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updateLinks="never" codeName="ThisWorkbook" defaultThemeVersion="124226"/>
  <mc:AlternateContent xmlns:mc="http://schemas.openxmlformats.org/markup-compatibility/2006">
    <mc:Choice Requires="x15">
      <x15ac:absPath xmlns:x15ac="http://schemas.microsoft.com/office/spreadsheetml/2010/11/ac" url="E:\shifali\Projects\EMEW7\Datasheets\Power\TPS543B20RVFT\"/>
    </mc:Choice>
  </mc:AlternateContent>
  <xr:revisionPtr revIDLastSave="0" documentId="13_ncr:1_{D86DF348-80E0-4445-A88F-3B324D7016FD}" xr6:coauthVersionLast="47" xr6:coauthVersionMax="47" xr10:uidLastSave="{00000000-0000-0000-0000-000000000000}"/>
  <workbookProtection workbookPassword="8CDF" lockStructure="1"/>
  <bookViews>
    <workbookView xWindow="-120" yWindow="-120" windowWidth="29040" windowHeight="15840" xr2:uid="{00000000-000D-0000-FFFF-FFFF00000000}"/>
  </bookViews>
  <sheets>
    <sheet name="Device Calculator" sheetId="7" r:id="rId1"/>
    <sheet name="Schematic Checklist" sheetId="6" r:id="rId2"/>
    <sheet name="Layout Checklist" sheetId="5" r:id="rId3"/>
    <sheet name="partData" sheetId="8" state="hidden" r:id="rId4"/>
    <sheet name="Backup" sheetId="11" state="hidden" r:id="rId5"/>
    <sheet name="TPS543C20 Loop Gain" sheetId="12" state="hidden" r:id="rId6"/>
    <sheet name="Look Up" sheetId="13" state="hidden" r:id="rId7"/>
    <sheet name="Sheet4" sheetId="14" state="hidden" r:id="rId8"/>
    <sheet name="Read Me" sheetId="15" state="hidden" r:id="rId9"/>
    <sheet name="partData (2)" sheetId="9" state="hidden" r:id="rId10"/>
    <sheet name="Extra" sheetId="4" state="hidden" r:id="rId11"/>
  </sheets>
  <externalReferences>
    <externalReference r:id="rId12"/>
    <externalReference r:id="rId13"/>
  </externalReferences>
  <definedNames>
    <definedName name="_xlnm._FilterDatabase" localSheetId="2" hidden="1">'Layout Checklist'!$A$1:$H$50</definedName>
    <definedName name="_xlnm._FilterDatabase" localSheetId="1" hidden="1">'Schematic Checklist'!$A$1:$I$1</definedName>
    <definedName name="ADDR" localSheetId="9">[1]designCalculations!$E$103</definedName>
    <definedName name="C_ramp">'Device Calculator'!$F$50</definedName>
    <definedName name="C_top">'Device Calculator'!$E$123</definedName>
    <definedName name="Cboot" localSheetId="9">[1]designCalculations!$E$99</definedName>
    <definedName name="Cboot">'Device Calculator'!$E$147</definedName>
    <definedName name="Cff" localSheetId="9">[1]designCalculations!$E$91</definedName>
    <definedName name="Cin" localSheetId="9">[1]designCalculations!$E$80</definedName>
    <definedName name="Cin">'Device Calculator'!$E$110</definedName>
    <definedName name="Cout" localSheetId="0">'Device Calculator'!$F$97</definedName>
    <definedName name="Cout" localSheetId="9">[1]designCalculations!$F$66</definedName>
    <definedName name="Cout" localSheetId="5">'TPS543C20 Loop Gain'!$C$15</definedName>
    <definedName name="Cout_ceramic">'Device Calculator'!$E$93</definedName>
    <definedName name="Cout_derating" localSheetId="9">[1]designCalculations!$E$65</definedName>
    <definedName name="Cout_Derating_ceramic">'Device Calculator'!$E$96</definedName>
    <definedName name="Cout_derating_electro">'Device Calculator'!$E$92</definedName>
    <definedName name="Cout_electro">'Device Calculator'!$E$89</definedName>
    <definedName name="Cout_F" localSheetId="9">'partData (2)'!Cout*0.000001</definedName>
    <definedName name="Cout_F">'Device Calculator'!Cout*0.000001</definedName>
    <definedName name="Cout_nominal" localSheetId="9">[1]designCalculations!$E$62</definedName>
    <definedName name="Css" localSheetId="9">[1]designCalculations!#REF!</definedName>
    <definedName name="Current_Sense_Gain__Ri" localSheetId="5">'TPS543C20 Loop Gain'!#REF!</definedName>
    <definedName name="Cvcc" localSheetId="9">[1]designCalculations!$E$95</definedName>
    <definedName name="Cvcc">'Device Calculator'!$E$145</definedName>
    <definedName name="DCR" localSheetId="9">[1]designCalculations!$E$41</definedName>
    <definedName name="dcr">'Device Calculator'!$E$68</definedName>
    <definedName name="DCR_Ohm" localSheetId="9">'partData (2)'!DCR*0.001</definedName>
    <definedName name="DCR_Ohm">[0]!dcr*0.001</definedName>
    <definedName name="duty_cycle">'TPS543C20 Loop Gain'!$C$25</definedName>
    <definedName name="dVo_dc" localSheetId="9">[1]designCalculations!$C$52</definedName>
    <definedName name="dVo_dc">'Device Calculator'!$C$79</definedName>
    <definedName name="dVo_trans" localSheetId="9">[1]designCalculations!$C$51</definedName>
    <definedName name="dVo_trans">'Device Calculator'!$C$78</definedName>
    <definedName name="EN_fall">'Device Calculator'!#REF!</definedName>
    <definedName name="EN_pin_connected">'Device Calculator'!$D$133</definedName>
    <definedName name="EN_pin_in">'Device Calculator'!$C$115</definedName>
    <definedName name="EN_rise">'Device Calculator'!$C$10</definedName>
    <definedName name="ESR" localSheetId="0">'Device Calculator'!$F$98</definedName>
    <definedName name="ESR" localSheetId="9">[1]designCalculations!$F$67</definedName>
    <definedName name="ESR_ceramic">'Device Calculator'!$E$94</definedName>
    <definedName name="ESR_electro">'Device Calculator'!$E$90</definedName>
    <definedName name="ESR_nominal" localSheetId="9">[1]designCalculations!$E$63</definedName>
    <definedName name="ESR_Ohm" localSheetId="9">'partData (2)'!ESR*0.001</definedName>
    <definedName name="ESR_Ohm">'Device Calculator'!ESR*0.001</definedName>
    <definedName name="f_LC" localSheetId="9">[1]designCalculations!$F$72</definedName>
    <definedName name="f_LC">'Device Calculator'!$F$102</definedName>
    <definedName name="fsw" localSheetId="9">[1]designCalculations!$F$33</definedName>
    <definedName name="fsw">'Device Calculator'!$F$31</definedName>
    <definedName name="fsw_Hz" localSheetId="9">'partData (2)'!fsw*1000</definedName>
    <definedName name="fsw_Hz">[0]!fsw*1000</definedName>
    <definedName name="fsw_select" localSheetId="9">[1]designCalculations!$C$30</definedName>
    <definedName name="fsw_select">'Device Calculator'!$C$28</definedName>
    <definedName name="Gm" localSheetId="5">'TPS543C20 Loop Gain'!#REF!</definedName>
    <definedName name="I_lim_target" localSheetId="9">[1]designCalculations!#REF!</definedName>
    <definedName name="I_lim_typ" localSheetId="9">[1]designCalculations!#REF!</definedName>
    <definedName name="Io_max_IC" localSheetId="9">[1]designCalculations!$C$9</definedName>
    <definedName name="Io_max_IC">'Device Calculator'!$C$8</definedName>
    <definedName name="Io_step" localSheetId="9">[1]designCalculations!$C$50</definedName>
    <definedName name="Io_step">'Device Calculator'!$C$77</definedName>
    <definedName name="Iout" localSheetId="9">[1]designCalculations!$C$26</definedName>
    <definedName name="Iout">'Device Calculator'!$C$24</definedName>
    <definedName name="Iripple_max" localSheetId="9">[1]designCalculations!$F$43</definedName>
    <definedName name="Iripple_max">'Device Calculator'!$F$70</definedName>
    <definedName name="Iripple_min" localSheetId="9">[1]designCalculations!$F$46</definedName>
    <definedName name="Iripple_min">'Device Calculator'!$F$73</definedName>
    <definedName name="Iripple_nom" localSheetId="9">[1]designCalculations!#REF!</definedName>
    <definedName name="Iss" localSheetId="9">[1]designCalculations!#REF!</definedName>
    <definedName name="Ivalley">'Device Calculator'!$F$74</definedName>
    <definedName name="K" localSheetId="9">#REF!</definedName>
    <definedName name="Kind" localSheetId="9">[1]designCalculations!$C$36</definedName>
    <definedName name="Kind">'Device Calculator'!$C$63</definedName>
    <definedName name="L" localSheetId="5">'TPS543C20 Loop Gain'!$C$12</definedName>
    <definedName name="load_res">'Device Calculator'!$C$23/'Device Calculator'!$C$24</definedName>
    <definedName name="Lout" localSheetId="9">[1]designCalculations!$E$40</definedName>
    <definedName name="Lout">'Device Calculator'!$E$67</definedName>
    <definedName name="Lout_H" localSheetId="9">'partData (2)'!Lout*0.000001</definedName>
    <definedName name="Lout_H">[0]!Lout*0.000001</definedName>
    <definedName name="N_Cout" localSheetId="9">[1]designCalculations!$E$64</definedName>
    <definedName name="N_Cout_ceramic">'Device Calculator'!$E$95</definedName>
    <definedName name="N_Cout_electro">'Device Calculator'!$E$91</definedName>
    <definedName name="N_factor">'Device Calculator'!$F$114</definedName>
    <definedName name="OC_clamp">'Device Calculator'!$C$13</definedName>
    <definedName name="Q_input" localSheetId="9">[1]designCalculations!$D$78</definedName>
    <definedName name="Q_input">'Device Calculator'!$D$108</definedName>
    <definedName name="R_ramp">'Device Calculator'!$E$49</definedName>
    <definedName name="Rdson_HS" localSheetId="9">[1]designCalculations!$C$19</definedName>
    <definedName name="Rdson_HS">'Device Calculator'!$C$16</definedName>
    <definedName name="Rdson_HS_Ohm" localSheetId="9">'partData (2)'!Rdson_HS*0.001</definedName>
    <definedName name="Rdson_HS_Ohm">Rdson_HS*0.001</definedName>
    <definedName name="Rdson_LS" localSheetId="9">[1]designCalculations!$C$20</definedName>
    <definedName name="Rdson_LS">'Device Calculator'!$C$17</definedName>
    <definedName name="Rdson_LS_Ohm" localSheetId="9">'partData (2)'!Rdson_LS*0.001</definedName>
    <definedName name="Rdson_LS_Ohm">Rdson_LS*0.001</definedName>
    <definedName name="Ren_b" localSheetId="9">[1]designCalculations!#REF!</definedName>
    <definedName name="Ren_b">'Device Calculator'!$E$136</definedName>
    <definedName name="Ren_b_eff" localSheetId="9">[1]designCalculations!#REF!</definedName>
    <definedName name="Ren_b_eff">'Device Calculator'!$F$137</definedName>
    <definedName name="Ren_t" localSheetId="9">[1]designCalculations!#REF!</definedName>
    <definedName name="Ren_t">'Device Calculator'!$E$139</definedName>
    <definedName name="Rfb_b" localSheetId="9">[1]designCalculations!$E$85</definedName>
    <definedName name="Rfb_b">'Device Calculator'!$E$115</definedName>
    <definedName name="Rfb_t" localSheetId="9">[1]designCalculations!$E$87</definedName>
    <definedName name="Rfb_t">'Device Calculator'!$E$117</definedName>
    <definedName name="Rfb_t_final">'Device Calculator'!#REF!</definedName>
    <definedName name="Ri" localSheetId="5">'TPS543C20 Loop Gain'!#REF!</definedName>
    <definedName name="Ri">#REF!</definedName>
    <definedName name="Rpg" localSheetId="9">[1]designCalculations!$E$101</definedName>
    <definedName name="Rpg">'Device Calculator'!$E$149</definedName>
    <definedName name="Rtrip" localSheetId="9">[1]designCalculations!#REF!</definedName>
    <definedName name="toff_min_max" localSheetId="9">[1]designCalculations!$C$18</definedName>
    <definedName name="toff_min_max">'Device Calculator'!$C$15</definedName>
    <definedName name="toff_min_max_sec" localSheetId="9">'partData (2)'!toff_min_max*0.000000001</definedName>
    <definedName name="toff_min_max_sec">toff_min_max*0.000000001</definedName>
    <definedName name="Tol_L" localSheetId="9">[1]designCalculations!$E$42</definedName>
    <definedName name="Tol_L">'Device Calculator'!$E$69</definedName>
    <definedName name="ton_min_max" localSheetId="9">[1]designCalculations!$C$17</definedName>
    <definedName name="ton_min_max">'Device Calculator'!$C$14</definedName>
    <definedName name="Tss_target" localSheetId="9">[1]designCalculations!#REF!</definedName>
    <definedName name="tsw">1/fsw_Hz</definedName>
    <definedName name="Vi_ripple_target" localSheetId="9">[1]designCalculations!$C$77</definedName>
    <definedName name="Vi_ripple_target">'Device Calculator'!$C$107</definedName>
    <definedName name="Vin" localSheetId="5">'TPS543C20 Loop Gain'!$C$6</definedName>
    <definedName name="Vin_max" localSheetId="9">[1]designCalculations!$C$24</definedName>
    <definedName name="Vin_max">'Device Calculator'!$C$22</definedName>
    <definedName name="Vin_min" localSheetId="9">[1]designCalculations!$C$22</definedName>
    <definedName name="Vin_min">'Device Calculator'!$C$20</definedName>
    <definedName name="Vin_nom">'Device Calculator'!$C$21</definedName>
    <definedName name="Vout" localSheetId="9">[1]designCalculations!$C$25</definedName>
    <definedName name="Vout">'Device Calculator'!$C$23</definedName>
    <definedName name="Vout_LG" localSheetId="5">'TPS543C20 Loop Gain'!$C$7</definedName>
    <definedName name="Vref" localSheetId="9">[1]designCalculations!$C$8</definedName>
    <definedName name="Vref">'Device Calculator'!$C$7</definedName>
    <definedName name="Vsel">'Device Calculator'!$F$55</definedName>
    <definedName name="Vstart_target" localSheetId="9">[1]designCalculations!#REF!</definedName>
    <definedName name="Vstart_target">'Device Calculator'!$C$134</definedName>
  </definedNames>
  <calcPr calcId="181029"/>
</workbook>
</file>

<file path=xl/calcChain.xml><?xml version="1.0" encoding="utf-8"?>
<calcChain xmlns="http://schemas.openxmlformats.org/spreadsheetml/2006/main">
  <c r="C78" i="7" l="1"/>
  <c r="C79" i="7" l="1"/>
  <c r="C77" i="7"/>
  <c r="D29" i="7"/>
  <c r="F31" i="7" s="1"/>
  <c r="C18" i="7" l="1"/>
  <c r="V5" i="8"/>
  <c r="V4" i="8"/>
  <c r="V3" i="8"/>
  <c r="F8" i="6" l="1"/>
  <c r="F137" i="7" l="1"/>
  <c r="D133" i="7"/>
  <c r="F140" i="7" s="1"/>
  <c r="F55" i="7" l="1"/>
  <c r="D53" i="7"/>
  <c r="C29" i="12"/>
  <c r="C22" i="12"/>
  <c r="C20" i="12"/>
  <c r="C18" i="12"/>
  <c r="C17" i="12"/>
  <c r="C16" i="12"/>
  <c r="C15" i="12"/>
  <c r="C13" i="12"/>
  <c r="C12" i="12"/>
  <c r="C9" i="12"/>
  <c r="C8" i="12"/>
  <c r="C7" i="12"/>
  <c r="C6" i="12"/>
  <c r="A11" i="14"/>
  <c r="A10" i="14"/>
  <c r="A9" i="14"/>
  <c r="A8" i="14"/>
  <c r="A7" i="14"/>
  <c r="A6" i="14"/>
  <c r="A5" i="14"/>
  <c r="A4" i="14"/>
  <c r="A3" i="14"/>
  <c r="A2" i="14"/>
  <c r="E3807" i="13"/>
  <c r="E3806" i="13"/>
  <c r="E3805" i="13"/>
  <c r="E3804" i="13"/>
  <c r="E3803" i="13"/>
  <c r="E3802" i="13"/>
  <c r="E3801" i="13"/>
  <c r="E3800" i="13"/>
  <c r="E3799" i="13"/>
  <c r="E3798" i="13"/>
  <c r="E3797" i="13"/>
  <c r="E3796" i="13"/>
  <c r="B145" i="12"/>
  <c r="E3795" i="13" s="1"/>
  <c r="C127" i="12"/>
  <c r="S122" i="12"/>
  <c r="C118" i="12"/>
  <c r="C116" i="12"/>
  <c r="C113" i="12"/>
  <c r="C112" i="12"/>
  <c r="I140" i="12" s="1"/>
  <c r="C111" i="12"/>
  <c r="C110" i="12"/>
  <c r="C109" i="12"/>
  <c r="C107" i="12"/>
  <c r="C106" i="12"/>
  <c r="C103" i="12"/>
  <c r="C102" i="12"/>
  <c r="E55" i="12"/>
  <c r="E54" i="12"/>
  <c r="B56" i="11"/>
  <c r="D56" i="11" s="1"/>
  <c r="O55" i="11"/>
  <c r="B55" i="11"/>
  <c r="E55" i="11" s="1"/>
  <c r="O54" i="11"/>
  <c r="E54" i="11"/>
  <c r="D54" i="11"/>
  <c r="F54" i="11" s="1"/>
  <c r="G54" i="11" s="1"/>
  <c r="K54" i="11" s="1"/>
  <c r="O53" i="11"/>
  <c r="F53" i="11"/>
  <c r="G53" i="11" s="1"/>
  <c r="K53" i="11" s="1"/>
  <c r="E53" i="11"/>
  <c r="D53" i="11"/>
  <c r="O52" i="11"/>
  <c r="E52" i="11"/>
  <c r="D52" i="11"/>
  <c r="F52" i="11" s="1"/>
  <c r="G52" i="11" s="1"/>
  <c r="K52" i="11" s="1"/>
  <c r="O51" i="11"/>
  <c r="F51" i="11"/>
  <c r="G51" i="11" s="1"/>
  <c r="K51" i="11" s="1"/>
  <c r="E51" i="11"/>
  <c r="D51" i="11"/>
  <c r="O50" i="11"/>
  <c r="E50" i="11"/>
  <c r="D50" i="11"/>
  <c r="F50" i="11" s="1"/>
  <c r="G50" i="11" s="1"/>
  <c r="K50" i="11" s="1"/>
  <c r="O49" i="11"/>
  <c r="E49" i="11"/>
  <c r="D49" i="11"/>
  <c r="F49" i="11" s="1"/>
  <c r="G49" i="11" s="1"/>
  <c r="K49" i="11" s="1"/>
  <c r="O48" i="11"/>
  <c r="E48" i="11"/>
  <c r="F48" i="11" s="1"/>
  <c r="G48" i="11" s="1"/>
  <c r="K48" i="11" s="1"/>
  <c r="D48" i="11"/>
  <c r="O47" i="11"/>
  <c r="E47" i="11"/>
  <c r="D47" i="11"/>
  <c r="O46" i="11"/>
  <c r="E46" i="11"/>
  <c r="D46" i="11"/>
  <c r="F46" i="11" s="1"/>
  <c r="G46" i="11" s="1"/>
  <c r="K46" i="11" s="1"/>
  <c r="O45" i="11"/>
  <c r="E45" i="11"/>
  <c r="F45" i="11" s="1"/>
  <c r="G45" i="11" s="1"/>
  <c r="K45" i="11" s="1"/>
  <c r="D45" i="11"/>
  <c r="O44" i="11"/>
  <c r="E44" i="11"/>
  <c r="F44" i="11" s="1"/>
  <c r="G44" i="11" s="1"/>
  <c r="K44" i="11" s="1"/>
  <c r="D44" i="11"/>
  <c r="O43" i="11"/>
  <c r="E43" i="11"/>
  <c r="D43" i="11"/>
  <c r="C35" i="11"/>
  <c r="C45" i="11" s="1"/>
  <c r="C34" i="11"/>
  <c r="C30" i="11"/>
  <c r="C29" i="11"/>
  <c r="C31" i="11" s="1"/>
  <c r="C25" i="11"/>
  <c r="C20" i="11"/>
  <c r="C19" i="11"/>
  <c r="C14" i="11"/>
  <c r="F128" i="7"/>
  <c r="F127" i="7"/>
  <c r="F126" i="7"/>
  <c r="F125" i="7"/>
  <c r="F122" i="7"/>
  <c r="F121" i="7"/>
  <c r="F43" i="11" l="1"/>
  <c r="G43" i="11" s="1"/>
  <c r="K43" i="11" s="1"/>
  <c r="C52" i="11"/>
  <c r="E56" i="11"/>
  <c r="F56" i="11" s="1"/>
  <c r="G56" i="11" s="1"/>
  <c r="K56" i="11" s="1"/>
  <c r="P56" i="11" s="1"/>
  <c r="B146" i="12"/>
  <c r="E3794" i="13" s="1"/>
  <c r="C51" i="11"/>
  <c r="H51" i="11" s="1"/>
  <c r="C46" i="11"/>
  <c r="F55" i="11"/>
  <c r="G55" i="11" s="1"/>
  <c r="K55" i="11" s="1"/>
  <c r="P55" i="11" s="1"/>
  <c r="F47" i="11"/>
  <c r="G47" i="11" s="1"/>
  <c r="K47" i="11" s="1"/>
  <c r="D55" i="11"/>
  <c r="C19" i="12"/>
  <c r="V144" i="12"/>
  <c r="F118" i="7"/>
  <c r="C11" i="12"/>
  <c r="F11" i="12" s="1"/>
  <c r="D116" i="7"/>
  <c r="F120" i="7"/>
  <c r="Y140" i="12"/>
  <c r="U144" i="12"/>
  <c r="E134" i="12"/>
  <c r="F134" i="12" s="1"/>
  <c r="U133" i="12"/>
  <c r="E145" i="12"/>
  <c r="F145" i="12" s="1"/>
  <c r="E135" i="12"/>
  <c r="F135" i="12" s="1"/>
  <c r="E136" i="12"/>
  <c r="F136" i="12" s="1"/>
  <c r="E137" i="12"/>
  <c r="F137" i="12" s="1"/>
  <c r="E138" i="12"/>
  <c r="F138" i="12" s="1"/>
  <c r="E139" i="12"/>
  <c r="F139" i="12" s="1"/>
  <c r="E140" i="12"/>
  <c r="F140" i="12" s="1"/>
  <c r="C26" i="12"/>
  <c r="E141" i="12"/>
  <c r="F141" i="12" s="1"/>
  <c r="C31" i="12"/>
  <c r="E143" i="12"/>
  <c r="F143" i="12" s="1"/>
  <c r="E142" i="12"/>
  <c r="F142" i="12" s="1"/>
  <c r="E133" i="12"/>
  <c r="F133" i="12" s="1"/>
  <c r="E144" i="12"/>
  <c r="F144" i="12" s="1"/>
  <c r="V139" i="12"/>
  <c r="V140" i="12"/>
  <c r="V133" i="12"/>
  <c r="V134" i="12"/>
  <c r="V141" i="12"/>
  <c r="V135" i="12"/>
  <c r="V142" i="12"/>
  <c r="V143" i="12"/>
  <c r="V136" i="12"/>
  <c r="V137" i="12"/>
  <c r="V138" i="12"/>
  <c r="U137" i="12"/>
  <c r="U143" i="12"/>
  <c r="U140" i="12"/>
  <c r="U135" i="12"/>
  <c r="U136" i="12"/>
  <c r="U141" i="12"/>
  <c r="C37" i="12"/>
  <c r="U145" i="12"/>
  <c r="U138" i="12"/>
  <c r="U142" i="12"/>
  <c r="U134" i="12"/>
  <c r="U139" i="12"/>
  <c r="Y143" i="12"/>
  <c r="Y137" i="12"/>
  <c r="Y144" i="12"/>
  <c r="Y134" i="12"/>
  <c r="Y133" i="12"/>
  <c r="C36" i="12"/>
  <c r="Y138" i="12"/>
  <c r="Y135" i="12"/>
  <c r="Y141" i="12"/>
  <c r="Y136" i="12"/>
  <c r="Y139" i="12"/>
  <c r="Y142" i="12"/>
  <c r="P53" i="11"/>
  <c r="P47" i="11"/>
  <c r="P52" i="11"/>
  <c r="H45" i="11"/>
  <c r="P50" i="11"/>
  <c r="H52" i="11"/>
  <c r="L52" i="11" s="1"/>
  <c r="P44" i="11"/>
  <c r="H46" i="11"/>
  <c r="L45" i="11"/>
  <c r="P54" i="11"/>
  <c r="P43" i="11"/>
  <c r="C47" i="11"/>
  <c r="H47" i="11" s="1"/>
  <c r="P48" i="11"/>
  <c r="B57" i="11"/>
  <c r="I133" i="12"/>
  <c r="I141" i="12"/>
  <c r="I142" i="12"/>
  <c r="C36" i="11"/>
  <c r="C48" i="11"/>
  <c r="H48" i="11" s="1"/>
  <c r="P49" i="11"/>
  <c r="C53" i="11"/>
  <c r="H53" i="11" s="1"/>
  <c r="I134" i="12"/>
  <c r="C43" i="11"/>
  <c r="H43" i="11" s="1"/>
  <c r="I135" i="12"/>
  <c r="I143" i="12"/>
  <c r="C49" i="11"/>
  <c r="H49" i="11" s="1"/>
  <c r="I136" i="12"/>
  <c r="I144" i="12"/>
  <c r="V145" i="12"/>
  <c r="C44" i="11"/>
  <c r="H44" i="11" s="1"/>
  <c r="P45" i="11"/>
  <c r="C54" i="11"/>
  <c r="H54" i="11" s="1"/>
  <c r="I137" i="12"/>
  <c r="E146" i="12"/>
  <c r="F146" i="12" s="1"/>
  <c r="U146" i="12"/>
  <c r="B147" i="12"/>
  <c r="C50" i="11"/>
  <c r="H50" i="11" s="1"/>
  <c r="P51" i="11"/>
  <c r="C55" i="11"/>
  <c r="H55" i="11" s="1"/>
  <c r="O56" i="11"/>
  <c r="I145" i="12"/>
  <c r="Y145" i="12"/>
  <c r="V146" i="12"/>
  <c r="P46" i="11"/>
  <c r="I138" i="12"/>
  <c r="C108" i="12"/>
  <c r="I139" i="12"/>
  <c r="I146" i="12"/>
  <c r="Y146" i="12"/>
  <c r="C56" i="11"/>
  <c r="H56" i="11" l="1"/>
  <c r="W144" i="12"/>
  <c r="W133" i="12"/>
  <c r="W136" i="12"/>
  <c r="W141" i="12"/>
  <c r="W142" i="12"/>
  <c r="W135" i="12"/>
  <c r="W138" i="12"/>
  <c r="W140" i="12"/>
  <c r="W143" i="12"/>
  <c r="W137" i="12"/>
  <c r="W139" i="12"/>
  <c r="W134" i="12"/>
  <c r="W145" i="12"/>
  <c r="S55" i="11"/>
  <c r="I55" i="11"/>
  <c r="J55" i="11"/>
  <c r="L55" i="11"/>
  <c r="I49" i="11"/>
  <c r="J49" i="11"/>
  <c r="S49" i="11"/>
  <c r="L49" i="11"/>
  <c r="J53" i="11"/>
  <c r="I53" i="11"/>
  <c r="S53" i="11"/>
  <c r="L53" i="11"/>
  <c r="S56" i="11"/>
  <c r="J56" i="11"/>
  <c r="I56" i="11"/>
  <c r="L56" i="11"/>
  <c r="I50" i="11"/>
  <c r="S50" i="11"/>
  <c r="J50" i="11"/>
  <c r="L50" i="11"/>
  <c r="N52" i="11"/>
  <c r="M52" i="11"/>
  <c r="J47" i="11"/>
  <c r="I47" i="11"/>
  <c r="S47" i="11"/>
  <c r="L47" i="11"/>
  <c r="R56" i="11"/>
  <c r="Q56" i="11"/>
  <c r="J44" i="11"/>
  <c r="I44" i="11"/>
  <c r="S44" i="11"/>
  <c r="L44" i="11"/>
  <c r="R46" i="11"/>
  <c r="Q46" i="11"/>
  <c r="J54" i="11"/>
  <c r="I54" i="11"/>
  <c r="S54" i="11"/>
  <c r="L54" i="11"/>
  <c r="J48" i="11"/>
  <c r="I48" i="11"/>
  <c r="S48" i="11"/>
  <c r="L48" i="11"/>
  <c r="J43" i="11"/>
  <c r="I43" i="11"/>
  <c r="S43" i="11"/>
  <c r="L43" i="11"/>
  <c r="S51" i="11"/>
  <c r="J51" i="11"/>
  <c r="I51" i="11"/>
  <c r="Q47" i="11"/>
  <c r="R47" i="11"/>
  <c r="O57" i="11"/>
  <c r="B58" i="11"/>
  <c r="E57" i="11"/>
  <c r="D57" i="11"/>
  <c r="C57" i="11"/>
  <c r="R54" i="11"/>
  <c r="Q54" i="11"/>
  <c r="R53" i="11"/>
  <c r="Q53" i="11"/>
  <c r="E3793" i="13"/>
  <c r="V147" i="12"/>
  <c r="B148" i="12"/>
  <c r="U147" i="12"/>
  <c r="E147" i="12"/>
  <c r="F147" i="12" s="1"/>
  <c r="I147" i="12"/>
  <c r="Y147" i="12"/>
  <c r="R48" i="11"/>
  <c r="Q48" i="11"/>
  <c r="W146" i="12"/>
  <c r="N45" i="11"/>
  <c r="M45" i="11"/>
  <c r="R45" i="11"/>
  <c r="Q45" i="11"/>
  <c r="S46" i="11"/>
  <c r="J46" i="11"/>
  <c r="I46" i="11"/>
  <c r="R50" i="11"/>
  <c r="Q50" i="11"/>
  <c r="R55" i="11"/>
  <c r="Q55" i="11"/>
  <c r="Q44" i="11"/>
  <c r="R44" i="11"/>
  <c r="L46" i="11"/>
  <c r="J52" i="11"/>
  <c r="I52" i="11"/>
  <c r="S52" i="11"/>
  <c r="S45" i="11"/>
  <c r="J45" i="11"/>
  <c r="I45" i="11"/>
  <c r="R49" i="11"/>
  <c r="Q49" i="11"/>
  <c r="R51" i="11"/>
  <c r="Q51" i="11"/>
  <c r="R43" i="11"/>
  <c r="Q43" i="11"/>
  <c r="L51" i="11"/>
  <c r="R52" i="11"/>
  <c r="Q52" i="11"/>
  <c r="N56" i="11" l="1"/>
  <c r="M56" i="11"/>
  <c r="N46" i="11"/>
  <c r="M46" i="11"/>
  <c r="W147" i="12"/>
  <c r="M54" i="11"/>
  <c r="N54" i="11"/>
  <c r="E3792" i="13"/>
  <c r="B149" i="12"/>
  <c r="U148" i="12"/>
  <c r="E148" i="12"/>
  <c r="F148" i="12" s="1"/>
  <c r="V148" i="12"/>
  <c r="Y148" i="12"/>
  <c r="I148" i="12"/>
  <c r="U54" i="11"/>
  <c r="T54" i="11"/>
  <c r="T56" i="11"/>
  <c r="U56" i="11"/>
  <c r="N53" i="11"/>
  <c r="M53" i="11"/>
  <c r="U53" i="11"/>
  <c r="T53" i="11"/>
  <c r="N51" i="11"/>
  <c r="M51" i="11"/>
  <c r="U51" i="11"/>
  <c r="T51" i="11"/>
  <c r="N44" i="11"/>
  <c r="M44" i="11"/>
  <c r="N49" i="11"/>
  <c r="M49" i="11"/>
  <c r="M43" i="11"/>
  <c r="N43" i="11"/>
  <c r="U44" i="11"/>
  <c r="T44" i="11"/>
  <c r="N50" i="11"/>
  <c r="M50" i="11"/>
  <c r="U49" i="11"/>
  <c r="T49" i="11"/>
  <c r="T46" i="11"/>
  <c r="U46" i="11"/>
  <c r="U43" i="11"/>
  <c r="T43" i="11"/>
  <c r="N47" i="11"/>
  <c r="M47" i="11"/>
  <c r="U47" i="11"/>
  <c r="T47" i="11"/>
  <c r="U50" i="11"/>
  <c r="T50" i="11"/>
  <c r="F57" i="11"/>
  <c r="G57" i="11" s="1"/>
  <c r="K57" i="11" s="1"/>
  <c r="N55" i="11"/>
  <c r="M55" i="11"/>
  <c r="U45" i="11"/>
  <c r="T45" i="11"/>
  <c r="B59" i="11"/>
  <c r="C58" i="11"/>
  <c r="E58" i="11"/>
  <c r="D58" i="11"/>
  <c r="O58" i="11"/>
  <c r="N48" i="11"/>
  <c r="M48" i="11"/>
  <c r="U52" i="11"/>
  <c r="T52" i="11"/>
  <c r="U48" i="11"/>
  <c r="T48" i="11"/>
  <c r="U55" i="11"/>
  <c r="T55" i="11"/>
  <c r="F58" i="11" l="1"/>
  <c r="G58" i="11" s="1"/>
  <c r="K58" i="11" s="1"/>
  <c r="B60" i="11"/>
  <c r="E59" i="11"/>
  <c r="D59" i="11"/>
  <c r="F59" i="11" s="1"/>
  <c r="G59" i="11" s="1"/>
  <c r="K59" i="11" s="1"/>
  <c r="C59" i="11"/>
  <c r="O59" i="11"/>
  <c r="P59" i="11" s="1"/>
  <c r="H57" i="11"/>
  <c r="W148" i="12"/>
  <c r="P57" i="11"/>
  <c r="E3791" i="13"/>
  <c r="Y149" i="12"/>
  <c r="I149" i="12"/>
  <c r="V149" i="12"/>
  <c r="B150" i="12"/>
  <c r="U149" i="12"/>
  <c r="E149" i="12"/>
  <c r="F149" i="12" s="1"/>
  <c r="J57" i="11" l="1"/>
  <c r="I57" i="11"/>
  <c r="S57" i="11"/>
  <c r="R59" i="11"/>
  <c r="Q59" i="11"/>
  <c r="H59" i="11"/>
  <c r="L59" i="11"/>
  <c r="Q57" i="11"/>
  <c r="R57" i="11"/>
  <c r="D60" i="11"/>
  <c r="C60" i="11"/>
  <c r="E60" i="11"/>
  <c r="O60" i="11"/>
  <c r="B61" i="11"/>
  <c r="H58" i="11"/>
  <c r="L58" i="11" s="1"/>
  <c r="W149" i="12"/>
  <c r="L57" i="11"/>
  <c r="E3790" i="13"/>
  <c r="Y150" i="12"/>
  <c r="I150" i="12"/>
  <c r="V150" i="12"/>
  <c r="B151" i="12"/>
  <c r="U150" i="12"/>
  <c r="E150" i="12"/>
  <c r="F150" i="12" s="1"/>
  <c r="P58" i="11"/>
  <c r="R58" i="11" l="1"/>
  <c r="Q58" i="11"/>
  <c r="M58" i="11"/>
  <c r="N58" i="11"/>
  <c r="F60" i="11"/>
  <c r="G60" i="11" s="1"/>
  <c r="K60" i="11" s="1"/>
  <c r="P60" i="11" s="1"/>
  <c r="T57" i="11"/>
  <c r="U57" i="11"/>
  <c r="W150" i="12"/>
  <c r="N57" i="11"/>
  <c r="M57" i="11"/>
  <c r="E3789" i="13"/>
  <c r="Y151" i="12"/>
  <c r="I151" i="12"/>
  <c r="V151" i="12"/>
  <c r="B152" i="12"/>
  <c r="U151" i="12"/>
  <c r="E151" i="12"/>
  <c r="F151" i="12" s="1"/>
  <c r="I59" i="11"/>
  <c r="S59" i="11"/>
  <c r="J59" i="11"/>
  <c r="J58" i="11"/>
  <c r="I58" i="11"/>
  <c r="S58" i="11"/>
  <c r="N59" i="11"/>
  <c r="M59" i="11"/>
  <c r="O61" i="11"/>
  <c r="B62" i="11"/>
  <c r="E61" i="11"/>
  <c r="D61" i="11"/>
  <c r="C61" i="11"/>
  <c r="H60" i="11" l="1"/>
  <c r="S60" i="11" s="1"/>
  <c r="R60" i="11"/>
  <c r="Q60" i="11"/>
  <c r="U58" i="11"/>
  <c r="T58" i="11"/>
  <c r="F61" i="11"/>
  <c r="G61" i="11" s="1"/>
  <c r="K61" i="11" s="1"/>
  <c r="P61" i="11" s="1"/>
  <c r="W151" i="12"/>
  <c r="L60" i="11"/>
  <c r="E3788" i="13"/>
  <c r="Y152" i="12"/>
  <c r="I152" i="12"/>
  <c r="V152" i="12"/>
  <c r="B153" i="12"/>
  <c r="U152" i="12"/>
  <c r="E152" i="12"/>
  <c r="F152" i="12" s="1"/>
  <c r="C62" i="11"/>
  <c r="B63" i="11"/>
  <c r="E62" i="11"/>
  <c r="D62" i="11"/>
  <c r="F62" i="11" s="1"/>
  <c r="G62" i="11" s="1"/>
  <c r="K62" i="11" s="1"/>
  <c r="O62" i="11"/>
  <c r="U59" i="11"/>
  <c r="T59" i="11"/>
  <c r="J60" i="11"/>
  <c r="I60" i="11" l="1"/>
  <c r="H62" i="11"/>
  <c r="J62" i="11" s="1"/>
  <c r="W152" i="12"/>
  <c r="N60" i="11"/>
  <c r="M60" i="11"/>
  <c r="H61" i="11"/>
  <c r="L61" i="11" s="1"/>
  <c r="R61" i="11"/>
  <c r="Q61" i="11"/>
  <c r="T60" i="11"/>
  <c r="U60" i="11"/>
  <c r="E3787" i="13"/>
  <c r="V153" i="12"/>
  <c r="B154" i="12"/>
  <c r="U153" i="12"/>
  <c r="E153" i="12"/>
  <c r="F153" i="12" s="1"/>
  <c r="Y153" i="12"/>
  <c r="I153" i="12"/>
  <c r="P62" i="11"/>
  <c r="L62" i="11"/>
  <c r="I62" i="11"/>
  <c r="B64" i="11"/>
  <c r="E63" i="11"/>
  <c r="D63" i="11"/>
  <c r="F63" i="11" s="1"/>
  <c r="G63" i="11" s="1"/>
  <c r="K63" i="11" s="1"/>
  <c r="C63" i="11"/>
  <c r="O63" i="11"/>
  <c r="P63" i="11" s="1"/>
  <c r="R63" i="11" l="1"/>
  <c r="Q63" i="11"/>
  <c r="R62" i="11"/>
  <c r="Q62" i="11"/>
  <c r="H63" i="11"/>
  <c r="L63" i="11"/>
  <c r="M62" i="11"/>
  <c r="N62" i="11"/>
  <c r="J61" i="11"/>
  <c r="I61" i="11"/>
  <c r="S61" i="11"/>
  <c r="S62" i="11"/>
  <c r="W153" i="12"/>
  <c r="N61" i="11"/>
  <c r="M61" i="11"/>
  <c r="D64" i="11"/>
  <c r="C64" i="11"/>
  <c r="O64" i="11"/>
  <c r="E64" i="11"/>
  <c r="B65" i="11"/>
  <c r="E3786" i="13"/>
  <c r="Y154" i="12"/>
  <c r="I154" i="12"/>
  <c r="V154" i="12"/>
  <c r="B155" i="12"/>
  <c r="U154" i="12"/>
  <c r="E154" i="12"/>
  <c r="F154" i="12" s="1"/>
  <c r="W154" i="12" l="1"/>
  <c r="U61" i="11"/>
  <c r="T61" i="11"/>
  <c r="N63" i="11"/>
  <c r="M63" i="11"/>
  <c r="O65" i="11"/>
  <c r="B66" i="11"/>
  <c r="D65" i="11"/>
  <c r="E65" i="11"/>
  <c r="C65" i="11"/>
  <c r="S63" i="11"/>
  <c r="J63" i="11"/>
  <c r="I63" i="11"/>
  <c r="E3785" i="13"/>
  <c r="Y155" i="12"/>
  <c r="I155" i="12"/>
  <c r="V155" i="12"/>
  <c r="B156" i="12"/>
  <c r="U155" i="12"/>
  <c r="E155" i="12"/>
  <c r="F155" i="12" s="1"/>
  <c r="F64" i="11"/>
  <c r="G64" i="11" s="1"/>
  <c r="K64" i="11" s="1"/>
  <c r="P64" i="11" s="1"/>
  <c r="T62" i="11"/>
  <c r="U62" i="11"/>
  <c r="F98" i="7"/>
  <c r="F97" i="7"/>
  <c r="F100" i="7" l="1"/>
  <c r="D66" i="11"/>
  <c r="F66" i="11" s="1"/>
  <c r="G66" i="11" s="1"/>
  <c r="K66" i="11" s="1"/>
  <c r="B67" i="11"/>
  <c r="E66" i="11"/>
  <c r="C66" i="11"/>
  <c r="O66" i="11"/>
  <c r="P66" i="11" s="1"/>
  <c r="R64" i="11"/>
  <c r="Q64" i="11"/>
  <c r="U63" i="11"/>
  <c r="T63" i="11"/>
  <c r="W155" i="12"/>
  <c r="H64" i="11"/>
  <c r="L64" i="11" s="1"/>
  <c r="E3784" i="13"/>
  <c r="Y156" i="12"/>
  <c r="I156" i="12"/>
  <c r="V156" i="12"/>
  <c r="B157" i="12"/>
  <c r="U156" i="12"/>
  <c r="E156" i="12"/>
  <c r="F156" i="12" s="1"/>
  <c r="F65" i="11"/>
  <c r="G65" i="11" s="1"/>
  <c r="K65" i="11" s="1"/>
  <c r="P65" i="11" s="1"/>
  <c r="F45" i="7"/>
  <c r="C27" i="12" s="1"/>
  <c r="F27" i="12" s="1"/>
  <c r="D43" i="7"/>
  <c r="L22" i="8"/>
  <c r="L21" i="8"/>
  <c r="L20" i="8"/>
  <c r="F50" i="7" s="1"/>
  <c r="L19" i="8"/>
  <c r="L18" i="8"/>
  <c r="L17" i="8"/>
  <c r="L16" i="8"/>
  <c r="L15" i="8"/>
  <c r="L14" i="8"/>
  <c r="L13" i="8"/>
  <c r="H66" i="11" l="1"/>
  <c r="L66" i="11"/>
  <c r="F124" i="7"/>
  <c r="C28" i="12"/>
  <c r="J157" i="12" s="1"/>
  <c r="W156" i="12"/>
  <c r="Q65" i="11"/>
  <c r="R65" i="11"/>
  <c r="E3783" i="13"/>
  <c r="Y157" i="12"/>
  <c r="I157" i="12"/>
  <c r="V157" i="12"/>
  <c r="B158" i="12"/>
  <c r="U157" i="12"/>
  <c r="E157" i="12"/>
  <c r="F157" i="12" s="1"/>
  <c r="N64" i="11"/>
  <c r="M64" i="11"/>
  <c r="R66" i="11"/>
  <c r="Q66" i="11"/>
  <c r="J66" i="11"/>
  <c r="I66" i="11"/>
  <c r="S66" i="11"/>
  <c r="B68" i="11"/>
  <c r="E67" i="11"/>
  <c r="D67" i="11"/>
  <c r="F67" i="11" s="1"/>
  <c r="G67" i="11" s="1"/>
  <c r="K67" i="11" s="1"/>
  <c r="O67" i="11"/>
  <c r="C67" i="11"/>
  <c r="M66" i="11"/>
  <c r="N66" i="11"/>
  <c r="S64" i="11"/>
  <c r="J64" i="11"/>
  <c r="I64" i="11"/>
  <c r="H65" i="11"/>
  <c r="L65" i="11" s="1"/>
  <c r="F40" i="7"/>
  <c r="F39" i="7"/>
  <c r="P13" i="8"/>
  <c r="P14" i="8"/>
  <c r="P15" i="8"/>
  <c r="P16" i="8"/>
  <c r="P17" i="8"/>
  <c r="P12" i="8"/>
  <c r="F38" i="7"/>
  <c r="N14" i="8"/>
  <c r="N12" i="8"/>
  <c r="J22" i="8"/>
  <c r="J21" i="8"/>
  <c r="J20" i="8"/>
  <c r="J19" i="8"/>
  <c r="J18" i="8"/>
  <c r="J17" i="8"/>
  <c r="J16" i="8"/>
  <c r="J15" i="8"/>
  <c r="J14" i="8"/>
  <c r="J13" i="8"/>
  <c r="F28" i="12" l="1"/>
  <c r="J140" i="12"/>
  <c r="K140" i="12" s="1"/>
  <c r="J146" i="12"/>
  <c r="K146" i="12" s="1"/>
  <c r="J135" i="12"/>
  <c r="K135" i="12" s="1"/>
  <c r="J138" i="12"/>
  <c r="K138" i="12" s="1"/>
  <c r="J145" i="12"/>
  <c r="K145" i="12" s="1"/>
  <c r="J137" i="12"/>
  <c r="K137" i="12" s="1"/>
  <c r="J136" i="12"/>
  <c r="K136" i="12" s="1"/>
  <c r="J144" i="12"/>
  <c r="K144" i="12" s="1"/>
  <c r="J133" i="12"/>
  <c r="K133" i="12" s="1"/>
  <c r="C115" i="12"/>
  <c r="J147" i="12"/>
  <c r="K147" i="12" s="1"/>
  <c r="J142" i="12"/>
  <c r="K142" i="12" s="1"/>
  <c r="J143" i="12"/>
  <c r="K143" i="12" s="1"/>
  <c r="J141" i="12"/>
  <c r="K141" i="12" s="1"/>
  <c r="J134" i="12"/>
  <c r="K134" i="12" s="1"/>
  <c r="C30" i="12"/>
  <c r="J139" i="12"/>
  <c r="K139" i="12" s="1"/>
  <c r="J148" i="12"/>
  <c r="K148" i="12" s="1"/>
  <c r="J149" i="12"/>
  <c r="K149" i="12" s="1"/>
  <c r="J150" i="12"/>
  <c r="K150" i="12" s="1"/>
  <c r="J151" i="12"/>
  <c r="K151" i="12" s="1"/>
  <c r="J152" i="12"/>
  <c r="K152" i="12" s="1"/>
  <c r="J153" i="12"/>
  <c r="K153" i="12" s="1"/>
  <c r="J154" i="12"/>
  <c r="K154" i="12" s="1"/>
  <c r="J155" i="12"/>
  <c r="K155" i="12" s="1"/>
  <c r="J156" i="12"/>
  <c r="K156" i="12" s="1"/>
  <c r="D48" i="7"/>
  <c r="C43" i="12"/>
  <c r="N138" i="12" s="1"/>
  <c r="O138" i="12" s="1"/>
  <c r="P138" i="12" s="1"/>
  <c r="C14" i="12"/>
  <c r="F14" i="12" s="1"/>
  <c r="N65" i="11"/>
  <c r="M65" i="11"/>
  <c r="W157" i="12"/>
  <c r="E3782" i="13"/>
  <c r="V158" i="12"/>
  <c r="B159" i="12"/>
  <c r="U158" i="12"/>
  <c r="E158" i="12"/>
  <c r="F158" i="12" s="1"/>
  <c r="J158" i="12"/>
  <c r="Y158" i="12"/>
  <c r="I158" i="12"/>
  <c r="T64" i="11"/>
  <c r="U64" i="11"/>
  <c r="K157" i="12"/>
  <c r="J65" i="11"/>
  <c r="I65" i="11"/>
  <c r="S65" i="11"/>
  <c r="H67" i="11"/>
  <c r="L67" i="11" s="1"/>
  <c r="P67" i="11"/>
  <c r="D68" i="11"/>
  <c r="C68" i="11"/>
  <c r="E68" i="11"/>
  <c r="O68" i="11"/>
  <c r="B69" i="11"/>
  <c r="U66" i="11"/>
  <c r="T66" i="11"/>
  <c r="D36" i="7"/>
  <c r="F68" i="11" l="1"/>
  <c r="G68" i="11" s="1"/>
  <c r="K68" i="11" s="1"/>
  <c r="N148" i="12"/>
  <c r="O148" i="12" s="1"/>
  <c r="P148" i="12" s="1"/>
  <c r="N140" i="12"/>
  <c r="O140" i="12" s="1"/>
  <c r="P140" i="12" s="1"/>
  <c r="N135" i="12"/>
  <c r="O135" i="12" s="1"/>
  <c r="P135" i="12" s="1"/>
  <c r="N142" i="12"/>
  <c r="O142" i="12" s="1"/>
  <c r="P142" i="12" s="1"/>
  <c r="N141" i="12"/>
  <c r="O141" i="12" s="1"/>
  <c r="P141" i="12" s="1"/>
  <c r="N157" i="12"/>
  <c r="O157" i="12" s="1"/>
  <c r="P157" i="12" s="1"/>
  <c r="N144" i="12"/>
  <c r="O144" i="12" s="1"/>
  <c r="P144" i="12" s="1"/>
  <c r="N156" i="12"/>
  <c r="O156" i="12" s="1"/>
  <c r="P156" i="12" s="1"/>
  <c r="N143" i="12"/>
  <c r="O143" i="12" s="1"/>
  <c r="P143" i="12" s="1"/>
  <c r="N146" i="12"/>
  <c r="O146" i="12" s="1"/>
  <c r="P146" i="12" s="1"/>
  <c r="N155" i="12"/>
  <c r="O155" i="12" s="1"/>
  <c r="P155" i="12" s="1"/>
  <c r="N134" i="12"/>
  <c r="O134" i="12" s="1"/>
  <c r="P134" i="12" s="1"/>
  <c r="N154" i="12"/>
  <c r="O154" i="12" s="1"/>
  <c r="P154" i="12" s="1"/>
  <c r="N139" i="12"/>
  <c r="O139" i="12" s="1"/>
  <c r="P139" i="12" s="1"/>
  <c r="N147" i="12"/>
  <c r="O147" i="12" s="1"/>
  <c r="P147" i="12" s="1"/>
  <c r="N153" i="12"/>
  <c r="O153" i="12" s="1"/>
  <c r="P153" i="12" s="1"/>
  <c r="N133" i="12"/>
  <c r="O133" i="12" s="1"/>
  <c r="P133" i="12" s="1"/>
  <c r="N152" i="12"/>
  <c r="O152" i="12" s="1"/>
  <c r="P152" i="12" s="1"/>
  <c r="N136" i="12"/>
  <c r="O136" i="12" s="1"/>
  <c r="P136" i="12" s="1"/>
  <c r="N158" i="12"/>
  <c r="O158" i="12" s="1"/>
  <c r="P158" i="12" s="1"/>
  <c r="N151" i="12"/>
  <c r="O151" i="12" s="1"/>
  <c r="P151" i="12" s="1"/>
  <c r="N145" i="12"/>
  <c r="O145" i="12" s="1"/>
  <c r="P145" i="12" s="1"/>
  <c r="N150" i="12"/>
  <c r="O150" i="12" s="1"/>
  <c r="P150" i="12" s="1"/>
  <c r="N137" i="12"/>
  <c r="O137" i="12" s="1"/>
  <c r="P137" i="12" s="1"/>
  <c r="N149" i="12"/>
  <c r="O149" i="12" s="1"/>
  <c r="P149" i="12" s="1"/>
  <c r="W158" i="12"/>
  <c r="Q138" i="12"/>
  <c r="R138" i="12" s="1"/>
  <c r="Q142" i="12"/>
  <c r="R67" i="11"/>
  <c r="Q67" i="11"/>
  <c r="S67" i="11"/>
  <c r="I67" i="11"/>
  <c r="J67" i="11"/>
  <c r="U65" i="11"/>
  <c r="T65" i="11"/>
  <c r="E3781" i="13"/>
  <c r="N159" i="12"/>
  <c r="O159" i="12" s="1"/>
  <c r="P159" i="12" s="1"/>
  <c r="B160" i="12"/>
  <c r="E159" i="12"/>
  <c r="F159" i="12" s="1"/>
  <c r="J159" i="12"/>
  <c r="Y159" i="12"/>
  <c r="I159" i="12"/>
  <c r="U159" i="12"/>
  <c r="V159" i="12"/>
  <c r="N67" i="11"/>
  <c r="M67" i="11"/>
  <c r="K158" i="12"/>
  <c r="O69" i="11"/>
  <c r="B70" i="11"/>
  <c r="D69" i="11"/>
  <c r="E69" i="11"/>
  <c r="C69" i="11"/>
  <c r="H68" i="11" l="1"/>
  <c r="P68" i="11"/>
  <c r="Q148" i="12"/>
  <c r="R148" i="12" s="1"/>
  <c r="Q155" i="12"/>
  <c r="R155" i="12" s="1"/>
  <c r="Q135" i="12"/>
  <c r="R135" i="12" s="1"/>
  <c r="Q156" i="12"/>
  <c r="R156" i="12" s="1"/>
  <c r="Q152" i="12"/>
  <c r="R152" i="12" s="1"/>
  <c r="Q146" i="12"/>
  <c r="R146" i="12" s="1"/>
  <c r="Q147" i="12"/>
  <c r="R147" i="12" s="1"/>
  <c r="Q136" i="12"/>
  <c r="R136" i="12" s="1"/>
  <c r="Q149" i="12"/>
  <c r="R149" i="12" s="1"/>
  <c r="Q143" i="12"/>
  <c r="R143" i="12" s="1"/>
  <c r="Q134" i="12"/>
  <c r="R134" i="12" s="1"/>
  <c r="R142" i="12"/>
  <c r="Q150" i="12"/>
  <c r="R150" i="12" s="1"/>
  <c r="D82" i="7"/>
  <c r="Q141" i="12"/>
  <c r="R141" i="12" s="1"/>
  <c r="Q157" i="12"/>
  <c r="R157" i="12" s="1"/>
  <c r="Q151" i="12"/>
  <c r="R151" i="12" s="1"/>
  <c r="Q133" i="12"/>
  <c r="R133" i="12" s="1"/>
  <c r="Q144" i="12"/>
  <c r="R144" i="12" s="1"/>
  <c r="Q140" i="12"/>
  <c r="R140" i="12" s="1"/>
  <c r="Q145" i="12"/>
  <c r="R145" i="12" s="1"/>
  <c r="Q139" i="12"/>
  <c r="R139" i="12" s="1"/>
  <c r="Q154" i="12"/>
  <c r="R154" i="12" s="1"/>
  <c r="Q158" i="12"/>
  <c r="R158" i="12" s="1"/>
  <c r="Q153" i="12"/>
  <c r="R153" i="12" s="1"/>
  <c r="Q137" i="12"/>
  <c r="R137" i="12" s="1"/>
  <c r="Q159" i="12"/>
  <c r="R159" i="12" s="1"/>
  <c r="W159" i="12"/>
  <c r="K159" i="12"/>
  <c r="U67" i="11"/>
  <c r="T67" i="11"/>
  <c r="F69" i="11"/>
  <c r="G69" i="11" s="1"/>
  <c r="K69" i="11" s="1"/>
  <c r="P69" i="11" s="1"/>
  <c r="E3780" i="13"/>
  <c r="N160" i="12"/>
  <c r="O160" i="12" s="1"/>
  <c r="P160" i="12" s="1"/>
  <c r="J160" i="12"/>
  <c r="Y160" i="12"/>
  <c r="I160" i="12"/>
  <c r="V160" i="12"/>
  <c r="B161" i="12"/>
  <c r="U160" i="12"/>
  <c r="E160" i="12"/>
  <c r="F160" i="12" s="1"/>
  <c r="D70" i="11"/>
  <c r="F70" i="11" s="1"/>
  <c r="G70" i="11" s="1"/>
  <c r="K70" i="11" s="1"/>
  <c r="B71" i="11"/>
  <c r="E70" i="11"/>
  <c r="C70" i="11"/>
  <c r="O70" i="11"/>
  <c r="D64" i="7"/>
  <c r="C17" i="7"/>
  <c r="C16" i="7"/>
  <c r="C15" i="7"/>
  <c r="C14" i="7"/>
  <c r="D26" i="7" s="1"/>
  <c r="C13" i="7"/>
  <c r="C12" i="7"/>
  <c r="C11" i="7"/>
  <c r="C10" i="7"/>
  <c r="C9" i="7"/>
  <c r="C8" i="7"/>
  <c r="C7" i="7"/>
  <c r="C6" i="7"/>
  <c r="C5" i="7"/>
  <c r="A18" i="9"/>
  <c r="R9" i="9"/>
  <c r="U8" i="9"/>
  <c r="U9" i="9" s="1"/>
  <c r="T8" i="9"/>
  <c r="T9" i="9" s="1"/>
  <c r="S8" i="9"/>
  <c r="S9" i="9" s="1"/>
  <c r="R8" i="9"/>
  <c r="Q8" i="9"/>
  <c r="Q9" i="9" s="1"/>
  <c r="P8" i="9"/>
  <c r="P9" i="9" s="1"/>
  <c r="O8" i="9"/>
  <c r="O9" i="9" s="1"/>
  <c r="N8" i="9"/>
  <c r="N9" i="9" s="1"/>
  <c r="M8" i="9"/>
  <c r="M9" i="9" s="1"/>
  <c r="I8" i="9"/>
  <c r="I9" i="9" s="1"/>
  <c r="H8" i="9"/>
  <c r="H9" i="9" s="1"/>
  <c r="G8" i="9"/>
  <c r="G9" i="9" s="1"/>
  <c r="F8" i="9"/>
  <c r="F9" i="9" s="1"/>
  <c r="E8" i="9"/>
  <c r="E9" i="9" s="1"/>
  <c r="D8" i="9"/>
  <c r="D9" i="9" s="1"/>
  <c r="C8" i="9"/>
  <c r="C9" i="9" s="1"/>
  <c r="B8" i="9"/>
  <c r="B9" i="9" s="1"/>
  <c r="F112" i="7"/>
  <c r="Q14" i="7"/>
  <c r="D108" i="7"/>
  <c r="D106" i="7"/>
  <c r="C107" i="7" s="1"/>
  <c r="Q22" i="7"/>
  <c r="Q21" i="7"/>
  <c r="Q20" i="7"/>
  <c r="Q19" i="7"/>
  <c r="Q17" i="7"/>
  <c r="Q16" i="7"/>
  <c r="Q15" i="7"/>
  <c r="Q12" i="7"/>
  <c r="R68" i="11" l="1"/>
  <c r="Q68" i="11"/>
  <c r="S68" i="11"/>
  <c r="J68" i="11"/>
  <c r="I68" i="11"/>
  <c r="L68" i="11"/>
  <c r="F142" i="7"/>
  <c r="F141" i="7"/>
  <c r="D138" i="7"/>
  <c r="C24" i="12"/>
  <c r="Q160" i="12"/>
  <c r="R160" i="12" s="1"/>
  <c r="B72" i="11"/>
  <c r="E71" i="11"/>
  <c r="D71" i="11"/>
  <c r="F71" i="11" s="1"/>
  <c r="G71" i="11" s="1"/>
  <c r="K71" i="11" s="1"/>
  <c r="O71" i="11"/>
  <c r="P71" i="11" s="1"/>
  <c r="C71" i="11"/>
  <c r="H69" i="11"/>
  <c r="R69" i="11"/>
  <c r="Q69" i="11"/>
  <c r="W160" i="12"/>
  <c r="E3779" i="13"/>
  <c r="N161" i="12"/>
  <c r="O161" i="12" s="1"/>
  <c r="P161" i="12" s="1"/>
  <c r="J161" i="12"/>
  <c r="Y161" i="12"/>
  <c r="I161" i="12"/>
  <c r="V161" i="12"/>
  <c r="B162" i="12"/>
  <c r="U161" i="12"/>
  <c r="E161" i="12"/>
  <c r="F161" i="12" s="1"/>
  <c r="K160" i="12"/>
  <c r="P70" i="11"/>
  <c r="H70" i="11"/>
  <c r="L70" i="11" s="1"/>
  <c r="Q13" i="7"/>
  <c r="D66" i="7"/>
  <c r="D27" i="7"/>
  <c r="D86" i="7"/>
  <c r="F111" i="7"/>
  <c r="E21" i="9"/>
  <c r="D21" i="9" s="1"/>
  <c r="E18" i="9"/>
  <c r="D18" i="9" s="1"/>
  <c r="A17" i="9"/>
  <c r="A16" i="9"/>
  <c r="F103" i="7"/>
  <c r="D65" i="7"/>
  <c r="D83" i="7"/>
  <c r="F102" i="7"/>
  <c r="F73" i="7"/>
  <c r="F74" i="7" s="1"/>
  <c r="C34" i="12"/>
  <c r="D109" i="7"/>
  <c r="F70" i="7"/>
  <c r="D85" i="7"/>
  <c r="N68" i="11" l="1"/>
  <c r="M68" i="11"/>
  <c r="U68" i="11"/>
  <c r="T68" i="11"/>
  <c r="D58" i="7"/>
  <c r="F14" i="6" s="1"/>
  <c r="F60" i="7"/>
  <c r="C10" i="12" s="1"/>
  <c r="C23" i="12"/>
  <c r="K161" i="12"/>
  <c r="M70" i="11"/>
  <c r="N70" i="11"/>
  <c r="Q161" i="12"/>
  <c r="R161" i="12" s="1"/>
  <c r="J70" i="11"/>
  <c r="I70" i="11"/>
  <c r="S70" i="11"/>
  <c r="J69" i="11"/>
  <c r="I69" i="11"/>
  <c r="S69" i="11"/>
  <c r="W161" i="12"/>
  <c r="E3778" i="13"/>
  <c r="J162" i="12"/>
  <c r="Y162" i="12"/>
  <c r="I162" i="12"/>
  <c r="V162" i="12"/>
  <c r="B163" i="12"/>
  <c r="U162" i="12"/>
  <c r="E162" i="12"/>
  <c r="F162" i="12" s="1"/>
  <c r="N162" i="12"/>
  <c r="O162" i="12" s="1"/>
  <c r="P162" i="12" s="1"/>
  <c r="L69" i="11"/>
  <c r="H71" i="11"/>
  <c r="R71" i="11"/>
  <c r="Q71" i="11"/>
  <c r="R70" i="11"/>
  <c r="Q70" i="11"/>
  <c r="D72" i="11"/>
  <c r="C72" i="11"/>
  <c r="E72" i="11"/>
  <c r="O72" i="11"/>
  <c r="B73" i="11"/>
  <c r="E17" i="9"/>
  <c r="D17" i="9" s="1"/>
  <c r="E20" i="9"/>
  <c r="D20" i="9" s="1"/>
  <c r="E19" i="9"/>
  <c r="D19" i="9" s="1"/>
  <c r="E16" i="9"/>
  <c r="D16" i="9" s="1"/>
  <c r="F71" i="7"/>
  <c r="F101" i="7"/>
  <c r="D80" i="7"/>
  <c r="D87" i="7"/>
  <c r="D88" i="7" s="1"/>
  <c r="F72" i="7"/>
  <c r="W162" i="12" l="1"/>
  <c r="U69" i="11"/>
  <c r="T69" i="11"/>
  <c r="N69" i="11"/>
  <c r="M69" i="11"/>
  <c r="Q162" i="12"/>
  <c r="R162" i="12" s="1"/>
  <c r="U70" i="11"/>
  <c r="T70" i="11"/>
  <c r="S71" i="11"/>
  <c r="J71" i="11"/>
  <c r="I71" i="11"/>
  <c r="O73" i="11"/>
  <c r="B74" i="11"/>
  <c r="E73" i="11"/>
  <c r="D73" i="11"/>
  <c r="C73" i="11"/>
  <c r="F72" i="11"/>
  <c r="G72" i="11" s="1"/>
  <c r="K72" i="11" s="1"/>
  <c r="K162" i="12"/>
  <c r="E3777" i="13"/>
  <c r="I163" i="12"/>
  <c r="V163" i="12"/>
  <c r="B164" i="12"/>
  <c r="U163" i="12"/>
  <c r="E163" i="12"/>
  <c r="F163" i="12" s="1"/>
  <c r="N163" i="12"/>
  <c r="O163" i="12" s="1"/>
  <c r="P163" i="12" s="1"/>
  <c r="Y163" i="12"/>
  <c r="J163" i="12"/>
  <c r="L71" i="11"/>
  <c r="F73" i="11" l="1"/>
  <c r="G73" i="11" s="1"/>
  <c r="K73" i="11" s="1"/>
  <c r="P73" i="11" s="1"/>
  <c r="H72" i="11"/>
  <c r="L72" i="11" s="1"/>
  <c r="Q163" i="12"/>
  <c r="R163" i="12" s="1"/>
  <c r="N71" i="11"/>
  <c r="M71" i="11"/>
  <c r="P72" i="11"/>
  <c r="H73" i="11"/>
  <c r="L73" i="11" s="1"/>
  <c r="W163" i="12"/>
  <c r="E3776" i="13"/>
  <c r="B165" i="12"/>
  <c r="U164" i="12"/>
  <c r="E164" i="12"/>
  <c r="F164" i="12" s="1"/>
  <c r="V164" i="12"/>
  <c r="N164" i="12"/>
  <c r="O164" i="12" s="1"/>
  <c r="P164" i="12" s="1"/>
  <c r="J164" i="12"/>
  <c r="Y164" i="12"/>
  <c r="I164" i="12"/>
  <c r="B75" i="11"/>
  <c r="E74" i="11"/>
  <c r="D74" i="11"/>
  <c r="F74" i="11" s="1"/>
  <c r="G74" i="11" s="1"/>
  <c r="K74" i="11" s="1"/>
  <c r="C74" i="11"/>
  <c r="O74" i="11"/>
  <c r="K163" i="12"/>
  <c r="J72" i="11"/>
  <c r="I72" i="11"/>
  <c r="U71" i="11"/>
  <c r="T71" i="11"/>
  <c r="M72" i="11" l="1"/>
  <c r="N72" i="11"/>
  <c r="R73" i="11"/>
  <c r="Q73" i="11"/>
  <c r="S72" i="11"/>
  <c r="K164" i="12"/>
  <c r="W164" i="12"/>
  <c r="Q164" i="12"/>
  <c r="R164" i="12" s="1"/>
  <c r="N73" i="11"/>
  <c r="M73" i="11"/>
  <c r="B76" i="11"/>
  <c r="E75" i="11"/>
  <c r="D75" i="11"/>
  <c r="F75" i="11" s="1"/>
  <c r="G75" i="11" s="1"/>
  <c r="K75" i="11" s="1"/>
  <c r="O75" i="11"/>
  <c r="C75" i="11"/>
  <c r="J73" i="11"/>
  <c r="I73" i="11"/>
  <c r="S73" i="11"/>
  <c r="R72" i="11"/>
  <c r="Q72" i="11"/>
  <c r="T72" i="11"/>
  <c r="U72" i="11"/>
  <c r="P74" i="11"/>
  <c r="H74" i="11"/>
  <c r="L74" i="11" s="1"/>
  <c r="E3775" i="13"/>
  <c r="N165" i="12"/>
  <c r="O165" i="12" s="1"/>
  <c r="P165" i="12" s="1"/>
  <c r="J165" i="12"/>
  <c r="Y165" i="12"/>
  <c r="I165" i="12"/>
  <c r="V165" i="12"/>
  <c r="B166" i="12"/>
  <c r="U165" i="12"/>
  <c r="E165" i="12"/>
  <c r="F165" i="12" s="1"/>
  <c r="P75" i="11" l="1"/>
  <c r="Q75" i="11" s="1"/>
  <c r="W165" i="12"/>
  <c r="M74" i="11"/>
  <c r="N74" i="11"/>
  <c r="R74" i="11"/>
  <c r="Q74" i="11"/>
  <c r="U73" i="11"/>
  <c r="T73" i="11"/>
  <c r="H75" i="11"/>
  <c r="R75" i="11"/>
  <c r="L75" i="11"/>
  <c r="E3774" i="13"/>
  <c r="N166" i="12"/>
  <c r="O166" i="12" s="1"/>
  <c r="P166" i="12" s="1"/>
  <c r="J166" i="12"/>
  <c r="Y166" i="12"/>
  <c r="I166" i="12"/>
  <c r="V166" i="12"/>
  <c r="B167" i="12"/>
  <c r="U166" i="12"/>
  <c r="E166" i="12"/>
  <c r="F166" i="12" s="1"/>
  <c r="D76" i="11"/>
  <c r="C76" i="11"/>
  <c r="E76" i="11"/>
  <c r="O76" i="11"/>
  <c r="B77" i="11"/>
  <c r="K165" i="12"/>
  <c r="J74" i="11"/>
  <c r="I74" i="11"/>
  <c r="S74" i="11"/>
  <c r="Q165" i="12"/>
  <c r="R165" i="12" s="1"/>
  <c r="F76" i="11" l="1"/>
  <c r="G76" i="11" s="1"/>
  <c r="K76" i="11" s="1"/>
  <c r="P76" i="11" s="1"/>
  <c r="K166" i="12"/>
  <c r="N75" i="11"/>
  <c r="M75" i="11"/>
  <c r="Q166" i="12"/>
  <c r="R166" i="12" s="1"/>
  <c r="S75" i="11"/>
  <c r="I75" i="11"/>
  <c r="J75" i="11"/>
  <c r="T74" i="11"/>
  <c r="U74" i="11"/>
  <c r="H76" i="11"/>
  <c r="W166" i="12"/>
  <c r="E3773" i="13"/>
  <c r="J167" i="12"/>
  <c r="Y167" i="12"/>
  <c r="I167" i="12"/>
  <c r="V167" i="12"/>
  <c r="B168" i="12"/>
  <c r="U167" i="12"/>
  <c r="E167" i="12"/>
  <c r="F167" i="12" s="1"/>
  <c r="N167" i="12"/>
  <c r="O167" i="12" s="1"/>
  <c r="P167" i="12" s="1"/>
  <c r="O77" i="11"/>
  <c r="B78" i="11"/>
  <c r="D77" i="11"/>
  <c r="E77" i="11"/>
  <c r="C77" i="11"/>
  <c r="Q76" i="11" l="1"/>
  <c r="R76" i="11"/>
  <c r="L76" i="11"/>
  <c r="N76" i="11" s="1"/>
  <c r="F77" i="11"/>
  <c r="G77" i="11" s="1"/>
  <c r="K77" i="11" s="1"/>
  <c r="W167" i="12"/>
  <c r="Q167" i="12"/>
  <c r="R167" i="12" s="1"/>
  <c r="U75" i="11"/>
  <c r="T75" i="11"/>
  <c r="E3772" i="13"/>
  <c r="Y168" i="12"/>
  <c r="I168" i="12"/>
  <c r="V168" i="12"/>
  <c r="B169" i="12"/>
  <c r="U168" i="12"/>
  <c r="E168" i="12"/>
  <c r="F168" i="12" s="1"/>
  <c r="N168" i="12"/>
  <c r="O168" i="12" s="1"/>
  <c r="P168" i="12" s="1"/>
  <c r="J168" i="12"/>
  <c r="H77" i="11"/>
  <c r="L77" i="11" s="1"/>
  <c r="K167" i="12"/>
  <c r="B79" i="11"/>
  <c r="D78" i="11"/>
  <c r="E78" i="11"/>
  <c r="C78" i="11"/>
  <c r="O78" i="11"/>
  <c r="P77" i="11"/>
  <c r="S76" i="11"/>
  <c r="J76" i="11"/>
  <c r="I76" i="11"/>
  <c r="M76" i="11" l="1"/>
  <c r="W168" i="12"/>
  <c r="N77" i="11"/>
  <c r="M77" i="11"/>
  <c r="B80" i="11"/>
  <c r="E79" i="11"/>
  <c r="D79" i="11"/>
  <c r="F79" i="11" s="1"/>
  <c r="G79" i="11" s="1"/>
  <c r="K79" i="11" s="1"/>
  <c r="C79" i="11"/>
  <c r="O79" i="11"/>
  <c r="J77" i="11"/>
  <c r="I77" i="11"/>
  <c r="S77" i="11"/>
  <c r="T76" i="11"/>
  <c r="U76" i="11"/>
  <c r="Q77" i="11"/>
  <c r="R77" i="11"/>
  <c r="Q168" i="12"/>
  <c r="R168" i="12" s="1"/>
  <c r="E3771" i="13"/>
  <c r="V169" i="12"/>
  <c r="B170" i="12"/>
  <c r="U169" i="12"/>
  <c r="E169" i="12"/>
  <c r="F169" i="12" s="1"/>
  <c r="N169" i="12"/>
  <c r="O169" i="12" s="1"/>
  <c r="P169" i="12" s="1"/>
  <c r="J169" i="12"/>
  <c r="Y169" i="12"/>
  <c r="I169" i="12"/>
  <c r="F78" i="11"/>
  <c r="G78" i="11" s="1"/>
  <c r="K78" i="11" s="1"/>
  <c r="K168" i="12"/>
  <c r="Q169" i="12" l="1"/>
  <c r="R169" i="12" s="1"/>
  <c r="W169" i="12"/>
  <c r="U77" i="11"/>
  <c r="T77" i="11"/>
  <c r="E3770" i="13"/>
  <c r="N170" i="12"/>
  <c r="O170" i="12" s="1"/>
  <c r="P170" i="12" s="1"/>
  <c r="J170" i="12"/>
  <c r="Y170" i="12"/>
  <c r="I170" i="12"/>
  <c r="V170" i="12"/>
  <c r="B171" i="12"/>
  <c r="U170" i="12"/>
  <c r="E170" i="12"/>
  <c r="F170" i="12" s="1"/>
  <c r="P79" i="11"/>
  <c r="H79" i="11"/>
  <c r="L79" i="11" s="1"/>
  <c r="L78" i="11"/>
  <c r="D80" i="11"/>
  <c r="F80" i="11" s="1"/>
  <c r="G80" i="11" s="1"/>
  <c r="K80" i="11" s="1"/>
  <c r="C80" i="11"/>
  <c r="O80" i="11"/>
  <c r="E80" i="11"/>
  <c r="B81" i="11"/>
  <c r="H78" i="11"/>
  <c r="P78" i="11"/>
  <c r="K169" i="12"/>
  <c r="P80" i="11" l="1"/>
  <c r="R80" i="11" s="1"/>
  <c r="W170" i="12"/>
  <c r="N79" i="11"/>
  <c r="M79" i="11"/>
  <c r="H80" i="11"/>
  <c r="L80" i="11" s="1"/>
  <c r="Q170" i="12"/>
  <c r="R170" i="12" s="1"/>
  <c r="Q80" i="11"/>
  <c r="M78" i="11"/>
  <c r="N78" i="11"/>
  <c r="S79" i="11"/>
  <c r="I79" i="11"/>
  <c r="J79" i="11"/>
  <c r="O81" i="11"/>
  <c r="B82" i="11"/>
  <c r="E81" i="11"/>
  <c r="D81" i="11"/>
  <c r="C81" i="11"/>
  <c r="R79" i="11"/>
  <c r="Q79" i="11"/>
  <c r="E3769" i="13"/>
  <c r="N171" i="12"/>
  <c r="O171" i="12" s="1"/>
  <c r="P171" i="12" s="1"/>
  <c r="J171" i="12"/>
  <c r="Y171" i="12"/>
  <c r="I171" i="12"/>
  <c r="V171" i="12"/>
  <c r="B172" i="12"/>
  <c r="U171" i="12"/>
  <c r="E171" i="12"/>
  <c r="F171" i="12" s="1"/>
  <c r="R78" i="11"/>
  <c r="Q78" i="11"/>
  <c r="K170" i="12"/>
  <c r="J78" i="11"/>
  <c r="I78" i="11"/>
  <c r="S78" i="11"/>
  <c r="F81" i="11" l="1"/>
  <c r="G81" i="11" s="1"/>
  <c r="K81" i="11" s="1"/>
  <c r="P81" i="11" s="1"/>
  <c r="W171" i="12"/>
  <c r="Q171" i="12"/>
  <c r="R171" i="12" s="1"/>
  <c r="N80" i="11"/>
  <c r="M80" i="11"/>
  <c r="U79" i="11"/>
  <c r="T79" i="11"/>
  <c r="E3768" i="13"/>
  <c r="J172" i="12"/>
  <c r="Y172" i="12"/>
  <c r="I172" i="12"/>
  <c r="V172" i="12"/>
  <c r="B173" i="12"/>
  <c r="U172" i="12"/>
  <c r="E172" i="12"/>
  <c r="F172" i="12" s="1"/>
  <c r="N172" i="12"/>
  <c r="O172" i="12" s="1"/>
  <c r="P172" i="12" s="1"/>
  <c r="S80" i="11"/>
  <c r="J80" i="11"/>
  <c r="I80" i="11"/>
  <c r="H81" i="11"/>
  <c r="K171" i="12"/>
  <c r="U78" i="11"/>
  <c r="T78" i="11"/>
  <c r="C82" i="11"/>
  <c r="B83" i="11"/>
  <c r="D82" i="11"/>
  <c r="F82" i="11" s="1"/>
  <c r="G82" i="11" s="1"/>
  <c r="K82" i="11" s="1"/>
  <c r="E82" i="11"/>
  <c r="O82" i="11"/>
  <c r="P82" i="11" s="1"/>
  <c r="Q81" i="11" l="1"/>
  <c r="R81" i="11"/>
  <c r="W172" i="12"/>
  <c r="T80" i="11"/>
  <c r="U80" i="11"/>
  <c r="Q172" i="12"/>
  <c r="R172" i="12" s="1"/>
  <c r="R82" i="11"/>
  <c r="Q82" i="11"/>
  <c r="J81" i="11"/>
  <c r="I81" i="11"/>
  <c r="S81" i="11"/>
  <c r="H82" i="11"/>
  <c r="L82" i="11" s="1"/>
  <c r="E3767" i="13"/>
  <c r="J173" i="12"/>
  <c r="Y173" i="12"/>
  <c r="I173" i="12"/>
  <c r="V173" i="12"/>
  <c r="B174" i="12"/>
  <c r="U173" i="12"/>
  <c r="E173" i="12"/>
  <c r="F173" i="12" s="1"/>
  <c r="N173" i="12"/>
  <c r="O173" i="12" s="1"/>
  <c r="P173" i="12" s="1"/>
  <c r="L81" i="11"/>
  <c r="K172" i="12"/>
  <c r="B84" i="11"/>
  <c r="E83" i="11"/>
  <c r="D83" i="11"/>
  <c r="F83" i="11" s="1"/>
  <c r="G83" i="11" s="1"/>
  <c r="K83" i="11" s="1"/>
  <c r="C83" i="11"/>
  <c r="O83" i="11"/>
  <c r="W173" i="12" l="1"/>
  <c r="T81" i="11"/>
  <c r="U81" i="11"/>
  <c r="Q173" i="12"/>
  <c r="R173" i="12" s="1"/>
  <c r="M82" i="11"/>
  <c r="N82" i="11"/>
  <c r="E3766" i="13"/>
  <c r="V174" i="12"/>
  <c r="B175" i="12"/>
  <c r="U174" i="12"/>
  <c r="E174" i="12"/>
  <c r="F174" i="12" s="1"/>
  <c r="N174" i="12"/>
  <c r="O174" i="12" s="1"/>
  <c r="P174" i="12" s="1"/>
  <c r="J174" i="12"/>
  <c r="Y174" i="12"/>
  <c r="I174" i="12"/>
  <c r="P83" i="11"/>
  <c r="H83" i="11"/>
  <c r="K173" i="12"/>
  <c r="D84" i="11"/>
  <c r="F84" i="11" s="1"/>
  <c r="G84" i="11" s="1"/>
  <c r="K84" i="11" s="1"/>
  <c r="C84" i="11"/>
  <c r="O84" i="11"/>
  <c r="P84" i="11" s="1"/>
  <c r="B85" i="11"/>
  <c r="E84" i="11"/>
  <c r="J82" i="11"/>
  <c r="I82" i="11"/>
  <c r="S82" i="11"/>
  <c r="N81" i="11"/>
  <c r="M81" i="11"/>
  <c r="W174" i="12" l="1"/>
  <c r="E3765" i="13"/>
  <c r="B176" i="12"/>
  <c r="N175" i="12"/>
  <c r="O175" i="12" s="1"/>
  <c r="P175" i="12" s="1"/>
  <c r="E175" i="12"/>
  <c r="F175" i="12" s="1"/>
  <c r="J175" i="12"/>
  <c r="Y175" i="12"/>
  <c r="I175" i="12"/>
  <c r="V175" i="12"/>
  <c r="U175" i="12"/>
  <c r="R83" i="11"/>
  <c r="Q83" i="11"/>
  <c r="K174" i="12"/>
  <c r="U82" i="11"/>
  <c r="T82" i="11"/>
  <c r="S83" i="11"/>
  <c r="I83" i="11"/>
  <c r="J83" i="11"/>
  <c r="L83" i="11"/>
  <c r="Q174" i="12"/>
  <c r="R174" i="12" s="1"/>
  <c r="O85" i="11"/>
  <c r="B86" i="11"/>
  <c r="E85" i="11"/>
  <c r="D85" i="11"/>
  <c r="F85" i="11" s="1"/>
  <c r="G85" i="11" s="1"/>
  <c r="K85" i="11" s="1"/>
  <c r="C85" i="11"/>
  <c r="R84" i="11"/>
  <c r="Q84" i="11"/>
  <c r="H84" i="11"/>
  <c r="L84" i="11" s="1"/>
  <c r="W175" i="12" l="1"/>
  <c r="N83" i="11"/>
  <c r="M83" i="11"/>
  <c r="U83" i="11"/>
  <c r="T83" i="11"/>
  <c r="E3764" i="13"/>
  <c r="N176" i="12"/>
  <c r="O176" i="12" s="1"/>
  <c r="P176" i="12" s="1"/>
  <c r="J176" i="12"/>
  <c r="Y176" i="12"/>
  <c r="I176" i="12"/>
  <c r="V176" i="12"/>
  <c r="B177" i="12"/>
  <c r="U176" i="12"/>
  <c r="E176" i="12"/>
  <c r="F176" i="12" s="1"/>
  <c r="Q175" i="12"/>
  <c r="R175" i="12" s="1"/>
  <c r="S84" i="11"/>
  <c r="J84" i="11"/>
  <c r="I84" i="11"/>
  <c r="H85" i="11"/>
  <c r="C86" i="11"/>
  <c r="B87" i="11"/>
  <c r="E86" i="11"/>
  <c r="D86" i="11"/>
  <c r="F86" i="11" s="1"/>
  <c r="G86" i="11" s="1"/>
  <c r="K86" i="11" s="1"/>
  <c r="O86" i="11"/>
  <c r="P86" i="11" s="1"/>
  <c r="N84" i="11"/>
  <c r="M84" i="11"/>
  <c r="P85" i="11"/>
  <c r="K175" i="12"/>
  <c r="K176" i="12" l="1"/>
  <c r="W176" i="12"/>
  <c r="J85" i="11"/>
  <c r="I85" i="11"/>
  <c r="S85" i="11"/>
  <c r="T84" i="11"/>
  <c r="U84" i="11"/>
  <c r="Q176" i="12"/>
  <c r="R176" i="12" s="1"/>
  <c r="R85" i="11"/>
  <c r="Q85" i="11"/>
  <c r="R86" i="11"/>
  <c r="Q86" i="11"/>
  <c r="B88" i="11"/>
  <c r="E87" i="11"/>
  <c r="D87" i="11"/>
  <c r="C87" i="11"/>
  <c r="O87" i="11"/>
  <c r="H86" i="11"/>
  <c r="E3763" i="13"/>
  <c r="N177" i="12"/>
  <c r="O177" i="12" s="1"/>
  <c r="P177" i="12" s="1"/>
  <c r="J177" i="12"/>
  <c r="Y177" i="12"/>
  <c r="I177" i="12"/>
  <c r="V177" i="12"/>
  <c r="B178" i="12"/>
  <c r="U177" i="12"/>
  <c r="E177" i="12"/>
  <c r="F177" i="12" s="1"/>
  <c r="L85" i="11"/>
  <c r="Q177" i="12" l="1"/>
  <c r="R177" i="12" s="1"/>
  <c r="N85" i="11"/>
  <c r="M85" i="11"/>
  <c r="U85" i="11"/>
  <c r="T85" i="11"/>
  <c r="J86" i="11"/>
  <c r="I86" i="11"/>
  <c r="S86" i="11"/>
  <c r="E3762" i="13"/>
  <c r="J178" i="12"/>
  <c r="Y178" i="12"/>
  <c r="I178" i="12"/>
  <c r="V178" i="12"/>
  <c r="B179" i="12"/>
  <c r="U178" i="12"/>
  <c r="E178" i="12"/>
  <c r="F178" i="12" s="1"/>
  <c r="N178" i="12"/>
  <c r="O178" i="12" s="1"/>
  <c r="P178" i="12" s="1"/>
  <c r="F87" i="11"/>
  <c r="G87" i="11" s="1"/>
  <c r="K87" i="11" s="1"/>
  <c r="P87" i="11" s="1"/>
  <c r="W177" i="12"/>
  <c r="K177" i="12"/>
  <c r="D88" i="11"/>
  <c r="F88" i="11" s="1"/>
  <c r="G88" i="11" s="1"/>
  <c r="K88" i="11" s="1"/>
  <c r="C88" i="11"/>
  <c r="O88" i="11"/>
  <c r="P88" i="11" s="1"/>
  <c r="E88" i="11"/>
  <c r="B89" i="11"/>
  <c r="L86" i="11"/>
  <c r="R87" i="11" l="1"/>
  <c r="Q87" i="11"/>
  <c r="T86" i="11"/>
  <c r="U86" i="11"/>
  <c r="H87" i="11"/>
  <c r="L87" i="11" s="1"/>
  <c r="Q178" i="12"/>
  <c r="R178" i="12" s="1"/>
  <c r="M86" i="11"/>
  <c r="N86" i="11"/>
  <c r="O89" i="11"/>
  <c r="B90" i="11"/>
  <c r="D89" i="11"/>
  <c r="F89" i="11" s="1"/>
  <c r="G89" i="11" s="1"/>
  <c r="K89" i="11" s="1"/>
  <c r="L89" i="11" s="1"/>
  <c r="E89" i="11"/>
  <c r="C89" i="11"/>
  <c r="H89" i="11" s="1"/>
  <c r="W178" i="12"/>
  <c r="E3761" i="13"/>
  <c r="V179" i="12"/>
  <c r="B180" i="12"/>
  <c r="U179" i="12"/>
  <c r="E179" i="12"/>
  <c r="F179" i="12" s="1"/>
  <c r="I179" i="12"/>
  <c r="N179" i="12"/>
  <c r="O179" i="12" s="1"/>
  <c r="P179" i="12" s="1"/>
  <c r="J179" i="12"/>
  <c r="Y179" i="12"/>
  <c r="H88" i="11"/>
  <c r="L88" i="11"/>
  <c r="K178" i="12"/>
  <c r="R88" i="11"/>
  <c r="Q88" i="11"/>
  <c r="W179" i="12" l="1"/>
  <c r="N87" i="11"/>
  <c r="M87" i="11"/>
  <c r="Q179" i="12"/>
  <c r="R179" i="12" s="1"/>
  <c r="K179" i="12"/>
  <c r="I87" i="11"/>
  <c r="S87" i="11"/>
  <c r="J87" i="11"/>
  <c r="E3760" i="13"/>
  <c r="B181" i="12"/>
  <c r="U180" i="12"/>
  <c r="E180" i="12"/>
  <c r="F180" i="12" s="1"/>
  <c r="N180" i="12"/>
  <c r="O180" i="12" s="1"/>
  <c r="P180" i="12" s="1"/>
  <c r="V180" i="12"/>
  <c r="J180" i="12"/>
  <c r="Y180" i="12"/>
  <c r="I180" i="12"/>
  <c r="N88" i="11"/>
  <c r="M88" i="11"/>
  <c r="S88" i="11"/>
  <c r="J88" i="11"/>
  <c r="I88" i="11"/>
  <c r="J89" i="11"/>
  <c r="I89" i="11"/>
  <c r="N89" i="11"/>
  <c r="M89" i="11"/>
  <c r="D90" i="11"/>
  <c r="C90" i="11"/>
  <c r="B91" i="11"/>
  <c r="E90" i="11"/>
  <c r="O90" i="11"/>
  <c r="P89" i="11"/>
  <c r="S89" i="11" s="1"/>
  <c r="P90" i="11" l="1"/>
  <c r="R90" i="11" s="1"/>
  <c r="F90" i="11"/>
  <c r="G90" i="11" s="1"/>
  <c r="K90" i="11" s="1"/>
  <c r="Q180" i="12"/>
  <c r="R180" i="12" s="1"/>
  <c r="U89" i="11"/>
  <c r="T89" i="11"/>
  <c r="K180" i="12"/>
  <c r="U87" i="11"/>
  <c r="T87" i="11"/>
  <c r="H90" i="11"/>
  <c r="B92" i="11"/>
  <c r="E91" i="11"/>
  <c r="D91" i="11"/>
  <c r="F91" i="11" s="1"/>
  <c r="G91" i="11" s="1"/>
  <c r="K91" i="11" s="1"/>
  <c r="C91" i="11"/>
  <c r="O91" i="11"/>
  <c r="T88" i="11"/>
  <c r="U88" i="11"/>
  <c r="W180" i="12"/>
  <c r="Q89" i="11"/>
  <c r="R89" i="11"/>
  <c r="E3759" i="13"/>
  <c r="N181" i="12"/>
  <c r="O181" i="12" s="1"/>
  <c r="P181" i="12" s="1"/>
  <c r="J181" i="12"/>
  <c r="Y181" i="12"/>
  <c r="I181" i="12"/>
  <c r="V181" i="12"/>
  <c r="B182" i="12"/>
  <c r="U181" i="12"/>
  <c r="E181" i="12"/>
  <c r="F181" i="12" s="1"/>
  <c r="Q90" i="11" l="1"/>
  <c r="K181" i="12"/>
  <c r="W181" i="12"/>
  <c r="D92" i="11"/>
  <c r="F92" i="11" s="1"/>
  <c r="G92" i="11" s="1"/>
  <c r="K92" i="11" s="1"/>
  <c r="C92" i="11"/>
  <c r="O92" i="11"/>
  <c r="E92" i="11"/>
  <c r="B93" i="11"/>
  <c r="J90" i="11"/>
  <c r="I90" i="11"/>
  <c r="S90" i="11"/>
  <c r="L90" i="11"/>
  <c r="Q181" i="12"/>
  <c r="R181" i="12" s="1"/>
  <c r="E3758" i="13"/>
  <c r="N182" i="12"/>
  <c r="O182" i="12" s="1"/>
  <c r="P182" i="12" s="1"/>
  <c r="J182" i="12"/>
  <c r="Y182" i="12"/>
  <c r="I182" i="12"/>
  <c r="V182" i="12"/>
  <c r="B183" i="12"/>
  <c r="U182" i="12"/>
  <c r="E182" i="12"/>
  <c r="F182" i="12" s="1"/>
  <c r="P91" i="11"/>
  <c r="H91" i="11"/>
  <c r="L91" i="11" s="1"/>
  <c r="P92" i="11" l="1"/>
  <c r="W182" i="12"/>
  <c r="Q182" i="12"/>
  <c r="R182" i="12" s="1"/>
  <c r="M90" i="11"/>
  <c r="N90" i="11"/>
  <c r="E3757" i="13"/>
  <c r="J183" i="12"/>
  <c r="Y183" i="12"/>
  <c r="I183" i="12"/>
  <c r="V183" i="12"/>
  <c r="B184" i="12"/>
  <c r="U183" i="12"/>
  <c r="E183" i="12"/>
  <c r="F183" i="12" s="1"/>
  <c r="N183" i="12"/>
  <c r="O183" i="12" s="1"/>
  <c r="P183" i="12" s="1"/>
  <c r="T90" i="11"/>
  <c r="U90" i="11"/>
  <c r="N91" i="11"/>
  <c r="M91" i="11"/>
  <c r="S91" i="11"/>
  <c r="J91" i="11"/>
  <c r="I91" i="11"/>
  <c r="K182" i="12"/>
  <c r="O93" i="11"/>
  <c r="B94" i="11"/>
  <c r="E93" i="11"/>
  <c r="D93" i="11"/>
  <c r="F93" i="11" s="1"/>
  <c r="G93" i="11" s="1"/>
  <c r="K93" i="11" s="1"/>
  <c r="C93" i="11"/>
  <c r="R91" i="11"/>
  <c r="Q91" i="11"/>
  <c r="R92" i="11"/>
  <c r="Q92" i="11"/>
  <c r="H92" i="11"/>
  <c r="L92" i="11" s="1"/>
  <c r="N92" i="11" l="1"/>
  <c r="M92" i="11"/>
  <c r="B95" i="11"/>
  <c r="E94" i="11"/>
  <c r="D94" i="11"/>
  <c r="F94" i="11" s="1"/>
  <c r="G94" i="11" s="1"/>
  <c r="K94" i="11" s="1"/>
  <c r="C94" i="11"/>
  <c r="O94" i="11"/>
  <c r="E3756" i="13"/>
  <c r="Y184" i="12"/>
  <c r="I184" i="12"/>
  <c r="V184" i="12"/>
  <c r="B185" i="12"/>
  <c r="U184" i="12"/>
  <c r="E184" i="12"/>
  <c r="F184" i="12" s="1"/>
  <c r="N184" i="12"/>
  <c r="O184" i="12" s="1"/>
  <c r="P184" i="12" s="1"/>
  <c r="J184" i="12"/>
  <c r="U91" i="11"/>
  <c r="T91" i="11"/>
  <c r="K183" i="12"/>
  <c r="S92" i="11"/>
  <c r="J92" i="11"/>
  <c r="I92" i="11"/>
  <c r="H93" i="11"/>
  <c r="Q183" i="12"/>
  <c r="R183" i="12" s="1"/>
  <c r="P93" i="11"/>
  <c r="W183" i="12"/>
  <c r="P94" i="11" l="1"/>
  <c r="R94" i="11" s="1"/>
  <c r="Q184" i="12"/>
  <c r="R184" i="12" s="1"/>
  <c r="K184" i="12"/>
  <c r="T92" i="11"/>
  <c r="U92" i="11"/>
  <c r="H94" i="11"/>
  <c r="L94" i="11" s="1"/>
  <c r="Q93" i="11"/>
  <c r="R93" i="11"/>
  <c r="B96" i="11"/>
  <c r="E95" i="11"/>
  <c r="D95" i="11"/>
  <c r="F95" i="11" s="1"/>
  <c r="G95" i="11" s="1"/>
  <c r="K95" i="11" s="1"/>
  <c r="C95" i="11"/>
  <c r="O95" i="11"/>
  <c r="J93" i="11"/>
  <c r="I93" i="11"/>
  <c r="S93" i="11"/>
  <c r="L93" i="11"/>
  <c r="W184" i="12"/>
  <c r="E3755" i="13"/>
  <c r="V185" i="12"/>
  <c r="B186" i="12"/>
  <c r="U185" i="12"/>
  <c r="E185" i="12"/>
  <c r="F185" i="12" s="1"/>
  <c r="N185" i="12"/>
  <c r="O185" i="12" s="1"/>
  <c r="P185" i="12" s="1"/>
  <c r="J185" i="12"/>
  <c r="Y185" i="12"/>
  <c r="I185" i="12"/>
  <c r="Q94" i="11" l="1"/>
  <c r="K185" i="12"/>
  <c r="M94" i="11"/>
  <c r="N94" i="11"/>
  <c r="J94" i="11"/>
  <c r="I94" i="11"/>
  <c r="S94" i="11"/>
  <c r="N93" i="11"/>
  <c r="M93" i="11"/>
  <c r="U93" i="11"/>
  <c r="T93" i="11"/>
  <c r="P95" i="11"/>
  <c r="H95" i="11"/>
  <c r="L95" i="11" s="1"/>
  <c r="D96" i="11"/>
  <c r="F96" i="11" s="1"/>
  <c r="G96" i="11" s="1"/>
  <c r="K96" i="11" s="1"/>
  <c r="C96" i="11"/>
  <c r="E96" i="11"/>
  <c r="O96" i="11"/>
  <c r="B97" i="11"/>
  <c r="W185" i="12"/>
  <c r="Q185" i="12"/>
  <c r="R185" i="12" s="1"/>
  <c r="E3754" i="13"/>
  <c r="N186" i="12"/>
  <c r="O186" i="12" s="1"/>
  <c r="P186" i="12" s="1"/>
  <c r="J186" i="12"/>
  <c r="Y186" i="12"/>
  <c r="I186" i="12"/>
  <c r="V186" i="12"/>
  <c r="B187" i="12"/>
  <c r="U186" i="12"/>
  <c r="E186" i="12"/>
  <c r="F186" i="12" s="1"/>
  <c r="W186" i="12" l="1"/>
  <c r="R95" i="11"/>
  <c r="Q95" i="11"/>
  <c r="T94" i="11"/>
  <c r="U94" i="11"/>
  <c r="E3753" i="13"/>
  <c r="N187" i="12"/>
  <c r="O187" i="12" s="1"/>
  <c r="P187" i="12" s="1"/>
  <c r="J187" i="12"/>
  <c r="Y187" i="12"/>
  <c r="I187" i="12"/>
  <c r="V187" i="12"/>
  <c r="B188" i="12"/>
  <c r="U187" i="12"/>
  <c r="E187" i="12"/>
  <c r="F187" i="12" s="1"/>
  <c r="O97" i="11"/>
  <c r="B98" i="11"/>
  <c r="D97" i="11"/>
  <c r="E97" i="11"/>
  <c r="C97" i="11"/>
  <c r="P96" i="11"/>
  <c r="H96" i="11"/>
  <c r="L96" i="11" s="1"/>
  <c r="N95" i="11"/>
  <c r="M95" i="11"/>
  <c r="Q186" i="12"/>
  <c r="R186" i="12" s="1"/>
  <c r="K186" i="12"/>
  <c r="S95" i="11"/>
  <c r="I95" i="11"/>
  <c r="J95" i="11"/>
  <c r="W187" i="12" l="1"/>
  <c r="N96" i="11"/>
  <c r="M96" i="11"/>
  <c r="F97" i="11"/>
  <c r="G97" i="11" s="1"/>
  <c r="K97" i="11" s="1"/>
  <c r="U95" i="11"/>
  <c r="T95" i="11"/>
  <c r="E3752" i="13"/>
  <c r="J188" i="12"/>
  <c r="Y188" i="12"/>
  <c r="I188" i="12"/>
  <c r="V188" i="12"/>
  <c r="B189" i="12"/>
  <c r="U188" i="12"/>
  <c r="E188" i="12"/>
  <c r="F188" i="12" s="1"/>
  <c r="N188" i="12"/>
  <c r="O188" i="12" s="1"/>
  <c r="P188" i="12" s="1"/>
  <c r="B99" i="11"/>
  <c r="C98" i="11"/>
  <c r="E98" i="11"/>
  <c r="D98" i="11"/>
  <c r="F98" i="11" s="1"/>
  <c r="G98" i="11" s="1"/>
  <c r="K98" i="11" s="1"/>
  <c r="O98" i="11"/>
  <c r="Q187" i="12"/>
  <c r="R187" i="12" s="1"/>
  <c r="K187" i="12"/>
  <c r="S96" i="11"/>
  <c r="J96" i="11"/>
  <c r="I96" i="11"/>
  <c r="R96" i="11"/>
  <c r="Q96" i="11"/>
  <c r="H97" i="11"/>
  <c r="W188" i="12" l="1"/>
  <c r="J97" i="11"/>
  <c r="I97" i="11"/>
  <c r="Q188" i="12"/>
  <c r="R188" i="12" s="1"/>
  <c r="L97" i="11"/>
  <c r="H98" i="11"/>
  <c r="E3751" i="13"/>
  <c r="J189" i="12"/>
  <c r="Y189" i="12"/>
  <c r="I189" i="12"/>
  <c r="V189" i="12"/>
  <c r="B190" i="12"/>
  <c r="U189" i="12"/>
  <c r="E189" i="12"/>
  <c r="F189" i="12" s="1"/>
  <c r="N189" i="12"/>
  <c r="O189" i="12" s="1"/>
  <c r="P189" i="12" s="1"/>
  <c r="T96" i="11"/>
  <c r="U96" i="11"/>
  <c r="B100" i="11"/>
  <c r="E99" i="11"/>
  <c r="D99" i="11"/>
  <c r="F99" i="11" s="1"/>
  <c r="G99" i="11" s="1"/>
  <c r="K99" i="11" s="1"/>
  <c r="C99" i="11"/>
  <c r="O99" i="11"/>
  <c r="K188" i="12"/>
  <c r="P97" i="11"/>
  <c r="S97" i="11" s="1"/>
  <c r="P98" i="11"/>
  <c r="W189" i="12" l="1"/>
  <c r="Q189" i="12"/>
  <c r="R189" i="12" s="1"/>
  <c r="U97" i="11"/>
  <c r="T97" i="11"/>
  <c r="J98" i="11"/>
  <c r="I98" i="11"/>
  <c r="S98" i="11"/>
  <c r="L98" i="11"/>
  <c r="N97" i="11"/>
  <c r="M97" i="11"/>
  <c r="R98" i="11"/>
  <c r="Q98" i="11"/>
  <c r="Q97" i="11"/>
  <c r="R97" i="11"/>
  <c r="E3750" i="13"/>
  <c r="V190" i="12"/>
  <c r="B191" i="12"/>
  <c r="U190" i="12"/>
  <c r="E190" i="12"/>
  <c r="F190" i="12" s="1"/>
  <c r="N190" i="12"/>
  <c r="O190" i="12" s="1"/>
  <c r="P190" i="12" s="1"/>
  <c r="J190" i="12"/>
  <c r="Y190" i="12"/>
  <c r="I190" i="12"/>
  <c r="P99" i="11"/>
  <c r="H99" i="11"/>
  <c r="L99" i="11" s="1"/>
  <c r="K189" i="12"/>
  <c r="D100" i="11"/>
  <c r="C100" i="11"/>
  <c r="O100" i="11"/>
  <c r="B101" i="11"/>
  <c r="E100" i="11"/>
  <c r="F100" i="11" l="1"/>
  <c r="G100" i="11" s="1"/>
  <c r="K100" i="11" s="1"/>
  <c r="P100" i="11" s="1"/>
  <c r="W190" i="12"/>
  <c r="Q190" i="12"/>
  <c r="R190" i="12" s="1"/>
  <c r="M98" i="11"/>
  <c r="N98" i="11"/>
  <c r="U98" i="11"/>
  <c r="T98" i="11"/>
  <c r="E3749" i="13"/>
  <c r="N191" i="12"/>
  <c r="O191" i="12" s="1"/>
  <c r="P191" i="12" s="1"/>
  <c r="J191" i="12"/>
  <c r="U191" i="12"/>
  <c r="Y191" i="12"/>
  <c r="I191" i="12"/>
  <c r="B192" i="12"/>
  <c r="V191" i="12"/>
  <c r="E191" i="12"/>
  <c r="F191" i="12" s="1"/>
  <c r="N99" i="11"/>
  <c r="M99" i="11"/>
  <c r="R99" i="11"/>
  <c r="Q99" i="11"/>
  <c r="K190" i="12"/>
  <c r="O101" i="11"/>
  <c r="B102" i="11"/>
  <c r="E101" i="11"/>
  <c r="D101" i="11"/>
  <c r="F101" i="11" s="1"/>
  <c r="G101" i="11" s="1"/>
  <c r="K101" i="11" s="1"/>
  <c r="C101" i="11"/>
  <c r="S99" i="11"/>
  <c r="J99" i="11"/>
  <c r="I99" i="11"/>
  <c r="R100" i="11" l="1"/>
  <c r="Q100" i="11"/>
  <c r="H100" i="11"/>
  <c r="L100" i="11" s="1"/>
  <c r="N100" i="11" s="1"/>
  <c r="E3748" i="13"/>
  <c r="N192" i="12"/>
  <c r="O192" i="12" s="1"/>
  <c r="P192" i="12" s="1"/>
  <c r="J192" i="12"/>
  <c r="Y192" i="12"/>
  <c r="I192" i="12"/>
  <c r="V192" i="12"/>
  <c r="B193" i="12"/>
  <c r="U192" i="12"/>
  <c r="E192" i="12"/>
  <c r="F192" i="12" s="1"/>
  <c r="H101" i="11"/>
  <c r="L101" i="11" s="1"/>
  <c r="S100" i="11"/>
  <c r="J100" i="11"/>
  <c r="I100" i="11"/>
  <c r="U99" i="11"/>
  <c r="T99" i="11"/>
  <c r="B103" i="11"/>
  <c r="D102" i="11"/>
  <c r="F102" i="11" s="1"/>
  <c r="G102" i="11" s="1"/>
  <c r="K102" i="11" s="1"/>
  <c r="C102" i="11"/>
  <c r="E102" i="11"/>
  <c r="O102" i="11"/>
  <c r="P102" i="11" s="1"/>
  <c r="K191" i="12"/>
  <c r="P101" i="11"/>
  <c r="W191" i="12"/>
  <c r="Q191" i="12"/>
  <c r="R191" i="12" s="1"/>
  <c r="M100" i="11" l="1"/>
  <c r="N101" i="11"/>
  <c r="M101" i="11"/>
  <c r="K192" i="12"/>
  <c r="R102" i="11"/>
  <c r="Q102" i="11"/>
  <c r="H102" i="11"/>
  <c r="Q192" i="12"/>
  <c r="R192" i="12" s="1"/>
  <c r="B104" i="11"/>
  <c r="E103" i="11"/>
  <c r="D103" i="11"/>
  <c r="F103" i="11" s="1"/>
  <c r="G103" i="11" s="1"/>
  <c r="K103" i="11" s="1"/>
  <c r="C103" i="11"/>
  <c r="O103" i="11"/>
  <c r="P103" i="11" s="1"/>
  <c r="T100" i="11"/>
  <c r="U100" i="11"/>
  <c r="J101" i="11"/>
  <c r="I101" i="11"/>
  <c r="S101" i="11"/>
  <c r="W192" i="12"/>
  <c r="Q101" i="11"/>
  <c r="R101" i="11"/>
  <c r="E3747" i="13"/>
  <c r="N193" i="12"/>
  <c r="O193" i="12" s="1"/>
  <c r="P193" i="12" s="1"/>
  <c r="J193" i="12"/>
  <c r="Y193" i="12"/>
  <c r="I193" i="12"/>
  <c r="V193" i="12"/>
  <c r="B194" i="12"/>
  <c r="U193" i="12"/>
  <c r="E193" i="12"/>
  <c r="F193" i="12" s="1"/>
  <c r="Q193" i="12" l="1"/>
  <c r="R193" i="12" s="1"/>
  <c r="W193" i="12"/>
  <c r="D104" i="11"/>
  <c r="F104" i="11" s="1"/>
  <c r="G104" i="11" s="1"/>
  <c r="K104" i="11" s="1"/>
  <c r="C104" i="11"/>
  <c r="O104" i="11"/>
  <c r="E104" i="11"/>
  <c r="B105" i="11"/>
  <c r="J102" i="11"/>
  <c r="I102" i="11"/>
  <c r="S102" i="11"/>
  <c r="E3746" i="13"/>
  <c r="J194" i="12"/>
  <c r="Y194" i="12"/>
  <c r="I194" i="12"/>
  <c r="V194" i="12"/>
  <c r="B195" i="12"/>
  <c r="U194" i="12"/>
  <c r="E194" i="12"/>
  <c r="F194" i="12" s="1"/>
  <c r="N194" i="12"/>
  <c r="O194" i="12" s="1"/>
  <c r="P194" i="12" s="1"/>
  <c r="U101" i="11"/>
  <c r="T101" i="11"/>
  <c r="L102" i="11"/>
  <c r="K193" i="12"/>
  <c r="R103" i="11"/>
  <c r="Q103" i="11"/>
  <c r="H103" i="11"/>
  <c r="L103" i="11" s="1"/>
  <c r="W194" i="12" l="1"/>
  <c r="Q194" i="12"/>
  <c r="R194" i="12" s="1"/>
  <c r="N103" i="11"/>
  <c r="M103" i="11"/>
  <c r="U102" i="11"/>
  <c r="T102" i="11"/>
  <c r="E3745" i="13"/>
  <c r="V195" i="12"/>
  <c r="B196" i="12"/>
  <c r="U195" i="12"/>
  <c r="E195" i="12"/>
  <c r="F195" i="12" s="1"/>
  <c r="N195" i="12"/>
  <c r="O195" i="12" s="1"/>
  <c r="P195" i="12" s="1"/>
  <c r="I195" i="12"/>
  <c r="J195" i="12"/>
  <c r="Y195" i="12"/>
  <c r="O105" i="11"/>
  <c r="B106" i="11"/>
  <c r="E105" i="11"/>
  <c r="D105" i="11"/>
  <c r="F105" i="11" s="1"/>
  <c r="G105" i="11" s="1"/>
  <c r="K105" i="11" s="1"/>
  <c r="C105" i="11"/>
  <c r="P104" i="11"/>
  <c r="K194" i="12"/>
  <c r="H104" i="11"/>
  <c r="L104" i="11" s="1"/>
  <c r="M102" i="11"/>
  <c r="N102" i="11"/>
  <c r="S103" i="11"/>
  <c r="I103" i="11"/>
  <c r="J103" i="11"/>
  <c r="W195" i="12" l="1"/>
  <c r="N104" i="11"/>
  <c r="M104" i="11"/>
  <c r="E3744" i="13"/>
  <c r="B197" i="12"/>
  <c r="U196" i="12"/>
  <c r="E196" i="12"/>
  <c r="F196" i="12" s="1"/>
  <c r="N196" i="12"/>
  <c r="O196" i="12" s="1"/>
  <c r="P196" i="12" s="1"/>
  <c r="J196" i="12"/>
  <c r="Y196" i="12"/>
  <c r="I196" i="12"/>
  <c r="V196" i="12"/>
  <c r="H105" i="11"/>
  <c r="L105" i="11" s="1"/>
  <c r="D106" i="11"/>
  <c r="F106" i="11" s="1"/>
  <c r="G106" i="11" s="1"/>
  <c r="K106" i="11" s="1"/>
  <c r="B107" i="11"/>
  <c r="C106" i="11"/>
  <c r="E106" i="11"/>
  <c r="O106" i="11"/>
  <c r="P105" i="11"/>
  <c r="U103" i="11"/>
  <c r="T103" i="11"/>
  <c r="R104" i="11"/>
  <c r="Q104" i="11"/>
  <c r="K195" i="12"/>
  <c r="Q195" i="12"/>
  <c r="R195" i="12" s="1"/>
  <c r="S104" i="11"/>
  <c r="J104" i="11"/>
  <c r="I104" i="11"/>
  <c r="K196" i="12" l="1"/>
  <c r="P106" i="11"/>
  <c r="Q196" i="12"/>
  <c r="R196" i="12" s="1"/>
  <c r="H106" i="11"/>
  <c r="B108" i="11"/>
  <c r="E107" i="11"/>
  <c r="D107" i="11"/>
  <c r="F107" i="11" s="1"/>
  <c r="G107" i="11" s="1"/>
  <c r="K107" i="11" s="1"/>
  <c r="C107" i="11"/>
  <c r="O107" i="11"/>
  <c r="W196" i="12"/>
  <c r="T104" i="11"/>
  <c r="U104" i="11"/>
  <c r="E3743" i="13"/>
  <c r="N197" i="12"/>
  <c r="O197" i="12" s="1"/>
  <c r="P197" i="12" s="1"/>
  <c r="J197" i="12"/>
  <c r="Y197" i="12"/>
  <c r="I197" i="12"/>
  <c r="V197" i="12"/>
  <c r="B198" i="12"/>
  <c r="U197" i="12"/>
  <c r="E197" i="12"/>
  <c r="F197" i="12" s="1"/>
  <c r="L106" i="11"/>
  <c r="N105" i="11"/>
  <c r="M105" i="11"/>
  <c r="J105" i="11"/>
  <c r="I105" i="11"/>
  <c r="S105" i="11"/>
  <c r="Q105" i="11"/>
  <c r="R105" i="11"/>
  <c r="P107" i="11" l="1"/>
  <c r="R107" i="11" s="1"/>
  <c r="W197" i="12"/>
  <c r="T105" i="11"/>
  <c r="U105" i="11"/>
  <c r="M106" i="11"/>
  <c r="N106" i="11"/>
  <c r="Q107" i="11"/>
  <c r="H107" i="11"/>
  <c r="L107" i="11" s="1"/>
  <c r="E3742" i="13"/>
  <c r="N198" i="12"/>
  <c r="O198" i="12" s="1"/>
  <c r="P198" i="12" s="1"/>
  <c r="J198" i="12"/>
  <c r="Y198" i="12"/>
  <c r="I198" i="12"/>
  <c r="V198" i="12"/>
  <c r="B199" i="12"/>
  <c r="U198" i="12"/>
  <c r="E198" i="12"/>
  <c r="F198" i="12" s="1"/>
  <c r="D108" i="11"/>
  <c r="C108" i="11"/>
  <c r="O108" i="11"/>
  <c r="B109" i="11"/>
  <c r="E108" i="11"/>
  <c r="J106" i="11"/>
  <c r="I106" i="11"/>
  <c r="S106" i="11"/>
  <c r="K197" i="12"/>
  <c r="R106" i="11"/>
  <c r="Q106" i="11"/>
  <c r="Q197" i="12"/>
  <c r="R197" i="12" s="1"/>
  <c r="W198" i="12" l="1"/>
  <c r="Q198" i="12"/>
  <c r="R198" i="12" s="1"/>
  <c r="N107" i="11"/>
  <c r="M107" i="11"/>
  <c r="I107" i="11"/>
  <c r="S107" i="11"/>
  <c r="J107" i="11"/>
  <c r="E3741" i="13"/>
  <c r="J199" i="12"/>
  <c r="Y199" i="12"/>
  <c r="I199" i="12"/>
  <c r="V199" i="12"/>
  <c r="B200" i="12"/>
  <c r="U199" i="12"/>
  <c r="E199" i="12"/>
  <c r="F199" i="12" s="1"/>
  <c r="N199" i="12"/>
  <c r="O199" i="12" s="1"/>
  <c r="P199" i="12" s="1"/>
  <c r="U106" i="11"/>
  <c r="T106" i="11"/>
  <c r="K198" i="12"/>
  <c r="O109" i="11"/>
  <c r="B110" i="11"/>
  <c r="E109" i="11"/>
  <c r="D109" i="11"/>
  <c r="F109" i="11" s="1"/>
  <c r="G109" i="11" s="1"/>
  <c r="K109" i="11" s="1"/>
  <c r="C109" i="11"/>
  <c r="F108" i="11"/>
  <c r="G108" i="11" s="1"/>
  <c r="K108" i="11" s="1"/>
  <c r="K199" i="12" l="1"/>
  <c r="U107" i="11"/>
  <c r="T107" i="11"/>
  <c r="H108" i="11"/>
  <c r="Q199" i="12"/>
  <c r="R199" i="12" s="1"/>
  <c r="D110" i="11"/>
  <c r="F110" i="11" s="1"/>
  <c r="G110" i="11" s="1"/>
  <c r="K110" i="11" s="1"/>
  <c r="B111" i="11"/>
  <c r="C110" i="11"/>
  <c r="E110" i="11"/>
  <c r="O110" i="11"/>
  <c r="P110" i="11" s="1"/>
  <c r="P108" i="11"/>
  <c r="H109" i="11"/>
  <c r="W199" i="12"/>
  <c r="E3740" i="13"/>
  <c r="Y200" i="12"/>
  <c r="I200" i="12"/>
  <c r="V200" i="12"/>
  <c r="B201" i="12"/>
  <c r="U200" i="12"/>
  <c r="E200" i="12"/>
  <c r="F200" i="12" s="1"/>
  <c r="J200" i="12"/>
  <c r="N200" i="12"/>
  <c r="O200" i="12" s="1"/>
  <c r="P200" i="12" s="1"/>
  <c r="P109" i="11"/>
  <c r="W200" i="12" l="1"/>
  <c r="H110" i="11"/>
  <c r="R110" i="11"/>
  <c r="Q110" i="11"/>
  <c r="B112" i="11"/>
  <c r="E111" i="11"/>
  <c r="D111" i="11"/>
  <c r="F111" i="11" s="1"/>
  <c r="G111" i="11" s="1"/>
  <c r="K111" i="11" s="1"/>
  <c r="C111" i="11"/>
  <c r="O111" i="11"/>
  <c r="P111" i="11" s="1"/>
  <c r="L110" i="11"/>
  <c r="E3739" i="13"/>
  <c r="V201" i="12"/>
  <c r="B202" i="12"/>
  <c r="U201" i="12"/>
  <c r="E201" i="12"/>
  <c r="F201" i="12" s="1"/>
  <c r="N201" i="12"/>
  <c r="O201" i="12" s="1"/>
  <c r="P201" i="12" s="1"/>
  <c r="J201" i="12"/>
  <c r="Y201" i="12"/>
  <c r="I201" i="12"/>
  <c r="K200" i="12"/>
  <c r="S108" i="11"/>
  <c r="J108" i="11"/>
  <c r="I108" i="11"/>
  <c r="L108" i="11"/>
  <c r="Q109" i="11"/>
  <c r="R109" i="11"/>
  <c r="J109" i="11"/>
  <c r="I109" i="11"/>
  <c r="S109" i="11"/>
  <c r="L109" i="11"/>
  <c r="Q200" i="12"/>
  <c r="R200" i="12" s="1"/>
  <c r="R108" i="11"/>
  <c r="Q108" i="11"/>
  <c r="Q201" i="12" l="1"/>
  <c r="R201" i="12" s="1"/>
  <c r="H111" i="11"/>
  <c r="L111" i="11" s="1"/>
  <c r="D112" i="11"/>
  <c r="C112" i="11"/>
  <c r="O112" i="11"/>
  <c r="B113" i="11"/>
  <c r="E112" i="11"/>
  <c r="U109" i="11"/>
  <c r="T109" i="11"/>
  <c r="N109" i="11"/>
  <c r="M109" i="11"/>
  <c r="J110" i="11"/>
  <c r="I110" i="11"/>
  <c r="S110" i="11"/>
  <c r="R111" i="11"/>
  <c r="Q111" i="11"/>
  <c r="T108" i="11"/>
  <c r="U108" i="11"/>
  <c r="W201" i="12"/>
  <c r="K201" i="12"/>
  <c r="N108" i="11"/>
  <c r="M108" i="11"/>
  <c r="E3738" i="13"/>
  <c r="N202" i="12"/>
  <c r="O202" i="12" s="1"/>
  <c r="P202" i="12" s="1"/>
  <c r="J202" i="12"/>
  <c r="Y202" i="12"/>
  <c r="I202" i="12"/>
  <c r="V202" i="12"/>
  <c r="B203" i="12"/>
  <c r="U202" i="12"/>
  <c r="E202" i="12"/>
  <c r="F202" i="12" s="1"/>
  <c r="M110" i="11"/>
  <c r="N110" i="11"/>
  <c r="W202" i="12" l="1"/>
  <c r="Q202" i="12"/>
  <c r="R202" i="12" s="1"/>
  <c r="N111" i="11"/>
  <c r="M111" i="11"/>
  <c r="O113" i="11"/>
  <c r="B114" i="11"/>
  <c r="D113" i="11"/>
  <c r="F113" i="11" s="1"/>
  <c r="G113" i="11" s="1"/>
  <c r="K113" i="11" s="1"/>
  <c r="E113" i="11"/>
  <c r="C113" i="11"/>
  <c r="E3737" i="13"/>
  <c r="N203" i="12"/>
  <c r="O203" i="12" s="1"/>
  <c r="P203" i="12" s="1"/>
  <c r="J203" i="12"/>
  <c r="Y203" i="12"/>
  <c r="I203" i="12"/>
  <c r="V203" i="12"/>
  <c r="B204" i="12"/>
  <c r="U203" i="12"/>
  <c r="E203" i="12"/>
  <c r="F203" i="12" s="1"/>
  <c r="F112" i="11"/>
  <c r="G112" i="11" s="1"/>
  <c r="K112" i="11" s="1"/>
  <c r="P112" i="11" s="1"/>
  <c r="K202" i="12"/>
  <c r="S111" i="11"/>
  <c r="I111" i="11"/>
  <c r="J111" i="11"/>
  <c r="U110" i="11"/>
  <c r="T110" i="11"/>
  <c r="Q203" i="12" l="1"/>
  <c r="R203" i="12" s="1"/>
  <c r="R112" i="11"/>
  <c r="Q112" i="11"/>
  <c r="H112" i="11"/>
  <c r="L112" i="11" s="1"/>
  <c r="H113" i="11"/>
  <c r="L113" i="11" s="1"/>
  <c r="W203" i="12"/>
  <c r="B115" i="11"/>
  <c r="D114" i="11"/>
  <c r="F114" i="11" s="1"/>
  <c r="G114" i="11" s="1"/>
  <c r="K114" i="11" s="1"/>
  <c r="C114" i="11"/>
  <c r="E114" i="11"/>
  <c r="O114" i="11"/>
  <c r="P113" i="11"/>
  <c r="K203" i="12"/>
  <c r="E3736" i="13"/>
  <c r="J204" i="12"/>
  <c r="Y204" i="12"/>
  <c r="I204" i="12"/>
  <c r="N204" i="12"/>
  <c r="O204" i="12" s="1"/>
  <c r="P204" i="12" s="1"/>
  <c r="V204" i="12"/>
  <c r="B205" i="12"/>
  <c r="U204" i="12"/>
  <c r="E204" i="12"/>
  <c r="F204" i="12" s="1"/>
  <c r="U111" i="11"/>
  <c r="T111" i="11"/>
  <c r="P114" i="11" l="1"/>
  <c r="R114" i="11" s="1"/>
  <c r="W204" i="12"/>
  <c r="N113" i="11"/>
  <c r="M113" i="11"/>
  <c r="N112" i="11"/>
  <c r="M112" i="11"/>
  <c r="Q114" i="11"/>
  <c r="H114" i="11"/>
  <c r="L114" i="11" s="1"/>
  <c r="B116" i="11"/>
  <c r="E115" i="11"/>
  <c r="D115" i="11"/>
  <c r="C115" i="11"/>
  <c r="O115" i="11"/>
  <c r="K204" i="12"/>
  <c r="J113" i="11"/>
  <c r="I113" i="11"/>
  <c r="S113" i="11"/>
  <c r="S112" i="11"/>
  <c r="J112" i="11"/>
  <c r="I112" i="11"/>
  <c r="Q113" i="11"/>
  <c r="R113" i="11"/>
  <c r="E3735" i="13"/>
  <c r="J205" i="12"/>
  <c r="Y205" i="12"/>
  <c r="I205" i="12"/>
  <c r="V205" i="12"/>
  <c r="B206" i="12"/>
  <c r="U205" i="12"/>
  <c r="E205" i="12"/>
  <c r="F205" i="12" s="1"/>
  <c r="N205" i="12"/>
  <c r="O205" i="12" s="1"/>
  <c r="P205" i="12" s="1"/>
  <c r="Q204" i="12"/>
  <c r="R204" i="12" s="1"/>
  <c r="F115" i="11" l="1"/>
  <c r="G115" i="11" s="1"/>
  <c r="K115" i="11" s="1"/>
  <c r="D116" i="11"/>
  <c r="F116" i="11" s="1"/>
  <c r="G116" i="11" s="1"/>
  <c r="K116" i="11" s="1"/>
  <c r="C116" i="11"/>
  <c r="O116" i="11"/>
  <c r="P116" i="11" s="1"/>
  <c r="E116" i="11"/>
  <c r="B117" i="11"/>
  <c r="M114" i="11"/>
  <c r="N114" i="11"/>
  <c r="T112" i="11"/>
  <c r="U112" i="11"/>
  <c r="J114" i="11"/>
  <c r="I114" i="11"/>
  <c r="S114" i="11"/>
  <c r="Q205" i="12"/>
  <c r="R205" i="12" s="1"/>
  <c r="T113" i="11"/>
  <c r="U113" i="11"/>
  <c r="W205" i="12"/>
  <c r="E3734" i="13"/>
  <c r="V206" i="12"/>
  <c r="B207" i="12"/>
  <c r="U206" i="12"/>
  <c r="E206" i="12"/>
  <c r="F206" i="12" s="1"/>
  <c r="N206" i="12"/>
  <c r="O206" i="12" s="1"/>
  <c r="P206" i="12" s="1"/>
  <c r="J206" i="12"/>
  <c r="Y206" i="12"/>
  <c r="I206" i="12"/>
  <c r="K205" i="12"/>
  <c r="P115" i="11"/>
  <c r="H115" i="11"/>
  <c r="L115" i="11"/>
  <c r="Q206" i="12" l="1"/>
  <c r="R206" i="12" s="1"/>
  <c r="N115" i="11"/>
  <c r="M115" i="11"/>
  <c r="W206" i="12"/>
  <c r="O117" i="11"/>
  <c r="B118" i="11"/>
  <c r="E117" i="11"/>
  <c r="D117" i="11"/>
  <c r="F117" i="11" s="1"/>
  <c r="G117" i="11" s="1"/>
  <c r="K117" i="11" s="1"/>
  <c r="C117" i="11"/>
  <c r="E3733" i="13"/>
  <c r="N207" i="12"/>
  <c r="O207" i="12" s="1"/>
  <c r="P207" i="12" s="1"/>
  <c r="J207" i="12"/>
  <c r="E207" i="12"/>
  <c r="F207" i="12" s="1"/>
  <c r="Y207" i="12"/>
  <c r="I207" i="12"/>
  <c r="V207" i="12"/>
  <c r="B208" i="12"/>
  <c r="U207" i="12"/>
  <c r="R116" i="11"/>
  <c r="Q116" i="11"/>
  <c r="S115" i="11"/>
  <c r="J115" i="11"/>
  <c r="I115" i="11"/>
  <c r="H116" i="11"/>
  <c r="K206" i="12"/>
  <c r="T114" i="11"/>
  <c r="U114" i="11"/>
  <c r="R115" i="11"/>
  <c r="Q115" i="11"/>
  <c r="P117" i="11" l="1"/>
  <c r="H117" i="11"/>
  <c r="K207" i="12"/>
  <c r="W207" i="12"/>
  <c r="Q207" i="12"/>
  <c r="R207" i="12" s="1"/>
  <c r="L117" i="11"/>
  <c r="C118" i="11"/>
  <c r="B119" i="11"/>
  <c r="D118" i="11"/>
  <c r="F118" i="11" s="1"/>
  <c r="G118" i="11" s="1"/>
  <c r="K118" i="11" s="1"/>
  <c r="E118" i="11"/>
  <c r="O118" i="11"/>
  <c r="Q117" i="11"/>
  <c r="R117" i="11"/>
  <c r="E3732" i="13"/>
  <c r="N208" i="12"/>
  <c r="O208" i="12" s="1"/>
  <c r="P208" i="12" s="1"/>
  <c r="J208" i="12"/>
  <c r="Y208" i="12"/>
  <c r="I208" i="12"/>
  <c r="V208" i="12"/>
  <c r="B209" i="12"/>
  <c r="U208" i="12"/>
  <c r="E208" i="12"/>
  <c r="F208" i="12" s="1"/>
  <c r="J117" i="11"/>
  <c r="I117" i="11"/>
  <c r="S117" i="11"/>
  <c r="U115" i="11"/>
  <c r="T115" i="11"/>
  <c r="S116" i="11"/>
  <c r="J116" i="11"/>
  <c r="I116" i="11"/>
  <c r="L116" i="11"/>
  <c r="P118" i="11" l="1"/>
  <c r="R118" i="11" s="1"/>
  <c r="W208" i="12"/>
  <c r="N116" i="11"/>
  <c r="M116" i="11"/>
  <c r="T116" i="11"/>
  <c r="U116" i="11"/>
  <c r="K208" i="12"/>
  <c r="B120" i="11"/>
  <c r="E119" i="11"/>
  <c r="D119" i="11"/>
  <c r="C119" i="11"/>
  <c r="O119" i="11"/>
  <c r="E3731" i="13"/>
  <c r="N209" i="12"/>
  <c r="O209" i="12" s="1"/>
  <c r="P209" i="12" s="1"/>
  <c r="J209" i="12"/>
  <c r="Y209" i="12"/>
  <c r="I209" i="12"/>
  <c r="V209" i="12"/>
  <c r="B210" i="12"/>
  <c r="U209" i="12"/>
  <c r="E209" i="12"/>
  <c r="F209" i="12" s="1"/>
  <c r="H118" i="11"/>
  <c r="L118" i="11" s="1"/>
  <c r="N117" i="11"/>
  <c r="M117" i="11"/>
  <c r="Q208" i="12"/>
  <c r="R208" i="12" s="1"/>
  <c r="T117" i="11"/>
  <c r="U117" i="11"/>
  <c r="Q118" i="11" l="1"/>
  <c r="W209" i="12"/>
  <c r="M118" i="11"/>
  <c r="N118" i="11"/>
  <c r="D120" i="11"/>
  <c r="F120" i="11" s="1"/>
  <c r="G120" i="11" s="1"/>
  <c r="K120" i="11" s="1"/>
  <c r="C120" i="11"/>
  <c r="E120" i="11"/>
  <c r="O120" i="11"/>
  <c r="P120" i="11" s="1"/>
  <c r="B121" i="11"/>
  <c r="E3730" i="13"/>
  <c r="J210" i="12"/>
  <c r="Y210" i="12"/>
  <c r="I210" i="12"/>
  <c r="V210" i="12"/>
  <c r="B211" i="12"/>
  <c r="U210" i="12"/>
  <c r="E210" i="12"/>
  <c r="F210" i="12" s="1"/>
  <c r="N210" i="12"/>
  <c r="O210" i="12" s="1"/>
  <c r="P210" i="12" s="1"/>
  <c r="K209" i="12"/>
  <c r="J118" i="11"/>
  <c r="I118" i="11"/>
  <c r="S118" i="11"/>
  <c r="Q209" i="12"/>
  <c r="R209" i="12" s="1"/>
  <c r="F119" i="11"/>
  <c r="G119" i="11" s="1"/>
  <c r="K119" i="11" s="1"/>
  <c r="P119" i="11" s="1"/>
  <c r="R119" i="11" l="1"/>
  <c r="Q119" i="11"/>
  <c r="O121" i="11"/>
  <c r="P121" i="11" s="1"/>
  <c r="B122" i="11"/>
  <c r="D121" i="11"/>
  <c r="F121" i="11" s="1"/>
  <c r="G121" i="11" s="1"/>
  <c r="K121" i="11" s="1"/>
  <c r="E121" i="11"/>
  <c r="C121" i="11"/>
  <c r="R120" i="11"/>
  <c r="Q120" i="11"/>
  <c r="Q210" i="12"/>
  <c r="R210" i="12" s="1"/>
  <c r="H120" i="11"/>
  <c r="L120" i="11" s="1"/>
  <c r="U118" i="11"/>
  <c r="T118" i="11"/>
  <c r="W210" i="12"/>
  <c r="E3729" i="13"/>
  <c r="V211" i="12"/>
  <c r="B212" i="12"/>
  <c r="U211" i="12"/>
  <c r="E211" i="12"/>
  <c r="F211" i="12" s="1"/>
  <c r="N211" i="12"/>
  <c r="O211" i="12" s="1"/>
  <c r="P211" i="12" s="1"/>
  <c r="Y211" i="12"/>
  <c r="J211" i="12"/>
  <c r="I211" i="12"/>
  <c r="H119" i="11"/>
  <c r="K210" i="12"/>
  <c r="W211" i="12" l="1"/>
  <c r="Q211" i="12"/>
  <c r="R211" i="12" s="1"/>
  <c r="H121" i="11"/>
  <c r="L121" i="11" s="1"/>
  <c r="E3728" i="13"/>
  <c r="B213" i="12"/>
  <c r="U212" i="12"/>
  <c r="E212" i="12"/>
  <c r="F212" i="12" s="1"/>
  <c r="N212" i="12"/>
  <c r="O212" i="12" s="1"/>
  <c r="P212" i="12" s="1"/>
  <c r="J212" i="12"/>
  <c r="Y212" i="12"/>
  <c r="I212" i="12"/>
  <c r="V212" i="12"/>
  <c r="B123" i="11"/>
  <c r="E122" i="11"/>
  <c r="D122" i="11"/>
  <c r="C122" i="11"/>
  <c r="O122" i="11"/>
  <c r="Q121" i="11"/>
  <c r="R121" i="11"/>
  <c r="I119" i="11"/>
  <c r="S119" i="11"/>
  <c r="J119" i="11"/>
  <c r="K211" i="12"/>
  <c r="N120" i="11"/>
  <c r="M120" i="11"/>
  <c r="S120" i="11"/>
  <c r="J120" i="11"/>
  <c r="I120" i="11"/>
  <c r="L119" i="11"/>
  <c r="W212" i="12" l="1"/>
  <c r="N119" i="11"/>
  <c r="M119" i="11"/>
  <c r="E3727" i="13"/>
  <c r="N213" i="12"/>
  <c r="O213" i="12" s="1"/>
  <c r="P213" i="12" s="1"/>
  <c r="J213" i="12"/>
  <c r="Y213" i="12"/>
  <c r="I213" i="12"/>
  <c r="V213" i="12"/>
  <c r="B214" i="12"/>
  <c r="U213" i="12"/>
  <c r="E213" i="12"/>
  <c r="F213" i="12" s="1"/>
  <c r="F122" i="11"/>
  <c r="G122" i="11" s="1"/>
  <c r="K122" i="11" s="1"/>
  <c r="N121" i="11"/>
  <c r="M121" i="11"/>
  <c r="J121" i="11"/>
  <c r="I121" i="11"/>
  <c r="S121" i="11"/>
  <c r="K212" i="12"/>
  <c r="T120" i="11"/>
  <c r="U120" i="11"/>
  <c r="E123" i="11"/>
  <c r="D123" i="11"/>
  <c r="F123" i="11" s="1"/>
  <c r="G123" i="11" s="1"/>
  <c r="K123" i="11" s="1"/>
  <c r="C123" i="11"/>
  <c r="O123" i="11"/>
  <c r="P123" i="11" s="1"/>
  <c r="U119" i="11"/>
  <c r="T119" i="11"/>
  <c r="Q212" i="12"/>
  <c r="R212" i="12" s="1"/>
  <c r="K213" i="12" l="1"/>
  <c r="W213" i="12"/>
  <c r="U121" i="11"/>
  <c r="T121" i="11"/>
  <c r="Q213" i="12"/>
  <c r="R213" i="12" s="1"/>
  <c r="H122" i="11"/>
  <c r="L122" i="11" s="1"/>
  <c r="R123" i="11"/>
  <c r="Q123" i="11"/>
  <c r="P122" i="11"/>
  <c r="E3726" i="13"/>
  <c r="N214" i="12"/>
  <c r="O214" i="12" s="1"/>
  <c r="P214" i="12" s="1"/>
  <c r="J214" i="12"/>
  <c r="Y214" i="12"/>
  <c r="I214" i="12"/>
  <c r="V214" i="12"/>
  <c r="B215" i="12"/>
  <c r="U214" i="12"/>
  <c r="E214" i="12"/>
  <c r="F214" i="12" s="1"/>
  <c r="H123" i="11"/>
  <c r="W214" i="12" l="1"/>
  <c r="Q214" i="12"/>
  <c r="R214" i="12" s="1"/>
  <c r="N122" i="11"/>
  <c r="M122" i="11"/>
  <c r="J122" i="11"/>
  <c r="I122" i="11"/>
  <c r="S122" i="11"/>
  <c r="E3725" i="13"/>
  <c r="J215" i="12"/>
  <c r="Y215" i="12"/>
  <c r="I215" i="12"/>
  <c r="V215" i="12"/>
  <c r="B216" i="12"/>
  <c r="U215" i="12"/>
  <c r="E215" i="12"/>
  <c r="F215" i="12" s="1"/>
  <c r="N215" i="12"/>
  <c r="O215" i="12" s="1"/>
  <c r="P215" i="12" s="1"/>
  <c r="K214" i="12"/>
  <c r="S123" i="11"/>
  <c r="I123" i="11"/>
  <c r="J123" i="11"/>
  <c r="L123" i="11"/>
  <c r="R122" i="11"/>
  <c r="Q122" i="11"/>
  <c r="W215" i="12" l="1"/>
  <c r="Q215" i="12"/>
  <c r="R215" i="12" s="1"/>
  <c r="U122" i="11"/>
  <c r="T122" i="11"/>
  <c r="U123" i="11"/>
  <c r="T123" i="11"/>
  <c r="E3724" i="13"/>
  <c r="Y216" i="12"/>
  <c r="I216" i="12"/>
  <c r="V216" i="12"/>
  <c r="B217" i="12"/>
  <c r="U216" i="12"/>
  <c r="E216" i="12"/>
  <c r="F216" i="12" s="1"/>
  <c r="N216" i="12"/>
  <c r="O216" i="12" s="1"/>
  <c r="P216" i="12" s="1"/>
  <c r="J216" i="12"/>
  <c r="K215" i="12"/>
  <c r="N123" i="11"/>
  <c r="M123" i="11"/>
  <c r="W216" i="12" l="1"/>
  <c r="Q216" i="12"/>
  <c r="R216" i="12" s="1"/>
  <c r="E3723" i="13"/>
  <c r="V217" i="12"/>
  <c r="B218" i="12"/>
  <c r="U217" i="12"/>
  <c r="E217" i="12"/>
  <c r="F217" i="12" s="1"/>
  <c r="N217" i="12"/>
  <c r="O217" i="12" s="1"/>
  <c r="P217" i="12" s="1"/>
  <c r="J217" i="12"/>
  <c r="Y217" i="12"/>
  <c r="I217" i="12"/>
  <c r="K216" i="12"/>
  <c r="W217" i="12" l="1"/>
  <c r="E3722" i="13"/>
  <c r="N218" i="12"/>
  <c r="O218" i="12" s="1"/>
  <c r="P218" i="12" s="1"/>
  <c r="J218" i="12"/>
  <c r="Y218" i="12"/>
  <c r="I218" i="12"/>
  <c r="V218" i="12"/>
  <c r="B219" i="12"/>
  <c r="U218" i="12"/>
  <c r="E218" i="12"/>
  <c r="F218" i="12" s="1"/>
  <c r="K217" i="12"/>
  <c r="Q217" i="12"/>
  <c r="R217" i="12" s="1"/>
  <c r="W218" i="12" l="1"/>
  <c r="K218" i="12"/>
  <c r="Q218" i="12"/>
  <c r="R218" i="12" s="1"/>
  <c r="E3721" i="13"/>
  <c r="N219" i="12"/>
  <c r="O219" i="12" s="1"/>
  <c r="P219" i="12" s="1"/>
  <c r="J219" i="12"/>
  <c r="Y219" i="12"/>
  <c r="I219" i="12"/>
  <c r="V219" i="12"/>
  <c r="B220" i="12"/>
  <c r="U219" i="12"/>
  <c r="E219" i="12"/>
  <c r="F219" i="12" s="1"/>
  <c r="Q219" i="12" l="1"/>
  <c r="R219" i="12" s="1"/>
  <c r="W219" i="12"/>
  <c r="E3720" i="13"/>
  <c r="J220" i="12"/>
  <c r="Y220" i="12"/>
  <c r="I220" i="12"/>
  <c r="V220" i="12"/>
  <c r="B221" i="12"/>
  <c r="U220" i="12"/>
  <c r="E220" i="12"/>
  <c r="F220" i="12" s="1"/>
  <c r="N220" i="12"/>
  <c r="O220" i="12" s="1"/>
  <c r="P220" i="12" s="1"/>
  <c r="K219" i="12"/>
  <c r="W220" i="12" l="1"/>
  <c r="K220" i="12"/>
  <c r="Q220" i="12"/>
  <c r="R220" i="12" s="1"/>
  <c r="E3719" i="13"/>
  <c r="J221" i="12"/>
  <c r="Y221" i="12"/>
  <c r="I221" i="12"/>
  <c r="V221" i="12"/>
  <c r="B222" i="12"/>
  <c r="U221" i="12"/>
  <c r="E221" i="12"/>
  <c r="F221" i="12" s="1"/>
  <c r="N221" i="12"/>
  <c r="O221" i="12" s="1"/>
  <c r="P221" i="12" s="1"/>
  <c r="K221" i="12" l="1"/>
  <c r="Q221" i="12"/>
  <c r="R221" i="12" s="1"/>
  <c r="W221" i="12"/>
  <c r="E3718" i="13"/>
  <c r="V222" i="12"/>
  <c r="B223" i="12"/>
  <c r="U222" i="12"/>
  <c r="E222" i="12"/>
  <c r="F222" i="12" s="1"/>
  <c r="N222" i="12"/>
  <c r="O222" i="12" s="1"/>
  <c r="P222" i="12" s="1"/>
  <c r="J222" i="12"/>
  <c r="Y222" i="12"/>
  <c r="I222" i="12"/>
  <c r="K222" i="12" l="1"/>
  <c r="W222" i="12"/>
  <c r="Q222" i="12"/>
  <c r="R222" i="12" s="1"/>
  <c r="E3717" i="13"/>
  <c r="N223" i="12"/>
  <c r="O223" i="12" s="1"/>
  <c r="P223" i="12" s="1"/>
  <c r="J223" i="12"/>
  <c r="Y223" i="12"/>
  <c r="I223" i="12"/>
  <c r="U223" i="12"/>
  <c r="V223" i="12"/>
  <c r="E223" i="12"/>
  <c r="F223" i="12" s="1"/>
  <c r="B224" i="12"/>
  <c r="W223" i="12" l="1"/>
  <c r="Q223" i="12"/>
  <c r="R223" i="12" s="1"/>
  <c r="E3716" i="13"/>
  <c r="N224" i="12"/>
  <c r="O224" i="12" s="1"/>
  <c r="P224" i="12" s="1"/>
  <c r="J224" i="12"/>
  <c r="Y224" i="12"/>
  <c r="I224" i="12"/>
  <c r="V224" i="12"/>
  <c r="B225" i="12"/>
  <c r="U224" i="12"/>
  <c r="E224" i="12"/>
  <c r="F224" i="12" s="1"/>
  <c r="K223" i="12"/>
  <c r="K224" i="12" l="1"/>
  <c r="Q224" i="12"/>
  <c r="R224" i="12" s="1"/>
  <c r="W224" i="12"/>
  <c r="E3715" i="13"/>
  <c r="N225" i="12"/>
  <c r="O225" i="12" s="1"/>
  <c r="P225" i="12" s="1"/>
  <c r="J225" i="12"/>
  <c r="Y225" i="12"/>
  <c r="I225" i="12"/>
  <c r="V225" i="12"/>
  <c r="B226" i="12"/>
  <c r="U225" i="12"/>
  <c r="E225" i="12"/>
  <c r="F225" i="12" s="1"/>
  <c r="W225" i="12" l="1"/>
  <c r="E3714" i="13"/>
  <c r="J226" i="12"/>
  <c r="Y226" i="12"/>
  <c r="I226" i="12"/>
  <c r="V226" i="12"/>
  <c r="B227" i="12"/>
  <c r="U226" i="12"/>
  <c r="E226" i="12"/>
  <c r="F226" i="12" s="1"/>
  <c r="N226" i="12"/>
  <c r="O226" i="12" s="1"/>
  <c r="P226" i="12" s="1"/>
  <c r="K225" i="12"/>
  <c r="Q225" i="12"/>
  <c r="R225" i="12" s="1"/>
  <c r="W226" i="12" l="1"/>
  <c r="Q226" i="12"/>
  <c r="R226" i="12" s="1"/>
  <c r="E3713" i="13"/>
  <c r="V227" i="12"/>
  <c r="B228" i="12"/>
  <c r="U227" i="12"/>
  <c r="E227" i="12"/>
  <c r="F227" i="12" s="1"/>
  <c r="I227" i="12"/>
  <c r="N227" i="12"/>
  <c r="O227" i="12" s="1"/>
  <c r="P227" i="12" s="1"/>
  <c r="Y227" i="12"/>
  <c r="J227" i="12"/>
  <c r="K226" i="12"/>
  <c r="W227" i="12" l="1"/>
  <c r="E3712" i="13"/>
  <c r="B229" i="12"/>
  <c r="U228" i="12"/>
  <c r="E228" i="12"/>
  <c r="F228" i="12" s="1"/>
  <c r="V228" i="12"/>
  <c r="N228" i="12"/>
  <c r="O228" i="12" s="1"/>
  <c r="P228" i="12" s="1"/>
  <c r="J228" i="12"/>
  <c r="Y228" i="12"/>
  <c r="I228" i="12"/>
  <c r="K227" i="12"/>
  <c r="Q227" i="12"/>
  <c r="R227" i="12" s="1"/>
  <c r="K228" i="12" l="1"/>
  <c r="W228" i="12"/>
  <c r="Q228" i="12"/>
  <c r="R228" i="12" s="1"/>
  <c r="E3711" i="13"/>
  <c r="N229" i="12"/>
  <c r="O229" i="12" s="1"/>
  <c r="P229" i="12" s="1"/>
  <c r="J229" i="12"/>
  <c r="Y229" i="12"/>
  <c r="I229" i="12"/>
  <c r="V229" i="12"/>
  <c r="B230" i="12"/>
  <c r="U229" i="12"/>
  <c r="E229" i="12"/>
  <c r="F229" i="12" s="1"/>
  <c r="W229" i="12" l="1"/>
  <c r="K229" i="12"/>
  <c r="Q229" i="12"/>
  <c r="R229" i="12" s="1"/>
  <c r="E3710" i="13"/>
  <c r="N230" i="12"/>
  <c r="O230" i="12" s="1"/>
  <c r="P230" i="12" s="1"/>
  <c r="J230" i="12"/>
  <c r="Y230" i="12"/>
  <c r="I230" i="12"/>
  <c r="V230" i="12"/>
  <c r="B231" i="12"/>
  <c r="U230" i="12"/>
  <c r="E230" i="12"/>
  <c r="F230" i="12" s="1"/>
  <c r="Q230" i="12" l="1"/>
  <c r="R230" i="12" s="1"/>
  <c r="W230" i="12"/>
  <c r="E3709" i="13"/>
  <c r="J231" i="12"/>
  <c r="Y231" i="12"/>
  <c r="I231" i="12"/>
  <c r="V231" i="12"/>
  <c r="B232" i="12"/>
  <c r="U231" i="12"/>
  <c r="E231" i="12"/>
  <c r="F231" i="12" s="1"/>
  <c r="N231" i="12"/>
  <c r="O231" i="12" s="1"/>
  <c r="P231" i="12" s="1"/>
  <c r="K230" i="12"/>
  <c r="Q231" i="12" l="1"/>
  <c r="R231" i="12" s="1"/>
  <c r="K231" i="12"/>
  <c r="W231" i="12"/>
  <c r="E3708" i="13"/>
  <c r="Y232" i="12"/>
  <c r="I232" i="12"/>
  <c r="V232" i="12"/>
  <c r="B233" i="12"/>
  <c r="U232" i="12"/>
  <c r="E232" i="12"/>
  <c r="F232" i="12" s="1"/>
  <c r="N232" i="12"/>
  <c r="O232" i="12" s="1"/>
  <c r="P232" i="12" s="1"/>
  <c r="J232" i="12"/>
  <c r="W232" i="12" l="1"/>
  <c r="K232" i="12"/>
  <c r="Q232" i="12"/>
  <c r="R232" i="12" s="1"/>
  <c r="E3707" i="13"/>
  <c r="V233" i="12"/>
  <c r="B234" i="12"/>
  <c r="U233" i="12"/>
  <c r="E233" i="12"/>
  <c r="F233" i="12" s="1"/>
  <c r="N233" i="12"/>
  <c r="O233" i="12" s="1"/>
  <c r="P233" i="12" s="1"/>
  <c r="J233" i="12"/>
  <c r="Y233" i="12"/>
  <c r="I233" i="12"/>
  <c r="W233" i="12" l="1"/>
  <c r="K233" i="12"/>
  <c r="Q233" i="12"/>
  <c r="R233" i="12" s="1"/>
  <c r="E3706" i="13"/>
  <c r="N234" i="12"/>
  <c r="O234" i="12" s="1"/>
  <c r="P234" i="12" s="1"/>
  <c r="J234" i="12"/>
  <c r="Y234" i="12"/>
  <c r="I234" i="12"/>
  <c r="V234" i="12"/>
  <c r="B235" i="12"/>
  <c r="U234" i="12"/>
  <c r="E234" i="12"/>
  <c r="F234" i="12" s="1"/>
  <c r="W234" i="12" l="1"/>
  <c r="E3705" i="13"/>
  <c r="N235" i="12"/>
  <c r="O235" i="12" s="1"/>
  <c r="P235" i="12" s="1"/>
  <c r="J235" i="12"/>
  <c r="Y235" i="12"/>
  <c r="I235" i="12"/>
  <c r="V235" i="12"/>
  <c r="B236" i="12"/>
  <c r="U235" i="12"/>
  <c r="E235" i="12"/>
  <c r="F235" i="12" s="1"/>
  <c r="K234" i="12"/>
  <c r="Q234" i="12"/>
  <c r="R234" i="12" s="1"/>
  <c r="Q235" i="12" l="1"/>
  <c r="R235" i="12" s="1"/>
  <c r="K235" i="12"/>
  <c r="W235" i="12"/>
  <c r="E3704" i="13"/>
  <c r="J236" i="12"/>
  <c r="Y236" i="12"/>
  <c r="I236" i="12"/>
  <c r="V236" i="12"/>
  <c r="B237" i="12"/>
  <c r="U236" i="12"/>
  <c r="E236" i="12"/>
  <c r="F236" i="12" s="1"/>
  <c r="N236" i="12"/>
  <c r="O236" i="12" s="1"/>
  <c r="P236" i="12" s="1"/>
  <c r="Q236" i="12" l="1"/>
  <c r="R236" i="12" s="1"/>
  <c r="K236" i="12"/>
  <c r="W236" i="12"/>
  <c r="E3703" i="13"/>
  <c r="J237" i="12"/>
  <c r="Y237" i="12"/>
  <c r="I237" i="12"/>
  <c r="V237" i="12"/>
  <c r="B238" i="12"/>
  <c r="U237" i="12"/>
  <c r="E237" i="12"/>
  <c r="F237" i="12" s="1"/>
  <c r="N237" i="12"/>
  <c r="O237" i="12" s="1"/>
  <c r="P237" i="12" s="1"/>
  <c r="W237" i="12" l="1"/>
  <c r="Q237" i="12"/>
  <c r="R237" i="12" s="1"/>
  <c r="E3702" i="13"/>
  <c r="B239" i="12"/>
  <c r="U238" i="12"/>
  <c r="V238" i="12"/>
  <c r="E238" i="12"/>
  <c r="F238" i="12" s="1"/>
  <c r="N238" i="12"/>
  <c r="O238" i="12" s="1"/>
  <c r="P238" i="12" s="1"/>
  <c r="J238" i="12"/>
  <c r="I238" i="12"/>
  <c r="Y238" i="12"/>
  <c r="K237" i="12"/>
  <c r="W238" i="12" l="1"/>
  <c r="Q238" i="12"/>
  <c r="R238" i="12" s="1"/>
  <c r="E3701" i="13"/>
  <c r="B240" i="12"/>
  <c r="U239" i="12"/>
  <c r="E239" i="12"/>
  <c r="F239" i="12" s="1"/>
  <c r="Y239" i="12"/>
  <c r="I239" i="12"/>
  <c r="V239" i="12"/>
  <c r="N239" i="12"/>
  <c r="O239" i="12" s="1"/>
  <c r="P239" i="12" s="1"/>
  <c r="J239" i="12"/>
  <c r="K238" i="12"/>
  <c r="W239" i="12" l="1"/>
  <c r="E3700" i="13"/>
  <c r="J240" i="12"/>
  <c r="Y240" i="12"/>
  <c r="I240" i="12"/>
  <c r="U240" i="12"/>
  <c r="N240" i="12"/>
  <c r="O240" i="12" s="1"/>
  <c r="P240" i="12" s="1"/>
  <c r="B241" i="12"/>
  <c r="E240" i="12"/>
  <c r="F240" i="12" s="1"/>
  <c r="V240" i="12"/>
  <c r="Q239" i="12"/>
  <c r="R239" i="12" s="1"/>
  <c r="K239" i="12"/>
  <c r="W240" i="12" l="1"/>
  <c r="Q240" i="12"/>
  <c r="R240" i="12" s="1"/>
  <c r="K240" i="12"/>
  <c r="E3699" i="13"/>
  <c r="Y241" i="12"/>
  <c r="I241" i="12"/>
  <c r="V241" i="12"/>
  <c r="B242" i="12"/>
  <c r="U241" i="12"/>
  <c r="E241" i="12"/>
  <c r="F241" i="12" s="1"/>
  <c r="N241" i="12"/>
  <c r="O241" i="12" s="1"/>
  <c r="P241" i="12" s="1"/>
  <c r="J241" i="12"/>
  <c r="Q241" i="12" l="1"/>
  <c r="R241" i="12" s="1"/>
  <c r="K241" i="12"/>
  <c r="E3698" i="13"/>
  <c r="Y242" i="12"/>
  <c r="I242" i="12"/>
  <c r="V242" i="12"/>
  <c r="J242" i="12"/>
  <c r="B243" i="12"/>
  <c r="E242" i="12"/>
  <c r="F242" i="12" s="1"/>
  <c r="U242" i="12"/>
  <c r="N242" i="12"/>
  <c r="O242" i="12" s="1"/>
  <c r="P242" i="12" s="1"/>
  <c r="W241" i="12"/>
  <c r="W242" i="12" l="1"/>
  <c r="Q242" i="12"/>
  <c r="R242" i="12" s="1"/>
  <c r="E3697" i="13"/>
  <c r="V243" i="12"/>
  <c r="B244" i="12"/>
  <c r="U243" i="12"/>
  <c r="E243" i="12"/>
  <c r="F243" i="12" s="1"/>
  <c r="Y243" i="12"/>
  <c r="I243" i="12"/>
  <c r="J243" i="12"/>
  <c r="N243" i="12"/>
  <c r="O243" i="12" s="1"/>
  <c r="P243" i="12" s="1"/>
  <c r="K242" i="12"/>
  <c r="W243" i="12" l="1"/>
  <c r="Q243" i="12"/>
  <c r="R243" i="12" s="1"/>
  <c r="K243" i="12"/>
  <c r="E3696" i="13"/>
  <c r="N244" i="12"/>
  <c r="O244" i="12" s="1"/>
  <c r="P244" i="12" s="1"/>
  <c r="V244" i="12"/>
  <c r="B245" i="12"/>
  <c r="U244" i="12"/>
  <c r="E244" i="12"/>
  <c r="F244" i="12" s="1"/>
  <c r="Y244" i="12"/>
  <c r="J244" i="12"/>
  <c r="I244" i="12"/>
  <c r="W244" i="12" l="1"/>
  <c r="E3695" i="13"/>
  <c r="J245" i="12"/>
  <c r="Y245" i="12"/>
  <c r="I245" i="12"/>
  <c r="B246" i="12"/>
  <c r="V245" i="12"/>
  <c r="U245" i="12"/>
  <c r="N245" i="12"/>
  <c r="O245" i="12" s="1"/>
  <c r="P245" i="12" s="1"/>
  <c r="E245" i="12"/>
  <c r="F245" i="12" s="1"/>
  <c r="K244" i="12"/>
  <c r="Q244" i="12"/>
  <c r="R244" i="12" s="1"/>
  <c r="W245" i="12" l="1"/>
  <c r="E3694" i="13"/>
  <c r="J246" i="12"/>
  <c r="V246" i="12"/>
  <c r="Y246" i="12"/>
  <c r="U246" i="12"/>
  <c r="N246" i="12"/>
  <c r="O246" i="12" s="1"/>
  <c r="P246" i="12" s="1"/>
  <c r="I246" i="12"/>
  <c r="B247" i="12"/>
  <c r="E246" i="12"/>
  <c r="F246" i="12" s="1"/>
  <c r="K245" i="12"/>
  <c r="Q245" i="12"/>
  <c r="R245" i="12" s="1"/>
  <c r="W246" i="12" l="1"/>
  <c r="Q246" i="12"/>
  <c r="R246" i="12" s="1"/>
  <c r="E3693" i="13"/>
  <c r="J247" i="12"/>
  <c r="Y247" i="12"/>
  <c r="I247" i="12"/>
  <c r="B248" i="12"/>
  <c r="U247" i="12"/>
  <c r="E247" i="12"/>
  <c r="F247" i="12" s="1"/>
  <c r="V247" i="12"/>
  <c r="N247" i="12"/>
  <c r="O247" i="12" s="1"/>
  <c r="P247" i="12" s="1"/>
  <c r="K246" i="12"/>
  <c r="W247" i="12" l="1"/>
  <c r="E3692" i="13"/>
  <c r="V248" i="12"/>
  <c r="J248" i="12"/>
  <c r="Y248" i="12"/>
  <c r="I248" i="12"/>
  <c r="U248" i="12"/>
  <c r="N248" i="12"/>
  <c r="O248" i="12" s="1"/>
  <c r="P248" i="12" s="1"/>
  <c r="B249" i="12"/>
  <c r="E248" i="12"/>
  <c r="F248" i="12" s="1"/>
  <c r="K247" i="12"/>
  <c r="Q247" i="12"/>
  <c r="R247" i="12" s="1"/>
  <c r="W248" i="12" l="1"/>
  <c r="K248" i="12"/>
  <c r="Q248" i="12"/>
  <c r="R248" i="12" s="1"/>
  <c r="E3691" i="13"/>
  <c r="N249" i="12"/>
  <c r="O249" i="12" s="1"/>
  <c r="P249" i="12" s="1"/>
  <c r="V249" i="12"/>
  <c r="U249" i="12"/>
  <c r="J249" i="12"/>
  <c r="I249" i="12"/>
  <c r="B250" i="12"/>
  <c r="E249" i="12"/>
  <c r="F249" i="12" s="1"/>
  <c r="Y249" i="12"/>
  <c r="E3690" i="13" l="1"/>
  <c r="N250" i="12"/>
  <c r="O250" i="12" s="1"/>
  <c r="P250" i="12" s="1"/>
  <c r="J250" i="12"/>
  <c r="U250" i="12"/>
  <c r="I250" i="12"/>
  <c r="B251" i="12"/>
  <c r="E250" i="12"/>
  <c r="F250" i="12" s="1"/>
  <c r="Y250" i="12"/>
  <c r="V250" i="12"/>
  <c r="K249" i="12"/>
  <c r="W249" i="12"/>
  <c r="Q249" i="12"/>
  <c r="R249" i="12" s="1"/>
  <c r="W250" i="12" l="1"/>
  <c r="K250" i="12"/>
  <c r="Q250" i="12"/>
  <c r="R250" i="12" s="1"/>
  <c r="E3689" i="13"/>
  <c r="N251" i="12"/>
  <c r="O251" i="12" s="1"/>
  <c r="P251" i="12" s="1"/>
  <c r="Y251" i="12"/>
  <c r="I251" i="12"/>
  <c r="J251" i="12"/>
  <c r="B252" i="12"/>
  <c r="E251" i="12"/>
  <c r="F251" i="12" s="1"/>
  <c r="V251" i="12"/>
  <c r="U251" i="12"/>
  <c r="W251" i="12" l="1"/>
  <c r="Q251" i="12"/>
  <c r="R251" i="12" s="1"/>
  <c r="E3688" i="13"/>
  <c r="J252" i="12"/>
  <c r="V252" i="12"/>
  <c r="B253" i="12"/>
  <c r="U252" i="12"/>
  <c r="E252" i="12"/>
  <c r="F252" i="12" s="1"/>
  <c r="N252" i="12"/>
  <c r="O252" i="12" s="1"/>
  <c r="P252" i="12" s="1"/>
  <c r="I252" i="12"/>
  <c r="Y252" i="12"/>
  <c r="K251" i="12"/>
  <c r="W252" i="12" l="1"/>
  <c r="E3687" i="13"/>
  <c r="B254" i="12"/>
  <c r="U253" i="12"/>
  <c r="E253" i="12"/>
  <c r="F253" i="12" s="1"/>
  <c r="J253" i="12"/>
  <c r="N253" i="12"/>
  <c r="O253" i="12" s="1"/>
  <c r="P253" i="12" s="1"/>
  <c r="I253" i="12"/>
  <c r="Y253" i="12"/>
  <c r="V253" i="12"/>
  <c r="Q252" i="12"/>
  <c r="R252" i="12" s="1"/>
  <c r="K252" i="12"/>
  <c r="Q253" i="12" l="1"/>
  <c r="R253" i="12" s="1"/>
  <c r="K253" i="12"/>
  <c r="W253" i="12"/>
  <c r="E3686" i="13"/>
  <c r="B255" i="12"/>
  <c r="U254" i="12"/>
  <c r="E254" i="12"/>
  <c r="F254" i="12" s="1"/>
  <c r="N254" i="12"/>
  <c r="O254" i="12" s="1"/>
  <c r="P254" i="12" s="1"/>
  <c r="J254" i="12"/>
  <c r="I254" i="12"/>
  <c r="Y254" i="12"/>
  <c r="V254" i="12"/>
  <c r="K254" i="12" l="1"/>
  <c r="W254" i="12"/>
  <c r="E3685" i="13"/>
  <c r="B256" i="12"/>
  <c r="U255" i="12"/>
  <c r="E255" i="12"/>
  <c r="F255" i="12" s="1"/>
  <c r="V255" i="12"/>
  <c r="N255" i="12"/>
  <c r="O255" i="12" s="1"/>
  <c r="P255" i="12" s="1"/>
  <c r="J255" i="12"/>
  <c r="I255" i="12"/>
  <c r="Y255" i="12"/>
  <c r="Q254" i="12"/>
  <c r="R254" i="12" s="1"/>
  <c r="W255" i="12" l="1"/>
  <c r="E3684" i="13"/>
  <c r="N256" i="12"/>
  <c r="O256" i="12" s="1"/>
  <c r="P256" i="12" s="1"/>
  <c r="J256" i="12"/>
  <c r="Y256" i="12"/>
  <c r="I256" i="12"/>
  <c r="B257" i="12"/>
  <c r="U256" i="12"/>
  <c r="E256" i="12"/>
  <c r="F256" i="12" s="1"/>
  <c r="V256" i="12"/>
  <c r="Q255" i="12"/>
  <c r="R255" i="12" s="1"/>
  <c r="K255" i="12"/>
  <c r="E3683" i="13" l="1"/>
  <c r="Y257" i="12"/>
  <c r="I257" i="12"/>
  <c r="V257" i="12"/>
  <c r="B258" i="12"/>
  <c r="U257" i="12"/>
  <c r="E257" i="12"/>
  <c r="F257" i="12" s="1"/>
  <c r="N257" i="12"/>
  <c r="O257" i="12" s="1"/>
  <c r="P257" i="12" s="1"/>
  <c r="J257" i="12"/>
  <c r="K256" i="12"/>
  <c r="Q256" i="12"/>
  <c r="R256" i="12" s="1"/>
  <c r="W256" i="12"/>
  <c r="W257" i="12" l="1"/>
  <c r="Q257" i="12"/>
  <c r="R257" i="12" s="1"/>
  <c r="E3682" i="13"/>
  <c r="Y258" i="12"/>
  <c r="I258" i="12"/>
  <c r="V258" i="12"/>
  <c r="N258" i="12"/>
  <c r="O258" i="12" s="1"/>
  <c r="P258" i="12" s="1"/>
  <c r="B259" i="12"/>
  <c r="U258" i="12"/>
  <c r="J258" i="12"/>
  <c r="E258" i="12"/>
  <c r="F258" i="12" s="1"/>
  <c r="K257" i="12"/>
  <c r="Q258" i="12" l="1"/>
  <c r="R258" i="12" s="1"/>
  <c r="K258" i="12"/>
  <c r="W258" i="12"/>
  <c r="E3681" i="13"/>
  <c r="V259" i="12"/>
  <c r="B260" i="12"/>
  <c r="U259" i="12"/>
  <c r="E259" i="12"/>
  <c r="F259" i="12" s="1"/>
  <c r="Y259" i="12"/>
  <c r="I259" i="12"/>
  <c r="J259" i="12"/>
  <c r="N259" i="12"/>
  <c r="O259" i="12" s="1"/>
  <c r="P259" i="12" s="1"/>
  <c r="W259" i="12" l="1"/>
  <c r="Q259" i="12"/>
  <c r="R259" i="12" s="1"/>
  <c r="E3680" i="13"/>
  <c r="N260" i="12"/>
  <c r="O260" i="12" s="1"/>
  <c r="P260" i="12" s="1"/>
  <c r="Y260" i="12"/>
  <c r="I260" i="12"/>
  <c r="V260" i="12"/>
  <c r="B261" i="12"/>
  <c r="U260" i="12"/>
  <c r="E260" i="12"/>
  <c r="F260" i="12" s="1"/>
  <c r="J260" i="12"/>
  <c r="K259" i="12"/>
  <c r="Q260" i="12" l="1"/>
  <c r="R260" i="12" s="1"/>
  <c r="K260" i="12"/>
  <c r="W260" i="12"/>
  <c r="E3679" i="13"/>
  <c r="J261" i="12"/>
  <c r="Y261" i="12"/>
  <c r="I261" i="12"/>
  <c r="V261" i="12"/>
  <c r="B262" i="12"/>
  <c r="U261" i="12"/>
  <c r="E261" i="12"/>
  <c r="F261" i="12" s="1"/>
  <c r="N261" i="12"/>
  <c r="O261" i="12" s="1"/>
  <c r="P261" i="12" s="1"/>
  <c r="W261" i="12" l="1"/>
  <c r="K261" i="12"/>
  <c r="Q261" i="12"/>
  <c r="R261" i="12" s="1"/>
  <c r="E3678" i="13"/>
  <c r="J262" i="12"/>
  <c r="V262" i="12"/>
  <c r="Y262" i="12"/>
  <c r="U262" i="12"/>
  <c r="N262" i="12"/>
  <c r="O262" i="12" s="1"/>
  <c r="P262" i="12" s="1"/>
  <c r="I262" i="12"/>
  <c r="E262" i="12"/>
  <c r="F262" i="12" s="1"/>
  <c r="B263" i="12"/>
  <c r="W262" i="12" l="1"/>
  <c r="K262" i="12"/>
  <c r="Q262" i="12"/>
  <c r="R262" i="12" s="1"/>
  <c r="E3677" i="13"/>
  <c r="J263" i="12"/>
  <c r="Y263" i="12"/>
  <c r="I263" i="12"/>
  <c r="B264" i="12"/>
  <c r="U263" i="12"/>
  <c r="E263" i="12"/>
  <c r="F263" i="12" s="1"/>
  <c r="V263" i="12"/>
  <c r="N263" i="12"/>
  <c r="O263" i="12" s="1"/>
  <c r="P263" i="12" s="1"/>
  <c r="W263" i="12" l="1"/>
  <c r="E3676" i="13"/>
  <c r="V264" i="12"/>
  <c r="J264" i="12"/>
  <c r="Y264" i="12"/>
  <c r="I264" i="12"/>
  <c r="E264" i="12"/>
  <c r="F264" i="12" s="1"/>
  <c r="B265" i="12"/>
  <c r="U264" i="12"/>
  <c r="N264" i="12"/>
  <c r="O264" i="12" s="1"/>
  <c r="P264" i="12" s="1"/>
  <c r="K263" i="12"/>
  <c r="Q263" i="12"/>
  <c r="R263" i="12" s="1"/>
  <c r="Q264" i="12" l="1"/>
  <c r="R264" i="12" s="1"/>
  <c r="W264" i="12"/>
  <c r="E3675" i="13"/>
  <c r="N265" i="12"/>
  <c r="O265" i="12" s="1"/>
  <c r="P265" i="12" s="1"/>
  <c r="J265" i="12"/>
  <c r="Y265" i="12"/>
  <c r="I265" i="12"/>
  <c r="V265" i="12"/>
  <c r="E265" i="12"/>
  <c r="F265" i="12" s="1"/>
  <c r="B266" i="12"/>
  <c r="U265" i="12"/>
  <c r="K264" i="12"/>
  <c r="W265" i="12" l="1"/>
  <c r="Q265" i="12"/>
  <c r="R265" i="12" s="1"/>
  <c r="E3674" i="13"/>
  <c r="N266" i="12"/>
  <c r="O266" i="12" s="1"/>
  <c r="P266" i="12" s="1"/>
  <c r="J266" i="12"/>
  <c r="V266" i="12"/>
  <c r="U266" i="12"/>
  <c r="I266" i="12"/>
  <c r="E266" i="12"/>
  <c r="F266" i="12" s="1"/>
  <c r="B267" i="12"/>
  <c r="Y266" i="12"/>
  <c r="K265" i="12"/>
  <c r="K266" i="12" l="1"/>
  <c r="Q266" i="12"/>
  <c r="R266" i="12" s="1"/>
  <c r="E3673" i="13"/>
  <c r="N267" i="12"/>
  <c r="O267" i="12" s="1"/>
  <c r="P267" i="12" s="1"/>
  <c r="Y267" i="12"/>
  <c r="I267" i="12"/>
  <c r="V267" i="12"/>
  <c r="U267" i="12"/>
  <c r="J267" i="12"/>
  <c r="E267" i="12"/>
  <c r="F267" i="12" s="1"/>
  <c r="B268" i="12"/>
  <c r="W266" i="12"/>
  <c r="Q267" i="12" l="1"/>
  <c r="R267" i="12" s="1"/>
  <c r="K267" i="12"/>
  <c r="E3672" i="13"/>
  <c r="J268" i="12"/>
  <c r="V268" i="12"/>
  <c r="B269" i="12"/>
  <c r="U268" i="12"/>
  <c r="E268" i="12"/>
  <c r="F268" i="12" s="1"/>
  <c r="N268" i="12"/>
  <c r="O268" i="12" s="1"/>
  <c r="P268" i="12" s="1"/>
  <c r="Y268" i="12"/>
  <c r="I268" i="12"/>
  <c r="W267" i="12"/>
  <c r="K268" i="12" l="1"/>
  <c r="W268" i="12"/>
  <c r="Q268" i="12"/>
  <c r="R268" i="12" s="1"/>
  <c r="E3671" i="13"/>
  <c r="B270" i="12"/>
  <c r="U269" i="12"/>
  <c r="E269" i="12"/>
  <c r="F269" i="12" s="1"/>
  <c r="N269" i="12"/>
  <c r="O269" i="12" s="1"/>
  <c r="P269" i="12" s="1"/>
  <c r="J269" i="12"/>
  <c r="Y269" i="12"/>
  <c r="V269" i="12"/>
  <c r="I269" i="12"/>
  <c r="K269" i="12" l="1"/>
  <c r="Q269" i="12"/>
  <c r="R269" i="12" s="1"/>
  <c r="W269" i="12"/>
  <c r="E3670" i="13"/>
  <c r="B271" i="12"/>
  <c r="U270" i="12"/>
  <c r="E270" i="12"/>
  <c r="F270" i="12" s="1"/>
  <c r="N270" i="12"/>
  <c r="O270" i="12" s="1"/>
  <c r="P270" i="12" s="1"/>
  <c r="J270" i="12"/>
  <c r="I270" i="12"/>
  <c r="Y270" i="12"/>
  <c r="V270" i="12"/>
  <c r="Q270" i="12" l="1"/>
  <c r="R270" i="12" s="1"/>
  <c r="E3669" i="13"/>
  <c r="B272" i="12"/>
  <c r="U271" i="12"/>
  <c r="E271" i="12"/>
  <c r="F271" i="12" s="1"/>
  <c r="N271" i="12"/>
  <c r="O271" i="12" s="1"/>
  <c r="P271" i="12" s="1"/>
  <c r="J271" i="12"/>
  <c r="I271" i="12"/>
  <c r="Y271" i="12"/>
  <c r="V271" i="12"/>
  <c r="K270" i="12"/>
  <c r="W270" i="12"/>
  <c r="W271" i="12" l="1"/>
  <c r="E3668" i="13"/>
  <c r="N272" i="12"/>
  <c r="O272" i="12" s="1"/>
  <c r="P272" i="12" s="1"/>
  <c r="J272" i="12"/>
  <c r="Y272" i="12"/>
  <c r="I272" i="12"/>
  <c r="B273" i="12"/>
  <c r="U272" i="12"/>
  <c r="E272" i="12"/>
  <c r="F272" i="12" s="1"/>
  <c r="V272" i="12"/>
  <c r="K271" i="12"/>
  <c r="Q271" i="12"/>
  <c r="R271" i="12" s="1"/>
  <c r="K272" i="12" l="1"/>
  <c r="Q272" i="12"/>
  <c r="R272" i="12" s="1"/>
  <c r="W272" i="12"/>
  <c r="E3667" i="13"/>
  <c r="Y273" i="12"/>
  <c r="I273" i="12"/>
  <c r="V273" i="12"/>
  <c r="B274" i="12"/>
  <c r="U273" i="12"/>
  <c r="E273" i="12"/>
  <c r="F273" i="12" s="1"/>
  <c r="N273" i="12"/>
  <c r="O273" i="12" s="1"/>
  <c r="P273" i="12" s="1"/>
  <c r="J273" i="12"/>
  <c r="W273" i="12" l="1"/>
  <c r="K273" i="12"/>
  <c r="Q273" i="12"/>
  <c r="R273" i="12" s="1"/>
  <c r="E3666" i="13"/>
  <c r="Y274" i="12"/>
  <c r="I274" i="12"/>
  <c r="V274" i="12"/>
  <c r="N274" i="12"/>
  <c r="O274" i="12" s="1"/>
  <c r="P274" i="12" s="1"/>
  <c r="B275" i="12"/>
  <c r="U274" i="12"/>
  <c r="J274" i="12"/>
  <c r="E274" i="12"/>
  <c r="F274" i="12" s="1"/>
  <c r="W274" i="12" l="1"/>
  <c r="Q274" i="12"/>
  <c r="R274" i="12" s="1"/>
  <c r="E3665" i="13"/>
  <c r="V275" i="12"/>
  <c r="B276" i="12"/>
  <c r="U275" i="12"/>
  <c r="E275" i="12"/>
  <c r="F275" i="12" s="1"/>
  <c r="Y275" i="12"/>
  <c r="I275" i="12"/>
  <c r="J275" i="12"/>
  <c r="N275" i="12"/>
  <c r="O275" i="12" s="1"/>
  <c r="P275" i="12" s="1"/>
  <c r="K274" i="12"/>
  <c r="W275" i="12" l="1"/>
  <c r="E3664" i="13"/>
  <c r="N276" i="12"/>
  <c r="O276" i="12" s="1"/>
  <c r="P276" i="12" s="1"/>
  <c r="Y276" i="12"/>
  <c r="I276" i="12"/>
  <c r="V276" i="12"/>
  <c r="B277" i="12"/>
  <c r="U276" i="12"/>
  <c r="E276" i="12"/>
  <c r="F276" i="12" s="1"/>
  <c r="J276" i="12"/>
  <c r="K275" i="12"/>
  <c r="Q275" i="12"/>
  <c r="R275" i="12" s="1"/>
  <c r="W276" i="12" l="1"/>
  <c r="Q276" i="12"/>
  <c r="R276" i="12" s="1"/>
  <c r="K276" i="12"/>
  <c r="E3663" i="13"/>
  <c r="N277" i="12"/>
  <c r="O277" i="12" s="1"/>
  <c r="P277" i="12" s="1"/>
  <c r="J277" i="12"/>
  <c r="Y277" i="12"/>
  <c r="I277" i="12"/>
  <c r="V277" i="12"/>
  <c r="B278" i="12"/>
  <c r="U277" i="12"/>
  <c r="E277" i="12"/>
  <c r="F277" i="12" s="1"/>
  <c r="Q277" i="12" l="1"/>
  <c r="R277" i="12" s="1"/>
  <c r="W277" i="12"/>
  <c r="E3662" i="13"/>
  <c r="J278" i="12"/>
  <c r="V278" i="12"/>
  <c r="E278" i="12"/>
  <c r="F278" i="12" s="1"/>
  <c r="B279" i="12"/>
  <c r="Y278" i="12"/>
  <c r="U278" i="12"/>
  <c r="N278" i="12"/>
  <c r="O278" i="12" s="1"/>
  <c r="P278" i="12" s="1"/>
  <c r="I278" i="12"/>
  <c r="K277" i="12"/>
  <c r="W278" i="12" l="1"/>
  <c r="Q278" i="12"/>
  <c r="R278" i="12" s="1"/>
  <c r="K278" i="12"/>
  <c r="E3661" i="13"/>
  <c r="J279" i="12"/>
  <c r="Y279" i="12"/>
  <c r="I279" i="12"/>
  <c r="B280" i="12"/>
  <c r="U279" i="12"/>
  <c r="E279" i="12"/>
  <c r="F279" i="12" s="1"/>
  <c r="V279" i="12"/>
  <c r="N279" i="12"/>
  <c r="O279" i="12" s="1"/>
  <c r="P279" i="12" s="1"/>
  <c r="Q279" i="12" l="1"/>
  <c r="R279" i="12" s="1"/>
  <c r="W279" i="12"/>
  <c r="E3660" i="13"/>
  <c r="V280" i="12"/>
  <c r="B281" i="12"/>
  <c r="U280" i="12"/>
  <c r="E280" i="12"/>
  <c r="F280" i="12" s="1"/>
  <c r="J280" i="12"/>
  <c r="Y280" i="12"/>
  <c r="I280" i="12"/>
  <c r="N280" i="12"/>
  <c r="O280" i="12" s="1"/>
  <c r="P280" i="12" s="1"/>
  <c r="K279" i="12"/>
  <c r="W280" i="12" l="1"/>
  <c r="Q280" i="12"/>
  <c r="R280" i="12" s="1"/>
  <c r="E3659" i="13"/>
  <c r="N281" i="12"/>
  <c r="O281" i="12" s="1"/>
  <c r="P281" i="12" s="1"/>
  <c r="J281" i="12"/>
  <c r="Y281" i="12"/>
  <c r="I281" i="12"/>
  <c r="V281" i="12"/>
  <c r="E281" i="12"/>
  <c r="F281" i="12" s="1"/>
  <c r="B282" i="12"/>
  <c r="U281" i="12"/>
  <c r="K280" i="12"/>
  <c r="W281" i="12" l="1"/>
  <c r="K281" i="12"/>
  <c r="Q281" i="12"/>
  <c r="R281" i="12" s="1"/>
  <c r="E3658" i="13"/>
  <c r="N282" i="12"/>
  <c r="O282" i="12" s="1"/>
  <c r="P282" i="12" s="1"/>
  <c r="J282" i="12"/>
  <c r="V282" i="12"/>
  <c r="U282" i="12"/>
  <c r="I282" i="12"/>
  <c r="E282" i="12"/>
  <c r="F282" i="12" s="1"/>
  <c r="B283" i="12"/>
  <c r="Y282" i="12"/>
  <c r="K282" i="12" l="1"/>
  <c r="Q282" i="12"/>
  <c r="R282" i="12" s="1"/>
  <c r="E3657" i="13"/>
  <c r="N283" i="12"/>
  <c r="O283" i="12" s="1"/>
  <c r="P283" i="12" s="1"/>
  <c r="Y283" i="12"/>
  <c r="I283" i="12"/>
  <c r="B284" i="12"/>
  <c r="V283" i="12"/>
  <c r="U283" i="12"/>
  <c r="J283" i="12"/>
  <c r="E283" i="12"/>
  <c r="F283" i="12" s="1"/>
  <c r="W282" i="12"/>
  <c r="W283" i="12" l="1"/>
  <c r="K283" i="12"/>
  <c r="E3656" i="13"/>
  <c r="J284" i="12"/>
  <c r="Y284" i="12"/>
  <c r="I284" i="12"/>
  <c r="V284" i="12"/>
  <c r="B285" i="12"/>
  <c r="U284" i="12"/>
  <c r="E284" i="12"/>
  <c r="F284" i="12" s="1"/>
  <c r="N284" i="12"/>
  <c r="O284" i="12" s="1"/>
  <c r="P284" i="12" s="1"/>
  <c r="Q283" i="12"/>
  <c r="R283" i="12" s="1"/>
  <c r="W284" i="12" l="1"/>
  <c r="Q284" i="12"/>
  <c r="R284" i="12" s="1"/>
  <c r="E3655" i="13"/>
  <c r="V285" i="12"/>
  <c r="B286" i="12"/>
  <c r="U285" i="12"/>
  <c r="E285" i="12"/>
  <c r="F285" i="12" s="1"/>
  <c r="N285" i="12"/>
  <c r="O285" i="12" s="1"/>
  <c r="P285" i="12" s="1"/>
  <c r="J285" i="12"/>
  <c r="Y285" i="12"/>
  <c r="I285" i="12"/>
  <c r="K284" i="12"/>
  <c r="Q285" i="12" l="1"/>
  <c r="R285" i="12" s="1"/>
  <c r="E3654" i="13"/>
  <c r="B287" i="12"/>
  <c r="U286" i="12"/>
  <c r="E286" i="12"/>
  <c r="F286" i="12" s="1"/>
  <c r="N286" i="12"/>
  <c r="O286" i="12" s="1"/>
  <c r="P286" i="12" s="1"/>
  <c r="J286" i="12"/>
  <c r="Y286" i="12"/>
  <c r="I286" i="12"/>
  <c r="V286" i="12"/>
  <c r="K285" i="12"/>
  <c r="W285" i="12"/>
  <c r="W286" i="12" l="1"/>
  <c r="Q286" i="12"/>
  <c r="R286" i="12" s="1"/>
  <c r="E3653" i="13"/>
  <c r="N287" i="12"/>
  <c r="O287" i="12" s="1"/>
  <c r="P287" i="12" s="1"/>
  <c r="V287" i="12"/>
  <c r="B288" i="12"/>
  <c r="U287" i="12"/>
  <c r="E287" i="12"/>
  <c r="F287" i="12" s="1"/>
  <c r="Y287" i="12"/>
  <c r="J287" i="12"/>
  <c r="I287" i="12"/>
  <c r="K286" i="12"/>
  <c r="Q287" i="12" l="1"/>
  <c r="R287" i="12" s="1"/>
  <c r="K287" i="12"/>
  <c r="W287" i="12"/>
  <c r="E3652" i="13"/>
  <c r="N288" i="12"/>
  <c r="O288" i="12" s="1"/>
  <c r="P288" i="12" s="1"/>
  <c r="J288" i="12"/>
  <c r="Y288" i="12"/>
  <c r="I288" i="12"/>
  <c r="B289" i="12"/>
  <c r="U288" i="12"/>
  <c r="E288" i="12"/>
  <c r="F288" i="12" s="1"/>
  <c r="V288" i="12"/>
  <c r="Q288" i="12" l="1"/>
  <c r="R288" i="12" s="1"/>
  <c r="W288" i="12"/>
  <c r="E3651" i="13"/>
  <c r="J289" i="12"/>
  <c r="Y289" i="12"/>
  <c r="I289" i="12"/>
  <c r="V289" i="12"/>
  <c r="B290" i="12"/>
  <c r="U289" i="12"/>
  <c r="E289" i="12"/>
  <c r="F289" i="12" s="1"/>
  <c r="N289" i="12"/>
  <c r="O289" i="12" s="1"/>
  <c r="P289" i="12" s="1"/>
  <c r="K288" i="12"/>
  <c r="Q289" i="12" l="1"/>
  <c r="R289" i="12" s="1"/>
  <c r="K289" i="12"/>
  <c r="W289" i="12"/>
  <c r="E3650" i="13"/>
  <c r="Y290" i="12"/>
  <c r="I290" i="12"/>
  <c r="V290" i="12"/>
  <c r="B291" i="12"/>
  <c r="U290" i="12"/>
  <c r="E290" i="12"/>
  <c r="F290" i="12" s="1"/>
  <c r="N290" i="12"/>
  <c r="O290" i="12" s="1"/>
  <c r="P290" i="12" s="1"/>
  <c r="J290" i="12"/>
  <c r="W290" i="12" l="1"/>
  <c r="K290" i="12"/>
  <c r="Q290" i="12"/>
  <c r="R290" i="12" s="1"/>
  <c r="E3649" i="13"/>
  <c r="V291" i="12"/>
  <c r="B292" i="12"/>
  <c r="U291" i="12"/>
  <c r="E291" i="12"/>
  <c r="F291" i="12" s="1"/>
  <c r="J291" i="12"/>
  <c r="Y291" i="12"/>
  <c r="I291" i="12"/>
  <c r="N291" i="12"/>
  <c r="O291" i="12" s="1"/>
  <c r="P291" i="12" s="1"/>
  <c r="W291" i="12" l="1"/>
  <c r="K291" i="12"/>
  <c r="Q291" i="12"/>
  <c r="R291" i="12" s="1"/>
  <c r="E3648" i="13"/>
  <c r="N292" i="12"/>
  <c r="O292" i="12" s="1"/>
  <c r="P292" i="12" s="1"/>
  <c r="Y292" i="12"/>
  <c r="I292" i="12"/>
  <c r="V292" i="12"/>
  <c r="B293" i="12"/>
  <c r="U292" i="12"/>
  <c r="E292" i="12"/>
  <c r="F292" i="12" s="1"/>
  <c r="J292" i="12"/>
  <c r="W292" i="12" l="1"/>
  <c r="E3647" i="13"/>
  <c r="N293" i="12"/>
  <c r="O293" i="12" s="1"/>
  <c r="P293" i="12" s="1"/>
  <c r="J293" i="12"/>
  <c r="Y293" i="12"/>
  <c r="I293" i="12"/>
  <c r="V293" i="12"/>
  <c r="B294" i="12"/>
  <c r="U293" i="12"/>
  <c r="E293" i="12"/>
  <c r="F293" i="12" s="1"/>
  <c r="K292" i="12"/>
  <c r="Q292" i="12"/>
  <c r="R292" i="12" s="1"/>
  <c r="W293" i="12" l="1"/>
  <c r="E3646" i="13"/>
  <c r="J294" i="12"/>
  <c r="Y294" i="12"/>
  <c r="I294" i="12"/>
  <c r="V294" i="12"/>
  <c r="E294" i="12"/>
  <c r="F294" i="12" s="1"/>
  <c r="B295" i="12"/>
  <c r="U294" i="12"/>
  <c r="N294" i="12"/>
  <c r="O294" i="12" s="1"/>
  <c r="P294" i="12" s="1"/>
  <c r="K293" i="12"/>
  <c r="Q293" i="12"/>
  <c r="R293" i="12" s="1"/>
  <c r="K294" i="12" l="1"/>
  <c r="E3645" i="13"/>
  <c r="J295" i="12"/>
  <c r="Y295" i="12"/>
  <c r="I295" i="12"/>
  <c r="V295" i="12"/>
  <c r="B296" i="12"/>
  <c r="U295" i="12"/>
  <c r="E295" i="12"/>
  <c r="F295" i="12" s="1"/>
  <c r="N295" i="12"/>
  <c r="O295" i="12" s="1"/>
  <c r="P295" i="12" s="1"/>
  <c r="W294" i="12"/>
  <c r="Q294" i="12"/>
  <c r="R294" i="12" s="1"/>
  <c r="W295" i="12" l="1"/>
  <c r="K295" i="12"/>
  <c r="Q295" i="12"/>
  <c r="R295" i="12" s="1"/>
  <c r="E3644" i="13"/>
  <c r="V296" i="12"/>
  <c r="B297" i="12"/>
  <c r="U296" i="12"/>
  <c r="E296" i="12"/>
  <c r="F296" i="12" s="1"/>
  <c r="J296" i="12"/>
  <c r="Y296" i="12"/>
  <c r="I296" i="12"/>
  <c r="N296" i="12"/>
  <c r="O296" i="12" s="1"/>
  <c r="P296" i="12" s="1"/>
  <c r="W296" i="12" l="1"/>
  <c r="K296" i="12"/>
  <c r="Q296" i="12"/>
  <c r="R296" i="12" s="1"/>
  <c r="E3643" i="13"/>
  <c r="N297" i="12"/>
  <c r="O297" i="12" s="1"/>
  <c r="P297" i="12" s="1"/>
  <c r="J297" i="12"/>
  <c r="Y297" i="12"/>
  <c r="I297" i="12"/>
  <c r="V297" i="12"/>
  <c r="B298" i="12"/>
  <c r="U297" i="12"/>
  <c r="E297" i="12"/>
  <c r="F297" i="12" s="1"/>
  <c r="W297" i="12" l="1"/>
  <c r="E3642" i="13"/>
  <c r="N298" i="12"/>
  <c r="O298" i="12" s="1"/>
  <c r="P298" i="12" s="1"/>
  <c r="J298" i="12"/>
  <c r="V298" i="12"/>
  <c r="B299" i="12"/>
  <c r="U298" i="12"/>
  <c r="E298" i="12"/>
  <c r="F298" i="12" s="1"/>
  <c r="Y298" i="12"/>
  <c r="I298" i="12"/>
  <c r="K297" i="12"/>
  <c r="Q297" i="12"/>
  <c r="R297" i="12" s="1"/>
  <c r="W298" i="12" l="1"/>
  <c r="E3641" i="13"/>
  <c r="N299" i="12"/>
  <c r="O299" i="12" s="1"/>
  <c r="P299" i="12" s="1"/>
  <c r="J299" i="12"/>
  <c r="Y299" i="12"/>
  <c r="I299" i="12"/>
  <c r="E299" i="12"/>
  <c r="F299" i="12" s="1"/>
  <c r="B300" i="12"/>
  <c r="V299" i="12"/>
  <c r="U299" i="12"/>
  <c r="Q298" i="12"/>
  <c r="R298" i="12" s="1"/>
  <c r="K298" i="12"/>
  <c r="W299" i="12" l="1"/>
  <c r="K299" i="12"/>
  <c r="E3640" i="13"/>
  <c r="J300" i="12"/>
  <c r="Y300" i="12"/>
  <c r="I300" i="12"/>
  <c r="V300" i="12"/>
  <c r="B301" i="12"/>
  <c r="U300" i="12"/>
  <c r="E300" i="12"/>
  <c r="F300" i="12" s="1"/>
  <c r="N300" i="12"/>
  <c r="O300" i="12" s="1"/>
  <c r="P300" i="12" s="1"/>
  <c r="Q299" i="12"/>
  <c r="R299" i="12" s="1"/>
  <c r="K300" i="12" l="1"/>
  <c r="Q300" i="12"/>
  <c r="R300" i="12" s="1"/>
  <c r="W300" i="12"/>
  <c r="E3639" i="13"/>
  <c r="V301" i="12"/>
  <c r="B302" i="12"/>
  <c r="U301" i="12"/>
  <c r="E301" i="12"/>
  <c r="F301" i="12" s="1"/>
  <c r="N301" i="12"/>
  <c r="O301" i="12" s="1"/>
  <c r="P301" i="12" s="1"/>
  <c r="J301" i="12"/>
  <c r="I301" i="12"/>
  <c r="Y301" i="12"/>
  <c r="W301" i="12" l="1"/>
  <c r="E3638" i="13"/>
  <c r="B303" i="12"/>
  <c r="U302" i="12"/>
  <c r="E302" i="12"/>
  <c r="F302" i="12" s="1"/>
  <c r="N302" i="12"/>
  <c r="O302" i="12" s="1"/>
  <c r="P302" i="12" s="1"/>
  <c r="J302" i="12"/>
  <c r="Y302" i="12"/>
  <c r="I302" i="12"/>
  <c r="V302" i="12"/>
  <c r="K301" i="12"/>
  <c r="Q301" i="12"/>
  <c r="R301" i="12" s="1"/>
  <c r="Q302" i="12" l="1"/>
  <c r="R302" i="12" s="1"/>
  <c r="W302" i="12"/>
  <c r="E3637" i="13"/>
  <c r="N303" i="12"/>
  <c r="O303" i="12" s="1"/>
  <c r="P303" i="12" s="1"/>
  <c r="V303" i="12"/>
  <c r="B304" i="12"/>
  <c r="U303" i="12"/>
  <c r="E303" i="12"/>
  <c r="F303" i="12" s="1"/>
  <c r="Y303" i="12"/>
  <c r="J303" i="12"/>
  <c r="I303" i="12"/>
  <c r="K302" i="12"/>
  <c r="W303" i="12" l="1"/>
  <c r="Q303" i="12"/>
  <c r="R303" i="12" s="1"/>
  <c r="K303" i="12"/>
  <c r="E3636" i="13"/>
  <c r="N304" i="12"/>
  <c r="O304" i="12" s="1"/>
  <c r="P304" i="12" s="1"/>
  <c r="J304" i="12"/>
  <c r="Y304" i="12"/>
  <c r="I304" i="12"/>
  <c r="V304" i="12"/>
  <c r="B305" i="12"/>
  <c r="U304" i="12"/>
  <c r="E304" i="12"/>
  <c r="F304" i="12" s="1"/>
  <c r="K304" i="12" l="1"/>
  <c r="W304" i="12"/>
  <c r="Q304" i="12"/>
  <c r="R304" i="12" s="1"/>
  <c r="E3635" i="13"/>
  <c r="J305" i="12"/>
  <c r="Y305" i="12"/>
  <c r="I305" i="12"/>
  <c r="V305" i="12"/>
  <c r="B306" i="12"/>
  <c r="U305" i="12"/>
  <c r="E305" i="12"/>
  <c r="F305" i="12" s="1"/>
  <c r="N305" i="12"/>
  <c r="O305" i="12" s="1"/>
  <c r="P305" i="12" s="1"/>
  <c r="K305" i="12" l="1"/>
  <c r="E3634" i="13"/>
  <c r="Y306" i="12"/>
  <c r="I306" i="12"/>
  <c r="V306" i="12"/>
  <c r="B307" i="12"/>
  <c r="U306" i="12"/>
  <c r="E306" i="12"/>
  <c r="F306" i="12" s="1"/>
  <c r="N306" i="12"/>
  <c r="O306" i="12" s="1"/>
  <c r="P306" i="12" s="1"/>
  <c r="J306" i="12"/>
  <c r="Q305" i="12"/>
  <c r="R305" i="12" s="1"/>
  <c r="W305" i="12"/>
  <c r="W306" i="12" l="1"/>
  <c r="E3633" i="13"/>
  <c r="V307" i="12"/>
  <c r="B308" i="12"/>
  <c r="U307" i="12"/>
  <c r="E307" i="12"/>
  <c r="F307" i="12" s="1"/>
  <c r="J307" i="12"/>
  <c r="Y307" i="12"/>
  <c r="I307" i="12"/>
  <c r="N307" i="12"/>
  <c r="O307" i="12" s="1"/>
  <c r="P307" i="12" s="1"/>
  <c r="K306" i="12"/>
  <c r="Q306" i="12"/>
  <c r="R306" i="12" s="1"/>
  <c r="W307" i="12" l="1"/>
  <c r="Q307" i="12"/>
  <c r="R307" i="12" s="1"/>
  <c r="E3632" i="13"/>
  <c r="N308" i="12"/>
  <c r="O308" i="12" s="1"/>
  <c r="P308" i="12" s="1"/>
  <c r="J308" i="12"/>
  <c r="Y308" i="12"/>
  <c r="I308" i="12"/>
  <c r="V308" i="12"/>
  <c r="B309" i="12"/>
  <c r="U308" i="12"/>
  <c r="E308" i="12"/>
  <c r="F308" i="12" s="1"/>
  <c r="K307" i="12"/>
  <c r="W308" i="12" l="1"/>
  <c r="Q308" i="12"/>
  <c r="R308" i="12" s="1"/>
  <c r="E3631" i="13"/>
  <c r="N309" i="12"/>
  <c r="O309" i="12" s="1"/>
  <c r="P309" i="12" s="1"/>
  <c r="J309" i="12"/>
  <c r="Y309" i="12"/>
  <c r="I309" i="12"/>
  <c r="V309" i="12"/>
  <c r="B310" i="12"/>
  <c r="U309" i="12"/>
  <c r="E309" i="12"/>
  <c r="F309" i="12" s="1"/>
  <c r="K308" i="12"/>
  <c r="W309" i="12" l="1"/>
  <c r="Q309" i="12"/>
  <c r="R309" i="12" s="1"/>
  <c r="E3630" i="13"/>
  <c r="J310" i="12"/>
  <c r="Y310" i="12"/>
  <c r="I310" i="12"/>
  <c r="V310" i="12"/>
  <c r="B311" i="12"/>
  <c r="U310" i="12"/>
  <c r="N310" i="12"/>
  <c r="O310" i="12" s="1"/>
  <c r="P310" i="12" s="1"/>
  <c r="E310" i="12"/>
  <c r="F310" i="12" s="1"/>
  <c r="K309" i="12"/>
  <c r="W310" i="12" l="1"/>
  <c r="K310" i="12"/>
  <c r="E3629" i="13"/>
  <c r="J311" i="12"/>
  <c r="Y311" i="12"/>
  <c r="I311" i="12"/>
  <c r="V311" i="12"/>
  <c r="B312" i="12"/>
  <c r="U311" i="12"/>
  <c r="E311" i="12"/>
  <c r="F311" i="12" s="1"/>
  <c r="N311" i="12"/>
  <c r="O311" i="12" s="1"/>
  <c r="P311" i="12" s="1"/>
  <c r="Q310" i="12"/>
  <c r="R310" i="12" s="1"/>
  <c r="K311" i="12" l="1"/>
  <c r="Q311" i="12"/>
  <c r="R311" i="12" s="1"/>
  <c r="W311" i="12"/>
  <c r="E3628" i="13"/>
  <c r="V312" i="12"/>
  <c r="B313" i="12"/>
  <c r="U312" i="12"/>
  <c r="E312" i="12"/>
  <c r="F312" i="12" s="1"/>
  <c r="N312" i="12"/>
  <c r="O312" i="12" s="1"/>
  <c r="P312" i="12" s="1"/>
  <c r="J312" i="12"/>
  <c r="Y312" i="12"/>
  <c r="I312" i="12"/>
  <c r="W312" i="12" l="1"/>
  <c r="E3627" i="13"/>
  <c r="N313" i="12"/>
  <c r="O313" i="12" s="1"/>
  <c r="P313" i="12" s="1"/>
  <c r="J313" i="12"/>
  <c r="Y313" i="12"/>
  <c r="I313" i="12"/>
  <c r="V313" i="12"/>
  <c r="B314" i="12"/>
  <c r="U313" i="12"/>
  <c r="E313" i="12"/>
  <c r="F313" i="12" s="1"/>
  <c r="K312" i="12"/>
  <c r="Q312" i="12"/>
  <c r="R312" i="12" s="1"/>
  <c r="K313" i="12" l="1"/>
  <c r="Q313" i="12"/>
  <c r="R313" i="12" s="1"/>
  <c r="W313" i="12"/>
  <c r="E3626" i="13"/>
  <c r="N314" i="12"/>
  <c r="O314" i="12" s="1"/>
  <c r="P314" i="12" s="1"/>
  <c r="J314" i="12"/>
  <c r="V314" i="12"/>
  <c r="B315" i="12"/>
  <c r="U314" i="12"/>
  <c r="E314" i="12"/>
  <c r="F314" i="12" s="1"/>
  <c r="Y314" i="12"/>
  <c r="I314" i="12"/>
  <c r="K314" i="12" l="1"/>
  <c r="W314" i="12"/>
  <c r="Q314" i="12"/>
  <c r="R314" i="12" s="1"/>
  <c r="E3625" i="13"/>
  <c r="N315" i="12"/>
  <c r="O315" i="12" s="1"/>
  <c r="P315" i="12" s="1"/>
  <c r="J315" i="12"/>
  <c r="Y315" i="12"/>
  <c r="I315" i="12"/>
  <c r="B316" i="12"/>
  <c r="U315" i="12"/>
  <c r="E315" i="12"/>
  <c r="F315" i="12" s="1"/>
  <c r="V315" i="12"/>
  <c r="Q315" i="12" l="1"/>
  <c r="R315" i="12" s="1"/>
  <c r="W315" i="12"/>
  <c r="K315" i="12"/>
  <c r="E3624" i="13"/>
  <c r="J316" i="12"/>
  <c r="Y316" i="12"/>
  <c r="I316" i="12"/>
  <c r="V316" i="12"/>
  <c r="B317" i="12"/>
  <c r="U316" i="12"/>
  <c r="E316" i="12"/>
  <c r="F316" i="12" s="1"/>
  <c r="N316" i="12"/>
  <c r="O316" i="12" s="1"/>
  <c r="P316" i="12" s="1"/>
  <c r="W316" i="12" l="1"/>
  <c r="Q316" i="12"/>
  <c r="R316" i="12" s="1"/>
  <c r="E3623" i="13"/>
  <c r="V317" i="12"/>
  <c r="B318" i="12"/>
  <c r="U317" i="12"/>
  <c r="E317" i="12"/>
  <c r="F317" i="12" s="1"/>
  <c r="N317" i="12"/>
  <c r="O317" i="12" s="1"/>
  <c r="P317" i="12" s="1"/>
  <c r="J317" i="12"/>
  <c r="Y317" i="12"/>
  <c r="I317" i="12"/>
  <c r="K316" i="12"/>
  <c r="E3622" i="13" l="1"/>
  <c r="B319" i="12"/>
  <c r="U318" i="12"/>
  <c r="E318" i="12"/>
  <c r="F318" i="12" s="1"/>
  <c r="N318" i="12"/>
  <c r="O318" i="12" s="1"/>
  <c r="P318" i="12" s="1"/>
  <c r="J318" i="12"/>
  <c r="Y318" i="12"/>
  <c r="I318" i="12"/>
  <c r="V318" i="12"/>
  <c r="K317" i="12"/>
  <c r="Q317" i="12"/>
  <c r="R317" i="12" s="1"/>
  <c r="W317" i="12"/>
  <c r="Q318" i="12" l="1"/>
  <c r="R318" i="12" s="1"/>
  <c r="W318" i="12"/>
  <c r="E3621" i="13"/>
  <c r="N319" i="12"/>
  <c r="O319" i="12" s="1"/>
  <c r="P319" i="12" s="1"/>
  <c r="J319" i="12"/>
  <c r="Y319" i="12"/>
  <c r="I319" i="12"/>
  <c r="V319" i="12"/>
  <c r="B320" i="12"/>
  <c r="U319" i="12"/>
  <c r="E319" i="12"/>
  <c r="F319" i="12" s="1"/>
  <c r="K318" i="12"/>
  <c r="W319" i="12" l="1"/>
  <c r="K319" i="12"/>
  <c r="Q319" i="12"/>
  <c r="R319" i="12" s="1"/>
  <c r="E3620" i="13"/>
  <c r="N320" i="12"/>
  <c r="O320" i="12" s="1"/>
  <c r="P320" i="12" s="1"/>
  <c r="J320" i="12"/>
  <c r="Y320" i="12"/>
  <c r="I320" i="12"/>
  <c r="V320" i="12"/>
  <c r="B321" i="12"/>
  <c r="U320" i="12"/>
  <c r="E320" i="12"/>
  <c r="F320" i="12" s="1"/>
  <c r="K320" i="12" l="1"/>
  <c r="Q320" i="12"/>
  <c r="R320" i="12" s="1"/>
  <c r="W320" i="12"/>
  <c r="E3619" i="13"/>
  <c r="J321" i="12"/>
  <c r="Y321" i="12"/>
  <c r="I321" i="12"/>
  <c r="V321" i="12"/>
  <c r="B322" i="12"/>
  <c r="U321" i="12"/>
  <c r="E321" i="12"/>
  <c r="F321" i="12" s="1"/>
  <c r="N321" i="12"/>
  <c r="O321" i="12" s="1"/>
  <c r="P321" i="12" s="1"/>
  <c r="W321" i="12" l="1"/>
  <c r="E3618" i="13"/>
  <c r="Y322" i="12"/>
  <c r="I322" i="12"/>
  <c r="V322" i="12"/>
  <c r="B323" i="12"/>
  <c r="U322" i="12"/>
  <c r="E322" i="12"/>
  <c r="F322" i="12" s="1"/>
  <c r="N322" i="12"/>
  <c r="O322" i="12" s="1"/>
  <c r="P322" i="12" s="1"/>
  <c r="J322" i="12"/>
  <c r="K321" i="12"/>
  <c r="Q321" i="12"/>
  <c r="R321" i="12" s="1"/>
  <c r="W322" i="12" l="1"/>
  <c r="Q322" i="12"/>
  <c r="R322" i="12" s="1"/>
  <c r="E3617" i="13"/>
  <c r="V323" i="12"/>
  <c r="B324" i="12"/>
  <c r="U323" i="12"/>
  <c r="E323" i="12"/>
  <c r="F323" i="12" s="1"/>
  <c r="N323" i="12"/>
  <c r="O323" i="12" s="1"/>
  <c r="P323" i="12" s="1"/>
  <c r="J323" i="12"/>
  <c r="Y323" i="12"/>
  <c r="I323" i="12"/>
  <c r="K322" i="12"/>
  <c r="W323" i="12" l="1"/>
  <c r="Q323" i="12"/>
  <c r="R323" i="12" s="1"/>
  <c r="E3616" i="13"/>
  <c r="N324" i="12"/>
  <c r="O324" i="12" s="1"/>
  <c r="P324" i="12" s="1"/>
  <c r="J324" i="12"/>
  <c r="Y324" i="12"/>
  <c r="I324" i="12"/>
  <c r="V324" i="12"/>
  <c r="B325" i="12"/>
  <c r="U324" i="12"/>
  <c r="E324" i="12"/>
  <c r="F324" i="12" s="1"/>
  <c r="K323" i="12"/>
  <c r="K324" i="12" l="1"/>
  <c r="W324" i="12"/>
  <c r="Q324" i="12"/>
  <c r="R324" i="12" s="1"/>
  <c r="E3615" i="13"/>
  <c r="N325" i="12"/>
  <c r="O325" i="12" s="1"/>
  <c r="P325" i="12" s="1"/>
  <c r="J325" i="12"/>
  <c r="Y325" i="12"/>
  <c r="I325" i="12"/>
  <c r="V325" i="12"/>
  <c r="B326" i="12"/>
  <c r="U325" i="12"/>
  <c r="E325" i="12"/>
  <c r="F325" i="12" s="1"/>
  <c r="K325" i="12" l="1"/>
  <c r="Q325" i="12"/>
  <c r="R325" i="12" s="1"/>
  <c r="W325" i="12"/>
  <c r="E3614" i="13"/>
  <c r="J326" i="12"/>
  <c r="Y326" i="12"/>
  <c r="I326" i="12"/>
  <c r="V326" i="12"/>
  <c r="B327" i="12"/>
  <c r="U326" i="12"/>
  <c r="E326" i="12"/>
  <c r="F326" i="12" s="1"/>
  <c r="N326" i="12"/>
  <c r="O326" i="12" s="1"/>
  <c r="P326" i="12" s="1"/>
  <c r="Q326" i="12" l="1"/>
  <c r="R326" i="12" s="1"/>
  <c r="W326" i="12"/>
  <c r="E3613" i="13"/>
  <c r="J327" i="12"/>
  <c r="Y327" i="12"/>
  <c r="I327" i="12"/>
  <c r="V327" i="12"/>
  <c r="B328" i="12"/>
  <c r="U327" i="12"/>
  <c r="E327" i="12"/>
  <c r="F327" i="12" s="1"/>
  <c r="N327" i="12"/>
  <c r="O327" i="12" s="1"/>
  <c r="P327" i="12" s="1"/>
  <c r="K326" i="12"/>
  <c r="W327" i="12" l="1"/>
  <c r="K327" i="12"/>
  <c r="Q327" i="12"/>
  <c r="R327" i="12" s="1"/>
  <c r="E3612" i="13"/>
  <c r="V328" i="12"/>
  <c r="B329" i="12"/>
  <c r="U328" i="12"/>
  <c r="E328" i="12"/>
  <c r="F328" i="12" s="1"/>
  <c r="N328" i="12"/>
  <c r="O328" i="12" s="1"/>
  <c r="P328" i="12" s="1"/>
  <c r="J328" i="12"/>
  <c r="Y328" i="12"/>
  <c r="I328" i="12"/>
  <c r="W328" i="12" l="1"/>
  <c r="K328" i="12"/>
  <c r="Q328" i="12"/>
  <c r="R328" i="12" s="1"/>
  <c r="E3611" i="13"/>
  <c r="N329" i="12"/>
  <c r="O329" i="12" s="1"/>
  <c r="P329" i="12" s="1"/>
  <c r="J329" i="12"/>
  <c r="Y329" i="12"/>
  <c r="I329" i="12"/>
  <c r="V329" i="12"/>
  <c r="B330" i="12"/>
  <c r="U329" i="12"/>
  <c r="E329" i="12"/>
  <c r="F329" i="12" s="1"/>
  <c r="K329" i="12" l="1"/>
  <c r="Q329" i="12"/>
  <c r="R329" i="12" s="1"/>
  <c r="W329" i="12"/>
  <c r="E3610" i="13"/>
  <c r="N330" i="12"/>
  <c r="O330" i="12" s="1"/>
  <c r="P330" i="12" s="1"/>
  <c r="J330" i="12"/>
  <c r="Y330" i="12"/>
  <c r="I330" i="12"/>
  <c r="V330" i="12"/>
  <c r="B331" i="12"/>
  <c r="U330" i="12"/>
  <c r="E330" i="12"/>
  <c r="F330" i="12" s="1"/>
  <c r="Q330" i="12" l="1"/>
  <c r="R330" i="12" s="1"/>
  <c r="K330" i="12"/>
  <c r="W330" i="12"/>
  <c r="E3609" i="13"/>
  <c r="N331" i="12"/>
  <c r="O331" i="12" s="1"/>
  <c r="P331" i="12" s="1"/>
  <c r="J331" i="12"/>
  <c r="Y331" i="12"/>
  <c r="I331" i="12"/>
  <c r="V331" i="12"/>
  <c r="B332" i="12"/>
  <c r="U331" i="12"/>
  <c r="E331" i="12"/>
  <c r="F331" i="12" s="1"/>
  <c r="Q331" i="12" l="1"/>
  <c r="R331" i="12" s="1"/>
  <c r="W331" i="12"/>
  <c r="E3608" i="13"/>
  <c r="J332" i="12"/>
  <c r="Y332" i="12"/>
  <c r="I332" i="12"/>
  <c r="V332" i="12"/>
  <c r="B333" i="12"/>
  <c r="U332" i="12"/>
  <c r="E332" i="12"/>
  <c r="F332" i="12" s="1"/>
  <c r="N332" i="12"/>
  <c r="O332" i="12" s="1"/>
  <c r="P332" i="12" s="1"/>
  <c r="K331" i="12"/>
  <c r="W332" i="12" l="1"/>
  <c r="K332" i="12"/>
  <c r="Q332" i="12"/>
  <c r="R332" i="12" s="1"/>
  <c r="E3607" i="13"/>
  <c r="V333" i="12"/>
  <c r="B334" i="12"/>
  <c r="U333" i="12"/>
  <c r="E333" i="12"/>
  <c r="F333" i="12" s="1"/>
  <c r="N333" i="12"/>
  <c r="O333" i="12" s="1"/>
  <c r="P333" i="12" s="1"/>
  <c r="J333" i="12"/>
  <c r="I333" i="12"/>
  <c r="Y333" i="12"/>
  <c r="K333" i="12" l="1"/>
  <c r="Q333" i="12"/>
  <c r="R333" i="12" s="1"/>
  <c r="W333" i="12"/>
  <c r="E3606" i="13"/>
  <c r="B335" i="12"/>
  <c r="U334" i="12"/>
  <c r="E334" i="12"/>
  <c r="F334" i="12" s="1"/>
  <c r="N334" i="12"/>
  <c r="O334" i="12" s="1"/>
  <c r="P334" i="12" s="1"/>
  <c r="J334" i="12"/>
  <c r="Y334" i="12"/>
  <c r="I334" i="12"/>
  <c r="V334" i="12"/>
  <c r="W334" i="12" l="1"/>
  <c r="E3605" i="13"/>
  <c r="N335" i="12"/>
  <c r="O335" i="12" s="1"/>
  <c r="P335" i="12" s="1"/>
  <c r="J335" i="12"/>
  <c r="Y335" i="12"/>
  <c r="I335" i="12"/>
  <c r="V335" i="12"/>
  <c r="B336" i="12"/>
  <c r="U335" i="12"/>
  <c r="E335" i="12"/>
  <c r="F335" i="12" s="1"/>
  <c r="K334" i="12"/>
  <c r="Q334" i="12"/>
  <c r="R334" i="12" s="1"/>
  <c r="K335" i="12" l="1"/>
  <c r="Q335" i="12"/>
  <c r="R335" i="12" s="1"/>
  <c r="E3604" i="13"/>
  <c r="N336" i="12"/>
  <c r="O336" i="12" s="1"/>
  <c r="P336" i="12" s="1"/>
  <c r="J336" i="12"/>
  <c r="Y336" i="12"/>
  <c r="I336" i="12"/>
  <c r="V336" i="12"/>
  <c r="B337" i="12"/>
  <c r="U336" i="12"/>
  <c r="E336" i="12"/>
  <c r="F336" i="12" s="1"/>
  <c r="W335" i="12"/>
  <c r="W336" i="12" l="1"/>
  <c r="Q336" i="12"/>
  <c r="R336" i="12" s="1"/>
  <c r="E3603" i="13"/>
  <c r="J337" i="12"/>
  <c r="Y337" i="12"/>
  <c r="I337" i="12"/>
  <c r="V337" i="12"/>
  <c r="B338" i="12"/>
  <c r="U337" i="12"/>
  <c r="E337" i="12"/>
  <c r="F337" i="12" s="1"/>
  <c r="N337" i="12"/>
  <c r="O337" i="12" s="1"/>
  <c r="P337" i="12" s="1"/>
  <c r="K336" i="12"/>
  <c r="W337" i="12" l="1"/>
  <c r="K337" i="12"/>
  <c r="Q337" i="12"/>
  <c r="R337" i="12" s="1"/>
  <c r="E3602" i="13"/>
  <c r="Y338" i="12"/>
  <c r="I338" i="12"/>
  <c r="V338" i="12"/>
  <c r="B339" i="12"/>
  <c r="U338" i="12"/>
  <c r="E338" i="12"/>
  <c r="F338" i="12" s="1"/>
  <c r="N338" i="12"/>
  <c r="O338" i="12" s="1"/>
  <c r="P338" i="12" s="1"/>
  <c r="J338" i="12"/>
  <c r="W338" i="12" l="1"/>
  <c r="Q338" i="12"/>
  <c r="R338" i="12" s="1"/>
  <c r="E3601" i="13"/>
  <c r="V339" i="12"/>
  <c r="B340" i="12"/>
  <c r="U339" i="12"/>
  <c r="E339" i="12"/>
  <c r="F339" i="12" s="1"/>
  <c r="N339" i="12"/>
  <c r="O339" i="12" s="1"/>
  <c r="P339" i="12" s="1"/>
  <c r="J339" i="12"/>
  <c r="Y339" i="12"/>
  <c r="I339" i="12"/>
  <c r="K338" i="12"/>
  <c r="W339" i="12" l="1"/>
  <c r="E3600" i="13"/>
  <c r="N340" i="12"/>
  <c r="O340" i="12" s="1"/>
  <c r="P340" i="12" s="1"/>
  <c r="J340" i="12"/>
  <c r="Y340" i="12"/>
  <c r="I340" i="12"/>
  <c r="V340" i="12"/>
  <c r="B341" i="12"/>
  <c r="U340" i="12"/>
  <c r="E340" i="12"/>
  <c r="F340" i="12" s="1"/>
  <c r="K339" i="12"/>
  <c r="Q339" i="12"/>
  <c r="R339" i="12" s="1"/>
  <c r="W340" i="12" l="1"/>
  <c r="Q340" i="12"/>
  <c r="R340" i="12" s="1"/>
  <c r="E3599" i="13"/>
  <c r="N341" i="12"/>
  <c r="O341" i="12" s="1"/>
  <c r="P341" i="12" s="1"/>
  <c r="J341" i="12"/>
  <c r="Y341" i="12"/>
  <c r="I341" i="12"/>
  <c r="V341" i="12"/>
  <c r="B342" i="12"/>
  <c r="U341" i="12"/>
  <c r="E341" i="12"/>
  <c r="F341" i="12" s="1"/>
  <c r="K340" i="12"/>
  <c r="W341" i="12" l="1"/>
  <c r="Q341" i="12"/>
  <c r="R341" i="12" s="1"/>
  <c r="E3598" i="13"/>
  <c r="J342" i="12"/>
  <c r="Y342" i="12"/>
  <c r="I342" i="12"/>
  <c r="V342" i="12"/>
  <c r="B343" i="12"/>
  <c r="U342" i="12"/>
  <c r="E342" i="12"/>
  <c r="F342" i="12" s="1"/>
  <c r="N342" i="12"/>
  <c r="O342" i="12" s="1"/>
  <c r="P342" i="12" s="1"/>
  <c r="K341" i="12"/>
  <c r="W342" i="12" l="1"/>
  <c r="K342" i="12"/>
  <c r="Q342" i="12"/>
  <c r="R342" i="12" s="1"/>
  <c r="E3597" i="13"/>
  <c r="J343" i="12"/>
  <c r="Y343" i="12"/>
  <c r="I343" i="12"/>
  <c r="V343" i="12"/>
  <c r="B344" i="12"/>
  <c r="U343" i="12"/>
  <c r="E343" i="12"/>
  <c r="F343" i="12" s="1"/>
  <c r="N343" i="12"/>
  <c r="O343" i="12" s="1"/>
  <c r="P343" i="12" s="1"/>
  <c r="W343" i="12" l="1"/>
  <c r="Q343" i="12"/>
  <c r="R343" i="12" s="1"/>
  <c r="E3596" i="13"/>
  <c r="V344" i="12"/>
  <c r="B345" i="12"/>
  <c r="U344" i="12"/>
  <c r="E344" i="12"/>
  <c r="F344" i="12" s="1"/>
  <c r="N344" i="12"/>
  <c r="O344" i="12" s="1"/>
  <c r="P344" i="12" s="1"/>
  <c r="J344" i="12"/>
  <c r="Y344" i="12"/>
  <c r="I344" i="12"/>
  <c r="K343" i="12"/>
  <c r="W344" i="12" l="1"/>
  <c r="E3595" i="13"/>
  <c r="N345" i="12"/>
  <c r="O345" i="12" s="1"/>
  <c r="P345" i="12" s="1"/>
  <c r="J345" i="12"/>
  <c r="Y345" i="12"/>
  <c r="I345" i="12"/>
  <c r="V345" i="12"/>
  <c r="B346" i="12"/>
  <c r="U345" i="12"/>
  <c r="E345" i="12"/>
  <c r="F345" i="12" s="1"/>
  <c r="K344" i="12"/>
  <c r="Q344" i="12"/>
  <c r="R344" i="12" s="1"/>
  <c r="Q345" i="12" l="1"/>
  <c r="R345" i="12" s="1"/>
  <c r="K345" i="12"/>
  <c r="W345" i="12"/>
  <c r="E3594" i="13"/>
  <c r="N346" i="12"/>
  <c r="O346" i="12" s="1"/>
  <c r="P346" i="12" s="1"/>
  <c r="J346" i="12"/>
  <c r="Y346" i="12"/>
  <c r="I346" i="12"/>
  <c r="V346" i="12"/>
  <c r="B347" i="12"/>
  <c r="U346" i="12"/>
  <c r="E346" i="12"/>
  <c r="F346" i="12" s="1"/>
  <c r="K346" i="12" l="1"/>
  <c r="W346" i="12"/>
  <c r="Q346" i="12"/>
  <c r="R346" i="12" s="1"/>
  <c r="E3593" i="13"/>
  <c r="N347" i="12"/>
  <c r="O347" i="12" s="1"/>
  <c r="P347" i="12" s="1"/>
  <c r="J347" i="12"/>
  <c r="Y347" i="12"/>
  <c r="I347" i="12"/>
  <c r="V347" i="12"/>
  <c r="B348" i="12"/>
  <c r="U347" i="12"/>
  <c r="E347" i="12"/>
  <c r="F347" i="12" s="1"/>
  <c r="W347" i="12" l="1"/>
  <c r="Q347" i="12"/>
  <c r="R347" i="12" s="1"/>
  <c r="K347" i="12"/>
  <c r="E3592" i="13"/>
  <c r="J348" i="12"/>
  <c r="Y348" i="12"/>
  <c r="I348" i="12"/>
  <c r="V348" i="12"/>
  <c r="B349" i="12"/>
  <c r="U348" i="12"/>
  <c r="E348" i="12"/>
  <c r="F348" i="12" s="1"/>
  <c r="N348" i="12"/>
  <c r="O348" i="12" s="1"/>
  <c r="P348" i="12" s="1"/>
  <c r="W348" i="12" l="1"/>
  <c r="K348" i="12"/>
  <c r="Q348" i="12"/>
  <c r="R348" i="12" s="1"/>
  <c r="E3591" i="13"/>
  <c r="V349" i="12"/>
  <c r="B350" i="12"/>
  <c r="U349" i="12"/>
  <c r="E349" i="12"/>
  <c r="F349" i="12" s="1"/>
  <c r="N349" i="12"/>
  <c r="O349" i="12" s="1"/>
  <c r="P349" i="12" s="1"/>
  <c r="J349" i="12"/>
  <c r="Y349" i="12"/>
  <c r="I349" i="12"/>
  <c r="W349" i="12" l="1"/>
  <c r="Q349" i="12"/>
  <c r="R349" i="12" s="1"/>
  <c r="E3590" i="13"/>
  <c r="B351" i="12"/>
  <c r="U350" i="12"/>
  <c r="E350" i="12"/>
  <c r="F350" i="12" s="1"/>
  <c r="N350" i="12"/>
  <c r="O350" i="12" s="1"/>
  <c r="P350" i="12" s="1"/>
  <c r="J350" i="12"/>
  <c r="Y350" i="12"/>
  <c r="I350" i="12"/>
  <c r="V350" i="12"/>
  <c r="K349" i="12"/>
  <c r="Q350" i="12" l="1"/>
  <c r="R350" i="12" s="1"/>
  <c r="W350" i="12"/>
  <c r="E3589" i="13"/>
  <c r="N351" i="12"/>
  <c r="O351" i="12" s="1"/>
  <c r="P351" i="12" s="1"/>
  <c r="J351" i="12"/>
  <c r="Y351" i="12"/>
  <c r="I351" i="12"/>
  <c r="V351" i="12"/>
  <c r="B352" i="12"/>
  <c r="U351" i="12"/>
  <c r="E351" i="12"/>
  <c r="F351" i="12" s="1"/>
  <c r="K350" i="12"/>
  <c r="W351" i="12" l="1"/>
  <c r="Q351" i="12"/>
  <c r="R351" i="12" s="1"/>
  <c r="K351" i="12"/>
  <c r="E3588" i="13"/>
  <c r="N352" i="12"/>
  <c r="O352" i="12" s="1"/>
  <c r="P352" i="12" s="1"/>
  <c r="J352" i="12"/>
  <c r="Y352" i="12"/>
  <c r="I352" i="12"/>
  <c r="V352" i="12"/>
  <c r="B353" i="12"/>
  <c r="U352" i="12"/>
  <c r="E352" i="12"/>
  <c r="F352" i="12" s="1"/>
  <c r="K352" i="12" l="1"/>
  <c r="W352" i="12"/>
  <c r="Q352" i="12"/>
  <c r="R352" i="12" s="1"/>
  <c r="E3587" i="13"/>
  <c r="J353" i="12"/>
  <c r="Y353" i="12"/>
  <c r="I353" i="12"/>
  <c r="V353" i="12"/>
  <c r="B354" i="12"/>
  <c r="U353" i="12"/>
  <c r="E353" i="12"/>
  <c r="F353" i="12" s="1"/>
  <c r="N353" i="12"/>
  <c r="O353" i="12" s="1"/>
  <c r="P353" i="12" s="1"/>
  <c r="K353" i="12" l="1"/>
  <c r="Q353" i="12"/>
  <c r="R353" i="12" s="1"/>
  <c r="W353" i="12"/>
  <c r="E3586" i="13"/>
  <c r="Y354" i="12"/>
  <c r="I354" i="12"/>
  <c r="V354" i="12"/>
  <c r="B355" i="12"/>
  <c r="U354" i="12"/>
  <c r="E354" i="12"/>
  <c r="F354" i="12" s="1"/>
  <c r="N354" i="12"/>
  <c r="O354" i="12" s="1"/>
  <c r="P354" i="12" s="1"/>
  <c r="J354" i="12"/>
  <c r="W354" i="12" l="1"/>
  <c r="Q354" i="12"/>
  <c r="R354" i="12" s="1"/>
  <c r="K354" i="12"/>
  <c r="E3585" i="13"/>
  <c r="V355" i="12"/>
  <c r="B356" i="12"/>
  <c r="U355" i="12"/>
  <c r="E355" i="12"/>
  <c r="F355" i="12" s="1"/>
  <c r="N355" i="12"/>
  <c r="O355" i="12" s="1"/>
  <c r="P355" i="12" s="1"/>
  <c r="J355" i="12"/>
  <c r="Y355" i="12"/>
  <c r="I355" i="12"/>
  <c r="W355" i="12" l="1"/>
  <c r="Q355" i="12"/>
  <c r="R355" i="12" s="1"/>
  <c r="K355" i="12"/>
  <c r="E3584" i="13"/>
  <c r="N356" i="12"/>
  <c r="O356" i="12" s="1"/>
  <c r="P356" i="12" s="1"/>
  <c r="J356" i="12"/>
  <c r="Y356" i="12"/>
  <c r="I356" i="12"/>
  <c r="V356" i="12"/>
  <c r="B357" i="12"/>
  <c r="U356" i="12"/>
  <c r="E356" i="12"/>
  <c r="F356" i="12" s="1"/>
  <c r="W356" i="12" l="1"/>
  <c r="Q356" i="12"/>
  <c r="R356" i="12" s="1"/>
  <c r="E3583" i="13"/>
  <c r="N357" i="12"/>
  <c r="O357" i="12" s="1"/>
  <c r="P357" i="12" s="1"/>
  <c r="J357" i="12"/>
  <c r="Y357" i="12"/>
  <c r="I357" i="12"/>
  <c r="V357" i="12"/>
  <c r="B358" i="12"/>
  <c r="U357" i="12"/>
  <c r="E357" i="12"/>
  <c r="F357" i="12" s="1"/>
  <c r="K356" i="12"/>
  <c r="K357" i="12" l="1"/>
  <c r="Q357" i="12"/>
  <c r="R357" i="12" s="1"/>
  <c r="W357" i="12"/>
  <c r="E3582" i="13"/>
  <c r="J358" i="12"/>
  <c r="Y358" i="12"/>
  <c r="I358" i="12"/>
  <c r="V358" i="12"/>
  <c r="B359" i="12"/>
  <c r="U358" i="12"/>
  <c r="E358" i="12"/>
  <c r="F358" i="12" s="1"/>
  <c r="N358" i="12"/>
  <c r="O358" i="12" s="1"/>
  <c r="P358" i="12" s="1"/>
  <c r="W358" i="12" l="1"/>
  <c r="Q358" i="12"/>
  <c r="R358" i="12" s="1"/>
  <c r="E3581" i="13"/>
  <c r="J359" i="12"/>
  <c r="Y359" i="12"/>
  <c r="I359" i="12"/>
  <c r="V359" i="12"/>
  <c r="B360" i="12"/>
  <c r="U359" i="12"/>
  <c r="E359" i="12"/>
  <c r="F359" i="12" s="1"/>
  <c r="N359" i="12"/>
  <c r="O359" i="12" s="1"/>
  <c r="P359" i="12" s="1"/>
  <c r="K358" i="12"/>
  <c r="W359" i="12" l="1"/>
  <c r="Q359" i="12"/>
  <c r="R359" i="12" s="1"/>
  <c r="K359" i="12"/>
  <c r="E3580" i="13"/>
  <c r="V360" i="12"/>
  <c r="B361" i="12"/>
  <c r="U360" i="12"/>
  <c r="E360" i="12"/>
  <c r="F360" i="12" s="1"/>
  <c r="N360" i="12"/>
  <c r="O360" i="12" s="1"/>
  <c r="P360" i="12" s="1"/>
  <c r="J360" i="12"/>
  <c r="Y360" i="12"/>
  <c r="I360" i="12"/>
  <c r="E3579" i="13" l="1"/>
  <c r="N361" i="12"/>
  <c r="O361" i="12" s="1"/>
  <c r="P361" i="12" s="1"/>
  <c r="J361" i="12"/>
  <c r="Y361" i="12"/>
  <c r="I361" i="12"/>
  <c r="V361" i="12"/>
  <c r="B362" i="12"/>
  <c r="U361" i="12"/>
  <c r="E361" i="12"/>
  <c r="F361" i="12" s="1"/>
  <c r="K360" i="12"/>
  <c r="Q360" i="12"/>
  <c r="R360" i="12" s="1"/>
  <c r="W360" i="12"/>
  <c r="K361" i="12" l="1"/>
  <c r="Q361" i="12"/>
  <c r="R361" i="12" s="1"/>
  <c r="E3578" i="13"/>
  <c r="N362" i="12"/>
  <c r="O362" i="12" s="1"/>
  <c r="P362" i="12" s="1"/>
  <c r="J362" i="12"/>
  <c r="Y362" i="12"/>
  <c r="I362" i="12"/>
  <c r="V362" i="12"/>
  <c r="B363" i="12"/>
  <c r="U362" i="12"/>
  <c r="E362" i="12"/>
  <c r="F362" i="12" s="1"/>
  <c r="W361" i="12"/>
  <c r="Q362" i="12" l="1"/>
  <c r="R362" i="12" s="1"/>
  <c r="W362" i="12"/>
  <c r="E3577" i="13"/>
  <c r="N363" i="12"/>
  <c r="O363" i="12" s="1"/>
  <c r="P363" i="12" s="1"/>
  <c r="J363" i="12"/>
  <c r="Y363" i="12"/>
  <c r="I363" i="12"/>
  <c r="V363" i="12"/>
  <c r="B364" i="12"/>
  <c r="U363" i="12"/>
  <c r="E363" i="12"/>
  <c r="F363" i="12" s="1"/>
  <c r="K362" i="12"/>
  <c r="W363" i="12" l="1"/>
  <c r="Q363" i="12"/>
  <c r="R363" i="12" s="1"/>
  <c r="E3576" i="13"/>
  <c r="J364" i="12"/>
  <c r="Y364" i="12"/>
  <c r="I364" i="12"/>
  <c r="V364" i="12"/>
  <c r="B365" i="12"/>
  <c r="U364" i="12"/>
  <c r="E364" i="12"/>
  <c r="F364" i="12" s="1"/>
  <c r="N364" i="12"/>
  <c r="O364" i="12" s="1"/>
  <c r="P364" i="12" s="1"/>
  <c r="K363" i="12"/>
  <c r="W364" i="12" l="1"/>
  <c r="K364" i="12"/>
  <c r="Q364" i="12"/>
  <c r="R364" i="12" s="1"/>
  <c r="E3575" i="13"/>
  <c r="V365" i="12"/>
  <c r="B366" i="12"/>
  <c r="U365" i="12"/>
  <c r="E365" i="12"/>
  <c r="F365" i="12" s="1"/>
  <c r="N365" i="12"/>
  <c r="O365" i="12" s="1"/>
  <c r="P365" i="12" s="1"/>
  <c r="J365" i="12"/>
  <c r="Y365" i="12"/>
  <c r="I365" i="12"/>
  <c r="K365" i="12" l="1"/>
  <c r="Q365" i="12"/>
  <c r="R365" i="12" s="1"/>
  <c r="W365" i="12"/>
  <c r="E3574" i="13"/>
  <c r="B367" i="12"/>
  <c r="U366" i="12"/>
  <c r="E366" i="12"/>
  <c r="F366" i="12" s="1"/>
  <c r="N366" i="12"/>
  <c r="O366" i="12" s="1"/>
  <c r="P366" i="12" s="1"/>
  <c r="J366" i="12"/>
  <c r="Y366" i="12"/>
  <c r="I366" i="12"/>
  <c r="V366" i="12"/>
  <c r="K366" i="12" l="1"/>
  <c r="W366" i="12"/>
  <c r="E3573" i="13"/>
  <c r="N367" i="12"/>
  <c r="O367" i="12" s="1"/>
  <c r="P367" i="12" s="1"/>
  <c r="J367" i="12"/>
  <c r="Y367" i="12"/>
  <c r="I367" i="12"/>
  <c r="V367" i="12"/>
  <c r="B368" i="12"/>
  <c r="U367" i="12"/>
  <c r="E367" i="12"/>
  <c r="F367" i="12" s="1"/>
  <c r="Q366" i="12"/>
  <c r="R366" i="12" s="1"/>
  <c r="W367" i="12" l="1"/>
  <c r="Q367" i="12"/>
  <c r="R367" i="12" s="1"/>
  <c r="E3572" i="13"/>
  <c r="N368" i="12"/>
  <c r="O368" i="12" s="1"/>
  <c r="P368" i="12" s="1"/>
  <c r="J368" i="12"/>
  <c r="Y368" i="12"/>
  <c r="I368" i="12"/>
  <c r="V368" i="12"/>
  <c r="B369" i="12"/>
  <c r="U368" i="12"/>
  <c r="E368" i="12"/>
  <c r="F368" i="12" s="1"/>
  <c r="K367" i="12"/>
  <c r="Q368" i="12" l="1"/>
  <c r="R368" i="12" s="1"/>
  <c r="W368" i="12"/>
  <c r="K368" i="12"/>
  <c r="E3571" i="13"/>
  <c r="J369" i="12"/>
  <c r="Y369" i="12"/>
  <c r="I369" i="12"/>
  <c r="V369" i="12"/>
  <c r="B370" i="12"/>
  <c r="U369" i="12"/>
  <c r="E369" i="12"/>
  <c r="F369" i="12" s="1"/>
  <c r="N369" i="12"/>
  <c r="O369" i="12" s="1"/>
  <c r="P369" i="12" s="1"/>
  <c r="Q369" i="12" l="1"/>
  <c r="R369" i="12" s="1"/>
  <c r="K369" i="12"/>
  <c r="W369" i="12"/>
  <c r="E3570" i="13"/>
  <c r="Y370" i="12"/>
  <c r="I370" i="12"/>
  <c r="V370" i="12"/>
  <c r="B371" i="12"/>
  <c r="U370" i="12"/>
  <c r="E370" i="12"/>
  <c r="F370" i="12" s="1"/>
  <c r="N370" i="12"/>
  <c r="O370" i="12" s="1"/>
  <c r="P370" i="12" s="1"/>
  <c r="J370" i="12"/>
  <c r="Q370" i="12" l="1"/>
  <c r="R370" i="12" s="1"/>
  <c r="W370" i="12"/>
  <c r="E3569" i="13"/>
  <c r="V371" i="12"/>
  <c r="B372" i="12"/>
  <c r="U371" i="12"/>
  <c r="E371" i="12"/>
  <c r="F371" i="12" s="1"/>
  <c r="N371" i="12"/>
  <c r="O371" i="12" s="1"/>
  <c r="P371" i="12" s="1"/>
  <c r="J371" i="12"/>
  <c r="Y371" i="12"/>
  <c r="I371" i="12"/>
  <c r="K370" i="12"/>
  <c r="W371" i="12" l="1"/>
  <c r="E3568" i="13"/>
  <c r="N372" i="12"/>
  <c r="O372" i="12" s="1"/>
  <c r="P372" i="12" s="1"/>
  <c r="J372" i="12"/>
  <c r="Y372" i="12"/>
  <c r="I372" i="12"/>
  <c r="V372" i="12"/>
  <c r="B373" i="12"/>
  <c r="U372" i="12"/>
  <c r="E372" i="12"/>
  <c r="F372" i="12" s="1"/>
  <c r="K371" i="12"/>
  <c r="Q371" i="12"/>
  <c r="R371" i="12" s="1"/>
  <c r="K372" i="12" l="1"/>
  <c r="Q372" i="12"/>
  <c r="R372" i="12" s="1"/>
  <c r="W372" i="12"/>
  <c r="E3567" i="13"/>
  <c r="N373" i="12"/>
  <c r="O373" i="12" s="1"/>
  <c r="P373" i="12" s="1"/>
  <c r="J373" i="12"/>
  <c r="Y373" i="12"/>
  <c r="I373" i="12"/>
  <c r="V373" i="12"/>
  <c r="B374" i="12"/>
  <c r="U373" i="12"/>
  <c r="E373" i="12"/>
  <c r="F373" i="12" s="1"/>
  <c r="K373" i="12" l="1"/>
  <c r="Q373" i="12"/>
  <c r="R373" i="12" s="1"/>
  <c r="W373" i="12"/>
  <c r="E3566" i="13"/>
  <c r="J374" i="12"/>
  <c r="Y374" i="12"/>
  <c r="I374" i="12"/>
  <c r="V374" i="12"/>
  <c r="B375" i="12"/>
  <c r="U374" i="12"/>
  <c r="E374" i="12"/>
  <c r="F374" i="12" s="1"/>
  <c r="N374" i="12"/>
  <c r="O374" i="12" s="1"/>
  <c r="P374" i="12" s="1"/>
  <c r="W374" i="12" l="1"/>
  <c r="E3565" i="13"/>
  <c r="J375" i="12"/>
  <c r="Y375" i="12"/>
  <c r="I375" i="12"/>
  <c r="V375" i="12"/>
  <c r="B376" i="12"/>
  <c r="U375" i="12"/>
  <c r="E375" i="12"/>
  <c r="F375" i="12" s="1"/>
  <c r="N375" i="12"/>
  <c r="O375" i="12" s="1"/>
  <c r="P375" i="12" s="1"/>
  <c r="Q374" i="12"/>
  <c r="R374" i="12" s="1"/>
  <c r="K374" i="12"/>
  <c r="K375" i="12" l="1"/>
  <c r="W375" i="12"/>
  <c r="Q375" i="12"/>
  <c r="R375" i="12" s="1"/>
  <c r="E3564" i="13"/>
  <c r="V376" i="12"/>
  <c r="B377" i="12"/>
  <c r="U376" i="12"/>
  <c r="E376" i="12"/>
  <c r="F376" i="12" s="1"/>
  <c r="N376" i="12"/>
  <c r="O376" i="12" s="1"/>
  <c r="P376" i="12" s="1"/>
  <c r="J376" i="12"/>
  <c r="Y376" i="12"/>
  <c r="I376" i="12"/>
  <c r="E3563" i="13" l="1"/>
  <c r="N377" i="12"/>
  <c r="O377" i="12" s="1"/>
  <c r="P377" i="12" s="1"/>
  <c r="J377" i="12"/>
  <c r="Y377" i="12"/>
  <c r="I377" i="12"/>
  <c r="V377" i="12"/>
  <c r="E377" i="12"/>
  <c r="F377" i="12" s="1"/>
  <c r="B378" i="12"/>
  <c r="U377" i="12"/>
  <c r="K376" i="12"/>
  <c r="Q376" i="12"/>
  <c r="R376" i="12" s="1"/>
  <c r="W376" i="12"/>
  <c r="W377" i="12" l="1"/>
  <c r="Q377" i="12"/>
  <c r="R377" i="12" s="1"/>
  <c r="E3562" i="13"/>
  <c r="N378" i="12"/>
  <c r="O378" i="12" s="1"/>
  <c r="P378" i="12" s="1"/>
  <c r="J378" i="12"/>
  <c r="Y378" i="12"/>
  <c r="I378" i="12"/>
  <c r="V378" i="12"/>
  <c r="B379" i="12"/>
  <c r="U378" i="12"/>
  <c r="E378" i="12"/>
  <c r="F378" i="12" s="1"/>
  <c r="K377" i="12"/>
  <c r="K378" i="12" l="1"/>
  <c r="W378" i="12"/>
  <c r="Q378" i="12"/>
  <c r="R378" i="12" s="1"/>
  <c r="E3561" i="13"/>
  <c r="N379" i="12"/>
  <c r="O379" i="12" s="1"/>
  <c r="P379" i="12" s="1"/>
  <c r="J379" i="12"/>
  <c r="Y379" i="12"/>
  <c r="I379" i="12"/>
  <c r="V379" i="12"/>
  <c r="B380" i="12"/>
  <c r="U379" i="12"/>
  <c r="E379" i="12"/>
  <c r="F379" i="12" s="1"/>
  <c r="Q379" i="12" l="1"/>
  <c r="R379" i="12" s="1"/>
  <c r="K379" i="12"/>
  <c r="W379" i="12"/>
  <c r="E3560" i="13"/>
  <c r="J380" i="12"/>
  <c r="Y380" i="12"/>
  <c r="I380" i="12"/>
  <c r="V380" i="12"/>
  <c r="B381" i="12"/>
  <c r="U380" i="12"/>
  <c r="E380" i="12"/>
  <c r="F380" i="12" s="1"/>
  <c r="N380" i="12"/>
  <c r="O380" i="12" s="1"/>
  <c r="P380" i="12" s="1"/>
  <c r="Q380" i="12" l="1"/>
  <c r="R380" i="12" s="1"/>
  <c r="K380" i="12"/>
  <c r="W380" i="12"/>
  <c r="E3559" i="13"/>
  <c r="V381" i="12"/>
  <c r="B382" i="12"/>
  <c r="U381" i="12"/>
  <c r="E381" i="12"/>
  <c r="F381" i="12" s="1"/>
  <c r="N381" i="12"/>
  <c r="O381" i="12" s="1"/>
  <c r="P381" i="12" s="1"/>
  <c r="J381" i="12"/>
  <c r="Y381" i="12"/>
  <c r="I381" i="12"/>
  <c r="W381" i="12" l="1"/>
  <c r="K381" i="12"/>
  <c r="Q381" i="12"/>
  <c r="R381" i="12" s="1"/>
  <c r="E3558" i="13"/>
  <c r="B383" i="12"/>
  <c r="U382" i="12"/>
  <c r="E382" i="12"/>
  <c r="F382" i="12" s="1"/>
  <c r="N382" i="12"/>
  <c r="O382" i="12" s="1"/>
  <c r="P382" i="12" s="1"/>
  <c r="J382" i="12"/>
  <c r="Y382" i="12"/>
  <c r="I382" i="12"/>
  <c r="V382" i="12"/>
  <c r="K382" i="12" l="1"/>
  <c r="W382" i="12"/>
  <c r="Q382" i="12"/>
  <c r="R382" i="12" s="1"/>
  <c r="E3557" i="13"/>
  <c r="N383" i="12"/>
  <c r="O383" i="12" s="1"/>
  <c r="P383" i="12" s="1"/>
  <c r="J383" i="12"/>
  <c r="Y383" i="12"/>
  <c r="I383" i="12"/>
  <c r="V383" i="12"/>
  <c r="B384" i="12"/>
  <c r="U383" i="12"/>
  <c r="E383" i="12"/>
  <c r="F383" i="12" s="1"/>
  <c r="W383" i="12" l="1"/>
  <c r="Q383" i="12"/>
  <c r="R383" i="12" s="1"/>
  <c r="E3556" i="13"/>
  <c r="N384" i="12"/>
  <c r="O384" i="12" s="1"/>
  <c r="P384" i="12" s="1"/>
  <c r="J384" i="12"/>
  <c r="Y384" i="12"/>
  <c r="I384" i="12"/>
  <c r="V384" i="12"/>
  <c r="B385" i="12"/>
  <c r="U384" i="12"/>
  <c r="E384" i="12"/>
  <c r="F384" i="12" s="1"/>
  <c r="K383" i="12"/>
  <c r="Q384" i="12" l="1"/>
  <c r="R384" i="12" s="1"/>
  <c r="W384" i="12"/>
  <c r="E3555" i="13"/>
  <c r="J385" i="12"/>
  <c r="Y385" i="12"/>
  <c r="I385" i="12"/>
  <c r="V385" i="12"/>
  <c r="B386" i="12"/>
  <c r="U385" i="12"/>
  <c r="E385" i="12"/>
  <c r="F385" i="12" s="1"/>
  <c r="N385" i="12"/>
  <c r="O385" i="12" s="1"/>
  <c r="P385" i="12" s="1"/>
  <c r="K384" i="12"/>
  <c r="Q385" i="12" l="1"/>
  <c r="R385" i="12" s="1"/>
  <c r="K385" i="12"/>
  <c r="W385" i="12"/>
  <c r="E3554" i="13"/>
  <c r="Y386" i="12"/>
  <c r="I386" i="12"/>
  <c r="V386" i="12"/>
  <c r="B387" i="12"/>
  <c r="U386" i="12"/>
  <c r="E386" i="12"/>
  <c r="F386" i="12" s="1"/>
  <c r="N386" i="12"/>
  <c r="O386" i="12" s="1"/>
  <c r="P386" i="12" s="1"/>
  <c r="J386" i="12"/>
  <c r="W386" i="12" l="1"/>
  <c r="Q386" i="12"/>
  <c r="R386" i="12" s="1"/>
  <c r="K386" i="12"/>
  <c r="E3553" i="13"/>
  <c r="V387" i="12"/>
  <c r="B388" i="12"/>
  <c r="U387" i="12"/>
  <c r="E387" i="12"/>
  <c r="F387" i="12" s="1"/>
  <c r="N387" i="12"/>
  <c r="O387" i="12" s="1"/>
  <c r="P387" i="12" s="1"/>
  <c r="J387" i="12"/>
  <c r="Y387" i="12"/>
  <c r="I387" i="12"/>
  <c r="W387" i="12" l="1"/>
  <c r="Q387" i="12"/>
  <c r="R387" i="12" s="1"/>
  <c r="K387" i="12"/>
  <c r="E3552" i="13"/>
  <c r="N388" i="12"/>
  <c r="O388" i="12" s="1"/>
  <c r="P388" i="12" s="1"/>
  <c r="J388" i="12"/>
  <c r="Y388" i="12"/>
  <c r="I388" i="12"/>
  <c r="V388" i="12"/>
  <c r="B389" i="12"/>
  <c r="U388" i="12"/>
  <c r="E388" i="12"/>
  <c r="F388" i="12" s="1"/>
  <c r="W388" i="12" l="1"/>
  <c r="K388" i="12"/>
  <c r="E3551" i="13"/>
  <c r="N389" i="12"/>
  <c r="O389" i="12" s="1"/>
  <c r="P389" i="12" s="1"/>
  <c r="J389" i="12"/>
  <c r="Y389" i="12"/>
  <c r="I389" i="12"/>
  <c r="V389" i="12"/>
  <c r="B390" i="12"/>
  <c r="U389" i="12"/>
  <c r="E389" i="12"/>
  <c r="F389" i="12" s="1"/>
  <c r="Q388" i="12"/>
  <c r="R388" i="12" s="1"/>
  <c r="Q389" i="12" l="1"/>
  <c r="R389" i="12" s="1"/>
  <c r="K389" i="12"/>
  <c r="E3550" i="13"/>
  <c r="J390" i="12"/>
  <c r="Y390" i="12"/>
  <c r="I390" i="12"/>
  <c r="V390" i="12"/>
  <c r="B391" i="12"/>
  <c r="U390" i="12"/>
  <c r="E390" i="12"/>
  <c r="F390" i="12" s="1"/>
  <c r="N390" i="12"/>
  <c r="O390" i="12" s="1"/>
  <c r="P390" i="12" s="1"/>
  <c r="W389" i="12"/>
  <c r="W390" i="12" l="1"/>
  <c r="E3549" i="13"/>
  <c r="J391" i="12"/>
  <c r="Y391" i="12"/>
  <c r="I391" i="12"/>
  <c r="V391" i="12"/>
  <c r="B392" i="12"/>
  <c r="U391" i="12"/>
  <c r="E391" i="12"/>
  <c r="F391" i="12" s="1"/>
  <c r="N391" i="12"/>
  <c r="O391" i="12" s="1"/>
  <c r="P391" i="12" s="1"/>
  <c r="K390" i="12"/>
  <c r="Q390" i="12"/>
  <c r="R390" i="12" s="1"/>
  <c r="K391" i="12" l="1"/>
  <c r="W391" i="12"/>
  <c r="E3548" i="13"/>
  <c r="V392" i="12"/>
  <c r="B393" i="12"/>
  <c r="U392" i="12"/>
  <c r="E392" i="12"/>
  <c r="F392" i="12" s="1"/>
  <c r="N392" i="12"/>
  <c r="O392" i="12" s="1"/>
  <c r="P392" i="12" s="1"/>
  <c r="J392" i="12"/>
  <c r="Y392" i="12"/>
  <c r="I392" i="12"/>
  <c r="Q391" i="12"/>
  <c r="R391" i="12" s="1"/>
  <c r="K392" i="12" l="1"/>
  <c r="W392" i="12"/>
  <c r="Q392" i="12"/>
  <c r="R392" i="12" s="1"/>
  <c r="E3547" i="13"/>
  <c r="N393" i="12"/>
  <c r="O393" i="12" s="1"/>
  <c r="P393" i="12" s="1"/>
  <c r="J393" i="12"/>
  <c r="Y393" i="12"/>
  <c r="I393" i="12"/>
  <c r="V393" i="12"/>
  <c r="B394" i="12"/>
  <c r="U393" i="12"/>
  <c r="E393" i="12"/>
  <c r="F393" i="12" s="1"/>
  <c r="Q393" i="12" l="1"/>
  <c r="R393" i="12" s="1"/>
  <c r="W393" i="12"/>
  <c r="K393" i="12"/>
  <c r="E3546" i="13"/>
  <c r="N394" i="12"/>
  <c r="O394" i="12" s="1"/>
  <c r="P394" i="12" s="1"/>
  <c r="J394" i="12"/>
  <c r="Y394" i="12"/>
  <c r="I394" i="12"/>
  <c r="V394" i="12"/>
  <c r="B395" i="12"/>
  <c r="U394" i="12"/>
  <c r="E394" i="12"/>
  <c r="F394" i="12" s="1"/>
  <c r="W394" i="12" l="1"/>
  <c r="Q394" i="12"/>
  <c r="R394" i="12" s="1"/>
  <c r="E3545" i="13"/>
  <c r="N395" i="12"/>
  <c r="O395" i="12" s="1"/>
  <c r="P395" i="12" s="1"/>
  <c r="J395" i="12"/>
  <c r="Y395" i="12"/>
  <c r="I395" i="12"/>
  <c r="V395" i="12"/>
  <c r="B396" i="12"/>
  <c r="U395" i="12"/>
  <c r="E395" i="12"/>
  <c r="F395" i="12" s="1"/>
  <c r="K394" i="12"/>
  <c r="W395" i="12" l="1"/>
  <c r="E3544" i="13"/>
  <c r="J396" i="12"/>
  <c r="Y396" i="12"/>
  <c r="I396" i="12"/>
  <c r="V396" i="12"/>
  <c r="B397" i="12"/>
  <c r="U396" i="12"/>
  <c r="E396" i="12"/>
  <c r="F396" i="12" s="1"/>
  <c r="N396" i="12"/>
  <c r="O396" i="12" s="1"/>
  <c r="P396" i="12" s="1"/>
  <c r="K395" i="12"/>
  <c r="Q395" i="12"/>
  <c r="R395" i="12" s="1"/>
  <c r="W396" i="12" l="1"/>
  <c r="E3543" i="13"/>
  <c r="V397" i="12"/>
  <c r="B398" i="12"/>
  <c r="U397" i="12"/>
  <c r="E397" i="12"/>
  <c r="F397" i="12" s="1"/>
  <c r="N397" i="12"/>
  <c r="O397" i="12" s="1"/>
  <c r="P397" i="12" s="1"/>
  <c r="J397" i="12"/>
  <c r="Y397" i="12"/>
  <c r="I397" i="12"/>
  <c r="K396" i="12"/>
  <c r="Q396" i="12"/>
  <c r="R396" i="12" s="1"/>
  <c r="W397" i="12" l="1"/>
  <c r="E3542" i="13"/>
  <c r="B399" i="12"/>
  <c r="U398" i="12"/>
  <c r="E398" i="12"/>
  <c r="F398" i="12" s="1"/>
  <c r="N398" i="12"/>
  <c r="O398" i="12" s="1"/>
  <c r="P398" i="12" s="1"/>
  <c r="J398" i="12"/>
  <c r="Y398" i="12"/>
  <c r="I398" i="12"/>
  <c r="V398" i="12"/>
  <c r="K397" i="12"/>
  <c r="Q397" i="12"/>
  <c r="R397" i="12" s="1"/>
  <c r="Q398" i="12" l="1"/>
  <c r="R398" i="12" s="1"/>
  <c r="W398" i="12"/>
  <c r="E3541" i="13"/>
  <c r="N399" i="12"/>
  <c r="O399" i="12" s="1"/>
  <c r="P399" i="12" s="1"/>
  <c r="J399" i="12"/>
  <c r="Y399" i="12"/>
  <c r="I399" i="12"/>
  <c r="V399" i="12"/>
  <c r="B400" i="12"/>
  <c r="U399" i="12"/>
  <c r="E399" i="12"/>
  <c r="F399" i="12" s="1"/>
  <c r="K398" i="12"/>
  <c r="K399" i="12" l="1"/>
  <c r="Q399" i="12"/>
  <c r="R399" i="12" s="1"/>
  <c r="W399" i="12"/>
  <c r="E3540" i="13"/>
  <c r="N400" i="12"/>
  <c r="O400" i="12" s="1"/>
  <c r="P400" i="12" s="1"/>
  <c r="J400" i="12"/>
  <c r="Y400" i="12"/>
  <c r="I400" i="12"/>
  <c r="V400" i="12"/>
  <c r="B401" i="12"/>
  <c r="U400" i="12"/>
  <c r="E400" i="12"/>
  <c r="F400" i="12" s="1"/>
  <c r="W400" i="12" l="1"/>
  <c r="Q400" i="12"/>
  <c r="R400" i="12" s="1"/>
  <c r="E3539" i="13"/>
  <c r="J401" i="12"/>
  <c r="Y401" i="12"/>
  <c r="I401" i="12"/>
  <c r="V401" i="12"/>
  <c r="B402" i="12"/>
  <c r="U401" i="12"/>
  <c r="E401" i="12"/>
  <c r="F401" i="12" s="1"/>
  <c r="N401" i="12"/>
  <c r="O401" i="12" s="1"/>
  <c r="P401" i="12" s="1"/>
  <c r="K400" i="12"/>
  <c r="W401" i="12" l="1"/>
  <c r="Q401" i="12"/>
  <c r="R401" i="12" s="1"/>
  <c r="E3538" i="13"/>
  <c r="Y402" i="12"/>
  <c r="I402" i="12"/>
  <c r="V402" i="12"/>
  <c r="B403" i="12"/>
  <c r="U402" i="12"/>
  <c r="E402" i="12"/>
  <c r="F402" i="12" s="1"/>
  <c r="N402" i="12"/>
  <c r="O402" i="12" s="1"/>
  <c r="P402" i="12" s="1"/>
  <c r="J402" i="12"/>
  <c r="K401" i="12"/>
  <c r="W402" i="12" l="1"/>
  <c r="K402" i="12"/>
  <c r="Q402" i="12"/>
  <c r="R402" i="12" s="1"/>
  <c r="E3537" i="13"/>
  <c r="V403" i="12"/>
  <c r="B404" i="12"/>
  <c r="U403" i="12"/>
  <c r="E403" i="12"/>
  <c r="F403" i="12" s="1"/>
  <c r="N403" i="12"/>
  <c r="O403" i="12" s="1"/>
  <c r="P403" i="12" s="1"/>
  <c r="J403" i="12"/>
  <c r="Y403" i="12"/>
  <c r="I403" i="12"/>
  <c r="E3536" i="13" l="1"/>
  <c r="N404" i="12"/>
  <c r="O404" i="12" s="1"/>
  <c r="P404" i="12" s="1"/>
  <c r="J404" i="12"/>
  <c r="Y404" i="12"/>
  <c r="I404" i="12"/>
  <c r="V404" i="12"/>
  <c r="B405" i="12"/>
  <c r="U404" i="12"/>
  <c r="E404" i="12"/>
  <c r="F404" i="12" s="1"/>
  <c r="K403" i="12"/>
  <c r="Q403" i="12"/>
  <c r="R403" i="12" s="1"/>
  <c r="W403" i="12"/>
  <c r="Q404" i="12" l="1"/>
  <c r="R404" i="12" s="1"/>
  <c r="K404" i="12"/>
  <c r="W404" i="12"/>
  <c r="E3535" i="13"/>
  <c r="N405" i="12"/>
  <c r="O405" i="12" s="1"/>
  <c r="P405" i="12" s="1"/>
  <c r="J405" i="12"/>
  <c r="Y405" i="12"/>
  <c r="I405" i="12"/>
  <c r="V405" i="12"/>
  <c r="B406" i="12"/>
  <c r="U405" i="12"/>
  <c r="E405" i="12"/>
  <c r="F405" i="12" s="1"/>
  <c r="Q405" i="12" l="1"/>
  <c r="R405" i="12" s="1"/>
  <c r="E3534" i="13"/>
  <c r="J406" i="12"/>
  <c r="Y406" i="12"/>
  <c r="I406" i="12"/>
  <c r="V406" i="12"/>
  <c r="B407" i="12"/>
  <c r="U406" i="12"/>
  <c r="E406" i="12"/>
  <c r="F406" i="12" s="1"/>
  <c r="N406" i="12"/>
  <c r="O406" i="12" s="1"/>
  <c r="P406" i="12" s="1"/>
  <c r="W405" i="12"/>
  <c r="K405" i="12"/>
  <c r="W406" i="12" l="1"/>
  <c r="E3533" i="13"/>
  <c r="J407" i="12"/>
  <c r="Y407" i="12"/>
  <c r="I407" i="12"/>
  <c r="V407" i="12"/>
  <c r="B408" i="12"/>
  <c r="U407" i="12"/>
  <c r="E407" i="12"/>
  <c r="F407" i="12" s="1"/>
  <c r="N407" i="12"/>
  <c r="O407" i="12" s="1"/>
  <c r="P407" i="12" s="1"/>
  <c r="K406" i="12"/>
  <c r="Q406" i="12"/>
  <c r="R406" i="12" s="1"/>
  <c r="W407" i="12" l="1"/>
  <c r="Q407" i="12"/>
  <c r="R407" i="12" s="1"/>
  <c r="E3532" i="13"/>
  <c r="V408" i="12"/>
  <c r="B409" i="12"/>
  <c r="U408" i="12"/>
  <c r="E408" i="12"/>
  <c r="F408" i="12" s="1"/>
  <c r="N408" i="12"/>
  <c r="O408" i="12" s="1"/>
  <c r="P408" i="12" s="1"/>
  <c r="J408" i="12"/>
  <c r="Y408" i="12"/>
  <c r="I408" i="12"/>
  <c r="K407" i="12"/>
  <c r="K408" i="12" l="1"/>
  <c r="W408" i="12"/>
  <c r="Q408" i="12"/>
  <c r="R408" i="12" s="1"/>
  <c r="E3531" i="13"/>
  <c r="N409" i="12"/>
  <c r="O409" i="12" s="1"/>
  <c r="P409" i="12" s="1"/>
  <c r="J409" i="12"/>
  <c r="Y409" i="12"/>
  <c r="I409" i="12"/>
  <c r="V409" i="12"/>
  <c r="B410" i="12"/>
  <c r="U409" i="12"/>
  <c r="E409" i="12"/>
  <c r="F409" i="12" s="1"/>
  <c r="W409" i="12" l="1"/>
  <c r="K409" i="12"/>
  <c r="Q409" i="12"/>
  <c r="R409" i="12" s="1"/>
  <c r="E3530" i="13"/>
  <c r="N410" i="12"/>
  <c r="O410" i="12" s="1"/>
  <c r="P410" i="12" s="1"/>
  <c r="J410" i="12"/>
  <c r="Y410" i="12"/>
  <c r="I410" i="12"/>
  <c r="V410" i="12"/>
  <c r="B411" i="12"/>
  <c r="U410" i="12"/>
  <c r="E410" i="12"/>
  <c r="F410" i="12" s="1"/>
  <c r="Q410" i="12" l="1"/>
  <c r="R410" i="12" s="1"/>
  <c r="W410" i="12"/>
  <c r="E3529" i="13"/>
  <c r="N411" i="12"/>
  <c r="O411" i="12" s="1"/>
  <c r="P411" i="12" s="1"/>
  <c r="J411" i="12"/>
  <c r="Y411" i="12"/>
  <c r="I411" i="12"/>
  <c r="V411" i="12"/>
  <c r="B412" i="12"/>
  <c r="U411" i="12"/>
  <c r="E411" i="12"/>
  <c r="F411" i="12" s="1"/>
  <c r="K410" i="12"/>
  <c r="K411" i="12" l="1"/>
  <c r="Q411" i="12"/>
  <c r="R411" i="12" s="1"/>
  <c r="W411" i="12"/>
  <c r="E3528" i="13"/>
  <c r="J412" i="12"/>
  <c r="Y412" i="12"/>
  <c r="I412" i="12"/>
  <c r="V412" i="12"/>
  <c r="B413" i="12"/>
  <c r="U412" i="12"/>
  <c r="E412" i="12"/>
  <c r="F412" i="12" s="1"/>
  <c r="N412" i="12"/>
  <c r="O412" i="12" s="1"/>
  <c r="P412" i="12" s="1"/>
  <c r="K412" i="12" l="1"/>
  <c r="Q412" i="12"/>
  <c r="R412" i="12" s="1"/>
  <c r="W412" i="12"/>
  <c r="E3527" i="13"/>
  <c r="V413" i="12"/>
  <c r="B414" i="12"/>
  <c r="U413" i="12"/>
  <c r="E413" i="12"/>
  <c r="F413" i="12" s="1"/>
  <c r="N413" i="12"/>
  <c r="O413" i="12" s="1"/>
  <c r="P413" i="12" s="1"/>
  <c r="J413" i="12"/>
  <c r="Y413" i="12"/>
  <c r="I413" i="12"/>
  <c r="W413" i="12" l="1"/>
  <c r="Q413" i="12"/>
  <c r="R413" i="12" s="1"/>
  <c r="K413" i="12"/>
  <c r="E3526" i="13"/>
  <c r="B415" i="12"/>
  <c r="U414" i="12"/>
  <c r="E414" i="12"/>
  <c r="F414" i="12" s="1"/>
  <c r="N414" i="12"/>
  <c r="O414" i="12" s="1"/>
  <c r="P414" i="12" s="1"/>
  <c r="J414" i="12"/>
  <c r="Y414" i="12"/>
  <c r="I414" i="12"/>
  <c r="V414" i="12"/>
  <c r="E3525" i="13" l="1"/>
  <c r="N415" i="12"/>
  <c r="O415" i="12" s="1"/>
  <c r="P415" i="12" s="1"/>
  <c r="J415" i="12"/>
  <c r="Y415" i="12"/>
  <c r="I415" i="12"/>
  <c r="V415" i="12"/>
  <c r="B416" i="12"/>
  <c r="U415" i="12"/>
  <c r="E415" i="12"/>
  <c r="F415" i="12" s="1"/>
  <c r="K414" i="12"/>
  <c r="Q414" i="12"/>
  <c r="R414" i="12" s="1"/>
  <c r="W414" i="12"/>
  <c r="W415" i="12" l="1"/>
  <c r="E3524" i="13"/>
  <c r="N416" i="12"/>
  <c r="O416" i="12" s="1"/>
  <c r="P416" i="12" s="1"/>
  <c r="J416" i="12"/>
  <c r="Y416" i="12"/>
  <c r="I416" i="12"/>
  <c r="V416" i="12"/>
  <c r="B417" i="12"/>
  <c r="U416" i="12"/>
  <c r="E416" i="12"/>
  <c r="F416" i="12" s="1"/>
  <c r="K415" i="12"/>
  <c r="Q415" i="12"/>
  <c r="R415" i="12" s="1"/>
  <c r="W416" i="12" l="1"/>
  <c r="K416" i="12"/>
  <c r="E3523" i="13"/>
  <c r="J417" i="12"/>
  <c r="Y417" i="12"/>
  <c r="I417" i="12"/>
  <c r="V417" i="12"/>
  <c r="B418" i="12"/>
  <c r="U417" i="12"/>
  <c r="E417" i="12"/>
  <c r="F417" i="12" s="1"/>
  <c r="N417" i="12"/>
  <c r="O417" i="12" s="1"/>
  <c r="P417" i="12" s="1"/>
  <c r="Q416" i="12"/>
  <c r="R416" i="12" s="1"/>
  <c r="W417" i="12" l="1"/>
  <c r="E3522" i="13"/>
  <c r="Y418" i="12"/>
  <c r="I418" i="12"/>
  <c r="V418" i="12"/>
  <c r="B419" i="12"/>
  <c r="U418" i="12"/>
  <c r="E418" i="12"/>
  <c r="F418" i="12" s="1"/>
  <c r="N418" i="12"/>
  <c r="O418" i="12" s="1"/>
  <c r="P418" i="12" s="1"/>
  <c r="J418" i="12"/>
  <c r="K417" i="12"/>
  <c r="Q417" i="12"/>
  <c r="R417" i="12" s="1"/>
  <c r="W418" i="12" l="1"/>
  <c r="E3521" i="13"/>
  <c r="V419" i="12"/>
  <c r="B420" i="12"/>
  <c r="U419" i="12"/>
  <c r="E419" i="12"/>
  <c r="F419" i="12" s="1"/>
  <c r="N419" i="12"/>
  <c r="O419" i="12" s="1"/>
  <c r="P419" i="12" s="1"/>
  <c r="J419" i="12"/>
  <c r="Y419" i="12"/>
  <c r="I419" i="12"/>
  <c r="K418" i="12"/>
  <c r="Q418" i="12"/>
  <c r="R418" i="12" s="1"/>
  <c r="K419" i="12" l="1"/>
  <c r="W419" i="12"/>
  <c r="Q419" i="12"/>
  <c r="R419" i="12" s="1"/>
  <c r="E3520" i="13"/>
  <c r="N420" i="12"/>
  <c r="O420" i="12" s="1"/>
  <c r="P420" i="12" s="1"/>
  <c r="J420" i="12"/>
  <c r="Y420" i="12"/>
  <c r="I420" i="12"/>
  <c r="V420" i="12"/>
  <c r="B421" i="12"/>
  <c r="U420" i="12"/>
  <c r="E420" i="12"/>
  <c r="F420" i="12" s="1"/>
  <c r="W420" i="12" l="1"/>
  <c r="Q420" i="12"/>
  <c r="R420" i="12" s="1"/>
  <c r="E3519" i="13"/>
  <c r="N421" i="12"/>
  <c r="O421" i="12" s="1"/>
  <c r="P421" i="12" s="1"/>
  <c r="J421" i="12"/>
  <c r="Y421" i="12"/>
  <c r="I421" i="12"/>
  <c r="V421" i="12"/>
  <c r="B422" i="12"/>
  <c r="U421" i="12"/>
  <c r="E421" i="12"/>
  <c r="F421" i="12" s="1"/>
  <c r="K420" i="12"/>
  <c r="W421" i="12" l="1"/>
  <c r="K421" i="12"/>
  <c r="Q421" i="12"/>
  <c r="R421" i="12" s="1"/>
  <c r="E3518" i="13"/>
  <c r="J422" i="12"/>
  <c r="Y422" i="12"/>
  <c r="I422" i="12"/>
  <c r="V422" i="12"/>
  <c r="B423" i="12"/>
  <c r="U422" i="12"/>
  <c r="E422" i="12"/>
  <c r="F422" i="12" s="1"/>
  <c r="N422" i="12"/>
  <c r="O422" i="12" s="1"/>
  <c r="P422" i="12" s="1"/>
  <c r="W422" i="12" l="1"/>
  <c r="K422" i="12"/>
  <c r="Q422" i="12"/>
  <c r="R422" i="12" s="1"/>
  <c r="E3517" i="13"/>
  <c r="J423" i="12"/>
  <c r="Y423" i="12"/>
  <c r="I423" i="12"/>
  <c r="V423" i="12"/>
  <c r="B424" i="12"/>
  <c r="U423" i="12"/>
  <c r="E423" i="12"/>
  <c r="F423" i="12" s="1"/>
  <c r="N423" i="12"/>
  <c r="O423" i="12" s="1"/>
  <c r="P423" i="12" s="1"/>
  <c r="W423" i="12" l="1"/>
  <c r="Q423" i="12"/>
  <c r="R423" i="12" s="1"/>
  <c r="E3516" i="13"/>
  <c r="V424" i="12"/>
  <c r="B425" i="12"/>
  <c r="U424" i="12"/>
  <c r="E424" i="12"/>
  <c r="F424" i="12" s="1"/>
  <c r="N424" i="12"/>
  <c r="O424" i="12" s="1"/>
  <c r="P424" i="12" s="1"/>
  <c r="J424" i="12"/>
  <c r="Y424" i="12"/>
  <c r="I424" i="12"/>
  <c r="K423" i="12"/>
  <c r="Q424" i="12" l="1"/>
  <c r="R424" i="12" s="1"/>
  <c r="W424" i="12"/>
  <c r="E3515" i="13"/>
  <c r="N425" i="12"/>
  <c r="O425" i="12" s="1"/>
  <c r="P425" i="12" s="1"/>
  <c r="J425" i="12"/>
  <c r="Y425" i="12"/>
  <c r="I425" i="12"/>
  <c r="V425" i="12"/>
  <c r="B426" i="12"/>
  <c r="U425" i="12"/>
  <c r="E425" i="12"/>
  <c r="F425" i="12" s="1"/>
  <c r="K424" i="12"/>
  <c r="K425" i="12" l="1"/>
  <c r="Q425" i="12"/>
  <c r="R425" i="12" s="1"/>
  <c r="W425" i="12"/>
  <c r="E3514" i="13"/>
  <c r="N426" i="12"/>
  <c r="O426" i="12" s="1"/>
  <c r="P426" i="12" s="1"/>
  <c r="J426" i="12"/>
  <c r="Y426" i="12"/>
  <c r="I426" i="12"/>
  <c r="V426" i="12"/>
  <c r="B427" i="12"/>
  <c r="U426" i="12"/>
  <c r="E426" i="12"/>
  <c r="F426" i="12" s="1"/>
  <c r="W426" i="12" l="1"/>
  <c r="Q426" i="12"/>
  <c r="R426" i="12" s="1"/>
  <c r="E3513" i="13"/>
  <c r="N427" i="12"/>
  <c r="O427" i="12" s="1"/>
  <c r="P427" i="12" s="1"/>
  <c r="J427" i="12"/>
  <c r="Y427" i="12"/>
  <c r="I427" i="12"/>
  <c r="V427" i="12"/>
  <c r="B428" i="12"/>
  <c r="U427" i="12"/>
  <c r="E427" i="12"/>
  <c r="F427" i="12" s="1"/>
  <c r="K426" i="12"/>
  <c r="Q427" i="12" l="1"/>
  <c r="R427" i="12" s="1"/>
  <c r="K427" i="12"/>
  <c r="W427" i="12"/>
  <c r="E3512" i="13"/>
  <c r="J428" i="12"/>
  <c r="Y428" i="12"/>
  <c r="I428" i="12"/>
  <c r="V428" i="12"/>
  <c r="B429" i="12"/>
  <c r="U428" i="12"/>
  <c r="E428" i="12"/>
  <c r="F428" i="12" s="1"/>
  <c r="N428" i="12"/>
  <c r="O428" i="12" s="1"/>
  <c r="P428" i="12" s="1"/>
  <c r="W428" i="12" l="1"/>
  <c r="K428" i="12"/>
  <c r="Q428" i="12"/>
  <c r="R428" i="12" s="1"/>
  <c r="E3511" i="13"/>
  <c r="V429" i="12"/>
  <c r="B430" i="12"/>
  <c r="U429" i="12"/>
  <c r="E429" i="12"/>
  <c r="F429" i="12" s="1"/>
  <c r="N429" i="12"/>
  <c r="O429" i="12" s="1"/>
  <c r="P429" i="12" s="1"/>
  <c r="J429" i="12"/>
  <c r="Y429" i="12"/>
  <c r="I429" i="12"/>
  <c r="W429" i="12" l="1"/>
  <c r="K429" i="12"/>
  <c r="Q429" i="12"/>
  <c r="R429" i="12" s="1"/>
  <c r="E3510" i="13"/>
  <c r="B431" i="12"/>
  <c r="U430" i="12"/>
  <c r="E430" i="12"/>
  <c r="F430" i="12" s="1"/>
  <c r="N430" i="12"/>
  <c r="O430" i="12" s="1"/>
  <c r="P430" i="12" s="1"/>
  <c r="J430" i="12"/>
  <c r="Y430" i="12"/>
  <c r="I430" i="12"/>
  <c r="V430" i="12"/>
  <c r="Q430" i="12" l="1"/>
  <c r="R430" i="12" s="1"/>
  <c r="W430" i="12"/>
  <c r="E3509" i="13"/>
  <c r="N431" i="12"/>
  <c r="O431" i="12" s="1"/>
  <c r="P431" i="12" s="1"/>
  <c r="J431" i="12"/>
  <c r="Y431" i="12"/>
  <c r="I431" i="12"/>
  <c r="V431" i="12"/>
  <c r="B432" i="12"/>
  <c r="U431" i="12"/>
  <c r="E431" i="12"/>
  <c r="F431" i="12" s="1"/>
  <c r="K430" i="12"/>
  <c r="W431" i="12" l="1"/>
  <c r="K431" i="12"/>
  <c r="E3508" i="13"/>
  <c r="N432" i="12"/>
  <c r="O432" i="12" s="1"/>
  <c r="P432" i="12" s="1"/>
  <c r="J432" i="12"/>
  <c r="Y432" i="12"/>
  <c r="I432" i="12"/>
  <c r="V432" i="12"/>
  <c r="B433" i="12"/>
  <c r="U432" i="12"/>
  <c r="E432" i="12"/>
  <c r="F432" i="12" s="1"/>
  <c r="Q431" i="12"/>
  <c r="R431" i="12" s="1"/>
  <c r="K432" i="12" l="1"/>
  <c r="E3507" i="13"/>
  <c r="J433" i="12"/>
  <c r="Y433" i="12"/>
  <c r="I433" i="12"/>
  <c r="V433" i="12"/>
  <c r="B434" i="12"/>
  <c r="U433" i="12"/>
  <c r="E433" i="12"/>
  <c r="F433" i="12" s="1"/>
  <c r="N433" i="12"/>
  <c r="O433" i="12" s="1"/>
  <c r="P433" i="12" s="1"/>
  <c r="Q432" i="12"/>
  <c r="R432" i="12" s="1"/>
  <c r="W432" i="12"/>
  <c r="W433" i="12" l="1"/>
  <c r="K433" i="12"/>
  <c r="Q433" i="12"/>
  <c r="R433" i="12" s="1"/>
  <c r="E3506" i="13"/>
  <c r="Y434" i="12"/>
  <c r="I434" i="12"/>
  <c r="V434" i="12"/>
  <c r="B435" i="12"/>
  <c r="U434" i="12"/>
  <c r="E434" i="12"/>
  <c r="F434" i="12" s="1"/>
  <c r="N434" i="12"/>
  <c r="O434" i="12" s="1"/>
  <c r="P434" i="12" s="1"/>
  <c r="J434" i="12"/>
  <c r="W434" i="12" l="1"/>
  <c r="Q434" i="12"/>
  <c r="R434" i="12" s="1"/>
  <c r="E3505" i="13"/>
  <c r="V435" i="12"/>
  <c r="B436" i="12"/>
  <c r="U435" i="12"/>
  <c r="E435" i="12"/>
  <c r="F435" i="12" s="1"/>
  <c r="N435" i="12"/>
  <c r="O435" i="12" s="1"/>
  <c r="P435" i="12" s="1"/>
  <c r="J435" i="12"/>
  <c r="Y435" i="12"/>
  <c r="I435" i="12"/>
  <c r="K434" i="12"/>
  <c r="K435" i="12" l="1"/>
  <c r="W435" i="12"/>
  <c r="Q435" i="12"/>
  <c r="R435" i="12" s="1"/>
  <c r="E3504" i="13"/>
  <c r="N436" i="12"/>
  <c r="O436" i="12" s="1"/>
  <c r="P436" i="12" s="1"/>
  <c r="J436" i="12"/>
  <c r="Y436" i="12"/>
  <c r="I436" i="12"/>
  <c r="V436" i="12"/>
  <c r="B437" i="12"/>
  <c r="U436" i="12"/>
  <c r="E436" i="12"/>
  <c r="F436" i="12" s="1"/>
  <c r="W436" i="12" l="1"/>
  <c r="Q436" i="12"/>
  <c r="R436" i="12" s="1"/>
  <c r="E3503" i="13"/>
  <c r="N437" i="12"/>
  <c r="O437" i="12" s="1"/>
  <c r="P437" i="12" s="1"/>
  <c r="J437" i="12"/>
  <c r="Y437" i="12"/>
  <c r="I437" i="12"/>
  <c r="V437" i="12"/>
  <c r="B438" i="12"/>
  <c r="U437" i="12"/>
  <c r="E437" i="12"/>
  <c r="F437" i="12" s="1"/>
  <c r="K436" i="12"/>
  <c r="K437" i="12" l="1"/>
  <c r="Q437" i="12"/>
  <c r="R437" i="12" s="1"/>
  <c r="W437" i="12"/>
  <c r="E3502" i="13"/>
  <c r="J438" i="12"/>
  <c r="Y438" i="12"/>
  <c r="I438" i="12"/>
  <c r="V438" i="12"/>
  <c r="B439" i="12"/>
  <c r="U438" i="12"/>
  <c r="E438" i="12"/>
  <c r="F438" i="12" s="1"/>
  <c r="N438" i="12"/>
  <c r="O438" i="12" s="1"/>
  <c r="P438" i="12" s="1"/>
  <c r="K438" i="12" l="1"/>
  <c r="Q438" i="12"/>
  <c r="R438" i="12" s="1"/>
  <c r="W438" i="12"/>
  <c r="E3501" i="13"/>
  <c r="J439" i="12"/>
  <c r="Y439" i="12"/>
  <c r="I439" i="12"/>
  <c r="V439" i="12"/>
  <c r="B440" i="12"/>
  <c r="U439" i="12"/>
  <c r="E439" i="12"/>
  <c r="F439" i="12" s="1"/>
  <c r="N439" i="12"/>
  <c r="O439" i="12" s="1"/>
  <c r="P439" i="12" s="1"/>
  <c r="K439" i="12" l="1"/>
  <c r="Q439" i="12"/>
  <c r="R439" i="12" s="1"/>
  <c r="W439" i="12"/>
  <c r="E3500" i="13"/>
  <c r="V440" i="12"/>
  <c r="B441" i="12"/>
  <c r="U440" i="12"/>
  <c r="E440" i="12"/>
  <c r="F440" i="12" s="1"/>
  <c r="N440" i="12"/>
  <c r="O440" i="12" s="1"/>
  <c r="P440" i="12" s="1"/>
  <c r="J440" i="12"/>
  <c r="Y440" i="12"/>
  <c r="I440" i="12"/>
  <c r="E3499" i="13" l="1"/>
  <c r="N441" i="12"/>
  <c r="O441" i="12" s="1"/>
  <c r="P441" i="12" s="1"/>
  <c r="J441" i="12"/>
  <c r="Y441" i="12"/>
  <c r="I441" i="12"/>
  <c r="V441" i="12"/>
  <c r="B442" i="12"/>
  <c r="U441" i="12"/>
  <c r="E441" i="12"/>
  <c r="F441" i="12" s="1"/>
  <c r="K440" i="12"/>
  <c r="Q440" i="12"/>
  <c r="R440" i="12" s="1"/>
  <c r="W440" i="12"/>
  <c r="W441" i="12" l="1"/>
  <c r="K441" i="12"/>
  <c r="Q441" i="12"/>
  <c r="R441" i="12" s="1"/>
  <c r="E3498" i="13"/>
  <c r="N442" i="12"/>
  <c r="O442" i="12" s="1"/>
  <c r="P442" i="12" s="1"/>
  <c r="J442" i="12"/>
  <c r="Y442" i="12"/>
  <c r="I442" i="12"/>
  <c r="V442" i="12"/>
  <c r="B443" i="12"/>
  <c r="U442" i="12"/>
  <c r="E442" i="12"/>
  <c r="F442" i="12" s="1"/>
  <c r="W442" i="12" l="1"/>
  <c r="K442" i="12"/>
  <c r="E3497" i="13"/>
  <c r="N443" i="12"/>
  <c r="O443" i="12" s="1"/>
  <c r="P443" i="12" s="1"/>
  <c r="J443" i="12"/>
  <c r="Y443" i="12"/>
  <c r="I443" i="12"/>
  <c r="V443" i="12"/>
  <c r="B444" i="12"/>
  <c r="U443" i="12"/>
  <c r="E443" i="12"/>
  <c r="F443" i="12" s="1"/>
  <c r="Q442" i="12"/>
  <c r="R442" i="12" s="1"/>
  <c r="W443" i="12" l="1"/>
  <c r="Q443" i="12"/>
  <c r="R443" i="12" s="1"/>
  <c r="K443" i="12"/>
  <c r="E3496" i="13"/>
  <c r="J444" i="12"/>
  <c r="Y444" i="12"/>
  <c r="I444" i="12"/>
  <c r="V444" i="12"/>
  <c r="B445" i="12"/>
  <c r="U444" i="12"/>
  <c r="E444" i="12"/>
  <c r="F444" i="12" s="1"/>
  <c r="N444" i="12"/>
  <c r="O444" i="12" s="1"/>
  <c r="P444" i="12" s="1"/>
  <c r="W444" i="12" l="1"/>
  <c r="Q444" i="12"/>
  <c r="R444" i="12" s="1"/>
  <c r="E3495" i="13"/>
  <c r="V445" i="12"/>
  <c r="B446" i="12"/>
  <c r="U445" i="12"/>
  <c r="E445" i="12"/>
  <c r="F445" i="12" s="1"/>
  <c r="N445" i="12"/>
  <c r="O445" i="12" s="1"/>
  <c r="P445" i="12" s="1"/>
  <c r="J445" i="12"/>
  <c r="Y445" i="12"/>
  <c r="I445" i="12"/>
  <c r="K444" i="12"/>
  <c r="W445" i="12" l="1"/>
  <c r="E3494" i="13"/>
  <c r="B447" i="12"/>
  <c r="U446" i="12"/>
  <c r="E446" i="12"/>
  <c r="F446" i="12" s="1"/>
  <c r="N446" i="12"/>
  <c r="O446" i="12" s="1"/>
  <c r="P446" i="12" s="1"/>
  <c r="J446" i="12"/>
  <c r="Y446" i="12"/>
  <c r="I446" i="12"/>
  <c r="V446" i="12"/>
  <c r="K445" i="12"/>
  <c r="Q445" i="12"/>
  <c r="R445" i="12" s="1"/>
  <c r="W446" i="12" l="1"/>
  <c r="Q446" i="12"/>
  <c r="R446" i="12" s="1"/>
  <c r="E3493" i="13"/>
  <c r="N447" i="12"/>
  <c r="O447" i="12" s="1"/>
  <c r="P447" i="12" s="1"/>
  <c r="J447" i="12"/>
  <c r="Y447" i="12"/>
  <c r="I447" i="12"/>
  <c r="V447" i="12"/>
  <c r="B448" i="12"/>
  <c r="U447" i="12"/>
  <c r="E447" i="12"/>
  <c r="F447" i="12" s="1"/>
  <c r="K446" i="12"/>
  <c r="K447" i="12" l="1"/>
  <c r="Q447" i="12"/>
  <c r="R447" i="12" s="1"/>
  <c r="W447" i="12"/>
  <c r="E3492" i="13"/>
  <c r="N448" i="12"/>
  <c r="O448" i="12" s="1"/>
  <c r="P448" i="12" s="1"/>
  <c r="J448" i="12"/>
  <c r="Y448" i="12"/>
  <c r="I448" i="12"/>
  <c r="V448" i="12"/>
  <c r="B449" i="12"/>
  <c r="U448" i="12"/>
  <c r="E448" i="12"/>
  <c r="F448" i="12" s="1"/>
  <c r="W448" i="12" l="1"/>
  <c r="Q448" i="12"/>
  <c r="R448" i="12" s="1"/>
  <c r="E3491" i="13"/>
  <c r="J449" i="12"/>
  <c r="Y449" i="12"/>
  <c r="I449" i="12"/>
  <c r="V449" i="12"/>
  <c r="B450" i="12"/>
  <c r="U449" i="12"/>
  <c r="E449" i="12"/>
  <c r="F449" i="12" s="1"/>
  <c r="N449" i="12"/>
  <c r="O449" i="12" s="1"/>
  <c r="P449" i="12" s="1"/>
  <c r="K448" i="12"/>
  <c r="W449" i="12" l="1"/>
  <c r="Q449" i="12"/>
  <c r="R449" i="12" s="1"/>
  <c r="E3490" i="13"/>
  <c r="Y450" i="12"/>
  <c r="I450" i="12"/>
  <c r="V450" i="12"/>
  <c r="B451" i="12"/>
  <c r="U450" i="12"/>
  <c r="E450" i="12"/>
  <c r="F450" i="12" s="1"/>
  <c r="N450" i="12"/>
  <c r="O450" i="12" s="1"/>
  <c r="P450" i="12" s="1"/>
  <c r="J450" i="12"/>
  <c r="K449" i="12"/>
  <c r="E3489" i="13" l="1"/>
  <c r="V451" i="12"/>
  <c r="B452" i="12"/>
  <c r="U451" i="12"/>
  <c r="E451" i="12"/>
  <c r="F451" i="12" s="1"/>
  <c r="N451" i="12"/>
  <c r="O451" i="12" s="1"/>
  <c r="P451" i="12" s="1"/>
  <c r="J451" i="12"/>
  <c r="Y451" i="12"/>
  <c r="I451" i="12"/>
  <c r="K450" i="12"/>
  <c r="Q450" i="12"/>
  <c r="R450" i="12" s="1"/>
  <c r="W450" i="12"/>
  <c r="W451" i="12" l="1"/>
  <c r="Q451" i="12"/>
  <c r="R451" i="12" s="1"/>
  <c r="E3488" i="13"/>
  <c r="N452" i="12"/>
  <c r="O452" i="12" s="1"/>
  <c r="P452" i="12" s="1"/>
  <c r="J452" i="12"/>
  <c r="Y452" i="12"/>
  <c r="I452" i="12"/>
  <c r="V452" i="12"/>
  <c r="B453" i="12"/>
  <c r="U452" i="12"/>
  <c r="E452" i="12"/>
  <c r="F452" i="12" s="1"/>
  <c r="K451" i="12"/>
  <c r="K452" i="12" l="1"/>
  <c r="W452" i="12"/>
  <c r="Q452" i="12"/>
  <c r="R452" i="12" s="1"/>
  <c r="E3487" i="13"/>
  <c r="N453" i="12"/>
  <c r="O453" i="12" s="1"/>
  <c r="P453" i="12" s="1"/>
  <c r="J453" i="12"/>
  <c r="Y453" i="12"/>
  <c r="I453" i="12"/>
  <c r="V453" i="12"/>
  <c r="B454" i="12"/>
  <c r="U453" i="12"/>
  <c r="E453" i="12"/>
  <c r="F453" i="12" s="1"/>
  <c r="K453" i="12" l="1"/>
  <c r="Q453" i="12"/>
  <c r="R453" i="12" s="1"/>
  <c r="W453" i="12"/>
  <c r="E3486" i="13"/>
  <c r="J454" i="12"/>
  <c r="Y454" i="12"/>
  <c r="I454" i="12"/>
  <c r="V454" i="12"/>
  <c r="B455" i="12"/>
  <c r="U454" i="12"/>
  <c r="E454" i="12"/>
  <c r="F454" i="12" s="1"/>
  <c r="N454" i="12"/>
  <c r="O454" i="12" s="1"/>
  <c r="P454" i="12" s="1"/>
  <c r="W454" i="12" l="1"/>
  <c r="Q454" i="12"/>
  <c r="R454" i="12" s="1"/>
  <c r="K454" i="12"/>
  <c r="E3485" i="13"/>
  <c r="J455" i="12"/>
  <c r="Y455" i="12"/>
  <c r="I455" i="12"/>
  <c r="V455" i="12"/>
  <c r="B456" i="12"/>
  <c r="U455" i="12"/>
  <c r="E455" i="12"/>
  <c r="F455" i="12" s="1"/>
  <c r="N455" i="12"/>
  <c r="O455" i="12" s="1"/>
  <c r="P455" i="12" s="1"/>
  <c r="W455" i="12" l="1"/>
  <c r="Q455" i="12"/>
  <c r="R455" i="12" s="1"/>
  <c r="E3484" i="13"/>
  <c r="V456" i="12"/>
  <c r="B457" i="12"/>
  <c r="U456" i="12"/>
  <c r="E456" i="12"/>
  <c r="F456" i="12" s="1"/>
  <c r="N456" i="12"/>
  <c r="O456" i="12" s="1"/>
  <c r="P456" i="12" s="1"/>
  <c r="J456" i="12"/>
  <c r="Y456" i="12"/>
  <c r="I456" i="12"/>
  <c r="K455" i="12"/>
  <c r="Q456" i="12" l="1"/>
  <c r="R456" i="12" s="1"/>
  <c r="E3483" i="13"/>
  <c r="N457" i="12"/>
  <c r="O457" i="12" s="1"/>
  <c r="P457" i="12" s="1"/>
  <c r="J457" i="12"/>
  <c r="Y457" i="12"/>
  <c r="I457" i="12"/>
  <c r="V457" i="12"/>
  <c r="U457" i="12"/>
  <c r="E457" i="12"/>
  <c r="F457" i="12" s="1"/>
  <c r="B458" i="12"/>
  <c r="W456" i="12"/>
  <c r="K456" i="12"/>
  <c r="W457" i="12" l="1"/>
  <c r="K457" i="12"/>
  <c r="Q457" i="12"/>
  <c r="R457" i="12" s="1"/>
  <c r="E3482" i="13"/>
  <c r="N458" i="12"/>
  <c r="O458" i="12" s="1"/>
  <c r="P458" i="12" s="1"/>
  <c r="J458" i="12"/>
  <c r="Y458" i="12"/>
  <c r="I458" i="12"/>
  <c r="V458" i="12"/>
  <c r="B459" i="12"/>
  <c r="U458" i="12"/>
  <c r="E458" i="12"/>
  <c r="F458" i="12" s="1"/>
  <c r="W458" i="12" l="1"/>
  <c r="Q458" i="12"/>
  <c r="R458" i="12" s="1"/>
  <c r="E3481" i="13"/>
  <c r="N459" i="12"/>
  <c r="O459" i="12" s="1"/>
  <c r="P459" i="12" s="1"/>
  <c r="J459" i="12"/>
  <c r="Y459" i="12"/>
  <c r="I459" i="12"/>
  <c r="V459" i="12"/>
  <c r="B460" i="12"/>
  <c r="U459" i="12"/>
  <c r="E459" i="12"/>
  <c r="F459" i="12" s="1"/>
  <c r="K458" i="12"/>
  <c r="K459" i="12" l="1"/>
  <c r="Q459" i="12"/>
  <c r="R459" i="12" s="1"/>
  <c r="W459" i="12"/>
  <c r="E3480" i="13"/>
  <c r="J460" i="12"/>
  <c r="Y460" i="12"/>
  <c r="I460" i="12"/>
  <c r="V460" i="12"/>
  <c r="B461" i="12"/>
  <c r="U460" i="12"/>
  <c r="E460" i="12"/>
  <c r="F460" i="12" s="1"/>
  <c r="N460" i="12"/>
  <c r="O460" i="12" s="1"/>
  <c r="P460" i="12" s="1"/>
  <c r="W460" i="12" l="1"/>
  <c r="K460" i="12"/>
  <c r="Q460" i="12"/>
  <c r="R460" i="12" s="1"/>
  <c r="E3479" i="13"/>
  <c r="V461" i="12"/>
  <c r="B462" i="12"/>
  <c r="U461" i="12"/>
  <c r="E461" i="12"/>
  <c r="F461" i="12" s="1"/>
  <c r="N461" i="12"/>
  <c r="O461" i="12" s="1"/>
  <c r="P461" i="12" s="1"/>
  <c r="J461" i="12"/>
  <c r="Y461" i="12"/>
  <c r="I461" i="12"/>
  <c r="K461" i="12" l="1"/>
  <c r="W461" i="12"/>
  <c r="Q461" i="12"/>
  <c r="R461" i="12" s="1"/>
  <c r="E3478" i="13"/>
  <c r="B463" i="12"/>
  <c r="U462" i="12"/>
  <c r="E462" i="12"/>
  <c r="F462" i="12" s="1"/>
  <c r="N462" i="12"/>
  <c r="O462" i="12" s="1"/>
  <c r="P462" i="12" s="1"/>
  <c r="J462" i="12"/>
  <c r="Y462" i="12"/>
  <c r="I462" i="12"/>
  <c r="V462" i="12"/>
  <c r="E3477" i="13" l="1"/>
  <c r="N463" i="12"/>
  <c r="O463" i="12" s="1"/>
  <c r="P463" i="12" s="1"/>
  <c r="J463" i="12"/>
  <c r="Y463" i="12"/>
  <c r="I463" i="12"/>
  <c r="V463" i="12"/>
  <c r="B464" i="12"/>
  <c r="U463" i="12"/>
  <c r="E463" i="12"/>
  <c r="F463" i="12" s="1"/>
  <c r="K462" i="12"/>
  <c r="Q462" i="12"/>
  <c r="R462" i="12" s="1"/>
  <c r="W462" i="12"/>
  <c r="K463" i="12" l="1"/>
  <c r="E3476" i="13"/>
  <c r="N464" i="12"/>
  <c r="O464" i="12" s="1"/>
  <c r="P464" i="12" s="1"/>
  <c r="J464" i="12"/>
  <c r="Y464" i="12"/>
  <c r="I464" i="12"/>
  <c r="V464" i="12"/>
  <c r="B465" i="12"/>
  <c r="U464" i="12"/>
  <c r="E464" i="12"/>
  <c r="F464" i="12" s="1"/>
  <c r="Q463" i="12"/>
  <c r="R463" i="12" s="1"/>
  <c r="W463" i="12"/>
  <c r="Q464" i="12" l="1"/>
  <c r="R464" i="12" s="1"/>
  <c r="K464" i="12"/>
  <c r="E3475" i="13"/>
  <c r="J465" i="12"/>
  <c r="Y465" i="12"/>
  <c r="I465" i="12"/>
  <c r="V465" i="12"/>
  <c r="B466" i="12"/>
  <c r="U465" i="12"/>
  <c r="E465" i="12"/>
  <c r="F465" i="12" s="1"/>
  <c r="N465" i="12"/>
  <c r="O465" i="12" s="1"/>
  <c r="P465" i="12" s="1"/>
  <c r="W464" i="12"/>
  <c r="W465" i="12" l="1"/>
  <c r="E3474" i="13"/>
  <c r="Y466" i="12"/>
  <c r="I466" i="12"/>
  <c r="V466" i="12"/>
  <c r="B467" i="12"/>
  <c r="U466" i="12"/>
  <c r="E466" i="12"/>
  <c r="F466" i="12" s="1"/>
  <c r="N466" i="12"/>
  <c r="O466" i="12" s="1"/>
  <c r="P466" i="12" s="1"/>
  <c r="J466" i="12"/>
  <c r="K465" i="12"/>
  <c r="Q465" i="12"/>
  <c r="R465" i="12" s="1"/>
  <c r="W466" i="12" l="1"/>
  <c r="Q466" i="12"/>
  <c r="R466" i="12" s="1"/>
  <c r="E3473" i="13"/>
  <c r="V467" i="12"/>
  <c r="B468" i="12"/>
  <c r="U467" i="12"/>
  <c r="E467" i="12"/>
  <c r="F467" i="12" s="1"/>
  <c r="N467" i="12"/>
  <c r="O467" i="12" s="1"/>
  <c r="P467" i="12" s="1"/>
  <c r="J467" i="12"/>
  <c r="Y467" i="12"/>
  <c r="I467" i="12"/>
  <c r="K466" i="12"/>
  <c r="W467" i="12" l="1"/>
  <c r="Q467" i="12"/>
  <c r="R467" i="12" s="1"/>
  <c r="E3472" i="13"/>
  <c r="N468" i="12"/>
  <c r="O468" i="12" s="1"/>
  <c r="P468" i="12" s="1"/>
  <c r="J468" i="12"/>
  <c r="Y468" i="12"/>
  <c r="I468" i="12"/>
  <c r="V468" i="12"/>
  <c r="B469" i="12"/>
  <c r="U468" i="12"/>
  <c r="E468" i="12"/>
  <c r="F468" i="12" s="1"/>
  <c r="K467" i="12"/>
  <c r="W468" i="12" l="1"/>
  <c r="Q468" i="12"/>
  <c r="R468" i="12" s="1"/>
  <c r="E3471" i="13"/>
  <c r="N469" i="12"/>
  <c r="O469" i="12" s="1"/>
  <c r="P469" i="12" s="1"/>
  <c r="J469" i="12"/>
  <c r="Y469" i="12"/>
  <c r="I469" i="12"/>
  <c r="V469" i="12"/>
  <c r="B470" i="12"/>
  <c r="U469" i="12"/>
  <c r="E469" i="12"/>
  <c r="F469" i="12" s="1"/>
  <c r="K468" i="12"/>
  <c r="K469" i="12" l="1"/>
  <c r="Q469" i="12"/>
  <c r="R469" i="12" s="1"/>
  <c r="W469" i="12"/>
  <c r="E3470" i="13"/>
  <c r="J470" i="12"/>
  <c r="Y470" i="12"/>
  <c r="I470" i="12"/>
  <c r="V470" i="12"/>
  <c r="B471" i="12"/>
  <c r="U470" i="12"/>
  <c r="E470" i="12"/>
  <c r="F470" i="12" s="1"/>
  <c r="N470" i="12"/>
  <c r="O470" i="12" s="1"/>
  <c r="P470" i="12" s="1"/>
  <c r="Q470" i="12" l="1"/>
  <c r="R470" i="12" s="1"/>
  <c r="K470" i="12"/>
  <c r="W470" i="12"/>
  <c r="E3469" i="13"/>
  <c r="J471" i="12"/>
  <c r="Y471" i="12"/>
  <c r="I471" i="12"/>
  <c r="V471" i="12"/>
  <c r="B472" i="12"/>
  <c r="U471" i="12"/>
  <c r="E471" i="12"/>
  <c r="F471" i="12" s="1"/>
  <c r="N471" i="12"/>
  <c r="O471" i="12" s="1"/>
  <c r="P471" i="12" s="1"/>
  <c r="W471" i="12" l="1"/>
  <c r="Q471" i="12"/>
  <c r="R471" i="12" s="1"/>
  <c r="K471" i="12"/>
  <c r="E3468" i="13"/>
  <c r="V472" i="12"/>
  <c r="B473" i="12"/>
  <c r="U472" i="12"/>
  <c r="E472" i="12"/>
  <c r="F472" i="12" s="1"/>
  <c r="N472" i="12"/>
  <c r="O472" i="12" s="1"/>
  <c r="P472" i="12" s="1"/>
  <c r="J472" i="12"/>
  <c r="Y472" i="12"/>
  <c r="I472" i="12"/>
  <c r="W472" i="12" l="1"/>
  <c r="K472" i="12"/>
  <c r="Q472" i="12"/>
  <c r="R472" i="12" s="1"/>
  <c r="E3467" i="13"/>
  <c r="N473" i="12"/>
  <c r="O473" i="12" s="1"/>
  <c r="P473" i="12" s="1"/>
  <c r="J473" i="12"/>
  <c r="Y473" i="12"/>
  <c r="I473" i="12"/>
  <c r="V473" i="12"/>
  <c r="B474" i="12"/>
  <c r="U473" i="12"/>
  <c r="E473" i="12"/>
  <c r="F473" i="12" s="1"/>
  <c r="Q473" i="12" l="1"/>
  <c r="R473" i="12" s="1"/>
  <c r="W473" i="12"/>
  <c r="E3466" i="13"/>
  <c r="N474" i="12"/>
  <c r="O474" i="12" s="1"/>
  <c r="P474" i="12" s="1"/>
  <c r="J474" i="12"/>
  <c r="Y474" i="12"/>
  <c r="I474" i="12"/>
  <c r="V474" i="12"/>
  <c r="B475" i="12"/>
  <c r="U474" i="12"/>
  <c r="E474" i="12"/>
  <c r="F474" i="12" s="1"/>
  <c r="K473" i="12"/>
  <c r="K474" i="12" l="1"/>
  <c r="Q474" i="12"/>
  <c r="R474" i="12" s="1"/>
  <c r="W474" i="12"/>
  <c r="E3465" i="13"/>
  <c r="N475" i="12"/>
  <c r="O475" i="12" s="1"/>
  <c r="P475" i="12" s="1"/>
  <c r="J475" i="12"/>
  <c r="Y475" i="12"/>
  <c r="I475" i="12"/>
  <c r="V475" i="12"/>
  <c r="B476" i="12"/>
  <c r="U475" i="12"/>
  <c r="E475" i="12"/>
  <c r="F475" i="12" s="1"/>
  <c r="W475" i="12" l="1"/>
  <c r="Q475" i="12"/>
  <c r="R475" i="12" s="1"/>
  <c r="E3464" i="13"/>
  <c r="J476" i="12"/>
  <c r="Y476" i="12"/>
  <c r="I476" i="12"/>
  <c r="V476" i="12"/>
  <c r="B477" i="12"/>
  <c r="U476" i="12"/>
  <c r="E476" i="12"/>
  <c r="F476" i="12" s="1"/>
  <c r="N476" i="12"/>
  <c r="O476" i="12" s="1"/>
  <c r="P476" i="12" s="1"/>
  <c r="K475" i="12"/>
  <c r="W476" i="12" l="1"/>
  <c r="Q476" i="12"/>
  <c r="R476" i="12" s="1"/>
  <c r="E3463" i="13"/>
  <c r="V477" i="12"/>
  <c r="B478" i="12"/>
  <c r="U477" i="12"/>
  <c r="E477" i="12"/>
  <c r="F477" i="12" s="1"/>
  <c r="N477" i="12"/>
  <c r="O477" i="12" s="1"/>
  <c r="P477" i="12" s="1"/>
  <c r="J477" i="12"/>
  <c r="Y477" i="12"/>
  <c r="I477" i="12"/>
  <c r="K476" i="12"/>
  <c r="W477" i="12" l="1"/>
  <c r="E3462" i="13"/>
  <c r="B479" i="12"/>
  <c r="U478" i="12"/>
  <c r="E478" i="12"/>
  <c r="F478" i="12" s="1"/>
  <c r="N478" i="12"/>
  <c r="O478" i="12" s="1"/>
  <c r="P478" i="12" s="1"/>
  <c r="J478" i="12"/>
  <c r="Y478" i="12"/>
  <c r="I478" i="12"/>
  <c r="V478" i="12"/>
  <c r="K477" i="12"/>
  <c r="Q477" i="12"/>
  <c r="R477" i="12" s="1"/>
  <c r="Q478" i="12" l="1"/>
  <c r="R478" i="12" s="1"/>
  <c r="W478" i="12"/>
  <c r="E3461" i="13"/>
  <c r="N479" i="12"/>
  <c r="O479" i="12" s="1"/>
  <c r="P479" i="12" s="1"/>
  <c r="J479" i="12"/>
  <c r="Y479" i="12"/>
  <c r="I479" i="12"/>
  <c r="V479" i="12"/>
  <c r="B480" i="12"/>
  <c r="U479" i="12"/>
  <c r="E479" i="12"/>
  <c r="F479" i="12" s="1"/>
  <c r="K478" i="12"/>
  <c r="W479" i="12" l="1"/>
  <c r="K479" i="12"/>
  <c r="Q479" i="12"/>
  <c r="R479" i="12" s="1"/>
  <c r="E3460" i="13"/>
  <c r="N480" i="12"/>
  <c r="O480" i="12" s="1"/>
  <c r="P480" i="12" s="1"/>
  <c r="J480" i="12"/>
  <c r="Y480" i="12"/>
  <c r="I480" i="12"/>
  <c r="V480" i="12"/>
  <c r="B481" i="12"/>
  <c r="U480" i="12"/>
  <c r="E480" i="12"/>
  <c r="F480" i="12" s="1"/>
  <c r="W480" i="12" l="1"/>
  <c r="Q480" i="12"/>
  <c r="R480" i="12" s="1"/>
  <c r="E3459" i="13"/>
  <c r="J481" i="12"/>
  <c r="Y481" i="12"/>
  <c r="I481" i="12"/>
  <c r="V481" i="12"/>
  <c r="B482" i="12"/>
  <c r="U481" i="12"/>
  <c r="E481" i="12"/>
  <c r="F481" i="12" s="1"/>
  <c r="N481" i="12"/>
  <c r="O481" i="12" s="1"/>
  <c r="P481" i="12" s="1"/>
  <c r="K480" i="12"/>
  <c r="W481" i="12" l="1"/>
  <c r="E3458" i="13"/>
  <c r="Y482" i="12"/>
  <c r="I482" i="12"/>
  <c r="V482" i="12"/>
  <c r="B483" i="12"/>
  <c r="U482" i="12"/>
  <c r="E482" i="12"/>
  <c r="F482" i="12" s="1"/>
  <c r="N482" i="12"/>
  <c r="O482" i="12" s="1"/>
  <c r="P482" i="12" s="1"/>
  <c r="J482" i="12"/>
  <c r="K481" i="12"/>
  <c r="Q481" i="12"/>
  <c r="R481" i="12" s="1"/>
  <c r="W482" i="12" l="1"/>
  <c r="Q482" i="12"/>
  <c r="R482" i="12" s="1"/>
  <c r="E3457" i="13"/>
  <c r="V483" i="12"/>
  <c r="B484" i="12"/>
  <c r="U483" i="12"/>
  <c r="E483" i="12"/>
  <c r="F483" i="12" s="1"/>
  <c r="N483" i="12"/>
  <c r="O483" i="12" s="1"/>
  <c r="P483" i="12" s="1"/>
  <c r="J483" i="12"/>
  <c r="Y483" i="12"/>
  <c r="I483" i="12"/>
  <c r="K482" i="12"/>
  <c r="W483" i="12" l="1"/>
  <c r="Q483" i="12"/>
  <c r="R483" i="12" s="1"/>
  <c r="E3456" i="13"/>
  <c r="N484" i="12"/>
  <c r="O484" i="12" s="1"/>
  <c r="P484" i="12" s="1"/>
  <c r="J484" i="12"/>
  <c r="Y484" i="12"/>
  <c r="I484" i="12"/>
  <c r="V484" i="12"/>
  <c r="B485" i="12"/>
  <c r="U484" i="12"/>
  <c r="E484" i="12"/>
  <c r="F484" i="12" s="1"/>
  <c r="K483" i="12"/>
  <c r="W484" i="12" l="1"/>
  <c r="Q484" i="12"/>
  <c r="R484" i="12" s="1"/>
  <c r="E3455" i="13"/>
  <c r="N485" i="12"/>
  <c r="O485" i="12" s="1"/>
  <c r="P485" i="12" s="1"/>
  <c r="J485" i="12"/>
  <c r="Y485" i="12"/>
  <c r="I485" i="12"/>
  <c r="V485" i="12"/>
  <c r="B486" i="12"/>
  <c r="U485" i="12"/>
  <c r="E485" i="12"/>
  <c r="F485" i="12" s="1"/>
  <c r="K484" i="12"/>
  <c r="K485" i="12" l="1"/>
  <c r="Q485" i="12"/>
  <c r="R485" i="12" s="1"/>
  <c r="W485" i="12"/>
  <c r="E3454" i="13"/>
  <c r="J486" i="12"/>
  <c r="Y486" i="12"/>
  <c r="I486" i="12"/>
  <c r="V486" i="12"/>
  <c r="B487" i="12"/>
  <c r="U486" i="12"/>
  <c r="E486" i="12"/>
  <c r="F486" i="12" s="1"/>
  <c r="N486" i="12"/>
  <c r="O486" i="12" s="1"/>
  <c r="P486" i="12" s="1"/>
  <c r="Q486" i="12" l="1"/>
  <c r="R486" i="12" s="1"/>
  <c r="W486" i="12"/>
  <c r="E3453" i="13"/>
  <c r="J487" i="12"/>
  <c r="Y487" i="12"/>
  <c r="I487" i="12"/>
  <c r="V487" i="12"/>
  <c r="B488" i="12"/>
  <c r="U487" i="12"/>
  <c r="E487" i="12"/>
  <c r="F487" i="12" s="1"/>
  <c r="N487" i="12"/>
  <c r="O487" i="12" s="1"/>
  <c r="P487" i="12" s="1"/>
  <c r="K486" i="12"/>
  <c r="W487" i="12" l="1"/>
  <c r="K487" i="12"/>
  <c r="Q487" i="12"/>
  <c r="R487" i="12" s="1"/>
  <c r="E3452" i="13"/>
  <c r="V488" i="12"/>
  <c r="B489" i="12"/>
  <c r="U488" i="12"/>
  <c r="E488" i="12"/>
  <c r="F488" i="12" s="1"/>
  <c r="N488" i="12"/>
  <c r="O488" i="12" s="1"/>
  <c r="P488" i="12" s="1"/>
  <c r="J488" i="12"/>
  <c r="Y488" i="12"/>
  <c r="I488" i="12"/>
  <c r="W488" i="12" l="1"/>
  <c r="Q488" i="12"/>
  <c r="R488" i="12" s="1"/>
  <c r="K488" i="12"/>
  <c r="E3451" i="13"/>
  <c r="N489" i="12"/>
  <c r="O489" i="12" s="1"/>
  <c r="P489" i="12" s="1"/>
  <c r="J489" i="12"/>
  <c r="Y489" i="12"/>
  <c r="I489" i="12"/>
  <c r="V489" i="12"/>
  <c r="B490" i="12"/>
  <c r="U489" i="12"/>
  <c r="E489" i="12"/>
  <c r="F489" i="12" s="1"/>
  <c r="W489" i="12" l="1"/>
  <c r="E3450" i="13"/>
  <c r="N490" i="12"/>
  <c r="O490" i="12" s="1"/>
  <c r="P490" i="12" s="1"/>
  <c r="J490" i="12"/>
  <c r="Y490" i="12"/>
  <c r="I490" i="12"/>
  <c r="V490" i="12"/>
  <c r="B491" i="12"/>
  <c r="U490" i="12"/>
  <c r="E490" i="12"/>
  <c r="F490" i="12" s="1"/>
  <c r="K489" i="12"/>
  <c r="Q489" i="12"/>
  <c r="R489" i="12" s="1"/>
  <c r="W490" i="12" l="1"/>
  <c r="K490" i="12"/>
  <c r="Q490" i="12"/>
  <c r="R490" i="12" s="1"/>
  <c r="E3449" i="13"/>
  <c r="N491" i="12"/>
  <c r="O491" i="12" s="1"/>
  <c r="P491" i="12" s="1"/>
  <c r="J491" i="12"/>
  <c r="Y491" i="12"/>
  <c r="I491" i="12"/>
  <c r="V491" i="12"/>
  <c r="B492" i="12"/>
  <c r="U491" i="12"/>
  <c r="E491" i="12"/>
  <c r="F491" i="12" s="1"/>
  <c r="Q491" i="12" l="1"/>
  <c r="R491" i="12" s="1"/>
  <c r="W491" i="12"/>
  <c r="E3448" i="13"/>
  <c r="J492" i="12"/>
  <c r="Y492" i="12"/>
  <c r="I492" i="12"/>
  <c r="V492" i="12"/>
  <c r="B493" i="12"/>
  <c r="U492" i="12"/>
  <c r="E492" i="12"/>
  <c r="F492" i="12" s="1"/>
  <c r="N492" i="12"/>
  <c r="O492" i="12" s="1"/>
  <c r="P492" i="12" s="1"/>
  <c r="K491" i="12"/>
  <c r="W492" i="12" l="1"/>
  <c r="K492" i="12"/>
  <c r="Q492" i="12"/>
  <c r="R492" i="12" s="1"/>
  <c r="E3447" i="13"/>
  <c r="V493" i="12"/>
  <c r="B494" i="12"/>
  <c r="U493" i="12"/>
  <c r="E493" i="12"/>
  <c r="F493" i="12" s="1"/>
  <c r="N493" i="12"/>
  <c r="O493" i="12" s="1"/>
  <c r="P493" i="12" s="1"/>
  <c r="J493" i="12"/>
  <c r="Y493" i="12"/>
  <c r="I493" i="12"/>
  <c r="W493" i="12" l="1"/>
  <c r="K493" i="12"/>
  <c r="E3446" i="13"/>
  <c r="B495" i="12"/>
  <c r="U494" i="12"/>
  <c r="E494" i="12"/>
  <c r="F494" i="12" s="1"/>
  <c r="N494" i="12"/>
  <c r="O494" i="12" s="1"/>
  <c r="P494" i="12" s="1"/>
  <c r="J494" i="12"/>
  <c r="Y494" i="12"/>
  <c r="I494" i="12"/>
  <c r="V494" i="12"/>
  <c r="Q493" i="12"/>
  <c r="R493" i="12" s="1"/>
  <c r="W494" i="12" l="1"/>
  <c r="E3445" i="13"/>
  <c r="N495" i="12"/>
  <c r="O495" i="12" s="1"/>
  <c r="P495" i="12" s="1"/>
  <c r="J495" i="12"/>
  <c r="Y495" i="12"/>
  <c r="I495" i="12"/>
  <c r="V495" i="12"/>
  <c r="B496" i="12"/>
  <c r="U495" i="12"/>
  <c r="E495" i="12"/>
  <c r="F495" i="12" s="1"/>
  <c r="K494" i="12"/>
  <c r="Q494" i="12"/>
  <c r="R494" i="12" s="1"/>
  <c r="K495" i="12" l="1"/>
  <c r="Q495" i="12"/>
  <c r="R495" i="12" s="1"/>
  <c r="E3444" i="13"/>
  <c r="N496" i="12"/>
  <c r="O496" i="12" s="1"/>
  <c r="P496" i="12" s="1"/>
  <c r="J496" i="12"/>
  <c r="Y496" i="12"/>
  <c r="I496" i="12"/>
  <c r="V496" i="12"/>
  <c r="B497" i="12"/>
  <c r="U496" i="12"/>
  <c r="E496" i="12"/>
  <c r="F496" i="12" s="1"/>
  <c r="W495" i="12"/>
  <c r="W496" i="12" l="1"/>
  <c r="Q496" i="12"/>
  <c r="R496" i="12" s="1"/>
  <c r="E3443" i="13"/>
  <c r="J497" i="12"/>
  <c r="Y497" i="12"/>
  <c r="I497" i="12"/>
  <c r="V497" i="12"/>
  <c r="B498" i="12"/>
  <c r="U497" i="12"/>
  <c r="E497" i="12"/>
  <c r="F497" i="12" s="1"/>
  <c r="N497" i="12"/>
  <c r="O497" i="12" s="1"/>
  <c r="P497" i="12" s="1"/>
  <c r="K496" i="12"/>
  <c r="K497" i="12" l="1"/>
  <c r="Q497" i="12"/>
  <c r="R497" i="12" s="1"/>
  <c r="W497" i="12"/>
  <c r="E3442" i="13"/>
  <c r="Y498" i="12"/>
  <c r="I498" i="12"/>
  <c r="V498" i="12"/>
  <c r="B499" i="12"/>
  <c r="U498" i="12"/>
  <c r="E498" i="12"/>
  <c r="F498" i="12" s="1"/>
  <c r="N498" i="12"/>
  <c r="O498" i="12" s="1"/>
  <c r="P498" i="12" s="1"/>
  <c r="J498" i="12"/>
  <c r="W498" i="12" l="1"/>
  <c r="Q498" i="12"/>
  <c r="R498" i="12" s="1"/>
  <c r="E3441" i="13"/>
  <c r="V499" i="12"/>
  <c r="B500" i="12"/>
  <c r="U499" i="12"/>
  <c r="E499" i="12"/>
  <c r="F499" i="12" s="1"/>
  <c r="N499" i="12"/>
  <c r="O499" i="12" s="1"/>
  <c r="P499" i="12" s="1"/>
  <c r="J499" i="12"/>
  <c r="Y499" i="12"/>
  <c r="I499" i="12"/>
  <c r="K498" i="12"/>
  <c r="E3440" i="13" l="1"/>
  <c r="N500" i="12"/>
  <c r="O500" i="12" s="1"/>
  <c r="P500" i="12" s="1"/>
  <c r="J500" i="12"/>
  <c r="Y500" i="12"/>
  <c r="I500" i="12"/>
  <c r="V500" i="12"/>
  <c r="B501" i="12"/>
  <c r="U500" i="12"/>
  <c r="E500" i="12"/>
  <c r="F500" i="12" s="1"/>
  <c r="K499" i="12"/>
  <c r="Q499" i="12"/>
  <c r="R499" i="12" s="1"/>
  <c r="W499" i="12"/>
  <c r="W500" i="12" l="1"/>
  <c r="Q500" i="12"/>
  <c r="R500" i="12" s="1"/>
  <c r="E3439" i="13"/>
  <c r="N501" i="12"/>
  <c r="O501" i="12" s="1"/>
  <c r="P501" i="12" s="1"/>
  <c r="J501" i="12"/>
  <c r="Y501" i="12"/>
  <c r="I501" i="12"/>
  <c r="V501" i="12"/>
  <c r="B502" i="12"/>
  <c r="U501" i="12"/>
  <c r="E501" i="12"/>
  <c r="F501" i="12" s="1"/>
  <c r="K500" i="12"/>
  <c r="Q501" i="12" l="1"/>
  <c r="R501" i="12" s="1"/>
  <c r="W501" i="12"/>
  <c r="E3438" i="13"/>
  <c r="J502" i="12"/>
  <c r="Y502" i="12"/>
  <c r="I502" i="12"/>
  <c r="V502" i="12"/>
  <c r="B503" i="12"/>
  <c r="U502" i="12"/>
  <c r="E502" i="12"/>
  <c r="F502" i="12" s="1"/>
  <c r="N502" i="12"/>
  <c r="O502" i="12" s="1"/>
  <c r="P502" i="12" s="1"/>
  <c r="K501" i="12"/>
  <c r="W502" i="12" l="1"/>
  <c r="Q502" i="12"/>
  <c r="R502" i="12" s="1"/>
  <c r="E3437" i="13"/>
  <c r="J503" i="12"/>
  <c r="Y503" i="12"/>
  <c r="I503" i="12"/>
  <c r="V503" i="12"/>
  <c r="B504" i="12"/>
  <c r="U503" i="12"/>
  <c r="E503" i="12"/>
  <c r="F503" i="12" s="1"/>
  <c r="N503" i="12"/>
  <c r="O503" i="12" s="1"/>
  <c r="P503" i="12" s="1"/>
  <c r="K502" i="12"/>
  <c r="W503" i="12" l="1"/>
  <c r="K503" i="12"/>
  <c r="Q503" i="12"/>
  <c r="R503" i="12" s="1"/>
  <c r="E3436" i="13"/>
  <c r="V504" i="12"/>
  <c r="B505" i="12"/>
  <c r="U504" i="12"/>
  <c r="E504" i="12"/>
  <c r="F504" i="12" s="1"/>
  <c r="N504" i="12"/>
  <c r="O504" i="12" s="1"/>
  <c r="P504" i="12" s="1"/>
  <c r="J504" i="12"/>
  <c r="Y504" i="12"/>
  <c r="I504" i="12"/>
  <c r="W504" i="12" l="1"/>
  <c r="E3435" i="13"/>
  <c r="N505" i="12"/>
  <c r="O505" i="12" s="1"/>
  <c r="P505" i="12" s="1"/>
  <c r="J505" i="12"/>
  <c r="Y505" i="12"/>
  <c r="I505" i="12"/>
  <c r="V505" i="12"/>
  <c r="B506" i="12"/>
  <c r="U505" i="12"/>
  <c r="E505" i="12"/>
  <c r="F505" i="12" s="1"/>
  <c r="K504" i="12"/>
  <c r="Q504" i="12"/>
  <c r="R504" i="12" s="1"/>
  <c r="Q505" i="12" l="1"/>
  <c r="R505" i="12" s="1"/>
  <c r="K505" i="12"/>
  <c r="W505" i="12"/>
  <c r="E3434" i="13"/>
  <c r="N506" i="12"/>
  <c r="O506" i="12" s="1"/>
  <c r="P506" i="12" s="1"/>
  <c r="J506" i="12"/>
  <c r="Y506" i="12"/>
  <c r="I506" i="12"/>
  <c r="V506" i="12"/>
  <c r="B507" i="12"/>
  <c r="U506" i="12"/>
  <c r="E506" i="12"/>
  <c r="F506" i="12" s="1"/>
  <c r="K506" i="12" l="1"/>
  <c r="W506" i="12"/>
  <c r="Q506" i="12"/>
  <c r="R506" i="12" s="1"/>
  <c r="E3433" i="13"/>
  <c r="N507" i="12"/>
  <c r="O507" i="12" s="1"/>
  <c r="P507" i="12" s="1"/>
  <c r="J507" i="12"/>
  <c r="Y507" i="12"/>
  <c r="I507" i="12"/>
  <c r="V507" i="12"/>
  <c r="B508" i="12"/>
  <c r="U507" i="12"/>
  <c r="E507" i="12"/>
  <c r="F507" i="12" s="1"/>
  <c r="Q507" i="12" l="1"/>
  <c r="R507" i="12" s="1"/>
  <c r="K507" i="12"/>
  <c r="W507" i="12"/>
  <c r="E3432" i="13"/>
  <c r="J508" i="12"/>
  <c r="Y508" i="12"/>
  <c r="I508" i="12"/>
  <c r="V508" i="12"/>
  <c r="B509" i="12"/>
  <c r="U508" i="12"/>
  <c r="E508" i="12"/>
  <c r="F508" i="12" s="1"/>
  <c r="N508" i="12"/>
  <c r="O508" i="12" s="1"/>
  <c r="P508" i="12" s="1"/>
  <c r="W508" i="12" l="1"/>
  <c r="K508" i="12"/>
  <c r="E3431" i="13"/>
  <c r="V509" i="12"/>
  <c r="B510" i="12"/>
  <c r="U509" i="12"/>
  <c r="E509" i="12"/>
  <c r="F509" i="12" s="1"/>
  <c r="N509" i="12"/>
  <c r="O509" i="12" s="1"/>
  <c r="P509" i="12" s="1"/>
  <c r="J509" i="12"/>
  <c r="Y509" i="12"/>
  <c r="I509" i="12"/>
  <c r="Q508" i="12"/>
  <c r="R508" i="12" s="1"/>
  <c r="K509" i="12" l="1"/>
  <c r="W509" i="12"/>
  <c r="Q509" i="12"/>
  <c r="R509" i="12" s="1"/>
  <c r="E3430" i="13"/>
  <c r="B511" i="12"/>
  <c r="U510" i="12"/>
  <c r="E510" i="12"/>
  <c r="F510" i="12" s="1"/>
  <c r="N510" i="12"/>
  <c r="O510" i="12" s="1"/>
  <c r="P510" i="12" s="1"/>
  <c r="J510" i="12"/>
  <c r="Y510" i="12"/>
  <c r="I510" i="12"/>
  <c r="V510" i="12"/>
  <c r="W510" i="12" l="1"/>
  <c r="Q510" i="12"/>
  <c r="R510" i="12" s="1"/>
  <c r="E3429" i="13"/>
  <c r="N511" i="12"/>
  <c r="O511" i="12" s="1"/>
  <c r="P511" i="12" s="1"/>
  <c r="J511" i="12"/>
  <c r="Y511" i="12"/>
  <c r="I511" i="12"/>
  <c r="V511" i="12"/>
  <c r="B512" i="12"/>
  <c r="U511" i="12"/>
  <c r="E511" i="12"/>
  <c r="F511" i="12" s="1"/>
  <c r="K510" i="12"/>
  <c r="K511" i="12" l="1"/>
  <c r="E3428" i="13"/>
  <c r="N512" i="12"/>
  <c r="O512" i="12" s="1"/>
  <c r="P512" i="12" s="1"/>
  <c r="J512" i="12"/>
  <c r="Y512" i="12"/>
  <c r="I512" i="12"/>
  <c r="V512" i="12"/>
  <c r="B513" i="12"/>
  <c r="U512" i="12"/>
  <c r="E512" i="12"/>
  <c r="F512" i="12" s="1"/>
  <c r="Q511" i="12"/>
  <c r="R511" i="12" s="1"/>
  <c r="W511" i="12"/>
  <c r="W512" i="12" l="1"/>
  <c r="E3427" i="13"/>
  <c r="J513" i="12"/>
  <c r="Y513" i="12"/>
  <c r="I513" i="12"/>
  <c r="V513" i="12"/>
  <c r="B514" i="12"/>
  <c r="U513" i="12"/>
  <c r="E513" i="12"/>
  <c r="F513" i="12" s="1"/>
  <c r="N513" i="12"/>
  <c r="O513" i="12" s="1"/>
  <c r="P513" i="12" s="1"/>
  <c r="K512" i="12"/>
  <c r="Q512" i="12"/>
  <c r="R512" i="12" s="1"/>
  <c r="W513" i="12" l="1"/>
  <c r="E3426" i="13"/>
  <c r="Y514" i="12"/>
  <c r="I514" i="12"/>
  <c r="V514" i="12"/>
  <c r="B515" i="12"/>
  <c r="U514" i="12"/>
  <c r="E514" i="12"/>
  <c r="F514" i="12" s="1"/>
  <c r="N514" i="12"/>
  <c r="O514" i="12" s="1"/>
  <c r="P514" i="12" s="1"/>
  <c r="J514" i="12"/>
  <c r="K513" i="12"/>
  <c r="Q513" i="12"/>
  <c r="R513" i="12" s="1"/>
  <c r="W514" i="12" l="1"/>
  <c r="E3425" i="13"/>
  <c r="V515" i="12"/>
  <c r="B516" i="12"/>
  <c r="U515" i="12"/>
  <c r="E515" i="12"/>
  <c r="F515" i="12" s="1"/>
  <c r="N515" i="12"/>
  <c r="O515" i="12" s="1"/>
  <c r="P515" i="12" s="1"/>
  <c r="J515" i="12"/>
  <c r="Y515" i="12"/>
  <c r="I515" i="12"/>
  <c r="K514" i="12"/>
  <c r="Q514" i="12"/>
  <c r="R514" i="12" s="1"/>
  <c r="K515" i="12" l="1"/>
  <c r="W515" i="12"/>
  <c r="Q515" i="12"/>
  <c r="R515" i="12" s="1"/>
  <c r="E3424" i="13"/>
  <c r="B517" i="12"/>
  <c r="N516" i="12"/>
  <c r="O516" i="12" s="1"/>
  <c r="P516" i="12" s="1"/>
  <c r="J516" i="12"/>
  <c r="I516" i="12"/>
  <c r="Y516" i="12"/>
  <c r="V516" i="12"/>
  <c r="U516" i="12"/>
  <c r="E516" i="12"/>
  <c r="F516" i="12" s="1"/>
  <c r="Q516" i="12" l="1"/>
  <c r="R516" i="12" s="1"/>
  <c r="E3423" i="13"/>
  <c r="U517" i="12"/>
  <c r="B518" i="12"/>
  <c r="N517" i="12"/>
  <c r="O517" i="12" s="1"/>
  <c r="P517" i="12" s="1"/>
  <c r="J517" i="12"/>
  <c r="I517" i="12"/>
  <c r="Y517" i="12"/>
  <c r="E517" i="12"/>
  <c r="F517" i="12" s="1"/>
  <c r="V517" i="12"/>
  <c r="W516" i="12"/>
  <c r="K516" i="12"/>
  <c r="Q517" i="12" l="1"/>
  <c r="R517" i="12" s="1"/>
  <c r="K517" i="12"/>
  <c r="E3422" i="13"/>
  <c r="Y518" i="12"/>
  <c r="I518" i="12"/>
  <c r="V518" i="12"/>
  <c r="U518" i="12"/>
  <c r="B519" i="12"/>
  <c r="N518" i="12"/>
  <c r="O518" i="12" s="1"/>
  <c r="P518" i="12" s="1"/>
  <c r="J518" i="12"/>
  <c r="E518" i="12"/>
  <c r="F518" i="12" s="1"/>
  <c r="W517" i="12"/>
  <c r="W518" i="12" l="1"/>
  <c r="E3421" i="13"/>
  <c r="N519" i="12"/>
  <c r="O519" i="12" s="1"/>
  <c r="P519" i="12" s="1"/>
  <c r="V519" i="12"/>
  <c r="E519" i="12"/>
  <c r="F519" i="12" s="1"/>
  <c r="U519" i="12"/>
  <c r="B520" i="12"/>
  <c r="J519" i="12"/>
  <c r="I519" i="12"/>
  <c r="Y519" i="12"/>
  <c r="K518" i="12"/>
  <c r="Q518" i="12"/>
  <c r="R518" i="12" s="1"/>
  <c r="Q519" i="12" l="1"/>
  <c r="R519" i="12" s="1"/>
  <c r="E3420" i="13"/>
  <c r="N520" i="12"/>
  <c r="O520" i="12" s="1"/>
  <c r="P520" i="12" s="1"/>
  <c r="Y520" i="12"/>
  <c r="E520" i="12"/>
  <c r="F520" i="12" s="1"/>
  <c r="V520" i="12"/>
  <c r="U520" i="12"/>
  <c r="B521" i="12"/>
  <c r="J520" i="12"/>
  <c r="I520" i="12"/>
  <c r="W519" i="12"/>
  <c r="K519" i="12"/>
  <c r="W520" i="12" l="1"/>
  <c r="Q520" i="12"/>
  <c r="R520" i="12" s="1"/>
  <c r="E3419" i="13"/>
  <c r="J521" i="12"/>
  <c r="I521" i="12"/>
  <c r="Y521" i="12"/>
  <c r="E521" i="12"/>
  <c r="F521" i="12" s="1"/>
  <c r="V521" i="12"/>
  <c r="U521" i="12"/>
  <c r="B522" i="12"/>
  <c r="N521" i="12"/>
  <c r="O521" i="12" s="1"/>
  <c r="P521" i="12" s="1"/>
  <c r="K520" i="12"/>
  <c r="W521" i="12" l="1"/>
  <c r="Q521" i="12"/>
  <c r="R521" i="12" s="1"/>
  <c r="E3418" i="13"/>
  <c r="B523" i="12"/>
  <c r="U522" i="12"/>
  <c r="E522" i="12"/>
  <c r="F522" i="12" s="1"/>
  <c r="N522" i="12"/>
  <c r="O522" i="12" s="1"/>
  <c r="P522" i="12" s="1"/>
  <c r="J522" i="12"/>
  <c r="I522" i="12"/>
  <c r="Y522" i="12"/>
  <c r="V522" i="12"/>
  <c r="K521" i="12"/>
  <c r="W522" i="12" l="1"/>
  <c r="K522" i="12"/>
  <c r="E3417" i="13"/>
  <c r="B524" i="12"/>
  <c r="U523" i="12"/>
  <c r="E523" i="12"/>
  <c r="F523" i="12" s="1"/>
  <c r="J523" i="12"/>
  <c r="V523" i="12"/>
  <c r="N523" i="12"/>
  <c r="O523" i="12" s="1"/>
  <c r="P523" i="12" s="1"/>
  <c r="I523" i="12"/>
  <c r="Y523" i="12"/>
  <c r="Q522" i="12"/>
  <c r="R522" i="12" s="1"/>
  <c r="Q523" i="12" l="1"/>
  <c r="R523" i="12" s="1"/>
  <c r="W523" i="12"/>
  <c r="E3416" i="13"/>
  <c r="J524" i="12"/>
  <c r="I524" i="12"/>
  <c r="E524" i="12"/>
  <c r="F524" i="12" s="1"/>
  <c r="Y524" i="12"/>
  <c r="V524" i="12"/>
  <c r="U524" i="12"/>
  <c r="B525" i="12"/>
  <c r="N524" i="12"/>
  <c r="O524" i="12" s="1"/>
  <c r="P524" i="12" s="1"/>
  <c r="K523" i="12"/>
  <c r="W524" i="12" l="1"/>
  <c r="K524" i="12"/>
  <c r="E3415" i="13"/>
  <c r="B526" i="12"/>
  <c r="U525" i="12"/>
  <c r="E525" i="12"/>
  <c r="F525" i="12" s="1"/>
  <c r="N525" i="12"/>
  <c r="O525" i="12" s="1"/>
  <c r="P525" i="12" s="1"/>
  <c r="J525" i="12"/>
  <c r="I525" i="12"/>
  <c r="Y525" i="12"/>
  <c r="V525" i="12"/>
  <c r="Q524" i="12"/>
  <c r="R524" i="12" s="1"/>
  <c r="Q525" i="12" l="1"/>
  <c r="R525" i="12" s="1"/>
  <c r="W525" i="12"/>
  <c r="E3414" i="13"/>
  <c r="N526" i="12"/>
  <c r="O526" i="12" s="1"/>
  <c r="P526" i="12" s="1"/>
  <c r="Y526" i="12"/>
  <c r="I526" i="12"/>
  <c r="E526" i="12"/>
  <c r="F526" i="12" s="1"/>
  <c r="V526" i="12"/>
  <c r="U526" i="12"/>
  <c r="B527" i="12"/>
  <c r="J526" i="12"/>
  <c r="K525" i="12"/>
  <c r="Q526" i="12" l="1"/>
  <c r="R526" i="12" s="1"/>
  <c r="K526" i="12"/>
  <c r="E3413" i="13"/>
  <c r="Y527" i="12"/>
  <c r="I527" i="12"/>
  <c r="V527" i="12"/>
  <c r="N527" i="12"/>
  <c r="O527" i="12" s="1"/>
  <c r="P527" i="12" s="1"/>
  <c r="B528" i="12"/>
  <c r="J527" i="12"/>
  <c r="E527" i="12"/>
  <c r="F527" i="12" s="1"/>
  <c r="U527" i="12"/>
  <c r="W526" i="12"/>
  <c r="W527" i="12" l="1"/>
  <c r="Q527" i="12"/>
  <c r="R527" i="12" s="1"/>
  <c r="K527" i="12"/>
  <c r="E3412" i="13"/>
  <c r="V528" i="12"/>
  <c r="Y528" i="12"/>
  <c r="U528" i="12"/>
  <c r="B529" i="12"/>
  <c r="N528" i="12"/>
  <c r="O528" i="12" s="1"/>
  <c r="P528" i="12" s="1"/>
  <c r="J528" i="12"/>
  <c r="I528" i="12"/>
  <c r="E528" i="12"/>
  <c r="F528" i="12" s="1"/>
  <c r="W528" i="12" l="1"/>
  <c r="E3411" i="13"/>
  <c r="B530" i="12"/>
  <c r="U529" i="12"/>
  <c r="E529" i="12"/>
  <c r="F529" i="12" s="1"/>
  <c r="Y529" i="12"/>
  <c r="I529" i="12"/>
  <c r="N529" i="12"/>
  <c r="O529" i="12" s="1"/>
  <c r="P529" i="12" s="1"/>
  <c r="J529" i="12"/>
  <c r="V529" i="12"/>
  <c r="Q528" i="12"/>
  <c r="R528" i="12" s="1"/>
  <c r="K528" i="12"/>
  <c r="K529" i="12" l="1"/>
  <c r="Q529" i="12"/>
  <c r="R529" i="12" s="1"/>
  <c r="W529" i="12"/>
  <c r="E3410" i="13"/>
  <c r="V530" i="12"/>
  <c r="B531" i="12"/>
  <c r="U530" i="12"/>
  <c r="E530" i="12"/>
  <c r="F530" i="12" s="1"/>
  <c r="Y530" i="12"/>
  <c r="N530" i="12"/>
  <c r="O530" i="12" s="1"/>
  <c r="P530" i="12" s="1"/>
  <c r="J530" i="12"/>
  <c r="I530" i="12"/>
  <c r="W530" i="12" l="1"/>
  <c r="K530" i="12"/>
  <c r="E3409" i="13"/>
  <c r="J531" i="12"/>
  <c r="N531" i="12"/>
  <c r="O531" i="12" s="1"/>
  <c r="P531" i="12" s="1"/>
  <c r="B532" i="12"/>
  <c r="I531" i="12"/>
  <c r="E531" i="12"/>
  <c r="F531" i="12" s="1"/>
  <c r="Y531" i="12"/>
  <c r="V531" i="12"/>
  <c r="U531" i="12"/>
  <c r="Q530" i="12"/>
  <c r="R530" i="12" s="1"/>
  <c r="E3408" i="13" l="1"/>
  <c r="J532" i="12"/>
  <c r="Y532" i="12"/>
  <c r="B533" i="12"/>
  <c r="U532" i="12"/>
  <c r="E532" i="12"/>
  <c r="F532" i="12" s="1"/>
  <c r="V532" i="12"/>
  <c r="N532" i="12"/>
  <c r="O532" i="12" s="1"/>
  <c r="P532" i="12" s="1"/>
  <c r="I532" i="12"/>
  <c r="Q531" i="12"/>
  <c r="R531" i="12" s="1"/>
  <c r="W531" i="12"/>
  <c r="K531" i="12"/>
  <c r="W532" i="12" l="1"/>
  <c r="E3407" i="13"/>
  <c r="J533" i="12"/>
  <c r="Y533" i="12"/>
  <c r="I533" i="12"/>
  <c r="V533" i="12"/>
  <c r="B534" i="12"/>
  <c r="U533" i="12"/>
  <c r="N533" i="12"/>
  <c r="O533" i="12" s="1"/>
  <c r="P533" i="12" s="1"/>
  <c r="E533" i="12"/>
  <c r="F533" i="12" s="1"/>
  <c r="K532" i="12"/>
  <c r="Q532" i="12"/>
  <c r="R532" i="12" s="1"/>
  <c r="K533" i="12" l="1"/>
  <c r="Q533" i="12"/>
  <c r="R533" i="12" s="1"/>
  <c r="W533" i="12"/>
  <c r="E3406" i="13"/>
  <c r="V534" i="12"/>
  <c r="J534" i="12"/>
  <c r="Y534" i="12"/>
  <c r="I534" i="12"/>
  <c r="E534" i="12"/>
  <c r="F534" i="12" s="1"/>
  <c r="B535" i="12"/>
  <c r="U534" i="12"/>
  <c r="N534" i="12"/>
  <c r="O534" i="12" s="1"/>
  <c r="P534" i="12" s="1"/>
  <c r="W534" i="12" l="1"/>
  <c r="Q534" i="12"/>
  <c r="R534" i="12" s="1"/>
  <c r="E3405" i="13"/>
  <c r="N535" i="12"/>
  <c r="O535" i="12" s="1"/>
  <c r="P535" i="12" s="1"/>
  <c r="Y535" i="12"/>
  <c r="I535" i="12"/>
  <c r="V535" i="12"/>
  <c r="E535" i="12"/>
  <c r="F535" i="12" s="1"/>
  <c r="B536" i="12"/>
  <c r="U535" i="12"/>
  <c r="J535" i="12"/>
  <c r="K534" i="12"/>
  <c r="Q535" i="12" l="1"/>
  <c r="R535" i="12" s="1"/>
  <c r="W535" i="12"/>
  <c r="E3404" i="13"/>
  <c r="N536" i="12"/>
  <c r="O536" i="12" s="1"/>
  <c r="P536" i="12" s="1"/>
  <c r="Y536" i="12"/>
  <c r="I536" i="12"/>
  <c r="V536" i="12"/>
  <c r="E536" i="12"/>
  <c r="F536" i="12" s="1"/>
  <c r="B537" i="12"/>
  <c r="U536" i="12"/>
  <c r="J536" i="12"/>
  <c r="K535" i="12"/>
  <c r="K536" i="12" l="1"/>
  <c r="Q536" i="12"/>
  <c r="R536" i="12" s="1"/>
  <c r="W536" i="12"/>
  <c r="E3403" i="13"/>
  <c r="N537" i="12"/>
  <c r="O537" i="12" s="1"/>
  <c r="P537" i="12" s="1"/>
  <c r="J537" i="12"/>
  <c r="Y537" i="12"/>
  <c r="I537" i="12"/>
  <c r="V537" i="12"/>
  <c r="E537" i="12"/>
  <c r="F537" i="12" s="1"/>
  <c r="B538" i="12"/>
  <c r="U537" i="12"/>
  <c r="K537" i="12" l="1"/>
  <c r="W537" i="12"/>
  <c r="E3402" i="13"/>
  <c r="J538" i="12"/>
  <c r="V538" i="12"/>
  <c r="B539" i="12"/>
  <c r="U538" i="12"/>
  <c r="E538" i="12"/>
  <c r="F538" i="12" s="1"/>
  <c r="N538" i="12"/>
  <c r="O538" i="12" s="1"/>
  <c r="P538" i="12" s="1"/>
  <c r="I538" i="12"/>
  <c r="Y538" i="12"/>
  <c r="Q537" i="12"/>
  <c r="R537" i="12" s="1"/>
  <c r="E3401" i="13" l="1"/>
  <c r="B540" i="12"/>
  <c r="U539" i="12"/>
  <c r="E539" i="12"/>
  <c r="F539" i="12" s="1"/>
  <c r="J539" i="12"/>
  <c r="Y539" i="12"/>
  <c r="V539" i="12"/>
  <c r="N539" i="12"/>
  <c r="O539" i="12" s="1"/>
  <c r="P539" i="12" s="1"/>
  <c r="I539" i="12"/>
  <c r="Q538" i="12"/>
  <c r="R538" i="12" s="1"/>
  <c r="K538" i="12"/>
  <c r="W538" i="12"/>
  <c r="W539" i="12" l="1"/>
  <c r="Q539" i="12"/>
  <c r="R539" i="12" s="1"/>
  <c r="K539" i="12"/>
  <c r="E3400" i="13"/>
  <c r="B541" i="12"/>
  <c r="U540" i="12"/>
  <c r="E540" i="12"/>
  <c r="F540" i="12" s="1"/>
  <c r="J540" i="12"/>
  <c r="Y540" i="12"/>
  <c r="V540" i="12"/>
  <c r="N540" i="12"/>
  <c r="O540" i="12" s="1"/>
  <c r="P540" i="12" s="1"/>
  <c r="I540" i="12"/>
  <c r="K540" i="12" l="1"/>
  <c r="W540" i="12"/>
  <c r="Q540" i="12"/>
  <c r="R540" i="12" s="1"/>
  <c r="E3399" i="13"/>
  <c r="N541" i="12"/>
  <c r="O541" i="12" s="1"/>
  <c r="P541" i="12" s="1"/>
  <c r="J541" i="12"/>
  <c r="B542" i="12"/>
  <c r="U541" i="12"/>
  <c r="E541" i="12"/>
  <c r="F541" i="12" s="1"/>
  <c r="I541" i="12"/>
  <c r="Y541" i="12"/>
  <c r="V541" i="12"/>
  <c r="W541" i="12" l="1"/>
  <c r="K541" i="12"/>
  <c r="E3398" i="13"/>
  <c r="N542" i="12"/>
  <c r="O542" i="12" s="1"/>
  <c r="P542" i="12" s="1"/>
  <c r="J542" i="12"/>
  <c r="Y542" i="12"/>
  <c r="I542" i="12"/>
  <c r="B543" i="12"/>
  <c r="U542" i="12"/>
  <c r="E542" i="12"/>
  <c r="F542" i="12" s="1"/>
  <c r="V542" i="12"/>
  <c r="Q541" i="12"/>
  <c r="R541" i="12" s="1"/>
  <c r="W542" i="12" l="1"/>
  <c r="Q542" i="12"/>
  <c r="R542" i="12" s="1"/>
  <c r="E3397" i="13"/>
  <c r="Y543" i="12"/>
  <c r="I543" i="12"/>
  <c r="V543" i="12"/>
  <c r="N543" i="12"/>
  <c r="O543" i="12" s="1"/>
  <c r="P543" i="12" s="1"/>
  <c r="B544" i="12"/>
  <c r="U543" i="12"/>
  <c r="J543" i="12"/>
  <c r="E543" i="12"/>
  <c r="F543" i="12" s="1"/>
  <c r="K542" i="12"/>
  <c r="W543" i="12" l="1"/>
  <c r="E3396" i="13"/>
  <c r="Y544" i="12"/>
  <c r="I544" i="12"/>
  <c r="V544" i="12"/>
  <c r="B545" i="12"/>
  <c r="U544" i="12"/>
  <c r="E544" i="12"/>
  <c r="F544" i="12" s="1"/>
  <c r="N544" i="12"/>
  <c r="O544" i="12" s="1"/>
  <c r="P544" i="12" s="1"/>
  <c r="J544" i="12"/>
  <c r="Q543" i="12"/>
  <c r="R543" i="12" s="1"/>
  <c r="K543" i="12"/>
  <c r="W544" i="12" l="1"/>
  <c r="E3395" i="13"/>
  <c r="V545" i="12"/>
  <c r="B546" i="12"/>
  <c r="U545" i="12"/>
  <c r="E545" i="12"/>
  <c r="F545" i="12" s="1"/>
  <c r="N545" i="12"/>
  <c r="O545" i="12" s="1"/>
  <c r="P545" i="12" s="1"/>
  <c r="Y545" i="12"/>
  <c r="I545" i="12"/>
  <c r="J545" i="12"/>
  <c r="K544" i="12"/>
  <c r="Q544" i="12"/>
  <c r="R544" i="12" s="1"/>
  <c r="W545" i="12" l="1"/>
  <c r="Q545" i="12"/>
  <c r="R545" i="12" s="1"/>
  <c r="E3394" i="13"/>
  <c r="N546" i="12"/>
  <c r="O546" i="12" s="1"/>
  <c r="P546" i="12" s="1"/>
  <c r="Y546" i="12"/>
  <c r="I546" i="12"/>
  <c r="V546" i="12"/>
  <c r="B547" i="12"/>
  <c r="U546" i="12"/>
  <c r="E546" i="12"/>
  <c r="F546" i="12" s="1"/>
  <c r="J546" i="12"/>
  <c r="K545" i="12"/>
  <c r="K546" i="12" l="1"/>
  <c r="Q546" i="12"/>
  <c r="R546" i="12" s="1"/>
  <c r="W546" i="12"/>
  <c r="E3393" i="13"/>
  <c r="J547" i="12"/>
  <c r="V547" i="12"/>
  <c r="B548" i="12"/>
  <c r="U547" i="12"/>
  <c r="E547" i="12"/>
  <c r="F547" i="12" s="1"/>
  <c r="Y547" i="12"/>
  <c r="N547" i="12"/>
  <c r="O547" i="12" s="1"/>
  <c r="P547" i="12" s="1"/>
  <c r="I547" i="12"/>
  <c r="W547" i="12" l="1"/>
  <c r="K547" i="12"/>
  <c r="Q547" i="12"/>
  <c r="R547" i="12" s="1"/>
  <c r="E3392" i="13"/>
  <c r="J548" i="12"/>
  <c r="Y548" i="12"/>
  <c r="I548" i="12"/>
  <c r="B549" i="12"/>
  <c r="U548" i="12"/>
  <c r="E548" i="12"/>
  <c r="F548" i="12" s="1"/>
  <c r="V548" i="12"/>
  <c r="N548" i="12"/>
  <c r="O548" i="12" s="1"/>
  <c r="P548" i="12" s="1"/>
  <c r="Q548" i="12" l="1"/>
  <c r="R548" i="12" s="1"/>
  <c r="E3391" i="13"/>
  <c r="J549" i="12"/>
  <c r="Y549" i="12"/>
  <c r="I549" i="12"/>
  <c r="V549" i="12"/>
  <c r="B550" i="12"/>
  <c r="U549" i="12"/>
  <c r="E549" i="12"/>
  <c r="F549" i="12" s="1"/>
  <c r="N549" i="12"/>
  <c r="O549" i="12" s="1"/>
  <c r="P549" i="12" s="1"/>
  <c r="W548" i="12"/>
  <c r="K548" i="12"/>
  <c r="W549" i="12" l="1"/>
  <c r="E3390" i="13"/>
  <c r="V550" i="12"/>
  <c r="J550" i="12"/>
  <c r="Y550" i="12"/>
  <c r="I550" i="12"/>
  <c r="N550" i="12"/>
  <c r="O550" i="12" s="1"/>
  <c r="P550" i="12" s="1"/>
  <c r="E550" i="12"/>
  <c r="F550" i="12" s="1"/>
  <c r="B551" i="12"/>
  <c r="U550" i="12"/>
  <c r="K549" i="12"/>
  <c r="Q549" i="12"/>
  <c r="R549" i="12" s="1"/>
  <c r="W550" i="12" l="1"/>
  <c r="Q550" i="12"/>
  <c r="R550" i="12" s="1"/>
  <c r="K550" i="12"/>
  <c r="E3389" i="13"/>
  <c r="N551" i="12"/>
  <c r="O551" i="12" s="1"/>
  <c r="P551" i="12" s="1"/>
  <c r="J551" i="12"/>
  <c r="Y551" i="12"/>
  <c r="I551" i="12"/>
  <c r="V551" i="12"/>
  <c r="B552" i="12"/>
  <c r="U551" i="12"/>
  <c r="E551" i="12"/>
  <c r="F551" i="12" s="1"/>
  <c r="K551" i="12" l="1"/>
  <c r="W551" i="12"/>
  <c r="E3388" i="13"/>
  <c r="N552" i="12"/>
  <c r="O552" i="12" s="1"/>
  <c r="P552" i="12" s="1"/>
  <c r="J552" i="12"/>
  <c r="Y552" i="12"/>
  <c r="I552" i="12"/>
  <c r="V552" i="12"/>
  <c r="E552" i="12"/>
  <c r="F552" i="12" s="1"/>
  <c r="B553" i="12"/>
  <c r="U552" i="12"/>
  <c r="Q551" i="12"/>
  <c r="R551" i="12" s="1"/>
  <c r="W552" i="12" l="1"/>
  <c r="K552" i="12"/>
  <c r="Q552" i="12"/>
  <c r="R552" i="12" s="1"/>
  <c r="E3387" i="13"/>
  <c r="N553" i="12"/>
  <c r="O553" i="12" s="1"/>
  <c r="P553" i="12" s="1"/>
  <c r="J553" i="12"/>
  <c r="Y553" i="12"/>
  <c r="I553" i="12"/>
  <c r="V553" i="12"/>
  <c r="B554" i="12"/>
  <c r="U553" i="12"/>
  <c r="E553" i="12"/>
  <c r="F553" i="12" s="1"/>
  <c r="W553" i="12" l="1"/>
  <c r="E3386" i="13"/>
  <c r="J554" i="12"/>
  <c r="V554" i="12"/>
  <c r="B555" i="12"/>
  <c r="U554" i="12"/>
  <c r="E554" i="12"/>
  <c r="F554" i="12" s="1"/>
  <c r="N554" i="12"/>
  <c r="O554" i="12" s="1"/>
  <c r="P554" i="12" s="1"/>
  <c r="Y554" i="12"/>
  <c r="I554" i="12"/>
  <c r="Q553" i="12"/>
  <c r="R553" i="12" s="1"/>
  <c r="K553" i="12"/>
  <c r="W554" i="12" l="1"/>
  <c r="Q554" i="12"/>
  <c r="R554" i="12" s="1"/>
  <c r="E3385" i="13"/>
  <c r="B556" i="12"/>
  <c r="U555" i="12"/>
  <c r="E555" i="12"/>
  <c r="F555" i="12" s="1"/>
  <c r="N555" i="12"/>
  <c r="O555" i="12" s="1"/>
  <c r="P555" i="12" s="1"/>
  <c r="J555" i="12"/>
  <c r="Y555" i="12"/>
  <c r="V555" i="12"/>
  <c r="I555" i="12"/>
  <c r="K554" i="12"/>
  <c r="W555" i="12" l="1"/>
  <c r="Q555" i="12"/>
  <c r="R555" i="12" s="1"/>
  <c r="E3384" i="13"/>
  <c r="B557" i="12"/>
  <c r="U556" i="12"/>
  <c r="E556" i="12"/>
  <c r="F556" i="12" s="1"/>
  <c r="N556" i="12"/>
  <c r="O556" i="12" s="1"/>
  <c r="P556" i="12" s="1"/>
  <c r="J556" i="12"/>
  <c r="Y556" i="12"/>
  <c r="V556" i="12"/>
  <c r="I556" i="12"/>
  <c r="K555" i="12"/>
  <c r="W556" i="12" l="1"/>
  <c r="Q556" i="12"/>
  <c r="R556" i="12" s="1"/>
  <c r="E3383" i="13"/>
  <c r="N557" i="12"/>
  <c r="O557" i="12" s="1"/>
  <c r="P557" i="12" s="1"/>
  <c r="J557" i="12"/>
  <c r="B558" i="12"/>
  <c r="U557" i="12"/>
  <c r="E557" i="12"/>
  <c r="F557" i="12" s="1"/>
  <c r="Y557" i="12"/>
  <c r="V557" i="12"/>
  <c r="I557" i="12"/>
  <c r="K556" i="12"/>
  <c r="Q557" i="12" l="1"/>
  <c r="R557" i="12" s="1"/>
  <c r="E3382" i="13"/>
  <c r="N558" i="12"/>
  <c r="O558" i="12" s="1"/>
  <c r="P558" i="12" s="1"/>
  <c r="J558" i="12"/>
  <c r="Y558" i="12"/>
  <c r="I558" i="12"/>
  <c r="B559" i="12"/>
  <c r="U558" i="12"/>
  <c r="E558" i="12"/>
  <c r="F558" i="12" s="1"/>
  <c r="V558" i="12"/>
  <c r="K557" i="12"/>
  <c r="W557" i="12"/>
  <c r="Q558" i="12" l="1"/>
  <c r="R558" i="12" s="1"/>
  <c r="K558" i="12"/>
  <c r="E3381" i="13"/>
  <c r="Y559" i="12"/>
  <c r="I559" i="12"/>
  <c r="V559" i="12"/>
  <c r="B560" i="12"/>
  <c r="U559" i="12"/>
  <c r="E559" i="12"/>
  <c r="F559" i="12" s="1"/>
  <c r="N559" i="12"/>
  <c r="O559" i="12" s="1"/>
  <c r="P559" i="12" s="1"/>
  <c r="J559" i="12"/>
  <c r="W558" i="12"/>
  <c r="K559" i="12" l="1"/>
  <c r="Q559" i="12"/>
  <c r="R559" i="12" s="1"/>
  <c r="W559" i="12"/>
  <c r="E3380" i="13"/>
  <c r="Y560" i="12"/>
  <c r="I560" i="12"/>
  <c r="V560" i="12"/>
  <c r="B561" i="12"/>
  <c r="U560" i="12"/>
  <c r="E560" i="12"/>
  <c r="F560" i="12" s="1"/>
  <c r="N560" i="12"/>
  <c r="O560" i="12" s="1"/>
  <c r="P560" i="12" s="1"/>
  <c r="J560" i="12"/>
  <c r="W560" i="12" l="1"/>
  <c r="Q560" i="12"/>
  <c r="R560" i="12" s="1"/>
  <c r="E3379" i="13"/>
  <c r="V561" i="12"/>
  <c r="B562" i="12"/>
  <c r="U561" i="12"/>
  <c r="E561" i="12"/>
  <c r="F561" i="12" s="1"/>
  <c r="N561" i="12"/>
  <c r="O561" i="12" s="1"/>
  <c r="P561" i="12" s="1"/>
  <c r="Y561" i="12"/>
  <c r="I561" i="12"/>
  <c r="J561" i="12"/>
  <c r="K560" i="12"/>
  <c r="K561" i="12" l="1"/>
  <c r="Q561" i="12"/>
  <c r="R561" i="12" s="1"/>
  <c r="W561" i="12"/>
  <c r="E3378" i="13"/>
  <c r="N562" i="12"/>
  <c r="O562" i="12" s="1"/>
  <c r="P562" i="12" s="1"/>
  <c r="Y562" i="12"/>
  <c r="I562" i="12"/>
  <c r="V562" i="12"/>
  <c r="B563" i="12"/>
  <c r="U562" i="12"/>
  <c r="E562" i="12"/>
  <c r="F562" i="12" s="1"/>
  <c r="J562" i="12"/>
  <c r="W562" i="12" l="1"/>
  <c r="Q562" i="12"/>
  <c r="R562" i="12" s="1"/>
  <c r="E3377" i="13"/>
  <c r="J563" i="12"/>
  <c r="Y563" i="12"/>
  <c r="I563" i="12"/>
  <c r="V563" i="12"/>
  <c r="B564" i="12"/>
  <c r="U563" i="12"/>
  <c r="E563" i="12"/>
  <c r="F563" i="12" s="1"/>
  <c r="N563" i="12"/>
  <c r="O563" i="12" s="1"/>
  <c r="P563" i="12" s="1"/>
  <c r="K562" i="12"/>
  <c r="Q563" i="12" l="1"/>
  <c r="R563" i="12" s="1"/>
  <c r="W563" i="12"/>
  <c r="K563" i="12"/>
  <c r="E3376" i="13"/>
  <c r="J564" i="12"/>
  <c r="Y564" i="12"/>
  <c r="I564" i="12"/>
  <c r="V564" i="12"/>
  <c r="B565" i="12"/>
  <c r="U564" i="12"/>
  <c r="E564" i="12"/>
  <c r="F564" i="12" s="1"/>
  <c r="N564" i="12"/>
  <c r="O564" i="12" s="1"/>
  <c r="P564" i="12" s="1"/>
  <c r="W564" i="12" l="1"/>
  <c r="Q564" i="12"/>
  <c r="R564" i="12" s="1"/>
  <c r="E3375" i="13"/>
  <c r="J565" i="12"/>
  <c r="Y565" i="12"/>
  <c r="I565" i="12"/>
  <c r="V565" i="12"/>
  <c r="B566" i="12"/>
  <c r="U565" i="12"/>
  <c r="E565" i="12"/>
  <c r="F565" i="12" s="1"/>
  <c r="N565" i="12"/>
  <c r="O565" i="12" s="1"/>
  <c r="P565" i="12" s="1"/>
  <c r="K564" i="12"/>
  <c r="Q565" i="12" l="1"/>
  <c r="R565" i="12" s="1"/>
  <c r="K565" i="12"/>
  <c r="W565" i="12"/>
  <c r="E3374" i="13"/>
  <c r="V566" i="12"/>
  <c r="J566" i="12"/>
  <c r="Y566" i="12"/>
  <c r="I566" i="12"/>
  <c r="U566" i="12"/>
  <c r="N566" i="12"/>
  <c r="O566" i="12" s="1"/>
  <c r="P566" i="12" s="1"/>
  <c r="E566" i="12"/>
  <c r="F566" i="12" s="1"/>
  <c r="B567" i="12"/>
  <c r="K566" i="12" l="1"/>
  <c r="W566" i="12"/>
  <c r="E3373" i="13"/>
  <c r="N567" i="12"/>
  <c r="O567" i="12" s="1"/>
  <c r="P567" i="12" s="1"/>
  <c r="J567" i="12"/>
  <c r="Y567" i="12"/>
  <c r="I567" i="12"/>
  <c r="V567" i="12"/>
  <c r="B568" i="12"/>
  <c r="U567" i="12"/>
  <c r="E567" i="12"/>
  <c r="F567" i="12" s="1"/>
  <c r="Q566" i="12"/>
  <c r="R566" i="12" s="1"/>
  <c r="W567" i="12" l="1"/>
  <c r="Q567" i="12"/>
  <c r="R567" i="12" s="1"/>
  <c r="E3372" i="13"/>
  <c r="N568" i="12"/>
  <c r="O568" i="12" s="1"/>
  <c r="P568" i="12" s="1"/>
  <c r="J568" i="12"/>
  <c r="Y568" i="12"/>
  <c r="I568" i="12"/>
  <c r="V568" i="12"/>
  <c r="U568" i="12"/>
  <c r="E568" i="12"/>
  <c r="F568" i="12" s="1"/>
  <c r="B569" i="12"/>
  <c r="K567" i="12"/>
  <c r="W568" i="12" l="1"/>
  <c r="Q568" i="12"/>
  <c r="R568" i="12" s="1"/>
  <c r="E3371" i="13"/>
  <c r="N569" i="12"/>
  <c r="O569" i="12" s="1"/>
  <c r="P569" i="12" s="1"/>
  <c r="J569" i="12"/>
  <c r="Y569" i="12"/>
  <c r="I569" i="12"/>
  <c r="V569" i="12"/>
  <c r="B570" i="12"/>
  <c r="U569" i="12"/>
  <c r="E569" i="12"/>
  <c r="F569" i="12" s="1"/>
  <c r="K568" i="12"/>
  <c r="W569" i="12" l="1"/>
  <c r="K569" i="12"/>
  <c r="E3370" i="13"/>
  <c r="J570" i="12"/>
  <c r="Y570" i="12"/>
  <c r="V570" i="12"/>
  <c r="B571" i="12"/>
  <c r="U570" i="12"/>
  <c r="E570" i="12"/>
  <c r="F570" i="12" s="1"/>
  <c r="N570" i="12"/>
  <c r="O570" i="12" s="1"/>
  <c r="P570" i="12" s="1"/>
  <c r="I570" i="12"/>
  <c r="Q569" i="12"/>
  <c r="R569" i="12" s="1"/>
  <c r="W570" i="12" l="1"/>
  <c r="K570" i="12"/>
  <c r="Q570" i="12"/>
  <c r="R570" i="12" s="1"/>
  <c r="E3369" i="13"/>
  <c r="V571" i="12"/>
  <c r="B572" i="12"/>
  <c r="U571" i="12"/>
  <c r="E571" i="12"/>
  <c r="F571" i="12" s="1"/>
  <c r="N571" i="12"/>
  <c r="O571" i="12" s="1"/>
  <c r="P571" i="12" s="1"/>
  <c r="J571" i="12"/>
  <c r="Y571" i="12"/>
  <c r="I571" i="12"/>
  <c r="K571" i="12" l="1"/>
  <c r="Q571" i="12"/>
  <c r="R571" i="12" s="1"/>
  <c r="W571" i="12"/>
  <c r="E3368" i="13"/>
  <c r="B573" i="12"/>
  <c r="U572" i="12"/>
  <c r="E572" i="12"/>
  <c r="F572" i="12" s="1"/>
  <c r="N572" i="12"/>
  <c r="O572" i="12" s="1"/>
  <c r="P572" i="12" s="1"/>
  <c r="J572" i="12"/>
  <c r="Y572" i="12"/>
  <c r="V572" i="12"/>
  <c r="I572" i="12"/>
  <c r="W572" i="12" l="1"/>
  <c r="E3367" i="13"/>
  <c r="N573" i="12"/>
  <c r="O573" i="12" s="1"/>
  <c r="P573" i="12" s="1"/>
  <c r="J573" i="12"/>
  <c r="Y573" i="12"/>
  <c r="I573" i="12"/>
  <c r="B574" i="12"/>
  <c r="U573" i="12"/>
  <c r="E573" i="12"/>
  <c r="F573" i="12" s="1"/>
  <c r="V573" i="12"/>
  <c r="K572" i="12"/>
  <c r="Q572" i="12"/>
  <c r="R572" i="12" s="1"/>
  <c r="K573" i="12" l="1"/>
  <c r="Q573" i="12"/>
  <c r="R573" i="12" s="1"/>
  <c r="W573" i="12"/>
  <c r="E3366" i="13"/>
  <c r="N574" i="12"/>
  <c r="O574" i="12" s="1"/>
  <c r="P574" i="12" s="1"/>
  <c r="J574" i="12"/>
  <c r="Y574" i="12"/>
  <c r="I574" i="12"/>
  <c r="V574" i="12"/>
  <c r="B575" i="12"/>
  <c r="U574" i="12"/>
  <c r="E574" i="12"/>
  <c r="F574" i="12" s="1"/>
  <c r="E3365" i="13" l="1"/>
  <c r="J575" i="12"/>
  <c r="Y575" i="12"/>
  <c r="I575" i="12"/>
  <c r="V575" i="12"/>
  <c r="B576" i="12"/>
  <c r="U575" i="12"/>
  <c r="E575" i="12"/>
  <c r="F575" i="12" s="1"/>
  <c r="N575" i="12"/>
  <c r="O575" i="12" s="1"/>
  <c r="P575" i="12" s="1"/>
  <c r="Q574" i="12"/>
  <c r="R574" i="12" s="1"/>
  <c r="W574" i="12"/>
  <c r="K574" i="12"/>
  <c r="W575" i="12" l="1"/>
  <c r="E3364" i="13"/>
  <c r="Y576" i="12"/>
  <c r="I576" i="12"/>
  <c r="V576" i="12"/>
  <c r="B577" i="12"/>
  <c r="U576" i="12"/>
  <c r="E576" i="12"/>
  <c r="F576" i="12" s="1"/>
  <c r="N576" i="12"/>
  <c r="O576" i="12" s="1"/>
  <c r="P576" i="12" s="1"/>
  <c r="J576" i="12"/>
  <c r="K575" i="12"/>
  <c r="Q575" i="12"/>
  <c r="R575" i="12" s="1"/>
  <c r="W576" i="12" l="1"/>
  <c r="E3363" i="13"/>
  <c r="V577" i="12"/>
  <c r="B578" i="12"/>
  <c r="U577" i="12"/>
  <c r="E577" i="12"/>
  <c r="F577" i="12" s="1"/>
  <c r="N577" i="12"/>
  <c r="O577" i="12" s="1"/>
  <c r="P577" i="12" s="1"/>
  <c r="Y577" i="12"/>
  <c r="I577" i="12"/>
  <c r="J577" i="12"/>
  <c r="K576" i="12"/>
  <c r="Q576" i="12"/>
  <c r="R576" i="12" s="1"/>
  <c r="W577" i="12" l="1"/>
  <c r="Q577" i="12"/>
  <c r="R577" i="12" s="1"/>
  <c r="E3362" i="13"/>
  <c r="N578" i="12"/>
  <c r="O578" i="12" s="1"/>
  <c r="P578" i="12" s="1"/>
  <c r="J578" i="12"/>
  <c r="Y578" i="12"/>
  <c r="I578" i="12"/>
  <c r="V578" i="12"/>
  <c r="B579" i="12"/>
  <c r="U578" i="12"/>
  <c r="E578" i="12"/>
  <c r="F578" i="12" s="1"/>
  <c r="K577" i="12"/>
  <c r="W578" i="12" l="1"/>
  <c r="Q578" i="12"/>
  <c r="R578" i="12" s="1"/>
  <c r="E3361" i="13"/>
  <c r="N579" i="12"/>
  <c r="O579" i="12" s="1"/>
  <c r="P579" i="12" s="1"/>
  <c r="J579" i="12"/>
  <c r="Y579" i="12"/>
  <c r="I579" i="12"/>
  <c r="V579" i="12"/>
  <c r="B580" i="12"/>
  <c r="U579" i="12"/>
  <c r="E579" i="12"/>
  <c r="F579" i="12" s="1"/>
  <c r="K578" i="12"/>
  <c r="W579" i="12" l="1"/>
  <c r="Q579" i="12"/>
  <c r="R579" i="12" s="1"/>
  <c r="E3360" i="13"/>
  <c r="J580" i="12"/>
  <c r="Y580" i="12"/>
  <c r="I580" i="12"/>
  <c r="V580" i="12"/>
  <c r="B581" i="12"/>
  <c r="U580" i="12"/>
  <c r="E580" i="12"/>
  <c r="F580" i="12" s="1"/>
  <c r="N580" i="12"/>
  <c r="O580" i="12" s="1"/>
  <c r="P580" i="12" s="1"/>
  <c r="K579" i="12"/>
  <c r="Q580" i="12" l="1"/>
  <c r="R580" i="12" s="1"/>
  <c r="K580" i="12"/>
  <c r="W580" i="12"/>
  <c r="E3359" i="13"/>
  <c r="J581" i="12"/>
  <c r="Y581" i="12"/>
  <c r="I581" i="12"/>
  <c r="V581" i="12"/>
  <c r="B582" i="12"/>
  <c r="U581" i="12"/>
  <c r="E581" i="12"/>
  <c r="F581" i="12" s="1"/>
  <c r="N581" i="12"/>
  <c r="O581" i="12" s="1"/>
  <c r="P581" i="12" s="1"/>
  <c r="W581" i="12" l="1"/>
  <c r="Q581" i="12"/>
  <c r="R581" i="12" s="1"/>
  <c r="E3358" i="13"/>
  <c r="V582" i="12"/>
  <c r="B583" i="12"/>
  <c r="U582" i="12"/>
  <c r="E582" i="12"/>
  <c r="F582" i="12" s="1"/>
  <c r="N582" i="12"/>
  <c r="O582" i="12" s="1"/>
  <c r="P582" i="12" s="1"/>
  <c r="J582" i="12"/>
  <c r="Y582" i="12"/>
  <c r="I582" i="12"/>
  <c r="K581" i="12"/>
  <c r="K582" i="12" l="1"/>
  <c r="Q582" i="12"/>
  <c r="R582" i="12" s="1"/>
  <c r="W582" i="12"/>
  <c r="E3357" i="13"/>
  <c r="N583" i="12"/>
  <c r="O583" i="12" s="1"/>
  <c r="P583" i="12" s="1"/>
  <c r="J583" i="12"/>
  <c r="Y583" i="12"/>
  <c r="I583" i="12"/>
  <c r="V583" i="12"/>
  <c r="B584" i="12"/>
  <c r="U583" i="12"/>
  <c r="E583" i="12"/>
  <c r="F583" i="12" s="1"/>
  <c r="Q583" i="12" l="1"/>
  <c r="R583" i="12" s="1"/>
  <c r="W583" i="12"/>
  <c r="E3356" i="13"/>
  <c r="N584" i="12"/>
  <c r="O584" i="12" s="1"/>
  <c r="P584" i="12" s="1"/>
  <c r="J584" i="12"/>
  <c r="Y584" i="12"/>
  <c r="I584" i="12"/>
  <c r="V584" i="12"/>
  <c r="B585" i="12"/>
  <c r="U584" i="12"/>
  <c r="E584" i="12"/>
  <c r="F584" i="12" s="1"/>
  <c r="K583" i="12"/>
  <c r="Q584" i="12" l="1"/>
  <c r="R584" i="12" s="1"/>
  <c r="W584" i="12"/>
  <c r="E3355" i="13"/>
  <c r="N585" i="12"/>
  <c r="O585" i="12" s="1"/>
  <c r="P585" i="12" s="1"/>
  <c r="J585" i="12"/>
  <c r="Y585" i="12"/>
  <c r="I585" i="12"/>
  <c r="V585" i="12"/>
  <c r="B586" i="12"/>
  <c r="U585" i="12"/>
  <c r="E585" i="12"/>
  <c r="F585" i="12" s="1"/>
  <c r="K584" i="12"/>
  <c r="W585" i="12" l="1"/>
  <c r="Q585" i="12"/>
  <c r="R585" i="12" s="1"/>
  <c r="E3354" i="13"/>
  <c r="J586" i="12"/>
  <c r="Y586" i="12"/>
  <c r="I586" i="12"/>
  <c r="V586" i="12"/>
  <c r="B587" i="12"/>
  <c r="U586" i="12"/>
  <c r="E586" i="12"/>
  <c r="F586" i="12" s="1"/>
  <c r="N586" i="12"/>
  <c r="O586" i="12" s="1"/>
  <c r="P586" i="12" s="1"/>
  <c r="K585" i="12"/>
  <c r="W586" i="12" l="1"/>
  <c r="E3353" i="13"/>
  <c r="V587" i="12"/>
  <c r="B588" i="12"/>
  <c r="U587" i="12"/>
  <c r="E587" i="12"/>
  <c r="F587" i="12" s="1"/>
  <c r="N587" i="12"/>
  <c r="O587" i="12" s="1"/>
  <c r="P587" i="12" s="1"/>
  <c r="J587" i="12"/>
  <c r="Y587" i="12"/>
  <c r="I587" i="12"/>
  <c r="Q586" i="12"/>
  <c r="R586" i="12" s="1"/>
  <c r="K586" i="12"/>
  <c r="E3352" i="13" l="1"/>
  <c r="B589" i="12"/>
  <c r="U588" i="12"/>
  <c r="E588" i="12"/>
  <c r="F588" i="12" s="1"/>
  <c r="N588" i="12"/>
  <c r="O588" i="12" s="1"/>
  <c r="P588" i="12" s="1"/>
  <c r="J588" i="12"/>
  <c r="Y588" i="12"/>
  <c r="I588" i="12"/>
  <c r="V588" i="12"/>
  <c r="K587" i="12"/>
  <c r="Q587" i="12"/>
  <c r="R587" i="12" s="1"/>
  <c r="W587" i="12"/>
  <c r="Q588" i="12" l="1"/>
  <c r="R588" i="12" s="1"/>
  <c r="W588" i="12"/>
  <c r="E3351" i="13"/>
  <c r="N589" i="12"/>
  <c r="O589" i="12" s="1"/>
  <c r="P589" i="12" s="1"/>
  <c r="J589" i="12"/>
  <c r="Y589" i="12"/>
  <c r="I589" i="12"/>
  <c r="V589" i="12"/>
  <c r="B590" i="12"/>
  <c r="U589" i="12"/>
  <c r="E589" i="12"/>
  <c r="F589" i="12" s="1"/>
  <c r="K588" i="12"/>
  <c r="Q589" i="12" l="1"/>
  <c r="R589" i="12" s="1"/>
  <c r="W589" i="12"/>
  <c r="E3350" i="13"/>
  <c r="N590" i="12"/>
  <c r="O590" i="12" s="1"/>
  <c r="P590" i="12" s="1"/>
  <c r="J590" i="12"/>
  <c r="Y590" i="12"/>
  <c r="I590" i="12"/>
  <c r="V590" i="12"/>
  <c r="B591" i="12"/>
  <c r="U590" i="12"/>
  <c r="E590" i="12"/>
  <c r="F590" i="12" s="1"/>
  <c r="K589" i="12"/>
  <c r="W590" i="12" l="1"/>
  <c r="Q590" i="12"/>
  <c r="R590" i="12" s="1"/>
  <c r="E3349" i="13"/>
  <c r="J591" i="12"/>
  <c r="Y591" i="12"/>
  <c r="I591" i="12"/>
  <c r="V591" i="12"/>
  <c r="B592" i="12"/>
  <c r="U591" i="12"/>
  <c r="E591" i="12"/>
  <c r="F591" i="12" s="1"/>
  <c r="N591" i="12"/>
  <c r="O591" i="12" s="1"/>
  <c r="P591" i="12" s="1"/>
  <c r="K590" i="12"/>
  <c r="Q591" i="12" l="1"/>
  <c r="R591" i="12" s="1"/>
  <c r="W591" i="12"/>
  <c r="E3348" i="13"/>
  <c r="Y592" i="12"/>
  <c r="I592" i="12"/>
  <c r="V592" i="12"/>
  <c r="B593" i="12"/>
  <c r="U592" i="12"/>
  <c r="E592" i="12"/>
  <c r="F592" i="12" s="1"/>
  <c r="N592" i="12"/>
  <c r="O592" i="12" s="1"/>
  <c r="P592" i="12" s="1"/>
  <c r="J592" i="12"/>
  <c r="K591" i="12"/>
  <c r="K592" i="12" l="1"/>
  <c r="E3347" i="13"/>
  <c r="V593" i="12"/>
  <c r="B594" i="12"/>
  <c r="U593" i="12"/>
  <c r="E593" i="12"/>
  <c r="F593" i="12" s="1"/>
  <c r="N593" i="12"/>
  <c r="O593" i="12" s="1"/>
  <c r="P593" i="12" s="1"/>
  <c r="J593" i="12"/>
  <c r="Y593" i="12"/>
  <c r="I593" i="12"/>
  <c r="Q592" i="12"/>
  <c r="R592" i="12" s="1"/>
  <c r="W592" i="12"/>
  <c r="Q593" i="12" l="1"/>
  <c r="R593" i="12" s="1"/>
  <c r="W593" i="12"/>
  <c r="E3346" i="13"/>
  <c r="N594" i="12"/>
  <c r="O594" i="12" s="1"/>
  <c r="P594" i="12" s="1"/>
  <c r="J594" i="12"/>
  <c r="Y594" i="12"/>
  <c r="I594" i="12"/>
  <c r="V594" i="12"/>
  <c r="B595" i="12"/>
  <c r="U594" i="12"/>
  <c r="E594" i="12"/>
  <c r="F594" i="12" s="1"/>
  <c r="K593" i="12"/>
  <c r="W594" i="12" l="1"/>
  <c r="E3345" i="13"/>
  <c r="N595" i="12"/>
  <c r="O595" i="12" s="1"/>
  <c r="P595" i="12" s="1"/>
  <c r="J595" i="12"/>
  <c r="Y595" i="12"/>
  <c r="I595" i="12"/>
  <c r="V595" i="12"/>
  <c r="B596" i="12"/>
  <c r="U595" i="12"/>
  <c r="E595" i="12"/>
  <c r="F595" i="12" s="1"/>
  <c r="K594" i="12"/>
  <c r="Q594" i="12"/>
  <c r="R594" i="12" s="1"/>
  <c r="Q595" i="12" l="1"/>
  <c r="R595" i="12" s="1"/>
  <c r="K595" i="12"/>
  <c r="W595" i="12"/>
  <c r="E3344" i="13"/>
  <c r="J596" i="12"/>
  <c r="Y596" i="12"/>
  <c r="I596" i="12"/>
  <c r="V596" i="12"/>
  <c r="B597" i="12"/>
  <c r="U596" i="12"/>
  <c r="E596" i="12"/>
  <c r="F596" i="12" s="1"/>
  <c r="N596" i="12"/>
  <c r="O596" i="12" s="1"/>
  <c r="P596" i="12" s="1"/>
  <c r="W596" i="12" l="1"/>
  <c r="Q596" i="12"/>
  <c r="R596" i="12" s="1"/>
  <c r="E3343" i="13"/>
  <c r="J597" i="12"/>
  <c r="Y597" i="12"/>
  <c r="I597" i="12"/>
  <c r="V597" i="12"/>
  <c r="B598" i="12"/>
  <c r="U597" i="12"/>
  <c r="E597" i="12"/>
  <c r="F597" i="12" s="1"/>
  <c r="N597" i="12"/>
  <c r="O597" i="12" s="1"/>
  <c r="P597" i="12" s="1"/>
  <c r="K596" i="12"/>
  <c r="W597" i="12" l="1"/>
  <c r="Q597" i="12"/>
  <c r="R597" i="12" s="1"/>
  <c r="E3342" i="13"/>
  <c r="V598" i="12"/>
  <c r="B599" i="12"/>
  <c r="U598" i="12"/>
  <c r="E598" i="12"/>
  <c r="F598" i="12" s="1"/>
  <c r="N598" i="12"/>
  <c r="O598" i="12" s="1"/>
  <c r="P598" i="12" s="1"/>
  <c r="J598" i="12"/>
  <c r="Y598" i="12"/>
  <c r="I598" i="12"/>
  <c r="K597" i="12"/>
  <c r="W598" i="12" l="1"/>
  <c r="E3341" i="13"/>
  <c r="N599" i="12"/>
  <c r="O599" i="12" s="1"/>
  <c r="P599" i="12" s="1"/>
  <c r="J599" i="12"/>
  <c r="Y599" i="12"/>
  <c r="I599" i="12"/>
  <c r="V599" i="12"/>
  <c r="B600" i="12"/>
  <c r="U599" i="12"/>
  <c r="E599" i="12"/>
  <c r="F599" i="12" s="1"/>
  <c r="K598" i="12"/>
  <c r="Q598" i="12"/>
  <c r="R598" i="12" s="1"/>
  <c r="W599" i="12" l="1"/>
  <c r="Q599" i="12"/>
  <c r="R599" i="12" s="1"/>
  <c r="E3340" i="13"/>
  <c r="N600" i="12"/>
  <c r="O600" i="12" s="1"/>
  <c r="P600" i="12" s="1"/>
  <c r="J600" i="12"/>
  <c r="Y600" i="12"/>
  <c r="I600" i="12"/>
  <c r="V600" i="12"/>
  <c r="B601" i="12"/>
  <c r="U600" i="12"/>
  <c r="E600" i="12"/>
  <c r="F600" i="12" s="1"/>
  <c r="K599" i="12"/>
  <c r="Q600" i="12" l="1"/>
  <c r="R600" i="12" s="1"/>
  <c r="W600" i="12"/>
  <c r="E3339" i="13"/>
  <c r="N601" i="12"/>
  <c r="O601" i="12" s="1"/>
  <c r="P601" i="12" s="1"/>
  <c r="J601" i="12"/>
  <c r="Y601" i="12"/>
  <c r="I601" i="12"/>
  <c r="V601" i="12"/>
  <c r="B602" i="12"/>
  <c r="U601" i="12"/>
  <c r="E601" i="12"/>
  <c r="F601" i="12" s="1"/>
  <c r="K600" i="12"/>
  <c r="W601" i="12" l="1"/>
  <c r="Q601" i="12"/>
  <c r="R601" i="12" s="1"/>
  <c r="E3338" i="13"/>
  <c r="J602" i="12"/>
  <c r="Y602" i="12"/>
  <c r="I602" i="12"/>
  <c r="V602" i="12"/>
  <c r="B603" i="12"/>
  <c r="U602" i="12"/>
  <c r="E602" i="12"/>
  <c r="F602" i="12" s="1"/>
  <c r="N602" i="12"/>
  <c r="O602" i="12" s="1"/>
  <c r="P602" i="12" s="1"/>
  <c r="K601" i="12"/>
  <c r="K602" i="12" l="1"/>
  <c r="Q602" i="12"/>
  <c r="R602" i="12" s="1"/>
  <c r="W602" i="12"/>
  <c r="E3337" i="13"/>
  <c r="V603" i="12"/>
  <c r="B604" i="12"/>
  <c r="U603" i="12"/>
  <c r="E603" i="12"/>
  <c r="F603" i="12" s="1"/>
  <c r="N603" i="12"/>
  <c r="O603" i="12" s="1"/>
  <c r="P603" i="12" s="1"/>
  <c r="J603" i="12"/>
  <c r="Y603" i="12"/>
  <c r="I603" i="12"/>
  <c r="W603" i="12" l="1"/>
  <c r="E3336" i="13"/>
  <c r="B605" i="12"/>
  <c r="U604" i="12"/>
  <c r="E604" i="12"/>
  <c r="F604" i="12" s="1"/>
  <c r="N604" i="12"/>
  <c r="O604" i="12" s="1"/>
  <c r="P604" i="12" s="1"/>
  <c r="J604" i="12"/>
  <c r="Y604" i="12"/>
  <c r="I604" i="12"/>
  <c r="V604" i="12"/>
  <c r="K603" i="12"/>
  <c r="Q603" i="12"/>
  <c r="R603" i="12" s="1"/>
  <c r="Q604" i="12" l="1"/>
  <c r="R604" i="12" s="1"/>
  <c r="W604" i="12"/>
  <c r="E3335" i="13"/>
  <c r="N605" i="12"/>
  <c r="O605" i="12" s="1"/>
  <c r="P605" i="12" s="1"/>
  <c r="J605" i="12"/>
  <c r="Y605" i="12"/>
  <c r="I605" i="12"/>
  <c r="V605" i="12"/>
  <c r="B606" i="12"/>
  <c r="U605" i="12"/>
  <c r="E605" i="12"/>
  <c r="F605" i="12" s="1"/>
  <c r="K604" i="12"/>
  <c r="K605" i="12" l="1"/>
  <c r="Q605" i="12"/>
  <c r="R605" i="12" s="1"/>
  <c r="W605" i="12"/>
  <c r="E3334" i="13"/>
  <c r="N606" i="12"/>
  <c r="O606" i="12" s="1"/>
  <c r="P606" i="12" s="1"/>
  <c r="J606" i="12"/>
  <c r="Y606" i="12"/>
  <c r="I606" i="12"/>
  <c r="V606" i="12"/>
  <c r="B607" i="12"/>
  <c r="U606" i="12"/>
  <c r="E606" i="12"/>
  <c r="F606" i="12" s="1"/>
  <c r="K606" i="12" l="1"/>
  <c r="Q606" i="12"/>
  <c r="R606" i="12" s="1"/>
  <c r="W606" i="12"/>
  <c r="E3333" i="13"/>
  <c r="J607" i="12"/>
  <c r="Y607" i="12"/>
  <c r="I607" i="12"/>
  <c r="V607" i="12"/>
  <c r="B608" i="12"/>
  <c r="U607" i="12"/>
  <c r="E607" i="12"/>
  <c r="F607" i="12" s="1"/>
  <c r="N607" i="12"/>
  <c r="O607" i="12" s="1"/>
  <c r="P607" i="12" s="1"/>
  <c r="Q607" i="12" l="1"/>
  <c r="R607" i="12" s="1"/>
  <c r="K607" i="12"/>
  <c r="W607" i="12"/>
  <c r="E3332" i="13"/>
  <c r="Y608" i="12"/>
  <c r="I608" i="12"/>
  <c r="V608" i="12"/>
  <c r="B609" i="12"/>
  <c r="U608" i="12"/>
  <c r="E608" i="12"/>
  <c r="F608" i="12" s="1"/>
  <c r="N608" i="12"/>
  <c r="O608" i="12" s="1"/>
  <c r="P608" i="12" s="1"/>
  <c r="J608" i="12"/>
  <c r="W608" i="12" l="1"/>
  <c r="K608" i="12"/>
  <c r="Q608" i="12"/>
  <c r="R608" i="12" s="1"/>
  <c r="E3331" i="13"/>
  <c r="V609" i="12"/>
  <c r="B610" i="12"/>
  <c r="U609" i="12"/>
  <c r="E609" i="12"/>
  <c r="F609" i="12" s="1"/>
  <c r="N609" i="12"/>
  <c r="O609" i="12" s="1"/>
  <c r="P609" i="12" s="1"/>
  <c r="J609" i="12"/>
  <c r="Y609" i="12"/>
  <c r="I609" i="12"/>
  <c r="W609" i="12" l="1"/>
  <c r="K609" i="12"/>
  <c r="Q609" i="12"/>
  <c r="R609" i="12" s="1"/>
  <c r="E3330" i="13"/>
  <c r="N610" i="12"/>
  <c r="O610" i="12" s="1"/>
  <c r="P610" i="12" s="1"/>
  <c r="J610" i="12"/>
  <c r="Y610" i="12"/>
  <c r="I610" i="12"/>
  <c r="V610" i="12"/>
  <c r="B611" i="12"/>
  <c r="U610" i="12"/>
  <c r="E610" i="12"/>
  <c r="F610" i="12" s="1"/>
  <c r="W610" i="12" l="1"/>
  <c r="K610" i="12"/>
  <c r="E3329" i="13"/>
  <c r="N611" i="12"/>
  <c r="O611" i="12" s="1"/>
  <c r="P611" i="12" s="1"/>
  <c r="J611" i="12"/>
  <c r="Y611" i="12"/>
  <c r="I611" i="12"/>
  <c r="V611" i="12"/>
  <c r="B612" i="12"/>
  <c r="U611" i="12"/>
  <c r="E611" i="12"/>
  <c r="F611" i="12" s="1"/>
  <c r="Q610" i="12"/>
  <c r="R610" i="12" s="1"/>
  <c r="Q611" i="12" l="1"/>
  <c r="R611" i="12" s="1"/>
  <c r="K611" i="12"/>
  <c r="E3328" i="13"/>
  <c r="J612" i="12"/>
  <c r="Y612" i="12"/>
  <c r="I612" i="12"/>
  <c r="V612" i="12"/>
  <c r="B613" i="12"/>
  <c r="U612" i="12"/>
  <c r="E612" i="12"/>
  <c r="F612" i="12" s="1"/>
  <c r="N612" i="12"/>
  <c r="O612" i="12" s="1"/>
  <c r="P612" i="12" s="1"/>
  <c r="W611" i="12"/>
  <c r="W612" i="12" l="1"/>
  <c r="E3327" i="13"/>
  <c r="J613" i="12"/>
  <c r="Y613" i="12"/>
  <c r="I613" i="12"/>
  <c r="V613" i="12"/>
  <c r="B614" i="12"/>
  <c r="U613" i="12"/>
  <c r="E613" i="12"/>
  <c r="F613" i="12" s="1"/>
  <c r="N613" i="12"/>
  <c r="O613" i="12" s="1"/>
  <c r="P613" i="12" s="1"/>
  <c r="K612" i="12"/>
  <c r="Q612" i="12"/>
  <c r="R612" i="12" s="1"/>
  <c r="W613" i="12" l="1"/>
  <c r="E3326" i="13"/>
  <c r="V614" i="12"/>
  <c r="B615" i="12"/>
  <c r="U614" i="12"/>
  <c r="E614" i="12"/>
  <c r="F614" i="12" s="1"/>
  <c r="N614" i="12"/>
  <c r="O614" i="12" s="1"/>
  <c r="P614" i="12" s="1"/>
  <c r="J614" i="12"/>
  <c r="Y614" i="12"/>
  <c r="I614" i="12"/>
  <c r="K613" i="12"/>
  <c r="Q613" i="12"/>
  <c r="R613" i="12" s="1"/>
  <c r="W614" i="12" l="1"/>
  <c r="Q614" i="12"/>
  <c r="R614" i="12" s="1"/>
  <c r="E3325" i="13"/>
  <c r="N615" i="12"/>
  <c r="O615" i="12" s="1"/>
  <c r="P615" i="12" s="1"/>
  <c r="J615" i="12"/>
  <c r="Y615" i="12"/>
  <c r="I615" i="12"/>
  <c r="V615" i="12"/>
  <c r="B616" i="12"/>
  <c r="U615" i="12"/>
  <c r="E615" i="12"/>
  <c r="F615" i="12" s="1"/>
  <c r="K614" i="12"/>
  <c r="W615" i="12" l="1"/>
  <c r="Q615" i="12"/>
  <c r="R615" i="12" s="1"/>
  <c r="E3324" i="13"/>
  <c r="N616" i="12"/>
  <c r="O616" i="12" s="1"/>
  <c r="P616" i="12" s="1"/>
  <c r="J616" i="12"/>
  <c r="Y616" i="12"/>
  <c r="I616" i="12"/>
  <c r="V616" i="12"/>
  <c r="B617" i="12"/>
  <c r="U616" i="12"/>
  <c r="E616" i="12"/>
  <c r="F616" i="12" s="1"/>
  <c r="K615" i="12"/>
  <c r="K616" i="12" l="1"/>
  <c r="W616" i="12"/>
  <c r="Q616" i="12"/>
  <c r="R616" i="12" s="1"/>
  <c r="E3323" i="13"/>
  <c r="N617" i="12"/>
  <c r="O617" i="12" s="1"/>
  <c r="P617" i="12" s="1"/>
  <c r="J617" i="12"/>
  <c r="Y617" i="12"/>
  <c r="I617" i="12"/>
  <c r="V617" i="12"/>
  <c r="B618" i="12"/>
  <c r="U617" i="12"/>
  <c r="E617" i="12"/>
  <c r="F617" i="12" s="1"/>
  <c r="K617" i="12" l="1"/>
  <c r="Q617" i="12"/>
  <c r="R617" i="12" s="1"/>
  <c r="W617" i="12"/>
  <c r="E3322" i="13"/>
  <c r="J618" i="12"/>
  <c r="Y618" i="12"/>
  <c r="I618" i="12"/>
  <c r="V618" i="12"/>
  <c r="B619" i="12"/>
  <c r="U618" i="12"/>
  <c r="E618" i="12"/>
  <c r="F618" i="12" s="1"/>
  <c r="N618" i="12"/>
  <c r="O618" i="12" s="1"/>
  <c r="P618" i="12" s="1"/>
  <c r="K618" i="12" l="1"/>
  <c r="Q618" i="12"/>
  <c r="R618" i="12" s="1"/>
  <c r="W618" i="12"/>
  <c r="E3321" i="13"/>
  <c r="V619" i="12"/>
  <c r="B620" i="12"/>
  <c r="U619" i="12"/>
  <c r="E619" i="12"/>
  <c r="F619" i="12" s="1"/>
  <c r="N619" i="12"/>
  <c r="O619" i="12" s="1"/>
  <c r="P619" i="12" s="1"/>
  <c r="J619" i="12"/>
  <c r="Y619" i="12"/>
  <c r="I619" i="12"/>
  <c r="W619" i="12" l="1"/>
  <c r="Q619" i="12"/>
  <c r="R619" i="12" s="1"/>
  <c r="K619" i="12"/>
  <c r="E3320" i="13"/>
  <c r="B621" i="12"/>
  <c r="U620" i="12"/>
  <c r="E620" i="12"/>
  <c r="F620" i="12" s="1"/>
  <c r="N620" i="12"/>
  <c r="O620" i="12" s="1"/>
  <c r="P620" i="12" s="1"/>
  <c r="J620" i="12"/>
  <c r="Y620" i="12"/>
  <c r="I620" i="12"/>
  <c r="V620" i="12"/>
  <c r="W620" i="12" l="1"/>
  <c r="E3319" i="13"/>
  <c r="N621" i="12"/>
  <c r="O621" i="12" s="1"/>
  <c r="P621" i="12" s="1"/>
  <c r="J621" i="12"/>
  <c r="Y621" i="12"/>
  <c r="I621" i="12"/>
  <c r="V621" i="12"/>
  <c r="B622" i="12"/>
  <c r="U621" i="12"/>
  <c r="E621" i="12"/>
  <c r="F621" i="12" s="1"/>
  <c r="K620" i="12"/>
  <c r="Q620" i="12"/>
  <c r="R620" i="12" s="1"/>
  <c r="W621" i="12" l="1"/>
  <c r="E3318" i="13"/>
  <c r="N622" i="12"/>
  <c r="O622" i="12" s="1"/>
  <c r="P622" i="12" s="1"/>
  <c r="J622" i="12"/>
  <c r="Y622" i="12"/>
  <c r="I622" i="12"/>
  <c r="V622" i="12"/>
  <c r="B623" i="12"/>
  <c r="U622" i="12"/>
  <c r="E622" i="12"/>
  <c r="F622" i="12" s="1"/>
  <c r="K621" i="12"/>
  <c r="Q621" i="12"/>
  <c r="R621" i="12" s="1"/>
  <c r="W622" i="12" l="1"/>
  <c r="E3317" i="13"/>
  <c r="J623" i="12"/>
  <c r="Y623" i="12"/>
  <c r="I623" i="12"/>
  <c r="V623" i="12"/>
  <c r="B624" i="12"/>
  <c r="U623" i="12"/>
  <c r="E623" i="12"/>
  <c r="F623" i="12" s="1"/>
  <c r="N623" i="12"/>
  <c r="O623" i="12" s="1"/>
  <c r="P623" i="12" s="1"/>
  <c r="K622" i="12"/>
  <c r="Q622" i="12"/>
  <c r="R622" i="12" s="1"/>
  <c r="K623" i="12" l="1"/>
  <c r="E3316" i="13"/>
  <c r="Y624" i="12"/>
  <c r="I624" i="12"/>
  <c r="V624" i="12"/>
  <c r="B625" i="12"/>
  <c r="U624" i="12"/>
  <c r="E624" i="12"/>
  <c r="F624" i="12" s="1"/>
  <c r="N624" i="12"/>
  <c r="O624" i="12" s="1"/>
  <c r="P624" i="12" s="1"/>
  <c r="J624" i="12"/>
  <c r="Q623" i="12"/>
  <c r="R623" i="12" s="1"/>
  <c r="W623" i="12"/>
  <c r="W624" i="12" l="1"/>
  <c r="Q624" i="12"/>
  <c r="R624" i="12" s="1"/>
  <c r="K624" i="12"/>
  <c r="E3315" i="13"/>
  <c r="V625" i="12"/>
  <c r="B626" i="12"/>
  <c r="U625" i="12"/>
  <c r="E625" i="12"/>
  <c r="F625" i="12" s="1"/>
  <c r="N625" i="12"/>
  <c r="O625" i="12" s="1"/>
  <c r="P625" i="12" s="1"/>
  <c r="J625" i="12"/>
  <c r="Y625" i="12"/>
  <c r="I625" i="12"/>
  <c r="K625" i="12" l="1"/>
  <c r="Q625" i="12"/>
  <c r="R625" i="12" s="1"/>
  <c r="W625" i="12"/>
  <c r="E3314" i="13"/>
  <c r="N626" i="12"/>
  <c r="O626" i="12" s="1"/>
  <c r="P626" i="12" s="1"/>
  <c r="J626" i="12"/>
  <c r="Y626" i="12"/>
  <c r="I626" i="12"/>
  <c r="V626" i="12"/>
  <c r="B627" i="12"/>
  <c r="U626" i="12"/>
  <c r="E626" i="12"/>
  <c r="F626" i="12" s="1"/>
  <c r="W626" i="12" l="1"/>
  <c r="Q626" i="12"/>
  <c r="R626" i="12" s="1"/>
  <c r="E3313" i="13"/>
  <c r="N627" i="12"/>
  <c r="O627" i="12" s="1"/>
  <c r="P627" i="12" s="1"/>
  <c r="J627" i="12"/>
  <c r="Y627" i="12"/>
  <c r="I627" i="12"/>
  <c r="V627" i="12"/>
  <c r="B628" i="12"/>
  <c r="U627" i="12"/>
  <c r="E627" i="12"/>
  <c r="F627" i="12" s="1"/>
  <c r="K626" i="12"/>
  <c r="Q627" i="12" l="1"/>
  <c r="R627" i="12" s="1"/>
  <c r="W627" i="12"/>
  <c r="E3312" i="13"/>
  <c r="J628" i="12"/>
  <c r="Y628" i="12"/>
  <c r="I628" i="12"/>
  <c r="V628" i="12"/>
  <c r="B629" i="12"/>
  <c r="U628" i="12"/>
  <c r="E628" i="12"/>
  <c r="F628" i="12" s="1"/>
  <c r="N628" i="12"/>
  <c r="O628" i="12" s="1"/>
  <c r="P628" i="12" s="1"/>
  <c r="K627" i="12"/>
  <c r="Q628" i="12" l="1"/>
  <c r="R628" i="12" s="1"/>
  <c r="K628" i="12"/>
  <c r="W628" i="12"/>
  <c r="E3311" i="13"/>
  <c r="J629" i="12"/>
  <c r="Y629" i="12"/>
  <c r="I629" i="12"/>
  <c r="V629" i="12"/>
  <c r="B630" i="12"/>
  <c r="U629" i="12"/>
  <c r="E629" i="12"/>
  <c r="F629" i="12" s="1"/>
  <c r="N629" i="12"/>
  <c r="O629" i="12" s="1"/>
  <c r="P629" i="12" s="1"/>
  <c r="K629" i="12" l="1"/>
  <c r="Q629" i="12"/>
  <c r="R629" i="12" s="1"/>
  <c r="W629" i="12"/>
  <c r="E3310" i="13"/>
  <c r="V630" i="12"/>
  <c r="B631" i="12"/>
  <c r="U630" i="12"/>
  <c r="E630" i="12"/>
  <c r="F630" i="12" s="1"/>
  <c r="N630" i="12"/>
  <c r="O630" i="12" s="1"/>
  <c r="P630" i="12" s="1"/>
  <c r="J630" i="12"/>
  <c r="Y630" i="12"/>
  <c r="I630" i="12"/>
  <c r="W630" i="12" l="1"/>
  <c r="Q630" i="12"/>
  <c r="R630" i="12" s="1"/>
  <c r="K630" i="12"/>
  <c r="E3309" i="13"/>
  <c r="N631" i="12"/>
  <c r="O631" i="12" s="1"/>
  <c r="P631" i="12" s="1"/>
  <c r="J631" i="12"/>
  <c r="Y631" i="12"/>
  <c r="I631" i="12"/>
  <c r="V631" i="12"/>
  <c r="B632" i="12"/>
  <c r="U631" i="12"/>
  <c r="E631" i="12"/>
  <c r="F631" i="12" s="1"/>
  <c r="W631" i="12" l="1"/>
  <c r="E3308" i="13"/>
  <c r="N632" i="12"/>
  <c r="O632" i="12" s="1"/>
  <c r="P632" i="12" s="1"/>
  <c r="J632" i="12"/>
  <c r="Y632" i="12"/>
  <c r="I632" i="12"/>
  <c r="V632" i="12"/>
  <c r="B633" i="12"/>
  <c r="U632" i="12"/>
  <c r="E632" i="12"/>
  <c r="F632" i="12" s="1"/>
  <c r="K631" i="12"/>
  <c r="Q631" i="12"/>
  <c r="R631" i="12" s="1"/>
  <c r="K632" i="12" l="1"/>
  <c r="Q632" i="12"/>
  <c r="R632" i="12" s="1"/>
  <c r="W632" i="12"/>
  <c r="E3307" i="13"/>
  <c r="N633" i="12"/>
  <c r="O633" i="12" s="1"/>
  <c r="P633" i="12" s="1"/>
  <c r="J633" i="12"/>
  <c r="Y633" i="12"/>
  <c r="I633" i="12"/>
  <c r="V633" i="12"/>
  <c r="B634" i="12"/>
  <c r="U633" i="12"/>
  <c r="E633" i="12"/>
  <c r="F633" i="12" s="1"/>
  <c r="K633" i="12" l="1"/>
  <c r="Q633" i="12"/>
  <c r="R633" i="12" s="1"/>
  <c r="W633" i="12"/>
  <c r="E3306" i="13"/>
  <c r="J634" i="12"/>
  <c r="Y634" i="12"/>
  <c r="I634" i="12"/>
  <c r="V634" i="12"/>
  <c r="B635" i="12"/>
  <c r="U634" i="12"/>
  <c r="E634" i="12"/>
  <c r="F634" i="12" s="1"/>
  <c r="N634" i="12"/>
  <c r="O634" i="12" s="1"/>
  <c r="P634" i="12" s="1"/>
  <c r="K634" i="12" l="1"/>
  <c r="Q634" i="12"/>
  <c r="R634" i="12" s="1"/>
  <c r="W634" i="12"/>
  <c r="E3305" i="13"/>
  <c r="V635" i="12"/>
  <c r="B636" i="12"/>
  <c r="U635" i="12"/>
  <c r="E635" i="12"/>
  <c r="F635" i="12" s="1"/>
  <c r="N635" i="12"/>
  <c r="O635" i="12" s="1"/>
  <c r="P635" i="12" s="1"/>
  <c r="J635" i="12"/>
  <c r="Y635" i="12"/>
  <c r="I635" i="12"/>
  <c r="K635" i="12" l="1"/>
  <c r="Q635" i="12"/>
  <c r="R635" i="12" s="1"/>
  <c r="W635" i="12"/>
  <c r="E3304" i="13"/>
  <c r="B637" i="12"/>
  <c r="U636" i="12"/>
  <c r="E636" i="12"/>
  <c r="F636" i="12" s="1"/>
  <c r="N636" i="12"/>
  <c r="O636" i="12" s="1"/>
  <c r="P636" i="12" s="1"/>
  <c r="J636" i="12"/>
  <c r="Y636" i="12"/>
  <c r="I636" i="12"/>
  <c r="V636" i="12"/>
  <c r="K636" i="12" l="1"/>
  <c r="Q636" i="12"/>
  <c r="R636" i="12" s="1"/>
  <c r="W636" i="12"/>
  <c r="E3303" i="13"/>
  <c r="N637" i="12"/>
  <c r="O637" i="12" s="1"/>
  <c r="P637" i="12" s="1"/>
  <c r="J637" i="12"/>
  <c r="Y637" i="12"/>
  <c r="I637" i="12"/>
  <c r="V637" i="12"/>
  <c r="B638" i="12"/>
  <c r="U637" i="12"/>
  <c r="E637" i="12"/>
  <c r="F637" i="12" s="1"/>
  <c r="W637" i="12" l="1"/>
  <c r="E3302" i="13"/>
  <c r="N638" i="12"/>
  <c r="O638" i="12" s="1"/>
  <c r="P638" i="12" s="1"/>
  <c r="J638" i="12"/>
  <c r="Y638" i="12"/>
  <c r="I638" i="12"/>
  <c r="V638" i="12"/>
  <c r="B639" i="12"/>
  <c r="U638" i="12"/>
  <c r="E638" i="12"/>
  <c r="F638" i="12" s="1"/>
  <c r="K637" i="12"/>
  <c r="Q637" i="12"/>
  <c r="R637" i="12" s="1"/>
  <c r="W638" i="12" l="1"/>
  <c r="Q638" i="12"/>
  <c r="R638" i="12" s="1"/>
  <c r="E3301" i="13"/>
  <c r="J639" i="12"/>
  <c r="Y639" i="12"/>
  <c r="I639" i="12"/>
  <c r="V639" i="12"/>
  <c r="B640" i="12"/>
  <c r="U639" i="12"/>
  <c r="E639" i="12"/>
  <c r="F639" i="12" s="1"/>
  <c r="N639" i="12"/>
  <c r="O639" i="12" s="1"/>
  <c r="P639" i="12" s="1"/>
  <c r="K638" i="12"/>
  <c r="Q639" i="12" l="1"/>
  <c r="R639" i="12" s="1"/>
  <c r="W639" i="12"/>
  <c r="E3300" i="13"/>
  <c r="Y640" i="12"/>
  <c r="I640" i="12"/>
  <c r="V640" i="12"/>
  <c r="B641" i="12"/>
  <c r="U640" i="12"/>
  <c r="E640" i="12"/>
  <c r="F640" i="12" s="1"/>
  <c r="N640" i="12"/>
  <c r="O640" i="12" s="1"/>
  <c r="P640" i="12" s="1"/>
  <c r="J640" i="12"/>
  <c r="K639" i="12"/>
  <c r="Q640" i="12" l="1"/>
  <c r="R640" i="12" s="1"/>
  <c r="K640" i="12"/>
  <c r="W640" i="12"/>
  <c r="E3299" i="13"/>
  <c r="V641" i="12"/>
  <c r="B642" i="12"/>
  <c r="U641" i="12"/>
  <c r="E641" i="12"/>
  <c r="F641" i="12" s="1"/>
  <c r="N641" i="12"/>
  <c r="O641" i="12" s="1"/>
  <c r="P641" i="12" s="1"/>
  <c r="J641" i="12"/>
  <c r="Y641" i="12"/>
  <c r="I641" i="12"/>
  <c r="K641" i="12" l="1"/>
  <c r="Q641" i="12"/>
  <c r="R641" i="12" s="1"/>
  <c r="W641" i="12"/>
  <c r="E3298" i="13"/>
  <c r="N642" i="12"/>
  <c r="O642" i="12" s="1"/>
  <c r="P642" i="12" s="1"/>
  <c r="J642" i="12"/>
  <c r="Y642" i="12"/>
  <c r="I642" i="12"/>
  <c r="V642" i="12"/>
  <c r="B643" i="12"/>
  <c r="U642" i="12"/>
  <c r="E642" i="12"/>
  <c r="F642" i="12" s="1"/>
  <c r="Q642" i="12" l="1"/>
  <c r="R642" i="12" s="1"/>
  <c r="W642" i="12"/>
  <c r="E3297" i="13"/>
  <c r="N643" i="12"/>
  <c r="O643" i="12" s="1"/>
  <c r="P643" i="12" s="1"/>
  <c r="J643" i="12"/>
  <c r="Y643" i="12"/>
  <c r="I643" i="12"/>
  <c r="V643" i="12"/>
  <c r="B644" i="12"/>
  <c r="U643" i="12"/>
  <c r="E643" i="12"/>
  <c r="F643" i="12" s="1"/>
  <c r="K642" i="12"/>
  <c r="Q643" i="12" l="1"/>
  <c r="R643" i="12" s="1"/>
  <c r="K643" i="12"/>
  <c r="W643" i="12"/>
  <c r="E3296" i="13"/>
  <c r="J644" i="12"/>
  <c r="Y644" i="12"/>
  <c r="I644" i="12"/>
  <c r="V644" i="12"/>
  <c r="B645" i="12"/>
  <c r="U644" i="12"/>
  <c r="E644" i="12"/>
  <c r="F644" i="12" s="1"/>
  <c r="N644" i="12"/>
  <c r="O644" i="12" s="1"/>
  <c r="P644" i="12" s="1"/>
  <c r="W644" i="12" l="1"/>
  <c r="Q644" i="12"/>
  <c r="R644" i="12" s="1"/>
  <c r="E3295" i="13"/>
  <c r="J645" i="12"/>
  <c r="Y645" i="12"/>
  <c r="I645" i="12"/>
  <c r="V645" i="12"/>
  <c r="B646" i="12"/>
  <c r="U645" i="12"/>
  <c r="E645" i="12"/>
  <c r="F645" i="12" s="1"/>
  <c r="N645" i="12"/>
  <c r="O645" i="12" s="1"/>
  <c r="P645" i="12" s="1"/>
  <c r="K644" i="12"/>
  <c r="W645" i="12" l="1"/>
  <c r="Q645" i="12"/>
  <c r="R645" i="12" s="1"/>
  <c r="E3294" i="13"/>
  <c r="V646" i="12"/>
  <c r="B647" i="12"/>
  <c r="U646" i="12"/>
  <c r="E646" i="12"/>
  <c r="F646" i="12" s="1"/>
  <c r="N646" i="12"/>
  <c r="O646" i="12" s="1"/>
  <c r="P646" i="12" s="1"/>
  <c r="J646" i="12"/>
  <c r="Y646" i="12"/>
  <c r="I646" i="12"/>
  <c r="K645" i="12"/>
  <c r="W646" i="12" l="1"/>
  <c r="Q646" i="12"/>
  <c r="R646" i="12" s="1"/>
  <c r="E3293" i="13"/>
  <c r="N647" i="12"/>
  <c r="O647" i="12" s="1"/>
  <c r="P647" i="12" s="1"/>
  <c r="J647" i="12"/>
  <c r="Y647" i="12"/>
  <c r="I647" i="12"/>
  <c r="V647" i="12"/>
  <c r="B648" i="12"/>
  <c r="U647" i="12"/>
  <c r="E647" i="12"/>
  <c r="F647" i="12" s="1"/>
  <c r="K646" i="12"/>
  <c r="W647" i="12" l="1"/>
  <c r="K647" i="12"/>
  <c r="Q647" i="12"/>
  <c r="R647" i="12" s="1"/>
  <c r="E3292" i="13"/>
  <c r="N648" i="12"/>
  <c r="O648" i="12" s="1"/>
  <c r="P648" i="12" s="1"/>
  <c r="J648" i="12"/>
  <c r="Y648" i="12"/>
  <c r="I648" i="12"/>
  <c r="V648" i="12"/>
  <c r="B649" i="12"/>
  <c r="U648" i="12"/>
  <c r="E648" i="12"/>
  <c r="F648" i="12" s="1"/>
  <c r="W648" i="12" l="1"/>
  <c r="Q648" i="12"/>
  <c r="R648" i="12" s="1"/>
  <c r="E3291" i="13"/>
  <c r="N649" i="12"/>
  <c r="O649" i="12" s="1"/>
  <c r="P649" i="12" s="1"/>
  <c r="J649" i="12"/>
  <c r="Y649" i="12"/>
  <c r="I649" i="12"/>
  <c r="V649" i="12"/>
  <c r="B650" i="12"/>
  <c r="U649" i="12"/>
  <c r="E649" i="12"/>
  <c r="F649" i="12" s="1"/>
  <c r="K648" i="12"/>
  <c r="K649" i="12" l="1"/>
  <c r="Q649" i="12"/>
  <c r="R649" i="12" s="1"/>
  <c r="W649" i="12"/>
  <c r="E3290" i="13"/>
  <c r="J650" i="12"/>
  <c r="Y650" i="12"/>
  <c r="I650" i="12"/>
  <c r="V650" i="12"/>
  <c r="B651" i="12"/>
  <c r="U650" i="12"/>
  <c r="E650" i="12"/>
  <c r="F650" i="12" s="1"/>
  <c r="N650" i="12"/>
  <c r="O650" i="12" s="1"/>
  <c r="P650" i="12" s="1"/>
  <c r="K650" i="12" l="1"/>
  <c r="Q650" i="12"/>
  <c r="R650" i="12" s="1"/>
  <c r="W650" i="12"/>
  <c r="E3289" i="13"/>
  <c r="V651" i="12"/>
  <c r="B652" i="12"/>
  <c r="U651" i="12"/>
  <c r="E651" i="12"/>
  <c r="F651" i="12" s="1"/>
  <c r="N651" i="12"/>
  <c r="O651" i="12" s="1"/>
  <c r="P651" i="12" s="1"/>
  <c r="J651" i="12"/>
  <c r="I651" i="12"/>
  <c r="Y651" i="12"/>
  <c r="K651" i="12" l="1"/>
  <c r="W651" i="12"/>
  <c r="Q651" i="12"/>
  <c r="R651" i="12" s="1"/>
  <c r="E3288" i="13"/>
  <c r="B653" i="12"/>
  <c r="U652" i="12"/>
  <c r="E652" i="12"/>
  <c r="F652" i="12" s="1"/>
  <c r="N652" i="12"/>
  <c r="O652" i="12" s="1"/>
  <c r="P652" i="12" s="1"/>
  <c r="J652" i="12"/>
  <c r="Y652" i="12"/>
  <c r="I652" i="12"/>
  <c r="V652" i="12"/>
  <c r="E3287" i="13" l="1"/>
  <c r="N653" i="12"/>
  <c r="O653" i="12" s="1"/>
  <c r="P653" i="12" s="1"/>
  <c r="J653" i="12"/>
  <c r="Y653" i="12"/>
  <c r="I653" i="12"/>
  <c r="V653" i="12"/>
  <c r="B654" i="12"/>
  <c r="U653" i="12"/>
  <c r="E653" i="12"/>
  <c r="F653" i="12" s="1"/>
  <c r="K652" i="12"/>
  <c r="Q652" i="12"/>
  <c r="R652" i="12" s="1"/>
  <c r="W652" i="12"/>
  <c r="K653" i="12" l="1"/>
  <c r="E3286" i="13"/>
  <c r="N654" i="12"/>
  <c r="O654" i="12" s="1"/>
  <c r="P654" i="12" s="1"/>
  <c r="J654" i="12"/>
  <c r="Y654" i="12"/>
  <c r="I654" i="12"/>
  <c r="V654" i="12"/>
  <c r="B655" i="12"/>
  <c r="U654" i="12"/>
  <c r="E654" i="12"/>
  <c r="F654" i="12" s="1"/>
  <c r="Q653" i="12"/>
  <c r="R653" i="12" s="1"/>
  <c r="W653" i="12"/>
  <c r="Q654" i="12" l="1"/>
  <c r="R654" i="12" s="1"/>
  <c r="K654" i="12"/>
  <c r="W654" i="12"/>
  <c r="E3285" i="13"/>
  <c r="J655" i="12"/>
  <c r="Y655" i="12"/>
  <c r="I655" i="12"/>
  <c r="V655" i="12"/>
  <c r="B656" i="12"/>
  <c r="U655" i="12"/>
  <c r="E655" i="12"/>
  <c r="F655" i="12" s="1"/>
  <c r="N655" i="12"/>
  <c r="O655" i="12" s="1"/>
  <c r="P655" i="12" s="1"/>
  <c r="W655" i="12" l="1"/>
  <c r="Q655" i="12"/>
  <c r="R655" i="12" s="1"/>
  <c r="E3284" i="13"/>
  <c r="Y656" i="12"/>
  <c r="I656" i="12"/>
  <c r="V656" i="12"/>
  <c r="B657" i="12"/>
  <c r="U656" i="12"/>
  <c r="E656" i="12"/>
  <c r="F656" i="12" s="1"/>
  <c r="N656" i="12"/>
  <c r="O656" i="12" s="1"/>
  <c r="P656" i="12" s="1"/>
  <c r="J656" i="12"/>
  <c r="K655" i="12"/>
  <c r="W656" i="12" l="1"/>
  <c r="Q656" i="12"/>
  <c r="R656" i="12" s="1"/>
  <c r="E3283" i="13"/>
  <c r="V657" i="12"/>
  <c r="B658" i="12"/>
  <c r="U657" i="12"/>
  <c r="E657" i="12"/>
  <c r="F657" i="12" s="1"/>
  <c r="N657" i="12"/>
  <c r="O657" i="12" s="1"/>
  <c r="P657" i="12" s="1"/>
  <c r="J657" i="12"/>
  <c r="Y657" i="12"/>
  <c r="I657" i="12"/>
  <c r="K656" i="12"/>
  <c r="W657" i="12" l="1"/>
  <c r="E3282" i="13"/>
  <c r="N658" i="12"/>
  <c r="O658" i="12" s="1"/>
  <c r="P658" i="12" s="1"/>
  <c r="J658" i="12"/>
  <c r="Y658" i="12"/>
  <c r="I658" i="12"/>
  <c r="V658" i="12"/>
  <c r="B659" i="12"/>
  <c r="U658" i="12"/>
  <c r="E658" i="12"/>
  <c r="F658" i="12" s="1"/>
  <c r="K657" i="12"/>
  <c r="Q657" i="12"/>
  <c r="R657" i="12" s="1"/>
  <c r="W658" i="12" l="1"/>
  <c r="K658" i="12"/>
  <c r="Q658" i="12"/>
  <c r="R658" i="12" s="1"/>
  <c r="E3281" i="13"/>
  <c r="N659" i="12"/>
  <c r="O659" i="12" s="1"/>
  <c r="P659" i="12" s="1"/>
  <c r="J659" i="12"/>
  <c r="Y659" i="12"/>
  <c r="I659" i="12"/>
  <c r="V659" i="12"/>
  <c r="B660" i="12"/>
  <c r="U659" i="12"/>
  <c r="E659" i="12"/>
  <c r="F659" i="12" s="1"/>
  <c r="Q659" i="12" l="1"/>
  <c r="R659" i="12" s="1"/>
  <c r="W659" i="12"/>
  <c r="E3280" i="13"/>
  <c r="J660" i="12"/>
  <c r="Y660" i="12"/>
  <c r="I660" i="12"/>
  <c r="V660" i="12"/>
  <c r="B661" i="12"/>
  <c r="U660" i="12"/>
  <c r="E660" i="12"/>
  <c r="F660" i="12" s="1"/>
  <c r="N660" i="12"/>
  <c r="O660" i="12" s="1"/>
  <c r="P660" i="12" s="1"/>
  <c r="K659" i="12"/>
  <c r="W660" i="12" l="1"/>
  <c r="Q660" i="12"/>
  <c r="R660" i="12" s="1"/>
  <c r="E3279" i="13"/>
  <c r="J661" i="12"/>
  <c r="Y661" i="12"/>
  <c r="I661" i="12"/>
  <c r="V661" i="12"/>
  <c r="B662" i="12"/>
  <c r="U661" i="12"/>
  <c r="E661" i="12"/>
  <c r="F661" i="12" s="1"/>
  <c r="N661" i="12"/>
  <c r="O661" i="12" s="1"/>
  <c r="P661" i="12" s="1"/>
  <c r="K660" i="12"/>
  <c r="W661" i="12" l="1"/>
  <c r="E3278" i="13"/>
  <c r="V662" i="12"/>
  <c r="B663" i="12"/>
  <c r="U662" i="12"/>
  <c r="E662" i="12"/>
  <c r="F662" i="12" s="1"/>
  <c r="N662" i="12"/>
  <c r="O662" i="12" s="1"/>
  <c r="P662" i="12" s="1"/>
  <c r="J662" i="12"/>
  <c r="Y662" i="12"/>
  <c r="I662" i="12"/>
  <c r="K661" i="12"/>
  <c r="Q661" i="12"/>
  <c r="R661" i="12" s="1"/>
  <c r="W662" i="12" l="1"/>
  <c r="Q662" i="12"/>
  <c r="R662" i="12" s="1"/>
  <c r="E3277" i="13"/>
  <c r="N663" i="12"/>
  <c r="O663" i="12" s="1"/>
  <c r="P663" i="12" s="1"/>
  <c r="J663" i="12"/>
  <c r="Y663" i="12"/>
  <c r="I663" i="12"/>
  <c r="V663" i="12"/>
  <c r="B664" i="12"/>
  <c r="U663" i="12"/>
  <c r="E663" i="12"/>
  <c r="F663" i="12" s="1"/>
  <c r="K662" i="12"/>
  <c r="W663" i="12" l="1"/>
  <c r="Q663" i="12"/>
  <c r="R663" i="12" s="1"/>
  <c r="E3276" i="13"/>
  <c r="N664" i="12"/>
  <c r="O664" i="12" s="1"/>
  <c r="P664" i="12" s="1"/>
  <c r="J664" i="12"/>
  <c r="Y664" i="12"/>
  <c r="I664" i="12"/>
  <c r="V664" i="12"/>
  <c r="B665" i="12"/>
  <c r="U664" i="12"/>
  <c r="E664" i="12"/>
  <c r="F664" i="12" s="1"/>
  <c r="K663" i="12"/>
  <c r="W664" i="12" l="1"/>
  <c r="Q664" i="12"/>
  <c r="R664" i="12" s="1"/>
  <c r="E3275" i="13"/>
  <c r="N665" i="12"/>
  <c r="O665" i="12" s="1"/>
  <c r="P665" i="12" s="1"/>
  <c r="J665" i="12"/>
  <c r="Y665" i="12"/>
  <c r="I665" i="12"/>
  <c r="V665" i="12"/>
  <c r="B666" i="12"/>
  <c r="U665" i="12"/>
  <c r="E665" i="12"/>
  <c r="F665" i="12" s="1"/>
  <c r="K664" i="12"/>
  <c r="Q665" i="12" l="1"/>
  <c r="R665" i="12" s="1"/>
  <c r="W665" i="12"/>
  <c r="E3274" i="13"/>
  <c r="J666" i="12"/>
  <c r="Y666" i="12"/>
  <c r="I666" i="12"/>
  <c r="V666" i="12"/>
  <c r="B667" i="12"/>
  <c r="U666" i="12"/>
  <c r="E666" i="12"/>
  <c r="F666" i="12" s="1"/>
  <c r="N666" i="12"/>
  <c r="O666" i="12" s="1"/>
  <c r="P666" i="12" s="1"/>
  <c r="K665" i="12"/>
  <c r="K666" i="12" l="1"/>
  <c r="E3273" i="13"/>
  <c r="V667" i="12"/>
  <c r="B668" i="12"/>
  <c r="U667" i="12"/>
  <c r="E667" i="12"/>
  <c r="F667" i="12" s="1"/>
  <c r="N667" i="12"/>
  <c r="O667" i="12" s="1"/>
  <c r="P667" i="12" s="1"/>
  <c r="J667" i="12"/>
  <c r="Y667" i="12"/>
  <c r="I667" i="12"/>
  <c r="Q666" i="12"/>
  <c r="R666" i="12" s="1"/>
  <c r="W666" i="12"/>
  <c r="K667" i="12" l="1"/>
  <c r="W667" i="12"/>
  <c r="Q667" i="12"/>
  <c r="R667" i="12" s="1"/>
  <c r="E3272" i="13"/>
  <c r="B669" i="12"/>
  <c r="U668" i="12"/>
  <c r="E668" i="12"/>
  <c r="F668" i="12" s="1"/>
  <c r="N668" i="12"/>
  <c r="O668" i="12" s="1"/>
  <c r="P668" i="12" s="1"/>
  <c r="J668" i="12"/>
  <c r="Y668" i="12"/>
  <c r="I668" i="12"/>
  <c r="V668" i="12"/>
  <c r="Q668" i="12" l="1"/>
  <c r="R668" i="12" s="1"/>
  <c r="W668" i="12"/>
  <c r="E3271" i="13"/>
  <c r="N669" i="12"/>
  <c r="O669" i="12" s="1"/>
  <c r="P669" i="12" s="1"/>
  <c r="J669" i="12"/>
  <c r="Y669" i="12"/>
  <c r="I669" i="12"/>
  <c r="V669" i="12"/>
  <c r="B670" i="12"/>
  <c r="U669" i="12"/>
  <c r="E669" i="12"/>
  <c r="F669" i="12" s="1"/>
  <c r="K668" i="12"/>
  <c r="W669" i="12" l="1"/>
  <c r="K669" i="12"/>
  <c r="Q669" i="12"/>
  <c r="R669" i="12" s="1"/>
  <c r="E3270" i="13"/>
  <c r="N670" i="12"/>
  <c r="O670" i="12" s="1"/>
  <c r="P670" i="12" s="1"/>
  <c r="J670" i="12"/>
  <c r="Y670" i="12"/>
  <c r="I670" i="12"/>
  <c r="V670" i="12"/>
  <c r="B671" i="12"/>
  <c r="U670" i="12"/>
  <c r="E670" i="12"/>
  <c r="F670" i="12" s="1"/>
  <c r="W670" i="12" l="1"/>
  <c r="Q670" i="12"/>
  <c r="R670" i="12" s="1"/>
  <c r="E3269" i="13"/>
  <c r="J671" i="12"/>
  <c r="Y671" i="12"/>
  <c r="I671" i="12"/>
  <c r="V671" i="12"/>
  <c r="B672" i="12"/>
  <c r="U671" i="12"/>
  <c r="E671" i="12"/>
  <c r="F671" i="12" s="1"/>
  <c r="N671" i="12"/>
  <c r="O671" i="12" s="1"/>
  <c r="P671" i="12" s="1"/>
  <c r="K670" i="12"/>
  <c r="K671" i="12" l="1"/>
  <c r="Q671" i="12"/>
  <c r="R671" i="12" s="1"/>
  <c r="W671" i="12"/>
  <c r="E3268" i="13"/>
  <c r="Y672" i="12"/>
  <c r="I672" i="12"/>
  <c r="V672" i="12"/>
  <c r="B673" i="12"/>
  <c r="U672" i="12"/>
  <c r="E672" i="12"/>
  <c r="F672" i="12" s="1"/>
  <c r="N672" i="12"/>
  <c r="O672" i="12" s="1"/>
  <c r="P672" i="12" s="1"/>
  <c r="J672" i="12"/>
  <c r="W672" i="12" l="1"/>
  <c r="K672" i="12"/>
  <c r="Q672" i="12"/>
  <c r="R672" i="12" s="1"/>
  <c r="E3267" i="13"/>
  <c r="V673" i="12"/>
  <c r="B674" i="12"/>
  <c r="U673" i="12"/>
  <c r="E673" i="12"/>
  <c r="F673" i="12" s="1"/>
  <c r="N673" i="12"/>
  <c r="O673" i="12" s="1"/>
  <c r="P673" i="12" s="1"/>
  <c r="J673" i="12"/>
  <c r="Y673" i="12"/>
  <c r="I673" i="12"/>
  <c r="K673" i="12" l="1"/>
  <c r="Q673" i="12"/>
  <c r="R673" i="12" s="1"/>
  <c r="W673" i="12"/>
  <c r="E3266" i="13"/>
  <c r="N674" i="12"/>
  <c r="O674" i="12" s="1"/>
  <c r="P674" i="12" s="1"/>
  <c r="J674" i="12"/>
  <c r="Y674" i="12"/>
  <c r="I674" i="12"/>
  <c r="V674" i="12"/>
  <c r="B675" i="12"/>
  <c r="U674" i="12"/>
  <c r="E674" i="12"/>
  <c r="F674" i="12" s="1"/>
  <c r="W674" i="12" l="1"/>
  <c r="E3265" i="13"/>
  <c r="N675" i="12"/>
  <c r="O675" i="12" s="1"/>
  <c r="P675" i="12" s="1"/>
  <c r="J675" i="12"/>
  <c r="Y675" i="12"/>
  <c r="I675" i="12"/>
  <c r="V675" i="12"/>
  <c r="B676" i="12"/>
  <c r="U675" i="12"/>
  <c r="E675" i="12"/>
  <c r="F675" i="12" s="1"/>
  <c r="K674" i="12"/>
  <c r="Q674" i="12"/>
  <c r="R674" i="12" s="1"/>
  <c r="W675" i="12" l="1"/>
  <c r="Q675" i="12"/>
  <c r="R675" i="12" s="1"/>
  <c r="E3264" i="13"/>
  <c r="J676" i="12"/>
  <c r="Y676" i="12"/>
  <c r="I676" i="12"/>
  <c r="V676" i="12"/>
  <c r="B677" i="12"/>
  <c r="U676" i="12"/>
  <c r="E676" i="12"/>
  <c r="F676" i="12" s="1"/>
  <c r="N676" i="12"/>
  <c r="O676" i="12" s="1"/>
  <c r="P676" i="12" s="1"/>
  <c r="K675" i="12"/>
  <c r="W676" i="12" l="1"/>
  <c r="Q676" i="12"/>
  <c r="R676" i="12" s="1"/>
  <c r="E3263" i="13"/>
  <c r="J677" i="12"/>
  <c r="Y677" i="12"/>
  <c r="I677" i="12"/>
  <c r="V677" i="12"/>
  <c r="B678" i="12"/>
  <c r="U677" i="12"/>
  <c r="E677" i="12"/>
  <c r="F677" i="12" s="1"/>
  <c r="N677" i="12"/>
  <c r="O677" i="12" s="1"/>
  <c r="P677" i="12" s="1"/>
  <c r="K676" i="12"/>
  <c r="W677" i="12" l="1"/>
  <c r="K677" i="12"/>
  <c r="Q677" i="12"/>
  <c r="R677" i="12" s="1"/>
  <c r="E3262" i="13"/>
  <c r="V678" i="12"/>
  <c r="B679" i="12"/>
  <c r="U678" i="12"/>
  <c r="E678" i="12"/>
  <c r="F678" i="12" s="1"/>
  <c r="N678" i="12"/>
  <c r="O678" i="12" s="1"/>
  <c r="P678" i="12" s="1"/>
  <c r="J678" i="12"/>
  <c r="Y678" i="12"/>
  <c r="I678" i="12"/>
  <c r="W678" i="12" l="1"/>
  <c r="K678" i="12"/>
  <c r="Q678" i="12"/>
  <c r="R678" i="12" s="1"/>
  <c r="E3261" i="13"/>
  <c r="N679" i="12"/>
  <c r="O679" i="12" s="1"/>
  <c r="P679" i="12" s="1"/>
  <c r="J679" i="12"/>
  <c r="Y679" i="12"/>
  <c r="I679" i="12"/>
  <c r="V679" i="12"/>
  <c r="B680" i="12"/>
  <c r="U679" i="12"/>
  <c r="E679" i="12"/>
  <c r="F679" i="12" s="1"/>
  <c r="K679" i="12" l="1"/>
  <c r="Q679" i="12"/>
  <c r="R679" i="12" s="1"/>
  <c r="W679" i="12"/>
  <c r="E3260" i="13"/>
  <c r="N680" i="12"/>
  <c r="O680" i="12" s="1"/>
  <c r="P680" i="12" s="1"/>
  <c r="J680" i="12"/>
  <c r="Y680" i="12"/>
  <c r="I680" i="12"/>
  <c r="V680" i="12"/>
  <c r="B681" i="12"/>
  <c r="U680" i="12"/>
  <c r="E680" i="12"/>
  <c r="F680" i="12" s="1"/>
  <c r="Q680" i="12" l="1"/>
  <c r="R680" i="12" s="1"/>
  <c r="K680" i="12"/>
  <c r="W680" i="12"/>
  <c r="E3259" i="13"/>
  <c r="N681" i="12"/>
  <c r="O681" i="12" s="1"/>
  <c r="P681" i="12" s="1"/>
  <c r="J681" i="12"/>
  <c r="Y681" i="12"/>
  <c r="I681" i="12"/>
  <c r="V681" i="12"/>
  <c r="B682" i="12"/>
  <c r="U681" i="12"/>
  <c r="E681" i="12"/>
  <c r="F681" i="12" s="1"/>
  <c r="Q681" i="12" l="1"/>
  <c r="R681" i="12" s="1"/>
  <c r="W681" i="12"/>
  <c r="E3258" i="13"/>
  <c r="J682" i="12"/>
  <c r="Y682" i="12"/>
  <c r="I682" i="12"/>
  <c r="V682" i="12"/>
  <c r="B683" i="12"/>
  <c r="U682" i="12"/>
  <c r="E682" i="12"/>
  <c r="F682" i="12" s="1"/>
  <c r="N682" i="12"/>
  <c r="O682" i="12" s="1"/>
  <c r="P682" i="12" s="1"/>
  <c r="K681" i="12"/>
  <c r="W682" i="12" l="1"/>
  <c r="K682" i="12"/>
  <c r="Q682" i="12"/>
  <c r="R682" i="12" s="1"/>
  <c r="E3257" i="13"/>
  <c r="V683" i="12"/>
  <c r="B684" i="12"/>
  <c r="U683" i="12"/>
  <c r="E683" i="12"/>
  <c r="F683" i="12" s="1"/>
  <c r="N683" i="12"/>
  <c r="O683" i="12" s="1"/>
  <c r="P683" i="12" s="1"/>
  <c r="J683" i="12"/>
  <c r="Y683" i="12"/>
  <c r="I683" i="12"/>
  <c r="W683" i="12" l="1"/>
  <c r="Q683" i="12"/>
  <c r="R683" i="12" s="1"/>
  <c r="K683" i="12"/>
  <c r="E3256" i="13"/>
  <c r="B685" i="12"/>
  <c r="U684" i="12"/>
  <c r="E684" i="12"/>
  <c r="F684" i="12" s="1"/>
  <c r="N684" i="12"/>
  <c r="O684" i="12" s="1"/>
  <c r="P684" i="12" s="1"/>
  <c r="J684" i="12"/>
  <c r="Y684" i="12"/>
  <c r="I684" i="12"/>
  <c r="V684" i="12"/>
  <c r="W684" i="12" l="1"/>
  <c r="E3255" i="13"/>
  <c r="N685" i="12"/>
  <c r="O685" i="12" s="1"/>
  <c r="P685" i="12" s="1"/>
  <c r="J685" i="12"/>
  <c r="Y685" i="12"/>
  <c r="I685" i="12"/>
  <c r="V685" i="12"/>
  <c r="B686" i="12"/>
  <c r="U685" i="12"/>
  <c r="E685" i="12"/>
  <c r="F685" i="12" s="1"/>
  <c r="K684" i="12"/>
  <c r="Q684" i="12"/>
  <c r="R684" i="12" s="1"/>
  <c r="W685" i="12" l="1"/>
  <c r="E3254" i="13"/>
  <c r="N686" i="12"/>
  <c r="O686" i="12" s="1"/>
  <c r="P686" i="12" s="1"/>
  <c r="J686" i="12"/>
  <c r="Y686" i="12"/>
  <c r="I686" i="12"/>
  <c r="V686" i="12"/>
  <c r="B687" i="12"/>
  <c r="U686" i="12"/>
  <c r="E686" i="12"/>
  <c r="F686" i="12" s="1"/>
  <c r="K685" i="12"/>
  <c r="Q685" i="12"/>
  <c r="R685" i="12" s="1"/>
  <c r="Q686" i="12" l="1"/>
  <c r="R686" i="12" s="1"/>
  <c r="K686" i="12"/>
  <c r="E3253" i="13"/>
  <c r="J687" i="12"/>
  <c r="Y687" i="12"/>
  <c r="I687" i="12"/>
  <c r="V687" i="12"/>
  <c r="B688" i="12"/>
  <c r="U687" i="12"/>
  <c r="E687" i="12"/>
  <c r="F687" i="12" s="1"/>
  <c r="N687" i="12"/>
  <c r="O687" i="12" s="1"/>
  <c r="P687" i="12" s="1"/>
  <c r="W686" i="12"/>
  <c r="W687" i="12" l="1"/>
  <c r="Q687" i="12"/>
  <c r="R687" i="12" s="1"/>
  <c r="E3252" i="13"/>
  <c r="Y688" i="12"/>
  <c r="I688" i="12"/>
  <c r="V688" i="12"/>
  <c r="B689" i="12"/>
  <c r="U688" i="12"/>
  <c r="E688" i="12"/>
  <c r="F688" i="12" s="1"/>
  <c r="N688" i="12"/>
  <c r="O688" i="12" s="1"/>
  <c r="P688" i="12" s="1"/>
  <c r="J688" i="12"/>
  <c r="K687" i="12"/>
  <c r="W688" i="12" l="1"/>
  <c r="Q688" i="12"/>
  <c r="R688" i="12" s="1"/>
  <c r="E3251" i="13"/>
  <c r="V689" i="12"/>
  <c r="B690" i="12"/>
  <c r="U689" i="12"/>
  <c r="E689" i="12"/>
  <c r="F689" i="12" s="1"/>
  <c r="N689" i="12"/>
  <c r="O689" i="12" s="1"/>
  <c r="P689" i="12" s="1"/>
  <c r="J689" i="12"/>
  <c r="Y689" i="12"/>
  <c r="I689" i="12"/>
  <c r="K688" i="12"/>
  <c r="W689" i="12" l="1"/>
  <c r="E3250" i="13"/>
  <c r="N690" i="12"/>
  <c r="O690" i="12" s="1"/>
  <c r="P690" i="12" s="1"/>
  <c r="J690" i="12"/>
  <c r="Y690" i="12"/>
  <c r="I690" i="12"/>
  <c r="V690" i="12"/>
  <c r="B691" i="12"/>
  <c r="U690" i="12"/>
  <c r="E690" i="12"/>
  <c r="F690" i="12" s="1"/>
  <c r="K689" i="12"/>
  <c r="Q689" i="12"/>
  <c r="R689" i="12" s="1"/>
  <c r="Q690" i="12" l="1"/>
  <c r="R690" i="12" s="1"/>
  <c r="W690" i="12"/>
  <c r="E3249" i="13"/>
  <c r="N691" i="12"/>
  <c r="O691" i="12" s="1"/>
  <c r="P691" i="12" s="1"/>
  <c r="J691" i="12"/>
  <c r="Y691" i="12"/>
  <c r="I691" i="12"/>
  <c r="V691" i="12"/>
  <c r="B692" i="12"/>
  <c r="U691" i="12"/>
  <c r="E691" i="12"/>
  <c r="F691" i="12" s="1"/>
  <c r="K690" i="12"/>
  <c r="W691" i="12" l="1"/>
  <c r="Q691" i="12"/>
  <c r="R691" i="12" s="1"/>
  <c r="K691" i="12"/>
  <c r="E3248" i="13"/>
  <c r="J692" i="12"/>
  <c r="Y692" i="12"/>
  <c r="I692" i="12"/>
  <c r="V692" i="12"/>
  <c r="B693" i="12"/>
  <c r="U692" i="12"/>
  <c r="E692" i="12"/>
  <c r="F692" i="12" s="1"/>
  <c r="N692" i="12"/>
  <c r="O692" i="12" s="1"/>
  <c r="P692" i="12" s="1"/>
  <c r="Q692" i="12" l="1"/>
  <c r="R692" i="12" s="1"/>
  <c r="W692" i="12"/>
  <c r="E3247" i="13"/>
  <c r="J693" i="12"/>
  <c r="Y693" i="12"/>
  <c r="I693" i="12"/>
  <c r="V693" i="12"/>
  <c r="B694" i="12"/>
  <c r="U693" i="12"/>
  <c r="E693" i="12"/>
  <c r="F693" i="12" s="1"/>
  <c r="N693" i="12"/>
  <c r="O693" i="12" s="1"/>
  <c r="P693" i="12" s="1"/>
  <c r="K692" i="12"/>
  <c r="W693" i="12" l="1"/>
  <c r="Q693" i="12"/>
  <c r="R693" i="12" s="1"/>
  <c r="K693" i="12"/>
  <c r="E3246" i="13"/>
  <c r="V694" i="12"/>
  <c r="B695" i="12"/>
  <c r="U694" i="12"/>
  <c r="E694" i="12"/>
  <c r="F694" i="12" s="1"/>
  <c r="N694" i="12"/>
  <c r="O694" i="12" s="1"/>
  <c r="P694" i="12" s="1"/>
  <c r="J694" i="12"/>
  <c r="Y694" i="12"/>
  <c r="I694" i="12"/>
  <c r="W694" i="12" l="1"/>
  <c r="Q694" i="12"/>
  <c r="R694" i="12" s="1"/>
  <c r="E3245" i="13"/>
  <c r="N695" i="12"/>
  <c r="O695" i="12" s="1"/>
  <c r="P695" i="12" s="1"/>
  <c r="J695" i="12"/>
  <c r="Y695" i="12"/>
  <c r="I695" i="12"/>
  <c r="V695" i="12"/>
  <c r="E695" i="12"/>
  <c r="F695" i="12" s="1"/>
  <c r="B696" i="12"/>
  <c r="U695" i="12"/>
  <c r="K694" i="12"/>
  <c r="K695" i="12" l="1"/>
  <c r="Q695" i="12"/>
  <c r="R695" i="12" s="1"/>
  <c r="W695" i="12"/>
  <c r="E3244" i="13"/>
  <c r="N696" i="12"/>
  <c r="O696" i="12" s="1"/>
  <c r="P696" i="12" s="1"/>
  <c r="J696" i="12"/>
  <c r="Y696" i="12"/>
  <c r="I696" i="12"/>
  <c r="V696" i="12"/>
  <c r="B697" i="12"/>
  <c r="U696" i="12"/>
  <c r="E696" i="12"/>
  <c r="F696" i="12" s="1"/>
  <c r="W696" i="12" l="1"/>
  <c r="K696" i="12"/>
  <c r="Q696" i="12"/>
  <c r="R696" i="12" s="1"/>
  <c r="E3243" i="13"/>
  <c r="N697" i="12"/>
  <c r="O697" i="12" s="1"/>
  <c r="P697" i="12" s="1"/>
  <c r="J697" i="12"/>
  <c r="Y697" i="12"/>
  <c r="I697" i="12"/>
  <c r="V697" i="12"/>
  <c r="B698" i="12"/>
  <c r="U697" i="12"/>
  <c r="E697" i="12"/>
  <c r="F697" i="12" s="1"/>
  <c r="W697" i="12" l="1"/>
  <c r="Q697" i="12"/>
  <c r="R697" i="12" s="1"/>
  <c r="E3242" i="13"/>
  <c r="J698" i="12"/>
  <c r="Y698" i="12"/>
  <c r="I698" i="12"/>
  <c r="V698" i="12"/>
  <c r="B699" i="12"/>
  <c r="U698" i="12"/>
  <c r="E698" i="12"/>
  <c r="F698" i="12" s="1"/>
  <c r="N698" i="12"/>
  <c r="O698" i="12" s="1"/>
  <c r="P698" i="12" s="1"/>
  <c r="K697" i="12"/>
  <c r="Q698" i="12" l="1"/>
  <c r="R698" i="12" s="1"/>
  <c r="K698" i="12"/>
  <c r="E3241" i="13"/>
  <c r="V699" i="12"/>
  <c r="B700" i="12"/>
  <c r="U699" i="12"/>
  <c r="E699" i="12"/>
  <c r="F699" i="12" s="1"/>
  <c r="N699" i="12"/>
  <c r="O699" i="12" s="1"/>
  <c r="P699" i="12" s="1"/>
  <c r="J699" i="12"/>
  <c r="Y699" i="12"/>
  <c r="I699" i="12"/>
  <c r="W698" i="12"/>
  <c r="Q699" i="12" l="1"/>
  <c r="R699" i="12" s="1"/>
  <c r="W699" i="12"/>
  <c r="K699" i="12"/>
  <c r="E3240" i="13"/>
  <c r="B701" i="12"/>
  <c r="U700" i="12"/>
  <c r="E700" i="12"/>
  <c r="F700" i="12" s="1"/>
  <c r="N700" i="12"/>
  <c r="O700" i="12" s="1"/>
  <c r="P700" i="12" s="1"/>
  <c r="J700" i="12"/>
  <c r="Y700" i="12"/>
  <c r="I700" i="12"/>
  <c r="V700" i="12"/>
  <c r="W700" i="12" l="1"/>
  <c r="E3239" i="13"/>
  <c r="N701" i="12"/>
  <c r="O701" i="12" s="1"/>
  <c r="P701" i="12" s="1"/>
  <c r="J701" i="12"/>
  <c r="Y701" i="12"/>
  <c r="I701" i="12"/>
  <c r="V701" i="12"/>
  <c r="B702" i="12"/>
  <c r="U701" i="12"/>
  <c r="E701" i="12"/>
  <c r="F701" i="12" s="1"/>
  <c r="K700" i="12"/>
  <c r="Q700" i="12"/>
  <c r="R700" i="12" s="1"/>
  <c r="K701" i="12" l="1"/>
  <c r="Q701" i="12"/>
  <c r="R701" i="12" s="1"/>
  <c r="W701" i="12"/>
  <c r="E3238" i="13"/>
  <c r="N702" i="12"/>
  <c r="O702" i="12" s="1"/>
  <c r="P702" i="12" s="1"/>
  <c r="J702" i="12"/>
  <c r="Y702" i="12"/>
  <c r="I702" i="12"/>
  <c r="V702" i="12"/>
  <c r="B703" i="12"/>
  <c r="U702" i="12"/>
  <c r="E702" i="12"/>
  <c r="F702" i="12" s="1"/>
  <c r="Q702" i="12" l="1"/>
  <c r="R702" i="12" s="1"/>
  <c r="W702" i="12"/>
  <c r="E3237" i="13"/>
  <c r="J703" i="12"/>
  <c r="Y703" i="12"/>
  <c r="I703" i="12"/>
  <c r="V703" i="12"/>
  <c r="B704" i="12"/>
  <c r="U703" i="12"/>
  <c r="E703" i="12"/>
  <c r="F703" i="12" s="1"/>
  <c r="N703" i="12"/>
  <c r="O703" i="12" s="1"/>
  <c r="P703" i="12" s="1"/>
  <c r="K702" i="12"/>
  <c r="W703" i="12" l="1"/>
  <c r="E3236" i="13"/>
  <c r="Y704" i="12"/>
  <c r="I704" i="12"/>
  <c r="V704" i="12"/>
  <c r="B705" i="12"/>
  <c r="U704" i="12"/>
  <c r="E704" i="12"/>
  <c r="F704" i="12" s="1"/>
  <c r="N704" i="12"/>
  <c r="O704" i="12" s="1"/>
  <c r="P704" i="12" s="1"/>
  <c r="J704" i="12"/>
  <c r="Q703" i="12"/>
  <c r="R703" i="12" s="1"/>
  <c r="K703" i="12"/>
  <c r="W704" i="12" l="1"/>
  <c r="Q704" i="12"/>
  <c r="R704" i="12" s="1"/>
  <c r="E3235" i="13"/>
  <c r="V705" i="12"/>
  <c r="B706" i="12"/>
  <c r="U705" i="12"/>
  <c r="E705" i="12"/>
  <c r="F705" i="12" s="1"/>
  <c r="N705" i="12"/>
  <c r="O705" i="12" s="1"/>
  <c r="P705" i="12" s="1"/>
  <c r="J705" i="12"/>
  <c r="Y705" i="12"/>
  <c r="I705" i="12"/>
  <c r="K704" i="12"/>
  <c r="K705" i="12" l="1"/>
  <c r="W705" i="12"/>
  <c r="Q705" i="12"/>
  <c r="R705" i="12" s="1"/>
  <c r="E3234" i="13"/>
  <c r="N706" i="12"/>
  <c r="O706" i="12" s="1"/>
  <c r="P706" i="12" s="1"/>
  <c r="J706" i="12"/>
  <c r="Y706" i="12"/>
  <c r="I706" i="12"/>
  <c r="V706" i="12"/>
  <c r="B707" i="12"/>
  <c r="U706" i="12"/>
  <c r="E706" i="12"/>
  <c r="F706" i="12" s="1"/>
  <c r="W706" i="12" l="1"/>
  <c r="K706" i="12"/>
  <c r="E3233" i="13"/>
  <c r="N707" i="12"/>
  <c r="O707" i="12" s="1"/>
  <c r="P707" i="12" s="1"/>
  <c r="J707" i="12"/>
  <c r="Y707" i="12"/>
  <c r="I707" i="12"/>
  <c r="V707" i="12"/>
  <c r="B708" i="12"/>
  <c r="U707" i="12"/>
  <c r="E707" i="12"/>
  <c r="F707" i="12" s="1"/>
  <c r="Q706" i="12"/>
  <c r="R706" i="12" s="1"/>
  <c r="K707" i="12" l="1"/>
  <c r="Q707" i="12"/>
  <c r="R707" i="12" s="1"/>
  <c r="W707" i="12"/>
  <c r="E3232" i="13"/>
  <c r="J708" i="12"/>
  <c r="Y708" i="12"/>
  <c r="I708" i="12"/>
  <c r="V708" i="12"/>
  <c r="B709" i="12"/>
  <c r="U708" i="12"/>
  <c r="E708" i="12"/>
  <c r="F708" i="12" s="1"/>
  <c r="N708" i="12"/>
  <c r="O708" i="12" s="1"/>
  <c r="P708" i="12" s="1"/>
  <c r="W708" i="12" l="1"/>
  <c r="Q708" i="12"/>
  <c r="R708" i="12" s="1"/>
  <c r="E3231" i="13"/>
  <c r="J709" i="12"/>
  <c r="Y709" i="12"/>
  <c r="I709" i="12"/>
  <c r="V709" i="12"/>
  <c r="B710" i="12"/>
  <c r="U709" i="12"/>
  <c r="E709" i="12"/>
  <c r="F709" i="12" s="1"/>
  <c r="N709" i="12"/>
  <c r="O709" i="12" s="1"/>
  <c r="P709" i="12" s="1"/>
  <c r="K708" i="12"/>
  <c r="W709" i="12" l="1"/>
  <c r="Q709" i="12"/>
  <c r="R709" i="12" s="1"/>
  <c r="E3230" i="13"/>
  <c r="V710" i="12"/>
  <c r="B711" i="12"/>
  <c r="U710" i="12"/>
  <c r="E710" i="12"/>
  <c r="F710" i="12" s="1"/>
  <c r="N710" i="12"/>
  <c r="O710" i="12" s="1"/>
  <c r="P710" i="12" s="1"/>
  <c r="J710" i="12"/>
  <c r="Y710" i="12"/>
  <c r="I710" i="12"/>
  <c r="K709" i="12"/>
  <c r="Q710" i="12" l="1"/>
  <c r="R710" i="12" s="1"/>
  <c r="K710" i="12"/>
  <c r="W710" i="12"/>
  <c r="E3229" i="13"/>
  <c r="N711" i="12"/>
  <c r="O711" i="12" s="1"/>
  <c r="P711" i="12" s="1"/>
  <c r="J711" i="12"/>
  <c r="Y711" i="12"/>
  <c r="I711" i="12"/>
  <c r="V711" i="12"/>
  <c r="B712" i="12"/>
  <c r="U711" i="12"/>
  <c r="E711" i="12"/>
  <c r="F711" i="12" s="1"/>
  <c r="Q711" i="12" l="1"/>
  <c r="R711" i="12" s="1"/>
  <c r="W711" i="12"/>
  <c r="K711" i="12"/>
  <c r="E3228" i="13"/>
  <c r="N712" i="12"/>
  <c r="O712" i="12" s="1"/>
  <c r="P712" i="12" s="1"/>
  <c r="J712" i="12"/>
  <c r="Y712" i="12"/>
  <c r="I712" i="12"/>
  <c r="V712" i="12"/>
  <c r="B713" i="12"/>
  <c r="U712" i="12"/>
  <c r="E712" i="12"/>
  <c r="F712" i="12" s="1"/>
  <c r="W712" i="12" l="1"/>
  <c r="Q712" i="12"/>
  <c r="R712" i="12" s="1"/>
  <c r="E3227" i="13"/>
  <c r="N713" i="12"/>
  <c r="O713" i="12" s="1"/>
  <c r="P713" i="12" s="1"/>
  <c r="J713" i="12"/>
  <c r="Y713" i="12"/>
  <c r="I713" i="12"/>
  <c r="V713" i="12"/>
  <c r="B714" i="12"/>
  <c r="U713" i="12"/>
  <c r="E713" i="12"/>
  <c r="F713" i="12" s="1"/>
  <c r="K712" i="12"/>
  <c r="W713" i="12" l="1"/>
  <c r="Q713" i="12"/>
  <c r="R713" i="12" s="1"/>
  <c r="E3226" i="13"/>
  <c r="J714" i="12"/>
  <c r="Y714" i="12"/>
  <c r="I714" i="12"/>
  <c r="V714" i="12"/>
  <c r="B715" i="12"/>
  <c r="U714" i="12"/>
  <c r="E714" i="12"/>
  <c r="F714" i="12" s="1"/>
  <c r="N714" i="12"/>
  <c r="O714" i="12" s="1"/>
  <c r="P714" i="12" s="1"/>
  <c r="K713" i="12"/>
  <c r="W714" i="12" l="1"/>
  <c r="K714" i="12"/>
  <c r="Q714" i="12"/>
  <c r="R714" i="12" s="1"/>
  <c r="E3225" i="13"/>
  <c r="I715" i="12"/>
  <c r="Y715" i="12"/>
  <c r="E715" i="12"/>
  <c r="F715" i="12" s="1"/>
  <c r="V715" i="12"/>
  <c r="U715" i="12"/>
  <c r="B716" i="12"/>
  <c r="N715" i="12"/>
  <c r="O715" i="12" s="1"/>
  <c r="P715" i="12" s="1"/>
  <c r="J715" i="12"/>
  <c r="K715" i="12" l="1"/>
  <c r="Q715" i="12"/>
  <c r="R715" i="12" s="1"/>
  <c r="E3224" i="13"/>
  <c r="J716" i="12"/>
  <c r="I716" i="12"/>
  <c r="Y716" i="12"/>
  <c r="E716" i="12"/>
  <c r="F716" i="12" s="1"/>
  <c r="V716" i="12"/>
  <c r="U716" i="12"/>
  <c r="B717" i="12"/>
  <c r="N716" i="12"/>
  <c r="O716" i="12" s="1"/>
  <c r="P716" i="12" s="1"/>
  <c r="W715" i="12"/>
  <c r="W716" i="12" l="1"/>
  <c r="K716" i="12"/>
  <c r="Q716" i="12"/>
  <c r="R716" i="12" s="1"/>
  <c r="E3223" i="13"/>
  <c r="N717" i="12"/>
  <c r="O717" i="12" s="1"/>
  <c r="P717" i="12" s="1"/>
  <c r="B718" i="12"/>
  <c r="U717" i="12"/>
  <c r="E717" i="12"/>
  <c r="F717" i="12" s="1"/>
  <c r="J717" i="12"/>
  <c r="I717" i="12"/>
  <c r="Y717" i="12"/>
  <c r="V717" i="12"/>
  <c r="Q717" i="12" l="1"/>
  <c r="R717" i="12" s="1"/>
  <c r="E3222" i="13"/>
  <c r="N718" i="12"/>
  <c r="O718" i="12" s="1"/>
  <c r="P718" i="12" s="1"/>
  <c r="J718" i="12"/>
  <c r="I718" i="12"/>
  <c r="Y718" i="12"/>
  <c r="E718" i="12"/>
  <c r="F718" i="12" s="1"/>
  <c r="V718" i="12"/>
  <c r="U718" i="12"/>
  <c r="B719" i="12"/>
  <c r="K717" i="12"/>
  <c r="W717" i="12"/>
  <c r="Q718" i="12" l="1"/>
  <c r="R718" i="12" s="1"/>
  <c r="E3221" i="13"/>
  <c r="N719" i="12"/>
  <c r="O719" i="12" s="1"/>
  <c r="P719" i="12" s="1"/>
  <c r="J719" i="12"/>
  <c r="I719" i="12"/>
  <c r="Y719" i="12"/>
  <c r="E719" i="12"/>
  <c r="F719" i="12" s="1"/>
  <c r="V719" i="12"/>
  <c r="U719" i="12"/>
  <c r="B720" i="12"/>
  <c r="W718" i="12"/>
  <c r="K718" i="12"/>
  <c r="Q719" i="12" l="1"/>
  <c r="R719" i="12" s="1"/>
  <c r="W719" i="12"/>
  <c r="E3220" i="13"/>
  <c r="B721" i="12"/>
  <c r="U720" i="12"/>
  <c r="E720" i="12"/>
  <c r="F720" i="12" s="1"/>
  <c r="N720" i="12"/>
  <c r="O720" i="12" s="1"/>
  <c r="P720" i="12" s="1"/>
  <c r="J720" i="12"/>
  <c r="I720" i="12"/>
  <c r="Y720" i="12"/>
  <c r="V720" i="12"/>
  <c r="K719" i="12"/>
  <c r="K720" i="12" l="1"/>
  <c r="Q720" i="12"/>
  <c r="R720" i="12" s="1"/>
  <c r="W720" i="12"/>
  <c r="E3219" i="13"/>
  <c r="Y721" i="12"/>
  <c r="I721" i="12"/>
  <c r="B722" i="12"/>
  <c r="N721" i="12"/>
  <c r="O721" i="12" s="1"/>
  <c r="P721" i="12" s="1"/>
  <c r="J721" i="12"/>
  <c r="E721" i="12"/>
  <c r="F721" i="12" s="1"/>
  <c r="V721" i="12"/>
  <c r="U721" i="12"/>
  <c r="W721" i="12" l="1"/>
  <c r="Q721" i="12"/>
  <c r="R721" i="12" s="1"/>
  <c r="E3218" i="13"/>
  <c r="V722" i="12"/>
  <c r="B723" i="12"/>
  <c r="N722" i="12"/>
  <c r="O722" i="12" s="1"/>
  <c r="P722" i="12" s="1"/>
  <c r="J722" i="12"/>
  <c r="I722" i="12"/>
  <c r="Y722" i="12"/>
  <c r="E722" i="12"/>
  <c r="F722" i="12" s="1"/>
  <c r="U722" i="12"/>
  <c r="K721" i="12"/>
  <c r="W722" i="12" l="1"/>
  <c r="Q722" i="12"/>
  <c r="R722" i="12" s="1"/>
  <c r="E3217" i="13"/>
  <c r="V723" i="12"/>
  <c r="U723" i="12"/>
  <c r="B724" i="12"/>
  <c r="N723" i="12"/>
  <c r="O723" i="12" s="1"/>
  <c r="P723" i="12" s="1"/>
  <c r="J723" i="12"/>
  <c r="I723" i="12"/>
  <c r="Y723" i="12"/>
  <c r="E723" i="12"/>
  <c r="F723" i="12" s="1"/>
  <c r="K722" i="12"/>
  <c r="W723" i="12" l="1"/>
  <c r="Q723" i="12"/>
  <c r="R723" i="12" s="1"/>
  <c r="E3216" i="13"/>
  <c r="Y724" i="12"/>
  <c r="I724" i="12"/>
  <c r="E724" i="12"/>
  <c r="F724" i="12" s="1"/>
  <c r="V724" i="12"/>
  <c r="U724" i="12"/>
  <c r="B725" i="12"/>
  <c r="N724" i="12"/>
  <c r="O724" i="12" s="1"/>
  <c r="P724" i="12" s="1"/>
  <c r="J724" i="12"/>
  <c r="K723" i="12"/>
  <c r="W724" i="12" l="1"/>
  <c r="Q724" i="12"/>
  <c r="R724" i="12" s="1"/>
  <c r="E3215" i="13"/>
  <c r="Y725" i="12"/>
  <c r="V725" i="12"/>
  <c r="N725" i="12"/>
  <c r="O725" i="12" s="1"/>
  <c r="P725" i="12" s="1"/>
  <c r="E725" i="12"/>
  <c r="F725" i="12" s="1"/>
  <c r="U725" i="12"/>
  <c r="B726" i="12"/>
  <c r="J725" i="12"/>
  <c r="I725" i="12"/>
  <c r="K724" i="12"/>
  <c r="K725" i="12" l="1"/>
  <c r="W725" i="12"/>
  <c r="Q725" i="12"/>
  <c r="R725" i="12" s="1"/>
  <c r="E3214" i="13"/>
  <c r="V726" i="12"/>
  <c r="J726" i="12"/>
  <c r="N726" i="12"/>
  <c r="O726" i="12" s="1"/>
  <c r="P726" i="12" s="1"/>
  <c r="I726" i="12"/>
  <c r="E726" i="12"/>
  <c r="F726" i="12" s="1"/>
  <c r="Y726" i="12"/>
  <c r="U726" i="12"/>
  <c r="B727" i="12"/>
  <c r="W726" i="12" l="1"/>
  <c r="K726" i="12"/>
  <c r="E3213" i="13"/>
  <c r="V727" i="12"/>
  <c r="U727" i="12"/>
  <c r="B728" i="12"/>
  <c r="N727" i="12"/>
  <c r="O727" i="12" s="1"/>
  <c r="P727" i="12" s="1"/>
  <c r="J727" i="12"/>
  <c r="I727" i="12"/>
  <c r="E727" i="12"/>
  <c r="F727" i="12" s="1"/>
  <c r="Y727" i="12"/>
  <c r="Q726" i="12"/>
  <c r="R726" i="12" s="1"/>
  <c r="W727" i="12" l="1"/>
  <c r="K727" i="12"/>
  <c r="E3212" i="13"/>
  <c r="B729" i="12"/>
  <c r="U728" i="12"/>
  <c r="E728" i="12"/>
  <c r="F728" i="12" s="1"/>
  <c r="I728" i="12"/>
  <c r="Y728" i="12"/>
  <c r="V728" i="12"/>
  <c r="N728" i="12"/>
  <c r="O728" i="12" s="1"/>
  <c r="P728" i="12" s="1"/>
  <c r="J728" i="12"/>
  <c r="Q727" i="12"/>
  <c r="R727" i="12" s="1"/>
  <c r="K728" i="12" l="1"/>
  <c r="W728" i="12"/>
  <c r="E3211" i="13"/>
  <c r="J729" i="12"/>
  <c r="U729" i="12"/>
  <c r="N729" i="12"/>
  <c r="O729" i="12" s="1"/>
  <c r="P729" i="12" s="1"/>
  <c r="B730" i="12"/>
  <c r="I729" i="12"/>
  <c r="E729" i="12"/>
  <c r="F729" i="12" s="1"/>
  <c r="Y729" i="12"/>
  <c r="V729" i="12"/>
  <c r="Q728" i="12"/>
  <c r="R728" i="12" s="1"/>
  <c r="W729" i="12" l="1"/>
  <c r="E3210" i="13"/>
  <c r="J730" i="12"/>
  <c r="N730" i="12"/>
  <c r="O730" i="12" s="1"/>
  <c r="P730" i="12" s="1"/>
  <c r="E730" i="12"/>
  <c r="F730" i="12" s="1"/>
  <c r="Y730" i="12"/>
  <c r="V730" i="12"/>
  <c r="U730" i="12"/>
  <c r="B731" i="12"/>
  <c r="I730" i="12"/>
  <c r="Q729" i="12"/>
  <c r="R729" i="12" s="1"/>
  <c r="K729" i="12"/>
  <c r="Q730" i="12" l="1"/>
  <c r="R730" i="12" s="1"/>
  <c r="W730" i="12"/>
  <c r="K730" i="12"/>
  <c r="E3209" i="13"/>
  <c r="Y731" i="12"/>
  <c r="I731" i="12"/>
  <c r="B732" i="12"/>
  <c r="N731" i="12"/>
  <c r="O731" i="12" s="1"/>
  <c r="P731" i="12" s="1"/>
  <c r="J731" i="12"/>
  <c r="E731" i="12"/>
  <c r="F731" i="12" s="1"/>
  <c r="V731" i="12"/>
  <c r="U731" i="12"/>
  <c r="W731" i="12" l="1"/>
  <c r="K731" i="12"/>
  <c r="E3208" i="13"/>
  <c r="V732" i="12"/>
  <c r="Y732" i="12"/>
  <c r="I732" i="12"/>
  <c r="J732" i="12"/>
  <c r="E732" i="12"/>
  <c r="F732" i="12" s="1"/>
  <c r="U732" i="12"/>
  <c r="B733" i="12"/>
  <c r="N732" i="12"/>
  <c r="O732" i="12" s="1"/>
  <c r="P732" i="12" s="1"/>
  <c r="Q731" i="12"/>
  <c r="R731" i="12" s="1"/>
  <c r="W732" i="12" l="1"/>
  <c r="K732" i="12"/>
  <c r="Q732" i="12"/>
  <c r="R732" i="12" s="1"/>
  <c r="E3207" i="13"/>
  <c r="N733" i="12"/>
  <c r="O733" i="12" s="1"/>
  <c r="P733" i="12" s="1"/>
  <c r="V733" i="12"/>
  <c r="B734" i="12"/>
  <c r="U733" i="12"/>
  <c r="E733" i="12"/>
  <c r="F733" i="12" s="1"/>
  <c r="J733" i="12"/>
  <c r="I733" i="12"/>
  <c r="Y733" i="12"/>
  <c r="W733" i="12" l="1"/>
  <c r="Q733" i="12"/>
  <c r="R733" i="12" s="1"/>
  <c r="K733" i="12"/>
  <c r="E3206" i="13"/>
  <c r="N734" i="12"/>
  <c r="O734" i="12" s="1"/>
  <c r="P734" i="12" s="1"/>
  <c r="E734" i="12"/>
  <c r="F734" i="12" s="1"/>
  <c r="Y734" i="12"/>
  <c r="V734" i="12"/>
  <c r="U734" i="12"/>
  <c r="B735" i="12"/>
  <c r="J734" i="12"/>
  <c r="I734" i="12"/>
  <c r="W734" i="12" l="1"/>
  <c r="K734" i="12"/>
  <c r="E3205" i="13"/>
  <c r="V735" i="12"/>
  <c r="U735" i="12"/>
  <c r="N735" i="12"/>
  <c r="O735" i="12" s="1"/>
  <c r="P735" i="12" s="1"/>
  <c r="B736" i="12"/>
  <c r="J735" i="12"/>
  <c r="I735" i="12"/>
  <c r="E735" i="12"/>
  <c r="F735" i="12" s="1"/>
  <c r="Y735" i="12"/>
  <c r="Q734" i="12"/>
  <c r="R734" i="12" s="1"/>
  <c r="Q735" i="12" l="1"/>
  <c r="R735" i="12" s="1"/>
  <c r="W735" i="12"/>
  <c r="K735" i="12"/>
  <c r="E3204" i="13"/>
  <c r="J736" i="12"/>
  <c r="B737" i="12"/>
  <c r="U736" i="12"/>
  <c r="E736" i="12"/>
  <c r="F736" i="12" s="1"/>
  <c r="N736" i="12"/>
  <c r="O736" i="12" s="1"/>
  <c r="P736" i="12" s="1"/>
  <c r="I736" i="12"/>
  <c r="Y736" i="12"/>
  <c r="V736" i="12"/>
  <c r="Q736" i="12" l="1"/>
  <c r="R736" i="12" s="1"/>
  <c r="K736" i="12"/>
  <c r="W736" i="12"/>
  <c r="E3203" i="13"/>
  <c r="B738" i="12"/>
  <c r="U737" i="12"/>
  <c r="E737" i="12"/>
  <c r="F737" i="12" s="1"/>
  <c r="J737" i="12"/>
  <c r="Y737" i="12"/>
  <c r="I737" i="12"/>
  <c r="V737" i="12"/>
  <c r="N737" i="12"/>
  <c r="O737" i="12" s="1"/>
  <c r="P737" i="12" s="1"/>
  <c r="Q737" i="12" l="1"/>
  <c r="R737" i="12" s="1"/>
  <c r="E3202" i="13"/>
  <c r="V738" i="12"/>
  <c r="N738" i="12"/>
  <c r="O738" i="12" s="1"/>
  <c r="P738" i="12" s="1"/>
  <c r="B739" i="12"/>
  <c r="J738" i="12"/>
  <c r="I738" i="12"/>
  <c r="E738" i="12"/>
  <c r="F738" i="12" s="1"/>
  <c r="Y738" i="12"/>
  <c r="U738" i="12"/>
  <c r="K737" i="12"/>
  <c r="W737" i="12"/>
  <c r="K738" i="12" l="1"/>
  <c r="E3201" i="13"/>
  <c r="J739" i="12"/>
  <c r="B740" i="12"/>
  <c r="I739" i="12"/>
  <c r="E739" i="12"/>
  <c r="F739" i="12" s="1"/>
  <c r="Y739" i="12"/>
  <c r="V739" i="12"/>
  <c r="U739" i="12"/>
  <c r="N739" i="12"/>
  <c r="O739" i="12" s="1"/>
  <c r="P739" i="12" s="1"/>
  <c r="Q738" i="12"/>
  <c r="R738" i="12" s="1"/>
  <c r="W738" i="12"/>
  <c r="W739" i="12" l="1"/>
  <c r="K739" i="12"/>
  <c r="E3200" i="13"/>
  <c r="N740" i="12"/>
  <c r="O740" i="12" s="1"/>
  <c r="P740" i="12" s="1"/>
  <c r="Y740" i="12"/>
  <c r="I740" i="12"/>
  <c r="V740" i="12"/>
  <c r="U740" i="12"/>
  <c r="B741" i="12"/>
  <c r="J740" i="12"/>
  <c r="E740" i="12"/>
  <c r="F740" i="12" s="1"/>
  <c r="Q739" i="12"/>
  <c r="R739" i="12" s="1"/>
  <c r="W740" i="12" l="1"/>
  <c r="Q740" i="12"/>
  <c r="R740" i="12" s="1"/>
  <c r="E3199" i="13"/>
  <c r="Y741" i="12"/>
  <c r="I741" i="12"/>
  <c r="V741" i="12"/>
  <c r="N741" i="12"/>
  <c r="O741" i="12" s="1"/>
  <c r="P741" i="12" s="1"/>
  <c r="B742" i="12"/>
  <c r="J741" i="12"/>
  <c r="E741" i="12"/>
  <c r="F741" i="12" s="1"/>
  <c r="U741" i="12"/>
  <c r="K740" i="12"/>
  <c r="E3198" i="13" l="1"/>
  <c r="V742" i="12"/>
  <c r="J742" i="12"/>
  <c r="E742" i="12"/>
  <c r="F742" i="12" s="1"/>
  <c r="Y742" i="12"/>
  <c r="U742" i="12"/>
  <c r="N742" i="12"/>
  <c r="O742" i="12" s="1"/>
  <c r="P742" i="12" s="1"/>
  <c r="B743" i="12"/>
  <c r="I742" i="12"/>
  <c r="Q741" i="12"/>
  <c r="R741" i="12" s="1"/>
  <c r="K741" i="12"/>
  <c r="W741" i="12"/>
  <c r="W742" i="12" l="1"/>
  <c r="Q742" i="12"/>
  <c r="R742" i="12" s="1"/>
  <c r="E3197" i="13"/>
  <c r="B744" i="12"/>
  <c r="U743" i="12"/>
  <c r="E743" i="12"/>
  <c r="F743" i="12" s="1"/>
  <c r="N743" i="12"/>
  <c r="O743" i="12" s="1"/>
  <c r="P743" i="12" s="1"/>
  <c r="Y743" i="12"/>
  <c r="V743" i="12"/>
  <c r="J743" i="12"/>
  <c r="I743" i="12"/>
  <c r="K742" i="12"/>
  <c r="W743" i="12" l="1"/>
  <c r="E3196" i="13"/>
  <c r="B745" i="12"/>
  <c r="U744" i="12"/>
  <c r="E744" i="12"/>
  <c r="F744" i="12" s="1"/>
  <c r="N744" i="12"/>
  <c r="O744" i="12" s="1"/>
  <c r="P744" i="12" s="1"/>
  <c r="J744" i="12"/>
  <c r="I744" i="12"/>
  <c r="Y744" i="12"/>
  <c r="V744" i="12"/>
  <c r="K743" i="12"/>
  <c r="Q743" i="12"/>
  <c r="R743" i="12" s="1"/>
  <c r="K744" i="12" l="1"/>
  <c r="W744" i="12"/>
  <c r="E3195" i="13"/>
  <c r="J745" i="12"/>
  <c r="E745" i="12"/>
  <c r="F745" i="12" s="1"/>
  <c r="Y745" i="12"/>
  <c r="V745" i="12"/>
  <c r="U745" i="12"/>
  <c r="N745" i="12"/>
  <c r="O745" i="12" s="1"/>
  <c r="P745" i="12" s="1"/>
  <c r="B746" i="12"/>
  <c r="I745" i="12"/>
  <c r="Q744" i="12"/>
  <c r="R744" i="12" s="1"/>
  <c r="W745" i="12" l="1"/>
  <c r="Q745" i="12"/>
  <c r="R745" i="12" s="1"/>
  <c r="K745" i="12"/>
  <c r="E3194" i="13"/>
  <c r="J746" i="12"/>
  <c r="V746" i="12"/>
  <c r="B747" i="12"/>
  <c r="U746" i="12"/>
  <c r="E746" i="12"/>
  <c r="F746" i="12" s="1"/>
  <c r="N746" i="12"/>
  <c r="O746" i="12" s="1"/>
  <c r="P746" i="12" s="1"/>
  <c r="I746" i="12"/>
  <c r="Y746" i="12"/>
  <c r="W746" i="12" l="1"/>
  <c r="E3193" i="13"/>
  <c r="Y747" i="12"/>
  <c r="I747" i="12"/>
  <c r="N747" i="12"/>
  <c r="O747" i="12" s="1"/>
  <c r="P747" i="12" s="1"/>
  <c r="J747" i="12"/>
  <c r="B748" i="12"/>
  <c r="E747" i="12"/>
  <c r="F747" i="12" s="1"/>
  <c r="V747" i="12"/>
  <c r="U747" i="12"/>
  <c r="K746" i="12"/>
  <c r="Q746" i="12"/>
  <c r="R746" i="12" s="1"/>
  <c r="E3192" i="13" l="1"/>
  <c r="V748" i="12"/>
  <c r="Y748" i="12"/>
  <c r="I748" i="12"/>
  <c r="B749" i="12"/>
  <c r="J748" i="12"/>
  <c r="E748" i="12"/>
  <c r="F748" i="12" s="1"/>
  <c r="U748" i="12"/>
  <c r="N748" i="12"/>
  <c r="O748" i="12" s="1"/>
  <c r="P748" i="12" s="1"/>
  <c r="Q747" i="12"/>
  <c r="R747" i="12" s="1"/>
  <c r="K747" i="12"/>
  <c r="W747" i="12"/>
  <c r="E3191" i="13" l="1"/>
  <c r="N749" i="12"/>
  <c r="O749" i="12" s="1"/>
  <c r="P749" i="12" s="1"/>
  <c r="V749" i="12"/>
  <c r="B750" i="12"/>
  <c r="U749" i="12"/>
  <c r="E749" i="12"/>
  <c r="F749" i="12" s="1"/>
  <c r="Y749" i="12"/>
  <c r="J749" i="12"/>
  <c r="I749" i="12"/>
  <c r="K748" i="12"/>
  <c r="Q748" i="12"/>
  <c r="R748" i="12" s="1"/>
  <c r="W748" i="12"/>
  <c r="W749" i="12" l="1"/>
  <c r="E3190" i="13"/>
  <c r="N750" i="12"/>
  <c r="O750" i="12" s="1"/>
  <c r="P750" i="12" s="1"/>
  <c r="J750" i="12"/>
  <c r="Y750" i="12"/>
  <c r="I750" i="12"/>
  <c r="V750" i="12"/>
  <c r="U750" i="12"/>
  <c r="B751" i="12"/>
  <c r="E750" i="12"/>
  <c r="F750" i="12" s="1"/>
  <c r="Q749" i="12"/>
  <c r="R749" i="12" s="1"/>
  <c r="K749" i="12"/>
  <c r="K750" i="12" l="1"/>
  <c r="E3189" i="13"/>
  <c r="V751" i="12"/>
  <c r="N751" i="12"/>
  <c r="O751" i="12" s="1"/>
  <c r="P751" i="12" s="1"/>
  <c r="B752" i="12"/>
  <c r="J751" i="12"/>
  <c r="I751" i="12"/>
  <c r="E751" i="12"/>
  <c r="F751" i="12" s="1"/>
  <c r="Y751" i="12"/>
  <c r="U751" i="12"/>
  <c r="Q750" i="12"/>
  <c r="R750" i="12" s="1"/>
  <c r="W750" i="12"/>
  <c r="W751" i="12" l="1"/>
  <c r="Q751" i="12"/>
  <c r="R751" i="12" s="1"/>
  <c r="K751" i="12"/>
  <c r="E3188" i="13"/>
  <c r="J752" i="12"/>
  <c r="B753" i="12"/>
  <c r="U752" i="12"/>
  <c r="E752" i="12"/>
  <c r="F752" i="12" s="1"/>
  <c r="I752" i="12"/>
  <c r="Y752" i="12"/>
  <c r="V752" i="12"/>
  <c r="N752" i="12"/>
  <c r="O752" i="12" s="1"/>
  <c r="P752" i="12" s="1"/>
  <c r="K752" i="12" l="1"/>
  <c r="Q752" i="12"/>
  <c r="R752" i="12" s="1"/>
  <c r="W752" i="12"/>
  <c r="E3187" i="13"/>
  <c r="B754" i="12"/>
  <c r="U753" i="12"/>
  <c r="E753" i="12"/>
  <c r="F753" i="12" s="1"/>
  <c r="J753" i="12"/>
  <c r="Y753" i="12"/>
  <c r="I753" i="12"/>
  <c r="V753" i="12"/>
  <c r="N753" i="12"/>
  <c r="O753" i="12" s="1"/>
  <c r="P753" i="12" s="1"/>
  <c r="W753" i="12" l="1"/>
  <c r="Q753" i="12"/>
  <c r="R753" i="12" s="1"/>
  <c r="E3186" i="13"/>
  <c r="N754" i="12"/>
  <c r="O754" i="12" s="1"/>
  <c r="P754" i="12" s="1"/>
  <c r="V754" i="12"/>
  <c r="Y754" i="12"/>
  <c r="U754" i="12"/>
  <c r="J754" i="12"/>
  <c r="B755" i="12"/>
  <c r="I754" i="12"/>
  <c r="E754" i="12"/>
  <c r="F754" i="12" s="1"/>
  <c r="K753" i="12"/>
  <c r="W754" i="12" l="1"/>
  <c r="Q754" i="12"/>
  <c r="R754" i="12" s="1"/>
  <c r="K754" i="12"/>
  <c r="E3185" i="13"/>
  <c r="J755" i="12"/>
  <c r="V755" i="12"/>
  <c r="U755" i="12"/>
  <c r="N755" i="12"/>
  <c r="O755" i="12" s="1"/>
  <c r="P755" i="12" s="1"/>
  <c r="I755" i="12"/>
  <c r="B756" i="12"/>
  <c r="E755" i="12"/>
  <c r="F755" i="12" s="1"/>
  <c r="Y755" i="12"/>
  <c r="Q755" i="12" l="1"/>
  <c r="R755" i="12" s="1"/>
  <c r="E3184" i="13"/>
  <c r="N756" i="12"/>
  <c r="O756" i="12" s="1"/>
  <c r="P756" i="12" s="1"/>
  <c r="J756" i="12"/>
  <c r="Y756" i="12"/>
  <c r="I756" i="12"/>
  <c r="E756" i="12"/>
  <c r="F756" i="12" s="1"/>
  <c r="B757" i="12"/>
  <c r="V756" i="12"/>
  <c r="U756" i="12"/>
  <c r="K755" i="12"/>
  <c r="W755" i="12"/>
  <c r="W756" i="12" l="1"/>
  <c r="Q756" i="12"/>
  <c r="R756" i="12" s="1"/>
  <c r="K756" i="12"/>
  <c r="E3183" i="13"/>
  <c r="Y757" i="12"/>
  <c r="I757" i="12"/>
  <c r="V757" i="12"/>
  <c r="B758" i="12"/>
  <c r="U757" i="12"/>
  <c r="E757" i="12"/>
  <c r="F757" i="12" s="1"/>
  <c r="N757" i="12"/>
  <c r="O757" i="12" s="1"/>
  <c r="P757" i="12" s="1"/>
  <c r="J757" i="12"/>
  <c r="K757" i="12" l="1"/>
  <c r="Q757" i="12"/>
  <c r="R757" i="12" s="1"/>
  <c r="W757" i="12"/>
  <c r="E3182" i="13"/>
  <c r="V758" i="12"/>
  <c r="N758" i="12"/>
  <c r="O758" i="12" s="1"/>
  <c r="P758" i="12" s="1"/>
  <c r="J758" i="12"/>
  <c r="Y758" i="12"/>
  <c r="U758" i="12"/>
  <c r="I758" i="12"/>
  <c r="E758" i="12"/>
  <c r="F758" i="12" s="1"/>
  <c r="B759" i="12"/>
  <c r="E3181" i="13" l="1"/>
  <c r="B760" i="12"/>
  <c r="U759" i="12"/>
  <c r="E759" i="12"/>
  <c r="F759" i="12" s="1"/>
  <c r="N759" i="12"/>
  <c r="O759" i="12" s="1"/>
  <c r="P759" i="12" s="1"/>
  <c r="J759" i="12"/>
  <c r="Y759" i="12"/>
  <c r="V759" i="12"/>
  <c r="I759" i="12"/>
  <c r="K758" i="12"/>
  <c r="W758" i="12"/>
  <c r="Q758" i="12"/>
  <c r="R758" i="12" s="1"/>
  <c r="K759" i="12" l="1"/>
  <c r="W759" i="12"/>
  <c r="Q759" i="12"/>
  <c r="R759" i="12" s="1"/>
  <c r="E3180" i="13"/>
  <c r="N760" i="12"/>
  <c r="O760" i="12" s="1"/>
  <c r="P760" i="12" s="1"/>
  <c r="B761" i="12"/>
  <c r="U760" i="12"/>
  <c r="E760" i="12"/>
  <c r="F760" i="12" s="1"/>
  <c r="Y760" i="12"/>
  <c r="V760" i="12"/>
  <c r="J760" i="12"/>
  <c r="I760" i="12"/>
  <c r="W760" i="12" l="1"/>
  <c r="Q760" i="12"/>
  <c r="R760" i="12" s="1"/>
  <c r="E3179" i="13"/>
  <c r="J761" i="12"/>
  <c r="Y761" i="12"/>
  <c r="I761" i="12"/>
  <c r="B762" i="12"/>
  <c r="U761" i="12"/>
  <c r="E761" i="12"/>
  <c r="F761" i="12" s="1"/>
  <c r="N761" i="12"/>
  <c r="O761" i="12" s="1"/>
  <c r="P761" i="12" s="1"/>
  <c r="V761" i="12"/>
  <c r="K760" i="12"/>
  <c r="W761" i="12" l="1"/>
  <c r="E3178" i="13"/>
  <c r="J762" i="12"/>
  <c r="V762" i="12"/>
  <c r="B763" i="12"/>
  <c r="U762" i="12"/>
  <c r="E762" i="12"/>
  <c r="F762" i="12" s="1"/>
  <c r="N762" i="12"/>
  <c r="O762" i="12" s="1"/>
  <c r="P762" i="12" s="1"/>
  <c r="I762" i="12"/>
  <c r="Y762" i="12"/>
  <c r="K761" i="12"/>
  <c r="Q761" i="12"/>
  <c r="R761" i="12" s="1"/>
  <c r="W762" i="12" l="1"/>
  <c r="E3177" i="13"/>
  <c r="Y763" i="12"/>
  <c r="I763" i="12"/>
  <c r="B764" i="12"/>
  <c r="U763" i="12"/>
  <c r="E763" i="12"/>
  <c r="F763" i="12" s="1"/>
  <c r="N763" i="12"/>
  <c r="O763" i="12" s="1"/>
  <c r="P763" i="12" s="1"/>
  <c r="V763" i="12"/>
  <c r="J763" i="12"/>
  <c r="K762" i="12"/>
  <c r="Q762" i="12"/>
  <c r="R762" i="12" s="1"/>
  <c r="W763" i="12" l="1"/>
  <c r="E3176" i="13"/>
  <c r="V764" i="12"/>
  <c r="Y764" i="12"/>
  <c r="I764" i="12"/>
  <c r="B765" i="12"/>
  <c r="U764" i="12"/>
  <c r="N764" i="12"/>
  <c r="O764" i="12" s="1"/>
  <c r="P764" i="12" s="1"/>
  <c r="J764" i="12"/>
  <c r="E764" i="12"/>
  <c r="F764" i="12" s="1"/>
  <c r="K763" i="12"/>
  <c r="Q763" i="12"/>
  <c r="R763" i="12" s="1"/>
  <c r="K764" i="12" l="1"/>
  <c r="Q764" i="12"/>
  <c r="R764" i="12" s="1"/>
  <c r="W764" i="12"/>
  <c r="E3175" i="13"/>
  <c r="N765" i="12"/>
  <c r="O765" i="12" s="1"/>
  <c r="P765" i="12" s="1"/>
  <c r="Y765" i="12"/>
  <c r="I765" i="12"/>
  <c r="V765" i="12"/>
  <c r="B766" i="12"/>
  <c r="U765" i="12"/>
  <c r="E765" i="12"/>
  <c r="F765" i="12" s="1"/>
  <c r="J765" i="12"/>
  <c r="W765" i="12" l="1"/>
  <c r="Q765" i="12"/>
  <c r="R765" i="12" s="1"/>
  <c r="E3174" i="13"/>
  <c r="N766" i="12"/>
  <c r="O766" i="12" s="1"/>
  <c r="P766" i="12" s="1"/>
  <c r="J766" i="12"/>
  <c r="Y766" i="12"/>
  <c r="I766" i="12"/>
  <c r="V766" i="12"/>
  <c r="B767" i="12"/>
  <c r="U766" i="12"/>
  <c r="E766" i="12"/>
  <c r="F766" i="12" s="1"/>
  <c r="K765" i="12"/>
  <c r="W766" i="12" l="1"/>
  <c r="Q766" i="12"/>
  <c r="R766" i="12" s="1"/>
  <c r="E3173" i="13"/>
  <c r="Y767" i="12"/>
  <c r="I767" i="12"/>
  <c r="V767" i="12"/>
  <c r="N767" i="12"/>
  <c r="O767" i="12" s="1"/>
  <c r="P767" i="12" s="1"/>
  <c r="J767" i="12"/>
  <c r="E767" i="12"/>
  <c r="F767" i="12" s="1"/>
  <c r="B768" i="12"/>
  <c r="U767" i="12"/>
  <c r="K766" i="12"/>
  <c r="W767" i="12" l="1"/>
  <c r="Q767" i="12"/>
  <c r="R767" i="12" s="1"/>
  <c r="K767" i="12"/>
  <c r="E3172" i="13"/>
  <c r="J768" i="12"/>
  <c r="Y768" i="12"/>
  <c r="I768" i="12"/>
  <c r="V768" i="12"/>
  <c r="B769" i="12"/>
  <c r="U768" i="12"/>
  <c r="E768" i="12"/>
  <c r="F768" i="12" s="1"/>
  <c r="N768" i="12"/>
  <c r="O768" i="12" s="1"/>
  <c r="P768" i="12" s="1"/>
  <c r="E3171" i="13" l="1"/>
  <c r="V769" i="12"/>
  <c r="B770" i="12"/>
  <c r="U769" i="12"/>
  <c r="E769" i="12"/>
  <c r="F769" i="12" s="1"/>
  <c r="J769" i="12"/>
  <c r="Y769" i="12"/>
  <c r="I769" i="12"/>
  <c r="N769" i="12"/>
  <c r="O769" i="12" s="1"/>
  <c r="P769" i="12" s="1"/>
  <c r="K768" i="12"/>
  <c r="Q768" i="12"/>
  <c r="R768" i="12" s="1"/>
  <c r="W768" i="12"/>
  <c r="W769" i="12" l="1"/>
  <c r="Q769" i="12"/>
  <c r="R769" i="12" s="1"/>
  <c r="K769" i="12"/>
  <c r="E3170" i="13"/>
  <c r="N770" i="12"/>
  <c r="O770" i="12" s="1"/>
  <c r="P770" i="12" s="1"/>
  <c r="J770" i="12"/>
  <c r="Y770" i="12"/>
  <c r="I770" i="12"/>
  <c r="V770" i="12"/>
  <c r="U770" i="12"/>
  <c r="E770" i="12"/>
  <c r="F770" i="12" s="1"/>
  <c r="B771" i="12"/>
  <c r="K770" i="12" l="1"/>
  <c r="W770" i="12"/>
  <c r="E3169" i="13"/>
  <c r="J771" i="12"/>
  <c r="Y771" i="12"/>
  <c r="I771" i="12"/>
  <c r="V771" i="12"/>
  <c r="B772" i="12"/>
  <c r="U771" i="12"/>
  <c r="N771" i="12"/>
  <c r="O771" i="12" s="1"/>
  <c r="P771" i="12" s="1"/>
  <c r="E771" i="12"/>
  <c r="F771" i="12" s="1"/>
  <c r="Q770" i="12"/>
  <c r="R770" i="12" s="1"/>
  <c r="K771" i="12" l="1"/>
  <c r="Q771" i="12"/>
  <c r="R771" i="12" s="1"/>
  <c r="W771" i="12"/>
  <c r="E3168" i="13"/>
  <c r="N772" i="12"/>
  <c r="O772" i="12" s="1"/>
  <c r="P772" i="12" s="1"/>
  <c r="J772" i="12"/>
  <c r="Y772" i="12"/>
  <c r="I772" i="12"/>
  <c r="V772" i="12"/>
  <c r="U772" i="12"/>
  <c r="E772" i="12"/>
  <c r="F772" i="12" s="1"/>
  <c r="B773" i="12"/>
  <c r="W772" i="12" l="1"/>
  <c r="K772" i="12"/>
  <c r="E3167" i="13"/>
  <c r="J773" i="12"/>
  <c r="Y773" i="12"/>
  <c r="I773" i="12"/>
  <c r="V773" i="12"/>
  <c r="B774" i="12"/>
  <c r="U773" i="12"/>
  <c r="E773" i="12"/>
  <c r="F773" i="12" s="1"/>
  <c r="N773" i="12"/>
  <c r="O773" i="12" s="1"/>
  <c r="P773" i="12" s="1"/>
  <c r="Q772" i="12"/>
  <c r="R772" i="12" s="1"/>
  <c r="W773" i="12" l="1"/>
  <c r="Q773" i="12"/>
  <c r="R773" i="12" s="1"/>
  <c r="K773" i="12"/>
  <c r="E3166" i="13"/>
  <c r="V774" i="12"/>
  <c r="N774" i="12"/>
  <c r="O774" i="12" s="1"/>
  <c r="P774" i="12" s="1"/>
  <c r="J774" i="12"/>
  <c r="I774" i="12"/>
  <c r="E774" i="12"/>
  <c r="F774" i="12" s="1"/>
  <c r="B775" i="12"/>
  <c r="Y774" i="12"/>
  <c r="U774" i="12"/>
  <c r="Q774" i="12" l="1"/>
  <c r="R774" i="12" s="1"/>
  <c r="W774" i="12"/>
  <c r="K774" i="12"/>
  <c r="E3165" i="13"/>
  <c r="B776" i="12"/>
  <c r="U775" i="12"/>
  <c r="E775" i="12"/>
  <c r="F775" i="12" s="1"/>
  <c r="N775" i="12"/>
  <c r="O775" i="12" s="1"/>
  <c r="P775" i="12" s="1"/>
  <c r="J775" i="12"/>
  <c r="Y775" i="12"/>
  <c r="V775" i="12"/>
  <c r="I775" i="12"/>
  <c r="W775" i="12" l="1"/>
  <c r="E3164" i="13"/>
  <c r="N776" i="12"/>
  <c r="O776" i="12" s="1"/>
  <c r="P776" i="12" s="1"/>
  <c r="J776" i="12"/>
  <c r="B777" i="12"/>
  <c r="U776" i="12"/>
  <c r="E776" i="12"/>
  <c r="F776" i="12" s="1"/>
  <c r="V776" i="12"/>
  <c r="I776" i="12"/>
  <c r="Y776" i="12"/>
  <c r="K775" i="12"/>
  <c r="Q775" i="12"/>
  <c r="R775" i="12" s="1"/>
  <c r="K776" i="12" l="1"/>
  <c r="W776" i="12"/>
  <c r="E3163" i="13"/>
  <c r="N777" i="12"/>
  <c r="O777" i="12" s="1"/>
  <c r="P777" i="12" s="1"/>
  <c r="J777" i="12"/>
  <c r="Y777" i="12"/>
  <c r="I777" i="12"/>
  <c r="B778" i="12"/>
  <c r="U777" i="12"/>
  <c r="E777" i="12"/>
  <c r="F777" i="12" s="1"/>
  <c r="V777" i="12"/>
  <c r="Q776" i="12"/>
  <c r="R776" i="12" s="1"/>
  <c r="W777" i="12" l="1"/>
  <c r="Q777" i="12"/>
  <c r="R777" i="12" s="1"/>
  <c r="E3162" i="13"/>
  <c r="J778" i="12"/>
  <c r="Y778" i="12"/>
  <c r="I778" i="12"/>
  <c r="V778" i="12"/>
  <c r="B779" i="12"/>
  <c r="U778" i="12"/>
  <c r="E778" i="12"/>
  <c r="F778" i="12" s="1"/>
  <c r="N778" i="12"/>
  <c r="O778" i="12" s="1"/>
  <c r="P778" i="12" s="1"/>
  <c r="K777" i="12"/>
  <c r="K778" i="12" l="1"/>
  <c r="E3161" i="13"/>
  <c r="Y779" i="12"/>
  <c r="I779" i="12"/>
  <c r="V779" i="12"/>
  <c r="B780" i="12"/>
  <c r="U779" i="12"/>
  <c r="E779" i="12"/>
  <c r="F779" i="12" s="1"/>
  <c r="N779" i="12"/>
  <c r="O779" i="12" s="1"/>
  <c r="P779" i="12" s="1"/>
  <c r="J779" i="12"/>
  <c r="Q778" i="12"/>
  <c r="R778" i="12" s="1"/>
  <c r="W778" i="12"/>
  <c r="E3160" i="13" l="1"/>
  <c r="V780" i="12"/>
  <c r="B781" i="12"/>
  <c r="U780" i="12"/>
  <c r="E780" i="12"/>
  <c r="F780" i="12" s="1"/>
  <c r="N780" i="12"/>
  <c r="O780" i="12" s="1"/>
  <c r="P780" i="12" s="1"/>
  <c r="Y780" i="12"/>
  <c r="I780" i="12"/>
  <c r="J780" i="12"/>
  <c r="K779" i="12"/>
  <c r="W779" i="12"/>
  <c r="Q779" i="12"/>
  <c r="R779" i="12" s="1"/>
  <c r="K780" i="12" l="1"/>
  <c r="Q780" i="12"/>
  <c r="R780" i="12" s="1"/>
  <c r="W780" i="12"/>
  <c r="E3159" i="13"/>
  <c r="N781" i="12"/>
  <c r="O781" i="12" s="1"/>
  <c r="P781" i="12" s="1"/>
  <c r="Y781" i="12"/>
  <c r="I781" i="12"/>
  <c r="V781" i="12"/>
  <c r="B782" i="12"/>
  <c r="U781" i="12"/>
  <c r="E781" i="12"/>
  <c r="F781" i="12" s="1"/>
  <c r="J781" i="12"/>
  <c r="W781" i="12" l="1"/>
  <c r="Q781" i="12"/>
  <c r="R781" i="12" s="1"/>
  <c r="E3158" i="13"/>
  <c r="N782" i="12"/>
  <c r="O782" i="12" s="1"/>
  <c r="P782" i="12" s="1"/>
  <c r="J782" i="12"/>
  <c r="Y782" i="12"/>
  <c r="I782" i="12"/>
  <c r="V782" i="12"/>
  <c r="B783" i="12"/>
  <c r="U782" i="12"/>
  <c r="E782" i="12"/>
  <c r="F782" i="12" s="1"/>
  <c r="K781" i="12"/>
  <c r="W782" i="12" l="1"/>
  <c r="Q782" i="12"/>
  <c r="R782" i="12" s="1"/>
  <c r="E3157" i="13"/>
  <c r="J783" i="12"/>
  <c r="Y783" i="12"/>
  <c r="I783" i="12"/>
  <c r="V783" i="12"/>
  <c r="B784" i="12"/>
  <c r="U783" i="12"/>
  <c r="E783" i="12"/>
  <c r="F783" i="12" s="1"/>
  <c r="N783" i="12"/>
  <c r="O783" i="12" s="1"/>
  <c r="P783" i="12" s="1"/>
  <c r="K782" i="12"/>
  <c r="W783" i="12" l="1"/>
  <c r="K783" i="12"/>
  <c r="Q783" i="12"/>
  <c r="R783" i="12" s="1"/>
  <c r="E3156" i="13"/>
  <c r="J784" i="12"/>
  <c r="Y784" i="12"/>
  <c r="I784" i="12"/>
  <c r="V784" i="12"/>
  <c r="B785" i="12"/>
  <c r="U784" i="12"/>
  <c r="E784" i="12"/>
  <c r="F784" i="12" s="1"/>
  <c r="N784" i="12"/>
  <c r="O784" i="12" s="1"/>
  <c r="P784" i="12" s="1"/>
  <c r="W784" i="12" l="1"/>
  <c r="K784" i="12"/>
  <c r="E3155" i="13"/>
  <c r="V785" i="12"/>
  <c r="B786" i="12"/>
  <c r="U785" i="12"/>
  <c r="E785" i="12"/>
  <c r="F785" i="12" s="1"/>
  <c r="N785" i="12"/>
  <c r="O785" i="12" s="1"/>
  <c r="P785" i="12" s="1"/>
  <c r="J785" i="12"/>
  <c r="Y785" i="12"/>
  <c r="I785" i="12"/>
  <c r="Q784" i="12"/>
  <c r="R784" i="12" s="1"/>
  <c r="W785" i="12" l="1"/>
  <c r="Q785" i="12"/>
  <c r="R785" i="12" s="1"/>
  <c r="E3154" i="13"/>
  <c r="N786" i="12"/>
  <c r="O786" i="12" s="1"/>
  <c r="P786" i="12" s="1"/>
  <c r="J786" i="12"/>
  <c r="Y786" i="12"/>
  <c r="I786" i="12"/>
  <c r="V786" i="12"/>
  <c r="B787" i="12"/>
  <c r="U786" i="12"/>
  <c r="E786" i="12"/>
  <c r="F786" i="12" s="1"/>
  <c r="K785" i="12"/>
  <c r="W786" i="12" l="1"/>
  <c r="Q786" i="12"/>
  <c r="R786" i="12" s="1"/>
  <c r="E3153" i="13"/>
  <c r="N787" i="12"/>
  <c r="O787" i="12" s="1"/>
  <c r="P787" i="12" s="1"/>
  <c r="J787" i="12"/>
  <c r="Y787" i="12"/>
  <c r="I787" i="12"/>
  <c r="V787" i="12"/>
  <c r="B788" i="12"/>
  <c r="U787" i="12"/>
  <c r="E787" i="12"/>
  <c r="F787" i="12" s="1"/>
  <c r="K786" i="12"/>
  <c r="W787" i="12" l="1"/>
  <c r="Q787" i="12"/>
  <c r="R787" i="12" s="1"/>
  <c r="E3152" i="13"/>
  <c r="N788" i="12"/>
  <c r="O788" i="12" s="1"/>
  <c r="P788" i="12" s="1"/>
  <c r="J788" i="12"/>
  <c r="Y788" i="12"/>
  <c r="I788" i="12"/>
  <c r="V788" i="12"/>
  <c r="B789" i="12"/>
  <c r="U788" i="12"/>
  <c r="E788" i="12"/>
  <c r="F788" i="12" s="1"/>
  <c r="K787" i="12"/>
  <c r="W788" i="12" l="1"/>
  <c r="K788" i="12"/>
  <c r="Q788" i="12"/>
  <c r="R788" i="12" s="1"/>
  <c r="E3151" i="13"/>
  <c r="J789" i="12"/>
  <c r="Y789" i="12"/>
  <c r="I789" i="12"/>
  <c r="V789" i="12"/>
  <c r="B790" i="12"/>
  <c r="U789" i="12"/>
  <c r="E789" i="12"/>
  <c r="F789" i="12" s="1"/>
  <c r="N789" i="12"/>
  <c r="O789" i="12" s="1"/>
  <c r="P789" i="12" s="1"/>
  <c r="W789" i="12" l="1"/>
  <c r="Q789" i="12"/>
  <c r="R789" i="12" s="1"/>
  <c r="E3150" i="13"/>
  <c r="V790" i="12"/>
  <c r="B791" i="12"/>
  <c r="U790" i="12"/>
  <c r="E790" i="12"/>
  <c r="F790" i="12" s="1"/>
  <c r="N790" i="12"/>
  <c r="O790" i="12" s="1"/>
  <c r="P790" i="12" s="1"/>
  <c r="J790" i="12"/>
  <c r="Y790" i="12"/>
  <c r="I790" i="12"/>
  <c r="K789" i="12"/>
  <c r="E3149" i="13" l="1"/>
  <c r="B792" i="12"/>
  <c r="U791" i="12"/>
  <c r="E791" i="12"/>
  <c r="F791" i="12" s="1"/>
  <c r="N791" i="12"/>
  <c r="O791" i="12" s="1"/>
  <c r="P791" i="12" s="1"/>
  <c r="J791" i="12"/>
  <c r="Y791" i="12"/>
  <c r="V791" i="12"/>
  <c r="I791" i="12"/>
  <c r="K790" i="12"/>
  <c r="Q790" i="12"/>
  <c r="R790" i="12" s="1"/>
  <c r="W790" i="12"/>
  <c r="W791" i="12" l="1"/>
  <c r="Q791" i="12"/>
  <c r="R791" i="12" s="1"/>
  <c r="E3148" i="13"/>
  <c r="N792" i="12"/>
  <c r="O792" i="12" s="1"/>
  <c r="P792" i="12" s="1"/>
  <c r="J792" i="12"/>
  <c r="Y792" i="12"/>
  <c r="I792" i="12"/>
  <c r="B793" i="12"/>
  <c r="U792" i="12"/>
  <c r="E792" i="12"/>
  <c r="F792" i="12" s="1"/>
  <c r="V792" i="12"/>
  <c r="K791" i="12"/>
  <c r="Q792" i="12" l="1"/>
  <c r="R792" i="12" s="1"/>
  <c r="W792" i="12"/>
  <c r="E3147" i="13"/>
  <c r="N793" i="12"/>
  <c r="O793" i="12" s="1"/>
  <c r="P793" i="12" s="1"/>
  <c r="J793" i="12"/>
  <c r="Y793" i="12"/>
  <c r="I793" i="12"/>
  <c r="V793" i="12"/>
  <c r="B794" i="12"/>
  <c r="U793" i="12"/>
  <c r="E793" i="12"/>
  <c r="F793" i="12" s="1"/>
  <c r="K792" i="12"/>
  <c r="W793" i="12" l="1"/>
  <c r="Q793" i="12"/>
  <c r="R793" i="12" s="1"/>
  <c r="K793" i="12"/>
  <c r="E3146" i="13"/>
  <c r="J794" i="12"/>
  <c r="Y794" i="12"/>
  <c r="I794" i="12"/>
  <c r="V794" i="12"/>
  <c r="B795" i="12"/>
  <c r="U794" i="12"/>
  <c r="E794" i="12"/>
  <c r="F794" i="12" s="1"/>
  <c r="N794" i="12"/>
  <c r="O794" i="12" s="1"/>
  <c r="P794" i="12" s="1"/>
  <c r="W794" i="12" l="1"/>
  <c r="E3145" i="13"/>
  <c r="Y795" i="12"/>
  <c r="I795" i="12"/>
  <c r="V795" i="12"/>
  <c r="B796" i="12"/>
  <c r="U795" i="12"/>
  <c r="E795" i="12"/>
  <c r="F795" i="12" s="1"/>
  <c r="N795" i="12"/>
  <c r="O795" i="12" s="1"/>
  <c r="P795" i="12" s="1"/>
  <c r="J795" i="12"/>
  <c r="K794" i="12"/>
  <c r="Q794" i="12"/>
  <c r="R794" i="12" s="1"/>
  <c r="W795" i="12" l="1"/>
  <c r="Q795" i="12"/>
  <c r="R795" i="12" s="1"/>
  <c r="E3144" i="13"/>
  <c r="V796" i="12"/>
  <c r="B797" i="12"/>
  <c r="U796" i="12"/>
  <c r="E796" i="12"/>
  <c r="F796" i="12" s="1"/>
  <c r="N796" i="12"/>
  <c r="O796" i="12" s="1"/>
  <c r="P796" i="12" s="1"/>
  <c r="Y796" i="12"/>
  <c r="I796" i="12"/>
  <c r="J796" i="12"/>
  <c r="K795" i="12"/>
  <c r="W796" i="12" l="1"/>
  <c r="Q796" i="12"/>
  <c r="R796" i="12" s="1"/>
  <c r="E3143" i="13"/>
  <c r="N797" i="12"/>
  <c r="O797" i="12" s="1"/>
  <c r="P797" i="12" s="1"/>
  <c r="J797" i="12"/>
  <c r="Y797" i="12"/>
  <c r="I797" i="12"/>
  <c r="V797" i="12"/>
  <c r="B798" i="12"/>
  <c r="U797" i="12"/>
  <c r="E797" i="12"/>
  <c r="F797" i="12" s="1"/>
  <c r="K796" i="12"/>
  <c r="W797" i="12" l="1"/>
  <c r="K797" i="12"/>
  <c r="Q797" i="12"/>
  <c r="R797" i="12" s="1"/>
  <c r="E3142" i="13"/>
  <c r="N798" i="12"/>
  <c r="O798" i="12" s="1"/>
  <c r="P798" i="12" s="1"/>
  <c r="J798" i="12"/>
  <c r="Y798" i="12"/>
  <c r="I798" i="12"/>
  <c r="V798" i="12"/>
  <c r="B799" i="12"/>
  <c r="U798" i="12"/>
  <c r="E798" i="12"/>
  <c r="F798" i="12" s="1"/>
  <c r="K798" i="12" l="1"/>
  <c r="Q798" i="12"/>
  <c r="R798" i="12" s="1"/>
  <c r="W798" i="12"/>
  <c r="E3141" i="13"/>
  <c r="J799" i="12"/>
  <c r="Y799" i="12"/>
  <c r="I799" i="12"/>
  <c r="V799" i="12"/>
  <c r="B800" i="12"/>
  <c r="U799" i="12"/>
  <c r="E799" i="12"/>
  <c r="F799" i="12" s="1"/>
  <c r="N799" i="12"/>
  <c r="O799" i="12" s="1"/>
  <c r="P799" i="12" s="1"/>
  <c r="K799" i="12" l="1"/>
  <c r="Q799" i="12"/>
  <c r="R799" i="12" s="1"/>
  <c r="W799" i="12"/>
  <c r="E3140" i="13"/>
  <c r="J800" i="12"/>
  <c r="Y800" i="12"/>
  <c r="I800" i="12"/>
  <c r="V800" i="12"/>
  <c r="B801" i="12"/>
  <c r="U800" i="12"/>
  <c r="E800" i="12"/>
  <c r="F800" i="12" s="1"/>
  <c r="N800" i="12"/>
  <c r="O800" i="12" s="1"/>
  <c r="P800" i="12" s="1"/>
  <c r="W800" i="12" l="1"/>
  <c r="Q800" i="12"/>
  <c r="R800" i="12" s="1"/>
  <c r="E3139" i="13"/>
  <c r="V801" i="12"/>
  <c r="B802" i="12"/>
  <c r="U801" i="12"/>
  <c r="E801" i="12"/>
  <c r="F801" i="12" s="1"/>
  <c r="N801" i="12"/>
  <c r="O801" i="12" s="1"/>
  <c r="P801" i="12" s="1"/>
  <c r="J801" i="12"/>
  <c r="Y801" i="12"/>
  <c r="I801" i="12"/>
  <c r="K800" i="12"/>
  <c r="K801" i="12" l="1"/>
  <c r="Q801" i="12"/>
  <c r="R801" i="12" s="1"/>
  <c r="W801" i="12"/>
  <c r="E3138" i="13"/>
  <c r="N802" i="12"/>
  <c r="O802" i="12" s="1"/>
  <c r="P802" i="12" s="1"/>
  <c r="J802" i="12"/>
  <c r="Y802" i="12"/>
  <c r="I802" i="12"/>
  <c r="V802" i="12"/>
  <c r="B803" i="12"/>
  <c r="U802" i="12"/>
  <c r="E802" i="12"/>
  <c r="F802" i="12" s="1"/>
  <c r="Q802" i="12" l="1"/>
  <c r="R802" i="12" s="1"/>
  <c r="E3137" i="13"/>
  <c r="N803" i="12"/>
  <c r="O803" i="12" s="1"/>
  <c r="P803" i="12" s="1"/>
  <c r="J803" i="12"/>
  <c r="Y803" i="12"/>
  <c r="I803" i="12"/>
  <c r="V803" i="12"/>
  <c r="E803" i="12"/>
  <c r="F803" i="12" s="1"/>
  <c r="B804" i="12"/>
  <c r="U803" i="12"/>
  <c r="W802" i="12"/>
  <c r="K802" i="12"/>
  <c r="W803" i="12" l="1"/>
  <c r="K803" i="12"/>
  <c r="Q803" i="12"/>
  <c r="R803" i="12" s="1"/>
  <c r="E3136" i="13"/>
  <c r="N804" i="12"/>
  <c r="O804" i="12" s="1"/>
  <c r="P804" i="12" s="1"/>
  <c r="J804" i="12"/>
  <c r="Y804" i="12"/>
  <c r="I804" i="12"/>
  <c r="V804" i="12"/>
  <c r="B805" i="12"/>
  <c r="U804" i="12"/>
  <c r="E804" i="12"/>
  <c r="F804" i="12" s="1"/>
  <c r="W804" i="12" l="1"/>
  <c r="Q804" i="12"/>
  <c r="R804" i="12" s="1"/>
  <c r="E3135" i="13"/>
  <c r="J805" i="12"/>
  <c r="Y805" i="12"/>
  <c r="I805" i="12"/>
  <c r="V805" i="12"/>
  <c r="B806" i="12"/>
  <c r="U805" i="12"/>
  <c r="E805" i="12"/>
  <c r="F805" i="12" s="1"/>
  <c r="N805" i="12"/>
  <c r="O805" i="12" s="1"/>
  <c r="P805" i="12" s="1"/>
  <c r="K804" i="12"/>
  <c r="W805" i="12" l="1"/>
  <c r="E3134" i="13"/>
  <c r="V806" i="12"/>
  <c r="B807" i="12"/>
  <c r="U806" i="12"/>
  <c r="E806" i="12"/>
  <c r="F806" i="12" s="1"/>
  <c r="N806" i="12"/>
  <c r="O806" i="12" s="1"/>
  <c r="P806" i="12" s="1"/>
  <c r="J806" i="12"/>
  <c r="Y806" i="12"/>
  <c r="I806" i="12"/>
  <c r="K805" i="12"/>
  <c r="Q805" i="12"/>
  <c r="R805" i="12" s="1"/>
  <c r="Q806" i="12" l="1"/>
  <c r="R806" i="12" s="1"/>
  <c r="W806" i="12"/>
  <c r="E3133" i="13"/>
  <c r="B808" i="12"/>
  <c r="U807" i="12"/>
  <c r="E807" i="12"/>
  <c r="F807" i="12" s="1"/>
  <c r="N807" i="12"/>
  <c r="O807" i="12" s="1"/>
  <c r="P807" i="12" s="1"/>
  <c r="J807" i="12"/>
  <c r="Y807" i="12"/>
  <c r="V807" i="12"/>
  <c r="I807" i="12"/>
  <c r="K806" i="12"/>
  <c r="W807" i="12" l="1"/>
  <c r="Q807" i="12"/>
  <c r="R807" i="12" s="1"/>
  <c r="E3132" i="13"/>
  <c r="N808" i="12"/>
  <c r="O808" i="12" s="1"/>
  <c r="P808" i="12" s="1"/>
  <c r="J808" i="12"/>
  <c r="Y808" i="12"/>
  <c r="I808" i="12"/>
  <c r="B809" i="12"/>
  <c r="U808" i="12"/>
  <c r="E808" i="12"/>
  <c r="F808" i="12" s="1"/>
  <c r="V808" i="12"/>
  <c r="K807" i="12"/>
  <c r="K808" i="12" l="1"/>
  <c r="Q808" i="12"/>
  <c r="R808" i="12" s="1"/>
  <c r="W808" i="12"/>
  <c r="E3131" i="13"/>
  <c r="N809" i="12"/>
  <c r="O809" i="12" s="1"/>
  <c r="P809" i="12" s="1"/>
  <c r="J809" i="12"/>
  <c r="Y809" i="12"/>
  <c r="I809" i="12"/>
  <c r="V809" i="12"/>
  <c r="B810" i="12"/>
  <c r="U809" i="12"/>
  <c r="E809" i="12"/>
  <c r="F809" i="12" s="1"/>
  <c r="W809" i="12" l="1"/>
  <c r="Q809" i="12"/>
  <c r="R809" i="12" s="1"/>
  <c r="E3130" i="13"/>
  <c r="J810" i="12"/>
  <c r="Y810" i="12"/>
  <c r="I810" i="12"/>
  <c r="V810" i="12"/>
  <c r="B811" i="12"/>
  <c r="U810" i="12"/>
  <c r="E810" i="12"/>
  <c r="F810" i="12" s="1"/>
  <c r="N810" i="12"/>
  <c r="O810" i="12" s="1"/>
  <c r="P810" i="12" s="1"/>
  <c r="K809" i="12"/>
  <c r="W810" i="12" l="1"/>
  <c r="Q810" i="12"/>
  <c r="R810" i="12" s="1"/>
  <c r="E3129" i="13"/>
  <c r="Y811" i="12"/>
  <c r="I811" i="12"/>
  <c r="V811" i="12"/>
  <c r="B812" i="12"/>
  <c r="U811" i="12"/>
  <c r="E811" i="12"/>
  <c r="F811" i="12" s="1"/>
  <c r="N811" i="12"/>
  <c r="O811" i="12" s="1"/>
  <c r="P811" i="12" s="1"/>
  <c r="J811" i="12"/>
  <c r="K810" i="12"/>
  <c r="E3128" i="13" l="1"/>
  <c r="V812" i="12"/>
  <c r="B813" i="12"/>
  <c r="U812" i="12"/>
  <c r="E812" i="12"/>
  <c r="F812" i="12" s="1"/>
  <c r="N812" i="12"/>
  <c r="O812" i="12" s="1"/>
  <c r="P812" i="12" s="1"/>
  <c r="J812" i="12"/>
  <c r="Y812" i="12"/>
  <c r="I812" i="12"/>
  <c r="K811" i="12"/>
  <c r="Q811" i="12"/>
  <c r="R811" i="12" s="1"/>
  <c r="W811" i="12"/>
  <c r="K812" i="12" l="1"/>
  <c r="Q812" i="12"/>
  <c r="R812" i="12" s="1"/>
  <c r="W812" i="12"/>
  <c r="E3127" i="13"/>
  <c r="N813" i="12"/>
  <c r="O813" i="12" s="1"/>
  <c r="P813" i="12" s="1"/>
  <c r="J813" i="12"/>
  <c r="Y813" i="12"/>
  <c r="I813" i="12"/>
  <c r="V813" i="12"/>
  <c r="B814" i="12"/>
  <c r="U813" i="12"/>
  <c r="E813" i="12"/>
  <c r="F813" i="12" s="1"/>
  <c r="W813" i="12" l="1"/>
  <c r="K813" i="12"/>
  <c r="Q813" i="12"/>
  <c r="R813" i="12" s="1"/>
  <c r="E3126" i="13"/>
  <c r="N814" i="12"/>
  <c r="O814" i="12" s="1"/>
  <c r="P814" i="12" s="1"/>
  <c r="J814" i="12"/>
  <c r="Y814" i="12"/>
  <c r="I814" i="12"/>
  <c r="V814" i="12"/>
  <c r="B815" i="12"/>
  <c r="U814" i="12"/>
  <c r="E814" i="12"/>
  <c r="F814" i="12" s="1"/>
  <c r="W814" i="12" l="1"/>
  <c r="E3125" i="13"/>
  <c r="J815" i="12"/>
  <c r="Y815" i="12"/>
  <c r="I815" i="12"/>
  <c r="V815" i="12"/>
  <c r="B816" i="12"/>
  <c r="U815" i="12"/>
  <c r="E815" i="12"/>
  <c r="F815" i="12" s="1"/>
  <c r="N815" i="12"/>
  <c r="O815" i="12" s="1"/>
  <c r="P815" i="12" s="1"/>
  <c r="Q814" i="12"/>
  <c r="R814" i="12" s="1"/>
  <c r="K814" i="12"/>
  <c r="Q815" i="12" l="1"/>
  <c r="R815" i="12" s="1"/>
  <c r="K815" i="12"/>
  <c r="W815" i="12"/>
  <c r="E3124" i="13"/>
  <c r="J816" i="12"/>
  <c r="Y816" i="12"/>
  <c r="I816" i="12"/>
  <c r="V816" i="12"/>
  <c r="B817" i="12"/>
  <c r="U816" i="12"/>
  <c r="E816" i="12"/>
  <c r="F816" i="12" s="1"/>
  <c r="N816" i="12"/>
  <c r="O816" i="12" s="1"/>
  <c r="P816" i="12" s="1"/>
  <c r="W816" i="12" l="1"/>
  <c r="K816" i="12"/>
  <c r="E3123" i="13"/>
  <c r="V817" i="12"/>
  <c r="B818" i="12"/>
  <c r="U817" i="12"/>
  <c r="E817" i="12"/>
  <c r="F817" i="12" s="1"/>
  <c r="N817" i="12"/>
  <c r="O817" i="12" s="1"/>
  <c r="P817" i="12" s="1"/>
  <c r="J817" i="12"/>
  <c r="Y817" i="12"/>
  <c r="I817" i="12"/>
  <c r="Q816" i="12"/>
  <c r="R816" i="12" s="1"/>
  <c r="W817" i="12" l="1"/>
  <c r="Q817" i="12"/>
  <c r="R817" i="12" s="1"/>
  <c r="E3122" i="13"/>
  <c r="N818" i="12"/>
  <c r="O818" i="12" s="1"/>
  <c r="P818" i="12" s="1"/>
  <c r="J818" i="12"/>
  <c r="Y818" i="12"/>
  <c r="I818" i="12"/>
  <c r="V818" i="12"/>
  <c r="B819" i="12"/>
  <c r="U818" i="12"/>
  <c r="E818" i="12"/>
  <c r="F818" i="12" s="1"/>
  <c r="K817" i="12"/>
  <c r="W818" i="12" l="1"/>
  <c r="Q818" i="12"/>
  <c r="R818" i="12" s="1"/>
  <c r="E3121" i="13"/>
  <c r="N819" i="12"/>
  <c r="O819" i="12" s="1"/>
  <c r="P819" i="12" s="1"/>
  <c r="J819" i="12"/>
  <c r="Y819" i="12"/>
  <c r="I819" i="12"/>
  <c r="V819" i="12"/>
  <c r="B820" i="12"/>
  <c r="U819" i="12"/>
  <c r="E819" i="12"/>
  <c r="F819" i="12" s="1"/>
  <c r="K818" i="12"/>
  <c r="K819" i="12" l="1"/>
  <c r="W819" i="12"/>
  <c r="Q819" i="12"/>
  <c r="R819" i="12" s="1"/>
  <c r="E3120" i="13"/>
  <c r="N820" i="12"/>
  <c r="O820" i="12" s="1"/>
  <c r="P820" i="12" s="1"/>
  <c r="J820" i="12"/>
  <c r="Y820" i="12"/>
  <c r="I820" i="12"/>
  <c r="V820" i="12"/>
  <c r="B821" i="12"/>
  <c r="U820" i="12"/>
  <c r="E820" i="12"/>
  <c r="F820" i="12" s="1"/>
  <c r="K820" i="12" l="1"/>
  <c r="Q820" i="12"/>
  <c r="R820" i="12" s="1"/>
  <c r="W820" i="12"/>
  <c r="E3119" i="13"/>
  <c r="J821" i="12"/>
  <c r="Y821" i="12"/>
  <c r="I821" i="12"/>
  <c r="V821" i="12"/>
  <c r="B822" i="12"/>
  <c r="U821" i="12"/>
  <c r="E821" i="12"/>
  <c r="F821" i="12" s="1"/>
  <c r="N821" i="12"/>
  <c r="O821" i="12" s="1"/>
  <c r="P821" i="12" s="1"/>
  <c r="K821" i="12" l="1"/>
  <c r="Q821" i="12"/>
  <c r="R821" i="12" s="1"/>
  <c r="W821" i="12"/>
  <c r="E3118" i="13"/>
  <c r="V822" i="12"/>
  <c r="B823" i="12"/>
  <c r="U822" i="12"/>
  <c r="E822" i="12"/>
  <c r="F822" i="12" s="1"/>
  <c r="N822" i="12"/>
  <c r="O822" i="12" s="1"/>
  <c r="P822" i="12" s="1"/>
  <c r="J822" i="12"/>
  <c r="Y822" i="12"/>
  <c r="I822" i="12"/>
  <c r="W822" i="12" l="1"/>
  <c r="K822" i="12"/>
  <c r="Q822" i="12"/>
  <c r="R822" i="12" s="1"/>
  <c r="E3117" i="13"/>
  <c r="B824" i="12"/>
  <c r="U823" i="12"/>
  <c r="E823" i="12"/>
  <c r="F823" i="12" s="1"/>
  <c r="N823" i="12"/>
  <c r="O823" i="12" s="1"/>
  <c r="P823" i="12" s="1"/>
  <c r="J823" i="12"/>
  <c r="Y823" i="12"/>
  <c r="I823" i="12"/>
  <c r="V823" i="12"/>
  <c r="K823" i="12" l="1"/>
  <c r="Q823" i="12"/>
  <c r="R823" i="12" s="1"/>
  <c r="W823" i="12"/>
  <c r="E3116" i="13"/>
  <c r="N824" i="12"/>
  <c r="O824" i="12" s="1"/>
  <c r="P824" i="12" s="1"/>
  <c r="J824" i="12"/>
  <c r="Y824" i="12"/>
  <c r="I824" i="12"/>
  <c r="V824" i="12"/>
  <c r="B825" i="12"/>
  <c r="U824" i="12"/>
  <c r="E824" i="12"/>
  <c r="F824" i="12" s="1"/>
  <c r="K824" i="12" l="1"/>
  <c r="W824" i="12"/>
  <c r="Q824" i="12"/>
  <c r="R824" i="12" s="1"/>
  <c r="E3115" i="13"/>
  <c r="N825" i="12"/>
  <c r="O825" i="12" s="1"/>
  <c r="P825" i="12" s="1"/>
  <c r="J825" i="12"/>
  <c r="Y825" i="12"/>
  <c r="I825" i="12"/>
  <c r="V825" i="12"/>
  <c r="B826" i="12"/>
  <c r="U825" i="12"/>
  <c r="E825" i="12"/>
  <c r="F825" i="12" s="1"/>
  <c r="W825" i="12" l="1"/>
  <c r="E3114" i="13"/>
  <c r="J826" i="12"/>
  <c r="Y826" i="12"/>
  <c r="I826" i="12"/>
  <c r="V826" i="12"/>
  <c r="B827" i="12"/>
  <c r="U826" i="12"/>
  <c r="E826" i="12"/>
  <c r="F826" i="12" s="1"/>
  <c r="N826" i="12"/>
  <c r="O826" i="12" s="1"/>
  <c r="P826" i="12" s="1"/>
  <c r="Q825" i="12"/>
  <c r="R825" i="12" s="1"/>
  <c r="K825" i="12"/>
  <c r="Q826" i="12" l="1"/>
  <c r="R826" i="12" s="1"/>
  <c r="E3113" i="13"/>
  <c r="Y827" i="12"/>
  <c r="I827" i="12"/>
  <c r="V827" i="12"/>
  <c r="B828" i="12"/>
  <c r="U827" i="12"/>
  <c r="E827" i="12"/>
  <c r="F827" i="12" s="1"/>
  <c r="N827" i="12"/>
  <c r="O827" i="12" s="1"/>
  <c r="P827" i="12" s="1"/>
  <c r="J827" i="12"/>
  <c r="K826" i="12"/>
  <c r="W826" i="12"/>
  <c r="W827" i="12" l="1"/>
  <c r="E3112" i="13"/>
  <c r="V828" i="12"/>
  <c r="B829" i="12"/>
  <c r="U828" i="12"/>
  <c r="E828" i="12"/>
  <c r="F828" i="12" s="1"/>
  <c r="N828" i="12"/>
  <c r="O828" i="12" s="1"/>
  <c r="P828" i="12" s="1"/>
  <c r="J828" i="12"/>
  <c r="Y828" i="12"/>
  <c r="I828" i="12"/>
  <c r="K827" i="12"/>
  <c r="Q827" i="12"/>
  <c r="R827" i="12" s="1"/>
  <c r="K828" i="12" l="1"/>
  <c r="W828" i="12"/>
  <c r="Q828" i="12"/>
  <c r="R828" i="12" s="1"/>
  <c r="E3111" i="13"/>
  <c r="N829" i="12"/>
  <c r="O829" i="12" s="1"/>
  <c r="P829" i="12" s="1"/>
  <c r="J829" i="12"/>
  <c r="Y829" i="12"/>
  <c r="I829" i="12"/>
  <c r="V829" i="12"/>
  <c r="B830" i="12"/>
  <c r="U829" i="12"/>
  <c r="E829" i="12"/>
  <c r="F829" i="12" s="1"/>
  <c r="W829" i="12" l="1"/>
  <c r="Q829" i="12"/>
  <c r="R829" i="12" s="1"/>
  <c r="E3110" i="13"/>
  <c r="N830" i="12"/>
  <c r="O830" i="12" s="1"/>
  <c r="P830" i="12" s="1"/>
  <c r="J830" i="12"/>
  <c r="Y830" i="12"/>
  <c r="I830" i="12"/>
  <c r="V830" i="12"/>
  <c r="B831" i="12"/>
  <c r="U830" i="12"/>
  <c r="E830" i="12"/>
  <c r="F830" i="12" s="1"/>
  <c r="K829" i="12"/>
  <c r="Q830" i="12" l="1"/>
  <c r="R830" i="12" s="1"/>
  <c r="W830" i="12"/>
  <c r="E3109" i="13"/>
  <c r="J831" i="12"/>
  <c r="Y831" i="12"/>
  <c r="I831" i="12"/>
  <c r="V831" i="12"/>
  <c r="B832" i="12"/>
  <c r="U831" i="12"/>
  <c r="E831" i="12"/>
  <c r="F831" i="12" s="1"/>
  <c r="N831" i="12"/>
  <c r="O831" i="12" s="1"/>
  <c r="P831" i="12" s="1"/>
  <c r="K830" i="12"/>
  <c r="W831" i="12" l="1"/>
  <c r="K831" i="12"/>
  <c r="Q831" i="12"/>
  <c r="R831" i="12" s="1"/>
  <c r="E3108" i="13"/>
  <c r="J832" i="12"/>
  <c r="Y832" i="12"/>
  <c r="I832" i="12"/>
  <c r="V832" i="12"/>
  <c r="B833" i="12"/>
  <c r="U832" i="12"/>
  <c r="E832" i="12"/>
  <c r="F832" i="12" s="1"/>
  <c r="N832" i="12"/>
  <c r="O832" i="12" s="1"/>
  <c r="P832" i="12" s="1"/>
  <c r="W832" i="12" l="1"/>
  <c r="Q832" i="12"/>
  <c r="R832" i="12" s="1"/>
  <c r="E3107" i="13"/>
  <c r="V833" i="12"/>
  <c r="B834" i="12"/>
  <c r="U833" i="12"/>
  <c r="E833" i="12"/>
  <c r="F833" i="12" s="1"/>
  <c r="N833" i="12"/>
  <c r="O833" i="12" s="1"/>
  <c r="P833" i="12" s="1"/>
  <c r="J833" i="12"/>
  <c r="Y833" i="12"/>
  <c r="I833" i="12"/>
  <c r="K832" i="12"/>
  <c r="W833" i="12" l="1"/>
  <c r="E3106" i="13"/>
  <c r="N834" i="12"/>
  <c r="O834" i="12" s="1"/>
  <c r="P834" i="12" s="1"/>
  <c r="J834" i="12"/>
  <c r="Y834" i="12"/>
  <c r="I834" i="12"/>
  <c r="V834" i="12"/>
  <c r="B835" i="12"/>
  <c r="U834" i="12"/>
  <c r="E834" i="12"/>
  <c r="F834" i="12" s="1"/>
  <c r="K833" i="12"/>
  <c r="Q833" i="12"/>
  <c r="R833" i="12" s="1"/>
  <c r="W834" i="12" l="1"/>
  <c r="K834" i="12"/>
  <c r="Q834" i="12"/>
  <c r="R834" i="12" s="1"/>
  <c r="E3105" i="13"/>
  <c r="N835" i="12"/>
  <c r="O835" i="12" s="1"/>
  <c r="P835" i="12" s="1"/>
  <c r="J835" i="12"/>
  <c r="Y835" i="12"/>
  <c r="I835" i="12"/>
  <c r="V835" i="12"/>
  <c r="B836" i="12"/>
  <c r="U835" i="12"/>
  <c r="E835" i="12"/>
  <c r="F835" i="12" s="1"/>
  <c r="K835" i="12" l="1"/>
  <c r="Q835" i="12"/>
  <c r="R835" i="12" s="1"/>
  <c r="W835" i="12"/>
  <c r="E3104" i="13"/>
  <c r="N836" i="12"/>
  <c r="O836" i="12" s="1"/>
  <c r="P836" i="12" s="1"/>
  <c r="J836" i="12"/>
  <c r="Y836" i="12"/>
  <c r="I836" i="12"/>
  <c r="V836" i="12"/>
  <c r="B837" i="12"/>
  <c r="U836" i="12"/>
  <c r="E836" i="12"/>
  <c r="F836" i="12" s="1"/>
  <c r="K836" i="12" l="1"/>
  <c r="Q836" i="12"/>
  <c r="R836" i="12" s="1"/>
  <c r="W836" i="12"/>
  <c r="E3103" i="13"/>
  <c r="J837" i="12"/>
  <c r="Y837" i="12"/>
  <c r="I837" i="12"/>
  <c r="V837" i="12"/>
  <c r="B838" i="12"/>
  <c r="U837" i="12"/>
  <c r="E837" i="12"/>
  <c r="F837" i="12" s="1"/>
  <c r="N837" i="12"/>
  <c r="O837" i="12" s="1"/>
  <c r="P837" i="12" s="1"/>
  <c r="W837" i="12" l="1"/>
  <c r="Q837" i="12"/>
  <c r="R837" i="12" s="1"/>
  <c r="E3102" i="13"/>
  <c r="V838" i="12"/>
  <c r="B839" i="12"/>
  <c r="U838" i="12"/>
  <c r="E838" i="12"/>
  <c r="F838" i="12" s="1"/>
  <c r="N838" i="12"/>
  <c r="O838" i="12" s="1"/>
  <c r="P838" i="12" s="1"/>
  <c r="J838" i="12"/>
  <c r="Y838" i="12"/>
  <c r="I838" i="12"/>
  <c r="K837" i="12"/>
  <c r="W838" i="12" l="1"/>
  <c r="K838" i="12"/>
  <c r="Q838" i="12"/>
  <c r="R838" i="12" s="1"/>
  <c r="E3101" i="13"/>
  <c r="B840" i="12"/>
  <c r="U839" i="12"/>
  <c r="E839" i="12"/>
  <c r="F839" i="12" s="1"/>
  <c r="N839" i="12"/>
  <c r="O839" i="12" s="1"/>
  <c r="P839" i="12" s="1"/>
  <c r="J839" i="12"/>
  <c r="Y839" i="12"/>
  <c r="I839" i="12"/>
  <c r="V839" i="12"/>
  <c r="W839" i="12" l="1"/>
  <c r="E3100" i="13"/>
  <c r="N840" i="12"/>
  <c r="O840" i="12" s="1"/>
  <c r="P840" i="12" s="1"/>
  <c r="J840" i="12"/>
  <c r="Y840" i="12"/>
  <c r="I840" i="12"/>
  <c r="V840" i="12"/>
  <c r="B841" i="12"/>
  <c r="U840" i="12"/>
  <c r="E840" i="12"/>
  <c r="F840" i="12" s="1"/>
  <c r="K839" i="12"/>
  <c r="Q839" i="12"/>
  <c r="R839" i="12" s="1"/>
  <c r="W840" i="12" l="1"/>
  <c r="K840" i="12"/>
  <c r="Q840" i="12"/>
  <c r="R840" i="12" s="1"/>
  <c r="E3099" i="13"/>
  <c r="N841" i="12"/>
  <c r="O841" i="12" s="1"/>
  <c r="P841" i="12" s="1"/>
  <c r="J841" i="12"/>
  <c r="Y841" i="12"/>
  <c r="I841" i="12"/>
  <c r="V841" i="12"/>
  <c r="B842" i="12"/>
  <c r="U841" i="12"/>
  <c r="E841" i="12"/>
  <c r="F841" i="12" s="1"/>
  <c r="W841" i="12" l="1"/>
  <c r="Q841" i="12"/>
  <c r="R841" i="12" s="1"/>
  <c r="E3098" i="13"/>
  <c r="J842" i="12"/>
  <c r="Y842" i="12"/>
  <c r="I842" i="12"/>
  <c r="V842" i="12"/>
  <c r="B843" i="12"/>
  <c r="U842" i="12"/>
  <c r="E842" i="12"/>
  <c r="F842" i="12" s="1"/>
  <c r="N842" i="12"/>
  <c r="O842" i="12" s="1"/>
  <c r="P842" i="12" s="1"/>
  <c r="K841" i="12"/>
  <c r="W842" i="12" l="1"/>
  <c r="K842" i="12"/>
  <c r="Q842" i="12"/>
  <c r="R842" i="12" s="1"/>
  <c r="E3097" i="13"/>
  <c r="Y843" i="12"/>
  <c r="I843" i="12"/>
  <c r="V843" i="12"/>
  <c r="B844" i="12"/>
  <c r="U843" i="12"/>
  <c r="E843" i="12"/>
  <c r="F843" i="12" s="1"/>
  <c r="N843" i="12"/>
  <c r="O843" i="12" s="1"/>
  <c r="P843" i="12" s="1"/>
  <c r="J843" i="12"/>
  <c r="K843" i="12" l="1"/>
  <c r="Q843" i="12"/>
  <c r="R843" i="12" s="1"/>
  <c r="W843" i="12"/>
  <c r="E3096" i="13"/>
  <c r="V844" i="12"/>
  <c r="B845" i="12"/>
  <c r="U844" i="12"/>
  <c r="E844" i="12"/>
  <c r="F844" i="12" s="1"/>
  <c r="N844" i="12"/>
  <c r="O844" i="12" s="1"/>
  <c r="P844" i="12" s="1"/>
  <c r="J844" i="12"/>
  <c r="Y844" i="12"/>
  <c r="I844" i="12"/>
  <c r="W844" i="12" l="1"/>
  <c r="E3095" i="13"/>
  <c r="N845" i="12"/>
  <c r="O845" i="12" s="1"/>
  <c r="P845" i="12" s="1"/>
  <c r="J845" i="12"/>
  <c r="Y845" i="12"/>
  <c r="I845" i="12"/>
  <c r="V845" i="12"/>
  <c r="B846" i="12"/>
  <c r="U845" i="12"/>
  <c r="E845" i="12"/>
  <c r="F845" i="12" s="1"/>
  <c r="K844" i="12"/>
  <c r="Q844" i="12"/>
  <c r="R844" i="12" s="1"/>
  <c r="W845" i="12" l="1"/>
  <c r="K845" i="12"/>
  <c r="Q845" i="12"/>
  <c r="R845" i="12" s="1"/>
  <c r="E3094" i="13"/>
  <c r="N846" i="12"/>
  <c r="O846" i="12" s="1"/>
  <c r="P846" i="12" s="1"/>
  <c r="J846" i="12"/>
  <c r="Y846" i="12"/>
  <c r="I846" i="12"/>
  <c r="V846" i="12"/>
  <c r="B847" i="12"/>
  <c r="U846" i="12"/>
  <c r="E846" i="12"/>
  <c r="F846" i="12" s="1"/>
  <c r="K846" i="12" l="1"/>
  <c r="Q846" i="12"/>
  <c r="R846" i="12" s="1"/>
  <c r="W846" i="12"/>
  <c r="E3093" i="13"/>
  <c r="J847" i="12"/>
  <c r="Y847" i="12"/>
  <c r="I847" i="12"/>
  <c r="V847" i="12"/>
  <c r="B848" i="12"/>
  <c r="U847" i="12"/>
  <c r="E847" i="12"/>
  <c r="F847" i="12" s="1"/>
  <c r="N847" i="12"/>
  <c r="O847" i="12" s="1"/>
  <c r="P847" i="12" s="1"/>
  <c r="W847" i="12" l="1"/>
  <c r="E3092" i="13"/>
  <c r="J848" i="12"/>
  <c r="Y848" i="12"/>
  <c r="I848" i="12"/>
  <c r="V848" i="12"/>
  <c r="B849" i="12"/>
  <c r="U848" i="12"/>
  <c r="E848" i="12"/>
  <c r="F848" i="12" s="1"/>
  <c r="N848" i="12"/>
  <c r="O848" i="12" s="1"/>
  <c r="P848" i="12" s="1"/>
  <c r="K847" i="12"/>
  <c r="Q847" i="12"/>
  <c r="R847" i="12" s="1"/>
  <c r="W848" i="12" l="1"/>
  <c r="E3091" i="13"/>
  <c r="V849" i="12"/>
  <c r="B850" i="12"/>
  <c r="U849" i="12"/>
  <c r="E849" i="12"/>
  <c r="F849" i="12" s="1"/>
  <c r="N849" i="12"/>
  <c r="O849" i="12" s="1"/>
  <c r="P849" i="12" s="1"/>
  <c r="J849" i="12"/>
  <c r="Y849" i="12"/>
  <c r="I849" i="12"/>
  <c r="K848" i="12"/>
  <c r="Q848" i="12"/>
  <c r="R848" i="12" s="1"/>
  <c r="Q849" i="12" l="1"/>
  <c r="R849" i="12" s="1"/>
  <c r="W849" i="12"/>
  <c r="E3090" i="13"/>
  <c r="N850" i="12"/>
  <c r="O850" i="12" s="1"/>
  <c r="P850" i="12" s="1"/>
  <c r="J850" i="12"/>
  <c r="Y850" i="12"/>
  <c r="I850" i="12"/>
  <c r="V850" i="12"/>
  <c r="B851" i="12"/>
  <c r="U850" i="12"/>
  <c r="E850" i="12"/>
  <c r="F850" i="12" s="1"/>
  <c r="K849" i="12"/>
  <c r="W850" i="12" l="1"/>
  <c r="Q850" i="12"/>
  <c r="R850" i="12" s="1"/>
  <c r="E3089" i="13"/>
  <c r="N851" i="12"/>
  <c r="O851" i="12" s="1"/>
  <c r="P851" i="12" s="1"/>
  <c r="J851" i="12"/>
  <c r="Y851" i="12"/>
  <c r="I851" i="12"/>
  <c r="V851" i="12"/>
  <c r="B852" i="12"/>
  <c r="U851" i="12"/>
  <c r="E851" i="12"/>
  <c r="F851" i="12" s="1"/>
  <c r="K850" i="12"/>
  <c r="K851" i="12" l="1"/>
  <c r="W851" i="12"/>
  <c r="Q851" i="12"/>
  <c r="R851" i="12" s="1"/>
  <c r="E3088" i="13"/>
  <c r="N852" i="12"/>
  <c r="O852" i="12" s="1"/>
  <c r="P852" i="12" s="1"/>
  <c r="J852" i="12"/>
  <c r="Y852" i="12"/>
  <c r="I852" i="12"/>
  <c r="V852" i="12"/>
  <c r="B853" i="12"/>
  <c r="U852" i="12"/>
  <c r="E852" i="12"/>
  <c r="F852" i="12" s="1"/>
  <c r="Q852" i="12" l="1"/>
  <c r="R852" i="12" s="1"/>
  <c r="K852" i="12"/>
  <c r="W852" i="12"/>
  <c r="E3087" i="13"/>
  <c r="J853" i="12"/>
  <c r="Y853" i="12"/>
  <c r="I853" i="12"/>
  <c r="V853" i="12"/>
  <c r="B854" i="12"/>
  <c r="U853" i="12"/>
  <c r="E853" i="12"/>
  <c r="F853" i="12" s="1"/>
  <c r="N853" i="12"/>
  <c r="O853" i="12" s="1"/>
  <c r="P853" i="12" s="1"/>
  <c r="W853" i="12" l="1"/>
  <c r="E3086" i="13"/>
  <c r="V854" i="12"/>
  <c r="B855" i="12"/>
  <c r="U854" i="12"/>
  <c r="E854" i="12"/>
  <c r="F854" i="12" s="1"/>
  <c r="N854" i="12"/>
  <c r="O854" i="12" s="1"/>
  <c r="P854" i="12" s="1"/>
  <c r="J854" i="12"/>
  <c r="Y854" i="12"/>
  <c r="I854" i="12"/>
  <c r="K853" i="12"/>
  <c r="Q853" i="12"/>
  <c r="R853" i="12" s="1"/>
  <c r="W854" i="12" l="1"/>
  <c r="Q854" i="12"/>
  <c r="R854" i="12" s="1"/>
  <c r="E3085" i="13"/>
  <c r="B856" i="12"/>
  <c r="U855" i="12"/>
  <c r="E855" i="12"/>
  <c r="F855" i="12" s="1"/>
  <c r="N855" i="12"/>
  <c r="O855" i="12" s="1"/>
  <c r="P855" i="12" s="1"/>
  <c r="J855" i="12"/>
  <c r="Y855" i="12"/>
  <c r="I855" i="12"/>
  <c r="V855" i="12"/>
  <c r="K854" i="12"/>
  <c r="W855" i="12" l="1"/>
  <c r="E3084" i="13"/>
  <c r="N856" i="12"/>
  <c r="O856" i="12" s="1"/>
  <c r="P856" i="12" s="1"/>
  <c r="J856" i="12"/>
  <c r="Y856" i="12"/>
  <c r="I856" i="12"/>
  <c r="V856" i="12"/>
  <c r="B857" i="12"/>
  <c r="U856" i="12"/>
  <c r="E856" i="12"/>
  <c r="F856" i="12" s="1"/>
  <c r="K855" i="12"/>
  <c r="Q855" i="12"/>
  <c r="R855" i="12" s="1"/>
  <c r="W856" i="12" l="1"/>
  <c r="K856" i="12"/>
  <c r="Q856" i="12"/>
  <c r="R856" i="12" s="1"/>
  <c r="E3083" i="13"/>
  <c r="N857" i="12"/>
  <c r="O857" i="12" s="1"/>
  <c r="P857" i="12" s="1"/>
  <c r="J857" i="12"/>
  <c r="Y857" i="12"/>
  <c r="I857" i="12"/>
  <c r="V857" i="12"/>
  <c r="B858" i="12"/>
  <c r="U857" i="12"/>
  <c r="E857" i="12"/>
  <c r="F857" i="12" s="1"/>
  <c r="W857" i="12" l="1"/>
  <c r="Q857" i="12"/>
  <c r="R857" i="12" s="1"/>
  <c r="E3082" i="13"/>
  <c r="J858" i="12"/>
  <c r="Y858" i="12"/>
  <c r="I858" i="12"/>
  <c r="V858" i="12"/>
  <c r="B859" i="12"/>
  <c r="U858" i="12"/>
  <c r="E858" i="12"/>
  <c r="F858" i="12" s="1"/>
  <c r="N858" i="12"/>
  <c r="O858" i="12" s="1"/>
  <c r="P858" i="12" s="1"/>
  <c r="K857" i="12"/>
  <c r="K858" i="12" l="1"/>
  <c r="E3081" i="13"/>
  <c r="Y859" i="12"/>
  <c r="I859" i="12"/>
  <c r="V859" i="12"/>
  <c r="B860" i="12"/>
  <c r="U859" i="12"/>
  <c r="E859" i="12"/>
  <c r="F859" i="12" s="1"/>
  <c r="N859" i="12"/>
  <c r="O859" i="12" s="1"/>
  <c r="P859" i="12" s="1"/>
  <c r="J859" i="12"/>
  <c r="Q858" i="12"/>
  <c r="R858" i="12" s="1"/>
  <c r="W858" i="12"/>
  <c r="W859" i="12" l="1"/>
  <c r="E3080" i="13"/>
  <c r="V860" i="12"/>
  <c r="B861" i="12"/>
  <c r="U860" i="12"/>
  <c r="E860" i="12"/>
  <c r="F860" i="12" s="1"/>
  <c r="N860" i="12"/>
  <c r="O860" i="12" s="1"/>
  <c r="P860" i="12" s="1"/>
  <c r="J860" i="12"/>
  <c r="Y860" i="12"/>
  <c r="I860" i="12"/>
  <c r="K859" i="12"/>
  <c r="Q859" i="12"/>
  <c r="R859" i="12" s="1"/>
  <c r="K860" i="12" l="1"/>
  <c r="W860" i="12"/>
  <c r="Q860" i="12"/>
  <c r="R860" i="12" s="1"/>
  <c r="E3079" i="13"/>
  <c r="N861" i="12"/>
  <c r="O861" i="12" s="1"/>
  <c r="P861" i="12" s="1"/>
  <c r="J861" i="12"/>
  <c r="Y861" i="12"/>
  <c r="I861" i="12"/>
  <c r="V861" i="12"/>
  <c r="B862" i="12"/>
  <c r="U861" i="12"/>
  <c r="E861" i="12"/>
  <c r="F861" i="12" s="1"/>
  <c r="W861" i="12" l="1"/>
  <c r="Q861" i="12"/>
  <c r="R861" i="12" s="1"/>
  <c r="E3078" i="13"/>
  <c r="N862" i="12"/>
  <c r="O862" i="12" s="1"/>
  <c r="P862" i="12" s="1"/>
  <c r="J862" i="12"/>
  <c r="Y862" i="12"/>
  <c r="I862" i="12"/>
  <c r="V862" i="12"/>
  <c r="B863" i="12"/>
  <c r="U862" i="12"/>
  <c r="E862" i="12"/>
  <c r="F862" i="12" s="1"/>
  <c r="K861" i="12"/>
  <c r="Q862" i="12" l="1"/>
  <c r="R862" i="12" s="1"/>
  <c r="W862" i="12"/>
  <c r="E3077" i="13"/>
  <c r="J863" i="12"/>
  <c r="Y863" i="12"/>
  <c r="I863" i="12"/>
  <c r="V863" i="12"/>
  <c r="B864" i="12"/>
  <c r="U863" i="12"/>
  <c r="E863" i="12"/>
  <c r="F863" i="12" s="1"/>
  <c r="N863" i="12"/>
  <c r="O863" i="12" s="1"/>
  <c r="P863" i="12" s="1"/>
  <c r="K862" i="12"/>
  <c r="W863" i="12" l="1"/>
  <c r="K863" i="12"/>
  <c r="Q863" i="12"/>
  <c r="R863" i="12" s="1"/>
  <c r="E3076" i="13"/>
  <c r="J864" i="12"/>
  <c r="Y864" i="12"/>
  <c r="I864" i="12"/>
  <c r="V864" i="12"/>
  <c r="B865" i="12"/>
  <c r="U864" i="12"/>
  <c r="E864" i="12"/>
  <c r="F864" i="12" s="1"/>
  <c r="N864" i="12"/>
  <c r="O864" i="12" s="1"/>
  <c r="P864" i="12" s="1"/>
  <c r="W864" i="12" l="1"/>
  <c r="Q864" i="12"/>
  <c r="R864" i="12" s="1"/>
  <c r="E3075" i="13"/>
  <c r="V865" i="12"/>
  <c r="B866" i="12"/>
  <c r="U865" i="12"/>
  <c r="E865" i="12"/>
  <c r="F865" i="12" s="1"/>
  <c r="N865" i="12"/>
  <c r="O865" i="12" s="1"/>
  <c r="P865" i="12" s="1"/>
  <c r="J865" i="12"/>
  <c r="Y865" i="12"/>
  <c r="I865" i="12"/>
  <c r="K864" i="12"/>
  <c r="W865" i="12" l="1"/>
  <c r="E3074" i="13"/>
  <c r="N866" i="12"/>
  <c r="O866" i="12" s="1"/>
  <c r="P866" i="12" s="1"/>
  <c r="J866" i="12"/>
  <c r="Y866" i="12"/>
  <c r="I866" i="12"/>
  <c r="V866" i="12"/>
  <c r="B867" i="12"/>
  <c r="U866" i="12"/>
  <c r="E866" i="12"/>
  <c r="F866" i="12" s="1"/>
  <c r="K865" i="12"/>
  <c r="Q865" i="12"/>
  <c r="R865" i="12" s="1"/>
  <c r="W866" i="12" l="1"/>
  <c r="Q866" i="12"/>
  <c r="R866" i="12" s="1"/>
  <c r="E3073" i="13"/>
  <c r="N867" i="12"/>
  <c r="O867" i="12" s="1"/>
  <c r="P867" i="12" s="1"/>
  <c r="J867" i="12"/>
  <c r="Y867" i="12"/>
  <c r="I867" i="12"/>
  <c r="V867" i="12"/>
  <c r="B868" i="12"/>
  <c r="U867" i="12"/>
  <c r="E867" i="12"/>
  <c r="F867" i="12" s="1"/>
  <c r="K866" i="12"/>
  <c r="W867" i="12" l="1"/>
  <c r="Q867" i="12"/>
  <c r="R867" i="12" s="1"/>
  <c r="E3072" i="13"/>
  <c r="N868" i="12"/>
  <c r="O868" i="12" s="1"/>
  <c r="P868" i="12" s="1"/>
  <c r="J868" i="12"/>
  <c r="Y868" i="12"/>
  <c r="I868" i="12"/>
  <c r="V868" i="12"/>
  <c r="B869" i="12"/>
  <c r="U868" i="12"/>
  <c r="E868" i="12"/>
  <c r="F868" i="12" s="1"/>
  <c r="K867" i="12"/>
  <c r="K868" i="12" l="1"/>
  <c r="Q868" i="12"/>
  <c r="R868" i="12" s="1"/>
  <c r="W868" i="12"/>
  <c r="E3071" i="13"/>
  <c r="J869" i="12"/>
  <c r="Y869" i="12"/>
  <c r="I869" i="12"/>
  <c r="V869" i="12"/>
  <c r="B870" i="12"/>
  <c r="U869" i="12"/>
  <c r="E869" i="12"/>
  <c r="F869" i="12" s="1"/>
  <c r="N869" i="12"/>
  <c r="O869" i="12" s="1"/>
  <c r="P869" i="12" s="1"/>
  <c r="K869" i="12" l="1"/>
  <c r="Q869" i="12"/>
  <c r="R869" i="12" s="1"/>
  <c r="W869" i="12"/>
  <c r="E3070" i="13"/>
  <c r="V870" i="12"/>
  <c r="B871" i="12"/>
  <c r="U870" i="12"/>
  <c r="E870" i="12"/>
  <c r="F870" i="12" s="1"/>
  <c r="N870" i="12"/>
  <c r="O870" i="12" s="1"/>
  <c r="P870" i="12" s="1"/>
  <c r="J870" i="12"/>
  <c r="Y870" i="12"/>
  <c r="I870" i="12"/>
  <c r="W870" i="12" l="1"/>
  <c r="K870" i="12"/>
  <c r="Q870" i="12"/>
  <c r="R870" i="12" s="1"/>
  <c r="E3069" i="13"/>
  <c r="B872" i="12"/>
  <c r="U871" i="12"/>
  <c r="E871" i="12"/>
  <c r="F871" i="12" s="1"/>
  <c r="N871" i="12"/>
  <c r="O871" i="12" s="1"/>
  <c r="P871" i="12" s="1"/>
  <c r="J871" i="12"/>
  <c r="Y871" i="12"/>
  <c r="I871" i="12"/>
  <c r="V871" i="12"/>
  <c r="K871" i="12" l="1"/>
  <c r="Q871" i="12"/>
  <c r="R871" i="12" s="1"/>
  <c r="W871" i="12"/>
  <c r="E3068" i="13"/>
  <c r="N872" i="12"/>
  <c r="O872" i="12" s="1"/>
  <c r="P872" i="12" s="1"/>
  <c r="J872" i="12"/>
  <c r="Y872" i="12"/>
  <c r="I872" i="12"/>
  <c r="V872" i="12"/>
  <c r="B873" i="12"/>
  <c r="U872" i="12"/>
  <c r="E872" i="12"/>
  <c r="F872" i="12" s="1"/>
  <c r="K872" i="12" l="1"/>
  <c r="W872" i="12"/>
  <c r="Q872" i="12"/>
  <c r="R872" i="12" s="1"/>
  <c r="E3067" i="13"/>
  <c r="N873" i="12"/>
  <c r="O873" i="12" s="1"/>
  <c r="P873" i="12" s="1"/>
  <c r="J873" i="12"/>
  <c r="Y873" i="12"/>
  <c r="I873" i="12"/>
  <c r="V873" i="12"/>
  <c r="B874" i="12"/>
  <c r="U873" i="12"/>
  <c r="E873" i="12"/>
  <c r="F873" i="12" s="1"/>
  <c r="Q873" i="12" l="1"/>
  <c r="R873" i="12" s="1"/>
  <c r="W873" i="12"/>
  <c r="E3066" i="13"/>
  <c r="J874" i="12"/>
  <c r="Y874" i="12"/>
  <c r="I874" i="12"/>
  <c r="V874" i="12"/>
  <c r="B875" i="12"/>
  <c r="U874" i="12"/>
  <c r="E874" i="12"/>
  <c r="F874" i="12" s="1"/>
  <c r="N874" i="12"/>
  <c r="O874" i="12" s="1"/>
  <c r="P874" i="12" s="1"/>
  <c r="K873" i="12"/>
  <c r="Q874" i="12" l="1"/>
  <c r="R874" i="12" s="1"/>
  <c r="K874" i="12"/>
  <c r="W874" i="12"/>
  <c r="E3065" i="13"/>
  <c r="Y875" i="12"/>
  <c r="I875" i="12"/>
  <c r="V875" i="12"/>
  <c r="B876" i="12"/>
  <c r="U875" i="12"/>
  <c r="E875" i="12"/>
  <c r="F875" i="12" s="1"/>
  <c r="N875" i="12"/>
  <c r="O875" i="12" s="1"/>
  <c r="P875" i="12" s="1"/>
  <c r="J875" i="12"/>
  <c r="W875" i="12" l="1"/>
  <c r="K875" i="12"/>
  <c r="Q875" i="12"/>
  <c r="R875" i="12" s="1"/>
  <c r="E3064" i="13"/>
  <c r="V876" i="12"/>
  <c r="B877" i="12"/>
  <c r="U876" i="12"/>
  <c r="E876" i="12"/>
  <c r="F876" i="12" s="1"/>
  <c r="N876" i="12"/>
  <c r="O876" i="12" s="1"/>
  <c r="P876" i="12" s="1"/>
  <c r="J876" i="12"/>
  <c r="Y876" i="12"/>
  <c r="I876" i="12"/>
  <c r="W876" i="12" l="1"/>
  <c r="K876" i="12"/>
  <c r="Q876" i="12"/>
  <c r="R876" i="12" s="1"/>
  <c r="E3063" i="13"/>
  <c r="N877" i="12"/>
  <c r="O877" i="12" s="1"/>
  <c r="P877" i="12" s="1"/>
  <c r="J877" i="12"/>
  <c r="Y877" i="12"/>
  <c r="I877" i="12"/>
  <c r="V877" i="12"/>
  <c r="B878" i="12"/>
  <c r="U877" i="12"/>
  <c r="E877" i="12"/>
  <c r="F877" i="12" s="1"/>
  <c r="W877" i="12" l="1"/>
  <c r="E3062" i="13"/>
  <c r="N878" i="12"/>
  <c r="O878" i="12" s="1"/>
  <c r="P878" i="12" s="1"/>
  <c r="J878" i="12"/>
  <c r="Y878" i="12"/>
  <c r="I878" i="12"/>
  <c r="V878" i="12"/>
  <c r="B879" i="12"/>
  <c r="U878" i="12"/>
  <c r="E878" i="12"/>
  <c r="F878" i="12" s="1"/>
  <c r="K877" i="12"/>
  <c r="Q877" i="12"/>
  <c r="R877" i="12" s="1"/>
  <c r="Q878" i="12" l="1"/>
  <c r="R878" i="12" s="1"/>
  <c r="K878" i="12"/>
  <c r="W878" i="12"/>
  <c r="E3061" i="13"/>
  <c r="J879" i="12"/>
  <c r="Y879" i="12"/>
  <c r="I879" i="12"/>
  <c r="V879" i="12"/>
  <c r="B880" i="12"/>
  <c r="U879" i="12"/>
  <c r="E879" i="12"/>
  <c r="F879" i="12" s="1"/>
  <c r="N879" i="12"/>
  <c r="O879" i="12" s="1"/>
  <c r="P879" i="12" s="1"/>
  <c r="Q879" i="12" l="1"/>
  <c r="R879" i="12" s="1"/>
  <c r="K879" i="12"/>
  <c r="W879" i="12"/>
  <c r="E3060" i="13"/>
  <c r="J880" i="12"/>
  <c r="Y880" i="12"/>
  <c r="I880" i="12"/>
  <c r="V880" i="12"/>
  <c r="B881" i="12"/>
  <c r="U880" i="12"/>
  <c r="E880" i="12"/>
  <c r="F880" i="12" s="1"/>
  <c r="N880" i="12"/>
  <c r="O880" i="12" s="1"/>
  <c r="P880" i="12" s="1"/>
  <c r="W880" i="12" l="1"/>
  <c r="Q880" i="12"/>
  <c r="R880" i="12" s="1"/>
  <c r="E3059" i="13"/>
  <c r="V881" i="12"/>
  <c r="B882" i="12"/>
  <c r="U881" i="12"/>
  <c r="E881" i="12"/>
  <c r="F881" i="12" s="1"/>
  <c r="N881" i="12"/>
  <c r="O881" i="12" s="1"/>
  <c r="P881" i="12" s="1"/>
  <c r="J881" i="12"/>
  <c r="Y881" i="12"/>
  <c r="I881" i="12"/>
  <c r="K880" i="12"/>
  <c r="W881" i="12" l="1"/>
  <c r="E3058" i="13"/>
  <c r="N882" i="12"/>
  <c r="O882" i="12" s="1"/>
  <c r="P882" i="12" s="1"/>
  <c r="J882" i="12"/>
  <c r="Y882" i="12"/>
  <c r="I882" i="12"/>
  <c r="V882" i="12"/>
  <c r="B883" i="12"/>
  <c r="U882" i="12"/>
  <c r="E882" i="12"/>
  <c r="F882" i="12" s="1"/>
  <c r="K881" i="12"/>
  <c r="Q881" i="12"/>
  <c r="R881" i="12" s="1"/>
  <c r="Q882" i="12" l="1"/>
  <c r="R882" i="12" s="1"/>
  <c r="W882" i="12"/>
  <c r="E3057" i="13"/>
  <c r="N883" i="12"/>
  <c r="O883" i="12" s="1"/>
  <c r="P883" i="12" s="1"/>
  <c r="J883" i="12"/>
  <c r="Y883" i="12"/>
  <c r="I883" i="12"/>
  <c r="V883" i="12"/>
  <c r="B884" i="12"/>
  <c r="U883" i="12"/>
  <c r="E883" i="12"/>
  <c r="F883" i="12" s="1"/>
  <c r="K882" i="12"/>
  <c r="W883" i="12" l="1"/>
  <c r="Q883" i="12"/>
  <c r="R883" i="12" s="1"/>
  <c r="E3056" i="13"/>
  <c r="N884" i="12"/>
  <c r="O884" i="12" s="1"/>
  <c r="P884" i="12" s="1"/>
  <c r="J884" i="12"/>
  <c r="Y884" i="12"/>
  <c r="I884" i="12"/>
  <c r="V884" i="12"/>
  <c r="B885" i="12"/>
  <c r="U884" i="12"/>
  <c r="E884" i="12"/>
  <c r="F884" i="12" s="1"/>
  <c r="K883" i="12"/>
  <c r="W884" i="12" l="1"/>
  <c r="Q884" i="12"/>
  <c r="R884" i="12" s="1"/>
  <c r="E3055" i="13"/>
  <c r="J885" i="12"/>
  <c r="Y885" i="12"/>
  <c r="I885" i="12"/>
  <c r="V885" i="12"/>
  <c r="B886" i="12"/>
  <c r="U885" i="12"/>
  <c r="E885" i="12"/>
  <c r="F885" i="12" s="1"/>
  <c r="N885" i="12"/>
  <c r="O885" i="12" s="1"/>
  <c r="P885" i="12" s="1"/>
  <c r="K884" i="12"/>
  <c r="Q885" i="12" l="1"/>
  <c r="R885" i="12" s="1"/>
  <c r="K885" i="12"/>
  <c r="W885" i="12"/>
  <c r="E3054" i="13"/>
  <c r="V886" i="12"/>
  <c r="B887" i="12"/>
  <c r="U886" i="12"/>
  <c r="E886" i="12"/>
  <c r="F886" i="12" s="1"/>
  <c r="N886" i="12"/>
  <c r="O886" i="12" s="1"/>
  <c r="P886" i="12" s="1"/>
  <c r="J886" i="12"/>
  <c r="Y886" i="12"/>
  <c r="I886" i="12"/>
  <c r="W886" i="12" l="1"/>
  <c r="E3053" i="13"/>
  <c r="B888" i="12"/>
  <c r="U887" i="12"/>
  <c r="E887" i="12"/>
  <c r="F887" i="12" s="1"/>
  <c r="N887" i="12"/>
  <c r="O887" i="12" s="1"/>
  <c r="P887" i="12" s="1"/>
  <c r="J887" i="12"/>
  <c r="Y887" i="12"/>
  <c r="I887" i="12"/>
  <c r="V887" i="12"/>
  <c r="K886" i="12"/>
  <c r="Q886" i="12"/>
  <c r="R886" i="12" s="1"/>
  <c r="Q887" i="12" l="1"/>
  <c r="R887" i="12" s="1"/>
  <c r="W887" i="12"/>
  <c r="E3052" i="13"/>
  <c r="N888" i="12"/>
  <c r="O888" i="12" s="1"/>
  <c r="P888" i="12" s="1"/>
  <c r="J888" i="12"/>
  <c r="Y888" i="12"/>
  <c r="I888" i="12"/>
  <c r="V888" i="12"/>
  <c r="B889" i="12"/>
  <c r="U888" i="12"/>
  <c r="E888" i="12"/>
  <c r="F888" i="12" s="1"/>
  <c r="K887" i="12"/>
  <c r="K888" i="12" l="1"/>
  <c r="Q888" i="12"/>
  <c r="R888" i="12" s="1"/>
  <c r="W888" i="12"/>
  <c r="E3051" i="13"/>
  <c r="N889" i="12"/>
  <c r="O889" i="12" s="1"/>
  <c r="P889" i="12" s="1"/>
  <c r="J889" i="12"/>
  <c r="Y889" i="12"/>
  <c r="I889" i="12"/>
  <c r="V889" i="12"/>
  <c r="B890" i="12"/>
  <c r="U889" i="12"/>
  <c r="E889" i="12"/>
  <c r="F889" i="12" s="1"/>
  <c r="Q889" i="12" l="1"/>
  <c r="R889" i="12" s="1"/>
  <c r="W889" i="12"/>
  <c r="E3050" i="13"/>
  <c r="J890" i="12"/>
  <c r="Y890" i="12"/>
  <c r="I890" i="12"/>
  <c r="V890" i="12"/>
  <c r="B891" i="12"/>
  <c r="U890" i="12"/>
  <c r="E890" i="12"/>
  <c r="F890" i="12" s="1"/>
  <c r="N890" i="12"/>
  <c r="O890" i="12" s="1"/>
  <c r="P890" i="12" s="1"/>
  <c r="K889" i="12"/>
  <c r="W890" i="12" l="1"/>
  <c r="E3049" i="13"/>
  <c r="Y891" i="12"/>
  <c r="I891" i="12"/>
  <c r="V891" i="12"/>
  <c r="B892" i="12"/>
  <c r="U891" i="12"/>
  <c r="E891" i="12"/>
  <c r="F891" i="12" s="1"/>
  <c r="N891" i="12"/>
  <c r="O891" i="12" s="1"/>
  <c r="P891" i="12" s="1"/>
  <c r="J891" i="12"/>
  <c r="Q890" i="12"/>
  <c r="R890" i="12" s="1"/>
  <c r="K890" i="12"/>
  <c r="W891" i="12" l="1"/>
  <c r="E3048" i="13"/>
  <c r="V892" i="12"/>
  <c r="B893" i="12"/>
  <c r="U892" i="12"/>
  <c r="E892" i="12"/>
  <c r="F892" i="12" s="1"/>
  <c r="N892" i="12"/>
  <c r="O892" i="12" s="1"/>
  <c r="P892" i="12" s="1"/>
  <c r="J892" i="12"/>
  <c r="Y892" i="12"/>
  <c r="I892" i="12"/>
  <c r="K891" i="12"/>
  <c r="Q891" i="12"/>
  <c r="R891" i="12" s="1"/>
  <c r="K892" i="12" l="1"/>
  <c r="W892" i="12"/>
  <c r="Q892" i="12"/>
  <c r="R892" i="12" s="1"/>
  <c r="E3047" i="13"/>
  <c r="N893" i="12"/>
  <c r="O893" i="12" s="1"/>
  <c r="P893" i="12" s="1"/>
  <c r="J893" i="12"/>
  <c r="Y893" i="12"/>
  <c r="I893" i="12"/>
  <c r="V893" i="12"/>
  <c r="B894" i="12"/>
  <c r="U893" i="12"/>
  <c r="E893" i="12"/>
  <c r="F893" i="12" s="1"/>
  <c r="W893" i="12" l="1"/>
  <c r="Q893" i="12"/>
  <c r="R893" i="12" s="1"/>
  <c r="E3046" i="13"/>
  <c r="N894" i="12"/>
  <c r="O894" i="12" s="1"/>
  <c r="P894" i="12" s="1"/>
  <c r="J894" i="12"/>
  <c r="Y894" i="12"/>
  <c r="I894" i="12"/>
  <c r="V894" i="12"/>
  <c r="B895" i="12"/>
  <c r="U894" i="12"/>
  <c r="E894" i="12"/>
  <c r="F894" i="12" s="1"/>
  <c r="K893" i="12"/>
  <c r="Q894" i="12" l="1"/>
  <c r="R894" i="12" s="1"/>
  <c r="W894" i="12"/>
  <c r="E3045" i="13"/>
  <c r="J895" i="12"/>
  <c r="Y895" i="12"/>
  <c r="I895" i="12"/>
  <c r="V895" i="12"/>
  <c r="B896" i="12"/>
  <c r="U895" i="12"/>
  <c r="E895" i="12"/>
  <c r="F895" i="12" s="1"/>
  <c r="N895" i="12"/>
  <c r="O895" i="12" s="1"/>
  <c r="P895" i="12" s="1"/>
  <c r="K894" i="12"/>
  <c r="W895" i="12" l="1"/>
  <c r="K895" i="12"/>
  <c r="E3044" i="13"/>
  <c r="J896" i="12"/>
  <c r="Y896" i="12"/>
  <c r="I896" i="12"/>
  <c r="V896" i="12"/>
  <c r="B897" i="12"/>
  <c r="U896" i="12"/>
  <c r="E896" i="12"/>
  <c r="F896" i="12" s="1"/>
  <c r="N896" i="12"/>
  <c r="O896" i="12" s="1"/>
  <c r="P896" i="12" s="1"/>
  <c r="Q895" i="12"/>
  <c r="R895" i="12" s="1"/>
  <c r="W896" i="12" l="1"/>
  <c r="E3043" i="13"/>
  <c r="V897" i="12"/>
  <c r="B898" i="12"/>
  <c r="U897" i="12"/>
  <c r="E897" i="12"/>
  <c r="F897" i="12" s="1"/>
  <c r="N897" i="12"/>
  <c r="O897" i="12" s="1"/>
  <c r="P897" i="12" s="1"/>
  <c r="J897" i="12"/>
  <c r="Y897" i="12"/>
  <c r="I897" i="12"/>
  <c r="K896" i="12"/>
  <c r="Q896" i="12"/>
  <c r="R896" i="12" s="1"/>
  <c r="W897" i="12" l="1"/>
  <c r="Q897" i="12"/>
  <c r="R897" i="12" s="1"/>
  <c r="E3042" i="13"/>
  <c r="N898" i="12"/>
  <c r="O898" i="12" s="1"/>
  <c r="P898" i="12" s="1"/>
  <c r="J898" i="12"/>
  <c r="Y898" i="12"/>
  <c r="I898" i="12"/>
  <c r="V898" i="12"/>
  <c r="B899" i="12"/>
  <c r="U898" i="12"/>
  <c r="E898" i="12"/>
  <c r="F898" i="12" s="1"/>
  <c r="K897" i="12"/>
  <c r="W898" i="12" l="1"/>
  <c r="Q898" i="12"/>
  <c r="R898" i="12" s="1"/>
  <c r="E3041" i="13"/>
  <c r="N899" i="12"/>
  <c r="O899" i="12" s="1"/>
  <c r="P899" i="12" s="1"/>
  <c r="J899" i="12"/>
  <c r="Y899" i="12"/>
  <c r="I899" i="12"/>
  <c r="V899" i="12"/>
  <c r="B900" i="12"/>
  <c r="U899" i="12"/>
  <c r="E899" i="12"/>
  <c r="F899" i="12" s="1"/>
  <c r="K898" i="12"/>
  <c r="K899" i="12" l="1"/>
  <c r="W899" i="12"/>
  <c r="Q899" i="12"/>
  <c r="R899" i="12" s="1"/>
  <c r="E3040" i="13"/>
  <c r="N900" i="12"/>
  <c r="O900" i="12" s="1"/>
  <c r="P900" i="12" s="1"/>
  <c r="J900" i="12"/>
  <c r="Y900" i="12"/>
  <c r="I900" i="12"/>
  <c r="V900" i="12"/>
  <c r="B901" i="12"/>
  <c r="U900" i="12"/>
  <c r="E900" i="12"/>
  <c r="F900" i="12" s="1"/>
  <c r="K900" i="12" l="1"/>
  <c r="Q900" i="12"/>
  <c r="R900" i="12" s="1"/>
  <c r="W900" i="12"/>
  <c r="E3039" i="13"/>
  <c r="J901" i="12"/>
  <c r="Y901" i="12"/>
  <c r="I901" i="12"/>
  <c r="V901" i="12"/>
  <c r="B902" i="12"/>
  <c r="U901" i="12"/>
  <c r="E901" i="12"/>
  <c r="F901" i="12" s="1"/>
  <c r="N901" i="12"/>
  <c r="O901" i="12" s="1"/>
  <c r="P901" i="12" s="1"/>
  <c r="K901" i="12" l="1"/>
  <c r="Q901" i="12"/>
  <c r="R901" i="12" s="1"/>
  <c r="W901" i="12"/>
  <c r="E3038" i="13"/>
  <c r="V902" i="12"/>
  <c r="B903" i="12"/>
  <c r="U902" i="12"/>
  <c r="E902" i="12"/>
  <c r="F902" i="12" s="1"/>
  <c r="N902" i="12"/>
  <c r="O902" i="12" s="1"/>
  <c r="P902" i="12" s="1"/>
  <c r="J902" i="12"/>
  <c r="Y902" i="12"/>
  <c r="I902" i="12"/>
  <c r="W902" i="12" l="1"/>
  <c r="K902" i="12"/>
  <c r="Q902" i="12"/>
  <c r="R902" i="12" s="1"/>
  <c r="E3037" i="13"/>
  <c r="B904" i="12"/>
  <c r="U903" i="12"/>
  <c r="E903" i="12"/>
  <c r="F903" i="12" s="1"/>
  <c r="N903" i="12"/>
  <c r="O903" i="12" s="1"/>
  <c r="P903" i="12" s="1"/>
  <c r="J903" i="12"/>
  <c r="Y903" i="12"/>
  <c r="I903" i="12"/>
  <c r="V903" i="12"/>
  <c r="K903" i="12" l="1"/>
  <c r="Q903" i="12"/>
  <c r="R903" i="12" s="1"/>
  <c r="W903" i="12"/>
  <c r="E3036" i="13"/>
  <c r="N904" i="12"/>
  <c r="O904" i="12" s="1"/>
  <c r="P904" i="12" s="1"/>
  <c r="J904" i="12"/>
  <c r="Y904" i="12"/>
  <c r="I904" i="12"/>
  <c r="V904" i="12"/>
  <c r="B905" i="12"/>
  <c r="U904" i="12"/>
  <c r="E904" i="12"/>
  <c r="F904" i="12" s="1"/>
  <c r="W904" i="12" l="1"/>
  <c r="Q904" i="12"/>
  <c r="R904" i="12" s="1"/>
  <c r="E3035" i="13"/>
  <c r="N905" i="12"/>
  <c r="O905" i="12" s="1"/>
  <c r="P905" i="12" s="1"/>
  <c r="J905" i="12"/>
  <c r="Y905" i="12"/>
  <c r="I905" i="12"/>
  <c r="V905" i="12"/>
  <c r="B906" i="12"/>
  <c r="U905" i="12"/>
  <c r="E905" i="12"/>
  <c r="F905" i="12" s="1"/>
  <c r="K904" i="12"/>
  <c r="W905" i="12" l="1"/>
  <c r="Q905" i="12"/>
  <c r="R905" i="12" s="1"/>
  <c r="E3034" i="13"/>
  <c r="J906" i="12"/>
  <c r="Y906" i="12"/>
  <c r="I906" i="12"/>
  <c r="V906" i="12"/>
  <c r="B907" i="12"/>
  <c r="U906" i="12"/>
  <c r="E906" i="12"/>
  <c r="F906" i="12" s="1"/>
  <c r="N906" i="12"/>
  <c r="O906" i="12" s="1"/>
  <c r="P906" i="12" s="1"/>
  <c r="K905" i="12"/>
  <c r="W906" i="12" l="1"/>
  <c r="Q906" i="12"/>
  <c r="R906" i="12" s="1"/>
  <c r="E3033" i="13"/>
  <c r="Y907" i="12"/>
  <c r="I907" i="12"/>
  <c r="V907" i="12"/>
  <c r="B908" i="12"/>
  <c r="U907" i="12"/>
  <c r="E907" i="12"/>
  <c r="F907" i="12" s="1"/>
  <c r="N907" i="12"/>
  <c r="O907" i="12" s="1"/>
  <c r="P907" i="12" s="1"/>
  <c r="J907" i="12"/>
  <c r="K906" i="12"/>
  <c r="W907" i="12" l="1"/>
  <c r="K907" i="12"/>
  <c r="Q907" i="12"/>
  <c r="R907" i="12" s="1"/>
  <c r="E3032" i="13"/>
  <c r="V908" i="12"/>
  <c r="B909" i="12"/>
  <c r="U908" i="12"/>
  <c r="E908" i="12"/>
  <c r="F908" i="12" s="1"/>
  <c r="N908" i="12"/>
  <c r="O908" i="12" s="1"/>
  <c r="P908" i="12" s="1"/>
  <c r="J908" i="12"/>
  <c r="Y908" i="12"/>
  <c r="I908" i="12"/>
  <c r="E3031" i="13" l="1"/>
  <c r="N909" i="12"/>
  <c r="O909" i="12" s="1"/>
  <c r="P909" i="12" s="1"/>
  <c r="J909" i="12"/>
  <c r="Y909" i="12"/>
  <c r="I909" i="12"/>
  <c r="V909" i="12"/>
  <c r="B910" i="12"/>
  <c r="U909" i="12"/>
  <c r="E909" i="12"/>
  <c r="F909" i="12" s="1"/>
  <c r="K908" i="12"/>
  <c r="Q908" i="12"/>
  <c r="R908" i="12" s="1"/>
  <c r="W908" i="12"/>
  <c r="W909" i="12" l="1"/>
  <c r="K909" i="12"/>
  <c r="E3030" i="13"/>
  <c r="N910" i="12"/>
  <c r="O910" i="12" s="1"/>
  <c r="P910" i="12" s="1"/>
  <c r="J910" i="12"/>
  <c r="Y910" i="12"/>
  <c r="I910" i="12"/>
  <c r="V910" i="12"/>
  <c r="B911" i="12"/>
  <c r="U910" i="12"/>
  <c r="E910" i="12"/>
  <c r="F910" i="12" s="1"/>
  <c r="Q909" i="12"/>
  <c r="R909" i="12" s="1"/>
  <c r="Q910" i="12" l="1"/>
  <c r="R910" i="12" s="1"/>
  <c r="K910" i="12"/>
  <c r="W910" i="12"/>
  <c r="E3029" i="13"/>
  <c r="J911" i="12"/>
  <c r="Y911" i="12"/>
  <c r="I911" i="12"/>
  <c r="V911" i="12"/>
  <c r="B912" i="12"/>
  <c r="U911" i="12"/>
  <c r="E911" i="12"/>
  <c r="F911" i="12" s="1"/>
  <c r="N911" i="12"/>
  <c r="O911" i="12" s="1"/>
  <c r="P911" i="12" s="1"/>
  <c r="W911" i="12" l="1"/>
  <c r="Q911" i="12"/>
  <c r="R911" i="12" s="1"/>
  <c r="K911" i="12"/>
  <c r="E3028" i="13"/>
  <c r="J912" i="12"/>
  <c r="Y912" i="12"/>
  <c r="I912" i="12"/>
  <c r="V912" i="12"/>
  <c r="B913" i="12"/>
  <c r="U912" i="12"/>
  <c r="E912" i="12"/>
  <c r="F912" i="12" s="1"/>
  <c r="N912" i="12"/>
  <c r="O912" i="12" s="1"/>
  <c r="P912" i="12" s="1"/>
  <c r="K912" i="12" l="1"/>
  <c r="Q912" i="12"/>
  <c r="R912" i="12" s="1"/>
  <c r="W912" i="12"/>
  <c r="E3027" i="13"/>
  <c r="V913" i="12"/>
  <c r="B914" i="12"/>
  <c r="U913" i="12"/>
  <c r="E913" i="12"/>
  <c r="F913" i="12" s="1"/>
  <c r="N913" i="12"/>
  <c r="O913" i="12" s="1"/>
  <c r="P913" i="12" s="1"/>
  <c r="J913" i="12"/>
  <c r="Y913" i="12"/>
  <c r="I913" i="12"/>
  <c r="W913" i="12" l="1"/>
  <c r="K913" i="12"/>
  <c r="Q913" i="12"/>
  <c r="R913" i="12" s="1"/>
  <c r="E3026" i="13"/>
  <c r="N914" i="12"/>
  <c r="O914" i="12" s="1"/>
  <c r="P914" i="12" s="1"/>
  <c r="J914" i="12"/>
  <c r="Y914" i="12"/>
  <c r="I914" i="12"/>
  <c r="V914" i="12"/>
  <c r="B915" i="12"/>
  <c r="U914" i="12"/>
  <c r="E914" i="12"/>
  <c r="F914" i="12" s="1"/>
  <c r="Q914" i="12" l="1"/>
  <c r="R914" i="12" s="1"/>
  <c r="W914" i="12"/>
  <c r="E3025" i="13"/>
  <c r="N915" i="12"/>
  <c r="O915" i="12" s="1"/>
  <c r="P915" i="12" s="1"/>
  <c r="J915" i="12"/>
  <c r="Y915" i="12"/>
  <c r="I915" i="12"/>
  <c r="V915" i="12"/>
  <c r="B916" i="12"/>
  <c r="U915" i="12"/>
  <c r="E915" i="12"/>
  <c r="F915" i="12" s="1"/>
  <c r="K914" i="12"/>
  <c r="W915" i="12" l="1"/>
  <c r="K915" i="12"/>
  <c r="Q915" i="12"/>
  <c r="R915" i="12" s="1"/>
  <c r="E3024" i="13"/>
  <c r="N916" i="12"/>
  <c r="O916" i="12" s="1"/>
  <c r="P916" i="12" s="1"/>
  <c r="J916" i="12"/>
  <c r="Y916" i="12"/>
  <c r="I916" i="12"/>
  <c r="V916" i="12"/>
  <c r="B917" i="12"/>
  <c r="U916" i="12"/>
  <c r="E916" i="12"/>
  <c r="F916" i="12" s="1"/>
  <c r="K916" i="12" l="1"/>
  <c r="Q916" i="12"/>
  <c r="R916" i="12" s="1"/>
  <c r="W916" i="12"/>
  <c r="E3023" i="13"/>
  <c r="J917" i="12"/>
  <c r="Y917" i="12"/>
  <c r="I917" i="12"/>
  <c r="V917" i="12"/>
  <c r="B918" i="12"/>
  <c r="U917" i="12"/>
  <c r="E917" i="12"/>
  <c r="F917" i="12" s="1"/>
  <c r="N917" i="12"/>
  <c r="O917" i="12" s="1"/>
  <c r="P917" i="12" s="1"/>
  <c r="W917" i="12" l="1"/>
  <c r="E3022" i="13"/>
  <c r="V918" i="12"/>
  <c r="B919" i="12"/>
  <c r="U918" i="12"/>
  <c r="E918" i="12"/>
  <c r="F918" i="12" s="1"/>
  <c r="N918" i="12"/>
  <c r="O918" i="12" s="1"/>
  <c r="P918" i="12" s="1"/>
  <c r="J918" i="12"/>
  <c r="Y918" i="12"/>
  <c r="I918" i="12"/>
  <c r="K917" i="12"/>
  <c r="Q917" i="12"/>
  <c r="R917" i="12" s="1"/>
  <c r="W918" i="12" l="1"/>
  <c r="Q918" i="12"/>
  <c r="R918" i="12" s="1"/>
  <c r="E3021" i="13"/>
  <c r="B920" i="12"/>
  <c r="U919" i="12"/>
  <c r="E919" i="12"/>
  <c r="F919" i="12" s="1"/>
  <c r="N919" i="12"/>
  <c r="O919" i="12" s="1"/>
  <c r="P919" i="12" s="1"/>
  <c r="J919" i="12"/>
  <c r="Y919" i="12"/>
  <c r="I919" i="12"/>
  <c r="V919" i="12"/>
  <c r="K918" i="12"/>
  <c r="W919" i="12" l="1"/>
  <c r="K919" i="12"/>
  <c r="E3020" i="13"/>
  <c r="N920" i="12"/>
  <c r="O920" i="12" s="1"/>
  <c r="P920" i="12" s="1"/>
  <c r="J920" i="12"/>
  <c r="Y920" i="12"/>
  <c r="I920" i="12"/>
  <c r="V920" i="12"/>
  <c r="B921" i="12"/>
  <c r="U920" i="12"/>
  <c r="E920" i="12"/>
  <c r="F920" i="12" s="1"/>
  <c r="Q919" i="12"/>
  <c r="R919" i="12" s="1"/>
  <c r="K920" i="12" l="1"/>
  <c r="Q920" i="12"/>
  <c r="R920" i="12" s="1"/>
  <c r="W920" i="12"/>
  <c r="E3019" i="13"/>
  <c r="N921" i="12"/>
  <c r="O921" i="12" s="1"/>
  <c r="P921" i="12" s="1"/>
  <c r="J921" i="12"/>
  <c r="Y921" i="12"/>
  <c r="I921" i="12"/>
  <c r="V921" i="12"/>
  <c r="B922" i="12"/>
  <c r="U921" i="12"/>
  <c r="E921" i="12"/>
  <c r="F921" i="12" s="1"/>
  <c r="W921" i="12" l="1"/>
  <c r="Q921" i="12"/>
  <c r="R921" i="12" s="1"/>
  <c r="E3018" i="13"/>
  <c r="J922" i="12"/>
  <c r="Y922" i="12"/>
  <c r="I922" i="12"/>
  <c r="V922" i="12"/>
  <c r="B923" i="12"/>
  <c r="U922" i="12"/>
  <c r="E922" i="12"/>
  <c r="F922" i="12" s="1"/>
  <c r="N922" i="12"/>
  <c r="O922" i="12" s="1"/>
  <c r="P922" i="12" s="1"/>
  <c r="K921" i="12"/>
  <c r="Q922" i="12" l="1"/>
  <c r="R922" i="12" s="1"/>
  <c r="W922" i="12"/>
  <c r="E3017" i="13"/>
  <c r="Y923" i="12"/>
  <c r="I923" i="12"/>
  <c r="V923" i="12"/>
  <c r="B924" i="12"/>
  <c r="U923" i="12"/>
  <c r="E923" i="12"/>
  <c r="F923" i="12" s="1"/>
  <c r="N923" i="12"/>
  <c r="O923" i="12" s="1"/>
  <c r="P923" i="12" s="1"/>
  <c r="J923" i="12"/>
  <c r="K922" i="12"/>
  <c r="W923" i="12" l="1"/>
  <c r="E3016" i="13"/>
  <c r="V924" i="12"/>
  <c r="B925" i="12"/>
  <c r="U924" i="12"/>
  <c r="E924" i="12"/>
  <c r="F924" i="12" s="1"/>
  <c r="N924" i="12"/>
  <c r="O924" i="12" s="1"/>
  <c r="P924" i="12" s="1"/>
  <c r="J924" i="12"/>
  <c r="Y924" i="12"/>
  <c r="I924" i="12"/>
  <c r="K923" i="12"/>
  <c r="Q923" i="12"/>
  <c r="R923" i="12" s="1"/>
  <c r="K924" i="12" l="1"/>
  <c r="W924" i="12"/>
  <c r="Q924" i="12"/>
  <c r="R924" i="12" s="1"/>
  <c r="E3015" i="13"/>
  <c r="N925" i="12"/>
  <c r="O925" i="12" s="1"/>
  <c r="P925" i="12" s="1"/>
  <c r="J925" i="12"/>
  <c r="Y925" i="12"/>
  <c r="I925" i="12"/>
  <c r="V925" i="12"/>
  <c r="B926" i="12"/>
  <c r="U925" i="12"/>
  <c r="E925" i="12"/>
  <c r="F925" i="12" s="1"/>
  <c r="W925" i="12" l="1"/>
  <c r="Q925" i="12"/>
  <c r="R925" i="12" s="1"/>
  <c r="E3014" i="13"/>
  <c r="N926" i="12"/>
  <c r="O926" i="12" s="1"/>
  <c r="P926" i="12" s="1"/>
  <c r="J926" i="12"/>
  <c r="Y926" i="12"/>
  <c r="I926" i="12"/>
  <c r="V926" i="12"/>
  <c r="B927" i="12"/>
  <c r="U926" i="12"/>
  <c r="E926" i="12"/>
  <c r="F926" i="12" s="1"/>
  <c r="K925" i="12"/>
  <c r="Q926" i="12" l="1"/>
  <c r="R926" i="12" s="1"/>
  <c r="W926" i="12"/>
  <c r="E3013" i="13"/>
  <c r="J927" i="12"/>
  <c r="Y927" i="12"/>
  <c r="I927" i="12"/>
  <c r="V927" i="12"/>
  <c r="B928" i="12"/>
  <c r="U927" i="12"/>
  <c r="E927" i="12"/>
  <c r="F927" i="12" s="1"/>
  <c r="N927" i="12"/>
  <c r="O927" i="12" s="1"/>
  <c r="P927" i="12" s="1"/>
  <c r="K926" i="12"/>
  <c r="W927" i="12" l="1"/>
  <c r="K927" i="12"/>
  <c r="E3012" i="13"/>
  <c r="J928" i="12"/>
  <c r="Y928" i="12"/>
  <c r="I928" i="12"/>
  <c r="V928" i="12"/>
  <c r="B929" i="12"/>
  <c r="U928" i="12"/>
  <c r="E928" i="12"/>
  <c r="F928" i="12" s="1"/>
  <c r="N928" i="12"/>
  <c r="O928" i="12" s="1"/>
  <c r="P928" i="12" s="1"/>
  <c r="Q927" i="12"/>
  <c r="R927" i="12" s="1"/>
  <c r="W928" i="12" l="1"/>
  <c r="E3011" i="13"/>
  <c r="V929" i="12"/>
  <c r="B930" i="12"/>
  <c r="U929" i="12"/>
  <c r="E929" i="12"/>
  <c r="F929" i="12" s="1"/>
  <c r="N929" i="12"/>
  <c r="O929" i="12" s="1"/>
  <c r="P929" i="12" s="1"/>
  <c r="J929" i="12"/>
  <c r="Y929" i="12"/>
  <c r="I929" i="12"/>
  <c r="K928" i="12"/>
  <c r="Q928" i="12"/>
  <c r="R928" i="12" s="1"/>
  <c r="W929" i="12" l="1"/>
  <c r="Q929" i="12"/>
  <c r="R929" i="12" s="1"/>
  <c r="E3010" i="13"/>
  <c r="N930" i="12"/>
  <c r="O930" i="12" s="1"/>
  <c r="P930" i="12" s="1"/>
  <c r="J930" i="12"/>
  <c r="Y930" i="12"/>
  <c r="I930" i="12"/>
  <c r="V930" i="12"/>
  <c r="B931" i="12"/>
  <c r="U930" i="12"/>
  <c r="E930" i="12"/>
  <c r="F930" i="12" s="1"/>
  <c r="K929" i="12"/>
  <c r="W930" i="12" l="1"/>
  <c r="Q930" i="12"/>
  <c r="R930" i="12" s="1"/>
  <c r="E3009" i="13"/>
  <c r="N931" i="12"/>
  <c r="O931" i="12" s="1"/>
  <c r="P931" i="12" s="1"/>
  <c r="J931" i="12"/>
  <c r="Y931" i="12"/>
  <c r="I931" i="12"/>
  <c r="V931" i="12"/>
  <c r="B932" i="12"/>
  <c r="U931" i="12"/>
  <c r="E931" i="12"/>
  <c r="F931" i="12" s="1"/>
  <c r="K930" i="12"/>
  <c r="K931" i="12" l="1"/>
  <c r="W931" i="12"/>
  <c r="Q931" i="12"/>
  <c r="R931" i="12" s="1"/>
  <c r="E3008" i="13"/>
  <c r="N932" i="12"/>
  <c r="O932" i="12" s="1"/>
  <c r="P932" i="12" s="1"/>
  <c r="J932" i="12"/>
  <c r="Y932" i="12"/>
  <c r="I932" i="12"/>
  <c r="V932" i="12"/>
  <c r="B933" i="12"/>
  <c r="U932" i="12"/>
  <c r="E932" i="12"/>
  <c r="F932" i="12" s="1"/>
  <c r="K932" i="12" l="1"/>
  <c r="Q932" i="12"/>
  <c r="R932" i="12" s="1"/>
  <c r="W932" i="12"/>
  <c r="E3007" i="13"/>
  <c r="J933" i="12"/>
  <c r="Y933" i="12"/>
  <c r="I933" i="12"/>
  <c r="V933" i="12"/>
  <c r="B934" i="12"/>
  <c r="U933" i="12"/>
  <c r="E933" i="12"/>
  <c r="F933" i="12" s="1"/>
  <c r="N933" i="12"/>
  <c r="O933" i="12" s="1"/>
  <c r="P933" i="12" s="1"/>
  <c r="K933" i="12" l="1"/>
  <c r="Q933" i="12"/>
  <c r="R933" i="12" s="1"/>
  <c r="W933" i="12"/>
  <c r="E3006" i="13"/>
  <c r="V934" i="12"/>
  <c r="B935" i="12"/>
  <c r="U934" i="12"/>
  <c r="E934" i="12"/>
  <c r="F934" i="12" s="1"/>
  <c r="N934" i="12"/>
  <c r="O934" i="12" s="1"/>
  <c r="P934" i="12" s="1"/>
  <c r="J934" i="12"/>
  <c r="I934" i="12"/>
  <c r="Y934" i="12"/>
  <c r="W934" i="12" l="1"/>
  <c r="K934" i="12"/>
  <c r="Q934" i="12"/>
  <c r="R934" i="12" s="1"/>
  <c r="E3005" i="13"/>
  <c r="B936" i="12"/>
  <c r="U935" i="12"/>
  <c r="E935" i="12"/>
  <c r="F935" i="12" s="1"/>
  <c r="N935" i="12"/>
  <c r="O935" i="12" s="1"/>
  <c r="P935" i="12" s="1"/>
  <c r="J935" i="12"/>
  <c r="Y935" i="12"/>
  <c r="I935" i="12"/>
  <c r="V935" i="12"/>
  <c r="K935" i="12" l="1"/>
  <c r="Q935" i="12"/>
  <c r="R935" i="12" s="1"/>
  <c r="W935" i="12"/>
  <c r="E3004" i="13"/>
  <c r="N936" i="12"/>
  <c r="O936" i="12" s="1"/>
  <c r="P936" i="12" s="1"/>
  <c r="J936" i="12"/>
  <c r="Y936" i="12"/>
  <c r="I936" i="12"/>
  <c r="V936" i="12"/>
  <c r="B937" i="12"/>
  <c r="U936" i="12"/>
  <c r="E936" i="12"/>
  <c r="F936" i="12" s="1"/>
  <c r="W936" i="12" l="1"/>
  <c r="Q936" i="12"/>
  <c r="R936" i="12" s="1"/>
  <c r="E3003" i="13"/>
  <c r="N937" i="12"/>
  <c r="O937" i="12" s="1"/>
  <c r="P937" i="12" s="1"/>
  <c r="J937" i="12"/>
  <c r="Y937" i="12"/>
  <c r="I937" i="12"/>
  <c r="V937" i="12"/>
  <c r="B938" i="12"/>
  <c r="U937" i="12"/>
  <c r="E937" i="12"/>
  <c r="F937" i="12" s="1"/>
  <c r="K936" i="12"/>
  <c r="W937" i="12" l="1"/>
  <c r="Q937" i="12"/>
  <c r="R937" i="12" s="1"/>
  <c r="E3002" i="13"/>
  <c r="J938" i="12"/>
  <c r="Y938" i="12"/>
  <c r="I938" i="12"/>
  <c r="V938" i="12"/>
  <c r="B939" i="12"/>
  <c r="U938" i="12"/>
  <c r="E938" i="12"/>
  <c r="F938" i="12" s="1"/>
  <c r="N938" i="12"/>
  <c r="O938" i="12" s="1"/>
  <c r="P938" i="12" s="1"/>
  <c r="K937" i="12"/>
  <c r="W938" i="12" l="1"/>
  <c r="Q938" i="12"/>
  <c r="R938" i="12" s="1"/>
  <c r="E3001" i="13"/>
  <c r="Y939" i="12"/>
  <c r="I939" i="12"/>
  <c r="V939" i="12"/>
  <c r="B940" i="12"/>
  <c r="U939" i="12"/>
  <c r="E939" i="12"/>
  <c r="F939" i="12" s="1"/>
  <c r="N939" i="12"/>
  <c r="O939" i="12" s="1"/>
  <c r="P939" i="12" s="1"/>
  <c r="J939" i="12"/>
  <c r="K938" i="12"/>
  <c r="W939" i="12" l="1"/>
  <c r="K939" i="12"/>
  <c r="Q939" i="12"/>
  <c r="R939" i="12" s="1"/>
  <c r="E3000" i="13"/>
  <c r="V940" i="12"/>
  <c r="B941" i="12"/>
  <c r="U940" i="12"/>
  <c r="E940" i="12"/>
  <c r="F940" i="12" s="1"/>
  <c r="N940" i="12"/>
  <c r="O940" i="12" s="1"/>
  <c r="P940" i="12" s="1"/>
  <c r="J940" i="12"/>
  <c r="Y940" i="12"/>
  <c r="I940" i="12"/>
  <c r="E2999" i="13" l="1"/>
  <c r="N941" i="12"/>
  <c r="O941" i="12" s="1"/>
  <c r="P941" i="12" s="1"/>
  <c r="J941" i="12"/>
  <c r="Y941" i="12"/>
  <c r="I941" i="12"/>
  <c r="V941" i="12"/>
  <c r="B942" i="12"/>
  <c r="U941" i="12"/>
  <c r="E941" i="12"/>
  <c r="F941" i="12" s="1"/>
  <c r="K940" i="12"/>
  <c r="Q940" i="12"/>
  <c r="R940" i="12" s="1"/>
  <c r="W940" i="12"/>
  <c r="W941" i="12" l="1"/>
  <c r="K941" i="12"/>
  <c r="Q941" i="12"/>
  <c r="R941" i="12" s="1"/>
  <c r="E2998" i="13"/>
  <c r="N942" i="12"/>
  <c r="O942" i="12" s="1"/>
  <c r="P942" i="12" s="1"/>
  <c r="J942" i="12"/>
  <c r="Y942" i="12"/>
  <c r="I942" i="12"/>
  <c r="V942" i="12"/>
  <c r="B943" i="12"/>
  <c r="U942" i="12"/>
  <c r="E942" i="12"/>
  <c r="F942" i="12" s="1"/>
  <c r="W942" i="12" l="1"/>
  <c r="K942" i="12"/>
  <c r="Q942" i="12"/>
  <c r="R942" i="12" s="1"/>
  <c r="E2997" i="13"/>
  <c r="J943" i="12"/>
  <c r="Y943" i="12"/>
  <c r="I943" i="12"/>
  <c r="V943" i="12"/>
  <c r="B944" i="12"/>
  <c r="U943" i="12"/>
  <c r="E943" i="12"/>
  <c r="F943" i="12" s="1"/>
  <c r="N943" i="12"/>
  <c r="O943" i="12" s="1"/>
  <c r="P943" i="12" s="1"/>
  <c r="Q943" i="12" l="1"/>
  <c r="R943" i="12" s="1"/>
  <c r="W943" i="12"/>
  <c r="E2996" i="13"/>
  <c r="J944" i="12"/>
  <c r="Y944" i="12"/>
  <c r="I944" i="12"/>
  <c r="V944" i="12"/>
  <c r="B945" i="12"/>
  <c r="U944" i="12"/>
  <c r="E944" i="12"/>
  <c r="F944" i="12" s="1"/>
  <c r="N944" i="12"/>
  <c r="O944" i="12" s="1"/>
  <c r="P944" i="12" s="1"/>
  <c r="K943" i="12"/>
  <c r="E2995" i="13" l="1"/>
  <c r="V945" i="12"/>
  <c r="B946" i="12"/>
  <c r="U945" i="12"/>
  <c r="E945" i="12"/>
  <c r="F945" i="12" s="1"/>
  <c r="N945" i="12"/>
  <c r="O945" i="12" s="1"/>
  <c r="P945" i="12" s="1"/>
  <c r="J945" i="12"/>
  <c r="Y945" i="12"/>
  <c r="I945" i="12"/>
  <c r="K944" i="12"/>
  <c r="Q944" i="12"/>
  <c r="R944" i="12" s="1"/>
  <c r="W944" i="12"/>
  <c r="K945" i="12" l="1"/>
  <c r="Q945" i="12"/>
  <c r="R945" i="12" s="1"/>
  <c r="W945" i="12"/>
  <c r="E2994" i="13"/>
  <c r="N946" i="12"/>
  <c r="O946" i="12" s="1"/>
  <c r="P946" i="12" s="1"/>
  <c r="J946" i="12"/>
  <c r="Y946" i="12"/>
  <c r="I946" i="12"/>
  <c r="V946" i="12"/>
  <c r="B947" i="12"/>
  <c r="U946" i="12"/>
  <c r="E946" i="12"/>
  <c r="F946" i="12" s="1"/>
  <c r="W946" i="12" l="1"/>
  <c r="Q946" i="12"/>
  <c r="R946" i="12" s="1"/>
  <c r="E2993" i="13"/>
  <c r="N947" i="12"/>
  <c r="O947" i="12" s="1"/>
  <c r="P947" i="12" s="1"/>
  <c r="J947" i="12"/>
  <c r="Y947" i="12"/>
  <c r="I947" i="12"/>
  <c r="V947" i="12"/>
  <c r="B948" i="12"/>
  <c r="U947" i="12"/>
  <c r="E947" i="12"/>
  <c r="F947" i="12" s="1"/>
  <c r="K946" i="12"/>
  <c r="W947" i="12" l="1"/>
  <c r="Q947" i="12"/>
  <c r="R947" i="12" s="1"/>
  <c r="E2992" i="13"/>
  <c r="N948" i="12"/>
  <c r="O948" i="12" s="1"/>
  <c r="P948" i="12" s="1"/>
  <c r="J948" i="12"/>
  <c r="Y948" i="12"/>
  <c r="I948" i="12"/>
  <c r="V948" i="12"/>
  <c r="B949" i="12"/>
  <c r="U948" i="12"/>
  <c r="E948" i="12"/>
  <c r="F948" i="12" s="1"/>
  <c r="K947" i="12"/>
  <c r="K948" i="12" l="1"/>
  <c r="Q948" i="12"/>
  <c r="R948" i="12" s="1"/>
  <c r="W948" i="12"/>
  <c r="E2991" i="13"/>
  <c r="J949" i="12"/>
  <c r="Y949" i="12"/>
  <c r="I949" i="12"/>
  <c r="V949" i="12"/>
  <c r="B950" i="12"/>
  <c r="U949" i="12"/>
  <c r="E949" i="12"/>
  <c r="F949" i="12" s="1"/>
  <c r="N949" i="12"/>
  <c r="O949" i="12" s="1"/>
  <c r="P949" i="12" s="1"/>
  <c r="K949" i="12" l="1"/>
  <c r="Q949" i="12"/>
  <c r="R949" i="12" s="1"/>
  <c r="W949" i="12"/>
  <c r="E2990" i="13"/>
  <c r="V950" i="12"/>
  <c r="B951" i="12"/>
  <c r="U950" i="12"/>
  <c r="E950" i="12"/>
  <c r="F950" i="12" s="1"/>
  <c r="N950" i="12"/>
  <c r="O950" i="12" s="1"/>
  <c r="P950" i="12" s="1"/>
  <c r="J950" i="12"/>
  <c r="Y950" i="12"/>
  <c r="I950" i="12"/>
  <c r="W950" i="12" l="1"/>
  <c r="K950" i="12"/>
  <c r="Q950" i="12"/>
  <c r="R950" i="12" s="1"/>
  <c r="E2989" i="13"/>
  <c r="B952" i="12"/>
  <c r="U951" i="12"/>
  <c r="E951" i="12"/>
  <c r="F951" i="12" s="1"/>
  <c r="N951" i="12"/>
  <c r="O951" i="12" s="1"/>
  <c r="P951" i="12" s="1"/>
  <c r="J951" i="12"/>
  <c r="Y951" i="12"/>
  <c r="I951" i="12"/>
  <c r="V951" i="12"/>
  <c r="K951" i="12" l="1"/>
  <c r="Q951" i="12"/>
  <c r="R951" i="12" s="1"/>
  <c r="W951" i="12"/>
  <c r="E2988" i="13"/>
  <c r="N952" i="12"/>
  <c r="O952" i="12" s="1"/>
  <c r="P952" i="12" s="1"/>
  <c r="J952" i="12"/>
  <c r="Y952" i="12"/>
  <c r="I952" i="12"/>
  <c r="V952" i="12"/>
  <c r="B953" i="12"/>
  <c r="U952" i="12"/>
  <c r="E952" i="12"/>
  <c r="F952" i="12" s="1"/>
  <c r="K952" i="12" l="1"/>
  <c r="W952" i="12"/>
  <c r="Q952" i="12"/>
  <c r="R952" i="12" s="1"/>
  <c r="E2987" i="13"/>
  <c r="N953" i="12"/>
  <c r="O953" i="12" s="1"/>
  <c r="P953" i="12" s="1"/>
  <c r="J953" i="12"/>
  <c r="Y953" i="12"/>
  <c r="I953" i="12"/>
  <c r="V953" i="12"/>
  <c r="B954" i="12"/>
  <c r="U953" i="12"/>
  <c r="E953" i="12"/>
  <c r="F953" i="12" s="1"/>
  <c r="Q953" i="12" l="1"/>
  <c r="R953" i="12" s="1"/>
  <c r="W953" i="12"/>
  <c r="E2986" i="13"/>
  <c r="J954" i="12"/>
  <c r="Y954" i="12"/>
  <c r="I954" i="12"/>
  <c r="V954" i="12"/>
  <c r="B955" i="12"/>
  <c r="U954" i="12"/>
  <c r="E954" i="12"/>
  <c r="F954" i="12" s="1"/>
  <c r="N954" i="12"/>
  <c r="O954" i="12" s="1"/>
  <c r="P954" i="12" s="1"/>
  <c r="K953" i="12"/>
  <c r="Q954" i="12" l="1"/>
  <c r="R954" i="12" s="1"/>
  <c r="K954" i="12"/>
  <c r="W954" i="12"/>
  <c r="E2985" i="13"/>
  <c r="Y955" i="12"/>
  <c r="I955" i="12"/>
  <c r="V955" i="12"/>
  <c r="B956" i="12"/>
  <c r="U955" i="12"/>
  <c r="E955" i="12"/>
  <c r="F955" i="12" s="1"/>
  <c r="N955" i="12"/>
  <c r="O955" i="12" s="1"/>
  <c r="P955" i="12" s="1"/>
  <c r="J955" i="12"/>
  <c r="K955" i="12" l="1"/>
  <c r="Q955" i="12"/>
  <c r="R955" i="12" s="1"/>
  <c r="W955" i="12"/>
  <c r="E2984" i="13"/>
  <c r="V956" i="12"/>
  <c r="B957" i="12"/>
  <c r="U956" i="12"/>
  <c r="E956" i="12"/>
  <c r="F956" i="12" s="1"/>
  <c r="N956" i="12"/>
  <c r="O956" i="12" s="1"/>
  <c r="P956" i="12" s="1"/>
  <c r="J956" i="12"/>
  <c r="Y956" i="12"/>
  <c r="I956" i="12"/>
  <c r="Q956" i="12" l="1"/>
  <c r="R956" i="12" s="1"/>
  <c r="K956" i="12"/>
  <c r="W956" i="12"/>
  <c r="E2983" i="13"/>
  <c r="N957" i="12"/>
  <c r="O957" i="12" s="1"/>
  <c r="P957" i="12" s="1"/>
  <c r="J957" i="12"/>
  <c r="Y957" i="12"/>
  <c r="I957" i="12"/>
  <c r="V957" i="12"/>
  <c r="B958" i="12"/>
  <c r="U957" i="12"/>
  <c r="E957" i="12"/>
  <c r="F957" i="12" s="1"/>
  <c r="W957" i="12" l="1"/>
  <c r="E2982" i="13"/>
  <c r="N958" i="12"/>
  <c r="O958" i="12" s="1"/>
  <c r="P958" i="12" s="1"/>
  <c r="J958" i="12"/>
  <c r="Y958" i="12"/>
  <c r="I958" i="12"/>
  <c r="V958" i="12"/>
  <c r="B959" i="12"/>
  <c r="U958" i="12"/>
  <c r="E958" i="12"/>
  <c r="F958" i="12" s="1"/>
  <c r="K957" i="12"/>
  <c r="Q957" i="12"/>
  <c r="R957" i="12" s="1"/>
  <c r="K958" i="12" l="1"/>
  <c r="Q958" i="12"/>
  <c r="R958" i="12" s="1"/>
  <c r="W958" i="12"/>
  <c r="E2981" i="13"/>
  <c r="J959" i="12"/>
  <c r="Y959" i="12"/>
  <c r="I959" i="12"/>
  <c r="V959" i="12"/>
  <c r="B960" i="12"/>
  <c r="U959" i="12"/>
  <c r="E959" i="12"/>
  <c r="F959" i="12" s="1"/>
  <c r="N959" i="12"/>
  <c r="O959" i="12" s="1"/>
  <c r="P959" i="12" s="1"/>
  <c r="W959" i="12" l="1"/>
  <c r="Q959" i="12"/>
  <c r="R959" i="12" s="1"/>
  <c r="E2980" i="13"/>
  <c r="J960" i="12"/>
  <c r="Y960" i="12"/>
  <c r="I960" i="12"/>
  <c r="V960" i="12"/>
  <c r="B961" i="12"/>
  <c r="U960" i="12"/>
  <c r="E960" i="12"/>
  <c r="F960" i="12" s="1"/>
  <c r="N960" i="12"/>
  <c r="O960" i="12" s="1"/>
  <c r="P960" i="12" s="1"/>
  <c r="K959" i="12"/>
  <c r="W960" i="12" l="1"/>
  <c r="Q960" i="12"/>
  <c r="R960" i="12" s="1"/>
  <c r="E2979" i="13"/>
  <c r="V961" i="12"/>
  <c r="B962" i="12"/>
  <c r="U961" i="12"/>
  <c r="E961" i="12"/>
  <c r="F961" i="12" s="1"/>
  <c r="N961" i="12"/>
  <c r="O961" i="12" s="1"/>
  <c r="P961" i="12" s="1"/>
  <c r="J961" i="12"/>
  <c r="Y961" i="12"/>
  <c r="I961" i="12"/>
  <c r="K960" i="12"/>
  <c r="W961" i="12" l="1"/>
  <c r="E2978" i="13"/>
  <c r="N962" i="12"/>
  <c r="O962" i="12" s="1"/>
  <c r="P962" i="12" s="1"/>
  <c r="J962" i="12"/>
  <c r="Y962" i="12"/>
  <c r="I962" i="12"/>
  <c r="V962" i="12"/>
  <c r="B963" i="12"/>
  <c r="U962" i="12"/>
  <c r="E962" i="12"/>
  <c r="F962" i="12" s="1"/>
  <c r="K961" i="12"/>
  <c r="Q961" i="12"/>
  <c r="R961" i="12" s="1"/>
  <c r="W962" i="12" l="1"/>
  <c r="K962" i="12"/>
  <c r="Q962" i="12"/>
  <c r="R962" i="12" s="1"/>
  <c r="E2977" i="13"/>
  <c r="N963" i="12"/>
  <c r="O963" i="12" s="1"/>
  <c r="P963" i="12" s="1"/>
  <c r="J963" i="12"/>
  <c r="Y963" i="12"/>
  <c r="I963" i="12"/>
  <c r="V963" i="12"/>
  <c r="B964" i="12"/>
  <c r="U963" i="12"/>
  <c r="E963" i="12"/>
  <c r="F963" i="12" s="1"/>
  <c r="Q963" i="12" l="1"/>
  <c r="R963" i="12" s="1"/>
  <c r="E2976" i="13"/>
  <c r="N964" i="12"/>
  <c r="O964" i="12" s="1"/>
  <c r="P964" i="12" s="1"/>
  <c r="J964" i="12"/>
  <c r="Y964" i="12"/>
  <c r="I964" i="12"/>
  <c r="V964" i="12"/>
  <c r="B965" i="12"/>
  <c r="U964" i="12"/>
  <c r="E964" i="12"/>
  <c r="F964" i="12" s="1"/>
  <c r="W963" i="12"/>
  <c r="K963" i="12"/>
  <c r="Q964" i="12" l="1"/>
  <c r="R964" i="12" s="1"/>
  <c r="K964" i="12"/>
  <c r="W964" i="12"/>
  <c r="E2975" i="13"/>
  <c r="J965" i="12"/>
  <c r="Y965" i="12"/>
  <c r="I965" i="12"/>
  <c r="V965" i="12"/>
  <c r="B966" i="12"/>
  <c r="U965" i="12"/>
  <c r="E965" i="12"/>
  <c r="F965" i="12" s="1"/>
  <c r="N965" i="12"/>
  <c r="O965" i="12" s="1"/>
  <c r="P965" i="12" s="1"/>
  <c r="W965" i="12" l="1"/>
  <c r="Q965" i="12"/>
  <c r="R965" i="12" s="1"/>
  <c r="E2974" i="13"/>
  <c r="V966" i="12"/>
  <c r="B967" i="12"/>
  <c r="U966" i="12"/>
  <c r="E966" i="12"/>
  <c r="F966" i="12" s="1"/>
  <c r="N966" i="12"/>
  <c r="O966" i="12" s="1"/>
  <c r="P966" i="12" s="1"/>
  <c r="J966" i="12"/>
  <c r="Y966" i="12"/>
  <c r="I966" i="12"/>
  <c r="K965" i="12"/>
  <c r="K966" i="12" l="1"/>
  <c r="Q966" i="12"/>
  <c r="R966" i="12" s="1"/>
  <c r="W966" i="12"/>
  <c r="E2973" i="13"/>
  <c r="B968" i="12"/>
  <c r="U967" i="12"/>
  <c r="E967" i="12"/>
  <c r="F967" i="12" s="1"/>
  <c r="N967" i="12"/>
  <c r="O967" i="12" s="1"/>
  <c r="P967" i="12" s="1"/>
  <c r="J967" i="12"/>
  <c r="Y967" i="12"/>
  <c r="I967" i="12"/>
  <c r="V967" i="12"/>
  <c r="W967" i="12" l="1"/>
  <c r="E2972" i="13"/>
  <c r="N968" i="12"/>
  <c r="O968" i="12" s="1"/>
  <c r="P968" i="12" s="1"/>
  <c r="J968" i="12"/>
  <c r="Y968" i="12"/>
  <c r="I968" i="12"/>
  <c r="V968" i="12"/>
  <c r="B969" i="12"/>
  <c r="U968" i="12"/>
  <c r="E968" i="12"/>
  <c r="F968" i="12" s="1"/>
  <c r="K967" i="12"/>
  <c r="Q967" i="12"/>
  <c r="R967" i="12" s="1"/>
  <c r="W968" i="12" l="1"/>
  <c r="K968" i="12"/>
  <c r="Q968" i="12"/>
  <c r="R968" i="12" s="1"/>
  <c r="E2971" i="13"/>
  <c r="N969" i="12"/>
  <c r="O969" i="12" s="1"/>
  <c r="P969" i="12" s="1"/>
  <c r="J969" i="12"/>
  <c r="Y969" i="12"/>
  <c r="I969" i="12"/>
  <c r="V969" i="12"/>
  <c r="B970" i="12"/>
  <c r="U969" i="12"/>
  <c r="E969" i="12"/>
  <c r="F969" i="12" s="1"/>
  <c r="W969" i="12" l="1"/>
  <c r="Q969" i="12"/>
  <c r="R969" i="12" s="1"/>
  <c r="E2970" i="13"/>
  <c r="J970" i="12"/>
  <c r="Y970" i="12"/>
  <c r="I970" i="12"/>
  <c r="V970" i="12"/>
  <c r="B971" i="12"/>
  <c r="U970" i="12"/>
  <c r="E970" i="12"/>
  <c r="F970" i="12" s="1"/>
  <c r="N970" i="12"/>
  <c r="O970" i="12" s="1"/>
  <c r="P970" i="12" s="1"/>
  <c r="K969" i="12"/>
  <c r="W970" i="12" l="1"/>
  <c r="K970" i="12"/>
  <c r="Q970" i="12"/>
  <c r="R970" i="12" s="1"/>
  <c r="E2969" i="13"/>
  <c r="Y971" i="12"/>
  <c r="I971" i="12"/>
  <c r="V971" i="12"/>
  <c r="B972" i="12"/>
  <c r="U971" i="12"/>
  <c r="E971" i="12"/>
  <c r="F971" i="12" s="1"/>
  <c r="N971" i="12"/>
  <c r="O971" i="12" s="1"/>
  <c r="P971" i="12" s="1"/>
  <c r="J971" i="12"/>
  <c r="W971" i="12" l="1"/>
  <c r="K971" i="12"/>
  <c r="Q971" i="12"/>
  <c r="R971" i="12" s="1"/>
  <c r="E2968" i="13"/>
  <c r="V972" i="12"/>
  <c r="B973" i="12"/>
  <c r="U972" i="12"/>
  <c r="E972" i="12"/>
  <c r="F972" i="12" s="1"/>
  <c r="N972" i="12"/>
  <c r="O972" i="12" s="1"/>
  <c r="P972" i="12" s="1"/>
  <c r="J972" i="12"/>
  <c r="Y972" i="12"/>
  <c r="I972" i="12"/>
  <c r="E2967" i="13" l="1"/>
  <c r="N973" i="12"/>
  <c r="O973" i="12" s="1"/>
  <c r="P973" i="12" s="1"/>
  <c r="J973" i="12"/>
  <c r="Y973" i="12"/>
  <c r="I973" i="12"/>
  <c r="V973" i="12"/>
  <c r="B974" i="12"/>
  <c r="U973" i="12"/>
  <c r="E973" i="12"/>
  <c r="F973" i="12" s="1"/>
  <c r="K972" i="12"/>
  <c r="Q972" i="12"/>
  <c r="R972" i="12" s="1"/>
  <c r="W972" i="12"/>
  <c r="W973" i="12" l="1"/>
  <c r="K973" i="12"/>
  <c r="E2966" i="13"/>
  <c r="N974" i="12"/>
  <c r="O974" i="12" s="1"/>
  <c r="P974" i="12" s="1"/>
  <c r="J974" i="12"/>
  <c r="Y974" i="12"/>
  <c r="I974" i="12"/>
  <c r="V974" i="12"/>
  <c r="B975" i="12"/>
  <c r="U974" i="12"/>
  <c r="E974" i="12"/>
  <c r="F974" i="12" s="1"/>
  <c r="Q973" i="12"/>
  <c r="R973" i="12" s="1"/>
  <c r="Q974" i="12" l="1"/>
  <c r="R974" i="12" s="1"/>
  <c r="W974" i="12"/>
  <c r="E2965" i="13"/>
  <c r="J975" i="12"/>
  <c r="Y975" i="12"/>
  <c r="I975" i="12"/>
  <c r="V975" i="12"/>
  <c r="B976" i="12"/>
  <c r="U975" i="12"/>
  <c r="E975" i="12"/>
  <c r="F975" i="12" s="1"/>
  <c r="N975" i="12"/>
  <c r="O975" i="12" s="1"/>
  <c r="P975" i="12" s="1"/>
  <c r="K974" i="12"/>
  <c r="W975" i="12" l="1"/>
  <c r="E2964" i="13"/>
  <c r="J976" i="12"/>
  <c r="Y976" i="12"/>
  <c r="I976" i="12"/>
  <c r="V976" i="12"/>
  <c r="B977" i="12"/>
  <c r="U976" i="12"/>
  <c r="E976" i="12"/>
  <c r="F976" i="12" s="1"/>
  <c r="N976" i="12"/>
  <c r="O976" i="12" s="1"/>
  <c r="P976" i="12" s="1"/>
  <c r="K975" i="12"/>
  <c r="Q975" i="12"/>
  <c r="R975" i="12" s="1"/>
  <c r="W976" i="12" l="1"/>
  <c r="E2963" i="13"/>
  <c r="V977" i="12"/>
  <c r="B978" i="12"/>
  <c r="U977" i="12"/>
  <c r="E977" i="12"/>
  <c r="F977" i="12" s="1"/>
  <c r="N977" i="12"/>
  <c r="O977" i="12" s="1"/>
  <c r="P977" i="12" s="1"/>
  <c r="J977" i="12"/>
  <c r="Y977" i="12"/>
  <c r="I977" i="12"/>
  <c r="K976" i="12"/>
  <c r="Q976" i="12"/>
  <c r="R976" i="12" s="1"/>
  <c r="W977" i="12" l="1"/>
  <c r="Q977" i="12"/>
  <c r="R977" i="12" s="1"/>
  <c r="E2962" i="13"/>
  <c r="N978" i="12"/>
  <c r="O978" i="12" s="1"/>
  <c r="P978" i="12" s="1"/>
  <c r="J978" i="12"/>
  <c r="Y978" i="12"/>
  <c r="I978" i="12"/>
  <c r="V978" i="12"/>
  <c r="E978" i="12"/>
  <c r="F978" i="12" s="1"/>
  <c r="B979" i="12"/>
  <c r="U978" i="12"/>
  <c r="K977" i="12"/>
  <c r="Q978" i="12" l="1"/>
  <c r="R978" i="12" s="1"/>
  <c r="W978" i="12"/>
  <c r="E2961" i="13"/>
  <c r="N979" i="12"/>
  <c r="O979" i="12" s="1"/>
  <c r="P979" i="12" s="1"/>
  <c r="J979" i="12"/>
  <c r="Y979" i="12"/>
  <c r="I979" i="12"/>
  <c r="V979" i="12"/>
  <c r="B980" i="12"/>
  <c r="U979" i="12"/>
  <c r="E979" i="12"/>
  <c r="F979" i="12" s="1"/>
  <c r="K978" i="12"/>
  <c r="K979" i="12" l="1"/>
  <c r="Q979" i="12"/>
  <c r="R979" i="12" s="1"/>
  <c r="W979" i="12"/>
  <c r="E2960" i="13"/>
  <c r="N980" i="12"/>
  <c r="O980" i="12" s="1"/>
  <c r="P980" i="12" s="1"/>
  <c r="J980" i="12"/>
  <c r="Y980" i="12"/>
  <c r="I980" i="12"/>
  <c r="V980" i="12"/>
  <c r="B981" i="12"/>
  <c r="U980" i="12"/>
  <c r="E980" i="12"/>
  <c r="F980" i="12" s="1"/>
  <c r="Q980" i="12" l="1"/>
  <c r="R980" i="12" s="1"/>
  <c r="W980" i="12"/>
  <c r="E2959" i="13"/>
  <c r="J981" i="12"/>
  <c r="Y981" i="12"/>
  <c r="I981" i="12"/>
  <c r="V981" i="12"/>
  <c r="B982" i="12"/>
  <c r="U981" i="12"/>
  <c r="E981" i="12"/>
  <c r="F981" i="12" s="1"/>
  <c r="N981" i="12"/>
  <c r="O981" i="12" s="1"/>
  <c r="P981" i="12" s="1"/>
  <c r="K980" i="12"/>
  <c r="W981" i="12" l="1"/>
  <c r="Q981" i="12"/>
  <c r="R981" i="12" s="1"/>
  <c r="E2958" i="13"/>
  <c r="V982" i="12"/>
  <c r="B983" i="12"/>
  <c r="U982" i="12"/>
  <c r="E982" i="12"/>
  <c r="F982" i="12" s="1"/>
  <c r="N982" i="12"/>
  <c r="O982" i="12" s="1"/>
  <c r="P982" i="12" s="1"/>
  <c r="J982" i="12"/>
  <c r="Y982" i="12"/>
  <c r="I982" i="12"/>
  <c r="K981" i="12"/>
  <c r="E2957" i="13" l="1"/>
  <c r="B984" i="12"/>
  <c r="U983" i="12"/>
  <c r="E983" i="12"/>
  <c r="F983" i="12" s="1"/>
  <c r="N983" i="12"/>
  <c r="O983" i="12" s="1"/>
  <c r="P983" i="12" s="1"/>
  <c r="J983" i="12"/>
  <c r="Y983" i="12"/>
  <c r="I983" i="12"/>
  <c r="V983" i="12"/>
  <c r="K982" i="12"/>
  <c r="Q982" i="12"/>
  <c r="R982" i="12" s="1"/>
  <c r="W982" i="12"/>
  <c r="W983" i="12" l="1"/>
  <c r="Q983" i="12"/>
  <c r="R983" i="12" s="1"/>
  <c r="E2956" i="13"/>
  <c r="N984" i="12"/>
  <c r="O984" i="12" s="1"/>
  <c r="P984" i="12" s="1"/>
  <c r="J984" i="12"/>
  <c r="Y984" i="12"/>
  <c r="I984" i="12"/>
  <c r="V984" i="12"/>
  <c r="B985" i="12"/>
  <c r="U984" i="12"/>
  <c r="E984" i="12"/>
  <c r="F984" i="12" s="1"/>
  <c r="K983" i="12"/>
  <c r="K984" i="12" l="1"/>
  <c r="Q984" i="12"/>
  <c r="R984" i="12" s="1"/>
  <c r="W984" i="12"/>
  <c r="E2955" i="13"/>
  <c r="N985" i="12"/>
  <c r="O985" i="12" s="1"/>
  <c r="P985" i="12" s="1"/>
  <c r="J985" i="12"/>
  <c r="Y985" i="12"/>
  <c r="I985" i="12"/>
  <c r="V985" i="12"/>
  <c r="B986" i="12"/>
  <c r="U985" i="12"/>
  <c r="E985" i="12"/>
  <c r="F985" i="12" s="1"/>
  <c r="Q985" i="12" l="1"/>
  <c r="R985" i="12" s="1"/>
  <c r="E2954" i="13"/>
  <c r="J986" i="12"/>
  <c r="Y986" i="12"/>
  <c r="I986" i="12"/>
  <c r="V986" i="12"/>
  <c r="B987" i="12"/>
  <c r="U986" i="12"/>
  <c r="E986" i="12"/>
  <c r="F986" i="12" s="1"/>
  <c r="N986" i="12"/>
  <c r="O986" i="12" s="1"/>
  <c r="P986" i="12" s="1"/>
  <c r="K985" i="12"/>
  <c r="W985" i="12"/>
  <c r="W986" i="12" l="1"/>
  <c r="E2953" i="13"/>
  <c r="Y987" i="12"/>
  <c r="I987" i="12"/>
  <c r="V987" i="12"/>
  <c r="B988" i="12"/>
  <c r="U987" i="12"/>
  <c r="E987" i="12"/>
  <c r="F987" i="12" s="1"/>
  <c r="N987" i="12"/>
  <c r="O987" i="12" s="1"/>
  <c r="P987" i="12" s="1"/>
  <c r="J987" i="12"/>
  <c r="K986" i="12"/>
  <c r="Q986" i="12"/>
  <c r="R986" i="12" s="1"/>
  <c r="W987" i="12" l="1"/>
  <c r="Q987" i="12"/>
  <c r="R987" i="12" s="1"/>
  <c r="E2952" i="13"/>
  <c r="V988" i="12"/>
  <c r="B989" i="12"/>
  <c r="U988" i="12"/>
  <c r="E988" i="12"/>
  <c r="F988" i="12" s="1"/>
  <c r="N988" i="12"/>
  <c r="O988" i="12" s="1"/>
  <c r="P988" i="12" s="1"/>
  <c r="J988" i="12"/>
  <c r="Y988" i="12"/>
  <c r="I988" i="12"/>
  <c r="K987" i="12"/>
  <c r="K988" i="12" l="1"/>
  <c r="W988" i="12"/>
  <c r="Q988" i="12"/>
  <c r="R988" i="12" s="1"/>
  <c r="E2951" i="13"/>
  <c r="N989" i="12"/>
  <c r="O989" i="12" s="1"/>
  <c r="P989" i="12" s="1"/>
  <c r="J989" i="12"/>
  <c r="Y989" i="12"/>
  <c r="I989" i="12"/>
  <c r="V989" i="12"/>
  <c r="B990" i="12"/>
  <c r="U989" i="12"/>
  <c r="E989" i="12"/>
  <c r="F989" i="12" s="1"/>
  <c r="W989" i="12" l="1"/>
  <c r="E2950" i="13"/>
  <c r="N990" i="12"/>
  <c r="O990" i="12" s="1"/>
  <c r="P990" i="12" s="1"/>
  <c r="J990" i="12"/>
  <c r="Y990" i="12"/>
  <c r="I990" i="12"/>
  <c r="V990" i="12"/>
  <c r="B991" i="12"/>
  <c r="U990" i="12"/>
  <c r="E990" i="12"/>
  <c r="F990" i="12" s="1"/>
  <c r="K989" i="12"/>
  <c r="Q989" i="12"/>
  <c r="R989" i="12" s="1"/>
  <c r="Q990" i="12" l="1"/>
  <c r="R990" i="12" s="1"/>
  <c r="W990" i="12"/>
  <c r="E2949" i="13"/>
  <c r="J991" i="12"/>
  <c r="Y991" i="12"/>
  <c r="I991" i="12"/>
  <c r="V991" i="12"/>
  <c r="B992" i="12"/>
  <c r="U991" i="12"/>
  <c r="E991" i="12"/>
  <c r="F991" i="12" s="1"/>
  <c r="N991" i="12"/>
  <c r="O991" i="12" s="1"/>
  <c r="P991" i="12" s="1"/>
  <c r="K990" i="12"/>
  <c r="E2948" i="13" l="1"/>
  <c r="J992" i="12"/>
  <c r="Y992" i="12"/>
  <c r="I992" i="12"/>
  <c r="V992" i="12"/>
  <c r="B993" i="12"/>
  <c r="U992" i="12"/>
  <c r="E992" i="12"/>
  <c r="F992" i="12" s="1"/>
  <c r="N992" i="12"/>
  <c r="O992" i="12" s="1"/>
  <c r="P992" i="12" s="1"/>
  <c r="K991" i="12"/>
  <c r="Q991" i="12"/>
  <c r="R991" i="12" s="1"/>
  <c r="W991" i="12"/>
  <c r="W992" i="12" l="1"/>
  <c r="E2947" i="13"/>
  <c r="V993" i="12"/>
  <c r="B994" i="12"/>
  <c r="U993" i="12"/>
  <c r="E993" i="12"/>
  <c r="F993" i="12" s="1"/>
  <c r="N993" i="12"/>
  <c r="O993" i="12" s="1"/>
  <c r="P993" i="12" s="1"/>
  <c r="J993" i="12"/>
  <c r="Y993" i="12"/>
  <c r="I993" i="12"/>
  <c r="K992" i="12"/>
  <c r="Q992" i="12"/>
  <c r="R992" i="12" s="1"/>
  <c r="K993" i="12" l="1"/>
  <c r="Q993" i="12"/>
  <c r="R993" i="12" s="1"/>
  <c r="W993" i="12"/>
  <c r="E2946" i="13"/>
  <c r="N994" i="12"/>
  <c r="O994" i="12" s="1"/>
  <c r="P994" i="12" s="1"/>
  <c r="J994" i="12"/>
  <c r="Y994" i="12"/>
  <c r="I994" i="12"/>
  <c r="V994" i="12"/>
  <c r="B995" i="12"/>
  <c r="U994" i="12"/>
  <c r="E994" i="12"/>
  <c r="F994" i="12" s="1"/>
  <c r="W994" i="12" l="1"/>
  <c r="Q994" i="12"/>
  <c r="R994" i="12" s="1"/>
  <c r="E2945" i="13"/>
  <c r="N995" i="12"/>
  <c r="O995" i="12" s="1"/>
  <c r="P995" i="12" s="1"/>
  <c r="J995" i="12"/>
  <c r="Y995" i="12"/>
  <c r="I995" i="12"/>
  <c r="V995" i="12"/>
  <c r="B996" i="12"/>
  <c r="U995" i="12"/>
  <c r="E995" i="12"/>
  <c r="F995" i="12" s="1"/>
  <c r="K994" i="12"/>
  <c r="K995" i="12" l="1"/>
  <c r="W995" i="12"/>
  <c r="Q995" i="12"/>
  <c r="R995" i="12" s="1"/>
  <c r="E2944" i="13"/>
  <c r="B997" i="12"/>
  <c r="U996" i="12"/>
  <c r="E996" i="12"/>
  <c r="F996" i="12" s="1"/>
  <c r="N996" i="12"/>
  <c r="O996" i="12" s="1"/>
  <c r="P996" i="12" s="1"/>
  <c r="J996" i="12"/>
  <c r="I996" i="12"/>
  <c r="Y996" i="12"/>
  <c r="V996" i="12"/>
  <c r="W996" i="12" l="1"/>
  <c r="K996" i="12"/>
  <c r="E2943" i="13"/>
  <c r="J997" i="12"/>
  <c r="Y997" i="12"/>
  <c r="B998" i="12"/>
  <c r="N997" i="12"/>
  <c r="O997" i="12" s="1"/>
  <c r="P997" i="12" s="1"/>
  <c r="I997" i="12"/>
  <c r="E997" i="12"/>
  <c r="F997" i="12" s="1"/>
  <c r="V997" i="12"/>
  <c r="U997" i="12"/>
  <c r="Q996" i="12"/>
  <c r="R996" i="12" s="1"/>
  <c r="W997" i="12" l="1"/>
  <c r="Q997" i="12"/>
  <c r="R997" i="12" s="1"/>
  <c r="K997" i="12"/>
  <c r="E2942" i="13"/>
  <c r="Y998" i="12"/>
  <c r="I998" i="12"/>
  <c r="V998" i="12"/>
  <c r="U998" i="12"/>
  <c r="B999" i="12"/>
  <c r="N998" i="12"/>
  <c r="O998" i="12" s="1"/>
  <c r="P998" i="12" s="1"/>
  <c r="J998" i="12"/>
  <c r="E998" i="12"/>
  <c r="F998" i="12" s="1"/>
  <c r="W998" i="12" l="1"/>
  <c r="Q998" i="12"/>
  <c r="R998" i="12" s="1"/>
  <c r="E2941" i="13"/>
  <c r="V999" i="12"/>
  <c r="B1000" i="12"/>
  <c r="N999" i="12"/>
  <c r="O999" i="12" s="1"/>
  <c r="P999" i="12" s="1"/>
  <c r="J999" i="12"/>
  <c r="I999" i="12"/>
  <c r="E999" i="12"/>
  <c r="F999" i="12" s="1"/>
  <c r="Y999" i="12"/>
  <c r="U999" i="12"/>
  <c r="K998" i="12"/>
  <c r="W999" i="12" l="1"/>
  <c r="Q999" i="12"/>
  <c r="R999" i="12" s="1"/>
  <c r="K999" i="12"/>
  <c r="E2940" i="13"/>
  <c r="Y1000" i="12"/>
  <c r="I1000" i="12"/>
  <c r="V1000" i="12"/>
  <c r="U1000" i="12"/>
  <c r="N1000" i="12"/>
  <c r="O1000" i="12" s="1"/>
  <c r="P1000" i="12" s="1"/>
  <c r="B1001" i="12"/>
  <c r="J1000" i="12"/>
  <c r="E1000" i="12"/>
  <c r="F1000" i="12" s="1"/>
  <c r="W1000" i="12" l="1"/>
  <c r="E2939" i="13"/>
  <c r="N1001" i="12"/>
  <c r="O1001" i="12" s="1"/>
  <c r="P1001" i="12" s="1"/>
  <c r="V1001" i="12"/>
  <c r="B1002" i="12"/>
  <c r="J1001" i="12"/>
  <c r="I1001" i="12"/>
  <c r="E1001" i="12"/>
  <c r="F1001" i="12" s="1"/>
  <c r="Y1001" i="12"/>
  <c r="U1001" i="12"/>
  <c r="K1000" i="12"/>
  <c r="Q1000" i="12"/>
  <c r="R1000" i="12" s="1"/>
  <c r="K1001" i="12" l="1"/>
  <c r="E2938" i="13"/>
  <c r="N1002" i="12"/>
  <c r="O1002" i="12" s="1"/>
  <c r="P1002" i="12" s="1"/>
  <c r="J1002" i="12"/>
  <c r="V1002" i="12"/>
  <c r="U1002" i="12"/>
  <c r="B1003" i="12"/>
  <c r="I1002" i="12"/>
  <c r="E1002" i="12"/>
  <c r="F1002" i="12" s="1"/>
  <c r="Y1002" i="12"/>
  <c r="Q1001" i="12"/>
  <c r="R1001" i="12" s="1"/>
  <c r="W1001" i="12"/>
  <c r="W1002" i="12" l="1"/>
  <c r="Q1002" i="12"/>
  <c r="R1002" i="12" s="1"/>
  <c r="K1002" i="12"/>
  <c r="E2937" i="13"/>
  <c r="J1003" i="12"/>
  <c r="Y1003" i="12"/>
  <c r="N1003" i="12"/>
  <c r="O1003" i="12" s="1"/>
  <c r="P1003" i="12" s="1"/>
  <c r="B1004" i="12"/>
  <c r="I1003" i="12"/>
  <c r="E1003" i="12"/>
  <c r="F1003" i="12" s="1"/>
  <c r="V1003" i="12"/>
  <c r="U1003" i="12"/>
  <c r="W1003" i="12" l="1"/>
  <c r="K1003" i="12"/>
  <c r="E2936" i="13"/>
  <c r="Y1004" i="12"/>
  <c r="I1004" i="12"/>
  <c r="V1004" i="12"/>
  <c r="B1005" i="12"/>
  <c r="U1004" i="12"/>
  <c r="E1004" i="12"/>
  <c r="F1004" i="12" s="1"/>
  <c r="J1004" i="12"/>
  <c r="N1004" i="12"/>
  <c r="O1004" i="12" s="1"/>
  <c r="P1004" i="12" s="1"/>
  <c r="Q1003" i="12"/>
  <c r="R1003" i="12" s="1"/>
  <c r="W1004" i="12" l="1"/>
  <c r="E2935" i="13"/>
  <c r="V1005" i="12"/>
  <c r="B1006" i="12"/>
  <c r="U1005" i="12"/>
  <c r="E1005" i="12"/>
  <c r="F1005" i="12" s="1"/>
  <c r="J1005" i="12"/>
  <c r="Y1005" i="12"/>
  <c r="N1005" i="12"/>
  <c r="O1005" i="12" s="1"/>
  <c r="P1005" i="12" s="1"/>
  <c r="I1005" i="12"/>
  <c r="K1004" i="12"/>
  <c r="Q1004" i="12"/>
  <c r="R1004" i="12" s="1"/>
  <c r="W1005" i="12" l="1"/>
  <c r="Q1005" i="12"/>
  <c r="R1005" i="12" s="1"/>
  <c r="E2934" i="13"/>
  <c r="B1007" i="12"/>
  <c r="U1006" i="12"/>
  <c r="E1006" i="12"/>
  <c r="F1006" i="12" s="1"/>
  <c r="N1006" i="12"/>
  <c r="O1006" i="12" s="1"/>
  <c r="P1006" i="12" s="1"/>
  <c r="Y1006" i="12"/>
  <c r="V1006" i="12"/>
  <c r="J1006" i="12"/>
  <c r="I1006" i="12"/>
  <c r="K1005" i="12"/>
  <c r="W1006" i="12" l="1"/>
  <c r="Q1006" i="12"/>
  <c r="R1006" i="12" s="1"/>
  <c r="E2933" i="13"/>
  <c r="N1007" i="12"/>
  <c r="O1007" i="12" s="1"/>
  <c r="P1007" i="12" s="1"/>
  <c r="J1007" i="12"/>
  <c r="Y1007" i="12"/>
  <c r="V1007" i="12"/>
  <c r="U1007" i="12"/>
  <c r="I1007" i="12"/>
  <c r="E1007" i="12"/>
  <c r="F1007" i="12" s="1"/>
  <c r="B1008" i="12"/>
  <c r="K1006" i="12"/>
  <c r="Q1007" i="12" l="1"/>
  <c r="R1007" i="12" s="1"/>
  <c r="E2932" i="13"/>
  <c r="J1008" i="12"/>
  <c r="Y1008" i="12"/>
  <c r="I1008" i="12"/>
  <c r="V1008" i="12"/>
  <c r="U1008" i="12"/>
  <c r="N1008" i="12"/>
  <c r="O1008" i="12" s="1"/>
  <c r="P1008" i="12" s="1"/>
  <c r="E1008" i="12"/>
  <c r="F1008" i="12" s="1"/>
  <c r="B1009" i="12"/>
  <c r="K1007" i="12"/>
  <c r="W1007" i="12"/>
  <c r="W1008" i="12" l="1"/>
  <c r="Q1008" i="12"/>
  <c r="R1008" i="12" s="1"/>
  <c r="K1008" i="12"/>
  <c r="E2931" i="13"/>
  <c r="J1009" i="12"/>
  <c r="Y1009" i="12"/>
  <c r="I1009" i="12"/>
  <c r="V1009" i="12"/>
  <c r="B1010" i="12"/>
  <c r="U1009" i="12"/>
  <c r="E1009" i="12"/>
  <c r="F1009" i="12" s="1"/>
  <c r="N1009" i="12"/>
  <c r="O1009" i="12" s="1"/>
  <c r="P1009" i="12" s="1"/>
  <c r="W1009" i="12" l="1"/>
  <c r="Q1009" i="12"/>
  <c r="R1009" i="12" s="1"/>
  <c r="K1009" i="12"/>
  <c r="E2930" i="13"/>
  <c r="Y1010" i="12"/>
  <c r="I1010" i="12"/>
  <c r="V1010" i="12"/>
  <c r="B1011" i="12"/>
  <c r="U1010" i="12"/>
  <c r="E1010" i="12"/>
  <c r="F1010" i="12" s="1"/>
  <c r="J1010" i="12"/>
  <c r="N1010" i="12"/>
  <c r="O1010" i="12" s="1"/>
  <c r="P1010" i="12" s="1"/>
  <c r="Q1010" i="12" l="1"/>
  <c r="R1010" i="12" s="1"/>
  <c r="W1010" i="12"/>
  <c r="E2929" i="13"/>
  <c r="V1011" i="12"/>
  <c r="N1011" i="12"/>
  <c r="O1011" i="12" s="1"/>
  <c r="P1011" i="12" s="1"/>
  <c r="Y1011" i="12"/>
  <c r="I1011" i="12"/>
  <c r="J1011" i="12"/>
  <c r="E1011" i="12"/>
  <c r="F1011" i="12" s="1"/>
  <c r="B1012" i="12"/>
  <c r="U1011" i="12"/>
  <c r="K1010" i="12"/>
  <c r="W1011" i="12" l="1"/>
  <c r="Q1011" i="12"/>
  <c r="R1011" i="12" s="1"/>
  <c r="K1011" i="12"/>
  <c r="E2928" i="13"/>
  <c r="N1012" i="12"/>
  <c r="O1012" i="12" s="1"/>
  <c r="P1012" i="12" s="1"/>
  <c r="V1012" i="12"/>
  <c r="B1013" i="12"/>
  <c r="U1012" i="12"/>
  <c r="E1012" i="12"/>
  <c r="F1012" i="12" s="1"/>
  <c r="J1012" i="12"/>
  <c r="I1012" i="12"/>
  <c r="Y1012" i="12"/>
  <c r="K1012" i="12" l="1"/>
  <c r="W1012" i="12"/>
  <c r="E2927" i="13"/>
  <c r="N1013" i="12"/>
  <c r="O1013" i="12" s="1"/>
  <c r="P1013" i="12" s="1"/>
  <c r="J1013" i="12"/>
  <c r="Y1013" i="12"/>
  <c r="I1013" i="12"/>
  <c r="V1013" i="12"/>
  <c r="U1013" i="12"/>
  <c r="E1013" i="12"/>
  <c r="F1013" i="12" s="1"/>
  <c r="B1014" i="12"/>
  <c r="Q1012" i="12"/>
  <c r="R1012" i="12" s="1"/>
  <c r="K1013" i="12" l="1"/>
  <c r="E2926" i="13"/>
  <c r="J1014" i="12"/>
  <c r="Y1014" i="12"/>
  <c r="I1014" i="12"/>
  <c r="V1014" i="12"/>
  <c r="B1015" i="12"/>
  <c r="U1014" i="12"/>
  <c r="E1014" i="12"/>
  <c r="F1014" i="12" s="1"/>
  <c r="N1014" i="12"/>
  <c r="O1014" i="12" s="1"/>
  <c r="P1014" i="12" s="1"/>
  <c r="Q1013" i="12"/>
  <c r="R1013" i="12" s="1"/>
  <c r="W1013" i="12"/>
  <c r="W1014" i="12" l="1"/>
  <c r="Q1014" i="12"/>
  <c r="R1014" i="12" s="1"/>
  <c r="K1014" i="12"/>
  <c r="E2925" i="13"/>
  <c r="J1015" i="12"/>
  <c r="V1015" i="12"/>
  <c r="B1016" i="12"/>
  <c r="U1015" i="12"/>
  <c r="E1015" i="12"/>
  <c r="F1015" i="12" s="1"/>
  <c r="Y1015" i="12"/>
  <c r="N1015" i="12"/>
  <c r="O1015" i="12" s="1"/>
  <c r="P1015" i="12" s="1"/>
  <c r="I1015" i="12"/>
  <c r="Q1015" i="12" l="1"/>
  <c r="R1015" i="12" s="1"/>
  <c r="K1015" i="12"/>
  <c r="W1015" i="12"/>
  <c r="E2924" i="13"/>
  <c r="B1017" i="12"/>
  <c r="U1016" i="12"/>
  <c r="E1016" i="12"/>
  <c r="F1016" i="12" s="1"/>
  <c r="J1016" i="12"/>
  <c r="Y1016" i="12"/>
  <c r="I1016" i="12"/>
  <c r="V1016" i="12"/>
  <c r="N1016" i="12"/>
  <c r="O1016" i="12" s="1"/>
  <c r="P1016" i="12" s="1"/>
  <c r="W1016" i="12" l="1"/>
  <c r="Q1016" i="12"/>
  <c r="R1016" i="12" s="1"/>
  <c r="E2923" i="13"/>
  <c r="N1017" i="12"/>
  <c r="O1017" i="12" s="1"/>
  <c r="P1017" i="12" s="1"/>
  <c r="Y1017" i="12"/>
  <c r="I1017" i="12"/>
  <c r="V1017" i="12"/>
  <c r="U1017" i="12"/>
  <c r="J1017" i="12"/>
  <c r="E1017" i="12"/>
  <c r="F1017" i="12" s="1"/>
  <c r="B1018" i="12"/>
  <c r="K1016" i="12"/>
  <c r="W1017" i="12" l="1"/>
  <c r="K1017" i="12"/>
  <c r="Q1017" i="12"/>
  <c r="R1017" i="12" s="1"/>
  <c r="E2922" i="13"/>
  <c r="N1018" i="12"/>
  <c r="O1018" i="12" s="1"/>
  <c r="P1018" i="12" s="1"/>
  <c r="J1018" i="12"/>
  <c r="Y1018" i="12"/>
  <c r="I1018" i="12"/>
  <c r="V1018" i="12"/>
  <c r="B1019" i="12"/>
  <c r="U1018" i="12"/>
  <c r="E1018" i="12"/>
  <c r="F1018" i="12" s="1"/>
  <c r="W1018" i="12" l="1"/>
  <c r="Q1018" i="12"/>
  <c r="R1018" i="12" s="1"/>
  <c r="E2921" i="13"/>
  <c r="N1019" i="12"/>
  <c r="O1019" i="12" s="1"/>
  <c r="P1019" i="12" s="1"/>
  <c r="J1019" i="12"/>
  <c r="Y1019" i="12"/>
  <c r="I1019" i="12"/>
  <c r="V1019" i="12"/>
  <c r="E1019" i="12"/>
  <c r="F1019" i="12" s="1"/>
  <c r="B1020" i="12"/>
  <c r="U1019" i="12"/>
  <c r="K1018" i="12"/>
  <c r="K1019" i="12" l="1"/>
  <c r="W1019" i="12"/>
  <c r="E2920" i="13"/>
  <c r="Y1020" i="12"/>
  <c r="I1020" i="12"/>
  <c r="V1020" i="12"/>
  <c r="B1021" i="12"/>
  <c r="U1020" i="12"/>
  <c r="E1020" i="12"/>
  <c r="F1020" i="12" s="1"/>
  <c r="N1020" i="12"/>
  <c r="O1020" i="12" s="1"/>
  <c r="P1020" i="12" s="1"/>
  <c r="J1020" i="12"/>
  <c r="Q1019" i="12"/>
  <c r="R1019" i="12" s="1"/>
  <c r="W1020" i="12" l="1"/>
  <c r="E2919" i="13"/>
  <c r="V1021" i="12"/>
  <c r="B1022" i="12"/>
  <c r="U1021" i="12"/>
  <c r="E1021" i="12"/>
  <c r="F1021" i="12" s="1"/>
  <c r="N1021" i="12"/>
  <c r="O1021" i="12" s="1"/>
  <c r="P1021" i="12" s="1"/>
  <c r="J1021" i="12"/>
  <c r="I1021" i="12"/>
  <c r="Y1021" i="12"/>
  <c r="K1020" i="12"/>
  <c r="Q1020" i="12"/>
  <c r="R1020" i="12" s="1"/>
  <c r="W1021" i="12" l="1"/>
  <c r="E2918" i="13"/>
  <c r="B1023" i="12"/>
  <c r="U1022" i="12"/>
  <c r="E1022" i="12"/>
  <c r="F1022" i="12" s="1"/>
  <c r="N1022" i="12"/>
  <c r="O1022" i="12" s="1"/>
  <c r="P1022" i="12" s="1"/>
  <c r="J1022" i="12"/>
  <c r="Y1022" i="12"/>
  <c r="V1022" i="12"/>
  <c r="I1022" i="12"/>
  <c r="K1021" i="12"/>
  <c r="Q1021" i="12"/>
  <c r="R1021" i="12" s="1"/>
  <c r="K1022" i="12" l="1"/>
  <c r="W1022" i="12"/>
  <c r="Q1022" i="12"/>
  <c r="R1022" i="12" s="1"/>
  <c r="E2917" i="13"/>
  <c r="N1023" i="12"/>
  <c r="O1023" i="12" s="1"/>
  <c r="P1023" i="12" s="1"/>
  <c r="J1023" i="12"/>
  <c r="B1024" i="12"/>
  <c r="U1023" i="12"/>
  <c r="E1023" i="12"/>
  <c r="F1023" i="12" s="1"/>
  <c r="Y1023" i="12"/>
  <c r="V1023" i="12"/>
  <c r="I1023" i="12"/>
  <c r="E2916" i="13" l="1"/>
  <c r="J1024" i="12"/>
  <c r="Y1024" i="12"/>
  <c r="I1024" i="12"/>
  <c r="B1025" i="12"/>
  <c r="U1024" i="12"/>
  <c r="E1024" i="12"/>
  <c r="F1024" i="12" s="1"/>
  <c r="V1024" i="12"/>
  <c r="N1024" i="12"/>
  <c r="O1024" i="12" s="1"/>
  <c r="P1024" i="12" s="1"/>
  <c r="K1023" i="12"/>
  <c r="Q1023" i="12"/>
  <c r="R1023" i="12" s="1"/>
  <c r="W1023" i="12"/>
  <c r="W1024" i="12" l="1"/>
  <c r="Q1024" i="12"/>
  <c r="R1024" i="12" s="1"/>
  <c r="E2915" i="13"/>
  <c r="J1025" i="12"/>
  <c r="Y1025" i="12"/>
  <c r="I1025" i="12"/>
  <c r="V1025" i="12"/>
  <c r="B1026" i="12"/>
  <c r="U1025" i="12"/>
  <c r="E1025" i="12"/>
  <c r="F1025" i="12" s="1"/>
  <c r="N1025" i="12"/>
  <c r="O1025" i="12" s="1"/>
  <c r="P1025" i="12" s="1"/>
  <c r="K1024" i="12"/>
  <c r="E2914" i="13" l="1"/>
  <c r="Y1026" i="12"/>
  <c r="I1026" i="12"/>
  <c r="V1026" i="12"/>
  <c r="B1027" i="12"/>
  <c r="U1026" i="12"/>
  <c r="E1026" i="12"/>
  <c r="F1026" i="12" s="1"/>
  <c r="N1026" i="12"/>
  <c r="O1026" i="12" s="1"/>
  <c r="P1026" i="12" s="1"/>
  <c r="J1026" i="12"/>
  <c r="K1025" i="12"/>
  <c r="Q1025" i="12"/>
  <c r="R1025" i="12" s="1"/>
  <c r="W1025" i="12"/>
  <c r="W1026" i="12" l="1"/>
  <c r="Q1026" i="12"/>
  <c r="R1026" i="12" s="1"/>
  <c r="E2913" i="13"/>
  <c r="V1027" i="12"/>
  <c r="N1027" i="12"/>
  <c r="O1027" i="12" s="1"/>
  <c r="P1027" i="12" s="1"/>
  <c r="Y1027" i="12"/>
  <c r="I1027" i="12"/>
  <c r="B1028" i="12"/>
  <c r="U1027" i="12"/>
  <c r="J1027" i="12"/>
  <c r="E1027" i="12"/>
  <c r="F1027" i="12" s="1"/>
  <c r="K1026" i="12"/>
  <c r="Q1027" i="12" l="1"/>
  <c r="R1027" i="12" s="1"/>
  <c r="W1027" i="12"/>
  <c r="E2912" i="13"/>
  <c r="N1028" i="12"/>
  <c r="O1028" i="12" s="1"/>
  <c r="P1028" i="12" s="1"/>
  <c r="Y1028" i="12"/>
  <c r="I1028" i="12"/>
  <c r="V1028" i="12"/>
  <c r="B1029" i="12"/>
  <c r="U1028" i="12"/>
  <c r="E1028" i="12"/>
  <c r="F1028" i="12" s="1"/>
  <c r="J1028" i="12"/>
  <c r="K1027" i="12"/>
  <c r="Q1028" i="12" l="1"/>
  <c r="R1028" i="12" s="1"/>
  <c r="W1028" i="12"/>
  <c r="E2911" i="13"/>
  <c r="N1029" i="12"/>
  <c r="O1029" i="12" s="1"/>
  <c r="P1029" i="12" s="1"/>
  <c r="J1029" i="12"/>
  <c r="Y1029" i="12"/>
  <c r="I1029" i="12"/>
  <c r="V1029" i="12"/>
  <c r="B1030" i="12"/>
  <c r="U1029" i="12"/>
  <c r="E1029" i="12"/>
  <c r="F1029" i="12" s="1"/>
  <c r="K1028" i="12"/>
  <c r="W1029" i="12" l="1"/>
  <c r="Q1029" i="12"/>
  <c r="R1029" i="12" s="1"/>
  <c r="E2910" i="13"/>
  <c r="J1030" i="12"/>
  <c r="Y1030" i="12"/>
  <c r="I1030" i="12"/>
  <c r="V1030" i="12"/>
  <c r="B1031" i="12"/>
  <c r="U1030" i="12"/>
  <c r="E1030" i="12"/>
  <c r="F1030" i="12" s="1"/>
  <c r="N1030" i="12"/>
  <c r="O1030" i="12" s="1"/>
  <c r="P1030" i="12" s="1"/>
  <c r="K1029" i="12"/>
  <c r="Q1030" i="12" l="1"/>
  <c r="R1030" i="12" s="1"/>
  <c r="K1030" i="12"/>
  <c r="W1030" i="12"/>
  <c r="E2909" i="13"/>
  <c r="J1031" i="12"/>
  <c r="V1031" i="12"/>
  <c r="B1032" i="12"/>
  <c r="U1031" i="12"/>
  <c r="E1031" i="12"/>
  <c r="F1031" i="12" s="1"/>
  <c r="Y1031" i="12"/>
  <c r="N1031" i="12"/>
  <c r="O1031" i="12" s="1"/>
  <c r="P1031" i="12" s="1"/>
  <c r="I1031" i="12"/>
  <c r="E2908" i="13" l="1"/>
  <c r="B1033" i="12"/>
  <c r="U1032" i="12"/>
  <c r="E1032" i="12"/>
  <c r="F1032" i="12" s="1"/>
  <c r="J1032" i="12"/>
  <c r="Y1032" i="12"/>
  <c r="I1032" i="12"/>
  <c r="V1032" i="12"/>
  <c r="N1032" i="12"/>
  <c r="O1032" i="12" s="1"/>
  <c r="P1032" i="12" s="1"/>
  <c r="K1031" i="12"/>
  <c r="Q1031" i="12"/>
  <c r="R1031" i="12" s="1"/>
  <c r="W1031" i="12"/>
  <c r="W1032" i="12" l="1"/>
  <c r="K1032" i="12"/>
  <c r="Q1032" i="12"/>
  <c r="R1032" i="12" s="1"/>
  <c r="E2907" i="13"/>
  <c r="N1033" i="12"/>
  <c r="O1033" i="12" s="1"/>
  <c r="P1033" i="12" s="1"/>
  <c r="J1033" i="12"/>
  <c r="Y1033" i="12"/>
  <c r="I1033" i="12"/>
  <c r="V1033" i="12"/>
  <c r="B1034" i="12"/>
  <c r="U1033" i="12"/>
  <c r="E1033" i="12"/>
  <c r="F1033" i="12" s="1"/>
  <c r="Q1033" i="12" l="1"/>
  <c r="R1033" i="12" s="1"/>
  <c r="W1033" i="12"/>
  <c r="E2906" i="13"/>
  <c r="N1034" i="12"/>
  <c r="O1034" i="12" s="1"/>
  <c r="P1034" i="12" s="1"/>
  <c r="J1034" i="12"/>
  <c r="Y1034" i="12"/>
  <c r="I1034" i="12"/>
  <c r="V1034" i="12"/>
  <c r="B1035" i="12"/>
  <c r="U1034" i="12"/>
  <c r="E1034" i="12"/>
  <c r="F1034" i="12" s="1"/>
  <c r="K1033" i="12"/>
  <c r="W1034" i="12" l="1"/>
  <c r="Q1034" i="12"/>
  <c r="R1034" i="12" s="1"/>
  <c r="K1034" i="12"/>
  <c r="E2905" i="13"/>
  <c r="N1035" i="12"/>
  <c r="O1035" i="12" s="1"/>
  <c r="P1035" i="12" s="1"/>
  <c r="J1035" i="12"/>
  <c r="Y1035" i="12"/>
  <c r="I1035" i="12"/>
  <c r="V1035" i="12"/>
  <c r="U1035" i="12"/>
  <c r="E1035" i="12"/>
  <c r="F1035" i="12" s="1"/>
  <c r="B1036" i="12"/>
  <c r="K1035" i="12" l="1"/>
  <c r="W1035" i="12"/>
  <c r="E2904" i="13"/>
  <c r="Y1036" i="12"/>
  <c r="I1036" i="12"/>
  <c r="V1036" i="12"/>
  <c r="B1037" i="12"/>
  <c r="U1036" i="12"/>
  <c r="E1036" i="12"/>
  <c r="F1036" i="12" s="1"/>
  <c r="N1036" i="12"/>
  <c r="O1036" i="12" s="1"/>
  <c r="P1036" i="12" s="1"/>
  <c r="J1036" i="12"/>
  <c r="Q1035" i="12"/>
  <c r="R1035" i="12" s="1"/>
  <c r="W1036" i="12" l="1"/>
  <c r="E2903" i="13"/>
  <c r="V1037" i="12"/>
  <c r="B1038" i="12"/>
  <c r="U1037" i="12"/>
  <c r="E1037" i="12"/>
  <c r="F1037" i="12" s="1"/>
  <c r="N1037" i="12"/>
  <c r="O1037" i="12" s="1"/>
  <c r="P1037" i="12" s="1"/>
  <c r="J1037" i="12"/>
  <c r="Y1037" i="12"/>
  <c r="I1037" i="12"/>
  <c r="K1036" i="12"/>
  <c r="Q1036" i="12"/>
  <c r="R1036" i="12" s="1"/>
  <c r="K1037" i="12" l="1"/>
  <c r="W1037" i="12"/>
  <c r="E2902" i="13"/>
  <c r="B1039" i="12"/>
  <c r="U1038" i="12"/>
  <c r="E1038" i="12"/>
  <c r="F1038" i="12" s="1"/>
  <c r="N1038" i="12"/>
  <c r="O1038" i="12" s="1"/>
  <c r="P1038" i="12" s="1"/>
  <c r="J1038" i="12"/>
  <c r="Y1038" i="12"/>
  <c r="V1038" i="12"/>
  <c r="I1038" i="12"/>
  <c r="Q1037" i="12"/>
  <c r="R1037" i="12" s="1"/>
  <c r="K1038" i="12" l="1"/>
  <c r="W1038" i="12"/>
  <c r="Q1038" i="12"/>
  <c r="R1038" i="12" s="1"/>
  <c r="E2901" i="13"/>
  <c r="N1039" i="12"/>
  <c r="O1039" i="12" s="1"/>
  <c r="P1039" i="12" s="1"/>
  <c r="J1039" i="12"/>
  <c r="B1040" i="12"/>
  <c r="U1039" i="12"/>
  <c r="E1039" i="12"/>
  <c r="F1039" i="12" s="1"/>
  <c r="I1039" i="12"/>
  <c r="Y1039" i="12"/>
  <c r="V1039" i="12"/>
  <c r="E2900" i="13" l="1"/>
  <c r="J1040" i="12"/>
  <c r="Y1040" i="12"/>
  <c r="I1040" i="12"/>
  <c r="B1041" i="12"/>
  <c r="U1040" i="12"/>
  <c r="E1040" i="12"/>
  <c r="F1040" i="12" s="1"/>
  <c r="V1040" i="12"/>
  <c r="N1040" i="12"/>
  <c r="O1040" i="12" s="1"/>
  <c r="P1040" i="12" s="1"/>
  <c r="Q1039" i="12"/>
  <c r="R1039" i="12" s="1"/>
  <c r="K1039" i="12"/>
  <c r="W1039" i="12"/>
  <c r="W1040" i="12" l="1"/>
  <c r="Q1040" i="12"/>
  <c r="R1040" i="12" s="1"/>
  <c r="E2899" i="13"/>
  <c r="J1041" i="12"/>
  <c r="Y1041" i="12"/>
  <c r="I1041" i="12"/>
  <c r="V1041" i="12"/>
  <c r="B1042" i="12"/>
  <c r="U1041" i="12"/>
  <c r="E1041" i="12"/>
  <c r="F1041" i="12" s="1"/>
  <c r="N1041" i="12"/>
  <c r="O1041" i="12" s="1"/>
  <c r="P1041" i="12" s="1"/>
  <c r="K1040" i="12"/>
  <c r="K1041" i="12" l="1"/>
  <c r="E2898" i="13"/>
  <c r="Y1042" i="12"/>
  <c r="I1042" i="12"/>
  <c r="V1042" i="12"/>
  <c r="B1043" i="12"/>
  <c r="U1042" i="12"/>
  <c r="E1042" i="12"/>
  <c r="F1042" i="12" s="1"/>
  <c r="N1042" i="12"/>
  <c r="O1042" i="12" s="1"/>
  <c r="P1042" i="12" s="1"/>
  <c r="J1042" i="12"/>
  <c r="Q1041" i="12"/>
  <c r="R1041" i="12" s="1"/>
  <c r="W1041" i="12"/>
  <c r="W1042" i="12" l="1"/>
  <c r="E2897" i="13"/>
  <c r="V1043" i="12"/>
  <c r="N1043" i="12"/>
  <c r="O1043" i="12" s="1"/>
  <c r="P1043" i="12" s="1"/>
  <c r="Y1043" i="12"/>
  <c r="I1043" i="12"/>
  <c r="E1043" i="12"/>
  <c r="F1043" i="12" s="1"/>
  <c r="B1044" i="12"/>
  <c r="U1043" i="12"/>
  <c r="J1043" i="12"/>
  <c r="K1042" i="12"/>
  <c r="Q1042" i="12"/>
  <c r="R1042" i="12" s="1"/>
  <c r="W1043" i="12" l="1"/>
  <c r="Q1043" i="12"/>
  <c r="R1043" i="12" s="1"/>
  <c r="E2896" i="13"/>
  <c r="N1044" i="12"/>
  <c r="O1044" i="12" s="1"/>
  <c r="P1044" i="12" s="1"/>
  <c r="Y1044" i="12"/>
  <c r="I1044" i="12"/>
  <c r="V1044" i="12"/>
  <c r="B1045" i="12"/>
  <c r="U1044" i="12"/>
  <c r="E1044" i="12"/>
  <c r="F1044" i="12" s="1"/>
  <c r="J1044" i="12"/>
  <c r="K1043" i="12"/>
  <c r="Q1044" i="12" l="1"/>
  <c r="R1044" i="12" s="1"/>
  <c r="W1044" i="12"/>
  <c r="E2895" i="13"/>
  <c r="N1045" i="12"/>
  <c r="O1045" i="12" s="1"/>
  <c r="P1045" i="12" s="1"/>
  <c r="J1045" i="12"/>
  <c r="Y1045" i="12"/>
  <c r="I1045" i="12"/>
  <c r="V1045" i="12"/>
  <c r="B1046" i="12"/>
  <c r="U1045" i="12"/>
  <c r="E1045" i="12"/>
  <c r="F1045" i="12" s="1"/>
  <c r="K1044" i="12"/>
  <c r="Q1045" i="12" l="1"/>
  <c r="R1045" i="12" s="1"/>
  <c r="E2894" i="13"/>
  <c r="J1046" i="12"/>
  <c r="Y1046" i="12"/>
  <c r="I1046" i="12"/>
  <c r="V1046" i="12"/>
  <c r="B1047" i="12"/>
  <c r="U1046" i="12"/>
  <c r="E1046" i="12"/>
  <c r="F1046" i="12" s="1"/>
  <c r="N1046" i="12"/>
  <c r="O1046" i="12" s="1"/>
  <c r="P1046" i="12" s="1"/>
  <c r="K1045" i="12"/>
  <c r="W1045" i="12"/>
  <c r="W1046" i="12" l="1"/>
  <c r="Q1046" i="12"/>
  <c r="R1046" i="12" s="1"/>
  <c r="E2893" i="13"/>
  <c r="J1047" i="12"/>
  <c r="V1047" i="12"/>
  <c r="B1048" i="12"/>
  <c r="U1047" i="12"/>
  <c r="E1047" i="12"/>
  <c r="F1047" i="12" s="1"/>
  <c r="Y1047" i="12"/>
  <c r="N1047" i="12"/>
  <c r="O1047" i="12" s="1"/>
  <c r="P1047" i="12" s="1"/>
  <c r="I1047" i="12"/>
  <c r="K1046" i="12"/>
  <c r="K1047" i="12" l="1"/>
  <c r="W1047" i="12"/>
  <c r="E2892" i="13"/>
  <c r="B1049" i="12"/>
  <c r="U1048" i="12"/>
  <c r="E1048" i="12"/>
  <c r="F1048" i="12" s="1"/>
  <c r="J1048" i="12"/>
  <c r="Y1048" i="12"/>
  <c r="I1048" i="12"/>
  <c r="V1048" i="12"/>
  <c r="N1048" i="12"/>
  <c r="O1048" i="12" s="1"/>
  <c r="P1048" i="12" s="1"/>
  <c r="Q1047" i="12"/>
  <c r="R1047" i="12" s="1"/>
  <c r="Q1048" i="12" l="1"/>
  <c r="R1048" i="12" s="1"/>
  <c r="W1048" i="12"/>
  <c r="E2891" i="13"/>
  <c r="N1049" i="12"/>
  <c r="O1049" i="12" s="1"/>
  <c r="P1049" i="12" s="1"/>
  <c r="J1049" i="12"/>
  <c r="Y1049" i="12"/>
  <c r="I1049" i="12"/>
  <c r="V1049" i="12"/>
  <c r="B1050" i="12"/>
  <c r="U1049" i="12"/>
  <c r="E1049" i="12"/>
  <c r="F1049" i="12" s="1"/>
  <c r="K1048" i="12"/>
  <c r="K1049" i="12" l="1"/>
  <c r="Q1049" i="12"/>
  <c r="R1049" i="12" s="1"/>
  <c r="W1049" i="12"/>
  <c r="E2890" i="13"/>
  <c r="N1050" i="12"/>
  <c r="O1050" i="12" s="1"/>
  <c r="P1050" i="12" s="1"/>
  <c r="J1050" i="12"/>
  <c r="Y1050" i="12"/>
  <c r="I1050" i="12"/>
  <c r="V1050" i="12"/>
  <c r="E1050" i="12"/>
  <c r="F1050" i="12" s="1"/>
  <c r="B1051" i="12"/>
  <c r="U1050" i="12"/>
  <c r="W1050" i="12" l="1"/>
  <c r="Q1050" i="12"/>
  <c r="R1050" i="12" s="1"/>
  <c r="K1050" i="12"/>
  <c r="E2889" i="13"/>
  <c r="N1051" i="12"/>
  <c r="O1051" i="12" s="1"/>
  <c r="P1051" i="12" s="1"/>
  <c r="J1051" i="12"/>
  <c r="Y1051" i="12"/>
  <c r="I1051" i="12"/>
  <c r="V1051" i="12"/>
  <c r="B1052" i="12"/>
  <c r="U1051" i="12"/>
  <c r="E1051" i="12"/>
  <c r="F1051" i="12" s="1"/>
  <c r="W1051" i="12" l="1"/>
  <c r="Q1051" i="12"/>
  <c r="R1051" i="12" s="1"/>
  <c r="E2888" i="13"/>
  <c r="Y1052" i="12"/>
  <c r="I1052" i="12"/>
  <c r="V1052" i="12"/>
  <c r="B1053" i="12"/>
  <c r="U1052" i="12"/>
  <c r="E1052" i="12"/>
  <c r="F1052" i="12" s="1"/>
  <c r="N1052" i="12"/>
  <c r="O1052" i="12" s="1"/>
  <c r="P1052" i="12" s="1"/>
  <c r="J1052" i="12"/>
  <c r="K1051" i="12"/>
  <c r="Q1052" i="12" l="1"/>
  <c r="R1052" i="12" s="1"/>
  <c r="W1052" i="12"/>
  <c r="E2887" i="13"/>
  <c r="V1053" i="12"/>
  <c r="B1054" i="12"/>
  <c r="U1053" i="12"/>
  <c r="E1053" i="12"/>
  <c r="F1053" i="12" s="1"/>
  <c r="N1053" i="12"/>
  <c r="O1053" i="12" s="1"/>
  <c r="P1053" i="12" s="1"/>
  <c r="J1053" i="12"/>
  <c r="Y1053" i="12"/>
  <c r="I1053" i="12"/>
  <c r="K1052" i="12"/>
  <c r="W1053" i="12" l="1"/>
  <c r="E2886" i="13"/>
  <c r="B1055" i="12"/>
  <c r="U1054" i="12"/>
  <c r="E1054" i="12"/>
  <c r="F1054" i="12" s="1"/>
  <c r="N1054" i="12"/>
  <c r="O1054" i="12" s="1"/>
  <c r="P1054" i="12" s="1"/>
  <c r="J1054" i="12"/>
  <c r="Y1054" i="12"/>
  <c r="V1054" i="12"/>
  <c r="I1054" i="12"/>
  <c r="K1053" i="12"/>
  <c r="Q1053" i="12"/>
  <c r="R1053" i="12" s="1"/>
  <c r="W1054" i="12" l="1"/>
  <c r="E2885" i="13"/>
  <c r="N1055" i="12"/>
  <c r="O1055" i="12" s="1"/>
  <c r="P1055" i="12" s="1"/>
  <c r="J1055" i="12"/>
  <c r="Y1055" i="12"/>
  <c r="I1055" i="12"/>
  <c r="B1056" i="12"/>
  <c r="U1055" i="12"/>
  <c r="E1055" i="12"/>
  <c r="F1055" i="12" s="1"/>
  <c r="V1055" i="12"/>
  <c r="Q1054" i="12"/>
  <c r="R1054" i="12" s="1"/>
  <c r="K1054" i="12"/>
  <c r="K1055" i="12" l="1"/>
  <c r="Q1055" i="12"/>
  <c r="R1055" i="12" s="1"/>
  <c r="W1055" i="12"/>
  <c r="E2884" i="13"/>
  <c r="N1056" i="12"/>
  <c r="O1056" i="12" s="1"/>
  <c r="P1056" i="12" s="1"/>
  <c r="J1056" i="12"/>
  <c r="Y1056" i="12"/>
  <c r="I1056" i="12"/>
  <c r="V1056" i="12"/>
  <c r="B1057" i="12"/>
  <c r="U1056" i="12"/>
  <c r="E1056" i="12"/>
  <c r="F1056" i="12" s="1"/>
  <c r="W1056" i="12" l="1"/>
  <c r="Q1056" i="12"/>
  <c r="R1056" i="12" s="1"/>
  <c r="E2883" i="13"/>
  <c r="J1057" i="12"/>
  <c r="Y1057" i="12"/>
  <c r="I1057" i="12"/>
  <c r="V1057" i="12"/>
  <c r="B1058" i="12"/>
  <c r="U1057" i="12"/>
  <c r="E1057" i="12"/>
  <c r="F1057" i="12" s="1"/>
  <c r="N1057" i="12"/>
  <c r="O1057" i="12" s="1"/>
  <c r="P1057" i="12" s="1"/>
  <c r="K1056" i="12"/>
  <c r="Q1057" i="12" l="1"/>
  <c r="R1057" i="12" s="1"/>
  <c r="W1057" i="12"/>
  <c r="E2882" i="13"/>
  <c r="Y1058" i="12"/>
  <c r="I1058" i="12"/>
  <c r="V1058" i="12"/>
  <c r="B1059" i="12"/>
  <c r="U1058" i="12"/>
  <c r="E1058" i="12"/>
  <c r="F1058" i="12" s="1"/>
  <c r="N1058" i="12"/>
  <c r="O1058" i="12" s="1"/>
  <c r="P1058" i="12" s="1"/>
  <c r="J1058" i="12"/>
  <c r="K1057" i="12"/>
  <c r="K1058" i="12" l="1"/>
  <c r="Q1058" i="12"/>
  <c r="R1058" i="12" s="1"/>
  <c r="W1058" i="12"/>
  <c r="E2881" i="13"/>
  <c r="V1059" i="12"/>
  <c r="B1060" i="12"/>
  <c r="U1059" i="12"/>
  <c r="E1059" i="12"/>
  <c r="F1059" i="12" s="1"/>
  <c r="N1059" i="12"/>
  <c r="O1059" i="12" s="1"/>
  <c r="P1059" i="12" s="1"/>
  <c r="Y1059" i="12"/>
  <c r="I1059" i="12"/>
  <c r="J1059" i="12"/>
  <c r="K1059" i="12" l="1"/>
  <c r="Q1059" i="12"/>
  <c r="R1059" i="12" s="1"/>
  <c r="W1059" i="12"/>
  <c r="E2880" i="13"/>
  <c r="N1060" i="12"/>
  <c r="O1060" i="12" s="1"/>
  <c r="P1060" i="12" s="1"/>
  <c r="J1060" i="12"/>
  <c r="Y1060" i="12"/>
  <c r="I1060" i="12"/>
  <c r="V1060" i="12"/>
  <c r="B1061" i="12"/>
  <c r="U1060" i="12"/>
  <c r="E1060" i="12"/>
  <c r="F1060" i="12" s="1"/>
  <c r="W1060" i="12" l="1"/>
  <c r="E2879" i="13"/>
  <c r="N1061" i="12"/>
  <c r="O1061" i="12" s="1"/>
  <c r="P1061" i="12" s="1"/>
  <c r="J1061" i="12"/>
  <c r="Y1061" i="12"/>
  <c r="I1061" i="12"/>
  <c r="V1061" i="12"/>
  <c r="B1062" i="12"/>
  <c r="U1061" i="12"/>
  <c r="E1061" i="12"/>
  <c r="F1061" i="12" s="1"/>
  <c r="K1060" i="12"/>
  <c r="Q1060" i="12"/>
  <c r="R1060" i="12" s="1"/>
  <c r="W1061" i="12" l="1"/>
  <c r="Q1061" i="12"/>
  <c r="R1061" i="12" s="1"/>
  <c r="K1061" i="12"/>
  <c r="E2878" i="13"/>
  <c r="J1062" i="12"/>
  <c r="Y1062" i="12"/>
  <c r="I1062" i="12"/>
  <c r="V1062" i="12"/>
  <c r="B1063" i="12"/>
  <c r="U1062" i="12"/>
  <c r="E1062" i="12"/>
  <c r="F1062" i="12" s="1"/>
  <c r="N1062" i="12"/>
  <c r="O1062" i="12" s="1"/>
  <c r="P1062" i="12" s="1"/>
  <c r="W1062" i="12" l="1"/>
  <c r="Q1062" i="12"/>
  <c r="R1062" i="12" s="1"/>
  <c r="E2877" i="13"/>
  <c r="J1063" i="12"/>
  <c r="Y1063" i="12"/>
  <c r="I1063" i="12"/>
  <c r="V1063" i="12"/>
  <c r="B1064" i="12"/>
  <c r="U1063" i="12"/>
  <c r="E1063" i="12"/>
  <c r="F1063" i="12" s="1"/>
  <c r="N1063" i="12"/>
  <c r="O1063" i="12" s="1"/>
  <c r="P1063" i="12" s="1"/>
  <c r="K1062" i="12"/>
  <c r="W1063" i="12" l="1"/>
  <c r="E2876" i="13"/>
  <c r="V1064" i="12"/>
  <c r="B1065" i="12"/>
  <c r="U1064" i="12"/>
  <c r="E1064" i="12"/>
  <c r="F1064" i="12" s="1"/>
  <c r="N1064" i="12"/>
  <c r="O1064" i="12" s="1"/>
  <c r="P1064" i="12" s="1"/>
  <c r="J1064" i="12"/>
  <c r="Y1064" i="12"/>
  <c r="I1064" i="12"/>
  <c r="K1063" i="12"/>
  <c r="Q1063" i="12"/>
  <c r="R1063" i="12" s="1"/>
  <c r="K1064" i="12" l="1"/>
  <c r="W1064" i="12"/>
  <c r="Q1064" i="12"/>
  <c r="R1064" i="12" s="1"/>
  <c r="E2875" i="13"/>
  <c r="N1065" i="12"/>
  <c r="O1065" i="12" s="1"/>
  <c r="P1065" i="12" s="1"/>
  <c r="J1065" i="12"/>
  <c r="Y1065" i="12"/>
  <c r="I1065" i="12"/>
  <c r="V1065" i="12"/>
  <c r="B1066" i="12"/>
  <c r="U1065" i="12"/>
  <c r="E1065" i="12"/>
  <c r="F1065" i="12" s="1"/>
  <c r="K1065" i="12" l="1"/>
  <c r="Q1065" i="12"/>
  <c r="R1065" i="12" s="1"/>
  <c r="W1065" i="12"/>
  <c r="E2874" i="13"/>
  <c r="N1066" i="12"/>
  <c r="O1066" i="12" s="1"/>
  <c r="P1066" i="12" s="1"/>
  <c r="J1066" i="12"/>
  <c r="Y1066" i="12"/>
  <c r="I1066" i="12"/>
  <c r="V1066" i="12"/>
  <c r="B1067" i="12"/>
  <c r="U1066" i="12"/>
  <c r="E1066" i="12"/>
  <c r="F1066" i="12" s="1"/>
  <c r="W1066" i="12" l="1"/>
  <c r="K1066" i="12"/>
  <c r="Q1066" i="12"/>
  <c r="R1066" i="12" s="1"/>
  <c r="E2873" i="13"/>
  <c r="N1067" i="12"/>
  <c r="O1067" i="12" s="1"/>
  <c r="P1067" i="12" s="1"/>
  <c r="J1067" i="12"/>
  <c r="Y1067" i="12"/>
  <c r="I1067" i="12"/>
  <c r="V1067" i="12"/>
  <c r="B1068" i="12"/>
  <c r="U1067" i="12"/>
  <c r="E1067" i="12"/>
  <c r="F1067" i="12" s="1"/>
  <c r="W1067" i="12" l="1"/>
  <c r="Q1067" i="12"/>
  <c r="R1067" i="12" s="1"/>
  <c r="K1067" i="12"/>
  <c r="E2872" i="13"/>
  <c r="J1068" i="12"/>
  <c r="Y1068" i="12"/>
  <c r="I1068" i="12"/>
  <c r="V1068" i="12"/>
  <c r="B1069" i="12"/>
  <c r="U1068" i="12"/>
  <c r="E1068" i="12"/>
  <c r="F1068" i="12" s="1"/>
  <c r="N1068" i="12"/>
  <c r="O1068" i="12" s="1"/>
  <c r="P1068" i="12" s="1"/>
  <c r="W1068" i="12" l="1"/>
  <c r="Q1068" i="12"/>
  <c r="R1068" i="12" s="1"/>
  <c r="K1068" i="12"/>
  <c r="E2871" i="13"/>
  <c r="V1069" i="12"/>
  <c r="B1070" i="12"/>
  <c r="U1069" i="12"/>
  <c r="E1069" i="12"/>
  <c r="F1069" i="12" s="1"/>
  <c r="N1069" i="12"/>
  <c r="O1069" i="12" s="1"/>
  <c r="P1069" i="12" s="1"/>
  <c r="J1069" i="12"/>
  <c r="Y1069" i="12"/>
  <c r="I1069" i="12"/>
  <c r="K1069" i="12" l="1"/>
  <c r="E2870" i="13"/>
  <c r="B1071" i="12"/>
  <c r="U1070" i="12"/>
  <c r="E1070" i="12"/>
  <c r="F1070" i="12" s="1"/>
  <c r="N1070" i="12"/>
  <c r="O1070" i="12" s="1"/>
  <c r="P1070" i="12" s="1"/>
  <c r="J1070" i="12"/>
  <c r="Y1070" i="12"/>
  <c r="I1070" i="12"/>
  <c r="V1070" i="12"/>
  <c r="Q1069" i="12"/>
  <c r="R1069" i="12" s="1"/>
  <c r="W1069" i="12"/>
  <c r="W1070" i="12" l="1"/>
  <c r="K1070" i="12"/>
  <c r="Q1070" i="12"/>
  <c r="R1070" i="12" s="1"/>
  <c r="E2869" i="13"/>
  <c r="N1071" i="12"/>
  <c r="O1071" i="12" s="1"/>
  <c r="P1071" i="12" s="1"/>
  <c r="J1071" i="12"/>
  <c r="Y1071" i="12"/>
  <c r="I1071" i="12"/>
  <c r="V1071" i="12"/>
  <c r="B1072" i="12"/>
  <c r="U1071" i="12"/>
  <c r="E1071" i="12"/>
  <c r="F1071" i="12" s="1"/>
  <c r="W1071" i="12" l="1"/>
  <c r="Q1071" i="12"/>
  <c r="R1071" i="12" s="1"/>
  <c r="E2868" i="13"/>
  <c r="N1072" i="12"/>
  <c r="O1072" i="12" s="1"/>
  <c r="P1072" i="12" s="1"/>
  <c r="J1072" i="12"/>
  <c r="Y1072" i="12"/>
  <c r="I1072" i="12"/>
  <c r="V1072" i="12"/>
  <c r="B1073" i="12"/>
  <c r="U1072" i="12"/>
  <c r="E1072" i="12"/>
  <c r="F1072" i="12" s="1"/>
  <c r="K1071" i="12"/>
  <c r="Q1072" i="12" l="1"/>
  <c r="R1072" i="12" s="1"/>
  <c r="K1072" i="12"/>
  <c r="W1072" i="12"/>
  <c r="E2867" i="13"/>
  <c r="J1073" i="12"/>
  <c r="Y1073" i="12"/>
  <c r="I1073" i="12"/>
  <c r="V1073" i="12"/>
  <c r="B1074" i="12"/>
  <c r="U1073" i="12"/>
  <c r="E1073" i="12"/>
  <c r="F1073" i="12" s="1"/>
  <c r="N1073" i="12"/>
  <c r="O1073" i="12" s="1"/>
  <c r="P1073" i="12" s="1"/>
  <c r="W1073" i="12" l="1"/>
  <c r="K1073" i="12"/>
  <c r="Q1073" i="12"/>
  <c r="R1073" i="12" s="1"/>
  <c r="E2866" i="13"/>
  <c r="Y1074" i="12"/>
  <c r="I1074" i="12"/>
  <c r="V1074" i="12"/>
  <c r="B1075" i="12"/>
  <c r="U1074" i="12"/>
  <c r="E1074" i="12"/>
  <c r="F1074" i="12" s="1"/>
  <c r="N1074" i="12"/>
  <c r="O1074" i="12" s="1"/>
  <c r="P1074" i="12" s="1"/>
  <c r="J1074" i="12"/>
  <c r="Q1074" i="12" l="1"/>
  <c r="R1074" i="12" s="1"/>
  <c r="W1074" i="12"/>
  <c r="K1074" i="12"/>
  <c r="E2865" i="13"/>
  <c r="V1075" i="12"/>
  <c r="B1076" i="12"/>
  <c r="U1075" i="12"/>
  <c r="E1075" i="12"/>
  <c r="F1075" i="12" s="1"/>
  <c r="N1075" i="12"/>
  <c r="O1075" i="12" s="1"/>
  <c r="P1075" i="12" s="1"/>
  <c r="J1075" i="12"/>
  <c r="Y1075" i="12"/>
  <c r="I1075" i="12"/>
  <c r="W1075" i="12" l="1"/>
  <c r="E2864" i="13"/>
  <c r="N1076" i="12"/>
  <c r="O1076" i="12" s="1"/>
  <c r="P1076" i="12" s="1"/>
  <c r="J1076" i="12"/>
  <c r="Y1076" i="12"/>
  <c r="I1076" i="12"/>
  <c r="V1076" i="12"/>
  <c r="B1077" i="12"/>
  <c r="U1076" i="12"/>
  <c r="E1076" i="12"/>
  <c r="F1076" i="12" s="1"/>
  <c r="K1075" i="12"/>
  <c r="Q1075" i="12"/>
  <c r="R1075" i="12" s="1"/>
  <c r="K1076" i="12" l="1"/>
  <c r="Q1076" i="12"/>
  <c r="R1076" i="12" s="1"/>
  <c r="W1076" i="12"/>
  <c r="E2863" i="13"/>
  <c r="N1077" i="12"/>
  <c r="O1077" i="12" s="1"/>
  <c r="P1077" i="12" s="1"/>
  <c r="J1077" i="12"/>
  <c r="Y1077" i="12"/>
  <c r="I1077" i="12"/>
  <c r="V1077" i="12"/>
  <c r="B1078" i="12"/>
  <c r="U1077" i="12"/>
  <c r="E1077" i="12"/>
  <c r="F1077" i="12" s="1"/>
  <c r="Q1077" i="12" l="1"/>
  <c r="R1077" i="12" s="1"/>
  <c r="W1077" i="12"/>
  <c r="E2862" i="13"/>
  <c r="J1078" i="12"/>
  <c r="Y1078" i="12"/>
  <c r="I1078" i="12"/>
  <c r="V1078" i="12"/>
  <c r="B1079" i="12"/>
  <c r="U1078" i="12"/>
  <c r="E1078" i="12"/>
  <c r="F1078" i="12" s="1"/>
  <c r="N1078" i="12"/>
  <c r="O1078" i="12" s="1"/>
  <c r="P1078" i="12" s="1"/>
  <c r="K1077" i="12"/>
  <c r="W1078" i="12" l="1"/>
  <c r="K1078" i="12"/>
  <c r="Q1078" i="12"/>
  <c r="R1078" i="12" s="1"/>
  <c r="E2861" i="13"/>
  <c r="J1079" i="12"/>
  <c r="Y1079" i="12"/>
  <c r="I1079" i="12"/>
  <c r="V1079" i="12"/>
  <c r="B1080" i="12"/>
  <c r="U1079" i="12"/>
  <c r="E1079" i="12"/>
  <c r="F1079" i="12" s="1"/>
  <c r="N1079" i="12"/>
  <c r="O1079" i="12" s="1"/>
  <c r="P1079" i="12" s="1"/>
  <c r="W1079" i="12" l="1"/>
  <c r="Q1079" i="12"/>
  <c r="R1079" i="12" s="1"/>
  <c r="E2860" i="13"/>
  <c r="V1080" i="12"/>
  <c r="B1081" i="12"/>
  <c r="U1080" i="12"/>
  <c r="E1080" i="12"/>
  <c r="F1080" i="12" s="1"/>
  <c r="N1080" i="12"/>
  <c r="O1080" i="12" s="1"/>
  <c r="P1080" i="12" s="1"/>
  <c r="J1080" i="12"/>
  <c r="Y1080" i="12"/>
  <c r="I1080" i="12"/>
  <c r="K1079" i="12"/>
  <c r="W1080" i="12" l="1"/>
  <c r="E2859" i="13"/>
  <c r="N1081" i="12"/>
  <c r="O1081" i="12" s="1"/>
  <c r="P1081" i="12" s="1"/>
  <c r="J1081" i="12"/>
  <c r="Y1081" i="12"/>
  <c r="I1081" i="12"/>
  <c r="V1081" i="12"/>
  <c r="B1082" i="12"/>
  <c r="U1081" i="12"/>
  <c r="E1081" i="12"/>
  <c r="F1081" i="12" s="1"/>
  <c r="K1080" i="12"/>
  <c r="Q1080" i="12"/>
  <c r="R1080" i="12" s="1"/>
  <c r="W1081" i="12" l="1"/>
  <c r="K1081" i="12"/>
  <c r="Q1081" i="12"/>
  <c r="R1081" i="12" s="1"/>
  <c r="E2858" i="13"/>
  <c r="N1082" i="12"/>
  <c r="O1082" i="12" s="1"/>
  <c r="P1082" i="12" s="1"/>
  <c r="J1082" i="12"/>
  <c r="Y1082" i="12"/>
  <c r="I1082" i="12"/>
  <c r="V1082" i="12"/>
  <c r="B1083" i="12"/>
  <c r="U1082" i="12"/>
  <c r="E1082" i="12"/>
  <c r="F1082" i="12" s="1"/>
  <c r="W1082" i="12" l="1"/>
  <c r="E2857" i="13"/>
  <c r="N1083" i="12"/>
  <c r="O1083" i="12" s="1"/>
  <c r="P1083" i="12" s="1"/>
  <c r="J1083" i="12"/>
  <c r="Y1083" i="12"/>
  <c r="I1083" i="12"/>
  <c r="V1083" i="12"/>
  <c r="B1084" i="12"/>
  <c r="U1083" i="12"/>
  <c r="E1083" i="12"/>
  <c r="F1083" i="12" s="1"/>
  <c r="K1082" i="12"/>
  <c r="Q1082" i="12"/>
  <c r="R1082" i="12" s="1"/>
  <c r="Q1083" i="12" l="1"/>
  <c r="R1083" i="12" s="1"/>
  <c r="K1083" i="12"/>
  <c r="W1083" i="12"/>
  <c r="E2856" i="13"/>
  <c r="J1084" i="12"/>
  <c r="Y1084" i="12"/>
  <c r="I1084" i="12"/>
  <c r="V1084" i="12"/>
  <c r="B1085" i="12"/>
  <c r="U1084" i="12"/>
  <c r="E1084" i="12"/>
  <c r="F1084" i="12" s="1"/>
  <c r="N1084" i="12"/>
  <c r="O1084" i="12" s="1"/>
  <c r="P1084" i="12" s="1"/>
  <c r="W1084" i="12" l="1"/>
  <c r="K1084" i="12"/>
  <c r="Q1084" i="12"/>
  <c r="R1084" i="12" s="1"/>
  <c r="E2855" i="13"/>
  <c r="V1085" i="12"/>
  <c r="B1086" i="12"/>
  <c r="U1085" i="12"/>
  <c r="E1085" i="12"/>
  <c r="F1085" i="12" s="1"/>
  <c r="N1085" i="12"/>
  <c r="O1085" i="12" s="1"/>
  <c r="P1085" i="12" s="1"/>
  <c r="J1085" i="12"/>
  <c r="Y1085" i="12"/>
  <c r="I1085" i="12"/>
  <c r="W1085" i="12" l="1"/>
  <c r="Q1085" i="12"/>
  <c r="R1085" i="12" s="1"/>
  <c r="K1085" i="12"/>
  <c r="E2854" i="13"/>
  <c r="B1087" i="12"/>
  <c r="U1086" i="12"/>
  <c r="E1086" i="12"/>
  <c r="F1086" i="12" s="1"/>
  <c r="N1086" i="12"/>
  <c r="O1086" i="12" s="1"/>
  <c r="P1086" i="12" s="1"/>
  <c r="J1086" i="12"/>
  <c r="Y1086" i="12"/>
  <c r="I1086" i="12"/>
  <c r="V1086" i="12"/>
  <c r="K1086" i="12" l="1"/>
  <c r="Q1086" i="12"/>
  <c r="R1086" i="12" s="1"/>
  <c r="W1086" i="12"/>
  <c r="E2853" i="13"/>
  <c r="N1087" i="12"/>
  <c r="O1087" i="12" s="1"/>
  <c r="P1087" i="12" s="1"/>
  <c r="J1087" i="12"/>
  <c r="Y1087" i="12"/>
  <c r="I1087" i="12"/>
  <c r="V1087" i="12"/>
  <c r="B1088" i="12"/>
  <c r="U1087" i="12"/>
  <c r="E1087" i="12"/>
  <c r="F1087" i="12" s="1"/>
  <c r="W1087" i="12" l="1"/>
  <c r="E2852" i="13"/>
  <c r="N1088" i="12"/>
  <c r="O1088" i="12" s="1"/>
  <c r="P1088" i="12" s="1"/>
  <c r="J1088" i="12"/>
  <c r="Y1088" i="12"/>
  <c r="I1088" i="12"/>
  <c r="V1088" i="12"/>
  <c r="B1089" i="12"/>
  <c r="U1088" i="12"/>
  <c r="E1088" i="12"/>
  <c r="F1088" i="12" s="1"/>
  <c r="K1087" i="12"/>
  <c r="Q1087" i="12"/>
  <c r="R1087" i="12" s="1"/>
  <c r="Q1088" i="12" l="1"/>
  <c r="R1088" i="12" s="1"/>
  <c r="W1088" i="12"/>
  <c r="E2851" i="13"/>
  <c r="J1089" i="12"/>
  <c r="Y1089" i="12"/>
  <c r="I1089" i="12"/>
  <c r="V1089" i="12"/>
  <c r="B1090" i="12"/>
  <c r="U1089" i="12"/>
  <c r="E1089" i="12"/>
  <c r="F1089" i="12" s="1"/>
  <c r="N1089" i="12"/>
  <c r="O1089" i="12" s="1"/>
  <c r="P1089" i="12" s="1"/>
  <c r="K1088" i="12"/>
  <c r="W1089" i="12" l="1"/>
  <c r="E2850" i="13"/>
  <c r="Y1090" i="12"/>
  <c r="I1090" i="12"/>
  <c r="V1090" i="12"/>
  <c r="B1091" i="12"/>
  <c r="U1090" i="12"/>
  <c r="E1090" i="12"/>
  <c r="F1090" i="12" s="1"/>
  <c r="N1090" i="12"/>
  <c r="O1090" i="12" s="1"/>
  <c r="P1090" i="12" s="1"/>
  <c r="J1090" i="12"/>
  <c r="Q1089" i="12"/>
  <c r="R1089" i="12" s="1"/>
  <c r="K1089" i="12"/>
  <c r="Q1090" i="12" l="1"/>
  <c r="R1090" i="12" s="1"/>
  <c r="W1090" i="12"/>
  <c r="E2849" i="13"/>
  <c r="V1091" i="12"/>
  <c r="B1092" i="12"/>
  <c r="U1091" i="12"/>
  <c r="E1091" i="12"/>
  <c r="F1091" i="12" s="1"/>
  <c r="N1091" i="12"/>
  <c r="O1091" i="12" s="1"/>
  <c r="P1091" i="12" s="1"/>
  <c r="J1091" i="12"/>
  <c r="Y1091" i="12"/>
  <c r="I1091" i="12"/>
  <c r="K1090" i="12"/>
  <c r="W1091" i="12" l="1"/>
  <c r="Q1091" i="12"/>
  <c r="R1091" i="12" s="1"/>
  <c r="E2848" i="13"/>
  <c r="N1092" i="12"/>
  <c r="O1092" i="12" s="1"/>
  <c r="P1092" i="12" s="1"/>
  <c r="J1092" i="12"/>
  <c r="Y1092" i="12"/>
  <c r="I1092" i="12"/>
  <c r="V1092" i="12"/>
  <c r="B1093" i="12"/>
  <c r="U1092" i="12"/>
  <c r="E1092" i="12"/>
  <c r="F1092" i="12" s="1"/>
  <c r="K1091" i="12"/>
  <c r="K1092" i="12" l="1"/>
  <c r="W1092" i="12"/>
  <c r="Q1092" i="12"/>
  <c r="R1092" i="12" s="1"/>
  <c r="E2847" i="13"/>
  <c r="N1093" i="12"/>
  <c r="O1093" i="12" s="1"/>
  <c r="P1093" i="12" s="1"/>
  <c r="J1093" i="12"/>
  <c r="Y1093" i="12"/>
  <c r="I1093" i="12"/>
  <c r="V1093" i="12"/>
  <c r="B1094" i="12"/>
  <c r="U1093" i="12"/>
  <c r="E1093" i="12"/>
  <c r="F1093" i="12" s="1"/>
  <c r="Q1093" i="12" l="1"/>
  <c r="R1093" i="12" s="1"/>
  <c r="K1093" i="12"/>
  <c r="W1093" i="12"/>
  <c r="E2846" i="13"/>
  <c r="J1094" i="12"/>
  <c r="Y1094" i="12"/>
  <c r="I1094" i="12"/>
  <c r="V1094" i="12"/>
  <c r="B1095" i="12"/>
  <c r="U1094" i="12"/>
  <c r="E1094" i="12"/>
  <c r="F1094" i="12" s="1"/>
  <c r="N1094" i="12"/>
  <c r="O1094" i="12" s="1"/>
  <c r="P1094" i="12" s="1"/>
  <c r="K1094" i="12" l="1"/>
  <c r="Q1094" i="12"/>
  <c r="R1094" i="12" s="1"/>
  <c r="W1094" i="12"/>
  <c r="E2845" i="13"/>
  <c r="J1095" i="12"/>
  <c r="Y1095" i="12"/>
  <c r="I1095" i="12"/>
  <c r="V1095" i="12"/>
  <c r="B1096" i="12"/>
  <c r="U1095" i="12"/>
  <c r="E1095" i="12"/>
  <c r="F1095" i="12" s="1"/>
  <c r="N1095" i="12"/>
  <c r="O1095" i="12" s="1"/>
  <c r="P1095" i="12" s="1"/>
  <c r="W1095" i="12" l="1"/>
  <c r="K1095" i="12"/>
  <c r="Q1095" i="12"/>
  <c r="R1095" i="12" s="1"/>
  <c r="E2844" i="13"/>
  <c r="V1096" i="12"/>
  <c r="B1097" i="12"/>
  <c r="U1096" i="12"/>
  <c r="E1096" i="12"/>
  <c r="F1096" i="12" s="1"/>
  <c r="N1096" i="12"/>
  <c r="O1096" i="12" s="1"/>
  <c r="P1096" i="12" s="1"/>
  <c r="J1096" i="12"/>
  <c r="Y1096" i="12"/>
  <c r="I1096" i="12"/>
  <c r="K1096" i="12" l="1"/>
  <c r="E2843" i="13"/>
  <c r="N1097" i="12"/>
  <c r="O1097" i="12" s="1"/>
  <c r="P1097" i="12" s="1"/>
  <c r="J1097" i="12"/>
  <c r="Y1097" i="12"/>
  <c r="I1097" i="12"/>
  <c r="V1097" i="12"/>
  <c r="B1098" i="12"/>
  <c r="U1097" i="12"/>
  <c r="E1097" i="12"/>
  <c r="F1097" i="12" s="1"/>
  <c r="Q1096" i="12"/>
  <c r="R1096" i="12" s="1"/>
  <c r="W1096" i="12"/>
  <c r="W1097" i="12" l="1"/>
  <c r="Q1097" i="12"/>
  <c r="R1097" i="12" s="1"/>
  <c r="E2842" i="13"/>
  <c r="N1098" i="12"/>
  <c r="O1098" i="12" s="1"/>
  <c r="P1098" i="12" s="1"/>
  <c r="J1098" i="12"/>
  <c r="Y1098" i="12"/>
  <c r="I1098" i="12"/>
  <c r="V1098" i="12"/>
  <c r="B1099" i="12"/>
  <c r="U1098" i="12"/>
  <c r="E1098" i="12"/>
  <c r="F1098" i="12" s="1"/>
  <c r="K1097" i="12"/>
  <c r="Q1098" i="12" l="1"/>
  <c r="R1098" i="12" s="1"/>
  <c r="W1098" i="12"/>
  <c r="E2841" i="13"/>
  <c r="N1099" i="12"/>
  <c r="O1099" i="12" s="1"/>
  <c r="P1099" i="12" s="1"/>
  <c r="J1099" i="12"/>
  <c r="Y1099" i="12"/>
  <c r="I1099" i="12"/>
  <c r="V1099" i="12"/>
  <c r="B1100" i="12"/>
  <c r="U1099" i="12"/>
  <c r="E1099" i="12"/>
  <c r="F1099" i="12" s="1"/>
  <c r="K1098" i="12"/>
  <c r="Q1099" i="12" l="1"/>
  <c r="R1099" i="12" s="1"/>
  <c r="K1099" i="12"/>
  <c r="W1099" i="12"/>
  <c r="E2840" i="13"/>
  <c r="J1100" i="12"/>
  <c r="Y1100" i="12"/>
  <c r="I1100" i="12"/>
  <c r="V1100" i="12"/>
  <c r="B1101" i="12"/>
  <c r="U1100" i="12"/>
  <c r="E1100" i="12"/>
  <c r="F1100" i="12" s="1"/>
  <c r="N1100" i="12"/>
  <c r="O1100" i="12" s="1"/>
  <c r="P1100" i="12" s="1"/>
  <c r="Q1100" i="12" l="1"/>
  <c r="R1100" i="12" s="1"/>
  <c r="W1100" i="12"/>
  <c r="E2839" i="13"/>
  <c r="V1101" i="12"/>
  <c r="B1102" i="12"/>
  <c r="U1101" i="12"/>
  <c r="E1101" i="12"/>
  <c r="F1101" i="12" s="1"/>
  <c r="N1101" i="12"/>
  <c r="O1101" i="12" s="1"/>
  <c r="P1101" i="12" s="1"/>
  <c r="J1101" i="12"/>
  <c r="Y1101" i="12"/>
  <c r="I1101" i="12"/>
  <c r="K1100" i="12"/>
  <c r="K1101" i="12" l="1"/>
  <c r="Q1101" i="12"/>
  <c r="R1101" i="12" s="1"/>
  <c r="W1101" i="12"/>
  <c r="E2838" i="13"/>
  <c r="B1103" i="12"/>
  <c r="U1102" i="12"/>
  <c r="E1102" i="12"/>
  <c r="F1102" i="12" s="1"/>
  <c r="N1102" i="12"/>
  <c r="O1102" i="12" s="1"/>
  <c r="P1102" i="12" s="1"/>
  <c r="J1102" i="12"/>
  <c r="Y1102" i="12"/>
  <c r="I1102" i="12"/>
  <c r="V1102" i="12"/>
  <c r="E2837" i="13" l="1"/>
  <c r="N1103" i="12"/>
  <c r="O1103" i="12" s="1"/>
  <c r="P1103" i="12" s="1"/>
  <c r="J1103" i="12"/>
  <c r="Y1103" i="12"/>
  <c r="I1103" i="12"/>
  <c r="V1103" i="12"/>
  <c r="B1104" i="12"/>
  <c r="U1103" i="12"/>
  <c r="E1103" i="12"/>
  <c r="F1103" i="12" s="1"/>
  <c r="K1102" i="12"/>
  <c r="Q1102" i="12"/>
  <c r="R1102" i="12" s="1"/>
  <c r="W1102" i="12"/>
  <c r="W1103" i="12" l="1"/>
  <c r="K1103" i="12"/>
  <c r="Q1103" i="12"/>
  <c r="R1103" i="12" s="1"/>
  <c r="E2836" i="13"/>
  <c r="N1104" i="12"/>
  <c r="O1104" i="12" s="1"/>
  <c r="P1104" i="12" s="1"/>
  <c r="J1104" i="12"/>
  <c r="Y1104" i="12"/>
  <c r="I1104" i="12"/>
  <c r="V1104" i="12"/>
  <c r="B1105" i="12"/>
  <c r="U1104" i="12"/>
  <c r="E1104" i="12"/>
  <c r="F1104" i="12" s="1"/>
  <c r="K1104" i="12" l="1"/>
  <c r="Q1104" i="12"/>
  <c r="R1104" i="12" s="1"/>
  <c r="W1104" i="12"/>
  <c r="E2835" i="13"/>
  <c r="J1105" i="12"/>
  <c r="Y1105" i="12"/>
  <c r="I1105" i="12"/>
  <c r="V1105" i="12"/>
  <c r="B1106" i="12"/>
  <c r="U1105" i="12"/>
  <c r="E1105" i="12"/>
  <c r="F1105" i="12" s="1"/>
  <c r="N1105" i="12"/>
  <c r="O1105" i="12" s="1"/>
  <c r="P1105" i="12" s="1"/>
  <c r="W1105" i="12" l="1"/>
  <c r="E2834" i="13"/>
  <c r="Y1106" i="12"/>
  <c r="I1106" i="12"/>
  <c r="V1106" i="12"/>
  <c r="B1107" i="12"/>
  <c r="U1106" i="12"/>
  <c r="E1106" i="12"/>
  <c r="F1106" i="12" s="1"/>
  <c r="N1106" i="12"/>
  <c r="O1106" i="12" s="1"/>
  <c r="P1106" i="12" s="1"/>
  <c r="J1106" i="12"/>
  <c r="K1105" i="12"/>
  <c r="Q1105" i="12"/>
  <c r="R1105" i="12" s="1"/>
  <c r="W1106" i="12" l="1"/>
  <c r="E2833" i="13"/>
  <c r="V1107" i="12"/>
  <c r="B1108" i="12"/>
  <c r="U1107" i="12"/>
  <c r="E1107" i="12"/>
  <c r="F1107" i="12" s="1"/>
  <c r="N1107" i="12"/>
  <c r="O1107" i="12" s="1"/>
  <c r="P1107" i="12" s="1"/>
  <c r="J1107" i="12"/>
  <c r="Y1107" i="12"/>
  <c r="I1107" i="12"/>
  <c r="K1106" i="12"/>
  <c r="Q1106" i="12"/>
  <c r="R1106" i="12" s="1"/>
  <c r="W1107" i="12" l="1"/>
  <c r="Q1107" i="12"/>
  <c r="R1107" i="12" s="1"/>
  <c r="E2832" i="13"/>
  <c r="N1108" i="12"/>
  <c r="O1108" i="12" s="1"/>
  <c r="P1108" i="12" s="1"/>
  <c r="J1108" i="12"/>
  <c r="Y1108" i="12"/>
  <c r="I1108" i="12"/>
  <c r="V1108" i="12"/>
  <c r="B1109" i="12"/>
  <c r="U1108" i="12"/>
  <c r="E1108" i="12"/>
  <c r="F1108" i="12" s="1"/>
  <c r="K1107" i="12"/>
  <c r="W1108" i="12" l="1"/>
  <c r="Q1108" i="12"/>
  <c r="R1108" i="12" s="1"/>
  <c r="E2831" i="13"/>
  <c r="N1109" i="12"/>
  <c r="O1109" i="12" s="1"/>
  <c r="P1109" i="12" s="1"/>
  <c r="J1109" i="12"/>
  <c r="Y1109" i="12"/>
  <c r="I1109" i="12"/>
  <c r="V1109" i="12"/>
  <c r="B1110" i="12"/>
  <c r="U1109" i="12"/>
  <c r="E1109" i="12"/>
  <c r="F1109" i="12" s="1"/>
  <c r="K1108" i="12"/>
  <c r="W1109" i="12" l="1"/>
  <c r="E2830" i="13"/>
  <c r="J1110" i="12"/>
  <c r="Y1110" i="12"/>
  <c r="I1110" i="12"/>
  <c r="V1110" i="12"/>
  <c r="B1111" i="12"/>
  <c r="U1110" i="12"/>
  <c r="E1110" i="12"/>
  <c r="F1110" i="12" s="1"/>
  <c r="N1110" i="12"/>
  <c r="O1110" i="12" s="1"/>
  <c r="P1110" i="12" s="1"/>
  <c r="Q1109" i="12"/>
  <c r="R1109" i="12" s="1"/>
  <c r="K1109" i="12"/>
  <c r="W1110" i="12" l="1"/>
  <c r="K1110" i="12"/>
  <c r="Q1110" i="12"/>
  <c r="R1110" i="12" s="1"/>
  <c r="E2829" i="13"/>
  <c r="J1111" i="12"/>
  <c r="Y1111" i="12"/>
  <c r="I1111" i="12"/>
  <c r="V1111" i="12"/>
  <c r="B1112" i="12"/>
  <c r="U1111" i="12"/>
  <c r="E1111" i="12"/>
  <c r="F1111" i="12" s="1"/>
  <c r="N1111" i="12"/>
  <c r="O1111" i="12" s="1"/>
  <c r="P1111" i="12" s="1"/>
  <c r="K1111" i="12" l="1"/>
  <c r="Q1111" i="12"/>
  <c r="R1111" i="12" s="1"/>
  <c r="W1111" i="12"/>
  <c r="E2828" i="13"/>
  <c r="V1112" i="12"/>
  <c r="B1113" i="12"/>
  <c r="U1112" i="12"/>
  <c r="E1112" i="12"/>
  <c r="F1112" i="12" s="1"/>
  <c r="N1112" i="12"/>
  <c r="O1112" i="12" s="1"/>
  <c r="P1112" i="12" s="1"/>
  <c r="J1112" i="12"/>
  <c r="Y1112" i="12"/>
  <c r="I1112" i="12"/>
  <c r="K1112" i="12" l="1"/>
  <c r="Q1112" i="12"/>
  <c r="R1112" i="12" s="1"/>
  <c r="W1112" i="12"/>
  <c r="E2827" i="13"/>
  <c r="N1113" i="12"/>
  <c r="O1113" i="12" s="1"/>
  <c r="P1113" i="12" s="1"/>
  <c r="J1113" i="12"/>
  <c r="Y1113" i="12"/>
  <c r="I1113" i="12"/>
  <c r="V1113" i="12"/>
  <c r="B1114" i="12"/>
  <c r="U1113" i="12"/>
  <c r="E1113" i="12"/>
  <c r="F1113" i="12" s="1"/>
  <c r="W1113" i="12" l="1"/>
  <c r="E2826" i="13"/>
  <c r="N1114" i="12"/>
  <c r="O1114" i="12" s="1"/>
  <c r="P1114" i="12" s="1"/>
  <c r="J1114" i="12"/>
  <c r="Y1114" i="12"/>
  <c r="I1114" i="12"/>
  <c r="V1114" i="12"/>
  <c r="B1115" i="12"/>
  <c r="U1114" i="12"/>
  <c r="E1114" i="12"/>
  <c r="F1114" i="12" s="1"/>
  <c r="K1113" i="12"/>
  <c r="Q1113" i="12"/>
  <c r="R1113" i="12" s="1"/>
  <c r="W1114" i="12" l="1"/>
  <c r="Q1114" i="12"/>
  <c r="R1114" i="12" s="1"/>
  <c r="E2825" i="13"/>
  <c r="N1115" i="12"/>
  <c r="O1115" i="12" s="1"/>
  <c r="P1115" i="12" s="1"/>
  <c r="J1115" i="12"/>
  <c r="Y1115" i="12"/>
  <c r="I1115" i="12"/>
  <c r="V1115" i="12"/>
  <c r="B1116" i="12"/>
  <c r="U1115" i="12"/>
  <c r="E1115" i="12"/>
  <c r="F1115" i="12" s="1"/>
  <c r="K1114" i="12"/>
  <c r="W1115" i="12" l="1"/>
  <c r="Q1115" i="12"/>
  <c r="R1115" i="12" s="1"/>
  <c r="E2824" i="13"/>
  <c r="J1116" i="12"/>
  <c r="Y1116" i="12"/>
  <c r="I1116" i="12"/>
  <c r="V1116" i="12"/>
  <c r="B1117" i="12"/>
  <c r="U1116" i="12"/>
  <c r="E1116" i="12"/>
  <c r="F1116" i="12" s="1"/>
  <c r="N1116" i="12"/>
  <c r="O1116" i="12" s="1"/>
  <c r="P1116" i="12" s="1"/>
  <c r="K1115" i="12"/>
  <c r="W1116" i="12" l="1"/>
  <c r="K1116" i="12"/>
  <c r="Q1116" i="12"/>
  <c r="R1116" i="12" s="1"/>
  <c r="E2823" i="13"/>
  <c r="V1117" i="12"/>
  <c r="B1118" i="12"/>
  <c r="U1117" i="12"/>
  <c r="E1117" i="12"/>
  <c r="F1117" i="12" s="1"/>
  <c r="N1117" i="12"/>
  <c r="O1117" i="12" s="1"/>
  <c r="P1117" i="12" s="1"/>
  <c r="J1117" i="12"/>
  <c r="I1117" i="12"/>
  <c r="Y1117" i="12"/>
  <c r="W1117" i="12" l="1"/>
  <c r="K1117" i="12"/>
  <c r="Q1117" i="12"/>
  <c r="R1117" i="12" s="1"/>
  <c r="E2822" i="13"/>
  <c r="B1119" i="12"/>
  <c r="U1118" i="12"/>
  <c r="E1118" i="12"/>
  <c r="F1118" i="12" s="1"/>
  <c r="N1118" i="12"/>
  <c r="O1118" i="12" s="1"/>
  <c r="P1118" i="12" s="1"/>
  <c r="J1118" i="12"/>
  <c r="Y1118" i="12"/>
  <c r="I1118" i="12"/>
  <c r="V1118" i="12"/>
  <c r="E2821" i="13" l="1"/>
  <c r="N1119" i="12"/>
  <c r="O1119" i="12" s="1"/>
  <c r="P1119" i="12" s="1"/>
  <c r="J1119" i="12"/>
  <c r="Y1119" i="12"/>
  <c r="I1119" i="12"/>
  <c r="V1119" i="12"/>
  <c r="B1120" i="12"/>
  <c r="U1119" i="12"/>
  <c r="E1119" i="12"/>
  <c r="F1119" i="12" s="1"/>
  <c r="K1118" i="12"/>
  <c r="Q1118" i="12"/>
  <c r="R1118" i="12" s="1"/>
  <c r="W1118" i="12"/>
  <c r="E2820" i="13" l="1"/>
  <c r="N1120" i="12"/>
  <c r="O1120" i="12" s="1"/>
  <c r="P1120" i="12" s="1"/>
  <c r="J1120" i="12"/>
  <c r="Y1120" i="12"/>
  <c r="I1120" i="12"/>
  <c r="V1120" i="12"/>
  <c r="B1121" i="12"/>
  <c r="U1120" i="12"/>
  <c r="E1120" i="12"/>
  <c r="F1120" i="12" s="1"/>
  <c r="K1119" i="12"/>
  <c r="Q1119" i="12"/>
  <c r="R1119" i="12" s="1"/>
  <c r="W1119" i="12"/>
  <c r="W1120" i="12" l="1"/>
  <c r="E2819" i="13"/>
  <c r="J1121" i="12"/>
  <c r="Y1121" i="12"/>
  <c r="I1121" i="12"/>
  <c r="V1121" i="12"/>
  <c r="B1122" i="12"/>
  <c r="U1121" i="12"/>
  <c r="E1121" i="12"/>
  <c r="F1121" i="12" s="1"/>
  <c r="N1121" i="12"/>
  <c r="O1121" i="12" s="1"/>
  <c r="P1121" i="12" s="1"/>
  <c r="K1120" i="12"/>
  <c r="Q1120" i="12"/>
  <c r="R1120" i="12" s="1"/>
  <c r="K1121" i="12" l="1"/>
  <c r="Q1121" i="12"/>
  <c r="R1121" i="12" s="1"/>
  <c r="E2818" i="13"/>
  <c r="Y1122" i="12"/>
  <c r="I1122" i="12"/>
  <c r="V1122" i="12"/>
  <c r="B1123" i="12"/>
  <c r="U1122" i="12"/>
  <c r="E1122" i="12"/>
  <c r="F1122" i="12" s="1"/>
  <c r="N1122" i="12"/>
  <c r="O1122" i="12" s="1"/>
  <c r="P1122" i="12" s="1"/>
  <c r="J1122" i="12"/>
  <c r="W1121" i="12"/>
  <c r="W1122" i="12" l="1"/>
  <c r="K1122" i="12"/>
  <c r="Q1122" i="12"/>
  <c r="R1122" i="12" s="1"/>
  <c r="E2817" i="13"/>
  <c r="V1123" i="12"/>
  <c r="B1124" i="12"/>
  <c r="U1123" i="12"/>
  <c r="E1123" i="12"/>
  <c r="F1123" i="12" s="1"/>
  <c r="N1123" i="12"/>
  <c r="O1123" i="12" s="1"/>
  <c r="P1123" i="12" s="1"/>
  <c r="J1123" i="12"/>
  <c r="Y1123" i="12"/>
  <c r="I1123" i="12"/>
  <c r="K1123" i="12" l="1"/>
  <c r="Q1123" i="12"/>
  <c r="R1123" i="12" s="1"/>
  <c r="W1123" i="12"/>
  <c r="E2816" i="13"/>
  <c r="N1124" i="12"/>
  <c r="O1124" i="12" s="1"/>
  <c r="P1124" i="12" s="1"/>
  <c r="J1124" i="12"/>
  <c r="Y1124" i="12"/>
  <c r="I1124" i="12"/>
  <c r="V1124" i="12"/>
  <c r="B1125" i="12"/>
  <c r="U1124" i="12"/>
  <c r="E1124" i="12"/>
  <c r="F1124" i="12" s="1"/>
  <c r="Q1124" i="12" l="1"/>
  <c r="R1124" i="12" s="1"/>
  <c r="W1124" i="12"/>
  <c r="E2815" i="13"/>
  <c r="N1125" i="12"/>
  <c r="O1125" i="12" s="1"/>
  <c r="P1125" i="12" s="1"/>
  <c r="J1125" i="12"/>
  <c r="Y1125" i="12"/>
  <c r="I1125" i="12"/>
  <c r="V1125" i="12"/>
  <c r="B1126" i="12"/>
  <c r="U1125" i="12"/>
  <c r="E1125" i="12"/>
  <c r="F1125" i="12" s="1"/>
  <c r="K1124" i="12"/>
  <c r="W1125" i="12" l="1"/>
  <c r="Q1125" i="12"/>
  <c r="R1125" i="12" s="1"/>
  <c r="K1125" i="12"/>
  <c r="E2814" i="13"/>
  <c r="J1126" i="12"/>
  <c r="Y1126" i="12"/>
  <c r="I1126" i="12"/>
  <c r="V1126" i="12"/>
  <c r="B1127" i="12"/>
  <c r="U1126" i="12"/>
  <c r="E1126" i="12"/>
  <c r="F1126" i="12" s="1"/>
  <c r="N1126" i="12"/>
  <c r="O1126" i="12" s="1"/>
  <c r="P1126" i="12" s="1"/>
  <c r="Q1126" i="12" l="1"/>
  <c r="R1126" i="12" s="1"/>
  <c r="W1126" i="12"/>
  <c r="E2813" i="13"/>
  <c r="J1127" i="12"/>
  <c r="Y1127" i="12"/>
  <c r="I1127" i="12"/>
  <c r="V1127" i="12"/>
  <c r="B1128" i="12"/>
  <c r="U1127" i="12"/>
  <c r="E1127" i="12"/>
  <c r="F1127" i="12" s="1"/>
  <c r="N1127" i="12"/>
  <c r="O1127" i="12" s="1"/>
  <c r="P1127" i="12" s="1"/>
  <c r="K1126" i="12"/>
  <c r="W1127" i="12" l="1"/>
  <c r="E2812" i="13"/>
  <c r="V1128" i="12"/>
  <c r="B1129" i="12"/>
  <c r="U1128" i="12"/>
  <c r="E1128" i="12"/>
  <c r="F1128" i="12" s="1"/>
  <c r="N1128" i="12"/>
  <c r="O1128" i="12" s="1"/>
  <c r="P1128" i="12" s="1"/>
  <c r="J1128" i="12"/>
  <c r="Y1128" i="12"/>
  <c r="I1128" i="12"/>
  <c r="K1127" i="12"/>
  <c r="Q1127" i="12"/>
  <c r="R1127" i="12" s="1"/>
  <c r="W1128" i="12" l="1"/>
  <c r="Q1128" i="12"/>
  <c r="R1128" i="12" s="1"/>
  <c r="E2811" i="13"/>
  <c r="N1129" i="12"/>
  <c r="O1129" i="12" s="1"/>
  <c r="P1129" i="12" s="1"/>
  <c r="J1129" i="12"/>
  <c r="Y1129" i="12"/>
  <c r="I1129" i="12"/>
  <c r="V1129" i="12"/>
  <c r="B1130" i="12"/>
  <c r="U1129" i="12"/>
  <c r="E1129" i="12"/>
  <c r="F1129" i="12" s="1"/>
  <c r="K1128" i="12"/>
  <c r="W1129" i="12" l="1"/>
  <c r="K1129" i="12"/>
  <c r="E2810" i="13"/>
  <c r="N1130" i="12"/>
  <c r="O1130" i="12" s="1"/>
  <c r="P1130" i="12" s="1"/>
  <c r="J1130" i="12"/>
  <c r="Y1130" i="12"/>
  <c r="I1130" i="12"/>
  <c r="V1130" i="12"/>
  <c r="B1131" i="12"/>
  <c r="U1130" i="12"/>
  <c r="E1130" i="12"/>
  <c r="F1130" i="12" s="1"/>
  <c r="Q1129" i="12"/>
  <c r="R1129" i="12" s="1"/>
  <c r="W1130" i="12" l="1"/>
  <c r="E2809" i="13"/>
  <c r="N1131" i="12"/>
  <c r="O1131" i="12" s="1"/>
  <c r="P1131" i="12" s="1"/>
  <c r="J1131" i="12"/>
  <c r="Y1131" i="12"/>
  <c r="I1131" i="12"/>
  <c r="V1131" i="12"/>
  <c r="B1132" i="12"/>
  <c r="U1131" i="12"/>
  <c r="E1131" i="12"/>
  <c r="F1131" i="12" s="1"/>
  <c r="K1130" i="12"/>
  <c r="Q1130" i="12"/>
  <c r="R1130" i="12" s="1"/>
  <c r="Q1131" i="12" l="1"/>
  <c r="R1131" i="12" s="1"/>
  <c r="K1131" i="12"/>
  <c r="W1131" i="12"/>
  <c r="E2808" i="13"/>
  <c r="J1132" i="12"/>
  <c r="Y1132" i="12"/>
  <c r="I1132" i="12"/>
  <c r="V1132" i="12"/>
  <c r="B1133" i="12"/>
  <c r="U1132" i="12"/>
  <c r="E1132" i="12"/>
  <c r="F1132" i="12" s="1"/>
  <c r="N1132" i="12"/>
  <c r="O1132" i="12" s="1"/>
  <c r="P1132" i="12" s="1"/>
  <c r="W1132" i="12" l="1"/>
  <c r="K1132" i="12"/>
  <c r="Q1132" i="12"/>
  <c r="R1132" i="12" s="1"/>
  <c r="E2807" i="13"/>
  <c r="V1133" i="12"/>
  <c r="B1134" i="12"/>
  <c r="U1133" i="12"/>
  <c r="E1133" i="12"/>
  <c r="F1133" i="12" s="1"/>
  <c r="N1133" i="12"/>
  <c r="O1133" i="12" s="1"/>
  <c r="P1133" i="12" s="1"/>
  <c r="J1133" i="12"/>
  <c r="Y1133" i="12"/>
  <c r="I1133" i="12"/>
  <c r="W1133" i="12" l="1"/>
  <c r="K1133" i="12"/>
  <c r="Q1133" i="12"/>
  <c r="R1133" i="12" s="1"/>
  <c r="E2806" i="13"/>
  <c r="B1135" i="12"/>
  <c r="U1134" i="12"/>
  <c r="E1134" i="12"/>
  <c r="F1134" i="12" s="1"/>
  <c r="N1134" i="12"/>
  <c r="O1134" i="12" s="1"/>
  <c r="P1134" i="12" s="1"/>
  <c r="J1134" i="12"/>
  <c r="Y1134" i="12"/>
  <c r="I1134" i="12"/>
  <c r="V1134" i="12"/>
  <c r="K1134" i="12" l="1"/>
  <c r="W1134" i="12"/>
  <c r="E2805" i="13"/>
  <c r="N1135" i="12"/>
  <c r="O1135" i="12" s="1"/>
  <c r="P1135" i="12" s="1"/>
  <c r="J1135" i="12"/>
  <c r="Y1135" i="12"/>
  <c r="I1135" i="12"/>
  <c r="V1135" i="12"/>
  <c r="B1136" i="12"/>
  <c r="U1135" i="12"/>
  <c r="E1135" i="12"/>
  <c r="F1135" i="12" s="1"/>
  <c r="Q1134" i="12"/>
  <c r="R1134" i="12" s="1"/>
  <c r="W1135" i="12" l="1"/>
  <c r="K1135" i="12"/>
  <c r="Q1135" i="12"/>
  <c r="R1135" i="12" s="1"/>
  <c r="E2804" i="13"/>
  <c r="N1136" i="12"/>
  <c r="O1136" i="12" s="1"/>
  <c r="P1136" i="12" s="1"/>
  <c r="J1136" i="12"/>
  <c r="Y1136" i="12"/>
  <c r="I1136" i="12"/>
  <c r="V1136" i="12"/>
  <c r="B1137" i="12"/>
  <c r="U1136" i="12"/>
  <c r="E1136" i="12"/>
  <c r="F1136" i="12" s="1"/>
  <c r="W1136" i="12" l="1"/>
  <c r="Q1136" i="12"/>
  <c r="R1136" i="12" s="1"/>
  <c r="K1136" i="12"/>
  <c r="E2803" i="13"/>
  <c r="J1137" i="12"/>
  <c r="Y1137" i="12"/>
  <c r="I1137" i="12"/>
  <c r="V1137" i="12"/>
  <c r="B1138" i="12"/>
  <c r="U1137" i="12"/>
  <c r="E1137" i="12"/>
  <c r="F1137" i="12" s="1"/>
  <c r="N1137" i="12"/>
  <c r="O1137" i="12" s="1"/>
  <c r="P1137" i="12" s="1"/>
  <c r="W1137" i="12" l="1"/>
  <c r="E2802" i="13"/>
  <c r="Y1138" i="12"/>
  <c r="I1138" i="12"/>
  <c r="V1138" i="12"/>
  <c r="B1139" i="12"/>
  <c r="U1138" i="12"/>
  <c r="E1138" i="12"/>
  <c r="F1138" i="12" s="1"/>
  <c r="N1138" i="12"/>
  <c r="O1138" i="12" s="1"/>
  <c r="P1138" i="12" s="1"/>
  <c r="J1138" i="12"/>
  <c r="Q1137" i="12"/>
  <c r="R1137" i="12" s="1"/>
  <c r="K1137" i="12"/>
  <c r="W1138" i="12" l="1"/>
  <c r="K1138" i="12"/>
  <c r="Q1138" i="12"/>
  <c r="R1138" i="12" s="1"/>
  <c r="E2801" i="13"/>
  <c r="V1139" i="12"/>
  <c r="B1140" i="12"/>
  <c r="U1139" i="12"/>
  <c r="E1139" i="12"/>
  <c r="F1139" i="12" s="1"/>
  <c r="N1139" i="12"/>
  <c r="O1139" i="12" s="1"/>
  <c r="P1139" i="12" s="1"/>
  <c r="J1139" i="12"/>
  <c r="Y1139" i="12"/>
  <c r="I1139" i="12"/>
  <c r="E2800" i="13" l="1"/>
  <c r="N1140" i="12"/>
  <c r="O1140" i="12" s="1"/>
  <c r="P1140" i="12" s="1"/>
  <c r="J1140" i="12"/>
  <c r="Y1140" i="12"/>
  <c r="I1140" i="12"/>
  <c r="V1140" i="12"/>
  <c r="B1141" i="12"/>
  <c r="U1140" i="12"/>
  <c r="E1140" i="12"/>
  <c r="F1140" i="12" s="1"/>
  <c r="K1139" i="12"/>
  <c r="Q1139" i="12"/>
  <c r="R1139" i="12" s="1"/>
  <c r="W1139" i="12"/>
  <c r="W1140" i="12" l="1"/>
  <c r="K1140" i="12"/>
  <c r="Q1140" i="12"/>
  <c r="R1140" i="12" s="1"/>
  <c r="E2799" i="13"/>
  <c r="N1141" i="12"/>
  <c r="O1141" i="12" s="1"/>
  <c r="P1141" i="12" s="1"/>
  <c r="J1141" i="12"/>
  <c r="Y1141" i="12"/>
  <c r="I1141" i="12"/>
  <c r="V1141" i="12"/>
  <c r="B1142" i="12"/>
  <c r="U1141" i="12"/>
  <c r="E1141" i="12"/>
  <c r="F1141" i="12" s="1"/>
  <c r="W1141" i="12" l="1"/>
  <c r="Q1141" i="12"/>
  <c r="R1141" i="12" s="1"/>
  <c r="E2798" i="13"/>
  <c r="J1142" i="12"/>
  <c r="Y1142" i="12"/>
  <c r="I1142" i="12"/>
  <c r="V1142" i="12"/>
  <c r="B1143" i="12"/>
  <c r="U1142" i="12"/>
  <c r="E1142" i="12"/>
  <c r="F1142" i="12" s="1"/>
  <c r="N1142" i="12"/>
  <c r="O1142" i="12" s="1"/>
  <c r="P1142" i="12" s="1"/>
  <c r="K1141" i="12"/>
  <c r="K1142" i="12" l="1"/>
  <c r="E2797" i="13"/>
  <c r="J1143" i="12"/>
  <c r="Y1143" i="12"/>
  <c r="I1143" i="12"/>
  <c r="V1143" i="12"/>
  <c r="B1144" i="12"/>
  <c r="U1143" i="12"/>
  <c r="E1143" i="12"/>
  <c r="F1143" i="12" s="1"/>
  <c r="N1143" i="12"/>
  <c r="O1143" i="12" s="1"/>
  <c r="P1143" i="12" s="1"/>
  <c r="Q1142" i="12"/>
  <c r="R1142" i="12" s="1"/>
  <c r="W1142" i="12"/>
  <c r="W1143" i="12" l="1"/>
  <c r="E2796" i="13"/>
  <c r="V1144" i="12"/>
  <c r="B1145" i="12"/>
  <c r="U1144" i="12"/>
  <c r="E1144" i="12"/>
  <c r="F1144" i="12" s="1"/>
  <c r="N1144" i="12"/>
  <c r="O1144" i="12" s="1"/>
  <c r="P1144" i="12" s="1"/>
  <c r="J1144" i="12"/>
  <c r="Y1144" i="12"/>
  <c r="I1144" i="12"/>
  <c r="K1143" i="12"/>
  <c r="Q1143" i="12"/>
  <c r="R1143" i="12" s="1"/>
  <c r="W1144" i="12" l="1"/>
  <c r="Q1144" i="12"/>
  <c r="R1144" i="12" s="1"/>
  <c r="E2795" i="13"/>
  <c r="N1145" i="12"/>
  <c r="O1145" i="12" s="1"/>
  <c r="P1145" i="12" s="1"/>
  <c r="J1145" i="12"/>
  <c r="Y1145" i="12"/>
  <c r="I1145" i="12"/>
  <c r="V1145" i="12"/>
  <c r="B1146" i="12"/>
  <c r="U1145" i="12"/>
  <c r="E1145" i="12"/>
  <c r="F1145" i="12" s="1"/>
  <c r="K1144" i="12"/>
  <c r="W1145" i="12" l="1"/>
  <c r="Q1145" i="12"/>
  <c r="R1145" i="12" s="1"/>
  <c r="E2794" i="13"/>
  <c r="N1146" i="12"/>
  <c r="O1146" i="12" s="1"/>
  <c r="P1146" i="12" s="1"/>
  <c r="J1146" i="12"/>
  <c r="Y1146" i="12"/>
  <c r="I1146" i="12"/>
  <c r="V1146" i="12"/>
  <c r="B1147" i="12"/>
  <c r="U1146" i="12"/>
  <c r="E1146" i="12"/>
  <c r="F1146" i="12" s="1"/>
  <c r="K1145" i="12"/>
  <c r="K1146" i="12" l="1"/>
  <c r="W1146" i="12"/>
  <c r="Q1146" i="12"/>
  <c r="R1146" i="12" s="1"/>
  <c r="E2793" i="13"/>
  <c r="N1147" i="12"/>
  <c r="O1147" i="12" s="1"/>
  <c r="P1147" i="12" s="1"/>
  <c r="J1147" i="12"/>
  <c r="Y1147" i="12"/>
  <c r="I1147" i="12"/>
  <c r="V1147" i="12"/>
  <c r="B1148" i="12"/>
  <c r="U1147" i="12"/>
  <c r="E1147" i="12"/>
  <c r="F1147" i="12" s="1"/>
  <c r="K1147" i="12" l="1"/>
  <c r="Q1147" i="12"/>
  <c r="R1147" i="12" s="1"/>
  <c r="W1147" i="12"/>
  <c r="E2792" i="13"/>
  <c r="J1148" i="12"/>
  <c r="Y1148" i="12"/>
  <c r="I1148" i="12"/>
  <c r="V1148" i="12"/>
  <c r="B1149" i="12"/>
  <c r="U1148" i="12"/>
  <c r="E1148" i="12"/>
  <c r="F1148" i="12" s="1"/>
  <c r="N1148" i="12"/>
  <c r="O1148" i="12" s="1"/>
  <c r="P1148" i="12" s="1"/>
  <c r="K1148" i="12" l="1"/>
  <c r="Q1148" i="12"/>
  <c r="R1148" i="12" s="1"/>
  <c r="W1148" i="12"/>
  <c r="E2791" i="13"/>
  <c r="V1149" i="12"/>
  <c r="B1150" i="12"/>
  <c r="U1149" i="12"/>
  <c r="E1149" i="12"/>
  <c r="F1149" i="12" s="1"/>
  <c r="N1149" i="12"/>
  <c r="O1149" i="12" s="1"/>
  <c r="P1149" i="12" s="1"/>
  <c r="J1149" i="12"/>
  <c r="Y1149" i="12"/>
  <c r="I1149" i="12"/>
  <c r="W1149" i="12" l="1"/>
  <c r="K1149" i="12"/>
  <c r="Q1149" i="12"/>
  <c r="R1149" i="12" s="1"/>
  <c r="E2790" i="13"/>
  <c r="B1151" i="12"/>
  <c r="U1150" i="12"/>
  <c r="E1150" i="12"/>
  <c r="F1150" i="12" s="1"/>
  <c r="N1150" i="12"/>
  <c r="O1150" i="12" s="1"/>
  <c r="P1150" i="12" s="1"/>
  <c r="J1150" i="12"/>
  <c r="Y1150" i="12"/>
  <c r="I1150" i="12"/>
  <c r="V1150" i="12"/>
  <c r="K1150" i="12" l="1"/>
  <c r="Q1150" i="12"/>
  <c r="R1150" i="12" s="1"/>
  <c r="W1150" i="12"/>
  <c r="E2789" i="13"/>
  <c r="N1151" i="12"/>
  <c r="O1151" i="12" s="1"/>
  <c r="P1151" i="12" s="1"/>
  <c r="J1151" i="12"/>
  <c r="Y1151" i="12"/>
  <c r="I1151" i="12"/>
  <c r="V1151" i="12"/>
  <c r="B1152" i="12"/>
  <c r="U1151" i="12"/>
  <c r="E1151" i="12"/>
  <c r="F1151" i="12" s="1"/>
  <c r="W1151" i="12" l="1"/>
  <c r="Q1151" i="12"/>
  <c r="R1151" i="12" s="1"/>
  <c r="E2788" i="13"/>
  <c r="N1152" i="12"/>
  <c r="O1152" i="12" s="1"/>
  <c r="P1152" i="12" s="1"/>
  <c r="J1152" i="12"/>
  <c r="Y1152" i="12"/>
  <c r="I1152" i="12"/>
  <c r="V1152" i="12"/>
  <c r="B1153" i="12"/>
  <c r="U1152" i="12"/>
  <c r="E1152" i="12"/>
  <c r="F1152" i="12" s="1"/>
  <c r="K1151" i="12"/>
  <c r="Q1152" i="12" l="1"/>
  <c r="R1152" i="12" s="1"/>
  <c r="W1152" i="12"/>
  <c r="E2787" i="13"/>
  <c r="J1153" i="12"/>
  <c r="Y1153" i="12"/>
  <c r="I1153" i="12"/>
  <c r="V1153" i="12"/>
  <c r="B1154" i="12"/>
  <c r="U1153" i="12"/>
  <c r="E1153" i="12"/>
  <c r="F1153" i="12" s="1"/>
  <c r="N1153" i="12"/>
  <c r="O1153" i="12" s="1"/>
  <c r="P1153" i="12" s="1"/>
  <c r="K1152" i="12"/>
  <c r="Q1153" i="12" l="1"/>
  <c r="R1153" i="12" s="1"/>
  <c r="K1153" i="12"/>
  <c r="W1153" i="12"/>
  <c r="E2786" i="13"/>
  <c r="Y1154" i="12"/>
  <c r="I1154" i="12"/>
  <c r="V1154" i="12"/>
  <c r="B1155" i="12"/>
  <c r="U1154" i="12"/>
  <c r="E1154" i="12"/>
  <c r="F1154" i="12" s="1"/>
  <c r="N1154" i="12"/>
  <c r="O1154" i="12" s="1"/>
  <c r="P1154" i="12" s="1"/>
  <c r="J1154" i="12"/>
  <c r="W1154" i="12" l="1"/>
  <c r="Q1154" i="12"/>
  <c r="R1154" i="12" s="1"/>
  <c r="K1154" i="12"/>
  <c r="E2785" i="13"/>
  <c r="V1155" i="12"/>
  <c r="B1156" i="12"/>
  <c r="U1155" i="12"/>
  <c r="E1155" i="12"/>
  <c r="F1155" i="12" s="1"/>
  <c r="N1155" i="12"/>
  <c r="O1155" i="12" s="1"/>
  <c r="P1155" i="12" s="1"/>
  <c r="J1155" i="12"/>
  <c r="Y1155" i="12"/>
  <c r="I1155" i="12"/>
  <c r="W1155" i="12" l="1"/>
  <c r="K1155" i="12"/>
  <c r="Q1155" i="12"/>
  <c r="R1155" i="12" s="1"/>
  <c r="E2784" i="13"/>
  <c r="N1156" i="12"/>
  <c r="O1156" i="12" s="1"/>
  <c r="P1156" i="12" s="1"/>
  <c r="J1156" i="12"/>
  <c r="Y1156" i="12"/>
  <c r="I1156" i="12"/>
  <c r="V1156" i="12"/>
  <c r="B1157" i="12"/>
  <c r="U1156" i="12"/>
  <c r="E1156" i="12"/>
  <c r="F1156" i="12" s="1"/>
  <c r="W1156" i="12" l="1"/>
  <c r="E2783" i="13"/>
  <c r="N1157" i="12"/>
  <c r="O1157" i="12" s="1"/>
  <c r="P1157" i="12" s="1"/>
  <c r="J1157" i="12"/>
  <c r="Y1157" i="12"/>
  <c r="I1157" i="12"/>
  <c r="V1157" i="12"/>
  <c r="B1158" i="12"/>
  <c r="U1157" i="12"/>
  <c r="E1157" i="12"/>
  <c r="F1157" i="12" s="1"/>
  <c r="K1156" i="12"/>
  <c r="Q1156" i="12"/>
  <c r="R1156" i="12" s="1"/>
  <c r="W1157" i="12" l="1"/>
  <c r="E2782" i="13"/>
  <c r="J1158" i="12"/>
  <c r="Y1158" i="12"/>
  <c r="I1158" i="12"/>
  <c r="V1158" i="12"/>
  <c r="B1159" i="12"/>
  <c r="U1158" i="12"/>
  <c r="E1158" i="12"/>
  <c r="F1158" i="12" s="1"/>
  <c r="N1158" i="12"/>
  <c r="O1158" i="12" s="1"/>
  <c r="P1158" i="12" s="1"/>
  <c r="K1157" i="12"/>
  <c r="Q1157" i="12"/>
  <c r="R1157" i="12" s="1"/>
  <c r="K1158" i="12" l="1"/>
  <c r="E2781" i="13"/>
  <c r="J1159" i="12"/>
  <c r="Y1159" i="12"/>
  <c r="I1159" i="12"/>
  <c r="V1159" i="12"/>
  <c r="B1160" i="12"/>
  <c r="U1159" i="12"/>
  <c r="E1159" i="12"/>
  <c r="F1159" i="12" s="1"/>
  <c r="N1159" i="12"/>
  <c r="O1159" i="12" s="1"/>
  <c r="P1159" i="12" s="1"/>
  <c r="Q1158" i="12"/>
  <c r="R1158" i="12" s="1"/>
  <c r="W1158" i="12"/>
  <c r="W1159" i="12" l="1"/>
  <c r="E2780" i="13"/>
  <c r="V1160" i="12"/>
  <c r="B1161" i="12"/>
  <c r="U1160" i="12"/>
  <c r="E1160" i="12"/>
  <c r="F1160" i="12" s="1"/>
  <c r="N1160" i="12"/>
  <c r="O1160" i="12" s="1"/>
  <c r="P1160" i="12" s="1"/>
  <c r="J1160" i="12"/>
  <c r="Y1160" i="12"/>
  <c r="I1160" i="12"/>
  <c r="K1159" i="12"/>
  <c r="Q1159" i="12"/>
  <c r="R1159" i="12" s="1"/>
  <c r="W1160" i="12" l="1"/>
  <c r="Q1160" i="12"/>
  <c r="R1160" i="12" s="1"/>
  <c r="E2779" i="13"/>
  <c r="N1161" i="12"/>
  <c r="O1161" i="12" s="1"/>
  <c r="P1161" i="12" s="1"/>
  <c r="J1161" i="12"/>
  <c r="Y1161" i="12"/>
  <c r="I1161" i="12"/>
  <c r="V1161" i="12"/>
  <c r="E1161" i="12"/>
  <c r="F1161" i="12" s="1"/>
  <c r="B1162" i="12"/>
  <c r="U1161" i="12"/>
  <c r="K1160" i="12"/>
  <c r="W1161" i="12" l="1"/>
  <c r="Q1161" i="12"/>
  <c r="R1161" i="12" s="1"/>
  <c r="E2778" i="13"/>
  <c r="N1162" i="12"/>
  <c r="O1162" i="12" s="1"/>
  <c r="P1162" i="12" s="1"/>
  <c r="J1162" i="12"/>
  <c r="Y1162" i="12"/>
  <c r="I1162" i="12"/>
  <c r="V1162" i="12"/>
  <c r="B1163" i="12"/>
  <c r="U1162" i="12"/>
  <c r="E1162" i="12"/>
  <c r="F1162" i="12" s="1"/>
  <c r="K1161" i="12"/>
  <c r="K1162" i="12" l="1"/>
  <c r="W1162" i="12"/>
  <c r="Q1162" i="12"/>
  <c r="R1162" i="12" s="1"/>
  <c r="E2777" i="13"/>
  <c r="N1163" i="12"/>
  <c r="O1163" i="12" s="1"/>
  <c r="P1163" i="12" s="1"/>
  <c r="J1163" i="12"/>
  <c r="Y1163" i="12"/>
  <c r="I1163" i="12"/>
  <c r="V1163" i="12"/>
  <c r="B1164" i="12"/>
  <c r="U1163" i="12"/>
  <c r="E1163" i="12"/>
  <c r="F1163" i="12" s="1"/>
  <c r="K1163" i="12" l="1"/>
  <c r="Q1163" i="12"/>
  <c r="R1163" i="12" s="1"/>
  <c r="W1163" i="12"/>
  <c r="E2776" i="13"/>
  <c r="J1164" i="12"/>
  <c r="Y1164" i="12"/>
  <c r="I1164" i="12"/>
  <c r="V1164" i="12"/>
  <c r="B1165" i="12"/>
  <c r="U1164" i="12"/>
  <c r="E1164" i="12"/>
  <c r="F1164" i="12" s="1"/>
  <c r="N1164" i="12"/>
  <c r="O1164" i="12" s="1"/>
  <c r="P1164" i="12" s="1"/>
  <c r="K1164" i="12" l="1"/>
  <c r="Q1164" i="12"/>
  <c r="R1164" i="12" s="1"/>
  <c r="W1164" i="12"/>
  <c r="E2775" i="13"/>
  <c r="V1165" i="12"/>
  <c r="B1166" i="12"/>
  <c r="U1165" i="12"/>
  <c r="E1165" i="12"/>
  <c r="F1165" i="12" s="1"/>
  <c r="N1165" i="12"/>
  <c r="O1165" i="12" s="1"/>
  <c r="P1165" i="12" s="1"/>
  <c r="J1165" i="12"/>
  <c r="Y1165" i="12"/>
  <c r="I1165" i="12"/>
  <c r="W1165" i="12" l="1"/>
  <c r="K1165" i="12"/>
  <c r="Q1165" i="12"/>
  <c r="R1165" i="12" s="1"/>
  <c r="E2774" i="13"/>
  <c r="B1167" i="12"/>
  <c r="U1166" i="12"/>
  <c r="E1166" i="12"/>
  <c r="F1166" i="12" s="1"/>
  <c r="N1166" i="12"/>
  <c r="O1166" i="12" s="1"/>
  <c r="P1166" i="12" s="1"/>
  <c r="J1166" i="12"/>
  <c r="Y1166" i="12"/>
  <c r="I1166" i="12"/>
  <c r="V1166" i="12"/>
  <c r="K1166" i="12" l="1"/>
  <c r="Q1166" i="12"/>
  <c r="R1166" i="12" s="1"/>
  <c r="W1166" i="12"/>
  <c r="E2773" i="13"/>
  <c r="N1167" i="12"/>
  <c r="O1167" i="12" s="1"/>
  <c r="P1167" i="12" s="1"/>
  <c r="J1167" i="12"/>
  <c r="Y1167" i="12"/>
  <c r="I1167" i="12"/>
  <c r="V1167" i="12"/>
  <c r="B1168" i="12"/>
  <c r="U1167" i="12"/>
  <c r="E1167" i="12"/>
  <c r="F1167" i="12" s="1"/>
  <c r="W1167" i="12" l="1"/>
  <c r="Q1167" i="12"/>
  <c r="R1167" i="12" s="1"/>
  <c r="E2772" i="13"/>
  <c r="N1168" i="12"/>
  <c r="O1168" i="12" s="1"/>
  <c r="P1168" i="12" s="1"/>
  <c r="J1168" i="12"/>
  <c r="Y1168" i="12"/>
  <c r="I1168" i="12"/>
  <c r="V1168" i="12"/>
  <c r="B1169" i="12"/>
  <c r="U1168" i="12"/>
  <c r="E1168" i="12"/>
  <c r="F1168" i="12" s="1"/>
  <c r="K1167" i="12"/>
  <c r="Q1168" i="12" l="1"/>
  <c r="R1168" i="12" s="1"/>
  <c r="W1168" i="12"/>
  <c r="E2771" i="13"/>
  <c r="J1169" i="12"/>
  <c r="Y1169" i="12"/>
  <c r="I1169" i="12"/>
  <c r="V1169" i="12"/>
  <c r="B1170" i="12"/>
  <c r="U1169" i="12"/>
  <c r="E1169" i="12"/>
  <c r="F1169" i="12" s="1"/>
  <c r="N1169" i="12"/>
  <c r="O1169" i="12" s="1"/>
  <c r="P1169" i="12" s="1"/>
  <c r="K1168" i="12"/>
  <c r="Q1169" i="12" l="1"/>
  <c r="R1169" i="12" s="1"/>
  <c r="K1169" i="12"/>
  <c r="W1169" i="12"/>
  <c r="E2770" i="13"/>
  <c r="Y1170" i="12"/>
  <c r="I1170" i="12"/>
  <c r="V1170" i="12"/>
  <c r="B1171" i="12"/>
  <c r="U1170" i="12"/>
  <c r="E1170" i="12"/>
  <c r="F1170" i="12" s="1"/>
  <c r="N1170" i="12"/>
  <c r="O1170" i="12" s="1"/>
  <c r="P1170" i="12" s="1"/>
  <c r="J1170" i="12"/>
  <c r="W1170" i="12" l="1"/>
  <c r="K1170" i="12"/>
  <c r="Q1170" i="12"/>
  <c r="R1170" i="12" s="1"/>
  <c r="E2769" i="13"/>
  <c r="V1171" i="12"/>
  <c r="B1172" i="12"/>
  <c r="U1171" i="12"/>
  <c r="E1171" i="12"/>
  <c r="F1171" i="12" s="1"/>
  <c r="N1171" i="12"/>
  <c r="O1171" i="12" s="1"/>
  <c r="P1171" i="12" s="1"/>
  <c r="J1171" i="12"/>
  <c r="Y1171" i="12"/>
  <c r="I1171" i="12"/>
  <c r="W1171" i="12" l="1"/>
  <c r="Q1171" i="12"/>
  <c r="R1171" i="12" s="1"/>
  <c r="K1171" i="12"/>
  <c r="E2768" i="13"/>
  <c r="N1172" i="12"/>
  <c r="O1172" i="12" s="1"/>
  <c r="P1172" i="12" s="1"/>
  <c r="J1172" i="12"/>
  <c r="Y1172" i="12"/>
  <c r="I1172" i="12"/>
  <c r="V1172" i="12"/>
  <c r="B1173" i="12"/>
  <c r="U1172" i="12"/>
  <c r="E1172" i="12"/>
  <c r="F1172" i="12" s="1"/>
  <c r="W1172" i="12" l="1"/>
  <c r="K1172" i="12"/>
  <c r="E2767" i="13"/>
  <c r="N1173" i="12"/>
  <c r="O1173" i="12" s="1"/>
  <c r="P1173" i="12" s="1"/>
  <c r="J1173" i="12"/>
  <c r="Y1173" i="12"/>
  <c r="I1173" i="12"/>
  <c r="V1173" i="12"/>
  <c r="B1174" i="12"/>
  <c r="U1173" i="12"/>
  <c r="E1173" i="12"/>
  <c r="F1173" i="12" s="1"/>
  <c r="Q1172" i="12"/>
  <c r="R1172" i="12" s="1"/>
  <c r="W1173" i="12" l="1"/>
  <c r="Q1173" i="12"/>
  <c r="R1173" i="12" s="1"/>
  <c r="K1173" i="12"/>
  <c r="E2766" i="13"/>
  <c r="J1174" i="12"/>
  <c r="Y1174" i="12"/>
  <c r="I1174" i="12"/>
  <c r="V1174" i="12"/>
  <c r="B1175" i="12"/>
  <c r="U1174" i="12"/>
  <c r="E1174" i="12"/>
  <c r="F1174" i="12" s="1"/>
  <c r="N1174" i="12"/>
  <c r="O1174" i="12" s="1"/>
  <c r="P1174" i="12" s="1"/>
  <c r="W1174" i="12" l="1"/>
  <c r="E2765" i="13"/>
  <c r="J1175" i="12"/>
  <c r="Y1175" i="12"/>
  <c r="I1175" i="12"/>
  <c r="V1175" i="12"/>
  <c r="B1176" i="12"/>
  <c r="U1175" i="12"/>
  <c r="E1175" i="12"/>
  <c r="F1175" i="12" s="1"/>
  <c r="N1175" i="12"/>
  <c r="O1175" i="12" s="1"/>
  <c r="P1175" i="12" s="1"/>
  <c r="Q1174" i="12"/>
  <c r="R1174" i="12" s="1"/>
  <c r="K1174" i="12"/>
  <c r="E2764" i="13" l="1"/>
  <c r="V1176" i="12"/>
  <c r="B1177" i="12"/>
  <c r="U1176" i="12"/>
  <c r="E1176" i="12"/>
  <c r="F1176" i="12" s="1"/>
  <c r="N1176" i="12"/>
  <c r="O1176" i="12" s="1"/>
  <c r="P1176" i="12" s="1"/>
  <c r="J1176" i="12"/>
  <c r="Y1176" i="12"/>
  <c r="I1176" i="12"/>
  <c r="K1175" i="12"/>
  <c r="Q1175" i="12"/>
  <c r="R1175" i="12" s="1"/>
  <c r="W1175" i="12"/>
  <c r="W1176" i="12" l="1"/>
  <c r="Q1176" i="12"/>
  <c r="R1176" i="12" s="1"/>
  <c r="E2763" i="13"/>
  <c r="N1177" i="12"/>
  <c r="O1177" i="12" s="1"/>
  <c r="P1177" i="12" s="1"/>
  <c r="J1177" i="12"/>
  <c r="Y1177" i="12"/>
  <c r="I1177" i="12"/>
  <c r="V1177" i="12"/>
  <c r="B1178" i="12"/>
  <c r="U1177" i="12"/>
  <c r="E1177" i="12"/>
  <c r="F1177" i="12" s="1"/>
  <c r="K1176" i="12"/>
  <c r="K1177" i="12" l="1"/>
  <c r="W1177" i="12"/>
  <c r="Q1177" i="12"/>
  <c r="R1177" i="12" s="1"/>
  <c r="E2762" i="13"/>
  <c r="N1178" i="12"/>
  <c r="O1178" i="12" s="1"/>
  <c r="P1178" i="12" s="1"/>
  <c r="J1178" i="12"/>
  <c r="Y1178" i="12"/>
  <c r="I1178" i="12"/>
  <c r="V1178" i="12"/>
  <c r="B1179" i="12"/>
  <c r="U1178" i="12"/>
  <c r="E1178" i="12"/>
  <c r="F1178" i="12" s="1"/>
  <c r="K1178" i="12" l="1"/>
  <c r="Q1178" i="12"/>
  <c r="R1178" i="12" s="1"/>
  <c r="E2761" i="13"/>
  <c r="N1179" i="12"/>
  <c r="O1179" i="12" s="1"/>
  <c r="P1179" i="12" s="1"/>
  <c r="J1179" i="12"/>
  <c r="Y1179" i="12"/>
  <c r="I1179" i="12"/>
  <c r="V1179" i="12"/>
  <c r="B1180" i="12"/>
  <c r="U1179" i="12"/>
  <c r="E1179" i="12"/>
  <c r="F1179" i="12" s="1"/>
  <c r="W1178" i="12"/>
  <c r="W1179" i="12" l="1"/>
  <c r="K1179" i="12"/>
  <c r="Q1179" i="12"/>
  <c r="R1179" i="12" s="1"/>
  <c r="E2760" i="13"/>
  <c r="J1180" i="12"/>
  <c r="Y1180" i="12"/>
  <c r="I1180" i="12"/>
  <c r="V1180" i="12"/>
  <c r="B1181" i="12"/>
  <c r="U1180" i="12"/>
  <c r="E1180" i="12"/>
  <c r="F1180" i="12" s="1"/>
  <c r="N1180" i="12"/>
  <c r="O1180" i="12" s="1"/>
  <c r="P1180" i="12" s="1"/>
  <c r="W1180" i="12" l="1"/>
  <c r="Q1180" i="12"/>
  <c r="R1180" i="12" s="1"/>
  <c r="E2759" i="13"/>
  <c r="V1181" i="12"/>
  <c r="B1182" i="12"/>
  <c r="U1181" i="12"/>
  <c r="E1181" i="12"/>
  <c r="F1181" i="12" s="1"/>
  <c r="N1181" i="12"/>
  <c r="O1181" i="12" s="1"/>
  <c r="P1181" i="12" s="1"/>
  <c r="J1181" i="12"/>
  <c r="Y1181" i="12"/>
  <c r="I1181" i="12"/>
  <c r="K1180" i="12"/>
  <c r="E2758" i="13" l="1"/>
  <c r="B1183" i="12"/>
  <c r="U1182" i="12"/>
  <c r="E1182" i="12"/>
  <c r="F1182" i="12" s="1"/>
  <c r="N1182" i="12"/>
  <c r="O1182" i="12" s="1"/>
  <c r="P1182" i="12" s="1"/>
  <c r="J1182" i="12"/>
  <c r="Y1182" i="12"/>
  <c r="I1182" i="12"/>
  <c r="V1182" i="12"/>
  <c r="K1181" i="12"/>
  <c r="Q1181" i="12"/>
  <c r="R1181" i="12" s="1"/>
  <c r="W1181" i="12"/>
  <c r="W1182" i="12" l="1"/>
  <c r="Q1182" i="12"/>
  <c r="R1182" i="12" s="1"/>
  <c r="E2757" i="13"/>
  <c r="N1183" i="12"/>
  <c r="O1183" i="12" s="1"/>
  <c r="P1183" i="12" s="1"/>
  <c r="J1183" i="12"/>
  <c r="Y1183" i="12"/>
  <c r="I1183" i="12"/>
  <c r="V1183" i="12"/>
  <c r="B1184" i="12"/>
  <c r="U1183" i="12"/>
  <c r="E1183" i="12"/>
  <c r="F1183" i="12" s="1"/>
  <c r="K1182" i="12"/>
  <c r="W1183" i="12" l="1"/>
  <c r="Q1183" i="12"/>
  <c r="R1183" i="12" s="1"/>
  <c r="E2756" i="13"/>
  <c r="N1184" i="12"/>
  <c r="O1184" i="12" s="1"/>
  <c r="P1184" i="12" s="1"/>
  <c r="J1184" i="12"/>
  <c r="Y1184" i="12"/>
  <c r="I1184" i="12"/>
  <c r="V1184" i="12"/>
  <c r="B1185" i="12"/>
  <c r="U1184" i="12"/>
  <c r="E1184" i="12"/>
  <c r="F1184" i="12" s="1"/>
  <c r="K1183" i="12"/>
  <c r="Q1184" i="12" l="1"/>
  <c r="R1184" i="12" s="1"/>
  <c r="W1184" i="12"/>
  <c r="E2755" i="13"/>
  <c r="J1185" i="12"/>
  <c r="Y1185" i="12"/>
  <c r="I1185" i="12"/>
  <c r="V1185" i="12"/>
  <c r="B1186" i="12"/>
  <c r="U1185" i="12"/>
  <c r="E1185" i="12"/>
  <c r="F1185" i="12" s="1"/>
  <c r="N1185" i="12"/>
  <c r="O1185" i="12" s="1"/>
  <c r="P1185" i="12" s="1"/>
  <c r="K1184" i="12"/>
  <c r="Q1185" i="12" l="1"/>
  <c r="R1185" i="12" s="1"/>
  <c r="K1185" i="12"/>
  <c r="W1185" i="12"/>
  <c r="E2754" i="13"/>
  <c r="Y1186" i="12"/>
  <c r="I1186" i="12"/>
  <c r="V1186" i="12"/>
  <c r="U1186" i="12"/>
  <c r="E1186" i="12"/>
  <c r="F1186" i="12" s="1"/>
  <c r="B1187" i="12"/>
  <c r="N1186" i="12"/>
  <c r="O1186" i="12" s="1"/>
  <c r="P1186" i="12" s="1"/>
  <c r="J1186" i="12"/>
  <c r="K1186" i="12" l="1"/>
  <c r="E2753" i="13"/>
  <c r="Y1187" i="12"/>
  <c r="I1187" i="12"/>
  <c r="V1187" i="12"/>
  <c r="J1187" i="12"/>
  <c r="E1187" i="12"/>
  <c r="F1187" i="12" s="1"/>
  <c r="U1187" i="12"/>
  <c r="B1188" i="12"/>
  <c r="N1187" i="12"/>
  <c r="O1187" i="12" s="1"/>
  <c r="P1187" i="12" s="1"/>
  <c r="Q1186" i="12"/>
  <c r="R1186" i="12" s="1"/>
  <c r="W1186" i="12"/>
  <c r="K1187" i="12" l="1"/>
  <c r="Q1187" i="12"/>
  <c r="R1187" i="12" s="1"/>
  <c r="E2752" i="13"/>
  <c r="V1188" i="12"/>
  <c r="B1189" i="12"/>
  <c r="U1188" i="12"/>
  <c r="E1188" i="12"/>
  <c r="F1188" i="12" s="1"/>
  <c r="N1188" i="12"/>
  <c r="O1188" i="12" s="1"/>
  <c r="P1188" i="12" s="1"/>
  <c r="J1188" i="12"/>
  <c r="I1188" i="12"/>
  <c r="Y1188" i="12"/>
  <c r="W1187" i="12"/>
  <c r="W1188" i="12" l="1"/>
  <c r="E2751" i="13"/>
  <c r="V1189" i="12"/>
  <c r="J1189" i="12"/>
  <c r="E1189" i="12"/>
  <c r="F1189" i="12" s="1"/>
  <c r="Y1189" i="12"/>
  <c r="U1189" i="12"/>
  <c r="N1189" i="12"/>
  <c r="O1189" i="12" s="1"/>
  <c r="P1189" i="12" s="1"/>
  <c r="B1190" i="12"/>
  <c r="I1189" i="12"/>
  <c r="Q1188" i="12"/>
  <c r="R1188" i="12" s="1"/>
  <c r="K1188" i="12"/>
  <c r="W1189" i="12" l="1"/>
  <c r="E2750" i="13"/>
  <c r="V1190" i="12"/>
  <c r="U1190" i="12"/>
  <c r="N1190" i="12"/>
  <c r="O1190" i="12" s="1"/>
  <c r="P1190" i="12" s="1"/>
  <c r="B1191" i="12"/>
  <c r="J1190" i="12"/>
  <c r="I1190" i="12"/>
  <c r="E1190" i="12"/>
  <c r="F1190" i="12" s="1"/>
  <c r="Y1190" i="12"/>
  <c r="K1189" i="12"/>
  <c r="Q1189" i="12"/>
  <c r="R1189" i="12" s="1"/>
  <c r="W1190" i="12" l="1"/>
  <c r="Q1190" i="12"/>
  <c r="R1190" i="12" s="1"/>
  <c r="E2749" i="13"/>
  <c r="N1191" i="12"/>
  <c r="O1191" i="12" s="1"/>
  <c r="P1191" i="12" s="1"/>
  <c r="J1191" i="12"/>
  <c r="B1192" i="12"/>
  <c r="I1191" i="12"/>
  <c r="E1191" i="12"/>
  <c r="F1191" i="12" s="1"/>
  <c r="Y1191" i="12"/>
  <c r="V1191" i="12"/>
  <c r="U1191" i="12"/>
  <c r="K1190" i="12"/>
  <c r="W1191" i="12" l="1"/>
  <c r="Q1191" i="12"/>
  <c r="R1191" i="12" s="1"/>
  <c r="K1191" i="12"/>
  <c r="E2748" i="13"/>
  <c r="J1192" i="12"/>
  <c r="Y1192" i="12"/>
  <c r="I1192" i="12"/>
  <c r="B1193" i="12"/>
  <c r="U1192" i="12"/>
  <c r="V1192" i="12"/>
  <c r="N1192" i="12"/>
  <c r="O1192" i="12" s="1"/>
  <c r="P1192" i="12" s="1"/>
  <c r="E1192" i="12"/>
  <c r="F1192" i="12" s="1"/>
  <c r="Q1192" i="12" l="1"/>
  <c r="R1192" i="12" s="1"/>
  <c r="W1192" i="12"/>
  <c r="E2747" i="13"/>
  <c r="J1193" i="12"/>
  <c r="V1193" i="12"/>
  <c r="B1194" i="12"/>
  <c r="U1193" i="12"/>
  <c r="N1193" i="12"/>
  <c r="O1193" i="12" s="1"/>
  <c r="P1193" i="12" s="1"/>
  <c r="Y1193" i="12"/>
  <c r="I1193" i="12"/>
  <c r="E1193" i="12"/>
  <c r="F1193" i="12" s="1"/>
  <c r="K1192" i="12"/>
  <c r="W1193" i="12" l="1"/>
  <c r="Q1193" i="12"/>
  <c r="R1193" i="12" s="1"/>
  <c r="E2746" i="13"/>
  <c r="B1195" i="12"/>
  <c r="U1194" i="12"/>
  <c r="E1194" i="12"/>
  <c r="F1194" i="12" s="1"/>
  <c r="Y1194" i="12"/>
  <c r="V1194" i="12"/>
  <c r="N1194" i="12"/>
  <c r="O1194" i="12" s="1"/>
  <c r="P1194" i="12" s="1"/>
  <c r="J1194" i="12"/>
  <c r="I1194" i="12"/>
  <c r="K1193" i="12"/>
  <c r="Q1194" i="12" l="1"/>
  <c r="R1194" i="12" s="1"/>
  <c r="W1194" i="12"/>
  <c r="E2745" i="13"/>
  <c r="N1195" i="12"/>
  <c r="O1195" i="12" s="1"/>
  <c r="P1195" i="12" s="1"/>
  <c r="V1195" i="12"/>
  <c r="U1195" i="12"/>
  <c r="J1195" i="12"/>
  <c r="I1195" i="12"/>
  <c r="B1196" i="12"/>
  <c r="E1195" i="12"/>
  <c r="F1195" i="12" s="1"/>
  <c r="Y1195" i="12"/>
  <c r="K1194" i="12"/>
  <c r="K1195" i="12" l="1"/>
  <c r="W1195" i="12"/>
  <c r="Q1195" i="12"/>
  <c r="R1195" i="12" s="1"/>
  <c r="E2744" i="13"/>
  <c r="N1196" i="12"/>
  <c r="O1196" i="12" s="1"/>
  <c r="P1196" i="12" s="1"/>
  <c r="Y1196" i="12"/>
  <c r="I1196" i="12"/>
  <c r="B1197" i="12"/>
  <c r="U1196" i="12"/>
  <c r="E1196" i="12"/>
  <c r="F1196" i="12" s="1"/>
  <c r="J1196" i="12"/>
  <c r="V1196" i="12"/>
  <c r="W1196" i="12" l="1"/>
  <c r="E2743" i="13"/>
  <c r="N1197" i="12"/>
  <c r="O1197" i="12" s="1"/>
  <c r="P1197" i="12" s="1"/>
  <c r="J1197" i="12"/>
  <c r="Y1197" i="12"/>
  <c r="I1197" i="12"/>
  <c r="V1197" i="12"/>
  <c r="B1198" i="12"/>
  <c r="E1197" i="12"/>
  <c r="F1197" i="12" s="1"/>
  <c r="U1197" i="12"/>
  <c r="K1196" i="12"/>
  <c r="Q1196" i="12"/>
  <c r="R1196" i="12" s="1"/>
  <c r="Q1197" i="12" l="1"/>
  <c r="R1197" i="12" s="1"/>
  <c r="K1197" i="12"/>
  <c r="W1197" i="12"/>
  <c r="E2742" i="13"/>
  <c r="Y1198" i="12"/>
  <c r="I1198" i="12"/>
  <c r="V1198" i="12"/>
  <c r="B1199" i="12"/>
  <c r="U1198" i="12"/>
  <c r="E1198" i="12"/>
  <c r="F1198" i="12" s="1"/>
  <c r="J1198" i="12"/>
  <c r="N1198" i="12"/>
  <c r="O1198" i="12" s="1"/>
  <c r="P1198" i="12" s="1"/>
  <c r="K1198" i="12" l="1"/>
  <c r="Q1198" i="12"/>
  <c r="R1198" i="12" s="1"/>
  <c r="W1198" i="12"/>
  <c r="E2741" i="13"/>
  <c r="V1199" i="12"/>
  <c r="B1200" i="12"/>
  <c r="U1199" i="12"/>
  <c r="E1199" i="12"/>
  <c r="F1199" i="12" s="1"/>
  <c r="N1199" i="12"/>
  <c r="O1199" i="12" s="1"/>
  <c r="P1199" i="12" s="1"/>
  <c r="J1199" i="12"/>
  <c r="I1199" i="12"/>
  <c r="Y1199" i="12"/>
  <c r="W1199" i="12" l="1"/>
  <c r="Q1199" i="12"/>
  <c r="R1199" i="12" s="1"/>
  <c r="K1199" i="12"/>
  <c r="E2740" i="13"/>
  <c r="B1201" i="12"/>
  <c r="U1200" i="12"/>
  <c r="E1200" i="12"/>
  <c r="F1200" i="12" s="1"/>
  <c r="Y1200" i="12"/>
  <c r="I1200" i="12"/>
  <c r="J1200" i="12"/>
  <c r="V1200" i="12"/>
  <c r="N1200" i="12"/>
  <c r="O1200" i="12" s="1"/>
  <c r="P1200" i="12" s="1"/>
  <c r="W1200" i="12" l="1"/>
  <c r="E2739" i="13"/>
  <c r="N1201" i="12"/>
  <c r="O1201" i="12" s="1"/>
  <c r="P1201" i="12" s="1"/>
  <c r="J1201" i="12"/>
  <c r="V1201" i="12"/>
  <c r="I1201" i="12"/>
  <c r="E1201" i="12"/>
  <c r="F1201" i="12" s="1"/>
  <c r="B1202" i="12"/>
  <c r="Y1201" i="12"/>
  <c r="U1201" i="12"/>
  <c r="K1200" i="12"/>
  <c r="Q1200" i="12"/>
  <c r="R1200" i="12" s="1"/>
  <c r="K1201" i="12" l="1"/>
  <c r="Q1201" i="12"/>
  <c r="R1201" i="12" s="1"/>
  <c r="W1201" i="12"/>
  <c r="E2738" i="13"/>
  <c r="J1202" i="12"/>
  <c r="Y1202" i="12"/>
  <c r="I1202" i="12"/>
  <c r="B1203" i="12"/>
  <c r="U1202" i="12"/>
  <c r="E1202" i="12"/>
  <c r="F1202" i="12" s="1"/>
  <c r="N1202" i="12"/>
  <c r="O1202" i="12" s="1"/>
  <c r="P1202" i="12" s="1"/>
  <c r="V1202" i="12"/>
  <c r="Q1202" i="12" l="1"/>
  <c r="R1202" i="12" s="1"/>
  <c r="W1202" i="12"/>
  <c r="E2737" i="13"/>
  <c r="J1203" i="12"/>
  <c r="Y1203" i="12"/>
  <c r="I1203" i="12"/>
  <c r="V1203" i="12"/>
  <c r="N1203" i="12"/>
  <c r="O1203" i="12" s="1"/>
  <c r="P1203" i="12" s="1"/>
  <c r="E1203" i="12"/>
  <c r="F1203" i="12" s="1"/>
  <c r="B1204" i="12"/>
  <c r="U1203" i="12"/>
  <c r="K1202" i="12"/>
  <c r="W1203" i="12" l="1"/>
  <c r="E2736" i="13"/>
  <c r="Y1204" i="12"/>
  <c r="I1204" i="12"/>
  <c r="V1204" i="12"/>
  <c r="B1205" i="12"/>
  <c r="U1204" i="12"/>
  <c r="E1204" i="12"/>
  <c r="F1204" i="12" s="1"/>
  <c r="N1204" i="12"/>
  <c r="O1204" i="12" s="1"/>
  <c r="P1204" i="12" s="1"/>
  <c r="J1204" i="12"/>
  <c r="Q1203" i="12"/>
  <c r="R1203" i="12" s="1"/>
  <c r="K1203" i="12"/>
  <c r="W1204" i="12" l="1"/>
  <c r="E2735" i="13"/>
  <c r="V1205" i="12"/>
  <c r="N1205" i="12"/>
  <c r="O1205" i="12" s="1"/>
  <c r="P1205" i="12" s="1"/>
  <c r="J1205" i="12"/>
  <c r="Y1205" i="12"/>
  <c r="U1205" i="12"/>
  <c r="I1205" i="12"/>
  <c r="E1205" i="12"/>
  <c r="F1205" i="12" s="1"/>
  <c r="B1206" i="12"/>
  <c r="K1204" i="12"/>
  <c r="Q1204" i="12"/>
  <c r="R1204" i="12" s="1"/>
  <c r="W1205" i="12" l="1"/>
  <c r="Q1205" i="12"/>
  <c r="R1205" i="12" s="1"/>
  <c r="E2734" i="13"/>
  <c r="N1206" i="12"/>
  <c r="O1206" i="12" s="1"/>
  <c r="P1206" i="12" s="1"/>
  <c r="Y1206" i="12"/>
  <c r="I1206" i="12"/>
  <c r="V1206" i="12"/>
  <c r="B1207" i="12"/>
  <c r="U1206" i="12"/>
  <c r="J1206" i="12"/>
  <c r="E1206" i="12"/>
  <c r="F1206" i="12" s="1"/>
  <c r="K1205" i="12"/>
  <c r="Q1206" i="12" l="1"/>
  <c r="R1206" i="12" s="1"/>
  <c r="W1206" i="12"/>
  <c r="E2733" i="13"/>
  <c r="N1207" i="12"/>
  <c r="O1207" i="12" s="1"/>
  <c r="P1207" i="12" s="1"/>
  <c r="J1207" i="12"/>
  <c r="V1207" i="12"/>
  <c r="B1208" i="12"/>
  <c r="U1207" i="12"/>
  <c r="E1207" i="12"/>
  <c r="F1207" i="12" s="1"/>
  <c r="I1207" i="12"/>
  <c r="Y1207" i="12"/>
  <c r="K1206" i="12"/>
  <c r="W1207" i="12" l="1"/>
  <c r="Q1207" i="12"/>
  <c r="R1207" i="12" s="1"/>
  <c r="K1207" i="12"/>
  <c r="E2732" i="13"/>
  <c r="J1208" i="12"/>
  <c r="Y1208" i="12"/>
  <c r="I1208" i="12"/>
  <c r="B1209" i="12"/>
  <c r="U1208" i="12"/>
  <c r="E1208" i="12"/>
  <c r="F1208" i="12" s="1"/>
  <c r="V1208" i="12"/>
  <c r="N1208" i="12"/>
  <c r="O1208" i="12" s="1"/>
  <c r="P1208" i="12" s="1"/>
  <c r="K1208" i="12" l="1"/>
  <c r="Q1208" i="12"/>
  <c r="R1208" i="12" s="1"/>
  <c r="W1208" i="12"/>
  <c r="E2731" i="13"/>
  <c r="J1209" i="12"/>
  <c r="V1209" i="12"/>
  <c r="B1210" i="12"/>
  <c r="U1209" i="12"/>
  <c r="E1209" i="12"/>
  <c r="F1209" i="12" s="1"/>
  <c r="N1209" i="12"/>
  <c r="O1209" i="12" s="1"/>
  <c r="P1209" i="12" s="1"/>
  <c r="Y1209" i="12"/>
  <c r="I1209" i="12"/>
  <c r="Q1209" i="12" l="1"/>
  <c r="R1209" i="12" s="1"/>
  <c r="K1209" i="12"/>
  <c r="W1209" i="12"/>
  <c r="E2730" i="13"/>
  <c r="B1211" i="12"/>
  <c r="U1210" i="12"/>
  <c r="E1210" i="12"/>
  <c r="F1210" i="12" s="1"/>
  <c r="J1210" i="12"/>
  <c r="I1210" i="12"/>
  <c r="Y1210" i="12"/>
  <c r="V1210" i="12"/>
  <c r="N1210" i="12"/>
  <c r="O1210" i="12" s="1"/>
  <c r="P1210" i="12" s="1"/>
  <c r="W1210" i="12" l="1"/>
  <c r="E2729" i="13"/>
  <c r="N1211" i="12"/>
  <c r="O1211" i="12" s="1"/>
  <c r="P1211" i="12" s="1"/>
  <c r="J1211" i="12"/>
  <c r="Y1211" i="12"/>
  <c r="I1211" i="12"/>
  <c r="V1211" i="12"/>
  <c r="U1211" i="12"/>
  <c r="E1211" i="12"/>
  <c r="F1211" i="12" s="1"/>
  <c r="B1212" i="12"/>
  <c r="K1210" i="12"/>
  <c r="Q1210" i="12"/>
  <c r="R1210" i="12" s="1"/>
  <c r="W1211" i="12" l="1"/>
  <c r="K1211" i="12"/>
  <c r="Q1211" i="12"/>
  <c r="R1211" i="12" s="1"/>
  <c r="E2728" i="13"/>
  <c r="N1212" i="12"/>
  <c r="O1212" i="12" s="1"/>
  <c r="P1212" i="12" s="1"/>
  <c r="Y1212" i="12"/>
  <c r="I1212" i="12"/>
  <c r="V1212" i="12"/>
  <c r="B1213" i="12"/>
  <c r="U1212" i="12"/>
  <c r="E1212" i="12"/>
  <c r="F1212" i="12" s="1"/>
  <c r="J1212" i="12"/>
  <c r="Q1212" i="12" l="1"/>
  <c r="R1212" i="12" s="1"/>
  <c r="W1212" i="12"/>
  <c r="E2727" i="13"/>
  <c r="N1213" i="12"/>
  <c r="O1213" i="12" s="1"/>
  <c r="P1213" i="12" s="1"/>
  <c r="J1213" i="12"/>
  <c r="Y1213" i="12"/>
  <c r="I1213" i="12"/>
  <c r="V1213" i="12"/>
  <c r="B1214" i="12"/>
  <c r="U1213" i="12"/>
  <c r="E1213" i="12"/>
  <c r="F1213" i="12" s="1"/>
  <c r="K1212" i="12"/>
  <c r="W1213" i="12" l="1"/>
  <c r="Q1213" i="12"/>
  <c r="R1213" i="12" s="1"/>
  <c r="E2726" i="13"/>
  <c r="J1214" i="12"/>
  <c r="Y1214" i="12"/>
  <c r="I1214" i="12"/>
  <c r="V1214" i="12"/>
  <c r="B1215" i="12"/>
  <c r="U1214" i="12"/>
  <c r="E1214" i="12"/>
  <c r="F1214" i="12" s="1"/>
  <c r="N1214" i="12"/>
  <c r="O1214" i="12" s="1"/>
  <c r="P1214" i="12" s="1"/>
  <c r="K1213" i="12"/>
  <c r="W1214" i="12" l="1"/>
  <c r="Q1214" i="12"/>
  <c r="R1214" i="12" s="1"/>
  <c r="E2725" i="13"/>
  <c r="V1215" i="12"/>
  <c r="B1216" i="12"/>
  <c r="U1215" i="12"/>
  <c r="E1215" i="12"/>
  <c r="F1215" i="12" s="1"/>
  <c r="N1215" i="12"/>
  <c r="O1215" i="12" s="1"/>
  <c r="P1215" i="12" s="1"/>
  <c r="Y1215" i="12"/>
  <c r="J1215" i="12"/>
  <c r="I1215" i="12"/>
  <c r="K1214" i="12"/>
  <c r="E2724" i="13" l="1"/>
  <c r="B1217" i="12"/>
  <c r="U1216" i="12"/>
  <c r="E1216" i="12"/>
  <c r="F1216" i="12" s="1"/>
  <c r="J1216" i="12"/>
  <c r="Y1216" i="12"/>
  <c r="I1216" i="12"/>
  <c r="V1216" i="12"/>
  <c r="N1216" i="12"/>
  <c r="O1216" i="12" s="1"/>
  <c r="P1216" i="12" s="1"/>
  <c r="K1215" i="12"/>
  <c r="Q1215" i="12"/>
  <c r="R1215" i="12" s="1"/>
  <c r="W1215" i="12"/>
  <c r="W1216" i="12" l="1"/>
  <c r="Q1216" i="12"/>
  <c r="R1216" i="12" s="1"/>
  <c r="E2723" i="13"/>
  <c r="N1217" i="12"/>
  <c r="O1217" i="12" s="1"/>
  <c r="P1217" i="12" s="1"/>
  <c r="J1217" i="12"/>
  <c r="Y1217" i="12"/>
  <c r="I1217" i="12"/>
  <c r="V1217" i="12"/>
  <c r="B1218" i="12"/>
  <c r="U1217" i="12"/>
  <c r="E1217" i="12"/>
  <c r="F1217" i="12" s="1"/>
  <c r="K1216" i="12"/>
  <c r="W1217" i="12" l="1"/>
  <c r="Q1217" i="12"/>
  <c r="R1217" i="12" s="1"/>
  <c r="E2722" i="13"/>
  <c r="N1218" i="12"/>
  <c r="O1218" i="12" s="1"/>
  <c r="P1218" i="12" s="1"/>
  <c r="J1218" i="12"/>
  <c r="Y1218" i="12"/>
  <c r="I1218" i="12"/>
  <c r="V1218" i="12"/>
  <c r="B1219" i="12"/>
  <c r="U1218" i="12"/>
  <c r="E1218" i="12"/>
  <c r="F1218" i="12" s="1"/>
  <c r="K1217" i="12"/>
  <c r="K1218" i="12" l="1"/>
  <c r="Q1218" i="12"/>
  <c r="R1218" i="12" s="1"/>
  <c r="W1218" i="12"/>
  <c r="E2721" i="13"/>
  <c r="J1219" i="12"/>
  <c r="Y1219" i="12"/>
  <c r="I1219" i="12"/>
  <c r="V1219" i="12"/>
  <c r="B1220" i="12"/>
  <c r="U1219" i="12"/>
  <c r="N1219" i="12"/>
  <c r="O1219" i="12" s="1"/>
  <c r="P1219" i="12" s="1"/>
  <c r="E1219" i="12"/>
  <c r="F1219" i="12" s="1"/>
  <c r="W1219" i="12" l="1"/>
  <c r="Q1219" i="12"/>
  <c r="R1219" i="12" s="1"/>
  <c r="E2720" i="13"/>
  <c r="Y1220" i="12"/>
  <c r="I1220" i="12"/>
  <c r="V1220" i="12"/>
  <c r="B1221" i="12"/>
  <c r="U1220" i="12"/>
  <c r="E1220" i="12"/>
  <c r="F1220" i="12" s="1"/>
  <c r="N1220" i="12"/>
  <c r="O1220" i="12" s="1"/>
  <c r="P1220" i="12" s="1"/>
  <c r="J1220" i="12"/>
  <c r="K1219" i="12"/>
  <c r="W1220" i="12" l="1"/>
  <c r="Q1220" i="12"/>
  <c r="R1220" i="12" s="1"/>
  <c r="E2719" i="13"/>
  <c r="V1221" i="12"/>
  <c r="B1222" i="12"/>
  <c r="U1221" i="12"/>
  <c r="E1221" i="12"/>
  <c r="F1221" i="12" s="1"/>
  <c r="N1221" i="12"/>
  <c r="O1221" i="12" s="1"/>
  <c r="P1221" i="12" s="1"/>
  <c r="J1221" i="12"/>
  <c r="Y1221" i="12"/>
  <c r="I1221" i="12"/>
  <c r="K1220" i="12"/>
  <c r="W1221" i="12" l="1"/>
  <c r="E2718" i="13"/>
  <c r="N1222" i="12"/>
  <c r="O1222" i="12" s="1"/>
  <c r="P1222" i="12" s="1"/>
  <c r="J1222" i="12"/>
  <c r="Y1222" i="12"/>
  <c r="I1222" i="12"/>
  <c r="V1222" i="12"/>
  <c r="B1223" i="12"/>
  <c r="U1222" i="12"/>
  <c r="E1222" i="12"/>
  <c r="F1222" i="12" s="1"/>
  <c r="K1221" i="12"/>
  <c r="Q1221" i="12"/>
  <c r="R1221" i="12" s="1"/>
  <c r="W1222" i="12" l="1"/>
  <c r="K1222" i="12"/>
  <c r="Q1222" i="12"/>
  <c r="R1222" i="12" s="1"/>
  <c r="E2717" i="13"/>
  <c r="N1223" i="12"/>
  <c r="O1223" i="12" s="1"/>
  <c r="P1223" i="12" s="1"/>
  <c r="J1223" i="12"/>
  <c r="V1223" i="12"/>
  <c r="B1224" i="12"/>
  <c r="U1223" i="12"/>
  <c r="E1223" i="12"/>
  <c r="F1223" i="12" s="1"/>
  <c r="I1223" i="12"/>
  <c r="Y1223" i="12"/>
  <c r="K1223" i="12" l="1"/>
  <c r="W1223" i="12"/>
  <c r="Q1223" i="12"/>
  <c r="R1223" i="12" s="1"/>
  <c r="E2716" i="13"/>
  <c r="J1224" i="12"/>
  <c r="Y1224" i="12"/>
  <c r="I1224" i="12"/>
  <c r="B1225" i="12"/>
  <c r="U1224" i="12"/>
  <c r="E1224" i="12"/>
  <c r="F1224" i="12" s="1"/>
  <c r="V1224" i="12"/>
  <c r="N1224" i="12"/>
  <c r="O1224" i="12" s="1"/>
  <c r="P1224" i="12" s="1"/>
  <c r="W1224" i="12" l="1"/>
  <c r="E2715" i="13"/>
  <c r="J1225" i="12"/>
  <c r="Y1225" i="12"/>
  <c r="I1225" i="12"/>
  <c r="V1225" i="12"/>
  <c r="B1226" i="12"/>
  <c r="U1225" i="12"/>
  <c r="E1225" i="12"/>
  <c r="F1225" i="12" s="1"/>
  <c r="N1225" i="12"/>
  <c r="O1225" i="12" s="1"/>
  <c r="P1225" i="12" s="1"/>
  <c r="K1224" i="12"/>
  <c r="Q1224" i="12"/>
  <c r="R1224" i="12" s="1"/>
  <c r="W1225" i="12" l="1"/>
  <c r="Q1225" i="12"/>
  <c r="R1225" i="12" s="1"/>
  <c r="E2714" i="13"/>
  <c r="V1226" i="12"/>
  <c r="B1227" i="12"/>
  <c r="U1226" i="12"/>
  <c r="E1226" i="12"/>
  <c r="F1226" i="12" s="1"/>
  <c r="N1226" i="12"/>
  <c r="O1226" i="12" s="1"/>
  <c r="P1226" i="12" s="1"/>
  <c r="J1226" i="12"/>
  <c r="Y1226" i="12"/>
  <c r="I1226" i="12"/>
  <c r="K1225" i="12"/>
  <c r="Q1226" i="12" l="1"/>
  <c r="R1226" i="12" s="1"/>
  <c r="W1226" i="12"/>
  <c r="E2713" i="13"/>
  <c r="N1227" i="12"/>
  <c r="O1227" i="12" s="1"/>
  <c r="P1227" i="12" s="1"/>
  <c r="J1227" i="12"/>
  <c r="Y1227" i="12"/>
  <c r="I1227" i="12"/>
  <c r="B1228" i="12"/>
  <c r="V1227" i="12"/>
  <c r="U1227" i="12"/>
  <c r="E1227" i="12"/>
  <c r="F1227" i="12" s="1"/>
  <c r="K1226" i="12"/>
  <c r="W1227" i="12" l="1"/>
  <c r="Q1227" i="12"/>
  <c r="R1227" i="12" s="1"/>
  <c r="E2712" i="13"/>
  <c r="N1228" i="12"/>
  <c r="O1228" i="12" s="1"/>
  <c r="P1228" i="12" s="1"/>
  <c r="Y1228" i="12"/>
  <c r="I1228" i="12"/>
  <c r="V1228" i="12"/>
  <c r="B1229" i="12"/>
  <c r="U1228" i="12"/>
  <c r="E1228" i="12"/>
  <c r="F1228" i="12" s="1"/>
  <c r="J1228" i="12"/>
  <c r="K1227" i="12"/>
  <c r="Q1228" i="12" l="1"/>
  <c r="R1228" i="12" s="1"/>
  <c r="W1228" i="12"/>
  <c r="E2711" i="13"/>
  <c r="N1229" i="12"/>
  <c r="O1229" i="12" s="1"/>
  <c r="P1229" i="12" s="1"/>
  <c r="J1229" i="12"/>
  <c r="Y1229" i="12"/>
  <c r="I1229" i="12"/>
  <c r="V1229" i="12"/>
  <c r="B1230" i="12"/>
  <c r="U1229" i="12"/>
  <c r="E1229" i="12"/>
  <c r="F1229" i="12" s="1"/>
  <c r="K1228" i="12"/>
  <c r="W1229" i="12" l="1"/>
  <c r="K1229" i="12"/>
  <c r="Q1229" i="12"/>
  <c r="R1229" i="12" s="1"/>
  <c r="E2710" i="13"/>
  <c r="J1230" i="12"/>
  <c r="Y1230" i="12"/>
  <c r="I1230" i="12"/>
  <c r="V1230" i="12"/>
  <c r="B1231" i="12"/>
  <c r="U1230" i="12"/>
  <c r="E1230" i="12"/>
  <c r="F1230" i="12" s="1"/>
  <c r="N1230" i="12"/>
  <c r="O1230" i="12" s="1"/>
  <c r="P1230" i="12" s="1"/>
  <c r="W1230" i="12" l="1"/>
  <c r="Q1230" i="12"/>
  <c r="R1230" i="12" s="1"/>
  <c r="E2709" i="13"/>
  <c r="V1231" i="12"/>
  <c r="B1232" i="12"/>
  <c r="U1231" i="12"/>
  <c r="E1231" i="12"/>
  <c r="F1231" i="12" s="1"/>
  <c r="N1231" i="12"/>
  <c r="O1231" i="12" s="1"/>
  <c r="P1231" i="12" s="1"/>
  <c r="Y1231" i="12"/>
  <c r="J1231" i="12"/>
  <c r="I1231" i="12"/>
  <c r="K1230" i="12"/>
  <c r="E2708" i="13" l="1"/>
  <c r="B1233" i="12"/>
  <c r="U1232" i="12"/>
  <c r="E1232" i="12"/>
  <c r="F1232" i="12" s="1"/>
  <c r="N1232" i="12"/>
  <c r="O1232" i="12" s="1"/>
  <c r="P1232" i="12" s="1"/>
  <c r="J1232" i="12"/>
  <c r="Y1232" i="12"/>
  <c r="I1232" i="12"/>
  <c r="V1232" i="12"/>
  <c r="K1231" i="12"/>
  <c r="Q1231" i="12"/>
  <c r="R1231" i="12" s="1"/>
  <c r="W1231" i="12"/>
  <c r="Q1232" i="12" l="1"/>
  <c r="R1232" i="12" s="1"/>
  <c r="W1232" i="12"/>
  <c r="E2707" i="13"/>
  <c r="N1233" i="12"/>
  <c r="O1233" i="12" s="1"/>
  <c r="P1233" i="12" s="1"/>
  <c r="J1233" i="12"/>
  <c r="Y1233" i="12"/>
  <c r="I1233" i="12"/>
  <c r="V1233" i="12"/>
  <c r="B1234" i="12"/>
  <c r="U1233" i="12"/>
  <c r="E1233" i="12"/>
  <c r="F1233" i="12" s="1"/>
  <c r="K1232" i="12"/>
  <c r="W1233" i="12" l="1"/>
  <c r="Q1233" i="12"/>
  <c r="R1233" i="12" s="1"/>
  <c r="E2706" i="13"/>
  <c r="N1234" i="12"/>
  <c r="O1234" i="12" s="1"/>
  <c r="P1234" i="12" s="1"/>
  <c r="J1234" i="12"/>
  <c r="Y1234" i="12"/>
  <c r="I1234" i="12"/>
  <c r="V1234" i="12"/>
  <c r="B1235" i="12"/>
  <c r="U1234" i="12"/>
  <c r="E1234" i="12"/>
  <c r="F1234" i="12" s="1"/>
  <c r="K1233" i="12"/>
  <c r="Q1234" i="12" l="1"/>
  <c r="R1234" i="12" s="1"/>
  <c r="W1234" i="12"/>
  <c r="E2705" i="13"/>
  <c r="J1235" i="12"/>
  <c r="Y1235" i="12"/>
  <c r="I1235" i="12"/>
  <c r="V1235" i="12"/>
  <c r="B1236" i="12"/>
  <c r="U1235" i="12"/>
  <c r="E1235" i="12"/>
  <c r="F1235" i="12" s="1"/>
  <c r="N1235" i="12"/>
  <c r="O1235" i="12" s="1"/>
  <c r="P1235" i="12" s="1"/>
  <c r="K1234" i="12"/>
  <c r="Q1235" i="12" l="1"/>
  <c r="R1235" i="12" s="1"/>
  <c r="K1235" i="12"/>
  <c r="W1235" i="12"/>
  <c r="E2704" i="13"/>
  <c r="Y1236" i="12"/>
  <c r="I1236" i="12"/>
  <c r="V1236" i="12"/>
  <c r="B1237" i="12"/>
  <c r="U1236" i="12"/>
  <c r="E1236" i="12"/>
  <c r="F1236" i="12" s="1"/>
  <c r="N1236" i="12"/>
  <c r="O1236" i="12" s="1"/>
  <c r="P1236" i="12" s="1"/>
  <c r="J1236" i="12"/>
  <c r="W1236" i="12" l="1"/>
  <c r="K1236" i="12"/>
  <c r="Q1236" i="12"/>
  <c r="R1236" i="12" s="1"/>
  <c r="E2703" i="13"/>
  <c r="V1237" i="12"/>
  <c r="B1238" i="12"/>
  <c r="U1237" i="12"/>
  <c r="E1237" i="12"/>
  <c r="F1237" i="12" s="1"/>
  <c r="N1237" i="12"/>
  <c r="O1237" i="12" s="1"/>
  <c r="P1237" i="12" s="1"/>
  <c r="J1237" i="12"/>
  <c r="Y1237" i="12"/>
  <c r="I1237" i="12"/>
  <c r="K1237" i="12" l="1"/>
  <c r="Q1237" i="12"/>
  <c r="R1237" i="12" s="1"/>
  <c r="W1237" i="12"/>
  <c r="E2702" i="13"/>
  <c r="N1238" i="12"/>
  <c r="O1238" i="12" s="1"/>
  <c r="P1238" i="12" s="1"/>
  <c r="J1238" i="12"/>
  <c r="Y1238" i="12"/>
  <c r="I1238" i="12"/>
  <c r="V1238" i="12"/>
  <c r="B1239" i="12"/>
  <c r="U1238" i="12"/>
  <c r="E1238" i="12"/>
  <c r="F1238" i="12" s="1"/>
  <c r="K1238" i="12" l="1"/>
  <c r="E2701" i="13"/>
  <c r="N1239" i="12"/>
  <c r="O1239" i="12" s="1"/>
  <c r="P1239" i="12" s="1"/>
  <c r="J1239" i="12"/>
  <c r="Y1239" i="12"/>
  <c r="I1239" i="12"/>
  <c r="V1239" i="12"/>
  <c r="B1240" i="12"/>
  <c r="U1239" i="12"/>
  <c r="E1239" i="12"/>
  <c r="F1239" i="12" s="1"/>
  <c r="Q1238" i="12"/>
  <c r="R1238" i="12" s="1"/>
  <c r="W1238" i="12"/>
  <c r="Q1239" i="12" l="1"/>
  <c r="R1239" i="12" s="1"/>
  <c r="W1239" i="12"/>
  <c r="E2700" i="13"/>
  <c r="J1240" i="12"/>
  <c r="Y1240" i="12"/>
  <c r="I1240" i="12"/>
  <c r="V1240" i="12"/>
  <c r="B1241" i="12"/>
  <c r="U1240" i="12"/>
  <c r="E1240" i="12"/>
  <c r="F1240" i="12" s="1"/>
  <c r="N1240" i="12"/>
  <c r="O1240" i="12" s="1"/>
  <c r="P1240" i="12" s="1"/>
  <c r="K1239" i="12"/>
  <c r="W1240" i="12" l="1"/>
  <c r="E2699" i="13"/>
  <c r="J1241" i="12"/>
  <c r="Y1241" i="12"/>
  <c r="I1241" i="12"/>
  <c r="V1241" i="12"/>
  <c r="B1242" i="12"/>
  <c r="U1241" i="12"/>
  <c r="E1241" i="12"/>
  <c r="F1241" i="12" s="1"/>
  <c r="N1241" i="12"/>
  <c r="O1241" i="12" s="1"/>
  <c r="P1241" i="12" s="1"/>
  <c r="K1240" i="12"/>
  <c r="Q1240" i="12"/>
  <c r="R1240" i="12" s="1"/>
  <c r="W1241" i="12" l="1"/>
  <c r="E2698" i="13"/>
  <c r="V1242" i="12"/>
  <c r="B1243" i="12"/>
  <c r="U1242" i="12"/>
  <c r="E1242" i="12"/>
  <c r="F1242" i="12" s="1"/>
  <c r="N1242" i="12"/>
  <c r="O1242" i="12" s="1"/>
  <c r="P1242" i="12" s="1"/>
  <c r="J1242" i="12"/>
  <c r="Y1242" i="12"/>
  <c r="I1242" i="12"/>
  <c r="K1241" i="12"/>
  <c r="Q1241" i="12"/>
  <c r="R1241" i="12" s="1"/>
  <c r="Q1242" i="12" l="1"/>
  <c r="R1242" i="12" s="1"/>
  <c r="W1242" i="12"/>
  <c r="E2697" i="13"/>
  <c r="N1243" i="12"/>
  <c r="O1243" i="12" s="1"/>
  <c r="P1243" i="12" s="1"/>
  <c r="J1243" i="12"/>
  <c r="Y1243" i="12"/>
  <c r="I1243" i="12"/>
  <c r="V1243" i="12"/>
  <c r="U1243" i="12"/>
  <c r="E1243" i="12"/>
  <c r="F1243" i="12" s="1"/>
  <c r="B1244" i="12"/>
  <c r="K1242" i="12"/>
  <c r="W1243" i="12" l="1"/>
  <c r="Q1243" i="12"/>
  <c r="R1243" i="12" s="1"/>
  <c r="E2696" i="13"/>
  <c r="N1244" i="12"/>
  <c r="O1244" i="12" s="1"/>
  <c r="P1244" i="12" s="1"/>
  <c r="J1244" i="12"/>
  <c r="Y1244" i="12"/>
  <c r="I1244" i="12"/>
  <c r="V1244" i="12"/>
  <c r="B1245" i="12"/>
  <c r="U1244" i="12"/>
  <c r="E1244" i="12"/>
  <c r="F1244" i="12" s="1"/>
  <c r="K1243" i="12"/>
  <c r="W1244" i="12" l="1"/>
  <c r="Q1244" i="12"/>
  <c r="R1244" i="12" s="1"/>
  <c r="E2695" i="13"/>
  <c r="N1245" i="12"/>
  <c r="O1245" i="12" s="1"/>
  <c r="P1245" i="12" s="1"/>
  <c r="J1245" i="12"/>
  <c r="Y1245" i="12"/>
  <c r="I1245" i="12"/>
  <c r="V1245" i="12"/>
  <c r="B1246" i="12"/>
  <c r="U1245" i="12"/>
  <c r="E1245" i="12"/>
  <c r="F1245" i="12" s="1"/>
  <c r="K1244" i="12"/>
  <c r="W1245" i="12" l="1"/>
  <c r="E2694" i="13"/>
  <c r="J1246" i="12"/>
  <c r="Y1246" i="12"/>
  <c r="I1246" i="12"/>
  <c r="V1246" i="12"/>
  <c r="B1247" i="12"/>
  <c r="U1246" i="12"/>
  <c r="E1246" i="12"/>
  <c r="F1246" i="12" s="1"/>
  <c r="N1246" i="12"/>
  <c r="O1246" i="12" s="1"/>
  <c r="P1246" i="12" s="1"/>
  <c r="K1245" i="12"/>
  <c r="Q1245" i="12"/>
  <c r="R1245" i="12" s="1"/>
  <c r="W1246" i="12" l="1"/>
  <c r="E2693" i="13"/>
  <c r="V1247" i="12"/>
  <c r="B1248" i="12"/>
  <c r="U1247" i="12"/>
  <c r="E1247" i="12"/>
  <c r="F1247" i="12" s="1"/>
  <c r="N1247" i="12"/>
  <c r="O1247" i="12" s="1"/>
  <c r="P1247" i="12" s="1"/>
  <c r="J1247" i="12"/>
  <c r="Y1247" i="12"/>
  <c r="I1247" i="12"/>
  <c r="K1246" i="12"/>
  <c r="Q1246" i="12"/>
  <c r="R1246" i="12" s="1"/>
  <c r="W1247" i="12" l="1"/>
  <c r="E2692" i="13"/>
  <c r="B1249" i="12"/>
  <c r="U1248" i="12"/>
  <c r="E1248" i="12"/>
  <c r="F1248" i="12" s="1"/>
  <c r="N1248" i="12"/>
  <c r="O1248" i="12" s="1"/>
  <c r="P1248" i="12" s="1"/>
  <c r="J1248" i="12"/>
  <c r="Y1248" i="12"/>
  <c r="I1248" i="12"/>
  <c r="V1248" i="12"/>
  <c r="K1247" i="12"/>
  <c r="Q1247" i="12"/>
  <c r="R1247" i="12" s="1"/>
  <c r="Q1248" i="12" l="1"/>
  <c r="R1248" i="12" s="1"/>
  <c r="W1248" i="12"/>
  <c r="E2691" i="13"/>
  <c r="N1249" i="12"/>
  <c r="O1249" i="12" s="1"/>
  <c r="P1249" i="12" s="1"/>
  <c r="J1249" i="12"/>
  <c r="Y1249" i="12"/>
  <c r="I1249" i="12"/>
  <c r="V1249" i="12"/>
  <c r="B1250" i="12"/>
  <c r="U1249" i="12"/>
  <c r="E1249" i="12"/>
  <c r="F1249" i="12" s="1"/>
  <c r="K1248" i="12"/>
  <c r="K1249" i="12" l="1"/>
  <c r="Q1249" i="12"/>
  <c r="R1249" i="12" s="1"/>
  <c r="W1249" i="12"/>
  <c r="E2690" i="13"/>
  <c r="N1250" i="12"/>
  <c r="O1250" i="12" s="1"/>
  <c r="P1250" i="12" s="1"/>
  <c r="J1250" i="12"/>
  <c r="Y1250" i="12"/>
  <c r="I1250" i="12"/>
  <c r="V1250" i="12"/>
  <c r="B1251" i="12"/>
  <c r="U1250" i="12"/>
  <c r="E1250" i="12"/>
  <c r="F1250" i="12" s="1"/>
  <c r="Q1250" i="12" l="1"/>
  <c r="R1250" i="12" s="1"/>
  <c r="W1250" i="12"/>
  <c r="E2689" i="13"/>
  <c r="J1251" i="12"/>
  <c r="Y1251" i="12"/>
  <c r="I1251" i="12"/>
  <c r="V1251" i="12"/>
  <c r="B1252" i="12"/>
  <c r="U1251" i="12"/>
  <c r="E1251" i="12"/>
  <c r="F1251" i="12" s="1"/>
  <c r="N1251" i="12"/>
  <c r="O1251" i="12" s="1"/>
  <c r="P1251" i="12" s="1"/>
  <c r="K1250" i="12"/>
  <c r="K1251" i="12" l="1"/>
  <c r="Q1251" i="12"/>
  <c r="R1251" i="12" s="1"/>
  <c r="W1251" i="12"/>
  <c r="E2688" i="13"/>
  <c r="Y1252" i="12"/>
  <c r="I1252" i="12"/>
  <c r="V1252" i="12"/>
  <c r="B1253" i="12"/>
  <c r="U1252" i="12"/>
  <c r="E1252" i="12"/>
  <c r="F1252" i="12" s="1"/>
  <c r="N1252" i="12"/>
  <c r="O1252" i="12" s="1"/>
  <c r="P1252" i="12" s="1"/>
  <c r="J1252" i="12"/>
  <c r="W1252" i="12" l="1"/>
  <c r="Q1252" i="12"/>
  <c r="R1252" i="12" s="1"/>
  <c r="E2687" i="13"/>
  <c r="V1253" i="12"/>
  <c r="B1254" i="12"/>
  <c r="U1253" i="12"/>
  <c r="E1253" i="12"/>
  <c r="F1253" i="12" s="1"/>
  <c r="N1253" i="12"/>
  <c r="O1253" i="12" s="1"/>
  <c r="P1253" i="12" s="1"/>
  <c r="J1253" i="12"/>
  <c r="Y1253" i="12"/>
  <c r="I1253" i="12"/>
  <c r="K1252" i="12"/>
  <c r="E2686" i="13" l="1"/>
  <c r="N1254" i="12"/>
  <c r="O1254" i="12" s="1"/>
  <c r="P1254" i="12" s="1"/>
  <c r="J1254" i="12"/>
  <c r="Y1254" i="12"/>
  <c r="I1254" i="12"/>
  <c r="V1254" i="12"/>
  <c r="B1255" i="12"/>
  <c r="U1254" i="12"/>
  <c r="E1254" i="12"/>
  <c r="F1254" i="12" s="1"/>
  <c r="K1253" i="12"/>
  <c r="Q1253" i="12"/>
  <c r="R1253" i="12" s="1"/>
  <c r="W1253" i="12"/>
  <c r="K1254" i="12" l="1"/>
  <c r="Q1254" i="12"/>
  <c r="R1254" i="12" s="1"/>
  <c r="E2685" i="13"/>
  <c r="N1255" i="12"/>
  <c r="O1255" i="12" s="1"/>
  <c r="P1255" i="12" s="1"/>
  <c r="J1255" i="12"/>
  <c r="Y1255" i="12"/>
  <c r="I1255" i="12"/>
  <c r="V1255" i="12"/>
  <c r="B1256" i="12"/>
  <c r="U1255" i="12"/>
  <c r="E1255" i="12"/>
  <c r="F1255" i="12" s="1"/>
  <c r="W1254" i="12"/>
  <c r="W1255" i="12" l="1"/>
  <c r="Q1255" i="12"/>
  <c r="R1255" i="12" s="1"/>
  <c r="E2684" i="13"/>
  <c r="J1256" i="12"/>
  <c r="Y1256" i="12"/>
  <c r="I1256" i="12"/>
  <c r="V1256" i="12"/>
  <c r="B1257" i="12"/>
  <c r="U1256" i="12"/>
  <c r="E1256" i="12"/>
  <c r="F1256" i="12" s="1"/>
  <c r="N1256" i="12"/>
  <c r="O1256" i="12" s="1"/>
  <c r="P1256" i="12" s="1"/>
  <c r="K1255" i="12"/>
  <c r="W1256" i="12" l="1"/>
  <c r="E2683" i="13"/>
  <c r="J1257" i="12"/>
  <c r="Y1257" i="12"/>
  <c r="I1257" i="12"/>
  <c r="V1257" i="12"/>
  <c r="B1258" i="12"/>
  <c r="U1257" i="12"/>
  <c r="E1257" i="12"/>
  <c r="F1257" i="12" s="1"/>
  <c r="N1257" i="12"/>
  <c r="O1257" i="12" s="1"/>
  <c r="P1257" i="12" s="1"/>
  <c r="Q1256" i="12"/>
  <c r="R1256" i="12" s="1"/>
  <c r="K1256" i="12"/>
  <c r="K1257" i="12" l="1"/>
  <c r="E2682" i="13"/>
  <c r="V1258" i="12"/>
  <c r="B1259" i="12"/>
  <c r="U1258" i="12"/>
  <c r="E1258" i="12"/>
  <c r="F1258" i="12" s="1"/>
  <c r="N1258" i="12"/>
  <c r="O1258" i="12" s="1"/>
  <c r="P1258" i="12" s="1"/>
  <c r="J1258" i="12"/>
  <c r="Y1258" i="12"/>
  <c r="I1258" i="12"/>
  <c r="Q1257" i="12"/>
  <c r="R1257" i="12" s="1"/>
  <c r="W1257" i="12"/>
  <c r="W1258" i="12" l="1"/>
  <c r="Q1258" i="12"/>
  <c r="R1258" i="12" s="1"/>
  <c r="E2681" i="13"/>
  <c r="N1259" i="12"/>
  <c r="O1259" i="12" s="1"/>
  <c r="P1259" i="12" s="1"/>
  <c r="J1259" i="12"/>
  <c r="Y1259" i="12"/>
  <c r="I1259" i="12"/>
  <c r="V1259" i="12"/>
  <c r="B1260" i="12"/>
  <c r="U1259" i="12"/>
  <c r="E1259" i="12"/>
  <c r="F1259" i="12" s="1"/>
  <c r="K1258" i="12"/>
  <c r="W1259" i="12" l="1"/>
  <c r="Q1259" i="12"/>
  <c r="R1259" i="12" s="1"/>
  <c r="K1259" i="12"/>
  <c r="E2680" i="13"/>
  <c r="N1260" i="12"/>
  <c r="O1260" i="12" s="1"/>
  <c r="P1260" i="12" s="1"/>
  <c r="J1260" i="12"/>
  <c r="Y1260" i="12"/>
  <c r="I1260" i="12"/>
  <c r="V1260" i="12"/>
  <c r="B1261" i="12"/>
  <c r="U1260" i="12"/>
  <c r="E1260" i="12"/>
  <c r="F1260" i="12" s="1"/>
  <c r="W1260" i="12" l="1"/>
  <c r="E2679" i="13"/>
  <c r="N1261" i="12"/>
  <c r="O1261" i="12" s="1"/>
  <c r="P1261" i="12" s="1"/>
  <c r="J1261" i="12"/>
  <c r="Y1261" i="12"/>
  <c r="I1261" i="12"/>
  <c r="V1261" i="12"/>
  <c r="B1262" i="12"/>
  <c r="U1261" i="12"/>
  <c r="E1261" i="12"/>
  <c r="F1261" i="12" s="1"/>
  <c r="K1260" i="12"/>
  <c r="Q1260" i="12"/>
  <c r="R1260" i="12" s="1"/>
  <c r="W1261" i="12" l="1"/>
  <c r="K1261" i="12"/>
  <c r="E2678" i="13"/>
  <c r="J1262" i="12"/>
  <c r="Y1262" i="12"/>
  <c r="I1262" i="12"/>
  <c r="V1262" i="12"/>
  <c r="B1263" i="12"/>
  <c r="U1262" i="12"/>
  <c r="E1262" i="12"/>
  <c r="F1262" i="12" s="1"/>
  <c r="N1262" i="12"/>
  <c r="O1262" i="12" s="1"/>
  <c r="P1262" i="12" s="1"/>
  <c r="Q1261" i="12"/>
  <c r="R1261" i="12" s="1"/>
  <c r="W1262" i="12" l="1"/>
  <c r="E2677" i="13"/>
  <c r="V1263" i="12"/>
  <c r="B1264" i="12"/>
  <c r="U1263" i="12"/>
  <c r="E1263" i="12"/>
  <c r="F1263" i="12" s="1"/>
  <c r="N1263" i="12"/>
  <c r="O1263" i="12" s="1"/>
  <c r="P1263" i="12" s="1"/>
  <c r="J1263" i="12"/>
  <c r="Y1263" i="12"/>
  <c r="I1263" i="12"/>
  <c r="K1262" i="12"/>
  <c r="Q1262" i="12"/>
  <c r="R1262" i="12" s="1"/>
  <c r="W1263" i="12" l="1"/>
  <c r="E2676" i="13"/>
  <c r="B1265" i="12"/>
  <c r="U1264" i="12"/>
  <c r="E1264" i="12"/>
  <c r="F1264" i="12" s="1"/>
  <c r="N1264" i="12"/>
  <c r="O1264" i="12" s="1"/>
  <c r="P1264" i="12" s="1"/>
  <c r="J1264" i="12"/>
  <c r="Y1264" i="12"/>
  <c r="I1264" i="12"/>
  <c r="V1264" i="12"/>
  <c r="K1263" i="12"/>
  <c r="Q1263" i="12"/>
  <c r="R1263" i="12" s="1"/>
  <c r="Q1264" i="12" l="1"/>
  <c r="R1264" i="12" s="1"/>
  <c r="W1264" i="12"/>
  <c r="E2675" i="13"/>
  <c r="N1265" i="12"/>
  <c r="O1265" i="12" s="1"/>
  <c r="P1265" i="12" s="1"/>
  <c r="J1265" i="12"/>
  <c r="Y1265" i="12"/>
  <c r="I1265" i="12"/>
  <c r="V1265" i="12"/>
  <c r="B1266" i="12"/>
  <c r="U1265" i="12"/>
  <c r="E1265" i="12"/>
  <c r="F1265" i="12" s="1"/>
  <c r="K1264" i="12"/>
  <c r="W1265" i="12" l="1"/>
  <c r="K1265" i="12"/>
  <c r="Q1265" i="12"/>
  <c r="R1265" i="12" s="1"/>
  <c r="E2674" i="13"/>
  <c r="N1266" i="12"/>
  <c r="O1266" i="12" s="1"/>
  <c r="P1266" i="12" s="1"/>
  <c r="J1266" i="12"/>
  <c r="Y1266" i="12"/>
  <c r="I1266" i="12"/>
  <c r="V1266" i="12"/>
  <c r="B1267" i="12"/>
  <c r="U1266" i="12"/>
  <c r="E1266" i="12"/>
  <c r="F1266" i="12" s="1"/>
  <c r="W1266" i="12" l="1"/>
  <c r="Q1266" i="12"/>
  <c r="R1266" i="12" s="1"/>
  <c r="E2673" i="13"/>
  <c r="J1267" i="12"/>
  <c r="Y1267" i="12"/>
  <c r="I1267" i="12"/>
  <c r="V1267" i="12"/>
  <c r="B1268" i="12"/>
  <c r="U1267" i="12"/>
  <c r="E1267" i="12"/>
  <c r="F1267" i="12" s="1"/>
  <c r="N1267" i="12"/>
  <c r="O1267" i="12" s="1"/>
  <c r="P1267" i="12" s="1"/>
  <c r="K1266" i="12"/>
  <c r="W1267" i="12" l="1"/>
  <c r="E2672" i="13"/>
  <c r="Y1268" i="12"/>
  <c r="I1268" i="12"/>
  <c r="V1268" i="12"/>
  <c r="B1269" i="12"/>
  <c r="U1268" i="12"/>
  <c r="E1268" i="12"/>
  <c r="F1268" i="12" s="1"/>
  <c r="N1268" i="12"/>
  <c r="O1268" i="12" s="1"/>
  <c r="P1268" i="12" s="1"/>
  <c r="J1268" i="12"/>
  <c r="K1267" i="12"/>
  <c r="Q1267" i="12"/>
  <c r="R1267" i="12" s="1"/>
  <c r="W1268" i="12" l="1"/>
  <c r="E2671" i="13"/>
  <c r="V1269" i="12"/>
  <c r="B1270" i="12"/>
  <c r="U1269" i="12"/>
  <c r="E1269" i="12"/>
  <c r="F1269" i="12" s="1"/>
  <c r="N1269" i="12"/>
  <c r="O1269" i="12" s="1"/>
  <c r="P1269" i="12" s="1"/>
  <c r="J1269" i="12"/>
  <c r="Y1269" i="12"/>
  <c r="I1269" i="12"/>
  <c r="K1268" i="12"/>
  <c r="Q1268" i="12"/>
  <c r="R1268" i="12" s="1"/>
  <c r="W1269" i="12" l="1"/>
  <c r="Q1269" i="12"/>
  <c r="R1269" i="12" s="1"/>
  <c r="E2670" i="13"/>
  <c r="N1270" i="12"/>
  <c r="O1270" i="12" s="1"/>
  <c r="P1270" i="12" s="1"/>
  <c r="J1270" i="12"/>
  <c r="Y1270" i="12"/>
  <c r="I1270" i="12"/>
  <c r="V1270" i="12"/>
  <c r="B1271" i="12"/>
  <c r="U1270" i="12"/>
  <c r="E1270" i="12"/>
  <c r="F1270" i="12" s="1"/>
  <c r="K1269" i="12"/>
  <c r="Q1270" i="12" l="1"/>
  <c r="R1270" i="12" s="1"/>
  <c r="W1270" i="12"/>
  <c r="E2669" i="13"/>
  <c r="N1271" i="12"/>
  <c r="O1271" i="12" s="1"/>
  <c r="P1271" i="12" s="1"/>
  <c r="J1271" i="12"/>
  <c r="Y1271" i="12"/>
  <c r="I1271" i="12"/>
  <c r="V1271" i="12"/>
  <c r="B1272" i="12"/>
  <c r="U1271" i="12"/>
  <c r="E1271" i="12"/>
  <c r="F1271" i="12" s="1"/>
  <c r="K1270" i="12"/>
  <c r="Q1271" i="12" l="1"/>
  <c r="R1271" i="12" s="1"/>
  <c r="W1271" i="12"/>
  <c r="E2668" i="13"/>
  <c r="J1272" i="12"/>
  <c r="Y1272" i="12"/>
  <c r="I1272" i="12"/>
  <c r="V1272" i="12"/>
  <c r="B1273" i="12"/>
  <c r="U1272" i="12"/>
  <c r="E1272" i="12"/>
  <c r="F1272" i="12" s="1"/>
  <c r="N1272" i="12"/>
  <c r="O1272" i="12" s="1"/>
  <c r="P1272" i="12" s="1"/>
  <c r="K1271" i="12"/>
  <c r="W1272" i="12" l="1"/>
  <c r="K1272" i="12"/>
  <c r="Q1272" i="12"/>
  <c r="R1272" i="12" s="1"/>
  <c r="E2667" i="13"/>
  <c r="J1273" i="12"/>
  <c r="Y1273" i="12"/>
  <c r="I1273" i="12"/>
  <c r="V1273" i="12"/>
  <c r="B1274" i="12"/>
  <c r="U1273" i="12"/>
  <c r="E1273" i="12"/>
  <c r="F1273" i="12" s="1"/>
  <c r="N1273" i="12"/>
  <c r="O1273" i="12" s="1"/>
  <c r="P1273" i="12" s="1"/>
  <c r="Q1273" i="12" l="1"/>
  <c r="R1273" i="12" s="1"/>
  <c r="W1273" i="12"/>
  <c r="E2666" i="13"/>
  <c r="V1274" i="12"/>
  <c r="B1275" i="12"/>
  <c r="U1274" i="12"/>
  <c r="E1274" i="12"/>
  <c r="F1274" i="12" s="1"/>
  <c r="N1274" i="12"/>
  <c r="O1274" i="12" s="1"/>
  <c r="P1274" i="12" s="1"/>
  <c r="J1274" i="12"/>
  <c r="Y1274" i="12"/>
  <c r="I1274" i="12"/>
  <c r="K1273" i="12"/>
  <c r="W1274" i="12" l="1"/>
  <c r="E2665" i="13"/>
  <c r="N1275" i="12"/>
  <c r="O1275" i="12" s="1"/>
  <c r="P1275" i="12" s="1"/>
  <c r="J1275" i="12"/>
  <c r="Y1275" i="12"/>
  <c r="I1275" i="12"/>
  <c r="V1275" i="12"/>
  <c r="B1276" i="12"/>
  <c r="U1275" i="12"/>
  <c r="E1275" i="12"/>
  <c r="F1275" i="12" s="1"/>
  <c r="K1274" i="12"/>
  <c r="Q1274" i="12"/>
  <c r="R1274" i="12" s="1"/>
  <c r="W1275" i="12" l="1"/>
  <c r="K1275" i="12"/>
  <c r="Q1275" i="12"/>
  <c r="R1275" i="12" s="1"/>
  <c r="E2664" i="13"/>
  <c r="N1276" i="12"/>
  <c r="O1276" i="12" s="1"/>
  <c r="P1276" i="12" s="1"/>
  <c r="J1276" i="12"/>
  <c r="Y1276" i="12"/>
  <c r="I1276" i="12"/>
  <c r="V1276" i="12"/>
  <c r="B1277" i="12"/>
  <c r="U1276" i="12"/>
  <c r="E1276" i="12"/>
  <c r="F1276" i="12" s="1"/>
  <c r="Q1276" i="12" l="1"/>
  <c r="R1276" i="12" s="1"/>
  <c r="E2663" i="13"/>
  <c r="N1277" i="12"/>
  <c r="O1277" i="12" s="1"/>
  <c r="P1277" i="12" s="1"/>
  <c r="J1277" i="12"/>
  <c r="Y1277" i="12"/>
  <c r="I1277" i="12"/>
  <c r="V1277" i="12"/>
  <c r="B1278" i="12"/>
  <c r="U1277" i="12"/>
  <c r="E1277" i="12"/>
  <c r="F1277" i="12" s="1"/>
  <c r="W1276" i="12"/>
  <c r="K1276" i="12"/>
  <c r="Q1277" i="12" l="1"/>
  <c r="R1277" i="12" s="1"/>
  <c r="K1277" i="12"/>
  <c r="W1277" i="12"/>
  <c r="E2662" i="13"/>
  <c r="J1278" i="12"/>
  <c r="Y1278" i="12"/>
  <c r="I1278" i="12"/>
  <c r="V1278" i="12"/>
  <c r="B1279" i="12"/>
  <c r="U1278" i="12"/>
  <c r="E1278" i="12"/>
  <c r="F1278" i="12" s="1"/>
  <c r="N1278" i="12"/>
  <c r="O1278" i="12" s="1"/>
  <c r="P1278" i="12" s="1"/>
  <c r="W1278" i="12" l="1"/>
  <c r="Q1278" i="12"/>
  <c r="R1278" i="12" s="1"/>
  <c r="E2661" i="13"/>
  <c r="V1279" i="12"/>
  <c r="B1280" i="12"/>
  <c r="U1279" i="12"/>
  <c r="E1279" i="12"/>
  <c r="F1279" i="12" s="1"/>
  <c r="N1279" i="12"/>
  <c r="O1279" i="12" s="1"/>
  <c r="P1279" i="12" s="1"/>
  <c r="J1279" i="12"/>
  <c r="Y1279" i="12"/>
  <c r="I1279" i="12"/>
  <c r="K1278" i="12"/>
  <c r="Q1279" i="12" l="1"/>
  <c r="R1279" i="12" s="1"/>
  <c r="K1279" i="12"/>
  <c r="W1279" i="12"/>
  <c r="E2660" i="13"/>
  <c r="B1281" i="12"/>
  <c r="U1280" i="12"/>
  <c r="E1280" i="12"/>
  <c r="F1280" i="12" s="1"/>
  <c r="N1280" i="12"/>
  <c r="O1280" i="12" s="1"/>
  <c r="P1280" i="12" s="1"/>
  <c r="J1280" i="12"/>
  <c r="Y1280" i="12"/>
  <c r="I1280" i="12"/>
  <c r="V1280" i="12"/>
  <c r="W1280" i="12" l="1"/>
  <c r="E2659" i="13"/>
  <c r="N1281" i="12"/>
  <c r="O1281" i="12" s="1"/>
  <c r="P1281" i="12" s="1"/>
  <c r="J1281" i="12"/>
  <c r="Y1281" i="12"/>
  <c r="I1281" i="12"/>
  <c r="V1281" i="12"/>
  <c r="B1282" i="12"/>
  <c r="U1281" i="12"/>
  <c r="E1281" i="12"/>
  <c r="F1281" i="12" s="1"/>
  <c r="K1280" i="12"/>
  <c r="Q1280" i="12"/>
  <c r="R1280" i="12" s="1"/>
  <c r="E2658" i="13" l="1"/>
  <c r="N1282" i="12"/>
  <c r="O1282" i="12" s="1"/>
  <c r="P1282" i="12" s="1"/>
  <c r="J1282" i="12"/>
  <c r="Y1282" i="12"/>
  <c r="I1282" i="12"/>
  <c r="V1282" i="12"/>
  <c r="B1283" i="12"/>
  <c r="U1282" i="12"/>
  <c r="E1282" i="12"/>
  <c r="F1282" i="12" s="1"/>
  <c r="K1281" i="12"/>
  <c r="Q1281" i="12"/>
  <c r="R1281" i="12" s="1"/>
  <c r="W1281" i="12"/>
  <c r="W1282" i="12" l="1"/>
  <c r="E2657" i="13"/>
  <c r="J1283" i="12"/>
  <c r="Y1283" i="12"/>
  <c r="I1283" i="12"/>
  <c r="V1283" i="12"/>
  <c r="B1284" i="12"/>
  <c r="U1283" i="12"/>
  <c r="E1283" i="12"/>
  <c r="F1283" i="12" s="1"/>
  <c r="N1283" i="12"/>
  <c r="O1283" i="12" s="1"/>
  <c r="P1283" i="12" s="1"/>
  <c r="K1282" i="12"/>
  <c r="Q1282" i="12"/>
  <c r="R1282" i="12" s="1"/>
  <c r="W1283" i="12" l="1"/>
  <c r="K1283" i="12"/>
  <c r="Q1283" i="12"/>
  <c r="R1283" i="12" s="1"/>
  <c r="E2656" i="13"/>
  <c r="Y1284" i="12"/>
  <c r="I1284" i="12"/>
  <c r="V1284" i="12"/>
  <c r="B1285" i="12"/>
  <c r="U1284" i="12"/>
  <c r="E1284" i="12"/>
  <c r="F1284" i="12" s="1"/>
  <c r="N1284" i="12"/>
  <c r="O1284" i="12" s="1"/>
  <c r="P1284" i="12" s="1"/>
  <c r="J1284" i="12"/>
  <c r="K1284" i="12" l="1"/>
  <c r="Q1284" i="12"/>
  <c r="R1284" i="12" s="1"/>
  <c r="W1284" i="12"/>
  <c r="E2655" i="13"/>
  <c r="V1285" i="12"/>
  <c r="B1286" i="12"/>
  <c r="U1285" i="12"/>
  <c r="E1285" i="12"/>
  <c r="F1285" i="12" s="1"/>
  <c r="N1285" i="12"/>
  <c r="O1285" i="12" s="1"/>
  <c r="P1285" i="12" s="1"/>
  <c r="J1285" i="12"/>
  <c r="Y1285" i="12"/>
  <c r="I1285" i="12"/>
  <c r="K1285" i="12" l="1"/>
  <c r="Q1285" i="12"/>
  <c r="R1285" i="12" s="1"/>
  <c r="W1285" i="12"/>
  <c r="E2654" i="13"/>
  <c r="N1286" i="12"/>
  <c r="O1286" i="12" s="1"/>
  <c r="P1286" i="12" s="1"/>
  <c r="J1286" i="12"/>
  <c r="Y1286" i="12"/>
  <c r="I1286" i="12"/>
  <c r="V1286" i="12"/>
  <c r="B1287" i="12"/>
  <c r="U1286" i="12"/>
  <c r="E1286" i="12"/>
  <c r="F1286" i="12" s="1"/>
  <c r="W1286" i="12" l="1"/>
  <c r="E2653" i="13"/>
  <c r="N1287" i="12"/>
  <c r="O1287" i="12" s="1"/>
  <c r="P1287" i="12" s="1"/>
  <c r="J1287" i="12"/>
  <c r="Y1287" i="12"/>
  <c r="I1287" i="12"/>
  <c r="V1287" i="12"/>
  <c r="B1288" i="12"/>
  <c r="U1287" i="12"/>
  <c r="E1287" i="12"/>
  <c r="F1287" i="12" s="1"/>
  <c r="K1286" i="12"/>
  <c r="Q1286" i="12"/>
  <c r="R1286" i="12" s="1"/>
  <c r="W1287" i="12" l="1"/>
  <c r="Q1287" i="12"/>
  <c r="R1287" i="12" s="1"/>
  <c r="K1287" i="12"/>
  <c r="E2652" i="13"/>
  <c r="J1288" i="12"/>
  <c r="Y1288" i="12"/>
  <c r="I1288" i="12"/>
  <c r="V1288" i="12"/>
  <c r="B1289" i="12"/>
  <c r="U1288" i="12"/>
  <c r="E1288" i="12"/>
  <c r="F1288" i="12" s="1"/>
  <c r="N1288" i="12"/>
  <c r="O1288" i="12" s="1"/>
  <c r="P1288" i="12" s="1"/>
  <c r="W1288" i="12" l="1"/>
  <c r="Q1288" i="12"/>
  <c r="R1288" i="12" s="1"/>
  <c r="E2651" i="13"/>
  <c r="J1289" i="12"/>
  <c r="Y1289" i="12"/>
  <c r="I1289" i="12"/>
  <c r="V1289" i="12"/>
  <c r="B1290" i="12"/>
  <c r="U1289" i="12"/>
  <c r="E1289" i="12"/>
  <c r="F1289" i="12" s="1"/>
  <c r="N1289" i="12"/>
  <c r="O1289" i="12" s="1"/>
  <c r="P1289" i="12" s="1"/>
  <c r="K1288" i="12"/>
  <c r="Q1289" i="12" l="1"/>
  <c r="R1289" i="12" s="1"/>
  <c r="W1289" i="12"/>
  <c r="E2650" i="13"/>
  <c r="V1290" i="12"/>
  <c r="B1291" i="12"/>
  <c r="U1290" i="12"/>
  <c r="E1290" i="12"/>
  <c r="F1290" i="12" s="1"/>
  <c r="N1290" i="12"/>
  <c r="O1290" i="12" s="1"/>
  <c r="P1290" i="12" s="1"/>
  <c r="J1290" i="12"/>
  <c r="Y1290" i="12"/>
  <c r="I1290" i="12"/>
  <c r="K1289" i="12"/>
  <c r="W1290" i="12" l="1"/>
  <c r="Q1290" i="12"/>
  <c r="R1290" i="12" s="1"/>
  <c r="E2649" i="13"/>
  <c r="N1291" i="12"/>
  <c r="O1291" i="12" s="1"/>
  <c r="P1291" i="12" s="1"/>
  <c r="J1291" i="12"/>
  <c r="Y1291" i="12"/>
  <c r="I1291" i="12"/>
  <c r="V1291" i="12"/>
  <c r="B1292" i="12"/>
  <c r="U1291" i="12"/>
  <c r="E1291" i="12"/>
  <c r="F1291" i="12" s="1"/>
  <c r="K1290" i="12"/>
  <c r="Q1291" i="12" l="1"/>
  <c r="R1291" i="12" s="1"/>
  <c r="W1291" i="12"/>
  <c r="E2648" i="13"/>
  <c r="N1292" i="12"/>
  <c r="O1292" i="12" s="1"/>
  <c r="P1292" i="12" s="1"/>
  <c r="J1292" i="12"/>
  <c r="Y1292" i="12"/>
  <c r="I1292" i="12"/>
  <c r="V1292" i="12"/>
  <c r="B1293" i="12"/>
  <c r="U1292" i="12"/>
  <c r="E1292" i="12"/>
  <c r="F1292" i="12" s="1"/>
  <c r="K1291" i="12"/>
  <c r="K1292" i="12" l="1"/>
  <c r="Q1292" i="12"/>
  <c r="R1292" i="12" s="1"/>
  <c r="W1292" i="12"/>
  <c r="E2647" i="13"/>
  <c r="N1293" i="12"/>
  <c r="O1293" i="12" s="1"/>
  <c r="P1293" i="12" s="1"/>
  <c r="J1293" i="12"/>
  <c r="Y1293" i="12"/>
  <c r="I1293" i="12"/>
  <c r="V1293" i="12"/>
  <c r="B1294" i="12"/>
  <c r="U1293" i="12"/>
  <c r="E1293" i="12"/>
  <c r="F1293" i="12" s="1"/>
  <c r="Q1293" i="12" l="1"/>
  <c r="R1293" i="12" s="1"/>
  <c r="W1293" i="12"/>
  <c r="E2646" i="13"/>
  <c r="J1294" i="12"/>
  <c r="Y1294" i="12"/>
  <c r="I1294" i="12"/>
  <c r="V1294" i="12"/>
  <c r="B1295" i="12"/>
  <c r="U1294" i="12"/>
  <c r="E1294" i="12"/>
  <c r="F1294" i="12" s="1"/>
  <c r="N1294" i="12"/>
  <c r="O1294" i="12" s="1"/>
  <c r="P1294" i="12" s="1"/>
  <c r="K1293" i="12"/>
  <c r="W1294" i="12" l="1"/>
  <c r="K1294" i="12"/>
  <c r="Q1294" i="12"/>
  <c r="R1294" i="12" s="1"/>
  <c r="E2645" i="13"/>
  <c r="V1295" i="12"/>
  <c r="B1296" i="12"/>
  <c r="U1295" i="12"/>
  <c r="E1295" i="12"/>
  <c r="F1295" i="12" s="1"/>
  <c r="N1295" i="12"/>
  <c r="O1295" i="12" s="1"/>
  <c r="P1295" i="12" s="1"/>
  <c r="J1295" i="12"/>
  <c r="Y1295" i="12"/>
  <c r="I1295" i="12"/>
  <c r="K1295" i="12" l="1"/>
  <c r="Q1295" i="12"/>
  <c r="R1295" i="12" s="1"/>
  <c r="W1295" i="12"/>
  <c r="E2644" i="13"/>
  <c r="B1297" i="12"/>
  <c r="U1296" i="12"/>
  <c r="E1296" i="12"/>
  <c r="F1296" i="12" s="1"/>
  <c r="N1296" i="12"/>
  <c r="O1296" i="12" s="1"/>
  <c r="P1296" i="12" s="1"/>
  <c r="J1296" i="12"/>
  <c r="Y1296" i="12"/>
  <c r="I1296" i="12"/>
  <c r="V1296" i="12"/>
  <c r="W1296" i="12" l="1"/>
  <c r="Q1296" i="12"/>
  <c r="R1296" i="12" s="1"/>
  <c r="K1296" i="12"/>
  <c r="E2643" i="13"/>
  <c r="N1297" i="12"/>
  <c r="O1297" i="12" s="1"/>
  <c r="P1297" i="12" s="1"/>
  <c r="J1297" i="12"/>
  <c r="Y1297" i="12"/>
  <c r="I1297" i="12"/>
  <c r="V1297" i="12"/>
  <c r="B1298" i="12"/>
  <c r="U1297" i="12"/>
  <c r="E1297" i="12"/>
  <c r="F1297" i="12" s="1"/>
  <c r="W1297" i="12" l="1"/>
  <c r="K1297" i="12"/>
  <c r="Q1297" i="12"/>
  <c r="R1297" i="12" s="1"/>
  <c r="E2642" i="13"/>
  <c r="N1298" i="12"/>
  <c r="O1298" i="12" s="1"/>
  <c r="P1298" i="12" s="1"/>
  <c r="J1298" i="12"/>
  <c r="Y1298" i="12"/>
  <c r="I1298" i="12"/>
  <c r="V1298" i="12"/>
  <c r="B1299" i="12"/>
  <c r="U1298" i="12"/>
  <c r="E1298" i="12"/>
  <c r="F1298" i="12" s="1"/>
  <c r="K1298" i="12" l="1"/>
  <c r="Q1298" i="12"/>
  <c r="R1298" i="12" s="1"/>
  <c r="W1298" i="12"/>
  <c r="E2641" i="13"/>
  <c r="J1299" i="12"/>
  <c r="Y1299" i="12"/>
  <c r="I1299" i="12"/>
  <c r="V1299" i="12"/>
  <c r="B1300" i="12"/>
  <c r="U1299" i="12"/>
  <c r="E1299" i="12"/>
  <c r="F1299" i="12" s="1"/>
  <c r="N1299" i="12"/>
  <c r="O1299" i="12" s="1"/>
  <c r="P1299" i="12" s="1"/>
  <c r="W1299" i="12" l="1"/>
  <c r="E2640" i="13"/>
  <c r="Y1300" i="12"/>
  <c r="I1300" i="12"/>
  <c r="V1300" i="12"/>
  <c r="B1301" i="12"/>
  <c r="U1300" i="12"/>
  <c r="E1300" i="12"/>
  <c r="F1300" i="12" s="1"/>
  <c r="N1300" i="12"/>
  <c r="O1300" i="12" s="1"/>
  <c r="P1300" i="12" s="1"/>
  <c r="J1300" i="12"/>
  <c r="K1299" i="12"/>
  <c r="Q1299" i="12"/>
  <c r="R1299" i="12" s="1"/>
  <c r="W1300" i="12" l="1"/>
  <c r="E2639" i="13"/>
  <c r="V1301" i="12"/>
  <c r="B1302" i="12"/>
  <c r="U1301" i="12"/>
  <c r="E1301" i="12"/>
  <c r="F1301" i="12" s="1"/>
  <c r="N1301" i="12"/>
  <c r="O1301" i="12" s="1"/>
  <c r="P1301" i="12" s="1"/>
  <c r="J1301" i="12"/>
  <c r="Y1301" i="12"/>
  <c r="I1301" i="12"/>
  <c r="K1300" i="12"/>
  <c r="Q1300" i="12"/>
  <c r="R1300" i="12" s="1"/>
  <c r="K1301" i="12" l="1"/>
  <c r="W1301" i="12"/>
  <c r="Q1301" i="12"/>
  <c r="R1301" i="12" s="1"/>
  <c r="E2638" i="13"/>
  <c r="N1302" i="12"/>
  <c r="O1302" i="12" s="1"/>
  <c r="P1302" i="12" s="1"/>
  <c r="J1302" i="12"/>
  <c r="Y1302" i="12"/>
  <c r="I1302" i="12"/>
  <c r="V1302" i="12"/>
  <c r="B1303" i="12"/>
  <c r="U1302" i="12"/>
  <c r="E1302" i="12"/>
  <c r="F1302" i="12" s="1"/>
  <c r="W1302" i="12" l="1"/>
  <c r="Q1302" i="12"/>
  <c r="R1302" i="12" s="1"/>
  <c r="E2637" i="13"/>
  <c r="N1303" i="12"/>
  <c r="O1303" i="12" s="1"/>
  <c r="P1303" i="12" s="1"/>
  <c r="J1303" i="12"/>
  <c r="Y1303" i="12"/>
  <c r="I1303" i="12"/>
  <c r="V1303" i="12"/>
  <c r="B1304" i="12"/>
  <c r="U1303" i="12"/>
  <c r="E1303" i="12"/>
  <c r="F1303" i="12" s="1"/>
  <c r="K1302" i="12"/>
  <c r="Q1303" i="12" l="1"/>
  <c r="R1303" i="12" s="1"/>
  <c r="W1303" i="12"/>
  <c r="E2636" i="13"/>
  <c r="J1304" i="12"/>
  <c r="Y1304" i="12"/>
  <c r="I1304" i="12"/>
  <c r="V1304" i="12"/>
  <c r="B1305" i="12"/>
  <c r="U1304" i="12"/>
  <c r="E1304" i="12"/>
  <c r="F1304" i="12" s="1"/>
  <c r="N1304" i="12"/>
  <c r="O1304" i="12" s="1"/>
  <c r="P1304" i="12" s="1"/>
  <c r="K1303" i="12"/>
  <c r="W1304" i="12" l="1"/>
  <c r="K1304" i="12"/>
  <c r="Q1304" i="12"/>
  <c r="R1304" i="12" s="1"/>
  <c r="E2635" i="13"/>
  <c r="J1305" i="12"/>
  <c r="Y1305" i="12"/>
  <c r="I1305" i="12"/>
  <c r="V1305" i="12"/>
  <c r="B1306" i="12"/>
  <c r="U1305" i="12"/>
  <c r="E1305" i="12"/>
  <c r="F1305" i="12" s="1"/>
  <c r="N1305" i="12"/>
  <c r="O1305" i="12" s="1"/>
  <c r="P1305" i="12" s="1"/>
  <c r="W1305" i="12" l="1"/>
  <c r="Q1305" i="12"/>
  <c r="R1305" i="12" s="1"/>
  <c r="E2634" i="13"/>
  <c r="V1306" i="12"/>
  <c r="B1307" i="12"/>
  <c r="U1306" i="12"/>
  <c r="E1306" i="12"/>
  <c r="F1306" i="12" s="1"/>
  <c r="N1306" i="12"/>
  <c r="O1306" i="12" s="1"/>
  <c r="P1306" i="12" s="1"/>
  <c r="J1306" i="12"/>
  <c r="Y1306" i="12"/>
  <c r="I1306" i="12"/>
  <c r="K1305" i="12"/>
  <c r="W1306" i="12" l="1"/>
  <c r="E2633" i="13"/>
  <c r="N1307" i="12"/>
  <c r="O1307" i="12" s="1"/>
  <c r="P1307" i="12" s="1"/>
  <c r="J1307" i="12"/>
  <c r="Y1307" i="12"/>
  <c r="I1307" i="12"/>
  <c r="V1307" i="12"/>
  <c r="B1308" i="12"/>
  <c r="U1307" i="12"/>
  <c r="E1307" i="12"/>
  <c r="F1307" i="12" s="1"/>
  <c r="K1306" i="12"/>
  <c r="Q1306" i="12"/>
  <c r="R1306" i="12" s="1"/>
  <c r="K1307" i="12" l="1"/>
  <c r="Q1307" i="12"/>
  <c r="R1307" i="12" s="1"/>
  <c r="W1307" i="12"/>
  <c r="E2632" i="13"/>
  <c r="N1308" i="12"/>
  <c r="O1308" i="12" s="1"/>
  <c r="P1308" i="12" s="1"/>
  <c r="J1308" i="12"/>
  <c r="Y1308" i="12"/>
  <c r="I1308" i="12"/>
  <c r="V1308" i="12"/>
  <c r="B1309" i="12"/>
  <c r="U1308" i="12"/>
  <c r="E1308" i="12"/>
  <c r="F1308" i="12" s="1"/>
  <c r="Q1308" i="12" l="1"/>
  <c r="R1308" i="12" s="1"/>
  <c r="W1308" i="12"/>
  <c r="E2631" i="13"/>
  <c r="N1309" i="12"/>
  <c r="O1309" i="12" s="1"/>
  <c r="P1309" i="12" s="1"/>
  <c r="J1309" i="12"/>
  <c r="Y1309" i="12"/>
  <c r="I1309" i="12"/>
  <c r="V1309" i="12"/>
  <c r="B1310" i="12"/>
  <c r="U1309" i="12"/>
  <c r="E1309" i="12"/>
  <c r="F1309" i="12" s="1"/>
  <c r="K1308" i="12"/>
  <c r="W1309" i="12" l="1"/>
  <c r="Q1309" i="12"/>
  <c r="R1309" i="12" s="1"/>
  <c r="E2630" i="13"/>
  <c r="J1310" i="12"/>
  <c r="Y1310" i="12"/>
  <c r="I1310" i="12"/>
  <c r="V1310" i="12"/>
  <c r="B1311" i="12"/>
  <c r="U1310" i="12"/>
  <c r="E1310" i="12"/>
  <c r="F1310" i="12" s="1"/>
  <c r="N1310" i="12"/>
  <c r="O1310" i="12" s="1"/>
  <c r="P1310" i="12" s="1"/>
  <c r="K1309" i="12"/>
  <c r="W1310" i="12" l="1"/>
  <c r="Q1310" i="12"/>
  <c r="R1310" i="12" s="1"/>
  <c r="E2629" i="13"/>
  <c r="V1311" i="12"/>
  <c r="B1312" i="12"/>
  <c r="U1311" i="12"/>
  <c r="E1311" i="12"/>
  <c r="F1311" i="12" s="1"/>
  <c r="N1311" i="12"/>
  <c r="O1311" i="12" s="1"/>
  <c r="P1311" i="12" s="1"/>
  <c r="J1311" i="12"/>
  <c r="Y1311" i="12"/>
  <c r="I1311" i="12"/>
  <c r="K1310" i="12"/>
  <c r="Q1311" i="12" l="1"/>
  <c r="R1311" i="12" s="1"/>
  <c r="E2628" i="13"/>
  <c r="B1313" i="12"/>
  <c r="U1312" i="12"/>
  <c r="E1312" i="12"/>
  <c r="F1312" i="12" s="1"/>
  <c r="N1312" i="12"/>
  <c r="O1312" i="12" s="1"/>
  <c r="P1312" i="12" s="1"/>
  <c r="J1312" i="12"/>
  <c r="Y1312" i="12"/>
  <c r="I1312" i="12"/>
  <c r="V1312" i="12"/>
  <c r="K1311" i="12"/>
  <c r="W1311" i="12"/>
  <c r="Q1312" i="12" l="1"/>
  <c r="R1312" i="12" s="1"/>
  <c r="W1312" i="12"/>
  <c r="E2627" i="13"/>
  <c r="N1313" i="12"/>
  <c r="O1313" i="12" s="1"/>
  <c r="P1313" i="12" s="1"/>
  <c r="J1313" i="12"/>
  <c r="Y1313" i="12"/>
  <c r="I1313" i="12"/>
  <c r="V1313" i="12"/>
  <c r="B1314" i="12"/>
  <c r="U1313" i="12"/>
  <c r="E1313" i="12"/>
  <c r="F1313" i="12" s="1"/>
  <c r="K1312" i="12"/>
  <c r="W1313" i="12" l="1"/>
  <c r="K1313" i="12"/>
  <c r="Q1313" i="12"/>
  <c r="R1313" i="12" s="1"/>
  <c r="E2626" i="13"/>
  <c r="N1314" i="12"/>
  <c r="O1314" i="12" s="1"/>
  <c r="P1314" i="12" s="1"/>
  <c r="J1314" i="12"/>
  <c r="Y1314" i="12"/>
  <c r="I1314" i="12"/>
  <c r="V1314" i="12"/>
  <c r="B1315" i="12"/>
  <c r="U1314" i="12"/>
  <c r="E1314" i="12"/>
  <c r="F1314" i="12" s="1"/>
  <c r="W1314" i="12" l="1"/>
  <c r="Q1314" i="12"/>
  <c r="R1314" i="12" s="1"/>
  <c r="K1314" i="12"/>
  <c r="E2625" i="13"/>
  <c r="J1315" i="12"/>
  <c r="Y1315" i="12"/>
  <c r="I1315" i="12"/>
  <c r="V1315" i="12"/>
  <c r="B1316" i="12"/>
  <c r="U1315" i="12"/>
  <c r="E1315" i="12"/>
  <c r="F1315" i="12" s="1"/>
  <c r="N1315" i="12"/>
  <c r="O1315" i="12" s="1"/>
  <c r="P1315" i="12" s="1"/>
  <c r="W1315" i="12" l="1"/>
  <c r="Q1315" i="12"/>
  <c r="R1315" i="12" s="1"/>
  <c r="E2624" i="13"/>
  <c r="Y1316" i="12"/>
  <c r="I1316" i="12"/>
  <c r="V1316" i="12"/>
  <c r="B1317" i="12"/>
  <c r="U1316" i="12"/>
  <c r="E1316" i="12"/>
  <c r="F1316" i="12" s="1"/>
  <c r="N1316" i="12"/>
  <c r="O1316" i="12" s="1"/>
  <c r="P1316" i="12" s="1"/>
  <c r="J1316" i="12"/>
  <c r="K1315" i="12"/>
  <c r="W1316" i="12" l="1"/>
  <c r="K1316" i="12"/>
  <c r="E2623" i="13"/>
  <c r="V1317" i="12"/>
  <c r="B1318" i="12"/>
  <c r="U1317" i="12"/>
  <c r="E1317" i="12"/>
  <c r="F1317" i="12" s="1"/>
  <c r="N1317" i="12"/>
  <c r="O1317" i="12" s="1"/>
  <c r="P1317" i="12" s="1"/>
  <c r="J1317" i="12"/>
  <c r="Y1317" i="12"/>
  <c r="I1317" i="12"/>
  <c r="Q1316" i="12"/>
  <c r="R1316" i="12" s="1"/>
  <c r="W1317" i="12" l="1"/>
  <c r="Q1317" i="12"/>
  <c r="R1317" i="12" s="1"/>
  <c r="E2622" i="13"/>
  <c r="N1318" i="12"/>
  <c r="O1318" i="12" s="1"/>
  <c r="P1318" i="12" s="1"/>
  <c r="J1318" i="12"/>
  <c r="Y1318" i="12"/>
  <c r="I1318" i="12"/>
  <c r="V1318" i="12"/>
  <c r="B1319" i="12"/>
  <c r="U1318" i="12"/>
  <c r="E1318" i="12"/>
  <c r="F1318" i="12" s="1"/>
  <c r="K1317" i="12"/>
  <c r="K1318" i="12" l="1"/>
  <c r="W1318" i="12"/>
  <c r="Q1318" i="12"/>
  <c r="R1318" i="12" s="1"/>
  <c r="E2621" i="13"/>
  <c r="N1319" i="12"/>
  <c r="O1319" i="12" s="1"/>
  <c r="P1319" i="12" s="1"/>
  <c r="J1319" i="12"/>
  <c r="Y1319" i="12"/>
  <c r="I1319" i="12"/>
  <c r="V1319" i="12"/>
  <c r="B1320" i="12"/>
  <c r="U1319" i="12"/>
  <c r="E1319" i="12"/>
  <c r="F1319" i="12" s="1"/>
  <c r="W1319" i="12" l="1"/>
  <c r="K1319" i="12"/>
  <c r="E2620" i="13"/>
  <c r="J1320" i="12"/>
  <c r="Y1320" i="12"/>
  <c r="I1320" i="12"/>
  <c r="V1320" i="12"/>
  <c r="B1321" i="12"/>
  <c r="U1320" i="12"/>
  <c r="E1320" i="12"/>
  <c r="F1320" i="12" s="1"/>
  <c r="N1320" i="12"/>
  <c r="O1320" i="12" s="1"/>
  <c r="P1320" i="12" s="1"/>
  <c r="Q1319" i="12"/>
  <c r="R1319" i="12" s="1"/>
  <c r="W1320" i="12" l="1"/>
  <c r="E2619" i="13"/>
  <c r="J1321" i="12"/>
  <c r="Y1321" i="12"/>
  <c r="I1321" i="12"/>
  <c r="V1321" i="12"/>
  <c r="B1322" i="12"/>
  <c r="U1321" i="12"/>
  <c r="E1321" i="12"/>
  <c r="F1321" i="12" s="1"/>
  <c r="N1321" i="12"/>
  <c r="O1321" i="12" s="1"/>
  <c r="P1321" i="12" s="1"/>
  <c r="K1320" i="12"/>
  <c r="Q1320" i="12"/>
  <c r="R1320" i="12" s="1"/>
  <c r="W1321" i="12" l="1"/>
  <c r="E2618" i="13"/>
  <c r="V1322" i="12"/>
  <c r="B1323" i="12"/>
  <c r="U1322" i="12"/>
  <c r="E1322" i="12"/>
  <c r="F1322" i="12" s="1"/>
  <c r="N1322" i="12"/>
  <c r="O1322" i="12" s="1"/>
  <c r="P1322" i="12" s="1"/>
  <c r="J1322" i="12"/>
  <c r="Y1322" i="12"/>
  <c r="I1322" i="12"/>
  <c r="K1321" i="12"/>
  <c r="Q1321" i="12"/>
  <c r="R1321" i="12" s="1"/>
  <c r="K1322" i="12" l="1"/>
  <c r="W1322" i="12"/>
  <c r="Q1322" i="12"/>
  <c r="R1322" i="12" s="1"/>
  <c r="E2617" i="13"/>
  <c r="N1323" i="12"/>
  <c r="O1323" i="12" s="1"/>
  <c r="P1323" i="12" s="1"/>
  <c r="J1323" i="12"/>
  <c r="Y1323" i="12"/>
  <c r="I1323" i="12"/>
  <c r="V1323" i="12"/>
  <c r="B1324" i="12"/>
  <c r="U1323" i="12"/>
  <c r="E1323" i="12"/>
  <c r="F1323" i="12" s="1"/>
  <c r="Q1323" i="12" l="1"/>
  <c r="R1323" i="12" s="1"/>
  <c r="W1323" i="12"/>
  <c r="E2616" i="13"/>
  <c r="J1324" i="12"/>
  <c r="N1324" i="12"/>
  <c r="O1324" i="12" s="1"/>
  <c r="P1324" i="12" s="1"/>
  <c r="I1324" i="12"/>
  <c r="Y1324" i="12"/>
  <c r="V1324" i="12"/>
  <c r="E1324" i="12"/>
  <c r="F1324" i="12" s="1"/>
  <c r="U1324" i="12"/>
  <c r="B1325" i="12"/>
  <c r="K1323" i="12"/>
  <c r="W1324" i="12" l="1"/>
  <c r="K1324" i="12"/>
  <c r="Q1324" i="12"/>
  <c r="R1324" i="12" s="1"/>
  <c r="E2615" i="13"/>
  <c r="N1325" i="12"/>
  <c r="O1325" i="12" s="1"/>
  <c r="P1325" i="12" s="1"/>
  <c r="B1326" i="12"/>
  <c r="J1325" i="12"/>
  <c r="I1325" i="12"/>
  <c r="Y1325" i="12"/>
  <c r="E1325" i="12"/>
  <c r="F1325" i="12" s="1"/>
  <c r="V1325" i="12"/>
  <c r="U1325" i="12"/>
  <c r="E2614" i="13" l="1"/>
  <c r="Y1326" i="12"/>
  <c r="I1326" i="12"/>
  <c r="E1326" i="12"/>
  <c r="F1326" i="12" s="1"/>
  <c r="V1326" i="12"/>
  <c r="U1326" i="12"/>
  <c r="B1327" i="12"/>
  <c r="N1326" i="12"/>
  <c r="O1326" i="12" s="1"/>
  <c r="P1326" i="12" s="1"/>
  <c r="J1326" i="12"/>
  <c r="W1325" i="12"/>
  <c r="K1325" i="12"/>
  <c r="Q1325" i="12"/>
  <c r="R1325" i="12" s="1"/>
  <c r="W1326" i="12" l="1"/>
  <c r="Q1326" i="12"/>
  <c r="R1326" i="12" s="1"/>
  <c r="K1326" i="12"/>
  <c r="E2613" i="13"/>
  <c r="V1327" i="12"/>
  <c r="B1328" i="12"/>
  <c r="U1327" i="12"/>
  <c r="J1327" i="12"/>
  <c r="I1327" i="12"/>
  <c r="E1327" i="12"/>
  <c r="F1327" i="12" s="1"/>
  <c r="Y1327" i="12"/>
  <c r="N1327" i="12"/>
  <c r="O1327" i="12" s="1"/>
  <c r="P1327" i="12" s="1"/>
  <c r="W1327" i="12" l="1"/>
  <c r="K1327" i="12"/>
  <c r="Q1327" i="12"/>
  <c r="R1327" i="12" s="1"/>
  <c r="E2612" i="13"/>
  <c r="N1328" i="12"/>
  <c r="O1328" i="12" s="1"/>
  <c r="P1328" i="12" s="1"/>
  <c r="B1329" i="12"/>
  <c r="U1328" i="12"/>
  <c r="E1328" i="12"/>
  <c r="F1328" i="12" s="1"/>
  <c r="Y1328" i="12"/>
  <c r="V1328" i="12"/>
  <c r="J1328" i="12"/>
  <c r="I1328" i="12"/>
  <c r="Q1328" i="12" l="1"/>
  <c r="R1328" i="12" s="1"/>
  <c r="W1328" i="12"/>
  <c r="E2611" i="13"/>
  <c r="J1329" i="12"/>
  <c r="B1330" i="12"/>
  <c r="U1329" i="12"/>
  <c r="E1329" i="12"/>
  <c r="F1329" i="12" s="1"/>
  <c r="V1329" i="12"/>
  <c r="N1329" i="12"/>
  <c r="O1329" i="12" s="1"/>
  <c r="P1329" i="12" s="1"/>
  <c r="I1329" i="12"/>
  <c r="Y1329" i="12"/>
  <c r="K1328" i="12"/>
  <c r="W1329" i="12" l="1"/>
  <c r="E2610" i="13"/>
  <c r="J1330" i="12"/>
  <c r="B1331" i="12"/>
  <c r="U1330" i="12"/>
  <c r="E1330" i="12"/>
  <c r="F1330" i="12" s="1"/>
  <c r="V1330" i="12"/>
  <c r="N1330" i="12"/>
  <c r="O1330" i="12" s="1"/>
  <c r="P1330" i="12" s="1"/>
  <c r="I1330" i="12"/>
  <c r="Y1330" i="12"/>
  <c r="K1329" i="12"/>
  <c r="Q1329" i="12"/>
  <c r="R1329" i="12" s="1"/>
  <c r="W1330" i="12" l="1"/>
  <c r="E2609" i="13"/>
  <c r="J1331" i="12"/>
  <c r="Y1331" i="12"/>
  <c r="I1331" i="12"/>
  <c r="B1332" i="12"/>
  <c r="U1331" i="12"/>
  <c r="E1331" i="12"/>
  <c r="F1331" i="12" s="1"/>
  <c r="V1331" i="12"/>
  <c r="N1331" i="12"/>
  <c r="O1331" i="12" s="1"/>
  <c r="P1331" i="12" s="1"/>
  <c r="K1330" i="12"/>
  <c r="Q1330" i="12"/>
  <c r="R1330" i="12" s="1"/>
  <c r="W1331" i="12" l="1"/>
  <c r="Q1331" i="12"/>
  <c r="R1331" i="12" s="1"/>
  <c r="E2608" i="13"/>
  <c r="V1332" i="12"/>
  <c r="J1332" i="12"/>
  <c r="Y1332" i="12"/>
  <c r="I1332" i="12"/>
  <c r="U1332" i="12"/>
  <c r="N1332" i="12"/>
  <c r="O1332" i="12" s="1"/>
  <c r="P1332" i="12" s="1"/>
  <c r="E1332" i="12"/>
  <c r="F1332" i="12" s="1"/>
  <c r="B1333" i="12"/>
  <c r="K1331" i="12"/>
  <c r="W1332" i="12" l="1"/>
  <c r="K1332" i="12"/>
  <c r="Q1332" i="12"/>
  <c r="R1332" i="12" s="1"/>
  <c r="E2607" i="13"/>
  <c r="N1333" i="12"/>
  <c r="O1333" i="12" s="1"/>
  <c r="P1333" i="12" s="1"/>
  <c r="Y1333" i="12"/>
  <c r="I1333" i="12"/>
  <c r="V1333" i="12"/>
  <c r="U1333" i="12"/>
  <c r="J1333" i="12"/>
  <c r="E1333" i="12"/>
  <c r="F1333" i="12" s="1"/>
  <c r="B1334" i="12"/>
  <c r="W1333" i="12" l="1"/>
  <c r="Q1333" i="12"/>
  <c r="R1333" i="12" s="1"/>
  <c r="E2606" i="13"/>
  <c r="N1334" i="12"/>
  <c r="O1334" i="12" s="1"/>
  <c r="P1334" i="12" s="1"/>
  <c r="Y1334" i="12"/>
  <c r="I1334" i="12"/>
  <c r="V1334" i="12"/>
  <c r="B1335" i="12"/>
  <c r="U1334" i="12"/>
  <c r="J1334" i="12"/>
  <c r="E1334" i="12"/>
  <c r="F1334" i="12" s="1"/>
  <c r="K1333" i="12"/>
  <c r="K1334" i="12" l="1"/>
  <c r="Q1334" i="12"/>
  <c r="R1334" i="12" s="1"/>
  <c r="W1334" i="12"/>
  <c r="E2605" i="13"/>
  <c r="N1335" i="12"/>
  <c r="O1335" i="12" s="1"/>
  <c r="P1335" i="12" s="1"/>
  <c r="J1335" i="12"/>
  <c r="Y1335" i="12"/>
  <c r="I1335" i="12"/>
  <c r="V1335" i="12"/>
  <c r="B1336" i="12"/>
  <c r="U1335" i="12"/>
  <c r="E1335" i="12"/>
  <c r="F1335" i="12" s="1"/>
  <c r="W1335" i="12" l="1"/>
  <c r="K1335" i="12"/>
  <c r="E2604" i="13"/>
  <c r="J1336" i="12"/>
  <c r="V1336" i="12"/>
  <c r="B1337" i="12"/>
  <c r="U1336" i="12"/>
  <c r="E1336" i="12"/>
  <c r="F1336" i="12" s="1"/>
  <c r="N1336" i="12"/>
  <c r="O1336" i="12" s="1"/>
  <c r="P1336" i="12" s="1"/>
  <c r="I1336" i="12"/>
  <c r="Y1336" i="12"/>
  <c r="Q1335" i="12"/>
  <c r="R1335" i="12" s="1"/>
  <c r="Q1336" i="12" l="1"/>
  <c r="R1336" i="12" s="1"/>
  <c r="K1336" i="12"/>
  <c r="W1336" i="12"/>
  <c r="E2603" i="13"/>
  <c r="B1338" i="12"/>
  <c r="U1337" i="12"/>
  <c r="E1337" i="12"/>
  <c r="F1337" i="12" s="1"/>
  <c r="J1337" i="12"/>
  <c r="N1337" i="12"/>
  <c r="O1337" i="12" s="1"/>
  <c r="P1337" i="12" s="1"/>
  <c r="I1337" i="12"/>
  <c r="Y1337" i="12"/>
  <c r="V1337" i="12"/>
  <c r="Q1337" i="12" l="1"/>
  <c r="R1337" i="12" s="1"/>
  <c r="K1337" i="12"/>
  <c r="W1337" i="12"/>
  <c r="E2602" i="13"/>
  <c r="B1339" i="12"/>
  <c r="U1338" i="12"/>
  <c r="E1338" i="12"/>
  <c r="F1338" i="12" s="1"/>
  <c r="J1338" i="12"/>
  <c r="Y1338" i="12"/>
  <c r="V1338" i="12"/>
  <c r="N1338" i="12"/>
  <c r="O1338" i="12" s="1"/>
  <c r="P1338" i="12" s="1"/>
  <c r="I1338" i="12"/>
  <c r="K1338" i="12" l="1"/>
  <c r="W1338" i="12"/>
  <c r="E2601" i="13"/>
  <c r="N1339" i="12"/>
  <c r="O1339" i="12" s="1"/>
  <c r="P1339" i="12" s="1"/>
  <c r="J1339" i="12"/>
  <c r="V1339" i="12"/>
  <c r="B1340" i="12"/>
  <c r="U1339" i="12"/>
  <c r="E1339" i="12"/>
  <c r="F1339" i="12" s="1"/>
  <c r="Y1339" i="12"/>
  <c r="I1339" i="12"/>
  <c r="Q1338" i="12"/>
  <c r="R1338" i="12" s="1"/>
  <c r="W1339" i="12" l="1"/>
  <c r="E2600" i="13"/>
  <c r="N1340" i="12"/>
  <c r="O1340" i="12" s="1"/>
  <c r="P1340" i="12" s="1"/>
  <c r="J1340" i="12"/>
  <c r="Y1340" i="12"/>
  <c r="I1340" i="12"/>
  <c r="B1341" i="12"/>
  <c r="U1340" i="12"/>
  <c r="E1340" i="12"/>
  <c r="F1340" i="12" s="1"/>
  <c r="V1340" i="12"/>
  <c r="Q1339" i="12"/>
  <c r="R1339" i="12" s="1"/>
  <c r="K1339" i="12"/>
  <c r="K1340" i="12" l="1"/>
  <c r="Q1340" i="12"/>
  <c r="R1340" i="12" s="1"/>
  <c r="W1340" i="12"/>
  <c r="E2599" i="13"/>
  <c r="Y1341" i="12"/>
  <c r="I1341" i="12"/>
  <c r="V1341" i="12"/>
  <c r="N1341" i="12"/>
  <c r="O1341" i="12" s="1"/>
  <c r="P1341" i="12" s="1"/>
  <c r="B1342" i="12"/>
  <c r="U1341" i="12"/>
  <c r="J1341" i="12"/>
  <c r="E1341" i="12"/>
  <c r="F1341" i="12" s="1"/>
  <c r="W1341" i="12" l="1"/>
  <c r="K1341" i="12"/>
  <c r="E2598" i="13"/>
  <c r="Y1342" i="12"/>
  <c r="I1342" i="12"/>
  <c r="V1342" i="12"/>
  <c r="B1343" i="12"/>
  <c r="U1342" i="12"/>
  <c r="E1342" i="12"/>
  <c r="F1342" i="12" s="1"/>
  <c r="N1342" i="12"/>
  <c r="O1342" i="12" s="1"/>
  <c r="P1342" i="12" s="1"/>
  <c r="J1342" i="12"/>
  <c r="Q1341" i="12"/>
  <c r="R1341" i="12" s="1"/>
  <c r="W1342" i="12" l="1"/>
  <c r="K1342" i="12"/>
  <c r="Q1342" i="12"/>
  <c r="R1342" i="12" s="1"/>
  <c r="E2597" i="13"/>
  <c r="V1343" i="12"/>
  <c r="B1344" i="12"/>
  <c r="U1343" i="12"/>
  <c r="E1343" i="12"/>
  <c r="F1343" i="12" s="1"/>
  <c r="N1343" i="12"/>
  <c r="O1343" i="12" s="1"/>
  <c r="P1343" i="12" s="1"/>
  <c r="J1343" i="12"/>
  <c r="Y1343" i="12"/>
  <c r="I1343" i="12"/>
  <c r="E2596" i="13" l="1"/>
  <c r="N1344" i="12"/>
  <c r="O1344" i="12" s="1"/>
  <c r="P1344" i="12" s="1"/>
  <c r="Y1344" i="12"/>
  <c r="I1344" i="12"/>
  <c r="V1344" i="12"/>
  <c r="B1345" i="12"/>
  <c r="U1344" i="12"/>
  <c r="E1344" i="12"/>
  <c r="F1344" i="12" s="1"/>
  <c r="J1344" i="12"/>
  <c r="K1343" i="12"/>
  <c r="Q1343" i="12"/>
  <c r="R1343" i="12" s="1"/>
  <c r="W1343" i="12"/>
  <c r="W1344" i="12" l="1"/>
  <c r="E2595" i="13"/>
  <c r="N1345" i="12"/>
  <c r="O1345" i="12" s="1"/>
  <c r="P1345" i="12" s="1"/>
  <c r="J1345" i="12"/>
  <c r="V1345" i="12"/>
  <c r="B1346" i="12"/>
  <c r="U1345" i="12"/>
  <c r="E1345" i="12"/>
  <c r="F1345" i="12" s="1"/>
  <c r="Y1345" i="12"/>
  <c r="I1345" i="12"/>
  <c r="K1344" i="12"/>
  <c r="Q1344" i="12"/>
  <c r="R1344" i="12" s="1"/>
  <c r="W1345" i="12" l="1"/>
  <c r="E2594" i="13"/>
  <c r="J1346" i="12"/>
  <c r="Y1346" i="12"/>
  <c r="I1346" i="12"/>
  <c r="B1347" i="12"/>
  <c r="U1346" i="12"/>
  <c r="E1346" i="12"/>
  <c r="F1346" i="12" s="1"/>
  <c r="N1346" i="12"/>
  <c r="O1346" i="12" s="1"/>
  <c r="P1346" i="12" s="1"/>
  <c r="V1346" i="12"/>
  <c r="Q1345" i="12"/>
  <c r="R1345" i="12" s="1"/>
  <c r="K1345" i="12"/>
  <c r="W1346" i="12" l="1"/>
  <c r="E2593" i="13"/>
  <c r="J1347" i="12"/>
  <c r="Y1347" i="12"/>
  <c r="I1347" i="12"/>
  <c r="V1347" i="12"/>
  <c r="B1348" i="12"/>
  <c r="U1347" i="12"/>
  <c r="E1347" i="12"/>
  <c r="F1347" i="12" s="1"/>
  <c r="N1347" i="12"/>
  <c r="O1347" i="12" s="1"/>
  <c r="P1347" i="12" s="1"/>
  <c r="K1346" i="12"/>
  <c r="Q1346" i="12"/>
  <c r="R1346" i="12" s="1"/>
  <c r="W1347" i="12" l="1"/>
  <c r="Q1347" i="12"/>
  <c r="R1347" i="12" s="1"/>
  <c r="E2592" i="13"/>
  <c r="V1348" i="12"/>
  <c r="B1349" i="12"/>
  <c r="U1348" i="12"/>
  <c r="E1348" i="12"/>
  <c r="F1348" i="12" s="1"/>
  <c r="N1348" i="12"/>
  <c r="O1348" i="12" s="1"/>
  <c r="P1348" i="12" s="1"/>
  <c r="J1348" i="12"/>
  <c r="Y1348" i="12"/>
  <c r="I1348" i="12"/>
  <c r="K1347" i="12"/>
  <c r="W1348" i="12" l="1"/>
  <c r="E2591" i="13"/>
  <c r="N1349" i="12"/>
  <c r="O1349" i="12" s="1"/>
  <c r="P1349" i="12" s="1"/>
  <c r="J1349" i="12"/>
  <c r="Y1349" i="12"/>
  <c r="I1349" i="12"/>
  <c r="V1349" i="12"/>
  <c r="U1349" i="12"/>
  <c r="E1349" i="12"/>
  <c r="F1349" i="12" s="1"/>
  <c r="B1350" i="12"/>
  <c r="K1348" i="12"/>
  <c r="Q1348" i="12"/>
  <c r="R1348" i="12" s="1"/>
  <c r="W1349" i="12" l="1"/>
  <c r="Q1349" i="12"/>
  <c r="R1349" i="12" s="1"/>
  <c r="E2590" i="13"/>
  <c r="N1350" i="12"/>
  <c r="O1350" i="12" s="1"/>
  <c r="P1350" i="12" s="1"/>
  <c r="Y1350" i="12"/>
  <c r="I1350" i="12"/>
  <c r="V1350" i="12"/>
  <c r="B1351" i="12"/>
  <c r="U1350" i="12"/>
  <c r="E1350" i="12"/>
  <c r="F1350" i="12" s="1"/>
  <c r="J1350" i="12"/>
  <c r="K1349" i="12"/>
  <c r="Q1350" i="12" l="1"/>
  <c r="R1350" i="12" s="1"/>
  <c r="W1350" i="12"/>
  <c r="E2589" i="13"/>
  <c r="N1351" i="12"/>
  <c r="O1351" i="12" s="1"/>
  <c r="P1351" i="12" s="1"/>
  <c r="J1351" i="12"/>
  <c r="Y1351" i="12"/>
  <c r="I1351" i="12"/>
  <c r="V1351" i="12"/>
  <c r="B1352" i="12"/>
  <c r="U1351" i="12"/>
  <c r="E1351" i="12"/>
  <c r="F1351" i="12" s="1"/>
  <c r="K1350" i="12"/>
  <c r="K1351" i="12" l="1"/>
  <c r="E2588" i="13"/>
  <c r="J1352" i="12"/>
  <c r="Y1352" i="12"/>
  <c r="I1352" i="12"/>
  <c r="V1352" i="12"/>
  <c r="B1353" i="12"/>
  <c r="U1352" i="12"/>
  <c r="E1352" i="12"/>
  <c r="F1352" i="12" s="1"/>
  <c r="N1352" i="12"/>
  <c r="O1352" i="12" s="1"/>
  <c r="P1352" i="12" s="1"/>
  <c r="Q1351" i="12"/>
  <c r="R1351" i="12" s="1"/>
  <c r="W1351" i="12"/>
  <c r="W1352" i="12" l="1"/>
  <c r="E2587" i="13"/>
  <c r="V1353" i="12"/>
  <c r="B1354" i="12"/>
  <c r="U1353" i="12"/>
  <c r="E1353" i="12"/>
  <c r="F1353" i="12" s="1"/>
  <c r="N1353" i="12"/>
  <c r="O1353" i="12" s="1"/>
  <c r="P1353" i="12" s="1"/>
  <c r="J1353" i="12"/>
  <c r="I1353" i="12"/>
  <c r="Y1353" i="12"/>
  <c r="K1352" i="12"/>
  <c r="Q1352" i="12"/>
  <c r="R1352" i="12" s="1"/>
  <c r="W1353" i="12" l="1"/>
  <c r="Q1353" i="12"/>
  <c r="R1353" i="12" s="1"/>
  <c r="E2586" i="13"/>
  <c r="B1355" i="12"/>
  <c r="U1354" i="12"/>
  <c r="E1354" i="12"/>
  <c r="F1354" i="12" s="1"/>
  <c r="J1354" i="12"/>
  <c r="Y1354" i="12"/>
  <c r="I1354" i="12"/>
  <c r="V1354" i="12"/>
  <c r="N1354" i="12"/>
  <c r="O1354" i="12" s="1"/>
  <c r="P1354" i="12" s="1"/>
  <c r="K1353" i="12"/>
  <c r="W1354" i="12" l="1"/>
  <c r="Q1354" i="12"/>
  <c r="R1354" i="12" s="1"/>
  <c r="E2585" i="13"/>
  <c r="N1355" i="12"/>
  <c r="O1355" i="12" s="1"/>
  <c r="P1355" i="12" s="1"/>
  <c r="J1355" i="12"/>
  <c r="Y1355" i="12"/>
  <c r="I1355" i="12"/>
  <c r="V1355" i="12"/>
  <c r="B1356" i="12"/>
  <c r="U1355" i="12"/>
  <c r="E1355" i="12"/>
  <c r="F1355" i="12" s="1"/>
  <c r="K1354" i="12"/>
  <c r="Q1355" i="12" l="1"/>
  <c r="R1355" i="12" s="1"/>
  <c r="K1355" i="12"/>
  <c r="W1355" i="12"/>
  <c r="E2584" i="13"/>
  <c r="N1356" i="12"/>
  <c r="O1356" i="12" s="1"/>
  <c r="P1356" i="12" s="1"/>
  <c r="J1356" i="12"/>
  <c r="Y1356" i="12"/>
  <c r="I1356" i="12"/>
  <c r="V1356" i="12"/>
  <c r="B1357" i="12"/>
  <c r="U1356" i="12"/>
  <c r="E1356" i="12"/>
  <c r="F1356" i="12" s="1"/>
  <c r="W1356" i="12" l="1"/>
  <c r="E2583" i="13"/>
  <c r="J1357" i="12"/>
  <c r="Y1357" i="12"/>
  <c r="I1357" i="12"/>
  <c r="V1357" i="12"/>
  <c r="B1358" i="12"/>
  <c r="U1357" i="12"/>
  <c r="E1357" i="12"/>
  <c r="F1357" i="12" s="1"/>
  <c r="N1357" i="12"/>
  <c r="O1357" i="12" s="1"/>
  <c r="P1357" i="12" s="1"/>
  <c r="Q1356" i="12"/>
  <c r="R1356" i="12" s="1"/>
  <c r="K1356" i="12"/>
  <c r="W1357" i="12" l="1"/>
  <c r="E2582" i="13"/>
  <c r="Y1358" i="12"/>
  <c r="I1358" i="12"/>
  <c r="V1358" i="12"/>
  <c r="B1359" i="12"/>
  <c r="U1358" i="12"/>
  <c r="E1358" i="12"/>
  <c r="F1358" i="12" s="1"/>
  <c r="N1358" i="12"/>
  <c r="O1358" i="12" s="1"/>
  <c r="P1358" i="12" s="1"/>
  <c r="J1358" i="12"/>
  <c r="K1357" i="12"/>
  <c r="Q1357" i="12"/>
  <c r="R1357" i="12" s="1"/>
  <c r="W1358" i="12" l="1"/>
  <c r="E2581" i="13"/>
  <c r="V1359" i="12"/>
  <c r="B1360" i="12"/>
  <c r="U1359" i="12"/>
  <c r="E1359" i="12"/>
  <c r="F1359" i="12" s="1"/>
  <c r="N1359" i="12"/>
  <c r="O1359" i="12" s="1"/>
  <c r="P1359" i="12" s="1"/>
  <c r="J1359" i="12"/>
  <c r="Y1359" i="12"/>
  <c r="I1359" i="12"/>
  <c r="K1358" i="12"/>
  <c r="Q1358" i="12"/>
  <c r="R1358" i="12" s="1"/>
  <c r="Q1359" i="12" l="1"/>
  <c r="R1359" i="12" s="1"/>
  <c r="W1359" i="12"/>
  <c r="E2580" i="13"/>
  <c r="N1360" i="12"/>
  <c r="O1360" i="12" s="1"/>
  <c r="P1360" i="12" s="1"/>
  <c r="J1360" i="12"/>
  <c r="Y1360" i="12"/>
  <c r="I1360" i="12"/>
  <c r="V1360" i="12"/>
  <c r="B1361" i="12"/>
  <c r="U1360" i="12"/>
  <c r="E1360" i="12"/>
  <c r="F1360" i="12" s="1"/>
  <c r="K1359" i="12"/>
  <c r="W1360" i="12" l="1"/>
  <c r="Q1360" i="12"/>
  <c r="R1360" i="12" s="1"/>
  <c r="E2579" i="13"/>
  <c r="N1361" i="12"/>
  <c r="O1361" i="12" s="1"/>
  <c r="P1361" i="12" s="1"/>
  <c r="J1361" i="12"/>
  <c r="Y1361" i="12"/>
  <c r="I1361" i="12"/>
  <c r="V1361" i="12"/>
  <c r="B1362" i="12"/>
  <c r="U1361" i="12"/>
  <c r="E1361" i="12"/>
  <c r="F1361" i="12" s="1"/>
  <c r="K1360" i="12"/>
  <c r="Q1361" i="12" l="1"/>
  <c r="R1361" i="12" s="1"/>
  <c r="W1361" i="12"/>
  <c r="E2578" i="13"/>
  <c r="J1362" i="12"/>
  <c r="Y1362" i="12"/>
  <c r="I1362" i="12"/>
  <c r="V1362" i="12"/>
  <c r="B1363" i="12"/>
  <c r="U1362" i="12"/>
  <c r="E1362" i="12"/>
  <c r="F1362" i="12" s="1"/>
  <c r="N1362" i="12"/>
  <c r="O1362" i="12" s="1"/>
  <c r="P1362" i="12" s="1"/>
  <c r="K1361" i="12"/>
  <c r="Q1362" i="12" l="1"/>
  <c r="R1362" i="12" s="1"/>
  <c r="K1362" i="12"/>
  <c r="W1362" i="12"/>
  <c r="E2577" i="13"/>
  <c r="J1363" i="12"/>
  <c r="Y1363" i="12"/>
  <c r="I1363" i="12"/>
  <c r="V1363" i="12"/>
  <c r="B1364" i="12"/>
  <c r="U1363" i="12"/>
  <c r="E1363" i="12"/>
  <c r="F1363" i="12" s="1"/>
  <c r="N1363" i="12"/>
  <c r="O1363" i="12" s="1"/>
  <c r="P1363" i="12" s="1"/>
  <c r="K1363" i="12" l="1"/>
  <c r="Q1363" i="12"/>
  <c r="R1363" i="12" s="1"/>
  <c r="W1363" i="12"/>
  <c r="E2576" i="13"/>
  <c r="V1364" i="12"/>
  <c r="B1365" i="12"/>
  <c r="U1364" i="12"/>
  <c r="E1364" i="12"/>
  <c r="F1364" i="12" s="1"/>
  <c r="N1364" i="12"/>
  <c r="O1364" i="12" s="1"/>
  <c r="P1364" i="12" s="1"/>
  <c r="J1364" i="12"/>
  <c r="Y1364" i="12"/>
  <c r="I1364" i="12"/>
  <c r="W1364" i="12" l="1"/>
  <c r="Q1364" i="12"/>
  <c r="R1364" i="12" s="1"/>
  <c r="E2575" i="13"/>
  <c r="N1365" i="12"/>
  <c r="O1365" i="12" s="1"/>
  <c r="P1365" i="12" s="1"/>
  <c r="J1365" i="12"/>
  <c r="Y1365" i="12"/>
  <c r="I1365" i="12"/>
  <c r="V1365" i="12"/>
  <c r="E1365" i="12"/>
  <c r="F1365" i="12" s="1"/>
  <c r="B1366" i="12"/>
  <c r="U1365" i="12"/>
  <c r="K1364" i="12"/>
  <c r="W1365" i="12" l="1"/>
  <c r="K1365" i="12"/>
  <c r="Q1365" i="12"/>
  <c r="R1365" i="12" s="1"/>
  <c r="E2574" i="13"/>
  <c r="N1366" i="12"/>
  <c r="O1366" i="12" s="1"/>
  <c r="P1366" i="12" s="1"/>
  <c r="J1366" i="12"/>
  <c r="Y1366" i="12"/>
  <c r="I1366" i="12"/>
  <c r="V1366" i="12"/>
  <c r="B1367" i="12"/>
  <c r="U1366" i="12"/>
  <c r="E1366" i="12"/>
  <c r="F1366" i="12" s="1"/>
  <c r="Q1366" i="12" l="1"/>
  <c r="R1366" i="12" s="1"/>
  <c r="W1366" i="12"/>
  <c r="E2573" i="13"/>
  <c r="N1367" i="12"/>
  <c r="O1367" i="12" s="1"/>
  <c r="P1367" i="12" s="1"/>
  <c r="J1367" i="12"/>
  <c r="Y1367" i="12"/>
  <c r="I1367" i="12"/>
  <c r="V1367" i="12"/>
  <c r="B1368" i="12"/>
  <c r="U1367" i="12"/>
  <c r="E1367" i="12"/>
  <c r="F1367" i="12" s="1"/>
  <c r="K1366" i="12"/>
  <c r="W1367" i="12" l="1"/>
  <c r="K1367" i="12"/>
  <c r="Q1367" i="12"/>
  <c r="R1367" i="12" s="1"/>
  <c r="E2572" i="13"/>
  <c r="J1368" i="12"/>
  <c r="Y1368" i="12"/>
  <c r="I1368" i="12"/>
  <c r="V1368" i="12"/>
  <c r="B1369" i="12"/>
  <c r="U1368" i="12"/>
  <c r="E1368" i="12"/>
  <c r="F1368" i="12" s="1"/>
  <c r="N1368" i="12"/>
  <c r="O1368" i="12" s="1"/>
  <c r="P1368" i="12" s="1"/>
  <c r="W1368" i="12" l="1"/>
  <c r="Q1368" i="12"/>
  <c r="R1368" i="12" s="1"/>
  <c r="E2571" i="13"/>
  <c r="V1369" i="12"/>
  <c r="B1370" i="12"/>
  <c r="U1369" i="12"/>
  <c r="E1369" i="12"/>
  <c r="F1369" i="12" s="1"/>
  <c r="N1369" i="12"/>
  <c r="O1369" i="12" s="1"/>
  <c r="P1369" i="12" s="1"/>
  <c r="J1369" i="12"/>
  <c r="Y1369" i="12"/>
  <c r="I1369" i="12"/>
  <c r="K1368" i="12"/>
  <c r="W1369" i="12" l="1"/>
  <c r="E2570" i="13"/>
  <c r="B1371" i="12"/>
  <c r="U1370" i="12"/>
  <c r="E1370" i="12"/>
  <c r="F1370" i="12" s="1"/>
  <c r="N1370" i="12"/>
  <c r="O1370" i="12" s="1"/>
  <c r="P1370" i="12" s="1"/>
  <c r="J1370" i="12"/>
  <c r="Y1370" i="12"/>
  <c r="I1370" i="12"/>
  <c r="V1370" i="12"/>
  <c r="K1369" i="12"/>
  <c r="Q1369" i="12"/>
  <c r="R1369" i="12" s="1"/>
  <c r="Q1370" i="12" l="1"/>
  <c r="R1370" i="12" s="1"/>
  <c r="W1370" i="12"/>
  <c r="E2569" i="13"/>
  <c r="N1371" i="12"/>
  <c r="O1371" i="12" s="1"/>
  <c r="P1371" i="12" s="1"/>
  <c r="J1371" i="12"/>
  <c r="Y1371" i="12"/>
  <c r="I1371" i="12"/>
  <c r="V1371" i="12"/>
  <c r="B1372" i="12"/>
  <c r="U1371" i="12"/>
  <c r="E1371" i="12"/>
  <c r="F1371" i="12" s="1"/>
  <c r="K1370" i="12"/>
  <c r="W1371" i="12" l="1"/>
  <c r="Q1371" i="12"/>
  <c r="R1371" i="12" s="1"/>
  <c r="K1371" i="12"/>
  <c r="E2568" i="13"/>
  <c r="N1372" i="12"/>
  <c r="O1372" i="12" s="1"/>
  <c r="P1372" i="12" s="1"/>
  <c r="J1372" i="12"/>
  <c r="Y1372" i="12"/>
  <c r="I1372" i="12"/>
  <c r="V1372" i="12"/>
  <c r="B1373" i="12"/>
  <c r="U1372" i="12"/>
  <c r="E1372" i="12"/>
  <c r="F1372" i="12" s="1"/>
  <c r="W1372" i="12" l="1"/>
  <c r="Q1372" i="12"/>
  <c r="R1372" i="12" s="1"/>
  <c r="K1372" i="12"/>
  <c r="E2567" i="13"/>
  <c r="J1373" i="12"/>
  <c r="Y1373" i="12"/>
  <c r="I1373" i="12"/>
  <c r="V1373" i="12"/>
  <c r="B1374" i="12"/>
  <c r="U1373" i="12"/>
  <c r="E1373" i="12"/>
  <c r="F1373" i="12" s="1"/>
  <c r="N1373" i="12"/>
  <c r="O1373" i="12" s="1"/>
  <c r="P1373" i="12" s="1"/>
  <c r="Q1373" i="12" l="1"/>
  <c r="R1373" i="12" s="1"/>
  <c r="W1373" i="12"/>
  <c r="E2566" i="13"/>
  <c r="Y1374" i="12"/>
  <c r="I1374" i="12"/>
  <c r="V1374" i="12"/>
  <c r="B1375" i="12"/>
  <c r="U1374" i="12"/>
  <c r="E1374" i="12"/>
  <c r="F1374" i="12" s="1"/>
  <c r="N1374" i="12"/>
  <c r="O1374" i="12" s="1"/>
  <c r="P1374" i="12" s="1"/>
  <c r="J1374" i="12"/>
  <c r="K1373" i="12"/>
  <c r="K1374" i="12" l="1"/>
  <c r="Q1374" i="12"/>
  <c r="R1374" i="12" s="1"/>
  <c r="W1374" i="12"/>
  <c r="E2565" i="13"/>
  <c r="V1375" i="12"/>
  <c r="B1376" i="12"/>
  <c r="U1375" i="12"/>
  <c r="E1375" i="12"/>
  <c r="F1375" i="12" s="1"/>
  <c r="N1375" i="12"/>
  <c r="O1375" i="12" s="1"/>
  <c r="P1375" i="12" s="1"/>
  <c r="J1375" i="12"/>
  <c r="Y1375" i="12"/>
  <c r="I1375" i="12"/>
  <c r="W1375" i="12" l="1"/>
  <c r="E2564" i="13"/>
  <c r="N1376" i="12"/>
  <c r="O1376" i="12" s="1"/>
  <c r="P1376" i="12" s="1"/>
  <c r="J1376" i="12"/>
  <c r="Y1376" i="12"/>
  <c r="I1376" i="12"/>
  <c r="V1376" i="12"/>
  <c r="B1377" i="12"/>
  <c r="U1376" i="12"/>
  <c r="E1376" i="12"/>
  <c r="F1376" i="12" s="1"/>
  <c r="K1375" i="12"/>
  <c r="Q1375" i="12"/>
  <c r="R1375" i="12" s="1"/>
  <c r="W1376" i="12" l="1"/>
  <c r="Q1376" i="12"/>
  <c r="R1376" i="12" s="1"/>
  <c r="E2563" i="13"/>
  <c r="N1377" i="12"/>
  <c r="O1377" i="12" s="1"/>
  <c r="P1377" i="12" s="1"/>
  <c r="J1377" i="12"/>
  <c r="Y1377" i="12"/>
  <c r="I1377" i="12"/>
  <c r="V1377" i="12"/>
  <c r="B1378" i="12"/>
  <c r="U1377" i="12"/>
  <c r="E1377" i="12"/>
  <c r="F1377" i="12" s="1"/>
  <c r="K1376" i="12"/>
  <c r="Q1377" i="12" l="1"/>
  <c r="R1377" i="12" s="1"/>
  <c r="W1377" i="12"/>
  <c r="E2562" i="13"/>
  <c r="J1378" i="12"/>
  <c r="Y1378" i="12"/>
  <c r="I1378" i="12"/>
  <c r="V1378" i="12"/>
  <c r="B1379" i="12"/>
  <c r="U1378" i="12"/>
  <c r="E1378" i="12"/>
  <c r="F1378" i="12" s="1"/>
  <c r="N1378" i="12"/>
  <c r="O1378" i="12" s="1"/>
  <c r="P1378" i="12" s="1"/>
  <c r="K1377" i="12"/>
  <c r="W1378" i="12" l="1"/>
  <c r="Q1378" i="12"/>
  <c r="R1378" i="12" s="1"/>
  <c r="E2561" i="13"/>
  <c r="J1379" i="12"/>
  <c r="Y1379" i="12"/>
  <c r="I1379" i="12"/>
  <c r="V1379" i="12"/>
  <c r="B1380" i="12"/>
  <c r="U1379" i="12"/>
  <c r="E1379" i="12"/>
  <c r="F1379" i="12" s="1"/>
  <c r="N1379" i="12"/>
  <c r="O1379" i="12" s="1"/>
  <c r="P1379" i="12" s="1"/>
  <c r="K1378" i="12"/>
  <c r="W1379" i="12" l="1"/>
  <c r="Q1379" i="12"/>
  <c r="R1379" i="12" s="1"/>
  <c r="E2560" i="13"/>
  <c r="V1380" i="12"/>
  <c r="B1381" i="12"/>
  <c r="U1380" i="12"/>
  <c r="E1380" i="12"/>
  <c r="F1380" i="12" s="1"/>
  <c r="N1380" i="12"/>
  <c r="O1380" i="12" s="1"/>
  <c r="P1380" i="12" s="1"/>
  <c r="J1380" i="12"/>
  <c r="Y1380" i="12"/>
  <c r="I1380" i="12"/>
  <c r="K1379" i="12"/>
  <c r="W1380" i="12" l="1"/>
  <c r="E2559" i="13"/>
  <c r="N1381" i="12"/>
  <c r="O1381" i="12" s="1"/>
  <c r="P1381" i="12" s="1"/>
  <c r="J1381" i="12"/>
  <c r="Y1381" i="12"/>
  <c r="I1381" i="12"/>
  <c r="V1381" i="12"/>
  <c r="B1382" i="12"/>
  <c r="U1381" i="12"/>
  <c r="E1381" i="12"/>
  <c r="F1381" i="12" s="1"/>
  <c r="K1380" i="12"/>
  <c r="Q1380" i="12"/>
  <c r="R1380" i="12" s="1"/>
  <c r="W1381" i="12" l="1"/>
  <c r="Q1381" i="12"/>
  <c r="R1381" i="12" s="1"/>
  <c r="K1381" i="12"/>
  <c r="E2558" i="13"/>
  <c r="N1382" i="12"/>
  <c r="O1382" i="12" s="1"/>
  <c r="P1382" i="12" s="1"/>
  <c r="J1382" i="12"/>
  <c r="Y1382" i="12"/>
  <c r="I1382" i="12"/>
  <c r="V1382" i="12"/>
  <c r="B1383" i="12"/>
  <c r="U1382" i="12"/>
  <c r="E1382" i="12"/>
  <c r="F1382" i="12" s="1"/>
  <c r="W1382" i="12" l="1"/>
  <c r="Q1382" i="12"/>
  <c r="R1382" i="12" s="1"/>
  <c r="E2557" i="13"/>
  <c r="N1383" i="12"/>
  <c r="O1383" i="12" s="1"/>
  <c r="P1383" i="12" s="1"/>
  <c r="J1383" i="12"/>
  <c r="Y1383" i="12"/>
  <c r="I1383" i="12"/>
  <c r="V1383" i="12"/>
  <c r="B1384" i="12"/>
  <c r="U1383" i="12"/>
  <c r="E1383" i="12"/>
  <c r="F1383" i="12" s="1"/>
  <c r="K1382" i="12"/>
  <c r="Q1383" i="12" l="1"/>
  <c r="R1383" i="12" s="1"/>
  <c r="W1383" i="12"/>
  <c r="E2556" i="13"/>
  <c r="J1384" i="12"/>
  <c r="Y1384" i="12"/>
  <c r="I1384" i="12"/>
  <c r="V1384" i="12"/>
  <c r="B1385" i="12"/>
  <c r="U1384" i="12"/>
  <c r="E1384" i="12"/>
  <c r="F1384" i="12" s="1"/>
  <c r="N1384" i="12"/>
  <c r="O1384" i="12" s="1"/>
  <c r="P1384" i="12" s="1"/>
  <c r="K1383" i="12"/>
  <c r="W1384" i="12" l="1"/>
  <c r="E2555" i="13"/>
  <c r="V1385" i="12"/>
  <c r="B1386" i="12"/>
  <c r="U1385" i="12"/>
  <c r="E1385" i="12"/>
  <c r="F1385" i="12" s="1"/>
  <c r="N1385" i="12"/>
  <c r="O1385" i="12" s="1"/>
  <c r="P1385" i="12" s="1"/>
  <c r="J1385" i="12"/>
  <c r="Y1385" i="12"/>
  <c r="I1385" i="12"/>
  <c r="K1384" i="12"/>
  <c r="Q1384" i="12"/>
  <c r="R1384" i="12" s="1"/>
  <c r="W1385" i="12" l="1"/>
  <c r="E2554" i="13"/>
  <c r="B1387" i="12"/>
  <c r="U1386" i="12"/>
  <c r="E1386" i="12"/>
  <c r="F1386" i="12" s="1"/>
  <c r="N1386" i="12"/>
  <c r="O1386" i="12" s="1"/>
  <c r="P1386" i="12" s="1"/>
  <c r="J1386" i="12"/>
  <c r="Y1386" i="12"/>
  <c r="I1386" i="12"/>
  <c r="V1386" i="12"/>
  <c r="K1385" i="12"/>
  <c r="Q1385" i="12"/>
  <c r="R1385" i="12" s="1"/>
  <c r="W1386" i="12" l="1"/>
  <c r="Q1386" i="12"/>
  <c r="R1386" i="12" s="1"/>
  <c r="E2553" i="13"/>
  <c r="N1387" i="12"/>
  <c r="O1387" i="12" s="1"/>
  <c r="P1387" i="12" s="1"/>
  <c r="J1387" i="12"/>
  <c r="Y1387" i="12"/>
  <c r="I1387" i="12"/>
  <c r="V1387" i="12"/>
  <c r="B1388" i="12"/>
  <c r="U1387" i="12"/>
  <c r="E1387" i="12"/>
  <c r="F1387" i="12" s="1"/>
  <c r="K1386" i="12"/>
  <c r="W1387" i="12" l="1"/>
  <c r="Q1387" i="12"/>
  <c r="R1387" i="12" s="1"/>
  <c r="E2552" i="13"/>
  <c r="N1388" i="12"/>
  <c r="O1388" i="12" s="1"/>
  <c r="P1388" i="12" s="1"/>
  <c r="J1388" i="12"/>
  <c r="Y1388" i="12"/>
  <c r="I1388" i="12"/>
  <c r="V1388" i="12"/>
  <c r="B1389" i="12"/>
  <c r="U1388" i="12"/>
  <c r="E1388" i="12"/>
  <c r="F1388" i="12" s="1"/>
  <c r="K1387" i="12"/>
  <c r="Q1388" i="12" l="1"/>
  <c r="R1388" i="12" s="1"/>
  <c r="W1388" i="12"/>
  <c r="E2551" i="13"/>
  <c r="J1389" i="12"/>
  <c r="Y1389" i="12"/>
  <c r="I1389" i="12"/>
  <c r="V1389" i="12"/>
  <c r="B1390" i="12"/>
  <c r="U1389" i="12"/>
  <c r="E1389" i="12"/>
  <c r="F1389" i="12" s="1"/>
  <c r="N1389" i="12"/>
  <c r="O1389" i="12" s="1"/>
  <c r="P1389" i="12" s="1"/>
  <c r="K1388" i="12"/>
  <c r="W1389" i="12" l="1"/>
  <c r="Q1389" i="12"/>
  <c r="R1389" i="12" s="1"/>
  <c r="E2550" i="13"/>
  <c r="Y1390" i="12"/>
  <c r="I1390" i="12"/>
  <c r="V1390" i="12"/>
  <c r="B1391" i="12"/>
  <c r="U1390" i="12"/>
  <c r="E1390" i="12"/>
  <c r="F1390" i="12" s="1"/>
  <c r="N1390" i="12"/>
  <c r="O1390" i="12" s="1"/>
  <c r="P1390" i="12" s="1"/>
  <c r="J1390" i="12"/>
  <c r="K1389" i="12"/>
  <c r="W1390" i="12" l="1"/>
  <c r="Q1390" i="12"/>
  <c r="R1390" i="12" s="1"/>
  <c r="E2549" i="13"/>
  <c r="V1391" i="12"/>
  <c r="B1392" i="12"/>
  <c r="U1391" i="12"/>
  <c r="E1391" i="12"/>
  <c r="F1391" i="12" s="1"/>
  <c r="N1391" i="12"/>
  <c r="O1391" i="12" s="1"/>
  <c r="P1391" i="12" s="1"/>
  <c r="J1391" i="12"/>
  <c r="Y1391" i="12"/>
  <c r="I1391" i="12"/>
  <c r="K1390" i="12"/>
  <c r="E2548" i="13" l="1"/>
  <c r="N1392" i="12"/>
  <c r="O1392" i="12" s="1"/>
  <c r="P1392" i="12" s="1"/>
  <c r="J1392" i="12"/>
  <c r="Y1392" i="12"/>
  <c r="I1392" i="12"/>
  <c r="V1392" i="12"/>
  <c r="B1393" i="12"/>
  <c r="U1392" i="12"/>
  <c r="E1392" i="12"/>
  <c r="F1392" i="12" s="1"/>
  <c r="K1391" i="12"/>
  <c r="Q1391" i="12"/>
  <c r="R1391" i="12" s="1"/>
  <c r="W1391" i="12"/>
  <c r="W1392" i="12" l="1"/>
  <c r="Q1392" i="12"/>
  <c r="R1392" i="12" s="1"/>
  <c r="K1392" i="12"/>
  <c r="E2547" i="13"/>
  <c r="N1393" i="12"/>
  <c r="O1393" i="12" s="1"/>
  <c r="P1393" i="12" s="1"/>
  <c r="J1393" i="12"/>
  <c r="Y1393" i="12"/>
  <c r="I1393" i="12"/>
  <c r="V1393" i="12"/>
  <c r="B1394" i="12"/>
  <c r="U1393" i="12"/>
  <c r="E1393" i="12"/>
  <c r="F1393" i="12" s="1"/>
  <c r="K1393" i="12" l="1"/>
  <c r="Q1393" i="12"/>
  <c r="R1393" i="12" s="1"/>
  <c r="W1393" i="12"/>
  <c r="E2546" i="13"/>
  <c r="J1394" i="12"/>
  <c r="Y1394" i="12"/>
  <c r="I1394" i="12"/>
  <c r="V1394" i="12"/>
  <c r="B1395" i="12"/>
  <c r="U1394" i="12"/>
  <c r="E1394" i="12"/>
  <c r="F1394" i="12" s="1"/>
  <c r="N1394" i="12"/>
  <c r="O1394" i="12" s="1"/>
  <c r="P1394" i="12" s="1"/>
  <c r="W1394" i="12" l="1"/>
  <c r="E2545" i="13"/>
  <c r="J1395" i="12"/>
  <c r="Y1395" i="12"/>
  <c r="I1395" i="12"/>
  <c r="V1395" i="12"/>
  <c r="B1396" i="12"/>
  <c r="U1395" i="12"/>
  <c r="E1395" i="12"/>
  <c r="F1395" i="12" s="1"/>
  <c r="N1395" i="12"/>
  <c r="O1395" i="12" s="1"/>
  <c r="P1395" i="12" s="1"/>
  <c r="K1394" i="12"/>
  <c r="Q1394" i="12"/>
  <c r="R1394" i="12" s="1"/>
  <c r="W1395" i="12" l="1"/>
  <c r="Q1395" i="12"/>
  <c r="R1395" i="12" s="1"/>
  <c r="E2544" i="13"/>
  <c r="V1396" i="12"/>
  <c r="B1397" i="12"/>
  <c r="U1396" i="12"/>
  <c r="E1396" i="12"/>
  <c r="F1396" i="12" s="1"/>
  <c r="N1396" i="12"/>
  <c r="O1396" i="12" s="1"/>
  <c r="P1396" i="12" s="1"/>
  <c r="J1396" i="12"/>
  <c r="Y1396" i="12"/>
  <c r="I1396" i="12"/>
  <c r="K1395" i="12"/>
  <c r="W1396" i="12" l="1"/>
  <c r="E2543" i="13"/>
  <c r="N1397" i="12"/>
  <c r="O1397" i="12" s="1"/>
  <c r="P1397" i="12" s="1"/>
  <c r="J1397" i="12"/>
  <c r="Y1397" i="12"/>
  <c r="I1397" i="12"/>
  <c r="V1397" i="12"/>
  <c r="B1398" i="12"/>
  <c r="U1397" i="12"/>
  <c r="E1397" i="12"/>
  <c r="F1397" i="12" s="1"/>
  <c r="K1396" i="12"/>
  <c r="Q1396" i="12"/>
  <c r="R1396" i="12" s="1"/>
  <c r="W1397" i="12" l="1"/>
  <c r="K1397" i="12"/>
  <c r="Q1397" i="12"/>
  <c r="R1397" i="12" s="1"/>
  <c r="E2542" i="13"/>
  <c r="N1398" i="12"/>
  <c r="O1398" i="12" s="1"/>
  <c r="P1398" i="12" s="1"/>
  <c r="J1398" i="12"/>
  <c r="Y1398" i="12"/>
  <c r="I1398" i="12"/>
  <c r="V1398" i="12"/>
  <c r="B1399" i="12"/>
  <c r="U1398" i="12"/>
  <c r="E1398" i="12"/>
  <c r="F1398" i="12" s="1"/>
  <c r="W1398" i="12" l="1"/>
  <c r="Q1398" i="12"/>
  <c r="R1398" i="12" s="1"/>
  <c r="E2541" i="13"/>
  <c r="N1399" i="12"/>
  <c r="O1399" i="12" s="1"/>
  <c r="P1399" i="12" s="1"/>
  <c r="J1399" i="12"/>
  <c r="Y1399" i="12"/>
  <c r="I1399" i="12"/>
  <c r="V1399" i="12"/>
  <c r="B1400" i="12"/>
  <c r="U1399" i="12"/>
  <c r="E1399" i="12"/>
  <c r="F1399" i="12" s="1"/>
  <c r="K1398" i="12"/>
  <c r="Q1399" i="12" l="1"/>
  <c r="R1399" i="12" s="1"/>
  <c r="W1399" i="12"/>
  <c r="E2540" i="13"/>
  <c r="J1400" i="12"/>
  <c r="Y1400" i="12"/>
  <c r="I1400" i="12"/>
  <c r="V1400" i="12"/>
  <c r="B1401" i="12"/>
  <c r="U1400" i="12"/>
  <c r="E1400" i="12"/>
  <c r="F1400" i="12" s="1"/>
  <c r="N1400" i="12"/>
  <c r="O1400" i="12" s="1"/>
  <c r="P1400" i="12" s="1"/>
  <c r="K1399" i="12"/>
  <c r="K1400" i="12" l="1"/>
  <c r="E2539" i="13"/>
  <c r="V1401" i="12"/>
  <c r="B1402" i="12"/>
  <c r="U1401" i="12"/>
  <c r="E1401" i="12"/>
  <c r="F1401" i="12" s="1"/>
  <c r="N1401" i="12"/>
  <c r="O1401" i="12" s="1"/>
  <c r="P1401" i="12" s="1"/>
  <c r="J1401" i="12"/>
  <c r="Y1401" i="12"/>
  <c r="I1401" i="12"/>
  <c r="Q1400" i="12"/>
  <c r="R1400" i="12" s="1"/>
  <c r="W1400" i="12"/>
  <c r="K1401" i="12" l="1"/>
  <c r="Q1401" i="12"/>
  <c r="R1401" i="12" s="1"/>
  <c r="W1401" i="12"/>
  <c r="E2538" i="13"/>
  <c r="B1403" i="12"/>
  <c r="U1402" i="12"/>
  <c r="E1402" i="12"/>
  <c r="F1402" i="12" s="1"/>
  <c r="N1402" i="12"/>
  <c r="O1402" i="12" s="1"/>
  <c r="P1402" i="12" s="1"/>
  <c r="J1402" i="12"/>
  <c r="Y1402" i="12"/>
  <c r="I1402" i="12"/>
  <c r="V1402" i="12"/>
  <c r="W1402" i="12" l="1"/>
  <c r="Q1402" i="12"/>
  <c r="R1402" i="12" s="1"/>
  <c r="E2537" i="13"/>
  <c r="N1403" i="12"/>
  <c r="O1403" i="12" s="1"/>
  <c r="P1403" i="12" s="1"/>
  <c r="J1403" i="12"/>
  <c r="Y1403" i="12"/>
  <c r="I1403" i="12"/>
  <c r="V1403" i="12"/>
  <c r="B1404" i="12"/>
  <c r="U1403" i="12"/>
  <c r="E1403" i="12"/>
  <c r="F1403" i="12" s="1"/>
  <c r="K1402" i="12"/>
  <c r="W1403" i="12" l="1"/>
  <c r="K1403" i="12"/>
  <c r="Q1403" i="12"/>
  <c r="R1403" i="12" s="1"/>
  <c r="E2536" i="13"/>
  <c r="N1404" i="12"/>
  <c r="O1404" i="12" s="1"/>
  <c r="P1404" i="12" s="1"/>
  <c r="J1404" i="12"/>
  <c r="Y1404" i="12"/>
  <c r="I1404" i="12"/>
  <c r="V1404" i="12"/>
  <c r="B1405" i="12"/>
  <c r="U1404" i="12"/>
  <c r="E1404" i="12"/>
  <c r="F1404" i="12" s="1"/>
  <c r="W1404" i="12" l="1"/>
  <c r="Q1404" i="12"/>
  <c r="R1404" i="12" s="1"/>
  <c r="E2535" i="13"/>
  <c r="J1405" i="12"/>
  <c r="Y1405" i="12"/>
  <c r="I1405" i="12"/>
  <c r="V1405" i="12"/>
  <c r="B1406" i="12"/>
  <c r="U1405" i="12"/>
  <c r="E1405" i="12"/>
  <c r="F1405" i="12" s="1"/>
  <c r="N1405" i="12"/>
  <c r="O1405" i="12" s="1"/>
  <c r="P1405" i="12" s="1"/>
  <c r="K1404" i="12"/>
  <c r="K1405" i="12" l="1"/>
  <c r="Q1405" i="12"/>
  <c r="R1405" i="12" s="1"/>
  <c r="W1405" i="12"/>
  <c r="E2534" i="13"/>
  <c r="Y1406" i="12"/>
  <c r="I1406" i="12"/>
  <c r="V1406" i="12"/>
  <c r="B1407" i="12"/>
  <c r="U1406" i="12"/>
  <c r="E1406" i="12"/>
  <c r="F1406" i="12" s="1"/>
  <c r="N1406" i="12"/>
  <c r="O1406" i="12" s="1"/>
  <c r="P1406" i="12" s="1"/>
  <c r="J1406" i="12"/>
  <c r="W1406" i="12" l="1"/>
  <c r="Q1406" i="12"/>
  <c r="R1406" i="12" s="1"/>
  <c r="E2533" i="13"/>
  <c r="V1407" i="12"/>
  <c r="B1408" i="12"/>
  <c r="U1407" i="12"/>
  <c r="E1407" i="12"/>
  <c r="F1407" i="12" s="1"/>
  <c r="N1407" i="12"/>
  <c r="O1407" i="12" s="1"/>
  <c r="P1407" i="12" s="1"/>
  <c r="J1407" i="12"/>
  <c r="Y1407" i="12"/>
  <c r="I1407" i="12"/>
  <c r="K1406" i="12"/>
  <c r="W1407" i="12" l="1"/>
  <c r="Q1407" i="12"/>
  <c r="R1407" i="12" s="1"/>
  <c r="K1407" i="12"/>
  <c r="E2532" i="13"/>
  <c r="N1408" i="12"/>
  <c r="O1408" i="12" s="1"/>
  <c r="P1408" i="12" s="1"/>
  <c r="J1408" i="12"/>
  <c r="Y1408" i="12"/>
  <c r="I1408" i="12"/>
  <c r="V1408" i="12"/>
  <c r="B1409" i="12"/>
  <c r="U1408" i="12"/>
  <c r="E1408" i="12"/>
  <c r="F1408" i="12" s="1"/>
  <c r="W1408" i="12" l="1"/>
  <c r="Q1408" i="12"/>
  <c r="R1408" i="12" s="1"/>
  <c r="E2531" i="13"/>
  <c r="N1409" i="12"/>
  <c r="O1409" i="12" s="1"/>
  <c r="P1409" i="12" s="1"/>
  <c r="J1409" i="12"/>
  <c r="Y1409" i="12"/>
  <c r="I1409" i="12"/>
  <c r="V1409" i="12"/>
  <c r="B1410" i="12"/>
  <c r="U1409" i="12"/>
  <c r="E1409" i="12"/>
  <c r="F1409" i="12" s="1"/>
  <c r="K1408" i="12"/>
  <c r="W1409" i="12" l="1"/>
  <c r="K1409" i="12"/>
  <c r="Q1409" i="12"/>
  <c r="R1409" i="12" s="1"/>
  <c r="E2530" i="13"/>
  <c r="J1410" i="12"/>
  <c r="Y1410" i="12"/>
  <c r="I1410" i="12"/>
  <c r="V1410" i="12"/>
  <c r="B1411" i="12"/>
  <c r="U1410" i="12"/>
  <c r="E1410" i="12"/>
  <c r="F1410" i="12" s="1"/>
  <c r="N1410" i="12"/>
  <c r="O1410" i="12" s="1"/>
  <c r="P1410" i="12" s="1"/>
  <c r="W1410" i="12" l="1"/>
  <c r="K1410" i="12"/>
  <c r="Q1410" i="12"/>
  <c r="R1410" i="12" s="1"/>
  <c r="E2529" i="13"/>
  <c r="J1411" i="12"/>
  <c r="Y1411" i="12"/>
  <c r="I1411" i="12"/>
  <c r="V1411" i="12"/>
  <c r="B1412" i="12"/>
  <c r="U1411" i="12"/>
  <c r="E1411" i="12"/>
  <c r="F1411" i="12" s="1"/>
  <c r="N1411" i="12"/>
  <c r="O1411" i="12" s="1"/>
  <c r="P1411" i="12" s="1"/>
  <c r="W1411" i="12" l="1"/>
  <c r="Q1411" i="12"/>
  <c r="R1411" i="12" s="1"/>
  <c r="K1411" i="12"/>
  <c r="E2528" i="13"/>
  <c r="V1412" i="12"/>
  <c r="B1413" i="12"/>
  <c r="U1412" i="12"/>
  <c r="E1412" i="12"/>
  <c r="F1412" i="12" s="1"/>
  <c r="N1412" i="12"/>
  <c r="O1412" i="12" s="1"/>
  <c r="P1412" i="12" s="1"/>
  <c r="J1412" i="12"/>
  <c r="Y1412" i="12"/>
  <c r="I1412" i="12"/>
  <c r="K1412" i="12" l="1"/>
  <c r="Q1412" i="12"/>
  <c r="R1412" i="12" s="1"/>
  <c r="W1412" i="12"/>
  <c r="E2527" i="13"/>
  <c r="N1413" i="12"/>
  <c r="O1413" i="12" s="1"/>
  <c r="P1413" i="12" s="1"/>
  <c r="J1413" i="12"/>
  <c r="Y1413" i="12"/>
  <c r="I1413" i="12"/>
  <c r="V1413" i="12"/>
  <c r="B1414" i="12"/>
  <c r="U1413" i="12"/>
  <c r="E1413" i="12"/>
  <c r="F1413" i="12" s="1"/>
  <c r="W1413" i="12" l="1"/>
  <c r="Q1413" i="12"/>
  <c r="R1413" i="12" s="1"/>
  <c r="E2526" i="13"/>
  <c r="N1414" i="12"/>
  <c r="O1414" i="12" s="1"/>
  <c r="P1414" i="12" s="1"/>
  <c r="J1414" i="12"/>
  <c r="Y1414" i="12"/>
  <c r="I1414" i="12"/>
  <c r="V1414" i="12"/>
  <c r="B1415" i="12"/>
  <c r="U1414" i="12"/>
  <c r="E1414" i="12"/>
  <c r="F1414" i="12" s="1"/>
  <c r="K1413" i="12"/>
  <c r="W1414" i="12" l="1"/>
  <c r="Q1414" i="12"/>
  <c r="R1414" i="12" s="1"/>
  <c r="E2525" i="13"/>
  <c r="N1415" i="12"/>
  <c r="O1415" i="12" s="1"/>
  <c r="P1415" i="12" s="1"/>
  <c r="J1415" i="12"/>
  <c r="Y1415" i="12"/>
  <c r="I1415" i="12"/>
  <c r="V1415" i="12"/>
  <c r="B1416" i="12"/>
  <c r="U1415" i="12"/>
  <c r="E1415" i="12"/>
  <c r="F1415" i="12" s="1"/>
  <c r="K1414" i="12"/>
  <c r="K1415" i="12" l="1"/>
  <c r="Q1415" i="12"/>
  <c r="R1415" i="12" s="1"/>
  <c r="W1415" i="12"/>
  <c r="E2524" i="13"/>
  <c r="J1416" i="12"/>
  <c r="Y1416" i="12"/>
  <c r="I1416" i="12"/>
  <c r="V1416" i="12"/>
  <c r="B1417" i="12"/>
  <c r="U1416" i="12"/>
  <c r="E1416" i="12"/>
  <c r="F1416" i="12" s="1"/>
  <c r="N1416" i="12"/>
  <c r="O1416" i="12" s="1"/>
  <c r="P1416" i="12" s="1"/>
  <c r="K1416" i="12" l="1"/>
  <c r="Q1416" i="12"/>
  <c r="R1416" i="12" s="1"/>
  <c r="W1416" i="12"/>
  <c r="E2523" i="13"/>
  <c r="V1417" i="12"/>
  <c r="B1418" i="12"/>
  <c r="U1417" i="12"/>
  <c r="E1417" i="12"/>
  <c r="F1417" i="12" s="1"/>
  <c r="N1417" i="12"/>
  <c r="O1417" i="12" s="1"/>
  <c r="P1417" i="12" s="1"/>
  <c r="J1417" i="12"/>
  <c r="Y1417" i="12"/>
  <c r="I1417" i="12"/>
  <c r="E2522" i="13" l="1"/>
  <c r="B1419" i="12"/>
  <c r="U1418" i="12"/>
  <c r="E1418" i="12"/>
  <c r="F1418" i="12" s="1"/>
  <c r="N1418" i="12"/>
  <c r="O1418" i="12" s="1"/>
  <c r="P1418" i="12" s="1"/>
  <c r="J1418" i="12"/>
  <c r="Y1418" i="12"/>
  <c r="I1418" i="12"/>
  <c r="V1418" i="12"/>
  <c r="K1417" i="12"/>
  <c r="Q1417" i="12"/>
  <c r="R1417" i="12" s="1"/>
  <c r="W1417" i="12"/>
  <c r="Q1418" i="12" l="1"/>
  <c r="R1418" i="12" s="1"/>
  <c r="W1418" i="12"/>
  <c r="E2521" i="13"/>
  <c r="N1419" i="12"/>
  <c r="O1419" i="12" s="1"/>
  <c r="P1419" i="12" s="1"/>
  <c r="J1419" i="12"/>
  <c r="Y1419" i="12"/>
  <c r="I1419" i="12"/>
  <c r="V1419" i="12"/>
  <c r="B1420" i="12"/>
  <c r="U1419" i="12"/>
  <c r="E1419" i="12"/>
  <c r="F1419" i="12" s="1"/>
  <c r="K1418" i="12"/>
  <c r="W1419" i="12" l="1"/>
  <c r="Q1419" i="12"/>
  <c r="R1419" i="12" s="1"/>
  <c r="K1419" i="12"/>
  <c r="E2520" i="13"/>
  <c r="N1420" i="12"/>
  <c r="O1420" i="12" s="1"/>
  <c r="P1420" i="12" s="1"/>
  <c r="J1420" i="12"/>
  <c r="Y1420" i="12"/>
  <c r="I1420" i="12"/>
  <c r="V1420" i="12"/>
  <c r="B1421" i="12"/>
  <c r="U1420" i="12"/>
  <c r="E1420" i="12"/>
  <c r="F1420" i="12" s="1"/>
  <c r="Q1420" i="12" l="1"/>
  <c r="R1420" i="12" s="1"/>
  <c r="K1420" i="12"/>
  <c r="W1420" i="12"/>
  <c r="E2519" i="13"/>
  <c r="J1421" i="12"/>
  <c r="Y1421" i="12"/>
  <c r="I1421" i="12"/>
  <c r="V1421" i="12"/>
  <c r="B1422" i="12"/>
  <c r="U1421" i="12"/>
  <c r="E1421" i="12"/>
  <c r="F1421" i="12" s="1"/>
  <c r="N1421" i="12"/>
  <c r="O1421" i="12" s="1"/>
  <c r="P1421" i="12" s="1"/>
  <c r="W1421" i="12" l="1"/>
  <c r="E2518" i="13"/>
  <c r="Y1422" i="12"/>
  <c r="I1422" i="12"/>
  <c r="V1422" i="12"/>
  <c r="B1423" i="12"/>
  <c r="U1422" i="12"/>
  <c r="E1422" i="12"/>
  <c r="F1422" i="12" s="1"/>
  <c r="N1422" i="12"/>
  <c r="O1422" i="12" s="1"/>
  <c r="P1422" i="12" s="1"/>
  <c r="J1422" i="12"/>
  <c r="K1421" i="12"/>
  <c r="Q1421" i="12"/>
  <c r="R1421" i="12" s="1"/>
  <c r="W1422" i="12" l="1"/>
  <c r="Q1422" i="12"/>
  <c r="R1422" i="12" s="1"/>
  <c r="E2517" i="13"/>
  <c r="V1423" i="12"/>
  <c r="B1424" i="12"/>
  <c r="U1423" i="12"/>
  <c r="E1423" i="12"/>
  <c r="F1423" i="12" s="1"/>
  <c r="N1423" i="12"/>
  <c r="O1423" i="12" s="1"/>
  <c r="P1423" i="12" s="1"/>
  <c r="J1423" i="12"/>
  <c r="Y1423" i="12"/>
  <c r="I1423" i="12"/>
  <c r="K1422" i="12"/>
  <c r="W1423" i="12" l="1"/>
  <c r="E2516" i="13"/>
  <c r="N1424" i="12"/>
  <c r="O1424" i="12" s="1"/>
  <c r="P1424" i="12" s="1"/>
  <c r="J1424" i="12"/>
  <c r="Y1424" i="12"/>
  <c r="I1424" i="12"/>
  <c r="V1424" i="12"/>
  <c r="B1425" i="12"/>
  <c r="U1424" i="12"/>
  <c r="E1424" i="12"/>
  <c r="F1424" i="12" s="1"/>
  <c r="K1423" i="12"/>
  <c r="Q1423" i="12"/>
  <c r="R1423" i="12" s="1"/>
  <c r="W1424" i="12" l="1"/>
  <c r="K1424" i="12"/>
  <c r="Q1424" i="12"/>
  <c r="R1424" i="12" s="1"/>
  <c r="E2515" i="13"/>
  <c r="N1425" i="12"/>
  <c r="O1425" i="12" s="1"/>
  <c r="P1425" i="12" s="1"/>
  <c r="J1425" i="12"/>
  <c r="Y1425" i="12"/>
  <c r="I1425" i="12"/>
  <c r="V1425" i="12"/>
  <c r="B1426" i="12"/>
  <c r="U1425" i="12"/>
  <c r="E1425" i="12"/>
  <c r="F1425" i="12" s="1"/>
  <c r="K1425" i="12" l="1"/>
  <c r="Q1425" i="12"/>
  <c r="R1425" i="12" s="1"/>
  <c r="W1425" i="12"/>
  <c r="E2514" i="13"/>
  <c r="J1426" i="12"/>
  <c r="Y1426" i="12"/>
  <c r="I1426" i="12"/>
  <c r="V1426" i="12"/>
  <c r="B1427" i="12"/>
  <c r="U1426" i="12"/>
  <c r="E1426" i="12"/>
  <c r="F1426" i="12" s="1"/>
  <c r="N1426" i="12"/>
  <c r="O1426" i="12" s="1"/>
  <c r="P1426" i="12" s="1"/>
  <c r="E2513" i="13" l="1"/>
  <c r="J1427" i="12"/>
  <c r="Y1427" i="12"/>
  <c r="I1427" i="12"/>
  <c r="V1427" i="12"/>
  <c r="B1428" i="12"/>
  <c r="U1427" i="12"/>
  <c r="E1427" i="12"/>
  <c r="F1427" i="12" s="1"/>
  <c r="N1427" i="12"/>
  <c r="O1427" i="12" s="1"/>
  <c r="P1427" i="12" s="1"/>
  <c r="W1426" i="12"/>
  <c r="K1426" i="12"/>
  <c r="Q1426" i="12"/>
  <c r="R1426" i="12" s="1"/>
  <c r="K1427" i="12" l="1"/>
  <c r="W1427" i="12"/>
  <c r="E2512" i="13"/>
  <c r="V1428" i="12"/>
  <c r="B1429" i="12"/>
  <c r="U1428" i="12"/>
  <c r="E1428" i="12"/>
  <c r="F1428" i="12" s="1"/>
  <c r="N1428" i="12"/>
  <c r="O1428" i="12" s="1"/>
  <c r="P1428" i="12" s="1"/>
  <c r="J1428" i="12"/>
  <c r="Y1428" i="12"/>
  <c r="I1428" i="12"/>
  <c r="Q1427" i="12"/>
  <c r="R1427" i="12" s="1"/>
  <c r="Q1428" i="12" l="1"/>
  <c r="R1428" i="12" s="1"/>
  <c r="W1428" i="12"/>
  <c r="E2511" i="13"/>
  <c r="N1429" i="12"/>
  <c r="O1429" i="12" s="1"/>
  <c r="P1429" i="12" s="1"/>
  <c r="J1429" i="12"/>
  <c r="Y1429" i="12"/>
  <c r="I1429" i="12"/>
  <c r="V1429" i="12"/>
  <c r="B1430" i="12"/>
  <c r="U1429" i="12"/>
  <c r="E1429" i="12"/>
  <c r="F1429" i="12" s="1"/>
  <c r="K1428" i="12"/>
  <c r="W1429" i="12" l="1"/>
  <c r="Q1429" i="12"/>
  <c r="R1429" i="12" s="1"/>
  <c r="E2510" i="13"/>
  <c r="N1430" i="12"/>
  <c r="O1430" i="12" s="1"/>
  <c r="P1430" i="12" s="1"/>
  <c r="J1430" i="12"/>
  <c r="Y1430" i="12"/>
  <c r="I1430" i="12"/>
  <c r="V1430" i="12"/>
  <c r="B1431" i="12"/>
  <c r="U1430" i="12"/>
  <c r="E1430" i="12"/>
  <c r="F1430" i="12" s="1"/>
  <c r="K1429" i="12"/>
  <c r="W1430" i="12" l="1"/>
  <c r="K1430" i="12"/>
  <c r="E2509" i="13"/>
  <c r="N1431" i="12"/>
  <c r="O1431" i="12" s="1"/>
  <c r="P1431" i="12" s="1"/>
  <c r="J1431" i="12"/>
  <c r="Y1431" i="12"/>
  <c r="I1431" i="12"/>
  <c r="V1431" i="12"/>
  <c r="B1432" i="12"/>
  <c r="U1431" i="12"/>
  <c r="E1431" i="12"/>
  <c r="F1431" i="12" s="1"/>
  <c r="Q1430" i="12"/>
  <c r="R1430" i="12" s="1"/>
  <c r="K1431" i="12" l="1"/>
  <c r="E2508" i="13"/>
  <c r="J1432" i="12"/>
  <c r="Y1432" i="12"/>
  <c r="I1432" i="12"/>
  <c r="V1432" i="12"/>
  <c r="B1433" i="12"/>
  <c r="U1432" i="12"/>
  <c r="E1432" i="12"/>
  <c r="F1432" i="12" s="1"/>
  <c r="N1432" i="12"/>
  <c r="O1432" i="12" s="1"/>
  <c r="P1432" i="12" s="1"/>
  <c r="Q1431" i="12"/>
  <c r="R1431" i="12" s="1"/>
  <c r="W1431" i="12"/>
  <c r="W1432" i="12" l="1"/>
  <c r="E2507" i="13"/>
  <c r="V1433" i="12"/>
  <c r="B1434" i="12"/>
  <c r="U1433" i="12"/>
  <c r="E1433" i="12"/>
  <c r="F1433" i="12" s="1"/>
  <c r="N1433" i="12"/>
  <c r="O1433" i="12" s="1"/>
  <c r="P1433" i="12" s="1"/>
  <c r="J1433" i="12"/>
  <c r="Y1433" i="12"/>
  <c r="I1433" i="12"/>
  <c r="K1432" i="12"/>
  <c r="Q1432" i="12"/>
  <c r="R1432" i="12" s="1"/>
  <c r="K1433" i="12" l="1"/>
  <c r="Q1433" i="12"/>
  <c r="R1433" i="12" s="1"/>
  <c r="W1433" i="12"/>
  <c r="E2506" i="13"/>
  <c r="B1435" i="12"/>
  <c r="U1434" i="12"/>
  <c r="E1434" i="12"/>
  <c r="F1434" i="12" s="1"/>
  <c r="N1434" i="12"/>
  <c r="O1434" i="12" s="1"/>
  <c r="P1434" i="12" s="1"/>
  <c r="J1434" i="12"/>
  <c r="Y1434" i="12"/>
  <c r="I1434" i="12"/>
  <c r="V1434" i="12"/>
  <c r="W1434" i="12" l="1"/>
  <c r="Q1434" i="12"/>
  <c r="R1434" i="12" s="1"/>
  <c r="E2505" i="13"/>
  <c r="N1435" i="12"/>
  <c r="O1435" i="12" s="1"/>
  <c r="P1435" i="12" s="1"/>
  <c r="J1435" i="12"/>
  <c r="Y1435" i="12"/>
  <c r="I1435" i="12"/>
  <c r="V1435" i="12"/>
  <c r="B1436" i="12"/>
  <c r="U1435" i="12"/>
  <c r="E1435" i="12"/>
  <c r="F1435" i="12" s="1"/>
  <c r="K1434" i="12"/>
  <c r="W1435" i="12" l="1"/>
  <c r="Q1435" i="12"/>
  <c r="R1435" i="12" s="1"/>
  <c r="K1435" i="12"/>
  <c r="E2504" i="13"/>
  <c r="N1436" i="12"/>
  <c r="O1436" i="12" s="1"/>
  <c r="P1436" i="12" s="1"/>
  <c r="J1436" i="12"/>
  <c r="Y1436" i="12"/>
  <c r="I1436" i="12"/>
  <c r="V1436" i="12"/>
  <c r="B1437" i="12"/>
  <c r="U1436" i="12"/>
  <c r="E1436" i="12"/>
  <c r="F1436" i="12" s="1"/>
  <c r="W1436" i="12" l="1"/>
  <c r="E2503" i="13"/>
  <c r="J1437" i="12"/>
  <c r="Y1437" i="12"/>
  <c r="I1437" i="12"/>
  <c r="V1437" i="12"/>
  <c r="B1438" i="12"/>
  <c r="U1437" i="12"/>
  <c r="E1437" i="12"/>
  <c r="F1437" i="12" s="1"/>
  <c r="N1437" i="12"/>
  <c r="O1437" i="12" s="1"/>
  <c r="P1437" i="12" s="1"/>
  <c r="Q1436" i="12"/>
  <c r="R1436" i="12" s="1"/>
  <c r="K1436" i="12"/>
  <c r="W1437" i="12" l="1"/>
  <c r="K1437" i="12"/>
  <c r="Q1437" i="12"/>
  <c r="R1437" i="12" s="1"/>
  <c r="E2502" i="13"/>
  <c r="Y1438" i="12"/>
  <c r="I1438" i="12"/>
  <c r="V1438" i="12"/>
  <c r="B1439" i="12"/>
  <c r="U1438" i="12"/>
  <c r="E1438" i="12"/>
  <c r="F1438" i="12" s="1"/>
  <c r="N1438" i="12"/>
  <c r="O1438" i="12" s="1"/>
  <c r="P1438" i="12" s="1"/>
  <c r="J1438" i="12"/>
  <c r="K1438" i="12" l="1"/>
  <c r="Q1438" i="12"/>
  <c r="R1438" i="12" s="1"/>
  <c r="W1438" i="12"/>
  <c r="E2501" i="13"/>
  <c r="V1439" i="12"/>
  <c r="B1440" i="12"/>
  <c r="U1439" i="12"/>
  <c r="E1439" i="12"/>
  <c r="F1439" i="12" s="1"/>
  <c r="N1439" i="12"/>
  <c r="O1439" i="12" s="1"/>
  <c r="P1439" i="12" s="1"/>
  <c r="J1439" i="12"/>
  <c r="Y1439" i="12"/>
  <c r="I1439" i="12"/>
  <c r="Q1439" i="12" l="1"/>
  <c r="R1439" i="12" s="1"/>
  <c r="K1439" i="12"/>
  <c r="W1439" i="12"/>
  <c r="E2500" i="13"/>
  <c r="N1440" i="12"/>
  <c r="O1440" i="12" s="1"/>
  <c r="P1440" i="12" s="1"/>
  <c r="J1440" i="12"/>
  <c r="Y1440" i="12"/>
  <c r="I1440" i="12"/>
  <c r="V1440" i="12"/>
  <c r="B1441" i="12"/>
  <c r="U1440" i="12"/>
  <c r="E1440" i="12"/>
  <c r="F1440" i="12" s="1"/>
  <c r="W1440" i="12" l="1"/>
  <c r="E2499" i="13"/>
  <c r="N1441" i="12"/>
  <c r="O1441" i="12" s="1"/>
  <c r="P1441" i="12" s="1"/>
  <c r="J1441" i="12"/>
  <c r="Y1441" i="12"/>
  <c r="I1441" i="12"/>
  <c r="V1441" i="12"/>
  <c r="B1442" i="12"/>
  <c r="U1441" i="12"/>
  <c r="E1441" i="12"/>
  <c r="F1441" i="12" s="1"/>
  <c r="K1440" i="12"/>
  <c r="Q1440" i="12"/>
  <c r="R1440" i="12" s="1"/>
  <c r="W1441" i="12" l="1"/>
  <c r="Q1441" i="12"/>
  <c r="R1441" i="12" s="1"/>
  <c r="E2498" i="13"/>
  <c r="J1442" i="12"/>
  <c r="Y1442" i="12"/>
  <c r="I1442" i="12"/>
  <c r="V1442" i="12"/>
  <c r="B1443" i="12"/>
  <c r="U1442" i="12"/>
  <c r="E1442" i="12"/>
  <c r="F1442" i="12" s="1"/>
  <c r="N1442" i="12"/>
  <c r="O1442" i="12" s="1"/>
  <c r="P1442" i="12" s="1"/>
  <c r="K1441" i="12"/>
  <c r="W1442" i="12" l="1"/>
  <c r="K1442" i="12"/>
  <c r="Q1442" i="12"/>
  <c r="R1442" i="12" s="1"/>
  <c r="E2497" i="13"/>
  <c r="J1443" i="12"/>
  <c r="Y1443" i="12"/>
  <c r="I1443" i="12"/>
  <c r="V1443" i="12"/>
  <c r="B1444" i="12"/>
  <c r="U1443" i="12"/>
  <c r="E1443" i="12"/>
  <c r="F1443" i="12" s="1"/>
  <c r="N1443" i="12"/>
  <c r="O1443" i="12" s="1"/>
  <c r="P1443" i="12" s="1"/>
  <c r="K1443" i="12" l="1"/>
  <c r="Q1443" i="12"/>
  <c r="R1443" i="12" s="1"/>
  <c r="W1443" i="12"/>
  <c r="E2496" i="13"/>
  <c r="V1444" i="12"/>
  <c r="B1445" i="12"/>
  <c r="U1444" i="12"/>
  <c r="E1444" i="12"/>
  <c r="F1444" i="12" s="1"/>
  <c r="N1444" i="12"/>
  <c r="O1444" i="12" s="1"/>
  <c r="P1444" i="12" s="1"/>
  <c r="J1444" i="12"/>
  <c r="Y1444" i="12"/>
  <c r="I1444" i="12"/>
  <c r="W1444" i="12" l="1"/>
  <c r="E2495" i="13"/>
  <c r="N1445" i="12"/>
  <c r="O1445" i="12" s="1"/>
  <c r="P1445" i="12" s="1"/>
  <c r="J1445" i="12"/>
  <c r="Y1445" i="12"/>
  <c r="I1445" i="12"/>
  <c r="V1445" i="12"/>
  <c r="U1445" i="12"/>
  <c r="E1445" i="12"/>
  <c r="F1445" i="12" s="1"/>
  <c r="B1446" i="12"/>
  <c r="K1444" i="12"/>
  <c r="Q1444" i="12"/>
  <c r="R1444" i="12" s="1"/>
  <c r="W1445" i="12" l="1"/>
  <c r="Q1445" i="12"/>
  <c r="R1445" i="12" s="1"/>
  <c r="K1445" i="12"/>
  <c r="E2494" i="13"/>
  <c r="N1446" i="12"/>
  <c r="O1446" i="12" s="1"/>
  <c r="P1446" i="12" s="1"/>
  <c r="J1446" i="12"/>
  <c r="Y1446" i="12"/>
  <c r="I1446" i="12"/>
  <c r="V1446" i="12"/>
  <c r="B1447" i="12"/>
  <c r="U1446" i="12"/>
  <c r="E1446" i="12"/>
  <c r="F1446" i="12" s="1"/>
  <c r="W1446" i="12" l="1"/>
  <c r="Q1446" i="12"/>
  <c r="R1446" i="12" s="1"/>
  <c r="E2493" i="13"/>
  <c r="N1447" i="12"/>
  <c r="O1447" i="12" s="1"/>
  <c r="P1447" i="12" s="1"/>
  <c r="J1447" i="12"/>
  <c r="Y1447" i="12"/>
  <c r="I1447" i="12"/>
  <c r="V1447" i="12"/>
  <c r="B1448" i="12"/>
  <c r="U1447" i="12"/>
  <c r="E1447" i="12"/>
  <c r="F1447" i="12" s="1"/>
  <c r="K1446" i="12"/>
  <c r="Q1447" i="12" l="1"/>
  <c r="R1447" i="12" s="1"/>
  <c r="W1447" i="12"/>
  <c r="E2492" i="13"/>
  <c r="J1448" i="12"/>
  <c r="Y1448" i="12"/>
  <c r="I1448" i="12"/>
  <c r="V1448" i="12"/>
  <c r="B1449" i="12"/>
  <c r="U1448" i="12"/>
  <c r="E1448" i="12"/>
  <c r="F1448" i="12" s="1"/>
  <c r="N1448" i="12"/>
  <c r="O1448" i="12" s="1"/>
  <c r="P1448" i="12" s="1"/>
  <c r="K1447" i="12"/>
  <c r="W1448" i="12" l="1"/>
  <c r="K1448" i="12"/>
  <c r="Q1448" i="12"/>
  <c r="R1448" i="12" s="1"/>
  <c r="E2491" i="13"/>
  <c r="V1449" i="12"/>
  <c r="B1450" i="12"/>
  <c r="U1449" i="12"/>
  <c r="E1449" i="12"/>
  <c r="F1449" i="12" s="1"/>
  <c r="N1449" i="12"/>
  <c r="O1449" i="12" s="1"/>
  <c r="P1449" i="12" s="1"/>
  <c r="J1449" i="12"/>
  <c r="Y1449" i="12"/>
  <c r="I1449" i="12"/>
  <c r="K1449" i="12" l="1"/>
  <c r="Q1449" i="12"/>
  <c r="R1449" i="12" s="1"/>
  <c r="W1449" i="12"/>
  <c r="E2490" i="13"/>
  <c r="B1451" i="12"/>
  <c r="U1450" i="12"/>
  <c r="E1450" i="12"/>
  <c r="F1450" i="12" s="1"/>
  <c r="N1450" i="12"/>
  <c r="O1450" i="12" s="1"/>
  <c r="P1450" i="12" s="1"/>
  <c r="J1450" i="12"/>
  <c r="Y1450" i="12"/>
  <c r="I1450" i="12"/>
  <c r="V1450" i="12"/>
  <c r="W1450" i="12" l="1"/>
  <c r="Q1450" i="12"/>
  <c r="R1450" i="12" s="1"/>
  <c r="E2489" i="13"/>
  <c r="N1451" i="12"/>
  <c r="O1451" i="12" s="1"/>
  <c r="P1451" i="12" s="1"/>
  <c r="J1451" i="12"/>
  <c r="Y1451" i="12"/>
  <c r="I1451" i="12"/>
  <c r="V1451" i="12"/>
  <c r="B1452" i="12"/>
  <c r="U1451" i="12"/>
  <c r="E1451" i="12"/>
  <c r="F1451" i="12" s="1"/>
  <c r="K1450" i="12"/>
  <c r="K1451" i="12" l="1"/>
  <c r="Q1451" i="12"/>
  <c r="R1451" i="12" s="1"/>
  <c r="W1451" i="12"/>
  <c r="E2488" i="13"/>
  <c r="N1452" i="12"/>
  <c r="O1452" i="12" s="1"/>
  <c r="P1452" i="12" s="1"/>
  <c r="J1452" i="12"/>
  <c r="Y1452" i="12"/>
  <c r="I1452" i="12"/>
  <c r="V1452" i="12"/>
  <c r="B1453" i="12"/>
  <c r="U1452" i="12"/>
  <c r="E1452" i="12"/>
  <c r="F1452" i="12" s="1"/>
  <c r="W1452" i="12" l="1"/>
  <c r="Q1452" i="12"/>
  <c r="R1452" i="12" s="1"/>
  <c r="E2487" i="13"/>
  <c r="J1453" i="12"/>
  <c r="Y1453" i="12"/>
  <c r="I1453" i="12"/>
  <c r="V1453" i="12"/>
  <c r="B1454" i="12"/>
  <c r="U1453" i="12"/>
  <c r="E1453" i="12"/>
  <c r="F1453" i="12" s="1"/>
  <c r="N1453" i="12"/>
  <c r="O1453" i="12" s="1"/>
  <c r="P1453" i="12" s="1"/>
  <c r="K1452" i="12"/>
  <c r="Q1453" i="12" l="1"/>
  <c r="R1453" i="12" s="1"/>
  <c r="W1453" i="12"/>
  <c r="E2486" i="13"/>
  <c r="Y1454" i="12"/>
  <c r="I1454" i="12"/>
  <c r="V1454" i="12"/>
  <c r="B1455" i="12"/>
  <c r="U1454" i="12"/>
  <c r="E1454" i="12"/>
  <c r="F1454" i="12" s="1"/>
  <c r="N1454" i="12"/>
  <c r="O1454" i="12" s="1"/>
  <c r="P1454" i="12" s="1"/>
  <c r="J1454" i="12"/>
  <c r="K1453" i="12"/>
  <c r="W1454" i="12" l="1"/>
  <c r="E2485" i="13"/>
  <c r="V1455" i="12"/>
  <c r="B1456" i="12"/>
  <c r="U1455" i="12"/>
  <c r="E1455" i="12"/>
  <c r="F1455" i="12" s="1"/>
  <c r="N1455" i="12"/>
  <c r="O1455" i="12" s="1"/>
  <c r="P1455" i="12" s="1"/>
  <c r="J1455" i="12"/>
  <c r="Y1455" i="12"/>
  <c r="I1455" i="12"/>
  <c r="K1454" i="12"/>
  <c r="Q1454" i="12"/>
  <c r="R1454" i="12" s="1"/>
  <c r="K1455" i="12" l="1"/>
  <c r="W1455" i="12"/>
  <c r="Q1455" i="12"/>
  <c r="R1455" i="12" s="1"/>
  <c r="E2484" i="13"/>
  <c r="N1456" i="12"/>
  <c r="O1456" i="12" s="1"/>
  <c r="P1456" i="12" s="1"/>
  <c r="J1456" i="12"/>
  <c r="Y1456" i="12"/>
  <c r="I1456" i="12"/>
  <c r="V1456" i="12"/>
  <c r="B1457" i="12"/>
  <c r="U1456" i="12"/>
  <c r="E1456" i="12"/>
  <c r="F1456" i="12" s="1"/>
  <c r="W1456" i="12" l="1"/>
  <c r="Q1456" i="12"/>
  <c r="R1456" i="12" s="1"/>
  <c r="E2483" i="13"/>
  <c r="N1457" i="12"/>
  <c r="O1457" i="12" s="1"/>
  <c r="P1457" i="12" s="1"/>
  <c r="J1457" i="12"/>
  <c r="Y1457" i="12"/>
  <c r="I1457" i="12"/>
  <c r="V1457" i="12"/>
  <c r="B1458" i="12"/>
  <c r="U1457" i="12"/>
  <c r="E1457" i="12"/>
  <c r="F1457" i="12" s="1"/>
  <c r="K1456" i="12"/>
  <c r="Q1457" i="12" l="1"/>
  <c r="R1457" i="12" s="1"/>
  <c r="W1457" i="12"/>
  <c r="E2482" i="13"/>
  <c r="J1458" i="12"/>
  <c r="Y1458" i="12"/>
  <c r="I1458" i="12"/>
  <c r="V1458" i="12"/>
  <c r="B1459" i="12"/>
  <c r="U1458" i="12"/>
  <c r="E1458" i="12"/>
  <c r="F1458" i="12" s="1"/>
  <c r="N1458" i="12"/>
  <c r="O1458" i="12" s="1"/>
  <c r="P1458" i="12" s="1"/>
  <c r="K1457" i="12"/>
  <c r="K1458" i="12" l="1"/>
  <c r="Q1458" i="12"/>
  <c r="R1458" i="12" s="1"/>
  <c r="W1458" i="12"/>
  <c r="E2481" i="13"/>
  <c r="J1459" i="12"/>
  <c r="Y1459" i="12"/>
  <c r="I1459" i="12"/>
  <c r="V1459" i="12"/>
  <c r="B1460" i="12"/>
  <c r="U1459" i="12"/>
  <c r="E1459" i="12"/>
  <c r="F1459" i="12" s="1"/>
  <c r="N1459" i="12"/>
  <c r="O1459" i="12" s="1"/>
  <c r="P1459" i="12" s="1"/>
  <c r="K1459" i="12" l="1"/>
  <c r="Q1459" i="12"/>
  <c r="R1459" i="12" s="1"/>
  <c r="W1459" i="12"/>
  <c r="E2480" i="13"/>
  <c r="V1460" i="12"/>
  <c r="B1461" i="12"/>
  <c r="U1460" i="12"/>
  <c r="E1460" i="12"/>
  <c r="F1460" i="12" s="1"/>
  <c r="N1460" i="12"/>
  <c r="O1460" i="12" s="1"/>
  <c r="P1460" i="12" s="1"/>
  <c r="J1460" i="12"/>
  <c r="Y1460" i="12"/>
  <c r="I1460" i="12"/>
  <c r="Q1460" i="12" l="1"/>
  <c r="R1460" i="12" s="1"/>
  <c r="K1460" i="12"/>
  <c r="W1460" i="12"/>
  <c r="E2479" i="13"/>
  <c r="N1461" i="12"/>
  <c r="O1461" i="12" s="1"/>
  <c r="P1461" i="12" s="1"/>
  <c r="J1461" i="12"/>
  <c r="Y1461" i="12"/>
  <c r="I1461" i="12"/>
  <c r="V1461" i="12"/>
  <c r="B1462" i="12"/>
  <c r="U1461" i="12"/>
  <c r="E1461" i="12"/>
  <c r="F1461" i="12" s="1"/>
  <c r="W1461" i="12" l="1"/>
  <c r="E2478" i="13"/>
  <c r="N1462" i="12"/>
  <c r="O1462" i="12" s="1"/>
  <c r="P1462" i="12" s="1"/>
  <c r="J1462" i="12"/>
  <c r="Y1462" i="12"/>
  <c r="I1462" i="12"/>
  <c r="V1462" i="12"/>
  <c r="B1463" i="12"/>
  <c r="U1462" i="12"/>
  <c r="E1462" i="12"/>
  <c r="F1462" i="12" s="1"/>
  <c r="K1461" i="12"/>
  <c r="Q1461" i="12"/>
  <c r="R1461" i="12" s="1"/>
  <c r="W1462" i="12" l="1"/>
  <c r="Q1462" i="12"/>
  <c r="R1462" i="12" s="1"/>
  <c r="E2477" i="13"/>
  <c r="N1463" i="12"/>
  <c r="O1463" i="12" s="1"/>
  <c r="P1463" i="12" s="1"/>
  <c r="J1463" i="12"/>
  <c r="Y1463" i="12"/>
  <c r="I1463" i="12"/>
  <c r="V1463" i="12"/>
  <c r="B1464" i="12"/>
  <c r="U1463" i="12"/>
  <c r="E1463" i="12"/>
  <c r="F1463" i="12" s="1"/>
  <c r="K1462" i="12"/>
  <c r="W1463" i="12" l="1"/>
  <c r="K1463" i="12"/>
  <c r="Q1463" i="12"/>
  <c r="R1463" i="12" s="1"/>
  <c r="E2476" i="13"/>
  <c r="J1464" i="12"/>
  <c r="Y1464" i="12"/>
  <c r="I1464" i="12"/>
  <c r="V1464" i="12"/>
  <c r="B1465" i="12"/>
  <c r="U1464" i="12"/>
  <c r="E1464" i="12"/>
  <c r="F1464" i="12" s="1"/>
  <c r="N1464" i="12"/>
  <c r="O1464" i="12" s="1"/>
  <c r="P1464" i="12" s="1"/>
  <c r="W1464" i="12" l="1"/>
  <c r="Q1464" i="12"/>
  <c r="R1464" i="12" s="1"/>
  <c r="E2475" i="13"/>
  <c r="V1465" i="12"/>
  <c r="B1466" i="12"/>
  <c r="U1465" i="12"/>
  <c r="E1465" i="12"/>
  <c r="F1465" i="12" s="1"/>
  <c r="N1465" i="12"/>
  <c r="O1465" i="12" s="1"/>
  <c r="P1465" i="12" s="1"/>
  <c r="J1465" i="12"/>
  <c r="Y1465" i="12"/>
  <c r="I1465" i="12"/>
  <c r="K1464" i="12"/>
  <c r="E2474" i="13" l="1"/>
  <c r="B1467" i="12"/>
  <c r="U1466" i="12"/>
  <c r="E1466" i="12"/>
  <c r="F1466" i="12" s="1"/>
  <c r="N1466" i="12"/>
  <c r="O1466" i="12" s="1"/>
  <c r="P1466" i="12" s="1"/>
  <c r="J1466" i="12"/>
  <c r="Y1466" i="12"/>
  <c r="I1466" i="12"/>
  <c r="V1466" i="12"/>
  <c r="K1465" i="12"/>
  <c r="Q1465" i="12"/>
  <c r="R1465" i="12" s="1"/>
  <c r="W1465" i="12"/>
  <c r="Q1466" i="12" l="1"/>
  <c r="R1466" i="12" s="1"/>
  <c r="W1466" i="12"/>
  <c r="E2473" i="13"/>
  <c r="N1467" i="12"/>
  <c r="O1467" i="12" s="1"/>
  <c r="P1467" i="12" s="1"/>
  <c r="J1467" i="12"/>
  <c r="Y1467" i="12"/>
  <c r="I1467" i="12"/>
  <c r="V1467" i="12"/>
  <c r="B1468" i="12"/>
  <c r="U1467" i="12"/>
  <c r="E1467" i="12"/>
  <c r="F1467" i="12" s="1"/>
  <c r="K1466" i="12"/>
  <c r="K1467" i="12" l="1"/>
  <c r="Q1467" i="12"/>
  <c r="R1467" i="12" s="1"/>
  <c r="W1467" i="12"/>
  <c r="E2472" i="13"/>
  <c r="N1468" i="12"/>
  <c r="O1468" i="12" s="1"/>
  <c r="P1468" i="12" s="1"/>
  <c r="J1468" i="12"/>
  <c r="Y1468" i="12"/>
  <c r="I1468" i="12"/>
  <c r="V1468" i="12"/>
  <c r="B1469" i="12"/>
  <c r="U1468" i="12"/>
  <c r="E1468" i="12"/>
  <c r="F1468" i="12" s="1"/>
  <c r="W1468" i="12" l="1"/>
  <c r="Q1468" i="12"/>
  <c r="R1468" i="12" s="1"/>
  <c r="E2471" i="13"/>
  <c r="J1469" i="12"/>
  <c r="Y1469" i="12"/>
  <c r="I1469" i="12"/>
  <c r="V1469" i="12"/>
  <c r="B1470" i="12"/>
  <c r="U1469" i="12"/>
  <c r="E1469" i="12"/>
  <c r="F1469" i="12" s="1"/>
  <c r="N1469" i="12"/>
  <c r="O1469" i="12" s="1"/>
  <c r="P1469" i="12" s="1"/>
  <c r="K1468" i="12"/>
  <c r="E2470" i="13" l="1"/>
  <c r="Y1470" i="12"/>
  <c r="I1470" i="12"/>
  <c r="V1470" i="12"/>
  <c r="B1471" i="12"/>
  <c r="U1470" i="12"/>
  <c r="E1470" i="12"/>
  <c r="F1470" i="12" s="1"/>
  <c r="N1470" i="12"/>
  <c r="O1470" i="12" s="1"/>
  <c r="P1470" i="12" s="1"/>
  <c r="J1470" i="12"/>
  <c r="K1469" i="12"/>
  <c r="Q1469" i="12"/>
  <c r="R1469" i="12" s="1"/>
  <c r="W1469" i="12"/>
  <c r="W1470" i="12" l="1"/>
  <c r="Q1470" i="12"/>
  <c r="R1470" i="12" s="1"/>
  <c r="E2469" i="13"/>
  <c r="V1471" i="12"/>
  <c r="B1472" i="12"/>
  <c r="U1471" i="12"/>
  <c r="E1471" i="12"/>
  <c r="F1471" i="12" s="1"/>
  <c r="N1471" i="12"/>
  <c r="O1471" i="12" s="1"/>
  <c r="P1471" i="12" s="1"/>
  <c r="J1471" i="12"/>
  <c r="Y1471" i="12"/>
  <c r="I1471" i="12"/>
  <c r="K1470" i="12"/>
  <c r="W1471" i="12" l="1"/>
  <c r="E2468" i="13"/>
  <c r="U1472" i="12"/>
  <c r="B1473" i="12"/>
  <c r="N1472" i="12"/>
  <c r="O1472" i="12" s="1"/>
  <c r="P1472" i="12" s="1"/>
  <c r="J1472" i="12"/>
  <c r="I1472" i="12"/>
  <c r="Y1472" i="12"/>
  <c r="E1472" i="12"/>
  <c r="F1472" i="12" s="1"/>
  <c r="V1472" i="12"/>
  <c r="K1471" i="12"/>
  <c r="Q1471" i="12"/>
  <c r="R1471" i="12" s="1"/>
  <c r="Q1472" i="12" l="1"/>
  <c r="R1472" i="12" s="1"/>
  <c r="E2467" i="13"/>
  <c r="B1474" i="12"/>
  <c r="U1473" i="12"/>
  <c r="E1473" i="12"/>
  <c r="F1473" i="12" s="1"/>
  <c r="V1473" i="12"/>
  <c r="N1473" i="12"/>
  <c r="O1473" i="12" s="1"/>
  <c r="P1473" i="12" s="1"/>
  <c r="J1473" i="12"/>
  <c r="I1473" i="12"/>
  <c r="Y1473" i="12"/>
  <c r="W1472" i="12"/>
  <c r="K1472" i="12"/>
  <c r="Q1473" i="12" l="1"/>
  <c r="R1473" i="12" s="1"/>
  <c r="W1473" i="12"/>
  <c r="E2466" i="13"/>
  <c r="J1474" i="12"/>
  <c r="I1474" i="12"/>
  <c r="E1474" i="12"/>
  <c r="F1474" i="12" s="1"/>
  <c r="Y1474" i="12"/>
  <c r="V1474" i="12"/>
  <c r="U1474" i="12"/>
  <c r="N1474" i="12"/>
  <c r="O1474" i="12" s="1"/>
  <c r="P1474" i="12" s="1"/>
  <c r="B1475" i="12"/>
  <c r="K1473" i="12"/>
  <c r="Q1474" i="12" l="1"/>
  <c r="R1474" i="12" s="1"/>
  <c r="K1474" i="12"/>
  <c r="E2465" i="13"/>
  <c r="B1476" i="12"/>
  <c r="U1475" i="12"/>
  <c r="E1475" i="12"/>
  <c r="F1475" i="12" s="1"/>
  <c r="J1475" i="12"/>
  <c r="Y1475" i="12"/>
  <c r="V1475" i="12"/>
  <c r="N1475" i="12"/>
  <c r="O1475" i="12" s="1"/>
  <c r="P1475" i="12" s="1"/>
  <c r="I1475" i="12"/>
  <c r="W1474" i="12"/>
  <c r="W1475" i="12" l="1"/>
  <c r="E2464" i="13"/>
  <c r="N1476" i="12"/>
  <c r="O1476" i="12" s="1"/>
  <c r="P1476" i="12" s="1"/>
  <c r="J1476" i="12"/>
  <c r="Y1476" i="12"/>
  <c r="V1476" i="12"/>
  <c r="U1476" i="12"/>
  <c r="I1476" i="12"/>
  <c r="E1476" i="12"/>
  <c r="F1476" i="12" s="1"/>
  <c r="B1477" i="12"/>
  <c r="K1475" i="12"/>
  <c r="Q1475" i="12"/>
  <c r="R1475" i="12" s="1"/>
  <c r="K1476" i="12" l="1"/>
  <c r="W1476" i="12"/>
  <c r="Q1476" i="12"/>
  <c r="R1476" i="12" s="1"/>
  <c r="E2463" i="13"/>
  <c r="N1477" i="12"/>
  <c r="O1477" i="12" s="1"/>
  <c r="P1477" i="12" s="1"/>
  <c r="J1477" i="12"/>
  <c r="Y1477" i="12"/>
  <c r="I1477" i="12"/>
  <c r="V1477" i="12"/>
  <c r="U1477" i="12"/>
  <c r="E1477" i="12"/>
  <c r="F1477" i="12" s="1"/>
  <c r="B1478" i="12"/>
  <c r="W1477" i="12" l="1"/>
  <c r="E2462" i="13"/>
  <c r="Y1478" i="12"/>
  <c r="I1478" i="12"/>
  <c r="V1478" i="12"/>
  <c r="N1478" i="12"/>
  <c r="O1478" i="12" s="1"/>
  <c r="P1478" i="12" s="1"/>
  <c r="U1478" i="12"/>
  <c r="J1478" i="12"/>
  <c r="E1478" i="12"/>
  <c r="F1478" i="12" s="1"/>
  <c r="B1479" i="12"/>
  <c r="Q1477" i="12"/>
  <c r="R1477" i="12" s="1"/>
  <c r="K1477" i="12"/>
  <c r="W1478" i="12" l="1"/>
  <c r="K1478" i="12"/>
  <c r="E2461" i="13"/>
  <c r="Y1479" i="12"/>
  <c r="I1479" i="12"/>
  <c r="V1479" i="12"/>
  <c r="B1480" i="12"/>
  <c r="U1479" i="12"/>
  <c r="E1479" i="12"/>
  <c r="F1479" i="12" s="1"/>
  <c r="N1479" i="12"/>
  <c r="O1479" i="12" s="1"/>
  <c r="P1479" i="12" s="1"/>
  <c r="J1479" i="12"/>
  <c r="Q1478" i="12"/>
  <c r="R1478" i="12" s="1"/>
  <c r="W1479" i="12" l="1"/>
  <c r="E2460" i="13"/>
  <c r="V1480" i="12"/>
  <c r="B1481" i="12"/>
  <c r="U1480" i="12"/>
  <c r="E1480" i="12"/>
  <c r="F1480" i="12" s="1"/>
  <c r="N1480" i="12"/>
  <c r="O1480" i="12" s="1"/>
  <c r="P1480" i="12" s="1"/>
  <c r="Y1480" i="12"/>
  <c r="I1480" i="12"/>
  <c r="J1480" i="12"/>
  <c r="K1479" i="12"/>
  <c r="Q1479" i="12"/>
  <c r="R1479" i="12" s="1"/>
  <c r="W1480" i="12" l="1"/>
  <c r="Q1480" i="12"/>
  <c r="R1480" i="12" s="1"/>
  <c r="E2459" i="13"/>
  <c r="N1481" i="12"/>
  <c r="O1481" i="12" s="1"/>
  <c r="P1481" i="12" s="1"/>
  <c r="V1481" i="12"/>
  <c r="B1482" i="12"/>
  <c r="U1481" i="12"/>
  <c r="E1481" i="12"/>
  <c r="F1481" i="12" s="1"/>
  <c r="J1481" i="12"/>
  <c r="I1481" i="12"/>
  <c r="Y1481" i="12"/>
  <c r="K1480" i="12"/>
  <c r="W1481" i="12" l="1"/>
  <c r="E2458" i="13"/>
  <c r="J1482" i="12"/>
  <c r="B1483" i="12"/>
  <c r="U1482" i="12"/>
  <c r="E1482" i="12"/>
  <c r="F1482" i="12" s="1"/>
  <c r="V1482" i="12"/>
  <c r="N1482" i="12"/>
  <c r="O1482" i="12" s="1"/>
  <c r="P1482" i="12" s="1"/>
  <c r="I1482" i="12"/>
  <c r="Y1482" i="12"/>
  <c r="Q1481" i="12"/>
  <c r="R1481" i="12" s="1"/>
  <c r="K1481" i="12"/>
  <c r="W1482" i="12" l="1"/>
  <c r="Q1482" i="12"/>
  <c r="R1482" i="12" s="1"/>
  <c r="E2457" i="13"/>
  <c r="J1483" i="12"/>
  <c r="Y1483" i="12"/>
  <c r="I1483" i="12"/>
  <c r="B1484" i="12"/>
  <c r="U1483" i="12"/>
  <c r="E1483" i="12"/>
  <c r="F1483" i="12" s="1"/>
  <c r="V1483" i="12"/>
  <c r="N1483" i="12"/>
  <c r="O1483" i="12" s="1"/>
  <c r="P1483" i="12" s="1"/>
  <c r="K1482" i="12"/>
  <c r="W1483" i="12" l="1"/>
  <c r="E2456" i="13"/>
  <c r="J1484" i="12"/>
  <c r="Y1484" i="12"/>
  <c r="I1484" i="12"/>
  <c r="V1484" i="12"/>
  <c r="B1485" i="12"/>
  <c r="U1484" i="12"/>
  <c r="E1484" i="12"/>
  <c r="F1484" i="12" s="1"/>
  <c r="N1484" i="12"/>
  <c r="O1484" i="12" s="1"/>
  <c r="P1484" i="12" s="1"/>
  <c r="K1483" i="12"/>
  <c r="Q1483" i="12"/>
  <c r="R1483" i="12" s="1"/>
  <c r="W1484" i="12" l="1"/>
  <c r="E2455" i="13"/>
  <c r="V1485" i="12"/>
  <c r="J1485" i="12"/>
  <c r="Y1485" i="12"/>
  <c r="I1485" i="12"/>
  <c r="B1486" i="12"/>
  <c r="U1485" i="12"/>
  <c r="N1485" i="12"/>
  <c r="O1485" i="12" s="1"/>
  <c r="P1485" i="12" s="1"/>
  <c r="E1485" i="12"/>
  <c r="F1485" i="12" s="1"/>
  <c r="K1484" i="12"/>
  <c r="Q1484" i="12"/>
  <c r="R1484" i="12" s="1"/>
  <c r="K1485" i="12" l="1"/>
  <c r="Q1485" i="12"/>
  <c r="R1485" i="12" s="1"/>
  <c r="E2454" i="13"/>
  <c r="N1486" i="12"/>
  <c r="O1486" i="12" s="1"/>
  <c r="P1486" i="12" s="1"/>
  <c r="Y1486" i="12"/>
  <c r="I1486" i="12"/>
  <c r="V1486" i="12"/>
  <c r="J1486" i="12"/>
  <c r="E1486" i="12"/>
  <c r="F1486" i="12" s="1"/>
  <c r="B1487" i="12"/>
  <c r="U1486" i="12"/>
  <c r="W1485" i="12"/>
  <c r="K1486" i="12" l="1"/>
  <c r="W1486" i="12"/>
  <c r="E2453" i="13"/>
  <c r="N1487" i="12"/>
  <c r="O1487" i="12" s="1"/>
  <c r="P1487" i="12" s="1"/>
  <c r="Y1487" i="12"/>
  <c r="I1487" i="12"/>
  <c r="V1487" i="12"/>
  <c r="J1487" i="12"/>
  <c r="E1487" i="12"/>
  <c r="F1487" i="12" s="1"/>
  <c r="B1488" i="12"/>
  <c r="U1487" i="12"/>
  <c r="Q1486" i="12"/>
  <c r="R1486" i="12" s="1"/>
  <c r="K1487" i="12" l="1"/>
  <c r="Q1487" i="12"/>
  <c r="R1487" i="12" s="1"/>
  <c r="W1487" i="12"/>
  <c r="E2452" i="13"/>
  <c r="N1488" i="12"/>
  <c r="O1488" i="12" s="1"/>
  <c r="P1488" i="12" s="1"/>
  <c r="J1488" i="12"/>
  <c r="Y1488" i="12"/>
  <c r="I1488" i="12"/>
  <c r="V1488" i="12"/>
  <c r="U1488" i="12"/>
  <c r="E1488" i="12"/>
  <c r="F1488" i="12" s="1"/>
  <c r="B1489" i="12"/>
  <c r="W1488" i="12" l="1"/>
  <c r="Q1488" i="12"/>
  <c r="R1488" i="12" s="1"/>
  <c r="E2451" i="13"/>
  <c r="J1489" i="12"/>
  <c r="V1489" i="12"/>
  <c r="B1490" i="12"/>
  <c r="U1489" i="12"/>
  <c r="E1489" i="12"/>
  <c r="F1489" i="12" s="1"/>
  <c r="N1489" i="12"/>
  <c r="O1489" i="12" s="1"/>
  <c r="P1489" i="12" s="1"/>
  <c r="Y1489" i="12"/>
  <c r="I1489" i="12"/>
  <c r="K1488" i="12"/>
  <c r="W1489" i="12" l="1"/>
  <c r="K1489" i="12"/>
  <c r="Q1489" i="12"/>
  <c r="R1489" i="12" s="1"/>
  <c r="E2450" i="13"/>
  <c r="B1491" i="12"/>
  <c r="U1490" i="12"/>
  <c r="E1490" i="12"/>
  <c r="F1490" i="12" s="1"/>
  <c r="N1490" i="12"/>
  <c r="O1490" i="12" s="1"/>
  <c r="P1490" i="12" s="1"/>
  <c r="J1490" i="12"/>
  <c r="Y1490" i="12"/>
  <c r="V1490" i="12"/>
  <c r="I1490" i="12"/>
  <c r="Q1490" i="12" l="1"/>
  <c r="R1490" i="12" s="1"/>
  <c r="E2449" i="13"/>
  <c r="B1492" i="12"/>
  <c r="U1491" i="12"/>
  <c r="E1491" i="12"/>
  <c r="F1491" i="12" s="1"/>
  <c r="J1491" i="12"/>
  <c r="Y1491" i="12"/>
  <c r="V1491" i="12"/>
  <c r="N1491" i="12"/>
  <c r="O1491" i="12" s="1"/>
  <c r="P1491" i="12" s="1"/>
  <c r="I1491" i="12"/>
  <c r="K1490" i="12"/>
  <c r="W1490" i="12"/>
  <c r="W1491" i="12" l="1"/>
  <c r="Q1491" i="12"/>
  <c r="R1491" i="12" s="1"/>
  <c r="E2448" i="13"/>
  <c r="N1492" i="12"/>
  <c r="O1492" i="12" s="1"/>
  <c r="P1492" i="12" s="1"/>
  <c r="J1492" i="12"/>
  <c r="V1492" i="12"/>
  <c r="B1493" i="12"/>
  <c r="U1492" i="12"/>
  <c r="E1492" i="12"/>
  <c r="F1492" i="12" s="1"/>
  <c r="Y1492" i="12"/>
  <c r="I1492" i="12"/>
  <c r="K1491" i="12"/>
  <c r="Q1492" i="12" l="1"/>
  <c r="R1492" i="12" s="1"/>
  <c r="E2447" i="13"/>
  <c r="N1493" i="12"/>
  <c r="O1493" i="12" s="1"/>
  <c r="P1493" i="12" s="1"/>
  <c r="J1493" i="12"/>
  <c r="Y1493" i="12"/>
  <c r="I1493" i="12"/>
  <c r="B1494" i="12"/>
  <c r="U1493" i="12"/>
  <c r="E1493" i="12"/>
  <c r="F1493" i="12" s="1"/>
  <c r="V1493" i="12"/>
  <c r="K1492" i="12"/>
  <c r="W1492" i="12"/>
  <c r="K1493" i="12" l="1"/>
  <c r="W1493" i="12"/>
  <c r="E2446" i="13"/>
  <c r="Y1494" i="12"/>
  <c r="I1494" i="12"/>
  <c r="V1494" i="12"/>
  <c r="N1494" i="12"/>
  <c r="O1494" i="12" s="1"/>
  <c r="P1494" i="12" s="1"/>
  <c r="B1495" i="12"/>
  <c r="U1494" i="12"/>
  <c r="J1494" i="12"/>
  <c r="E1494" i="12"/>
  <c r="F1494" i="12" s="1"/>
  <c r="Q1493" i="12"/>
  <c r="R1493" i="12" s="1"/>
  <c r="K1494" i="12" l="1"/>
  <c r="W1494" i="12"/>
  <c r="E2445" i="13"/>
  <c r="Y1495" i="12"/>
  <c r="I1495" i="12"/>
  <c r="V1495" i="12"/>
  <c r="B1496" i="12"/>
  <c r="U1495" i="12"/>
  <c r="E1495" i="12"/>
  <c r="F1495" i="12" s="1"/>
  <c r="N1495" i="12"/>
  <c r="O1495" i="12" s="1"/>
  <c r="P1495" i="12" s="1"/>
  <c r="J1495" i="12"/>
  <c r="Q1494" i="12"/>
  <c r="R1494" i="12" s="1"/>
  <c r="K1495" i="12" l="1"/>
  <c r="E2444" i="13"/>
  <c r="V1496" i="12"/>
  <c r="B1497" i="12"/>
  <c r="U1496" i="12"/>
  <c r="E1496" i="12"/>
  <c r="F1496" i="12" s="1"/>
  <c r="N1496" i="12"/>
  <c r="O1496" i="12" s="1"/>
  <c r="P1496" i="12" s="1"/>
  <c r="J1496" i="12"/>
  <c r="Y1496" i="12"/>
  <c r="I1496" i="12"/>
  <c r="Q1495" i="12"/>
  <c r="R1495" i="12" s="1"/>
  <c r="W1495" i="12"/>
  <c r="K1496" i="12" l="1"/>
  <c r="Q1496" i="12"/>
  <c r="R1496" i="12" s="1"/>
  <c r="W1496" i="12"/>
  <c r="E2443" i="13"/>
  <c r="N1497" i="12"/>
  <c r="O1497" i="12" s="1"/>
  <c r="P1497" i="12" s="1"/>
  <c r="Y1497" i="12"/>
  <c r="I1497" i="12"/>
  <c r="V1497" i="12"/>
  <c r="B1498" i="12"/>
  <c r="U1497" i="12"/>
  <c r="E1497" i="12"/>
  <c r="F1497" i="12" s="1"/>
  <c r="J1497" i="12"/>
  <c r="W1497" i="12" l="1"/>
  <c r="K1497" i="12"/>
  <c r="E2442" i="13"/>
  <c r="J1498" i="12"/>
  <c r="V1498" i="12"/>
  <c r="B1499" i="12"/>
  <c r="U1498" i="12"/>
  <c r="E1498" i="12"/>
  <c r="F1498" i="12" s="1"/>
  <c r="Y1498" i="12"/>
  <c r="N1498" i="12"/>
  <c r="O1498" i="12" s="1"/>
  <c r="P1498" i="12" s="1"/>
  <c r="I1498" i="12"/>
  <c r="Q1497" i="12"/>
  <c r="R1497" i="12" s="1"/>
  <c r="Q1498" i="12" l="1"/>
  <c r="R1498" i="12" s="1"/>
  <c r="W1498" i="12"/>
  <c r="E2441" i="13"/>
  <c r="J1499" i="12"/>
  <c r="Y1499" i="12"/>
  <c r="I1499" i="12"/>
  <c r="B1500" i="12"/>
  <c r="U1499" i="12"/>
  <c r="E1499" i="12"/>
  <c r="F1499" i="12" s="1"/>
  <c r="V1499" i="12"/>
  <c r="N1499" i="12"/>
  <c r="O1499" i="12" s="1"/>
  <c r="P1499" i="12" s="1"/>
  <c r="K1498" i="12"/>
  <c r="E2440" i="13" l="1"/>
  <c r="J1500" i="12"/>
  <c r="Y1500" i="12"/>
  <c r="I1500" i="12"/>
  <c r="V1500" i="12"/>
  <c r="B1501" i="12"/>
  <c r="U1500" i="12"/>
  <c r="E1500" i="12"/>
  <c r="F1500" i="12" s="1"/>
  <c r="N1500" i="12"/>
  <c r="O1500" i="12" s="1"/>
  <c r="P1500" i="12" s="1"/>
  <c r="K1499" i="12"/>
  <c r="Q1499" i="12"/>
  <c r="R1499" i="12" s="1"/>
  <c r="W1499" i="12"/>
  <c r="W1500" i="12" l="1"/>
  <c r="E2439" i="13"/>
  <c r="V1501" i="12"/>
  <c r="J1501" i="12"/>
  <c r="Y1501" i="12"/>
  <c r="I1501" i="12"/>
  <c r="B1502" i="12"/>
  <c r="U1501" i="12"/>
  <c r="N1501" i="12"/>
  <c r="O1501" i="12" s="1"/>
  <c r="P1501" i="12" s="1"/>
  <c r="E1501" i="12"/>
  <c r="F1501" i="12" s="1"/>
  <c r="K1500" i="12"/>
  <c r="Q1500" i="12"/>
  <c r="R1500" i="12" s="1"/>
  <c r="Q1501" i="12" l="1"/>
  <c r="R1501" i="12" s="1"/>
  <c r="K1501" i="12"/>
  <c r="W1501" i="12"/>
  <c r="E2438" i="13"/>
  <c r="N1502" i="12"/>
  <c r="O1502" i="12" s="1"/>
  <c r="P1502" i="12" s="1"/>
  <c r="J1502" i="12"/>
  <c r="Y1502" i="12"/>
  <c r="I1502" i="12"/>
  <c r="V1502" i="12"/>
  <c r="U1502" i="12"/>
  <c r="E1502" i="12"/>
  <c r="F1502" i="12" s="1"/>
  <c r="B1503" i="12"/>
  <c r="K1502" i="12" l="1"/>
  <c r="W1502" i="12"/>
  <c r="Q1502" i="12"/>
  <c r="R1502" i="12" s="1"/>
  <c r="E2437" i="13"/>
  <c r="N1503" i="12"/>
  <c r="O1503" i="12" s="1"/>
  <c r="P1503" i="12" s="1"/>
  <c r="Y1503" i="12"/>
  <c r="I1503" i="12"/>
  <c r="V1503" i="12"/>
  <c r="B1504" i="12"/>
  <c r="U1503" i="12"/>
  <c r="E1503" i="12"/>
  <c r="F1503" i="12" s="1"/>
  <c r="J1503" i="12"/>
  <c r="K1503" i="12" l="1"/>
  <c r="E2436" i="13"/>
  <c r="N1504" i="12"/>
  <c r="O1504" i="12" s="1"/>
  <c r="P1504" i="12" s="1"/>
  <c r="J1504" i="12"/>
  <c r="Y1504" i="12"/>
  <c r="I1504" i="12"/>
  <c r="V1504" i="12"/>
  <c r="E1504" i="12"/>
  <c r="F1504" i="12" s="1"/>
  <c r="B1505" i="12"/>
  <c r="U1504" i="12"/>
  <c r="Q1503" i="12"/>
  <c r="R1503" i="12" s="1"/>
  <c r="W1503" i="12"/>
  <c r="Q1504" i="12" l="1"/>
  <c r="R1504" i="12" s="1"/>
  <c r="K1504" i="12"/>
  <c r="W1504" i="12"/>
  <c r="E2435" i="13"/>
  <c r="J1505" i="12"/>
  <c r="V1505" i="12"/>
  <c r="B1506" i="12"/>
  <c r="U1505" i="12"/>
  <c r="E1505" i="12"/>
  <c r="F1505" i="12" s="1"/>
  <c r="N1505" i="12"/>
  <c r="O1505" i="12" s="1"/>
  <c r="P1505" i="12" s="1"/>
  <c r="Y1505" i="12"/>
  <c r="I1505" i="12"/>
  <c r="W1505" i="12" l="1"/>
  <c r="K1505" i="12"/>
  <c r="Q1505" i="12"/>
  <c r="R1505" i="12" s="1"/>
  <c r="E2434" i="13"/>
  <c r="B1507" i="12"/>
  <c r="U1506" i="12"/>
  <c r="E1506" i="12"/>
  <c r="F1506" i="12" s="1"/>
  <c r="N1506" i="12"/>
  <c r="O1506" i="12" s="1"/>
  <c r="P1506" i="12" s="1"/>
  <c r="J1506" i="12"/>
  <c r="I1506" i="12"/>
  <c r="Y1506" i="12"/>
  <c r="V1506" i="12"/>
  <c r="Q1506" i="12" l="1"/>
  <c r="R1506" i="12" s="1"/>
  <c r="K1506" i="12"/>
  <c r="W1506" i="12"/>
  <c r="E2433" i="13"/>
  <c r="B1508" i="12"/>
  <c r="U1507" i="12"/>
  <c r="E1507" i="12"/>
  <c r="F1507" i="12" s="1"/>
  <c r="J1507" i="12"/>
  <c r="Y1507" i="12"/>
  <c r="I1507" i="12"/>
  <c r="V1507" i="12"/>
  <c r="N1507" i="12"/>
  <c r="O1507" i="12" s="1"/>
  <c r="P1507" i="12" s="1"/>
  <c r="W1507" i="12" l="1"/>
  <c r="E2432" i="13"/>
  <c r="N1508" i="12"/>
  <c r="O1508" i="12" s="1"/>
  <c r="P1508" i="12" s="1"/>
  <c r="J1508" i="12"/>
  <c r="V1508" i="12"/>
  <c r="B1509" i="12"/>
  <c r="U1508" i="12"/>
  <c r="E1508" i="12"/>
  <c r="F1508" i="12" s="1"/>
  <c r="Y1508" i="12"/>
  <c r="I1508" i="12"/>
  <c r="Q1507" i="12"/>
  <c r="R1507" i="12" s="1"/>
  <c r="K1507" i="12"/>
  <c r="W1508" i="12" l="1"/>
  <c r="E2431" i="13"/>
  <c r="N1509" i="12"/>
  <c r="O1509" i="12" s="1"/>
  <c r="P1509" i="12" s="1"/>
  <c r="J1509" i="12"/>
  <c r="Y1509" i="12"/>
  <c r="I1509" i="12"/>
  <c r="B1510" i="12"/>
  <c r="U1509" i="12"/>
  <c r="E1509" i="12"/>
  <c r="F1509" i="12" s="1"/>
  <c r="V1509" i="12"/>
  <c r="Q1508" i="12"/>
  <c r="R1508" i="12" s="1"/>
  <c r="K1508" i="12"/>
  <c r="W1509" i="12" l="1"/>
  <c r="K1509" i="12"/>
  <c r="E2430" i="13"/>
  <c r="Y1510" i="12"/>
  <c r="I1510" i="12"/>
  <c r="V1510" i="12"/>
  <c r="N1510" i="12"/>
  <c r="O1510" i="12" s="1"/>
  <c r="P1510" i="12" s="1"/>
  <c r="B1511" i="12"/>
  <c r="U1510" i="12"/>
  <c r="J1510" i="12"/>
  <c r="E1510" i="12"/>
  <c r="F1510" i="12" s="1"/>
  <c r="Q1509" i="12"/>
  <c r="R1509" i="12" s="1"/>
  <c r="Q1510" i="12" l="1"/>
  <c r="R1510" i="12" s="1"/>
  <c r="K1510" i="12"/>
  <c r="W1510" i="12"/>
  <c r="E2429" i="13"/>
  <c r="Y1511" i="12"/>
  <c r="I1511" i="12"/>
  <c r="V1511" i="12"/>
  <c r="B1512" i="12"/>
  <c r="U1511" i="12"/>
  <c r="E1511" i="12"/>
  <c r="F1511" i="12" s="1"/>
  <c r="N1511" i="12"/>
  <c r="O1511" i="12" s="1"/>
  <c r="P1511" i="12" s="1"/>
  <c r="J1511" i="12"/>
  <c r="Q1511" i="12" l="1"/>
  <c r="R1511" i="12" s="1"/>
  <c r="E2428" i="13"/>
  <c r="V1512" i="12"/>
  <c r="B1513" i="12"/>
  <c r="U1512" i="12"/>
  <c r="E1512" i="12"/>
  <c r="F1512" i="12" s="1"/>
  <c r="N1512" i="12"/>
  <c r="O1512" i="12" s="1"/>
  <c r="P1512" i="12" s="1"/>
  <c r="J1512" i="12"/>
  <c r="Y1512" i="12"/>
  <c r="I1512" i="12"/>
  <c r="K1511" i="12"/>
  <c r="W1511" i="12"/>
  <c r="Q1512" i="12" l="1"/>
  <c r="R1512" i="12" s="1"/>
  <c r="W1512" i="12"/>
  <c r="E2427" i="13"/>
  <c r="N1513" i="12"/>
  <c r="O1513" i="12" s="1"/>
  <c r="P1513" i="12" s="1"/>
  <c r="Y1513" i="12"/>
  <c r="I1513" i="12"/>
  <c r="V1513" i="12"/>
  <c r="B1514" i="12"/>
  <c r="U1513" i="12"/>
  <c r="E1513" i="12"/>
  <c r="F1513" i="12" s="1"/>
  <c r="J1513" i="12"/>
  <c r="K1512" i="12"/>
  <c r="K1513" i="12" l="1"/>
  <c r="Q1513" i="12"/>
  <c r="R1513" i="12" s="1"/>
  <c r="W1513" i="12"/>
  <c r="E2426" i="13"/>
  <c r="N1514" i="12"/>
  <c r="O1514" i="12" s="1"/>
  <c r="P1514" i="12" s="1"/>
  <c r="J1514" i="12"/>
  <c r="V1514" i="12"/>
  <c r="B1515" i="12"/>
  <c r="U1514" i="12"/>
  <c r="E1514" i="12"/>
  <c r="F1514" i="12" s="1"/>
  <c r="Y1514" i="12"/>
  <c r="I1514" i="12"/>
  <c r="W1514" i="12" l="1"/>
  <c r="K1514" i="12"/>
  <c r="Q1514" i="12"/>
  <c r="R1514" i="12" s="1"/>
  <c r="E2425" i="13"/>
  <c r="J1515" i="12"/>
  <c r="Y1515" i="12"/>
  <c r="I1515" i="12"/>
  <c r="B1516" i="12"/>
  <c r="U1515" i="12"/>
  <c r="E1515" i="12"/>
  <c r="F1515" i="12" s="1"/>
  <c r="V1515" i="12"/>
  <c r="N1515" i="12"/>
  <c r="O1515" i="12" s="1"/>
  <c r="P1515" i="12" s="1"/>
  <c r="Q1515" i="12" l="1"/>
  <c r="R1515" i="12" s="1"/>
  <c r="W1515" i="12"/>
  <c r="E2424" i="13"/>
  <c r="J1516" i="12"/>
  <c r="Y1516" i="12"/>
  <c r="I1516" i="12"/>
  <c r="V1516" i="12"/>
  <c r="B1517" i="12"/>
  <c r="U1516" i="12"/>
  <c r="E1516" i="12"/>
  <c r="F1516" i="12" s="1"/>
  <c r="N1516" i="12"/>
  <c r="O1516" i="12" s="1"/>
  <c r="P1516" i="12" s="1"/>
  <c r="K1515" i="12"/>
  <c r="K1516" i="12" l="1"/>
  <c r="Q1516" i="12"/>
  <c r="R1516" i="12" s="1"/>
  <c r="W1516" i="12"/>
  <c r="E2423" i="13"/>
  <c r="V1517" i="12"/>
  <c r="B1518" i="12"/>
  <c r="U1517" i="12"/>
  <c r="E1517" i="12"/>
  <c r="F1517" i="12" s="1"/>
  <c r="N1517" i="12"/>
  <c r="O1517" i="12" s="1"/>
  <c r="P1517" i="12" s="1"/>
  <c r="J1517" i="12"/>
  <c r="Y1517" i="12"/>
  <c r="I1517" i="12"/>
  <c r="Q1517" i="12" l="1"/>
  <c r="R1517" i="12" s="1"/>
  <c r="E2422" i="13"/>
  <c r="N1518" i="12"/>
  <c r="O1518" i="12" s="1"/>
  <c r="P1518" i="12" s="1"/>
  <c r="J1518" i="12"/>
  <c r="Y1518" i="12"/>
  <c r="I1518" i="12"/>
  <c r="V1518" i="12"/>
  <c r="E1518" i="12"/>
  <c r="F1518" i="12" s="1"/>
  <c r="B1519" i="12"/>
  <c r="U1518" i="12"/>
  <c r="K1517" i="12"/>
  <c r="W1517" i="12"/>
  <c r="W1518" i="12" l="1"/>
  <c r="K1518" i="12"/>
  <c r="Q1518" i="12"/>
  <c r="R1518" i="12" s="1"/>
  <c r="E2421" i="13"/>
  <c r="N1519" i="12"/>
  <c r="O1519" i="12" s="1"/>
  <c r="P1519" i="12" s="1"/>
  <c r="Y1519" i="12"/>
  <c r="I1519" i="12"/>
  <c r="V1519" i="12"/>
  <c r="B1520" i="12"/>
  <c r="U1519" i="12"/>
  <c r="E1519" i="12"/>
  <c r="F1519" i="12" s="1"/>
  <c r="J1519" i="12"/>
  <c r="W1519" i="12" l="1"/>
  <c r="E2420" i="13"/>
  <c r="N1520" i="12"/>
  <c r="O1520" i="12" s="1"/>
  <c r="P1520" i="12" s="1"/>
  <c r="J1520" i="12"/>
  <c r="Y1520" i="12"/>
  <c r="I1520" i="12"/>
  <c r="V1520" i="12"/>
  <c r="B1521" i="12"/>
  <c r="U1520" i="12"/>
  <c r="E1520" i="12"/>
  <c r="F1520" i="12" s="1"/>
  <c r="K1519" i="12"/>
  <c r="Q1519" i="12"/>
  <c r="R1519" i="12" s="1"/>
  <c r="Q1520" i="12" l="1"/>
  <c r="R1520" i="12" s="1"/>
  <c r="K1520" i="12"/>
  <c r="W1520" i="12"/>
  <c r="E2419" i="13"/>
  <c r="J1521" i="12"/>
  <c r="Y1521" i="12"/>
  <c r="I1521" i="12"/>
  <c r="V1521" i="12"/>
  <c r="B1522" i="12"/>
  <c r="U1521" i="12"/>
  <c r="E1521" i="12"/>
  <c r="F1521" i="12" s="1"/>
  <c r="N1521" i="12"/>
  <c r="O1521" i="12" s="1"/>
  <c r="P1521" i="12" s="1"/>
  <c r="W1521" i="12" l="1"/>
  <c r="Q1521" i="12"/>
  <c r="R1521" i="12" s="1"/>
  <c r="E2418" i="13"/>
  <c r="V1522" i="12"/>
  <c r="B1523" i="12"/>
  <c r="U1522" i="12"/>
  <c r="E1522" i="12"/>
  <c r="F1522" i="12" s="1"/>
  <c r="N1522" i="12"/>
  <c r="O1522" i="12" s="1"/>
  <c r="P1522" i="12" s="1"/>
  <c r="J1522" i="12"/>
  <c r="Y1522" i="12"/>
  <c r="I1522" i="12"/>
  <c r="K1521" i="12"/>
  <c r="K1522" i="12" l="1"/>
  <c r="Q1522" i="12"/>
  <c r="R1522" i="12" s="1"/>
  <c r="W1522" i="12"/>
  <c r="E2417" i="13"/>
  <c r="B1524" i="12"/>
  <c r="U1523" i="12"/>
  <c r="E1523" i="12"/>
  <c r="F1523" i="12" s="1"/>
  <c r="J1523" i="12"/>
  <c r="Y1523" i="12"/>
  <c r="I1523" i="12"/>
  <c r="V1523" i="12"/>
  <c r="N1523" i="12"/>
  <c r="O1523" i="12" s="1"/>
  <c r="P1523" i="12" s="1"/>
  <c r="W1523" i="12" l="1"/>
  <c r="E2416" i="13"/>
  <c r="N1524" i="12"/>
  <c r="O1524" i="12" s="1"/>
  <c r="P1524" i="12" s="1"/>
  <c r="J1524" i="12"/>
  <c r="Y1524" i="12"/>
  <c r="I1524" i="12"/>
  <c r="V1524" i="12"/>
  <c r="B1525" i="12"/>
  <c r="U1524" i="12"/>
  <c r="E1524" i="12"/>
  <c r="F1524" i="12" s="1"/>
  <c r="K1523" i="12"/>
  <c r="Q1523" i="12"/>
  <c r="R1523" i="12" s="1"/>
  <c r="Q1524" i="12" l="1"/>
  <c r="R1524" i="12" s="1"/>
  <c r="K1524" i="12"/>
  <c r="W1524" i="12"/>
  <c r="E2415" i="13"/>
  <c r="N1525" i="12"/>
  <c r="O1525" i="12" s="1"/>
  <c r="P1525" i="12" s="1"/>
  <c r="J1525" i="12"/>
  <c r="Y1525" i="12"/>
  <c r="I1525" i="12"/>
  <c r="V1525" i="12"/>
  <c r="B1526" i="12"/>
  <c r="U1525" i="12"/>
  <c r="E1525" i="12"/>
  <c r="F1525" i="12" s="1"/>
  <c r="W1525" i="12" l="1"/>
  <c r="Q1525" i="12"/>
  <c r="R1525" i="12" s="1"/>
  <c r="E2414" i="13"/>
  <c r="J1526" i="12"/>
  <c r="Y1526" i="12"/>
  <c r="I1526" i="12"/>
  <c r="V1526" i="12"/>
  <c r="N1526" i="12"/>
  <c r="O1526" i="12" s="1"/>
  <c r="P1526" i="12" s="1"/>
  <c r="B1527" i="12"/>
  <c r="U1526" i="12"/>
  <c r="E1526" i="12"/>
  <c r="F1526" i="12" s="1"/>
  <c r="K1525" i="12"/>
  <c r="W1526" i="12" l="1"/>
  <c r="K1526" i="12"/>
  <c r="E2413" i="13"/>
  <c r="Y1527" i="12"/>
  <c r="I1527" i="12"/>
  <c r="V1527" i="12"/>
  <c r="B1528" i="12"/>
  <c r="U1527" i="12"/>
  <c r="E1527" i="12"/>
  <c r="F1527" i="12" s="1"/>
  <c r="N1527" i="12"/>
  <c r="O1527" i="12" s="1"/>
  <c r="P1527" i="12" s="1"/>
  <c r="J1527" i="12"/>
  <c r="Q1526" i="12"/>
  <c r="R1526" i="12" s="1"/>
  <c r="W1527" i="12" l="1"/>
  <c r="E2412" i="13"/>
  <c r="V1528" i="12"/>
  <c r="B1529" i="12"/>
  <c r="U1528" i="12"/>
  <c r="E1528" i="12"/>
  <c r="F1528" i="12" s="1"/>
  <c r="N1528" i="12"/>
  <c r="O1528" i="12" s="1"/>
  <c r="P1528" i="12" s="1"/>
  <c r="J1528" i="12"/>
  <c r="Y1528" i="12"/>
  <c r="I1528" i="12"/>
  <c r="K1527" i="12"/>
  <c r="Q1527" i="12"/>
  <c r="R1527" i="12" s="1"/>
  <c r="W1528" i="12" l="1"/>
  <c r="Q1528" i="12"/>
  <c r="R1528" i="12" s="1"/>
  <c r="E2411" i="13"/>
  <c r="N1529" i="12"/>
  <c r="O1529" i="12" s="1"/>
  <c r="P1529" i="12" s="1"/>
  <c r="J1529" i="12"/>
  <c r="Y1529" i="12"/>
  <c r="I1529" i="12"/>
  <c r="V1529" i="12"/>
  <c r="B1530" i="12"/>
  <c r="U1529" i="12"/>
  <c r="E1529" i="12"/>
  <c r="F1529" i="12" s="1"/>
  <c r="K1528" i="12"/>
  <c r="W1529" i="12" l="1"/>
  <c r="Q1529" i="12"/>
  <c r="R1529" i="12" s="1"/>
  <c r="E2410" i="13"/>
  <c r="N1530" i="12"/>
  <c r="O1530" i="12" s="1"/>
  <c r="P1530" i="12" s="1"/>
  <c r="J1530" i="12"/>
  <c r="Y1530" i="12"/>
  <c r="I1530" i="12"/>
  <c r="V1530" i="12"/>
  <c r="B1531" i="12"/>
  <c r="U1530" i="12"/>
  <c r="E1530" i="12"/>
  <c r="F1530" i="12" s="1"/>
  <c r="K1529" i="12"/>
  <c r="W1530" i="12" l="1"/>
  <c r="E2409" i="13"/>
  <c r="J1531" i="12"/>
  <c r="Y1531" i="12"/>
  <c r="I1531" i="12"/>
  <c r="V1531" i="12"/>
  <c r="B1532" i="12"/>
  <c r="U1531" i="12"/>
  <c r="E1531" i="12"/>
  <c r="F1531" i="12" s="1"/>
  <c r="N1531" i="12"/>
  <c r="O1531" i="12" s="1"/>
  <c r="P1531" i="12" s="1"/>
  <c r="Q1530" i="12"/>
  <c r="R1530" i="12" s="1"/>
  <c r="K1530" i="12"/>
  <c r="K1531" i="12" l="1"/>
  <c r="Q1531" i="12"/>
  <c r="R1531" i="12" s="1"/>
  <c r="W1531" i="12"/>
  <c r="E2408" i="13"/>
  <c r="J1532" i="12"/>
  <c r="Y1532" i="12"/>
  <c r="I1532" i="12"/>
  <c r="V1532" i="12"/>
  <c r="B1533" i="12"/>
  <c r="U1532" i="12"/>
  <c r="E1532" i="12"/>
  <c r="F1532" i="12" s="1"/>
  <c r="N1532" i="12"/>
  <c r="O1532" i="12" s="1"/>
  <c r="P1532" i="12" s="1"/>
  <c r="W1532" i="12" l="1"/>
  <c r="Q1532" i="12"/>
  <c r="R1532" i="12" s="1"/>
  <c r="E2407" i="13"/>
  <c r="V1533" i="12"/>
  <c r="B1534" i="12"/>
  <c r="U1533" i="12"/>
  <c r="E1533" i="12"/>
  <c r="F1533" i="12" s="1"/>
  <c r="N1533" i="12"/>
  <c r="O1533" i="12" s="1"/>
  <c r="P1533" i="12" s="1"/>
  <c r="J1533" i="12"/>
  <c r="Y1533" i="12"/>
  <c r="I1533" i="12"/>
  <c r="K1532" i="12"/>
  <c r="W1533" i="12" l="1"/>
  <c r="E2406" i="13"/>
  <c r="N1534" i="12"/>
  <c r="O1534" i="12" s="1"/>
  <c r="P1534" i="12" s="1"/>
  <c r="J1534" i="12"/>
  <c r="Y1534" i="12"/>
  <c r="I1534" i="12"/>
  <c r="V1534" i="12"/>
  <c r="B1535" i="12"/>
  <c r="U1534" i="12"/>
  <c r="E1534" i="12"/>
  <c r="F1534" i="12" s="1"/>
  <c r="K1533" i="12"/>
  <c r="Q1533" i="12"/>
  <c r="R1533" i="12" s="1"/>
  <c r="W1534" i="12" l="1"/>
  <c r="K1534" i="12"/>
  <c r="Q1534" i="12"/>
  <c r="R1534" i="12" s="1"/>
  <c r="E2405" i="13"/>
  <c r="N1535" i="12"/>
  <c r="O1535" i="12" s="1"/>
  <c r="P1535" i="12" s="1"/>
  <c r="J1535" i="12"/>
  <c r="Y1535" i="12"/>
  <c r="I1535" i="12"/>
  <c r="V1535" i="12"/>
  <c r="B1536" i="12"/>
  <c r="U1535" i="12"/>
  <c r="E1535" i="12"/>
  <c r="F1535" i="12" s="1"/>
  <c r="W1535" i="12" l="1"/>
  <c r="Q1535" i="12"/>
  <c r="R1535" i="12" s="1"/>
  <c r="E2404" i="13"/>
  <c r="N1536" i="12"/>
  <c r="O1536" i="12" s="1"/>
  <c r="P1536" i="12" s="1"/>
  <c r="J1536" i="12"/>
  <c r="Y1536" i="12"/>
  <c r="I1536" i="12"/>
  <c r="V1536" i="12"/>
  <c r="B1537" i="12"/>
  <c r="U1536" i="12"/>
  <c r="E1536" i="12"/>
  <c r="F1536" i="12" s="1"/>
  <c r="K1535" i="12"/>
  <c r="Q1536" i="12" l="1"/>
  <c r="R1536" i="12" s="1"/>
  <c r="K1536" i="12"/>
  <c r="W1536" i="12"/>
  <c r="E2403" i="13"/>
  <c r="J1537" i="12"/>
  <c r="Y1537" i="12"/>
  <c r="I1537" i="12"/>
  <c r="V1537" i="12"/>
  <c r="B1538" i="12"/>
  <c r="U1537" i="12"/>
  <c r="E1537" i="12"/>
  <c r="F1537" i="12" s="1"/>
  <c r="N1537" i="12"/>
  <c r="O1537" i="12" s="1"/>
  <c r="P1537" i="12" s="1"/>
  <c r="K1537" i="12" l="1"/>
  <c r="E2402" i="13"/>
  <c r="V1538" i="12"/>
  <c r="B1539" i="12"/>
  <c r="U1538" i="12"/>
  <c r="E1538" i="12"/>
  <c r="F1538" i="12" s="1"/>
  <c r="N1538" i="12"/>
  <c r="O1538" i="12" s="1"/>
  <c r="P1538" i="12" s="1"/>
  <c r="J1538" i="12"/>
  <c r="I1538" i="12"/>
  <c r="Y1538" i="12"/>
  <c r="Q1537" i="12"/>
  <c r="R1537" i="12" s="1"/>
  <c r="W1537" i="12"/>
  <c r="K1538" i="12" l="1"/>
  <c r="W1538" i="12"/>
  <c r="Q1538" i="12"/>
  <c r="R1538" i="12" s="1"/>
  <c r="E2401" i="13"/>
  <c r="B1540" i="12"/>
  <c r="U1539" i="12"/>
  <c r="E1539" i="12"/>
  <c r="F1539" i="12" s="1"/>
  <c r="N1539" i="12"/>
  <c r="O1539" i="12" s="1"/>
  <c r="P1539" i="12" s="1"/>
  <c r="J1539" i="12"/>
  <c r="Y1539" i="12"/>
  <c r="I1539" i="12"/>
  <c r="V1539" i="12"/>
  <c r="W1539" i="12" l="1"/>
  <c r="E2400" i="13"/>
  <c r="N1540" i="12"/>
  <c r="O1540" i="12" s="1"/>
  <c r="P1540" i="12" s="1"/>
  <c r="J1540" i="12"/>
  <c r="Y1540" i="12"/>
  <c r="I1540" i="12"/>
  <c r="V1540" i="12"/>
  <c r="B1541" i="12"/>
  <c r="U1540" i="12"/>
  <c r="E1540" i="12"/>
  <c r="F1540" i="12" s="1"/>
  <c r="K1539" i="12"/>
  <c r="Q1539" i="12"/>
  <c r="R1539" i="12" s="1"/>
  <c r="W1540" i="12" l="1"/>
  <c r="E2399" i="13"/>
  <c r="N1541" i="12"/>
  <c r="O1541" i="12" s="1"/>
  <c r="P1541" i="12" s="1"/>
  <c r="J1541" i="12"/>
  <c r="Y1541" i="12"/>
  <c r="I1541" i="12"/>
  <c r="V1541" i="12"/>
  <c r="B1542" i="12"/>
  <c r="U1541" i="12"/>
  <c r="E1541" i="12"/>
  <c r="F1541" i="12" s="1"/>
  <c r="K1540" i="12"/>
  <c r="Q1540" i="12"/>
  <c r="R1540" i="12" s="1"/>
  <c r="K1541" i="12" l="1"/>
  <c r="Q1541" i="12"/>
  <c r="R1541" i="12" s="1"/>
  <c r="W1541" i="12"/>
  <c r="E2398" i="13"/>
  <c r="J1542" i="12"/>
  <c r="Y1542" i="12"/>
  <c r="I1542" i="12"/>
  <c r="V1542" i="12"/>
  <c r="B1543" i="12"/>
  <c r="U1542" i="12"/>
  <c r="E1542" i="12"/>
  <c r="F1542" i="12" s="1"/>
  <c r="N1542" i="12"/>
  <c r="O1542" i="12" s="1"/>
  <c r="P1542" i="12" s="1"/>
  <c r="W1542" i="12" l="1"/>
  <c r="Q1542" i="12"/>
  <c r="R1542" i="12" s="1"/>
  <c r="E2397" i="13"/>
  <c r="Y1543" i="12"/>
  <c r="I1543" i="12"/>
  <c r="V1543" i="12"/>
  <c r="B1544" i="12"/>
  <c r="U1543" i="12"/>
  <c r="E1543" i="12"/>
  <c r="F1543" i="12" s="1"/>
  <c r="N1543" i="12"/>
  <c r="O1543" i="12" s="1"/>
  <c r="P1543" i="12" s="1"/>
  <c r="J1543" i="12"/>
  <c r="K1542" i="12"/>
  <c r="K1543" i="12" l="1"/>
  <c r="Q1543" i="12"/>
  <c r="R1543" i="12" s="1"/>
  <c r="W1543" i="12"/>
  <c r="E2396" i="13"/>
  <c r="V1544" i="12"/>
  <c r="B1545" i="12"/>
  <c r="U1544" i="12"/>
  <c r="E1544" i="12"/>
  <c r="F1544" i="12" s="1"/>
  <c r="N1544" i="12"/>
  <c r="O1544" i="12" s="1"/>
  <c r="P1544" i="12" s="1"/>
  <c r="J1544" i="12"/>
  <c r="Y1544" i="12"/>
  <c r="I1544" i="12"/>
  <c r="W1544" i="12" l="1"/>
  <c r="E2395" i="13"/>
  <c r="N1545" i="12"/>
  <c r="O1545" i="12" s="1"/>
  <c r="P1545" i="12" s="1"/>
  <c r="J1545" i="12"/>
  <c r="Y1545" i="12"/>
  <c r="I1545" i="12"/>
  <c r="V1545" i="12"/>
  <c r="B1546" i="12"/>
  <c r="U1545" i="12"/>
  <c r="E1545" i="12"/>
  <c r="F1545" i="12" s="1"/>
  <c r="K1544" i="12"/>
  <c r="Q1544" i="12"/>
  <c r="R1544" i="12" s="1"/>
  <c r="K1545" i="12" l="1"/>
  <c r="Q1545" i="12"/>
  <c r="R1545" i="12" s="1"/>
  <c r="W1545" i="12"/>
  <c r="E2394" i="13"/>
  <c r="N1546" i="12"/>
  <c r="O1546" i="12" s="1"/>
  <c r="P1546" i="12" s="1"/>
  <c r="J1546" i="12"/>
  <c r="Y1546" i="12"/>
  <c r="I1546" i="12"/>
  <c r="V1546" i="12"/>
  <c r="B1547" i="12"/>
  <c r="U1546" i="12"/>
  <c r="E1546" i="12"/>
  <c r="F1546" i="12" s="1"/>
  <c r="Q1546" i="12" l="1"/>
  <c r="R1546" i="12" s="1"/>
  <c r="W1546" i="12"/>
  <c r="K1546" i="12"/>
  <c r="E2393" i="13"/>
  <c r="J1547" i="12"/>
  <c r="Y1547" i="12"/>
  <c r="I1547" i="12"/>
  <c r="V1547" i="12"/>
  <c r="B1548" i="12"/>
  <c r="U1547" i="12"/>
  <c r="E1547" i="12"/>
  <c r="F1547" i="12" s="1"/>
  <c r="N1547" i="12"/>
  <c r="O1547" i="12" s="1"/>
  <c r="P1547" i="12" s="1"/>
  <c r="W1547" i="12" l="1"/>
  <c r="Q1547" i="12"/>
  <c r="R1547" i="12" s="1"/>
  <c r="E2392" i="13"/>
  <c r="J1548" i="12"/>
  <c r="Y1548" i="12"/>
  <c r="I1548" i="12"/>
  <c r="V1548" i="12"/>
  <c r="B1549" i="12"/>
  <c r="U1548" i="12"/>
  <c r="E1548" i="12"/>
  <c r="F1548" i="12" s="1"/>
  <c r="N1548" i="12"/>
  <c r="O1548" i="12" s="1"/>
  <c r="P1548" i="12" s="1"/>
  <c r="K1547" i="12"/>
  <c r="Q1548" i="12" l="1"/>
  <c r="R1548" i="12" s="1"/>
  <c r="W1548" i="12"/>
  <c r="E2391" i="13"/>
  <c r="V1549" i="12"/>
  <c r="B1550" i="12"/>
  <c r="U1549" i="12"/>
  <c r="E1549" i="12"/>
  <c r="F1549" i="12" s="1"/>
  <c r="N1549" i="12"/>
  <c r="O1549" i="12" s="1"/>
  <c r="P1549" i="12" s="1"/>
  <c r="J1549" i="12"/>
  <c r="Y1549" i="12"/>
  <c r="I1549" i="12"/>
  <c r="K1548" i="12"/>
  <c r="W1549" i="12" l="1"/>
  <c r="Q1549" i="12"/>
  <c r="R1549" i="12" s="1"/>
  <c r="E2390" i="13"/>
  <c r="N1550" i="12"/>
  <c r="O1550" i="12" s="1"/>
  <c r="P1550" i="12" s="1"/>
  <c r="J1550" i="12"/>
  <c r="Y1550" i="12"/>
  <c r="I1550" i="12"/>
  <c r="V1550" i="12"/>
  <c r="B1551" i="12"/>
  <c r="U1550" i="12"/>
  <c r="E1550" i="12"/>
  <c r="F1550" i="12" s="1"/>
  <c r="K1549" i="12"/>
  <c r="W1550" i="12" l="1"/>
  <c r="Q1550" i="12"/>
  <c r="R1550" i="12" s="1"/>
  <c r="E2389" i="13"/>
  <c r="N1551" i="12"/>
  <c r="O1551" i="12" s="1"/>
  <c r="P1551" i="12" s="1"/>
  <c r="J1551" i="12"/>
  <c r="Y1551" i="12"/>
  <c r="I1551" i="12"/>
  <c r="V1551" i="12"/>
  <c r="B1552" i="12"/>
  <c r="U1551" i="12"/>
  <c r="E1551" i="12"/>
  <c r="F1551" i="12" s="1"/>
  <c r="K1550" i="12"/>
  <c r="K1551" i="12" l="1"/>
  <c r="W1551" i="12"/>
  <c r="Q1551" i="12"/>
  <c r="R1551" i="12" s="1"/>
  <c r="E2388" i="13"/>
  <c r="N1552" i="12"/>
  <c r="O1552" i="12" s="1"/>
  <c r="P1552" i="12" s="1"/>
  <c r="J1552" i="12"/>
  <c r="Y1552" i="12"/>
  <c r="I1552" i="12"/>
  <c r="V1552" i="12"/>
  <c r="B1553" i="12"/>
  <c r="U1552" i="12"/>
  <c r="E1552" i="12"/>
  <c r="F1552" i="12" s="1"/>
  <c r="K1552" i="12" l="1"/>
  <c r="Q1552" i="12"/>
  <c r="R1552" i="12" s="1"/>
  <c r="W1552" i="12"/>
  <c r="E2387" i="13"/>
  <c r="J1553" i="12"/>
  <c r="Y1553" i="12"/>
  <c r="I1553" i="12"/>
  <c r="V1553" i="12"/>
  <c r="B1554" i="12"/>
  <c r="U1553" i="12"/>
  <c r="E1553" i="12"/>
  <c r="F1553" i="12" s="1"/>
  <c r="N1553" i="12"/>
  <c r="O1553" i="12" s="1"/>
  <c r="P1553" i="12" s="1"/>
  <c r="Q1553" i="12" l="1"/>
  <c r="R1553" i="12" s="1"/>
  <c r="K1553" i="12"/>
  <c r="W1553" i="12"/>
  <c r="E2386" i="13"/>
  <c r="V1554" i="12"/>
  <c r="B1555" i="12"/>
  <c r="U1554" i="12"/>
  <c r="E1554" i="12"/>
  <c r="F1554" i="12" s="1"/>
  <c r="N1554" i="12"/>
  <c r="O1554" i="12" s="1"/>
  <c r="P1554" i="12" s="1"/>
  <c r="J1554" i="12"/>
  <c r="Y1554" i="12"/>
  <c r="I1554" i="12"/>
  <c r="K1554" i="12" l="1"/>
  <c r="Q1554" i="12"/>
  <c r="R1554" i="12" s="1"/>
  <c r="W1554" i="12"/>
  <c r="E2385" i="13"/>
  <c r="B1556" i="12"/>
  <c r="U1555" i="12"/>
  <c r="E1555" i="12"/>
  <c r="F1555" i="12" s="1"/>
  <c r="N1555" i="12"/>
  <c r="O1555" i="12" s="1"/>
  <c r="P1555" i="12" s="1"/>
  <c r="J1555" i="12"/>
  <c r="Y1555" i="12"/>
  <c r="I1555" i="12"/>
  <c r="V1555" i="12"/>
  <c r="K1555" i="12" l="1"/>
  <c r="E2384" i="13"/>
  <c r="N1556" i="12"/>
  <c r="O1556" i="12" s="1"/>
  <c r="P1556" i="12" s="1"/>
  <c r="J1556" i="12"/>
  <c r="Y1556" i="12"/>
  <c r="I1556" i="12"/>
  <c r="V1556" i="12"/>
  <c r="B1557" i="12"/>
  <c r="U1556" i="12"/>
  <c r="E1556" i="12"/>
  <c r="F1556" i="12" s="1"/>
  <c r="Q1555" i="12"/>
  <c r="R1555" i="12" s="1"/>
  <c r="W1555" i="12"/>
  <c r="Q1556" i="12" l="1"/>
  <c r="R1556" i="12" s="1"/>
  <c r="K1556" i="12"/>
  <c r="E2383" i="13"/>
  <c r="N1557" i="12"/>
  <c r="O1557" i="12" s="1"/>
  <c r="P1557" i="12" s="1"/>
  <c r="J1557" i="12"/>
  <c r="Y1557" i="12"/>
  <c r="I1557" i="12"/>
  <c r="V1557" i="12"/>
  <c r="B1558" i="12"/>
  <c r="U1557" i="12"/>
  <c r="E1557" i="12"/>
  <c r="F1557" i="12" s="1"/>
  <c r="W1556" i="12"/>
  <c r="Q1557" i="12" l="1"/>
  <c r="R1557" i="12" s="1"/>
  <c r="E2382" i="13"/>
  <c r="J1558" i="12"/>
  <c r="Y1558" i="12"/>
  <c r="I1558" i="12"/>
  <c r="V1558" i="12"/>
  <c r="B1559" i="12"/>
  <c r="U1558" i="12"/>
  <c r="E1558" i="12"/>
  <c r="F1558" i="12" s="1"/>
  <c r="N1558" i="12"/>
  <c r="O1558" i="12" s="1"/>
  <c r="P1558" i="12" s="1"/>
  <c r="K1557" i="12"/>
  <c r="W1557" i="12"/>
  <c r="W1558" i="12" l="1"/>
  <c r="E2381" i="13"/>
  <c r="Y1559" i="12"/>
  <c r="I1559" i="12"/>
  <c r="V1559" i="12"/>
  <c r="B1560" i="12"/>
  <c r="U1559" i="12"/>
  <c r="E1559" i="12"/>
  <c r="F1559" i="12" s="1"/>
  <c r="N1559" i="12"/>
  <c r="O1559" i="12" s="1"/>
  <c r="P1559" i="12" s="1"/>
  <c r="J1559" i="12"/>
  <c r="K1558" i="12"/>
  <c r="Q1558" i="12"/>
  <c r="R1558" i="12" s="1"/>
  <c r="W1559" i="12" l="1"/>
  <c r="E2380" i="13"/>
  <c r="V1560" i="12"/>
  <c r="B1561" i="12"/>
  <c r="U1560" i="12"/>
  <c r="E1560" i="12"/>
  <c r="F1560" i="12" s="1"/>
  <c r="N1560" i="12"/>
  <c r="O1560" i="12" s="1"/>
  <c r="P1560" i="12" s="1"/>
  <c r="J1560" i="12"/>
  <c r="Y1560" i="12"/>
  <c r="I1560" i="12"/>
  <c r="K1559" i="12"/>
  <c r="Q1559" i="12"/>
  <c r="R1559" i="12" s="1"/>
  <c r="W1560" i="12" l="1"/>
  <c r="Q1560" i="12"/>
  <c r="R1560" i="12" s="1"/>
  <c r="E2379" i="13"/>
  <c r="N1561" i="12"/>
  <c r="O1561" i="12" s="1"/>
  <c r="P1561" i="12" s="1"/>
  <c r="J1561" i="12"/>
  <c r="Y1561" i="12"/>
  <c r="I1561" i="12"/>
  <c r="V1561" i="12"/>
  <c r="B1562" i="12"/>
  <c r="U1561" i="12"/>
  <c r="E1561" i="12"/>
  <c r="F1561" i="12" s="1"/>
  <c r="K1560" i="12"/>
  <c r="W1561" i="12" l="1"/>
  <c r="Q1561" i="12"/>
  <c r="R1561" i="12" s="1"/>
  <c r="E2378" i="13"/>
  <c r="N1562" i="12"/>
  <c r="O1562" i="12" s="1"/>
  <c r="P1562" i="12" s="1"/>
  <c r="J1562" i="12"/>
  <c r="Y1562" i="12"/>
  <c r="I1562" i="12"/>
  <c r="V1562" i="12"/>
  <c r="B1563" i="12"/>
  <c r="U1562" i="12"/>
  <c r="E1562" i="12"/>
  <c r="F1562" i="12" s="1"/>
  <c r="K1561" i="12"/>
  <c r="W1562" i="12" l="1"/>
  <c r="K1562" i="12"/>
  <c r="Q1562" i="12"/>
  <c r="R1562" i="12" s="1"/>
  <c r="E2377" i="13"/>
  <c r="J1563" i="12"/>
  <c r="Y1563" i="12"/>
  <c r="I1563" i="12"/>
  <c r="V1563" i="12"/>
  <c r="B1564" i="12"/>
  <c r="U1563" i="12"/>
  <c r="E1563" i="12"/>
  <c r="F1563" i="12" s="1"/>
  <c r="N1563" i="12"/>
  <c r="O1563" i="12" s="1"/>
  <c r="P1563" i="12" s="1"/>
  <c r="W1563" i="12" l="1"/>
  <c r="Q1563" i="12"/>
  <c r="R1563" i="12" s="1"/>
  <c r="E2376" i="13"/>
  <c r="J1564" i="12"/>
  <c r="Y1564" i="12"/>
  <c r="I1564" i="12"/>
  <c r="V1564" i="12"/>
  <c r="B1565" i="12"/>
  <c r="U1564" i="12"/>
  <c r="E1564" i="12"/>
  <c r="F1564" i="12" s="1"/>
  <c r="N1564" i="12"/>
  <c r="O1564" i="12" s="1"/>
  <c r="P1564" i="12" s="1"/>
  <c r="K1563" i="12"/>
  <c r="W1564" i="12" l="1"/>
  <c r="K1564" i="12"/>
  <c r="Q1564" i="12"/>
  <c r="R1564" i="12" s="1"/>
  <c r="E2375" i="13"/>
  <c r="V1565" i="12"/>
  <c r="B1566" i="12"/>
  <c r="U1565" i="12"/>
  <c r="E1565" i="12"/>
  <c r="F1565" i="12" s="1"/>
  <c r="N1565" i="12"/>
  <c r="O1565" i="12" s="1"/>
  <c r="P1565" i="12" s="1"/>
  <c r="J1565" i="12"/>
  <c r="Y1565" i="12"/>
  <c r="I1565" i="12"/>
  <c r="W1565" i="12" l="1"/>
  <c r="K1565" i="12"/>
  <c r="Q1565" i="12"/>
  <c r="R1565" i="12" s="1"/>
  <c r="E2374" i="13"/>
  <c r="N1566" i="12"/>
  <c r="O1566" i="12" s="1"/>
  <c r="P1566" i="12" s="1"/>
  <c r="J1566" i="12"/>
  <c r="Y1566" i="12"/>
  <c r="I1566" i="12"/>
  <c r="V1566" i="12"/>
  <c r="B1567" i="12"/>
  <c r="U1566" i="12"/>
  <c r="E1566" i="12"/>
  <c r="F1566" i="12" s="1"/>
  <c r="W1566" i="12" l="1"/>
  <c r="E2373" i="13"/>
  <c r="N1567" i="12"/>
  <c r="O1567" i="12" s="1"/>
  <c r="P1567" i="12" s="1"/>
  <c r="J1567" i="12"/>
  <c r="Y1567" i="12"/>
  <c r="I1567" i="12"/>
  <c r="V1567" i="12"/>
  <c r="B1568" i="12"/>
  <c r="U1567" i="12"/>
  <c r="E1567" i="12"/>
  <c r="F1567" i="12" s="1"/>
  <c r="K1566" i="12"/>
  <c r="Q1566" i="12"/>
  <c r="R1566" i="12" s="1"/>
  <c r="K1567" i="12" l="1"/>
  <c r="Q1567" i="12"/>
  <c r="R1567" i="12" s="1"/>
  <c r="W1567" i="12"/>
  <c r="E2372" i="13"/>
  <c r="N1568" i="12"/>
  <c r="O1568" i="12" s="1"/>
  <c r="P1568" i="12" s="1"/>
  <c r="J1568" i="12"/>
  <c r="Y1568" i="12"/>
  <c r="I1568" i="12"/>
  <c r="V1568" i="12"/>
  <c r="B1569" i="12"/>
  <c r="U1568" i="12"/>
  <c r="E1568" i="12"/>
  <c r="F1568" i="12" s="1"/>
  <c r="Q1568" i="12" l="1"/>
  <c r="R1568" i="12" s="1"/>
  <c r="W1568" i="12"/>
  <c r="E2371" i="13"/>
  <c r="J1569" i="12"/>
  <c r="Y1569" i="12"/>
  <c r="I1569" i="12"/>
  <c r="V1569" i="12"/>
  <c r="B1570" i="12"/>
  <c r="U1569" i="12"/>
  <c r="E1569" i="12"/>
  <c r="F1569" i="12" s="1"/>
  <c r="N1569" i="12"/>
  <c r="O1569" i="12" s="1"/>
  <c r="P1569" i="12" s="1"/>
  <c r="K1568" i="12"/>
  <c r="Q1569" i="12" l="1"/>
  <c r="R1569" i="12" s="1"/>
  <c r="W1569" i="12"/>
  <c r="E2370" i="13"/>
  <c r="V1570" i="12"/>
  <c r="B1571" i="12"/>
  <c r="U1570" i="12"/>
  <c r="E1570" i="12"/>
  <c r="F1570" i="12" s="1"/>
  <c r="N1570" i="12"/>
  <c r="O1570" i="12" s="1"/>
  <c r="P1570" i="12" s="1"/>
  <c r="J1570" i="12"/>
  <c r="Y1570" i="12"/>
  <c r="I1570" i="12"/>
  <c r="K1569" i="12"/>
  <c r="W1570" i="12" l="1"/>
  <c r="E2369" i="13"/>
  <c r="B1572" i="12"/>
  <c r="U1571" i="12"/>
  <c r="E1571" i="12"/>
  <c r="F1571" i="12" s="1"/>
  <c r="N1571" i="12"/>
  <c r="O1571" i="12" s="1"/>
  <c r="P1571" i="12" s="1"/>
  <c r="J1571" i="12"/>
  <c r="Y1571" i="12"/>
  <c r="I1571" i="12"/>
  <c r="V1571" i="12"/>
  <c r="K1570" i="12"/>
  <c r="Q1570" i="12"/>
  <c r="R1570" i="12" s="1"/>
  <c r="Q1571" i="12" l="1"/>
  <c r="R1571" i="12" s="1"/>
  <c r="W1571" i="12"/>
  <c r="E2368" i="13"/>
  <c r="N1572" i="12"/>
  <c r="O1572" i="12" s="1"/>
  <c r="P1572" i="12" s="1"/>
  <c r="J1572" i="12"/>
  <c r="Y1572" i="12"/>
  <c r="I1572" i="12"/>
  <c r="V1572" i="12"/>
  <c r="B1573" i="12"/>
  <c r="U1572" i="12"/>
  <c r="E1572" i="12"/>
  <c r="F1572" i="12" s="1"/>
  <c r="K1571" i="12"/>
  <c r="W1572" i="12" l="1"/>
  <c r="Q1572" i="12"/>
  <c r="R1572" i="12" s="1"/>
  <c r="E2367" i="13"/>
  <c r="N1573" i="12"/>
  <c r="O1573" i="12" s="1"/>
  <c r="P1573" i="12" s="1"/>
  <c r="J1573" i="12"/>
  <c r="Y1573" i="12"/>
  <c r="I1573" i="12"/>
  <c r="V1573" i="12"/>
  <c r="B1574" i="12"/>
  <c r="U1573" i="12"/>
  <c r="E1573" i="12"/>
  <c r="F1573" i="12" s="1"/>
  <c r="K1572" i="12"/>
  <c r="Q1573" i="12" l="1"/>
  <c r="R1573" i="12" s="1"/>
  <c r="W1573" i="12"/>
  <c r="E2366" i="13"/>
  <c r="J1574" i="12"/>
  <c r="Y1574" i="12"/>
  <c r="I1574" i="12"/>
  <c r="V1574" i="12"/>
  <c r="B1575" i="12"/>
  <c r="U1574" i="12"/>
  <c r="E1574" i="12"/>
  <c r="F1574" i="12" s="1"/>
  <c r="N1574" i="12"/>
  <c r="O1574" i="12" s="1"/>
  <c r="P1574" i="12" s="1"/>
  <c r="K1573" i="12"/>
  <c r="K1574" i="12" l="1"/>
  <c r="Q1574" i="12"/>
  <c r="R1574" i="12" s="1"/>
  <c r="W1574" i="12"/>
  <c r="E2365" i="13"/>
  <c r="Y1575" i="12"/>
  <c r="I1575" i="12"/>
  <c r="V1575" i="12"/>
  <c r="B1576" i="12"/>
  <c r="U1575" i="12"/>
  <c r="E1575" i="12"/>
  <c r="F1575" i="12" s="1"/>
  <c r="N1575" i="12"/>
  <c r="O1575" i="12" s="1"/>
  <c r="P1575" i="12" s="1"/>
  <c r="J1575" i="12"/>
  <c r="Q1575" i="12" l="1"/>
  <c r="R1575" i="12" s="1"/>
  <c r="W1575" i="12"/>
  <c r="E2364" i="13"/>
  <c r="V1576" i="12"/>
  <c r="B1577" i="12"/>
  <c r="U1576" i="12"/>
  <c r="E1576" i="12"/>
  <c r="F1576" i="12" s="1"/>
  <c r="N1576" i="12"/>
  <c r="O1576" i="12" s="1"/>
  <c r="P1576" i="12" s="1"/>
  <c r="J1576" i="12"/>
  <c r="Y1576" i="12"/>
  <c r="I1576" i="12"/>
  <c r="K1575" i="12"/>
  <c r="W1576" i="12" l="1"/>
  <c r="E2363" i="13"/>
  <c r="N1577" i="12"/>
  <c r="O1577" i="12" s="1"/>
  <c r="P1577" i="12" s="1"/>
  <c r="J1577" i="12"/>
  <c r="Y1577" i="12"/>
  <c r="I1577" i="12"/>
  <c r="V1577" i="12"/>
  <c r="B1578" i="12"/>
  <c r="U1577" i="12"/>
  <c r="E1577" i="12"/>
  <c r="F1577" i="12" s="1"/>
  <c r="K1576" i="12"/>
  <c r="Q1576" i="12"/>
  <c r="R1576" i="12" s="1"/>
  <c r="W1577" i="12" l="1"/>
  <c r="Q1577" i="12"/>
  <c r="R1577" i="12" s="1"/>
  <c r="E2362" i="13"/>
  <c r="N1578" i="12"/>
  <c r="O1578" i="12" s="1"/>
  <c r="P1578" i="12" s="1"/>
  <c r="J1578" i="12"/>
  <c r="Y1578" i="12"/>
  <c r="I1578" i="12"/>
  <c r="V1578" i="12"/>
  <c r="B1579" i="12"/>
  <c r="U1578" i="12"/>
  <c r="E1578" i="12"/>
  <c r="F1578" i="12" s="1"/>
  <c r="K1577" i="12"/>
  <c r="Q1578" i="12" l="1"/>
  <c r="R1578" i="12" s="1"/>
  <c r="W1578" i="12"/>
  <c r="E2361" i="13"/>
  <c r="J1579" i="12"/>
  <c r="Y1579" i="12"/>
  <c r="I1579" i="12"/>
  <c r="V1579" i="12"/>
  <c r="B1580" i="12"/>
  <c r="U1579" i="12"/>
  <c r="E1579" i="12"/>
  <c r="F1579" i="12" s="1"/>
  <c r="N1579" i="12"/>
  <c r="O1579" i="12" s="1"/>
  <c r="P1579" i="12" s="1"/>
  <c r="K1578" i="12"/>
  <c r="Q1579" i="12" l="1"/>
  <c r="R1579" i="12" s="1"/>
  <c r="K1579" i="12"/>
  <c r="W1579" i="12"/>
  <c r="E2360" i="13"/>
  <c r="J1580" i="12"/>
  <c r="Y1580" i="12"/>
  <c r="I1580" i="12"/>
  <c r="V1580" i="12"/>
  <c r="B1581" i="12"/>
  <c r="U1580" i="12"/>
  <c r="E1580" i="12"/>
  <c r="F1580" i="12" s="1"/>
  <c r="N1580" i="12"/>
  <c r="O1580" i="12" s="1"/>
  <c r="P1580" i="12" s="1"/>
  <c r="W1580" i="12" l="1"/>
  <c r="Q1580" i="12"/>
  <c r="R1580" i="12" s="1"/>
  <c r="E2359" i="13"/>
  <c r="V1581" i="12"/>
  <c r="B1582" i="12"/>
  <c r="U1581" i="12"/>
  <c r="E1581" i="12"/>
  <c r="F1581" i="12" s="1"/>
  <c r="N1581" i="12"/>
  <c r="O1581" i="12" s="1"/>
  <c r="P1581" i="12" s="1"/>
  <c r="J1581" i="12"/>
  <c r="Y1581" i="12"/>
  <c r="I1581" i="12"/>
  <c r="K1580" i="12"/>
  <c r="W1581" i="12" l="1"/>
  <c r="K1581" i="12"/>
  <c r="E2358" i="13"/>
  <c r="N1582" i="12"/>
  <c r="O1582" i="12" s="1"/>
  <c r="P1582" i="12" s="1"/>
  <c r="J1582" i="12"/>
  <c r="Y1582" i="12"/>
  <c r="I1582" i="12"/>
  <c r="V1582" i="12"/>
  <c r="E1582" i="12"/>
  <c r="F1582" i="12" s="1"/>
  <c r="B1583" i="12"/>
  <c r="U1582" i="12"/>
  <c r="Q1581" i="12"/>
  <c r="R1581" i="12" s="1"/>
  <c r="W1582" i="12" l="1"/>
  <c r="E2357" i="13"/>
  <c r="N1583" i="12"/>
  <c r="O1583" i="12" s="1"/>
  <c r="P1583" i="12" s="1"/>
  <c r="J1583" i="12"/>
  <c r="Y1583" i="12"/>
  <c r="I1583" i="12"/>
  <c r="V1583" i="12"/>
  <c r="B1584" i="12"/>
  <c r="U1583" i="12"/>
  <c r="E1583" i="12"/>
  <c r="F1583" i="12" s="1"/>
  <c r="K1582" i="12"/>
  <c r="Q1582" i="12"/>
  <c r="R1582" i="12" s="1"/>
  <c r="W1583" i="12" l="1"/>
  <c r="Q1583" i="12"/>
  <c r="R1583" i="12" s="1"/>
  <c r="K1583" i="12"/>
  <c r="E2356" i="13"/>
  <c r="N1584" i="12"/>
  <c r="O1584" i="12" s="1"/>
  <c r="P1584" i="12" s="1"/>
  <c r="J1584" i="12"/>
  <c r="Y1584" i="12"/>
  <c r="I1584" i="12"/>
  <c r="V1584" i="12"/>
  <c r="B1585" i="12"/>
  <c r="U1584" i="12"/>
  <c r="E1584" i="12"/>
  <c r="F1584" i="12" s="1"/>
  <c r="K1584" i="12" l="1"/>
  <c r="W1584" i="12"/>
  <c r="Q1584" i="12"/>
  <c r="R1584" i="12" s="1"/>
  <c r="E2355" i="13"/>
  <c r="J1585" i="12"/>
  <c r="Y1585" i="12"/>
  <c r="I1585" i="12"/>
  <c r="V1585" i="12"/>
  <c r="B1586" i="12"/>
  <c r="U1585" i="12"/>
  <c r="E1585" i="12"/>
  <c r="F1585" i="12" s="1"/>
  <c r="N1585" i="12"/>
  <c r="O1585" i="12" s="1"/>
  <c r="P1585" i="12" s="1"/>
  <c r="W1585" i="12" l="1"/>
  <c r="E2354" i="13"/>
  <c r="V1586" i="12"/>
  <c r="B1587" i="12"/>
  <c r="U1586" i="12"/>
  <c r="E1586" i="12"/>
  <c r="F1586" i="12" s="1"/>
  <c r="N1586" i="12"/>
  <c r="O1586" i="12" s="1"/>
  <c r="P1586" i="12" s="1"/>
  <c r="J1586" i="12"/>
  <c r="Y1586" i="12"/>
  <c r="I1586" i="12"/>
  <c r="K1585" i="12"/>
  <c r="Q1585" i="12"/>
  <c r="R1585" i="12" s="1"/>
  <c r="K1586" i="12" l="1"/>
  <c r="W1586" i="12"/>
  <c r="Q1586" i="12"/>
  <c r="R1586" i="12" s="1"/>
  <c r="E2353" i="13"/>
  <c r="B1588" i="12"/>
  <c r="U1587" i="12"/>
  <c r="E1587" i="12"/>
  <c r="F1587" i="12" s="1"/>
  <c r="N1587" i="12"/>
  <c r="O1587" i="12" s="1"/>
  <c r="P1587" i="12" s="1"/>
  <c r="J1587" i="12"/>
  <c r="Y1587" i="12"/>
  <c r="I1587" i="12"/>
  <c r="V1587" i="12"/>
  <c r="Q1587" i="12" l="1"/>
  <c r="R1587" i="12" s="1"/>
  <c r="W1587" i="12"/>
  <c r="E2352" i="13"/>
  <c r="N1588" i="12"/>
  <c r="O1588" i="12" s="1"/>
  <c r="P1588" i="12" s="1"/>
  <c r="J1588" i="12"/>
  <c r="Y1588" i="12"/>
  <c r="I1588" i="12"/>
  <c r="V1588" i="12"/>
  <c r="B1589" i="12"/>
  <c r="U1588" i="12"/>
  <c r="E1588" i="12"/>
  <c r="F1588" i="12" s="1"/>
  <c r="K1587" i="12"/>
  <c r="W1588" i="12" l="1"/>
  <c r="K1588" i="12"/>
  <c r="Q1588" i="12"/>
  <c r="R1588" i="12" s="1"/>
  <c r="E2351" i="13"/>
  <c r="N1589" i="12"/>
  <c r="O1589" i="12" s="1"/>
  <c r="P1589" i="12" s="1"/>
  <c r="J1589" i="12"/>
  <c r="Y1589" i="12"/>
  <c r="I1589" i="12"/>
  <c r="V1589" i="12"/>
  <c r="B1590" i="12"/>
  <c r="U1589" i="12"/>
  <c r="E1589" i="12"/>
  <c r="F1589" i="12" s="1"/>
  <c r="W1589" i="12" l="1"/>
  <c r="Q1589" i="12"/>
  <c r="R1589" i="12" s="1"/>
  <c r="E2350" i="13"/>
  <c r="J1590" i="12"/>
  <c r="Y1590" i="12"/>
  <c r="I1590" i="12"/>
  <c r="V1590" i="12"/>
  <c r="B1591" i="12"/>
  <c r="U1590" i="12"/>
  <c r="E1590" i="12"/>
  <c r="F1590" i="12" s="1"/>
  <c r="N1590" i="12"/>
  <c r="O1590" i="12" s="1"/>
  <c r="P1590" i="12" s="1"/>
  <c r="K1589" i="12"/>
  <c r="W1590" i="12" l="1"/>
  <c r="K1590" i="12"/>
  <c r="E2349" i="13"/>
  <c r="Y1591" i="12"/>
  <c r="I1591" i="12"/>
  <c r="V1591" i="12"/>
  <c r="B1592" i="12"/>
  <c r="U1591" i="12"/>
  <c r="E1591" i="12"/>
  <c r="F1591" i="12" s="1"/>
  <c r="N1591" i="12"/>
  <c r="O1591" i="12" s="1"/>
  <c r="P1591" i="12" s="1"/>
  <c r="J1591" i="12"/>
  <c r="Q1590" i="12"/>
  <c r="R1590" i="12" s="1"/>
  <c r="W1591" i="12" l="1"/>
  <c r="E2348" i="13"/>
  <c r="V1592" i="12"/>
  <c r="B1593" i="12"/>
  <c r="U1592" i="12"/>
  <c r="E1592" i="12"/>
  <c r="F1592" i="12" s="1"/>
  <c r="N1592" i="12"/>
  <c r="O1592" i="12" s="1"/>
  <c r="P1592" i="12" s="1"/>
  <c r="J1592" i="12"/>
  <c r="Y1592" i="12"/>
  <c r="I1592" i="12"/>
  <c r="K1591" i="12"/>
  <c r="Q1591" i="12"/>
  <c r="R1591" i="12" s="1"/>
  <c r="W1592" i="12" l="1"/>
  <c r="Q1592" i="12"/>
  <c r="R1592" i="12" s="1"/>
  <c r="E2347" i="13"/>
  <c r="N1593" i="12"/>
  <c r="O1593" i="12" s="1"/>
  <c r="P1593" i="12" s="1"/>
  <c r="J1593" i="12"/>
  <c r="Y1593" i="12"/>
  <c r="I1593" i="12"/>
  <c r="V1593" i="12"/>
  <c r="B1594" i="12"/>
  <c r="U1593" i="12"/>
  <c r="E1593" i="12"/>
  <c r="F1593" i="12" s="1"/>
  <c r="K1592" i="12"/>
  <c r="W1593" i="12" l="1"/>
  <c r="Q1593" i="12"/>
  <c r="R1593" i="12" s="1"/>
  <c r="E2346" i="13"/>
  <c r="N1594" i="12"/>
  <c r="O1594" i="12" s="1"/>
  <c r="P1594" i="12" s="1"/>
  <c r="J1594" i="12"/>
  <c r="Y1594" i="12"/>
  <c r="I1594" i="12"/>
  <c r="V1594" i="12"/>
  <c r="B1595" i="12"/>
  <c r="U1594" i="12"/>
  <c r="E1594" i="12"/>
  <c r="F1594" i="12" s="1"/>
  <c r="K1593" i="12"/>
  <c r="W1594" i="12" l="1"/>
  <c r="K1594" i="12"/>
  <c r="Q1594" i="12"/>
  <c r="R1594" i="12" s="1"/>
  <c r="E2345" i="13"/>
  <c r="J1595" i="12"/>
  <c r="Y1595" i="12"/>
  <c r="I1595" i="12"/>
  <c r="V1595" i="12"/>
  <c r="B1596" i="12"/>
  <c r="U1595" i="12"/>
  <c r="E1595" i="12"/>
  <c r="F1595" i="12" s="1"/>
  <c r="N1595" i="12"/>
  <c r="O1595" i="12" s="1"/>
  <c r="P1595" i="12" s="1"/>
  <c r="W1595" i="12" l="1"/>
  <c r="K1595" i="12"/>
  <c r="Q1595" i="12"/>
  <c r="R1595" i="12" s="1"/>
  <c r="E2344" i="13"/>
  <c r="J1596" i="12"/>
  <c r="Y1596" i="12"/>
  <c r="I1596" i="12"/>
  <c r="V1596" i="12"/>
  <c r="B1597" i="12"/>
  <c r="U1596" i="12"/>
  <c r="E1596" i="12"/>
  <c r="F1596" i="12" s="1"/>
  <c r="N1596" i="12"/>
  <c r="O1596" i="12" s="1"/>
  <c r="P1596" i="12" s="1"/>
  <c r="W1596" i="12" l="1"/>
  <c r="Q1596" i="12"/>
  <c r="R1596" i="12" s="1"/>
  <c r="E2343" i="13"/>
  <c r="V1597" i="12"/>
  <c r="B1598" i="12"/>
  <c r="U1597" i="12"/>
  <c r="E1597" i="12"/>
  <c r="F1597" i="12" s="1"/>
  <c r="N1597" i="12"/>
  <c r="O1597" i="12" s="1"/>
  <c r="P1597" i="12" s="1"/>
  <c r="J1597" i="12"/>
  <c r="Y1597" i="12"/>
  <c r="I1597" i="12"/>
  <c r="K1596" i="12"/>
  <c r="W1597" i="12" l="1"/>
  <c r="Q1597" i="12"/>
  <c r="R1597" i="12" s="1"/>
  <c r="E2342" i="13"/>
  <c r="N1598" i="12"/>
  <c r="O1598" i="12" s="1"/>
  <c r="P1598" i="12" s="1"/>
  <c r="J1598" i="12"/>
  <c r="Y1598" i="12"/>
  <c r="I1598" i="12"/>
  <c r="V1598" i="12"/>
  <c r="B1599" i="12"/>
  <c r="U1598" i="12"/>
  <c r="E1598" i="12"/>
  <c r="F1598" i="12" s="1"/>
  <c r="K1597" i="12"/>
  <c r="W1598" i="12" l="1"/>
  <c r="K1598" i="12"/>
  <c r="Q1598" i="12"/>
  <c r="R1598" i="12" s="1"/>
  <c r="E2341" i="13"/>
  <c r="N1599" i="12"/>
  <c r="O1599" i="12" s="1"/>
  <c r="P1599" i="12" s="1"/>
  <c r="J1599" i="12"/>
  <c r="Y1599" i="12"/>
  <c r="I1599" i="12"/>
  <c r="V1599" i="12"/>
  <c r="B1600" i="12"/>
  <c r="U1599" i="12"/>
  <c r="E1599" i="12"/>
  <c r="F1599" i="12" s="1"/>
  <c r="Q1599" i="12" l="1"/>
  <c r="R1599" i="12" s="1"/>
  <c r="W1599" i="12"/>
  <c r="E2340" i="13"/>
  <c r="N1600" i="12"/>
  <c r="O1600" i="12" s="1"/>
  <c r="P1600" i="12" s="1"/>
  <c r="J1600" i="12"/>
  <c r="Y1600" i="12"/>
  <c r="I1600" i="12"/>
  <c r="V1600" i="12"/>
  <c r="B1601" i="12"/>
  <c r="U1600" i="12"/>
  <c r="E1600" i="12"/>
  <c r="F1600" i="12" s="1"/>
  <c r="K1599" i="12"/>
  <c r="E2339" i="13" l="1"/>
  <c r="J1601" i="12"/>
  <c r="Y1601" i="12"/>
  <c r="I1601" i="12"/>
  <c r="V1601" i="12"/>
  <c r="B1602" i="12"/>
  <c r="U1601" i="12"/>
  <c r="E1601" i="12"/>
  <c r="F1601" i="12" s="1"/>
  <c r="N1601" i="12"/>
  <c r="O1601" i="12" s="1"/>
  <c r="P1601" i="12" s="1"/>
  <c r="K1600" i="12"/>
  <c r="Q1600" i="12"/>
  <c r="R1600" i="12" s="1"/>
  <c r="W1600" i="12"/>
  <c r="W1601" i="12" l="1"/>
  <c r="Q1601" i="12"/>
  <c r="R1601" i="12" s="1"/>
  <c r="E2338" i="13"/>
  <c r="V1602" i="12"/>
  <c r="B1603" i="12"/>
  <c r="U1602" i="12"/>
  <c r="E1602" i="12"/>
  <c r="F1602" i="12" s="1"/>
  <c r="N1602" i="12"/>
  <c r="O1602" i="12" s="1"/>
  <c r="P1602" i="12" s="1"/>
  <c r="J1602" i="12"/>
  <c r="Y1602" i="12"/>
  <c r="I1602" i="12"/>
  <c r="K1601" i="12"/>
  <c r="W1602" i="12" l="1"/>
  <c r="E2337" i="13"/>
  <c r="B1604" i="12"/>
  <c r="U1603" i="12"/>
  <c r="E1603" i="12"/>
  <c r="F1603" i="12" s="1"/>
  <c r="N1603" i="12"/>
  <c r="O1603" i="12" s="1"/>
  <c r="P1603" i="12" s="1"/>
  <c r="J1603" i="12"/>
  <c r="Y1603" i="12"/>
  <c r="I1603" i="12"/>
  <c r="V1603" i="12"/>
  <c r="K1602" i="12"/>
  <c r="Q1602" i="12"/>
  <c r="R1602" i="12" s="1"/>
  <c r="W1603" i="12" l="1"/>
  <c r="Q1603" i="12"/>
  <c r="R1603" i="12" s="1"/>
  <c r="E2336" i="13"/>
  <c r="N1604" i="12"/>
  <c r="O1604" i="12" s="1"/>
  <c r="P1604" i="12" s="1"/>
  <c r="J1604" i="12"/>
  <c r="Y1604" i="12"/>
  <c r="I1604" i="12"/>
  <c r="V1604" i="12"/>
  <c r="B1605" i="12"/>
  <c r="U1604" i="12"/>
  <c r="E1604" i="12"/>
  <c r="F1604" i="12" s="1"/>
  <c r="K1603" i="12"/>
  <c r="W1604" i="12" l="1"/>
  <c r="K1604" i="12"/>
  <c r="Q1604" i="12"/>
  <c r="R1604" i="12" s="1"/>
  <c r="E2335" i="13"/>
  <c r="N1605" i="12"/>
  <c r="O1605" i="12" s="1"/>
  <c r="P1605" i="12" s="1"/>
  <c r="J1605" i="12"/>
  <c r="Y1605" i="12"/>
  <c r="I1605" i="12"/>
  <c r="V1605" i="12"/>
  <c r="B1606" i="12"/>
  <c r="U1605" i="12"/>
  <c r="E1605" i="12"/>
  <c r="F1605" i="12" s="1"/>
  <c r="W1605" i="12" l="1"/>
  <c r="Q1605" i="12"/>
  <c r="R1605" i="12" s="1"/>
  <c r="K1605" i="12"/>
  <c r="E2334" i="13"/>
  <c r="J1606" i="12"/>
  <c r="Y1606" i="12"/>
  <c r="I1606" i="12"/>
  <c r="V1606" i="12"/>
  <c r="B1607" i="12"/>
  <c r="U1606" i="12"/>
  <c r="E1606" i="12"/>
  <c r="F1606" i="12" s="1"/>
  <c r="N1606" i="12"/>
  <c r="O1606" i="12" s="1"/>
  <c r="P1606" i="12" s="1"/>
  <c r="W1606" i="12" l="1"/>
  <c r="Q1606" i="12"/>
  <c r="R1606" i="12" s="1"/>
  <c r="E2333" i="13"/>
  <c r="Y1607" i="12"/>
  <c r="I1607" i="12"/>
  <c r="V1607" i="12"/>
  <c r="B1608" i="12"/>
  <c r="U1607" i="12"/>
  <c r="E1607" i="12"/>
  <c r="F1607" i="12" s="1"/>
  <c r="N1607" i="12"/>
  <c r="O1607" i="12" s="1"/>
  <c r="P1607" i="12" s="1"/>
  <c r="J1607" i="12"/>
  <c r="K1606" i="12"/>
  <c r="W1607" i="12" l="1"/>
  <c r="K1607" i="12"/>
  <c r="E2332" i="13"/>
  <c r="V1608" i="12"/>
  <c r="B1609" i="12"/>
  <c r="U1608" i="12"/>
  <c r="E1608" i="12"/>
  <c r="F1608" i="12" s="1"/>
  <c r="N1608" i="12"/>
  <c r="O1608" i="12" s="1"/>
  <c r="P1608" i="12" s="1"/>
  <c r="J1608" i="12"/>
  <c r="Y1608" i="12"/>
  <c r="I1608" i="12"/>
  <c r="Q1607" i="12"/>
  <c r="R1607" i="12" s="1"/>
  <c r="W1608" i="12" l="1"/>
  <c r="Q1608" i="12"/>
  <c r="R1608" i="12" s="1"/>
  <c r="E2331" i="13"/>
  <c r="N1609" i="12"/>
  <c r="O1609" i="12" s="1"/>
  <c r="P1609" i="12" s="1"/>
  <c r="J1609" i="12"/>
  <c r="Y1609" i="12"/>
  <c r="I1609" i="12"/>
  <c r="V1609" i="12"/>
  <c r="B1610" i="12"/>
  <c r="U1609" i="12"/>
  <c r="E1609" i="12"/>
  <c r="F1609" i="12" s="1"/>
  <c r="K1608" i="12"/>
  <c r="Q1609" i="12" l="1"/>
  <c r="R1609" i="12" s="1"/>
  <c r="W1609" i="12"/>
  <c r="E2330" i="13"/>
  <c r="N1610" i="12"/>
  <c r="O1610" i="12" s="1"/>
  <c r="P1610" i="12" s="1"/>
  <c r="J1610" i="12"/>
  <c r="Y1610" i="12"/>
  <c r="I1610" i="12"/>
  <c r="V1610" i="12"/>
  <c r="B1611" i="12"/>
  <c r="U1610" i="12"/>
  <c r="E1610" i="12"/>
  <c r="F1610" i="12" s="1"/>
  <c r="K1609" i="12"/>
  <c r="W1610" i="12" l="1"/>
  <c r="K1610" i="12"/>
  <c r="Q1610" i="12"/>
  <c r="R1610" i="12" s="1"/>
  <c r="E2329" i="13"/>
  <c r="J1611" i="12"/>
  <c r="I1611" i="12"/>
  <c r="Y1611" i="12"/>
  <c r="V1611" i="12"/>
  <c r="E1611" i="12"/>
  <c r="F1611" i="12" s="1"/>
  <c r="U1611" i="12"/>
  <c r="B1612" i="12"/>
  <c r="N1611" i="12"/>
  <c r="O1611" i="12" s="1"/>
  <c r="P1611" i="12" s="1"/>
  <c r="Q1611" i="12" l="1"/>
  <c r="R1611" i="12" s="1"/>
  <c r="W1611" i="12"/>
  <c r="E2328" i="13"/>
  <c r="N1612" i="12"/>
  <c r="O1612" i="12" s="1"/>
  <c r="P1612" i="12" s="1"/>
  <c r="B1613" i="12"/>
  <c r="U1612" i="12"/>
  <c r="E1612" i="12"/>
  <c r="F1612" i="12" s="1"/>
  <c r="J1612" i="12"/>
  <c r="I1612" i="12"/>
  <c r="Y1612" i="12"/>
  <c r="V1612" i="12"/>
  <c r="K1611" i="12"/>
  <c r="E2327" i="13" l="1"/>
  <c r="J1613" i="12"/>
  <c r="B1614" i="12"/>
  <c r="N1613" i="12"/>
  <c r="O1613" i="12" s="1"/>
  <c r="P1613" i="12" s="1"/>
  <c r="I1613" i="12"/>
  <c r="Y1613" i="12"/>
  <c r="E1613" i="12"/>
  <c r="F1613" i="12" s="1"/>
  <c r="V1613" i="12"/>
  <c r="U1613" i="12"/>
  <c r="Q1612" i="12"/>
  <c r="R1612" i="12" s="1"/>
  <c r="K1612" i="12"/>
  <c r="W1612" i="12"/>
  <c r="K1613" i="12" l="1"/>
  <c r="E2326" i="13"/>
  <c r="Y1614" i="12"/>
  <c r="V1614" i="12"/>
  <c r="U1614" i="12"/>
  <c r="B1615" i="12"/>
  <c r="N1614" i="12"/>
  <c r="O1614" i="12" s="1"/>
  <c r="P1614" i="12" s="1"/>
  <c r="J1614" i="12"/>
  <c r="I1614" i="12"/>
  <c r="E1614" i="12"/>
  <c r="F1614" i="12" s="1"/>
  <c r="Q1613" i="12"/>
  <c r="R1613" i="12" s="1"/>
  <c r="W1613" i="12"/>
  <c r="W1614" i="12" l="1"/>
  <c r="K1614" i="12"/>
  <c r="E2325" i="13"/>
  <c r="Y1615" i="12"/>
  <c r="I1615" i="12"/>
  <c r="B1616" i="12"/>
  <c r="U1615" i="12"/>
  <c r="E1615" i="12"/>
  <c r="F1615" i="12" s="1"/>
  <c r="N1615" i="12"/>
  <c r="O1615" i="12" s="1"/>
  <c r="P1615" i="12" s="1"/>
  <c r="J1615" i="12"/>
  <c r="V1615" i="12"/>
  <c r="Q1614" i="12"/>
  <c r="R1614" i="12" s="1"/>
  <c r="Q1615" i="12" l="1"/>
  <c r="R1615" i="12" s="1"/>
  <c r="W1615" i="12"/>
  <c r="E2324" i="13"/>
  <c r="V1616" i="12"/>
  <c r="B1617" i="12"/>
  <c r="U1616" i="12"/>
  <c r="E1616" i="12"/>
  <c r="F1616" i="12" s="1"/>
  <c r="Y1616" i="12"/>
  <c r="I1616" i="12"/>
  <c r="N1616" i="12"/>
  <c r="O1616" i="12" s="1"/>
  <c r="P1616" i="12" s="1"/>
  <c r="J1616" i="12"/>
  <c r="K1615" i="12"/>
  <c r="W1616" i="12" l="1"/>
  <c r="Q1616" i="12"/>
  <c r="R1616" i="12" s="1"/>
  <c r="E2323" i="13"/>
  <c r="N1617" i="12"/>
  <c r="O1617" i="12" s="1"/>
  <c r="P1617" i="12" s="1"/>
  <c r="V1617" i="12"/>
  <c r="B1618" i="12"/>
  <c r="U1617" i="12"/>
  <c r="E1617" i="12"/>
  <c r="F1617" i="12" s="1"/>
  <c r="Y1617" i="12"/>
  <c r="J1617" i="12"/>
  <c r="I1617" i="12"/>
  <c r="K1616" i="12"/>
  <c r="W1617" i="12" l="1"/>
  <c r="E2322" i="13"/>
  <c r="J1618" i="12"/>
  <c r="V1618" i="12"/>
  <c r="U1618" i="12"/>
  <c r="N1618" i="12"/>
  <c r="O1618" i="12" s="1"/>
  <c r="P1618" i="12" s="1"/>
  <c r="I1618" i="12"/>
  <c r="B1619" i="12"/>
  <c r="E1618" i="12"/>
  <c r="F1618" i="12" s="1"/>
  <c r="Y1618" i="12"/>
  <c r="K1617" i="12"/>
  <c r="Q1617" i="12"/>
  <c r="R1617" i="12" s="1"/>
  <c r="W1618" i="12" l="1"/>
  <c r="K1618" i="12"/>
  <c r="Q1618" i="12"/>
  <c r="R1618" i="12" s="1"/>
  <c r="E2321" i="13"/>
  <c r="J1619" i="12"/>
  <c r="Y1619" i="12"/>
  <c r="I1619" i="12"/>
  <c r="B1620" i="12"/>
  <c r="U1619" i="12"/>
  <c r="E1619" i="12"/>
  <c r="F1619" i="12" s="1"/>
  <c r="V1619" i="12"/>
  <c r="N1619" i="12"/>
  <c r="O1619" i="12" s="1"/>
  <c r="P1619" i="12" s="1"/>
  <c r="Q1619" i="12" l="1"/>
  <c r="R1619" i="12" s="1"/>
  <c r="W1619" i="12"/>
  <c r="E2320" i="13"/>
  <c r="J1620" i="12"/>
  <c r="Y1620" i="12"/>
  <c r="I1620" i="12"/>
  <c r="V1620" i="12"/>
  <c r="B1621" i="12"/>
  <c r="U1620" i="12"/>
  <c r="E1620" i="12"/>
  <c r="F1620" i="12" s="1"/>
  <c r="N1620" i="12"/>
  <c r="O1620" i="12" s="1"/>
  <c r="P1620" i="12" s="1"/>
  <c r="K1619" i="12"/>
  <c r="W1620" i="12" l="1"/>
  <c r="E2319" i="13"/>
  <c r="V1621" i="12"/>
  <c r="J1621" i="12"/>
  <c r="Y1621" i="12"/>
  <c r="I1621" i="12"/>
  <c r="U1621" i="12"/>
  <c r="N1621" i="12"/>
  <c r="O1621" i="12" s="1"/>
  <c r="P1621" i="12" s="1"/>
  <c r="E1621" i="12"/>
  <c r="F1621" i="12" s="1"/>
  <c r="B1622" i="12"/>
  <c r="K1620" i="12"/>
  <c r="Q1620" i="12"/>
  <c r="R1620" i="12" s="1"/>
  <c r="K1621" i="12" l="1"/>
  <c r="Q1621" i="12"/>
  <c r="R1621" i="12" s="1"/>
  <c r="E2318" i="13"/>
  <c r="N1622" i="12"/>
  <c r="O1622" i="12" s="1"/>
  <c r="P1622" i="12" s="1"/>
  <c r="V1622" i="12"/>
  <c r="Y1622" i="12"/>
  <c r="U1622" i="12"/>
  <c r="J1622" i="12"/>
  <c r="I1622" i="12"/>
  <c r="E1622" i="12"/>
  <c r="F1622" i="12" s="1"/>
  <c r="B1623" i="12"/>
  <c r="W1621" i="12"/>
  <c r="Q1622" i="12" l="1"/>
  <c r="R1622" i="12" s="1"/>
  <c r="E2317" i="13"/>
  <c r="N1623" i="12"/>
  <c r="O1623" i="12" s="1"/>
  <c r="P1623" i="12" s="1"/>
  <c r="J1623" i="12"/>
  <c r="Y1623" i="12"/>
  <c r="I1623" i="12"/>
  <c r="B1624" i="12"/>
  <c r="V1623" i="12"/>
  <c r="U1623" i="12"/>
  <c r="E1623" i="12"/>
  <c r="F1623" i="12" s="1"/>
  <c r="K1622" i="12"/>
  <c r="W1622" i="12"/>
  <c r="W1623" i="12" l="1"/>
  <c r="Q1623" i="12"/>
  <c r="R1623" i="12" s="1"/>
  <c r="E2316" i="13"/>
  <c r="N1624" i="12"/>
  <c r="O1624" i="12" s="1"/>
  <c r="P1624" i="12" s="1"/>
  <c r="J1624" i="12"/>
  <c r="Y1624" i="12"/>
  <c r="I1624" i="12"/>
  <c r="V1624" i="12"/>
  <c r="B1625" i="12"/>
  <c r="U1624" i="12"/>
  <c r="E1624" i="12"/>
  <c r="F1624" i="12" s="1"/>
  <c r="K1623" i="12"/>
  <c r="W1624" i="12" l="1"/>
  <c r="E2315" i="13"/>
  <c r="J1625" i="12"/>
  <c r="V1625" i="12"/>
  <c r="B1626" i="12"/>
  <c r="U1625" i="12"/>
  <c r="E1625" i="12"/>
  <c r="F1625" i="12" s="1"/>
  <c r="N1625" i="12"/>
  <c r="O1625" i="12" s="1"/>
  <c r="P1625" i="12" s="1"/>
  <c r="I1625" i="12"/>
  <c r="Y1625" i="12"/>
  <c r="Q1624" i="12"/>
  <c r="R1624" i="12" s="1"/>
  <c r="K1624" i="12"/>
  <c r="W1625" i="12" l="1"/>
  <c r="K1625" i="12"/>
  <c r="E2314" i="13"/>
  <c r="B1627" i="12"/>
  <c r="U1626" i="12"/>
  <c r="E1626" i="12"/>
  <c r="F1626" i="12" s="1"/>
  <c r="N1626" i="12"/>
  <c r="O1626" i="12" s="1"/>
  <c r="P1626" i="12" s="1"/>
  <c r="J1626" i="12"/>
  <c r="Y1626" i="12"/>
  <c r="V1626" i="12"/>
  <c r="I1626" i="12"/>
  <c r="Q1625" i="12"/>
  <c r="R1625" i="12" s="1"/>
  <c r="K1626" i="12" l="1"/>
  <c r="W1626" i="12"/>
  <c r="E2313" i="13"/>
  <c r="B1628" i="12"/>
  <c r="U1627" i="12"/>
  <c r="E1627" i="12"/>
  <c r="F1627" i="12" s="1"/>
  <c r="N1627" i="12"/>
  <c r="O1627" i="12" s="1"/>
  <c r="P1627" i="12" s="1"/>
  <c r="Y1627" i="12"/>
  <c r="V1627" i="12"/>
  <c r="J1627" i="12"/>
  <c r="I1627" i="12"/>
  <c r="Q1626" i="12"/>
  <c r="R1626" i="12" s="1"/>
  <c r="W1627" i="12" l="1"/>
  <c r="Q1627" i="12"/>
  <c r="R1627" i="12" s="1"/>
  <c r="E2312" i="13"/>
  <c r="N1628" i="12"/>
  <c r="O1628" i="12" s="1"/>
  <c r="P1628" i="12" s="1"/>
  <c r="J1628" i="12"/>
  <c r="B1629" i="12"/>
  <c r="U1628" i="12"/>
  <c r="E1628" i="12"/>
  <c r="F1628" i="12" s="1"/>
  <c r="Y1628" i="12"/>
  <c r="V1628" i="12"/>
  <c r="I1628" i="12"/>
  <c r="K1627" i="12"/>
  <c r="Q1628" i="12" l="1"/>
  <c r="R1628" i="12" s="1"/>
  <c r="K1628" i="12"/>
  <c r="W1628" i="12"/>
  <c r="E2311" i="13"/>
  <c r="N1629" i="12"/>
  <c r="O1629" i="12" s="1"/>
  <c r="P1629" i="12" s="1"/>
  <c r="J1629" i="12"/>
  <c r="Y1629" i="12"/>
  <c r="I1629" i="12"/>
  <c r="B1630" i="12"/>
  <c r="U1629" i="12"/>
  <c r="E1629" i="12"/>
  <c r="F1629" i="12" s="1"/>
  <c r="V1629" i="12"/>
  <c r="Q1629" i="12" l="1"/>
  <c r="R1629" i="12" s="1"/>
  <c r="W1629" i="12"/>
  <c r="E2310" i="13"/>
  <c r="Y1630" i="12"/>
  <c r="I1630" i="12"/>
  <c r="V1630" i="12"/>
  <c r="B1631" i="12"/>
  <c r="U1630" i="12"/>
  <c r="E1630" i="12"/>
  <c r="F1630" i="12" s="1"/>
  <c r="N1630" i="12"/>
  <c r="O1630" i="12" s="1"/>
  <c r="P1630" i="12" s="1"/>
  <c r="J1630" i="12"/>
  <c r="K1629" i="12"/>
  <c r="W1630" i="12" l="1"/>
  <c r="Q1630" i="12"/>
  <c r="R1630" i="12" s="1"/>
  <c r="E2309" i="13"/>
  <c r="Y1631" i="12"/>
  <c r="I1631" i="12"/>
  <c r="V1631" i="12"/>
  <c r="B1632" i="12"/>
  <c r="U1631" i="12"/>
  <c r="E1631" i="12"/>
  <c r="F1631" i="12" s="1"/>
  <c r="J1631" i="12"/>
  <c r="N1631" i="12"/>
  <c r="O1631" i="12" s="1"/>
  <c r="P1631" i="12" s="1"/>
  <c r="K1630" i="12"/>
  <c r="W1631" i="12" l="1"/>
  <c r="Q1631" i="12"/>
  <c r="R1631" i="12" s="1"/>
  <c r="K1631" i="12"/>
  <c r="E2308" i="13"/>
  <c r="V1632" i="12"/>
  <c r="B1633" i="12"/>
  <c r="U1632" i="12"/>
  <c r="E1632" i="12"/>
  <c r="F1632" i="12" s="1"/>
  <c r="N1632" i="12"/>
  <c r="O1632" i="12" s="1"/>
  <c r="P1632" i="12" s="1"/>
  <c r="J1632" i="12"/>
  <c r="Y1632" i="12"/>
  <c r="I1632" i="12"/>
  <c r="W1632" i="12" l="1"/>
  <c r="E2307" i="13"/>
  <c r="N1633" i="12"/>
  <c r="O1633" i="12" s="1"/>
  <c r="P1633" i="12" s="1"/>
  <c r="Y1633" i="12"/>
  <c r="I1633" i="12"/>
  <c r="V1633" i="12"/>
  <c r="B1634" i="12"/>
  <c r="U1633" i="12"/>
  <c r="E1633" i="12"/>
  <c r="F1633" i="12" s="1"/>
  <c r="J1633" i="12"/>
  <c r="K1632" i="12"/>
  <c r="Q1632" i="12"/>
  <c r="R1632" i="12" s="1"/>
  <c r="Q1633" i="12" l="1"/>
  <c r="R1633" i="12" s="1"/>
  <c r="W1633" i="12"/>
  <c r="E2306" i="13"/>
  <c r="J1634" i="12"/>
  <c r="Y1634" i="12"/>
  <c r="I1634" i="12"/>
  <c r="V1634" i="12"/>
  <c r="U1634" i="12"/>
  <c r="N1634" i="12"/>
  <c r="O1634" i="12" s="1"/>
  <c r="P1634" i="12" s="1"/>
  <c r="E1634" i="12"/>
  <c r="F1634" i="12" s="1"/>
  <c r="B1635" i="12"/>
  <c r="K1633" i="12"/>
  <c r="K1634" i="12" l="1"/>
  <c r="E2305" i="13"/>
  <c r="J1635" i="12"/>
  <c r="Y1635" i="12"/>
  <c r="I1635" i="12"/>
  <c r="V1635" i="12"/>
  <c r="B1636" i="12"/>
  <c r="U1635" i="12"/>
  <c r="E1635" i="12"/>
  <c r="F1635" i="12" s="1"/>
  <c r="N1635" i="12"/>
  <c r="O1635" i="12" s="1"/>
  <c r="P1635" i="12" s="1"/>
  <c r="Q1634" i="12"/>
  <c r="R1634" i="12" s="1"/>
  <c r="W1634" i="12"/>
  <c r="W1635" i="12" l="1"/>
  <c r="E2304" i="13"/>
  <c r="J1636" i="12"/>
  <c r="Y1636" i="12"/>
  <c r="I1636" i="12"/>
  <c r="V1636" i="12"/>
  <c r="B1637" i="12"/>
  <c r="U1636" i="12"/>
  <c r="E1636" i="12"/>
  <c r="F1636" i="12" s="1"/>
  <c r="N1636" i="12"/>
  <c r="O1636" i="12" s="1"/>
  <c r="P1636" i="12" s="1"/>
  <c r="K1635" i="12"/>
  <c r="Q1635" i="12"/>
  <c r="R1635" i="12" s="1"/>
  <c r="W1636" i="12" l="1"/>
  <c r="E2303" i="13"/>
  <c r="V1637" i="12"/>
  <c r="B1638" i="12"/>
  <c r="U1637" i="12"/>
  <c r="E1637" i="12"/>
  <c r="F1637" i="12" s="1"/>
  <c r="N1637" i="12"/>
  <c r="O1637" i="12" s="1"/>
  <c r="P1637" i="12" s="1"/>
  <c r="J1637" i="12"/>
  <c r="Y1637" i="12"/>
  <c r="I1637" i="12"/>
  <c r="K1636" i="12"/>
  <c r="Q1636" i="12"/>
  <c r="R1636" i="12" s="1"/>
  <c r="W1637" i="12" l="1"/>
  <c r="K1637" i="12"/>
  <c r="Q1637" i="12"/>
  <c r="R1637" i="12" s="1"/>
  <c r="E2302" i="13"/>
  <c r="N1638" i="12"/>
  <c r="O1638" i="12" s="1"/>
  <c r="P1638" i="12" s="1"/>
  <c r="J1638" i="12"/>
  <c r="V1638" i="12"/>
  <c r="B1639" i="12"/>
  <c r="Y1638" i="12"/>
  <c r="U1638" i="12"/>
  <c r="I1638" i="12"/>
  <c r="E1638" i="12"/>
  <c r="F1638" i="12" s="1"/>
  <c r="Q1638" i="12" l="1"/>
  <c r="R1638" i="12" s="1"/>
  <c r="K1638" i="12"/>
  <c r="W1638" i="12"/>
  <c r="E2301" i="13"/>
  <c r="N1639" i="12"/>
  <c r="O1639" i="12" s="1"/>
  <c r="P1639" i="12" s="1"/>
  <c r="J1639" i="12"/>
  <c r="Y1639" i="12"/>
  <c r="I1639" i="12"/>
  <c r="B1640" i="12"/>
  <c r="U1639" i="12"/>
  <c r="E1639" i="12"/>
  <c r="F1639" i="12" s="1"/>
  <c r="V1639" i="12"/>
  <c r="Q1639" i="12" l="1"/>
  <c r="R1639" i="12" s="1"/>
  <c r="W1639" i="12"/>
  <c r="E2300" i="13"/>
  <c r="N1640" i="12"/>
  <c r="O1640" i="12" s="1"/>
  <c r="P1640" i="12" s="1"/>
  <c r="J1640" i="12"/>
  <c r="Y1640" i="12"/>
  <c r="I1640" i="12"/>
  <c r="V1640" i="12"/>
  <c r="B1641" i="12"/>
  <c r="U1640" i="12"/>
  <c r="E1640" i="12"/>
  <c r="F1640" i="12" s="1"/>
  <c r="K1639" i="12"/>
  <c r="Q1640" i="12" l="1"/>
  <c r="R1640" i="12" s="1"/>
  <c r="W1640" i="12"/>
  <c r="E2299" i="13"/>
  <c r="J1641" i="12"/>
  <c r="Y1641" i="12"/>
  <c r="I1641" i="12"/>
  <c r="V1641" i="12"/>
  <c r="B1642" i="12"/>
  <c r="U1641" i="12"/>
  <c r="E1641" i="12"/>
  <c r="F1641" i="12" s="1"/>
  <c r="N1641" i="12"/>
  <c r="O1641" i="12" s="1"/>
  <c r="P1641" i="12" s="1"/>
  <c r="K1640" i="12"/>
  <c r="W1641" i="12" l="1"/>
  <c r="K1641" i="12"/>
  <c r="Q1641" i="12"/>
  <c r="R1641" i="12" s="1"/>
  <c r="E2298" i="13"/>
  <c r="V1642" i="12"/>
  <c r="B1643" i="12"/>
  <c r="U1642" i="12"/>
  <c r="E1642" i="12"/>
  <c r="F1642" i="12" s="1"/>
  <c r="N1642" i="12"/>
  <c r="O1642" i="12" s="1"/>
  <c r="P1642" i="12" s="1"/>
  <c r="J1642" i="12"/>
  <c r="Y1642" i="12"/>
  <c r="I1642" i="12"/>
  <c r="W1642" i="12" l="1"/>
  <c r="K1642" i="12"/>
  <c r="Q1642" i="12"/>
  <c r="R1642" i="12" s="1"/>
  <c r="E2297" i="13"/>
  <c r="B1644" i="12"/>
  <c r="U1643" i="12"/>
  <c r="E1643" i="12"/>
  <c r="F1643" i="12" s="1"/>
  <c r="N1643" i="12"/>
  <c r="O1643" i="12" s="1"/>
  <c r="P1643" i="12" s="1"/>
  <c r="Y1643" i="12"/>
  <c r="I1643" i="12"/>
  <c r="V1643" i="12"/>
  <c r="J1643" i="12"/>
  <c r="W1643" i="12" l="1"/>
  <c r="E2296" i="13"/>
  <c r="N1644" i="12"/>
  <c r="O1644" i="12" s="1"/>
  <c r="P1644" i="12" s="1"/>
  <c r="J1644" i="12"/>
  <c r="Y1644" i="12"/>
  <c r="I1644" i="12"/>
  <c r="V1644" i="12"/>
  <c r="B1645" i="12"/>
  <c r="U1644" i="12"/>
  <c r="E1644" i="12"/>
  <c r="F1644" i="12" s="1"/>
  <c r="K1643" i="12"/>
  <c r="Q1643" i="12"/>
  <c r="R1643" i="12" s="1"/>
  <c r="E2295" i="13" l="1"/>
  <c r="N1645" i="12"/>
  <c r="O1645" i="12" s="1"/>
  <c r="P1645" i="12" s="1"/>
  <c r="J1645" i="12"/>
  <c r="Y1645" i="12"/>
  <c r="I1645" i="12"/>
  <c r="V1645" i="12"/>
  <c r="B1646" i="12"/>
  <c r="U1645" i="12"/>
  <c r="E1645" i="12"/>
  <c r="F1645" i="12" s="1"/>
  <c r="K1644" i="12"/>
  <c r="Q1644" i="12"/>
  <c r="R1644" i="12" s="1"/>
  <c r="W1644" i="12"/>
  <c r="W1645" i="12" l="1"/>
  <c r="E2294" i="13"/>
  <c r="J1646" i="12"/>
  <c r="Y1646" i="12"/>
  <c r="I1646" i="12"/>
  <c r="V1646" i="12"/>
  <c r="B1647" i="12"/>
  <c r="U1646" i="12"/>
  <c r="E1646" i="12"/>
  <c r="F1646" i="12" s="1"/>
  <c r="N1646" i="12"/>
  <c r="O1646" i="12" s="1"/>
  <c r="P1646" i="12" s="1"/>
  <c r="K1645" i="12"/>
  <c r="Q1645" i="12"/>
  <c r="R1645" i="12" s="1"/>
  <c r="E2293" i="13" l="1"/>
  <c r="Y1647" i="12"/>
  <c r="I1647" i="12"/>
  <c r="V1647" i="12"/>
  <c r="B1648" i="12"/>
  <c r="U1647" i="12"/>
  <c r="E1647" i="12"/>
  <c r="F1647" i="12" s="1"/>
  <c r="N1647" i="12"/>
  <c r="O1647" i="12" s="1"/>
  <c r="P1647" i="12" s="1"/>
  <c r="J1647" i="12"/>
  <c r="K1646" i="12"/>
  <c r="Q1646" i="12"/>
  <c r="R1646" i="12" s="1"/>
  <c r="W1646" i="12"/>
  <c r="W1647" i="12" l="1"/>
  <c r="E2292" i="13"/>
  <c r="V1648" i="12"/>
  <c r="B1649" i="12"/>
  <c r="U1648" i="12"/>
  <c r="E1648" i="12"/>
  <c r="F1648" i="12" s="1"/>
  <c r="N1648" i="12"/>
  <c r="O1648" i="12" s="1"/>
  <c r="P1648" i="12" s="1"/>
  <c r="J1648" i="12"/>
  <c r="Y1648" i="12"/>
  <c r="I1648" i="12"/>
  <c r="K1647" i="12"/>
  <c r="Q1647" i="12"/>
  <c r="R1647" i="12" s="1"/>
  <c r="K1648" i="12" l="1"/>
  <c r="Q1648" i="12"/>
  <c r="R1648" i="12" s="1"/>
  <c r="W1648" i="12"/>
  <c r="E2291" i="13"/>
  <c r="N1649" i="12"/>
  <c r="O1649" i="12" s="1"/>
  <c r="P1649" i="12" s="1"/>
  <c r="J1649" i="12"/>
  <c r="Y1649" i="12"/>
  <c r="I1649" i="12"/>
  <c r="V1649" i="12"/>
  <c r="B1650" i="12"/>
  <c r="U1649" i="12"/>
  <c r="E1649" i="12"/>
  <c r="F1649" i="12" s="1"/>
  <c r="W1649" i="12" l="1"/>
  <c r="K1649" i="12"/>
  <c r="Q1649" i="12"/>
  <c r="R1649" i="12" s="1"/>
  <c r="E2290" i="13"/>
  <c r="N1650" i="12"/>
  <c r="O1650" i="12" s="1"/>
  <c r="P1650" i="12" s="1"/>
  <c r="J1650" i="12"/>
  <c r="Y1650" i="12"/>
  <c r="I1650" i="12"/>
  <c r="V1650" i="12"/>
  <c r="B1651" i="12"/>
  <c r="U1650" i="12"/>
  <c r="E1650" i="12"/>
  <c r="F1650" i="12" s="1"/>
  <c r="Q1650" i="12" l="1"/>
  <c r="R1650" i="12" s="1"/>
  <c r="W1650" i="12"/>
  <c r="E2289" i="13"/>
  <c r="J1651" i="12"/>
  <c r="Y1651" i="12"/>
  <c r="I1651" i="12"/>
  <c r="V1651" i="12"/>
  <c r="B1652" i="12"/>
  <c r="U1651" i="12"/>
  <c r="E1651" i="12"/>
  <c r="F1651" i="12" s="1"/>
  <c r="N1651" i="12"/>
  <c r="O1651" i="12" s="1"/>
  <c r="P1651" i="12" s="1"/>
  <c r="K1650" i="12"/>
  <c r="W1651" i="12" l="1"/>
  <c r="Q1651" i="12"/>
  <c r="R1651" i="12" s="1"/>
  <c r="K1651" i="12"/>
  <c r="E2288" i="13"/>
  <c r="J1652" i="12"/>
  <c r="Y1652" i="12"/>
  <c r="I1652" i="12"/>
  <c r="V1652" i="12"/>
  <c r="B1653" i="12"/>
  <c r="U1652" i="12"/>
  <c r="E1652" i="12"/>
  <c r="F1652" i="12" s="1"/>
  <c r="N1652" i="12"/>
  <c r="O1652" i="12" s="1"/>
  <c r="P1652" i="12" s="1"/>
  <c r="W1652" i="12" l="1"/>
  <c r="Q1652" i="12"/>
  <c r="R1652" i="12" s="1"/>
  <c r="E2287" i="13"/>
  <c r="V1653" i="12"/>
  <c r="B1654" i="12"/>
  <c r="U1653" i="12"/>
  <c r="E1653" i="12"/>
  <c r="F1653" i="12" s="1"/>
  <c r="N1653" i="12"/>
  <c r="O1653" i="12" s="1"/>
  <c r="P1653" i="12" s="1"/>
  <c r="J1653" i="12"/>
  <c r="Y1653" i="12"/>
  <c r="I1653" i="12"/>
  <c r="K1652" i="12"/>
  <c r="W1653" i="12" l="1"/>
  <c r="Q1653" i="12"/>
  <c r="R1653" i="12" s="1"/>
  <c r="E2286" i="13"/>
  <c r="N1654" i="12"/>
  <c r="O1654" i="12" s="1"/>
  <c r="P1654" i="12" s="1"/>
  <c r="J1654" i="12"/>
  <c r="Y1654" i="12"/>
  <c r="I1654" i="12"/>
  <c r="V1654" i="12"/>
  <c r="B1655" i="12"/>
  <c r="U1654" i="12"/>
  <c r="E1654" i="12"/>
  <c r="F1654" i="12" s="1"/>
  <c r="K1653" i="12"/>
  <c r="Q1654" i="12" l="1"/>
  <c r="R1654" i="12" s="1"/>
  <c r="W1654" i="12"/>
  <c r="E2285" i="13"/>
  <c r="N1655" i="12"/>
  <c r="O1655" i="12" s="1"/>
  <c r="P1655" i="12" s="1"/>
  <c r="J1655" i="12"/>
  <c r="Y1655" i="12"/>
  <c r="I1655" i="12"/>
  <c r="V1655" i="12"/>
  <c r="B1656" i="12"/>
  <c r="U1655" i="12"/>
  <c r="E1655" i="12"/>
  <c r="F1655" i="12" s="1"/>
  <c r="K1654" i="12"/>
  <c r="W1655" i="12" l="1"/>
  <c r="K1655" i="12"/>
  <c r="Q1655" i="12"/>
  <c r="R1655" i="12" s="1"/>
  <c r="E2284" i="13"/>
  <c r="N1656" i="12"/>
  <c r="O1656" i="12" s="1"/>
  <c r="P1656" i="12" s="1"/>
  <c r="J1656" i="12"/>
  <c r="Y1656" i="12"/>
  <c r="I1656" i="12"/>
  <c r="V1656" i="12"/>
  <c r="B1657" i="12"/>
  <c r="U1656" i="12"/>
  <c r="E1656" i="12"/>
  <c r="F1656" i="12" s="1"/>
  <c r="Q1656" i="12" l="1"/>
  <c r="R1656" i="12" s="1"/>
  <c r="W1656" i="12"/>
  <c r="E2283" i="13"/>
  <c r="J1657" i="12"/>
  <c r="Y1657" i="12"/>
  <c r="I1657" i="12"/>
  <c r="V1657" i="12"/>
  <c r="B1658" i="12"/>
  <c r="U1657" i="12"/>
  <c r="E1657" i="12"/>
  <c r="F1657" i="12" s="1"/>
  <c r="N1657" i="12"/>
  <c r="O1657" i="12" s="1"/>
  <c r="P1657" i="12" s="1"/>
  <c r="K1656" i="12"/>
  <c r="W1657" i="12" l="1"/>
  <c r="E2282" i="13"/>
  <c r="V1658" i="12"/>
  <c r="B1659" i="12"/>
  <c r="U1658" i="12"/>
  <c r="E1658" i="12"/>
  <c r="F1658" i="12" s="1"/>
  <c r="N1658" i="12"/>
  <c r="O1658" i="12" s="1"/>
  <c r="P1658" i="12" s="1"/>
  <c r="J1658" i="12"/>
  <c r="Y1658" i="12"/>
  <c r="I1658" i="12"/>
  <c r="K1657" i="12"/>
  <c r="Q1657" i="12"/>
  <c r="R1657" i="12" s="1"/>
  <c r="W1658" i="12" l="1"/>
  <c r="Q1658" i="12"/>
  <c r="R1658" i="12" s="1"/>
  <c r="E2281" i="13"/>
  <c r="B1660" i="12"/>
  <c r="U1659" i="12"/>
  <c r="E1659" i="12"/>
  <c r="F1659" i="12" s="1"/>
  <c r="N1659" i="12"/>
  <c r="O1659" i="12" s="1"/>
  <c r="P1659" i="12" s="1"/>
  <c r="J1659" i="12"/>
  <c r="Y1659" i="12"/>
  <c r="I1659" i="12"/>
  <c r="V1659" i="12"/>
  <c r="K1658" i="12"/>
  <c r="W1659" i="12" l="1"/>
  <c r="Q1659" i="12"/>
  <c r="R1659" i="12" s="1"/>
  <c r="E2280" i="13"/>
  <c r="N1660" i="12"/>
  <c r="O1660" i="12" s="1"/>
  <c r="P1660" i="12" s="1"/>
  <c r="J1660" i="12"/>
  <c r="Y1660" i="12"/>
  <c r="I1660" i="12"/>
  <c r="V1660" i="12"/>
  <c r="B1661" i="12"/>
  <c r="U1660" i="12"/>
  <c r="E1660" i="12"/>
  <c r="F1660" i="12" s="1"/>
  <c r="K1659" i="12"/>
  <c r="W1660" i="12" l="1"/>
  <c r="Q1660" i="12"/>
  <c r="R1660" i="12" s="1"/>
  <c r="E2279" i="13"/>
  <c r="N1661" i="12"/>
  <c r="O1661" i="12" s="1"/>
  <c r="P1661" i="12" s="1"/>
  <c r="J1661" i="12"/>
  <c r="Y1661" i="12"/>
  <c r="I1661" i="12"/>
  <c r="V1661" i="12"/>
  <c r="B1662" i="12"/>
  <c r="U1661" i="12"/>
  <c r="E1661" i="12"/>
  <c r="F1661" i="12" s="1"/>
  <c r="K1660" i="12"/>
  <c r="Q1661" i="12" l="1"/>
  <c r="R1661" i="12" s="1"/>
  <c r="W1661" i="12"/>
  <c r="E2278" i="13"/>
  <c r="J1662" i="12"/>
  <c r="Y1662" i="12"/>
  <c r="I1662" i="12"/>
  <c r="V1662" i="12"/>
  <c r="B1663" i="12"/>
  <c r="U1662" i="12"/>
  <c r="E1662" i="12"/>
  <c r="F1662" i="12" s="1"/>
  <c r="N1662" i="12"/>
  <c r="O1662" i="12" s="1"/>
  <c r="P1662" i="12" s="1"/>
  <c r="K1661" i="12"/>
  <c r="W1662" i="12" l="1"/>
  <c r="E2277" i="13"/>
  <c r="Y1663" i="12"/>
  <c r="I1663" i="12"/>
  <c r="V1663" i="12"/>
  <c r="B1664" i="12"/>
  <c r="U1663" i="12"/>
  <c r="E1663" i="12"/>
  <c r="F1663" i="12" s="1"/>
  <c r="N1663" i="12"/>
  <c r="O1663" i="12" s="1"/>
  <c r="P1663" i="12" s="1"/>
  <c r="J1663" i="12"/>
  <c r="K1662" i="12"/>
  <c r="Q1662" i="12"/>
  <c r="R1662" i="12" s="1"/>
  <c r="W1663" i="12" l="1"/>
  <c r="E2276" i="13"/>
  <c r="V1664" i="12"/>
  <c r="B1665" i="12"/>
  <c r="U1664" i="12"/>
  <c r="E1664" i="12"/>
  <c r="F1664" i="12" s="1"/>
  <c r="N1664" i="12"/>
  <c r="O1664" i="12" s="1"/>
  <c r="P1664" i="12" s="1"/>
  <c r="J1664" i="12"/>
  <c r="Y1664" i="12"/>
  <c r="I1664" i="12"/>
  <c r="K1663" i="12"/>
  <c r="Q1663" i="12"/>
  <c r="R1663" i="12" s="1"/>
  <c r="K1664" i="12" l="1"/>
  <c r="W1664" i="12"/>
  <c r="Q1664" i="12"/>
  <c r="R1664" i="12" s="1"/>
  <c r="E2275" i="13"/>
  <c r="N1665" i="12"/>
  <c r="O1665" i="12" s="1"/>
  <c r="P1665" i="12" s="1"/>
  <c r="J1665" i="12"/>
  <c r="Y1665" i="12"/>
  <c r="I1665" i="12"/>
  <c r="V1665" i="12"/>
  <c r="B1666" i="12"/>
  <c r="U1665" i="12"/>
  <c r="E1665" i="12"/>
  <c r="F1665" i="12" s="1"/>
  <c r="W1665" i="12" l="1"/>
  <c r="Q1665" i="12"/>
  <c r="R1665" i="12" s="1"/>
  <c r="E2274" i="13"/>
  <c r="N1666" i="12"/>
  <c r="O1666" i="12" s="1"/>
  <c r="P1666" i="12" s="1"/>
  <c r="J1666" i="12"/>
  <c r="Y1666" i="12"/>
  <c r="I1666" i="12"/>
  <c r="V1666" i="12"/>
  <c r="B1667" i="12"/>
  <c r="U1666" i="12"/>
  <c r="E1666" i="12"/>
  <c r="F1666" i="12" s="1"/>
  <c r="K1665" i="12"/>
  <c r="Q1666" i="12" l="1"/>
  <c r="R1666" i="12" s="1"/>
  <c r="W1666" i="12"/>
  <c r="E2273" i="13"/>
  <c r="J1667" i="12"/>
  <c r="Y1667" i="12"/>
  <c r="I1667" i="12"/>
  <c r="V1667" i="12"/>
  <c r="B1668" i="12"/>
  <c r="U1667" i="12"/>
  <c r="E1667" i="12"/>
  <c r="F1667" i="12" s="1"/>
  <c r="N1667" i="12"/>
  <c r="O1667" i="12" s="1"/>
  <c r="P1667" i="12" s="1"/>
  <c r="K1666" i="12"/>
  <c r="W1667" i="12" l="1"/>
  <c r="K1667" i="12"/>
  <c r="Q1667" i="12"/>
  <c r="R1667" i="12" s="1"/>
  <c r="E2272" i="13"/>
  <c r="J1668" i="12"/>
  <c r="Y1668" i="12"/>
  <c r="I1668" i="12"/>
  <c r="V1668" i="12"/>
  <c r="B1669" i="12"/>
  <c r="U1668" i="12"/>
  <c r="E1668" i="12"/>
  <c r="F1668" i="12" s="1"/>
  <c r="N1668" i="12"/>
  <c r="O1668" i="12" s="1"/>
  <c r="P1668" i="12" s="1"/>
  <c r="W1668" i="12" l="1"/>
  <c r="Q1668" i="12"/>
  <c r="R1668" i="12" s="1"/>
  <c r="E2271" i="13"/>
  <c r="V1669" i="12"/>
  <c r="B1670" i="12"/>
  <c r="U1669" i="12"/>
  <c r="E1669" i="12"/>
  <c r="F1669" i="12" s="1"/>
  <c r="N1669" i="12"/>
  <c r="O1669" i="12" s="1"/>
  <c r="P1669" i="12" s="1"/>
  <c r="J1669" i="12"/>
  <c r="Y1669" i="12"/>
  <c r="I1669" i="12"/>
  <c r="K1668" i="12"/>
  <c r="W1669" i="12" l="1"/>
  <c r="E2270" i="13"/>
  <c r="N1670" i="12"/>
  <c r="O1670" i="12" s="1"/>
  <c r="P1670" i="12" s="1"/>
  <c r="J1670" i="12"/>
  <c r="Y1670" i="12"/>
  <c r="I1670" i="12"/>
  <c r="V1670" i="12"/>
  <c r="B1671" i="12"/>
  <c r="U1670" i="12"/>
  <c r="E1670" i="12"/>
  <c r="F1670" i="12" s="1"/>
  <c r="K1669" i="12"/>
  <c r="Q1669" i="12"/>
  <c r="R1669" i="12" s="1"/>
  <c r="Q1670" i="12" l="1"/>
  <c r="R1670" i="12" s="1"/>
  <c r="E2269" i="13"/>
  <c r="N1671" i="12"/>
  <c r="O1671" i="12" s="1"/>
  <c r="P1671" i="12" s="1"/>
  <c r="J1671" i="12"/>
  <c r="Y1671" i="12"/>
  <c r="I1671" i="12"/>
  <c r="V1671" i="12"/>
  <c r="B1672" i="12"/>
  <c r="U1671" i="12"/>
  <c r="E1671" i="12"/>
  <c r="F1671" i="12" s="1"/>
  <c r="W1670" i="12"/>
  <c r="K1670" i="12"/>
  <c r="W1671" i="12" l="1"/>
  <c r="K1671" i="12"/>
  <c r="Q1671" i="12"/>
  <c r="R1671" i="12" s="1"/>
  <c r="E2268" i="13"/>
  <c r="N1672" i="12"/>
  <c r="O1672" i="12" s="1"/>
  <c r="P1672" i="12" s="1"/>
  <c r="J1672" i="12"/>
  <c r="Y1672" i="12"/>
  <c r="I1672" i="12"/>
  <c r="V1672" i="12"/>
  <c r="B1673" i="12"/>
  <c r="U1672" i="12"/>
  <c r="E1672" i="12"/>
  <c r="F1672" i="12" s="1"/>
  <c r="W1672" i="12" l="1"/>
  <c r="Q1672" i="12"/>
  <c r="R1672" i="12" s="1"/>
  <c r="E2267" i="13"/>
  <c r="J1673" i="12"/>
  <c r="Y1673" i="12"/>
  <c r="I1673" i="12"/>
  <c r="V1673" i="12"/>
  <c r="B1674" i="12"/>
  <c r="U1673" i="12"/>
  <c r="E1673" i="12"/>
  <c r="F1673" i="12" s="1"/>
  <c r="N1673" i="12"/>
  <c r="O1673" i="12" s="1"/>
  <c r="P1673" i="12" s="1"/>
  <c r="K1672" i="12"/>
  <c r="Q1673" i="12" l="1"/>
  <c r="R1673" i="12" s="1"/>
  <c r="E2266" i="13"/>
  <c r="V1674" i="12"/>
  <c r="B1675" i="12"/>
  <c r="U1674" i="12"/>
  <c r="E1674" i="12"/>
  <c r="F1674" i="12" s="1"/>
  <c r="N1674" i="12"/>
  <c r="O1674" i="12" s="1"/>
  <c r="P1674" i="12" s="1"/>
  <c r="J1674" i="12"/>
  <c r="Y1674" i="12"/>
  <c r="I1674" i="12"/>
  <c r="K1673" i="12"/>
  <c r="W1673" i="12"/>
  <c r="K1674" i="12" l="1"/>
  <c r="Q1674" i="12"/>
  <c r="R1674" i="12" s="1"/>
  <c r="W1674" i="12"/>
  <c r="E2265" i="13"/>
  <c r="B1676" i="12"/>
  <c r="U1675" i="12"/>
  <c r="E1675" i="12"/>
  <c r="F1675" i="12" s="1"/>
  <c r="N1675" i="12"/>
  <c r="O1675" i="12" s="1"/>
  <c r="P1675" i="12" s="1"/>
  <c r="J1675" i="12"/>
  <c r="Y1675" i="12"/>
  <c r="I1675" i="12"/>
  <c r="V1675" i="12"/>
  <c r="W1675" i="12" l="1"/>
  <c r="E2264" i="13"/>
  <c r="N1676" i="12"/>
  <c r="O1676" i="12" s="1"/>
  <c r="P1676" i="12" s="1"/>
  <c r="J1676" i="12"/>
  <c r="Y1676" i="12"/>
  <c r="I1676" i="12"/>
  <c r="V1676" i="12"/>
  <c r="B1677" i="12"/>
  <c r="U1676" i="12"/>
  <c r="E1676" i="12"/>
  <c r="F1676" i="12" s="1"/>
  <c r="K1675" i="12"/>
  <c r="Q1675" i="12"/>
  <c r="R1675" i="12" s="1"/>
  <c r="W1676" i="12" l="1"/>
  <c r="K1676" i="12"/>
  <c r="Q1676" i="12"/>
  <c r="R1676" i="12" s="1"/>
  <c r="E2263" i="13"/>
  <c r="N1677" i="12"/>
  <c r="O1677" i="12" s="1"/>
  <c r="P1677" i="12" s="1"/>
  <c r="J1677" i="12"/>
  <c r="Y1677" i="12"/>
  <c r="I1677" i="12"/>
  <c r="V1677" i="12"/>
  <c r="B1678" i="12"/>
  <c r="U1677" i="12"/>
  <c r="E1677" i="12"/>
  <c r="F1677" i="12" s="1"/>
  <c r="W1677" i="12" l="1"/>
  <c r="Q1677" i="12"/>
  <c r="R1677" i="12" s="1"/>
  <c r="E2262" i="13"/>
  <c r="J1678" i="12"/>
  <c r="Y1678" i="12"/>
  <c r="I1678" i="12"/>
  <c r="V1678" i="12"/>
  <c r="B1679" i="12"/>
  <c r="U1678" i="12"/>
  <c r="E1678" i="12"/>
  <c r="F1678" i="12" s="1"/>
  <c r="N1678" i="12"/>
  <c r="O1678" i="12" s="1"/>
  <c r="P1678" i="12" s="1"/>
  <c r="K1677" i="12"/>
  <c r="W1678" i="12" l="1"/>
  <c r="K1678" i="12"/>
  <c r="Q1678" i="12"/>
  <c r="R1678" i="12" s="1"/>
  <c r="E2261" i="13"/>
  <c r="Y1679" i="12"/>
  <c r="I1679" i="12"/>
  <c r="V1679" i="12"/>
  <c r="B1680" i="12"/>
  <c r="U1679" i="12"/>
  <c r="E1679" i="12"/>
  <c r="F1679" i="12" s="1"/>
  <c r="N1679" i="12"/>
  <c r="O1679" i="12" s="1"/>
  <c r="P1679" i="12" s="1"/>
  <c r="J1679" i="12"/>
  <c r="W1679" i="12" l="1"/>
  <c r="K1679" i="12"/>
  <c r="Q1679" i="12"/>
  <c r="R1679" i="12" s="1"/>
  <c r="E2260" i="13"/>
  <c r="V1680" i="12"/>
  <c r="B1681" i="12"/>
  <c r="U1680" i="12"/>
  <c r="E1680" i="12"/>
  <c r="F1680" i="12" s="1"/>
  <c r="N1680" i="12"/>
  <c r="O1680" i="12" s="1"/>
  <c r="P1680" i="12" s="1"/>
  <c r="J1680" i="12"/>
  <c r="Y1680" i="12"/>
  <c r="I1680" i="12"/>
  <c r="E2259" i="13" l="1"/>
  <c r="N1681" i="12"/>
  <c r="O1681" i="12" s="1"/>
  <c r="P1681" i="12" s="1"/>
  <c r="J1681" i="12"/>
  <c r="Y1681" i="12"/>
  <c r="I1681" i="12"/>
  <c r="V1681" i="12"/>
  <c r="B1682" i="12"/>
  <c r="U1681" i="12"/>
  <c r="E1681" i="12"/>
  <c r="F1681" i="12" s="1"/>
  <c r="K1680" i="12"/>
  <c r="Q1680" i="12"/>
  <c r="R1680" i="12" s="1"/>
  <c r="W1680" i="12"/>
  <c r="W1681" i="12" l="1"/>
  <c r="K1681" i="12"/>
  <c r="Q1681" i="12"/>
  <c r="R1681" i="12" s="1"/>
  <c r="E2258" i="13"/>
  <c r="N1682" i="12"/>
  <c r="O1682" i="12" s="1"/>
  <c r="P1682" i="12" s="1"/>
  <c r="J1682" i="12"/>
  <c r="Y1682" i="12"/>
  <c r="I1682" i="12"/>
  <c r="V1682" i="12"/>
  <c r="B1683" i="12"/>
  <c r="U1682" i="12"/>
  <c r="E1682" i="12"/>
  <c r="F1682" i="12" s="1"/>
  <c r="W1682" i="12" l="1"/>
  <c r="Q1682" i="12"/>
  <c r="R1682" i="12" s="1"/>
  <c r="E2257" i="13"/>
  <c r="J1683" i="12"/>
  <c r="Y1683" i="12"/>
  <c r="I1683" i="12"/>
  <c r="V1683" i="12"/>
  <c r="B1684" i="12"/>
  <c r="U1683" i="12"/>
  <c r="E1683" i="12"/>
  <c r="F1683" i="12" s="1"/>
  <c r="N1683" i="12"/>
  <c r="O1683" i="12" s="1"/>
  <c r="P1683" i="12" s="1"/>
  <c r="K1682" i="12"/>
  <c r="K1683" i="12" l="1"/>
  <c r="Q1683" i="12"/>
  <c r="R1683" i="12" s="1"/>
  <c r="W1683" i="12"/>
  <c r="E2256" i="13"/>
  <c r="J1684" i="12"/>
  <c r="Y1684" i="12"/>
  <c r="I1684" i="12"/>
  <c r="V1684" i="12"/>
  <c r="B1685" i="12"/>
  <c r="U1684" i="12"/>
  <c r="E1684" i="12"/>
  <c r="F1684" i="12" s="1"/>
  <c r="N1684" i="12"/>
  <c r="O1684" i="12" s="1"/>
  <c r="P1684" i="12" s="1"/>
  <c r="K1684" i="12" l="1"/>
  <c r="Q1684" i="12"/>
  <c r="R1684" i="12" s="1"/>
  <c r="W1684" i="12"/>
  <c r="E2255" i="13"/>
  <c r="V1685" i="12"/>
  <c r="B1686" i="12"/>
  <c r="U1685" i="12"/>
  <c r="E1685" i="12"/>
  <c r="F1685" i="12" s="1"/>
  <c r="N1685" i="12"/>
  <c r="O1685" i="12" s="1"/>
  <c r="P1685" i="12" s="1"/>
  <c r="J1685" i="12"/>
  <c r="Y1685" i="12"/>
  <c r="I1685" i="12"/>
  <c r="K1685" i="12" l="1"/>
  <c r="Q1685" i="12"/>
  <c r="R1685" i="12" s="1"/>
  <c r="W1685" i="12"/>
  <c r="E2254" i="13"/>
  <c r="N1686" i="12"/>
  <c r="O1686" i="12" s="1"/>
  <c r="P1686" i="12" s="1"/>
  <c r="J1686" i="12"/>
  <c r="Y1686" i="12"/>
  <c r="I1686" i="12"/>
  <c r="V1686" i="12"/>
  <c r="B1687" i="12"/>
  <c r="U1686" i="12"/>
  <c r="E1686" i="12"/>
  <c r="F1686" i="12" s="1"/>
  <c r="K1686" i="12" l="1"/>
  <c r="W1686" i="12"/>
  <c r="E2253" i="13"/>
  <c r="N1687" i="12"/>
  <c r="O1687" i="12" s="1"/>
  <c r="P1687" i="12" s="1"/>
  <c r="J1687" i="12"/>
  <c r="Y1687" i="12"/>
  <c r="I1687" i="12"/>
  <c r="V1687" i="12"/>
  <c r="B1688" i="12"/>
  <c r="U1687" i="12"/>
  <c r="E1687" i="12"/>
  <c r="F1687" i="12" s="1"/>
  <c r="Q1686" i="12"/>
  <c r="R1686" i="12" s="1"/>
  <c r="W1687" i="12" l="1"/>
  <c r="Q1687" i="12"/>
  <c r="R1687" i="12" s="1"/>
  <c r="E2252" i="13"/>
  <c r="N1688" i="12"/>
  <c r="O1688" i="12" s="1"/>
  <c r="P1688" i="12" s="1"/>
  <c r="J1688" i="12"/>
  <c r="Y1688" i="12"/>
  <c r="I1688" i="12"/>
  <c r="V1688" i="12"/>
  <c r="B1689" i="12"/>
  <c r="U1688" i="12"/>
  <c r="E1688" i="12"/>
  <c r="F1688" i="12" s="1"/>
  <c r="K1687" i="12"/>
  <c r="Q1688" i="12" l="1"/>
  <c r="R1688" i="12" s="1"/>
  <c r="W1688" i="12"/>
  <c r="E2251" i="13"/>
  <c r="J1689" i="12"/>
  <c r="Y1689" i="12"/>
  <c r="I1689" i="12"/>
  <c r="V1689" i="12"/>
  <c r="B1690" i="12"/>
  <c r="U1689" i="12"/>
  <c r="E1689" i="12"/>
  <c r="F1689" i="12" s="1"/>
  <c r="N1689" i="12"/>
  <c r="O1689" i="12" s="1"/>
  <c r="P1689" i="12" s="1"/>
  <c r="K1688" i="12"/>
  <c r="E2250" i="13" l="1"/>
  <c r="V1690" i="12"/>
  <c r="B1691" i="12"/>
  <c r="U1690" i="12"/>
  <c r="E1690" i="12"/>
  <c r="F1690" i="12" s="1"/>
  <c r="N1690" i="12"/>
  <c r="O1690" i="12" s="1"/>
  <c r="P1690" i="12" s="1"/>
  <c r="J1690" i="12"/>
  <c r="Y1690" i="12"/>
  <c r="I1690" i="12"/>
  <c r="K1689" i="12"/>
  <c r="Q1689" i="12"/>
  <c r="R1689" i="12" s="1"/>
  <c r="W1689" i="12"/>
  <c r="W1690" i="12" l="1"/>
  <c r="Q1690" i="12"/>
  <c r="R1690" i="12" s="1"/>
  <c r="E2249" i="13"/>
  <c r="B1692" i="12"/>
  <c r="U1691" i="12"/>
  <c r="E1691" i="12"/>
  <c r="F1691" i="12" s="1"/>
  <c r="N1691" i="12"/>
  <c r="O1691" i="12" s="1"/>
  <c r="P1691" i="12" s="1"/>
  <c r="J1691" i="12"/>
  <c r="Y1691" i="12"/>
  <c r="I1691" i="12"/>
  <c r="V1691" i="12"/>
  <c r="K1690" i="12"/>
  <c r="W1691" i="12" l="1"/>
  <c r="E2248" i="13"/>
  <c r="N1692" i="12"/>
  <c r="O1692" i="12" s="1"/>
  <c r="P1692" i="12" s="1"/>
  <c r="J1692" i="12"/>
  <c r="Y1692" i="12"/>
  <c r="I1692" i="12"/>
  <c r="V1692" i="12"/>
  <c r="B1693" i="12"/>
  <c r="U1692" i="12"/>
  <c r="E1692" i="12"/>
  <c r="F1692" i="12" s="1"/>
  <c r="K1691" i="12"/>
  <c r="Q1691" i="12"/>
  <c r="R1691" i="12" s="1"/>
  <c r="W1692" i="12" l="1"/>
  <c r="K1692" i="12"/>
  <c r="Q1692" i="12"/>
  <c r="R1692" i="12" s="1"/>
  <c r="E2247" i="13"/>
  <c r="N1693" i="12"/>
  <c r="O1693" i="12" s="1"/>
  <c r="P1693" i="12" s="1"/>
  <c r="J1693" i="12"/>
  <c r="Y1693" i="12"/>
  <c r="I1693" i="12"/>
  <c r="V1693" i="12"/>
  <c r="B1694" i="12"/>
  <c r="U1693" i="12"/>
  <c r="E1693" i="12"/>
  <c r="F1693" i="12" s="1"/>
  <c r="Q1693" i="12" l="1"/>
  <c r="R1693" i="12" s="1"/>
  <c r="W1693" i="12"/>
  <c r="E2246" i="13"/>
  <c r="J1694" i="12"/>
  <c r="Y1694" i="12"/>
  <c r="I1694" i="12"/>
  <c r="V1694" i="12"/>
  <c r="B1695" i="12"/>
  <c r="U1694" i="12"/>
  <c r="E1694" i="12"/>
  <c r="F1694" i="12" s="1"/>
  <c r="N1694" i="12"/>
  <c r="O1694" i="12" s="1"/>
  <c r="P1694" i="12" s="1"/>
  <c r="K1693" i="12"/>
  <c r="W1694" i="12" l="1"/>
  <c r="K1694" i="12"/>
  <c r="Q1694" i="12"/>
  <c r="R1694" i="12" s="1"/>
  <c r="E2245" i="13"/>
  <c r="Y1695" i="12"/>
  <c r="I1695" i="12"/>
  <c r="V1695" i="12"/>
  <c r="B1696" i="12"/>
  <c r="U1695" i="12"/>
  <c r="E1695" i="12"/>
  <c r="F1695" i="12" s="1"/>
  <c r="N1695" i="12"/>
  <c r="O1695" i="12" s="1"/>
  <c r="P1695" i="12" s="1"/>
  <c r="J1695" i="12"/>
  <c r="W1695" i="12" l="1"/>
  <c r="Q1695" i="12"/>
  <c r="R1695" i="12" s="1"/>
  <c r="E2244" i="13"/>
  <c r="V1696" i="12"/>
  <c r="B1697" i="12"/>
  <c r="U1696" i="12"/>
  <c r="E1696" i="12"/>
  <c r="F1696" i="12" s="1"/>
  <c r="N1696" i="12"/>
  <c r="O1696" i="12" s="1"/>
  <c r="P1696" i="12" s="1"/>
  <c r="J1696" i="12"/>
  <c r="Y1696" i="12"/>
  <c r="I1696" i="12"/>
  <c r="K1695" i="12"/>
  <c r="W1696" i="12" l="1"/>
  <c r="E2243" i="13"/>
  <c r="N1697" i="12"/>
  <c r="O1697" i="12" s="1"/>
  <c r="P1697" i="12" s="1"/>
  <c r="J1697" i="12"/>
  <c r="Y1697" i="12"/>
  <c r="I1697" i="12"/>
  <c r="V1697" i="12"/>
  <c r="B1698" i="12"/>
  <c r="U1697" i="12"/>
  <c r="E1697" i="12"/>
  <c r="F1697" i="12" s="1"/>
  <c r="K1696" i="12"/>
  <c r="Q1696" i="12"/>
  <c r="R1696" i="12" s="1"/>
  <c r="W1697" i="12" l="1"/>
  <c r="Q1697" i="12"/>
  <c r="R1697" i="12" s="1"/>
  <c r="E2242" i="13"/>
  <c r="N1698" i="12"/>
  <c r="O1698" i="12" s="1"/>
  <c r="P1698" i="12" s="1"/>
  <c r="J1698" i="12"/>
  <c r="Y1698" i="12"/>
  <c r="I1698" i="12"/>
  <c r="V1698" i="12"/>
  <c r="B1699" i="12"/>
  <c r="U1698" i="12"/>
  <c r="E1698" i="12"/>
  <c r="F1698" i="12" s="1"/>
  <c r="K1697" i="12"/>
  <c r="W1698" i="12" l="1"/>
  <c r="Q1698" i="12"/>
  <c r="R1698" i="12" s="1"/>
  <c r="E2241" i="13"/>
  <c r="J1699" i="12"/>
  <c r="Y1699" i="12"/>
  <c r="I1699" i="12"/>
  <c r="V1699" i="12"/>
  <c r="B1700" i="12"/>
  <c r="U1699" i="12"/>
  <c r="E1699" i="12"/>
  <c r="F1699" i="12" s="1"/>
  <c r="N1699" i="12"/>
  <c r="O1699" i="12" s="1"/>
  <c r="P1699" i="12" s="1"/>
  <c r="K1698" i="12"/>
  <c r="W1699" i="12" l="1"/>
  <c r="K1699" i="12"/>
  <c r="Q1699" i="12"/>
  <c r="R1699" i="12" s="1"/>
  <c r="E2240" i="13"/>
  <c r="J1700" i="12"/>
  <c r="Y1700" i="12"/>
  <c r="I1700" i="12"/>
  <c r="V1700" i="12"/>
  <c r="B1701" i="12"/>
  <c r="U1700" i="12"/>
  <c r="E1700" i="12"/>
  <c r="F1700" i="12" s="1"/>
  <c r="N1700" i="12"/>
  <c r="O1700" i="12" s="1"/>
  <c r="P1700" i="12" s="1"/>
  <c r="W1700" i="12" l="1"/>
  <c r="Q1700" i="12"/>
  <c r="R1700" i="12" s="1"/>
  <c r="E2239" i="13"/>
  <c r="V1701" i="12"/>
  <c r="B1702" i="12"/>
  <c r="U1701" i="12"/>
  <c r="E1701" i="12"/>
  <c r="F1701" i="12" s="1"/>
  <c r="N1701" i="12"/>
  <c r="O1701" i="12" s="1"/>
  <c r="P1701" i="12" s="1"/>
  <c r="J1701" i="12"/>
  <c r="Y1701" i="12"/>
  <c r="I1701" i="12"/>
  <c r="K1700" i="12"/>
  <c r="W1701" i="12" l="1"/>
  <c r="E2238" i="13"/>
  <c r="N1702" i="12"/>
  <c r="O1702" i="12" s="1"/>
  <c r="P1702" i="12" s="1"/>
  <c r="J1702" i="12"/>
  <c r="Y1702" i="12"/>
  <c r="I1702" i="12"/>
  <c r="V1702" i="12"/>
  <c r="B1703" i="12"/>
  <c r="U1702" i="12"/>
  <c r="E1702" i="12"/>
  <c r="F1702" i="12" s="1"/>
  <c r="K1701" i="12"/>
  <c r="Q1701" i="12"/>
  <c r="R1701" i="12" s="1"/>
  <c r="W1702" i="12" l="1"/>
  <c r="Q1702" i="12"/>
  <c r="R1702" i="12" s="1"/>
  <c r="K1702" i="12"/>
  <c r="E2237" i="13"/>
  <c r="N1703" i="12"/>
  <c r="O1703" i="12" s="1"/>
  <c r="P1703" i="12" s="1"/>
  <c r="J1703" i="12"/>
  <c r="Y1703" i="12"/>
  <c r="I1703" i="12"/>
  <c r="V1703" i="12"/>
  <c r="B1704" i="12"/>
  <c r="U1703" i="12"/>
  <c r="E1703" i="12"/>
  <c r="F1703" i="12" s="1"/>
  <c r="W1703" i="12" l="1"/>
  <c r="K1703" i="12"/>
  <c r="E2236" i="13"/>
  <c r="N1704" i="12"/>
  <c r="O1704" i="12" s="1"/>
  <c r="P1704" i="12" s="1"/>
  <c r="J1704" i="12"/>
  <c r="Y1704" i="12"/>
  <c r="I1704" i="12"/>
  <c r="V1704" i="12"/>
  <c r="B1705" i="12"/>
  <c r="U1704" i="12"/>
  <c r="E1704" i="12"/>
  <c r="F1704" i="12" s="1"/>
  <c r="Q1703" i="12"/>
  <c r="R1703" i="12" s="1"/>
  <c r="W1704" i="12" l="1"/>
  <c r="Q1704" i="12"/>
  <c r="R1704" i="12" s="1"/>
  <c r="E2235" i="13"/>
  <c r="J1705" i="12"/>
  <c r="Y1705" i="12"/>
  <c r="I1705" i="12"/>
  <c r="V1705" i="12"/>
  <c r="B1706" i="12"/>
  <c r="U1705" i="12"/>
  <c r="E1705" i="12"/>
  <c r="F1705" i="12" s="1"/>
  <c r="N1705" i="12"/>
  <c r="O1705" i="12" s="1"/>
  <c r="P1705" i="12" s="1"/>
  <c r="K1704" i="12"/>
  <c r="W1705" i="12" l="1"/>
  <c r="K1705" i="12"/>
  <c r="Q1705" i="12"/>
  <c r="R1705" i="12" s="1"/>
  <c r="E2234" i="13"/>
  <c r="V1706" i="12"/>
  <c r="B1707" i="12"/>
  <c r="U1706" i="12"/>
  <c r="E1706" i="12"/>
  <c r="F1706" i="12" s="1"/>
  <c r="N1706" i="12"/>
  <c r="O1706" i="12" s="1"/>
  <c r="P1706" i="12" s="1"/>
  <c r="J1706" i="12"/>
  <c r="Y1706" i="12"/>
  <c r="I1706" i="12"/>
  <c r="E2233" i="13" l="1"/>
  <c r="B1708" i="12"/>
  <c r="U1707" i="12"/>
  <c r="E1707" i="12"/>
  <c r="F1707" i="12" s="1"/>
  <c r="N1707" i="12"/>
  <c r="O1707" i="12" s="1"/>
  <c r="P1707" i="12" s="1"/>
  <c r="J1707" i="12"/>
  <c r="Y1707" i="12"/>
  <c r="I1707" i="12"/>
  <c r="V1707" i="12"/>
  <c r="Q1706" i="12"/>
  <c r="R1706" i="12" s="1"/>
  <c r="K1706" i="12"/>
  <c r="W1706" i="12"/>
  <c r="W1707" i="12" l="1"/>
  <c r="Q1707" i="12"/>
  <c r="R1707" i="12" s="1"/>
  <c r="E2232" i="13"/>
  <c r="N1708" i="12"/>
  <c r="O1708" i="12" s="1"/>
  <c r="P1708" i="12" s="1"/>
  <c r="J1708" i="12"/>
  <c r="Y1708" i="12"/>
  <c r="I1708" i="12"/>
  <c r="V1708" i="12"/>
  <c r="B1709" i="12"/>
  <c r="U1708" i="12"/>
  <c r="E1708" i="12"/>
  <c r="F1708" i="12" s="1"/>
  <c r="K1707" i="12"/>
  <c r="W1708" i="12" l="1"/>
  <c r="Q1708" i="12"/>
  <c r="R1708" i="12" s="1"/>
  <c r="E2231" i="13"/>
  <c r="N1709" i="12"/>
  <c r="O1709" i="12" s="1"/>
  <c r="P1709" i="12" s="1"/>
  <c r="J1709" i="12"/>
  <c r="Y1709" i="12"/>
  <c r="I1709" i="12"/>
  <c r="V1709" i="12"/>
  <c r="B1710" i="12"/>
  <c r="U1709" i="12"/>
  <c r="E1709" i="12"/>
  <c r="F1709" i="12" s="1"/>
  <c r="K1708" i="12"/>
  <c r="K1709" i="12" l="1"/>
  <c r="Q1709" i="12"/>
  <c r="R1709" i="12" s="1"/>
  <c r="W1709" i="12"/>
  <c r="E2230" i="13"/>
  <c r="J1710" i="12"/>
  <c r="Y1710" i="12"/>
  <c r="I1710" i="12"/>
  <c r="V1710" i="12"/>
  <c r="B1711" i="12"/>
  <c r="U1710" i="12"/>
  <c r="E1710" i="12"/>
  <c r="F1710" i="12" s="1"/>
  <c r="N1710" i="12"/>
  <c r="O1710" i="12" s="1"/>
  <c r="P1710" i="12" s="1"/>
  <c r="W1710" i="12" l="1"/>
  <c r="Q1710" i="12"/>
  <c r="R1710" i="12" s="1"/>
  <c r="E2229" i="13"/>
  <c r="Y1711" i="12"/>
  <c r="I1711" i="12"/>
  <c r="V1711" i="12"/>
  <c r="B1712" i="12"/>
  <c r="U1711" i="12"/>
  <c r="E1711" i="12"/>
  <c r="F1711" i="12" s="1"/>
  <c r="N1711" i="12"/>
  <c r="O1711" i="12" s="1"/>
  <c r="P1711" i="12" s="1"/>
  <c r="J1711" i="12"/>
  <c r="K1710" i="12"/>
  <c r="W1711" i="12" l="1"/>
  <c r="K1711" i="12"/>
  <c r="Q1711" i="12"/>
  <c r="R1711" i="12" s="1"/>
  <c r="E2228" i="13"/>
  <c r="V1712" i="12"/>
  <c r="B1713" i="12"/>
  <c r="U1712" i="12"/>
  <c r="E1712" i="12"/>
  <c r="F1712" i="12" s="1"/>
  <c r="N1712" i="12"/>
  <c r="O1712" i="12" s="1"/>
  <c r="P1712" i="12" s="1"/>
  <c r="J1712" i="12"/>
  <c r="Y1712" i="12"/>
  <c r="I1712" i="12"/>
  <c r="E2227" i="13" l="1"/>
  <c r="N1713" i="12"/>
  <c r="O1713" i="12" s="1"/>
  <c r="P1713" i="12" s="1"/>
  <c r="J1713" i="12"/>
  <c r="Y1713" i="12"/>
  <c r="I1713" i="12"/>
  <c r="V1713" i="12"/>
  <c r="B1714" i="12"/>
  <c r="U1713" i="12"/>
  <c r="E1713" i="12"/>
  <c r="F1713" i="12" s="1"/>
  <c r="K1712" i="12"/>
  <c r="Q1712" i="12"/>
  <c r="R1712" i="12" s="1"/>
  <c r="W1712" i="12"/>
  <c r="W1713" i="12" l="1"/>
  <c r="K1713" i="12"/>
  <c r="Q1713" i="12"/>
  <c r="R1713" i="12" s="1"/>
  <c r="E2226" i="13"/>
  <c r="N1714" i="12"/>
  <c r="O1714" i="12" s="1"/>
  <c r="P1714" i="12" s="1"/>
  <c r="J1714" i="12"/>
  <c r="Y1714" i="12"/>
  <c r="I1714" i="12"/>
  <c r="V1714" i="12"/>
  <c r="B1715" i="12"/>
  <c r="U1714" i="12"/>
  <c r="E1714" i="12"/>
  <c r="F1714" i="12" s="1"/>
  <c r="K1714" i="12" l="1"/>
  <c r="Q1714" i="12"/>
  <c r="R1714" i="12" s="1"/>
  <c r="W1714" i="12"/>
  <c r="E2225" i="13"/>
  <c r="J1715" i="12"/>
  <c r="Y1715" i="12"/>
  <c r="I1715" i="12"/>
  <c r="V1715" i="12"/>
  <c r="B1716" i="12"/>
  <c r="U1715" i="12"/>
  <c r="E1715" i="12"/>
  <c r="F1715" i="12" s="1"/>
  <c r="N1715" i="12"/>
  <c r="O1715" i="12" s="1"/>
  <c r="P1715" i="12" s="1"/>
  <c r="W1715" i="12" l="1"/>
  <c r="E2224" i="13"/>
  <c r="J1716" i="12"/>
  <c r="Y1716" i="12"/>
  <c r="I1716" i="12"/>
  <c r="V1716" i="12"/>
  <c r="B1717" i="12"/>
  <c r="U1716" i="12"/>
  <c r="E1716" i="12"/>
  <c r="F1716" i="12" s="1"/>
  <c r="N1716" i="12"/>
  <c r="O1716" i="12" s="1"/>
  <c r="P1716" i="12" s="1"/>
  <c r="K1715" i="12"/>
  <c r="Q1715" i="12"/>
  <c r="R1715" i="12" s="1"/>
  <c r="W1716" i="12" l="1"/>
  <c r="E2223" i="13"/>
  <c r="V1717" i="12"/>
  <c r="B1718" i="12"/>
  <c r="U1717" i="12"/>
  <c r="E1717" i="12"/>
  <c r="F1717" i="12" s="1"/>
  <c r="N1717" i="12"/>
  <c r="O1717" i="12" s="1"/>
  <c r="P1717" i="12" s="1"/>
  <c r="J1717" i="12"/>
  <c r="Y1717" i="12"/>
  <c r="I1717" i="12"/>
  <c r="K1716" i="12"/>
  <c r="Q1716" i="12"/>
  <c r="R1716" i="12" s="1"/>
  <c r="K1717" i="12" l="1"/>
  <c r="W1717" i="12"/>
  <c r="Q1717" i="12"/>
  <c r="R1717" i="12" s="1"/>
  <c r="E2222" i="13"/>
  <c r="N1718" i="12"/>
  <c r="O1718" i="12" s="1"/>
  <c r="P1718" i="12" s="1"/>
  <c r="J1718" i="12"/>
  <c r="Y1718" i="12"/>
  <c r="I1718" i="12"/>
  <c r="V1718" i="12"/>
  <c r="U1718" i="12"/>
  <c r="E1718" i="12"/>
  <c r="F1718" i="12" s="1"/>
  <c r="B1719" i="12"/>
  <c r="Q1718" i="12" l="1"/>
  <c r="R1718" i="12" s="1"/>
  <c r="W1718" i="12"/>
  <c r="K1718" i="12"/>
  <c r="E2221" i="13"/>
  <c r="N1719" i="12"/>
  <c r="O1719" i="12" s="1"/>
  <c r="P1719" i="12" s="1"/>
  <c r="J1719" i="12"/>
  <c r="Y1719" i="12"/>
  <c r="I1719" i="12"/>
  <c r="V1719" i="12"/>
  <c r="B1720" i="12"/>
  <c r="U1719" i="12"/>
  <c r="E1719" i="12"/>
  <c r="F1719" i="12" s="1"/>
  <c r="W1719" i="12" l="1"/>
  <c r="Q1719" i="12"/>
  <c r="R1719" i="12" s="1"/>
  <c r="E2220" i="13"/>
  <c r="N1720" i="12"/>
  <c r="O1720" i="12" s="1"/>
  <c r="P1720" i="12" s="1"/>
  <c r="J1720" i="12"/>
  <c r="Y1720" i="12"/>
  <c r="I1720" i="12"/>
  <c r="V1720" i="12"/>
  <c r="B1721" i="12"/>
  <c r="U1720" i="12"/>
  <c r="E1720" i="12"/>
  <c r="F1720" i="12" s="1"/>
  <c r="K1719" i="12"/>
  <c r="Q1720" i="12" l="1"/>
  <c r="R1720" i="12" s="1"/>
  <c r="K1720" i="12"/>
  <c r="W1720" i="12"/>
  <c r="E2219" i="13"/>
  <c r="J1721" i="12"/>
  <c r="Y1721" i="12"/>
  <c r="I1721" i="12"/>
  <c r="V1721" i="12"/>
  <c r="B1722" i="12"/>
  <c r="U1721" i="12"/>
  <c r="E1721" i="12"/>
  <c r="F1721" i="12" s="1"/>
  <c r="N1721" i="12"/>
  <c r="O1721" i="12" s="1"/>
  <c r="P1721" i="12" s="1"/>
  <c r="W1721" i="12" l="1"/>
  <c r="K1721" i="12"/>
  <c r="Q1721" i="12"/>
  <c r="R1721" i="12" s="1"/>
  <c r="E2218" i="13"/>
  <c r="V1722" i="12"/>
  <c r="B1723" i="12"/>
  <c r="U1722" i="12"/>
  <c r="E1722" i="12"/>
  <c r="F1722" i="12" s="1"/>
  <c r="N1722" i="12"/>
  <c r="O1722" i="12" s="1"/>
  <c r="P1722" i="12" s="1"/>
  <c r="J1722" i="12"/>
  <c r="Y1722" i="12"/>
  <c r="I1722" i="12"/>
  <c r="K1722" i="12" l="1"/>
  <c r="Q1722" i="12"/>
  <c r="R1722" i="12" s="1"/>
  <c r="W1722" i="12"/>
  <c r="E2217" i="13"/>
  <c r="B1724" i="12"/>
  <c r="U1723" i="12"/>
  <c r="E1723" i="12"/>
  <c r="F1723" i="12" s="1"/>
  <c r="N1723" i="12"/>
  <c r="O1723" i="12" s="1"/>
  <c r="P1723" i="12" s="1"/>
  <c r="J1723" i="12"/>
  <c r="Y1723" i="12"/>
  <c r="I1723" i="12"/>
  <c r="V1723" i="12"/>
  <c r="E2216" i="13" l="1"/>
  <c r="N1724" i="12"/>
  <c r="O1724" i="12" s="1"/>
  <c r="P1724" i="12" s="1"/>
  <c r="J1724" i="12"/>
  <c r="Y1724" i="12"/>
  <c r="I1724" i="12"/>
  <c r="V1724" i="12"/>
  <c r="B1725" i="12"/>
  <c r="U1724" i="12"/>
  <c r="E1724" i="12"/>
  <c r="F1724" i="12" s="1"/>
  <c r="K1723" i="12"/>
  <c r="Q1723" i="12"/>
  <c r="R1723" i="12" s="1"/>
  <c r="W1723" i="12"/>
  <c r="W1724" i="12" l="1"/>
  <c r="K1724" i="12"/>
  <c r="Q1724" i="12"/>
  <c r="R1724" i="12" s="1"/>
  <c r="E2215" i="13"/>
  <c r="N1725" i="12"/>
  <c r="O1725" i="12" s="1"/>
  <c r="P1725" i="12" s="1"/>
  <c r="J1725" i="12"/>
  <c r="Y1725" i="12"/>
  <c r="I1725" i="12"/>
  <c r="V1725" i="12"/>
  <c r="B1726" i="12"/>
  <c r="U1725" i="12"/>
  <c r="E1725" i="12"/>
  <c r="F1725" i="12" s="1"/>
  <c r="W1725" i="12" l="1"/>
  <c r="Q1725" i="12"/>
  <c r="R1725" i="12" s="1"/>
  <c r="E2214" i="13"/>
  <c r="J1726" i="12"/>
  <c r="Y1726" i="12"/>
  <c r="I1726" i="12"/>
  <c r="V1726" i="12"/>
  <c r="B1727" i="12"/>
  <c r="U1726" i="12"/>
  <c r="E1726" i="12"/>
  <c r="F1726" i="12" s="1"/>
  <c r="N1726" i="12"/>
  <c r="O1726" i="12" s="1"/>
  <c r="P1726" i="12" s="1"/>
  <c r="K1725" i="12"/>
  <c r="E2213" i="13" l="1"/>
  <c r="Y1727" i="12"/>
  <c r="I1727" i="12"/>
  <c r="V1727" i="12"/>
  <c r="B1728" i="12"/>
  <c r="U1727" i="12"/>
  <c r="E1727" i="12"/>
  <c r="F1727" i="12" s="1"/>
  <c r="N1727" i="12"/>
  <c r="O1727" i="12" s="1"/>
  <c r="P1727" i="12" s="1"/>
  <c r="J1727" i="12"/>
  <c r="K1726" i="12"/>
  <c r="Q1726" i="12"/>
  <c r="R1726" i="12" s="1"/>
  <c r="W1726" i="12"/>
  <c r="W1727" i="12" l="1"/>
  <c r="Q1727" i="12"/>
  <c r="R1727" i="12" s="1"/>
  <c r="E2212" i="13"/>
  <c r="V1728" i="12"/>
  <c r="B1729" i="12"/>
  <c r="U1728" i="12"/>
  <c r="E1728" i="12"/>
  <c r="F1728" i="12" s="1"/>
  <c r="N1728" i="12"/>
  <c r="O1728" i="12" s="1"/>
  <c r="P1728" i="12" s="1"/>
  <c r="J1728" i="12"/>
  <c r="Y1728" i="12"/>
  <c r="I1728" i="12"/>
  <c r="K1727" i="12"/>
  <c r="W1728" i="12" l="1"/>
  <c r="Q1728" i="12"/>
  <c r="R1728" i="12" s="1"/>
  <c r="E2211" i="13"/>
  <c r="N1729" i="12"/>
  <c r="O1729" i="12" s="1"/>
  <c r="P1729" i="12" s="1"/>
  <c r="J1729" i="12"/>
  <c r="Y1729" i="12"/>
  <c r="I1729" i="12"/>
  <c r="V1729" i="12"/>
  <c r="B1730" i="12"/>
  <c r="U1729" i="12"/>
  <c r="E1729" i="12"/>
  <c r="F1729" i="12" s="1"/>
  <c r="K1728" i="12"/>
  <c r="W1729" i="12" l="1"/>
  <c r="Q1729" i="12"/>
  <c r="R1729" i="12" s="1"/>
  <c r="E2210" i="13"/>
  <c r="N1730" i="12"/>
  <c r="O1730" i="12" s="1"/>
  <c r="P1730" i="12" s="1"/>
  <c r="J1730" i="12"/>
  <c r="Y1730" i="12"/>
  <c r="I1730" i="12"/>
  <c r="V1730" i="12"/>
  <c r="B1731" i="12"/>
  <c r="U1730" i="12"/>
  <c r="E1730" i="12"/>
  <c r="F1730" i="12" s="1"/>
  <c r="K1729" i="12"/>
  <c r="W1730" i="12" l="1"/>
  <c r="E2209" i="13"/>
  <c r="J1731" i="12"/>
  <c r="Y1731" i="12"/>
  <c r="I1731" i="12"/>
  <c r="V1731" i="12"/>
  <c r="B1732" i="12"/>
  <c r="U1731" i="12"/>
  <c r="E1731" i="12"/>
  <c r="F1731" i="12" s="1"/>
  <c r="N1731" i="12"/>
  <c r="O1731" i="12" s="1"/>
  <c r="P1731" i="12" s="1"/>
  <c r="Q1730" i="12"/>
  <c r="R1730" i="12" s="1"/>
  <c r="K1730" i="12"/>
  <c r="W1731" i="12" l="1"/>
  <c r="E2208" i="13"/>
  <c r="J1732" i="12"/>
  <c r="Y1732" i="12"/>
  <c r="I1732" i="12"/>
  <c r="V1732" i="12"/>
  <c r="B1733" i="12"/>
  <c r="U1732" i="12"/>
  <c r="E1732" i="12"/>
  <c r="F1732" i="12" s="1"/>
  <c r="N1732" i="12"/>
  <c r="O1732" i="12" s="1"/>
  <c r="P1732" i="12" s="1"/>
  <c r="K1731" i="12"/>
  <c r="Q1731" i="12"/>
  <c r="R1731" i="12" s="1"/>
  <c r="W1732" i="12" l="1"/>
  <c r="K1732" i="12"/>
  <c r="E2207" i="13"/>
  <c r="V1733" i="12"/>
  <c r="B1734" i="12"/>
  <c r="U1733" i="12"/>
  <c r="E1733" i="12"/>
  <c r="F1733" i="12" s="1"/>
  <c r="N1733" i="12"/>
  <c r="O1733" i="12" s="1"/>
  <c r="P1733" i="12" s="1"/>
  <c r="J1733" i="12"/>
  <c r="Y1733" i="12"/>
  <c r="I1733" i="12"/>
  <c r="Q1732" i="12"/>
  <c r="R1732" i="12" s="1"/>
  <c r="K1733" i="12" l="1"/>
  <c r="Q1733" i="12"/>
  <c r="R1733" i="12" s="1"/>
  <c r="W1733" i="12"/>
  <c r="E2206" i="13"/>
  <c r="N1734" i="12"/>
  <c r="O1734" i="12" s="1"/>
  <c r="P1734" i="12" s="1"/>
  <c r="J1734" i="12"/>
  <c r="Y1734" i="12"/>
  <c r="I1734" i="12"/>
  <c r="V1734" i="12"/>
  <c r="B1735" i="12"/>
  <c r="U1734" i="12"/>
  <c r="E1734" i="12"/>
  <c r="F1734" i="12" s="1"/>
  <c r="W1734" i="12" l="1"/>
  <c r="Q1734" i="12"/>
  <c r="R1734" i="12" s="1"/>
  <c r="E2205" i="13"/>
  <c r="N1735" i="12"/>
  <c r="O1735" i="12" s="1"/>
  <c r="P1735" i="12" s="1"/>
  <c r="J1735" i="12"/>
  <c r="Y1735" i="12"/>
  <c r="I1735" i="12"/>
  <c r="V1735" i="12"/>
  <c r="B1736" i="12"/>
  <c r="U1735" i="12"/>
  <c r="E1735" i="12"/>
  <c r="F1735" i="12" s="1"/>
  <c r="K1734" i="12"/>
  <c r="K1735" i="12" l="1"/>
  <c r="W1735" i="12"/>
  <c r="Q1735" i="12"/>
  <c r="R1735" i="12" s="1"/>
  <c r="E2204" i="13"/>
  <c r="N1736" i="12"/>
  <c r="O1736" i="12" s="1"/>
  <c r="P1736" i="12" s="1"/>
  <c r="J1736" i="12"/>
  <c r="Y1736" i="12"/>
  <c r="I1736" i="12"/>
  <c r="V1736" i="12"/>
  <c r="B1737" i="12"/>
  <c r="U1736" i="12"/>
  <c r="E1736" i="12"/>
  <c r="F1736" i="12" s="1"/>
  <c r="W1736" i="12" l="1"/>
  <c r="Q1736" i="12"/>
  <c r="R1736" i="12" s="1"/>
  <c r="E2203" i="13"/>
  <c r="J1737" i="12"/>
  <c r="Y1737" i="12"/>
  <c r="I1737" i="12"/>
  <c r="V1737" i="12"/>
  <c r="B1738" i="12"/>
  <c r="U1737" i="12"/>
  <c r="E1737" i="12"/>
  <c r="F1737" i="12" s="1"/>
  <c r="N1737" i="12"/>
  <c r="O1737" i="12" s="1"/>
  <c r="P1737" i="12" s="1"/>
  <c r="K1736" i="12"/>
  <c r="W1737" i="12" l="1"/>
  <c r="K1737" i="12"/>
  <c r="Q1737" i="12"/>
  <c r="R1737" i="12" s="1"/>
  <c r="E2202" i="13"/>
  <c r="V1738" i="12"/>
  <c r="B1739" i="12"/>
  <c r="U1738" i="12"/>
  <c r="E1738" i="12"/>
  <c r="F1738" i="12" s="1"/>
  <c r="N1738" i="12"/>
  <c r="O1738" i="12" s="1"/>
  <c r="P1738" i="12" s="1"/>
  <c r="J1738" i="12"/>
  <c r="Y1738" i="12"/>
  <c r="I1738" i="12"/>
  <c r="K1738" i="12" l="1"/>
  <c r="Q1738" i="12"/>
  <c r="R1738" i="12" s="1"/>
  <c r="W1738" i="12"/>
  <c r="E2201" i="13"/>
  <c r="B1740" i="12"/>
  <c r="U1739" i="12"/>
  <c r="E1739" i="12"/>
  <c r="F1739" i="12" s="1"/>
  <c r="N1739" i="12"/>
  <c r="O1739" i="12" s="1"/>
  <c r="P1739" i="12" s="1"/>
  <c r="J1739" i="12"/>
  <c r="Y1739" i="12"/>
  <c r="I1739" i="12"/>
  <c r="V1739" i="12"/>
  <c r="E2200" i="13" l="1"/>
  <c r="N1740" i="12"/>
  <c r="O1740" i="12" s="1"/>
  <c r="P1740" i="12" s="1"/>
  <c r="J1740" i="12"/>
  <c r="Y1740" i="12"/>
  <c r="I1740" i="12"/>
  <c r="V1740" i="12"/>
  <c r="B1741" i="12"/>
  <c r="U1740" i="12"/>
  <c r="E1740" i="12"/>
  <c r="F1740" i="12" s="1"/>
  <c r="W1739" i="12"/>
  <c r="K1739" i="12"/>
  <c r="Q1739" i="12"/>
  <c r="R1739" i="12" s="1"/>
  <c r="E2199" i="13" l="1"/>
  <c r="N1741" i="12"/>
  <c r="O1741" i="12" s="1"/>
  <c r="P1741" i="12" s="1"/>
  <c r="J1741" i="12"/>
  <c r="Y1741" i="12"/>
  <c r="I1741" i="12"/>
  <c r="V1741" i="12"/>
  <c r="B1742" i="12"/>
  <c r="U1741" i="12"/>
  <c r="E1741" i="12"/>
  <c r="F1741" i="12" s="1"/>
  <c r="K1740" i="12"/>
  <c r="Q1740" i="12"/>
  <c r="R1740" i="12" s="1"/>
  <c r="W1740" i="12"/>
  <c r="W1741" i="12" l="1"/>
  <c r="E2198" i="13"/>
  <c r="J1742" i="12"/>
  <c r="Y1742" i="12"/>
  <c r="I1742" i="12"/>
  <c r="V1742" i="12"/>
  <c r="B1743" i="12"/>
  <c r="U1742" i="12"/>
  <c r="E1742" i="12"/>
  <c r="F1742" i="12" s="1"/>
  <c r="N1742" i="12"/>
  <c r="O1742" i="12" s="1"/>
  <c r="P1742" i="12" s="1"/>
  <c r="K1741" i="12"/>
  <c r="Q1741" i="12"/>
  <c r="R1741" i="12" s="1"/>
  <c r="W1742" i="12" l="1"/>
  <c r="E2197" i="13"/>
  <c r="Y1743" i="12"/>
  <c r="I1743" i="12"/>
  <c r="V1743" i="12"/>
  <c r="B1744" i="12"/>
  <c r="U1743" i="12"/>
  <c r="E1743" i="12"/>
  <c r="F1743" i="12" s="1"/>
  <c r="N1743" i="12"/>
  <c r="O1743" i="12" s="1"/>
  <c r="P1743" i="12" s="1"/>
  <c r="J1743" i="12"/>
  <c r="K1742" i="12"/>
  <c r="Q1742" i="12"/>
  <c r="R1742" i="12" s="1"/>
  <c r="W1743" i="12" l="1"/>
  <c r="E2196" i="13"/>
  <c r="V1744" i="12"/>
  <c r="B1745" i="12"/>
  <c r="U1744" i="12"/>
  <c r="E1744" i="12"/>
  <c r="F1744" i="12" s="1"/>
  <c r="N1744" i="12"/>
  <c r="O1744" i="12" s="1"/>
  <c r="P1744" i="12" s="1"/>
  <c r="J1744" i="12"/>
  <c r="Y1744" i="12"/>
  <c r="I1744" i="12"/>
  <c r="K1743" i="12"/>
  <c r="Q1743" i="12"/>
  <c r="R1743" i="12" s="1"/>
  <c r="W1744" i="12" l="1"/>
  <c r="Q1744" i="12"/>
  <c r="R1744" i="12" s="1"/>
  <c r="E2195" i="13"/>
  <c r="N1745" i="12"/>
  <c r="O1745" i="12" s="1"/>
  <c r="P1745" i="12" s="1"/>
  <c r="J1745" i="12"/>
  <c r="Y1745" i="12"/>
  <c r="I1745" i="12"/>
  <c r="V1745" i="12"/>
  <c r="B1746" i="12"/>
  <c r="U1745" i="12"/>
  <c r="E1745" i="12"/>
  <c r="F1745" i="12" s="1"/>
  <c r="K1744" i="12"/>
  <c r="Q1745" i="12" l="1"/>
  <c r="R1745" i="12" s="1"/>
  <c r="W1745" i="12"/>
  <c r="E2194" i="13"/>
  <c r="N1746" i="12"/>
  <c r="O1746" i="12" s="1"/>
  <c r="P1746" i="12" s="1"/>
  <c r="J1746" i="12"/>
  <c r="Y1746" i="12"/>
  <c r="I1746" i="12"/>
  <c r="V1746" i="12"/>
  <c r="U1746" i="12"/>
  <c r="E1746" i="12"/>
  <c r="F1746" i="12" s="1"/>
  <c r="B1747" i="12"/>
  <c r="K1745" i="12"/>
  <c r="W1746" i="12" l="1"/>
  <c r="K1746" i="12"/>
  <c r="Q1746" i="12"/>
  <c r="R1746" i="12" s="1"/>
  <c r="E2193" i="13"/>
  <c r="N1747" i="12"/>
  <c r="O1747" i="12" s="1"/>
  <c r="P1747" i="12" s="1"/>
  <c r="V1747" i="12"/>
  <c r="J1747" i="12"/>
  <c r="I1747" i="12"/>
  <c r="Y1747" i="12"/>
  <c r="E1747" i="12"/>
  <c r="F1747" i="12" s="1"/>
  <c r="U1747" i="12"/>
  <c r="B1748" i="12"/>
  <c r="W1747" i="12" l="1"/>
  <c r="E2192" i="13"/>
  <c r="B1749" i="12"/>
  <c r="U1748" i="12"/>
  <c r="E1748" i="12"/>
  <c r="F1748" i="12" s="1"/>
  <c r="N1748" i="12"/>
  <c r="O1748" i="12" s="1"/>
  <c r="P1748" i="12" s="1"/>
  <c r="J1748" i="12"/>
  <c r="I1748" i="12"/>
  <c r="Y1748" i="12"/>
  <c r="V1748" i="12"/>
  <c r="Q1747" i="12"/>
  <c r="R1747" i="12" s="1"/>
  <c r="K1747" i="12"/>
  <c r="W1748" i="12" l="1"/>
  <c r="Q1748" i="12"/>
  <c r="R1748" i="12" s="1"/>
  <c r="E2191" i="13"/>
  <c r="B1750" i="12"/>
  <c r="J1749" i="12"/>
  <c r="E1749" i="12"/>
  <c r="F1749" i="12" s="1"/>
  <c r="Y1749" i="12"/>
  <c r="V1749" i="12"/>
  <c r="U1749" i="12"/>
  <c r="N1749" i="12"/>
  <c r="O1749" i="12" s="1"/>
  <c r="P1749" i="12" s="1"/>
  <c r="I1749" i="12"/>
  <c r="K1748" i="12"/>
  <c r="E2190" i="13" l="1"/>
  <c r="B1751" i="12"/>
  <c r="U1750" i="12"/>
  <c r="E1750" i="12"/>
  <c r="F1750" i="12" s="1"/>
  <c r="Y1750" i="12"/>
  <c r="V1750" i="12"/>
  <c r="N1750" i="12"/>
  <c r="O1750" i="12" s="1"/>
  <c r="P1750" i="12" s="1"/>
  <c r="J1750" i="12"/>
  <c r="I1750" i="12"/>
  <c r="K1749" i="12"/>
  <c r="Q1749" i="12"/>
  <c r="R1749" i="12" s="1"/>
  <c r="W1749" i="12"/>
  <c r="Q1750" i="12" l="1"/>
  <c r="R1750" i="12" s="1"/>
  <c r="W1750" i="12"/>
  <c r="E2189" i="13"/>
  <c r="J1751" i="12"/>
  <c r="B1752" i="12"/>
  <c r="U1751" i="12"/>
  <c r="E1751" i="12"/>
  <c r="F1751" i="12" s="1"/>
  <c r="N1751" i="12"/>
  <c r="O1751" i="12" s="1"/>
  <c r="P1751" i="12" s="1"/>
  <c r="I1751" i="12"/>
  <c r="Y1751" i="12"/>
  <c r="V1751" i="12"/>
  <c r="K1750" i="12"/>
  <c r="W1751" i="12" l="1"/>
  <c r="Q1751" i="12"/>
  <c r="R1751" i="12" s="1"/>
  <c r="E2188" i="13"/>
  <c r="N1752" i="12"/>
  <c r="O1752" i="12" s="1"/>
  <c r="P1752" i="12" s="1"/>
  <c r="Y1752" i="12"/>
  <c r="I1752" i="12"/>
  <c r="J1752" i="12"/>
  <c r="B1753" i="12"/>
  <c r="E1752" i="12"/>
  <c r="F1752" i="12" s="1"/>
  <c r="V1752" i="12"/>
  <c r="U1752" i="12"/>
  <c r="K1751" i="12"/>
  <c r="W1752" i="12" l="1"/>
  <c r="Q1752" i="12"/>
  <c r="R1752" i="12" s="1"/>
  <c r="E2187" i="13"/>
  <c r="Y1753" i="12"/>
  <c r="I1753" i="12"/>
  <c r="V1753" i="12"/>
  <c r="N1753" i="12"/>
  <c r="O1753" i="12" s="1"/>
  <c r="P1753" i="12" s="1"/>
  <c r="U1753" i="12"/>
  <c r="J1753" i="12"/>
  <c r="B1754" i="12"/>
  <c r="E1753" i="12"/>
  <c r="F1753" i="12" s="1"/>
  <c r="K1752" i="12"/>
  <c r="W1753" i="12" l="1"/>
  <c r="Q1753" i="12"/>
  <c r="R1753" i="12" s="1"/>
  <c r="K1753" i="12"/>
  <c r="E2186" i="13"/>
  <c r="Y1754" i="12"/>
  <c r="I1754" i="12"/>
  <c r="V1754" i="12"/>
  <c r="U1754" i="12"/>
  <c r="N1754" i="12"/>
  <c r="O1754" i="12" s="1"/>
  <c r="P1754" i="12" s="1"/>
  <c r="J1754" i="12"/>
  <c r="B1755" i="12"/>
  <c r="E1754" i="12"/>
  <c r="F1754" i="12" s="1"/>
  <c r="W1754" i="12" l="1"/>
  <c r="K1754" i="12"/>
  <c r="E2185" i="13"/>
  <c r="V1755" i="12"/>
  <c r="B1756" i="12"/>
  <c r="U1755" i="12"/>
  <c r="E1755" i="12"/>
  <c r="F1755" i="12" s="1"/>
  <c r="N1755" i="12"/>
  <c r="O1755" i="12" s="1"/>
  <c r="P1755" i="12" s="1"/>
  <c r="Y1755" i="12"/>
  <c r="I1755" i="12"/>
  <c r="J1755" i="12"/>
  <c r="Q1754" i="12"/>
  <c r="R1754" i="12" s="1"/>
  <c r="W1755" i="12" l="1"/>
  <c r="Q1755" i="12"/>
  <c r="R1755" i="12" s="1"/>
  <c r="E2184" i="13"/>
  <c r="N1756" i="12"/>
  <c r="O1756" i="12" s="1"/>
  <c r="P1756" i="12" s="1"/>
  <c r="Y1756" i="12"/>
  <c r="V1756" i="12"/>
  <c r="B1757" i="12"/>
  <c r="U1756" i="12"/>
  <c r="E1756" i="12"/>
  <c r="F1756" i="12" s="1"/>
  <c r="J1756" i="12"/>
  <c r="I1756" i="12"/>
  <c r="K1755" i="12"/>
  <c r="K1756" i="12" l="1"/>
  <c r="W1756" i="12"/>
  <c r="E2183" i="13"/>
  <c r="J1757" i="12"/>
  <c r="V1757" i="12"/>
  <c r="U1757" i="12"/>
  <c r="N1757" i="12"/>
  <c r="O1757" i="12" s="1"/>
  <c r="P1757" i="12" s="1"/>
  <c r="I1757" i="12"/>
  <c r="E1757" i="12"/>
  <c r="F1757" i="12" s="1"/>
  <c r="B1758" i="12"/>
  <c r="Y1757" i="12"/>
  <c r="Q1756" i="12"/>
  <c r="R1756" i="12" s="1"/>
  <c r="W1757" i="12" l="1"/>
  <c r="Q1757" i="12"/>
  <c r="R1757" i="12" s="1"/>
  <c r="E2182" i="13"/>
  <c r="J1758" i="12"/>
  <c r="Y1758" i="12"/>
  <c r="B1759" i="12"/>
  <c r="U1758" i="12"/>
  <c r="E1758" i="12"/>
  <c r="F1758" i="12" s="1"/>
  <c r="V1758" i="12"/>
  <c r="N1758" i="12"/>
  <c r="O1758" i="12" s="1"/>
  <c r="P1758" i="12" s="1"/>
  <c r="I1758" i="12"/>
  <c r="K1757" i="12"/>
  <c r="Q1758" i="12" l="1"/>
  <c r="R1758" i="12" s="1"/>
  <c r="E2181" i="13"/>
  <c r="J1759" i="12"/>
  <c r="Y1759" i="12"/>
  <c r="I1759" i="12"/>
  <c r="V1759" i="12"/>
  <c r="B1760" i="12"/>
  <c r="U1759" i="12"/>
  <c r="E1759" i="12"/>
  <c r="F1759" i="12" s="1"/>
  <c r="N1759" i="12"/>
  <c r="O1759" i="12" s="1"/>
  <c r="P1759" i="12" s="1"/>
  <c r="K1758" i="12"/>
  <c r="W1758" i="12"/>
  <c r="W1759" i="12" l="1"/>
  <c r="E2180" i="13"/>
  <c r="V1760" i="12"/>
  <c r="J1760" i="12"/>
  <c r="Y1760" i="12"/>
  <c r="I1760" i="12"/>
  <c r="B1761" i="12"/>
  <c r="U1760" i="12"/>
  <c r="N1760" i="12"/>
  <c r="O1760" i="12" s="1"/>
  <c r="P1760" i="12" s="1"/>
  <c r="E1760" i="12"/>
  <c r="F1760" i="12" s="1"/>
  <c r="K1759" i="12"/>
  <c r="Q1759" i="12"/>
  <c r="R1759" i="12" s="1"/>
  <c r="K1760" i="12" l="1"/>
  <c r="Q1760" i="12"/>
  <c r="R1760" i="12" s="1"/>
  <c r="W1760" i="12"/>
  <c r="E2179" i="13"/>
  <c r="N1761" i="12"/>
  <c r="O1761" i="12" s="1"/>
  <c r="P1761" i="12" s="1"/>
  <c r="J1761" i="12"/>
  <c r="V1761" i="12"/>
  <c r="E1761" i="12"/>
  <c r="F1761" i="12" s="1"/>
  <c r="B1762" i="12"/>
  <c r="Y1761" i="12"/>
  <c r="U1761" i="12"/>
  <c r="I1761" i="12"/>
  <c r="W1761" i="12" l="1"/>
  <c r="Q1761" i="12"/>
  <c r="R1761" i="12" s="1"/>
  <c r="K1761" i="12"/>
  <c r="E2178" i="13"/>
  <c r="N1762" i="12"/>
  <c r="O1762" i="12" s="1"/>
  <c r="P1762" i="12" s="1"/>
  <c r="Y1762" i="12"/>
  <c r="I1762" i="12"/>
  <c r="B1763" i="12"/>
  <c r="U1762" i="12"/>
  <c r="E1762" i="12"/>
  <c r="F1762" i="12" s="1"/>
  <c r="J1762" i="12"/>
  <c r="V1762" i="12"/>
  <c r="Q1762" i="12" l="1"/>
  <c r="R1762" i="12" s="1"/>
  <c r="W1762" i="12"/>
  <c r="E2177" i="13"/>
  <c r="N1763" i="12"/>
  <c r="O1763" i="12" s="1"/>
  <c r="P1763" i="12" s="1"/>
  <c r="J1763" i="12"/>
  <c r="Y1763" i="12"/>
  <c r="I1763" i="12"/>
  <c r="V1763" i="12"/>
  <c r="U1763" i="12"/>
  <c r="E1763" i="12"/>
  <c r="F1763" i="12" s="1"/>
  <c r="B1764" i="12"/>
  <c r="K1762" i="12"/>
  <c r="W1763" i="12" l="1"/>
  <c r="K1763" i="12"/>
  <c r="Q1763" i="12"/>
  <c r="R1763" i="12" s="1"/>
  <c r="E2176" i="13"/>
  <c r="J1764" i="12"/>
  <c r="V1764" i="12"/>
  <c r="B1765" i="12"/>
  <c r="U1764" i="12"/>
  <c r="E1764" i="12"/>
  <c r="F1764" i="12" s="1"/>
  <c r="N1764" i="12"/>
  <c r="O1764" i="12" s="1"/>
  <c r="P1764" i="12" s="1"/>
  <c r="Y1764" i="12"/>
  <c r="I1764" i="12"/>
  <c r="W1764" i="12" l="1"/>
  <c r="E2175" i="13"/>
  <c r="B1766" i="12"/>
  <c r="U1765" i="12"/>
  <c r="E1765" i="12"/>
  <c r="F1765" i="12" s="1"/>
  <c r="N1765" i="12"/>
  <c r="O1765" i="12" s="1"/>
  <c r="P1765" i="12" s="1"/>
  <c r="J1765" i="12"/>
  <c r="I1765" i="12"/>
  <c r="Y1765" i="12"/>
  <c r="V1765" i="12"/>
  <c r="Q1764" i="12"/>
  <c r="R1764" i="12" s="1"/>
  <c r="K1764" i="12"/>
  <c r="Q1765" i="12" l="1"/>
  <c r="R1765" i="12" s="1"/>
  <c r="W1765" i="12"/>
  <c r="E2174" i="13"/>
  <c r="B1767" i="12"/>
  <c r="U1766" i="12"/>
  <c r="E1766" i="12"/>
  <c r="F1766" i="12" s="1"/>
  <c r="N1766" i="12"/>
  <c r="O1766" i="12" s="1"/>
  <c r="P1766" i="12" s="1"/>
  <c r="Y1766" i="12"/>
  <c r="I1766" i="12"/>
  <c r="V1766" i="12"/>
  <c r="J1766" i="12"/>
  <c r="K1765" i="12"/>
  <c r="W1766" i="12" l="1"/>
  <c r="Q1766" i="12"/>
  <c r="R1766" i="12" s="1"/>
  <c r="E2173" i="13"/>
  <c r="N1767" i="12"/>
  <c r="O1767" i="12" s="1"/>
  <c r="P1767" i="12" s="1"/>
  <c r="J1767" i="12"/>
  <c r="V1767" i="12"/>
  <c r="B1768" i="12"/>
  <c r="U1767" i="12"/>
  <c r="E1767" i="12"/>
  <c r="F1767" i="12" s="1"/>
  <c r="I1767" i="12"/>
  <c r="Y1767" i="12"/>
  <c r="K1766" i="12"/>
  <c r="W1767" i="12" l="1"/>
  <c r="Q1767" i="12"/>
  <c r="R1767" i="12" s="1"/>
  <c r="K1767" i="12"/>
  <c r="E2172" i="13"/>
  <c r="N1768" i="12"/>
  <c r="O1768" i="12" s="1"/>
  <c r="P1768" i="12" s="1"/>
  <c r="J1768" i="12"/>
  <c r="Y1768" i="12"/>
  <c r="I1768" i="12"/>
  <c r="B1769" i="12"/>
  <c r="U1768" i="12"/>
  <c r="E1768" i="12"/>
  <c r="F1768" i="12" s="1"/>
  <c r="V1768" i="12"/>
  <c r="W1768" i="12" l="1"/>
  <c r="Q1768" i="12"/>
  <c r="R1768" i="12" s="1"/>
  <c r="E2171" i="13"/>
  <c r="Y1769" i="12"/>
  <c r="I1769" i="12"/>
  <c r="V1769" i="12"/>
  <c r="B1770" i="12"/>
  <c r="U1769" i="12"/>
  <c r="E1769" i="12"/>
  <c r="F1769" i="12" s="1"/>
  <c r="N1769" i="12"/>
  <c r="O1769" i="12" s="1"/>
  <c r="P1769" i="12" s="1"/>
  <c r="J1769" i="12"/>
  <c r="K1768" i="12"/>
  <c r="W1769" i="12" l="1"/>
  <c r="Q1769" i="12"/>
  <c r="R1769" i="12" s="1"/>
  <c r="K1769" i="12"/>
  <c r="E2170" i="13"/>
  <c r="Y1770" i="12"/>
  <c r="I1770" i="12"/>
  <c r="V1770" i="12"/>
  <c r="B1771" i="12"/>
  <c r="U1770" i="12"/>
  <c r="E1770" i="12"/>
  <c r="F1770" i="12" s="1"/>
  <c r="N1770" i="12"/>
  <c r="O1770" i="12" s="1"/>
  <c r="P1770" i="12" s="1"/>
  <c r="J1770" i="12"/>
  <c r="W1770" i="12" l="1"/>
  <c r="E2169" i="13"/>
  <c r="V1771" i="12"/>
  <c r="B1772" i="12"/>
  <c r="U1771" i="12"/>
  <c r="E1771" i="12"/>
  <c r="F1771" i="12" s="1"/>
  <c r="N1771" i="12"/>
  <c r="O1771" i="12" s="1"/>
  <c r="P1771" i="12" s="1"/>
  <c r="J1771" i="12"/>
  <c r="Y1771" i="12"/>
  <c r="I1771" i="12"/>
  <c r="K1770" i="12"/>
  <c r="Q1770" i="12"/>
  <c r="R1770" i="12" s="1"/>
  <c r="K1771" i="12" l="1"/>
  <c r="Q1771" i="12"/>
  <c r="R1771" i="12" s="1"/>
  <c r="W1771" i="12"/>
  <c r="E2168" i="13"/>
  <c r="N1772" i="12"/>
  <c r="O1772" i="12" s="1"/>
  <c r="P1772" i="12" s="1"/>
  <c r="Y1772" i="12"/>
  <c r="I1772" i="12"/>
  <c r="V1772" i="12"/>
  <c r="B1773" i="12"/>
  <c r="U1772" i="12"/>
  <c r="E1772" i="12"/>
  <c r="F1772" i="12" s="1"/>
  <c r="J1772" i="12"/>
  <c r="Q1772" i="12" l="1"/>
  <c r="R1772" i="12" s="1"/>
  <c r="E2167" i="13"/>
  <c r="N1773" i="12"/>
  <c r="O1773" i="12" s="1"/>
  <c r="P1773" i="12" s="1"/>
  <c r="J1773" i="12"/>
  <c r="Y1773" i="12"/>
  <c r="I1773" i="12"/>
  <c r="V1773" i="12"/>
  <c r="B1774" i="12"/>
  <c r="U1773" i="12"/>
  <c r="E1773" i="12"/>
  <c r="F1773" i="12" s="1"/>
  <c r="K1772" i="12"/>
  <c r="W1772" i="12"/>
  <c r="K1773" i="12" l="1"/>
  <c r="Q1773" i="12"/>
  <c r="R1773" i="12" s="1"/>
  <c r="W1773" i="12"/>
  <c r="E2166" i="13"/>
  <c r="J1774" i="12"/>
  <c r="Y1774" i="12"/>
  <c r="I1774" i="12"/>
  <c r="V1774" i="12"/>
  <c r="B1775" i="12"/>
  <c r="U1774" i="12"/>
  <c r="E1774" i="12"/>
  <c r="F1774" i="12" s="1"/>
  <c r="N1774" i="12"/>
  <c r="O1774" i="12" s="1"/>
  <c r="P1774" i="12" s="1"/>
  <c r="W1774" i="12" l="1"/>
  <c r="Q1774" i="12"/>
  <c r="R1774" i="12" s="1"/>
  <c r="E2165" i="13"/>
  <c r="J1775" i="12"/>
  <c r="Y1775" i="12"/>
  <c r="I1775" i="12"/>
  <c r="V1775" i="12"/>
  <c r="B1776" i="12"/>
  <c r="U1775" i="12"/>
  <c r="E1775" i="12"/>
  <c r="F1775" i="12" s="1"/>
  <c r="N1775" i="12"/>
  <c r="O1775" i="12" s="1"/>
  <c r="P1775" i="12" s="1"/>
  <c r="K1774" i="12"/>
  <c r="K1775" i="12" l="1"/>
  <c r="Q1775" i="12"/>
  <c r="R1775" i="12" s="1"/>
  <c r="W1775" i="12"/>
  <c r="E2164" i="13"/>
  <c r="V1776" i="12"/>
  <c r="B1777" i="12"/>
  <c r="U1776" i="12"/>
  <c r="E1776" i="12"/>
  <c r="F1776" i="12" s="1"/>
  <c r="N1776" i="12"/>
  <c r="O1776" i="12" s="1"/>
  <c r="P1776" i="12" s="1"/>
  <c r="J1776" i="12"/>
  <c r="Y1776" i="12"/>
  <c r="I1776" i="12"/>
  <c r="W1776" i="12" l="1"/>
  <c r="K1776" i="12"/>
  <c r="E2163" i="13"/>
  <c r="N1777" i="12"/>
  <c r="O1777" i="12" s="1"/>
  <c r="P1777" i="12" s="1"/>
  <c r="J1777" i="12"/>
  <c r="V1777" i="12"/>
  <c r="B1778" i="12"/>
  <c r="Y1777" i="12"/>
  <c r="U1777" i="12"/>
  <c r="I1777" i="12"/>
  <c r="E1777" i="12"/>
  <c r="F1777" i="12" s="1"/>
  <c r="Q1776" i="12"/>
  <c r="R1776" i="12" s="1"/>
  <c r="W1777" i="12" l="1"/>
  <c r="Q1777" i="12"/>
  <c r="R1777" i="12" s="1"/>
  <c r="K1777" i="12"/>
  <c r="E2162" i="13"/>
  <c r="N1778" i="12"/>
  <c r="O1778" i="12" s="1"/>
  <c r="P1778" i="12" s="1"/>
  <c r="J1778" i="12"/>
  <c r="Y1778" i="12"/>
  <c r="I1778" i="12"/>
  <c r="B1779" i="12"/>
  <c r="U1778" i="12"/>
  <c r="E1778" i="12"/>
  <c r="F1778" i="12" s="1"/>
  <c r="V1778" i="12"/>
  <c r="K1778" i="12" l="1"/>
  <c r="W1778" i="12"/>
  <c r="E2161" i="13"/>
  <c r="N1779" i="12"/>
  <c r="O1779" i="12" s="1"/>
  <c r="P1779" i="12" s="1"/>
  <c r="J1779" i="12"/>
  <c r="Y1779" i="12"/>
  <c r="I1779" i="12"/>
  <c r="V1779" i="12"/>
  <c r="B1780" i="12"/>
  <c r="U1779" i="12"/>
  <c r="E1779" i="12"/>
  <c r="F1779" i="12" s="1"/>
  <c r="Q1778" i="12"/>
  <c r="R1778" i="12" s="1"/>
  <c r="Q1779" i="12" l="1"/>
  <c r="R1779" i="12" s="1"/>
  <c r="K1779" i="12"/>
  <c r="W1779" i="12"/>
  <c r="E2160" i="13"/>
  <c r="J1780" i="12"/>
  <c r="Y1780" i="12"/>
  <c r="I1780" i="12"/>
  <c r="V1780" i="12"/>
  <c r="B1781" i="12"/>
  <c r="U1780" i="12"/>
  <c r="E1780" i="12"/>
  <c r="F1780" i="12" s="1"/>
  <c r="N1780" i="12"/>
  <c r="O1780" i="12" s="1"/>
  <c r="P1780" i="12" s="1"/>
  <c r="W1780" i="12" l="1"/>
  <c r="Q1780" i="12"/>
  <c r="R1780" i="12" s="1"/>
  <c r="E2159" i="13"/>
  <c r="V1781" i="12"/>
  <c r="B1782" i="12"/>
  <c r="U1781" i="12"/>
  <c r="E1781" i="12"/>
  <c r="F1781" i="12" s="1"/>
  <c r="N1781" i="12"/>
  <c r="O1781" i="12" s="1"/>
  <c r="P1781" i="12" s="1"/>
  <c r="J1781" i="12"/>
  <c r="Y1781" i="12"/>
  <c r="I1781" i="12"/>
  <c r="K1780" i="12"/>
  <c r="W1781" i="12" l="1"/>
  <c r="K1781" i="12"/>
  <c r="Q1781" i="12"/>
  <c r="R1781" i="12" s="1"/>
  <c r="E2158" i="13"/>
  <c r="B1783" i="12"/>
  <c r="U1782" i="12"/>
  <c r="E1782" i="12"/>
  <c r="F1782" i="12" s="1"/>
  <c r="N1782" i="12"/>
  <c r="O1782" i="12" s="1"/>
  <c r="P1782" i="12" s="1"/>
  <c r="Y1782" i="12"/>
  <c r="I1782" i="12"/>
  <c r="V1782" i="12"/>
  <c r="J1782" i="12"/>
  <c r="W1782" i="12" l="1"/>
  <c r="E2157" i="13"/>
  <c r="N1783" i="12"/>
  <c r="O1783" i="12" s="1"/>
  <c r="P1783" i="12" s="1"/>
  <c r="J1783" i="12"/>
  <c r="Y1783" i="12"/>
  <c r="I1783" i="12"/>
  <c r="V1783" i="12"/>
  <c r="B1784" i="12"/>
  <c r="U1783" i="12"/>
  <c r="E1783" i="12"/>
  <c r="F1783" i="12" s="1"/>
  <c r="K1782" i="12"/>
  <c r="Q1782" i="12"/>
  <c r="R1782" i="12" s="1"/>
  <c r="Q1783" i="12" l="1"/>
  <c r="R1783" i="12" s="1"/>
  <c r="W1783" i="12"/>
  <c r="E2156" i="13"/>
  <c r="N1784" i="12"/>
  <c r="O1784" i="12" s="1"/>
  <c r="P1784" i="12" s="1"/>
  <c r="J1784" i="12"/>
  <c r="Y1784" i="12"/>
  <c r="I1784" i="12"/>
  <c r="V1784" i="12"/>
  <c r="B1785" i="12"/>
  <c r="U1784" i="12"/>
  <c r="E1784" i="12"/>
  <c r="F1784" i="12" s="1"/>
  <c r="K1783" i="12"/>
  <c r="W1784" i="12" l="1"/>
  <c r="K1784" i="12"/>
  <c r="Q1784" i="12"/>
  <c r="R1784" i="12" s="1"/>
  <c r="E2155" i="13"/>
  <c r="J1785" i="12"/>
  <c r="Y1785" i="12"/>
  <c r="I1785" i="12"/>
  <c r="V1785" i="12"/>
  <c r="B1786" i="12"/>
  <c r="U1785" i="12"/>
  <c r="E1785" i="12"/>
  <c r="F1785" i="12" s="1"/>
  <c r="N1785" i="12"/>
  <c r="O1785" i="12" s="1"/>
  <c r="P1785" i="12" s="1"/>
  <c r="Q1785" i="12" l="1"/>
  <c r="R1785" i="12" s="1"/>
  <c r="W1785" i="12"/>
  <c r="E2154" i="13"/>
  <c r="Y1786" i="12"/>
  <c r="I1786" i="12"/>
  <c r="V1786" i="12"/>
  <c r="B1787" i="12"/>
  <c r="U1786" i="12"/>
  <c r="E1786" i="12"/>
  <c r="F1786" i="12" s="1"/>
  <c r="N1786" i="12"/>
  <c r="O1786" i="12" s="1"/>
  <c r="P1786" i="12" s="1"/>
  <c r="J1786" i="12"/>
  <c r="K1785" i="12"/>
  <c r="W1786" i="12" l="1"/>
  <c r="E2153" i="13"/>
  <c r="V1787" i="12"/>
  <c r="B1788" i="12"/>
  <c r="U1787" i="12"/>
  <c r="E1787" i="12"/>
  <c r="F1787" i="12" s="1"/>
  <c r="N1787" i="12"/>
  <c r="O1787" i="12" s="1"/>
  <c r="P1787" i="12" s="1"/>
  <c r="J1787" i="12"/>
  <c r="Y1787" i="12"/>
  <c r="I1787" i="12"/>
  <c r="K1786" i="12"/>
  <c r="Q1786" i="12"/>
  <c r="R1786" i="12" s="1"/>
  <c r="K1787" i="12" l="1"/>
  <c r="W1787" i="12"/>
  <c r="Q1787" i="12"/>
  <c r="R1787" i="12" s="1"/>
  <c r="E2152" i="13"/>
  <c r="N1788" i="12"/>
  <c r="O1788" i="12" s="1"/>
  <c r="P1788" i="12" s="1"/>
  <c r="J1788" i="12"/>
  <c r="Y1788" i="12"/>
  <c r="I1788" i="12"/>
  <c r="V1788" i="12"/>
  <c r="B1789" i="12"/>
  <c r="U1788" i="12"/>
  <c r="E1788" i="12"/>
  <c r="F1788" i="12" s="1"/>
  <c r="Q1788" i="12" l="1"/>
  <c r="R1788" i="12" s="1"/>
  <c r="W1788" i="12"/>
  <c r="E2151" i="13"/>
  <c r="N1789" i="12"/>
  <c r="O1789" i="12" s="1"/>
  <c r="P1789" i="12" s="1"/>
  <c r="J1789" i="12"/>
  <c r="Y1789" i="12"/>
  <c r="I1789" i="12"/>
  <c r="V1789" i="12"/>
  <c r="B1790" i="12"/>
  <c r="U1789" i="12"/>
  <c r="E1789" i="12"/>
  <c r="F1789" i="12" s="1"/>
  <c r="K1788" i="12"/>
  <c r="W1789" i="12" l="1"/>
  <c r="Q1789" i="12"/>
  <c r="R1789" i="12" s="1"/>
  <c r="E2150" i="13"/>
  <c r="J1790" i="12"/>
  <c r="Y1790" i="12"/>
  <c r="I1790" i="12"/>
  <c r="V1790" i="12"/>
  <c r="B1791" i="12"/>
  <c r="U1790" i="12"/>
  <c r="E1790" i="12"/>
  <c r="F1790" i="12" s="1"/>
  <c r="N1790" i="12"/>
  <c r="O1790" i="12" s="1"/>
  <c r="P1790" i="12" s="1"/>
  <c r="K1789" i="12"/>
  <c r="K1790" i="12" l="1"/>
  <c r="Q1790" i="12"/>
  <c r="R1790" i="12" s="1"/>
  <c r="W1790" i="12"/>
  <c r="E2149" i="13"/>
  <c r="J1791" i="12"/>
  <c r="Y1791" i="12"/>
  <c r="I1791" i="12"/>
  <c r="V1791" i="12"/>
  <c r="B1792" i="12"/>
  <c r="U1791" i="12"/>
  <c r="E1791" i="12"/>
  <c r="F1791" i="12" s="1"/>
  <c r="N1791" i="12"/>
  <c r="O1791" i="12" s="1"/>
  <c r="P1791" i="12" s="1"/>
  <c r="W1791" i="12" l="1"/>
  <c r="K1791" i="12"/>
  <c r="Q1791" i="12"/>
  <c r="R1791" i="12" s="1"/>
  <c r="E2148" i="13"/>
  <c r="V1792" i="12"/>
  <c r="B1793" i="12"/>
  <c r="U1792" i="12"/>
  <c r="E1792" i="12"/>
  <c r="F1792" i="12" s="1"/>
  <c r="N1792" i="12"/>
  <c r="O1792" i="12" s="1"/>
  <c r="P1792" i="12" s="1"/>
  <c r="J1792" i="12"/>
  <c r="Y1792" i="12"/>
  <c r="I1792" i="12"/>
  <c r="W1792" i="12" l="1"/>
  <c r="Q1792" i="12"/>
  <c r="R1792" i="12" s="1"/>
  <c r="K1792" i="12"/>
  <c r="E2147" i="13"/>
  <c r="N1793" i="12"/>
  <c r="O1793" i="12" s="1"/>
  <c r="P1793" i="12" s="1"/>
  <c r="J1793" i="12"/>
  <c r="V1793" i="12"/>
  <c r="B1794" i="12"/>
  <c r="Y1793" i="12"/>
  <c r="U1793" i="12"/>
  <c r="I1793" i="12"/>
  <c r="E1793" i="12"/>
  <c r="F1793" i="12" s="1"/>
  <c r="W1793" i="12" l="1"/>
  <c r="Q1793" i="12"/>
  <c r="R1793" i="12" s="1"/>
  <c r="K1793" i="12"/>
  <c r="E2146" i="13"/>
  <c r="N1794" i="12"/>
  <c r="O1794" i="12" s="1"/>
  <c r="P1794" i="12" s="1"/>
  <c r="J1794" i="12"/>
  <c r="Y1794" i="12"/>
  <c r="I1794" i="12"/>
  <c r="V1794" i="12"/>
  <c r="B1795" i="12"/>
  <c r="U1794" i="12"/>
  <c r="E1794" i="12"/>
  <c r="F1794" i="12" s="1"/>
  <c r="W1794" i="12" l="1"/>
  <c r="E2145" i="13"/>
  <c r="N1795" i="12"/>
  <c r="O1795" i="12" s="1"/>
  <c r="P1795" i="12" s="1"/>
  <c r="J1795" i="12"/>
  <c r="Y1795" i="12"/>
  <c r="I1795" i="12"/>
  <c r="V1795" i="12"/>
  <c r="B1796" i="12"/>
  <c r="U1795" i="12"/>
  <c r="E1795" i="12"/>
  <c r="F1795" i="12" s="1"/>
  <c r="Q1794" i="12"/>
  <c r="R1794" i="12" s="1"/>
  <c r="K1794" i="12"/>
  <c r="W1795" i="12" l="1"/>
  <c r="E2144" i="13"/>
  <c r="J1796" i="12"/>
  <c r="Y1796" i="12"/>
  <c r="I1796" i="12"/>
  <c r="V1796" i="12"/>
  <c r="B1797" i="12"/>
  <c r="U1796" i="12"/>
  <c r="E1796" i="12"/>
  <c r="F1796" i="12" s="1"/>
  <c r="N1796" i="12"/>
  <c r="O1796" i="12" s="1"/>
  <c r="P1796" i="12" s="1"/>
  <c r="K1795" i="12"/>
  <c r="Q1795" i="12"/>
  <c r="R1795" i="12" s="1"/>
  <c r="W1796" i="12" l="1"/>
  <c r="E2143" i="13"/>
  <c r="V1797" i="12"/>
  <c r="B1798" i="12"/>
  <c r="U1797" i="12"/>
  <c r="E1797" i="12"/>
  <c r="F1797" i="12" s="1"/>
  <c r="N1797" i="12"/>
  <c r="O1797" i="12" s="1"/>
  <c r="P1797" i="12" s="1"/>
  <c r="J1797" i="12"/>
  <c r="Y1797" i="12"/>
  <c r="I1797" i="12"/>
  <c r="K1796" i="12"/>
  <c r="Q1796" i="12"/>
  <c r="R1796" i="12" s="1"/>
  <c r="K1797" i="12" l="1"/>
  <c r="W1797" i="12"/>
  <c r="Q1797" i="12"/>
  <c r="R1797" i="12" s="1"/>
  <c r="E2142" i="13"/>
  <c r="B1799" i="12"/>
  <c r="U1798" i="12"/>
  <c r="E1798" i="12"/>
  <c r="F1798" i="12" s="1"/>
  <c r="N1798" i="12"/>
  <c r="O1798" i="12" s="1"/>
  <c r="P1798" i="12" s="1"/>
  <c r="J1798" i="12"/>
  <c r="Y1798" i="12"/>
  <c r="I1798" i="12"/>
  <c r="V1798" i="12"/>
  <c r="W1798" i="12" l="1"/>
  <c r="E2141" i="13"/>
  <c r="N1799" i="12"/>
  <c r="O1799" i="12" s="1"/>
  <c r="P1799" i="12" s="1"/>
  <c r="J1799" i="12"/>
  <c r="Y1799" i="12"/>
  <c r="I1799" i="12"/>
  <c r="V1799" i="12"/>
  <c r="B1800" i="12"/>
  <c r="U1799" i="12"/>
  <c r="E1799" i="12"/>
  <c r="F1799" i="12" s="1"/>
  <c r="K1798" i="12"/>
  <c r="Q1798" i="12"/>
  <c r="R1798" i="12" s="1"/>
  <c r="W1799" i="12" l="1"/>
  <c r="K1799" i="12"/>
  <c r="Q1799" i="12"/>
  <c r="R1799" i="12" s="1"/>
  <c r="E2140" i="13"/>
  <c r="N1800" i="12"/>
  <c r="O1800" i="12" s="1"/>
  <c r="P1800" i="12" s="1"/>
  <c r="J1800" i="12"/>
  <c r="Y1800" i="12"/>
  <c r="I1800" i="12"/>
  <c r="V1800" i="12"/>
  <c r="B1801" i="12"/>
  <c r="U1800" i="12"/>
  <c r="E1800" i="12"/>
  <c r="F1800" i="12" s="1"/>
  <c r="W1800" i="12" l="1"/>
  <c r="Q1800" i="12"/>
  <c r="R1800" i="12" s="1"/>
  <c r="E2139" i="13"/>
  <c r="J1801" i="12"/>
  <c r="Y1801" i="12"/>
  <c r="I1801" i="12"/>
  <c r="V1801" i="12"/>
  <c r="B1802" i="12"/>
  <c r="U1801" i="12"/>
  <c r="E1801" i="12"/>
  <c r="F1801" i="12" s="1"/>
  <c r="N1801" i="12"/>
  <c r="O1801" i="12" s="1"/>
  <c r="P1801" i="12" s="1"/>
  <c r="K1800" i="12"/>
  <c r="K1801" i="12" l="1"/>
  <c r="Q1801" i="12"/>
  <c r="R1801" i="12" s="1"/>
  <c r="W1801" i="12"/>
  <c r="E2138" i="13"/>
  <c r="Y1802" i="12"/>
  <c r="I1802" i="12"/>
  <c r="V1802" i="12"/>
  <c r="B1803" i="12"/>
  <c r="U1802" i="12"/>
  <c r="E1802" i="12"/>
  <c r="F1802" i="12" s="1"/>
  <c r="N1802" i="12"/>
  <c r="O1802" i="12" s="1"/>
  <c r="P1802" i="12" s="1"/>
  <c r="J1802" i="12"/>
  <c r="W1802" i="12" l="1"/>
  <c r="Q1802" i="12"/>
  <c r="R1802" i="12" s="1"/>
  <c r="E2137" i="13"/>
  <c r="V1803" i="12"/>
  <c r="B1804" i="12"/>
  <c r="U1803" i="12"/>
  <c r="E1803" i="12"/>
  <c r="F1803" i="12" s="1"/>
  <c r="N1803" i="12"/>
  <c r="O1803" i="12" s="1"/>
  <c r="P1803" i="12" s="1"/>
  <c r="J1803" i="12"/>
  <c r="Y1803" i="12"/>
  <c r="I1803" i="12"/>
  <c r="K1802" i="12"/>
  <c r="K1803" i="12" l="1"/>
  <c r="Q1803" i="12"/>
  <c r="R1803" i="12" s="1"/>
  <c r="W1803" i="12"/>
  <c r="E2136" i="13"/>
  <c r="N1804" i="12"/>
  <c r="O1804" i="12" s="1"/>
  <c r="P1804" i="12" s="1"/>
  <c r="J1804" i="12"/>
  <c r="Y1804" i="12"/>
  <c r="I1804" i="12"/>
  <c r="V1804" i="12"/>
  <c r="B1805" i="12"/>
  <c r="U1804" i="12"/>
  <c r="E1804" i="12"/>
  <c r="F1804" i="12" s="1"/>
  <c r="K1804" i="12" l="1"/>
  <c r="Q1804" i="12"/>
  <c r="R1804" i="12" s="1"/>
  <c r="W1804" i="12"/>
  <c r="E2135" i="13"/>
  <c r="N1805" i="12"/>
  <c r="O1805" i="12" s="1"/>
  <c r="P1805" i="12" s="1"/>
  <c r="J1805" i="12"/>
  <c r="Y1805" i="12"/>
  <c r="I1805" i="12"/>
  <c r="V1805" i="12"/>
  <c r="B1806" i="12"/>
  <c r="U1805" i="12"/>
  <c r="E1805" i="12"/>
  <c r="F1805" i="12" s="1"/>
  <c r="W1805" i="12" l="1"/>
  <c r="Q1805" i="12"/>
  <c r="R1805" i="12" s="1"/>
  <c r="K1805" i="12"/>
  <c r="E2134" i="13"/>
  <c r="J1806" i="12"/>
  <c r="Y1806" i="12"/>
  <c r="I1806" i="12"/>
  <c r="V1806" i="12"/>
  <c r="B1807" i="12"/>
  <c r="U1806" i="12"/>
  <c r="E1806" i="12"/>
  <c r="F1806" i="12" s="1"/>
  <c r="N1806" i="12"/>
  <c r="O1806" i="12" s="1"/>
  <c r="P1806" i="12" s="1"/>
  <c r="K1806" i="12" l="1"/>
  <c r="Q1806" i="12"/>
  <c r="R1806" i="12" s="1"/>
  <c r="W1806" i="12"/>
  <c r="E2133" i="13"/>
  <c r="J1807" i="12"/>
  <c r="Y1807" i="12"/>
  <c r="I1807" i="12"/>
  <c r="V1807" i="12"/>
  <c r="B1808" i="12"/>
  <c r="U1807" i="12"/>
  <c r="E1807" i="12"/>
  <c r="F1807" i="12" s="1"/>
  <c r="N1807" i="12"/>
  <c r="O1807" i="12" s="1"/>
  <c r="P1807" i="12" s="1"/>
  <c r="E2132" i="13" l="1"/>
  <c r="V1808" i="12"/>
  <c r="B1809" i="12"/>
  <c r="U1808" i="12"/>
  <c r="E1808" i="12"/>
  <c r="F1808" i="12" s="1"/>
  <c r="N1808" i="12"/>
  <c r="O1808" i="12" s="1"/>
  <c r="P1808" i="12" s="1"/>
  <c r="J1808" i="12"/>
  <c r="Y1808" i="12"/>
  <c r="I1808" i="12"/>
  <c r="K1807" i="12"/>
  <c r="Q1807" i="12"/>
  <c r="R1807" i="12" s="1"/>
  <c r="W1807" i="12"/>
  <c r="K1808" i="12" l="1"/>
  <c r="Q1808" i="12"/>
  <c r="R1808" i="12" s="1"/>
  <c r="W1808" i="12"/>
  <c r="E2131" i="13"/>
  <c r="N1809" i="12"/>
  <c r="O1809" i="12" s="1"/>
  <c r="P1809" i="12" s="1"/>
  <c r="J1809" i="12"/>
  <c r="Y1809" i="12"/>
  <c r="I1809" i="12"/>
  <c r="V1809" i="12"/>
  <c r="B1810" i="12"/>
  <c r="U1809" i="12"/>
  <c r="E1809" i="12"/>
  <c r="F1809" i="12" s="1"/>
  <c r="Q1809" i="12" l="1"/>
  <c r="R1809" i="12" s="1"/>
  <c r="W1809" i="12"/>
  <c r="E2130" i="13"/>
  <c r="N1810" i="12"/>
  <c r="O1810" i="12" s="1"/>
  <c r="P1810" i="12" s="1"/>
  <c r="J1810" i="12"/>
  <c r="Y1810" i="12"/>
  <c r="I1810" i="12"/>
  <c r="V1810" i="12"/>
  <c r="B1811" i="12"/>
  <c r="U1810" i="12"/>
  <c r="E1810" i="12"/>
  <c r="F1810" i="12" s="1"/>
  <c r="K1809" i="12"/>
  <c r="W1810" i="12" l="1"/>
  <c r="Q1810" i="12"/>
  <c r="R1810" i="12" s="1"/>
  <c r="E2129" i="13"/>
  <c r="N1811" i="12"/>
  <c r="O1811" i="12" s="1"/>
  <c r="P1811" i="12" s="1"/>
  <c r="J1811" i="12"/>
  <c r="Y1811" i="12"/>
  <c r="I1811" i="12"/>
  <c r="V1811" i="12"/>
  <c r="B1812" i="12"/>
  <c r="U1811" i="12"/>
  <c r="E1811" i="12"/>
  <c r="F1811" i="12" s="1"/>
  <c r="K1810" i="12"/>
  <c r="W1811" i="12" l="1"/>
  <c r="Q1811" i="12"/>
  <c r="R1811" i="12" s="1"/>
  <c r="E2128" i="13"/>
  <c r="J1812" i="12"/>
  <c r="Y1812" i="12"/>
  <c r="I1812" i="12"/>
  <c r="V1812" i="12"/>
  <c r="B1813" i="12"/>
  <c r="U1812" i="12"/>
  <c r="E1812" i="12"/>
  <c r="F1812" i="12" s="1"/>
  <c r="N1812" i="12"/>
  <c r="O1812" i="12" s="1"/>
  <c r="P1812" i="12" s="1"/>
  <c r="K1811" i="12"/>
  <c r="W1812" i="12" l="1"/>
  <c r="K1812" i="12"/>
  <c r="Q1812" i="12"/>
  <c r="R1812" i="12" s="1"/>
  <c r="E2127" i="13"/>
  <c r="V1813" i="12"/>
  <c r="B1814" i="12"/>
  <c r="U1813" i="12"/>
  <c r="E1813" i="12"/>
  <c r="F1813" i="12" s="1"/>
  <c r="N1813" i="12"/>
  <c r="O1813" i="12" s="1"/>
  <c r="P1813" i="12" s="1"/>
  <c r="J1813" i="12"/>
  <c r="Y1813" i="12"/>
  <c r="I1813" i="12"/>
  <c r="K1813" i="12" l="1"/>
  <c r="Q1813" i="12"/>
  <c r="R1813" i="12" s="1"/>
  <c r="W1813" i="12"/>
  <c r="E2126" i="13"/>
  <c r="B1815" i="12"/>
  <c r="U1814" i="12"/>
  <c r="E1814" i="12"/>
  <c r="F1814" i="12" s="1"/>
  <c r="N1814" i="12"/>
  <c r="O1814" i="12" s="1"/>
  <c r="P1814" i="12" s="1"/>
  <c r="J1814" i="12"/>
  <c r="Y1814" i="12"/>
  <c r="I1814" i="12"/>
  <c r="V1814" i="12"/>
  <c r="W1814" i="12" l="1"/>
  <c r="E2125" i="13"/>
  <c r="N1815" i="12"/>
  <c r="O1815" i="12" s="1"/>
  <c r="P1815" i="12" s="1"/>
  <c r="J1815" i="12"/>
  <c r="Y1815" i="12"/>
  <c r="I1815" i="12"/>
  <c r="V1815" i="12"/>
  <c r="B1816" i="12"/>
  <c r="U1815" i="12"/>
  <c r="E1815" i="12"/>
  <c r="F1815" i="12" s="1"/>
  <c r="K1814" i="12"/>
  <c r="Q1814" i="12"/>
  <c r="R1814" i="12" s="1"/>
  <c r="W1815" i="12" l="1"/>
  <c r="K1815" i="12"/>
  <c r="Q1815" i="12"/>
  <c r="R1815" i="12" s="1"/>
  <c r="E2124" i="13"/>
  <c r="N1816" i="12"/>
  <c r="O1816" i="12" s="1"/>
  <c r="P1816" i="12" s="1"/>
  <c r="J1816" i="12"/>
  <c r="Y1816" i="12"/>
  <c r="I1816" i="12"/>
  <c r="V1816" i="12"/>
  <c r="B1817" i="12"/>
  <c r="U1816" i="12"/>
  <c r="E1816" i="12"/>
  <c r="F1816" i="12" s="1"/>
  <c r="W1816" i="12" l="1"/>
  <c r="Q1816" i="12"/>
  <c r="R1816" i="12" s="1"/>
  <c r="E2123" i="13"/>
  <c r="J1817" i="12"/>
  <c r="Y1817" i="12"/>
  <c r="I1817" i="12"/>
  <c r="V1817" i="12"/>
  <c r="B1818" i="12"/>
  <c r="U1817" i="12"/>
  <c r="E1817" i="12"/>
  <c r="F1817" i="12" s="1"/>
  <c r="N1817" i="12"/>
  <c r="O1817" i="12" s="1"/>
  <c r="P1817" i="12" s="1"/>
  <c r="K1816" i="12"/>
  <c r="W1817" i="12" l="1"/>
  <c r="K1817" i="12"/>
  <c r="Q1817" i="12"/>
  <c r="R1817" i="12" s="1"/>
  <c r="E2122" i="13"/>
  <c r="Y1818" i="12"/>
  <c r="I1818" i="12"/>
  <c r="V1818" i="12"/>
  <c r="B1819" i="12"/>
  <c r="U1818" i="12"/>
  <c r="E1818" i="12"/>
  <c r="F1818" i="12" s="1"/>
  <c r="N1818" i="12"/>
  <c r="O1818" i="12" s="1"/>
  <c r="P1818" i="12" s="1"/>
  <c r="J1818" i="12"/>
  <c r="W1818" i="12" l="1"/>
  <c r="K1818" i="12"/>
  <c r="Q1818" i="12"/>
  <c r="R1818" i="12" s="1"/>
  <c r="E2121" i="13"/>
  <c r="V1819" i="12"/>
  <c r="B1820" i="12"/>
  <c r="U1819" i="12"/>
  <c r="E1819" i="12"/>
  <c r="F1819" i="12" s="1"/>
  <c r="N1819" i="12"/>
  <c r="O1819" i="12" s="1"/>
  <c r="P1819" i="12" s="1"/>
  <c r="J1819" i="12"/>
  <c r="Y1819" i="12"/>
  <c r="I1819" i="12"/>
  <c r="E2120" i="13" l="1"/>
  <c r="N1820" i="12"/>
  <c r="O1820" i="12" s="1"/>
  <c r="P1820" i="12" s="1"/>
  <c r="J1820" i="12"/>
  <c r="Y1820" i="12"/>
  <c r="I1820" i="12"/>
  <c r="V1820" i="12"/>
  <c r="B1821" i="12"/>
  <c r="U1820" i="12"/>
  <c r="E1820" i="12"/>
  <c r="F1820" i="12" s="1"/>
  <c r="K1819" i="12"/>
  <c r="Q1819" i="12"/>
  <c r="R1819" i="12" s="1"/>
  <c r="W1819" i="12"/>
  <c r="W1820" i="12" l="1"/>
  <c r="K1820" i="12"/>
  <c r="Q1820" i="12"/>
  <c r="R1820" i="12" s="1"/>
  <c r="E2119" i="13"/>
  <c r="N1821" i="12"/>
  <c r="O1821" i="12" s="1"/>
  <c r="P1821" i="12" s="1"/>
  <c r="J1821" i="12"/>
  <c r="Y1821" i="12"/>
  <c r="I1821" i="12"/>
  <c r="V1821" i="12"/>
  <c r="B1822" i="12"/>
  <c r="U1821" i="12"/>
  <c r="E1821" i="12"/>
  <c r="F1821" i="12" s="1"/>
  <c r="W1821" i="12" l="1"/>
  <c r="K1821" i="12"/>
  <c r="Q1821" i="12"/>
  <c r="R1821" i="12" s="1"/>
  <c r="E2118" i="13"/>
  <c r="J1822" i="12"/>
  <c r="Y1822" i="12"/>
  <c r="I1822" i="12"/>
  <c r="V1822" i="12"/>
  <c r="B1823" i="12"/>
  <c r="U1822" i="12"/>
  <c r="E1822" i="12"/>
  <c r="F1822" i="12" s="1"/>
  <c r="N1822" i="12"/>
  <c r="O1822" i="12" s="1"/>
  <c r="P1822" i="12" s="1"/>
  <c r="Q1822" i="12" l="1"/>
  <c r="R1822" i="12" s="1"/>
  <c r="W1822" i="12"/>
  <c r="E2117" i="13"/>
  <c r="J1823" i="12"/>
  <c r="Y1823" i="12"/>
  <c r="I1823" i="12"/>
  <c r="V1823" i="12"/>
  <c r="B1824" i="12"/>
  <c r="U1823" i="12"/>
  <c r="E1823" i="12"/>
  <c r="F1823" i="12" s="1"/>
  <c r="N1823" i="12"/>
  <c r="O1823" i="12" s="1"/>
  <c r="P1823" i="12" s="1"/>
  <c r="K1822" i="12"/>
  <c r="W1823" i="12" l="1"/>
  <c r="E2116" i="13"/>
  <c r="V1824" i="12"/>
  <c r="B1825" i="12"/>
  <c r="U1824" i="12"/>
  <c r="E1824" i="12"/>
  <c r="F1824" i="12" s="1"/>
  <c r="N1824" i="12"/>
  <c r="O1824" i="12" s="1"/>
  <c r="P1824" i="12" s="1"/>
  <c r="J1824" i="12"/>
  <c r="Y1824" i="12"/>
  <c r="I1824" i="12"/>
  <c r="K1823" i="12"/>
  <c r="Q1823" i="12"/>
  <c r="R1823" i="12" s="1"/>
  <c r="Q1824" i="12" l="1"/>
  <c r="R1824" i="12" s="1"/>
  <c r="W1824" i="12"/>
  <c r="E2115" i="13"/>
  <c r="N1825" i="12"/>
  <c r="O1825" i="12" s="1"/>
  <c r="P1825" i="12" s="1"/>
  <c r="J1825" i="12"/>
  <c r="Y1825" i="12"/>
  <c r="I1825" i="12"/>
  <c r="V1825" i="12"/>
  <c r="B1826" i="12"/>
  <c r="U1825" i="12"/>
  <c r="E1825" i="12"/>
  <c r="F1825" i="12" s="1"/>
  <c r="K1824" i="12"/>
  <c r="W1825" i="12" l="1"/>
  <c r="Q1825" i="12"/>
  <c r="R1825" i="12" s="1"/>
  <c r="E2114" i="13"/>
  <c r="N1826" i="12"/>
  <c r="O1826" i="12" s="1"/>
  <c r="P1826" i="12" s="1"/>
  <c r="J1826" i="12"/>
  <c r="Y1826" i="12"/>
  <c r="I1826" i="12"/>
  <c r="V1826" i="12"/>
  <c r="B1827" i="12"/>
  <c r="U1826" i="12"/>
  <c r="E1826" i="12"/>
  <c r="F1826" i="12" s="1"/>
  <c r="K1825" i="12"/>
  <c r="K1826" i="12" l="1"/>
  <c r="Q1826" i="12"/>
  <c r="R1826" i="12" s="1"/>
  <c r="W1826" i="12"/>
  <c r="E2113" i="13"/>
  <c r="N1827" i="12"/>
  <c r="O1827" i="12" s="1"/>
  <c r="P1827" i="12" s="1"/>
  <c r="J1827" i="12"/>
  <c r="Y1827" i="12"/>
  <c r="I1827" i="12"/>
  <c r="V1827" i="12"/>
  <c r="B1828" i="12"/>
  <c r="U1827" i="12"/>
  <c r="E1827" i="12"/>
  <c r="F1827" i="12" s="1"/>
  <c r="Q1827" i="12" l="1"/>
  <c r="R1827" i="12" s="1"/>
  <c r="E2112" i="13"/>
  <c r="J1828" i="12"/>
  <c r="Y1828" i="12"/>
  <c r="I1828" i="12"/>
  <c r="V1828" i="12"/>
  <c r="B1829" i="12"/>
  <c r="U1828" i="12"/>
  <c r="E1828" i="12"/>
  <c r="F1828" i="12" s="1"/>
  <c r="N1828" i="12"/>
  <c r="O1828" i="12" s="1"/>
  <c r="P1828" i="12" s="1"/>
  <c r="K1827" i="12"/>
  <c r="W1827" i="12"/>
  <c r="W1828" i="12" l="1"/>
  <c r="Q1828" i="12"/>
  <c r="R1828" i="12" s="1"/>
  <c r="E2111" i="13"/>
  <c r="V1829" i="12"/>
  <c r="B1830" i="12"/>
  <c r="U1829" i="12"/>
  <c r="E1829" i="12"/>
  <c r="F1829" i="12" s="1"/>
  <c r="N1829" i="12"/>
  <c r="O1829" i="12" s="1"/>
  <c r="P1829" i="12" s="1"/>
  <c r="J1829" i="12"/>
  <c r="Y1829" i="12"/>
  <c r="I1829" i="12"/>
  <c r="K1828" i="12"/>
  <c r="W1829" i="12" l="1"/>
  <c r="E2110" i="13"/>
  <c r="B1831" i="12"/>
  <c r="U1830" i="12"/>
  <c r="E1830" i="12"/>
  <c r="F1830" i="12" s="1"/>
  <c r="N1830" i="12"/>
  <c r="O1830" i="12" s="1"/>
  <c r="P1830" i="12" s="1"/>
  <c r="J1830" i="12"/>
  <c r="Y1830" i="12"/>
  <c r="I1830" i="12"/>
  <c r="V1830" i="12"/>
  <c r="K1829" i="12"/>
  <c r="Q1829" i="12"/>
  <c r="R1829" i="12" s="1"/>
  <c r="Q1830" i="12" l="1"/>
  <c r="R1830" i="12" s="1"/>
  <c r="W1830" i="12"/>
  <c r="E2109" i="13"/>
  <c r="N1831" i="12"/>
  <c r="O1831" i="12" s="1"/>
  <c r="P1831" i="12" s="1"/>
  <c r="J1831" i="12"/>
  <c r="Y1831" i="12"/>
  <c r="I1831" i="12"/>
  <c r="V1831" i="12"/>
  <c r="B1832" i="12"/>
  <c r="U1831" i="12"/>
  <c r="E1831" i="12"/>
  <c r="F1831" i="12" s="1"/>
  <c r="K1830" i="12"/>
  <c r="W1831" i="12" l="1"/>
  <c r="Q1831" i="12"/>
  <c r="R1831" i="12" s="1"/>
  <c r="E2108" i="13"/>
  <c r="N1832" i="12"/>
  <c r="O1832" i="12" s="1"/>
  <c r="P1832" i="12" s="1"/>
  <c r="J1832" i="12"/>
  <c r="Y1832" i="12"/>
  <c r="I1832" i="12"/>
  <c r="V1832" i="12"/>
  <c r="B1833" i="12"/>
  <c r="U1832" i="12"/>
  <c r="E1832" i="12"/>
  <c r="F1832" i="12" s="1"/>
  <c r="K1831" i="12"/>
  <c r="Q1832" i="12" l="1"/>
  <c r="R1832" i="12" s="1"/>
  <c r="W1832" i="12"/>
  <c r="E2107" i="13"/>
  <c r="J1833" i="12"/>
  <c r="Y1833" i="12"/>
  <c r="I1833" i="12"/>
  <c r="V1833" i="12"/>
  <c r="B1834" i="12"/>
  <c r="U1833" i="12"/>
  <c r="E1833" i="12"/>
  <c r="F1833" i="12" s="1"/>
  <c r="N1833" i="12"/>
  <c r="O1833" i="12" s="1"/>
  <c r="P1833" i="12" s="1"/>
  <c r="K1832" i="12"/>
  <c r="W1833" i="12" l="1"/>
  <c r="E2106" i="13"/>
  <c r="Y1834" i="12"/>
  <c r="I1834" i="12"/>
  <c r="V1834" i="12"/>
  <c r="B1835" i="12"/>
  <c r="U1834" i="12"/>
  <c r="E1834" i="12"/>
  <c r="F1834" i="12" s="1"/>
  <c r="N1834" i="12"/>
  <c r="O1834" i="12" s="1"/>
  <c r="P1834" i="12" s="1"/>
  <c r="J1834" i="12"/>
  <c r="K1833" i="12"/>
  <c r="Q1833" i="12"/>
  <c r="R1833" i="12" s="1"/>
  <c r="W1834" i="12" l="1"/>
  <c r="E2105" i="13"/>
  <c r="V1835" i="12"/>
  <c r="B1836" i="12"/>
  <c r="U1835" i="12"/>
  <c r="E1835" i="12"/>
  <c r="F1835" i="12" s="1"/>
  <c r="N1835" i="12"/>
  <c r="O1835" i="12" s="1"/>
  <c r="P1835" i="12" s="1"/>
  <c r="J1835" i="12"/>
  <c r="Y1835" i="12"/>
  <c r="I1835" i="12"/>
  <c r="K1834" i="12"/>
  <c r="Q1834" i="12"/>
  <c r="R1834" i="12" s="1"/>
  <c r="W1835" i="12" l="1"/>
  <c r="Q1835" i="12"/>
  <c r="R1835" i="12" s="1"/>
  <c r="E2104" i="13"/>
  <c r="N1836" i="12"/>
  <c r="O1836" i="12" s="1"/>
  <c r="P1836" i="12" s="1"/>
  <c r="J1836" i="12"/>
  <c r="Y1836" i="12"/>
  <c r="I1836" i="12"/>
  <c r="V1836" i="12"/>
  <c r="B1837" i="12"/>
  <c r="U1836" i="12"/>
  <c r="E1836" i="12"/>
  <c r="F1836" i="12" s="1"/>
  <c r="K1835" i="12"/>
  <c r="Q1836" i="12" l="1"/>
  <c r="R1836" i="12" s="1"/>
  <c r="W1836" i="12"/>
  <c r="E2103" i="13"/>
  <c r="N1837" i="12"/>
  <c r="O1837" i="12" s="1"/>
  <c r="P1837" i="12" s="1"/>
  <c r="J1837" i="12"/>
  <c r="Y1837" i="12"/>
  <c r="I1837" i="12"/>
  <c r="V1837" i="12"/>
  <c r="B1838" i="12"/>
  <c r="U1837" i="12"/>
  <c r="E1837" i="12"/>
  <c r="F1837" i="12" s="1"/>
  <c r="K1836" i="12"/>
  <c r="W1837" i="12" l="1"/>
  <c r="K1837" i="12"/>
  <c r="Q1837" i="12"/>
  <c r="R1837" i="12" s="1"/>
  <c r="E2102" i="13"/>
  <c r="J1838" i="12"/>
  <c r="Y1838" i="12"/>
  <c r="I1838" i="12"/>
  <c r="V1838" i="12"/>
  <c r="B1839" i="12"/>
  <c r="U1838" i="12"/>
  <c r="E1838" i="12"/>
  <c r="F1838" i="12" s="1"/>
  <c r="N1838" i="12"/>
  <c r="O1838" i="12" s="1"/>
  <c r="P1838" i="12" s="1"/>
  <c r="E2101" i="13" l="1"/>
  <c r="J1839" i="12"/>
  <c r="Y1839" i="12"/>
  <c r="I1839" i="12"/>
  <c r="V1839" i="12"/>
  <c r="B1840" i="12"/>
  <c r="U1839" i="12"/>
  <c r="E1839" i="12"/>
  <c r="F1839" i="12" s="1"/>
  <c r="N1839" i="12"/>
  <c r="O1839" i="12" s="1"/>
  <c r="P1839" i="12" s="1"/>
  <c r="Q1838" i="12"/>
  <c r="R1838" i="12" s="1"/>
  <c r="W1838" i="12"/>
  <c r="K1838" i="12"/>
  <c r="W1839" i="12" l="1"/>
  <c r="E2100" i="13"/>
  <c r="V1840" i="12"/>
  <c r="B1841" i="12"/>
  <c r="U1840" i="12"/>
  <c r="E1840" i="12"/>
  <c r="F1840" i="12" s="1"/>
  <c r="N1840" i="12"/>
  <c r="O1840" i="12" s="1"/>
  <c r="P1840" i="12" s="1"/>
  <c r="J1840" i="12"/>
  <c r="Y1840" i="12"/>
  <c r="I1840" i="12"/>
  <c r="K1839" i="12"/>
  <c r="Q1839" i="12"/>
  <c r="R1839" i="12" s="1"/>
  <c r="K1840" i="12" l="1"/>
  <c r="W1840" i="12"/>
  <c r="Q1840" i="12"/>
  <c r="R1840" i="12" s="1"/>
  <c r="E2099" i="13"/>
  <c r="N1841" i="12"/>
  <c r="O1841" i="12" s="1"/>
  <c r="P1841" i="12" s="1"/>
  <c r="J1841" i="12"/>
  <c r="Y1841" i="12"/>
  <c r="I1841" i="12"/>
  <c r="V1841" i="12"/>
  <c r="B1842" i="12"/>
  <c r="U1841" i="12"/>
  <c r="E1841" i="12"/>
  <c r="F1841" i="12" s="1"/>
  <c r="W1841" i="12" l="1"/>
  <c r="Q1841" i="12"/>
  <c r="R1841" i="12" s="1"/>
  <c r="E2098" i="13"/>
  <c r="N1842" i="12"/>
  <c r="O1842" i="12" s="1"/>
  <c r="P1842" i="12" s="1"/>
  <c r="J1842" i="12"/>
  <c r="Y1842" i="12"/>
  <c r="I1842" i="12"/>
  <c r="V1842" i="12"/>
  <c r="B1843" i="12"/>
  <c r="U1842" i="12"/>
  <c r="E1842" i="12"/>
  <c r="F1842" i="12" s="1"/>
  <c r="K1841" i="12"/>
  <c r="Q1842" i="12" l="1"/>
  <c r="R1842" i="12" s="1"/>
  <c r="W1842" i="12"/>
  <c r="E2097" i="13"/>
  <c r="N1843" i="12"/>
  <c r="O1843" i="12" s="1"/>
  <c r="P1843" i="12" s="1"/>
  <c r="J1843" i="12"/>
  <c r="Y1843" i="12"/>
  <c r="I1843" i="12"/>
  <c r="V1843" i="12"/>
  <c r="B1844" i="12"/>
  <c r="U1843" i="12"/>
  <c r="E1843" i="12"/>
  <c r="F1843" i="12" s="1"/>
  <c r="K1842" i="12"/>
  <c r="E2096" i="13" l="1"/>
  <c r="J1844" i="12"/>
  <c r="Y1844" i="12"/>
  <c r="I1844" i="12"/>
  <c r="V1844" i="12"/>
  <c r="B1845" i="12"/>
  <c r="U1844" i="12"/>
  <c r="E1844" i="12"/>
  <c r="F1844" i="12" s="1"/>
  <c r="N1844" i="12"/>
  <c r="O1844" i="12" s="1"/>
  <c r="P1844" i="12" s="1"/>
  <c r="K1843" i="12"/>
  <c r="Q1843" i="12"/>
  <c r="R1843" i="12" s="1"/>
  <c r="W1843" i="12"/>
  <c r="W1844" i="12" l="1"/>
  <c r="E2095" i="13"/>
  <c r="V1845" i="12"/>
  <c r="B1846" i="12"/>
  <c r="U1845" i="12"/>
  <c r="E1845" i="12"/>
  <c r="F1845" i="12" s="1"/>
  <c r="N1845" i="12"/>
  <c r="O1845" i="12" s="1"/>
  <c r="P1845" i="12" s="1"/>
  <c r="J1845" i="12"/>
  <c r="Y1845" i="12"/>
  <c r="I1845" i="12"/>
  <c r="K1844" i="12"/>
  <c r="Q1844" i="12"/>
  <c r="R1844" i="12" s="1"/>
  <c r="W1845" i="12" l="1"/>
  <c r="E2094" i="13"/>
  <c r="B1847" i="12"/>
  <c r="U1846" i="12"/>
  <c r="E1846" i="12"/>
  <c r="F1846" i="12" s="1"/>
  <c r="N1846" i="12"/>
  <c r="O1846" i="12" s="1"/>
  <c r="P1846" i="12" s="1"/>
  <c r="J1846" i="12"/>
  <c r="Y1846" i="12"/>
  <c r="I1846" i="12"/>
  <c r="V1846" i="12"/>
  <c r="K1845" i="12"/>
  <c r="Q1845" i="12"/>
  <c r="R1845" i="12" s="1"/>
  <c r="W1846" i="12" l="1"/>
  <c r="E2093" i="13"/>
  <c r="N1847" i="12"/>
  <c r="O1847" i="12" s="1"/>
  <c r="P1847" i="12" s="1"/>
  <c r="J1847" i="12"/>
  <c r="Y1847" i="12"/>
  <c r="I1847" i="12"/>
  <c r="V1847" i="12"/>
  <c r="B1848" i="12"/>
  <c r="U1847" i="12"/>
  <c r="E1847" i="12"/>
  <c r="F1847" i="12" s="1"/>
  <c r="Q1846" i="12"/>
  <c r="R1846" i="12" s="1"/>
  <c r="K1846" i="12"/>
  <c r="W1847" i="12" l="1"/>
  <c r="K1847" i="12"/>
  <c r="Q1847" i="12"/>
  <c r="R1847" i="12" s="1"/>
  <c r="E2092" i="13"/>
  <c r="N1848" i="12"/>
  <c r="O1848" i="12" s="1"/>
  <c r="P1848" i="12" s="1"/>
  <c r="J1848" i="12"/>
  <c r="Y1848" i="12"/>
  <c r="I1848" i="12"/>
  <c r="V1848" i="12"/>
  <c r="B1849" i="12"/>
  <c r="U1848" i="12"/>
  <c r="E1848" i="12"/>
  <c r="F1848" i="12" s="1"/>
  <c r="K1848" i="12" l="1"/>
  <c r="W1848" i="12"/>
  <c r="Q1848" i="12"/>
  <c r="R1848" i="12" s="1"/>
  <c r="E2091" i="13"/>
  <c r="J1849" i="12"/>
  <c r="Y1849" i="12"/>
  <c r="I1849" i="12"/>
  <c r="V1849" i="12"/>
  <c r="B1850" i="12"/>
  <c r="U1849" i="12"/>
  <c r="E1849" i="12"/>
  <c r="F1849" i="12" s="1"/>
  <c r="N1849" i="12"/>
  <c r="O1849" i="12" s="1"/>
  <c r="P1849" i="12" s="1"/>
  <c r="E2090" i="13" l="1"/>
  <c r="Y1850" i="12"/>
  <c r="I1850" i="12"/>
  <c r="V1850" i="12"/>
  <c r="B1851" i="12"/>
  <c r="U1850" i="12"/>
  <c r="E1850" i="12"/>
  <c r="F1850" i="12" s="1"/>
  <c r="N1850" i="12"/>
  <c r="O1850" i="12" s="1"/>
  <c r="P1850" i="12" s="1"/>
  <c r="J1850" i="12"/>
  <c r="K1849" i="12"/>
  <c r="Q1849" i="12"/>
  <c r="R1849" i="12" s="1"/>
  <c r="W1849" i="12"/>
  <c r="W1850" i="12" l="1"/>
  <c r="Q1850" i="12"/>
  <c r="R1850" i="12" s="1"/>
  <c r="E2089" i="13"/>
  <c r="V1851" i="12"/>
  <c r="B1852" i="12"/>
  <c r="U1851" i="12"/>
  <c r="E1851" i="12"/>
  <c r="F1851" i="12" s="1"/>
  <c r="N1851" i="12"/>
  <c r="O1851" i="12" s="1"/>
  <c r="P1851" i="12" s="1"/>
  <c r="J1851" i="12"/>
  <c r="Y1851" i="12"/>
  <c r="I1851" i="12"/>
  <c r="K1850" i="12"/>
  <c r="W1851" i="12" l="1"/>
  <c r="Q1851" i="12"/>
  <c r="R1851" i="12" s="1"/>
  <c r="E2088" i="13"/>
  <c r="N1852" i="12"/>
  <c r="O1852" i="12" s="1"/>
  <c r="P1852" i="12" s="1"/>
  <c r="J1852" i="12"/>
  <c r="Y1852" i="12"/>
  <c r="I1852" i="12"/>
  <c r="V1852" i="12"/>
  <c r="B1853" i="12"/>
  <c r="U1852" i="12"/>
  <c r="E1852" i="12"/>
  <c r="F1852" i="12" s="1"/>
  <c r="K1851" i="12"/>
  <c r="W1852" i="12" l="1"/>
  <c r="Q1852" i="12"/>
  <c r="R1852" i="12" s="1"/>
  <c r="E2087" i="13"/>
  <c r="N1853" i="12"/>
  <c r="O1853" i="12" s="1"/>
  <c r="P1853" i="12" s="1"/>
  <c r="J1853" i="12"/>
  <c r="Y1853" i="12"/>
  <c r="I1853" i="12"/>
  <c r="V1853" i="12"/>
  <c r="B1854" i="12"/>
  <c r="U1853" i="12"/>
  <c r="E1853" i="12"/>
  <c r="F1853" i="12" s="1"/>
  <c r="K1852" i="12"/>
  <c r="W1853" i="12" l="1"/>
  <c r="Q1853" i="12"/>
  <c r="R1853" i="12" s="1"/>
  <c r="K1853" i="12"/>
  <c r="E2086" i="13"/>
  <c r="J1854" i="12"/>
  <c r="Y1854" i="12"/>
  <c r="I1854" i="12"/>
  <c r="V1854" i="12"/>
  <c r="B1855" i="12"/>
  <c r="U1854" i="12"/>
  <c r="E1854" i="12"/>
  <c r="F1854" i="12" s="1"/>
  <c r="N1854" i="12"/>
  <c r="O1854" i="12" s="1"/>
  <c r="P1854" i="12" s="1"/>
  <c r="W1854" i="12" l="1"/>
  <c r="E2085" i="13"/>
  <c r="J1855" i="12"/>
  <c r="Y1855" i="12"/>
  <c r="I1855" i="12"/>
  <c r="V1855" i="12"/>
  <c r="B1856" i="12"/>
  <c r="U1855" i="12"/>
  <c r="E1855" i="12"/>
  <c r="F1855" i="12" s="1"/>
  <c r="N1855" i="12"/>
  <c r="O1855" i="12" s="1"/>
  <c r="P1855" i="12" s="1"/>
  <c r="K1854" i="12"/>
  <c r="Q1854" i="12"/>
  <c r="R1854" i="12" s="1"/>
  <c r="W1855" i="12" l="1"/>
  <c r="E2084" i="13"/>
  <c r="V1856" i="12"/>
  <c r="B1857" i="12"/>
  <c r="U1856" i="12"/>
  <c r="E1856" i="12"/>
  <c r="F1856" i="12" s="1"/>
  <c r="N1856" i="12"/>
  <c r="O1856" i="12" s="1"/>
  <c r="P1856" i="12" s="1"/>
  <c r="J1856" i="12"/>
  <c r="Y1856" i="12"/>
  <c r="I1856" i="12"/>
  <c r="K1855" i="12"/>
  <c r="Q1855" i="12"/>
  <c r="R1855" i="12" s="1"/>
  <c r="Q1856" i="12" l="1"/>
  <c r="R1856" i="12" s="1"/>
  <c r="W1856" i="12"/>
  <c r="E2083" i="13"/>
  <c r="N1857" i="12"/>
  <c r="O1857" i="12" s="1"/>
  <c r="P1857" i="12" s="1"/>
  <c r="J1857" i="12"/>
  <c r="Y1857" i="12"/>
  <c r="I1857" i="12"/>
  <c r="V1857" i="12"/>
  <c r="B1858" i="12"/>
  <c r="U1857" i="12"/>
  <c r="E1857" i="12"/>
  <c r="F1857" i="12" s="1"/>
  <c r="K1856" i="12"/>
  <c r="Q1857" i="12" l="1"/>
  <c r="R1857" i="12" s="1"/>
  <c r="W1857" i="12"/>
  <c r="E2082" i="13"/>
  <c r="N1858" i="12"/>
  <c r="O1858" i="12" s="1"/>
  <c r="P1858" i="12" s="1"/>
  <c r="J1858" i="12"/>
  <c r="Y1858" i="12"/>
  <c r="I1858" i="12"/>
  <c r="V1858" i="12"/>
  <c r="B1859" i="12"/>
  <c r="U1858" i="12"/>
  <c r="E1858" i="12"/>
  <c r="F1858" i="12" s="1"/>
  <c r="K1857" i="12"/>
  <c r="W1858" i="12" l="1"/>
  <c r="E2081" i="13"/>
  <c r="N1859" i="12"/>
  <c r="O1859" i="12" s="1"/>
  <c r="P1859" i="12" s="1"/>
  <c r="J1859" i="12"/>
  <c r="Y1859" i="12"/>
  <c r="I1859" i="12"/>
  <c r="V1859" i="12"/>
  <c r="B1860" i="12"/>
  <c r="U1859" i="12"/>
  <c r="E1859" i="12"/>
  <c r="F1859" i="12" s="1"/>
  <c r="K1858" i="12"/>
  <c r="Q1858" i="12"/>
  <c r="R1858" i="12" s="1"/>
  <c r="W1859" i="12" l="1"/>
  <c r="Q1859" i="12"/>
  <c r="R1859" i="12" s="1"/>
  <c r="K1859" i="12"/>
  <c r="E2080" i="13"/>
  <c r="J1860" i="12"/>
  <c r="Y1860" i="12"/>
  <c r="I1860" i="12"/>
  <c r="V1860" i="12"/>
  <c r="B1861" i="12"/>
  <c r="U1860" i="12"/>
  <c r="E1860" i="12"/>
  <c r="F1860" i="12" s="1"/>
  <c r="N1860" i="12"/>
  <c r="O1860" i="12" s="1"/>
  <c r="P1860" i="12" s="1"/>
  <c r="W1860" i="12" l="1"/>
  <c r="Q1860" i="12"/>
  <c r="R1860" i="12" s="1"/>
  <c r="E2079" i="13"/>
  <c r="V1861" i="12"/>
  <c r="B1862" i="12"/>
  <c r="U1861" i="12"/>
  <c r="E1861" i="12"/>
  <c r="F1861" i="12" s="1"/>
  <c r="N1861" i="12"/>
  <c r="O1861" i="12" s="1"/>
  <c r="P1861" i="12" s="1"/>
  <c r="J1861" i="12"/>
  <c r="I1861" i="12"/>
  <c r="Y1861" i="12"/>
  <c r="K1860" i="12"/>
  <c r="E2078" i="13" l="1"/>
  <c r="B1863" i="12"/>
  <c r="U1862" i="12"/>
  <c r="E1862" i="12"/>
  <c r="F1862" i="12" s="1"/>
  <c r="N1862" i="12"/>
  <c r="O1862" i="12" s="1"/>
  <c r="P1862" i="12" s="1"/>
  <c r="J1862" i="12"/>
  <c r="Y1862" i="12"/>
  <c r="I1862" i="12"/>
  <c r="V1862" i="12"/>
  <c r="K1861" i="12"/>
  <c r="Q1861" i="12"/>
  <c r="R1861" i="12" s="1"/>
  <c r="W1861" i="12"/>
  <c r="Q1862" i="12" l="1"/>
  <c r="R1862" i="12" s="1"/>
  <c r="W1862" i="12"/>
  <c r="E2077" i="13"/>
  <c r="N1863" i="12"/>
  <c r="O1863" i="12" s="1"/>
  <c r="P1863" i="12" s="1"/>
  <c r="J1863" i="12"/>
  <c r="Y1863" i="12"/>
  <c r="I1863" i="12"/>
  <c r="V1863" i="12"/>
  <c r="B1864" i="12"/>
  <c r="U1863" i="12"/>
  <c r="E1863" i="12"/>
  <c r="F1863" i="12" s="1"/>
  <c r="K1862" i="12"/>
  <c r="W1863" i="12" l="1"/>
  <c r="E2076" i="13"/>
  <c r="N1864" i="12"/>
  <c r="O1864" i="12" s="1"/>
  <c r="P1864" i="12" s="1"/>
  <c r="J1864" i="12"/>
  <c r="Y1864" i="12"/>
  <c r="I1864" i="12"/>
  <c r="V1864" i="12"/>
  <c r="B1865" i="12"/>
  <c r="U1864" i="12"/>
  <c r="E1864" i="12"/>
  <c r="F1864" i="12" s="1"/>
  <c r="K1863" i="12"/>
  <c r="Q1863" i="12"/>
  <c r="R1863" i="12" s="1"/>
  <c r="W1864" i="12" l="1"/>
  <c r="E2075" i="13"/>
  <c r="J1865" i="12"/>
  <c r="Y1865" i="12"/>
  <c r="I1865" i="12"/>
  <c r="V1865" i="12"/>
  <c r="B1866" i="12"/>
  <c r="U1865" i="12"/>
  <c r="E1865" i="12"/>
  <c r="F1865" i="12" s="1"/>
  <c r="N1865" i="12"/>
  <c r="O1865" i="12" s="1"/>
  <c r="P1865" i="12" s="1"/>
  <c r="K1864" i="12"/>
  <c r="Q1864" i="12"/>
  <c r="R1864" i="12" s="1"/>
  <c r="E2074" i="13" l="1"/>
  <c r="Y1866" i="12"/>
  <c r="I1866" i="12"/>
  <c r="V1866" i="12"/>
  <c r="B1867" i="12"/>
  <c r="U1866" i="12"/>
  <c r="E1866" i="12"/>
  <c r="F1866" i="12" s="1"/>
  <c r="N1866" i="12"/>
  <c r="O1866" i="12" s="1"/>
  <c r="P1866" i="12" s="1"/>
  <c r="J1866" i="12"/>
  <c r="K1865" i="12"/>
  <c r="Q1865" i="12"/>
  <c r="R1865" i="12" s="1"/>
  <c r="W1865" i="12"/>
  <c r="W1866" i="12" l="1"/>
  <c r="E2073" i="13"/>
  <c r="V1867" i="12"/>
  <c r="B1868" i="12"/>
  <c r="U1867" i="12"/>
  <c r="E1867" i="12"/>
  <c r="F1867" i="12" s="1"/>
  <c r="N1867" i="12"/>
  <c r="O1867" i="12" s="1"/>
  <c r="P1867" i="12" s="1"/>
  <c r="J1867" i="12"/>
  <c r="Y1867" i="12"/>
  <c r="I1867" i="12"/>
  <c r="K1866" i="12"/>
  <c r="Q1866" i="12"/>
  <c r="R1866" i="12" s="1"/>
  <c r="W1867" i="12" l="1"/>
  <c r="Q1867" i="12"/>
  <c r="R1867" i="12" s="1"/>
  <c r="E2072" i="13"/>
  <c r="N1868" i="12"/>
  <c r="O1868" i="12" s="1"/>
  <c r="P1868" i="12" s="1"/>
  <c r="J1868" i="12"/>
  <c r="Y1868" i="12"/>
  <c r="I1868" i="12"/>
  <c r="V1868" i="12"/>
  <c r="B1869" i="12"/>
  <c r="U1868" i="12"/>
  <c r="E1868" i="12"/>
  <c r="F1868" i="12" s="1"/>
  <c r="K1867" i="12"/>
  <c r="W1868" i="12" l="1"/>
  <c r="Q1868" i="12"/>
  <c r="R1868" i="12" s="1"/>
  <c r="E2071" i="13"/>
  <c r="N1869" i="12"/>
  <c r="O1869" i="12" s="1"/>
  <c r="P1869" i="12" s="1"/>
  <c r="J1869" i="12"/>
  <c r="Y1869" i="12"/>
  <c r="I1869" i="12"/>
  <c r="V1869" i="12"/>
  <c r="B1870" i="12"/>
  <c r="U1869" i="12"/>
  <c r="E1869" i="12"/>
  <c r="F1869" i="12" s="1"/>
  <c r="K1868" i="12"/>
  <c r="Q1869" i="12" l="1"/>
  <c r="R1869" i="12" s="1"/>
  <c r="W1869" i="12"/>
  <c r="E2070" i="13"/>
  <c r="J1870" i="12"/>
  <c r="Y1870" i="12"/>
  <c r="I1870" i="12"/>
  <c r="V1870" i="12"/>
  <c r="B1871" i="12"/>
  <c r="U1870" i="12"/>
  <c r="E1870" i="12"/>
  <c r="F1870" i="12" s="1"/>
  <c r="N1870" i="12"/>
  <c r="O1870" i="12" s="1"/>
  <c r="P1870" i="12" s="1"/>
  <c r="K1869" i="12"/>
  <c r="W1870" i="12" l="1"/>
  <c r="K1870" i="12"/>
  <c r="Q1870" i="12"/>
  <c r="R1870" i="12" s="1"/>
  <c r="E2069" i="13"/>
  <c r="J1871" i="12"/>
  <c r="Y1871" i="12"/>
  <c r="I1871" i="12"/>
  <c r="V1871" i="12"/>
  <c r="B1872" i="12"/>
  <c r="U1871" i="12"/>
  <c r="E1871" i="12"/>
  <c r="F1871" i="12" s="1"/>
  <c r="N1871" i="12"/>
  <c r="O1871" i="12" s="1"/>
  <c r="P1871" i="12" s="1"/>
  <c r="W1871" i="12" l="1"/>
  <c r="Q1871" i="12"/>
  <c r="R1871" i="12" s="1"/>
  <c r="E2068" i="13"/>
  <c r="V1872" i="12"/>
  <c r="B1873" i="12"/>
  <c r="U1872" i="12"/>
  <c r="E1872" i="12"/>
  <c r="F1872" i="12" s="1"/>
  <c r="N1872" i="12"/>
  <c r="O1872" i="12" s="1"/>
  <c r="P1872" i="12" s="1"/>
  <c r="J1872" i="12"/>
  <c r="Y1872" i="12"/>
  <c r="I1872" i="12"/>
  <c r="K1871" i="12"/>
  <c r="W1872" i="12" l="1"/>
  <c r="E2067" i="13"/>
  <c r="N1873" i="12"/>
  <c r="O1873" i="12" s="1"/>
  <c r="P1873" i="12" s="1"/>
  <c r="J1873" i="12"/>
  <c r="Y1873" i="12"/>
  <c r="I1873" i="12"/>
  <c r="V1873" i="12"/>
  <c r="B1874" i="12"/>
  <c r="U1873" i="12"/>
  <c r="E1873" i="12"/>
  <c r="F1873" i="12" s="1"/>
  <c r="K1872" i="12"/>
  <c r="Q1872" i="12"/>
  <c r="R1872" i="12" s="1"/>
  <c r="Q1873" i="12" l="1"/>
  <c r="R1873" i="12" s="1"/>
  <c r="E2066" i="13"/>
  <c r="N1874" i="12"/>
  <c r="O1874" i="12" s="1"/>
  <c r="P1874" i="12" s="1"/>
  <c r="J1874" i="12"/>
  <c r="Y1874" i="12"/>
  <c r="I1874" i="12"/>
  <c r="V1874" i="12"/>
  <c r="B1875" i="12"/>
  <c r="U1874" i="12"/>
  <c r="E1874" i="12"/>
  <c r="F1874" i="12" s="1"/>
  <c r="W1873" i="12"/>
  <c r="K1873" i="12"/>
  <c r="W1874" i="12" l="1"/>
  <c r="K1874" i="12"/>
  <c r="Q1874" i="12"/>
  <c r="R1874" i="12" s="1"/>
  <c r="E2065" i="13"/>
  <c r="N1875" i="12"/>
  <c r="O1875" i="12" s="1"/>
  <c r="P1875" i="12" s="1"/>
  <c r="J1875" i="12"/>
  <c r="Y1875" i="12"/>
  <c r="I1875" i="12"/>
  <c r="V1875" i="12"/>
  <c r="B1876" i="12"/>
  <c r="U1875" i="12"/>
  <c r="E1875" i="12"/>
  <c r="F1875" i="12" s="1"/>
  <c r="W1875" i="12" l="1"/>
  <c r="Q1875" i="12"/>
  <c r="R1875" i="12" s="1"/>
  <c r="E2064" i="13"/>
  <c r="J1876" i="12"/>
  <c r="I1876" i="12"/>
  <c r="Y1876" i="12"/>
  <c r="E1876" i="12"/>
  <c r="F1876" i="12" s="1"/>
  <c r="V1876" i="12"/>
  <c r="U1876" i="12"/>
  <c r="B1877" i="12"/>
  <c r="N1876" i="12"/>
  <c r="O1876" i="12" s="1"/>
  <c r="P1876" i="12" s="1"/>
  <c r="K1875" i="12"/>
  <c r="K1876" i="12" l="1"/>
  <c r="Q1876" i="12"/>
  <c r="R1876" i="12" s="1"/>
  <c r="E2063" i="13"/>
  <c r="N1877" i="12"/>
  <c r="O1877" i="12" s="1"/>
  <c r="P1877" i="12" s="1"/>
  <c r="J1877" i="12"/>
  <c r="I1877" i="12"/>
  <c r="Y1877" i="12"/>
  <c r="E1877" i="12"/>
  <c r="F1877" i="12" s="1"/>
  <c r="V1877" i="12"/>
  <c r="U1877" i="12"/>
  <c r="B1878" i="12"/>
  <c r="W1876" i="12"/>
  <c r="K1877" i="12" l="1"/>
  <c r="W1877" i="12"/>
  <c r="Q1877" i="12"/>
  <c r="R1877" i="12" s="1"/>
  <c r="E2062" i="13"/>
  <c r="N1878" i="12"/>
  <c r="O1878" i="12" s="1"/>
  <c r="P1878" i="12" s="1"/>
  <c r="B1879" i="12"/>
  <c r="U1878" i="12"/>
  <c r="E1878" i="12"/>
  <c r="F1878" i="12" s="1"/>
  <c r="V1878" i="12"/>
  <c r="J1878" i="12"/>
  <c r="I1878" i="12"/>
  <c r="Y1878" i="12"/>
  <c r="W1878" i="12" l="1"/>
  <c r="E2061" i="13"/>
  <c r="J1879" i="12"/>
  <c r="I1879" i="12"/>
  <c r="E1879" i="12"/>
  <c r="F1879" i="12" s="1"/>
  <c r="Y1879" i="12"/>
  <c r="V1879" i="12"/>
  <c r="U1879" i="12"/>
  <c r="B1880" i="12"/>
  <c r="N1879" i="12"/>
  <c r="O1879" i="12" s="1"/>
  <c r="P1879" i="12" s="1"/>
  <c r="K1878" i="12"/>
  <c r="Q1878" i="12"/>
  <c r="R1878" i="12" s="1"/>
  <c r="W1879" i="12" l="1"/>
  <c r="Q1879" i="12"/>
  <c r="R1879" i="12" s="1"/>
  <c r="K1879" i="12"/>
  <c r="E2060" i="13"/>
  <c r="B1881" i="12"/>
  <c r="U1880" i="12"/>
  <c r="E1880" i="12"/>
  <c r="F1880" i="12" s="1"/>
  <c r="N1880" i="12"/>
  <c r="O1880" i="12" s="1"/>
  <c r="P1880" i="12" s="1"/>
  <c r="J1880" i="12"/>
  <c r="I1880" i="12"/>
  <c r="Y1880" i="12"/>
  <c r="V1880" i="12"/>
  <c r="Q1880" i="12" l="1"/>
  <c r="R1880" i="12" s="1"/>
  <c r="K1880" i="12"/>
  <c r="W1880" i="12"/>
  <c r="E2059" i="13"/>
  <c r="Y1881" i="12"/>
  <c r="I1881" i="12"/>
  <c r="B1882" i="12"/>
  <c r="U1881" i="12"/>
  <c r="E1881" i="12"/>
  <c r="F1881" i="12" s="1"/>
  <c r="J1881" i="12"/>
  <c r="V1881" i="12"/>
  <c r="N1881" i="12"/>
  <c r="O1881" i="12" s="1"/>
  <c r="P1881" i="12" s="1"/>
  <c r="E2058" i="13" l="1"/>
  <c r="V1882" i="12"/>
  <c r="B1883" i="12"/>
  <c r="U1882" i="12"/>
  <c r="E1882" i="12"/>
  <c r="F1882" i="12" s="1"/>
  <c r="Y1882" i="12"/>
  <c r="I1882" i="12"/>
  <c r="N1882" i="12"/>
  <c r="O1882" i="12" s="1"/>
  <c r="P1882" i="12" s="1"/>
  <c r="J1882" i="12"/>
  <c r="K1881" i="12"/>
  <c r="Q1881" i="12"/>
  <c r="R1881" i="12" s="1"/>
  <c r="W1881" i="12"/>
  <c r="W1882" i="12" l="1"/>
  <c r="K1882" i="12"/>
  <c r="Q1882" i="12"/>
  <c r="R1882" i="12" s="1"/>
  <c r="E2057" i="13"/>
  <c r="N1883" i="12"/>
  <c r="O1883" i="12" s="1"/>
  <c r="P1883" i="12" s="1"/>
  <c r="V1883" i="12"/>
  <c r="J1883" i="12"/>
  <c r="B1884" i="12"/>
  <c r="I1883" i="12"/>
  <c r="E1883" i="12"/>
  <c r="F1883" i="12" s="1"/>
  <c r="Y1883" i="12"/>
  <c r="U1883" i="12"/>
  <c r="W1883" i="12" l="1"/>
  <c r="Q1883" i="12"/>
  <c r="R1883" i="12" s="1"/>
  <c r="K1883" i="12"/>
  <c r="E2056" i="13"/>
  <c r="Y1884" i="12"/>
  <c r="I1884" i="12"/>
  <c r="B1885" i="12"/>
  <c r="E1884" i="12"/>
  <c r="F1884" i="12" s="1"/>
  <c r="V1884" i="12"/>
  <c r="U1884" i="12"/>
  <c r="N1884" i="12"/>
  <c r="O1884" i="12" s="1"/>
  <c r="P1884" i="12" s="1"/>
  <c r="J1884" i="12"/>
  <c r="Q1884" i="12" l="1"/>
  <c r="R1884" i="12" s="1"/>
  <c r="K1884" i="12"/>
  <c r="W1884" i="12"/>
  <c r="E2055" i="13"/>
  <c r="Y1885" i="12"/>
  <c r="I1885" i="12"/>
  <c r="V1885" i="12"/>
  <c r="U1885" i="12"/>
  <c r="N1885" i="12"/>
  <c r="O1885" i="12" s="1"/>
  <c r="P1885" i="12" s="1"/>
  <c r="B1886" i="12"/>
  <c r="J1885" i="12"/>
  <c r="E1885" i="12"/>
  <c r="F1885" i="12" s="1"/>
  <c r="W1885" i="12" l="1"/>
  <c r="K1885" i="12"/>
  <c r="E2054" i="13"/>
  <c r="J1886" i="12"/>
  <c r="Y1886" i="12"/>
  <c r="I1886" i="12"/>
  <c r="V1886" i="12"/>
  <c r="B1887" i="12"/>
  <c r="U1886" i="12"/>
  <c r="E1886" i="12"/>
  <c r="F1886" i="12" s="1"/>
  <c r="N1886" i="12"/>
  <c r="O1886" i="12" s="1"/>
  <c r="P1886" i="12" s="1"/>
  <c r="Q1885" i="12"/>
  <c r="R1885" i="12" s="1"/>
  <c r="W1886" i="12" l="1"/>
  <c r="Q1886" i="12"/>
  <c r="R1886" i="12" s="1"/>
  <c r="E2053" i="13"/>
  <c r="V1887" i="12"/>
  <c r="J1887" i="12"/>
  <c r="N1887" i="12"/>
  <c r="O1887" i="12" s="1"/>
  <c r="P1887" i="12" s="1"/>
  <c r="B1888" i="12"/>
  <c r="I1887" i="12"/>
  <c r="E1887" i="12"/>
  <c r="F1887" i="12" s="1"/>
  <c r="Y1887" i="12"/>
  <c r="U1887" i="12"/>
  <c r="K1886" i="12"/>
  <c r="W1887" i="12" l="1"/>
  <c r="K1887" i="12"/>
  <c r="E2052" i="13"/>
  <c r="J1888" i="12"/>
  <c r="I1888" i="12"/>
  <c r="B1889" i="12"/>
  <c r="E1888" i="12"/>
  <c r="F1888" i="12" s="1"/>
  <c r="Y1888" i="12"/>
  <c r="V1888" i="12"/>
  <c r="U1888" i="12"/>
  <c r="N1888" i="12"/>
  <c r="O1888" i="12" s="1"/>
  <c r="P1888" i="12" s="1"/>
  <c r="Q1887" i="12"/>
  <c r="R1887" i="12" s="1"/>
  <c r="W1888" i="12" l="1"/>
  <c r="E2051" i="13"/>
  <c r="N1889" i="12"/>
  <c r="O1889" i="12" s="1"/>
  <c r="P1889" i="12" s="1"/>
  <c r="J1889" i="12"/>
  <c r="B1890" i="12"/>
  <c r="U1889" i="12"/>
  <c r="E1889" i="12"/>
  <c r="F1889" i="12" s="1"/>
  <c r="Y1889" i="12"/>
  <c r="V1889" i="12"/>
  <c r="I1889" i="12"/>
  <c r="K1888" i="12"/>
  <c r="Q1888" i="12"/>
  <c r="R1888" i="12" s="1"/>
  <c r="W1889" i="12" l="1"/>
  <c r="E2050" i="13"/>
  <c r="N1890" i="12"/>
  <c r="O1890" i="12" s="1"/>
  <c r="P1890" i="12" s="1"/>
  <c r="J1890" i="12"/>
  <c r="Y1890" i="12"/>
  <c r="I1890" i="12"/>
  <c r="V1890" i="12"/>
  <c r="U1890" i="12"/>
  <c r="B1891" i="12"/>
  <c r="E1890" i="12"/>
  <c r="F1890" i="12" s="1"/>
  <c r="Q1889" i="12"/>
  <c r="R1889" i="12" s="1"/>
  <c r="K1889" i="12"/>
  <c r="Q1890" i="12" l="1"/>
  <c r="R1890" i="12" s="1"/>
  <c r="K1890" i="12"/>
  <c r="E2049" i="13"/>
  <c r="J1891" i="12"/>
  <c r="V1891" i="12"/>
  <c r="N1891" i="12"/>
  <c r="O1891" i="12" s="1"/>
  <c r="P1891" i="12" s="1"/>
  <c r="Y1891" i="12"/>
  <c r="U1891" i="12"/>
  <c r="I1891" i="12"/>
  <c r="B1892" i="12"/>
  <c r="E1891" i="12"/>
  <c r="F1891" i="12" s="1"/>
  <c r="W1890" i="12"/>
  <c r="K1891" i="12" l="1"/>
  <c r="Q1891" i="12"/>
  <c r="R1891" i="12" s="1"/>
  <c r="E2048" i="13"/>
  <c r="B1893" i="12"/>
  <c r="U1892" i="12"/>
  <c r="E1892" i="12"/>
  <c r="F1892" i="12" s="1"/>
  <c r="Y1892" i="12"/>
  <c r="V1892" i="12"/>
  <c r="N1892" i="12"/>
  <c r="O1892" i="12" s="1"/>
  <c r="P1892" i="12" s="1"/>
  <c r="J1892" i="12"/>
  <c r="I1892" i="12"/>
  <c r="W1891" i="12"/>
  <c r="E2047" i="13" l="1"/>
  <c r="B1894" i="12"/>
  <c r="U1893" i="12"/>
  <c r="E1893" i="12"/>
  <c r="F1893" i="12" s="1"/>
  <c r="N1893" i="12"/>
  <c r="O1893" i="12" s="1"/>
  <c r="P1893" i="12" s="1"/>
  <c r="Y1893" i="12"/>
  <c r="I1893" i="12"/>
  <c r="V1893" i="12"/>
  <c r="J1893" i="12"/>
  <c r="K1892" i="12"/>
  <c r="Q1892" i="12"/>
  <c r="R1892" i="12" s="1"/>
  <c r="W1892" i="12"/>
  <c r="K1893" i="12" l="1"/>
  <c r="Q1893" i="12"/>
  <c r="R1893" i="12" s="1"/>
  <c r="W1893" i="12"/>
  <c r="E2046" i="13"/>
  <c r="N1894" i="12"/>
  <c r="O1894" i="12" s="1"/>
  <c r="P1894" i="12" s="1"/>
  <c r="V1894" i="12"/>
  <c r="B1895" i="12"/>
  <c r="U1894" i="12"/>
  <c r="E1894" i="12"/>
  <c r="F1894" i="12" s="1"/>
  <c r="J1894" i="12"/>
  <c r="I1894" i="12"/>
  <c r="Y1894" i="12"/>
  <c r="E2045" i="13" l="1"/>
  <c r="N1895" i="12"/>
  <c r="O1895" i="12" s="1"/>
  <c r="P1895" i="12" s="1"/>
  <c r="J1895" i="12"/>
  <c r="V1895" i="12"/>
  <c r="Y1895" i="12"/>
  <c r="U1895" i="12"/>
  <c r="I1895" i="12"/>
  <c r="E1895" i="12"/>
  <c r="F1895" i="12" s="1"/>
  <c r="B1896" i="12"/>
  <c r="Q1894" i="12"/>
  <c r="R1894" i="12" s="1"/>
  <c r="K1894" i="12"/>
  <c r="W1894" i="12"/>
  <c r="W1895" i="12" l="1"/>
  <c r="E2044" i="13"/>
  <c r="Y1896" i="12"/>
  <c r="I1896" i="12"/>
  <c r="V1896" i="12"/>
  <c r="B1897" i="12"/>
  <c r="U1896" i="12"/>
  <c r="E1896" i="12"/>
  <c r="F1896" i="12" s="1"/>
  <c r="N1896" i="12"/>
  <c r="O1896" i="12" s="1"/>
  <c r="P1896" i="12" s="1"/>
  <c r="J1896" i="12"/>
  <c r="K1895" i="12"/>
  <c r="Q1895" i="12"/>
  <c r="R1895" i="12" s="1"/>
  <c r="W1896" i="12" l="1"/>
  <c r="K1896" i="12"/>
  <c r="E2043" i="13"/>
  <c r="J1897" i="12"/>
  <c r="Y1897" i="12"/>
  <c r="I1897" i="12"/>
  <c r="V1897" i="12"/>
  <c r="B1898" i="12"/>
  <c r="U1897" i="12"/>
  <c r="E1897" i="12"/>
  <c r="F1897" i="12" s="1"/>
  <c r="N1897" i="12"/>
  <c r="O1897" i="12" s="1"/>
  <c r="P1897" i="12" s="1"/>
  <c r="Q1896" i="12"/>
  <c r="R1896" i="12" s="1"/>
  <c r="W1897" i="12" l="1"/>
  <c r="Q1897" i="12"/>
  <c r="R1897" i="12" s="1"/>
  <c r="E2042" i="13"/>
  <c r="V1898" i="12"/>
  <c r="B1899" i="12"/>
  <c r="U1898" i="12"/>
  <c r="E1898" i="12"/>
  <c r="F1898" i="12" s="1"/>
  <c r="J1898" i="12"/>
  <c r="Y1898" i="12"/>
  <c r="I1898" i="12"/>
  <c r="N1898" i="12"/>
  <c r="O1898" i="12" s="1"/>
  <c r="P1898" i="12" s="1"/>
  <c r="K1897" i="12"/>
  <c r="W1898" i="12" l="1"/>
  <c r="E2041" i="13"/>
  <c r="N1899" i="12"/>
  <c r="O1899" i="12" s="1"/>
  <c r="P1899" i="12" s="1"/>
  <c r="J1899" i="12"/>
  <c r="V1899" i="12"/>
  <c r="I1899" i="12"/>
  <c r="E1899" i="12"/>
  <c r="F1899" i="12" s="1"/>
  <c r="B1900" i="12"/>
  <c r="Y1899" i="12"/>
  <c r="U1899" i="12"/>
  <c r="K1898" i="12"/>
  <c r="Q1898" i="12"/>
  <c r="R1898" i="12" s="1"/>
  <c r="Q1899" i="12" l="1"/>
  <c r="R1899" i="12" s="1"/>
  <c r="W1899" i="12"/>
  <c r="E2040" i="13"/>
  <c r="J1900" i="12"/>
  <c r="Y1900" i="12"/>
  <c r="I1900" i="12"/>
  <c r="B1901" i="12"/>
  <c r="U1900" i="12"/>
  <c r="E1900" i="12"/>
  <c r="F1900" i="12" s="1"/>
  <c r="V1900" i="12"/>
  <c r="N1900" i="12"/>
  <c r="O1900" i="12" s="1"/>
  <c r="P1900" i="12" s="1"/>
  <c r="K1899" i="12"/>
  <c r="Q1900" i="12" l="1"/>
  <c r="R1900" i="12" s="1"/>
  <c r="W1900" i="12"/>
  <c r="E2039" i="13"/>
  <c r="N1901" i="12"/>
  <c r="O1901" i="12" s="1"/>
  <c r="P1901" i="12" s="1"/>
  <c r="J1901" i="12"/>
  <c r="Y1901" i="12"/>
  <c r="I1901" i="12"/>
  <c r="V1901" i="12"/>
  <c r="E1901" i="12"/>
  <c r="F1901" i="12" s="1"/>
  <c r="B1902" i="12"/>
  <c r="U1901" i="12"/>
  <c r="K1900" i="12"/>
  <c r="W1901" i="12" l="1"/>
  <c r="E2038" i="13"/>
  <c r="J1902" i="12"/>
  <c r="Y1902" i="12"/>
  <c r="I1902" i="12"/>
  <c r="V1902" i="12"/>
  <c r="B1903" i="12"/>
  <c r="U1902" i="12"/>
  <c r="E1902" i="12"/>
  <c r="F1902" i="12" s="1"/>
  <c r="N1902" i="12"/>
  <c r="O1902" i="12" s="1"/>
  <c r="P1902" i="12" s="1"/>
  <c r="Q1901" i="12"/>
  <c r="R1901" i="12" s="1"/>
  <c r="K1901" i="12"/>
  <c r="W1902" i="12" l="1"/>
  <c r="Q1902" i="12"/>
  <c r="R1902" i="12" s="1"/>
  <c r="E2037" i="13"/>
  <c r="V1903" i="12"/>
  <c r="N1903" i="12"/>
  <c r="O1903" i="12" s="1"/>
  <c r="P1903" i="12" s="1"/>
  <c r="J1903" i="12"/>
  <c r="E1903" i="12"/>
  <c r="F1903" i="12" s="1"/>
  <c r="B1904" i="12"/>
  <c r="Y1903" i="12"/>
  <c r="U1903" i="12"/>
  <c r="I1903" i="12"/>
  <c r="K1902" i="12"/>
  <c r="W1903" i="12" l="1"/>
  <c r="K1903" i="12"/>
  <c r="E2036" i="13"/>
  <c r="B1905" i="12"/>
  <c r="U1904" i="12"/>
  <c r="E1904" i="12"/>
  <c r="F1904" i="12" s="1"/>
  <c r="N1904" i="12"/>
  <c r="O1904" i="12" s="1"/>
  <c r="P1904" i="12" s="1"/>
  <c r="Y1904" i="12"/>
  <c r="I1904" i="12"/>
  <c r="V1904" i="12"/>
  <c r="J1904" i="12"/>
  <c r="Q1903" i="12"/>
  <c r="R1903" i="12" s="1"/>
  <c r="W1904" i="12" l="1"/>
  <c r="Q1904" i="12"/>
  <c r="R1904" i="12" s="1"/>
  <c r="E2035" i="13"/>
  <c r="N1905" i="12"/>
  <c r="O1905" i="12" s="1"/>
  <c r="P1905" i="12" s="1"/>
  <c r="J1905" i="12"/>
  <c r="V1905" i="12"/>
  <c r="B1906" i="12"/>
  <c r="U1905" i="12"/>
  <c r="E1905" i="12"/>
  <c r="F1905" i="12" s="1"/>
  <c r="Y1905" i="12"/>
  <c r="I1905" i="12"/>
  <c r="K1904" i="12"/>
  <c r="W1905" i="12" l="1"/>
  <c r="Q1905" i="12"/>
  <c r="R1905" i="12" s="1"/>
  <c r="K1905" i="12"/>
  <c r="E2034" i="13"/>
  <c r="N1906" i="12"/>
  <c r="O1906" i="12" s="1"/>
  <c r="P1906" i="12" s="1"/>
  <c r="J1906" i="12"/>
  <c r="Y1906" i="12"/>
  <c r="I1906" i="12"/>
  <c r="B1907" i="12"/>
  <c r="U1906" i="12"/>
  <c r="E1906" i="12"/>
  <c r="F1906" i="12" s="1"/>
  <c r="V1906" i="12"/>
  <c r="Q1906" i="12" l="1"/>
  <c r="R1906" i="12" s="1"/>
  <c r="W1906" i="12"/>
  <c r="E2033" i="13"/>
  <c r="J1907" i="12"/>
  <c r="V1907" i="12"/>
  <c r="B1908" i="12"/>
  <c r="U1907" i="12"/>
  <c r="E1907" i="12"/>
  <c r="F1907" i="12" s="1"/>
  <c r="N1907" i="12"/>
  <c r="O1907" i="12" s="1"/>
  <c r="P1907" i="12" s="1"/>
  <c r="Y1907" i="12"/>
  <c r="I1907" i="12"/>
  <c r="K1906" i="12"/>
  <c r="K1907" i="12" l="1"/>
  <c r="Q1907" i="12"/>
  <c r="R1907" i="12" s="1"/>
  <c r="W1907" i="12"/>
  <c r="E2032" i="13"/>
  <c r="Y1908" i="12"/>
  <c r="I1908" i="12"/>
  <c r="B1909" i="12"/>
  <c r="U1908" i="12"/>
  <c r="E1908" i="12"/>
  <c r="F1908" i="12" s="1"/>
  <c r="V1908" i="12"/>
  <c r="N1908" i="12"/>
  <c r="O1908" i="12" s="1"/>
  <c r="P1908" i="12" s="1"/>
  <c r="J1908" i="12"/>
  <c r="Q1908" i="12" l="1"/>
  <c r="R1908" i="12" s="1"/>
  <c r="W1908" i="12"/>
  <c r="E2031" i="13"/>
  <c r="V1909" i="12"/>
  <c r="B1910" i="12"/>
  <c r="U1909" i="12"/>
  <c r="E1909" i="12"/>
  <c r="F1909" i="12" s="1"/>
  <c r="N1909" i="12"/>
  <c r="O1909" i="12" s="1"/>
  <c r="P1909" i="12" s="1"/>
  <c r="J1909" i="12"/>
  <c r="Y1909" i="12"/>
  <c r="I1909" i="12"/>
  <c r="K1908" i="12"/>
  <c r="E2030" i="13" l="1"/>
  <c r="N1910" i="12"/>
  <c r="O1910" i="12" s="1"/>
  <c r="P1910" i="12" s="1"/>
  <c r="Y1910" i="12"/>
  <c r="I1910" i="12"/>
  <c r="V1910" i="12"/>
  <c r="B1911" i="12"/>
  <c r="U1910" i="12"/>
  <c r="E1910" i="12"/>
  <c r="F1910" i="12" s="1"/>
  <c r="J1910" i="12"/>
  <c r="K1909" i="12"/>
  <c r="Q1909" i="12"/>
  <c r="R1909" i="12" s="1"/>
  <c r="W1909" i="12"/>
  <c r="K1910" i="12" l="1"/>
  <c r="E2029" i="13"/>
  <c r="N1911" i="12"/>
  <c r="O1911" i="12" s="1"/>
  <c r="P1911" i="12" s="1"/>
  <c r="J1911" i="12"/>
  <c r="Y1911" i="12"/>
  <c r="I1911" i="12"/>
  <c r="V1911" i="12"/>
  <c r="B1912" i="12"/>
  <c r="U1911" i="12"/>
  <c r="E1911" i="12"/>
  <c r="F1911" i="12" s="1"/>
  <c r="Q1910" i="12"/>
  <c r="R1910" i="12" s="1"/>
  <c r="W1910" i="12"/>
  <c r="Q1911" i="12" l="1"/>
  <c r="R1911" i="12" s="1"/>
  <c r="E2028" i="13"/>
  <c r="Y1912" i="12"/>
  <c r="I1912" i="12"/>
  <c r="V1912" i="12"/>
  <c r="B1913" i="12"/>
  <c r="U1912" i="12"/>
  <c r="E1912" i="12"/>
  <c r="F1912" i="12" s="1"/>
  <c r="N1912" i="12"/>
  <c r="O1912" i="12" s="1"/>
  <c r="P1912" i="12" s="1"/>
  <c r="J1912" i="12"/>
  <c r="K1911" i="12"/>
  <c r="W1911" i="12"/>
  <c r="W1912" i="12" l="1"/>
  <c r="E2027" i="13"/>
  <c r="J1913" i="12"/>
  <c r="Y1913" i="12"/>
  <c r="I1913" i="12"/>
  <c r="V1913" i="12"/>
  <c r="B1914" i="12"/>
  <c r="U1913" i="12"/>
  <c r="E1913" i="12"/>
  <c r="F1913" i="12" s="1"/>
  <c r="N1913" i="12"/>
  <c r="O1913" i="12" s="1"/>
  <c r="P1913" i="12" s="1"/>
  <c r="K1912" i="12"/>
  <c r="Q1912" i="12"/>
  <c r="R1912" i="12" s="1"/>
  <c r="W1913" i="12" l="1"/>
  <c r="Q1913" i="12"/>
  <c r="R1913" i="12" s="1"/>
  <c r="E2026" i="13"/>
  <c r="V1914" i="12"/>
  <c r="B1915" i="12"/>
  <c r="U1914" i="12"/>
  <c r="E1914" i="12"/>
  <c r="F1914" i="12" s="1"/>
  <c r="J1914" i="12"/>
  <c r="Y1914" i="12"/>
  <c r="I1914" i="12"/>
  <c r="N1914" i="12"/>
  <c r="O1914" i="12" s="1"/>
  <c r="P1914" i="12" s="1"/>
  <c r="K1913" i="12"/>
  <c r="W1914" i="12" l="1"/>
  <c r="Q1914" i="12"/>
  <c r="R1914" i="12" s="1"/>
  <c r="E2025" i="13"/>
  <c r="N1915" i="12"/>
  <c r="O1915" i="12" s="1"/>
  <c r="P1915" i="12" s="1"/>
  <c r="J1915" i="12"/>
  <c r="Y1915" i="12"/>
  <c r="I1915" i="12"/>
  <c r="V1915" i="12"/>
  <c r="B1916" i="12"/>
  <c r="U1915" i="12"/>
  <c r="E1915" i="12"/>
  <c r="F1915" i="12" s="1"/>
  <c r="K1914" i="12"/>
  <c r="W1915" i="12" l="1"/>
  <c r="K1915" i="12"/>
  <c r="E2024" i="13"/>
  <c r="J1916" i="12"/>
  <c r="Y1916" i="12"/>
  <c r="I1916" i="12"/>
  <c r="V1916" i="12"/>
  <c r="B1917" i="12"/>
  <c r="U1916" i="12"/>
  <c r="E1916" i="12"/>
  <c r="F1916" i="12" s="1"/>
  <c r="N1916" i="12"/>
  <c r="O1916" i="12" s="1"/>
  <c r="P1916" i="12" s="1"/>
  <c r="Q1915" i="12"/>
  <c r="R1915" i="12" s="1"/>
  <c r="W1916" i="12" l="1"/>
  <c r="E2023" i="13"/>
  <c r="N1917" i="12"/>
  <c r="O1917" i="12" s="1"/>
  <c r="P1917" i="12" s="1"/>
  <c r="J1917" i="12"/>
  <c r="Y1917" i="12"/>
  <c r="I1917" i="12"/>
  <c r="V1917" i="12"/>
  <c r="E1917" i="12"/>
  <c r="F1917" i="12" s="1"/>
  <c r="B1918" i="12"/>
  <c r="U1917" i="12"/>
  <c r="K1916" i="12"/>
  <c r="Q1916" i="12"/>
  <c r="R1916" i="12" s="1"/>
  <c r="W1917" i="12" l="1"/>
  <c r="K1917" i="12"/>
  <c r="Q1917" i="12"/>
  <c r="R1917" i="12" s="1"/>
  <c r="E2022" i="13"/>
  <c r="J1918" i="12"/>
  <c r="Y1918" i="12"/>
  <c r="I1918" i="12"/>
  <c r="V1918" i="12"/>
  <c r="B1919" i="12"/>
  <c r="U1918" i="12"/>
  <c r="E1918" i="12"/>
  <c r="F1918" i="12" s="1"/>
  <c r="N1918" i="12"/>
  <c r="O1918" i="12" s="1"/>
  <c r="P1918" i="12" s="1"/>
  <c r="Q1918" i="12" l="1"/>
  <c r="R1918" i="12" s="1"/>
  <c r="W1918" i="12"/>
  <c r="E2021" i="13"/>
  <c r="V1919" i="12"/>
  <c r="N1919" i="12"/>
  <c r="O1919" i="12" s="1"/>
  <c r="P1919" i="12" s="1"/>
  <c r="J1919" i="12"/>
  <c r="Y1919" i="12"/>
  <c r="U1919" i="12"/>
  <c r="I1919" i="12"/>
  <c r="E1919" i="12"/>
  <c r="F1919" i="12" s="1"/>
  <c r="B1920" i="12"/>
  <c r="K1918" i="12"/>
  <c r="W1919" i="12" l="1"/>
  <c r="E2020" i="13"/>
  <c r="B1921" i="12"/>
  <c r="U1920" i="12"/>
  <c r="E1920" i="12"/>
  <c r="F1920" i="12" s="1"/>
  <c r="N1920" i="12"/>
  <c r="O1920" i="12" s="1"/>
  <c r="P1920" i="12" s="1"/>
  <c r="J1920" i="12"/>
  <c r="Y1920" i="12"/>
  <c r="I1920" i="12"/>
  <c r="V1920" i="12"/>
  <c r="K1919" i="12"/>
  <c r="Q1919" i="12"/>
  <c r="R1919" i="12" s="1"/>
  <c r="Q1920" i="12" l="1"/>
  <c r="R1920" i="12" s="1"/>
  <c r="W1920" i="12"/>
  <c r="E2019" i="13"/>
  <c r="N1921" i="12"/>
  <c r="O1921" i="12" s="1"/>
  <c r="P1921" i="12" s="1"/>
  <c r="J1921" i="12"/>
  <c r="V1921" i="12"/>
  <c r="B1922" i="12"/>
  <c r="U1921" i="12"/>
  <c r="E1921" i="12"/>
  <c r="F1921" i="12" s="1"/>
  <c r="Y1921" i="12"/>
  <c r="I1921" i="12"/>
  <c r="K1920" i="12"/>
  <c r="W1921" i="12" l="1"/>
  <c r="E2018" i="13"/>
  <c r="N1922" i="12"/>
  <c r="O1922" i="12" s="1"/>
  <c r="P1922" i="12" s="1"/>
  <c r="J1922" i="12"/>
  <c r="Y1922" i="12"/>
  <c r="I1922" i="12"/>
  <c r="B1923" i="12"/>
  <c r="U1922" i="12"/>
  <c r="E1922" i="12"/>
  <c r="F1922" i="12" s="1"/>
  <c r="V1922" i="12"/>
  <c r="Q1921" i="12"/>
  <c r="R1921" i="12" s="1"/>
  <c r="K1921" i="12"/>
  <c r="W1922" i="12" l="1"/>
  <c r="E2017" i="13"/>
  <c r="J1923" i="12"/>
  <c r="V1923" i="12"/>
  <c r="B1924" i="12"/>
  <c r="U1923" i="12"/>
  <c r="E1923" i="12"/>
  <c r="F1923" i="12" s="1"/>
  <c r="N1923" i="12"/>
  <c r="O1923" i="12" s="1"/>
  <c r="P1923" i="12" s="1"/>
  <c r="Y1923" i="12"/>
  <c r="I1923" i="12"/>
  <c r="K1922" i="12"/>
  <c r="Q1922" i="12"/>
  <c r="R1922" i="12" s="1"/>
  <c r="W1923" i="12" l="1"/>
  <c r="Q1923" i="12"/>
  <c r="R1923" i="12" s="1"/>
  <c r="E2016" i="13"/>
  <c r="Y1924" i="12"/>
  <c r="I1924" i="12"/>
  <c r="B1925" i="12"/>
  <c r="U1924" i="12"/>
  <c r="E1924" i="12"/>
  <c r="F1924" i="12" s="1"/>
  <c r="N1924" i="12"/>
  <c r="O1924" i="12" s="1"/>
  <c r="P1924" i="12" s="1"/>
  <c r="V1924" i="12"/>
  <c r="J1924" i="12"/>
  <c r="K1923" i="12"/>
  <c r="W1924" i="12" l="1"/>
  <c r="E2015" i="13"/>
  <c r="V1925" i="12"/>
  <c r="B1926" i="12"/>
  <c r="U1925" i="12"/>
  <c r="E1925" i="12"/>
  <c r="F1925" i="12" s="1"/>
  <c r="N1925" i="12"/>
  <c r="O1925" i="12" s="1"/>
  <c r="P1925" i="12" s="1"/>
  <c r="J1925" i="12"/>
  <c r="Y1925" i="12"/>
  <c r="I1925" i="12"/>
  <c r="K1924" i="12"/>
  <c r="Q1924" i="12"/>
  <c r="R1924" i="12" s="1"/>
  <c r="W1925" i="12" l="1"/>
  <c r="Q1925" i="12"/>
  <c r="R1925" i="12" s="1"/>
  <c r="E2014" i="13"/>
  <c r="N1926" i="12"/>
  <c r="O1926" i="12" s="1"/>
  <c r="P1926" i="12" s="1"/>
  <c r="Y1926" i="12"/>
  <c r="I1926" i="12"/>
  <c r="V1926" i="12"/>
  <c r="B1927" i="12"/>
  <c r="U1926" i="12"/>
  <c r="E1926" i="12"/>
  <c r="F1926" i="12" s="1"/>
  <c r="J1926" i="12"/>
  <c r="K1925" i="12"/>
  <c r="W1926" i="12" l="1"/>
  <c r="Q1926" i="12"/>
  <c r="R1926" i="12" s="1"/>
  <c r="E2013" i="13"/>
  <c r="N1927" i="12"/>
  <c r="O1927" i="12" s="1"/>
  <c r="P1927" i="12" s="1"/>
  <c r="J1927" i="12"/>
  <c r="Y1927" i="12"/>
  <c r="I1927" i="12"/>
  <c r="V1927" i="12"/>
  <c r="B1928" i="12"/>
  <c r="U1927" i="12"/>
  <c r="E1927" i="12"/>
  <c r="F1927" i="12" s="1"/>
  <c r="K1926" i="12"/>
  <c r="W1927" i="12" l="1"/>
  <c r="Q1927" i="12"/>
  <c r="R1927" i="12" s="1"/>
  <c r="E2012" i="13"/>
  <c r="Y1928" i="12"/>
  <c r="I1928" i="12"/>
  <c r="V1928" i="12"/>
  <c r="B1929" i="12"/>
  <c r="U1928" i="12"/>
  <c r="E1928" i="12"/>
  <c r="F1928" i="12" s="1"/>
  <c r="N1928" i="12"/>
  <c r="O1928" i="12" s="1"/>
  <c r="P1928" i="12" s="1"/>
  <c r="J1928" i="12"/>
  <c r="K1927" i="12"/>
  <c r="K1928" i="12" l="1"/>
  <c r="Q1928" i="12"/>
  <c r="R1928" i="12" s="1"/>
  <c r="W1928" i="12"/>
  <c r="E2011" i="13"/>
  <c r="J1929" i="12"/>
  <c r="Y1929" i="12"/>
  <c r="I1929" i="12"/>
  <c r="V1929" i="12"/>
  <c r="B1930" i="12"/>
  <c r="U1929" i="12"/>
  <c r="E1929" i="12"/>
  <c r="F1929" i="12" s="1"/>
  <c r="N1929" i="12"/>
  <c r="O1929" i="12" s="1"/>
  <c r="P1929" i="12" s="1"/>
  <c r="W1929" i="12" l="1"/>
  <c r="K1929" i="12"/>
  <c r="Q1929" i="12"/>
  <c r="R1929" i="12" s="1"/>
  <c r="E2010" i="13"/>
  <c r="V1930" i="12"/>
  <c r="B1931" i="12"/>
  <c r="U1930" i="12"/>
  <c r="E1930" i="12"/>
  <c r="F1930" i="12" s="1"/>
  <c r="J1930" i="12"/>
  <c r="Y1930" i="12"/>
  <c r="I1930" i="12"/>
  <c r="N1930" i="12"/>
  <c r="O1930" i="12" s="1"/>
  <c r="P1930" i="12" s="1"/>
  <c r="W1930" i="12" l="1"/>
  <c r="K1930" i="12"/>
  <c r="Q1930" i="12"/>
  <c r="R1930" i="12" s="1"/>
  <c r="E2009" i="13"/>
  <c r="N1931" i="12"/>
  <c r="O1931" i="12" s="1"/>
  <c r="P1931" i="12" s="1"/>
  <c r="J1931" i="12"/>
  <c r="Y1931" i="12"/>
  <c r="I1931" i="12"/>
  <c r="V1931" i="12"/>
  <c r="U1931" i="12"/>
  <c r="E1931" i="12"/>
  <c r="F1931" i="12" s="1"/>
  <c r="B1932" i="12"/>
  <c r="K1931" i="12" l="1"/>
  <c r="W1931" i="12"/>
  <c r="Q1931" i="12"/>
  <c r="R1931" i="12" s="1"/>
  <c r="E2008" i="13"/>
  <c r="J1932" i="12"/>
  <c r="Y1932" i="12"/>
  <c r="I1932" i="12"/>
  <c r="V1932" i="12"/>
  <c r="B1933" i="12"/>
  <c r="U1932" i="12"/>
  <c r="E1932" i="12"/>
  <c r="F1932" i="12" s="1"/>
  <c r="N1932" i="12"/>
  <c r="O1932" i="12" s="1"/>
  <c r="P1932" i="12" s="1"/>
  <c r="W1932" i="12" l="1"/>
  <c r="Q1932" i="12"/>
  <c r="R1932" i="12" s="1"/>
  <c r="E2007" i="13"/>
  <c r="N1933" i="12"/>
  <c r="O1933" i="12" s="1"/>
  <c r="P1933" i="12" s="1"/>
  <c r="J1933" i="12"/>
  <c r="Y1933" i="12"/>
  <c r="I1933" i="12"/>
  <c r="V1933" i="12"/>
  <c r="B1934" i="12"/>
  <c r="U1933" i="12"/>
  <c r="E1933" i="12"/>
  <c r="F1933" i="12" s="1"/>
  <c r="K1932" i="12"/>
  <c r="K1933" i="12" l="1"/>
  <c r="W1933" i="12"/>
  <c r="E2006" i="13"/>
  <c r="J1934" i="12"/>
  <c r="Y1934" i="12"/>
  <c r="I1934" i="12"/>
  <c r="V1934" i="12"/>
  <c r="B1935" i="12"/>
  <c r="U1934" i="12"/>
  <c r="E1934" i="12"/>
  <c r="F1934" i="12" s="1"/>
  <c r="N1934" i="12"/>
  <c r="O1934" i="12" s="1"/>
  <c r="P1934" i="12" s="1"/>
  <c r="Q1933" i="12"/>
  <c r="R1933" i="12" s="1"/>
  <c r="Q1934" i="12" l="1"/>
  <c r="R1934" i="12" s="1"/>
  <c r="K1934" i="12"/>
  <c r="W1934" i="12"/>
  <c r="E2005" i="13"/>
  <c r="V1935" i="12"/>
  <c r="N1935" i="12"/>
  <c r="O1935" i="12" s="1"/>
  <c r="P1935" i="12" s="1"/>
  <c r="J1935" i="12"/>
  <c r="B1936" i="12"/>
  <c r="Y1935" i="12"/>
  <c r="U1935" i="12"/>
  <c r="I1935" i="12"/>
  <c r="E1935" i="12"/>
  <c r="F1935" i="12" s="1"/>
  <c r="W1935" i="12" l="1"/>
  <c r="K1935" i="12"/>
  <c r="Q1935" i="12"/>
  <c r="R1935" i="12" s="1"/>
  <c r="E2004" i="13"/>
  <c r="B1937" i="12"/>
  <c r="U1936" i="12"/>
  <c r="E1936" i="12"/>
  <c r="F1936" i="12" s="1"/>
  <c r="N1936" i="12"/>
  <c r="O1936" i="12" s="1"/>
  <c r="P1936" i="12" s="1"/>
  <c r="J1936" i="12"/>
  <c r="Y1936" i="12"/>
  <c r="I1936" i="12"/>
  <c r="V1936" i="12"/>
  <c r="K1936" i="12" l="1"/>
  <c r="Q1936" i="12"/>
  <c r="R1936" i="12" s="1"/>
  <c r="W1936" i="12"/>
  <c r="E2003" i="13"/>
  <c r="N1937" i="12"/>
  <c r="O1937" i="12" s="1"/>
  <c r="P1937" i="12" s="1"/>
  <c r="J1937" i="12"/>
  <c r="V1937" i="12"/>
  <c r="B1938" i="12"/>
  <c r="U1937" i="12"/>
  <c r="E1937" i="12"/>
  <c r="F1937" i="12" s="1"/>
  <c r="Y1937" i="12"/>
  <c r="I1937" i="12"/>
  <c r="Q1937" i="12" l="1"/>
  <c r="R1937" i="12" s="1"/>
  <c r="K1937" i="12"/>
  <c r="W1937" i="12"/>
  <c r="E2002" i="13"/>
  <c r="N1938" i="12"/>
  <c r="O1938" i="12" s="1"/>
  <c r="P1938" i="12" s="1"/>
  <c r="J1938" i="12"/>
  <c r="Y1938" i="12"/>
  <c r="I1938" i="12"/>
  <c r="V1938" i="12"/>
  <c r="B1939" i="12"/>
  <c r="U1938" i="12"/>
  <c r="E1938" i="12"/>
  <c r="F1938" i="12" s="1"/>
  <c r="W1938" i="12" l="1"/>
  <c r="Q1938" i="12"/>
  <c r="R1938" i="12" s="1"/>
  <c r="E2001" i="13"/>
  <c r="J1939" i="12"/>
  <c r="Y1939" i="12"/>
  <c r="I1939" i="12"/>
  <c r="V1939" i="12"/>
  <c r="B1940" i="12"/>
  <c r="U1939" i="12"/>
  <c r="E1939" i="12"/>
  <c r="F1939" i="12" s="1"/>
  <c r="N1939" i="12"/>
  <c r="O1939" i="12" s="1"/>
  <c r="P1939" i="12" s="1"/>
  <c r="K1938" i="12"/>
  <c r="Q1939" i="12" l="1"/>
  <c r="R1939" i="12" s="1"/>
  <c r="W1939" i="12"/>
  <c r="E2000" i="13"/>
  <c r="Y1940" i="12"/>
  <c r="I1940" i="12"/>
  <c r="V1940" i="12"/>
  <c r="B1941" i="12"/>
  <c r="U1940" i="12"/>
  <c r="E1940" i="12"/>
  <c r="F1940" i="12" s="1"/>
  <c r="N1940" i="12"/>
  <c r="O1940" i="12" s="1"/>
  <c r="P1940" i="12" s="1"/>
  <c r="J1940" i="12"/>
  <c r="K1939" i="12"/>
  <c r="W1940" i="12" l="1"/>
  <c r="E1999" i="13"/>
  <c r="V1941" i="12"/>
  <c r="B1942" i="12"/>
  <c r="U1941" i="12"/>
  <c r="E1941" i="12"/>
  <c r="F1941" i="12" s="1"/>
  <c r="N1941" i="12"/>
  <c r="O1941" i="12" s="1"/>
  <c r="P1941" i="12" s="1"/>
  <c r="J1941" i="12"/>
  <c r="Y1941" i="12"/>
  <c r="I1941" i="12"/>
  <c r="K1940" i="12"/>
  <c r="Q1940" i="12"/>
  <c r="R1940" i="12" s="1"/>
  <c r="K1941" i="12" l="1"/>
  <c r="W1941" i="12"/>
  <c r="Q1941" i="12"/>
  <c r="R1941" i="12" s="1"/>
  <c r="E1998" i="13"/>
  <c r="N1942" i="12"/>
  <c r="O1942" i="12" s="1"/>
  <c r="P1942" i="12" s="1"/>
  <c r="J1942" i="12"/>
  <c r="Y1942" i="12"/>
  <c r="I1942" i="12"/>
  <c r="V1942" i="12"/>
  <c r="B1943" i="12"/>
  <c r="U1942" i="12"/>
  <c r="E1942" i="12"/>
  <c r="F1942" i="12" s="1"/>
  <c r="W1942" i="12" l="1"/>
  <c r="Q1942" i="12"/>
  <c r="R1942" i="12" s="1"/>
  <c r="E1997" i="13"/>
  <c r="N1943" i="12"/>
  <c r="O1943" i="12" s="1"/>
  <c r="P1943" i="12" s="1"/>
  <c r="J1943" i="12"/>
  <c r="Y1943" i="12"/>
  <c r="I1943" i="12"/>
  <c r="V1943" i="12"/>
  <c r="B1944" i="12"/>
  <c r="U1943" i="12"/>
  <c r="E1943" i="12"/>
  <c r="F1943" i="12" s="1"/>
  <c r="K1942" i="12"/>
  <c r="W1943" i="12" l="1"/>
  <c r="Q1943" i="12"/>
  <c r="R1943" i="12" s="1"/>
  <c r="E1996" i="13"/>
  <c r="J1944" i="12"/>
  <c r="Y1944" i="12"/>
  <c r="I1944" i="12"/>
  <c r="V1944" i="12"/>
  <c r="B1945" i="12"/>
  <c r="U1944" i="12"/>
  <c r="E1944" i="12"/>
  <c r="F1944" i="12" s="1"/>
  <c r="N1944" i="12"/>
  <c r="O1944" i="12" s="1"/>
  <c r="P1944" i="12" s="1"/>
  <c r="K1943" i="12"/>
  <c r="K1944" i="12" l="1"/>
  <c r="Q1944" i="12"/>
  <c r="R1944" i="12" s="1"/>
  <c r="W1944" i="12"/>
  <c r="E1995" i="13"/>
  <c r="J1945" i="12"/>
  <c r="Y1945" i="12"/>
  <c r="I1945" i="12"/>
  <c r="V1945" i="12"/>
  <c r="B1946" i="12"/>
  <c r="U1945" i="12"/>
  <c r="E1945" i="12"/>
  <c r="F1945" i="12" s="1"/>
  <c r="N1945" i="12"/>
  <c r="O1945" i="12" s="1"/>
  <c r="P1945" i="12" s="1"/>
  <c r="K1945" i="12" l="1"/>
  <c r="Q1945" i="12"/>
  <c r="R1945" i="12" s="1"/>
  <c r="W1945" i="12"/>
  <c r="E1994" i="13"/>
  <c r="V1946" i="12"/>
  <c r="B1947" i="12"/>
  <c r="U1946" i="12"/>
  <c r="E1946" i="12"/>
  <c r="F1946" i="12" s="1"/>
  <c r="N1946" i="12"/>
  <c r="O1946" i="12" s="1"/>
  <c r="P1946" i="12" s="1"/>
  <c r="J1946" i="12"/>
  <c r="Y1946" i="12"/>
  <c r="I1946" i="12"/>
  <c r="K1946" i="12" l="1"/>
  <c r="Q1946" i="12"/>
  <c r="R1946" i="12" s="1"/>
  <c r="W1946" i="12"/>
  <c r="E1993" i="13"/>
  <c r="N1947" i="12"/>
  <c r="O1947" i="12" s="1"/>
  <c r="P1947" i="12" s="1"/>
  <c r="J1947" i="12"/>
  <c r="Y1947" i="12"/>
  <c r="I1947" i="12"/>
  <c r="V1947" i="12"/>
  <c r="B1948" i="12"/>
  <c r="U1947" i="12"/>
  <c r="E1947" i="12"/>
  <c r="F1947" i="12" s="1"/>
  <c r="W1947" i="12" l="1"/>
  <c r="E1992" i="13"/>
  <c r="N1948" i="12"/>
  <c r="O1948" i="12" s="1"/>
  <c r="P1948" i="12" s="1"/>
  <c r="J1948" i="12"/>
  <c r="Y1948" i="12"/>
  <c r="I1948" i="12"/>
  <c r="V1948" i="12"/>
  <c r="B1949" i="12"/>
  <c r="U1948" i="12"/>
  <c r="E1948" i="12"/>
  <c r="F1948" i="12" s="1"/>
  <c r="K1947" i="12"/>
  <c r="Q1947" i="12"/>
  <c r="R1947" i="12" s="1"/>
  <c r="Q1948" i="12" l="1"/>
  <c r="R1948" i="12" s="1"/>
  <c r="K1948" i="12"/>
  <c r="W1948" i="12"/>
  <c r="E1991" i="13"/>
  <c r="N1949" i="12"/>
  <c r="O1949" i="12" s="1"/>
  <c r="P1949" i="12" s="1"/>
  <c r="J1949" i="12"/>
  <c r="Y1949" i="12"/>
  <c r="I1949" i="12"/>
  <c r="V1949" i="12"/>
  <c r="B1950" i="12"/>
  <c r="U1949" i="12"/>
  <c r="E1949" i="12"/>
  <c r="F1949" i="12" s="1"/>
  <c r="W1949" i="12" l="1"/>
  <c r="Q1949" i="12"/>
  <c r="R1949" i="12" s="1"/>
  <c r="E1990" i="13"/>
  <c r="J1950" i="12"/>
  <c r="Y1950" i="12"/>
  <c r="I1950" i="12"/>
  <c r="V1950" i="12"/>
  <c r="B1951" i="12"/>
  <c r="U1950" i="12"/>
  <c r="E1950" i="12"/>
  <c r="F1950" i="12" s="1"/>
  <c r="N1950" i="12"/>
  <c r="O1950" i="12" s="1"/>
  <c r="P1950" i="12" s="1"/>
  <c r="K1949" i="12"/>
  <c r="K1950" i="12" l="1"/>
  <c r="Q1950" i="12"/>
  <c r="R1950" i="12" s="1"/>
  <c r="W1950" i="12"/>
  <c r="E1989" i="13"/>
  <c r="V1951" i="12"/>
  <c r="B1952" i="12"/>
  <c r="U1951" i="12"/>
  <c r="E1951" i="12"/>
  <c r="F1951" i="12" s="1"/>
  <c r="N1951" i="12"/>
  <c r="O1951" i="12" s="1"/>
  <c r="P1951" i="12" s="1"/>
  <c r="J1951" i="12"/>
  <c r="Y1951" i="12"/>
  <c r="I1951" i="12"/>
  <c r="W1951" i="12" l="1"/>
  <c r="E1988" i="13"/>
  <c r="B1953" i="12"/>
  <c r="U1952" i="12"/>
  <c r="E1952" i="12"/>
  <c r="F1952" i="12" s="1"/>
  <c r="N1952" i="12"/>
  <c r="O1952" i="12" s="1"/>
  <c r="P1952" i="12" s="1"/>
  <c r="J1952" i="12"/>
  <c r="Y1952" i="12"/>
  <c r="I1952" i="12"/>
  <c r="V1952" i="12"/>
  <c r="K1951" i="12"/>
  <c r="Q1951" i="12"/>
  <c r="R1951" i="12" s="1"/>
  <c r="Q1952" i="12" l="1"/>
  <c r="R1952" i="12" s="1"/>
  <c r="W1952" i="12"/>
  <c r="E1987" i="13"/>
  <c r="N1953" i="12"/>
  <c r="O1953" i="12" s="1"/>
  <c r="P1953" i="12" s="1"/>
  <c r="J1953" i="12"/>
  <c r="Y1953" i="12"/>
  <c r="I1953" i="12"/>
  <c r="V1953" i="12"/>
  <c r="B1954" i="12"/>
  <c r="U1953" i="12"/>
  <c r="E1953" i="12"/>
  <c r="F1953" i="12" s="1"/>
  <c r="K1952" i="12"/>
  <c r="W1953" i="12" l="1"/>
  <c r="K1953" i="12"/>
  <c r="Q1953" i="12"/>
  <c r="R1953" i="12" s="1"/>
  <c r="E1986" i="13"/>
  <c r="N1954" i="12"/>
  <c r="O1954" i="12" s="1"/>
  <c r="P1954" i="12" s="1"/>
  <c r="J1954" i="12"/>
  <c r="Y1954" i="12"/>
  <c r="I1954" i="12"/>
  <c r="V1954" i="12"/>
  <c r="B1955" i="12"/>
  <c r="U1954" i="12"/>
  <c r="E1954" i="12"/>
  <c r="F1954" i="12" s="1"/>
  <c r="K1954" i="12" l="1"/>
  <c r="W1954" i="12"/>
  <c r="Q1954" i="12"/>
  <c r="R1954" i="12" s="1"/>
  <c r="E1985" i="13"/>
  <c r="J1955" i="12"/>
  <c r="Y1955" i="12"/>
  <c r="I1955" i="12"/>
  <c r="V1955" i="12"/>
  <c r="B1956" i="12"/>
  <c r="U1955" i="12"/>
  <c r="E1955" i="12"/>
  <c r="F1955" i="12" s="1"/>
  <c r="N1955" i="12"/>
  <c r="O1955" i="12" s="1"/>
  <c r="P1955" i="12" s="1"/>
  <c r="K1955" i="12" l="1"/>
  <c r="E1984" i="13"/>
  <c r="Y1956" i="12"/>
  <c r="I1956" i="12"/>
  <c r="V1956" i="12"/>
  <c r="B1957" i="12"/>
  <c r="U1956" i="12"/>
  <c r="E1956" i="12"/>
  <c r="F1956" i="12" s="1"/>
  <c r="N1956" i="12"/>
  <c r="O1956" i="12" s="1"/>
  <c r="P1956" i="12" s="1"/>
  <c r="J1956" i="12"/>
  <c r="Q1955" i="12"/>
  <c r="R1955" i="12" s="1"/>
  <c r="W1955" i="12"/>
  <c r="W1956" i="12" l="1"/>
  <c r="Q1956" i="12"/>
  <c r="R1956" i="12" s="1"/>
  <c r="E1983" i="13"/>
  <c r="V1957" i="12"/>
  <c r="B1958" i="12"/>
  <c r="U1957" i="12"/>
  <c r="E1957" i="12"/>
  <c r="F1957" i="12" s="1"/>
  <c r="N1957" i="12"/>
  <c r="O1957" i="12" s="1"/>
  <c r="P1957" i="12" s="1"/>
  <c r="J1957" i="12"/>
  <c r="Y1957" i="12"/>
  <c r="I1957" i="12"/>
  <c r="K1956" i="12"/>
  <c r="W1957" i="12" l="1"/>
  <c r="Q1957" i="12"/>
  <c r="R1957" i="12" s="1"/>
  <c r="E1982" i="13"/>
  <c r="N1958" i="12"/>
  <c r="O1958" i="12" s="1"/>
  <c r="P1958" i="12" s="1"/>
  <c r="J1958" i="12"/>
  <c r="Y1958" i="12"/>
  <c r="I1958" i="12"/>
  <c r="V1958" i="12"/>
  <c r="B1959" i="12"/>
  <c r="U1958" i="12"/>
  <c r="E1958" i="12"/>
  <c r="F1958" i="12" s="1"/>
  <c r="K1957" i="12"/>
  <c r="W1958" i="12" l="1"/>
  <c r="Q1958" i="12"/>
  <c r="R1958" i="12" s="1"/>
  <c r="E1981" i="13"/>
  <c r="N1959" i="12"/>
  <c r="O1959" i="12" s="1"/>
  <c r="P1959" i="12" s="1"/>
  <c r="J1959" i="12"/>
  <c r="Y1959" i="12"/>
  <c r="I1959" i="12"/>
  <c r="V1959" i="12"/>
  <c r="B1960" i="12"/>
  <c r="U1959" i="12"/>
  <c r="E1959" i="12"/>
  <c r="F1959" i="12" s="1"/>
  <c r="K1958" i="12"/>
  <c r="Q1959" i="12" l="1"/>
  <c r="R1959" i="12" s="1"/>
  <c r="W1959" i="12"/>
  <c r="E1980" i="13"/>
  <c r="J1960" i="12"/>
  <c r="Y1960" i="12"/>
  <c r="I1960" i="12"/>
  <c r="V1960" i="12"/>
  <c r="B1961" i="12"/>
  <c r="U1960" i="12"/>
  <c r="E1960" i="12"/>
  <c r="F1960" i="12" s="1"/>
  <c r="N1960" i="12"/>
  <c r="O1960" i="12" s="1"/>
  <c r="P1960" i="12" s="1"/>
  <c r="K1959" i="12"/>
  <c r="Q1960" i="12" l="1"/>
  <c r="R1960" i="12" s="1"/>
  <c r="K1960" i="12"/>
  <c r="W1960" i="12"/>
  <c r="E1979" i="13"/>
  <c r="J1961" i="12"/>
  <c r="Y1961" i="12"/>
  <c r="I1961" i="12"/>
  <c r="V1961" i="12"/>
  <c r="B1962" i="12"/>
  <c r="U1961" i="12"/>
  <c r="E1961" i="12"/>
  <c r="F1961" i="12" s="1"/>
  <c r="N1961" i="12"/>
  <c r="O1961" i="12" s="1"/>
  <c r="P1961" i="12" s="1"/>
  <c r="K1961" i="12" l="1"/>
  <c r="Q1961" i="12"/>
  <c r="R1961" i="12" s="1"/>
  <c r="W1961" i="12"/>
  <c r="E1978" i="13"/>
  <c r="V1962" i="12"/>
  <c r="B1963" i="12"/>
  <c r="U1962" i="12"/>
  <c r="E1962" i="12"/>
  <c r="F1962" i="12" s="1"/>
  <c r="N1962" i="12"/>
  <c r="O1962" i="12" s="1"/>
  <c r="P1962" i="12" s="1"/>
  <c r="J1962" i="12"/>
  <c r="Y1962" i="12"/>
  <c r="I1962" i="12"/>
  <c r="E1977" i="13" l="1"/>
  <c r="N1963" i="12"/>
  <c r="O1963" i="12" s="1"/>
  <c r="P1963" i="12" s="1"/>
  <c r="J1963" i="12"/>
  <c r="Y1963" i="12"/>
  <c r="I1963" i="12"/>
  <c r="V1963" i="12"/>
  <c r="U1963" i="12"/>
  <c r="E1963" i="12"/>
  <c r="F1963" i="12" s="1"/>
  <c r="B1964" i="12"/>
  <c r="K1962" i="12"/>
  <c r="Q1962" i="12"/>
  <c r="R1962" i="12" s="1"/>
  <c r="W1962" i="12"/>
  <c r="W1963" i="12" l="1"/>
  <c r="K1963" i="12"/>
  <c r="Q1963" i="12"/>
  <c r="R1963" i="12" s="1"/>
  <c r="E1976" i="13"/>
  <c r="N1964" i="12"/>
  <c r="O1964" i="12" s="1"/>
  <c r="P1964" i="12" s="1"/>
  <c r="J1964" i="12"/>
  <c r="Y1964" i="12"/>
  <c r="I1964" i="12"/>
  <c r="V1964" i="12"/>
  <c r="B1965" i="12"/>
  <c r="U1964" i="12"/>
  <c r="E1964" i="12"/>
  <c r="F1964" i="12" s="1"/>
  <c r="W1964" i="12" l="1"/>
  <c r="Q1964" i="12"/>
  <c r="R1964" i="12" s="1"/>
  <c r="E1975" i="13"/>
  <c r="N1965" i="12"/>
  <c r="O1965" i="12" s="1"/>
  <c r="P1965" i="12" s="1"/>
  <c r="J1965" i="12"/>
  <c r="Y1965" i="12"/>
  <c r="I1965" i="12"/>
  <c r="V1965" i="12"/>
  <c r="B1966" i="12"/>
  <c r="U1965" i="12"/>
  <c r="E1965" i="12"/>
  <c r="F1965" i="12" s="1"/>
  <c r="K1964" i="12"/>
  <c r="Q1965" i="12" l="1"/>
  <c r="R1965" i="12" s="1"/>
  <c r="W1965" i="12"/>
  <c r="E1974" i="13"/>
  <c r="J1966" i="12"/>
  <c r="Y1966" i="12"/>
  <c r="I1966" i="12"/>
  <c r="V1966" i="12"/>
  <c r="B1967" i="12"/>
  <c r="U1966" i="12"/>
  <c r="E1966" i="12"/>
  <c r="F1966" i="12" s="1"/>
  <c r="N1966" i="12"/>
  <c r="O1966" i="12" s="1"/>
  <c r="P1966" i="12" s="1"/>
  <c r="K1965" i="12"/>
  <c r="Q1966" i="12" l="1"/>
  <c r="R1966" i="12" s="1"/>
  <c r="E1973" i="13"/>
  <c r="V1967" i="12"/>
  <c r="B1968" i="12"/>
  <c r="U1967" i="12"/>
  <c r="E1967" i="12"/>
  <c r="F1967" i="12" s="1"/>
  <c r="N1967" i="12"/>
  <c r="O1967" i="12" s="1"/>
  <c r="P1967" i="12" s="1"/>
  <c r="J1967" i="12"/>
  <c r="Y1967" i="12"/>
  <c r="I1967" i="12"/>
  <c r="K1966" i="12"/>
  <c r="W1966" i="12"/>
  <c r="K1967" i="12" l="1"/>
  <c r="W1967" i="12"/>
  <c r="Q1967" i="12"/>
  <c r="R1967" i="12" s="1"/>
  <c r="E1972" i="13"/>
  <c r="B1969" i="12"/>
  <c r="U1968" i="12"/>
  <c r="E1968" i="12"/>
  <c r="F1968" i="12" s="1"/>
  <c r="N1968" i="12"/>
  <c r="O1968" i="12" s="1"/>
  <c r="P1968" i="12" s="1"/>
  <c r="J1968" i="12"/>
  <c r="Y1968" i="12"/>
  <c r="I1968" i="12"/>
  <c r="V1968" i="12"/>
  <c r="Q1968" i="12" l="1"/>
  <c r="R1968" i="12" s="1"/>
  <c r="W1968" i="12"/>
  <c r="E1971" i="13"/>
  <c r="N1969" i="12"/>
  <c r="O1969" i="12" s="1"/>
  <c r="P1969" i="12" s="1"/>
  <c r="J1969" i="12"/>
  <c r="Y1969" i="12"/>
  <c r="I1969" i="12"/>
  <c r="V1969" i="12"/>
  <c r="B1970" i="12"/>
  <c r="U1969" i="12"/>
  <c r="E1969" i="12"/>
  <c r="F1969" i="12" s="1"/>
  <c r="K1968" i="12"/>
  <c r="K1969" i="12" l="1"/>
  <c r="Q1969" i="12"/>
  <c r="R1969" i="12" s="1"/>
  <c r="W1969" i="12"/>
  <c r="E1970" i="13"/>
  <c r="N1970" i="12"/>
  <c r="O1970" i="12" s="1"/>
  <c r="P1970" i="12" s="1"/>
  <c r="J1970" i="12"/>
  <c r="Y1970" i="12"/>
  <c r="I1970" i="12"/>
  <c r="V1970" i="12"/>
  <c r="B1971" i="12"/>
  <c r="U1970" i="12"/>
  <c r="E1970" i="12"/>
  <c r="F1970" i="12" s="1"/>
  <c r="Q1970" i="12" l="1"/>
  <c r="R1970" i="12" s="1"/>
  <c r="W1970" i="12"/>
  <c r="E1969" i="13"/>
  <c r="J1971" i="12"/>
  <c r="Y1971" i="12"/>
  <c r="I1971" i="12"/>
  <c r="V1971" i="12"/>
  <c r="B1972" i="12"/>
  <c r="U1971" i="12"/>
  <c r="E1971" i="12"/>
  <c r="F1971" i="12" s="1"/>
  <c r="N1971" i="12"/>
  <c r="O1971" i="12" s="1"/>
  <c r="P1971" i="12" s="1"/>
  <c r="K1970" i="12"/>
  <c r="K1971" i="12" l="1"/>
  <c r="Q1971" i="12"/>
  <c r="R1971" i="12" s="1"/>
  <c r="W1971" i="12"/>
  <c r="E1968" i="13"/>
  <c r="Y1972" i="12"/>
  <c r="I1972" i="12"/>
  <c r="V1972" i="12"/>
  <c r="B1973" i="12"/>
  <c r="U1972" i="12"/>
  <c r="E1972" i="12"/>
  <c r="F1972" i="12" s="1"/>
  <c r="N1972" i="12"/>
  <c r="O1972" i="12" s="1"/>
  <c r="P1972" i="12" s="1"/>
  <c r="J1972" i="12"/>
  <c r="W1972" i="12" l="1"/>
  <c r="Q1972" i="12"/>
  <c r="R1972" i="12" s="1"/>
  <c r="E1967" i="13"/>
  <c r="V1973" i="12"/>
  <c r="B1974" i="12"/>
  <c r="U1973" i="12"/>
  <c r="E1973" i="12"/>
  <c r="F1973" i="12" s="1"/>
  <c r="N1973" i="12"/>
  <c r="O1973" i="12" s="1"/>
  <c r="P1973" i="12" s="1"/>
  <c r="J1973" i="12"/>
  <c r="Y1973" i="12"/>
  <c r="I1973" i="12"/>
  <c r="K1972" i="12"/>
  <c r="K1973" i="12" l="1"/>
  <c r="Q1973" i="12"/>
  <c r="R1973" i="12" s="1"/>
  <c r="W1973" i="12"/>
  <c r="E1966" i="13"/>
  <c r="N1974" i="12"/>
  <c r="O1974" i="12" s="1"/>
  <c r="P1974" i="12" s="1"/>
  <c r="J1974" i="12"/>
  <c r="Y1974" i="12"/>
  <c r="I1974" i="12"/>
  <c r="V1974" i="12"/>
  <c r="B1975" i="12"/>
  <c r="U1974" i="12"/>
  <c r="E1974" i="12"/>
  <c r="F1974" i="12" s="1"/>
  <c r="Q1974" i="12" l="1"/>
  <c r="R1974" i="12" s="1"/>
  <c r="K1974" i="12"/>
  <c r="W1974" i="12"/>
  <c r="E1965" i="13"/>
  <c r="N1975" i="12"/>
  <c r="O1975" i="12" s="1"/>
  <c r="P1975" i="12" s="1"/>
  <c r="J1975" i="12"/>
  <c r="Y1975" i="12"/>
  <c r="I1975" i="12"/>
  <c r="V1975" i="12"/>
  <c r="B1976" i="12"/>
  <c r="U1975" i="12"/>
  <c r="E1975" i="12"/>
  <c r="F1975" i="12" s="1"/>
  <c r="Q1975" i="12" l="1"/>
  <c r="R1975" i="12" s="1"/>
  <c r="K1975" i="12"/>
  <c r="W1975" i="12"/>
  <c r="E1964" i="13"/>
  <c r="J1976" i="12"/>
  <c r="Y1976" i="12"/>
  <c r="I1976" i="12"/>
  <c r="V1976" i="12"/>
  <c r="B1977" i="12"/>
  <c r="U1976" i="12"/>
  <c r="E1976" i="12"/>
  <c r="F1976" i="12" s="1"/>
  <c r="N1976" i="12"/>
  <c r="O1976" i="12" s="1"/>
  <c r="P1976" i="12" s="1"/>
  <c r="W1976" i="12" l="1"/>
  <c r="K1976" i="12"/>
  <c r="E1963" i="13"/>
  <c r="J1977" i="12"/>
  <c r="Y1977" i="12"/>
  <c r="I1977" i="12"/>
  <c r="V1977" i="12"/>
  <c r="B1978" i="12"/>
  <c r="U1977" i="12"/>
  <c r="E1977" i="12"/>
  <c r="F1977" i="12" s="1"/>
  <c r="N1977" i="12"/>
  <c r="O1977" i="12" s="1"/>
  <c r="P1977" i="12" s="1"/>
  <c r="Q1976" i="12"/>
  <c r="R1976" i="12" s="1"/>
  <c r="W1977" i="12" l="1"/>
  <c r="Q1977" i="12"/>
  <c r="R1977" i="12" s="1"/>
  <c r="E1962" i="13"/>
  <c r="V1978" i="12"/>
  <c r="B1979" i="12"/>
  <c r="U1978" i="12"/>
  <c r="E1978" i="12"/>
  <c r="F1978" i="12" s="1"/>
  <c r="N1978" i="12"/>
  <c r="O1978" i="12" s="1"/>
  <c r="P1978" i="12" s="1"/>
  <c r="J1978" i="12"/>
  <c r="Y1978" i="12"/>
  <c r="I1978" i="12"/>
  <c r="K1977" i="12"/>
  <c r="W1978" i="12" l="1"/>
  <c r="Q1978" i="12"/>
  <c r="R1978" i="12" s="1"/>
  <c r="E1961" i="13"/>
  <c r="N1979" i="12"/>
  <c r="O1979" i="12" s="1"/>
  <c r="P1979" i="12" s="1"/>
  <c r="J1979" i="12"/>
  <c r="Y1979" i="12"/>
  <c r="I1979" i="12"/>
  <c r="V1979" i="12"/>
  <c r="B1980" i="12"/>
  <c r="U1979" i="12"/>
  <c r="E1979" i="12"/>
  <c r="F1979" i="12" s="1"/>
  <c r="K1978" i="12"/>
  <c r="W1979" i="12" l="1"/>
  <c r="K1979" i="12"/>
  <c r="Q1979" i="12"/>
  <c r="R1979" i="12" s="1"/>
  <c r="E1960" i="13"/>
  <c r="N1980" i="12"/>
  <c r="O1980" i="12" s="1"/>
  <c r="P1980" i="12" s="1"/>
  <c r="J1980" i="12"/>
  <c r="Y1980" i="12"/>
  <c r="I1980" i="12"/>
  <c r="V1980" i="12"/>
  <c r="B1981" i="12"/>
  <c r="U1980" i="12"/>
  <c r="E1980" i="12"/>
  <c r="F1980" i="12" s="1"/>
  <c r="W1980" i="12" l="1"/>
  <c r="Q1980" i="12"/>
  <c r="R1980" i="12" s="1"/>
  <c r="E1959" i="13"/>
  <c r="N1981" i="12"/>
  <c r="O1981" i="12" s="1"/>
  <c r="P1981" i="12" s="1"/>
  <c r="J1981" i="12"/>
  <c r="Y1981" i="12"/>
  <c r="I1981" i="12"/>
  <c r="V1981" i="12"/>
  <c r="B1982" i="12"/>
  <c r="U1981" i="12"/>
  <c r="E1981" i="12"/>
  <c r="F1981" i="12" s="1"/>
  <c r="K1980" i="12"/>
  <c r="K1981" i="12" l="1"/>
  <c r="Q1981" i="12"/>
  <c r="R1981" i="12" s="1"/>
  <c r="W1981" i="12"/>
  <c r="E1958" i="13"/>
  <c r="J1982" i="12"/>
  <c r="Y1982" i="12"/>
  <c r="I1982" i="12"/>
  <c r="V1982" i="12"/>
  <c r="B1983" i="12"/>
  <c r="U1982" i="12"/>
  <c r="E1982" i="12"/>
  <c r="F1982" i="12" s="1"/>
  <c r="N1982" i="12"/>
  <c r="O1982" i="12" s="1"/>
  <c r="P1982" i="12" s="1"/>
  <c r="K1982" i="12" l="1"/>
  <c r="Q1982" i="12"/>
  <c r="R1982" i="12" s="1"/>
  <c r="W1982" i="12"/>
  <c r="E1957" i="13"/>
  <c r="V1983" i="12"/>
  <c r="B1984" i="12"/>
  <c r="U1983" i="12"/>
  <c r="E1983" i="12"/>
  <c r="F1983" i="12" s="1"/>
  <c r="N1983" i="12"/>
  <c r="O1983" i="12" s="1"/>
  <c r="P1983" i="12" s="1"/>
  <c r="J1983" i="12"/>
  <c r="Y1983" i="12"/>
  <c r="I1983" i="12"/>
  <c r="W1983" i="12" l="1"/>
  <c r="K1983" i="12"/>
  <c r="Q1983" i="12"/>
  <c r="R1983" i="12" s="1"/>
  <c r="E1956" i="13"/>
  <c r="B1985" i="12"/>
  <c r="U1984" i="12"/>
  <c r="E1984" i="12"/>
  <c r="F1984" i="12" s="1"/>
  <c r="N1984" i="12"/>
  <c r="O1984" i="12" s="1"/>
  <c r="P1984" i="12" s="1"/>
  <c r="J1984" i="12"/>
  <c r="Y1984" i="12"/>
  <c r="I1984" i="12"/>
  <c r="V1984" i="12"/>
  <c r="Q1984" i="12" l="1"/>
  <c r="R1984" i="12" s="1"/>
  <c r="K1984" i="12"/>
  <c r="W1984" i="12"/>
  <c r="E1955" i="13"/>
  <c r="N1985" i="12"/>
  <c r="O1985" i="12" s="1"/>
  <c r="P1985" i="12" s="1"/>
  <c r="J1985" i="12"/>
  <c r="Y1985" i="12"/>
  <c r="I1985" i="12"/>
  <c r="V1985" i="12"/>
  <c r="B1986" i="12"/>
  <c r="U1985" i="12"/>
  <c r="E1985" i="12"/>
  <c r="F1985" i="12" s="1"/>
  <c r="W1985" i="12" l="1"/>
  <c r="Q1985" i="12"/>
  <c r="R1985" i="12" s="1"/>
  <c r="E1954" i="13"/>
  <c r="N1986" i="12"/>
  <c r="O1986" i="12" s="1"/>
  <c r="P1986" i="12" s="1"/>
  <c r="J1986" i="12"/>
  <c r="Y1986" i="12"/>
  <c r="I1986" i="12"/>
  <c r="V1986" i="12"/>
  <c r="B1987" i="12"/>
  <c r="U1986" i="12"/>
  <c r="E1986" i="12"/>
  <c r="F1986" i="12" s="1"/>
  <c r="K1985" i="12"/>
  <c r="Q1986" i="12" l="1"/>
  <c r="R1986" i="12" s="1"/>
  <c r="E1953" i="13"/>
  <c r="J1987" i="12"/>
  <c r="Y1987" i="12"/>
  <c r="I1987" i="12"/>
  <c r="V1987" i="12"/>
  <c r="B1988" i="12"/>
  <c r="U1987" i="12"/>
  <c r="E1987" i="12"/>
  <c r="F1987" i="12" s="1"/>
  <c r="N1987" i="12"/>
  <c r="O1987" i="12" s="1"/>
  <c r="P1987" i="12" s="1"/>
  <c r="K1986" i="12"/>
  <c r="W1986" i="12"/>
  <c r="W1987" i="12" l="1"/>
  <c r="E1952" i="13"/>
  <c r="Y1988" i="12"/>
  <c r="I1988" i="12"/>
  <c r="V1988" i="12"/>
  <c r="B1989" i="12"/>
  <c r="U1988" i="12"/>
  <c r="E1988" i="12"/>
  <c r="F1988" i="12" s="1"/>
  <c r="N1988" i="12"/>
  <c r="O1988" i="12" s="1"/>
  <c r="P1988" i="12" s="1"/>
  <c r="J1988" i="12"/>
  <c r="K1987" i="12"/>
  <c r="Q1987" i="12"/>
  <c r="R1987" i="12" s="1"/>
  <c r="E1951" i="13" l="1"/>
  <c r="V1989" i="12"/>
  <c r="B1990" i="12"/>
  <c r="U1989" i="12"/>
  <c r="E1989" i="12"/>
  <c r="F1989" i="12" s="1"/>
  <c r="N1989" i="12"/>
  <c r="O1989" i="12" s="1"/>
  <c r="P1989" i="12" s="1"/>
  <c r="J1989" i="12"/>
  <c r="Y1989" i="12"/>
  <c r="I1989" i="12"/>
  <c r="K1988" i="12"/>
  <c r="Q1988" i="12"/>
  <c r="R1988" i="12" s="1"/>
  <c r="W1988" i="12"/>
  <c r="Q1989" i="12" l="1"/>
  <c r="R1989" i="12" s="1"/>
  <c r="W1989" i="12"/>
  <c r="E1950" i="13"/>
  <c r="N1990" i="12"/>
  <c r="O1990" i="12" s="1"/>
  <c r="P1990" i="12" s="1"/>
  <c r="J1990" i="12"/>
  <c r="Y1990" i="12"/>
  <c r="I1990" i="12"/>
  <c r="V1990" i="12"/>
  <c r="B1991" i="12"/>
  <c r="U1990" i="12"/>
  <c r="E1990" i="12"/>
  <c r="F1990" i="12" s="1"/>
  <c r="K1989" i="12"/>
  <c r="Q1990" i="12" l="1"/>
  <c r="R1990" i="12" s="1"/>
  <c r="W1990" i="12"/>
  <c r="E1949" i="13"/>
  <c r="N1991" i="12"/>
  <c r="O1991" i="12" s="1"/>
  <c r="P1991" i="12" s="1"/>
  <c r="J1991" i="12"/>
  <c r="Y1991" i="12"/>
  <c r="I1991" i="12"/>
  <c r="V1991" i="12"/>
  <c r="B1992" i="12"/>
  <c r="U1991" i="12"/>
  <c r="E1991" i="12"/>
  <c r="F1991" i="12" s="1"/>
  <c r="K1990" i="12"/>
  <c r="W1991" i="12" l="1"/>
  <c r="Q1991" i="12"/>
  <c r="R1991" i="12" s="1"/>
  <c r="E1948" i="13"/>
  <c r="J1992" i="12"/>
  <c r="Y1992" i="12"/>
  <c r="I1992" i="12"/>
  <c r="V1992" i="12"/>
  <c r="B1993" i="12"/>
  <c r="U1992" i="12"/>
  <c r="E1992" i="12"/>
  <c r="F1992" i="12" s="1"/>
  <c r="N1992" i="12"/>
  <c r="O1992" i="12" s="1"/>
  <c r="P1992" i="12" s="1"/>
  <c r="K1991" i="12"/>
  <c r="Q1992" i="12" l="1"/>
  <c r="R1992" i="12" s="1"/>
  <c r="W1992" i="12"/>
  <c r="E1947" i="13"/>
  <c r="J1993" i="12"/>
  <c r="Y1993" i="12"/>
  <c r="I1993" i="12"/>
  <c r="V1993" i="12"/>
  <c r="B1994" i="12"/>
  <c r="U1993" i="12"/>
  <c r="E1993" i="12"/>
  <c r="F1993" i="12" s="1"/>
  <c r="N1993" i="12"/>
  <c r="O1993" i="12" s="1"/>
  <c r="P1993" i="12" s="1"/>
  <c r="K1992" i="12"/>
  <c r="Q1993" i="12" l="1"/>
  <c r="R1993" i="12" s="1"/>
  <c r="E1946" i="13"/>
  <c r="V1994" i="12"/>
  <c r="B1995" i="12"/>
  <c r="U1994" i="12"/>
  <c r="E1994" i="12"/>
  <c r="F1994" i="12" s="1"/>
  <c r="N1994" i="12"/>
  <c r="O1994" i="12" s="1"/>
  <c r="P1994" i="12" s="1"/>
  <c r="J1994" i="12"/>
  <c r="Y1994" i="12"/>
  <c r="I1994" i="12"/>
  <c r="K1993" i="12"/>
  <c r="W1993" i="12"/>
  <c r="W1994" i="12" l="1"/>
  <c r="Q1994" i="12"/>
  <c r="R1994" i="12" s="1"/>
  <c r="E1945" i="13"/>
  <c r="N1995" i="12"/>
  <c r="O1995" i="12" s="1"/>
  <c r="P1995" i="12" s="1"/>
  <c r="J1995" i="12"/>
  <c r="Y1995" i="12"/>
  <c r="I1995" i="12"/>
  <c r="V1995" i="12"/>
  <c r="B1996" i="12"/>
  <c r="U1995" i="12"/>
  <c r="E1995" i="12"/>
  <c r="F1995" i="12" s="1"/>
  <c r="K1994" i="12"/>
  <c r="K1995" i="12" l="1"/>
  <c r="W1995" i="12"/>
  <c r="Q1995" i="12"/>
  <c r="R1995" i="12" s="1"/>
  <c r="E1944" i="13"/>
  <c r="N1996" i="12"/>
  <c r="O1996" i="12" s="1"/>
  <c r="P1996" i="12" s="1"/>
  <c r="J1996" i="12"/>
  <c r="Y1996" i="12"/>
  <c r="I1996" i="12"/>
  <c r="V1996" i="12"/>
  <c r="B1997" i="12"/>
  <c r="U1996" i="12"/>
  <c r="E1996" i="12"/>
  <c r="F1996" i="12" s="1"/>
  <c r="W1996" i="12" l="1"/>
  <c r="K1996" i="12"/>
  <c r="Q1996" i="12"/>
  <c r="R1996" i="12" s="1"/>
  <c r="E1943" i="13"/>
  <c r="N1997" i="12"/>
  <c r="O1997" i="12" s="1"/>
  <c r="P1997" i="12" s="1"/>
  <c r="J1997" i="12"/>
  <c r="Y1997" i="12"/>
  <c r="I1997" i="12"/>
  <c r="V1997" i="12"/>
  <c r="B1998" i="12"/>
  <c r="U1997" i="12"/>
  <c r="E1997" i="12"/>
  <c r="F1997" i="12" s="1"/>
  <c r="Q1997" i="12" l="1"/>
  <c r="R1997" i="12" s="1"/>
  <c r="W1997" i="12"/>
  <c r="E1942" i="13"/>
  <c r="J1998" i="12"/>
  <c r="Y1998" i="12"/>
  <c r="I1998" i="12"/>
  <c r="V1998" i="12"/>
  <c r="B1999" i="12"/>
  <c r="U1998" i="12"/>
  <c r="E1998" i="12"/>
  <c r="F1998" i="12" s="1"/>
  <c r="N1998" i="12"/>
  <c r="O1998" i="12" s="1"/>
  <c r="P1998" i="12" s="1"/>
  <c r="K1997" i="12"/>
  <c r="Q1998" i="12" l="1"/>
  <c r="R1998" i="12" s="1"/>
  <c r="E1941" i="13"/>
  <c r="V1999" i="12"/>
  <c r="B2000" i="12"/>
  <c r="U1999" i="12"/>
  <c r="E1999" i="12"/>
  <c r="F1999" i="12" s="1"/>
  <c r="N1999" i="12"/>
  <c r="O1999" i="12" s="1"/>
  <c r="P1999" i="12" s="1"/>
  <c r="J1999" i="12"/>
  <c r="Y1999" i="12"/>
  <c r="I1999" i="12"/>
  <c r="K1998" i="12"/>
  <c r="W1998" i="12"/>
  <c r="K1999" i="12" l="1"/>
  <c r="W1999" i="12"/>
  <c r="Q1999" i="12"/>
  <c r="R1999" i="12" s="1"/>
  <c r="E1940" i="13"/>
  <c r="B2001" i="12"/>
  <c r="U2000" i="12"/>
  <c r="E2000" i="12"/>
  <c r="F2000" i="12" s="1"/>
  <c r="N2000" i="12"/>
  <c r="O2000" i="12" s="1"/>
  <c r="P2000" i="12" s="1"/>
  <c r="J2000" i="12"/>
  <c r="Y2000" i="12"/>
  <c r="I2000" i="12"/>
  <c r="V2000" i="12"/>
  <c r="W2000" i="12" l="1"/>
  <c r="E1939" i="13"/>
  <c r="N2001" i="12"/>
  <c r="O2001" i="12" s="1"/>
  <c r="P2001" i="12" s="1"/>
  <c r="J2001" i="12"/>
  <c r="Y2001" i="12"/>
  <c r="I2001" i="12"/>
  <c r="V2001" i="12"/>
  <c r="B2002" i="12"/>
  <c r="U2001" i="12"/>
  <c r="E2001" i="12"/>
  <c r="F2001" i="12" s="1"/>
  <c r="K2000" i="12"/>
  <c r="Q2000" i="12"/>
  <c r="R2000" i="12" s="1"/>
  <c r="K2001" i="12" l="1"/>
  <c r="Q2001" i="12"/>
  <c r="R2001" i="12" s="1"/>
  <c r="W2001" i="12"/>
  <c r="E1938" i="13"/>
  <c r="N2002" i="12"/>
  <c r="O2002" i="12" s="1"/>
  <c r="P2002" i="12" s="1"/>
  <c r="J2002" i="12"/>
  <c r="Y2002" i="12"/>
  <c r="I2002" i="12"/>
  <c r="V2002" i="12"/>
  <c r="B2003" i="12"/>
  <c r="U2002" i="12"/>
  <c r="E2002" i="12"/>
  <c r="F2002" i="12" s="1"/>
  <c r="Q2002" i="12" l="1"/>
  <c r="R2002" i="12" s="1"/>
  <c r="W2002" i="12"/>
  <c r="E1937" i="13"/>
  <c r="J2003" i="12"/>
  <c r="Y2003" i="12"/>
  <c r="I2003" i="12"/>
  <c r="V2003" i="12"/>
  <c r="B2004" i="12"/>
  <c r="U2003" i="12"/>
  <c r="E2003" i="12"/>
  <c r="F2003" i="12" s="1"/>
  <c r="N2003" i="12"/>
  <c r="O2003" i="12" s="1"/>
  <c r="P2003" i="12" s="1"/>
  <c r="K2002" i="12"/>
  <c r="K2003" i="12" l="1"/>
  <c r="Q2003" i="12"/>
  <c r="R2003" i="12" s="1"/>
  <c r="W2003" i="12"/>
  <c r="E1936" i="13"/>
  <c r="Y2004" i="12"/>
  <c r="I2004" i="12"/>
  <c r="V2004" i="12"/>
  <c r="U2004" i="12"/>
  <c r="E2004" i="12"/>
  <c r="F2004" i="12" s="1"/>
  <c r="B2005" i="12"/>
  <c r="N2004" i="12"/>
  <c r="O2004" i="12" s="1"/>
  <c r="P2004" i="12" s="1"/>
  <c r="J2004" i="12"/>
  <c r="W2004" i="12" l="1"/>
  <c r="Q2004" i="12"/>
  <c r="R2004" i="12" s="1"/>
  <c r="E1935" i="13"/>
  <c r="Y2005" i="12"/>
  <c r="V2005" i="12"/>
  <c r="E2005" i="12"/>
  <c r="F2005" i="12" s="1"/>
  <c r="U2005" i="12"/>
  <c r="B2006" i="12"/>
  <c r="N2005" i="12"/>
  <c r="O2005" i="12" s="1"/>
  <c r="P2005" i="12" s="1"/>
  <c r="J2005" i="12"/>
  <c r="I2005" i="12"/>
  <c r="K2004" i="12"/>
  <c r="W2005" i="12" l="1"/>
  <c r="Q2005" i="12"/>
  <c r="R2005" i="12" s="1"/>
  <c r="K2005" i="12"/>
  <c r="E1934" i="13"/>
  <c r="Y2006" i="12"/>
  <c r="I2006" i="12"/>
  <c r="B2007" i="12"/>
  <c r="U2006" i="12"/>
  <c r="E2006" i="12"/>
  <c r="F2006" i="12" s="1"/>
  <c r="J2006" i="12"/>
  <c r="V2006" i="12"/>
  <c r="N2006" i="12"/>
  <c r="O2006" i="12" s="1"/>
  <c r="P2006" i="12" s="1"/>
  <c r="K2006" i="12" l="1"/>
  <c r="Q2006" i="12"/>
  <c r="R2006" i="12" s="1"/>
  <c r="W2006" i="12"/>
  <c r="E1933" i="13"/>
  <c r="V2007" i="12"/>
  <c r="B2008" i="12"/>
  <c r="U2007" i="12"/>
  <c r="E2007" i="12"/>
  <c r="F2007" i="12" s="1"/>
  <c r="J2007" i="12"/>
  <c r="I2007" i="12"/>
  <c r="Y2007" i="12"/>
  <c r="N2007" i="12"/>
  <c r="O2007" i="12" s="1"/>
  <c r="P2007" i="12" s="1"/>
  <c r="W2007" i="12" l="1"/>
  <c r="E1932" i="13"/>
  <c r="B2009" i="12"/>
  <c r="N2008" i="12"/>
  <c r="O2008" i="12" s="1"/>
  <c r="P2008" i="12" s="1"/>
  <c r="J2008" i="12"/>
  <c r="I2008" i="12"/>
  <c r="Y2008" i="12"/>
  <c r="E2008" i="12"/>
  <c r="F2008" i="12" s="1"/>
  <c r="V2008" i="12"/>
  <c r="U2008" i="12"/>
  <c r="Q2007" i="12"/>
  <c r="R2007" i="12" s="1"/>
  <c r="K2007" i="12"/>
  <c r="W2008" i="12" l="1"/>
  <c r="K2008" i="12"/>
  <c r="E1931" i="13"/>
  <c r="V2009" i="12"/>
  <c r="U2009" i="12"/>
  <c r="N2009" i="12"/>
  <c r="O2009" i="12" s="1"/>
  <c r="P2009" i="12" s="1"/>
  <c r="B2010" i="12"/>
  <c r="J2009" i="12"/>
  <c r="I2009" i="12"/>
  <c r="E2009" i="12"/>
  <c r="F2009" i="12" s="1"/>
  <c r="Y2009" i="12"/>
  <c r="Q2008" i="12"/>
  <c r="R2008" i="12" s="1"/>
  <c r="W2009" i="12" l="1"/>
  <c r="Q2009" i="12"/>
  <c r="R2009" i="12" s="1"/>
  <c r="K2009" i="12"/>
  <c r="E1930" i="13"/>
  <c r="N2010" i="12"/>
  <c r="O2010" i="12" s="1"/>
  <c r="P2010" i="12" s="1"/>
  <c r="J2010" i="12"/>
  <c r="Y2010" i="12"/>
  <c r="I2010" i="12"/>
  <c r="B2011" i="12"/>
  <c r="E2010" i="12"/>
  <c r="F2010" i="12" s="1"/>
  <c r="V2010" i="12"/>
  <c r="U2010" i="12"/>
  <c r="W2010" i="12" l="1"/>
  <c r="Q2010" i="12"/>
  <c r="R2010" i="12" s="1"/>
  <c r="E1929" i="13"/>
  <c r="J2011" i="12"/>
  <c r="Y2011" i="12"/>
  <c r="I2011" i="12"/>
  <c r="V2011" i="12"/>
  <c r="U2011" i="12"/>
  <c r="N2011" i="12"/>
  <c r="O2011" i="12" s="1"/>
  <c r="P2011" i="12" s="1"/>
  <c r="B2012" i="12"/>
  <c r="E2011" i="12"/>
  <c r="F2011" i="12" s="1"/>
  <c r="K2010" i="12"/>
  <c r="W2011" i="12" l="1"/>
  <c r="E1928" i="13"/>
  <c r="Y2012" i="12"/>
  <c r="I2012" i="12"/>
  <c r="V2012" i="12"/>
  <c r="B2013" i="12"/>
  <c r="U2012" i="12"/>
  <c r="E2012" i="12"/>
  <c r="F2012" i="12" s="1"/>
  <c r="N2012" i="12"/>
  <c r="O2012" i="12" s="1"/>
  <c r="P2012" i="12" s="1"/>
  <c r="J2012" i="12"/>
  <c r="Q2011" i="12"/>
  <c r="R2011" i="12" s="1"/>
  <c r="K2011" i="12"/>
  <c r="W2012" i="12" l="1"/>
  <c r="E1927" i="13"/>
  <c r="V2013" i="12"/>
  <c r="B2014" i="12"/>
  <c r="U2013" i="12"/>
  <c r="E2013" i="12"/>
  <c r="F2013" i="12" s="1"/>
  <c r="J2013" i="12"/>
  <c r="Y2013" i="12"/>
  <c r="N2013" i="12"/>
  <c r="O2013" i="12" s="1"/>
  <c r="P2013" i="12" s="1"/>
  <c r="I2013" i="12"/>
  <c r="K2012" i="12"/>
  <c r="Q2012" i="12"/>
  <c r="R2012" i="12" s="1"/>
  <c r="K2013" i="12" l="1"/>
  <c r="W2013" i="12"/>
  <c r="Q2013" i="12"/>
  <c r="R2013" i="12" s="1"/>
  <c r="E1926" i="13"/>
  <c r="N2014" i="12"/>
  <c r="O2014" i="12" s="1"/>
  <c r="P2014" i="12" s="1"/>
  <c r="Y2014" i="12"/>
  <c r="V2014" i="12"/>
  <c r="U2014" i="12"/>
  <c r="J2014" i="12"/>
  <c r="I2014" i="12"/>
  <c r="B2015" i="12"/>
  <c r="E2014" i="12"/>
  <c r="F2014" i="12" s="1"/>
  <c r="W2014" i="12" l="1"/>
  <c r="Q2014" i="12"/>
  <c r="R2014" i="12" s="1"/>
  <c r="E1925" i="13"/>
  <c r="N2015" i="12"/>
  <c r="O2015" i="12" s="1"/>
  <c r="P2015" i="12" s="1"/>
  <c r="J2015" i="12"/>
  <c r="V2015" i="12"/>
  <c r="U2015" i="12"/>
  <c r="I2015" i="12"/>
  <c r="B2016" i="12"/>
  <c r="E2015" i="12"/>
  <c r="F2015" i="12" s="1"/>
  <c r="Y2015" i="12"/>
  <c r="K2014" i="12"/>
  <c r="W2015" i="12" l="1"/>
  <c r="E1924" i="13"/>
  <c r="J2016" i="12"/>
  <c r="Y2016" i="12"/>
  <c r="I2016" i="12"/>
  <c r="V2016" i="12"/>
  <c r="U2016" i="12"/>
  <c r="N2016" i="12"/>
  <c r="O2016" i="12" s="1"/>
  <c r="P2016" i="12" s="1"/>
  <c r="E2016" i="12"/>
  <c r="F2016" i="12" s="1"/>
  <c r="B2017" i="12"/>
  <c r="K2015" i="12"/>
  <c r="Q2015" i="12"/>
  <c r="R2015" i="12" s="1"/>
  <c r="Q2016" i="12" l="1"/>
  <c r="R2016" i="12" s="1"/>
  <c r="K2016" i="12"/>
  <c r="E1923" i="13"/>
  <c r="J2017" i="12"/>
  <c r="Y2017" i="12"/>
  <c r="I2017" i="12"/>
  <c r="V2017" i="12"/>
  <c r="B2018" i="12"/>
  <c r="U2017" i="12"/>
  <c r="E2017" i="12"/>
  <c r="F2017" i="12" s="1"/>
  <c r="N2017" i="12"/>
  <c r="O2017" i="12" s="1"/>
  <c r="P2017" i="12" s="1"/>
  <c r="W2016" i="12"/>
  <c r="W2017" i="12" l="1"/>
  <c r="E1922" i="13"/>
  <c r="V2018" i="12"/>
  <c r="B2019" i="12"/>
  <c r="U2018" i="12"/>
  <c r="E2018" i="12"/>
  <c r="F2018" i="12" s="1"/>
  <c r="Y2018" i="12"/>
  <c r="N2018" i="12"/>
  <c r="O2018" i="12" s="1"/>
  <c r="P2018" i="12" s="1"/>
  <c r="J2018" i="12"/>
  <c r="I2018" i="12"/>
  <c r="K2017" i="12"/>
  <c r="Q2017" i="12"/>
  <c r="R2017" i="12" s="1"/>
  <c r="W2018" i="12" l="1"/>
  <c r="Q2018" i="12"/>
  <c r="R2018" i="12" s="1"/>
  <c r="E1921" i="13"/>
  <c r="N2019" i="12"/>
  <c r="O2019" i="12" s="1"/>
  <c r="P2019" i="12" s="1"/>
  <c r="Y2019" i="12"/>
  <c r="V2019" i="12"/>
  <c r="U2019" i="12"/>
  <c r="J2019" i="12"/>
  <c r="I2019" i="12"/>
  <c r="E2019" i="12"/>
  <c r="F2019" i="12" s="1"/>
  <c r="B2020" i="12"/>
  <c r="K2018" i="12"/>
  <c r="Q2019" i="12" l="1"/>
  <c r="R2019" i="12" s="1"/>
  <c r="E1920" i="13"/>
  <c r="N2020" i="12"/>
  <c r="O2020" i="12" s="1"/>
  <c r="P2020" i="12" s="1"/>
  <c r="J2020" i="12"/>
  <c r="B2021" i="12"/>
  <c r="U2020" i="12"/>
  <c r="E2020" i="12"/>
  <c r="F2020" i="12" s="1"/>
  <c r="Y2020" i="12"/>
  <c r="V2020" i="12"/>
  <c r="I2020" i="12"/>
  <c r="K2019" i="12"/>
  <c r="W2019" i="12"/>
  <c r="E1919" i="13" l="1"/>
  <c r="N2021" i="12"/>
  <c r="O2021" i="12" s="1"/>
  <c r="P2021" i="12" s="1"/>
  <c r="J2021" i="12"/>
  <c r="Y2021" i="12"/>
  <c r="I2021" i="12"/>
  <c r="B2022" i="12"/>
  <c r="U2021" i="12"/>
  <c r="V2021" i="12"/>
  <c r="E2021" i="12"/>
  <c r="F2021" i="12" s="1"/>
  <c r="Q2020" i="12"/>
  <c r="R2020" i="12" s="1"/>
  <c r="K2020" i="12"/>
  <c r="W2020" i="12"/>
  <c r="W2021" i="12" l="1"/>
  <c r="E1918" i="13"/>
  <c r="J2022" i="12"/>
  <c r="Y2022" i="12"/>
  <c r="I2022" i="12"/>
  <c r="V2022" i="12"/>
  <c r="B2023" i="12"/>
  <c r="U2022" i="12"/>
  <c r="E2022" i="12"/>
  <c r="F2022" i="12" s="1"/>
  <c r="N2022" i="12"/>
  <c r="O2022" i="12" s="1"/>
  <c r="P2022" i="12" s="1"/>
  <c r="K2021" i="12"/>
  <c r="Q2021" i="12"/>
  <c r="R2021" i="12" s="1"/>
  <c r="W2022" i="12" l="1"/>
  <c r="E1917" i="13"/>
  <c r="V2023" i="12"/>
  <c r="B2024" i="12"/>
  <c r="U2023" i="12"/>
  <c r="E2023" i="12"/>
  <c r="F2023" i="12" s="1"/>
  <c r="Y2023" i="12"/>
  <c r="N2023" i="12"/>
  <c r="O2023" i="12" s="1"/>
  <c r="P2023" i="12" s="1"/>
  <c r="J2023" i="12"/>
  <c r="I2023" i="12"/>
  <c r="K2022" i="12"/>
  <c r="Q2022" i="12"/>
  <c r="R2022" i="12" s="1"/>
  <c r="W2023" i="12" l="1"/>
  <c r="Q2023" i="12"/>
  <c r="R2023" i="12" s="1"/>
  <c r="E1916" i="13"/>
  <c r="B2025" i="12"/>
  <c r="U2024" i="12"/>
  <c r="E2024" i="12"/>
  <c r="F2024" i="12" s="1"/>
  <c r="N2024" i="12"/>
  <c r="O2024" i="12" s="1"/>
  <c r="P2024" i="12" s="1"/>
  <c r="J2024" i="12"/>
  <c r="Y2024" i="12"/>
  <c r="I2024" i="12"/>
  <c r="V2024" i="12"/>
  <c r="K2023" i="12"/>
  <c r="Q2024" i="12" l="1"/>
  <c r="R2024" i="12" s="1"/>
  <c r="W2024" i="12"/>
  <c r="E1915" i="13"/>
  <c r="N2025" i="12"/>
  <c r="O2025" i="12" s="1"/>
  <c r="P2025" i="12" s="1"/>
  <c r="Y2025" i="12"/>
  <c r="I2025" i="12"/>
  <c r="V2025" i="12"/>
  <c r="B2026" i="12"/>
  <c r="U2025" i="12"/>
  <c r="E2025" i="12"/>
  <c r="F2025" i="12" s="1"/>
  <c r="J2025" i="12"/>
  <c r="K2024" i="12"/>
  <c r="K2025" i="12" l="1"/>
  <c r="Q2025" i="12"/>
  <c r="R2025" i="12" s="1"/>
  <c r="W2025" i="12"/>
  <c r="E1914" i="13"/>
  <c r="N2026" i="12"/>
  <c r="O2026" i="12" s="1"/>
  <c r="P2026" i="12" s="1"/>
  <c r="J2026" i="12"/>
  <c r="Y2026" i="12"/>
  <c r="I2026" i="12"/>
  <c r="V2026" i="12"/>
  <c r="B2027" i="12"/>
  <c r="U2026" i="12"/>
  <c r="E2026" i="12"/>
  <c r="F2026" i="12" s="1"/>
  <c r="K2026" i="12" l="1"/>
  <c r="W2026" i="12"/>
  <c r="Q2026" i="12"/>
  <c r="R2026" i="12" s="1"/>
  <c r="E1913" i="13"/>
  <c r="J2027" i="12"/>
  <c r="Y2027" i="12"/>
  <c r="I2027" i="12"/>
  <c r="V2027" i="12"/>
  <c r="B2028" i="12"/>
  <c r="U2027" i="12"/>
  <c r="E2027" i="12"/>
  <c r="F2027" i="12" s="1"/>
  <c r="N2027" i="12"/>
  <c r="O2027" i="12" s="1"/>
  <c r="P2027" i="12" s="1"/>
  <c r="W2027" i="12" l="1"/>
  <c r="Q2027" i="12"/>
  <c r="R2027" i="12" s="1"/>
  <c r="E1912" i="13"/>
  <c r="Y2028" i="12"/>
  <c r="I2028" i="12"/>
  <c r="V2028" i="12"/>
  <c r="B2029" i="12"/>
  <c r="U2028" i="12"/>
  <c r="E2028" i="12"/>
  <c r="F2028" i="12" s="1"/>
  <c r="N2028" i="12"/>
  <c r="O2028" i="12" s="1"/>
  <c r="P2028" i="12" s="1"/>
  <c r="J2028" i="12"/>
  <c r="K2027" i="12"/>
  <c r="W2028" i="12" l="1"/>
  <c r="K2028" i="12"/>
  <c r="Q2028" i="12"/>
  <c r="R2028" i="12" s="1"/>
  <c r="E1911" i="13"/>
  <c r="V2029" i="12"/>
  <c r="B2030" i="12"/>
  <c r="U2029" i="12"/>
  <c r="E2029" i="12"/>
  <c r="F2029" i="12" s="1"/>
  <c r="J2029" i="12"/>
  <c r="Y2029" i="12"/>
  <c r="I2029" i="12"/>
  <c r="N2029" i="12"/>
  <c r="O2029" i="12" s="1"/>
  <c r="P2029" i="12" s="1"/>
  <c r="E1910" i="13" l="1"/>
  <c r="N2030" i="12"/>
  <c r="O2030" i="12" s="1"/>
  <c r="P2030" i="12" s="1"/>
  <c r="J2030" i="12"/>
  <c r="V2030" i="12"/>
  <c r="Y2030" i="12"/>
  <c r="U2030" i="12"/>
  <c r="I2030" i="12"/>
  <c r="E2030" i="12"/>
  <c r="F2030" i="12" s="1"/>
  <c r="B2031" i="12"/>
  <c r="K2029" i="12"/>
  <c r="Q2029" i="12"/>
  <c r="R2029" i="12" s="1"/>
  <c r="W2029" i="12"/>
  <c r="E1909" i="13" l="1"/>
  <c r="N2031" i="12"/>
  <c r="O2031" i="12" s="1"/>
  <c r="P2031" i="12" s="1"/>
  <c r="J2031" i="12"/>
  <c r="Y2031" i="12"/>
  <c r="I2031" i="12"/>
  <c r="B2032" i="12"/>
  <c r="U2031" i="12"/>
  <c r="E2031" i="12"/>
  <c r="F2031" i="12" s="1"/>
  <c r="V2031" i="12"/>
  <c r="Q2030" i="12"/>
  <c r="R2030" i="12" s="1"/>
  <c r="K2030" i="12"/>
  <c r="W2030" i="12"/>
  <c r="W2031" i="12" l="1"/>
  <c r="E1908" i="13"/>
  <c r="J2032" i="12"/>
  <c r="Y2032" i="12"/>
  <c r="I2032" i="12"/>
  <c r="V2032" i="12"/>
  <c r="U2032" i="12"/>
  <c r="N2032" i="12"/>
  <c r="O2032" i="12" s="1"/>
  <c r="P2032" i="12" s="1"/>
  <c r="E2032" i="12"/>
  <c r="F2032" i="12" s="1"/>
  <c r="B2033" i="12"/>
  <c r="K2031" i="12"/>
  <c r="Q2031" i="12"/>
  <c r="R2031" i="12" s="1"/>
  <c r="Q2032" i="12" l="1"/>
  <c r="R2032" i="12" s="1"/>
  <c r="K2032" i="12"/>
  <c r="E1907" i="13"/>
  <c r="J2033" i="12"/>
  <c r="Y2033" i="12"/>
  <c r="I2033" i="12"/>
  <c r="V2033" i="12"/>
  <c r="B2034" i="12"/>
  <c r="U2033" i="12"/>
  <c r="E2033" i="12"/>
  <c r="F2033" i="12" s="1"/>
  <c r="N2033" i="12"/>
  <c r="O2033" i="12" s="1"/>
  <c r="P2033" i="12" s="1"/>
  <c r="W2032" i="12"/>
  <c r="W2033" i="12" l="1"/>
  <c r="E1906" i="13"/>
  <c r="V2034" i="12"/>
  <c r="B2035" i="12"/>
  <c r="U2034" i="12"/>
  <c r="E2034" i="12"/>
  <c r="F2034" i="12" s="1"/>
  <c r="N2034" i="12"/>
  <c r="O2034" i="12" s="1"/>
  <c r="P2034" i="12" s="1"/>
  <c r="J2034" i="12"/>
  <c r="Y2034" i="12"/>
  <c r="I2034" i="12"/>
  <c r="K2033" i="12"/>
  <c r="Q2033" i="12"/>
  <c r="R2033" i="12" s="1"/>
  <c r="W2034" i="12" l="1"/>
  <c r="Q2034" i="12"/>
  <c r="R2034" i="12" s="1"/>
  <c r="E1905" i="13"/>
  <c r="N2035" i="12"/>
  <c r="O2035" i="12" s="1"/>
  <c r="P2035" i="12" s="1"/>
  <c r="J2035" i="12"/>
  <c r="Y2035" i="12"/>
  <c r="I2035" i="12"/>
  <c r="B2036" i="12"/>
  <c r="V2035" i="12"/>
  <c r="U2035" i="12"/>
  <c r="E2035" i="12"/>
  <c r="F2035" i="12" s="1"/>
  <c r="K2034" i="12"/>
  <c r="W2035" i="12" l="1"/>
  <c r="Q2035" i="12"/>
  <c r="R2035" i="12" s="1"/>
  <c r="E1904" i="13"/>
  <c r="N2036" i="12"/>
  <c r="O2036" i="12" s="1"/>
  <c r="P2036" i="12" s="1"/>
  <c r="J2036" i="12"/>
  <c r="V2036" i="12"/>
  <c r="B2037" i="12"/>
  <c r="U2036" i="12"/>
  <c r="E2036" i="12"/>
  <c r="F2036" i="12" s="1"/>
  <c r="Y2036" i="12"/>
  <c r="I2036" i="12"/>
  <c r="K2035" i="12"/>
  <c r="W2036" i="12" l="1"/>
  <c r="Q2036" i="12"/>
  <c r="R2036" i="12" s="1"/>
  <c r="K2036" i="12"/>
  <c r="E1903" i="13"/>
  <c r="N2037" i="12"/>
  <c r="O2037" i="12" s="1"/>
  <c r="P2037" i="12" s="1"/>
  <c r="J2037" i="12"/>
  <c r="Y2037" i="12"/>
  <c r="I2037" i="12"/>
  <c r="B2038" i="12"/>
  <c r="U2037" i="12"/>
  <c r="E2037" i="12"/>
  <c r="F2037" i="12" s="1"/>
  <c r="V2037" i="12"/>
  <c r="Q2037" i="12" l="1"/>
  <c r="R2037" i="12" s="1"/>
  <c r="W2037" i="12"/>
  <c r="E1902" i="13"/>
  <c r="J2038" i="12"/>
  <c r="Y2038" i="12"/>
  <c r="I2038" i="12"/>
  <c r="V2038" i="12"/>
  <c r="B2039" i="12"/>
  <c r="U2038" i="12"/>
  <c r="E2038" i="12"/>
  <c r="F2038" i="12" s="1"/>
  <c r="N2038" i="12"/>
  <c r="O2038" i="12" s="1"/>
  <c r="P2038" i="12" s="1"/>
  <c r="K2037" i="12"/>
  <c r="W2038" i="12" l="1"/>
  <c r="Q2038" i="12"/>
  <c r="R2038" i="12" s="1"/>
  <c r="K2038" i="12"/>
  <c r="E1901" i="13"/>
  <c r="V2039" i="12"/>
  <c r="B2040" i="12"/>
  <c r="U2039" i="12"/>
  <c r="E2039" i="12"/>
  <c r="F2039" i="12" s="1"/>
  <c r="N2039" i="12"/>
  <c r="O2039" i="12" s="1"/>
  <c r="P2039" i="12" s="1"/>
  <c r="Y2039" i="12"/>
  <c r="J2039" i="12"/>
  <c r="I2039" i="12"/>
  <c r="W2039" i="12" l="1"/>
  <c r="K2039" i="12"/>
  <c r="E1900" i="13"/>
  <c r="B2041" i="12"/>
  <c r="U2040" i="12"/>
  <c r="E2040" i="12"/>
  <c r="F2040" i="12" s="1"/>
  <c r="N2040" i="12"/>
  <c r="O2040" i="12" s="1"/>
  <c r="P2040" i="12" s="1"/>
  <c r="J2040" i="12"/>
  <c r="Y2040" i="12"/>
  <c r="I2040" i="12"/>
  <c r="V2040" i="12"/>
  <c r="Q2039" i="12"/>
  <c r="R2039" i="12" s="1"/>
  <c r="W2040" i="12" l="1"/>
  <c r="E1899" i="13"/>
  <c r="N2041" i="12"/>
  <c r="O2041" i="12" s="1"/>
  <c r="P2041" i="12" s="1"/>
  <c r="Y2041" i="12"/>
  <c r="I2041" i="12"/>
  <c r="V2041" i="12"/>
  <c r="B2042" i="12"/>
  <c r="U2041" i="12"/>
  <c r="E2041" i="12"/>
  <c r="F2041" i="12" s="1"/>
  <c r="J2041" i="12"/>
  <c r="Q2040" i="12"/>
  <c r="R2040" i="12" s="1"/>
  <c r="K2040" i="12"/>
  <c r="K2041" i="12" l="1"/>
  <c r="Q2041" i="12"/>
  <c r="R2041" i="12" s="1"/>
  <c r="W2041" i="12"/>
  <c r="E1898" i="13"/>
  <c r="N2042" i="12"/>
  <c r="O2042" i="12" s="1"/>
  <c r="P2042" i="12" s="1"/>
  <c r="J2042" i="12"/>
  <c r="Y2042" i="12"/>
  <c r="I2042" i="12"/>
  <c r="V2042" i="12"/>
  <c r="B2043" i="12"/>
  <c r="U2042" i="12"/>
  <c r="E2042" i="12"/>
  <c r="F2042" i="12" s="1"/>
  <c r="W2042" i="12" l="1"/>
  <c r="Q2042" i="12"/>
  <c r="R2042" i="12" s="1"/>
  <c r="E1897" i="13"/>
  <c r="J2043" i="12"/>
  <c r="Y2043" i="12"/>
  <c r="I2043" i="12"/>
  <c r="V2043" i="12"/>
  <c r="B2044" i="12"/>
  <c r="U2043" i="12"/>
  <c r="E2043" i="12"/>
  <c r="F2043" i="12" s="1"/>
  <c r="N2043" i="12"/>
  <c r="O2043" i="12" s="1"/>
  <c r="P2043" i="12" s="1"/>
  <c r="K2042" i="12"/>
  <c r="Q2043" i="12" l="1"/>
  <c r="R2043" i="12" s="1"/>
  <c r="W2043" i="12"/>
  <c r="E1896" i="13"/>
  <c r="Y2044" i="12"/>
  <c r="I2044" i="12"/>
  <c r="V2044" i="12"/>
  <c r="B2045" i="12"/>
  <c r="U2044" i="12"/>
  <c r="E2044" i="12"/>
  <c r="F2044" i="12" s="1"/>
  <c r="N2044" i="12"/>
  <c r="O2044" i="12" s="1"/>
  <c r="P2044" i="12" s="1"/>
  <c r="J2044" i="12"/>
  <c r="K2043" i="12"/>
  <c r="W2044" i="12" l="1"/>
  <c r="K2044" i="12"/>
  <c r="E1895" i="13"/>
  <c r="V2045" i="12"/>
  <c r="B2046" i="12"/>
  <c r="U2045" i="12"/>
  <c r="E2045" i="12"/>
  <c r="F2045" i="12" s="1"/>
  <c r="N2045" i="12"/>
  <c r="O2045" i="12" s="1"/>
  <c r="P2045" i="12" s="1"/>
  <c r="J2045" i="12"/>
  <c r="Y2045" i="12"/>
  <c r="I2045" i="12"/>
  <c r="Q2044" i="12"/>
  <c r="R2044" i="12" s="1"/>
  <c r="W2045" i="12" l="1"/>
  <c r="E1894" i="13"/>
  <c r="N2046" i="12"/>
  <c r="O2046" i="12" s="1"/>
  <c r="P2046" i="12" s="1"/>
  <c r="J2046" i="12"/>
  <c r="Y2046" i="12"/>
  <c r="I2046" i="12"/>
  <c r="V2046" i="12"/>
  <c r="E2046" i="12"/>
  <c r="F2046" i="12" s="1"/>
  <c r="B2047" i="12"/>
  <c r="U2046" i="12"/>
  <c r="K2045" i="12"/>
  <c r="Q2045" i="12"/>
  <c r="R2045" i="12" s="1"/>
  <c r="W2046" i="12" l="1"/>
  <c r="Q2046" i="12"/>
  <c r="R2046" i="12" s="1"/>
  <c r="E1893" i="13"/>
  <c r="N2047" i="12"/>
  <c r="O2047" i="12" s="1"/>
  <c r="P2047" i="12" s="1"/>
  <c r="J2047" i="12"/>
  <c r="Y2047" i="12"/>
  <c r="I2047" i="12"/>
  <c r="V2047" i="12"/>
  <c r="B2048" i="12"/>
  <c r="U2047" i="12"/>
  <c r="E2047" i="12"/>
  <c r="F2047" i="12" s="1"/>
  <c r="K2046" i="12"/>
  <c r="W2047" i="12" l="1"/>
  <c r="Q2047" i="12"/>
  <c r="R2047" i="12" s="1"/>
  <c r="E1892" i="13"/>
  <c r="J2048" i="12"/>
  <c r="Y2048" i="12"/>
  <c r="I2048" i="12"/>
  <c r="V2048" i="12"/>
  <c r="B2049" i="12"/>
  <c r="U2048" i="12"/>
  <c r="E2048" i="12"/>
  <c r="F2048" i="12" s="1"/>
  <c r="N2048" i="12"/>
  <c r="O2048" i="12" s="1"/>
  <c r="P2048" i="12" s="1"/>
  <c r="K2047" i="12"/>
  <c r="W2048" i="12" l="1"/>
  <c r="Q2048" i="12"/>
  <c r="R2048" i="12" s="1"/>
  <c r="E1891" i="13"/>
  <c r="J2049" i="12"/>
  <c r="Y2049" i="12"/>
  <c r="I2049" i="12"/>
  <c r="V2049" i="12"/>
  <c r="B2050" i="12"/>
  <c r="U2049" i="12"/>
  <c r="E2049" i="12"/>
  <c r="F2049" i="12" s="1"/>
  <c r="N2049" i="12"/>
  <c r="O2049" i="12" s="1"/>
  <c r="P2049" i="12" s="1"/>
  <c r="K2048" i="12"/>
  <c r="K2049" i="12" l="1"/>
  <c r="Q2049" i="12"/>
  <c r="R2049" i="12" s="1"/>
  <c r="W2049" i="12"/>
  <c r="E1890" i="13"/>
  <c r="V2050" i="12"/>
  <c r="B2051" i="12"/>
  <c r="U2050" i="12"/>
  <c r="E2050" i="12"/>
  <c r="F2050" i="12" s="1"/>
  <c r="N2050" i="12"/>
  <c r="O2050" i="12" s="1"/>
  <c r="P2050" i="12" s="1"/>
  <c r="J2050" i="12"/>
  <c r="Y2050" i="12"/>
  <c r="I2050" i="12"/>
  <c r="W2050" i="12" l="1"/>
  <c r="E1889" i="13"/>
  <c r="N2051" i="12"/>
  <c r="O2051" i="12" s="1"/>
  <c r="P2051" i="12" s="1"/>
  <c r="J2051" i="12"/>
  <c r="Y2051" i="12"/>
  <c r="I2051" i="12"/>
  <c r="B2052" i="12"/>
  <c r="V2051" i="12"/>
  <c r="U2051" i="12"/>
  <c r="E2051" i="12"/>
  <c r="F2051" i="12" s="1"/>
  <c r="K2050" i="12"/>
  <c r="Q2050" i="12"/>
  <c r="R2050" i="12" s="1"/>
  <c r="W2051" i="12" l="1"/>
  <c r="K2051" i="12"/>
  <c r="Q2051" i="12"/>
  <c r="R2051" i="12" s="1"/>
  <c r="E1888" i="13"/>
  <c r="N2052" i="12"/>
  <c r="O2052" i="12" s="1"/>
  <c r="P2052" i="12" s="1"/>
  <c r="J2052" i="12"/>
  <c r="Y2052" i="12"/>
  <c r="I2052" i="12"/>
  <c r="V2052" i="12"/>
  <c r="B2053" i="12"/>
  <c r="U2052" i="12"/>
  <c r="E2052" i="12"/>
  <c r="F2052" i="12" s="1"/>
  <c r="W2052" i="12" l="1"/>
  <c r="K2052" i="12"/>
  <c r="E1887" i="13"/>
  <c r="N2053" i="12"/>
  <c r="O2053" i="12" s="1"/>
  <c r="P2053" i="12" s="1"/>
  <c r="J2053" i="12"/>
  <c r="Y2053" i="12"/>
  <c r="I2053" i="12"/>
  <c r="V2053" i="12"/>
  <c r="B2054" i="12"/>
  <c r="U2053" i="12"/>
  <c r="E2053" i="12"/>
  <c r="F2053" i="12" s="1"/>
  <c r="Q2052" i="12"/>
  <c r="R2052" i="12" s="1"/>
  <c r="W2053" i="12" l="1"/>
  <c r="Q2053" i="12"/>
  <c r="R2053" i="12" s="1"/>
  <c r="K2053" i="12"/>
  <c r="E1886" i="13"/>
  <c r="J2054" i="12"/>
  <c r="Y2054" i="12"/>
  <c r="I2054" i="12"/>
  <c r="V2054" i="12"/>
  <c r="B2055" i="12"/>
  <c r="U2054" i="12"/>
  <c r="E2054" i="12"/>
  <c r="F2054" i="12" s="1"/>
  <c r="N2054" i="12"/>
  <c r="O2054" i="12" s="1"/>
  <c r="P2054" i="12" s="1"/>
  <c r="W2054" i="12" l="1"/>
  <c r="Q2054" i="12"/>
  <c r="R2054" i="12" s="1"/>
  <c r="K2054" i="12"/>
  <c r="E1885" i="13"/>
  <c r="V2055" i="12"/>
  <c r="B2056" i="12"/>
  <c r="U2055" i="12"/>
  <c r="E2055" i="12"/>
  <c r="F2055" i="12" s="1"/>
  <c r="N2055" i="12"/>
  <c r="O2055" i="12" s="1"/>
  <c r="P2055" i="12" s="1"/>
  <c r="Y2055" i="12"/>
  <c r="J2055" i="12"/>
  <c r="I2055" i="12"/>
  <c r="E1884" i="13" l="1"/>
  <c r="B2057" i="12"/>
  <c r="U2056" i="12"/>
  <c r="E2056" i="12"/>
  <c r="F2056" i="12" s="1"/>
  <c r="N2056" i="12"/>
  <c r="O2056" i="12" s="1"/>
  <c r="P2056" i="12" s="1"/>
  <c r="J2056" i="12"/>
  <c r="Y2056" i="12"/>
  <c r="I2056" i="12"/>
  <c r="V2056" i="12"/>
  <c r="K2055" i="12"/>
  <c r="Q2055" i="12"/>
  <c r="R2055" i="12" s="1"/>
  <c r="W2055" i="12"/>
  <c r="K2056" i="12" l="1"/>
  <c r="Q2056" i="12"/>
  <c r="R2056" i="12" s="1"/>
  <c r="W2056" i="12"/>
  <c r="E1883" i="13"/>
  <c r="N2057" i="12"/>
  <c r="O2057" i="12" s="1"/>
  <c r="P2057" i="12" s="1"/>
  <c r="J2057" i="12"/>
  <c r="Y2057" i="12"/>
  <c r="I2057" i="12"/>
  <c r="V2057" i="12"/>
  <c r="B2058" i="12"/>
  <c r="U2057" i="12"/>
  <c r="E2057" i="12"/>
  <c r="F2057" i="12" s="1"/>
  <c r="Q2057" i="12" l="1"/>
  <c r="R2057" i="12" s="1"/>
  <c r="W2057" i="12"/>
  <c r="E1882" i="13"/>
  <c r="N2058" i="12"/>
  <c r="O2058" i="12" s="1"/>
  <c r="P2058" i="12" s="1"/>
  <c r="J2058" i="12"/>
  <c r="Y2058" i="12"/>
  <c r="I2058" i="12"/>
  <c r="V2058" i="12"/>
  <c r="B2059" i="12"/>
  <c r="U2058" i="12"/>
  <c r="E2058" i="12"/>
  <c r="F2058" i="12" s="1"/>
  <c r="K2057" i="12"/>
  <c r="Q2058" i="12" l="1"/>
  <c r="R2058" i="12" s="1"/>
  <c r="W2058" i="12"/>
  <c r="E1881" i="13"/>
  <c r="J2059" i="12"/>
  <c r="Y2059" i="12"/>
  <c r="I2059" i="12"/>
  <c r="V2059" i="12"/>
  <c r="B2060" i="12"/>
  <c r="U2059" i="12"/>
  <c r="E2059" i="12"/>
  <c r="F2059" i="12" s="1"/>
  <c r="N2059" i="12"/>
  <c r="O2059" i="12" s="1"/>
  <c r="P2059" i="12" s="1"/>
  <c r="K2058" i="12"/>
  <c r="K2059" i="12" l="1"/>
  <c r="Q2059" i="12"/>
  <c r="R2059" i="12" s="1"/>
  <c r="W2059" i="12"/>
  <c r="E1880" i="13"/>
  <c r="Y2060" i="12"/>
  <c r="I2060" i="12"/>
  <c r="V2060" i="12"/>
  <c r="B2061" i="12"/>
  <c r="U2060" i="12"/>
  <c r="E2060" i="12"/>
  <c r="F2060" i="12" s="1"/>
  <c r="N2060" i="12"/>
  <c r="O2060" i="12" s="1"/>
  <c r="P2060" i="12" s="1"/>
  <c r="J2060" i="12"/>
  <c r="W2060" i="12" l="1"/>
  <c r="Q2060" i="12"/>
  <c r="R2060" i="12" s="1"/>
  <c r="E1879" i="13"/>
  <c r="V2061" i="12"/>
  <c r="B2062" i="12"/>
  <c r="U2061" i="12"/>
  <c r="E2061" i="12"/>
  <c r="F2061" i="12" s="1"/>
  <c r="N2061" i="12"/>
  <c r="O2061" i="12" s="1"/>
  <c r="P2061" i="12" s="1"/>
  <c r="J2061" i="12"/>
  <c r="Y2061" i="12"/>
  <c r="I2061" i="12"/>
  <c r="K2060" i="12"/>
  <c r="E1878" i="13" l="1"/>
  <c r="N2062" i="12"/>
  <c r="O2062" i="12" s="1"/>
  <c r="P2062" i="12" s="1"/>
  <c r="J2062" i="12"/>
  <c r="Y2062" i="12"/>
  <c r="I2062" i="12"/>
  <c r="V2062" i="12"/>
  <c r="B2063" i="12"/>
  <c r="U2062" i="12"/>
  <c r="E2062" i="12"/>
  <c r="F2062" i="12" s="1"/>
  <c r="K2061" i="12"/>
  <c r="Q2061" i="12"/>
  <c r="R2061" i="12" s="1"/>
  <c r="W2061" i="12"/>
  <c r="E1877" i="13" l="1"/>
  <c r="N2063" i="12"/>
  <c r="O2063" i="12" s="1"/>
  <c r="P2063" i="12" s="1"/>
  <c r="J2063" i="12"/>
  <c r="Y2063" i="12"/>
  <c r="I2063" i="12"/>
  <c r="V2063" i="12"/>
  <c r="B2064" i="12"/>
  <c r="U2063" i="12"/>
  <c r="E2063" i="12"/>
  <c r="F2063" i="12" s="1"/>
  <c r="K2062" i="12"/>
  <c r="Q2062" i="12"/>
  <c r="R2062" i="12" s="1"/>
  <c r="W2062" i="12"/>
  <c r="W2063" i="12" l="1"/>
  <c r="E1876" i="13"/>
  <c r="J2064" i="12"/>
  <c r="Y2064" i="12"/>
  <c r="I2064" i="12"/>
  <c r="V2064" i="12"/>
  <c r="B2065" i="12"/>
  <c r="U2064" i="12"/>
  <c r="E2064" i="12"/>
  <c r="F2064" i="12" s="1"/>
  <c r="N2064" i="12"/>
  <c r="O2064" i="12" s="1"/>
  <c r="P2064" i="12" s="1"/>
  <c r="K2063" i="12"/>
  <c r="Q2063" i="12"/>
  <c r="R2063" i="12" s="1"/>
  <c r="W2064" i="12" l="1"/>
  <c r="Q2064" i="12"/>
  <c r="R2064" i="12" s="1"/>
  <c r="E1875" i="13"/>
  <c r="J2065" i="12"/>
  <c r="Y2065" i="12"/>
  <c r="I2065" i="12"/>
  <c r="V2065" i="12"/>
  <c r="B2066" i="12"/>
  <c r="U2065" i="12"/>
  <c r="E2065" i="12"/>
  <c r="F2065" i="12" s="1"/>
  <c r="N2065" i="12"/>
  <c r="O2065" i="12" s="1"/>
  <c r="P2065" i="12" s="1"/>
  <c r="K2064" i="12"/>
  <c r="W2065" i="12" l="1"/>
  <c r="E1874" i="13"/>
  <c r="V2066" i="12"/>
  <c r="B2067" i="12"/>
  <c r="U2066" i="12"/>
  <c r="E2066" i="12"/>
  <c r="F2066" i="12" s="1"/>
  <c r="N2066" i="12"/>
  <c r="O2066" i="12" s="1"/>
  <c r="P2066" i="12" s="1"/>
  <c r="J2066" i="12"/>
  <c r="Y2066" i="12"/>
  <c r="I2066" i="12"/>
  <c r="K2065" i="12"/>
  <c r="Q2065" i="12"/>
  <c r="R2065" i="12" s="1"/>
  <c r="W2066" i="12" l="1"/>
  <c r="Q2066" i="12"/>
  <c r="R2066" i="12" s="1"/>
  <c r="E1873" i="13"/>
  <c r="N2067" i="12"/>
  <c r="O2067" i="12" s="1"/>
  <c r="P2067" i="12" s="1"/>
  <c r="J2067" i="12"/>
  <c r="Y2067" i="12"/>
  <c r="I2067" i="12"/>
  <c r="B2068" i="12"/>
  <c r="V2067" i="12"/>
  <c r="U2067" i="12"/>
  <c r="E2067" i="12"/>
  <c r="F2067" i="12" s="1"/>
  <c r="K2066" i="12"/>
  <c r="W2067" i="12" l="1"/>
  <c r="Q2067" i="12"/>
  <c r="R2067" i="12" s="1"/>
  <c r="E1872" i="13"/>
  <c r="N2068" i="12"/>
  <c r="O2068" i="12" s="1"/>
  <c r="P2068" i="12" s="1"/>
  <c r="J2068" i="12"/>
  <c r="Y2068" i="12"/>
  <c r="I2068" i="12"/>
  <c r="V2068" i="12"/>
  <c r="B2069" i="12"/>
  <c r="U2068" i="12"/>
  <c r="E2068" i="12"/>
  <c r="F2068" i="12" s="1"/>
  <c r="K2067" i="12"/>
  <c r="W2068" i="12" l="1"/>
  <c r="Q2068" i="12"/>
  <c r="R2068" i="12" s="1"/>
  <c r="E1871" i="13"/>
  <c r="N2069" i="12"/>
  <c r="O2069" i="12" s="1"/>
  <c r="P2069" i="12" s="1"/>
  <c r="J2069" i="12"/>
  <c r="Y2069" i="12"/>
  <c r="I2069" i="12"/>
  <c r="V2069" i="12"/>
  <c r="B2070" i="12"/>
  <c r="U2069" i="12"/>
  <c r="E2069" i="12"/>
  <c r="F2069" i="12" s="1"/>
  <c r="K2068" i="12"/>
  <c r="W2069" i="12" l="1"/>
  <c r="Q2069" i="12"/>
  <c r="R2069" i="12" s="1"/>
  <c r="E1870" i="13"/>
  <c r="J2070" i="12"/>
  <c r="Y2070" i="12"/>
  <c r="I2070" i="12"/>
  <c r="V2070" i="12"/>
  <c r="B2071" i="12"/>
  <c r="U2070" i="12"/>
  <c r="E2070" i="12"/>
  <c r="F2070" i="12" s="1"/>
  <c r="N2070" i="12"/>
  <c r="O2070" i="12" s="1"/>
  <c r="P2070" i="12" s="1"/>
  <c r="K2069" i="12"/>
  <c r="K2070" i="12" l="1"/>
  <c r="Q2070" i="12"/>
  <c r="R2070" i="12" s="1"/>
  <c r="W2070" i="12"/>
  <c r="E1869" i="13"/>
  <c r="V2071" i="12"/>
  <c r="B2072" i="12"/>
  <c r="U2071" i="12"/>
  <c r="E2071" i="12"/>
  <c r="F2071" i="12" s="1"/>
  <c r="N2071" i="12"/>
  <c r="O2071" i="12" s="1"/>
  <c r="P2071" i="12" s="1"/>
  <c r="Y2071" i="12"/>
  <c r="J2071" i="12"/>
  <c r="I2071" i="12"/>
  <c r="E1868" i="13" l="1"/>
  <c r="B2073" i="12"/>
  <c r="U2072" i="12"/>
  <c r="E2072" i="12"/>
  <c r="F2072" i="12" s="1"/>
  <c r="N2072" i="12"/>
  <c r="O2072" i="12" s="1"/>
  <c r="P2072" i="12" s="1"/>
  <c r="J2072" i="12"/>
  <c r="Y2072" i="12"/>
  <c r="I2072" i="12"/>
  <c r="V2072" i="12"/>
  <c r="K2071" i="12"/>
  <c r="Q2071" i="12"/>
  <c r="R2071" i="12" s="1"/>
  <c r="W2071" i="12"/>
  <c r="Q2072" i="12" l="1"/>
  <c r="R2072" i="12" s="1"/>
  <c r="W2072" i="12"/>
  <c r="E1867" i="13"/>
  <c r="N2073" i="12"/>
  <c r="O2073" i="12" s="1"/>
  <c r="P2073" i="12" s="1"/>
  <c r="J2073" i="12"/>
  <c r="Y2073" i="12"/>
  <c r="I2073" i="12"/>
  <c r="V2073" i="12"/>
  <c r="B2074" i="12"/>
  <c r="U2073" i="12"/>
  <c r="E2073" i="12"/>
  <c r="F2073" i="12" s="1"/>
  <c r="K2072" i="12"/>
  <c r="W2073" i="12" l="1"/>
  <c r="Q2073" i="12"/>
  <c r="R2073" i="12" s="1"/>
  <c r="E1866" i="13"/>
  <c r="N2074" i="12"/>
  <c r="O2074" i="12" s="1"/>
  <c r="P2074" i="12" s="1"/>
  <c r="J2074" i="12"/>
  <c r="Y2074" i="12"/>
  <c r="I2074" i="12"/>
  <c r="V2074" i="12"/>
  <c r="B2075" i="12"/>
  <c r="U2074" i="12"/>
  <c r="E2074" i="12"/>
  <c r="F2074" i="12" s="1"/>
  <c r="K2073" i="12"/>
  <c r="Q2074" i="12" l="1"/>
  <c r="R2074" i="12" s="1"/>
  <c r="W2074" i="12"/>
  <c r="E1865" i="13"/>
  <c r="J2075" i="12"/>
  <c r="Y2075" i="12"/>
  <c r="I2075" i="12"/>
  <c r="V2075" i="12"/>
  <c r="B2076" i="12"/>
  <c r="U2075" i="12"/>
  <c r="E2075" i="12"/>
  <c r="F2075" i="12" s="1"/>
  <c r="N2075" i="12"/>
  <c r="O2075" i="12" s="1"/>
  <c r="P2075" i="12" s="1"/>
  <c r="K2074" i="12"/>
  <c r="Q2075" i="12" l="1"/>
  <c r="R2075" i="12" s="1"/>
  <c r="K2075" i="12"/>
  <c r="W2075" i="12"/>
  <c r="E1864" i="13"/>
  <c r="Y2076" i="12"/>
  <c r="I2076" i="12"/>
  <c r="V2076" i="12"/>
  <c r="B2077" i="12"/>
  <c r="U2076" i="12"/>
  <c r="E2076" i="12"/>
  <c r="F2076" i="12" s="1"/>
  <c r="N2076" i="12"/>
  <c r="O2076" i="12" s="1"/>
  <c r="P2076" i="12" s="1"/>
  <c r="J2076" i="12"/>
  <c r="K2076" i="12" l="1"/>
  <c r="Q2076" i="12"/>
  <c r="R2076" i="12" s="1"/>
  <c r="W2076" i="12"/>
  <c r="E1863" i="13"/>
  <c r="V2077" i="12"/>
  <c r="B2078" i="12"/>
  <c r="U2077" i="12"/>
  <c r="E2077" i="12"/>
  <c r="F2077" i="12" s="1"/>
  <c r="N2077" i="12"/>
  <c r="O2077" i="12" s="1"/>
  <c r="P2077" i="12" s="1"/>
  <c r="J2077" i="12"/>
  <c r="Y2077" i="12"/>
  <c r="I2077" i="12"/>
  <c r="E1862" i="13" l="1"/>
  <c r="N2078" i="12"/>
  <c r="O2078" i="12" s="1"/>
  <c r="P2078" i="12" s="1"/>
  <c r="J2078" i="12"/>
  <c r="Y2078" i="12"/>
  <c r="I2078" i="12"/>
  <c r="V2078" i="12"/>
  <c r="B2079" i="12"/>
  <c r="U2078" i="12"/>
  <c r="E2078" i="12"/>
  <c r="F2078" i="12" s="1"/>
  <c r="K2077" i="12"/>
  <c r="Q2077" i="12"/>
  <c r="R2077" i="12" s="1"/>
  <c r="W2077" i="12"/>
  <c r="E1861" i="13" l="1"/>
  <c r="N2079" i="12"/>
  <c r="O2079" i="12" s="1"/>
  <c r="P2079" i="12" s="1"/>
  <c r="J2079" i="12"/>
  <c r="Y2079" i="12"/>
  <c r="I2079" i="12"/>
  <c r="V2079" i="12"/>
  <c r="B2080" i="12"/>
  <c r="U2079" i="12"/>
  <c r="E2079" i="12"/>
  <c r="F2079" i="12" s="1"/>
  <c r="K2078" i="12"/>
  <c r="Q2078" i="12"/>
  <c r="R2078" i="12" s="1"/>
  <c r="W2078" i="12"/>
  <c r="W2079" i="12" l="1"/>
  <c r="E1860" i="13"/>
  <c r="J2080" i="12"/>
  <c r="Y2080" i="12"/>
  <c r="I2080" i="12"/>
  <c r="V2080" i="12"/>
  <c r="B2081" i="12"/>
  <c r="U2080" i="12"/>
  <c r="E2080" i="12"/>
  <c r="F2080" i="12" s="1"/>
  <c r="N2080" i="12"/>
  <c r="O2080" i="12" s="1"/>
  <c r="P2080" i="12" s="1"/>
  <c r="K2079" i="12"/>
  <c r="Q2079" i="12"/>
  <c r="R2079" i="12" s="1"/>
  <c r="Q2080" i="12" l="1"/>
  <c r="R2080" i="12" s="1"/>
  <c r="W2080" i="12"/>
  <c r="E1859" i="13"/>
  <c r="J2081" i="12"/>
  <c r="Y2081" i="12"/>
  <c r="I2081" i="12"/>
  <c r="V2081" i="12"/>
  <c r="B2082" i="12"/>
  <c r="U2081" i="12"/>
  <c r="E2081" i="12"/>
  <c r="F2081" i="12" s="1"/>
  <c r="N2081" i="12"/>
  <c r="O2081" i="12" s="1"/>
  <c r="P2081" i="12" s="1"/>
  <c r="K2080" i="12"/>
  <c r="W2081" i="12" l="1"/>
  <c r="E1858" i="13"/>
  <c r="V2082" i="12"/>
  <c r="B2083" i="12"/>
  <c r="U2082" i="12"/>
  <c r="E2082" i="12"/>
  <c r="F2082" i="12" s="1"/>
  <c r="N2082" i="12"/>
  <c r="O2082" i="12" s="1"/>
  <c r="P2082" i="12" s="1"/>
  <c r="J2082" i="12"/>
  <c r="Y2082" i="12"/>
  <c r="I2082" i="12"/>
  <c r="K2081" i="12"/>
  <c r="Q2081" i="12"/>
  <c r="R2081" i="12" s="1"/>
  <c r="W2082" i="12" l="1"/>
  <c r="Q2082" i="12"/>
  <c r="R2082" i="12" s="1"/>
  <c r="E1857" i="13"/>
  <c r="N2083" i="12"/>
  <c r="O2083" i="12" s="1"/>
  <c r="P2083" i="12" s="1"/>
  <c r="J2083" i="12"/>
  <c r="Y2083" i="12"/>
  <c r="I2083" i="12"/>
  <c r="B2084" i="12"/>
  <c r="V2083" i="12"/>
  <c r="U2083" i="12"/>
  <c r="E2083" i="12"/>
  <c r="F2083" i="12" s="1"/>
  <c r="K2082" i="12"/>
  <c r="Q2083" i="12" l="1"/>
  <c r="R2083" i="12" s="1"/>
  <c r="W2083" i="12"/>
  <c r="E1856" i="13"/>
  <c r="N2084" i="12"/>
  <c r="O2084" i="12" s="1"/>
  <c r="P2084" i="12" s="1"/>
  <c r="J2084" i="12"/>
  <c r="Y2084" i="12"/>
  <c r="I2084" i="12"/>
  <c r="V2084" i="12"/>
  <c r="B2085" i="12"/>
  <c r="U2084" i="12"/>
  <c r="E2084" i="12"/>
  <c r="F2084" i="12" s="1"/>
  <c r="K2083" i="12"/>
  <c r="Q2084" i="12" l="1"/>
  <c r="R2084" i="12" s="1"/>
  <c r="W2084" i="12"/>
  <c r="E1855" i="13"/>
  <c r="N2085" i="12"/>
  <c r="O2085" i="12" s="1"/>
  <c r="P2085" i="12" s="1"/>
  <c r="J2085" i="12"/>
  <c r="Y2085" i="12"/>
  <c r="I2085" i="12"/>
  <c r="V2085" i="12"/>
  <c r="B2086" i="12"/>
  <c r="U2085" i="12"/>
  <c r="E2085" i="12"/>
  <c r="F2085" i="12" s="1"/>
  <c r="K2084" i="12"/>
  <c r="W2085" i="12" l="1"/>
  <c r="E1854" i="13"/>
  <c r="J2086" i="12"/>
  <c r="Y2086" i="12"/>
  <c r="I2086" i="12"/>
  <c r="V2086" i="12"/>
  <c r="B2087" i="12"/>
  <c r="U2086" i="12"/>
  <c r="E2086" i="12"/>
  <c r="F2086" i="12" s="1"/>
  <c r="N2086" i="12"/>
  <c r="O2086" i="12" s="1"/>
  <c r="P2086" i="12" s="1"/>
  <c r="Q2085" i="12"/>
  <c r="R2085" i="12" s="1"/>
  <c r="K2085" i="12"/>
  <c r="W2086" i="12" l="1"/>
  <c r="K2086" i="12"/>
  <c r="Q2086" i="12"/>
  <c r="R2086" i="12" s="1"/>
  <c r="E1853" i="13"/>
  <c r="V2087" i="12"/>
  <c r="B2088" i="12"/>
  <c r="U2087" i="12"/>
  <c r="E2087" i="12"/>
  <c r="F2087" i="12" s="1"/>
  <c r="N2087" i="12"/>
  <c r="O2087" i="12" s="1"/>
  <c r="P2087" i="12" s="1"/>
  <c r="Y2087" i="12"/>
  <c r="J2087" i="12"/>
  <c r="I2087" i="12"/>
  <c r="K2087" i="12" l="1"/>
  <c r="Q2087" i="12"/>
  <c r="R2087" i="12" s="1"/>
  <c r="W2087" i="12"/>
  <c r="E1852" i="13"/>
  <c r="B2089" i="12"/>
  <c r="U2088" i="12"/>
  <c r="E2088" i="12"/>
  <c r="F2088" i="12" s="1"/>
  <c r="N2088" i="12"/>
  <c r="O2088" i="12" s="1"/>
  <c r="P2088" i="12" s="1"/>
  <c r="J2088" i="12"/>
  <c r="Y2088" i="12"/>
  <c r="I2088" i="12"/>
  <c r="V2088" i="12"/>
  <c r="W2088" i="12" l="1"/>
  <c r="E1851" i="13"/>
  <c r="N2089" i="12"/>
  <c r="O2089" i="12" s="1"/>
  <c r="P2089" i="12" s="1"/>
  <c r="J2089" i="12"/>
  <c r="Y2089" i="12"/>
  <c r="I2089" i="12"/>
  <c r="V2089" i="12"/>
  <c r="B2090" i="12"/>
  <c r="U2089" i="12"/>
  <c r="E2089" i="12"/>
  <c r="F2089" i="12" s="1"/>
  <c r="K2088" i="12"/>
  <c r="Q2088" i="12"/>
  <c r="R2088" i="12" s="1"/>
  <c r="W2089" i="12" l="1"/>
  <c r="K2089" i="12"/>
  <c r="Q2089" i="12"/>
  <c r="R2089" i="12" s="1"/>
  <c r="E1850" i="13"/>
  <c r="N2090" i="12"/>
  <c r="O2090" i="12" s="1"/>
  <c r="P2090" i="12" s="1"/>
  <c r="J2090" i="12"/>
  <c r="Y2090" i="12"/>
  <c r="I2090" i="12"/>
  <c r="V2090" i="12"/>
  <c r="B2091" i="12"/>
  <c r="U2090" i="12"/>
  <c r="E2090" i="12"/>
  <c r="F2090" i="12" s="1"/>
  <c r="W2090" i="12" l="1"/>
  <c r="Q2090" i="12"/>
  <c r="R2090" i="12" s="1"/>
  <c r="E1849" i="13"/>
  <c r="J2091" i="12"/>
  <c r="Y2091" i="12"/>
  <c r="I2091" i="12"/>
  <c r="V2091" i="12"/>
  <c r="B2092" i="12"/>
  <c r="U2091" i="12"/>
  <c r="E2091" i="12"/>
  <c r="F2091" i="12" s="1"/>
  <c r="N2091" i="12"/>
  <c r="O2091" i="12" s="1"/>
  <c r="P2091" i="12" s="1"/>
  <c r="K2090" i="12"/>
  <c r="Q2091" i="12" l="1"/>
  <c r="R2091" i="12" s="1"/>
  <c r="E1848" i="13"/>
  <c r="Y2092" i="12"/>
  <c r="I2092" i="12"/>
  <c r="V2092" i="12"/>
  <c r="B2093" i="12"/>
  <c r="U2092" i="12"/>
  <c r="E2092" i="12"/>
  <c r="F2092" i="12" s="1"/>
  <c r="N2092" i="12"/>
  <c r="O2092" i="12" s="1"/>
  <c r="P2092" i="12" s="1"/>
  <c r="J2092" i="12"/>
  <c r="K2091" i="12"/>
  <c r="W2091" i="12"/>
  <c r="W2092" i="12" l="1"/>
  <c r="E1847" i="13"/>
  <c r="V2093" i="12"/>
  <c r="B2094" i="12"/>
  <c r="U2093" i="12"/>
  <c r="E2093" i="12"/>
  <c r="F2093" i="12" s="1"/>
  <c r="N2093" i="12"/>
  <c r="O2093" i="12" s="1"/>
  <c r="P2093" i="12" s="1"/>
  <c r="J2093" i="12"/>
  <c r="Y2093" i="12"/>
  <c r="I2093" i="12"/>
  <c r="K2092" i="12"/>
  <c r="Q2092" i="12"/>
  <c r="R2092" i="12" s="1"/>
  <c r="K2093" i="12" l="1"/>
  <c r="Q2093" i="12"/>
  <c r="R2093" i="12" s="1"/>
  <c r="W2093" i="12"/>
  <c r="E1846" i="13"/>
  <c r="N2094" i="12"/>
  <c r="O2094" i="12" s="1"/>
  <c r="P2094" i="12" s="1"/>
  <c r="J2094" i="12"/>
  <c r="Y2094" i="12"/>
  <c r="I2094" i="12"/>
  <c r="V2094" i="12"/>
  <c r="B2095" i="12"/>
  <c r="U2094" i="12"/>
  <c r="E2094" i="12"/>
  <c r="F2094" i="12" s="1"/>
  <c r="W2094" i="12" l="1"/>
  <c r="K2094" i="12"/>
  <c r="Q2094" i="12"/>
  <c r="R2094" i="12" s="1"/>
  <c r="E1845" i="13"/>
  <c r="N2095" i="12"/>
  <c r="O2095" i="12" s="1"/>
  <c r="P2095" i="12" s="1"/>
  <c r="J2095" i="12"/>
  <c r="Y2095" i="12"/>
  <c r="I2095" i="12"/>
  <c r="V2095" i="12"/>
  <c r="B2096" i="12"/>
  <c r="U2095" i="12"/>
  <c r="E2095" i="12"/>
  <c r="F2095" i="12" s="1"/>
  <c r="K2095" i="12" l="1"/>
  <c r="Q2095" i="12"/>
  <c r="R2095" i="12" s="1"/>
  <c r="W2095" i="12"/>
  <c r="E1844" i="13"/>
  <c r="J2096" i="12"/>
  <c r="Y2096" i="12"/>
  <c r="I2096" i="12"/>
  <c r="V2096" i="12"/>
  <c r="B2097" i="12"/>
  <c r="U2096" i="12"/>
  <c r="E2096" i="12"/>
  <c r="F2096" i="12" s="1"/>
  <c r="N2096" i="12"/>
  <c r="O2096" i="12" s="1"/>
  <c r="P2096" i="12" s="1"/>
  <c r="W2096" i="12" l="1"/>
  <c r="E1843" i="13"/>
  <c r="J2097" i="12"/>
  <c r="Y2097" i="12"/>
  <c r="I2097" i="12"/>
  <c r="V2097" i="12"/>
  <c r="B2098" i="12"/>
  <c r="U2097" i="12"/>
  <c r="E2097" i="12"/>
  <c r="F2097" i="12" s="1"/>
  <c r="N2097" i="12"/>
  <c r="O2097" i="12" s="1"/>
  <c r="P2097" i="12" s="1"/>
  <c r="K2096" i="12"/>
  <c r="Q2096" i="12"/>
  <c r="R2096" i="12" s="1"/>
  <c r="W2097" i="12" l="1"/>
  <c r="E1842" i="13"/>
  <c r="V2098" i="12"/>
  <c r="B2099" i="12"/>
  <c r="U2098" i="12"/>
  <c r="E2098" i="12"/>
  <c r="F2098" i="12" s="1"/>
  <c r="N2098" i="12"/>
  <c r="O2098" i="12" s="1"/>
  <c r="P2098" i="12" s="1"/>
  <c r="J2098" i="12"/>
  <c r="Y2098" i="12"/>
  <c r="I2098" i="12"/>
  <c r="K2097" i="12"/>
  <c r="Q2097" i="12"/>
  <c r="R2097" i="12" s="1"/>
  <c r="W2098" i="12" l="1"/>
  <c r="Q2098" i="12"/>
  <c r="R2098" i="12" s="1"/>
  <c r="E1841" i="13"/>
  <c r="N2099" i="12"/>
  <c r="O2099" i="12" s="1"/>
  <c r="P2099" i="12" s="1"/>
  <c r="J2099" i="12"/>
  <c r="Y2099" i="12"/>
  <c r="I2099" i="12"/>
  <c r="B2100" i="12"/>
  <c r="V2099" i="12"/>
  <c r="U2099" i="12"/>
  <c r="E2099" i="12"/>
  <c r="F2099" i="12" s="1"/>
  <c r="K2098" i="12"/>
  <c r="Q2099" i="12" l="1"/>
  <c r="R2099" i="12" s="1"/>
  <c r="W2099" i="12"/>
  <c r="E1840" i="13"/>
  <c r="N2100" i="12"/>
  <c r="O2100" i="12" s="1"/>
  <c r="P2100" i="12" s="1"/>
  <c r="J2100" i="12"/>
  <c r="Y2100" i="12"/>
  <c r="I2100" i="12"/>
  <c r="V2100" i="12"/>
  <c r="B2101" i="12"/>
  <c r="U2100" i="12"/>
  <c r="E2100" i="12"/>
  <c r="F2100" i="12" s="1"/>
  <c r="K2099" i="12"/>
  <c r="Q2100" i="12" l="1"/>
  <c r="R2100" i="12" s="1"/>
  <c r="W2100" i="12"/>
  <c r="E1839" i="13"/>
  <c r="N2101" i="12"/>
  <c r="O2101" i="12" s="1"/>
  <c r="P2101" i="12" s="1"/>
  <c r="J2101" i="12"/>
  <c r="Y2101" i="12"/>
  <c r="I2101" i="12"/>
  <c r="V2101" i="12"/>
  <c r="B2102" i="12"/>
  <c r="U2101" i="12"/>
  <c r="E2101" i="12"/>
  <c r="F2101" i="12" s="1"/>
  <c r="K2100" i="12"/>
  <c r="W2101" i="12" l="1"/>
  <c r="Q2101" i="12"/>
  <c r="R2101" i="12" s="1"/>
  <c r="E1838" i="13"/>
  <c r="J2102" i="12"/>
  <c r="Y2102" i="12"/>
  <c r="I2102" i="12"/>
  <c r="V2102" i="12"/>
  <c r="B2103" i="12"/>
  <c r="U2102" i="12"/>
  <c r="E2102" i="12"/>
  <c r="F2102" i="12" s="1"/>
  <c r="N2102" i="12"/>
  <c r="O2102" i="12" s="1"/>
  <c r="P2102" i="12" s="1"/>
  <c r="K2101" i="12"/>
  <c r="W2102" i="12" l="1"/>
  <c r="Q2102" i="12"/>
  <c r="R2102" i="12" s="1"/>
  <c r="E1837" i="13"/>
  <c r="V2103" i="12"/>
  <c r="B2104" i="12"/>
  <c r="U2103" i="12"/>
  <c r="E2103" i="12"/>
  <c r="F2103" i="12" s="1"/>
  <c r="N2103" i="12"/>
  <c r="O2103" i="12" s="1"/>
  <c r="P2103" i="12" s="1"/>
  <c r="Y2103" i="12"/>
  <c r="J2103" i="12"/>
  <c r="I2103" i="12"/>
  <c r="K2102" i="12"/>
  <c r="K2103" i="12" l="1"/>
  <c r="W2103" i="12"/>
  <c r="E1836" i="13"/>
  <c r="B2105" i="12"/>
  <c r="U2104" i="12"/>
  <c r="E2104" i="12"/>
  <c r="F2104" i="12" s="1"/>
  <c r="N2104" i="12"/>
  <c r="O2104" i="12" s="1"/>
  <c r="P2104" i="12" s="1"/>
  <c r="J2104" i="12"/>
  <c r="Y2104" i="12"/>
  <c r="I2104" i="12"/>
  <c r="V2104" i="12"/>
  <c r="Q2103" i="12"/>
  <c r="R2103" i="12" s="1"/>
  <c r="Q2104" i="12" l="1"/>
  <c r="R2104" i="12" s="1"/>
  <c r="W2104" i="12"/>
  <c r="E1835" i="13"/>
  <c r="N2105" i="12"/>
  <c r="O2105" i="12" s="1"/>
  <c r="P2105" i="12" s="1"/>
  <c r="J2105" i="12"/>
  <c r="Y2105" i="12"/>
  <c r="I2105" i="12"/>
  <c r="V2105" i="12"/>
  <c r="B2106" i="12"/>
  <c r="U2105" i="12"/>
  <c r="E2105" i="12"/>
  <c r="F2105" i="12" s="1"/>
  <c r="K2104" i="12"/>
  <c r="K2105" i="12" l="1"/>
  <c r="Q2105" i="12"/>
  <c r="R2105" i="12" s="1"/>
  <c r="W2105" i="12"/>
  <c r="E1834" i="13"/>
  <c r="N2106" i="12"/>
  <c r="O2106" i="12" s="1"/>
  <c r="P2106" i="12" s="1"/>
  <c r="J2106" i="12"/>
  <c r="Y2106" i="12"/>
  <c r="I2106" i="12"/>
  <c r="V2106" i="12"/>
  <c r="B2107" i="12"/>
  <c r="U2106" i="12"/>
  <c r="E2106" i="12"/>
  <c r="F2106" i="12" s="1"/>
  <c r="Q2106" i="12" l="1"/>
  <c r="R2106" i="12" s="1"/>
  <c r="W2106" i="12"/>
  <c r="E1833" i="13"/>
  <c r="J2107" i="12"/>
  <c r="Y2107" i="12"/>
  <c r="I2107" i="12"/>
  <c r="V2107" i="12"/>
  <c r="B2108" i="12"/>
  <c r="U2107" i="12"/>
  <c r="E2107" i="12"/>
  <c r="F2107" i="12" s="1"/>
  <c r="N2107" i="12"/>
  <c r="O2107" i="12" s="1"/>
  <c r="P2107" i="12" s="1"/>
  <c r="K2106" i="12"/>
  <c r="K2107" i="12" l="1"/>
  <c r="Q2107" i="12"/>
  <c r="R2107" i="12" s="1"/>
  <c r="W2107" i="12"/>
  <c r="E1832" i="13"/>
  <c r="Y2108" i="12"/>
  <c r="I2108" i="12"/>
  <c r="V2108" i="12"/>
  <c r="B2109" i="12"/>
  <c r="U2108" i="12"/>
  <c r="E2108" i="12"/>
  <c r="F2108" i="12" s="1"/>
  <c r="N2108" i="12"/>
  <c r="O2108" i="12" s="1"/>
  <c r="P2108" i="12" s="1"/>
  <c r="J2108" i="12"/>
  <c r="W2108" i="12" l="1"/>
  <c r="Q2108" i="12"/>
  <c r="R2108" i="12" s="1"/>
  <c r="E1831" i="13"/>
  <c r="V2109" i="12"/>
  <c r="B2110" i="12"/>
  <c r="U2109" i="12"/>
  <c r="E2109" i="12"/>
  <c r="F2109" i="12" s="1"/>
  <c r="N2109" i="12"/>
  <c r="O2109" i="12" s="1"/>
  <c r="P2109" i="12" s="1"/>
  <c r="J2109" i="12"/>
  <c r="Y2109" i="12"/>
  <c r="I2109" i="12"/>
  <c r="K2108" i="12"/>
  <c r="E1830" i="13" l="1"/>
  <c r="N2110" i="12"/>
  <c r="O2110" i="12" s="1"/>
  <c r="P2110" i="12" s="1"/>
  <c r="J2110" i="12"/>
  <c r="Y2110" i="12"/>
  <c r="I2110" i="12"/>
  <c r="V2110" i="12"/>
  <c r="B2111" i="12"/>
  <c r="U2110" i="12"/>
  <c r="E2110" i="12"/>
  <c r="F2110" i="12" s="1"/>
  <c r="K2109" i="12"/>
  <c r="Q2109" i="12"/>
  <c r="R2109" i="12" s="1"/>
  <c r="W2109" i="12"/>
  <c r="Q2110" i="12" l="1"/>
  <c r="R2110" i="12" s="1"/>
  <c r="W2110" i="12"/>
  <c r="E1829" i="13"/>
  <c r="N2111" i="12"/>
  <c r="O2111" i="12" s="1"/>
  <c r="P2111" i="12" s="1"/>
  <c r="J2111" i="12"/>
  <c r="Y2111" i="12"/>
  <c r="I2111" i="12"/>
  <c r="V2111" i="12"/>
  <c r="B2112" i="12"/>
  <c r="U2111" i="12"/>
  <c r="E2111" i="12"/>
  <c r="F2111" i="12" s="1"/>
  <c r="K2110" i="12"/>
  <c r="W2111" i="12" l="1"/>
  <c r="Q2111" i="12"/>
  <c r="R2111" i="12" s="1"/>
  <c r="K2111" i="12"/>
  <c r="E1828" i="13"/>
  <c r="J2112" i="12"/>
  <c r="Y2112" i="12"/>
  <c r="I2112" i="12"/>
  <c r="V2112" i="12"/>
  <c r="B2113" i="12"/>
  <c r="U2112" i="12"/>
  <c r="E2112" i="12"/>
  <c r="F2112" i="12" s="1"/>
  <c r="N2112" i="12"/>
  <c r="O2112" i="12" s="1"/>
  <c r="P2112" i="12" s="1"/>
  <c r="Q2112" i="12" l="1"/>
  <c r="R2112" i="12" s="1"/>
  <c r="W2112" i="12"/>
  <c r="E1827" i="13"/>
  <c r="J2113" i="12"/>
  <c r="Y2113" i="12"/>
  <c r="I2113" i="12"/>
  <c r="V2113" i="12"/>
  <c r="B2114" i="12"/>
  <c r="U2113" i="12"/>
  <c r="E2113" i="12"/>
  <c r="F2113" i="12" s="1"/>
  <c r="N2113" i="12"/>
  <c r="O2113" i="12" s="1"/>
  <c r="P2113" i="12" s="1"/>
  <c r="K2112" i="12"/>
  <c r="K2113" i="12" l="1"/>
  <c r="Q2113" i="12"/>
  <c r="R2113" i="12" s="1"/>
  <c r="W2113" i="12"/>
  <c r="E1826" i="13"/>
  <c r="V2114" i="12"/>
  <c r="B2115" i="12"/>
  <c r="U2114" i="12"/>
  <c r="E2114" i="12"/>
  <c r="F2114" i="12" s="1"/>
  <c r="N2114" i="12"/>
  <c r="O2114" i="12" s="1"/>
  <c r="P2114" i="12" s="1"/>
  <c r="J2114" i="12"/>
  <c r="Y2114" i="12"/>
  <c r="I2114" i="12"/>
  <c r="W2114" i="12" l="1"/>
  <c r="E1825" i="13"/>
  <c r="N2115" i="12"/>
  <c r="O2115" i="12" s="1"/>
  <c r="P2115" i="12" s="1"/>
  <c r="J2115" i="12"/>
  <c r="Y2115" i="12"/>
  <c r="I2115" i="12"/>
  <c r="V2115" i="12"/>
  <c r="U2115" i="12"/>
  <c r="E2115" i="12"/>
  <c r="F2115" i="12" s="1"/>
  <c r="B2116" i="12"/>
  <c r="K2114" i="12"/>
  <c r="Q2114" i="12"/>
  <c r="R2114" i="12" s="1"/>
  <c r="W2115" i="12" l="1"/>
  <c r="Q2115" i="12"/>
  <c r="R2115" i="12" s="1"/>
  <c r="E1824" i="13"/>
  <c r="N2116" i="12"/>
  <c r="O2116" i="12" s="1"/>
  <c r="P2116" i="12" s="1"/>
  <c r="J2116" i="12"/>
  <c r="Y2116" i="12"/>
  <c r="I2116" i="12"/>
  <c r="V2116" i="12"/>
  <c r="B2117" i="12"/>
  <c r="U2116" i="12"/>
  <c r="E2116" i="12"/>
  <c r="F2116" i="12" s="1"/>
  <c r="K2115" i="12"/>
  <c r="Q2116" i="12" l="1"/>
  <c r="R2116" i="12" s="1"/>
  <c r="W2116" i="12"/>
  <c r="E1823" i="13"/>
  <c r="N2117" i="12"/>
  <c r="O2117" i="12" s="1"/>
  <c r="P2117" i="12" s="1"/>
  <c r="J2117" i="12"/>
  <c r="Y2117" i="12"/>
  <c r="I2117" i="12"/>
  <c r="V2117" i="12"/>
  <c r="B2118" i="12"/>
  <c r="U2117" i="12"/>
  <c r="E2117" i="12"/>
  <c r="F2117" i="12" s="1"/>
  <c r="K2116" i="12"/>
  <c r="W2117" i="12" l="1"/>
  <c r="K2117" i="12"/>
  <c r="Q2117" i="12"/>
  <c r="R2117" i="12" s="1"/>
  <c r="E1822" i="13"/>
  <c r="J2118" i="12"/>
  <c r="Y2118" i="12"/>
  <c r="I2118" i="12"/>
  <c r="V2118" i="12"/>
  <c r="B2119" i="12"/>
  <c r="U2118" i="12"/>
  <c r="E2118" i="12"/>
  <c r="F2118" i="12" s="1"/>
  <c r="N2118" i="12"/>
  <c r="O2118" i="12" s="1"/>
  <c r="P2118" i="12" s="1"/>
  <c r="W2118" i="12" l="1"/>
  <c r="Q2118" i="12"/>
  <c r="R2118" i="12" s="1"/>
  <c r="E1821" i="13"/>
  <c r="V2119" i="12"/>
  <c r="B2120" i="12"/>
  <c r="U2119" i="12"/>
  <c r="E2119" i="12"/>
  <c r="F2119" i="12" s="1"/>
  <c r="N2119" i="12"/>
  <c r="O2119" i="12" s="1"/>
  <c r="P2119" i="12" s="1"/>
  <c r="J2119" i="12"/>
  <c r="I2119" i="12"/>
  <c r="Y2119" i="12"/>
  <c r="K2118" i="12"/>
  <c r="W2119" i="12" l="1"/>
  <c r="E1820" i="13"/>
  <c r="B2121" i="12"/>
  <c r="U2120" i="12"/>
  <c r="E2120" i="12"/>
  <c r="F2120" i="12" s="1"/>
  <c r="N2120" i="12"/>
  <c r="O2120" i="12" s="1"/>
  <c r="P2120" i="12" s="1"/>
  <c r="J2120" i="12"/>
  <c r="Y2120" i="12"/>
  <c r="I2120" i="12"/>
  <c r="V2120" i="12"/>
  <c r="K2119" i="12"/>
  <c r="Q2119" i="12"/>
  <c r="R2119" i="12" s="1"/>
  <c r="Q2120" i="12" l="1"/>
  <c r="R2120" i="12" s="1"/>
  <c r="W2120" i="12"/>
  <c r="E1819" i="13"/>
  <c r="N2121" i="12"/>
  <c r="O2121" i="12" s="1"/>
  <c r="P2121" i="12" s="1"/>
  <c r="J2121" i="12"/>
  <c r="Y2121" i="12"/>
  <c r="I2121" i="12"/>
  <c r="V2121" i="12"/>
  <c r="B2122" i="12"/>
  <c r="U2121" i="12"/>
  <c r="E2121" i="12"/>
  <c r="F2121" i="12" s="1"/>
  <c r="K2120" i="12"/>
  <c r="K2121" i="12" l="1"/>
  <c r="Q2121" i="12"/>
  <c r="R2121" i="12" s="1"/>
  <c r="W2121" i="12"/>
  <c r="E1818" i="13"/>
  <c r="N2122" i="12"/>
  <c r="O2122" i="12" s="1"/>
  <c r="P2122" i="12" s="1"/>
  <c r="J2122" i="12"/>
  <c r="Y2122" i="12"/>
  <c r="I2122" i="12"/>
  <c r="V2122" i="12"/>
  <c r="B2123" i="12"/>
  <c r="U2122" i="12"/>
  <c r="E2122" i="12"/>
  <c r="F2122" i="12" s="1"/>
  <c r="Q2122" i="12" l="1"/>
  <c r="R2122" i="12" s="1"/>
  <c r="W2122" i="12"/>
  <c r="E1817" i="13"/>
  <c r="J2123" i="12"/>
  <c r="Y2123" i="12"/>
  <c r="I2123" i="12"/>
  <c r="V2123" i="12"/>
  <c r="B2124" i="12"/>
  <c r="U2123" i="12"/>
  <c r="E2123" i="12"/>
  <c r="F2123" i="12" s="1"/>
  <c r="N2123" i="12"/>
  <c r="O2123" i="12" s="1"/>
  <c r="P2123" i="12" s="1"/>
  <c r="K2122" i="12"/>
  <c r="K2123" i="12" l="1"/>
  <c r="Q2123" i="12"/>
  <c r="R2123" i="12" s="1"/>
  <c r="W2123" i="12"/>
  <c r="E1816" i="13"/>
  <c r="Y2124" i="12"/>
  <c r="I2124" i="12"/>
  <c r="V2124" i="12"/>
  <c r="B2125" i="12"/>
  <c r="U2124" i="12"/>
  <c r="E2124" i="12"/>
  <c r="F2124" i="12" s="1"/>
  <c r="N2124" i="12"/>
  <c r="O2124" i="12" s="1"/>
  <c r="P2124" i="12" s="1"/>
  <c r="J2124" i="12"/>
  <c r="W2124" i="12" l="1"/>
  <c r="Q2124" i="12"/>
  <c r="R2124" i="12" s="1"/>
  <c r="E1815" i="13"/>
  <c r="V2125" i="12"/>
  <c r="B2126" i="12"/>
  <c r="U2125" i="12"/>
  <c r="E2125" i="12"/>
  <c r="F2125" i="12" s="1"/>
  <c r="N2125" i="12"/>
  <c r="O2125" i="12" s="1"/>
  <c r="P2125" i="12" s="1"/>
  <c r="J2125" i="12"/>
  <c r="Y2125" i="12"/>
  <c r="I2125" i="12"/>
  <c r="K2124" i="12"/>
  <c r="E1814" i="13" l="1"/>
  <c r="N2126" i="12"/>
  <c r="O2126" i="12" s="1"/>
  <c r="P2126" i="12" s="1"/>
  <c r="J2126" i="12"/>
  <c r="Y2126" i="12"/>
  <c r="I2126" i="12"/>
  <c r="V2126" i="12"/>
  <c r="U2126" i="12"/>
  <c r="E2126" i="12"/>
  <c r="F2126" i="12" s="1"/>
  <c r="B2127" i="12"/>
  <c r="K2125" i="12"/>
  <c r="Q2125" i="12"/>
  <c r="R2125" i="12" s="1"/>
  <c r="W2125" i="12"/>
  <c r="Q2126" i="12" l="1"/>
  <c r="R2126" i="12" s="1"/>
  <c r="E1813" i="13"/>
  <c r="N2127" i="12"/>
  <c r="O2127" i="12" s="1"/>
  <c r="P2127" i="12" s="1"/>
  <c r="J2127" i="12"/>
  <c r="Y2127" i="12"/>
  <c r="I2127" i="12"/>
  <c r="V2127" i="12"/>
  <c r="B2128" i="12"/>
  <c r="U2127" i="12"/>
  <c r="E2127" i="12"/>
  <c r="F2127" i="12" s="1"/>
  <c r="W2126" i="12"/>
  <c r="K2126" i="12"/>
  <c r="Q2127" i="12" l="1"/>
  <c r="R2127" i="12" s="1"/>
  <c r="K2127" i="12"/>
  <c r="W2127" i="12"/>
  <c r="E1812" i="13"/>
  <c r="J2128" i="12"/>
  <c r="Y2128" i="12"/>
  <c r="I2128" i="12"/>
  <c r="V2128" i="12"/>
  <c r="B2129" i="12"/>
  <c r="U2128" i="12"/>
  <c r="E2128" i="12"/>
  <c r="F2128" i="12" s="1"/>
  <c r="N2128" i="12"/>
  <c r="O2128" i="12" s="1"/>
  <c r="P2128" i="12" s="1"/>
  <c r="W2128" i="12" l="1"/>
  <c r="Q2128" i="12"/>
  <c r="R2128" i="12" s="1"/>
  <c r="E1811" i="13"/>
  <c r="J2129" i="12"/>
  <c r="Y2129" i="12"/>
  <c r="I2129" i="12"/>
  <c r="V2129" i="12"/>
  <c r="B2130" i="12"/>
  <c r="U2129" i="12"/>
  <c r="E2129" i="12"/>
  <c r="F2129" i="12" s="1"/>
  <c r="N2129" i="12"/>
  <c r="O2129" i="12" s="1"/>
  <c r="P2129" i="12" s="1"/>
  <c r="K2128" i="12"/>
  <c r="W2129" i="12" l="1"/>
  <c r="Q2129" i="12"/>
  <c r="R2129" i="12" s="1"/>
  <c r="E1810" i="13"/>
  <c r="V2130" i="12"/>
  <c r="B2131" i="12"/>
  <c r="U2130" i="12"/>
  <c r="E2130" i="12"/>
  <c r="F2130" i="12" s="1"/>
  <c r="N2130" i="12"/>
  <c r="O2130" i="12" s="1"/>
  <c r="P2130" i="12" s="1"/>
  <c r="J2130" i="12"/>
  <c r="I2130" i="12"/>
  <c r="Y2130" i="12"/>
  <c r="K2129" i="12"/>
  <c r="W2130" i="12" l="1"/>
  <c r="E1809" i="13"/>
  <c r="N2131" i="12"/>
  <c r="O2131" i="12" s="1"/>
  <c r="P2131" i="12" s="1"/>
  <c r="J2131" i="12"/>
  <c r="Y2131" i="12"/>
  <c r="I2131" i="12"/>
  <c r="B2132" i="12"/>
  <c r="V2131" i="12"/>
  <c r="U2131" i="12"/>
  <c r="E2131" i="12"/>
  <c r="F2131" i="12" s="1"/>
  <c r="K2130" i="12"/>
  <c r="Q2130" i="12"/>
  <c r="R2130" i="12" s="1"/>
  <c r="W2131" i="12" l="1"/>
  <c r="Q2131" i="12"/>
  <c r="R2131" i="12" s="1"/>
  <c r="E1808" i="13"/>
  <c r="N2132" i="12"/>
  <c r="O2132" i="12" s="1"/>
  <c r="P2132" i="12" s="1"/>
  <c r="J2132" i="12"/>
  <c r="Y2132" i="12"/>
  <c r="I2132" i="12"/>
  <c r="V2132" i="12"/>
  <c r="B2133" i="12"/>
  <c r="U2132" i="12"/>
  <c r="E2132" i="12"/>
  <c r="F2132" i="12" s="1"/>
  <c r="K2131" i="12"/>
  <c r="W2132" i="12" l="1"/>
  <c r="Q2132" i="12"/>
  <c r="R2132" i="12" s="1"/>
  <c r="E1807" i="13"/>
  <c r="N2133" i="12"/>
  <c r="O2133" i="12" s="1"/>
  <c r="P2133" i="12" s="1"/>
  <c r="J2133" i="12"/>
  <c r="Y2133" i="12"/>
  <c r="I2133" i="12"/>
  <c r="V2133" i="12"/>
  <c r="B2134" i="12"/>
  <c r="U2133" i="12"/>
  <c r="E2133" i="12"/>
  <c r="F2133" i="12" s="1"/>
  <c r="K2132" i="12"/>
  <c r="W2133" i="12" l="1"/>
  <c r="Q2133" i="12"/>
  <c r="R2133" i="12" s="1"/>
  <c r="E1806" i="13"/>
  <c r="J2134" i="12"/>
  <c r="Y2134" i="12"/>
  <c r="I2134" i="12"/>
  <c r="V2134" i="12"/>
  <c r="B2135" i="12"/>
  <c r="U2134" i="12"/>
  <c r="E2134" i="12"/>
  <c r="F2134" i="12" s="1"/>
  <c r="N2134" i="12"/>
  <c r="O2134" i="12" s="1"/>
  <c r="P2134" i="12" s="1"/>
  <c r="K2133" i="12"/>
  <c r="K2134" i="12" l="1"/>
  <c r="Q2134" i="12"/>
  <c r="R2134" i="12" s="1"/>
  <c r="W2134" i="12"/>
  <c r="E1805" i="13"/>
  <c r="V2135" i="12"/>
  <c r="B2136" i="12"/>
  <c r="U2135" i="12"/>
  <c r="E2135" i="12"/>
  <c r="F2135" i="12" s="1"/>
  <c r="N2135" i="12"/>
  <c r="O2135" i="12" s="1"/>
  <c r="P2135" i="12" s="1"/>
  <c r="Y2135" i="12"/>
  <c r="J2135" i="12"/>
  <c r="I2135" i="12"/>
  <c r="E1804" i="13" l="1"/>
  <c r="B2137" i="12"/>
  <c r="U2136" i="12"/>
  <c r="E2136" i="12"/>
  <c r="F2136" i="12" s="1"/>
  <c r="N2136" i="12"/>
  <c r="O2136" i="12" s="1"/>
  <c r="P2136" i="12" s="1"/>
  <c r="J2136" i="12"/>
  <c r="Y2136" i="12"/>
  <c r="I2136" i="12"/>
  <c r="V2136" i="12"/>
  <c r="K2135" i="12"/>
  <c r="Q2135" i="12"/>
  <c r="R2135" i="12" s="1"/>
  <c r="W2135" i="12"/>
  <c r="W2136" i="12" l="1"/>
  <c r="Q2136" i="12"/>
  <c r="R2136" i="12" s="1"/>
  <c r="E1803" i="13"/>
  <c r="N2137" i="12"/>
  <c r="O2137" i="12" s="1"/>
  <c r="P2137" i="12" s="1"/>
  <c r="J2137" i="12"/>
  <c r="Y2137" i="12"/>
  <c r="I2137" i="12"/>
  <c r="V2137" i="12"/>
  <c r="B2138" i="12"/>
  <c r="U2137" i="12"/>
  <c r="E2137" i="12"/>
  <c r="F2137" i="12" s="1"/>
  <c r="K2136" i="12"/>
  <c r="Q2137" i="12" l="1"/>
  <c r="R2137" i="12" s="1"/>
  <c r="W2137" i="12"/>
  <c r="E1802" i="13"/>
  <c r="N2138" i="12"/>
  <c r="O2138" i="12" s="1"/>
  <c r="P2138" i="12" s="1"/>
  <c r="J2138" i="12"/>
  <c r="Y2138" i="12"/>
  <c r="I2138" i="12"/>
  <c r="V2138" i="12"/>
  <c r="B2139" i="12"/>
  <c r="U2138" i="12"/>
  <c r="E2138" i="12"/>
  <c r="F2138" i="12" s="1"/>
  <c r="K2137" i="12"/>
  <c r="W2138" i="12" l="1"/>
  <c r="Q2138" i="12"/>
  <c r="R2138" i="12" s="1"/>
  <c r="E1801" i="13"/>
  <c r="J2139" i="12"/>
  <c r="Y2139" i="12"/>
  <c r="I2139" i="12"/>
  <c r="V2139" i="12"/>
  <c r="B2140" i="12"/>
  <c r="U2139" i="12"/>
  <c r="E2139" i="12"/>
  <c r="F2139" i="12" s="1"/>
  <c r="N2139" i="12"/>
  <c r="O2139" i="12" s="1"/>
  <c r="P2139" i="12" s="1"/>
  <c r="K2138" i="12"/>
  <c r="Q2139" i="12" l="1"/>
  <c r="R2139" i="12" s="1"/>
  <c r="W2139" i="12"/>
  <c r="E1800" i="13"/>
  <c r="I2140" i="12"/>
  <c r="Y2140" i="12"/>
  <c r="E2140" i="12"/>
  <c r="F2140" i="12" s="1"/>
  <c r="V2140" i="12"/>
  <c r="U2140" i="12"/>
  <c r="B2141" i="12"/>
  <c r="N2140" i="12"/>
  <c r="O2140" i="12" s="1"/>
  <c r="P2140" i="12" s="1"/>
  <c r="J2140" i="12"/>
  <c r="K2139" i="12"/>
  <c r="Q2140" i="12" l="1"/>
  <c r="R2140" i="12" s="1"/>
  <c r="K2140" i="12"/>
  <c r="E1799" i="13"/>
  <c r="Y2141" i="12"/>
  <c r="I2141" i="12"/>
  <c r="B2142" i="12"/>
  <c r="N2141" i="12"/>
  <c r="O2141" i="12" s="1"/>
  <c r="P2141" i="12" s="1"/>
  <c r="J2141" i="12"/>
  <c r="E2141" i="12"/>
  <c r="F2141" i="12" s="1"/>
  <c r="V2141" i="12"/>
  <c r="U2141" i="12"/>
  <c r="W2140" i="12"/>
  <c r="K2141" i="12" l="1"/>
  <c r="W2141" i="12"/>
  <c r="E1798" i="13"/>
  <c r="N2142" i="12"/>
  <c r="O2142" i="12" s="1"/>
  <c r="P2142" i="12" s="1"/>
  <c r="V2142" i="12"/>
  <c r="U2142" i="12"/>
  <c r="B2143" i="12"/>
  <c r="J2142" i="12"/>
  <c r="I2142" i="12"/>
  <c r="E2142" i="12"/>
  <c r="F2142" i="12" s="1"/>
  <c r="Y2142" i="12"/>
  <c r="Q2141" i="12"/>
  <c r="R2141" i="12" s="1"/>
  <c r="W2142" i="12" l="1"/>
  <c r="E1797" i="13"/>
  <c r="N2143" i="12"/>
  <c r="O2143" i="12" s="1"/>
  <c r="P2143" i="12" s="1"/>
  <c r="J2143" i="12"/>
  <c r="I2143" i="12"/>
  <c r="E2143" i="12"/>
  <c r="F2143" i="12" s="1"/>
  <c r="Y2143" i="12"/>
  <c r="V2143" i="12"/>
  <c r="U2143" i="12"/>
  <c r="B2144" i="12"/>
  <c r="Q2142" i="12"/>
  <c r="R2142" i="12" s="1"/>
  <c r="K2142" i="12"/>
  <c r="Q2143" i="12" l="1"/>
  <c r="R2143" i="12" s="1"/>
  <c r="W2143" i="12"/>
  <c r="K2143" i="12"/>
  <c r="E1796" i="13"/>
  <c r="U2144" i="12"/>
  <c r="B2145" i="12"/>
  <c r="N2144" i="12"/>
  <c r="O2144" i="12" s="1"/>
  <c r="P2144" i="12" s="1"/>
  <c r="J2144" i="12"/>
  <c r="I2144" i="12"/>
  <c r="E2144" i="12"/>
  <c r="F2144" i="12" s="1"/>
  <c r="Y2144" i="12"/>
  <c r="V2144" i="12"/>
  <c r="W2144" i="12" l="1"/>
  <c r="K2144" i="12"/>
  <c r="E1795" i="13"/>
  <c r="J2145" i="12"/>
  <c r="B2146" i="12"/>
  <c r="U2145" i="12"/>
  <c r="E2145" i="12"/>
  <c r="F2145" i="12" s="1"/>
  <c r="I2145" i="12"/>
  <c r="Y2145" i="12"/>
  <c r="V2145" i="12"/>
  <c r="N2145" i="12"/>
  <c r="O2145" i="12" s="1"/>
  <c r="P2145" i="12" s="1"/>
  <c r="Q2144" i="12"/>
  <c r="R2144" i="12" s="1"/>
  <c r="Q2145" i="12" l="1"/>
  <c r="R2145" i="12" s="1"/>
  <c r="K2145" i="12"/>
  <c r="W2145" i="12"/>
  <c r="E1794" i="13"/>
  <c r="B2147" i="12"/>
  <c r="U2146" i="12"/>
  <c r="E2146" i="12"/>
  <c r="F2146" i="12" s="1"/>
  <c r="J2146" i="12"/>
  <c r="V2146" i="12"/>
  <c r="N2146" i="12"/>
  <c r="O2146" i="12" s="1"/>
  <c r="P2146" i="12" s="1"/>
  <c r="I2146" i="12"/>
  <c r="Y2146" i="12"/>
  <c r="E1793" i="13" l="1"/>
  <c r="N2147" i="12"/>
  <c r="O2147" i="12" s="1"/>
  <c r="P2147" i="12" s="1"/>
  <c r="J2147" i="12"/>
  <c r="I2147" i="12"/>
  <c r="B2148" i="12"/>
  <c r="E2147" i="12"/>
  <c r="F2147" i="12" s="1"/>
  <c r="Y2147" i="12"/>
  <c r="V2147" i="12"/>
  <c r="U2147" i="12"/>
  <c r="K2146" i="12"/>
  <c r="Q2146" i="12"/>
  <c r="R2146" i="12" s="1"/>
  <c r="W2146" i="12"/>
  <c r="W2147" i="12" l="1"/>
  <c r="E1792" i="13"/>
  <c r="N2148" i="12"/>
  <c r="O2148" i="12" s="1"/>
  <c r="P2148" i="12" s="1"/>
  <c r="B2149" i="12"/>
  <c r="J2148" i="12"/>
  <c r="I2148" i="12"/>
  <c r="E2148" i="12"/>
  <c r="F2148" i="12" s="1"/>
  <c r="Y2148" i="12"/>
  <c r="V2148" i="12"/>
  <c r="U2148" i="12"/>
  <c r="K2147" i="12"/>
  <c r="Q2147" i="12"/>
  <c r="R2147" i="12" s="1"/>
  <c r="W2148" i="12" l="1"/>
  <c r="K2148" i="12"/>
  <c r="E1791" i="13"/>
  <c r="N2149" i="12"/>
  <c r="O2149" i="12" s="1"/>
  <c r="P2149" i="12" s="1"/>
  <c r="J2149" i="12"/>
  <c r="Y2149" i="12"/>
  <c r="I2149" i="12"/>
  <c r="E2149" i="12"/>
  <c r="F2149" i="12" s="1"/>
  <c r="B2150" i="12"/>
  <c r="V2149" i="12"/>
  <c r="U2149" i="12"/>
  <c r="Q2148" i="12"/>
  <c r="R2148" i="12" s="1"/>
  <c r="W2149" i="12" l="1"/>
  <c r="Q2149" i="12"/>
  <c r="R2149" i="12" s="1"/>
  <c r="K2149" i="12"/>
  <c r="E1790" i="13"/>
  <c r="J2150" i="12"/>
  <c r="Y2150" i="12"/>
  <c r="I2150" i="12"/>
  <c r="V2150" i="12"/>
  <c r="B2151" i="12"/>
  <c r="U2150" i="12"/>
  <c r="E2150" i="12"/>
  <c r="F2150" i="12" s="1"/>
  <c r="N2150" i="12"/>
  <c r="O2150" i="12" s="1"/>
  <c r="P2150" i="12" s="1"/>
  <c r="K2150" i="12" l="1"/>
  <c r="Q2150" i="12"/>
  <c r="R2150" i="12" s="1"/>
  <c r="W2150" i="12"/>
  <c r="E1789" i="13"/>
  <c r="V2151" i="12"/>
  <c r="B2152" i="12"/>
  <c r="U2151" i="12"/>
  <c r="E2151" i="12"/>
  <c r="F2151" i="12" s="1"/>
  <c r="N2151" i="12"/>
  <c r="O2151" i="12" s="1"/>
  <c r="P2151" i="12" s="1"/>
  <c r="Y2151" i="12"/>
  <c r="J2151" i="12"/>
  <c r="I2151" i="12"/>
  <c r="E1788" i="13" l="1"/>
  <c r="B2153" i="12"/>
  <c r="U2152" i="12"/>
  <c r="E2152" i="12"/>
  <c r="F2152" i="12" s="1"/>
  <c r="N2152" i="12"/>
  <c r="O2152" i="12" s="1"/>
  <c r="P2152" i="12" s="1"/>
  <c r="Y2152" i="12"/>
  <c r="I2152" i="12"/>
  <c r="V2152" i="12"/>
  <c r="J2152" i="12"/>
  <c r="K2151" i="12"/>
  <c r="Q2151" i="12"/>
  <c r="R2151" i="12" s="1"/>
  <c r="W2151" i="12"/>
  <c r="W2152" i="12" l="1"/>
  <c r="K2152" i="12"/>
  <c r="Q2152" i="12"/>
  <c r="R2152" i="12" s="1"/>
  <c r="E1787" i="13"/>
  <c r="N2153" i="12"/>
  <c r="O2153" i="12" s="1"/>
  <c r="P2153" i="12" s="1"/>
  <c r="V2153" i="12"/>
  <c r="B2154" i="12"/>
  <c r="U2153" i="12"/>
  <c r="E2153" i="12"/>
  <c r="F2153" i="12" s="1"/>
  <c r="J2153" i="12"/>
  <c r="I2153" i="12"/>
  <c r="Y2153" i="12"/>
  <c r="Q2153" i="12" l="1"/>
  <c r="R2153" i="12" s="1"/>
  <c r="W2153" i="12"/>
  <c r="K2153" i="12"/>
  <c r="E1786" i="13"/>
  <c r="N2154" i="12"/>
  <c r="O2154" i="12" s="1"/>
  <c r="P2154" i="12" s="1"/>
  <c r="J2154" i="12"/>
  <c r="Y2154" i="12"/>
  <c r="I2154" i="12"/>
  <c r="B2155" i="12"/>
  <c r="U2154" i="12"/>
  <c r="E2154" i="12"/>
  <c r="F2154" i="12" s="1"/>
  <c r="V2154" i="12"/>
  <c r="K2154" i="12" l="1"/>
  <c r="Q2154" i="12"/>
  <c r="R2154" i="12" s="1"/>
  <c r="W2154" i="12"/>
  <c r="E1785" i="13"/>
  <c r="J2155" i="12"/>
  <c r="Y2155" i="12"/>
  <c r="I2155" i="12"/>
  <c r="V2155" i="12"/>
  <c r="B2156" i="12"/>
  <c r="U2155" i="12"/>
  <c r="E2155" i="12"/>
  <c r="F2155" i="12" s="1"/>
  <c r="N2155" i="12"/>
  <c r="O2155" i="12" s="1"/>
  <c r="P2155" i="12" s="1"/>
  <c r="W2155" i="12" l="1"/>
  <c r="E1784" i="13"/>
  <c r="Y2156" i="12"/>
  <c r="I2156" i="12"/>
  <c r="V2156" i="12"/>
  <c r="B2157" i="12"/>
  <c r="U2156" i="12"/>
  <c r="E2156" i="12"/>
  <c r="F2156" i="12" s="1"/>
  <c r="J2156" i="12"/>
  <c r="N2156" i="12"/>
  <c r="O2156" i="12" s="1"/>
  <c r="P2156" i="12" s="1"/>
  <c r="K2155" i="12"/>
  <c r="Q2155" i="12"/>
  <c r="R2155" i="12" s="1"/>
  <c r="K2156" i="12" l="1"/>
  <c r="Q2156" i="12"/>
  <c r="R2156" i="12" s="1"/>
  <c r="W2156" i="12"/>
  <c r="E1783" i="13"/>
  <c r="V2157" i="12"/>
  <c r="B2158" i="12"/>
  <c r="U2157" i="12"/>
  <c r="E2157" i="12"/>
  <c r="F2157" i="12" s="1"/>
  <c r="J2157" i="12"/>
  <c r="Y2157" i="12"/>
  <c r="I2157" i="12"/>
  <c r="N2157" i="12"/>
  <c r="O2157" i="12" s="1"/>
  <c r="P2157" i="12" s="1"/>
  <c r="W2157" i="12" l="1"/>
  <c r="E1782" i="13"/>
  <c r="N2158" i="12"/>
  <c r="O2158" i="12" s="1"/>
  <c r="P2158" i="12" s="1"/>
  <c r="Y2158" i="12"/>
  <c r="I2158" i="12"/>
  <c r="V2158" i="12"/>
  <c r="B2159" i="12"/>
  <c r="U2158" i="12"/>
  <c r="J2158" i="12"/>
  <c r="E2158" i="12"/>
  <c r="F2158" i="12" s="1"/>
  <c r="K2157" i="12"/>
  <c r="Q2157" i="12"/>
  <c r="R2157" i="12" s="1"/>
  <c r="Q2158" i="12" l="1"/>
  <c r="R2158" i="12" s="1"/>
  <c r="W2158" i="12"/>
  <c r="E1781" i="13"/>
  <c r="N2159" i="12"/>
  <c r="O2159" i="12" s="1"/>
  <c r="P2159" i="12" s="1"/>
  <c r="J2159" i="12"/>
  <c r="Y2159" i="12"/>
  <c r="I2159" i="12"/>
  <c r="V2159" i="12"/>
  <c r="B2160" i="12"/>
  <c r="U2159" i="12"/>
  <c r="E2159" i="12"/>
  <c r="F2159" i="12" s="1"/>
  <c r="K2158" i="12"/>
  <c r="W2159" i="12" l="1"/>
  <c r="K2159" i="12"/>
  <c r="E1780" i="13"/>
  <c r="J2160" i="12"/>
  <c r="Y2160" i="12"/>
  <c r="I2160" i="12"/>
  <c r="V2160" i="12"/>
  <c r="U2160" i="12"/>
  <c r="N2160" i="12"/>
  <c r="O2160" i="12" s="1"/>
  <c r="P2160" i="12" s="1"/>
  <c r="E2160" i="12"/>
  <c r="F2160" i="12" s="1"/>
  <c r="B2161" i="12"/>
  <c r="Q2159" i="12"/>
  <c r="R2159" i="12" s="1"/>
  <c r="K2160" i="12" l="1"/>
  <c r="W2160" i="12"/>
  <c r="Q2160" i="12"/>
  <c r="R2160" i="12" s="1"/>
  <c r="E1779" i="13"/>
  <c r="J2161" i="12"/>
  <c r="Y2161" i="12"/>
  <c r="I2161" i="12"/>
  <c r="V2161" i="12"/>
  <c r="B2162" i="12"/>
  <c r="U2161" i="12"/>
  <c r="E2161" i="12"/>
  <c r="F2161" i="12" s="1"/>
  <c r="N2161" i="12"/>
  <c r="O2161" i="12" s="1"/>
  <c r="P2161" i="12" s="1"/>
  <c r="Q2161" i="12" l="1"/>
  <c r="R2161" i="12" s="1"/>
  <c r="E1778" i="13"/>
  <c r="V2162" i="12"/>
  <c r="B2163" i="12"/>
  <c r="U2162" i="12"/>
  <c r="E2162" i="12"/>
  <c r="F2162" i="12" s="1"/>
  <c r="J2162" i="12"/>
  <c r="Y2162" i="12"/>
  <c r="N2162" i="12"/>
  <c r="O2162" i="12" s="1"/>
  <c r="P2162" i="12" s="1"/>
  <c r="I2162" i="12"/>
  <c r="K2161" i="12"/>
  <c r="W2161" i="12"/>
  <c r="W2162" i="12" l="1"/>
  <c r="Q2162" i="12"/>
  <c r="R2162" i="12" s="1"/>
  <c r="E1777" i="13"/>
  <c r="N2163" i="12"/>
  <c r="O2163" i="12" s="1"/>
  <c r="P2163" i="12" s="1"/>
  <c r="J2163" i="12"/>
  <c r="Y2163" i="12"/>
  <c r="I2163" i="12"/>
  <c r="B2164" i="12"/>
  <c r="V2163" i="12"/>
  <c r="U2163" i="12"/>
  <c r="E2163" i="12"/>
  <c r="F2163" i="12" s="1"/>
  <c r="K2162" i="12"/>
  <c r="W2163" i="12" l="1"/>
  <c r="E1776" i="13"/>
  <c r="N2164" i="12"/>
  <c r="O2164" i="12" s="1"/>
  <c r="P2164" i="12" s="1"/>
  <c r="J2164" i="12"/>
  <c r="V2164" i="12"/>
  <c r="B2165" i="12"/>
  <c r="U2164" i="12"/>
  <c r="E2164" i="12"/>
  <c r="F2164" i="12" s="1"/>
  <c r="I2164" i="12"/>
  <c r="Y2164" i="12"/>
  <c r="K2163" i="12"/>
  <c r="Q2163" i="12"/>
  <c r="R2163" i="12" s="1"/>
  <c r="K2164" i="12" l="1"/>
  <c r="W2164" i="12"/>
  <c r="E1775" i="13"/>
  <c r="N2165" i="12"/>
  <c r="O2165" i="12" s="1"/>
  <c r="P2165" i="12" s="1"/>
  <c r="J2165" i="12"/>
  <c r="Y2165" i="12"/>
  <c r="I2165" i="12"/>
  <c r="B2166" i="12"/>
  <c r="V2165" i="12"/>
  <c r="U2165" i="12"/>
  <c r="E2165" i="12"/>
  <c r="F2165" i="12" s="1"/>
  <c r="Q2164" i="12"/>
  <c r="R2164" i="12" s="1"/>
  <c r="W2165" i="12" l="1"/>
  <c r="Q2165" i="12"/>
  <c r="R2165" i="12" s="1"/>
  <c r="K2165" i="12"/>
  <c r="E1774" i="13"/>
  <c r="J2166" i="12"/>
  <c r="Y2166" i="12"/>
  <c r="I2166" i="12"/>
  <c r="V2166" i="12"/>
  <c r="B2167" i="12"/>
  <c r="U2166" i="12"/>
  <c r="E2166" i="12"/>
  <c r="F2166" i="12" s="1"/>
  <c r="N2166" i="12"/>
  <c r="O2166" i="12" s="1"/>
  <c r="P2166" i="12" s="1"/>
  <c r="W2166" i="12" l="1"/>
  <c r="Q2166" i="12"/>
  <c r="R2166" i="12" s="1"/>
  <c r="E1773" i="13"/>
  <c r="V2167" i="12"/>
  <c r="B2168" i="12"/>
  <c r="U2167" i="12"/>
  <c r="E2167" i="12"/>
  <c r="F2167" i="12" s="1"/>
  <c r="N2167" i="12"/>
  <c r="O2167" i="12" s="1"/>
  <c r="P2167" i="12" s="1"/>
  <c r="Y2167" i="12"/>
  <c r="J2167" i="12"/>
  <c r="I2167" i="12"/>
  <c r="K2166" i="12"/>
  <c r="W2167" i="12" l="1"/>
  <c r="E1772" i="13"/>
  <c r="B2169" i="12"/>
  <c r="U2168" i="12"/>
  <c r="E2168" i="12"/>
  <c r="F2168" i="12" s="1"/>
  <c r="N2168" i="12"/>
  <c r="O2168" i="12" s="1"/>
  <c r="P2168" i="12" s="1"/>
  <c r="J2168" i="12"/>
  <c r="Y2168" i="12"/>
  <c r="I2168" i="12"/>
  <c r="V2168" i="12"/>
  <c r="K2167" i="12"/>
  <c r="Q2167" i="12"/>
  <c r="R2167" i="12" s="1"/>
  <c r="Q2168" i="12" l="1"/>
  <c r="R2168" i="12" s="1"/>
  <c r="W2168" i="12"/>
  <c r="E1771" i="13"/>
  <c r="N2169" i="12"/>
  <c r="O2169" i="12" s="1"/>
  <c r="P2169" i="12" s="1"/>
  <c r="V2169" i="12"/>
  <c r="B2170" i="12"/>
  <c r="U2169" i="12"/>
  <c r="E2169" i="12"/>
  <c r="F2169" i="12" s="1"/>
  <c r="Y2169" i="12"/>
  <c r="J2169" i="12"/>
  <c r="I2169" i="12"/>
  <c r="K2168" i="12"/>
  <c r="Q2169" i="12" l="1"/>
  <c r="R2169" i="12" s="1"/>
  <c r="E1770" i="13"/>
  <c r="N2170" i="12"/>
  <c r="O2170" i="12" s="1"/>
  <c r="P2170" i="12" s="1"/>
  <c r="J2170" i="12"/>
  <c r="Y2170" i="12"/>
  <c r="I2170" i="12"/>
  <c r="B2171" i="12"/>
  <c r="U2170" i="12"/>
  <c r="E2170" i="12"/>
  <c r="F2170" i="12" s="1"/>
  <c r="V2170" i="12"/>
  <c r="K2169" i="12"/>
  <c r="W2169" i="12"/>
  <c r="Q2170" i="12" l="1"/>
  <c r="R2170" i="12" s="1"/>
  <c r="E1769" i="13"/>
  <c r="J2171" i="12"/>
  <c r="Y2171" i="12"/>
  <c r="I2171" i="12"/>
  <c r="V2171" i="12"/>
  <c r="B2172" i="12"/>
  <c r="U2171" i="12"/>
  <c r="E2171" i="12"/>
  <c r="F2171" i="12" s="1"/>
  <c r="N2171" i="12"/>
  <c r="O2171" i="12" s="1"/>
  <c r="P2171" i="12" s="1"/>
  <c r="K2170" i="12"/>
  <c r="W2170" i="12"/>
  <c r="W2171" i="12" l="1"/>
  <c r="E1768" i="13"/>
  <c r="Y2172" i="12"/>
  <c r="I2172" i="12"/>
  <c r="V2172" i="12"/>
  <c r="B2173" i="12"/>
  <c r="U2172" i="12"/>
  <c r="E2172" i="12"/>
  <c r="F2172" i="12" s="1"/>
  <c r="N2172" i="12"/>
  <c r="O2172" i="12" s="1"/>
  <c r="P2172" i="12" s="1"/>
  <c r="J2172" i="12"/>
  <c r="K2171" i="12"/>
  <c r="Q2171" i="12"/>
  <c r="R2171" i="12" s="1"/>
  <c r="W2172" i="12" l="1"/>
  <c r="E1767" i="13"/>
  <c r="V2173" i="12"/>
  <c r="B2174" i="12"/>
  <c r="U2173" i="12"/>
  <c r="E2173" i="12"/>
  <c r="F2173" i="12" s="1"/>
  <c r="J2173" i="12"/>
  <c r="Y2173" i="12"/>
  <c r="I2173" i="12"/>
  <c r="N2173" i="12"/>
  <c r="O2173" i="12" s="1"/>
  <c r="P2173" i="12" s="1"/>
  <c r="K2172" i="12"/>
  <c r="Q2172" i="12"/>
  <c r="R2172" i="12" s="1"/>
  <c r="W2173" i="12" l="1"/>
  <c r="Q2173" i="12"/>
  <c r="R2173" i="12" s="1"/>
  <c r="E1766" i="13"/>
  <c r="N2174" i="12"/>
  <c r="O2174" i="12" s="1"/>
  <c r="P2174" i="12" s="1"/>
  <c r="Y2174" i="12"/>
  <c r="I2174" i="12"/>
  <c r="V2174" i="12"/>
  <c r="B2175" i="12"/>
  <c r="U2174" i="12"/>
  <c r="J2174" i="12"/>
  <c r="E2174" i="12"/>
  <c r="F2174" i="12" s="1"/>
  <c r="K2173" i="12"/>
  <c r="W2174" i="12" l="1"/>
  <c r="Q2174" i="12"/>
  <c r="R2174" i="12" s="1"/>
  <c r="E1765" i="13"/>
  <c r="N2175" i="12"/>
  <c r="O2175" i="12" s="1"/>
  <c r="P2175" i="12" s="1"/>
  <c r="J2175" i="12"/>
  <c r="Y2175" i="12"/>
  <c r="I2175" i="12"/>
  <c r="V2175" i="12"/>
  <c r="B2176" i="12"/>
  <c r="U2175" i="12"/>
  <c r="E2175" i="12"/>
  <c r="F2175" i="12" s="1"/>
  <c r="K2174" i="12"/>
  <c r="W2175" i="12" l="1"/>
  <c r="Q2175" i="12"/>
  <c r="R2175" i="12" s="1"/>
  <c r="E1764" i="13"/>
  <c r="J2176" i="12"/>
  <c r="Y2176" i="12"/>
  <c r="I2176" i="12"/>
  <c r="V2176" i="12"/>
  <c r="B2177" i="12"/>
  <c r="U2176" i="12"/>
  <c r="N2176" i="12"/>
  <c r="O2176" i="12" s="1"/>
  <c r="P2176" i="12" s="1"/>
  <c r="E2176" i="12"/>
  <c r="F2176" i="12" s="1"/>
  <c r="K2175" i="12"/>
  <c r="K2176" i="12" l="1"/>
  <c r="W2176" i="12"/>
  <c r="E1763" i="13"/>
  <c r="J2177" i="12"/>
  <c r="Y2177" i="12"/>
  <c r="I2177" i="12"/>
  <c r="V2177" i="12"/>
  <c r="B2178" i="12"/>
  <c r="U2177" i="12"/>
  <c r="E2177" i="12"/>
  <c r="F2177" i="12" s="1"/>
  <c r="N2177" i="12"/>
  <c r="O2177" i="12" s="1"/>
  <c r="P2177" i="12" s="1"/>
  <c r="Q2176" i="12"/>
  <c r="R2176" i="12" s="1"/>
  <c r="Q2177" i="12" l="1"/>
  <c r="R2177" i="12" s="1"/>
  <c r="K2177" i="12"/>
  <c r="E1762" i="13"/>
  <c r="V2178" i="12"/>
  <c r="B2179" i="12"/>
  <c r="U2178" i="12"/>
  <c r="E2178" i="12"/>
  <c r="F2178" i="12" s="1"/>
  <c r="J2178" i="12"/>
  <c r="Y2178" i="12"/>
  <c r="N2178" i="12"/>
  <c r="O2178" i="12" s="1"/>
  <c r="P2178" i="12" s="1"/>
  <c r="I2178" i="12"/>
  <c r="W2177" i="12"/>
  <c r="W2178" i="12" l="1"/>
  <c r="Q2178" i="12"/>
  <c r="R2178" i="12" s="1"/>
  <c r="E1761" i="13"/>
  <c r="B2180" i="12"/>
  <c r="U2179" i="12"/>
  <c r="E2179" i="12"/>
  <c r="F2179" i="12" s="1"/>
  <c r="N2179" i="12"/>
  <c r="O2179" i="12" s="1"/>
  <c r="P2179" i="12" s="1"/>
  <c r="J2179" i="12"/>
  <c r="Y2179" i="12"/>
  <c r="I2179" i="12"/>
  <c r="V2179" i="12"/>
  <c r="K2178" i="12"/>
  <c r="K2179" i="12" l="1"/>
  <c r="W2179" i="12"/>
  <c r="Q2179" i="12"/>
  <c r="R2179" i="12" s="1"/>
  <c r="E1760" i="13"/>
  <c r="N2180" i="12"/>
  <c r="O2180" i="12" s="1"/>
  <c r="P2180" i="12" s="1"/>
  <c r="J2180" i="12"/>
  <c r="V2180" i="12"/>
  <c r="B2181" i="12"/>
  <c r="U2180" i="12"/>
  <c r="E2180" i="12"/>
  <c r="F2180" i="12" s="1"/>
  <c r="Y2180" i="12"/>
  <c r="I2180" i="12"/>
  <c r="Q2180" i="12" l="1"/>
  <c r="R2180" i="12" s="1"/>
  <c r="K2180" i="12"/>
  <c r="W2180" i="12"/>
  <c r="E1759" i="13"/>
  <c r="N2181" i="12"/>
  <c r="O2181" i="12" s="1"/>
  <c r="P2181" i="12" s="1"/>
  <c r="J2181" i="12"/>
  <c r="Y2181" i="12"/>
  <c r="I2181" i="12"/>
  <c r="B2182" i="12"/>
  <c r="U2181" i="12"/>
  <c r="E2181" i="12"/>
  <c r="F2181" i="12" s="1"/>
  <c r="V2181" i="12"/>
  <c r="Q2181" i="12" l="1"/>
  <c r="R2181" i="12" s="1"/>
  <c r="W2181" i="12"/>
  <c r="E1758" i="13"/>
  <c r="J2182" i="12"/>
  <c r="Y2182" i="12"/>
  <c r="I2182" i="12"/>
  <c r="V2182" i="12"/>
  <c r="B2183" i="12"/>
  <c r="U2182" i="12"/>
  <c r="E2182" i="12"/>
  <c r="F2182" i="12" s="1"/>
  <c r="N2182" i="12"/>
  <c r="O2182" i="12" s="1"/>
  <c r="P2182" i="12" s="1"/>
  <c r="K2181" i="12"/>
  <c r="Q2182" i="12" l="1"/>
  <c r="R2182" i="12" s="1"/>
  <c r="K2182" i="12"/>
  <c r="W2182" i="12"/>
  <c r="E1757" i="13"/>
  <c r="Y2183" i="12"/>
  <c r="I2183" i="12"/>
  <c r="V2183" i="12"/>
  <c r="B2184" i="12"/>
  <c r="U2183" i="12"/>
  <c r="E2183" i="12"/>
  <c r="F2183" i="12" s="1"/>
  <c r="N2183" i="12"/>
  <c r="O2183" i="12" s="1"/>
  <c r="P2183" i="12" s="1"/>
  <c r="J2183" i="12"/>
  <c r="W2183" i="12" l="1"/>
  <c r="Q2183" i="12"/>
  <c r="R2183" i="12" s="1"/>
  <c r="E1756" i="13"/>
  <c r="V2184" i="12"/>
  <c r="B2185" i="12"/>
  <c r="U2184" i="12"/>
  <c r="E2184" i="12"/>
  <c r="F2184" i="12" s="1"/>
  <c r="N2184" i="12"/>
  <c r="O2184" i="12" s="1"/>
  <c r="P2184" i="12" s="1"/>
  <c r="J2184" i="12"/>
  <c r="Y2184" i="12"/>
  <c r="I2184" i="12"/>
  <c r="K2183" i="12"/>
  <c r="E1755" i="13" l="1"/>
  <c r="N2185" i="12"/>
  <c r="O2185" i="12" s="1"/>
  <c r="P2185" i="12" s="1"/>
  <c r="J2185" i="12"/>
  <c r="Y2185" i="12"/>
  <c r="I2185" i="12"/>
  <c r="V2185" i="12"/>
  <c r="B2186" i="12"/>
  <c r="U2185" i="12"/>
  <c r="E2185" i="12"/>
  <c r="F2185" i="12" s="1"/>
  <c r="K2184" i="12"/>
  <c r="Q2184" i="12"/>
  <c r="R2184" i="12" s="1"/>
  <c r="W2184" i="12"/>
  <c r="W2185" i="12" l="1"/>
  <c r="E1754" i="13"/>
  <c r="N2186" i="12"/>
  <c r="O2186" i="12" s="1"/>
  <c r="P2186" i="12" s="1"/>
  <c r="J2186" i="12"/>
  <c r="Y2186" i="12"/>
  <c r="I2186" i="12"/>
  <c r="V2186" i="12"/>
  <c r="B2187" i="12"/>
  <c r="U2186" i="12"/>
  <c r="E2186" i="12"/>
  <c r="F2186" i="12" s="1"/>
  <c r="K2185" i="12"/>
  <c r="Q2185" i="12"/>
  <c r="R2185" i="12" s="1"/>
  <c r="W2186" i="12" l="1"/>
  <c r="K2186" i="12"/>
  <c r="Q2186" i="12"/>
  <c r="R2186" i="12" s="1"/>
  <c r="E1753" i="13"/>
  <c r="J2187" i="12"/>
  <c r="Y2187" i="12"/>
  <c r="I2187" i="12"/>
  <c r="V2187" i="12"/>
  <c r="B2188" i="12"/>
  <c r="U2187" i="12"/>
  <c r="E2187" i="12"/>
  <c r="F2187" i="12" s="1"/>
  <c r="N2187" i="12"/>
  <c r="O2187" i="12" s="1"/>
  <c r="P2187" i="12" s="1"/>
  <c r="Q2187" i="12" l="1"/>
  <c r="R2187" i="12" s="1"/>
  <c r="W2187" i="12"/>
  <c r="E1752" i="13"/>
  <c r="J2188" i="12"/>
  <c r="Y2188" i="12"/>
  <c r="I2188" i="12"/>
  <c r="V2188" i="12"/>
  <c r="B2189" i="12"/>
  <c r="U2188" i="12"/>
  <c r="E2188" i="12"/>
  <c r="F2188" i="12" s="1"/>
  <c r="N2188" i="12"/>
  <c r="O2188" i="12" s="1"/>
  <c r="P2188" i="12" s="1"/>
  <c r="K2187" i="12"/>
  <c r="W2188" i="12" l="1"/>
  <c r="K2188" i="12"/>
  <c r="Q2188" i="12"/>
  <c r="R2188" i="12" s="1"/>
  <c r="E1751" i="13"/>
  <c r="V2189" i="12"/>
  <c r="B2190" i="12"/>
  <c r="U2189" i="12"/>
  <c r="E2189" i="12"/>
  <c r="F2189" i="12" s="1"/>
  <c r="N2189" i="12"/>
  <c r="O2189" i="12" s="1"/>
  <c r="P2189" i="12" s="1"/>
  <c r="J2189" i="12"/>
  <c r="Y2189" i="12"/>
  <c r="I2189" i="12"/>
  <c r="W2189" i="12" l="1"/>
  <c r="Q2189" i="12"/>
  <c r="R2189" i="12" s="1"/>
  <c r="E1750" i="13"/>
  <c r="N2190" i="12"/>
  <c r="O2190" i="12" s="1"/>
  <c r="P2190" i="12" s="1"/>
  <c r="J2190" i="12"/>
  <c r="Y2190" i="12"/>
  <c r="I2190" i="12"/>
  <c r="V2190" i="12"/>
  <c r="B2191" i="12"/>
  <c r="U2190" i="12"/>
  <c r="E2190" i="12"/>
  <c r="F2190" i="12" s="1"/>
  <c r="K2189" i="12"/>
  <c r="W2190" i="12" l="1"/>
  <c r="K2190" i="12"/>
  <c r="Q2190" i="12"/>
  <c r="R2190" i="12" s="1"/>
  <c r="E1749" i="13"/>
  <c r="N2191" i="12"/>
  <c r="O2191" i="12" s="1"/>
  <c r="P2191" i="12" s="1"/>
  <c r="J2191" i="12"/>
  <c r="Y2191" i="12"/>
  <c r="I2191" i="12"/>
  <c r="V2191" i="12"/>
  <c r="B2192" i="12"/>
  <c r="U2191" i="12"/>
  <c r="E2191" i="12"/>
  <c r="F2191" i="12" s="1"/>
  <c r="W2191" i="12" l="1"/>
  <c r="Q2191" i="12"/>
  <c r="R2191" i="12" s="1"/>
  <c r="E1748" i="13"/>
  <c r="N2192" i="12"/>
  <c r="O2192" i="12" s="1"/>
  <c r="P2192" i="12" s="1"/>
  <c r="J2192" i="12"/>
  <c r="Y2192" i="12"/>
  <c r="I2192" i="12"/>
  <c r="V2192" i="12"/>
  <c r="B2193" i="12"/>
  <c r="U2192" i="12"/>
  <c r="E2192" i="12"/>
  <c r="F2192" i="12" s="1"/>
  <c r="K2191" i="12"/>
  <c r="K2192" i="12" l="1"/>
  <c r="Q2192" i="12"/>
  <c r="R2192" i="12" s="1"/>
  <c r="W2192" i="12"/>
  <c r="E1747" i="13"/>
  <c r="J2193" i="12"/>
  <c r="Y2193" i="12"/>
  <c r="I2193" i="12"/>
  <c r="V2193" i="12"/>
  <c r="B2194" i="12"/>
  <c r="U2193" i="12"/>
  <c r="E2193" i="12"/>
  <c r="F2193" i="12" s="1"/>
  <c r="N2193" i="12"/>
  <c r="O2193" i="12" s="1"/>
  <c r="P2193" i="12" s="1"/>
  <c r="K2193" i="12" l="1"/>
  <c r="Q2193" i="12"/>
  <c r="R2193" i="12" s="1"/>
  <c r="W2193" i="12"/>
  <c r="E1746" i="13"/>
  <c r="V2194" i="12"/>
  <c r="B2195" i="12"/>
  <c r="U2194" i="12"/>
  <c r="E2194" i="12"/>
  <c r="F2194" i="12" s="1"/>
  <c r="N2194" i="12"/>
  <c r="O2194" i="12" s="1"/>
  <c r="P2194" i="12" s="1"/>
  <c r="J2194" i="12"/>
  <c r="Y2194" i="12"/>
  <c r="I2194" i="12"/>
  <c r="W2194" i="12" l="1"/>
  <c r="K2194" i="12"/>
  <c r="Q2194" i="12"/>
  <c r="R2194" i="12" s="1"/>
  <c r="E1745" i="13"/>
  <c r="B2196" i="12"/>
  <c r="U2195" i="12"/>
  <c r="E2195" i="12"/>
  <c r="F2195" i="12" s="1"/>
  <c r="N2195" i="12"/>
  <c r="O2195" i="12" s="1"/>
  <c r="P2195" i="12" s="1"/>
  <c r="J2195" i="12"/>
  <c r="Y2195" i="12"/>
  <c r="I2195" i="12"/>
  <c r="V2195" i="12"/>
  <c r="K2195" i="12" l="1"/>
  <c r="Q2195" i="12"/>
  <c r="R2195" i="12" s="1"/>
  <c r="W2195" i="12"/>
  <c r="E1744" i="13"/>
  <c r="N2196" i="12"/>
  <c r="O2196" i="12" s="1"/>
  <c r="P2196" i="12" s="1"/>
  <c r="J2196" i="12"/>
  <c r="Y2196" i="12"/>
  <c r="I2196" i="12"/>
  <c r="V2196" i="12"/>
  <c r="B2197" i="12"/>
  <c r="U2196" i="12"/>
  <c r="E2196" i="12"/>
  <c r="F2196" i="12" s="1"/>
  <c r="W2196" i="12" l="1"/>
  <c r="Q2196" i="12"/>
  <c r="R2196" i="12" s="1"/>
  <c r="E1743" i="13"/>
  <c r="N2197" i="12"/>
  <c r="O2197" i="12" s="1"/>
  <c r="P2197" i="12" s="1"/>
  <c r="J2197" i="12"/>
  <c r="Y2197" i="12"/>
  <c r="I2197" i="12"/>
  <c r="V2197" i="12"/>
  <c r="B2198" i="12"/>
  <c r="U2197" i="12"/>
  <c r="E2197" i="12"/>
  <c r="F2197" i="12" s="1"/>
  <c r="K2196" i="12"/>
  <c r="Q2197" i="12" l="1"/>
  <c r="R2197" i="12" s="1"/>
  <c r="W2197" i="12"/>
  <c r="E1742" i="13"/>
  <c r="J2198" i="12"/>
  <c r="Y2198" i="12"/>
  <c r="I2198" i="12"/>
  <c r="V2198" i="12"/>
  <c r="B2199" i="12"/>
  <c r="U2198" i="12"/>
  <c r="E2198" i="12"/>
  <c r="F2198" i="12" s="1"/>
  <c r="N2198" i="12"/>
  <c r="O2198" i="12" s="1"/>
  <c r="P2198" i="12" s="1"/>
  <c r="K2197" i="12"/>
  <c r="Q2198" i="12" l="1"/>
  <c r="R2198" i="12" s="1"/>
  <c r="K2198" i="12"/>
  <c r="W2198" i="12"/>
  <c r="E1741" i="13"/>
  <c r="Y2199" i="12"/>
  <c r="I2199" i="12"/>
  <c r="V2199" i="12"/>
  <c r="B2200" i="12"/>
  <c r="U2199" i="12"/>
  <c r="E2199" i="12"/>
  <c r="F2199" i="12" s="1"/>
  <c r="N2199" i="12"/>
  <c r="O2199" i="12" s="1"/>
  <c r="P2199" i="12" s="1"/>
  <c r="J2199" i="12"/>
  <c r="K2199" i="12" l="1"/>
  <c r="Q2199" i="12"/>
  <c r="R2199" i="12" s="1"/>
  <c r="W2199" i="12"/>
  <c r="E1740" i="13"/>
  <c r="V2200" i="12"/>
  <c r="B2201" i="12"/>
  <c r="U2200" i="12"/>
  <c r="E2200" i="12"/>
  <c r="F2200" i="12" s="1"/>
  <c r="N2200" i="12"/>
  <c r="O2200" i="12" s="1"/>
  <c r="P2200" i="12" s="1"/>
  <c r="J2200" i="12"/>
  <c r="Y2200" i="12"/>
  <c r="I2200" i="12"/>
  <c r="K2200" i="12" l="1"/>
  <c r="Q2200" i="12"/>
  <c r="R2200" i="12" s="1"/>
  <c r="W2200" i="12"/>
  <c r="E1739" i="13"/>
  <c r="N2201" i="12"/>
  <c r="O2201" i="12" s="1"/>
  <c r="P2201" i="12" s="1"/>
  <c r="J2201" i="12"/>
  <c r="Y2201" i="12"/>
  <c r="I2201" i="12"/>
  <c r="V2201" i="12"/>
  <c r="B2202" i="12"/>
  <c r="U2201" i="12"/>
  <c r="E2201" i="12"/>
  <c r="F2201" i="12" s="1"/>
  <c r="W2201" i="12" l="1"/>
  <c r="E1738" i="13"/>
  <c r="N2202" i="12"/>
  <c r="O2202" i="12" s="1"/>
  <c r="P2202" i="12" s="1"/>
  <c r="J2202" i="12"/>
  <c r="Y2202" i="12"/>
  <c r="I2202" i="12"/>
  <c r="V2202" i="12"/>
  <c r="B2203" i="12"/>
  <c r="U2202" i="12"/>
  <c r="E2202" i="12"/>
  <c r="F2202" i="12" s="1"/>
  <c r="K2201" i="12"/>
  <c r="Q2201" i="12"/>
  <c r="R2201" i="12" s="1"/>
  <c r="W2202" i="12" l="1"/>
  <c r="Q2202" i="12"/>
  <c r="R2202" i="12" s="1"/>
  <c r="K2202" i="12"/>
  <c r="E1737" i="13"/>
  <c r="J2203" i="12"/>
  <c r="Y2203" i="12"/>
  <c r="I2203" i="12"/>
  <c r="V2203" i="12"/>
  <c r="B2204" i="12"/>
  <c r="U2203" i="12"/>
  <c r="E2203" i="12"/>
  <c r="F2203" i="12" s="1"/>
  <c r="N2203" i="12"/>
  <c r="O2203" i="12" s="1"/>
  <c r="P2203" i="12" s="1"/>
  <c r="Q2203" i="12" l="1"/>
  <c r="R2203" i="12" s="1"/>
  <c r="W2203" i="12"/>
  <c r="E1736" i="13"/>
  <c r="J2204" i="12"/>
  <c r="Y2204" i="12"/>
  <c r="I2204" i="12"/>
  <c r="V2204" i="12"/>
  <c r="B2205" i="12"/>
  <c r="U2204" i="12"/>
  <c r="E2204" i="12"/>
  <c r="F2204" i="12" s="1"/>
  <c r="N2204" i="12"/>
  <c r="O2204" i="12" s="1"/>
  <c r="P2204" i="12" s="1"/>
  <c r="K2203" i="12"/>
  <c r="K2204" i="12" l="1"/>
  <c r="Q2204" i="12"/>
  <c r="R2204" i="12" s="1"/>
  <c r="W2204" i="12"/>
  <c r="E1735" i="13"/>
  <c r="V2205" i="12"/>
  <c r="B2206" i="12"/>
  <c r="U2205" i="12"/>
  <c r="E2205" i="12"/>
  <c r="F2205" i="12" s="1"/>
  <c r="N2205" i="12"/>
  <c r="O2205" i="12" s="1"/>
  <c r="P2205" i="12" s="1"/>
  <c r="J2205" i="12"/>
  <c r="Y2205" i="12"/>
  <c r="I2205" i="12"/>
  <c r="W2205" i="12" l="1"/>
  <c r="E1734" i="13"/>
  <c r="N2206" i="12"/>
  <c r="O2206" i="12" s="1"/>
  <c r="P2206" i="12" s="1"/>
  <c r="J2206" i="12"/>
  <c r="Y2206" i="12"/>
  <c r="I2206" i="12"/>
  <c r="V2206" i="12"/>
  <c r="B2207" i="12"/>
  <c r="U2206" i="12"/>
  <c r="E2206" i="12"/>
  <c r="F2206" i="12" s="1"/>
  <c r="K2205" i="12"/>
  <c r="Q2205" i="12"/>
  <c r="R2205" i="12" s="1"/>
  <c r="W2206" i="12" l="1"/>
  <c r="K2206" i="12"/>
  <c r="Q2206" i="12"/>
  <c r="R2206" i="12" s="1"/>
  <c r="E1733" i="13"/>
  <c r="N2207" i="12"/>
  <c r="O2207" i="12" s="1"/>
  <c r="P2207" i="12" s="1"/>
  <c r="J2207" i="12"/>
  <c r="Y2207" i="12"/>
  <c r="I2207" i="12"/>
  <c r="V2207" i="12"/>
  <c r="B2208" i="12"/>
  <c r="U2207" i="12"/>
  <c r="E2207" i="12"/>
  <c r="F2207" i="12" s="1"/>
  <c r="W2207" i="12" l="1"/>
  <c r="K2207" i="12"/>
  <c r="E1732" i="13"/>
  <c r="N2208" i="12"/>
  <c r="O2208" i="12" s="1"/>
  <c r="P2208" i="12" s="1"/>
  <c r="J2208" i="12"/>
  <c r="Y2208" i="12"/>
  <c r="I2208" i="12"/>
  <c r="V2208" i="12"/>
  <c r="B2209" i="12"/>
  <c r="U2208" i="12"/>
  <c r="E2208" i="12"/>
  <c r="F2208" i="12" s="1"/>
  <c r="Q2207" i="12"/>
  <c r="R2207" i="12" s="1"/>
  <c r="W2208" i="12" l="1"/>
  <c r="Q2208" i="12"/>
  <c r="R2208" i="12" s="1"/>
  <c r="K2208" i="12"/>
  <c r="E1731" i="13"/>
  <c r="J2209" i="12"/>
  <c r="Y2209" i="12"/>
  <c r="I2209" i="12"/>
  <c r="V2209" i="12"/>
  <c r="B2210" i="12"/>
  <c r="U2209" i="12"/>
  <c r="E2209" i="12"/>
  <c r="F2209" i="12" s="1"/>
  <c r="N2209" i="12"/>
  <c r="O2209" i="12" s="1"/>
  <c r="P2209" i="12" s="1"/>
  <c r="Q2209" i="12" l="1"/>
  <c r="R2209" i="12" s="1"/>
  <c r="K2209" i="12"/>
  <c r="W2209" i="12"/>
  <c r="E1730" i="13"/>
  <c r="V2210" i="12"/>
  <c r="B2211" i="12"/>
  <c r="U2210" i="12"/>
  <c r="E2210" i="12"/>
  <c r="F2210" i="12" s="1"/>
  <c r="N2210" i="12"/>
  <c r="O2210" i="12" s="1"/>
  <c r="P2210" i="12" s="1"/>
  <c r="J2210" i="12"/>
  <c r="Y2210" i="12"/>
  <c r="I2210" i="12"/>
  <c r="W2210" i="12" l="1"/>
  <c r="E1729" i="13"/>
  <c r="B2212" i="12"/>
  <c r="U2211" i="12"/>
  <c r="E2211" i="12"/>
  <c r="F2211" i="12" s="1"/>
  <c r="N2211" i="12"/>
  <c r="O2211" i="12" s="1"/>
  <c r="P2211" i="12" s="1"/>
  <c r="J2211" i="12"/>
  <c r="Y2211" i="12"/>
  <c r="I2211" i="12"/>
  <c r="V2211" i="12"/>
  <c r="K2210" i="12"/>
  <c r="Q2210" i="12"/>
  <c r="R2210" i="12" s="1"/>
  <c r="Q2211" i="12" l="1"/>
  <c r="R2211" i="12" s="1"/>
  <c r="W2211" i="12"/>
  <c r="E1728" i="13"/>
  <c r="N2212" i="12"/>
  <c r="O2212" i="12" s="1"/>
  <c r="P2212" i="12" s="1"/>
  <c r="J2212" i="12"/>
  <c r="Y2212" i="12"/>
  <c r="I2212" i="12"/>
  <c r="V2212" i="12"/>
  <c r="B2213" i="12"/>
  <c r="U2212" i="12"/>
  <c r="E2212" i="12"/>
  <c r="F2212" i="12" s="1"/>
  <c r="K2211" i="12"/>
  <c r="K2212" i="12" l="1"/>
  <c r="Q2212" i="12"/>
  <c r="R2212" i="12" s="1"/>
  <c r="W2212" i="12"/>
  <c r="E1727" i="13"/>
  <c r="N2213" i="12"/>
  <c r="O2213" i="12" s="1"/>
  <c r="P2213" i="12" s="1"/>
  <c r="J2213" i="12"/>
  <c r="Y2213" i="12"/>
  <c r="I2213" i="12"/>
  <c r="V2213" i="12"/>
  <c r="B2214" i="12"/>
  <c r="U2213" i="12"/>
  <c r="E2213" i="12"/>
  <c r="F2213" i="12" s="1"/>
  <c r="K2213" i="12" l="1"/>
  <c r="Q2213" i="12"/>
  <c r="R2213" i="12" s="1"/>
  <c r="W2213" i="12"/>
  <c r="E1726" i="13"/>
  <c r="J2214" i="12"/>
  <c r="Y2214" i="12"/>
  <c r="I2214" i="12"/>
  <c r="V2214" i="12"/>
  <c r="B2215" i="12"/>
  <c r="U2214" i="12"/>
  <c r="E2214" i="12"/>
  <c r="F2214" i="12" s="1"/>
  <c r="N2214" i="12"/>
  <c r="O2214" i="12" s="1"/>
  <c r="P2214" i="12" s="1"/>
  <c r="Q2214" i="12" l="1"/>
  <c r="R2214" i="12" s="1"/>
  <c r="K2214" i="12"/>
  <c r="W2214" i="12"/>
  <c r="E1725" i="13"/>
  <c r="Y2215" i="12"/>
  <c r="I2215" i="12"/>
  <c r="V2215" i="12"/>
  <c r="B2216" i="12"/>
  <c r="U2215" i="12"/>
  <c r="E2215" i="12"/>
  <c r="F2215" i="12" s="1"/>
  <c r="N2215" i="12"/>
  <c r="O2215" i="12" s="1"/>
  <c r="P2215" i="12" s="1"/>
  <c r="J2215" i="12"/>
  <c r="W2215" i="12" l="1"/>
  <c r="K2215" i="12"/>
  <c r="E1724" i="13"/>
  <c r="V2216" i="12"/>
  <c r="B2217" i="12"/>
  <c r="U2216" i="12"/>
  <c r="E2216" i="12"/>
  <c r="F2216" i="12" s="1"/>
  <c r="N2216" i="12"/>
  <c r="O2216" i="12" s="1"/>
  <c r="P2216" i="12" s="1"/>
  <c r="J2216" i="12"/>
  <c r="Y2216" i="12"/>
  <c r="I2216" i="12"/>
  <c r="Q2215" i="12"/>
  <c r="R2215" i="12" s="1"/>
  <c r="W2216" i="12" l="1"/>
  <c r="Q2216" i="12"/>
  <c r="R2216" i="12" s="1"/>
  <c r="E1723" i="13"/>
  <c r="N2217" i="12"/>
  <c r="O2217" i="12" s="1"/>
  <c r="P2217" i="12" s="1"/>
  <c r="J2217" i="12"/>
  <c r="Y2217" i="12"/>
  <c r="I2217" i="12"/>
  <c r="V2217" i="12"/>
  <c r="B2218" i="12"/>
  <c r="U2217" i="12"/>
  <c r="E2217" i="12"/>
  <c r="F2217" i="12" s="1"/>
  <c r="K2216" i="12"/>
  <c r="Q2217" i="12" l="1"/>
  <c r="R2217" i="12" s="1"/>
  <c r="W2217" i="12"/>
  <c r="E1722" i="13"/>
  <c r="N2218" i="12"/>
  <c r="O2218" i="12" s="1"/>
  <c r="P2218" i="12" s="1"/>
  <c r="J2218" i="12"/>
  <c r="Y2218" i="12"/>
  <c r="I2218" i="12"/>
  <c r="V2218" i="12"/>
  <c r="B2219" i="12"/>
  <c r="U2218" i="12"/>
  <c r="E2218" i="12"/>
  <c r="F2218" i="12" s="1"/>
  <c r="K2217" i="12"/>
  <c r="W2218" i="12" l="1"/>
  <c r="Q2218" i="12"/>
  <c r="R2218" i="12" s="1"/>
  <c r="E1721" i="13"/>
  <c r="J2219" i="12"/>
  <c r="Y2219" i="12"/>
  <c r="I2219" i="12"/>
  <c r="V2219" i="12"/>
  <c r="B2220" i="12"/>
  <c r="U2219" i="12"/>
  <c r="E2219" i="12"/>
  <c r="F2219" i="12" s="1"/>
  <c r="N2219" i="12"/>
  <c r="O2219" i="12" s="1"/>
  <c r="P2219" i="12" s="1"/>
  <c r="K2218" i="12"/>
  <c r="Q2219" i="12" l="1"/>
  <c r="R2219" i="12" s="1"/>
  <c r="W2219" i="12"/>
  <c r="E1720" i="13"/>
  <c r="J2220" i="12"/>
  <c r="Y2220" i="12"/>
  <c r="I2220" i="12"/>
  <c r="V2220" i="12"/>
  <c r="B2221" i="12"/>
  <c r="U2220" i="12"/>
  <c r="E2220" i="12"/>
  <c r="F2220" i="12" s="1"/>
  <c r="N2220" i="12"/>
  <c r="O2220" i="12" s="1"/>
  <c r="P2220" i="12" s="1"/>
  <c r="K2219" i="12"/>
  <c r="K2220" i="12" l="1"/>
  <c r="Q2220" i="12"/>
  <c r="R2220" i="12" s="1"/>
  <c r="W2220" i="12"/>
  <c r="E1719" i="13"/>
  <c r="V2221" i="12"/>
  <c r="B2222" i="12"/>
  <c r="U2221" i="12"/>
  <c r="E2221" i="12"/>
  <c r="F2221" i="12" s="1"/>
  <c r="N2221" i="12"/>
  <c r="O2221" i="12" s="1"/>
  <c r="P2221" i="12" s="1"/>
  <c r="J2221" i="12"/>
  <c r="Y2221" i="12"/>
  <c r="I2221" i="12"/>
  <c r="W2221" i="12" l="1"/>
  <c r="E1718" i="13"/>
  <c r="N2222" i="12"/>
  <c r="O2222" i="12" s="1"/>
  <c r="P2222" i="12" s="1"/>
  <c r="J2222" i="12"/>
  <c r="Y2222" i="12"/>
  <c r="I2222" i="12"/>
  <c r="V2222" i="12"/>
  <c r="B2223" i="12"/>
  <c r="U2222" i="12"/>
  <c r="E2222" i="12"/>
  <c r="F2222" i="12" s="1"/>
  <c r="K2221" i="12"/>
  <c r="Q2221" i="12"/>
  <c r="R2221" i="12" s="1"/>
  <c r="W2222" i="12" l="1"/>
  <c r="Q2222" i="12"/>
  <c r="R2222" i="12" s="1"/>
  <c r="E1717" i="13"/>
  <c r="N2223" i="12"/>
  <c r="O2223" i="12" s="1"/>
  <c r="P2223" i="12" s="1"/>
  <c r="J2223" i="12"/>
  <c r="Y2223" i="12"/>
  <c r="I2223" i="12"/>
  <c r="V2223" i="12"/>
  <c r="B2224" i="12"/>
  <c r="U2223" i="12"/>
  <c r="E2223" i="12"/>
  <c r="F2223" i="12" s="1"/>
  <c r="K2222" i="12"/>
  <c r="Q2223" i="12" l="1"/>
  <c r="R2223" i="12" s="1"/>
  <c r="W2223" i="12"/>
  <c r="E1716" i="13"/>
  <c r="N2224" i="12"/>
  <c r="O2224" i="12" s="1"/>
  <c r="P2224" i="12" s="1"/>
  <c r="J2224" i="12"/>
  <c r="Y2224" i="12"/>
  <c r="I2224" i="12"/>
  <c r="V2224" i="12"/>
  <c r="B2225" i="12"/>
  <c r="U2224" i="12"/>
  <c r="E2224" i="12"/>
  <c r="F2224" i="12" s="1"/>
  <c r="K2223" i="12"/>
  <c r="W2224" i="12" l="1"/>
  <c r="Q2224" i="12"/>
  <c r="R2224" i="12" s="1"/>
  <c r="E1715" i="13"/>
  <c r="J2225" i="12"/>
  <c r="Y2225" i="12"/>
  <c r="I2225" i="12"/>
  <c r="V2225" i="12"/>
  <c r="B2226" i="12"/>
  <c r="U2225" i="12"/>
  <c r="E2225" i="12"/>
  <c r="F2225" i="12" s="1"/>
  <c r="N2225" i="12"/>
  <c r="O2225" i="12" s="1"/>
  <c r="P2225" i="12" s="1"/>
  <c r="K2224" i="12"/>
  <c r="W2225" i="12" l="1"/>
  <c r="Q2225" i="12"/>
  <c r="R2225" i="12" s="1"/>
  <c r="E1714" i="13"/>
  <c r="V2226" i="12"/>
  <c r="B2227" i="12"/>
  <c r="U2226" i="12"/>
  <c r="E2226" i="12"/>
  <c r="F2226" i="12" s="1"/>
  <c r="N2226" i="12"/>
  <c r="O2226" i="12" s="1"/>
  <c r="P2226" i="12" s="1"/>
  <c r="J2226" i="12"/>
  <c r="Y2226" i="12"/>
  <c r="I2226" i="12"/>
  <c r="K2225" i="12"/>
  <c r="W2226" i="12" l="1"/>
  <c r="E1713" i="13"/>
  <c r="B2228" i="12"/>
  <c r="U2227" i="12"/>
  <c r="E2227" i="12"/>
  <c r="F2227" i="12" s="1"/>
  <c r="N2227" i="12"/>
  <c r="O2227" i="12" s="1"/>
  <c r="P2227" i="12" s="1"/>
  <c r="J2227" i="12"/>
  <c r="Y2227" i="12"/>
  <c r="I2227" i="12"/>
  <c r="V2227" i="12"/>
  <c r="K2226" i="12"/>
  <c r="Q2226" i="12"/>
  <c r="R2226" i="12" s="1"/>
  <c r="W2227" i="12" l="1"/>
  <c r="E1712" i="13"/>
  <c r="N2228" i="12"/>
  <c r="O2228" i="12" s="1"/>
  <c r="P2228" i="12" s="1"/>
  <c r="J2228" i="12"/>
  <c r="Y2228" i="12"/>
  <c r="I2228" i="12"/>
  <c r="V2228" i="12"/>
  <c r="B2229" i="12"/>
  <c r="U2228" i="12"/>
  <c r="E2228" i="12"/>
  <c r="F2228" i="12" s="1"/>
  <c r="Q2227" i="12"/>
  <c r="R2227" i="12" s="1"/>
  <c r="K2227" i="12"/>
  <c r="E1711" i="13" l="1"/>
  <c r="N2229" i="12"/>
  <c r="O2229" i="12" s="1"/>
  <c r="P2229" i="12" s="1"/>
  <c r="J2229" i="12"/>
  <c r="Y2229" i="12"/>
  <c r="I2229" i="12"/>
  <c r="V2229" i="12"/>
  <c r="B2230" i="12"/>
  <c r="U2229" i="12"/>
  <c r="E2229" i="12"/>
  <c r="F2229" i="12" s="1"/>
  <c r="K2228" i="12"/>
  <c r="Q2228" i="12"/>
  <c r="R2228" i="12" s="1"/>
  <c r="W2228" i="12"/>
  <c r="W2229" i="12" l="1"/>
  <c r="E1710" i="13"/>
  <c r="J2230" i="12"/>
  <c r="Y2230" i="12"/>
  <c r="I2230" i="12"/>
  <c r="V2230" i="12"/>
  <c r="B2231" i="12"/>
  <c r="U2230" i="12"/>
  <c r="E2230" i="12"/>
  <c r="F2230" i="12" s="1"/>
  <c r="N2230" i="12"/>
  <c r="O2230" i="12" s="1"/>
  <c r="P2230" i="12" s="1"/>
  <c r="K2229" i="12"/>
  <c r="Q2229" i="12"/>
  <c r="R2229" i="12" s="1"/>
  <c r="W2230" i="12" l="1"/>
  <c r="E1709" i="13"/>
  <c r="Y2231" i="12"/>
  <c r="I2231" i="12"/>
  <c r="V2231" i="12"/>
  <c r="B2232" i="12"/>
  <c r="U2231" i="12"/>
  <c r="E2231" i="12"/>
  <c r="F2231" i="12" s="1"/>
  <c r="N2231" i="12"/>
  <c r="O2231" i="12" s="1"/>
  <c r="P2231" i="12" s="1"/>
  <c r="J2231" i="12"/>
  <c r="K2230" i="12"/>
  <c r="Q2230" i="12"/>
  <c r="R2230" i="12" s="1"/>
  <c r="W2231" i="12" l="1"/>
  <c r="E1708" i="13"/>
  <c r="V2232" i="12"/>
  <c r="B2233" i="12"/>
  <c r="U2232" i="12"/>
  <c r="E2232" i="12"/>
  <c r="F2232" i="12" s="1"/>
  <c r="N2232" i="12"/>
  <c r="O2232" i="12" s="1"/>
  <c r="P2232" i="12" s="1"/>
  <c r="J2232" i="12"/>
  <c r="Y2232" i="12"/>
  <c r="I2232" i="12"/>
  <c r="K2231" i="12"/>
  <c r="Q2231" i="12"/>
  <c r="R2231" i="12" s="1"/>
  <c r="K2232" i="12" l="1"/>
  <c r="W2232" i="12"/>
  <c r="Q2232" i="12"/>
  <c r="R2232" i="12" s="1"/>
  <c r="E1707" i="13"/>
  <c r="N2233" i="12"/>
  <c r="O2233" i="12" s="1"/>
  <c r="P2233" i="12" s="1"/>
  <c r="J2233" i="12"/>
  <c r="Y2233" i="12"/>
  <c r="I2233" i="12"/>
  <c r="V2233" i="12"/>
  <c r="B2234" i="12"/>
  <c r="U2233" i="12"/>
  <c r="E2233" i="12"/>
  <c r="F2233" i="12" s="1"/>
  <c r="W2233" i="12" l="1"/>
  <c r="Q2233" i="12"/>
  <c r="R2233" i="12" s="1"/>
  <c r="E1706" i="13"/>
  <c r="N2234" i="12"/>
  <c r="O2234" i="12" s="1"/>
  <c r="P2234" i="12" s="1"/>
  <c r="J2234" i="12"/>
  <c r="Y2234" i="12"/>
  <c r="I2234" i="12"/>
  <c r="V2234" i="12"/>
  <c r="B2235" i="12"/>
  <c r="U2234" i="12"/>
  <c r="E2234" i="12"/>
  <c r="F2234" i="12" s="1"/>
  <c r="K2233" i="12"/>
  <c r="Q2234" i="12" l="1"/>
  <c r="R2234" i="12" s="1"/>
  <c r="W2234" i="12"/>
  <c r="E1705" i="13"/>
  <c r="J2235" i="12"/>
  <c r="Y2235" i="12"/>
  <c r="I2235" i="12"/>
  <c r="V2235" i="12"/>
  <c r="B2236" i="12"/>
  <c r="U2235" i="12"/>
  <c r="E2235" i="12"/>
  <c r="F2235" i="12" s="1"/>
  <c r="N2235" i="12"/>
  <c r="O2235" i="12" s="1"/>
  <c r="P2235" i="12" s="1"/>
  <c r="K2234" i="12"/>
  <c r="Q2235" i="12" l="1"/>
  <c r="R2235" i="12" s="1"/>
  <c r="K2235" i="12"/>
  <c r="W2235" i="12"/>
  <c r="E1704" i="13"/>
  <c r="J2236" i="12"/>
  <c r="Y2236" i="12"/>
  <c r="I2236" i="12"/>
  <c r="V2236" i="12"/>
  <c r="B2237" i="12"/>
  <c r="U2236" i="12"/>
  <c r="E2236" i="12"/>
  <c r="F2236" i="12" s="1"/>
  <c r="N2236" i="12"/>
  <c r="O2236" i="12" s="1"/>
  <c r="P2236" i="12" s="1"/>
  <c r="K2236" i="12" l="1"/>
  <c r="Q2236" i="12"/>
  <c r="R2236" i="12" s="1"/>
  <c r="W2236" i="12"/>
  <c r="E1703" i="13"/>
  <c r="V2237" i="12"/>
  <c r="B2238" i="12"/>
  <c r="U2237" i="12"/>
  <c r="E2237" i="12"/>
  <c r="F2237" i="12" s="1"/>
  <c r="N2237" i="12"/>
  <c r="O2237" i="12" s="1"/>
  <c r="P2237" i="12" s="1"/>
  <c r="J2237" i="12"/>
  <c r="Y2237" i="12"/>
  <c r="I2237" i="12"/>
  <c r="E1702" i="13" l="1"/>
  <c r="N2238" i="12"/>
  <c r="O2238" i="12" s="1"/>
  <c r="P2238" i="12" s="1"/>
  <c r="J2238" i="12"/>
  <c r="Y2238" i="12"/>
  <c r="I2238" i="12"/>
  <c r="V2238" i="12"/>
  <c r="B2239" i="12"/>
  <c r="U2238" i="12"/>
  <c r="E2238" i="12"/>
  <c r="F2238" i="12" s="1"/>
  <c r="Q2237" i="12"/>
  <c r="R2237" i="12" s="1"/>
  <c r="K2237" i="12"/>
  <c r="W2237" i="12"/>
  <c r="K2238" i="12" l="1"/>
  <c r="Q2238" i="12"/>
  <c r="R2238" i="12" s="1"/>
  <c r="W2238" i="12"/>
  <c r="E1701" i="13"/>
  <c r="N2239" i="12"/>
  <c r="O2239" i="12" s="1"/>
  <c r="P2239" i="12" s="1"/>
  <c r="J2239" i="12"/>
  <c r="Y2239" i="12"/>
  <c r="I2239" i="12"/>
  <c r="V2239" i="12"/>
  <c r="B2240" i="12"/>
  <c r="U2239" i="12"/>
  <c r="E2239" i="12"/>
  <c r="F2239" i="12" s="1"/>
  <c r="W2239" i="12" l="1"/>
  <c r="Q2239" i="12"/>
  <c r="R2239" i="12" s="1"/>
  <c r="E1700" i="13"/>
  <c r="N2240" i="12"/>
  <c r="O2240" i="12" s="1"/>
  <c r="P2240" i="12" s="1"/>
  <c r="J2240" i="12"/>
  <c r="Y2240" i="12"/>
  <c r="I2240" i="12"/>
  <c r="V2240" i="12"/>
  <c r="B2241" i="12"/>
  <c r="U2240" i="12"/>
  <c r="E2240" i="12"/>
  <c r="F2240" i="12" s="1"/>
  <c r="K2239" i="12"/>
  <c r="W2240" i="12" l="1"/>
  <c r="Q2240" i="12"/>
  <c r="R2240" i="12" s="1"/>
  <c r="E1699" i="13"/>
  <c r="J2241" i="12"/>
  <c r="Y2241" i="12"/>
  <c r="I2241" i="12"/>
  <c r="V2241" i="12"/>
  <c r="B2242" i="12"/>
  <c r="U2241" i="12"/>
  <c r="E2241" i="12"/>
  <c r="F2241" i="12" s="1"/>
  <c r="N2241" i="12"/>
  <c r="O2241" i="12" s="1"/>
  <c r="P2241" i="12" s="1"/>
  <c r="K2240" i="12"/>
  <c r="W2241" i="12" l="1"/>
  <c r="K2241" i="12"/>
  <c r="E1698" i="13"/>
  <c r="V2242" i="12"/>
  <c r="B2243" i="12"/>
  <c r="U2242" i="12"/>
  <c r="E2242" i="12"/>
  <c r="F2242" i="12" s="1"/>
  <c r="N2242" i="12"/>
  <c r="O2242" i="12" s="1"/>
  <c r="P2242" i="12" s="1"/>
  <c r="J2242" i="12"/>
  <c r="Y2242" i="12"/>
  <c r="I2242" i="12"/>
  <c r="Q2241" i="12"/>
  <c r="R2241" i="12" s="1"/>
  <c r="W2242" i="12" l="1"/>
  <c r="Q2242" i="12"/>
  <c r="R2242" i="12" s="1"/>
  <c r="E1697" i="13"/>
  <c r="B2244" i="12"/>
  <c r="U2243" i="12"/>
  <c r="E2243" i="12"/>
  <c r="F2243" i="12" s="1"/>
  <c r="N2243" i="12"/>
  <c r="O2243" i="12" s="1"/>
  <c r="P2243" i="12" s="1"/>
  <c r="J2243" i="12"/>
  <c r="Y2243" i="12"/>
  <c r="I2243" i="12"/>
  <c r="V2243" i="12"/>
  <c r="K2242" i="12"/>
  <c r="Q2243" i="12" l="1"/>
  <c r="R2243" i="12" s="1"/>
  <c r="W2243" i="12"/>
  <c r="E1696" i="13"/>
  <c r="N2244" i="12"/>
  <c r="O2244" i="12" s="1"/>
  <c r="P2244" i="12" s="1"/>
  <c r="J2244" i="12"/>
  <c r="Y2244" i="12"/>
  <c r="I2244" i="12"/>
  <c r="V2244" i="12"/>
  <c r="B2245" i="12"/>
  <c r="U2244" i="12"/>
  <c r="E2244" i="12"/>
  <c r="F2244" i="12" s="1"/>
  <c r="K2243" i="12"/>
  <c r="W2244" i="12" l="1"/>
  <c r="K2244" i="12"/>
  <c r="Q2244" i="12"/>
  <c r="R2244" i="12" s="1"/>
  <c r="E1695" i="13"/>
  <c r="N2245" i="12"/>
  <c r="O2245" i="12" s="1"/>
  <c r="P2245" i="12" s="1"/>
  <c r="J2245" i="12"/>
  <c r="Y2245" i="12"/>
  <c r="I2245" i="12"/>
  <c r="V2245" i="12"/>
  <c r="B2246" i="12"/>
  <c r="U2245" i="12"/>
  <c r="E2245" i="12"/>
  <c r="F2245" i="12" s="1"/>
  <c r="W2245" i="12" l="1"/>
  <c r="Q2245" i="12"/>
  <c r="R2245" i="12" s="1"/>
  <c r="K2245" i="12"/>
  <c r="E1694" i="13"/>
  <c r="J2246" i="12"/>
  <c r="Y2246" i="12"/>
  <c r="I2246" i="12"/>
  <c r="V2246" i="12"/>
  <c r="B2247" i="12"/>
  <c r="U2246" i="12"/>
  <c r="E2246" i="12"/>
  <c r="F2246" i="12" s="1"/>
  <c r="N2246" i="12"/>
  <c r="O2246" i="12" s="1"/>
  <c r="P2246" i="12" s="1"/>
  <c r="W2246" i="12" l="1"/>
  <c r="Q2246" i="12"/>
  <c r="R2246" i="12" s="1"/>
  <c r="E1693" i="13"/>
  <c r="Y2247" i="12"/>
  <c r="I2247" i="12"/>
  <c r="V2247" i="12"/>
  <c r="B2248" i="12"/>
  <c r="U2247" i="12"/>
  <c r="E2247" i="12"/>
  <c r="F2247" i="12" s="1"/>
  <c r="N2247" i="12"/>
  <c r="O2247" i="12" s="1"/>
  <c r="P2247" i="12" s="1"/>
  <c r="J2247" i="12"/>
  <c r="K2246" i="12"/>
  <c r="W2247" i="12" l="1"/>
  <c r="K2247" i="12"/>
  <c r="E1692" i="13"/>
  <c r="V2248" i="12"/>
  <c r="B2249" i="12"/>
  <c r="U2248" i="12"/>
  <c r="E2248" i="12"/>
  <c r="F2248" i="12" s="1"/>
  <c r="N2248" i="12"/>
  <c r="O2248" i="12" s="1"/>
  <c r="P2248" i="12" s="1"/>
  <c r="J2248" i="12"/>
  <c r="Y2248" i="12"/>
  <c r="I2248" i="12"/>
  <c r="Q2247" i="12"/>
  <c r="R2247" i="12" s="1"/>
  <c r="W2248" i="12" l="1"/>
  <c r="Q2248" i="12"/>
  <c r="R2248" i="12" s="1"/>
  <c r="E1691" i="13"/>
  <c r="N2249" i="12"/>
  <c r="O2249" i="12" s="1"/>
  <c r="P2249" i="12" s="1"/>
  <c r="J2249" i="12"/>
  <c r="Y2249" i="12"/>
  <c r="I2249" i="12"/>
  <c r="V2249" i="12"/>
  <c r="B2250" i="12"/>
  <c r="U2249" i="12"/>
  <c r="E2249" i="12"/>
  <c r="F2249" i="12" s="1"/>
  <c r="K2248" i="12"/>
  <c r="Q2249" i="12" l="1"/>
  <c r="R2249" i="12" s="1"/>
  <c r="W2249" i="12"/>
  <c r="E1690" i="13"/>
  <c r="N2250" i="12"/>
  <c r="O2250" i="12" s="1"/>
  <c r="P2250" i="12" s="1"/>
  <c r="J2250" i="12"/>
  <c r="Y2250" i="12"/>
  <c r="I2250" i="12"/>
  <c r="V2250" i="12"/>
  <c r="B2251" i="12"/>
  <c r="U2250" i="12"/>
  <c r="E2250" i="12"/>
  <c r="F2250" i="12" s="1"/>
  <c r="K2249" i="12"/>
  <c r="W2250" i="12" l="1"/>
  <c r="K2250" i="12"/>
  <c r="Q2250" i="12"/>
  <c r="R2250" i="12" s="1"/>
  <c r="E1689" i="13"/>
  <c r="J2251" i="12"/>
  <c r="Y2251" i="12"/>
  <c r="I2251" i="12"/>
  <c r="V2251" i="12"/>
  <c r="B2252" i="12"/>
  <c r="U2251" i="12"/>
  <c r="E2251" i="12"/>
  <c r="F2251" i="12" s="1"/>
  <c r="N2251" i="12"/>
  <c r="O2251" i="12" s="1"/>
  <c r="P2251" i="12" s="1"/>
  <c r="Q2251" i="12" l="1"/>
  <c r="R2251" i="12" s="1"/>
  <c r="W2251" i="12"/>
  <c r="E1688" i="13"/>
  <c r="J2252" i="12"/>
  <c r="Y2252" i="12"/>
  <c r="I2252" i="12"/>
  <c r="V2252" i="12"/>
  <c r="B2253" i="12"/>
  <c r="U2252" i="12"/>
  <c r="E2252" i="12"/>
  <c r="F2252" i="12" s="1"/>
  <c r="N2252" i="12"/>
  <c r="O2252" i="12" s="1"/>
  <c r="P2252" i="12" s="1"/>
  <c r="K2251" i="12"/>
  <c r="W2252" i="12" l="1"/>
  <c r="K2252" i="12"/>
  <c r="Q2252" i="12"/>
  <c r="R2252" i="12" s="1"/>
  <c r="E1687" i="13"/>
  <c r="V2253" i="12"/>
  <c r="B2254" i="12"/>
  <c r="U2253" i="12"/>
  <c r="E2253" i="12"/>
  <c r="F2253" i="12" s="1"/>
  <c r="N2253" i="12"/>
  <c r="O2253" i="12" s="1"/>
  <c r="P2253" i="12" s="1"/>
  <c r="J2253" i="12"/>
  <c r="Y2253" i="12"/>
  <c r="I2253" i="12"/>
  <c r="W2253" i="12" l="1"/>
  <c r="K2253" i="12"/>
  <c r="Q2253" i="12"/>
  <c r="R2253" i="12" s="1"/>
  <c r="E1686" i="13"/>
  <c r="N2254" i="12"/>
  <c r="O2254" i="12" s="1"/>
  <c r="P2254" i="12" s="1"/>
  <c r="J2254" i="12"/>
  <c r="Y2254" i="12"/>
  <c r="I2254" i="12"/>
  <c r="V2254" i="12"/>
  <c r="B2255" i="12"/>
  <c r="U2254" i="12"/>
  <c r="E2254" i="12"/>
  <c r="F2254" i="12" s="1"/>
  <c r="K2254" i="12" l="1"/>
  <c r="W2254" i="12"/>
  <c r="E1685" i="13"/>
  <c r="N2255" i="12"/>
  <c r="O2255" i="12" s="1"/>
  <c r="P2255" i="12" s="1"/>
  <c r="J2255" i="12"/>
  <c r="Y2255" i="12"/>
  <c r="I2255" i="12"/>
  <c r="V2255" i="12"/>
  <c r="B2256" i="12"/>
  <c r="U2255" i="12"/>
  <c r="E2255" i="12"/>
  <c r="F2255" i="12" s="1"/>
  <c r="Q2254" i="12"/>
  <c r="R2254" i="12" s="1"/>
  <c r="W2255" i="12" l="1"/>
  <c r="K2255" i="12"/>
  <c r="Q2255" i="12"/>
  <c r="R2255" i="12" s="1"/>
  <c r="E1684" i="13"/>
  <c r="N2256" i="12"/>
  <c r="O2256" i="12" s="1"/>
  <c r="P2256" i="12" s="1"/>
  <c r="J2256" i="12"/>
  <c r="Y2256" i="12"/>
  <c r="I2256" i="12"/>
  <c r="V2256" i="12"/>
  <c r="B2257" i="12"/>
  <c r="U2256" i="12"/>
  <c r="E2256" i="12"/>
  <c r="F2256" i="12" s="1"/>
  <c r="K2256" i="12" l="1"/>
  <c r="Q2256" i="12"/>
  <c r="R2256" i="12" s="1"/>
  <c r="W2256" i="12"/>
  <c r="E1683" i="13"/>
  <c r="J2257" i="12"/>
  <c r="Y2257" i="12"/>
  <c r="I2257" i="12"/>
  <c r="V2257" i="12"/>
  <c r="B2258" i="12"/>
  <c r="U2257" i="12"/>
  <c r="E2257" i="12"/>
  <c r="F2257" i="12" s="1"/>
  <c r="N2257" i="12"/>
  <c r="O2257" i="12" s="1"/>
  <c r="P2257" i="12" s="1"/>
  <c r="W2257" i="12" l="1"/>
  <c r="E1682" i="13"/>
  <c r="V2258" i="12"/>
  <c r="B2259" i="12"/>
  <c r="U2258" i="12"/>
  <c r="E2258" i="12"/>
  <c r="F2258" i="12" s="1"/>
  <c r="N2258" i="12"/>
  <c r="O2258" i="12" s="1"/>
  <c r="P2258" i="12" s="1"/>
  <c r="J2258" i="12"/>
  <c r="Y2258" i="12"/>
  <c r="I2258" i="12"/>
  <c r="K2257" i="12"/>
  <c r="Q2257" i="12"/>
  <c r="R2257" i="12" s="1"/>
  <c r="W2258" i="12" l="1"/>
  <c r="Q2258" i="12"/>
  <c r="R2258" i="12" s="1"/>
  <c r="E1681" i="13"/>
  <c r="B2260" i="12"/>
  <c r="U2259" i="12"/>
  <c r="E2259" i="12"/>
  <c r="F2259" i="12" s="1"/>
  <c r="N2259" i="12"/>
  <c r="O2259" i="12" s="1"/>
  <c r="P2259" i="12" s="1"/>
  <c r="J2259" i="12"/>
  <c r="Y2259" i="12"/>
  <c r="I2259" i="12"/>
  <c r="V2259" i="12"/>
  <c r="K2258" i="12"/>
  <c r="W2259" i="12" l="1"/>
  <c r="Q2259" i="12"/>
  <c r="R2259" i="12" s="1"/>
  <c r="E1680" i="13"/>
  <c r="N2260" i="12"/>
  <c r="O2260" i="12" s="1"/>
  <c r="P2260" i="12" s="1"/>
  <c r="J2260" i="12"/>
  <c r="Y2260" i="12"/>
  <c r="I2260" i="12"/>
  <c r="V2260" i="12"/>
  <c r="B2261" i="12"/>
  <c r="U2260" i="12"/>
  <c r="E2260" i="12"/>
  <c r="F2260" i="12" s="1"/>
  <c r="K2259" i="12"/>
  <c r="Q2260" i="12" l="1"/>
  <c r="R2260" i="12" s="1"/>
  <c r="E1679" i="13"/>
  <c r="N2261" i="12"/>
  <c r="O2261" i="12" s="1"/>
  <c r="P2261" i="12" s="1"/>
  <c r="J2261" i="12"/>
  <c r="Y2261" i="12"/>
  <c r="I2261" i="12"/>
  <c r="V2261" i="12"/>
  <c r="B2262" i="12"/>
  <c r="U2261" i="12"/>
  <c r="E2261" i="12"/>
  <c r="F2261" i="12" s="1"/>
  <c r="W2260" i="12"/>
  <c r="K2260" i="12"/>
  <c r="W2261" i="12" l="1"/>
  <c r="K2261" i="12"/>
  <c r="E1678" i="13"/>
  <c r="J2262" i="12"/>
  <c r="Y2262" i="12"/>
  <c r="I2262" i="12"/>
  <c r="V2262" i="12"/>
  <c r="B2263" i="12"/>
  <c r="U2262" i="12"/>
  <c r="E2262" i="12"/>
  <c r="F2262" i="12" s="1"/>
  <c r="N2262" i="12"/>
  <c r="O2262" i="12" s="1"/>
  <c r="P2262" i="12" s="1"/>
  <c r="Q2261" i="12"/>
  <c r="R2261" i="12" s="1"/>
  <c r="W2262" i="12" l="1"/>
  <c r="Q2262" i="12"/>
  <c r="R2262" i="12" s="1"/>
  <c r="E1677" i="13"/>
  <c r="Y2263" i="12"/>
  <c r="I2263" i="12"/>
  <c r="V2263" i="12"/>
  <c r="B2264" i="12"/>
  <c r="U2263" i="12"/>
  <c r="E2263" i="12"/>
  <c r="F2263" i="12" s="1"/>
  <c r="N2263" i="12"/>
  <c r="O2263" i="12" s="1"/>
  <c r="P2263" i="12" s="1"/>
  <c r="J2263" i="12"/>
  <c r="K2262" i="12"/>
  <c r="E1676" i="13" l="1"/>
  <c r="V2264" i="12"/>
  <c r="B2265" i="12"/>
  <c r="U2264" i="12"/>
  <c r="E2264" i="12"/>
  <c r="F2264" i="12" s="1"/>
  <c r="N2264" i="12"/>
  <c r="O2264" i="12" s="1"/>
  <c r="P2264" i="12" s="1"/>
  <c r="J2264" i="12"/>
  <c r="Y2264" i="12"/>
  <c r="I2264" i="12"/>
  <c r="K2263" i="12"/>
  <c r="W2263" i="12"/>
  <c r="Q2263" i="12"/>
  <c r="R2263" i="12" s="1"/>
  <c r="W2264" i="12" l="1"/>
  <c r="Q2264" i="12"/>
  <c r="R2264" i="12" s="1"/>
  <c r="E1675" i="13"/>
  <c r="N2265" i="12"/>
  <c r="O2265" i="12" s="1"/>
  <c r="P2265" i="12" s="1"/>
  <c r="J2265" i="12"/>
  <c r="Y2265" i="12"/>
  <c r="I2265" i="12"/>
  <c r="V2265" i="12"/>
  <c r="B2266" i="12"/>
  <c r="U2265" i="12"/>
  <c r="E2265" i="12"/>
  <c r="F2265" i="12" s="1"/>
  <c r="K2264" i="12"/>
  <c r="W2265" i="12" l="1"/>
  <c r="Q2265" i="12"/>
  <c r="R2265" i="12" s="1"/>
  <c r="E1674" i="13"/>
  <c r="N2266" i="12"/>
  <c r="O2266" i="12" s="1"/>
  <c r="P2266" i="12" s="1"/>
  <c r="J2266" i="12"/>
  <c r="Y2266" i="12"/>
  <c r="I2266" i="12"/>
  <c r="V2266" i="12"/>
  <c r="B2267" i="12"/>
  <c r="U2266" i="12"/>
  <c r="E2266" i="12"/>
  <c r="F2266" i="12" s="1"/>
  <c r="K2265" i="12"/>
  <c r="Q2266" i="12" l="1"/>
  <c r="R2266" i="12" s="1"/>
  <c r="K2266" i="12"/>
  <c r="W2266" i="12"/>
  <c r="E1673" i="13"/>
  <c r="J2267" i="12"/>
  <c r="Y2267" i="12"/>
  <c r="I2267" i="12"/>
  <c r="V2267" i="12"/>
  <c r="B2268" i="12"/>
  <c r="U2267" i="12"/>
  <c r="E2267" i="12"/>
  <c r="F2267" i="12" s="1"/>
  <c r="N2267" i="12"/>
  <c r="O2267" i="12" s="1"/>
  <c r="P2267" i="12" s="1"/>
  <c r="Q2267" i="12" l="1"/>
  <c r="R2267" i="12" s="1"/>
  <c r="K2267" i="12"/>
  <c r="W2267" i="12"/>
  <c r="E1672" i="13"/>
  <c r="J2268" i="12"/>
  <c r="Y2268" i="12"/>
  <c r="I2268" i="12"/>
  <c r="V2268" i="12"/>
  <c r="B2269" i="12"/>
  <c r="U2268" i="12"/>
  <c r="E2268" i="12"/>
  <c r="F2268" i="12" s="1"/>
  <c r="N2268" i="12"/>
  <c r="O2268" i="12" s="1"/>
  <c r="P2268" i="12" s="1"/>
  <c r="W2268" i="12" l="1"/>
  <c r="Q2268" i="12"/>
  <c r="R2268" i="12" s="1"/>
  <c r="E1671" i="13"/>
  <c r="V2269" i="12"/>
  <c r="B2270" i="12"/>
  <c r="U2269" i="12"/>
  <c r="E2269" i="12"/>
  <c r="F2269" i="12" s="1"/>
  <c r="N2269" i="12"/>
  <c r="O2269" i="12" s="1"/>
  <c r="P2269" i="12" s="1"/>
  <c r="J2269" i="12"/>
  <c r="Y2269" i="12"/>
  <c r="I2269" i="12"/>
  <c r="K2268" i="12"/>
  <c r="W2269" i="12" l="1"/>
  <c r="E1670" i="13"/>
  <c r="N2270" i="12"/>
  <c r="O2270" i="12" s="1"/>
  <c r="P2270" i="12" s="1"/>
  <c r="J2270" i="12"/>
  <c r="Y2270" i="12"/>
  <c r="I2270" i="12"/>
  <c r="V2270" i="12"/>
  <c r="B2271" i="12"/>
  <c r="U2270" i="12"/>
  <c r="E2270" i="12"/>
  <c r="F2270" i="12" s="1"/>
  <c r="K2269" i="12"/>
  <c r="Q2269" i="12"/>
  <c r="R2269" i="12" s="1"/>
  <c r="W2270" i="12" l="1"/>
  <c r="K2270" i="12"/>
  <c r="E1669" i="13"/>
  <c r="N2271" i="12"/>
  <c r="O2271" i="12" s="1"/>
  <c r="P2271" i="12" s="1"/>
  <c r="J2271" i="12"/>
  <c r="Y2271" i="12"/>
  <c r="I2271" i="12"/>
  <c r="V2271" i="12"/>
  <c r="B2272" i="12"/>
  <c r="U2271" i="12"/>
  <c r="E2271" i="12"/>
  <c r="F2271" i="12" s="1"/>
  <c r="Q2270" i="12"/>
  <c r="R2270" i="12" s="1"/>
  <c r="E1668" i="13" l="1"/>
  <c r="N2272" i="12"/>
  <c r="O2272" i="12" s="1"/>
  <c r="P2272" i="12" s="1"/>
  <c r="J2272" i="12"/>
  <c r="Y2272" i="12"/>
  <c r="I2272" i="12"/>
  <c r="V2272" i="12"/>
  <c r="B2273" i="12"/>
  <c r="U2272" i="12"/>
  <c r="E2272" i="12"/>
  <c r="F2272" i="12" s="1"/>
  <c r="K2271" i="12"/>
  <c r="Q2271" i="12"/>
  <c r="R2271" i="12" s="1"/>
  <c r="W2271" i="12"/>
  <c r="W2272" i="12" l="1"/>
  <c r="E1667" i="13"/>
  <c r="J2273" i="12"/>
  <c r="Y2273" i="12"/>
  <c r="I2273" i="12"/>
  <c r="V2273" i="12"/>
  <c r="B2274" i="12"/>
  <c r="U2273" i="12"/>
  <c r="E2273" i="12"/>
  <c r="F2273" i="12" s="1"/>
  <c r="N2273" i="12"/>
  <c r="O2273" i="12" s="1"/>
  <c r="P2273" i="12" s="1"/>
  <c r="K2272" i="12"/>
  <c r="Q2272" i="12"/>
  <c r="R2272" i="12" s="1"/>
  <c r="W2273" i="12" l="1"/>
  <c r="E1666" i="13"/>
  <c r="J2274" i="12"/>
  <c r="Y2274" i="12"/>
  <c r="V2274" i="12"/>
  <c r="E2274" i="12"/>
  <c r="F2274" i="12" s="1"/>
  <c r="U2274" i="12"/>
  <c r="B2275" i="12"/>
  <c r="N2274" i="12"/>
  <c r="O2274" i="12" s="1"/>
  <c r="P2274" i="12" s="1"/>
  <c r="I2274" i="12"/>
  <c r="K2273" i="12"/>
  <c r="Q2273" i="12"/>
  <c r="R2273" i="12" s="1"/>
  <c r="W2274" i="12" l="1"/>
  <c r="E1665" i="13"/>
  <c r="B2276" i="12"/>
  <c r="U2275" i="12"/>
  <c r="E2275" i="12"/>
  <c r="F2275" i="12" s="1"/>
  <c r="N2275" i="12"/>
  <c r="O2275" i="12" s="1"/>
  <c r="P2275" i="12" s="1"/>
  <c r="J2275" i="12"/>
  <c r="I2275" i="12"/>
  <c r="Y2275" i="12"/>
  <c r="V2275" i="12"/>
  <c r="K2274" i="12"/>
  <c r="Q2274" i="12"/>
  <c r="R2274" i="12" s="1"/>
  <c r="W2275" i="12" l="1"/>
  <c r="K2275" i="12"/>
  <c r="E1664" i="13"/>
  <c r="N2276" i="12"/>
  <c r="O2276" i="12" s="1"/>
  <c r="P2276" i="12" s="1"/>
  <c r="J2276" i="12"/>
  <c r="B2277" i="12"/>
  <c r="I2276" i="12"/>
  <c r="E2276" i="12"/>
  <c r="F2276" i="12" s="1"/>
  <c r="Y2276" i="12"/>
  <c r="V2276" i="12"/>
  <c r="U2276" i="12"/>
  <c r="Q2275" i="12"/>
  <c r="R2275" i="12" s="1"/>
  <c r="Q2276" i="12" l="1"/>
  <c r="R2276" i="12" s="1"/>
  <c r="W2276" i="12"/>
  <c r="K2276" i="12"/>
  <c r="E1663" i="13"/>
  <c r="B2278" i="12"/>
  <c r="U2277" i="12"/>
  <c r="E2277" i="12"/>
  <c r="F2277" i="12" s="1"/>
  <c r="N2277" i="12"/>
  <c r="O2277" i="12" s="1"/>
  <c r="P2277" i="12" s="1"/>
  <c r="Y2277" i="12"/>
  <c r="I2277" i="12"/>
  <c r="J2277" i="12"/>
  <c r="V2277" i="12"/>
  <c r="W2277" i="12" l="1"/>
  <c r="E1662" i="13"/>
  <c r="N2278" i="12"/>
  <c r="O2278" i="12" s="1"/>
  <c r="P2278" i="12" s="1"/>
  <c r="V2278" i="12"/>
  <c r="B2279" i="12"/>
  <c r="U2278" i="12"/>
  <c r="E2278" i="12"/>
  <c r="F2278" i="12" s="1"/>
  <c r="Y2278" i="12"/>
  <c r="J2278" i="12"/>
  <c r="I2278" i="12"/>
  <c r="K2277" i="12"/>
  <c r="Q2277" i="12"/>
  <c r="R2277" i="12" s="1"/>
  <c r="W2278" i="12" l="1"/>
  <c r="E1661" i="13"/>
  <c r="N2279" i="12"/>
  <c r="O2279" i="12" s="1"/>
  <c r="P2279" i="12" s="1"/>
  <c r="Y2279" i="12"/>
  <c r="I2279" i="12"/>
  <c r="V2279" i="12"/>
  <c r="U2279" i="12"/>
  <c r="J2279" i="12"/>
  <c r="B2280" i="12"/>
  <c r="E2279" i="12"/>
  <c r="F2279" i="12" s="1"/>
  <c r="Q2278" i="12"/>
  <c r="R2278" i="12" s="1"/>
  <c r="K2278" i="12"/>
  <c r="W2279" i="12" l="1"/>
  <c r="K2279" i="12"/>
  <c r="E1660" i="13"/>
  <c r="V2280" i="12"/>
  <c r="B2281" i="12"/>
  <c r="U2280" i="12"/>
  <c r="E2280" i="12"/>
  <c r="F2280" i="12" s="1"/>
  <c r="N2280" i="12"/>
  <c r="O2280" i="12" s="1"/>
  <c r="P2280" i="12" s="1"/>
  <c r="J2280" i="12"/>
  <c r="I2280" i="12"/>
  <c r="Y2280" i="12"/>
  <c r="Q2279" i="12"/>
  <c r="R2279" i="12" s="1"/>
  <c r="W2280" i="12" l="1"/>
  <c r="K2280" i="12"/>
  <c r="Q2280" i="12"/>
  <c r="R2280" i="12" s="1"/>
  <c r="E1659" i="13"/>
  <c r="Y2281" i="12"/>
  <c r="I2281" i="12"/>
  <c r="V2281" i="12"/>
  <c r="B2282" i="12"/>
  <c r="U2281" i="12"/>
  <c r="E2281" i="12"/>
  <c r="F2281" i="12" s="1"/>
  <c r="N2281" i="12"/>
  <c r="O2281" i="12" s="1"/>
  <c r="P2281" i="12" s="1"/>
  <c r="J2281" i="12"/>
  <c r="W2281" i="12" l="1"/>
  <c r="Q2281" i="12"/>
  <c r="R2281" i="12" s="1"/>
  <c r="E1658" i="13"/>
  <c r="V2282" i="12"/>
  <c r="B2283" i="12"/>
  <c r="U2282" i="12"/>
  <c r="E2282" i="12"/>
  <c r="F2282" i="12" s="1"/>
  <c r="J2282" i="12"/>
  <c r="Y2282" i="12"/>
  <c r="I2282" i="12"/>
  <c r="N2282" i="12"/>
  <c r="O2282" i="12" s="1"/>
  <c r="P2282" i="12" s="1"/>
  <c r="K2281" i="12"/>
  <c r="K2282" i="12" l="1"/>
  <c r="W2282" i="12"/>
  <c r="Q2282" i="12"/>
  <c r="R2282" i="12" s="1"/>
  <c r="E1657" i="13"/>
  <c r="N2283" i="12"/>
  <c r="O2283" i="12" s="1"/>
  <c r="P2283" i="12" s="1"/>
  <c r="Y2283" i="12"/>
  <c r="I2283" i="12"/>
  <c r="V2283" i="12"/>
  <c r="U2283" i="12"/>
  <c r="J2283" i="12"/>
  <c r="E2283" i="12"/>
  <c r="F2283" i="12" s="1"/>
  <c r="B2284" i="12"/>
  <c r="Q2283" i="12" l="1"/>
  <c r="R2283" i="12" s="1"/>
  <c r="K2283" i="12"/>
  <c r="E1656" i="13"/>
  <c r="J2284" i="12"/>
  <c r="Y2284" i="12"/>
  <c r="I2284" i="12"/>
  <c r="V2284" i="12"/>
  <c r="U2284" i="12"/>
  <c r="N2284" i="12"/>
  <c r="O2284" i="12" s="1"/>
  <c r="P2284" i="12" s="1"/>
  <c r="E2284" i="12"/>
  <c r="F2284" i="12" s="1"/>
  <c r="B2285" i="12"/>
  <c r="W2283" i="12"/>
  <c r="K2284" i="12" l="1"/>
  <c r="E1655" i="13"/>
  <c r="J2285" i="12"/>
  <c r="Y2285" i="12"/>
  <c r="I2285" i="12"/>
  <c r="V2285" i="12"/>
  <c r="B2286" i="12"/>
  <c r="U2285" i="12"/>
  <c r="N2285" i="12"/>
  <c r="O2285" i="12" s="1"/>
  <c r="P2285" i="12" s="1"/>
  <c r="E2285" i="12"/>
  <c r="F2285" i="12" s="1"/>
  <c r="Q2284" i="12"/>
  <c r="R2284" i="12" s="1"/>
  <c r="W2284" i="12"/>
  <c r="W2285" i="12" l="1"/>
  <c r="Q2285" i="12"/>
  <c r="R2285" i="12" s="1"/>
  <c r="E1654" i="13"/>
  <c r="J2286" i="12"/>
  <c r="Y2286" i="12"/>
  <c r="I2286" i="12"/>
  <c r="V2286" i="12"/>
  <c r="B2287" i="12"/>
  <c r="U2286" i="12"/>
  <c r="E2286" i="12"/>
  <c r="F2286" i="12" s="1"/>
  <c r="N2286" i="12"/>
  <c r="O2286" i="12" s="1"/>
  <c r="P2286" i="12" s="1"/>
  <c r="K2285" i="12"/>
  <c r="W2286" i="12" l="1"/>
  <c r="E1653" i="13"/>
  <c r="V2287" i="12"/>
  <c r="J2287" i="12"/>
  <c r="N2287" i="12"/>
  <c r="O2287" i="12" s="1"/>
  <c r="P2287" i="12" s="1"/>
  <c r="I2287" i="12"/>
  <c r="E2287" i="12"/>
  <c r="F2287" i="12" s="1"/>
  <c r="B2288" i="12"/>
  <c r="Y2287" i="12"/>
  <c r="U2287" i="12"/>
  <c r="K2286" i="12"/>
  <c r="Q2286" i="12"/>
  <c r="R2286" i="12" s="1"/>
  <c r="W2287" i="12" l="1"/>
  <c r="K2287" i="12"/>
  <c r="Q2287" i="12"/>
  <c r="R2287" i="12" s="1"/>
  <c r="E1652" i="13"/>
  <c r="N2288" i="12"/>
  <c r="O2288" i="12" s="1"/>
  <c r="P2288" i="12" s="1"/>
  <c r="J2288" i="12"/>
  <c r="V2288" i="12"/>
  <c r="U2288" i="12"/>
  <c r="I2288" i="12"/>
  <c r="E2288" i="12"/>
  <c r="F2288" i="12" s="1"/>
  <c r="B2289" i="12"/>
  <c r="Y2288" i="12"/>
  <c r="E1651" i="13" l="1"/>
  <c r="N2289" i="12"/>
  <c r="O2289" i="12" s="1"/>
  <c r="P2289" i="12" s="1"/>
  <c r="J2289" i="12"/>
  <c r="V2289" i="12"/>
  <c r="B2290" i="12"/>
  <c r="U2289" i="12"/>
  <c r="E2289" i="12"/>
  <c r="F2289" i="12" s="1"/>
  <c r="Y2289" i="12"/>
  <c r="I2289" i="12"/>
  <c r="K2288" i="12"/>
  <c r="W2288" i="12"/>
  <c r="Q2288" i="12"/>
  <c r="R2288" i="12" s="1"/>
  <c r="W2289" i="12" l="1"/>
  <c r="E1650" i="13"/>
  <c r="N2290" i="12"/>
  <c r="O2290" i="12" s="1"/>
  <c r="P2290" i="12" s="1"/>
  <c r="J2290" i="12"/>
  <c r="Y2290" i="12"/>
  <c r="I2290" i="12"/>
  <c r="B2291" i="12"/>
  <c r="V2290" i="12"/>
  <c r="U2290" i="12"/>
  <c r="E2290" i="12"/>
  <c r="F2290" i="12" s="1"/>
  <c r="Q2289" i="12"/>
  <c r="R2289" i="12" s="1"/>
  <c r="K2289" i="12"/>
  <c r="W2290" i="12" l="1"/>
  <c r="K2290" i="12"/>
  <c r="E1649" i="13"/>
  <c r="J2291" i="12"/>
  <c r="V2291" i="12"/>
  <c r="B2292" i="12"/>
  <c r="U2291" i="12"/>
  <c r="E2291" i="12"/>
  <c r="F2291" i="12" s="1"/>
  <c r="N2291" i="12"/>
  <c r="O2291" i="12" s="1"/>
  <c r="P2291" i="12" s="1"/>
  <c r="I2291" i="12"/>
  <c r="Y2291" i="12"/>
  <c r="Q2290" i="12"/>
  <c r="R2290" i="12" s="1"/>
  <c r="K2291" i="12" l="1"/>
  <c r="Q2291" i="12"/>
  <c r="R2291" i="12" s="1"/>
  <c r="W2291" i="12"/>
  <c r="E1648" i="13"/>
  <c r="B2293" i="12"/>
  <c r="U2292" i="12"/>
  <c r="E2292" i="12"/>
  <c r="F2292" i="12" s="1"/>
  <c r="N2292" i="12"/>
  <c r="O2292" i="12" s="1"/>
  <c r="P2292" i="12" s="1"/>
  <c r="Y2292" i="12"/>
  <c r="V2292" i="12"/>
  <c r="J2292" i="12"/>
  <c r="I2292" i="12"/>
  <c r="W2292" i="12" l="1"/>
  <c r="E1647" i="13"/>
  <c r="B2294" i="12"/>
  <c r="U2293" i="12"/>
  <c r="E2293" i="12"/>
  <c r="F2293" i="12" s="1"/>
  <c r="N2293" i="12"/>
  <c r="O2293" i="12" s="1"/>
  <c r="P2293" i="12" s="1"/>
  <c r="J2293" i="12"/>
  <c r="Y2293" i="12"/>
  <c r="I2293" i="12"/>
  <c r="V2293" i="12"/>
  <c r="K2292" i="12"/>
  <c r="Q2292" i="12"/>
  <c r="R2292" i="12" s="1"/>
  <c r="W2293" i="12" l="1"/>
  <c r="Q2293" i="12"/>
  <c r="R2293" i="12" s="1"/>
  <c r="E1646" i="13"/>
  <c r="N2294" i="12"/>
  <c r="O2294" i="12" s="1"/>
  <c r="P2294" i="12" s="1"/>
  <c r="V2294" i="12"/>
  <c r="B2295" i="12"/>
  <c r="U2294" i="12"/>
  <c r="E2294" i="12"/>
  <c r="F2294" i="12" s="1"/>
  <c r="J2294" i="12"/>
  <c r="I2294" i="12"/>
  <c r="Y2294" i="12"/>
  <c r="K2293" i="12"/>
  <c r="Q2294" i="12" l="1"/>
  <c r="R2294" i="12" s="1"/>
  <c r="K2294" i="12"/>
  <c r="W2294" i="12"/>
  <c r="E1645" i="13"/>
  <c r="N2295" i="12"/>
  <c r="O2295" i="12" s="1"/>
  <c r="P2295" i="12" s="1"/>
  <c r="J2295" i="12"/>
  <c r="Y2295" i="12"/>
  <c r="I2295" i="12"/>
  <c r="B2296" i="12"/>
  <c r="U2295" i="12"/>
  <c r="E2295" i="12"/>
  <c r="F2295" i="12" s="1"/>
  <c r="V2295" i="12"/>
  <c r="Q2295" i="12" l="1"/>
  <c r="R2295" i="12" s="1"/>
  <c r="W2295" i="12"/>
  <c r="E1644" i="13"/>
  <c r="Y2296" i="12"/>
  <c r="I2296" i="12"/>
  <c r="V2296" i="12"/>
  <c r="B2297" i="12"/>
  <c r="U2296" i="12"/>
  <c r="E2296" i="12"/>
  <c r="F2296" i="12" s="1"/>
  <c r="N2296" i="12"/>
  <c r="O2296" i="12" s="1"/>
  <c r="P2296" i="12" s="1"/>
  <c r="J2296" i="12"/>
  <c r="K2295" i="12"/>
  <c r="W2296" i="12" l="1"/>
  <c r="Q2296" i="12"/>
  <c r="R2296" i="12" s="1"/>
  <c r="E1643" i="13"/>
  <c r="Y2297" i="12"/>
  <c r="I2297" i="12"/>
  <c r="V2297" i="12"/>
  <c r="B2298" i="12"/>
  <c r="U2297" i="12"/>
  <c r="E2297" i="12"/>
  <c r="F2297" i="12" s="1"/>
  <c r="N2297" i="12"/>
  <c r="O2297" i="12" s="1"/>
  <c r="P2297" i="12" s="1"/>
  <c r="J2297" i="12"/>
  <c r="K2296" i="12"/>
  <c r="W2297" i="12" l="1"/>
  <c r="Q2297" i="12"/>
  <c r="R2297" i="12" s="1"/>
  <c r="E1642" i="13"/>
  <c r="V2298" i="12"/>
  <c r="B2299" i="12"/>
  <c r="U2298" i="12"/>
  <c r="E2298" i="12"/>
  <c r="F2298" i="12" s="1"/>
  <c r="J2298" i="12"/>
  <c r="Y2298" i="12"/>
  <c r="I2298" i="12"/>
  <c r="N2298" i="12"/>
  <c r="O2298" i="12" s="1"/>
  <c r="P2298" i="12" s="1"/>
  <c r="K2297" i="12"/>
  <c r="W2298" i="12" l="1"/>
  <c r="E1641" i="13"/>
  <c r="N2299" i="12"/>
  <c r="O2299" i="12" s="1"/>
  <c r="P2299" i="12" s="1"/>
  <c r="Y2299" i="12"/>
  <c r="I2299" i="12"/>
  <c r="V2299" i="12"/>
  <c r="B2300" i="12"/>
  <c r="U2299" i="12"/>
  <c r="J2299" i="12"/>
  <c r="E2299" i="12"/>
  <c r="F2299" i="12" s="1"/>
  <c r="K2298" i="12"/>
  <c r="Q2298" i="12"/>
  <c r="R2298" i="12" s="1"/>
  <c r="K2299" i="12" l="1"/>
  <c r="W2299" i="12"/>
  <c r="Q2299" i="12"/>
  <c r="R2299" i="12" s="1"/>
  <c r="E1640" i="13"/>
  <c r="J2300" i="12"/>
  <c r="Y2300" i="12"/>
  <c r="I2300" i="12"/>
  <c r="V2300" i="12"/>
  <c r="B2301" i="12"/>
  <c r="U2300" i="12"/>
  <c r="E2300" i="12"/>
  <c r="F2300" i="12" s="1"/>
  <c r="N2300" i="12"/>
  <c r="O2300" i="12" s="1"/>
  <c r="P2300" i="12" s="1"/>
  <c r="W2300" i="12" l="1"/>
  <c r="E1639" i="13"/>
  <c r="J2301" i="12"/>
  <c r="Y2301" i="12"/>
  <c r="I2301" i="12"/>
  <c r="V2301" i="12"/>
  <c r="U2301" i="12"/>
  <c r="N2301" i="12"/>
  <c r="O2301" i="12" s="1"/>
  <c r="P2301" i="12" s="1"/>
  <c r="E2301" i="12"/>
  <c r="F2301" i="12" s="1"/>
  <c r="B2302" i="12"/>
  <c r="K2300" i="12"/>
  <c r="Q2300" i="12"/>
  <c r="R2300" i="12" s="1"/>
  <c r="Q2301" i="12" l="1"/>
  <c r="R2301" i="12" s="1"/>
  <c r="K2301" i="12"/>
  <c r="E1638" i="13"/>
  <c r="J2302" i="12"/>
  <c r="Y2302" i="12"/>
  <c r="I2302" i="12"/>
  <c r="V2302" i="12"/>
  <c r="B2303" i="12"/>
  <c r="U2302" i="12"/>
  <c r="E2302" i="12"/>
  <c r="F2302" i="12" s="1"/>
  <c r="N2302" i="12"/>
  <c r="O2302" i="12" s="1"/>
  <c r="P2302" i="12" s="1"/>
  <c r="W2301" i="12"/>
  <c r="W2302" i="12" l="1"/>
  <c r="E1637" i="13"/>
  <c r="V2303" i="12"/>
  <c r="J2303" i="12"/>
  <c r="E2303" i="12"/>
  <c r="F2303" i="12" s="1"/>
  <c r="B2304" i="12"/>
  <c r="Y2303" i="12"/>
  <c r="U2303" i="12"/>
  <c r="N2303" i="12"/>
  <c r="O2303" i="12" s="1"/>
  <c r="P2303" i="12" s="1"/>
  <c r="I2303" i="12"/>
  <c r="K2302" i="12"/>
  <c r="Q2302" i="12"/>
  <c r="R2302" i="12" s="1"/>
  <c r="W2303" i="12" l="1"/>
  <c r="E1636" i="13"/>
  <c r="N2304" i="12"/>
  <c r="O2304" i="12" s="1"/>
  <c r="P2304" i="12" s="1"/>
  <c r="J2304" i="12"/>
  <c r="Y2304" i="12"/>
  <c r="I2304" i="12"/>
  <c r="U2304" i="12"/>
  <c r="E2304" i="12"/>
  <c r="F2304" i="12" s="1"/>
  <c r="B2305" i="12"/>
  <c r="V2304" i="12"/>
  <c r="Q2303" i="12"/>
  <c r="R2303" i="12" s="1"/>
  <c r="K2303" i="12"/>
  <c r="K2304" i="12" l="1"/>
  <c r="Q2304" i="12"/>
  <c r="R2304" i="12" s="1"/>
  <c r="E1635" i="13"/>
  <c r="N2305" i="12"/>
  <c r="O2305" i="12" s="1"/>
  <c r="P2305" i="12" s="1"/>
  <c r="J2305" i="12"/>
  <c r="V2305" i="12"/>
  <c r="B2306" i="12"/>
  <c r="U2305" i="12"/>
  <c r="E2305" i="12"/>
  <c r="F2305" i="12" s="1"/>
  <c r="Y2305" i="12"/>
  <c r="I2305" i="12"/>
  <c r="W2304" i="12"/>
  <c r="Q2305" i="12" l="1"/>
  <c r="R2305" i="12" s="1"/>
  <c r="K2305" i="12"/>
  <c r="W2305" i="12"/>
  <c r="E1634" i="13"/>
  <c r="N2306" i="12"/>
  <c r="O2306" i="12" s="1"/>
  <c r="P2306" i="12" s="1"/>
  <c r="J2306" i="12"/>
  <c r="Y2306" i="12"/>
  <c r="I2306" i="12"/>
  <c r="B2307" i="12"/>
  <c r="V2306" i="12"/>
  <c r="U2306" i="12"/>
  <c r="E2306" i="12"/>
  <c r="F2306" i="12" s="1"/>
  <c r="W2306" i="12" l="1"/>
  <c r="E1633" i="13"/>
  <c r="J2307" i="12"/>
  <c r="V2307" i="12"/>
  <c r="B2308" i="12"/>
  <c r="U2307" i="12"/>
  <c r="E2307" i="12"/>
  <c r="F2307" i="12" s="1"/>
  <c r="N2307" i="12"/>
  <c r="O2307" i="12" s="1"/>
  <c r="P2307" i="12" s="1"/>
  <c r="Y2307" i="12"/>
  <c r="I2307" i="12"/>
  <c r="Q2306" i="12"/>
  <c r="R2306" i="12" s="1"/>
  <c r="K2306" i="12"/>
  <c r="Q2307" i="12" l="1"/>
  <c r="R2307" i="12" s="1"/>
  <c r="K2307" i="12"/>
  <c r="W2307" i="12"/>
  <c r="E1632" i="13"/>
  <c r="Y2308" i="12"/>
  <c r="I2308" i="12"/>
  <c r="B2309" i="12"/>
  <c r="U2308" i="12"/>
  <c r="E2308" i="12"/>
  <c r="F2308" i="12" s="1"/>
  <c r="N2308" i="12"/>
  <c r="O2308" i="12" s="1"/>
  <c r="P2308" i="12" s="1"/>
  <c r="V2308" i="12"/>
  <c r="J2308" i="12"/>
  <c r="E1631" i="13" l="1"/>
  <c r="V2309" i="12"/>
  <c r="B2310" i="12"/>
  <c r="U2309" i="12"/>
  <c r="E2309" i="12"/>
  <c r="F2309" i="12" s="1"/>
  <c r="N2309" i="12"/>
  <c r="O2309" i="12" s="1"/>
  <c r="P2309" i="12" s="1"/>
  <c r="J2309" i="12"/>
  <c r="Y2309" i="12"/>
  <c r="I2309" i="12"/>
  <c r="K2308" i="12"/>
  <c r="Q2308" i="12"/>
  <c r="R2308" i="12" s="1"/>
  <c r="W2308" i="12"/>
  <c r="W2309" i="12" l="1"/>
  <c r="K2309" i="12"/>
  <c r="Q2309" i="12"/>
  <c r="R2309" i="12" s="1"/>
  <c r="E1630" i="13"/>
  <c r="N2310" i="12"/>
  <c r="O2310" i="12" s="1"/>
  <c r="P2310" i="12" s="1"/>
  <c r="V2310" i="12"/>
  <c r="B2311" i="12"/>
  <c r="U2310" i="12"/>
  <c r="E2310" i="12"/>
  <c r="F2310" i="12" s="1"/>
  <c r="Y2310" i="12"/>
  <c r="J2310" i="12"/>
  <c r="I2310" i="12"/>
  <c r="W2310" i="12" l="1"/>
  <c r="Q2310" i="12"/>
  <c r="R2310" i="12" s="1"/>
  <c r="K2310" i="12"/>
  <c r="E1629" i="13"/>
  <c r="N2311" i="12"/>
  <c r="O2311" i="12" s="1"/>
  <c r="P2311" i="12" s="1"/>
  <c r="J2311" i="12"/>
  <c r="Y2311" i="12"/>
  <c r="I2311" i="12"/>
  <c r="B2312" i="12"/>
  <c r="U2311" i="12"/>
  <c r="E2311" i="12"/>
  <c r="F2311" i="12" s="1"/>
  <c r="V2311" i="12"/>
  <c r="W2311" i="12" l="1"/>
  <c r="Q2311" i="12"/>
  <c r="R2311" i="12" s="1"/>
  <c r="E1628" i="13"/>
  <c r="Y2312" i="12"/>
  <c r="I2312" i="12"/>
  <c r="V2312" i="12"/>
  <c r="B2313" i="12"/>
  <c r="U2312" i="12"/>
  <c r="E2312" i="12"/>
  <c r="F2312" i="12" s="1"/>
  <c r="N2312" i="12"/>
  <c r="O2312" i="12" s="1"/>
  <c r="P2312" i="12" s="1"/>
  <c r="J2312" i="12"/>
  <c r="K2311" i="12"/>
  <c r="K2312" i="12" l="1"/>
  <c r="Q2312" i="12"/>
  <c r="R2312" i="12" s="1"/>
  <c r="W2312" i="12"/>
  <c r="E1627" i="13"/>
  <c r="J2313" i="12"/>
  <c r="Y2313" i="12"/>
  <c r="I2313" i="12"/>
  <c r="V2313" i="12"/>
  <c r="B2314" i="12"/>
  <c r="U2313" i="12"/>
  <c r="E2313" i="12"/>
  <c r="F2313" i="12" s="1"/>
  <c r="N2313" i="12"/>
  <c r="O2313" i="12" s="1"/>
  <c r="P2313" i="12" s="1"/>
  <c r="Q2313" i="12" l="1"/>
  <c r="R2313" i="12" s="1"/>
  <c r="K2313" i="12"/>
  <c r="W2313" i="12"/>
  <c r="E1626" i="13"/>
  <c r="V2314" i="12"/>
  <c r="B2315" i="12"/>
  <c r="U2314" i="12"/>
  <c r="E2314" i="12"/>
  <c r="F2314" i="12" s="1"/>
  <c r="N2314" i="12"/>
  <c r="O2314" i="12" s="1"/>
  <c r="P2314" i="12" s="1"/>
  <c r="J2314" i="12"/>
  <c r="Y2314" i="12"/>
  <c r="I2314" i="12"/>
  <c r="E1625" i="13" l="1"/>
  <c r="N2315" i="12"/>
  <c r="O2315" i="12" s="1"/>
  <c r="P2315" i="12" s="1"/>
  <c r="J2315" i="12"/>
  <c r="Y2315" i="12"/>
  <c r="I2315" i="12"/>
  <c r="V2315" i="12"/>
  <c r="B2316" i="12"/>
  <c r="U2315" i="12"/>
  <c r="E2315" i="12"/>
  <c r="F2315" i="12" s="1"/>
  <c r="K2314" i="12"/>
  <c r="Q2314" i="12"/>
  <c r="R2314" i="12" s="1"/>
  <c r="W2314" i="12"/>
  <c r="W2315" i="12" l="1"/>
  <c r="E1624" i="13"/>
  <c r="J2316" i="12"/>
  <c r="Y2316" i="12"/>
  <c r="I2316" i="12"/>
  <c r="V2316" i="12"/>
  <c r="B2317" i="12"/>
  <c r="U2316" i="12"/>
  <c r="E2316" i="12"/>
  <c r="F2316" i="12" s="1"/>
  <c r="N2316" i="12"/>
  <c r="O2316" i="12" s="1"/>
  <c r="P2316" i="12" s="1"/>
  <c r="K2315" i="12"/>
  <c r="Q2315" i="12"/>
  <c r="R2315" i="12" s="1"/>
  <c r="W2316" i="12" l="1"/>
  <c r="E1623" i="13"/>
  <c r="N2317" i="12"/>
  <c r="O2317" i="12" s="1"/>
  <c r="P2317" i="12" s="1"/>
  <c r="J2317" i="12"/>
  <c r="Y2317" i="12"/>
  <c r="I2317" i="12"/>
  <c r="V2317" i="12"/>
  <c r="B2318" i="12"/>
  <c r="U2317" i="12"/>
  <c r="E2317" i="12"/>
  <c r="F2317" i="12" s="1"/>
  <c r="K2316" i="12"/>
  <c r="Q2316" i="12"/>
  <c r="R2316" i="12" s="1"/>
  <c r="Q2317" i="12" l="1"/>
  <c r="R2317" i="12" s="1"/>
  <c r="K2317" i="12"/>
  <c r="W2317" i="12"/>
  <c r="E1622" i="13"/>
  <c r="J2318" i="12"/>
  <c r="Y2318" i="12"/>
  <c r="I2318" i="12"/>
  <c r="V2318" i="12"/>
  <c r="B2319" i="12"/>
  <c r="U2318" i="12"/>
  <c r="E2318" i="12"/>
  <c r="F2318" i="12" s="1"/>
  <c r="N2318" i="12"/>
  <c r="O2318" i="12" s="1"/>
  <c r="P2318" i="12" s="1"/>
  <c r="K2318" i="12" l="1"/>
  <c r="Q2318" i="12"/>
  <c r="R2318" i="12" s="1"/>
  <c r="W2318" i="12"/>
  <c r="E1621" i="13"/>
  <c r="V2319" i="12"/>
  <c r="B2320" i="12"/>
  <c r="U2319" i="12"/>
  <c r="N2319" i="12"/>
  <c r="O2319" i="12" s="1"/>
  <c r="P2319" i="12" s="1"/>
  <c r="J2319" i="12"/>
  <c r="Y2319" i="12"/>
  <c r="I2319" i="12"/>
  <c r="E2319" i="12"/>
  <c r="F2319" i="12" s="1"/>
  <c r="W2319" i="12" l="1"/>
  <c r="K2319" i="12"/>
  <c r="Q2319" i="12"/>
  <c r="R2319" i="12" s="1"/>
  <c r="E1620" i="13"/>
  <c r="B2321" i="12"/>
  <c r="U2320" i="12"/>
  <c r="E2320" i="12"/>
  <c r="F2320" i="12" s="1"/>
  <c r="N2320" i="12"/>
  <c r="O2320" i="12" s="1"/>
  <c r="P2320" i="12" s="1"/>
  <c r="J2320" i="12"/>
  <c r="Y2320" i="12"/>
  <c r="I2320" i="12"/>
  <c r="V2320" i="12"/>
  <c r="E1619" i="13" l="1"/>
  <c r="N2321" i="12"/>
  <c r="O2321" i="12" s="1"/>
  <c r="P2321" i="12" s="1"/>
  <c r="J2321" i="12"/>
  <c r="Y2321" i="12"/>
  <c r="I2321" i="12"/>
  <c r="V2321" i="12"/>
  <c r="B2322" i="12"/>
  <c r="U2321" i="12"/>
  <c r="E2321" i="12"/>
  <c r="F2321" i="12" s="1"/>
  <c r="K2320" i="12"/>
  <c r="Q2320" i="12"/>
  <c r="R2320" i="12" s="1"/>
  <c r="W2320" i="12"/>
  <c r="E1618" i="13" l="1"/>
  <c r="N2322" i="12"/>
  <c r="O2322" i="12" s="1"/>
  <c r="P2322" i="12" s="1"/>
  <c r="J2322" i="12"/>
  <c r="Y2322" i="12"/>
  <c r="I2322" i="12"/>
  <c r="V2322" i="12"/>
  <c r="B2323" i="12"/>
  <c r="U2322" i="12"/>
  <c r="E2322" i="12"/>
  <c r="F2322" i="12" s="1"/>
  <c r="K2321" i="12"/>
  <c r="Q2321" i="12"/>
  <c r="R2321" i="12" s="1"/>
  <c r="W2321" i="12"/>
  <c r="W2322" i="12" l="1"/>
  <c r="E1617" i="13"/>
  <c r="J2323" i="12"/>
  <c r="Y2323" i="12"/>
  <c r="I2323" i="12"/>
  <c r="V2323" i="12"/>
  <c r="B2324" i="12"/>
  <c r="U2323" i="12"/>
  <c r="E2323" i="12"/>
  <c r="F2323" i="12" s="1"/>
  <c r="N2323" i="12"/>
  <c r="O2323" i="12" s="1"/>
  <c r="P2323" i="12" s="1"/>
  <c r="K2322" i="12"/>
  <c r="Q2322" i="12"/>
  <c r="R2322" i="12" s="1"/>
  <c r="E1616" i="13" l="1"/>
  <c r="Y2324" i="12"/>
  <c r="I2324" i="12"/>
  <c r="V2324" i="12"/>
  <c r="B2325" i="12"/>
  <c r="U2324" i="12"/>
  <c r="E2324" i="12"/>
  <c r="F2324" i="12" s="1"/>
  <c r="N2324" i="12"/>
  <c r="O2324" i="12" s="1"/>
  <c r="P2324" i="12" s="1"/>
  <c r="J2324" i="12"/>
  <c r="K2323" i="12"/>
  <c r="Q2323" i="12"/>
  <c r="R2323" i="12" s="1"/>
  <c r="W2323" i="12"/>
  <c r="W2324" i="12" l="1"/>
  <c r="E1615" i="13"/>
  <c r="V2325" i="12"/>
  <c r="B2326" i="12"/>
  <c r="U2325" i="12"/>
  <c r="E2325" i="12"/>
  <c r="F2325" i="12" s="1"/>
  <c r="N2325" i="12"/>
  <c r="O2325" i="12" s="1"/>
  <c r="P2325" i="12" s="1"/>
  <c r="J2325" i="12"/>
  <c r="Y2325" i="12"/>
  <c r="I2325" i="12"/>
  <c r="K2324" i="12"/>
  <c r="Q2324" i="12"/>
  <c r="R2324" i="12" s="1"/>
  <c r="W2325" i="12" l="1"/>
  <c r="Q2325" i="12"/>
  <c r="R2325" i="12" s="1"/>
  <c r="E1614" i="13"/>
  <c r="N2326" i="12"/>
  <c r="O2326" i="12" s="1"/>
  <c r="P2326" i="12" s="1"/>
  <c r="J2326" i="12"/>
  <c r="Y2326" i="12"/>
  <c r="I2326" i="12"/>
  <c r="V2326" i="12"/>
  <c r="B2327" i="12"/>
  <c r="U2326" i="12"/>
  <c r="E2326" i="12"/>
  <c r="F2326" i="12" s="1"/>
  <c r="K2325" i="12"/>
  <c r="W2326" i="12" l="1"/>
  <c r="K2326" i="12"/>
  <c r="Q2326" i="12"/>
  <c r="R2326" i="12" s="1"/>
  <c r="E1613" i="13"/>
  <c r="N2327" i="12"/>
  <c r="O2327" i="12" s="1"/>
  <c r="P2327" i="12" s="1"/>
  <c r="J2327" i="12"/>
  <c r="Y2327" i="12"/>
  <c r="I2327" i="12"/>
  <c r="V2327" i="12"/>
  <c r="B2328" i="12"/>
  <c r="U2327" i="12"/>
  <c r="E2327" i="12"/>
  <c r="F2327" i="12" s="1"/>
  <c r="W2327" i="12" l="1"/>
  <c r="Q2327" i="12"/>
  <c r="R2327" i="12" s="1"/>
  <c r="E1612" i="13"/>
  <c r="J2328" i="12"/>
  <c r="Y2328" i="12"/>
  <c r="I2328" i="12"/>
  <c r="V2328" i="12"/>
  <c r="B2329" i="12"/>
  <c r="U2328" i="12"/>
  <c r="E2328" i="12"/>
  <c r="F2328" i="12" s="1"/>
  <c r="N2328" i="12"/>
  <c r="O2328" i="12" s="1"/>
  <c r="P2328" i="12" s="1"/>
  <c r="K2327" i="12"/>
  <c r="K2328" i="12" l="1"/>
  <c r="Q2328" i="12"/>
  <c r="R2328" i="12" s="1"/>
  <c r="W2328" i="12"/>
  <c r="E1611" i="13"/>
  <c r="J2329" i="12"/>
  <c r="Y2329" i="12"/>
  <c r="I2329" i="12"/>
  <c r="V2329" i="12"/>
  <c r="B2330" i="12"/>
  <c r="U2329" i="12"/>
  <c r="E2329" i="12"/>
  <c r="F2329" i="12" s="1"/>
  <c r="N2329" i="12"/>
  <c r="O2329" i="12" s="1"/>
  <c r="P2329" i="12" s="1"/>
  <c r="W2329" i="12" l="1"/>
  <c r="Q2329" i="12"/>
  <c r="R2329" i="12" s="1"/>
  <c r="E1610" i="13"/>
  <c r="V2330" i="12"/>
  <c r="B2331" i="12"/>
  <c r="U2330" i="12"/>
  <c r="E2330" i="12"/>
  <c r="F2330" i="12" s="1"/>
  <c r="N2330" i="12"/>
  <c r="O2330" i="12" s="1"/>
  <c r="P2330" i="12" s="1"/>
  <c r="J2330" i="12"/>
  <c r="Y2330" i="12"/>
  <c r="I2330" i="12"/>
  <c r="K2329" i="12"/>
  <c r="K2330" i="12" l="1"/>
  <c r="Q2330" i="12"/>
  <c r="R2330" i="12" s="1"/>
  <c r="W2330" i="12"/>
  <c r="E1609" i="13"/>
  <c r="N2331" i="12"/>
  <c r="O2331" i="12" s="1"/>
  <c r="P2331" i="12" s="1"/>
  <c r="J2331" i="12"/>
  <c r="Y2331" i="12"/>
  <c r="I2331" i="12"/>
  <c r="V2331" i="12"/>
  <c r="B2332" i="12"/>
  <c r="U2331" i="12"/>
  <c r="E2331" i="12"/>
  <c r="F2331" i="12" s="1"/>
  <c r="K2331" i="12" l="1"/>
  <c r="Q2331" i="12"/>
  <c r="R2331" i="12" s="1"/>
  <c r="W2331" i="12"/>
  <c r="E1608" i="13"/>
  <c r="N2332" i="12"/>
  <c r="O2332" i="12" s="1"/>
  <c r="P2332" i="12" s="1"/>
  <c r="J2332" i="12"/>
  <c r="Y2332" i="12"/>
  <c r="I2332" i="12"/>
  <c r="V2332" i="12"/>
  <c r="B2333" i="12"/>
  <c r="U2332" i="12"/>
  <c r="E2332" i="12"/>
  <c r="F2332" i="12" s="1"/>
  <c r="K2332" i="12" l="1"/>
  <c r="Q2332" i="12"/>
  <c r="R2332" i="12" s="1"/>
  <c r="W2332" i="12"/>
  <c r="E1607" i="13"/>
  <c r="N2333" i="12"/>
  <c r="O2333" i="12" s="1"/>
  <c r="P2333" i="12" s="1"/>
  <c r="J2333" i="12"/>
  <c r="Y2333" i="12"/>
  <c r="I2333" i="12"/>
  <c r="V2333" i="12"/>
  <c r="B2334" i="12"/>
  <c r="U2333" i="12"/>
  <c r="E2333" i="12"/>
  <c r="F2333" i="12" s="1"/>
  <c r="W2333" i="12" l="1"/>
  <c r="Q2333" i="12"/>
  <c r="R2333" i="12" s="1"/>
  <c r="E1606" i="13"/>
  <c r="J2334" i="12"/>
  <c r="Y2334" i="12"/>
  <c r="I2334" i="12"/>
  <c r="V2334" i="12"/>
  <c r="B2335" i="12"/>
  <c r="U2334" i="12"/>
  <c r="E2334" i="12"/>
  <c r="F2334" i="12" s="1"/>
  <c r="N2334" i="12"/>
  <c r="O2334" i="12" s="1"/>
  <c r="P2334" i="12" s="1"/>
  <c r="K2333" i="12"/>
  <c r="K2334" i="12" l="1"/>
  <c r="Q2334" i="12"/>
  <c r="R2334" i="12" s="1"/>
  <c r="W2334" i="12"/>
  <c r="E1605" i="13"/>
  <c r="V2335" i="12"/>
  <c r="B2336" i="12"/>
  <c r="U2335" i="12"/>
  <c r="E2335" i="12"/>
  <c r="F2335" i="12" s="1"/>
  <c r="N2335" i="12"/>
  <c r="O2335" i="12" s="1"/>
  <c r="P2335" i="12" s="1"/>
  <c r="J2335" i="12"/>
  <c r="Y2335" i="12"/>
  <c r="I2335" i="12"/>
  <c r="W2335" i="12" l="1"/>
  <c r="E1604" i="13"/>
  <c r="B2337" i="12"/>
  <c r="U2336" i="12"/>
  <c r="E2336" i="12"/>
  <c r="F2336" i="12" s="1"/>
  <c r="N2336" i="12"/>
  <c r="O2336" i="12" s="1"/>
  <c r="P2336" i="12" s="1"/>
  <c r="J2336" i="12"/>
  <c r="Y2336" i="12"/>
  <c r="I2336" i="12"/>
  <c r="V2336" i="12"/>
  <c r="K2335" i="12"/>
  <c r="Q2335" i="12"/>
  <c r="R2335" i="12" s="1"/>
  <c r="Q2336" i="12" l="1"/>
  <c r="R2336" i="12" s="1"/>
  <c r="W2336" i="12"/>
  <c r="E1603" i="13"/>
  <c r="N2337" i="12"/>
  <c r="O2337" i="12" s="1"/>
  <c r="P2337" i="12" s="1"/>
  <c r="J2337" i="12"/>
  <c r="Y2337" i="12"/>
  <c r="I2337" i="12"/>
  <c r="V2337" i="12"/>
  <c r="B2338" i="12"/>
  <c r="U2337" i="12"/>
  <c r="E2337" i="12"/>
  <c r="F2337" i="12" s="1"/>
  <c r="K2336" i="12"/>
  <c r="K2337" i="12" l="1"/>
  <c r="Q2337" i="12"/>
  <c r="R2337" i="12" s="1"/>
  <c r="W2337" i="12"/>
  <c r="E1602" i="13"/>
  <c r="N2338" i="12"/>
  <c r="O2338" i="12" s="1"/>
  <c r="P2338" i="12" s="1"/>
  <c r="J2338" i="12"/>
  <c r="Y2338" i="12"/>
  <c r="I2338" i="12"/>
  <c r="V2338" i="12"/>
  <c r="B2339" i="12"/>
  <c r="U2338" i="12"/>
  <c r="E2338" i="12"/>
  <c r="F2338" i="12" s="1"/>
  <c r="Q2338" i="12" l="1"/>
  <c r="R2338" i="12" s="1"/>
  <c r="W2338" i="12"/>
  <c r="E1601" i="13"/>
  <c r="J2339" i="12"/>
  <c r="Y2339" i="12"/>
  <c r="I2339" i="12"/>
  <c r="V2339" i="12"/>
  <c r="B2340" i="12"/>
  <c r="U2339" i="12"/>
  <c r="E2339" i="12"/>
  <c r="F2339" i="12" s="1"/>
  <c r="N2339" i="12"/>
  <c r="O2339" i="12" s="1"/>
  <c r="P2339" i="12" s="1"/>
  <c r="K2338" i="12"/>
  <c r="W2339" i="12" l="1"/>
  <c r="Q2339" i="12"/>
  <c r="R2339" i="12" s="1"/>
  <c r="E1600" i="13"/>
  <c r="Y2340" i="12"/>
  <c r="I2340" i="12"/>
  <c r="V2340" i="12"/>
  <c r="B2341" i="12"/>
  <c r="U2340" i="12"/>
  <c r="E2340" i="12"/>
  <c r="F2340" i="12" s="1"/>
  <c r="N2340" i="12"/>
  <c r="O2340" i="12" s="1"/>
  <c r="P2340" i="12" s="1"/>
  <c r="J2340" i="12"/>
  <c r="K2339" i="12"/>
  <c r="Q2340" i="12" l="1"/>
  <c r="R2340" i="12" s="1"/>
  <c r="W2340" i="12"/>
  <c r="E1599" i="13"/>
  <c r="V2341" i="12"/>
  <c r="B2342" i="12"/>
  <c r="U2341" i="12"/>
  <c r="E2341" i="12"/>
  <c r="F2341" i="12" s="1"/>
  <c r="N2341" i="12"/>
  <c r="O2341" i="12" s="1"/>
  <c r="P2341" i="12" s="1"/>
  <c r="J2341" i="12"/>
  <c r="Y2341" i="12"/>
  <c r="I2341" i="12"/>
  <c r="K2340" i="12"/>
  <c r="W2341" i="12" l="1"/>
  <c r="E1598" i="13"/>
  <c r="N2342" i="12"/>
  <c r="O2342" i="12" s="1"/>
  <c r="P2342" i="12" s="1"/>
  <c r="J2342" i="12"/>
  <c r="Y2342" i="12"/>
  <c r="I2342" i="12"/>
  <c r="V2342" i="12"/>
  <c r="B2343" i="12"/>
  <c r="U2342" i="12"/>
  <c r="E2342" i="12"/>
  <c r="F2342" i="12" s="1"/>
  <c r="K2341" i="12"/>
  <c r="Q2341" i="12"/>
  <c r="R2341" i="12" s="1"/>
  <c r="W2342" i="12" l="1"/>
  <c r="Q2342" i="12"/>
  <c r="R2342" i="12" s="1"/>
  <c r="E1597" i="13"/>
  <c r="N2343" i="12"/>
  <c r="O2343" i="12" s="1"/>
  <c r="P2343" i="12" s="1"/>
  <c r="J2343" i="12"/>
  <c r="Y2343" i="12"/>
  <c r="I2343" i="12"/>
  <c r="V2343" i="12"/>
  <c r="B2344" i="12"/>
  <c r="U2343" i="12"/>
  <c r="E2343" i="12"/>
  <c r="F2343" i="12" s="1"/>
  <c r="K2342" i="12"/>
  <c r="W2343" i="12" l="1"/>
  <c r="Q2343" i="12"/>
  <c r="R2343" i="12" s="1"/>
  <c r="E1596" i="13"/>
  <c r="J2344" i="12"/>
  <c r="Y2344" i="12"/>
  <c r="I2344" i="12"/>
  <c r="V2344" i="12"/>
  <c r="B2345" i="12"/>
  <c r="U2344" i="12"/>
  <c r="E2344" i="12"/>
  <c r="F2344" i="12" s="1"/>
  <c r="N2344" i="12"/>
  <c r="O2344" i="12" s="1"/>
  <c r="P2344" i="12" s="1"/>
  <c r="K2343" i="12"/>
  <c r="W2344" i="12" l="1"/>
  <c r="Q2344" i="12"/>
  <c r="R2344" i="12" s="1"/>
  <c r="E1595" i="13"/>
  <c r="J2345" i="12"/>
  <c r="Y2345" i="12"/>
  <c r="I2345" i="12"/>
  <c r="V2345" i="12"/>
  <c r="B2346" i="12"/>
  <c r="U2345" i="12"/>
  <c r="E2345" i="12"/>
  <c r="F2345" i="12" s="1"/>
  <c r="N2345" i="12"/>
  <c r="O2345" i="12" s="1"/>
  <c r="P2345" i="12" s="1"/>
  <c r="K2344" i="12"/>
  <c r="K2345" i="12" l="1"/>
  <c r="Q2345" i="12"/>
  <c r="R2345" i="12" s="1"/>
  <c r="W2345" i="12"/>
  <c r="E1594" i="13"/>
  <c r="V2346" i="12"/>
  <c r="B2347" i="12"/>
  <c r="U2346" i="12"/>
  <c r="E2346" i="12"/>
  <c r="F2346" i="12" s="1"/>
  <c r="N2346" i="12"/>
  <c r="O2346" i="12" s="1"/>
  <c r="P2346" i="12" s="1"/>
  <c r="J2346" i="12"/>
  <c r="Y2346" i="12"/>
  <c r="I2346" i="12"/>
  <c r="W2346" i="12" l="1"/>
  <c r="E1593" i="13"/>
  <c r="N2347" i="12"/>
  <c r="O2347" i="12" s="1"/>
  <c r="P2347" i="12" s="1"/>
  <c r="J2347" i="12"/>
  <c r="Y2347" i="12"/>
  <c r="I2347" i="12"/>
  <c r="V2347" i="12"/>
  <c r="B2348" i="12"/>
  <c r="U2347" i="12"/>
  <c r="E2347" i="12"/>
  <c r="F2347" i="12" s="1"/>
  <c r="K2346" i="12"/>
  <c r="Q2346" i="12"/>
  <c r="R2346" i="12" s="1"/>
  <c r="K2347" i="12" l="1"/>
  <c r="Q2347" i="12"/>
  <c r="R2347" i="12" s="1"/>
  <c r="W2347" i="12"/>
  <c r="E1592" i="13"/>
  <c r="N2348" i="12"/>
  <c r="O2348" i="12" s="1"/>
  <c r="P2348" i="12" s="1"/>
  <c r="J2348" i="12"/>
  <c r="Y2348" i="12"/>
  <c r="I2348" i="12"/>
  <c r="V2348" i="12"/>
  <c r="B2349" i="12"/>
  <c r="U2348" i="12"/>
  <c r="E2348" i="12"/>
  <c r="F2348" i="12" s="1"/>
  <c r="K2348" i="12" l="1"/>
  <c r="Q2348" i="12"/>
  <c r="R2348" i="12" s="1"/>
  <c r="W2348" i="12"/>
  <c r="E1591" i="13"/>
  <c r="N2349" i="12"/>
  <c r="O2349" i="12" s="1"/>
  <c r="P2349" i="12" s="1"/>
  <c r="J2349" i="12"/>
  <c r="Y2349" i="12"/>
  <c r="I2349" i="12"/>
  <c r="V2349" i="12"/>
  <c r="B2350" i="12"/>
  <c r="U2349" i="12"/>
  <c r="E2349" i="12"/>
  <c r="F2349" i="12" s="1"/>
  <c r="W2349" i="12" l="1"/>
  <c r="Q2349" i="12"/>
  <c r="R2349" i="12" s="1"/>
  <c r="K2349" i="12"/>
  <c r="E1590" i="13"/>
  <c r="J2350" i="12"/>
  <c r="Y2350" i="12"/>
  <c r="I2350" i="12"/>
  <c r="V2350" i="12"/>
  <c r="B2351" i="12"/>
  <c r="U2350" i="12"/>
  <c r="E2350" i="12"/>
  <c r="F2350" i="12" s="1"/>
  <c r="N2350" i="12"/>
  <c r="O2350" i="12" s="1"/>
  <c r="P2350" i="12" s="1"/>
  <c r="W2350" i="12" l="1"/>
  <c r="Q2350" i="12"/>
  <c r="R2350" i="12" s="1"/>
  <c r="E1589" i="13"/>
  <c r="V2351" i="12"/>
  <c r="B2352" i="12"/>
  <c r="U2351" i="12"/>
  <c r="E2351" i="12"/>
  <c r="F2351" i="12" s="1"/>
  <c r="N2351" i="12"/>
  <c r="O2351" i="12" s="1"/>
  <c r="P2351" i="12" s="1"/>
  <c r="J2351" i="12"/>
  <c r="Y2351" i="12"/>
  <c r="I2351" i="12"/>
  <c r="K2350" i="12"/>
  <c r="W2351" i="12" l="1"/>
  <c r="E1588" i="13"/>
  <c r="B2353" i="12"/>
  <c r="U2352" i="12"/>
  <c r="E2352" i="12"/>
  <c r="F2352" i="12" s="1"/>
  <c r="N2352" i="12"/>
  <c r="O2352" i="12" s="1"/>
  <c r="P2352" i="12" s="1"/>
  <c r="J2352" i="12"/>
  <c r="Y2352" i="12"/>
  <c r="I2352" i="12"/>
  <c r="V2352" i="12"/>
  <c r="K2351" i="12"/>
  <c r="Q2351" i="12"/>
  <c r="R2351" i="12" s="1"/>
  <c r="Q2352" i="12" l="1"/>
  <c r="R2352" i="12" s="1"/>
  <c r="W2352" i="12"/>
  <c r="E1587" i="13"/>
  <c r="N2353" i="12"/>
  <c r="O2353" i="12" s="1"/>
  <c r="P2353" i="12" s="1"/>
  <c r="J2353" i="12"/>
  <c r="Y2353" i="12"/>
  <c r="I2353" i="12"/>
  <c r="V2353" i="12"/>
  <c r="B2354" i="12"/>
  <c r="U2353" i="12"/>
  <c r="E2353" i="12"/>
  <c r="F2353" i="12" s="1"/>
  <c r="K2352" i="12"/>
  <c r="W2353" i="12" l="1"/>
  <c r="E1586" i="13"/>
  <c r="N2354" i="12"/>
  <c r="O2354" i="12" s="1"/>
  <c r="P2354" i="12" s="1"/>
  <c r="J2354" i="12"/>
  <c r="Y2354" i="12"/>
  <c r="I2354" i="12"/>
  <c r="V2354" i="12"/>
  <c r="B2355" i="12"/>
  <c r="U2354" i="12"/>
  <c r="E2354" i="12"/>
  <c r="F2354" i="12" s="1"/>
  <c r="K2353" i="12"/>
  <c r="Q2353" i="12"/>
  <c r="R2353" i="12" s="1"/>
  <c r="E1585" i="13" l="1"/>
  <c r="J2355" i="12"/>
  <c r="Y2355" i="12"/>
  <c r="I2355" i="12"/>
  <c r="V2355" i="12"/>
  <c r="B2356" i="12"/>
  <c r="U2355" i="12"/>
  <c r="E2355" i="12"/>
  <c r="F2355" i="12" s="1"/>
  <c r="N2355" i="12"/>
  <c r="O2355" i="12" s="1"/>
  <c r="P2355" i="12" s="1"/>
  <c r="K2354" i="12"/>
  <c r="Q2354" i="12"/>
  <c r="R2354" i="12" s="1"/>
  <c r="W2354" i="12"/>
  <c r="W2355" i="12" l="1"/>
  <c r="E1584" i="13"/>
  <c r="Y2356" i="12"/>
  <c r="I2356" i="12"/>
  <c r="V2356" i="12"/>
  <c r="B2357" i="12"/>
  <c r="U2356" i="12"/>
  <c r="E2356" i="12"/>
  <c r="F2356" i="12" s="1"/>
  <c r="N2356" i="12"/>
  <c r="O2356" i="12" s="1"/>
  <c r="P2356" i="12" s="1"/>
  <c r="J2356" i="12"/>
  <c r="K2355" i="12"/>
  <c r="Q2355" i="12"/>
  <c r="R2355" i="12" s="1"/>
  <c r="W2356" i="12" l="1"/>
  <c r="E1583" i="13"/>
  <c r="V2357" i="12"/>
  <c r="B2358" i="12"/>
  <c r="U2357" i="12"/>
  <c r="E2357" i="12"/>
  <c r="F2357" i="12" s="1"/>
  <c r="N2357" i="12"/>
  <c r="O2357" i="12" s="1"/>
  <c r="P2357" i="12" s="1"/>
  <c r="J2357" i="12"/>
  <c r="Y2357" i="12"/>
  <c r="I2357" i="12"/>
  <c r="K2356" i="12"/>
  <c r="Q2356" i="12"/>
  <c r="R2356" i="12" s="1"/>
  <c r="K2357" i="12" l="1"/>
  <c r="W2357" i="12"/>
  <c r="Q2357" i="12"/>
  <c r="R2357" i="12" s="1"/>
  <c r="E1582" i="13"/>
  <c r="N2358" i="12"/>
  <c r="O2358" i="12" s="1"/>
  <c r="P2358" i="12" s="1"/>
  <c r="J2358" i="12"/>
  <c r="Y2358" i="12"/>
  <c r="I2358" i="12"/>
  <c r="V2358" i="12"/>
  <c r="B2359" i="12"/>
  <c r="U2358" i="12"/>
  <c r="E2358" i="12"/>
  <c r="F2358" i="12" s="1"/>
  <c r="W2358" i="12" l="1"/>
  <c r="K2358" i="12"/>
  <c r="E1581" i="13"/>
  <c r="N2359" i="12"/>
  <c r="O2359" i="12" s="1"/>
  <c r="P2359" i="12" s="1"/>
  <c r="J2359" i="12"/>
  <c r="Y2359" i="12"/>
  <c r="I2359" i="12"/>
  <c r="V2359" i="12"/>
  <c r="B2360" i="12"/>
  <c r="U2359" i="12"/>
  <c r="E2359" i="12"/>
  <c r="F2359" i="12" s="1"/>
  <c r="Q2358" i="12"/>
  <c r="R2358" i="12" s="1"/>
  <c r="Q2359" i="12" l="1"/>
  <c r="R2359" i="12" s="1"/>
  <c r="W2359" i="12"/>
  <c r="E1580" i="13"/>
  <c r="J2360" i="12"/>
  <c r="Y2360" i="12"/>
  <c r="I2360" i="12"/>
  <c r="V2360" i="12"/>
  <c r="B2361" i="12"/>
  <c r="U2360" i="12"/>
  <c r="E2360" i="12"/>
  <c r="F2360" i="12" s="1"/>
  <c r="N2360" i="12"/>
  <c r="O2360" i="12" s="1"/>
  <c r="P2360" i="12" s="1"/>
  <c r="K2359" i="12"/>
  <c r="W2360" i="12" l="1"/>
  <c r="Q2360" i="12"/>
  <c r="R2360" i="12" s="1"/>
  <c r="E1579" i="13"/>
  <c r="J2361" i="12"/>
  <c r="Y2361" i="12"/>
  <c r="I2361" i="12"/>
  <c r="V2361" i="12"/>
  <c r="B2362" i="12"/>
  <c r="U2361" i="12"/>
  <c r="E2361" i="12"/>
  <c r="F2361" i="12" s="1"/>
  <c r="N2361" i="12"/>
  <c r="O2361" i="12" s="1"/>
  <c r="P2361" i="12" s="1"/>
  <c r="K2360" i="12"/>
  <c r="W2361" i="12" l="1"/>
  <c r="E1578" i="13"/>
  <c r="V2362" i="12"/>
  <c r="B2363" i="12"/>
  <c r="U2362" i="12"/>
  <c r="E2362" i="12"/>
  <c r="F2362" i="12" s="1"/>
  <c r="N2362" i="12"/>
  <c r="O2362" i="12" s="1"/>
  <c r="P2362" i="12" s="1"/>
  <c r="J2362" i="12"/>
  <c r="Y2362" i="12"/>
  <c r="I2362" i="12"/>
  <c r="K2361" i="12"/>
  <c r="Q2361" i="12"/>
  <c r="R2361" i="12" s="1"/>
  <c r="K2362" i="12" l="1"/>
  <c r="W2362" i="12"/>
  <c r="Q2362" i="12"/>
  <c r="R2362" i="12" s="1"/>
  <c r="E1577" i="13"/>
  <c r="N2363" i="12"/>
  <c r="O2363" i="12" s="1"/>
  <c r="P2363" i="12" s="1"/>
  <c r="J2363" i="12"/>
  <c r="Y2363" i="12"/>
  <c r="I2363" i="12"/>
  <c r="V2363" i="12"/>
  <c r="B2364" i="12"/>
  <c r="U2363" i="12"/>
  <c r="E2363" i="12"/>
  <c r="F2363" i="12" s="1"/>
  <c r="W2363" i="12" l="1"/>
  <c r="Q2363" i="12"/>
  <c r="R2363" i="12" s="1"/>
  <c r="E1576" i="13"/>
  <c r="N2364" i="12"/>
  <c r="O2364" i="12" s="1"/>
  <c r="P2364" i="12" s="1"/>
  <c r="J2364" i="12"/>
  <c r="Y2364" i="12"/>
  <c r="I2364" i="12"/>
  <c r="V2364" i="12"/>
  <c r="B2365" i="12"/>
  <c r="U2364" i="12"/>
  <c r="E2364" i="12"/>
  <c r="F2364" i="12" s="1"/>
  <c r="K2363" i="12"/>
  <c r="Q2364" i="12" l="1"/>
  <c r="R2364" i="12" s="1"/>
  <c r="W2364" i="12"/>
  <c r="E1575" i="13"/>
  <c r="N2365" i="12"/>
  <c r="O2365" i="12" s="1"/>
  <c r="P2365" i="12" s="1"/>
  <c r="J2365" i="12"/>
  <c r="Y2365" i="12"/>
  <c r="I2365" i="12"/>
  <c r="V2365" i="12"/>
  <c r="B2366" i="12"/>
  <c r="U2365" i="12"/>
  <c r="E2365" i="12"/>
  <c r="F2365" i="12" s="1"/>
  <c r="K2364" i="12"/>
  <c r="W2365" i="12" l="1"/>
  <c r="K2365" i="12"/>
  <c r="Q2365" i="12"/>
  <c r="R2365" i="12" s="1"/>
  <c r="E1574" i="13"/>
  <c r="J2366" i="12"/>
  <c r="Y2366" i="12"/>
  <c r="I2366" i="12"/>
  <c r="V2366" i="12"/>
  <c r="B2367" i="12"/>
  <c r="U2366" i="12"/>
  <c r="E2366" i="12"/>
  <c r="F2366" i="12" s="1"/>
  <c r="N2366" i="12"/>
  <c r="O2366" i="12" s="1"/>
  <c r="P2366" i="12" s="1"/>
  <c r="W2366" i="12" l="1"/>
  <c r="E1573" i="13"/>
  <c r="V2367" i="12"/>
  <c r="B2368" i="12"/>
  <c r="U2367" i="12"/>
  <c r="E2367" i="12"/>
  <c r="F2367" i="12" s="1"/>
  <c r="N2367" i="12"/>
  <c r="O2367" i="12" s="1"/>
  <c r="P2367" i="12" s="1"/>
  <c r="J2367" i="12"/>
  <c r="Y2367" i="12"/>
  <c r="I2367" i="12"/>
  <c r="K2366" i="12"/>
  <c r="Q2366" i="12"/>
  <c r="R2366" i="12" s="1"/>
  <c r="W2367" i="12" l="1"/>
  <c r="E1572" i="13"/>
  <c r="B2369" i="12"/>
  <c r="U2368" i="12"/>
  <c r="E2368" i="12"/>
  <c r="F2368" i="12" s="1"/>
  <c r="N2368" i="12"/>
  <c r="O2368" i="12" s="1"/>
  <c r="P2368" i="12" s="1"/>
  <c r="J2368" i="12"/>
  <c r="Y2368" i="12"/>
  <c r="I2368" i="12"/>
  <c r="V2368" i="12"/>
  <c r="K2367" i="12"/>
  <c r="Q2367" i="12"/>
  <c r="R2367" i="12" s="1"/>
  <c r="W2368" i="12" l="1"/>
  <c r="Q2368" i="12"/>
  <c r="R2368" i="12" s="1"/>
  <c r="E1571" i="13"/>
  <c r="N2369" i="12"/>
  <c r="O2369" i="12" s="1"/>
  <c r="P2369" i="12" s="1"/>
  <c r="J2369" i="12"/>
  <c r="Y2369" i="12"/>
  <c r="I2369" i="12"/>
  <c r="V2369" i="12"/>
  <c r="B2370" i="12"/>
  <c r="U2369" i="12"/>
  <c r="E2369" i="12"/>
  <c r="F2369" i="12" s="1"/>
  <c r="K2368" i="12"/>
  <c r="W2369" i="12" l="1"/>
  <c r="K2369" i="12"/>
  <c r="Q2369" i="12"/>
  <c r="R2369" i="12" s="1"/>
  <c r="E1570" i="13"/>
  <c r="N2370" i="12"/>
  <c r="O2370" i="12" s="1"/>
  <c r="P2370" i="12" s="1"/>
  <c r="J2370" i="12"/>
  <c r="Y2370" i="12"/>
  <c r="I2370" i="12"/>
  <c r="V2370" i="12"/>
  <c r="B2371" i="12"/>
  <c r="U2370" i="12"/>
  <c r="E2370" i="12"/>
  <c r="F2370" i="12" s="1"/>
  <c r="K2370" i="12" l="1"/>
  <c r="Q2370" i="12"/>
  <c r="R2370" i="12" s="1"/>
  <c r="W2370" i="12"/>
  <c r="E1569" i="13"/>
  <c r="J2371" i="12"/>
  <c r="Y2371" i="12"/>
  <c r="I2371" i="12"/>
  <c r="V2371" i="12"/>
  <c r="B2372" i="12"/>
  <c r="U2371" i="12"/>
  <c r="E2371" i="12"/>
  <c r="F2371" i="12" s="1"/>
  <c r="N2371" i="12"/>
  <c r="O2371" i="12" s="1"/>
  <c r="P2371" i="12" s="1"/>
  <c r="W2371" i="12" l="1"/>
  <c r="E1568" i="13"/>
  <c r="Y2372" i="12"/>
  <c r="I2372" i="12"/>
  <c r="V2372" i="12"/>
  <c r="B2373" i="12"/>
  <c r="U2372" i="12"/>
  <c r="E2372" i="12"/>
  <c r="F2372" i="12" s="1"/>
  <c r="N2372" i="12"/>
  <c r="O2372" i="12" s="1"/>
  <c r="P2372" i="12" s="1"/>
  <c r="J2372" i="12"/>
  <c r="K2371" i="12"/>
  <c r="Q2371" i="12"/>
  <c r="R2371" i="12" s="1"/>
  <c r="W2372" i="12" l="1"/>
  <c r="Q2372" i="12"/>
  <c r="R2372" i="12" s="1"/>
  <c r="E1567" i="13"/>
  <c r="V2373" i="12"/>
  <c r="B2374" i="12"/>
  <c r="U2373" i="12"/>
  <c r="E2373" i="12"/>
  <c r="F2373" i="12" s="1"/>
  <c r="N2373" i="12"/>
  <c r="O2373" i="12" s="1"/>
  <c r="P2373" i="12" s="1"/>
  <c r="J2373" i="12"/>
  <c r="Y2373" i="12"/>
  <c r="I2373" i="12"/>
  <c r="K2372" i="12"/>
  <c r="W2373" i="12" l="1"/>
  <c r="Q2373" i="12"/>
  <c r="R2373" i="12" s="1"/>
  <c r="E1566" i="13"/>
  <c r="N2374" i="12"/>
  <c r="O2374" i="12" s="1"/>
  <c r="P2374" i="12" s="1"/>
  <c r="J2374" i="12"/>
  <c r="Y2374" i="12"/>
  <c r="I2374" i="12"/>
  <c r="V2374" i="12"/>
  <c r="B2375" i="12"/>
  <c r="U2374" i="12"/>
  <c r="E2374" i="12"/>
  <c r="F2374" i="12" s="1"/>
  <c r="K2373" i="12"/>
  <c r="K2374" i="12" l="1"/>
  <c r="W2374" i="12"/>
  <c r="Q2374" i="12"/>
  <c r="R2374" i="12" s="1"/>
  <c r="E1565" i="13"/>
  <c r="N2375" i="12"/>
  <c r="O2375" i="12" s="1"/>
  <c r="P2375" i="12" s="1"/>
  <c r="J2375" i="12"/>
  <c r="Y2375" i="12"/>
  <c r="I2375" i="12"/>
  <c r="V2375" i="12"/>
  <c r="B2376" i="12"/>
  <c r="U2375" i="12"/>
  <c r="E2375" i="12"/>
  <c r="F2375" i="12" s="1"/>
  <c r="W2375" i="12" l="1"/>
  <c r="Q2375" i="12"/>
  <c r="R2375" i="12" s="1"/>
  <c r="E1564" i="13"/>
  <c r="J2376" i="12"/>
  <c r="Y2376" i="12"/>
  <c r="I2376" i="12"/>
  <c r="V2376" i="12"/>
  <c r="B2377" i="12"/>
  <c r="U2376" i="12"/>
  <c r="E2376" i="12"/>
  <c r="F2376" i="12" s="1"/>
  <c r="N2376" i="12"/>
  <c r="O2376" i="12" s="1"/>
  <c r="P2376" i="12" s="1"/>
  <c r="K2375" i="12"/>
  <c r="W2376" i="12" l="1"/>
  <c r="K2376" i="12"/>
  <c r="Q2376" i="12"/>
  <c r="R2376" i="12" s="1"/>
  <c r="E1563" i="13"/>
  <c r="J2377" i="12"/>
  <c r="Y2377" i="12"/>
  <c r="I2377" i="12"/>
  <c r="V2377" i="12"/>
  <c r="B2378" i="12"/>
  <c r="U2377" i="12"/>
  <c r="E2377" i="12"/>
  <c r="F2377" i="12" s="1"/>
  <c r="N2377" i="12"/>
  <c r="O2377" i="12" s="1"/>
  <c r="P2377" i="12" s="1"/>
  <c r="W2377" i="12" l="1"/>
  <c r="Q2377" i="12"/>
  <c r="R2377" i="12" s="1"/>
  <c r="E1562" i="13"/>
  <c r="V2378" i="12"/>
  <c r="B2379" i="12"/>
  <c r="U2378" i="12"/>
  <c r="E2378" i="12"/>
  <c r="F2378" i="12" s="1"/>
  <c r="N2378" i="12"/>
  <c r="O2378" i="12" s="1"/>
  <c r="P2378" i="12" s="1"/>
  <c r="J2378" i="12"/>
  <c r="Y2378" i="12"/>
  <c r="I2378" i="12"/>
  <c r="K2377" i="12"/>
  <c r="W2378" i="12" l="1"/>
  <c r="E1561" i="13"/>
  <c r="N2379" i="12"/>
  <c r="O2379" i="12" s="1"/>
  <c r="P2379" i="12" s="1"/>
  <c r="J2379" i="12"/>
  <c r="Y2379" i="12"/>
  <c r="I2379" i="12"/>
  <c r="V2379" i="12"/>
  <c r="B2380" i="12"/>
  <c r="U2379" i="12"/>
  <c r="E2379" i="12"/>
  <c r="F2379" i="12" s="1"/>
  <c r="K2378" i="12"/>
  <c r="Q2378" i="12"/>
  <c r="R2378" i="12" s="1"/>
  <c r="W2379" i="12" l="1"/>
  <c r="Q2379" i="12"/>
  <c r="R2379" i="12" s="1"/>
  <c r="E1560" i="13"/>
  <c r="N2380" i="12"/>
  <c r="O2380" i="12" s="1"/>
  <c r="P2380" i="12" s="1"/>
  <c r="J2380" i="12"/>
  <c r="Y2380" i="12"/>
  <c r="I2380" i="12"/>
  <c r="V2380" i="12"/>
  <c r="B2381" i="12"/>
  <c r="U2380" i="12"/>
  <c r="E2380" i="12"/>
  <c r="F2380" i="12" s="1"/>
  <c r="K2379" i="12"/>
  <c r="Q2380" i="12" l="1"/>
  <c r="R2380" i="12" s="1"/>
  <c r="W2380" i="12"/>
  <c r="E1559" i="13"/>
  <c r="N2381" i="12"/>
  <c r="O2381" i="12" s="1"/>
  <c r="P2381" i="12" s="1"/>
  <c r="J2381" i="12"/>
  <c r="Y2381" i="12"/>
  <c r="I2381" i="12"/>
  <c r="V2381" i="12"/>
  <c r="B2382" i="12"/>
  <c r="U2381" i="12"/>
  <c r="E2381" i="12"/>
  <c r="F2381" i="12" s="1"/>
  <c r="K2380" i="12"/>
  <c r="W2381" i="12" l="1"/>
  <c r="K2381" i="12"/>
  <c r="Q2381" i="12"/>
  <c r="R2381" i="12" s="1"/>
  <c r="E1558" i="13"/>
  <c r="J2382" i="12"/>
  <c r="Y2382" i="12"/>
  <c r="I2382" i="12"/>
  <c r="V2382" i="12"/>
  <c r="B2383" i="12"/>
  <c r="U2382" i="12"/>
  <c r="E2382" i="12"/>
  <c r="F2382" i="12" s="1"/>
  <c r="N2382" i="12"/>
  <c r="O2382" i="12" s="1"/>
  <c r="P2382" i="12" s="1"/>
  <c r="W2382" i="12" l="1"/>
  <c r="Q2382" i="12"/>
  <c r="R2382" i="12" s="1"/>
  <c r="E1557" i="13"/>
  <c r="V2383" i="12"/>
  <c r="B2384" i="12"/>
  <c r="U2383" i="12"/>
  <c r="E2383" i="12"/>
  <c r="F2383" i="12" s="1"/>
  <c r="N2383" i="12"/>
  <c r="O2383" i="12" s="1"/>
  <c r="P2383" i="12" s="1"/>
  <c r="J2383" i="12"/>
  <c r="Y2383" i="12"/>
  <c r="I2383" i="12"/>
  <c r="K2382" i="12"/>
  <c r="Q2383" i="12" l="1"/>
  <c r="R2383" i="12" s="1"/>
  <c r="E1556" i="13"/>
  <c r="B2385" i="12"/>
  <c r="U2384" i="12"/>
  <c r="E2384" i="12"/>
  <c r="F2384" i="12" s="1"/>
  <c r="N2384" i="12"/>
  <c r="O2384" i="12" s="1"/>
  <c r="P2384" i="12" s="1"/>
  <c r="J2384" i="12"/>
  <c r="Y2384" i="12"/>
  <c r="I2384" i="12"/>
  <c r="V2384" i="12"/>
  <c r="K2383" i="12"/>
  <c r="W2383" i="12"/>
  <c r="Q2384" i="12" l="1"/>
  <c r="R2384" i="12" s="1"/>
  <c r="W2384" i="12"/>
  <c r="E1555" i="13"/>
  <c r="N2385" i="12"/>
  <c r="O2385" i="12" s="1"/>
  <c r="P2385" i="12" s="1"/>
  <c r="J2385" i="12"/>
  <c r="Y2385" i="12"/>
  <c r="I2385" i="12"/>
  <c r="V2385" i="12"/>
  <c r="B2386" i="12"/>
  <c r="U2385" i="12"/>
  <c r="E2385" i="12"/>
  <c r="F2385" i="12" s="1"/>
  <c r="K2384" i="12"/>
  <c r="W2385" i="12" l="1"/>
  <c r="K2385" i="12"/>
  <c r="E1554" i="13"/>
  <c r="N2386" i="12"/>
  <c r="O2386" i="12" s="1"/>
  <c r="P2386" i="12" s="1"/>
  <c r="J2386" i="12"/>
  <c r="Y2386" i="12"/>
  <c r="I2386" i="12"/>
  <c r="V2386" i="12"/>
  <c r="B2387" i="12"/>
  <c r="U2386" i="12"/>
  <c r="E2386" i="12"/>
  <c r="F2386" i="12" s="1"/>
  <c r="Q2385" i="12"/>
  <c r="R2385" i="12" s="1"/>
  <c r="Q2386" i="12" l="1"/>
  <c r="R2386" i="12" s="1"/>
  <c r="K2386" i="12"/>
  <c r="W2386" i="12"/>
  <c r="E1553" i="13"/>
  <c r="J2387" i="12"/>
  <c r="Y2387" i="12"/>
  <c r="I2387" i="12"/>
  <c r="V2387" i="12"/>
  <c r="B2388" i="12"/>
  <c r="U2387" i="12"/>
  <c r="E2387" i="12"/>
  <c r="F2387" i="12" s="1"/>
  <c r="N2387" i="12"/>
  <c r="O2387" i="12" s="1"/>
  <c r="P2387" i="12" s="1"/>
  <c r="Q2387" i="12" l="1"/>
  <c r="R2387" i="12" s="1"/>
  <c r="W2387" i="12"/>
  <c r="E1552" i="13"/>
  <c r="Y2388" i="12"/>
  <c r="I2388" i="12"/>
  <c r="V2388" i="12"/>
  <c r="B2389" i="12"/>
  <c r="U2388" i="12"/>
  <c r="E2388" i="12"/>
  <c r="F2388" i="12" s="1"/>
  <c r="N2388" i="12"/>
  <c r="O2388" i="12" s="1"/>
  <c r="P2388" i="12" s="1"/>
  <c r="J2388" i="12"/>
  <c r="K2387" i="12"/>
  <c r="K2388" i="12" l="1"/>
  <c r="Q2388" i="12"/>
  <c r="R2388" i="12" s="1"/>
  <c r="W2388" i="12"/>
  <c r="E1551" i="13"/>
  <c r="V2389" i="12"/>
  <c r="B2390" i="12"/>
  <c r="U2389" i="12"/>
  <c r="E2389" i="12"/>
  <c r="F2389" i="12" s="1"/>
  <c r="N2389" i="12"/>
  <c r="O2389" i="12" s="1"/>
  <c r="P2389" i="12" s="1"/>
  <c r="J2389" i="12"/>
  <c r="Y2389" i="12"/>
  <c r="I2389" i="12"/>
  <c r="K2389" i="12" l="1"/>
  <c r="Q2389" i="12"/>
  <c r="R2389" i="12" s="1"/>
  <c r="W2389" i="12"/>
  <c r="E1550" i="13"/>
  <c r="N2390" i="12"/>
  <c r="O2390" i="12" s="1"/>
  <c r="P2390" i="12" s="1"/>
  <c r="J2390" i="12"/>
  <c r="Y2390" i="12"/>
  <c r="I2390" i="12"/>
  <c r="V2390" i="12"/>
  <c r="B2391" i="12"/>
  <c r="U2390" i="12"/>
  <c r="E2390" i="12"/>
  <c r="F2390" i="12" s="1"/>
  <c r="K2390" i="12" l="1"/>
  <c r="W2390" i="12"/>
  <c r="E1549" i="13"/>
  <c r="N2391" i="12"/>
  <c r="O2391" i="12" s="1"/>
  <c r="P2391" i="12" s="1"/>
  <c r="J2391" i="12"/>
  <c r="Y2391" i="12"/>
  <c r="I2391" i="12"/>
  <c r="V2391" i="12"/>
  <c r="B2392" i="12"/>
  <c r="U2391" i="12"/>
  <c r="E2391" i="12"/>
  <c r="F2391" i="12" s="1"/>
  <c r="Q2390" i="12"/>
  <c r="R2390" i="12" s="1"/>
  <c r="W2391" i="12" l="1"/>
  <c r="E1548" i="13"/>
  <c r="J2392" i="12"/>
  <c r="Y2392" i="12"/>
  <c r="I2392" i="12"/>
  <c r="V2392" i="12"/>
  <c r="B2393" i="12"/>
  <c r="U2392" i="12"/>
  <c r="E2392" i="12"/>
  <c r="F2392" i="12" s="1"/>
  <c r="N2392" i="12"/>
  <c r="O2392" i="12" s="1"/>
  <c r="P2392" i="12" s="1"/>
  <c r="K2391" i="12"/>
  <c r="Q2391" i="12"/>
  <c r="R2391" i="12" s="1"/>
  <c r="W2392" i="12" l="1"/>
  <c r="E1547" i="13"/>
  <c r="J2393" i="12"/>
  <c r="Y2393" i="12"/>
  <c r="I2393" i="12"/>
  <c r="V2393" i="12"/>
  <c r="B2394" i="12"/>
  <c r="U2393" i="12"/>
  <c r="E2393" i="12"/>
  <c r="F2393" i="12" s="1"/>
  <c r="N2393" i="12"/>
  <c r="O2393" i="12" s="1"/>
  <c r="P2393" i="12" s="1"/>
  <c r="K2392" i="12"/>
  <c r="Q2392" i="12"/>
  <c r="R2392" i="12" s="1"/>
  <c r="W2393" i="12" l="1"/>
  <c r="E1546" i="13"/>
  <c r="V2394" i="12"/>
  <c r="B2395" i="12"/>
  <c r="U2394" i="12"/>
  <c r="E2394" i="12"/>
  <c r="F2394" i="12" s="1"/>
  <c r="N2394" i="12"/>
  <c r="O2394" i="12" s="1"/>
  <c r="P2394" i="12" s="1"/>
  <c r="J2394" i="12"/>
  <c r="Y2394" i="12"/>
  <c r="I2394" i="12"/>
  <c r="K2393" i="12"/>
  <c r="Q2393" i="12"/>
  <c r="R2393" i="12" s="1"/>
  <c r="Q2394" i="12" l="1"/>
  <c r="R2394" i="12" s="1"/>
  <c r="W2394" i="12"/>
  <c r="E1545" i="13"/>
  <c r="N2395" i="12"/>
  <c r="O2395" i="12" s="1"/>
  <c r="P2395" i="12" s="1"/>
  <c r="J2395" i="12"/>
  <c r="Y2395" i="12"/>
  <c r="I2395" i="12"/>
  <c r="V2395" i="12"/>
  <c r="B2396" i="12"/>
  <c r="U2395" i="12"/>
  <c r="E2395" i="12"/>
  <c r="F2395" i="12" s="1"/>
  <c r="K2394" i="12"/>
  <c r="W2395" i="12" l="1"/>
  <c r="Q2395" i="12"/>
  <c r="R2395" i="12" s="1"/>
  <c r="E1544" i="13"/>
  <c r="N2396" i="12"/>
  <c r="O2396" i="12" s="1"/>
  <c r="P2396" i="12" s="1"/>
  <c r="J2396" i="12"/>
  <c r="Y2396" i="12"/>
  <c r="I2396" i="12"/>
  <c r="V2396" i="12"/>
  <c r="B2397" i="12"/>
  <c r="U2396" i="12"/>
  <c r="E2396" i="12"/>
  <c r="F2396" i="12" s="1"/>
  <c r="K2395" i="12"/>
  <c r="W2396" i="12" l="1"/>
  <c r="E1543" i="13"/>
  <c r="N2397" i="12"/>
  <c r="O2397" i="12" s="1"/>
  <c r="P2397" i="12" s="1"/>
  <c r="J2397" i="12"/>
  <c r="Y2397" i="12"/>
  <c r="I2397" i="12"/>
  <c r="V2397" i="12"/>
  <c r="B2398" i="12"/>
  <c r="U2397" i="12"/>
  <c r="E2397" i="12"/>
  <c r="F2397" i="12" s="1"/>
  <c r="K2396" i="12"/>
  <c r="Q2396" i="12"/>
  <c r="R2396" i="12" s="1"/>
  <c r="Q2397" i="12" l="1"/>
  <c r="R2397" i="12" s="1"/>
  <c r="E1542" i="13"/>
  <c r="J2398" i="12"/>
  <c r="Y2398" i="12"/>
  <c r="I2398" i="12"/>
  <c r="V2398" i="12"/>
  <c r="B2399" i="12"/>
  <c r="U2398" i="12"/>
  <c r="E2398" i="12"/>
  <c r="F2398" i="12" s="1"/>
  <c r="N2398" i="12"/>
  <c r="O2398" i="12" s="1"/>
  <c r="P2398" i="12" s="1"/>
  <c r="K2397" i="12"/>
  <c r="W2397" i="12"/>
  <c r="W2398" i="12" l="1"/>
  <c r="E1541" i="13"/>
  <c r="J2399" i="12"/>
  <c r="I2399" i="12"/>
  <c r="E2399" i="12"/>
  <c r="F2399" i="12" s="1"/>
  <c r="Y2399" i="12"/>
  <c r="V2399" i="12"/>
  <c r="U2399" i="12"/>
  <c r="B2400" i="12"/>
  <c r="N2399" i="12"/>
  <c r="O2399" i="12" s="1"/>
  <c r="P2399" i="12" s="1"/>
  <c r="K2398" i="12"/>
  <c r="Q2398" i="12"/>
  <c r="R2398" i="12" s="1"/>
  <c r="K2399" i="12" l="1"/>
  <c r="Q2399" i="12"/>
  <c r="R2399" i="12" s="1"/>
  <c r="E1540" i="13"/>
  <c r="B2401" i="12"/>
  <c r="U2400" i="12"/>
  <c r="E2400" i="12"/>
  <c r="F2400" i="12" s="1"/>
  <c r="N2400" i="12"/>
  <c r="O2400" i="12" s="1"/>
  <c r="P2400" i="12" s="1"/>
  <c r="J2400" i="12"/>
  <c r="I2400" i="12"/>
  <c r="Y2400" i="12"/>
  <c r="V2400" i="12"/>
  <c r="W2399" i="12"/>
  <c r="K2400" i="12" l="1"/>
  <c r="W2400" i="12"/>
  <c r="E1539" i="13"/>
  <c r="B2402" i="12"/>
  <c r="U2401" i="12"/>
  <c r="E2401" i="12"/>
  <c r="F2401" i="12" s="1"/>
  <c r="Y2401" i="12"/>
  <c r="V2401" i="12"/>
  <c r="N2401" i="12"/>
  <c r="O2401" i="12" s="1"/>
  <c r="P2401" i="12" s="1"/>
  <c r="J2401" i="12"/>
  <c r="I2401" i="12"/>
  <c r="Q2400" i="12"/>
  <c r="R2400" i="12" s="1"/>
  <c r="W2401" i="12" l="1"/>
  <c r="Q2401" i="12"/>
  <c r="R2401" i="12" s="1"/>
  <c r="E1538" i="13"/>
  <c r="N2402" i="12"/>
  <c r="O2402" i="12" s="1"/>
  <c r="P2402" i="12" s="1"/>
  <c r="J2402" i="12"/>
  <c r="I2402" i="12"/>
  <c r="Y2402" i="12"/>
  <c r="E2402" i="12"/>
  <c r="F2402" i="12" s="1"/>
  <c r="V2402" i="12"/>
  <c r="U2402" i="12"/>
  <c r="B2403" i="12"/>
  <c r="K2401" i="12"/>
  <c r="K2402" i="12" l="1"/>
  <c r="E1537" i="13"/>
  <c r="N2403" i="12"/>
  <c r="O2403" i="12" s="1"/>
  <c r="P2403" i="12" s="1"/>
  <c r="B2404" i="12"/>
  <c r="J2403" i="12"/>
  <c r="I2403" i="12"/>
  <c r="Y2403" i="12"/>
  <c r="E2403" i="12"/>
  <c r="F2403" i="12" s="1"/>
  <c r="V2403" i="12"/>
  <c r="U2403" i="12"/>
  <c r="Q2402" i="12"/>
  <c r="R2402" i="12" s="1"/>
  <c r="W2402" i="12"/>
  <c r="K2403" i="12" l="1"/>
  <c r="Q2403" i="12"/>
  <c r="R2403" i="12" s="1"/>
  <c r="E1536" i="13"/>
  <c r="Y2404" i="12"/>
  <c r="I2404" i="12"/>
  <c r="V2404" i="12"/>
  <c r="U2404" i="12"/>
  <c r="B2405" i="12"/>
  <c r="N2404" i="12"/>
  <c r="O2404" i="12" s="1"/>
  <c r="P2404" i="12" s="1"/>
  <c r="J2404" i="12"/>
  <c r="E2404" i="12"/>
  <c r="F2404" i="12" s="1"/>
  <c r="W2403" i="12"/>
  <c r="W2404" i="12" l="1"/>
  <c r="K2404" i="12"/>
  <c r="Q2404" i="12"/>
  <c r="R2404" i="12" s="1"/>
  <c r="E1535" i="13"/>
  <c r="Y2405" i="12"/>
  <c r="I2405" i="12"/>
  <c r="V2405" i="12"/>
  <c r="B2406" i="12"/>
  <c r="U2405" i="12"/>
  <c r="E2405" i="12"/>
  <c r="F2405" i="12" s="1"/>
  <c r="J2405" i="12"/>
  <c r="N2405" i="12"/>
  <c r="O2405" i="12" s="1"/>
  <c r="P2405" i="12" s="1"/>
  <c r="W2405" i="12" l="1"/>
  <c r="K2405" i="12"/>
  <c r="Q2405" i="12"/>
  <c r="R2405" i="12" s="1"/>
  <c r="E1534" i="13"/>
  <c r="V2406" i="12"/>
  <c r="B2407" i="12"/>
  <c r="U2406" i="12"/>
  <c r="E2406" i="12"/>
  <c r="F2406" i="12" s="1"/>
  <c r="Y2406" i="12"/>
  <c r="N2406" i="12"/>
  <c r="O2406" i="12" s="1"/>
  <c r="P2406" i="12" s="1"/>
  <c r="J2406" i="12"/>
  <c r="I2406" i="12"/>
  <c r="W2406" i="12" l="1"/>
  <c r="K2406" i="12"/>
  <c r="Q2406" i="12"/>
  <c r="R2406" i="12" s="1"/>
  <c r="E1533" i="13"/>
  <c r="B2408" i="12"/>
  <c r="U2407" i="12"/>
  <c r="E2407" i="12"/>
  <c r="F2407" i="12" s="1"/>
  <c r="V2407" i="12"/>
  <c r="N2407" i="12"/>
  <c r="O2407" i="12" s="1"/>
  <c r="P2407" i="12" s="1"/>
  <c r="J2407" i="12"/>
  <c r="I2407" i="12"/>
  <c r="Y2407" i="12"/>
  <c r="W2407" i="12" l="1"/>
  <c r="E1532" i="13"/>
  <c r="N2408" i="12"/>
  <c r="O2408" i="12" s="1"/>
  <c r="P2408" i="12" s="1"/>
  <c r="J2408" i="12"/>
  <c r="I2408" i="12"/>
  <c r="B2409" i="12"/>
  <c r="E2408" i="12"/>
  <c r="F2408" i="12" s="1"/>
  <c r="Y2408" i="12"/>
  <c r="V2408" i="12"/>
  <c r="U2408" i="12"/>
  <c r="K2407" i="12"/>
  <c r="Q2407" i="12"/>
  <c r="R2407" i="12" s="1"/>
  <c r="W2408" i="12" l="1"/>
  <c r="E1531" i="13"/>
  <c r="N2409" i="12"/>
  <c r="O2409" i="12" s="1"/>
  <c r="P2409" i="12" s="1"/>
  <c r="J2409" i="12"/>
  <c r="Y2409" i="12"/>
  <c r="I2409" i="12"/>
  <c r="E2409" i="12"/>
  <c r="F2409" i="12" s="1"/>
  <c r="V2409" i="12"/>
  <c r="U2409" i="12"/>
  <c r="B2410" i="12"/>
  <c r="K2408" i="12"/>
  <c r="Q2408" i="12"/>
  <c r="R2408" i="12" s="1"/>
  <c r="Q2409" i="12" l="1"/>
  <c r="R2409" i="12" s="1"/>
  <c r="W2409" i="12"/>
  <c r="K2409" i="12"/>
  <c r="E1530" i="13"/>
  <c r="J2410" i="12"/>
  <c r="Y2410" i="12"/>
  <c r="I2410" i="12"/>
  <c r="V2410" i="12"/>
  <c r="U2410" i="12"/>
  <c r="B2411" i="12"/>
  <c r="N2410" i="12"/>
  <c r="O2410" i="12" s="1"/>
  <c r="P2410" i="12" s="1"/>
  <c r="E2410" i="12"/>
  <c r="F2410" i="12" s="1"/>
  <c r="W2410" i="12" l="1"/>
  <c r="K2410" i="12"/>
  <c r="E1529" i="13"/>
  <c r="Y2411" i="12"/>
  <c r="I2411" i="12"/>
  <c r="V2411" i="12"/>
  <c r="B2412" i="12"/>
  <c r="U2411" i="12"/>
  <c r="E2411" i="12"/>
  <c r="F2411" i="12" s="1"/>
  <c r="N2411" i="12"/>
  <c r="O2411" i="12" s="1"/>
  <c r="P2411" i="12" s="1"/>
  <c r="J2411" i="12"/>
  <c r="Q2410" i="12"/>
  <c r="R2410" i="12" s="1"/>
  <c r="E1528" i="13" l="1"/>
  <c r="V2412" i="12"/>
  <c r="B2413" i="12"/>
  <c r="U2412" i="12"/>
  <c r="E2412" i="12"/>
  <c r="F2412" i="12" s="1"/>
  <c r="N2412" i="12"/>
  <c r="O2412" i="12" s="1"/>
  <c r="P2412" i="12" s="1"/>
  <c r="J2412" i="12"/>
  <c r="I2412" i="12"/>
  <c r="Y2412" i="12"/>
  <c r="K2411" i="12"/>
  <c r="Q2411" i="12"/>
  <c r="R2411" i="12" s="1"/>
  <c r="W2411" i="12"/>
  <c r="K2412" i="12" l="1"/>
  <c r="W2412" i="12"/>
  <c r="Q2412" i="12"/>
  <c r="R2412" i="12" s="1"/>
  <c r="E1527" i="13"/>
  <c r="N2413" i="12"/>
  <c r="O2413" i="12" s="1"/>
  <c r="P2413" i="12" s="1"/>
  <c r="Y2413" i="12"/>
  <c r="I2413" i="12"/>
  <c r="J2413" i="12"/>
  <c r="B2414" i="12"/>
  <c r="E2413" i="12"/>
  <c r="F2413" i="12" s="1"/>
  <c r="V2413" i="12"/>
  <c r="U2413" i="12"/>
  <c r="K2413" i="12" l="1"/>
  <c r="W2413" i="12"/>
  <c r="Q2413" i="12"/>
  <c r="R2413" i="12" s="1"/>
  <c r="E1526" i="13"/>
  <c r="N2414" i="12"/>
  <c r="O2414" i="12" s="1"/>
  <c r="P2414" i="12" s="1"/>
  <c r="J2414" i="12"/>
  <c r="V2414" i="12"/>
  <c r="I2414" i="12"/>
  <c r="E2414" i="12"/>
  <c r="F2414" i="12" s="1"/>
  <c r="B2415" i="12"/>
  <c r="Y2414" i="12"/>
  <c r="U2414" i="12"/>
  <c r="W2414" i="12" l="1"/>
  <c r="Q2414" i="12"/>
  <c r="R2414" i="12" s="1"/>
  <c r="K2414" i="12"/>
  <c r="E1525" i="13"/>
  <c r="J2415" i="12"/>
  <c r="Y2415" i="12"/>
  <c r="I2415" i="12"/>
  <c r="N2415" i="12"/>
  <c r="O2415" i="12" s="1"/>
  <c r="P2415" i="12" s="1"/>
  <c r="E2415" i="12"/>
  <c r="F2415" i="12" s="1"/>
  <c r="B2416" i="12"/>
  <c r="V2415" i="12"/>
  <c r="U2415" i="12"/>
  <c r="W2415" i="12" l="1"/>
  <c r="K2415" i="12"/>
  <c r="E1524" i="13"/>
  <c r="J2416" i="12"/>
  <c r="Y2416" i="12"/>
  <c r="I2416" i="12"/>
  <c r="V2416" i="12"/>
  <c r="B2417" i="12"/>
  <c r="U2416" i="12"/>
  <c r="E2416" i="12"/>
  <c r="F2416" i="12" s="1"/>
  <c r="N2416" i="12"/>
  <c r="O2416" i="12" s="1"/>
  <c r="P2416" i="12" s="1"/>
  <c r="Q2415" i="12"/>
  <c r="R2415" i="12" s="1"/>
  <c r="Q2416" i="12" l="1"/>
  <c r="R2416" i="12" s="1"/>
  <c r="E1523" i="13"/>
  <c r="V2417" i="12"/>
  <c r="B2418" i="12"/>
  <c r="U2417" i="12"/>
  <c r="E2417" i="12"/>
  <c r="F2417" i="12" s="1"/>
  <c r="N2417" i="12"/>
  <c r="O2417" i="12" s="1"/>
  <c r="P2417" i="12" s="1"/>
  <c r="J2417" i="12"/>
  <c r="I2417" i="12"/>
  <c r="Y2417" i="12"/>
  <c r="K2416" i="12"/>
  <c r="W2416" i="12"/>
  <c r="K2417" i="12" l="1"/>
  <c r="Q2417" i="12"/>
  <c r="R2417" i="12" s="1"/>
  <c r="W2417" i="12"/>
  <c r="E1522" i="13"/>
  <c r="N2418" i="12"/>
  <c r="O2418" i="12" s="1"/>
  <c r="P2418" i="12" s="1"/>
  <c r="J2418" i="12"/>
  <c r="V2418" i="12"/>
  <c r="U2418" i="12"/>
  <c r="I2418" i="12"/>
  <c r="E2418" i="12"/>
  <c r="F2418" i="12" s="1"/>
  <c r="B2419" i="12"/>
  <c r="Y2418" i="12"/>
  <c r="W2418" i="12" l="1"/>
  <c r="Q2418" i="12"/>
  <c r="R2418" i="12" s="1"/>
  <c r="E1521" i="13"/>
  <c r="N2419" i="12"/>
  <c r="O2419" i="12" s="1"/>
  <c r="P2419" i="12" s="1"/>
  <c r="B2420" i="12"/>
  <c r="U2419" i="12"/>
  <c r="E2419" i="12"/>
  <c r="F2419" i="12" s="1"/>
  <c r="V2419" i="12"/>
  <c r="J2419" i="12"/>
  <c r="I2419" i="12"/>
  <c r="Y2419" i="12"/>
  <c r="K2418" i="12"/>
  <c r="K2419" i="12" l="1"/>
  <c r="W2419" i="12"/>
  <c r="E1520" i="13"/>
  <c r="N2420" i="12"/>
  <c r="O2420" i="12" s="1"/>
  <c r="P2420" i="12" s="1"/>
  <c r="J2420" i="12"/>
  <c r="Y2420" i="12"/>
  <c r="I2420" i="12"/>
  <c r="B2421" i="12"/>
  <c r="U2420" i="12"/>
  <c r="E2420" i="12"/>
  <c r="F2420" i="12" s="1"/>
  <c r="V2420" i="12"/>
  <c r="Q2419" i="12"/>
  <c r="R2419" i="12" s="1"/>
  <c r="Q2420" i="12" l="1"/>
  <c r="R2420" i="12" s="1"/>
  <c r="W2420" i="12"/>
  <c r="E1519" i="13"/>
  <c r="J2421" i="12"/>
  <c r="Y2421" i="12"/>
  <c r="I2421" i="12"/>
  <c r="V2421" i="12"/>
  <c r="B2422" i="12"/>
  <c r="U2421" i="12"/>
  <c r="E2421" i="12"/>
  <c r="F2421" i="12" s="1"/>
  <c r="N2421" i="12"/>
  <c r="O2421" i="12" s="1"/>
  <c r="P2421" i="12" s="1"/>
  <c r="K2420" i="12"/>
  <c r="W2421" i="12" l="1"/>
  <c r="E1518" i="13"/>
  <c r="V2422" i="12"/>
  <c r="B2423" i="12"/>
  <c r="U2422" i="12"/>
  <c r="E2422" i="12"/>
  <c r="F2422" i="12" s="1"/>
  <c r="N2422" i="12"/>
  <c r="O2422" i="12" s="1"/>
  <c r="P2422" i="12" s="1"/>
  <c r="Y2422" i="12"/>
  <c r="J2422" i="12"/>
  <c r="I2422" i="12"/>
  <c r="K2421" i="12"/>
  <c r="Q2421" i="12"/>
  <c r="R2421" i="12" s="1"/>
  <c r="W2422" i="12" l="1"/>
  <c r="E1517" i="13"/>
  <c r="B2424" i="12"/>
  <c r="U2423" i="12"/>
  <c r="E2423" i="12"/>
  <c r="F2423" i="12" s="1"/>
  <c r="Y2423" i="12"/>
  <c r="I2423" i="12"/>
  <c r="V2423" i="12"/>
  <c r="N2423" i="12"/>
  <c r="O2423" i="12" s="1"/>
  <c r="P2423" i="12" s="1"/>
  <c r="J2423" i="12"/>
  <c r="K2422" i="12"/>
  <c r="Q2422" i="12"/>
  <c r="R2422" i="12" s="1"/>
  <c r="W2423" i="12" l="1"/>
  <c r="Q2423" i="12"/>
  <c r="R2423" i="12" s="1"/>
  <c r="E1516" i="13"/>
  <c r="N2424" i="12"/>
  <c r="O2424" i="12" s="1"/>
  <c r="P2424" i="12" s="1"/>
  <c r="Y2424" i="12"/>
  <c r="I2424" i="12"/>
  <c r="V2424" i="12"/>
  <c r="J2424" i="12"/>
  <c r="E2424" i="12"/>
  <c r="F2424" i="12" s="1"/>
  <c r="B2425" i="12"/>
  <c r="U2424" i="12"/>
  <c r="K2423" i="12"/>
  <c r="K2424" i="12" l="1"/>
  <c r="W2424" i="12"/>
  <c r="Q2424" i="12"/>
  <c r="R2424" i="12" s="1"/>
  <c r="E1515" i="13"/>
  <c r="N2425" i="12"/>
  <c r="O2425" i="12" s="1"/>
  <c r="P2425" i="12" s="1"/>
  <c r="J2425" i="12"/>
  <c r="Y2425" i="12"/>
  <c r="I2425" i="12"/>
  <c r="V2425" i="12"/>
  <c r="B2426" i="12"/>
  <c r="U2425" i="12"/>
  <c r="E2425" i="12"/>
  <c r="F2425" i="12" s="1"/>
  <c r="W2425" i="12" l="1"/>
  <c r="K2425" i="12"/>
  <c r="E1514" i="13"/>
  <c r="J2426" i="12"/>
  <c r="Y2426" i="12"/>
  <c r="I2426" i="12"/>
  <c r="V2426" i="12"/>
  <c r="E2426" i="12"/>
  <c r="F2426" i="12" s="1"/>
  <c r="B2427" i="12"/>
  <c r="U2426" i="12"/>
  <c r="N2426" i="12"/>
  <c r="O2426" i="12" s="1"/>
  <c r="P2426" i="12" s="1"/>
  <c r="Q2425" i="12"/>
  <c r="R2425" i="12" s="1"/>
  <c r="E1513" i="13" l="1"/>
  <c r="J2427" i="12"/>
  <c r="Y2427" i="12"/>
  <c r="I2427" i="12"/>
  <c r="V2427" i="12"/>
  <c r="B2428" i="12"/>
  <c r="U2427" i="12"/>
  <c r="E2427" i="12"/>
  <c r="F2427" i="12" s="1"/>
  <c r="N2427" i="12"/>
  <c r="O2427" i="12" s="1"/>
  <c r="P2427" i="12" s="1"/>
  <c r="K2426" i="12"/>
  <c r="Q2426" i="12"/>
  <c r="R2426" i="12" s="1"/>
  <c r="W2426" i="12"/>
  <c r="W2427" i="12" l="1"/>
  <c r="Q2427" i="12"/>
  <c r="R2427" i="12" s="1"/>
  <c r="E1512" i="13"/>
  <c r="V2428" i="12"/>
  <c r="B2429" i="12"/>
  <c r="U2428" i="12"/>
  <c r="E2428" i="12"/>
  <c r="F2428" i="12" s="1"/>
  <c r="N2428" i="12"/>
  <c r="O2428" i="12" s="1"/>
  <c r="P2428" i="12" s="1"/>
  <c r="J2428" i="12"/>
  <c r="Y2428" i="12"/>
  <c r="I2428" i="12"/>
  <c r="K2427" i="12"/>
  <c r="K2428" i="12" l="1"/>
  <c r="Q2428" i="12"/>
  <c r="R2428" i="12" s="1"/>
  <c r="W2428" i="12"/>
  <c r="E1511" i="13"/>
  <c r="N2429" i="12"/>
  <c r="O2429" i="12" s="1"/>
  <c r="P2429" i="12" s="1"/>
  <c r="J2429" i="12"/>
  <c r="Y2429" i="12"/>
  <c r="I2429" i="12"/>
  <c r="V2429" i="12"/>
  <c r="U2429" i="12"/>
  <c r="E2429" i="12"/>
  <c r="F2429" i="12" s="1"/>
  <c r="B2430" i="12"/>
  <c r="E1510" i="13" l="1"/>
  <c r="N2430" i="12"/>
  <c r="O2430" i="12" s="1"/>
  <c r="P2430" i="12" s="1"/>
  <c r="J2430" i="12"/>
  <c r="V2430" i="12"/>
  <c r="B2431" i="12"/>
  <c r="U2430" i="12"/>
  <c r="Y2430" i="12"/>
  <c r="I2430" i="12"/>
  <c r="E2430" i="12"/>
  <c r="F2430" i="12" s="1"/>
  <c r="K2429" i="12"/>
  <c r="Q2429" i="12"/>
  <c r="R2429" i="12" s="1"/>
  <c r="W2429" i="12"/>
  <c r="W2430" i="12" l="1"/>
  <c r="K2430" i="12"/>
  <c r="E1509" i="13"/>
  <c r="N2431" i="12"/>
  <c r="O2431" i="12" s="1"/>
  <c r="P2431" i="12" s="1"/>
  <c r="J2431" i="12"/>
  <c r="Y2431" i="12"/>
  <c r="I2431" i="12"/>
  <c r="B2432" i="12"/>
  <c r="U2431" i="12"/>
  <c r="E2431" i="12"/>
  <c r="F2431" i="12" s="1"/>
  <c r="V2431" i="12"/>
  <c r="Q2430" i="12"/>
  <c r="R2430" i="12" s="1"/>
  <c r="Q2431" i="12" l="1"/>
  <c r="R2431" i="12" s="1"/>
  <c r="K2431" i="12"/>
  <c r="W2431" i="12"/>
  <c r="E1508" i="13"/>
  <c r="J2432" i="12"/>
  <c r="Y2432" i="12"/>
  <c r="I2432" i="12"/>
  <c r="V2432" i="12"/>
  <c r="B2433" i="12"/>
  <c r="U2432" i="12"/>
  <c r="E2432" i="12"/>
  <c r="F2432" i="12" s="1"/>
  <c r="N2432" i="12"/>
  <c r="O2432" i="12" s="1"/>
  <c r="P2432" i="12" s="1"/>
  <c r="W2432" i="12" l="1"/>
  <c r="K2432" i="12"/>
  <c r="E1507" i="13"/>
  <c r="V2433" i="12"/>
  <c r="B2434" i="12"/>
  <c r="U2433" i="12"/>
  <c r="E2433" i="12"/>
  <c r="F2433" i="12" s="1"/>
  <c r="N2433" i="12"/>
  <c r="O2433" i="12" s="1"/>
  <c r="P2433" i="12" s="1"/>
  <c r="Y2433" i="12"/>
  <c r="J2433" i="12"/>
  <c r="I2433" i="12"/>
  <c r="Q2432" i="12"/>
  <c r="R2432" i="12" s="1"/>
  <c r="W2433" i="12" l="1"/>
  <c r="Q2433" i="12"/>
  <c r="R2433" i="12" s="1"/>
  <c r="E1506" i="13"/>
  <c r="B2435" i="12"/>
  <c r="U2434" i="12"/>
  <c r="E2434" i="12"/>
  <c r="F2434" i="12" s="1"/>
  <c r="N2434" i="12"/>
  <c r="O2434" i="12" s="1"/>
  <c r="P2434" i="12" s="1"/>
  <c r="J2434" i="12"/>
  <c r="Y2434" i="12"/>
  <c r="I2434" i="12"/>
  <c r="V2434" i="12"/>
  <c r="K2433" i="12"/>
  <c r="Q2434" i="12" l="1"/>
  <c r="R2434" i="12" s="1"/>
  <c r="W2434" i="12"/>
  <c r="E1505" i="13"/>
  <c r="N2435" i="12"/>
  <c r="O2435" i="12" s="1"/>
  <c r="P2435" i="12" s="1"/>
  <c r="J2435" i="12"/>
  <c r="Y2435" i="12"/>
  <c r="I2435" i="12"/>
  <c r="V2435" i="12"/>
  <c r="B2436" i="12"/>
  <c r="U2435" i="12"/>
  <c r="E2435" i="12"/>
  <c r="F2435" i="12" s="1"/>
  <c r="K2434" i="12"/>
  <c r="W2435" i="12" l="1"/>
  <c r="K2435" i="12"/>
  <c r="Q2435" i="12"/>
  <c r="R2435" i="12" s="1"/>
  <c r="E1504" i="13"/>
  <c r="N2436" i="12"/>
  <c r="O2436" i="12" s="1"/>
  <c r="P2436" i="12" s="1"/>
  <c r="J2436" i="12"/>
  <c r="Y2436" i="12"/>
  <c r="I2436" i="12"/>
  <c r="V2436" i="12"/>
  <c r="B2437" i="12"/>
  <c r="U2436" i="12"/>
  <c r="E2436" i="12"/>
  <c r="F2436" i="12" s="1"/>
  <c r="Q2436" i="12" l="1"/>
  <c r="R2436" i="12" s="1"/>
  <c r="W2436" i="12"/>
  <c r="E1503" i="13"/>
  <c r="J2437" i="12"/>
  <c r="Y2437" i="12"/>
  <c r="I2437" i="12"/>
  <c r="V2437" i="12"/>
  <c r="B2438" i="12"/>
  <c r="U2437" i="12"/>
  <c r="E2437" i="12"/>
  <c r="F2437" i="12" s="1"/>
  <c r="N2437" i="12"/>
  <c r="O2437" i="12" s="1"/>
  <c r="P2437" i="12" s="1"/>
  <c r="K2436" i="12"/>
  <c r="W2437" i="12" l="1"/>
  <c r="E1502" i="13"/>
  <c r="Y2438" i="12"/>
  <c r="I2438" i="12"/>
  <c r="V2438" i="12"/>
  <c r="B2439" i="12"/>
  <c r="U2438" i="12"/>
  <c r="E2438" i="12"/>
  <c r="F2438" i="12" s="1"/>
  <c r="N2438" i="12"/>
  <c r="O2438" i="12" s="1"/>
  <c r="P2438" i="12" s="1"/>
  <c r="J2438" i="12"/>
  <c r="K2437" i="12"/>
  <c r="Q2437" i="12"/>
  <c r="R2437" i="12" s="1"/>
  <c r="W2438" i="12" l="1"/>
  <c r="Q2438" i="12"/>
  <c r="R2438" i="12" s="1"/>
  <c r="E1501" i="13"/>
  <c r="V2439" i="12"/>
  <c r="B2440" i="12"/>
  <c r="U2439" i="12"/>
  <c r="E2439" i="12"/>
  <c r="F2439" i="12" s="1"/>
  <c r="N2439" i="12"/>
  <c r="O2439" i="12" s="1"/>
  <c r="P2439" i="12" s="1"/>
  <c r="J2439" i="12"/>
  <c r="Y2439" i="12"/>
  <c r="I2439" i="12"/>
  <c r="K2438" i="12"/>
  <c r="W2439" i="12" l="1"/>
  <c r="Q2439" i="12"/>
  <c r="R2439" i="12" s="1"/>
  <c r="E1500" i="13"/>
  <c r="N2440" i="12"/>
  <c r="O2440" i="12" s="1"/>
  <c r="P2440" i="12" s="1"/>
  <c r="J2440" i="12"/>
  <c r="Y2440" i="12"/>
  <c r="I2440" i="12"/>
  <c r="V2440" i="12"/>
  <c r="B2441" i="12"/>
  <c r="U2440" i="12"/>
  <c r="E2440" i="12"/>
  <c r="F2440" i="12" s="1"/>
  <c r="K2439" i="12"/>
  <c r="K2440" i="12" l="1"/>
  <c r="W2440" i="12"/>
  <c r="Q2440" i="12"/>
  <c r="R2440" i="12" s="1"/>
  <c r="E1499" i="13"/>
  <c r="N2441" i="12"/>
  <c r="O2441" i="12" s="1"/>
  <c r="P2441" i="12" s="1"/>
  <c r="J2441" i="12"/>
  <c r="Y2441" i="12"/>
  <c r="I2441" i="12"/>
  <c r="V2441" i="12"/>
  <c r="B2442" i="12"/>
  <c r="U2441" i="12"/>
  <c r="E2441" i="12"/>
  <c r="F2441" i="12" s="1"/>
  <c r="K2441" i="12" l="1"/>
  <c r="Q2441" i="12"/>
  <c r="R2441" i="12" s="1"/>
  <c r="W2441" i="12"/>
  <c r="E1498" i="13"/>
  <c r="J2442" i="12"/>
  <c r="Y2442" i="12"/>
  <c r="I2442" i="12"/>
  <c r="V2442" i="12"/>
  <c r="B2443" i="12"/>
  <c r="U2442" i="12"/>
  <c r="E2442" i="12"/>
  <c r="F2442" i="12" s="1"/>
  <c r="N2442" i="12"/>
  <c r="O2442" i="12" s="1"/>
  <c r="P2442" i="12" s="1"/>
  <c r="W2442" i="12" l="1"/>
  <c r="K2442" i="12"/>
  <c r="E1497" i="13"/>
  <c r="J2443" i="12"/>
  <c r="Y2443" i="12"/>
  <c r="I2443" i="12"/>
  <c r="V2443" i="12"/>
  <c r="B2444" i="12"/>
  <c r="U2443" i="12"/>
  <c r="E2443" i="12"/>
  <c r="F2443" i="12" s="1"/>
  <c r="N2443" i="12"/>
  <c r="O2443" i="12" s="1"/>
  <c r="P2443" i="12" s="1"/>
  <c r="Q2442" i="12"/>
  <c r="R2442" i="12" s="1"/>
  <c r="W2443" i="12" l="1"/>
  <c r="Q2443" i="12"/>
  <c r="R2443" i="12" s="1"/>
  <c r="E1496" i="13"/>
  <c r="V2444" i="12"/>
  <c r="B2445" i="12"/>
  <c r="U2444" i="12"/>
  <c r="E2444" i="12"/>
  <c r="F2444" i="12" s="1"/>
  <c r="N2444" i="12"/>
  <c r="O2444" i="12" s="1"/>
  <c r="P2444" i="12" s="1"/>
  <c r="J2444" i="12"/>
  <c r="Y2444" i="12"/>
  <c r="I2444" i="12"/>
  <c r="K2443" i="12"/>
  <c r="W2444" i="12" l="1"/>
  <c r="E1495" i="13"/>
  <c r="N2445" i="12"/>
  <c r="O2445" i="12" s="1"/>
  <c r="P2445" i="12" s="1"/>
  <c r="J2445" i="12"/>
  <c r="Y2445" i="12"/>
  <c r="I2445" i="12"/>
  <c r="B2446" i="12"/>
  <c r="V2445" i="12"/>
  <c r="U2445" i="12"/>
  <c r="E2445" i="12"/>
  <c r="F2445" i="12" s="1"/>
  <c r="K2444" i="12"/>
  <c r="Q2444" i="12"/>
  <c r="R2444" i="12" s="1"/>
  <c r="W2445" i="12" l="1"/>
  <c r="Q2445" i="12"/>
  <c r="R2445" i="12" s="1"/>
  <c r="E1494" i="13"/>
  <c r="N2446" i="12"/>
  <c r="O2446" i="12" s="1"/>
  <c r="P2446" i="12" s="1"/>
  <c r="J2446" i="12"/>
  <c r="Y2446" i="12"/>
  <c r="I2446" i="12"/>
  <c r="V2446" i="12"/>
  <c r="B2447" i="12"/>
  <c r="U2446" i="12"/>
  <c r="E2446" i="12"/>
  <c r="F2446" i="12" s="1"/>
  <c r="K2445" i="12"/>
  <c r="K2446" i="12" l="1"/>
  <c r="Q2446" i="12"/>
  <c r="R2446" i="12" s="1"/>
  <c r="W2446" i="12"/>
  <c r="E1493" i="13"/>
  <c r="N2447" i="12"/>
  <c r="O2447" i="12" s="1"/>
  <c r="P2447" i="12" s="1"/>
  <c r="J2447" i="12"/>
  <c r="Y2447" i="12"/>
  <c r="I2447" i="12"/>
  <c r="V2447" i="12"/>
  <c r="B2448" i="12"/>
  <c r="U2447" i="12"/>
  <c r="E2447" i="12"/>
  <c r="F2447" i="12" s="1"/>
  <c r="Q2447" i="12" l="1"/>
  <c r="R2447" i="12" s="1"/>
  <c r="W2447" i="12"/>
  <c r="E1492" i="13"/>
  <c r="J2448" i="12"/>
  <c r="Y2448" i="12"/>
  <c r="I2448" i="12"/>
  <c r="V2448" i="12"/>
  <c r="B2449" i="12"/>
  <c r="U2448" i="12"/>
  <c r="E2448" i="12"/>
  <c r="F2448" i="12" s="1"/>
  <c r="N2448" i="12"/>
  <c r="O2448" i="12" s="1"/>
  <c r="P2448" i="12" s="1"/>
  <c r="K2447" i="12"/>
  <c r="W2448" i="12" l="1"/>
  <c r="K2448" i="12"/>
  <c r="Q2448" i="12"/>
  <c r="R2448" i="12" s="1"/>
  <c r="E1491" i="13"/>
  <c r="V2449" i="12"/>
  <c r="B2450" i="12"/>
  <c r="U2449" i="12"/>
  <c r="E2449" i="12"/>
  <c r="F2449" i="12" s="1"/>
  <c r="N2449" i="12"/>
  <c r="O2449" i="12" s="1"/>
  <c r="P2449" i="12" s="1"/>
  <c r="Y2449" i="12"/>
  <c r="J2449" i="12"/>
  <c r="I2449" i="12"/>
  <c r="K2449" i="12" l="1"/>
  <c r="Q2449" i="12"/>
  <c r="R2449" i="12" s="1"/>
  <c r="W2449" i="12"/>
  <c r="E1490" i="13"/>
  <c r="B2451" i="12"/>
  <c r="U2450" i="12"/>
  <c r="E2450" i="12"/>
  <c r="F2450" i="12" s="1"/>
  <c r="N2450" i="12"/>
  <c r="O2450" i="12" s="1"/>
  <c r="P2450" i="12" s="1"/>
  <c r="J2450" i="12"/>
  <c r="Y2450" i="12"/>
  <c r="I2450" i="12"/>
  <c r="V2450" i="12"/>
  <c r="W2450" i="12" l="1"/>
  <c r="Q2450" i="12"/>
  <c r="R2450" i="12" s="1"/>
  <c r="E1489" i="13"/>
  <c r="N2451" i="12"/>
  <c r="O2451" i="12" s="1"/>
  <c r="P2451" i="12" s="1"/>
  <c r="J2451" i="12"/>
  <c r="Y2451" i="12"/>
  <c r="I2451" i="12"/>
  <c r="V2451" i="12"/>
  <c r="B2452" i="12"/>
  <c r="U2451" i="12"/>
  <c r="E2451" i="12"/>
  <c r="F2451" i="12" s="1"/>
  <c r="K2450" i="12"/>
  <c r="W2451" i="12" l="1"/>
  <c r="K2451" i="12"/>
  <c r="Q2451" i="12"/>
  <c r="R2451" i="12" s="1"/>
  <c r="E1488" i="13"/>
  <c r="N2452" i="12"/>
  <c r="O2452" i="12" s="1"/>
  <c r="P2452" i="12" s="1"/>
  <c r="J2452" i="12"/>
  <c r="Y2452" i="12"/>
  <c r="I2452" i="12"/>
  <c r="V2452" i="12"/>
  <c r="B2453" i="12"/>
  <c r="U2452" i="12"/>
  <c r="E2452" i="12"/>
  <c r="F2452" i="12" s="1"/>
  <c r="K2452" i="12" l="1"/>
  <c r="Q2452" i="12"/>
  <c r="R2452" i="12" s="1"/>
  <c r="W2452" i="12"/>
  <c r="E1487" i="13"/>
  <c r="J2453" i="12"/>
  <c r="Y2453" i="12"/>
  <c r="I2453" i="12"/>
  <c r="V2453" i="12"/>
  <c r="B2454" i="12"/>
  <c r="U2453" i="12"/>
  <c r="E2453" i="12"/>
  <c r="F2453" i="12" s="1"/>
  <c r="N2453" i="12"/>
  <c r="O2453" i="12" s="1"/>
  <c r="P2453" i="12" s="1"/>
  <c r="K2453" i="12" l="1"/>
  <c r="E1486" i="13"/>
  <c r="Y2454" i="12"/>
  <c r="I2454" i="12"/>
  <c r="V2454" i="12"/>
  <c r="B2455" i="12"/>
  <c r="U2454" i="12"/>
  <c r="E2454" i="12"/>
  <c r="F2454" i="12" s="1"/>
  <c r="N2454" i="12"/>
  <c r="O2454" i="12" s="1"/>
  <c r="P2454" i="12" s="1"/>
  <c r="J2454" i="12"/>
  <c r="Q2453" i="12"/>
  <c r="R2453" i="12" s="1"/>
  <c r="W2453" i="12"/>
  <c r="W2454" i="12" l="1"/>
  <c r="Q2454" i="12"/>
  <c r="R2454" i="12" s="1"/>
  <c r="K2454" i="12"/>
  <c r="E1485" i="13"/>
  <c r="V2455" i="12"/>
  <c r="B2456" i="12"/>
  <c r="U2455" i="12"/>
  <c r="E2455" i="12"/>
  <c r="F2455" i="12" s="1"/>
  <c r="N2455" i="12"/>
  <c r="O2455" i="12" s="1"/>
  <c r="P2455" i="12" s="1"/>
  <c r="J2455" i="12"/>
  <c r="Y2455" i="12"/>
  <c r="I2455" i="12"/>
  <c r="W2455" i="12" l="1"/>
  <c r="K2455" i="12"/>
  <c r="Q2455" i="12"/>
  <c r="R2455" i="12" s="1"/>
  <c r="E1484" i="13"/>
  <c r="N2456" i="12"/>
  <c r="O2456" i="12" s="1"/>
  <c r="P2456" i="12" s="1"/>
  <c r="J2456" i="12"/>
  <c r="Y2456" i="12"/>
  <c r="I2456" i="12"/>
  <c r="V2456" i="12"/>
  <c r="B2457" i="12"/>
  <c r="U2456" i="12"/>
  <c r="E2456" i="12"/>
  <c r="F2456" i="12" s="1"/>
  <c r="W2456" i="12" l="1"/>
  <c r="E1483" i="13"/>
  <c r="N2457" i="12"/>
  <c r="O2457" i="12" s="1"/>
  <c r="P2457" i="12" s="1"/>
  <c r="J2457" i="12"/>
  <c r="Y2457" i="12"/>
  <c r="I2457" i="12"/>
  <c r="V2457" i="12"/>
  <c r="B2458" i="12"/>
  <c r="U2457" i="12"/>
  <c r="E2457" i="12"/>
  <c r="F2457" i="12" s="1"/>
  <c r="K2456" i="12"/>
  <c r="Q2456" i="12"/>
  <c r="R2456" i="12" s="1"/>
  <c r="W2457" i="12" l="1"/>
  <c r="E1482" i="13"/>
  <c r="J2458" i="12"/>
  <c r="Y2458" i="12"/>
  <c r="I2458" i="12"/>
  <c r="V2458" i="12"/>
  <c r="B2459" i="12"/>
  <c r="U2458" i="12"/>
  <c r="E2458" i="12"/>
  <c r="F2458" i="12" s="1"/>
  <c r="N2458" i="12"/>
  <c r="O2458" i="12" s="1"/>
  <c r="P2458" i="12" s="1"/>
  <c r="K2457" i="12"/>
  <c r="Q2457" i="12"/>
  <c r="R2457" i="12" s="1"/>
  <c r="E1481" i="13" l="1"/>
  <c r="J2459" i="12"/>
  <c r="Y2459" i="12"/>
  <c r="I2459" i="12"/>
  <c r="V2459" i="12"/>
  <c r="B2460" i="12"/>
  <c r="U2459" i="12"/>
  <c r="E2459" i="12"/>
  <c r="F2459" i="12" s="1"/>
  <c r="N2459" i="12"/>
  <c r="O2459" i="12" s="1"/>
  <c r="P2459" i="12" s="1"/>
  <c r="K2458" i="12"/>
  <c r="Q2458" i="12"/>
  <c r="R2458" i="12" s="1"/>
  <c r="W2458" i="12"/>
  <c r="W2459" i="12" l="1"/>
  <c r="E1480" i="13"/>
  <c r="V2460" i="12"/>
  <c r="B2461" i="12"/>
  <c r="U2460" i="12"/>
  <c r="E2460" i="12"/>
  <c r="F2460" i="12" s="1"/>
  <c r="N2460" i="12"/>
  <c r="O2460" i="12" s="1"/>
  <c r="P2460" i="12" s="1"/>
  <c r="J2460" i="12"/>
  <c r="Y2460" i="12"/>
  <c r="I2460" i="12"/>
  <c r="K2459" i="12"/>
  <c r="Q2459" i="12"/>
  <c r="R2459" i="12" s="1"/>
  <c r="W2460" i="12" l="1"/>
  <c r="Q2460" i="12"/>
  <c r="R2460" i="12" s="1"/>
  <c r="E1479" i="13"/>
  <c r="N2461" i="12"/>
  <c r="O2461" i="12" s="1"/>
  <c r="P2461" i="12" s="1"/>
  <c r="J2461" i="12"/>
  <c r="Y2461" i="12"/>
  <c r="I2461" i="12"/>
  <c r="B2462" i="12"/>
  <c r="V2461" i="12"/>
  <c r="U2461" i="12"/>
  <c r="E2461" i="12"/>
  <c r="F2461" i="12" s="1"/>
  <c r="K2460" i="12"/>
  <c r="W2461" i="12" l="1"/>
  <c r="Q2461" i="12"/>
  <c r="R2461" i="12" s="1"/>
  <c r="E1478" i="13"/>
  <c r="N2462" i="12"/>
  <c r="O2462" i="12" s="1"/>
  <c r="P2462" i="12" s="1"/>
  <c r="J2462" i="12"/>
  <c r="Y2462" i="12"/>
  <c r="I2462" i="12"/>
  <c r="V2462" i="12"/>
  <c r="B2463" i="12"/>
  <c r="U2462" i="12"/>
  <c r="E2462" i="12"/>
  <c r="F2462" i="12" s="1"/>
  <c r="K2461" i="12"/>
  <c r="Q2462" i="12" l="1"/>
  <c r="R2462" i="12" s="1"/>
  <c r="W2462" i="12"/>
  <c r="E1477" i="13"/>
  <c r="N2463" i="12"/>
  <c r="O2463" i="12" s="1"/>
  <c r="P2463" i="12" s="1"/>
  <c r="J2463" i="12"/>
  <c r="Y2463" i="12"/>
  <c r="I2463" i="12"/>
  <c r="V2463" i="12"/>
  <c r="B2464" i="12"/>
  <c r="U2463" i="12"/>
  <c r="E2463" i="12"/>
  <c r="F2463" i="12" s="1"/>
  <c r="K2462" i="12"/>
  <c r="K2463" i="12" l="1"/>
  <c r="Q2463" i="12"/>
  <c r="R2463" i="12" s="1"/>
  <c r="W2463" i="12"/>
  <c r="E1476" i="13"/>
  <c r="J2464" i="12"/>
  <c r="Y2464" i="12"/>
  <c r="I2464" i="12"/>
  <c r="V2464" i="12"/>
  <c r="B2465" i="12"/>
  <c r="U2464" i="12"/>
  <c r="E2464" i="12"/>
  <c r="F2464" i="12" s="1"/>
  <c r="N2464" i="12"/>
  <c r="O2464" i="12" s="1"/>
  <c r="P2464" i="12" s="1"/>
  <c r="K2464" i="12" l="1"/>
  <c r="Q2464" i="12"/>
  <c r="R2464" i="12" s="1"/>
  <c r="W2464" i="12"/>
  <c r="E1475" i="13"/>
  <c r="V2465" i="12"/>
  <c r="B2466" i="12"/>
  <c r="U2465" i="12"/>
  <c r="E2465" i="12"/>
  <c r="F2465" i="12" s="1"/>
  <c r="N2465" i="12"/>
  <c r="O2465" i="12" s="1"/>
  <c r="P2465" i="12" s="1"/>
  <c r="Y2465" i="12"/>
  <c r="J2465" i="12"/>
  <c r="I2465" i="12"/>
  <c r="W2465" i="12" l="1"/>
  <c r="K2465" i="12"/>
  <c r="Q2465" i="12"/>
  <c r="R2465" i="12" s="1"/>
  <c r="E1474" i="13"/>
  <c r="B2467" i="12"/>
  <c r="U2466" i="12"/>
  <c r="E2466" i="12"/>
  <c r="F2466" i="12" s="1"/>
  <c r="N2466" i="12"/>
  <c r="O2466" i="12" s="1"/>
  <c r="P2466" i="12" s="1"/>
  <c r="J2466" i="12"/>
  <c r="Y2466" i="12"/>
  <c r="I2466" i="12"/>
  <c r="V2466" i="12"/>
  <c r="K2466" i="12" l="1"/>
  <c r="Q2466" i="12"/>
  <c r="R2466" i="12" s="1"/>
  <c r="W2466" i="12"/>
  <c r="E1473" i="13"/>
  <c r="N2467" i="12"/>
  <c r="O2467" i="12" s="1"/>
  <c r="P2467" i="12" s="1"/>
  <c r="J2467" i="12"/>
  <c r="Y2467" i="12"/>
  <c r="I2467" i="12"/>
  <c r="V2467" i="12"/>
  <c r="B2468" i="12"/>
  <c r="U2467" i="12"/>
  <c r="E2467" i="12"/>
  <c r="F2467" i="12" s="1"/>
  <c r="W2467" i="12" l="1"/>
  <c r="Q2467" i="12"/>
  <c r="R2467" i="12" s="1"/>
  <c r="E1472" i="13"/>
  <c r="N2468" i="12"/>
  <c r="O2468" i="12" s="1"/>
  <c r="P2468" i="12" s="1"/>
  <c r="J2468" i="12"/>
  <c r="Y2468" i="12"/>
  <c r="I2468" i="12"/>
  <c r="V2468" i="12"/>
  <c r="B2469" i="12"/>
  <c r="U2468" i="12"/>
  <c r="E2468" i="12"/>
  <c r="F2468" i="12" s="1"/>
  <c r="K2467" i="12"/>
  <c r="W2468" i="12" l="1"/>
  <c r="Q2468" i="12"/>
  <c r="R2468" i="12" s="1"/>
  <c r="E1471" i="13"/>
  <c r="J2469" i="12"/>
  <c r="Y2469" i="12"/>
  <c r="I2469" i="12"/>
  <c r="V2469" i="12"/>
  <c r="B2470" i="12"/>
  <c r="U2469" i="12"/>
  <c r="E2469" i="12"/>
  <c r="F2469" i="12" s="1"/>
  <c r="N2469" i="12"/>
  <c r="O2469" i="12" s="1"/>
  <c r="P2469" i="12" s="1"/>
  <c r="K2468" i="12"/>
  <c r="W2469" i="12" l="1"/>
  <c r="K2469" i="12"/>
  <c r="Q2469" i="12"/>
  <c r="R2469" i="12" s="1"/>
  <c r="E1470" i="13"/>
  <c r="Y2470" i="12"/>
  <c r="I2470" i="12"/>
  <c r="V2470" i="12"/>
  <c r="B2471" i="12"/>
  <c r="U2470" i="12"/>
  <c r="E2470" i="12"/>
  <c r="F2470" i="12" s="1"/>
  <c r="N2470" i="12"/>
  <c r="O2470" i="12" s="1"/>
  <c r="P2470" i="12" s="1"/>
  <c r="J2470" i="12"/>
  <c r="W2470" i="12" l="1"/>
  <c r="K2470" i="12"/>
  <c r="Q2470" i="12"/>
  <c r="R2470" i="12" s="1"/>
  <c r="E1469" i="13"/>
  <c r="V2471" i="12"/>
  <c r="B2472" i="12"/>
  <c r="U2471" i="12"/>
  <c r="E2471" i="12"/>
  <c r="F2471" i="12" s="1"/>
  <c r="N2471" i="12"/>
  <c r="O2471" i="12" s="1"/>
  <c r="P2471" i="12" s="1"/>
  <c r="J2471" i="12"/>
  <c r="Y2471" i="12"/>
  <c r="I2471" i="12"/>
  <c r="E1468" i="13" l="1"/>
  <c r="N2472" i="12"/>
  <c r="O2472" i="12" s="1"/>
  <c r="P2472" i="12" s="1"/>
  <c r="J2472" i="12"/>
  <c r="Y2472" i="12"/>
  <c r="I2472" i="12"/>
  <c r="V2472" i="12"/>
  <c r="B2473" i="12"/>
  <c r="U2472" i="12"/>
  <c r="E2472" i="12"/>
  <c r="F2472" i="12" s="1"/>
  <c r="K2471" i="12"/>
  <c r="Q2471" i="12"/>
  <c r="R2471" i="12" s="1"/>
  <c r="W2471" i="12"/>
  <c r="W2472" i="12" l="1"/>
  <c r="K2472" i="12"/>
  <c r="Q2472" i="12"/>
  <c r="R2472" i="12" s="1"/>
  <c r="E1467" i="13"/>
  <c r="N2473" i="12"/>
  <c r="O2473" i="12" s="1"/>
  <c r="P2473" i="12" s="1"/>
  <c r="J2473" i="12"/>
  <c r="Y2473" i="12"/>
  <c r="I2473" i="12"/>
  <c r="V2473" i="12"/>
  <c r="B2474" i="12"/>
  <c r="U2473" i="12"/>
  <c r="E2473" i="12"/>
  <c r="F2473" i="12" s="1"/>
  <c r="W2473" i="12" l="1"/>
  <c r="Q2473" i="12"/>
  <c r="R2473" i="12" s="1"/>
  <c r="K2473" i="12"/>
  <c r="E1466" i="13"/>
  <c r="J2474" i="12"/>
  <c r="Y2474" i="12"/>
  <c r="I2474" i="12"/>
  <c r="V2474" i="12"/>
  <c r="B2475" i="12"/>
  <c r="U2474" i="12"/>
  <c r="E2474" i="12"/>
  <c r="F2474" i="12" s="1"/>
  <c r="N2474" i="12"/>
  <c r="O2474" i="12" s="1"/>
  <c r="P2474" i="12" s="1"/>
  <c r="W2474" i="12" l="1"/>
  <c r="Q2474" i="12"/>
  <c r="R2474" i="12" s="1"/>
  <c r="E1465" i="13"/>
  <c r="J2475" i="12"/>
  <c r="Y2475" i="12"/>
  <c r="I2475" i="12"/>
  <c r="V2475" i="12"/>
  <c r="B2476" i="12"/>
  <c r="U2475" i="12"/>
  <c r="E2475" i="12"/>
  <c r="F2475" i="12" s="1"/>
  <c r="N2475" i="12"/>
  <c r="O2475" i="12" s="1"/>
  <c r="P2475" i="12" s="1"/>
  <c r="K2474" i="12"/>
  <c r="Q2475" i="12" l="1"/>
  <c r="R2475" i="12" s="1"/>
  <c r="K2475" i="12"/>
  <c r="W2475" i="12"/>
  <c r="E1464" i="13"/>
  <c r="V2476" i="12"/>
  <c r="B2477" i="12"/>
  <c r="U2476" i="12"/>
  <c r="E2476" i="12"/>
  <c r="F2476" i="12" s="1"/>
  <c r="N2476" i="12"/>
  <c r="O2476" i="12" s="1"/>
  <c r="P2476" i="12" s="1"/>
  <c r="J2476" i="12"/>
  <c r="Y2476" i="12"/>
  <c r="I2476" i="12"/>
  <c r="W2476" i="12" l="1"/>
  <c r="Q2476" i="12"/>
  <c r="R2476" i="12" s="1"/>
  <c r="E1463" i="13"/>
  <c r="N2477" i="12"/>
  <c r="O2477" i="12" s="1"/>
  <c r="P2477" i="12" s="1"/>
  <c r="J2477" i="12"/>
  <c r="Y2477" i="12"/>
  <c r="I2477" i="12"/>
  <c r="B2478" i="12"/>
  <c r="V2477" i="12"/>
  <c r="U2477" i="12"/>
  <c r="E2477" i="12"/>
  <c r="F2477" i="12" s="1"/>
  <c r="K2476" i="12"/>
  <c r="E1462" i="13" l="1"/>
  <c r="N2478" i="12"/>
  <c r="O2478" i="12" s="1"/>
  <c r="P2478" i="12" s="1"/>
  <c r="J2478" i="12"/>
  <c r="Y2478" i="12"/>
  <c r="I2478" i="12"/>
  <c r="V2478" i="12"/>
  <c r="B2479" i="12"/>
  <c r="U2478" i="12"/>
  <c r="E2478" i="12"/>
  <c r="F2478" i="12" s="1"/>
  <c r="K2477" i="12"/>
  <c r="Q2477" i="12"/>
  <c r="R2477" i="12" s="1"/>
  <c r="W2477" i="12"/>
  <c r="W2478" i="12" l="1"/>
  <c r="E1461" i="13"/>
  <c r="N2479" i="12"/>
  <c r="O2479" i="12" s="1"/>
  <c r="P2479" i="12" s="1"/>
  <c r="J2479" i="12"/>
  <c r="Y2479" i="12"/>
  <c r="I2479" i="12"/>
  <c r="V2479" i="12"/>
  <c r="B2480" i="12"/>
  <c r="U2479" i="12"/>
  <c r="E2479" i="12"/>
  <c r="F2479" i="12" s="1"/>
  <c r="K2478" i="12"/>
  <c r="Q2478" i="12"/>
  <c r="R2478" i="12" s="1"/>
  <c r="W2479" i="12" l="1"/>
  <c r="K2479" i="12"/>
  <c r="Q2479" i="12"/>
  <c r="R2479" i="12" s="1"/>
  <c r="E1460" i="13"/>
  <c r="J2480" i="12"/>
  <c r="Y2480" i="12"/>
  <c r="I2480" i="12"/>
  <c r="V2480" i="12"/>
  <c r="B2481" i="12"/>
  <c r="U2480" i="12"/>
  <c r="E2480" i="12"/>
  <c r="F2480" i="12" s="1"/>
  <c r="N2480" i="12"/>
  <c r="O2480" i="12" s="1"/>
  <c r="P2480" i="12" s="1"/>
  <c r="W2480" i="12" l="1"/>
  <c r="Q2480" i="12"/>
  <c r="R2480" i="12" s="1"/>
  <c r="K2480" i="12"/>
  <c r="E1459" i="13"/>
  <c r="V2481" i="12"/>
  <c r="B2482" i="12"/>
  <c r="U2481" i="12"/>
  <c r="E2481" i="12"/>
  <c r="F2481" i="12" s="1"/>
  <c r="N2481" i="12"/>
  <c r="O2481" i="12" s="1"/>
  <c r="P2481" i="12" s="1"/>
  <c r="Y2481" i="12"/>
  <c r="J2481" i="12"/>
  <c r="I2481" i="12"/>
  <c r="K2481" i="12" l="1"/>
  <c r="Q2481" i="12"/>
  <c r="R2481" i="12" s="1"/>
  <c r="W2481" i="12"/>
  <c r="E1458" i="13"/>
  <c r="B2483" i="12"/>
  <c r="U2482" i="12"/>
  <c r="E2482" i="12"/>
  <c r="F2482" i="12" s="1"/>
  <c r="N2482" i="12"/>
  <c r="O2482" i="12" s="1"/>
  <c r="P2482" i="12" s="1"/>
  <c r="J2482" i="12"/>
  <c r="Y2482" i="12"/>
  <c r="I2482" i="12"/>
  <c r="V2482" i="12"/>
  <c r="W2482" i="12" l="1"/>
  <c r="E1457" i="13"/>
  <c r="N2483" i="12"/>
  <c r="O2483" i="12" s="1"/>
  <c r="P2483" i="12" s="1"/>
  <c r="J2483" i="12"/>
  <c r="Y2483" i="12"/>
  <c r="I2483" i="12"/>
  <c r="V2483" i="12"/>
  <c r="B2484" i="12"/>
  <c r="U2483" i="12"/>
  <c r="E2483" i="12"/>
  <c r="F2483" i="12" s="1"/>
  <c r="Q2482" i="12"/>
  <c r="R2482" i="12" s="1"/>
  <c r="K2482" i="12"/>
  <c r="W2483" i="12" l="1"/>
  <c r="E1456" i="13"/>
  <c r="N2484" i="12"/>
  <c r="O2484" i="12" s="1"/>
  <c r="P2484" i="12" s="1"/>
  <c r="J2484" i="12"/>
  <c r="Y2484" i="12"/>
  <c r="I2484" i="12"/>
  <c r="V2484" i="12"/>
  <c r="B2485" i="12"/>
  <c r="U2484" i="12"/>
  <c r="E2484" i="12"/>
  <c r="F2484" i="12" s="1"/>
  <c r="K2483" i="12"/>
  <c r="Q2483" i="12"/>
  <c r="R2483" i="12" s="1"/>
  <c r="Q2484" i="12" l="1"/>
  <c r="R2484" i="12" s="1"/>
  <c r="E1455" i="13"/>
  <c r="J2485" i="12"/>
  <c r="Y2485" i="12"/>
  <c r="I2485" i="12"/>
  <c r="V2485" i="12"/>
  <c r="B2486" i="12"/>
  <c r="U2485" i="12"/>
  <c r="E2485" i="12"/>
  <c r="F2485" i="12" s="1"/>
  <c r="N2485" i="12"/>
  <c r="O2485" i="12" s="1"/>
  <c r="P2485" i="12" s="1"/>
  <c r="K2484" i="12"/>
  <c r="W2484" i="12"/>
  <c r="W2485" i="12" l="1"/>
  <c r="E1454" i="13"/>
  <c r="Y2486" i="12"/>
  <c r="I2486" i="12"/>
  <c r="V2486" i="12"/>
  <c r="B2487" i="12"/>
  <c r="U2486" i="12"/>
  <c r="E2486" i="12"/>
  <c r="F2486" i="12" s="1"/>
  <c r="N2486" i="12"/>
  <c r="O2486" i="12" s="1"/>
  <c r="P2486" i="12" s="1"/>
  <c r="J2486" i="12"/>
  <c r="K2485" i="12"/>
  <c r="Q2485" i="12"/>
  <c r="R2485" i="12" s="1"/>
  <c r="W2486" i="12" l="1"/>
  <c r="E1453" i="13"/>
  <c r="V2487" i="12"/>
  <c r="B2488" i="12"/>
  <c r="U2487" i="12"/>
  <c r="E2487" i="12"/>
  <c r="F2487" i="12" s="1"/>
  <c r="N2487" i="12"/>
  <c r="O2487" i="12" s="1"/>
  <c r="P2487" i="12" s="1"/>
  <c r="J2487" i="12"/>
  <c r="Y2487" i="12"/>
  <c r="I2487" i="12"/>
  <c r="K2486" i="12"/>
  <c r="Q2486" i="12"/>
  <c r="R2486" i="12" s="1"/>
  <c r="K2487" i="12" l="1"/>
  <c r="W2487" i="12"/>
  <c r="Q2487" i="12"/>
  <c r="R2487" i="12" s="1"/>
  <c r="E1452" i="13"/>
  <c r="N2488" i="12"/>
  <c r="O2488" i="12" s="1"/>
  <c r="P2488" i="12" s="1"/>
  <c r="J2488" i="12"/>
  <c r="Y2488" i="12"/>
  <c r="I2488" i="12"/>
  <c r="V2488" i="12"/>
  <c r="B2489" i="12"/>
  <c r="U2488" i="12"/>
  <c r="E2488" i="12"/>
  <c r="F2488" i="12" s="1"/>
  <c r="W2488" i="12" l="1"/>
  <c r="Q2488" i="12"/>
  <c r="R2488" i="12" s="1"/>
  <c r="E1451" i="13"/>
  <c r="N2489" i="12"/>
  <c r="O2489" i="12" s="1"/>
  <c r="P2489" i="12" s="1"/>
  <c r="J2489" i="12"/>
  <c r="Y2489" i="12"/>
  <c r="I2489" i="12"/>
  <c r="V2489" i="12"/>
  <c r="B2490" i="12"/>
  <c r="U2489" i="12"/>
  <c r="E2489" i="12"/>
  <c r="F2489" i="12" s="1"/>
  <c r="K2488" i="12"/>
  <c r="Q2489" i="12" l="1"/>
  <c r="R2489" i="12" s="1"/>
  <c r="W2489" i="12"/>
  <c r="E1450" i="13"/>
  <c r="J2490" i="12"/>
  <c r="Y2490" i="12"/>
  <c r="I2490" i="12"/>
  <c r="V2490" i="12"/>
  <c r="B2491" i="12"/>
  <c r="U2490" i="12"/>
  <c r="E2490" i="12"/>
  <c r="F2490" i="12" s="1"/>
  <c r="N2490" i="12"/>
  <c r="O2490" i="12" s="1"/>
  <c r="P2490" i="12" s="1"/>
  <c r="K2489" i="12"/>
  <c r="W2490" i="12" l="1"/>
  <c r="K2490" i="12"/>
  <c r="Q2490" i="12"/>
  <c r="R2490" i="12" s="1"/>
  <c r="E1449" i="13"/>
  <c r="J2491" i="12"/>
  <c r="Y2491" i="12"/>
  <c r="I2491" i="12"/>
  <c r="V2491" i="12"/>
  <c r="B2492" i="12"/>
  <c r="U2491" i="12"/>
  <c r="E2491" i="12"/>
  <c r="F2491" i="12" s="1"/>
  <c r="N2491" i="12"/>
  <c r="O2491" i="12" s="1"/>
  <c r="P2491" i="12" s="1"/>
  <c r="W2491" i="12" l="1"/>
  <c r="Q2491" i="12"/>
  <c r="R2491" i="12" s="1"/>
  <c r="E1448" i="13"/>
  <c r="V2492" i="12"/>
  <c r="B2493" i="12"/>
  <c r="U2492" i="12"/>
  <c r="E2492" i="12"/>
  <c r="F2492" i="12" s="1"/>
  <c r="N2492" i="12"/>
  <c r="O2492" i="12" s="1"/>
  <c r="P2492" i="12" s="1"/>
  <c r="J2492" i="12"/>
  <c r="Y2492" i="12"/>
  <c r="I2492" i="12"/>
  <c r="K2491" i="12"/>
  <c r="W2492" i="12" l="1"/>
  <c r="E1447" i="13"/>
  <c r="N2493" i="12"/>
  <c r="O2493" i="12" s="1"/>
  <c r="P2493" i="12" s="1"/>
  <c r="J2493" i="12"/>
  <c r="Y2493" i="12"/>
  <c r="I2493" i="12"/>
  <c r="V2493" i="12"/>
  <c r="U2493" i="12"/>
  <c r="E2493" i="12"/>
  <c r="F2493" i="12" s="1"/>
  <c r="B2494" i="12"/>
  <c r="K2492" i="12"/>
  <c r="Q2492" i="12"/>
  <c r="R2492" i="12" s="1"/>
  <c r="W2493" i="12" l="1"/>
  <c r="K2493" i="12"/>
  <c r="Q2493" i="12"/>
  <c r="R2493" i="12" s="1"/>
  <c r="E1446" i="13"/>
  <c r="N2494" i="12"/>
  <c r="O2494" i="12" s="1"/>
  <c r="P2494" i="12" s="1"/>
  <c r="J2494" i="12"/>
  <c r="Y2494" i="12"/>
  <c r="I2494" i="12"/>
  <c r="V2494" i="12"/>
  <c r="B2495" i="12"/>
  <c r="U2494" i="12"/>
  <c r="E2494" i="12"/>
  <c r="F2494" i="12" s="1"/>
  <c r="W2494" i="12" l="1"/>
  <c r="K2494" i="12"/>
  <c r="Q2494" i="12"/>
  <c r="R2494" i="12" s="1"/>
  <c r="E1445" i="13"/>
  <c r="N2495" i="12"/>
  <c r="O2495" i="12" s="1"/>
  <c r="P2495" i="12" s="1"/>
  <c r="J2495" i="12"/>
  <c r="Y2495" i="12"/>
  <c r="I2495" i="12"/>
  <c r="V2495" i="12"/>
  <c r="B2496" i="12"/>
  <c r="U2495" i="12"/>
  <c r="E2495" i="12"/>
  <c r="F2495" i="12" s="1"/>
  <c r="W2495" i="12" l="1"/>
  <c r="Q2495" i="12"/>
  <c r="R2495" i="12" s="1"/>
  <c r="E1444" i="13"/>
  <c r="J2496" i="12"/>
  <c r="Y2496" i="12"/>
  <c r="I2496" i="12"/>
  <c r="V2496" i="12"/>
  <c r="B2497" i="12"/>
  <c r="U2496" i="12"/>
  <c r="E2496" i="12"/>
  <c r="F2496" i="12" s="1"/>
  <c r="N2496" i="12"/>
  <c r="O2496" i="12" s="1"/>
  <c r="P2496" i="12" s="1"/>
  <c r="K2495" i="12"/>
  <c r="W2496" i="12" l="1"/>
  <c r="K2496" i="12"/>
  <c r="Q2496" i="12"/>
  <c r="R2496" i="12" s="1"/>
  <c r="E1443" i="13"/>
  <c r="V2497" i="12"/>
  <c r="B2498" i="12"/>
  <c r="U2497" i="12"/>
  <c r="E2497" i="12"/>
  <c r="F2497" i="12" s="1"/>
  <c r="N2497" i="12"/>
  <c r="O2497" i="12" s="1"/>
  <c r="P2497" i="12" s="1"/>
  <c r="J2497" i="12"/>
  <c r="I2497" i="12"/>
  <c r="Y2497" i="12"/>
  <c r="K2497" i="12" l="1"/>
  <c r="Q2497" i="12"/>
  <c r="R2497" i="12" s="1"/>
  <c r="W2497" i="12"/>
  <c r="E1442" i="13"/>
  <c r="B2499" i="12"/>
  <c r="U2498" i="12"/>
  <c r="E2498" i="12"/>
  <c r="F2498" i="12" s="1"/>
  <c r="N2498" i="12"/>
  <c r="O2498" i="12" s="1"/>
  <c r="P2498" i="12" s="1"/>
  <c r="J2498" i="12"/>
  <c r="Y2498" i="12"/>
  <c r="I2498" i="12"/>
  <c r="V2498" i="12"/>
  <c r="W2498" i="12" l="1"/>
  <c r="Q2498" i="12"/>
  <c r="R2498" i="12" s="1"/>
  <c r="E1441" i="13"/>
  <c r="N2499" i="12"/>
  <c r="O2499" i="12" s="1"/>
  <c r="P2499" i="12" s="1"/>
  <c r="J2499" i="12"/>
  <c r="Y2499" i="12"/>
  <c r="I2499" i="12"/>
  <c r="V2499" i="12"/>
  <c r="B2500" i="12"/>
  <c r="U2499" i="12"/>
  <c r="E2499" i="12"/>
  <c r="F2499" i="12" s="1"/>
  <c r="K2498" i="12"/>
  <c r="K2499" i="12" l="1"/>
  <c r="Q2499" i="12"/>
  <c r="R2499" i="12" s="1"/>
  <c r="W2499" i="12"/>
  <c r="E1440" i="13"/>
  <c r="N2500" i="12"/>
  <c r="O2500" i="12" s="1"/>
  <c r="P2500" i="12" s="1"/>
  <c r="J2500" i="12"/>
  <c r="Y2500" i="12"/>
  <c r="I2500" i="12"/>
  <c r="V2500" i="12"/>
  <c r="B2501" i="12"/>
  <c r="U2500" i="12"/>
  <c r="E2500" i="12"/>
  <c r="F2500" i="12" s="1"/>
  <c r="E1439" i="13" l="1"/>
  <c r="J2501" i="12"/>
  <c r="Y2501" i="12"/>
  <c r="I2501" i="12"/>
  <c r="V2501" i="12"/>
  <c r="B2502" i="12"/>
  <c r="U2501" i="12"/>
  <c r="E2501" i="12"/>
  <c r="F2501" i="12" s="1"/>
  <c r="N2501" i="12"/>
  <c r="O2501" i="12" s="1"/>
  <c r="P2501" i="12" s="1"/>
  <c r="Q2500" i="12"/>
  <c r="R2500" i="12" s="1"/>
  <c r="W2500" i="12"/>
  <c r="K2500" i="12"/>
  <c r="W2501" i="12" l="1"/>
  <c r="E1438" i="13"/>
  <c r="Y2502" i="12"/>
  <c r="I2502" i="12"/>
  <c r="V2502" i="12"/>
  <c r="B2503" i="12"/>
  <c r="U2502" i="12"/>
  <c r="E2502" i="12"/>
  <c r="F2502" i="12" s="1"/>
  <c r="N2502" i="12"/>
  <c r="O2502" i="12" s="1"/>
  <c r="P2502" i="12" s="1"/>
  <c r="J2502" i="12"/>
  <c r="K2501" i="12"/>
  <c r="Q2501" i="12"/>
  <c r="R2501" i="12" s="1"/>
  <c r="W2502" i="12" l="1"/>
  <c r="Q2502" i="12"/>
  <c r="R2502" i="12" s="1"/>
  <c r="E1437" i="13"/>
  <c r="V2503" i="12"/>
  <c r="B2504" i="12"/>
  <c r="U2503" i="12"/>
  <c r="E2503" i="12"/>
  <c r="F2503" i="12" s="1"/>
  <c r="N2503" i="12"/>
  <c r="O2503" i="12" s="1"/>
  <c r="P2503" i="12" s="1"/>
  <c r="J2503" i="12"/>
  <c r="Y2503" i="12"/>
  <c r="I2503" i="12"/>
  <c r="K2502" i="12"/>
  <c r="K2503" i="12" l="1"/>
  <c r="W2503" i="12"/>
  <c r="Q2503" i="12"/>
  <c r="R2503" i="12" s="1"/>
  <c r="E1436" i="13"/>
  <c r="N2504" i="12"/>
  <c r="O2504" i="12" s="1"/>
  <c r="P2504" i="12" s="1"/>
  <c r="J2504" i="12"/>
  <c r="Y2504" i="12"/>
  <c r="I2504" i="12"/>
  <c r="V2504" i="12"/>
  <c r="U2504" i="12"/>
  <c r="E2504" i="12"/>
  <c r="F2504" i="12" s="1"/>
  <c r="B2505" i="12"/>
  <c r="W2504" i="12" l="1"/>
  <c r="K2504" i="12"/>
  <c r="Q2504" i="12"/>
  <c r="R2504" i="12" s="1"/>
  <c r="E1435" i="13"/>
  <c r="N2505" i="12"/>
  <c r="O2505" i="12" s="1"/>
  <c r="P2505" i="12" s="1"/>
  <c r="J2505" i="12"/>
  <c r="Y2505" i="12"/>
  <c r="I2505" i="12"/>
  <c r="V2505" i="12"/>
  <c r="B2506" i="12"/>
  <c r="U2505" i="12"/>
  <c r="E2505" i="12"/>
  <c r="F2505" i="12" s="1"/>
  <c r="K2505" i="12" l="1"/>
  <c r="Q2505" i="12"/>
  <c r="R2505" i="12" s="1"/>
  <c r="W2505" i="12"/>
  <c r="E1434" i="13"/>
  <c r="J2506" i="12"/>
  <c r="Y2506" i="12"/>
  <c r="I2506" i="12"/>
  <c r="V2506" i="12"/>
  <c r="B2507" i="12"/>
  <c r="U2506" i="12"/>
  <c r="E2506" i="12"/>
  <c r="F2506" i="12" s="1"/>
  <c r="N2506" i="12"/>
  <c r="O2506" i="12" s="1"/>
  <c r="P2506" i="12" s="1"/>
  <c r="W2506" i="12" l="1"/>
  <c r="Q2506" i="12"/>
  <c r="R2506" i="12" s="1"/>
  <c r="K2506" i="12"/>
  <c r="E1433" i="13"/>
  <c r="J2507" i="12"/>
  <c r="Y2507" i="12"/>
  <c r="I2507" i="12"/>
  <c r="V2507" i="12"/>
  <c r="B2508" i="12"/>
  <c r="U2507" i="12"/>
  <c r="E2507" i="12"/>
  <c r="F2507" i="12" s="1"/>
  <c r="N2507" i="12"/>
  <c r="O2507" i="12" s="1"/>
  <c r="P2507" i="12" s="1"/>
  <c r="W2507" i="12" l="1"/>
  <c r="Q2507" i="12"/>
  <c r="R2507" i="12" s="1"/>
  <c r="E1432" i="13"/>
  <c r="V2508" i="12"/>
  <c r="B2509" i="12"/>
  <c r="U2508" i="12"/>
  <c r="E2508" i="12"/>
  <c r="F2508" i="12" s="1"/>
  <c r="N2508" i="12"/>
  <c r="O2508" i="12" s="1"/>
  <c r="P2508" i="12" s="1"/>
  <c r="J2508" i="12"/>
  <c r="I2508" i="12"/>
  <c r="Y2508" i="12"/>
  <c r="K2507" i="12"/>
  <c r="W2508" i="12" l="1"/>
  <c r="E1431" i="13"/>
  <c r="N2509" i="12"/>
  <c r="O2509" i="12" s="1"/>
  <c r="P2509" i="12" s="1"/>
  <c r="J2509" i="12"/>
  <c r="Y2509" i="12"/>
  <c r="I2509" i="12"/>
  <c r="B2510" i="12"/>
  <c r="V2509" i="12"/>
  <c r="U2509" i="12"/>
  <c r="E2509" i="12"/>
  <c r="F2509" i="12" s="1"/>
  <c r="K2508" i="12"/>
  <c r="Q2508" i="12"/>
  <c r="R2508" i="12" s="1"/>
  <c r="W2509" i="12" l="1"/>
  <c r="E1430" i="13"/>
  <c r="N2510" i="12"/>
  <c r="O2510" i="12" s="1"/>
  <c r="P2510" i="12" s="1"/>
  <c r="J2510" i="12"/>
  <c r="Y2510" i="12"/>
  <c r="I2510" i="12"/>
  <c r="V2510" i="12"/>
  <c r="B2511" i="12"/>
  <c r="U2510" i="12"/>
  <c r="E2510" i="12"/>
  <c r="F2510" i="12" s="1"/>
  <c r="K2509" i="12"/>
  <c r="Q2509" i="12"/>
  <c r="R2509" i="12" s="1"/>
  <c r="W2510" i="12" l="1"/>
  <c r="K2510" i="12"/>
  <c r="Q2510" i="12"/>
  <c r="R2510" i="12" s="1"/>
  <c r="E1429" i="13"/>
  <c r="N2511" i="12"/>
  <c r="O2511" i="12" s="1"/>
  <c r="P2511" i="12" s="1"/>
  <c r="J2511" i="12"/>
  <c r="Y2511" i="12"/>
  <c r="I2511" i="12"/>
  <c r="V2511" i="12"/>
  <c r="B2512" i="12"/>
  <c r="U2511" i="12"/>
  <c r="E2511" i="12"/>
  <c r="F2511" i="12" s="1"/>
  <c r="K2511" i="12" l="1"/>
  <c r="W2511" i="12"/>
  <c r="Q2511" i="12"/>
  <c r="R2511" i="12" s="1"/>
  <c r="E1428" i="13"/>
  <c r="J2512" i="12"/>
  <c r="Y2512" i="12"/>
  <c r="I2512" i="12"/>
  <c r="V2512" i="12"/>
  <c r="B2513" i="12"/>
  <c r="U2512" i="12"/>
  <c r="E2512" i="12"/>
  <c r="F2512" i="12" s="1"/>
  <c r="N2512" i="12"/>
  <c r="O2512" i="12" s="1"/>
  <c r="P2512" i="12" s="1"/>
  <c r="Q2512" i="12" l="1"/>
  <c r="R2512" i="12" s="1"/>
  <c r="K2512" i="12"/>
  <c r="W2512" i="12"/>
  <c r="E1427" i="13"/>
  <c r="V2513" i="12"/>
  <c r="B2514" i="12"/>
  <c r="U2513" i="12"/>
  <c r="E2513" i="12"/>
  <c r="F2513" i="12" s="1"/>
  <c r="N2513" i="12"/>
  <c r="O2513" i="12" s="1"/>
  <c r="P2513" i="12" s="1"/>
  <c r="Y2513" i="12"/>
  <c r="J2513" i="12"/>
  <c r="I2513" i="12"/>
  <c r="E1426" i="13" l="1"/>
  <c r="B2515" i="12"/>
  <c r="U2514" i="12"/>
  <c r="E2514" i="12"/>
  <c r="F2514" i="12" s="1"/>
  <c r="N2514" i="12"/>
  <c r="O2514" i="12" s="1"/>
  <c r="P2514" i="12" s="1"/>
  <c r="J2514" i="12"/>
  <c r="Y2514" i="12"/>
  <c r="I2514" i="12"/>
  <c r="V2514" i="12"/>
  <c r="K2513" i="12"/>
  <c r="Q2513" i="12"/>
  <c r="R2513" i="12" s="1"/>
  <c r="W2513" i="12"/>
  <c r="Q2514" i="12" l="1"/>
  <c r="R2514" i="12" s="1"/>
  <c r="W2514" i="12"/>
  <c r="E1425" i="13"/>
  <c r="N2515" i="12"/>
  <c r="O2515" i="12" s="1"/>
  <c r="P2515" i="12" s="1"/>
  <c r="J2515" i="12"/>
  <c r="Y2515" i="12"/>
  <c r="I2515" i="12"/>
  <c r="V2515" i="12"/>
  <c r="B2516" i="12"/>
  <c r="U2515" i="12"/>
  <c r="E2515" i="12"/>
  <c r="F2515" i="12" s="1"/>
  <c r="K2514" i="12"/>
  <c r="W2515" i="12" l="1"/>
  <c r="Q2515" i="12"/>
  <c r="R2515" i="12" s="1"/>
  <c r="E1424" i="13"/>
  <c r="N2516" i="12"/>
  <c r="O2516" i="12" s="1"/>
  <c r="P2516" i="12" s="1"/>
  <c r="J2516" i="12"/>
  <c r="Y2516" i="12"/>
  <c r="I2516" i="12"/>
  <c r="V2516" i="12"/>
  <c r="B2517" i="12"/>
  <c r="U2516" i="12"/>
  <c r="E2516" i="12"/>
  <c r="F2516" i="12" s="1"/>
  <c r="K2515" i="12"/>
  <c r="Q2516" i="12" l="1"/>
  <c r="R2516" i="12" s="1"/>
  <c r="K2516" i="12"/>
  <c r="W2516" i="12"/>
  <c r="E1423" i="13"/>
  <c r="J2517" i="12"/>
  <c r="Y2517" i="12"/>
  <c r="I2517" i="12"/>
  <c r="V2517" i="12"/>
  <c r="B2518" i="12"/>
  <c r="U2517" i="12"/>
  <c r="E2517" i="12"/>
  <c r="F2517" i="12" s="1"/>
  <c r="N2517" i="12"/>
  <c r="O2517" i="12" s="1"/>
  <c r="P2517" i="12" s="1"/>
  <c r="W2517" i="12" l="1"/>
  <c r="Q2517" i="12"/>
  <c r="R2517" i="12" s="1"/>
  <c r="E1422" i="13"/>
  <c r="Y2518" i="12"/>
  <c r="I2518" i="12"/>
  <c r="V2518" i="12"/>
  <c r="B2519" i="12"/>
  <c r="U2518" i="12"/>
  <c r="E2518" i="12"/>
  <c r="F2518" i="12" s="1"/>
  <c r="N2518" i="12"/>
  <c r="O2518" i="12" s="1"/>
  <c r="P2518" i="12" s="1"/>
  <c r="J2518" i="12"/>
  <c r="K2517" i="12"/>
  <c r="W2518" i="12" l="1"/>
  <c r="Q2518" i="12"/>
  <c r="R2518" i="12" s="1"/>
  <c r="E1421" i="13"/>
  <c r="V2519" i="12"/>
  <c r="B2520" i="12"/>
  <c r="U2519" i="12"/>
  <c r="E2519" i="12"/>
  <c r="F2519" i="12" s="1"/>
  <c r="N2519" i="12"/>
  <c r="O2519" i="12" s="1"/>
  <c r="P2519" i="12" s="1"/>
  <c r="J2519" i="12"/>
  <c r="Y2519" i="12"/>
  <c r="I2519" i="12"/>
  <c r="K2518" i="12"/>
  <c r="W2519" i="12" l="1"/>
  <c r="E1420" i="13"/>
  <c r="N2520" i="12"/>
  <c r="O2520" i="12" s="1"/>
  <c r="P2520" i="12" s="1"/>
  <c r="J2520" i="12"/>
  <c r="Y2520" i="12"/>
  <c r="I2520" i="12"/>
  <c r="V2520" i="12"/>
  <c r="B2521" i="12"/>
  <c r="U2520" i="12"/>
  <c r="E2520" i="12"/>
  <c r="F2520" i="12" s="1"/>
  <c r="K2519" i="12"/>
  <c r="Q2519" i="12"/>
  <c r="R2519" i="12" s="1"/>
  <c r="W2520" i="12" l="1"/>
  <c r="Q2520" i="12"/>
  <c r="R2520" i="12" s="1"/>
  <c r="E1419" i="13"/>
  <c r="N2521" i="12"/>
  <c r="O2521" i="12" s="1"/>
  <c r="P2521" i="12" s="1"/>
  <c r="J2521" i="12"/>
  <c r="Y2521" i="12"/>
  <c r="I2521" i="12"/>
  <c r="V2521" i="12"/>
  <c r="B2522" i="12"/>
  <c r="U2521" i="12"/>
  <c r="E2521" i="12"/>
  <c r="F2521" i="12" s="1"/>
  <c r="K2520" i="12"/>
  <c r="W2521" i="12" l="1"/>
  <c r="Q2521" i="12"/>
  <c r="R2521" i="12" s="1"/>
  <c r="E1418" i="13"/>
  <c r="J2522" i="12"/>
  <c r="Y2522" i="12"/>
  <c r="I2522" i="12"/>
  <c r="V2522" i="12"/>
  <c r="B2523" i="12"/>
  <c r="U2522" i="12"/>
  <c r="E2522" i="12"/>
  <c r="F2522" i="12" s="1"/>
  <c r="N2522" i="12"/>
  <c r="O2522" i="12" s="1"/>
  <c r="P2522" i="12" s="1"/>
  <c r="K2521" i="12"/>
  <c r="W2522" i="12" l="1"/>
  <c r="Q2522" i="12"/>
  <c r="R2522" i="12" s="1"/>
  <c r="E1417" i="13"/>
  <c r="J2523" i="12"/>
  <c r="Y2523" i="12"/>
  <c r="I2523" i="12"/>
  <c r="V2523" i="12"/>
  <c r="B2524" i="12"/>
  <c r="U2523" i="12"/>
  <c r="E2523" i="12"/>
  <c r="F2523" i="12" s="1"/>
  <c r="N2523" i="12"/>
  <c r="O2523" i="12" s="1"/>
  <c r="P2523" i="12" s="1"/>
  <c r="K2522" i="12"/>
  <c r="K2523" i="12" l="1"/>
  <c r="Q2523" i="12"/>
  <c r="R2523" i="12" s="1"/>
  <c r="W2523" i="12"/>
  <c r="E1416" i="13"/>
  <c r="V2524" i="12"/>
  <c r="B2525" i="12"/>
  <c r="U2524" i="12"/>
  <c r="E2524" i="12"/>
  <c r="F2524" i="12" s="1"/>
  <c r="N2524" i="12"/>
  <c r="O2524" i="12" s="1"/>
  <c r="P2524" i="12" s="1"/>
  <c r="J2524" i="12"/>
  <c r="Y2524" i="12"/>
  <c r="I2524" i="12"/>
  <c r="W2524" i="12" l="1"/>
  <c r="E1415" i="13"/>
  <c r="N2525" i="12"/>
  <c r="O2525" i="12" s="1"/>
  <c r="P2525" i="12" s="1"/>
  <c r="J2525" i="12"/>
  <c r="Y2525" i="12"/>
  <c r="I2525" i="12"/>
  <c r="B2526" i="12"/>
  <c r="V2525" i="12"/>
  <c r="U2525" i="12"/>
  <c r="E2525" i="12"/>
  <c r="F2525" i="12" s="1"/>
  <c r="K2524" i="12"/>
  <c r="Q2524" i="12"/>
  <c r="R2524" i="12" s="1"/>
  <c r="W2525" i="12" l="1"/>
  <c r="K2525" i="12"/>
  <c r="Q2525" i="12"/>
  <c r="R2525" i="12" s="1"/>
  <c r="E1414" i="13"/>
  <c r="N2526" i="12"/>
  <c r="O2526" i="12" s="1"/>
  <c r="P2526" i="12" s="1"/>
  <c r="J2526" i="12"/>
  <c r="Y2526" i="12"/>
  <c r="I2526" i="12"/>
  <c r="V2526" i="12"/>
  <c r="B2527" i="12"/>
  <c r="U2526" i="12"/>
  <c r="E2526" i="12"/>
  <c r="F2526" i="12" s="1"/>
  <c r="W2526" i="12" l="1"/>
  <c r="K2526" i="12"/>
  <c r="E1413" i="13"/>
  <c r="N2527" i="12"/>
  <c r="O2527" i="12" s="1"/>
  <c r="P2527" i="12" s="1"/>
  <c r="J2527" i="12"/>
  <c r="Y2527" i="12"/>
  <c r="I2527" i="12"/>
  <c r="V2527" i="12"/>
  <c r="B2528" i="12"/>
  <c r="U2527" i="12"/>
  <c r="E2527" i="12"/>
  <c r="F2527" i="12" s="1"/>
  <c r="Q2526" i="12"/>
  <c r="R2526" i="12" s="1"/>
  <c r="W2527" i="12" l="1"/>
  <c r="Q2527" i="12"/>
  <c r="R2527" i="12" s="1"/>
  <c r="K2527" i="12"/>
  <c r="E1412" i="13"/>
  <c r="J2528" i="12"/>
  <c r="Y2528" i="12"/>
  <c r="I2528" i="12"/>
  <c r="V2528" i="12"/>
  <c r="B2529" i="12"/>
  <c r="U2528" i="12"/>
  <c r="E2528" i="12"/>
  <c r="F2528" i="12" s="1"/>
  <c r="N2528" i="12"/>
  <c r="O2528" i="12" s="1"/>
  <c r="P2528" i="12" s="1"/>
  <c r="W2528" i="12" l="1"/>
  <c r="Q2528" i="12"/>
  <c r="R2528" i="12" s="1"/>
  <c r="K2528" i="12"/>
  <c r="E1411" i="13"/>
  <c r="B2530" i="12"/>
  <c r="U2529" i="12"/>
  <c r="Y2529" i="12"/>
  <c r="E2529" i="12"/>
  <c r="F2529" i="12" s="1"/>
  <c r="V2529" i="12"/>
  <c r="N2529" i="12"/>
  <c r="O2529" i="12" s="1"/>
  <c r="P2529" i="12" s="1"/>
  <c r="J2529" i="12"/>
  <c r="I2529" i="12"/>
  <c r="W2529" i="12" l="1"/>
  <c r="Q2529" i="12"/>
  <c r="R2529" i="12" s="1"/>
  <c r="E1410" i="13"/>
  <c r="I2530" i="12"/>
  <c r="Y2530" i="12"/>
  <c r="E2530" i="12"/>
  <c r="F2530" i="12" s="1"/>
  <c r="V2530" i="12"/>
  <c r="U2530" i="12"/>
  <c r="B2531" i="12"/>
  <c r="N2530" i="12"/>
  <c r="O2530" i="12" s="1"/>
  <c r="P2530" i="12" s="1"/>
  <c r="J2530" i="12"/>
  <c r="K2529" i="12"/>
  <c r="W2530" i="12" l="1"/>
  <c r="E1409" i="13"/>
  <c r="J2531" i="12"/>
  <c r="I2531" i="12"/>
  <c r="Y2531" i="12"/>
  <c r="E2531" i="12"/>
  <c r="F2531" i="12" s="1"/>
  <c r="V2531" i="12"/>
  <c r="U2531" i="12"/>
  <c r="B2532" i="12"/>
  <c r="N2531" i="12"/>
  <c r="O2531" i="12" s="1"/>
  <c r="P2531" i="12" s="1"/>
  <c r="K2530" i="12"/>
  <c r="Q2530" i="12"/>
  <c r="R2530" i="12" s="1"/>
  <c r="W2531" i="12" l="1"/>
  <c r="E1408" i="13"/>
  <c r="Y2532" i="12"/>
  <c r="I2532" i="12"/>
  <c r="B2533" i="12"/>
  <c r="N2532" i="12"/>
  <c r="O2532" i="12" s="1"/>
  <c r="P2532" i="12" s="1"/>
  <c r="J2532" i="12"/>
  <c r="E2532" i="12"/>
  <c r="F2532" i="12" s="1"/>
  <c r="V2532" i="12"/>
  <c r="U2532" i="12"/>
  <c r="K2531" i="12"/>
  <c r="Q2531" i="12"/>
  <c r="R2531" i="12" s="1"/>
  <c r="W2532" i="12" l="1"/>
  <c r="E1407" i="13"/>
  <c r="J2533" i="12"/>
  <c r="Y2533" i="12"/>
  <c r="I2533" i="12"/>
  <c r="V2533" i="12"/>
  <c r="B2534" i="12"/>
  <c r="U2533" i="12"/>
  <c r="E2533" i="12"/>
  <c r="F2533" i="12" s="1"/>
  <c r="N2533" i="12"/>
  <c r="O2533" i="12" s="1"/>
  <c r="P2533" i="12" s="1"/>
  <c r="Q2532" i="12"/>
  <c r="R2532" i="12" s="1"/>
  <c r="K2532" i="12"/>
  <c r="W2533" i="12" l="1"/>
  <c r="E1406" i="13"/>
  <c r="J2534" i="12"/>
  <c r="V2534" i="12"/>
  <c r="B2535" i="12"/>
  <c r="U2534" i="12"/>
  <c r="E2534" i="12"/>
  <c r="F2534" i="12" s="1"/>
  <c r="Y2534" i="12"/>
  <c r="N2534" i="12"/>
  <c r="O2534" i="12" s="1"/>
  <c r="P2534" i="12" s="1"/>
  <c r="I2534" i="12"/>
  <c r="K2533" i="12"/>
  <c r="Q2533" i="12"/>
  <c r="R2533" i="12" s="1"/>
  <c r="W2534" i="12" l="1"/>
  <c r="K2534" i="12"/>
  <c r="E1405" i="13"/>
  <c r="B2536" i="12"/>
  <c r="U2535" i="12"/>
  <c r="V2535" i="12"/>
  <c r="N2535" i="12"/>
  <c r="O2535" i="12" s="1"/>
  <c r="P2535" i="12" s="1"/>
  <c r="J2535" i="12"/>
  <c r="I2535" i="12"/>
  <c r="E2535" i="12"/>
  <c r="F2535" i="12" s="1"/>
  <c r="Y2535" i="12"/>
  <c r="Q2534" i="12"/>
  <c r="R2534" i="12" s="1"/>
  <c r="Q2535" i="12" l="1"/>
  <c r="R2535" i="12" s="1"/>
  <c r="W2535" i="12"/>
  <c r="E1404" i="13"/>
  <c r="N2536" i="12"/>
  <c r="O2536" i="12" s="1"/>
  <c r="P2536" i="12" s="1"/>
  <c r="J2536" i="12"/>
  <c r="I2536" i="12"/>
  <c r="B2537" i="12"/>
  <c r="E2536" i="12"/>
  <c r="F2536" i="12" s="1"/>
  <c r="Y2536" i="12"/>
  <c r="V2536" i="12"/>
  <c r="U2536" i="12"/>
  <c r="K2535" i="12"/>
  <c r="W2536" i="12" l="1"/>
  <c r="E1403" i="13"/>
  <c r="N2537" i="12"/>
  <c r="O2537" i="12" s="1"/>
  <c r="P2537" i="12" s="1"/>
  <c r="J2537" i="12"/>
  <c r="Y2537" i="12"/>
  <c r="I2537" i="12"/>
  <c r="E2537" i="12"/>
  <c r="F2537" i="12" s="1"/>
  <c r="B2538" i="12"/>
  <c r="V2537" i="12"/>
  <c r="U2537" i="12"/>
  <c r="K2536" i="12"/>
  <c r="Q2536" i="12"/>
  <c r="R2536" i="12" s="1"/>
  <c r="E1402" i="13" l="1"/>
  <c r="N2538" i="12"/>
  <c r="O2538" i="12" s="1"/>
  <c r="P2538" i="12" s="1"/>
  <c r="J2538" i="12"/>
  <c r="Y2538" i="12"/>
  <c r="I2538" i="12"/>
  <c r="V2538" i="12"/>
  <c r="E2538" i="12"/>
  <c r="F2538" i="12" s="1"/>
  <c r="B2539" i="12"/>
  <c r="U2538" i="12"/>
  <c r="K2537" i="12"/>
  <c r="Q2537" i="12"/>
  <c r="R2537" i="12" s="1"/>
  <c r="W2537" i="12"/>
  <c r="Q2538" i="12" l="1"/>
  <c r="R2538" i="12" s="1"/>
  <c r="K2538" i="12"/>
  <c r="E1401" i="13"/>
  <c r="Y2539" i="12"/>
  <c r="I2539" i="12"/>
  <c r="V2539" i="12"/>
  <c r="B2540" i="12"/>
  <c r="U2539" i="12"/>
  <c r="E2539" i="12"/>
  <c r="F2539" i="12" s="1"/>
  <c r="N2539" i="12"/>
  <c r="O2539" i="12" s="1"/>
  <c r="P2539" i="12" s="1"/>
  <c r="J2539" i="12"/>
  <c r="W2538" i="12"/>
  <c r="W2539" i="12" l="1"/>
  <c r="Q2539" i="12"/>
  <c r="R2539" i="12" s="1"/>
  <c r="E1400" i="13"/>
  <c r="V2540" i="12"/>
  <c r="B2541" i="12"/>
  <c r="U2540" i="12"/>
  <c r="E2540" i="12"/>
  <c r="F2540" i="12" s="1"/>
  <c r="N2540" i="12"/>
  <c r="O2540" i="12" s="1"/>
  <c r="P2540" i="12" s="1"/>
  <c r="J2540" i="12"/>
  <c r="I2540" i="12"/>
  <c r="Y2540" i="12"/>
  <c r="K2539" i="12"/>
  <c r="W2540" i="12" l="1"/>
  <c r="Q2540" i="12"/>
  <c r="R2540" i="12" s="1"/>
  <c r="E1399" i="13"/>
  <c r="B2542" i="12"/>
  <c r="U2541" i="12"/>
  <c r="E2541" i="12"/>
  <c r="F2541" i="12" s="1"/>
  <c r="N2541" i="12"/>
  <c r="O2541" i="12" s="1"/>
  <c r="P2541" i="12" s="1"/>
  <c r="V2541" i="12"/>
  <c r="J2541" i="12"/>
  <c r="I2541" i="12"/>
  <c r="Y2541" i="12"/>
  <c r="K2540" i="12"/>
  <c r="W2541" i="12" l="1"/>
  <c r="E1398" i="13"/>
  <c r="N2542" i="12"/>
  <c r="O2542" i="12" s="1"/>
  <c r="P2542" i="12" s="1"/>
  <c r="J2542" i="12"/>
  <c r="B2543" i="12"/>
  <c r="U2542" i="12"/>
  <c r="E2542" i="12"/>
  <c r="F2542" i="12" s="1"/>
  <c r="V2542" i="12"/>
  <c r="I2542" i="12"/>
  <c r="Y2542" i="12"/>
  <c r="K2541" i="12"/>
  <c r="Q2541" i="12"/>
  <c r="R2541" i="12" s="1"/>
  <c r="W2542" i="12" l="1"/>
  <c r="E1397" i="13"/>
  <c r="J2543" i="12"/>
  <c r="Y2543" i="12"/>
  <c r="I2543" i="12"/>
  <c r="B2544" i="12"/>
  <c r="U2543" i="12"/>
  <c r="V2543" i="12"/>
  <c r="N2543" i="12"/>
  <c r="O2543" i="12" s="1"/>
  <c r="P2543" i="12" s="1"/>
  <c r="E2543" i="12"/>
  <c r="F2543" i="12" s="1"/>
  <c r="K2542" i="12"/>
  <c r="Q2542" i="12"/>
  <c r="R2542" i="12" s="1"/>
  <c r="W2543" i="12" l="1"/>
  <c r="E1396" i="13"/>
  <c r="J2544" i="12"/>
  <c r="Y2544" i="12"/>
  <c r="I2544" i="12"/>
  <c r="V2544" i="12"/>
  <c r="B2545" i="12"/>
  <c r="U2544" i="12"/>
  <c r="E2544" i="12"/>
  <c r="F2544" i="12" s="1"/>
  <c r="N2544" i="12"/>
  <c r="O2544" i="12" s="1"/>
  <c r="P2544" i="12" s="1"/>
  <c r="K2543" i="12"/>
  <c r="Q2543" i="12"/>
  <c r="R2543" i="12" s="1"/>
  <c r="E1395" i="13" l="1"/>
  <c r="Y2545" i="12"/>
  <c r="I2545" i="12"/>
  <c r="V2545" i="12"/>
  <c r="B2546" i="12"/>
  <c r="U2545" i="12"/>
  <c r="E2545" i="12"/>
  <c r="F2545" i="12" s="1"/>
  <c r="N2545" i="12"/>
  <c r="O2545" i="12" s="1"/>
  <c r="P2545" i="12" s="1"/>
  <c r="J2545" i="12"/>
  <c r="K2544" i="12"/>
  <c r="Q2544" i="12"/>
  <c r="R2544" i="12" s="1"/>
  <c r="W2544" i="12"/>
  <c r="W2545" i="12" l="1"/>
  <c r="Q2545" i="12"/>
  <c r="R2545" i="12" s="1"/>
  <c r="E1394" i="13"/>
  <c r="V2546" i="12"/>
  <c r="N2546" i="12"/>
  <c r="O2546" i="12" s="1"/>
  <c r="P2546" i="12" s="1"/>
  <c r="Y2546" i="12"/>
  <c r="I2546" i="12"/>
  <c r="E2546" i="12"/>
  <c r="F2546" i="12" s="1"/>
  <c r="B2547" i="12"/>
  <c r="U2546" i="12"/>
  <c r="J2546" i="12"/>
  <c r="K2545" i="12"/>
  <c r="W2546" i="12" l="1"/>
  <c r="Q2546" i="12"/>
  <c r="R2546" i="12" s="1"/>
  <c r="E1393" i="13"/>
  <c r="N2547" i="12"/>
  <c r="O2547" i="12" s="1"/>
  <c r="P2547" i="12" s="1"/>
  <c r="Y2547" i="12"/>
  <c r="I2547" i="12"/>
  <c r="V2547" i="12"/>
  <c r="J2547" i="12"/>
  <c r="E2547" i="12"/>
  <c r="F2547" i="12" s="1"/>
  <c r="B2548" i="12"/>
  <c r="U2547" i="12"/>
  <c r="K2546" i="12"/>
  <c r="W2547" i="12" l="1"/>
  <c r="Q2547" i="12"/>
  <c r="R2547" i="12" s="1"/>
  <c r="E1392" i="13"/>
  <c r="N2548" i="12"/>
  <c r="O2548" i="12" s="1"/>
  <c r="P2548" i="12" s="1"/>
  <c r="J2548" i="12"/>
  <c r="Y2548" i="12"/>
  <c r="I2548" i="12"/>
  <c r="V2548" i="12"/>
  <c r="E2548" i="12"/>
  <c r="F2548" i="12" s="1"/>
  <c r="B2549" i="12"/>
  <c r="U2548" i="12"/>
  <c r="K2547" i="12"/>
  <c r="K2548" i="12" l="1"/>
  <c r="W2548" i="12"/>
  <c r="E1391" i="13"/>
  <c r="J2549" i="12"/>
  <c r="Y2549" i="12"/>
  <c r="I2549" i="12"/>
  <c r="V2549" i="12"/>
  <c r="B2550" i="12"/>
  <c r="U2549" i="12"/>
  <c r="E2549" i="12"/>
  <c r="F2549" i="12" s="1"/>
  <c r="N2549" i="12"/>
  <c r="O2549" i="12" s="1"/>
  <c r="P2549" i="12" s="1"/>
  <c r="Q2548" i="12"/>
  <c r="R2548" i="12" s="1"/>
  <c r="W2549" i="12" l="1"/>
  <c r="K2549" i="12"/>
  <c r="Q2549" i="12"/>
  <c r="R2549" i="12" s="1"/>
  <c r="E1390" i="13"/>
  <c r="J2550" i="12"/>
  <c r="V2550" i="12"/>
  <c r="B2551" i="12"/>
  <c r="U2550" i="12"/>
  <c r="E2550" i="12"/>
  <c r="F2550" i="12" s="1"/>
  <c r="Y2550" i="12"/>
  <c r="N2550" i="12"/>
  <c r="O2550" i="12" s="1"/>
  <c r="P2550" i="12" s="1"/>
  <c r="I2550" i="12"/>
  <c r="K2550" i="12" l="1"/>
  <c r="Q2550" i="12"/>
  <c r="R2550" i="12" s="1"/>
  <c r="W2550" i="12"/>
  <c r="E1389" i="13"/>
  <c r="B2552" i="12"/>
  <c r="U2551" i="12"/>
  <c r="E2551" i="12"/>
  <c r="F2551" i="12" s="1"/>
  <c r="J2551" i="12"/>
  <c r="Y2551" i="12"/>
  <c r="V2551" i="12"/>
  <c r="N2551" i="12"/>
  <c r="O2551" i="12" s="1"/>
  <c r="P2551" i="12" s="1"/>
  <c r="I2551" i="12"/>
  <c r="W2551" i="12" l="1"/>
  <c r="Q2551" i="12"/>
  <c r="R2551" i="12" s="1"/>
  <c r="K2551" i="12"/>
  <c r="E1388" i="13"/>
  <c r="N2552" i="12"/>
  <c r="O2552" i="12" s="1"/>
  <c r="P2552" i="12" s="1"/>
  <c r="J2552" i="12"/>
  <c r="E2552" i="12"/>
  <c r="F2552" i="12" s="1"/>
  <c r="B2553" i="12"/>
  <c r="Y2552" i="12"/>
  <c r="V2552" i="12"/>
  <c r="U2552" i="12"/>
  <c r="I2552" i="12"/>
  <c r="W2552" i="12" l="1"/>
  <c r="Q2552" i="12"/>
  <c r="R2552" i="12" s="1"/>
  <c r="K2552" i="12"/>
  <c r="E1387" i="13"/>
  <c r="N2553" i="12"/>
  <c r="O2553" i="12" s="1"/>
  <c r="P2553" i="12" s="1"/>
  <c r="J2553" i="12"/>
  <c r="Y2553" i="12"/>
  <c r="I2553" i="12"/>
  <c r="E2553" i="12"/>
  <c r="F2553" i="12" s="1"/>
  <c r="B2554" i="12"/>
  <c r="V2553" i="12"/>
  <c r="U2553" i="12"/>
  <c r="W2553" i="12" l="1"/>
  <c r="Q2553" i="12"/>
  <c r="R2553" i="12" s="1"/>
  <c r="K2553" i="12"/>
  <c r="E1386" i="13"/>
  <c r="N2554" i="12"/>
  <c r="O2554" i="12" s="1"/>
  <c r="P2554" i="12" s="1"/>
  <c r="J2554" i="12"/>
  <c r="Y2554" i="12"/>
  <c r="I2554" i="12"/>
  <c r="V2554" i="12"/>
  <c r="U2554" i="12"/>
  <c r="E2554" i="12"/>
  <c r="F2554" i="12" s="1"/>
  <c r="B2555" i="12"/>
  <c r="W2554" i="12" l="1"/>
  <c r="Q2554" i="12"/>
  <c r="R2554" i="12" s="1"/>
  <c r="K2554" i="12"/>
  <c r="E1385" i="13"/>
  <c r="Y2555" i="12"/>
  <c r="I2555" i="12"/>
  <c r="V2555" i="12"/>
  <c r="B2556" i="12"/>
  <c r="U2555" i="12"/>
  <c r="E2555" i="12"/>
  <c r="F2555" i="12" s="1"/>
  <c r="N2555" i="12"/>
  <c r="O2555" i="12" s="1"/>
  <c r="P2555" i="12" s="1"/>
  <c r="J2555" i="12"/>
  <c r="K2555" i="12" l="1"/>
  <c r="Q2555" i="12"/>
  <c r="R2555" i="12" s="1"/>
  <c r="W2555" i="12"/>
  <c r="E1384" i="13"/>
  <c r="V2556" i="12"/>
  <c r="B2557" i="12"/>
  <c r="U2556" i="12"/>
  <c r="E2556" i="12"/>
  <c r="F2556" i="12" s="1"/>
  <c r="N2556" i="12"/>
  <c r="O2556" i="12" s="1"/>
  <c r="P2556" i="12" s="1"/>
  <c r="Y2556" i="12"/>
  <c r="J2556" i="12"/>
  <c r="I2556" i="12"/>
  <c r="E1383" i="13" l="1"/>
  <c r="B2558" i="12"/>
  <c r="U2557" i="12"/>
  <c r="E2557" i="12"/>
  <c r="F2557" i="12" s="1"/>
  <c r="N2557" i="12"/>
  <c r="O2557" i="12" s="1"/>
  <c r="P2557" i="12" s="1"/>
  <c r="Y2557" i="12"/>
  <c r="V2557" i="12"/>
  <c r="J2557" i="12"/>
  <c r="I2557" i="12"/>
  <c r="K2556" i="12"/>
  <c r="Q2556" i="12"/>
  <c r="R2556" i="12" s="1"/>
  <c r="W2556" i="12"/>
  <c r="W2557" i="12" l="1"/>
  <c r="Q2557" i="12"/>
  <c r="R2557" i="12" s="1"/>
  <c r="E1382" i="13"/>
  <c r="N2558" i="12"/>
  <c r="O2558" i="12" s="1"/>
  <c r="P2558" i="12" s="1"/>
  <c r="J2558" i="12"/>
  <c r="B2559" i="12"/>
  <c r="U2558" i="12"/>
  <c r="E2558" i="12"/>
  <c r="F2558" i="12" s="1"/>
  <c r="I2558" i="12"/>
  <c r="Y2558" i="12"/>
  <c r="V2558" i="12"/>
  <c r="K2557" i="12"/>
  <c r="K2558" i="12" l="1"/>
  <c r="Q2558" i="12"/>
  <c r="R2558" i="12" s="1"/>
  <c r="W2558" i="12"/>
  <c r="E1381" i="13"/>
  <c r="J2559" i="12"/>
  <c r="Y2559" i="12"/>
  <c r="I2559" i="12"/>
  <c r="B2560" i="12"/>
  <c r="U2559" i="12"/>
  <c r="E2559" i="12"/>
  <c r="F2559" i="12" s="1"/>
  <c r="N2559" i="12"/>
  <c r="O2559" i="12" s="1"/>
  <c r="P2559" i="12" s="1"/>
  <c r="V2559" i="12"/>
  <c r="Q2559" i="12" l="1"/>
  <c r="R2559" i="12" s="1"/>
  <c r="W2559" i="12"/>
  <c r="E1380" i="13"/>
  <c r="J2560" i="12"/>
  <c r="Y2560" i="12"/>
  <c r="I2560" i="12"/>
  <c r="V2560" i="12"/>
  <c r="B2561" i="12"/>
  <c r="U2560" i="12"/>
  <c r="E2560" i="12"/>
  <c r="F2560" i="12" s="1"/>
  <c r="N2560" i="12"/>
  <c r="O2560" i="12" s="1"/>
  <c r="P2560" i="12" s="1"/>
  <c r="K2559" i="12"/>
  <c r="W2560" i="12" l="1"/>
  <c r="Q2560" i="12"/>
  <c r="R2560" i="12" s="1"/>
  <c r="E1379" i="13"/>
  <c r="Y2561" i="12"/>
  <c r="I2561" i="12"/>
  <c r="V2561" i="12"/>
  <c r="B2562" i="12"/>
  <c r="U2561" i="12"/>
  <c r="E2561" i="12"/>
  <c r="F2561" i="12" s="1"/>
  <c r="N2561" i="12"/>
  <c r="O2561" i="12" s="1"/>
  <c r="P2561" i="12" s="1"/>
  <c r="J2561" i="12"/>
  <c r="K2560" i="12"/>
  <c r="K2561" i="12" l="1"/>
  <c r="Q2561" i="12"/>
  <c r="R2561" i="12" s="1"/>
  <c r="W2561" i="12"/>
  <c r="E1378" i="13"/>
  <c r="V2562" i="12"/>
  <c r="N2562" i="12"/>
  <c r="O2562" i="12" s="1"/>
  <c r="P2562" i="12" s="1"/>
  <c r="Y2562" i="12"/>
  <c r="I2562" i="12"/>
  <c r="B2563" i="12"/>
  <c r="U2562" i="12"/>
  <c r="J2562" i="12"/>
  <c r="E2562" i="12"/>
  <c r="F2562" i="12" s="1"/>
  <c r="W2562" i="12" l="1"/>
  <c r="E1377" i="13"/>
  <c r="N2563" i="12"/>
  <c r="O2563" i="12" s="1"/>
  <c r="P2563" i="12" s="1"/>
  <c r="Y2563" i="12"/>
  <c r="I2563" i="12"/>
  <c r="V2563" i="12"/>
  <c r="E2563" i="12"/>
  <c r="F2563" i="12" s="1"/>
  <c r="B2564" i="12"/>
  <c r="U2563" i="12"/>
  <c r="J2563" i="12"/>
  <c r="K2562" i="12"/>
  <c r="Q2562" i="12"/>
  <c r="R2562" i="12" s="1"/>
  <c r="K2563" i="12" l="1"/>
  <c r="Q2563" i="12"/>
  <c r="R2563" i="12" s="1"/>
  <c r="W2563" i="12"/>
  <c r="E1376" i="13"/>
  <c r="N2564" i="12"/>
  <c r="O2564" i="12" s="1"/>
  <c r="P2564" i="12" s="1"/>
  <c r="J2564" i="12"/>
  <c r="Y2564" i="12"/>
  <c r="I2564" i="12"/>
  <c r="V2564" i="12"/>
  <c r="U2564" i="12"/>
  <c r="E2564" i="12"/>
  <c r="F2564" i="12" s="1"/>
  <c r="B2565" i="12"/>
  <c r="W2564" i="12" l="1"/>
  <c r="E1375" i="13"/>
  <c r="J2565" i="12"/>
  <c r="Y2565" i="12"/>
  <c r="I2565" i="12"/>
  <c r="V2565" i="12"/>
  <c r="B2566" i="12"/>
  <c r="U2565" i="12"/>
  <c r="E2565" i="12"/>
  <c r="F2565" i="12" s="1"/>
  <c r="N2565" i="12"/>
  <c r="O2565" i="12" s="1"/>
  <c r="P2565" i="12" s="1"/>
  <c r="Q2564" i="12"/>
  <c r="R2564" i="12" s="1"/>
  <c r="K2564" i="12"/>
  <c r="K2565" i="12" l="1"/>
  <c r="Q2565" i="12"/>
  <c r="R2565" i="12" s="1"/>
  <c r="W2565" i="12"/>
  <c r="E1374" i="13"/>
  <c r="J2566" i="12"/>
  <c r="Y2566" i="12"/>
  <c r="I2566" i="12"/>
  <c r="V2566" i="12"/>
  <c r="B2567" i="12"/>
  <c r="U2566" i="12"/>
  <c r="E2566" i="12"/>
  <c r="F2566" i="12" s="1"/>
  <c r="N2566" i="12"/>
  <c r="O2566" i="12" s="1"/>
  <c r="P2566" i="12" s="1"/>
  <c r="W2566" i="12" l="1"/>
  <c r="K2566" i="12"/>
  <c r="Q2566" i="12"/>
  <c r="R2566" i="12" s="1"/>
  <c r="E1373" i="13"/>
  <c r="V2567" i="12"/>
  <c r="B2568" i="12"/>
  <c r="U2567" i="12"/>
  <c r="E2567" i="12"/>
  <c r="F2567" i="12" s="1"/>
  <c r="N2567" i="12"/>
  <c r="O2567" i="12" s="1"/>
  <c r="P2567" i="12" s="1"/>
  <c r="J2567" i="12"/>
  <c r="Y2567" i="12"/>
  <c r="I2567" i="12"/>
  <c r="W2567" i="12" l="1"/>
  <c r="E1372" i="13"/>
  <c r="N2568" i="12"/>
  <c r="O2568" i="12" s="1"/>
  <c r="P2568" i="12" s="1"/>
  <c r="J2568" i="12"/>
  <c r="Y2568" i="12"/>
  <c r="I2568" i="12"/>
  <c r="B2569" i="12"/>
  <c r="V2568" i="12"/>
  <c r="U2568" i="12"/>
  <c r="E2568" i="12"/>
  <c r="F2568" i="12" s="1"/>
  <c r="K2567" i="12"/>
  <c r="Q2567" i="12"/>
  <c r="R2567" i="12" s="1"/>
  <c r="W2568" i="12" l="1"/>
  <c r="E1371" i="13"/>
  <c r="N2569" i="12"/>
  <c r="O2569" i="12" s="1"/>
  <c r="P2569" i="12" s="1"/>
  <c r="J2569" i="12"/>
  <c r="Y2569" i="12"/>
  <c r="I2569" i="12"/>
  <c r="V2569" i="12"/>
  <c r="B2570" i="12"/>
  <c r="U2569" i="12"/>
  <c r="E2569" i="12"/>
  <c r="F2569" i="12" s="1"/>
  <c r="K2568" i="12"/>
  <c r="Q2568" i="12"/>
  <c r="R2568" i="12" s="1"/>
  <c r="W2569" i="12" l="1"/>
  <c r="K2569" i="12"/>
  <c r="Q2569" i="12"/>
  <c r="R2569" i="12" s="1"/>
  <c r="E1370" i="13"/>
  <c r="N2570" i="12"/>
  <c r="O2570" i="12" s="1"/>
  <c r="P2570" i="12" s="1"/>
  <c r="J2570" i="12"/>
  <c r="Y2570" i="12"/>
  <c r="I2570" i="12"/>
  <c r="V2570" i="12"/>
  <c r="B2571" i="12"/>
  <c r="U2570" i="12"/>
  <c r="E2570" i="12"/>
  <c r="F2570" i="12" s="1"/>
  <c r="K2570" i="12" l="1"/>
  <c r="W2570" i="12"/>
  <c r="Q2570" i="12"/>
  <c r="R2570" i="12" s="1"/>
  <c r="E1369" i="13"/>
  <c r="J2571" i="12"/>
  <c r="Y2571" i="12"/>
  <c r="I2571" i="12"/>
  <c r="V2571" i="12"/>
  <c r="B2572" i="12"/>
  <c r="U2571" i="12"/>
  <c r="E2571" i="12"/>
  <c r="F2571" i="12" s="1"/>
  <c r="N2571" i="12"/>
  <c r="O2571" i="12" s="1"/>
  <c r="P2571" i="12" s="1"/>
  <c r="Q2571" i="12" l="1"/>
  <c r="R2571" i="12" s="1"/>
  <c r="K2571" i="12"/>
  <c r="W2571" i="12"/>
  <c r="E1368" i="13"/>
  <c r="V2572" i="12"/>
  <c r="B2573" i="12"/>
  <c r="U2572" i="12"/>
  <c r="E2572" i="12"/>
  <c r="F2572" i="12" s="1"/>
  <c r="N2572" i="12"/>
  <c r="O2572" i="12" s="1"/>
  <c r="P2572" i="12" s="1"/>
  <c r="Y2572" i="12"/>
  <c r="J2572" i="12"/>
  <c r="I2572" i="12"/>
  <c r="W2572" i="12" l="1"/>
  <c r="E1367" i="13"/>
  <c r="B2574" i="12"/>
  <c r="U2573" i="12"/>
  <c r="E2573" i="12"/>
  <c r="F2573" i="12" s="1"/>
  <c r="N2573" i="12"/>
  <c r="O2573" i="12" s="1"/>
  <c r="P2573" i="12" s="1"/>
  <c r="J2573" i="12"/>
  <c r="Y2573" i="12"/>
  <c r="V2573" i="12"/>
  <c r="I2573" i="12"/>
  <c r="K2572" i="12"/>
  <c r="Q2572" i="12"/>
  <c r="R2572" i="12" s="1"/>
  <c r="K2573" i="12" l="1"/>
  <c r="Q2573" i="12"/>
  <c r="R2573" i="12" s="1"/>
  <c r="W2573" i="12"/>
  <c r="E1366" i="13"/>
  <c r="N2574" i="12"/>
  <c r="O2574" i="12" s="1"/>
  <c r="P2574" i="12" s="1"/>
  <c r="J2574" i="12"/>
  <c r="Y2574" i="12"/>
  <c r="I2574" i="12"/>
  <c r="B2575" i="12"/>
  <c r="U2574" i="12"/>
  <c r="E2574" i="12"/>
  <c r="F2574" i="12" s="1"/>
  <c r="V2574" i="12"/>
  <c r="E1365" i="13" l="1"/>
  <c r="N2575" i="12"/>
  <c r="O2575" i="12" s="1"/>
  <c r="P2575" i="12" s="1"/>
  <c r="J2575" i="12"/>
  <c r="Y2575" i="12"/>
  <c r="I2575" i="12"/>
  <c r="V2575" i="12"/>
  <c r="B2576" i="12"/>
  <c r="U2575" i="12"/>
  <c r="E2575" i="12"/>
  <c r="F2575" i="12" s="1"/>
  <c r="K2574" i="12"/>
  <c r="Q2574" i="12"/>
  <c r="R2574" i="12" s="1"/>
  <c r="W2574" i="12"/>
  <c r="W2575" i="12" l="1"/>
  <c r="E1364" i="13"/>
  <c r="J2576" i="12"/>
  <c r="Y2576" i="12"/>
  <c r="I2576" i="12"/>
  <c r="V2576" i="12"/>
  <c r="B2577" i="12"/>
  <c r="U2576" i="12"/>
  <c r="E2576" i="12"/>
  <c r="F2576" i="12" s="1"/>
  <c r="N2576" i="12"/>
  <c r="O2576" i="12" s="1"/>
  <c r="P2576" i="12" s="1"/>
  <c r="K2575" i="12"/>
  <c r="Q2575" i="12"/>
  <c r="R2575" i="12" s="1"/>
  <c r="W2576" i="12" l="1"/>
  <c r="E1363" i="13"/>
  <c r="Y2577" i="12"/>
  <c r="I2577" i="12"/>
  <c r="V2577" i="12"/>
  <c r="B2578" i="12"/>
  <c r="U2577" i="12"/>
  <c r="E2577" i="12"/>
  <c r="F2577" i="12" s="1"/>
  <c r="N2577" i="12"/>
  <c r="O2577" i="12" s="1"/>
  <c r="P2577" i="12" s="1"/>
  <c r="J2577" i="12"/>
  <c r="K2576" i="12"/>
  <c r="Q2576" i="12"/>
  <c r="R2576" i="12" s="1"/>
  <c r="W2577" i="12" l="1"/>
  <c r="E1362" i="13"/>
  <c r="V2578" i="12"/>
  <c r="B2579" i="12"/>
  <c r="U2578" i="12"/>
  <c r="E2578" i="12"/>
  <c r="F2578" i="12" s="1"/>
  <c r="N2578" i="12"/>
  <c r="O2578" i="12" s="1"/>
  <c r="P2578" i="12" s="1"/>
  <c r="J2578" i="12"/>
  <c r="Y2578" i="12"/>
  <c r="I2578" i="12"/>
  <c r="K2577" i="12"/>
  <c r="Q2577" i="12"/>
  <c r="R2577" i="12" s="1"/>
  <c r="K2578" i="12" l="1"/>
  <c r="W2578" i="12"/>
  <c r="Q2578" i="12"/>
  <c r="R2578" i="12" s="1"/>
  <c r="E1361" i="13"/>
  <c r="N2579" i="12"/>
  <c r="O2579" i="12" s="1"/>
  <c r="P2579" i="12" s="1"/>
  <c r="J2579" i="12"/>
  <c r="Y2579" i="12"/>
  <c r="I2579" i="12"/>
  <c r="V2579" i="12"/>
  <c r="B2580" i="12"/>
  <c r="U2579" i="12"/>
  <c r="E2579" i="12"/>
  <c r="F2579" i="12" s="1"/>
  <c r="W2579" i="12" l="1"/>
  <c r="Q2579" i="12"/>
  <c r="R2579" i="12" s="1"/>
  <c r="E1360" i="13"/>
  <c r="N2580" i="12"/>
  <c r="O2580" i="12" s="1"/>
  <c r="P2580" i="12" s="1"/>
  <c r="J2580" i="12"/>
  <c r="Y2580" i="12"/>
  <c r="I2580" i="12"/>
  <c r="V2580" i="12"/>
  <c r="B2581" i="12"/>
  <c r="U2580" i="12"/>
  <c r="E2580" i="12"/>
  <c r="F2580" i="12" s="1"/>
  <c r="K2579" i="12"/>
  <c r="Q2580" i="12" l="1"/>
  <c r="R2580" i="12" s="1"/>
  <c r="W2580" i="12"/>
  <c r="E1359" i="13"/>
  <c r="J2581" i="12"/>
  <c r="Y2581" i="12"/>
  <c r="I2581" i="12"/>
  <c r="V2581" i="12"/>
  <c r="B2582" i="12"/>
  <c r="U2581" i="12"/>
  <c r="E2581" i="12"/>
  <c r="F2581" i="12" s="1"/>
  <c r="N2581" i="12"/>
  <c r="O2581" i="12" s="1"/>
  <c r="P2581" i="12" s="1"/>
  <c r="K2580" i="12"/>
  <c r="K2581" i="12" l="1"/>
  <c r="Q2581" i="12"/>
  <c r="R2581" i="12" s="1"/>
  <c r="W2581" i="12"/>
  <c r="E1358" i="13"/>
  <c r="J2582" i="12"/>
  <c r="Y2582" i="12"/>
  <c r="I2582" i="12"/>
  <c r="V2582" i="12"/>
  <c r="B2583" i="12"/>
  <c r="U2582" i="12"/>
  <c r="E2582" i="12"/>
  <c r="F2582" i="12" s="1"/>
  <c r="N2582" i="12"/>
  <c r="O2582" i="12" s="1"/>
  <c r="P2582" i="12" s="1"/>
  <c r="K2582" i="12" l="1"/>
  <c r="Q2582" i="12"/>
  <c r="R2582" i="12" s="1"/>
  <c r="W2582" i="12"/>
  <c r="E1357" i="13"/>
  <c r="V2583" i="12"/>
  <c r="B2584" i="12"/>
  <c r="U2583" i="12"/>
  <c r="E2583" i="12"/>
  <c r="F2583" i="12" s="1"/>
  <c r="N2583" i="12"/>
  <c r="O2583" i="12" s="1"/>
  <c r="P2583" i="12" s="1"/>
  <c r="J2583" i="12"/>
  <c r="Y2583" i="12"/>
  <c r="I2583" i="12"/>
  <c r="K2583" i="12" l="1"/>
  <c r="Q2583" i="12"/>
  <c r="R2583" i="12" s="1"/>
  <c r="W2583" i="12"/>
  <c r="E1356" i="13"/>
  <c r="N2584" i="12"/>
  <c r="O2584" i="12" s="1"/>
  <c r="P2584" i="12" s="1"/>
  <c r="J2584" i="12"/>
  <c r="Y2584" i="12"/>
  <c r="I2584" i="12"/>
  <c r="V2584" i="12"/>
  <c r="B2585" i="12"/>
  <c r="U2584" i="12"/>
  <c r="E2584" i="12"/>
  <c r="F2584" i="12" s="1"/>
  <c r="W2584" i="12" l="1"/>
  <c r="E1355" i="13"/>
  <c r="N2585" i="12"/>
  <c r="O2585" i="12" s="1"/>
  <c r="P2585" i="12" s="1"/>
  <c r="J2585" i="12"/>
  <c r="Y2585" i="12"/>
  <c r="I2585" i="12"/>
  <c r="V2585" i="12"/>
  <c r="B2586" i="12"/>
  <c r="U2585" i="12"/>
  <c r="E2585" i="12"/>
  <c r="F2585" i="12" s="1"/>
  <c r="K2584" i="12"/>
  <c r="Q2584" i="12"/>
  <c r="R2584" i="12" s="1"/>
  <c r="K2585" i="12" l="1"/>
  <c r="Q2585" i="12"/>
  <c r="R2585" i="12" s="1"/>
  <c r="W2585" i="12"/>
  <c r="E1354" i="13"/>
  <c r="N2586" i="12"/>
  <c r="O2586" i="12" s="1"/>
  <c r="P2586" i="12" s="1"/>
  <c r="J2586" i="12"/>
  <c r="Y2586" i="12"/>
  <c r="I2586" i="12"/>
  <c r="V2586" i="12"/>
  <c r="B2587" i="12"/>
  <c r="U2586" i="12"/>
  <c r="E2586" i="12"/>
  <c r="F2586" i="12" s="1"/>
  <c r="Q2586" i="12" l="1"/>
  <c r="R2586" i="12" s="1"/>
  <c r="W2586" i="12"/>
  <c r="E1353" i="13"/>
  <c r="J2587" i="12"/>
  <c r="Y2587" i="12"/>
  <c r="I2587" i="12"/>
  <c r="V2587" i="12"/>
  <c r="B2588" i="12"/>
  <c r="U2587" i="12"/>
  <c r="E2587" i="12"/>
  <c r="F2587" i="12" s="1"/>
  <c r="N2587" i="12"/>
  <c r="O2587" i="12" s="1"/>
  <c r="P2587" i="12" s="1"/>
  <c r="K2586" i="12"/>
  <c r="W2587" i="12" l="1"/>
  <c r="K2587" i="12"/>
  <c r="Q2587" i="12"/>
  <c r="R2587" i="12" s="1"/>
  <c r="E1352" i="13"/>
  <c r="V2588" i="12"/>
  <c r="B2589" i="12"/>
  <c r="U2588" i="12"/>
  <c r="E2588" i="12"/>
  <c r="F2588" i="12" s="1"/>
  <c r="N2588" i="12"/>
  <c r="O2588" i="12" s="1"/>
  <c r="P2588" i="12" s="1"/>
  <c r="J2588" i="12"/>
  <c r="Y2588" i="12"/>
  <c r="I2588" i="12"/>
  <c r="W2588" i="12" l="1"/>
  <c r="K2588" i="12"/>
  <c r="Q2588" i="12"/>
  <c r="R2588" i="12" s="1"/>
  <c r="E1351" i="13"/>
  <c r="B2590" i="12"/>
  <c r="U2589" i="12"/>
  <c r="E2589" i="12"/>
  <c r="F2589" i="12" s="1"/>
  <c r="N2589" i="12"/>
  <c r="O2589" i="12" s="1"/>
  <c r="P2589" i="12" s="1"/>
  <c r="J2589" i="12"/>
  <c r="Y2589" i="12"/>
  <c r="I2589" i="12"/>
  <c r="V2589" i="12"/>
  <c r="W2589" i="12" l="1"/>
  <c r="E1350" i="13"/>
  <c r="N2590" i="12"/>
  <c r="O2590" i="12" s="1"/>
  <c r="P2590" i="12" s="1"/>
  <c r="J2590" i="12"/>
  <c r="Y2590" i="12"/>
  <c r="I2590" i="12"/>
  <c r="V2590" i="12"/>
  <c r="B2591" i="12"/>
  <c r="U2590" i="12"/>
  <c r="E2590" i="12"/>
  <c r="F2590" i="12" s="1"/>
  <c r="K2589" i="12"/>
  <c r="Q2589" i="12"/>
  <c r="R2589" i="12" s="1"/>
  <c r="W2590" i="12" l="1"/>
  <c r="K2590" i="12"/>
  <c r="Q2590" i="12"/>
  <c r="R2590" i="12" s="1"/>
  <c r="E1349" i="13"/>
  <c r="N2591" i="12"/>
  <c r="O2591" i="12" s="1"/>
  <c r="P2591" i="12" s="1"/>
  <c r="J2591" i="12"/>
  <c r="Y2591" i="12"/>
  <c r="I2591" i="12"/>
  <c r="V2591" i="12"/>
  <c r="B2592" i="12"/>
  <c r="U2591" i="12"/>
  <c r="E2591" i="12"/>
  <c r="F2591" i="12" s="1"/>
  <c r="Q2591" i="12" l="1"/>
  <c r="R2591" i="12" s="1"/>
  <c r="W2591" i="12"/>
  <c r="E1348" i="13"/>
  <c r="J2592" i="12"/>
  <c r="Y2592" i="12"/>
  <c r="I2592" i="12"/>
  <c r="V2592" i="12"/>
  <c r="B2593" i="12"/>
  <c r="U2592" i="12"/>
  <c r="E2592" i="12"/>
  <c r="F2592" i="12" s="1"/>
  <c r="N2592" i="12"/>
  <c r="O2592" i="12" s="1"/>
  <c r="P2592" i="12" s="1"/>
  <c r="K2591" i="12"/>
  <c r="K2592" i="12" l="1"/>
  <c r="E1347" i="13"/>
  <c r="Y2593" i="12"/>
  <c r="I2593" i="12"/>
  <c r="V2593" i="12"/>
  <c r="B2594" i="12"/>
  <c r="U2593" i="12"/>
  <c r="E2593" i="12"/>
  <c r="F2593" i="12" s="1"/>
  <c r="N2593" i="12"/>
  <c r="O2593" i="12" s="1"/>
  <c r="P2593" i="12" s="1"/>
  <c r="J2593" i="12"/>
  <c r="Q2592" i="12"/>
  <c r="R2592" i="12" s="1"/>
  <c r="W2592" i="12"/>
  <c r="W2593" i="12" l="1"/>
  <c r="E1346" i="13"/>
  <c r="V2594" i="12"/>
  <c r="B2595" i="12"/>
  <c r="U2594" i="12"/>
  <c r="E2594" i="12"/>
  <c r="F2594" i="12" s="1"/>
  <c r="N2594" i="12"/>
  <c r="O2594" i="12" s="1"/>
  <c r="P2594" i="12" s="1"/>
  <c r="J2594" i="12"/>
  <c r="Y2594" i="12"/>
  <c r="I2594" i="12"/>
  <c r="K2593" i="12"/>
  <c r="Q2593" i="12"/>
  <c r="R2593" i="12" s="1"/>
  <c r="K2594" i="12" l="1"/>
  <c r="W2594" i="12"/>
  <c r="Q2594" i="12"/>
  <c r="R2594" i="12" s="1"/>
  <c r="E1345" i="13"/>
  <c r="N2595" i="12"/>
  <c r="O2595" i="12" s="1"/>
  <c r="P2595" i="12" s="1"/>
  <c r="J2595" i="12"/>
  <c r="Y2595" i="12"/>
  <c r="I2595" i="12"/>
  <c r="V2595" i="12"/>
  <c r="B2596" i="12"/>
  <c r="U2595" i="12"/>
  <c r="E2595" i="12"/>
  <c r="F2595" i="12" s="1"/>
  <c r="W2595" i="12" l="1"/>
  <c r="Q2595" i="12"/>
  <c r="R2595" i="12" s="1"/>
  <c r="E1344" i="13"/>
  <c r="N2596" i="12"/>
  <c r="O2596" i="12" s="1"/>
  <c r="P2596" i="12" s="1"/>
  <c r="J2596" i="12"/>
  <c r="Y2596" i="12"/>
  <c r="I2596" i="12"/>
  <c r="V2596" i="12"/>
  <c r="B2597" i="12"/>
  <c r="U2596" i="12"/>
  <c r="E2596" i="12"/>
  <c r="F2596" i="12" s="1"/>
  <c r="K2595" i="12"/>
  <c r="W2596" i="12" l="1"/>
  <c r="K2596" i="12"/>
  <c r="E1343" i="13"/>
  <c r="J2597" i="12"/>
  <c r="Y2597" i="12"/>
  <c r="I2597" i="12"/>
  <c r="V2597" i="12"/>
  <c r="B2598" i="12"/>
  <c r="U2597" i="12"/>
  <c r="E2597" i="12"/>
  <c r="F2597" i="12" s="1"/>
  <c r="N2597" i="12"/>
  <c r="O2597" i="12" s="1"/>
  <c r="P2597" i="12" s="1"/>
  <c r="Q2596" i="12"/>
  <c r="R2596" i="12" s="1"/>
  <c r="E1342" i="13" l="1"/>
  <c r="J2598" i="12"/>
  <c r="Y2598" i="12"/>
  <c r="I2598" i="12"/>
  <c r="V2598" i="12"/>
  <c r="B2599" i="12"/>
  <c r="U2598" i="12"/>
  <c r="E2598" i="12"/>
  <c r="F2598" i="12" s="1"/>
  <c r="N2598" i="12"/>
  <c r="O2598" i="12" s="1"/>
  <c r="P2598" i="12" s="1"/>
  <c r="K2597" i="12"/>
  <c r="Q2597" i="12"/>
  <c r="R2597" i="12" s="1"/>
  <c r="W2597" i="12"/>
  <c r="W2598" i="12" l="1"/>
  <c r="E1341" i="13"/>
  <c r="V2599" i="12"/>
  <c r="B2600" i="12"/>
  <c r="U2599" i="12"/>
  <c r="E2599" i="12"/>
  <c r="F2599" i="12" s="1"/>
  <c r="N2599" i="12"/>
  <c r="O2599" i="12" s="1"/>
  <c r="P2599" i="12" s="1"/>
  <c r="J2599" i="12"/>
  <c r="Y2599" i="12"/>
  <c r="I2599" i="12"/>
  <c r="K2598" i="12"/>
  <c r="Q2598" i="12"/>
  <c r="R2598" i="12" s="1"/>
  <c r="W2599" i="12" l="1"/>
  <c r="Q2599" i="12"/>
  <c r="R2599" i="12" s="1"/>
  <c r="E1340" i="13"/>
  <c r="N2600" i="12"/>
  <c r="O2600" i="12" s="1"/>
  <c r="P2600" i="12" s="1"/>
  <c r="J2600" i="12"/>
  <c r="Y2600" i="12"/>
  <c r="I2600" i="12"/>
  <c r="V2600" i="12"/>
  <c r="E2600" i="12"/>
  <c r="F2600" i="12" s="1"/>
  <c r="B2601" i="12"/>
  <c r="U2600" i="12"/>
  <c r="K2599" i="12"/>
  <c r="W2600" i="12" l="1"/>
  <c r="Q2600" i="12"/>
  <c r="R2600" i="12" s="1"/>
  <c r="E1339" i="13"/>
  <c r="N2601" i="12"/>
  <c r="O2601" i="12" s="1"/>
  <c r="P2601" i="12" s="1"/>
  <c r="J2601" i="12"/>
  <c r="Y2601" i="12"/>
  <c r="I2601" i="12"/>
  <c r="V2601" i="12"/>
  <c r="B2602" i="12"/>
  <c r="U2601" i="12"/>
  <c r="E2601" i="12"/>
  <c r="F2601" i="12" s="1"/>
  <c r="K2600" i="12"/>
  <c r="K2601" i="12" l="1"/>
  <c r="W2601" i="12"/>
  <c r="Q2601" i="12"/>
  <c r="R2601" i="12" s="1"/>
  <c r="E1338" i="13"/>
  <c r="N2602" i="12"/>
  <c r="O2602" i="12" s="1"/>
  <c r="P2602" i="12" s="1"/>
  <c r="J2602" i="12"/>
  <c r="Y2602" i="12"/>
  <c r="I2602" i="12"/>
  <c r="V2602" i="12"/>
  <c r="B2603" i="12"/>
  <c r="U2602" i="12"/>
  <c r="E2602" i="12"/>
  <c r="F2602" i="12" s="1"/>
  <c r="K2602" i="12" l="1"/>
  <c r="Q2602" i="12"/>
  <c r="R2602" i="12" s="1"/>
  <c r="W2602" i="12"/>
  <c r="E1337" i="13"/>
  <c r="J2603" i="12"/>
  <c r="Y2603" i="12"/>
  <c r="I2603" i="12"/>
  <c r="V2603" i="12"/>
  <c r="B2604" i="12"/>
  <c r="U2603" i="12"/>
  <c r="E2603" i="12"/>
  <c r="F2603" i="12" s="1"/>
  <c r="N2603" i="12"/>
  <c r="O2603" i="12" s="1"/>
  <c r="P2603" i="12" s="1"/>
  <c r="K2603" i="12" l="1"/>
  <c r="Q2603" i="12"/>
  <c r="R2603" i="12" s="1"/>
  <c r="W2603" i="12"/>
  <c r="E1336" i="13"/>
  <c r="V2604" i="12"/>
  <c r="B2605" i="12"/>
  <c r="U2604" i="12"/>
  <c r="E2604" i="12"/>
  <c r="F2604" i="12" s="1"/>
  <c r="N2604" i="12"/>
  <c r="O2604" i="12" s="1"/>
  <c r="P2604" i="12" s="1"/>
  <c r="J2604" i="12"/>
  <c r="Y2604" i="12"/>
  <c r="I2604" i="12"/>
  <c r="W2604" i="12" l="1"/>
  <c r="K2604" i="12"/>
  <c r="Q2604" i="12"/>
  <c r="R2604" i="12" s="1"/>
  <c r="E1335" i="13"/>
  <c r="B2606" i="12"/>
  <c r="U2605" i="12"/>
  <c r="E2605" i="12"/>
  <c r="F2605" i="12" s="1"/>
  <c r="N2605" i="12"/>
  <c r="O2605" i="12" s="1"/>
  <c r="P2605" i="12" s="1"/>
  <c r="J2605" i="12"/>
  <c r="Y2605" i="12"/>
  <c r="I2605" i="12"/>
  <c r="V2605" i="12"/>
  <c r="K2605" i="12" l="1"/>
  <c r="Q2605" i="12"/>
  <c r="R2605" i="12" s="1"/>
  <c r="W2605" i="12"/>
  <c r="E1334" i="13"/>
  <c r="N2606" i="12"/>
  <c r="O2606" i="12" s="1"/>
  <c r="P2606" i="12" s="1"/>
  <c r="J2606" i="12"/>
  <c r="Y2606" i="12"/>
  <c r="I2606" i="12"/>
  <c r="V2606" i="12"/>
  <c r="B2607" i="12"/>
  <c r="U2606" i="12"/>
  <c r="E2606" i="12"/>
  <c r="F2606" i="12" s="1"/>
  <c r="K2606" i="12" l="1"/>
  <c r="W2606" i="12"/>
  <c r="Q2606" i="12"/>
  <c r="R2606" i="12" s="1"/>
  <c r="E1333" i="13"/>
  <c r="N2607" i="12"/>
  <c r="O2607" i="12" s="1"/>
  <c r="P2607" i="12" s="1"/>
  <c r="J2607" i="12"/>
  <c r="Y2607" i="12"/>
  <c r="I2607" i="12"/>
  <c r="V2607" i="12"/>
  <c r="B2608" i="12"/>
  <c r="U2607" i="12"/>
  <c r="E2607" i="12"/>
  <c r="F2607" i="12" s="1"/>
  <c r="W2607" i="12" l="1"/>
  <c r="E1332" i="13"/>
  <c r="J2608" i="12"/>
  <c r="Y2608" i="12"/>
  <c r="I2608" i="12"/>
  <c r="V2608" i="12"/>
  <c r="B2609" i="12"/>
  <c r="U2608" i="12"/>
  <c r="E2608" i="12"/>
  <c r="F2608" i="12" s="1"/>
  <c r="N2608" i="12"/>
  <c r="O2608" i="12" s="1"/>
  <c r="P2608" i="12" s="1"/>
  <c r="Q2607" i="12"/>
  <c r="R2607" i="12" s="1"/>
  <c r="K2607" i="12"/>
  <c r="Q2608" i="12" l="1"/>
  <c r="R2608" i="12" s="1"/>
  <c r="E1331" i="13"/>
  <c r="Y2609" i="12"/>
  <c r="I2609" i="12"/>
  <c r="V2609" i="12"/>
  <c r="B2610" i="12"/>
  <c r="U2609" i="12"/>
  <c r="E2609" i="12"/>
  <c r="F2609" i="12" s="1"/>
  <c r="N2609" i="12"/>
  <c r="O2609" i="12" s="1"/>
  <c r="P2609" i="12" s="1"/>
  <c r="J2609" i="12"/>
  <c r="K2608" i="12"/>
  <c r="W2608" i="12"/>
  <c r="W2609" i="12" l="1"/>
  <c r="E1330" i="13"/>
  <c r="V2610" i="12"/>
  <c r="B2611" i="12"/>
  <c r="U2610" i="12"/>
  <c r="E2610" i="12"/>
  <c r="F2610" i="12" s="1"/>
  <c r="N2610" i="12"/>
  <c r="O2610" i="12" s="1"/>
  <c r="P2610" i="12" s="1"/>
  <c r="J2610" i="12"/>
  <c r="Y2610" i="12"/>
  <c r="I2610" i="12"/>
  <c r="K2609" i="12"/>
  <c r="Q2609" i="12"/>
  <c r="R2609" i="12" s="1"/>
  <c r="K2610" i="12" l="1"/>
  <c r="Q2610" i="12"/>
  <c r="R2610" i="12" s="1"/>
  <c r="W2610" i="12"/>
  <c r="E1329" i="13"/>
  <c r="N2611" i="12"/>
  <c r="O2611" i="12" s="1"/>
  <c r="P2611" i="12" s="1"/>
  <c r="J2611" i="12"/>
  <c r="Y2611" i="12"/>
  <c r="I2611" i="12"/>
  <c r="V2611" i="12"/>
  <c r="B2612" i="12"/>
  <c r="U2611" i="12"/>
  <c r="E2611" i="12"/>
  <c r="F2611" i="12" s="1"/>
  <c r="W2611" i="12" l="1"/>
  <c r="K2611" i="12"/>
  <c r="Q2611" i="12"/>
  <c r="R2611" i="12" s="1"/>
  <c r="E1328" i="13"/>
  <c r="N2612" i="12"/>
  <c r="O2612" i="12" s="1"/>
  <c r="P2612" i="12" s="1"/>
  <c r="J2612" i="12"/>
  <c r="Y2612" i="12"/>
  <c r="I2612" i="12"/>
  <c r="V2612" i="12"/>
  <c r="B2613" i="12"/>
  <c r="U2612" i="12"/>
  <c r="E2612" i="12"/>
  <c r="F2612" i="12" s="1"/>
  <c r="K2612" i="12" l="1"/>
  <c r="Q2612" i="12"/>
  <c r="R2612" i="12" s="1"/>
  <c r="W2612" i="12"/>
  <c r="E1327" i="13"/>
  <c r="J2613" i="12"/>
  <c r="Y2613" i="12"/>
  <c r="I2613" i="12"/>
  <c r="V2613" i="12"/>
  <c r="B2614" i="12"/>
  <c r="U2613" i="12"/>
  <c r="E2613" i="12"/>
  <c r="F2613" i="12" s="1"/>
  <c r="N2613" i="12"/>
  <c r="O2613" i="12" s="1"/>
  <c r="P2613" i="12" s="1"/>
  <c r="W2613" i="12" l="1"/>
  <c r="E1326" i="13"/>
  <c r="J2614" i="12"/>
  <c r="Y2614" i="12"/>
  <c r="I2614" i="12"/>
  <c r="V2614" i="12"/>
  <c r="B2615" i="12"/>
  <c r="U2614" i="12"/>
  <c r="E2614" i="12"/>
  <c r="F2614" i="12" s="1"/>
  <c r="N2614" i="12"/>
  <c r="O2614" i="12" s="1"/>
  <c r="P2614" i="12" s="1"/>
  <c r="K2613" i="12"/>
  <c r="Q2613" i="12"/>
  <c r="R2613" i="12" s="1"/>
  <c r="W2614" i="12" l="1"/>
  <c r="E1325" i="13"/>
  <c r="V2615" i="12"/>
  <c r="B2616" i="12"/>
  <c r="U2615" i="12"/>
  <c r="E2615" i="12"/>
  <c r="F2615" i="12" s="1"/>
  <c r="N2615" i="12"/>
  <c r="O2615" i="12" s="1"/>
  <c r="P2615" i="12" s="1"/>
  <c r="J2615" i="12"/>
  <c r="Y2615" i="12"/>
  <c r="I2615" i="12"/>
  <c r="K2614" i="12"/>
  <c r="Q2614" i="12"/>
  <c r="R2614" i="12" s="1"/>
  <c r="W2615" i="12" l="1"/>
  <c r="Q2615" i="12"/>
  <c r="R2615" i="12" s="1"/>
  <c r="E1324" i="13"/>
  <c r="N2616" i="12"/>
  <c r="O2616" i="12" s="1"/>
  <c r="P2616" i="12" s="1"/>
  <c r="J2616" i="12"/>
  <c r="Y2616" i="12"/>
  <c r="I2616" i="12"/>
  <c r="V2616" i="12"/>
  <c r="B2617" i="12"/>
  <c r="U2616" i="12"/>
  <c r="E2616" i="12"/>
  <c r="F2616" i="12" s="1"/>
  <c r="K2615" i="12"/>
  <c r="Q2616" i="12" l="1"/>
  <c r="R2616" i="12" s="1"/>
  <c r="W2616" i="12"/>
  <c r="E1323" i="13"/>
  <c r="N2617" i="12"/>
  <c r="O2617" i="12" s="1"/>
  <c r="P2617" i="12" s="1"/>
  <c r="J2617" i="12"/>
  <c r="Y2617" i="12"/>
  <c r="I2617" i="12"/>
  <c r="V2617" i="12"/>
  <c r="B2618" i="12"/>
  <c r="U2617" i="12"/>
  <c r="E2617" i="12"/>
  <c r="F2617" i="12" s="1"/>
  <c r="K2616" i="12"/>
  <c r="Q2617" i="12" l="1"/>
  <c r="R2617" i="12" s="1"/>
  <c r="W2617" i="12"/>
  <c r="E1322" i="13"/>
  <c r="N2618" i="12"/>
  <c r="O2618" i="12" s="1"/>
  <c r="P2618" i="12" s="1"/>
  <c r="J2618" i="12"/>
  <c r="Y2618" i="12"/>
  <c r="I2618" i="12"/>
  <c r="V2618" i="12"/>
  <c r="B2619" i="12"/>
  <c r="U2618" i="12"/>
  <c r="E2618" i="12"/>
  <c r="F2618" i="12" s="1"/>
  <c r="K2617" i="12"/>
  <c r="W2618" i="12" l="1"/>
  <c r="Q2618" i="12"/>
  <c r="R2618" i="12" s="1"/>
  <c r="E1321" i="13"/>
  <c r="J2619" i="12"/>
  <c r="Y2619" i="12"/>
  <c r="I2619" i="12"/>
  <c r="V2619" i="12"/>
  <c r="B2620" i="12"/>
  <c r="U2619" i="12"/>
  <c r="E2619" i="12"/>
  <c r="F2619" i="12" s="1"/>
  <c r="N2619" i="12"/>
  <c r="O2619" i="12" s="1"/>
  <c r="P2619" i="12" s="1"/>
  <c r="K2618" i="12"/>
  <c r="W2619" i="12" l="1"/>
  <c r="Q2619" i="12"/>
  <c r="R2619" i="12" s="1"/>
  <c r="E1320" i="13"/>
  <c r="V2620" i="12"/>
  <c r="B2621" i="12"/>
  <c r="U2620" i="12"/>
  <c r="E2620" i="12"/>
  <c r="F2620" i="12" s="1"/>
  <c r="N2620" i="12"/>
  <c r="O2620" i="12" s="1"/>
  <c r="P2620" i="12" s="1"/>
  <c r="J2620" i="12"/>
  <c r="Y2620" i="12"/>
  <c r="I2620" i="12"/>
  <c r="K2619" i="12"/>
  <c r="E1319" i="13" l="1"/>
  <c r="B2622" i="12"/>
  <c r="U2621" i="12"/>
  <c r="E2621" i="12"/>
  <c r="F2621" i="12" s="1"/>
  <c r="N2621" i="12"/>
  <c r="O2621" i="12" s="1"/>
  <c r="P2621" i="12" s="1"/>
  <c r="J2621" i="12"/>
  <c r="Y2621" i="12"/>
  <c r="I2621" i="12"/>
  <c r="V2621" i="12"/>
  <c r="K2620" i="12"/>
  <c r="Q2620" i="12"/>
  <c r="R2620" i="12" s="1"/>
  <c r="W2620" i="12"/>
  <c r="W2621" i="12" l="1"/>
  <c r="Q2621" i="12"/>
  <c r="R2621" i="12" s="1"/>
  <c r="K2621" i="12"/>
  <c r="E1318" i="13"/>
  <c r="N2622" i="12"/>
  <c r="O2622" i="12" s="1"/>
  <c r="P2622" i="12" s="1"/>
  <c r="J2622" i="12"/>
  <c r="Y2622" i="12"/>
  <c r="I2622" i="12"/>
  <c r="V2622" i="12"/>
  <c r="B2623" i="12"/>
  <c r="U2622" i="12"/>
  <c r="E2622" i="12"/>
  <c r="F2622" i="12" s="1"/>
  <c r="Q2622" i="12" l="1"/>
  <c r="R2622" i="12" s="1"/>
  <c r="W2622" i="12"/>
  <c r="E1317" i="13"/>
  <c r="N2623" i="12"/>
  <c r="O2623" i="12" s="1"/>
  <c r="P2623" i="12" s="1"/>
  <c r="J2623" i="12"/>
  <c r="Y2623" i="12"/>
  <c r="I2623" i="12"/>
  <c r="V2623" i="12"/>
  <c r="B2624" i="12"/>
  <c r="U2623" i="12"/>
  <c r="E2623" i="12"/>
  <c r="F2623" i="12" s="1"/>
  <c r="K2622" i="12"/>
  <c r="W2623" i="12" l="1"/>
  <c r="Q2623" i="12"/>
  <c r="R2623" i="12" s="1"/>
  <c r="K2623" i="12"/>
  <c r="E1316" i="13"/>
  <c r="J2624" i="12"/>
  <c r="Y2624" i="12"/>
  <c r="I2624" i="12"/>
  <c r="V2624" i="12"/>
  <c r="B2625" i="12"/>
  <c r="U2624" i="12"/>
  <c r="E2624" i="12"/>
  <c r="F2624" i="12" s="1"/>
  <c r="N2624" i="12"/>
  <c r="O2624" i="12" s="1"/>
  <c r="P2624" i="12" s="1"/>
  <c r="Q2624" i="12" l="1"/>
  <c r="R2624" i="12" s="1"/>
  <c r="W2624" i="12"/>
  <c r="E1315" i="13"/>
  <c r="Y2625" i="12"/>
  <c r="I2625" i="12"/>
  <c r="V2625" i="12"/>
  <c r="B2626" i="12"/>
  <c r="U2625" i="12"/>
  <c r="E2625" i="12"/>
  <c r="F2625" i="12" s="1"/>
  <c r="N2625" i="12"/>
  <c r="O2625" i="12" s="1"/>
  <c r="P2625" i="12" s="1"/>
  <c r="J2625" i="12"/>
  <c r="K2624" i="12"/>
  <c r="W2625" i="12" l="1"/>
  <c r="E1314" i="13"/>
  <c r="V2626" i="12"/>
  <c r="B2627" i="12"/>
  <c r="U2626" i="12"/>
  <c r="E2626" i="12"/>
  <c r="F2626" i="12" s="1"/>
  <c r="N2626" i="12"/>
  <c r="O2626" i="12" s="1"/>
  <c r="P2626" i="12" s="1"/>
  <c r="J2626" i="12"/>
  <c r="Y2626" i="12"/>
  <c r="I2626" i="12"/>
  <c r="K2625" i="12"/>
  <c r="Q2625" i="12"/>
  <c r="R2625" i="12" s="1"/>
  <c r="Q2626" i="12" l="1"/>
  <c r="R2626" i="12" s="1"/>
  <c r="W2626" i="12"/>
  <c r="E1313" i="13"/>
  <c r="N2627" i="12"/>
  <c r="O2627" i="12" s="1"/>
  <c r="P2627" i="12" s="1"/>
  <c r="J2627" i="12"/>
  <c r="Y2627" i="12"/>
  <c r="I2627" i="12"/>
  <c r="V2627" i="12"/>
  <c r="B2628" i="12"/>
  <c r="U2627" i="12"/>
  <c r="E2627" i="12"/>
  <c r="F2627" i="12" s="1"/>
  <c r="K2626" i="12"/>
  <c r="W2627" i="12" l="1"/>
  <c r="Q2627" i="12"/>
  <c r="R2627" i="12" s="1"/>
  <c r="E1312" i="13"/>
  <c r="N2628" i="12"/>
  <c r="O2628" i="12" s="1"/>
  <c r="P2628" i="12" s="1"/>
  <c r="J2628" i="12"/>
  <c r="Y2628" i="12"/>
  <c r="I2628" i="12"/>
  <c r="V2628" i="12"/>
  <c r="B2629" i="12"/>
  <c r="U2628" i="12"/>
  <c r="E2628" i="12"/>
  <c r="F2628" i="12" s="1"/>
  <c r="K2627" i="12"/>
  <c r="W2628" i="12" l="1"/>
  <c r="E1311" i="13"/>
  <c r="J2629" i="12"/>
  <c r="Y2629" i="12"/>
  <c r="I2629" i="12"/>
  <c r="V2629" i="12"/>
  <c r="B2630" i="12"/>
  <c r="U2629" i="12"/>
  <c r="E2629" i="12"/>
  <c r="F2629" i="12" s="1"/>
  <c r="N2629" i="12"/>
  <c r="O2629" i="12" s="1"/>
  <c r="P2629" i="12" s="1"/>
  <c r="Q2628" i="12"/>
  <c r="R2628" i="12" s="1"/>
  <c r="K2628" i="12"/>
  <c r="K2629" i="12" l="1"/>
  <c r="Q2629" i="12"/>
  <c r="R2629" i="12" s="1"/>
  <c r="W2629" i="12"/>
  <c r="E1310" i="13"/>
  <c r="J2630" i="12"/>
  <c r="Y2630" i="12"/>
  <c r="I2630" i="12"/>
  <c r="V2630" i="12"/>
  <c r="B2631" i="12"/>
  <c r="U2630" i="12"/>
  <c r="E2630" i="12"/>
  <c r="F2630" i="12" s="1"/>
  <c r="N2630" i="12"/>
  <c r="O2630" i="12" s="1"/>
  <c r="P2630" i="12" s="1"/>
  <c r="K2630" i="12" l="1"/>
  <c r="Q2630" i="12"/>
  <c r="R2630" i="12" s="1"/>
  <c r="W2630" i="12"/>
  <c r="E1309" i="13"/>
  <c r="V2631" i="12"/>
  <c r="B2632" i="12"/>
  <c r="U2631" i="12"/>
  <c r="E2631" i="12"/>
  <c r="F2631" i="12" s="1"/>
  <c r="N2631" i="12"/>
  <c r="O2631" i="12" s="1"/>
  <c r="P2631" i="12" s="1"/>
  <c r="J2631" i="12"/>
  <c r="Y2631" i="12"/>
  <c r="I2631" i="12"/>
  <c r="K2631" i="12" l="1"/>
  <c r="Q2631" i="12"/>
  <c r="R2631" i="12" s="1"/>
  <c r="W2631" i="12"/>
  <c r="E1308" i="13"/>
  <c r="N2632" i="12"/>
  <c r="O2632" i="12" s="1"/>
  <c r="P2632" i="12" s="1"/>
  <c r="J2632" i="12"/>
  <c r="Y2632" i="12"/>
  <c r="I2632" i="12"/>
  <c r="V2632" i="12"/>
  <c r="B2633" i="12"/>
  <c r="U2632" i="12"/>
  <c r="E2632" i="12"/>
  <c r="F2632" i="12" s="1"/>
  <c r="K2632" i="12" l="1"/>
  <c r="W2632" i="12"/>
  <c r="E1307" i="13"/>
  <c r="N2633" i="12"/>
  <c r="O2633" i="12" s="1"/>
  <c r="P2633" i="12" s="1"/>
  <c r="J2633" i="12"/>
  <c r="Y2633" i="12"/>
  <c r="I2633" i="12"/>
  <c r="V2633" i="12"/>
  <c r="B2634" i="12"/>
  <c r="U2633" i="12"/>
  <c r="E2633" i="12"/>
  <c r="F2633" i="12" s="1"/>
  <c r="Q2632" i="12"/>
  <c r="R2632" i="12" s="1"/>
  <c r="W2633" i="12" l="1"/>
  <c r="Q2633" i="12"/>
  <c r="R2633" i="12" s="1"/>
  <c r="E1306" i="13"/>
  <c r="N2634" i="12"/>
  <c r="O2634" i="12" s="1"/>
  <c r="P2634" i="12" s="1"/>
  <c r="J2634" i="12"/>
  <c r="Y2634" i="12"/>
  <c r="I2634" i="12"/>
  <c r="V2634" i="12"/>
  <c r="B2635" i="12"/>
  <c r="U2634" i="12"/>
  <c r="E2634" i="12"/>
  <c r="F2634" i="12" s="1"/>
  <c r="K2633" i="12"/>
  <c r="Q2634" i="12" l="1"/>
  <c r="R2634" i="12" s="1"/>
  <c r="W2634" i="12"/>
  <c r="E1305" i="13"/>
  <c r="J2635" i="12"/>
  <c r="Y2635" i="12"/>
  <c r="I2635" i="12"/>
  <c r="V2635" i="12"/>
  <c r="B2636" i="12"/>
  <c r="U2635" i="12"/>
  <c r="E2635" i="12"/>
  <c r="F2635" i="12" s="1"/>
  <c r="N2635" i="12"/>
  <c r="O2635" i="12" s="1"/>
  <c r="P2635" i="12" s="1"/>
  <c r="K2634" i="12"/>
  <c r="K2635" i="12" l="1"/>
  <c r="E1304" i="13"/>
  <c r="V2636" i="12"/>
  <c r="B2637" i="12"/>
  <c r="U2636" i="12"/>
  <c r="E2636" i="12"/>
  <c r="F2636" i="12" s="1"/>
  <c r="N2636" i="12"/>
  <c r="O2636" i="12" s="1"/>
  <c r="P2636" i="12" s="1"/>
  <c r="J2636" i="12"/>
  <c r="Y2636" i="12"/>
  <c r="I2636" i="12"/>
  <c r="Q2635" i="12"/>
  <c r="R2635" i="12" s="1"/>
  <c r="W2635" i="12"/>
  <c r="K2636" i="12" l="1"/>
  <c r="W2636" i="12"/>
  <c r="Q2636" i="12"/>
  <c r="R2636" i="12" s="1"/>
  <c r="E1303" i="13"/>
  <c r="B2638" i="12"/>
  <c r="U2637" i="12"/>
  <c r="E2637" i="12"/>
  <c r="F2637" i="12" s="1"/>
  <c r="N2637" i="12"/>
  <c r="O2637" i="12" s="1"/>
  <c r="P2637" i="12" s="1"/>
  <c r="J2637" i="12"/>
  <c r="Y2637" i="12"/>
  <c r="I2637" i="12"/>
  <c r="V2637" i="12"/>
  <c r="Q2637" i="12" l="1"/>
  <c r="R2637" i="12" s="1"/>
  <c r="W2637" i="12"/>
  <c r="E1302" i="13"/>
  <c r="N2638" i="12"/>
  <c r="O2638" i="12" s="1"/>
  <c r="P2638" i="12" s="1"/>
  <c r="J2638" i="12"/>
  <c r="Y2638" i="12"/>
  <c r="I2638" i="12"/>
  <c r="V2638" i="12"/>
  <c r="B2639" i="12"/>
  <c r="U2638" i="12"/>
  <c r="E2638" i="12"/>
  <c r="F2638" i="12" s="1"/>
  <c r="K2637" i="12"/>
  <c r="W2638" i="12" l="1"/>
  <c r="K2638" i="12"/>
  <c r="Q2638" i="12"/>
  <c r="R2638" i="12" s="1"/>
  <c r="E1301" i="13"/>
  <c r="N2639" i="12"/>
  <c r="O2639" i="12" s="1"/>
  <c r="P2639" i="12" s="1"/>
  <c r="J2639" i="12"/>
  <c r="Y2639" i="12"/>
  <c r="I2639" i="12"/>
  <c r="V2639" i="12"/>
  <c r="B2640" i="12"/>
  <c r="U2639" i="12"/>
  <c r="E2639" i="12"/>
  <c r="F2639" i="12" s="1"/>
  <c r="K2639" i="12" l="1"/>
  <c r="W2639" i="12"/>
  <c r="Q2639" i="12"/>
  <c r="R2639" i="12" s="1"/>
  <c r="E1300" i="13"/>
  <c r="J2640" i="12"/>
  <c r="Y2640" i="12"/>
  <c r="I2640" i="12"/>
  <c r="V2640" i="12"/>
  <c r="B2641" i="12"/>
  <c r="U2640" i="12"/>
  <c r="E2640" i="12"/>
  <c r="F2640" i="12" s="1"/>
  <c r="N2640" i="12"/>
  <c r="O2640" i="12" s="1"/>
  <c r="P2640" i="12" s="1"/>
  <c r="K2640" i="12" l="1"/>
  <c r="Q2640" i="12"/>
  <c r="R2640" i="12" s="1"/>
  <c r="W2640" i="12"/>
  <c r="E1299" i="13"/>
  <c r="Y2641" i="12"/>
  <c r="I2641" i="12"/>
  <c r="V2641" i="12"/>
  <c r="B2642" i="12"/>
  <c r="U2641" i="12"/>
  <c r="E2641" i="12"/>
  <c r="F2641" i="12" s="1"/>
  <c r="N2641" i="12"/>
  <c r="O2641" i="12" s="1"/>
  <c r="P2641" i="12" s="1"/>
  <c r="J2641" i="12"/>
  <c r="W2641" i="12" l="1"/>
  <c r="Q2641" i="12"/>
  <c r="R2641" i="12" s="1"/>
  <c r="E1298" i="13"/>
  <c r="V2642" i="12"/>
  <c r="B2643" i="12"/>
  <c r="U2642" i="12"/>
  <c r="E2642" i="12"/>
  <c r="F2642" i="12" s="1"/>
  <c r="N2642" i="12"/>
  <c r="O2642" i="12" s="1"/>
  <c r="P2642" i="12" s="1"/>
  <c r="J2642" i="12"/>
  <c r="Y2642" i="12"/>
  <c r="I2642" i="12"/>
  <c r="K2641" i="12"/>
  <c r="W2642" i="12" l="1"/>
  <c r="E1297" i="13"/>
  <c r="N2643" i="12"/>
  <c r="O2643" i="12" s="1"/>
  <c r="P2643" i="12" s="1"/>
  <c r="J2643" i="12"/>
  <c r="Y2643" i="12"/>
  <c r="I2643" i="12"/>
  <c r="V2643" i="12"/>
  <c r="B2644" i="12"/>
  <c r="U2643" i="12"/>
  <c r="E2643" i="12"/>
  <c r="F2643" i="12" s="1"/>
  <c r="K2642" i="12"/>
  <c r="Q2642" i="12"/>
  <c r="R2642" i="12" s="1"/>
  <c r="W2643" i="12" l="1"/>
  <c r="Q2643" i="12"/>
  <c r="R2643" i="12" s="1"/>
  <c r="E1296" i="13"/>
  <c r="N2644" i="12"/>
  <c r="O2644" i="12" s="1"/>
  <c r="P2644" i="12" s="1"/>
  <c r="J2644" i="12"/>
  <c r="Y2644" i="12"/>
  <c r="I2644" i="12"/>
  <c r="V2644" i="12"/>
  <c r="B2645" i="12"/>
  <c r="U2644" i="12"/>
  <c r="E2644" i="12"/>
  <c r="F2644" i="12" s="1"/>
  <c r="K2643" i="12"/>
  <c r="W2644" i="12" l="1"/>
  <c r="K2644" i="12"/>
  <c r="Q2644" i="12"/>
  <c r="R2644" i="12" s="1"/>
  <c r="E1295" i="13"/>
  <c r="J2645" i="12"/>
  <c r="Y2645" i="12"/>
  <c r="I2645" i="12"/>
  <c r="V2645" i="12"/>
  <c r="B2646" i="12"/>
  <c r="U2645" i="12"/>
  <c r="E2645" i="12"/>
  <c r="F2645" i="12" s="1"/>
  <c r="N2645" i="12"/>
  <c r="O2645" i="12" s="1"/>
  <c r="P2645" i="12" s="1"/>
  <c r="W2645" i="12" l="1"/>
  <c r="Q2645" i="12"/>
  <c r="R2645" i="12" s="1"/>
  <c r="E1294" i="13"/>
  <c r="J2646" i="12"/>
  <c r="Y2646" i="12"/>
  <c r="I2646" i="12"/>
  <c r="V2646" i="12"/>
  <c r="B2647" i="12"/>
  <c r="U2646" i="12"/>
  <c r="E2646" i="12"/>
  <c r="F2646" i="12" s="1"/>
  <c r="N2646" i="12"/>
  <c r="O2646" i="12" s="1"/>
  <c r="P2646" i="12" s="1"/>
  <c r="K2645" i="12"/>
  <c r="W2646" i="12" l="1"/>
  <c r="Q2646" i="12"/>
  <c r="R2646" i="12" s="1"/>
  <c r="E1293" i="13"/>
  <c r="V2647" i="12"/>
  <c r="B2648" i="12"/>
  <c r="U2647" i="12"/>
  <c r="E2647" i="12"/>
  <c r="F2647" i="12" s="1"/>
  <c r="N2647" i="12"/>
  <c r="O2647" i="12" s="1"/>
  <c r="P2647" i="12" s="1"/>
  <c r="J2647" i="12"/>
  <c r="Y2647" i="12"/>
  <c r="I2647" i="12"/>
  <c r="K2646" i="12"/>
  <c r="Q2647" i="12" l="1"/>
  <c r="R2647" i="12" s="1"/>
  <c r="W2647" i="12"/>
  <c r="K2647" i="12"/>
  <c r="E1292" i="13"/>
  <c r="N2648" i="12"/>
  <c r="O2648" i="12" s="1"/>
  <c r="P2648" i="12" s="1"/>
  <c r="J2648" i="12"/>
  <c r="Y2648" i="12"/>
  <c r="I2648" i="12"/>
  <c r="V2648" i="12"/>
  <c r="B2649" i="12"/>
  <c r="U2648" i="12"/>
  <c r="E2648" i="12"/>
  <c r="F2648" i="12" s="1"/>
  <c r="W2648" i="12" l="1"/>
  <c r="Q2648" i="12"/>
  <c r="R2648" i="12" s="1"/>
  <c r="E1291" i="13"/>
  <c r="N2649" i="12"/>
  <c r="O2649" i="12" s="1"/>
  <c r="P2649" i="12" s="1"/>
  <c r="J2649" i="12"/>
  <c r="Y2649" i="12"/>
  <c r="I2649" i="12"/>
  <c r="V2649" i="12"/>
  <c r="B2650" i="12"/>
  <c r="U2649" i="12"/>
  <c r="E2649" i="12"/>
  <c r="F2649" i="12" s="1"/>
  <c r="K2648" i="12"/>
  <c r="W2649" i="12" l="1"/>
  <c r="E1290" i="13"/>
  <c r="Y2650" i="12"/>
  <c r="N2650" i="12"/>
  <c r="O2650" i="12" s="1"/>
  <c r="P2650" i="12" s="1"/>
  <c r="J2650" i="12"/>
  <c r="I2650" i="12"/>
  <c r="V2650" i="12"/>
  <c r="E2650" i="12"/>
  <c r="F2650" i="12" s="1"/>
  <c r="U2650" i="12"/>
  <c r="B2651" i="12"/>
  <c r="K2649" i="12"/>
  <c r="Q2649" i="12"/>
  <c r="R2649" i="12" s="1"/>
  <c r="K2650" i="12" l="1"/>
  <c r="Q2650" i="12"/>
  <c r="R2650" i="12" s="1"/>
  <c r="E1289" i="13"/>
  <c r="Y2651" i="12"/>
  <c r="I2651" i="12"/>
  <c r="V2651" i="12"/>
  <c r="N2651" i="12"/>
  <c r="O2651" i="12" s="1"/>
  <c r="P2651" i="12" s="1"/>
  <c r="J2651" i="12"/>
  <c r="E2651" i="12"/>
  <c r="F2651" i="12" s="1"/>
  <c r="U2651" i="12"/>
  <c r="B2652" i="12"/>
  <c r="W2650" i="12"/>
  <c r="W2651" i="12" l="1"/>
  <c r="K2651" i="12"/>
  <c r="Q2651" i="12"/>
  <c r="R2651" i="12" s="1"/>
  <c r="E1288" i="13"/>
  <c r="J2652" i="12"/>
  <c r="V2652" i="12"/>
  <c r="B2653" i="12"/>
  <c r="N2652" i="12"/>
  <c r="O2652" i="12" s="1"/>
  <c r="P2652" i="12" s="1"/>
  <c r="I2652" i="12"/>
  <c r="Y2652" i="12"/>
  <c r="E2652" i="12"/>
  <c r="F2652" i="12" s="1"/>
  <c r="U2652" i="12"/>
  <c r="W2652" i="12" l="1"/>
  <c r="E1287" i="13"/>
  <c r="V2653" i="12"/>
  <c r="E2653" i="12"/>
  <c r="F2653" i="12" s="1"/>
  <c r="Y2653" i="12"/>
  <c r="U2653" i="12"/>
  <c r="B2654" i="12"/>
  <c r="N2653" i="12"/>
  <c r="O2653" i="12" s="1"/>
  <c r="P2653" i="12" s="1"/>
  <c r="J2653" i="12"/>
  <c r="I2653" i="12"/>
  <c r="K2652" i="12"/>
  <c r="Q2652" i="12"/>
  <c r="R2652" i="12" s="1"/>
  <c r="W2653" i="12" l="1"/>
  <c r="E1286" i="13"/>
  <c r="J2654" i="12"/>
  <c r="I2654" i="12"/>
  <c r="Y2654" i="12"/>
  <c r="E2654" i="12"/>
  <c r="F2654" i="12" s="1"/>
  <c r="V2654" i="12"/>
  <c r="U2654" i="12"/>
  <c r="B2655" i="12"/>
  <c r="N2654" i="12"/>
  <c r="O2654" i="12" s="1"/>
  <c r="P2654" i="12" s="1"/>
  <c r="Q2653" i="12"/>
  <c r="R2653" i="12" s="1"/>
  <c r="K2653" i="12"/>
  <c r="K2654" i="12" l="1"/>
  <c r="E1285" i="13"/>
  <c r="J2655" i="12"/>
  <c r="U2655" i="12"/>
  <c r="B2656" i="12"/>
  <c r="N2655" i="12"/>
  <c r="O2655" i="12" s="1"/>
  <c r="P2655" i="12" s="1"/>
  <c r="I2655" i="12"/>
  <c r="Y2655" i="12"/>
  <c r="E2655" i="12"/>
  <c r="F2655" i="12" s="1"/>
  <c r="V2655" i="12"/>
  <c r="Q2654" i="12"/>
  <c r="R2654" i="12" s="1"/>
  <c r="W2654" i="12"/>
  <c r="W2655" i="12" l="1"/>
  <c r="E1284" i="13"/>
  <c r="N2656" i="12"/>
  <c r="O2656" i="12" s="1"/>
  <c r="P2656" i="12" s="1"/>
  <c r="J2656" i="12"/>
  <c r="E2656" i="12"/>
  <c r="F2656" i="12" s="1"/>
  <c r="Y2656" i="12"/>
  <c r="V2656" i="12"/>
  <c r="U2656" i="12"/>
  <c r="B2657" i="12"/>
  <c r="I2656" i="12"/>
  <c r="Q2655" i="12"/>
  <c r="R2655" i="12" s="1"/>
  <c r="K2655" i="12"/>
  <c r="W2656" i="12" l="1"/>
  <c r="K2656" i="12"/>
  <c r="Q2656" i="12"/>
  <c r="R2656" i="12" s="1"/>
  <c r="E1283" i="13"/>
  <c r="J2657" i="12"/>
  <c r="N2657" i="12"/>
  <c r="O2657" i="12" s="1"/>
  <c r="P2657" i="12" s="1"/>
  <c r="I2657" i="12"/>
  <c r="E2657" i="12"/>
  <c r="F2657" i="12" s="1"/>
  <c r="Y2657" i="12"/>
  <c r="V2657" i="12"/>
  <c r="U2657" i="12"/>
  <c r="B2658" i="12"/>
  <c r="W2657" i="12" l="1"/>
  <c r="Q2657" i="12"/>
  <c r="R2657" i="12" s="1"/>
  <c r="E1282" i="13"/>
  <c r="V2658" i="12"/>
  <c r="U2658" i="12"/>
  <c r="B2659" i="12"/>
  <c r="N2658" i="12"/>
  <c r="O2658" i="12" s="1"/>
  <c r="P2658" i="12" s="1"/>
  <c r="J2658" i="12"/>
  <c r="I2658" i="12"/>
  <c r="E2658" i="12"/>
  <c r="F2658" i="12" s="1"/>
  <c r="Y2658" i="12"/>
  <c r="K2657" i="12"/>
  <c r="W2658" i="12" l="1"/>
  <c r="E1281" i="13"/>
  <c r="B2660" i="12"/>
  <c r="U2659" i="12"/>
  <c r="E2659" i="12"/>
  <c r="F2659" i="12" s="1"/>
  <c r="N2659" i="12"/>
  <c r="O2659" i="12" s="1"/>
  <c r="P2659" i="12" s="1"/>
  <c r="I2659" i="12"/>
  <c r="Y2659" i="12"/>
  <c r="V2659" i="12"/>
  <c r="J2659" i="12"/>
  <c r="Q2658" i="12"/>
  <c r="R2658" i="12" s="1"/>
  <c r="K2658" i="12"/>
  <c r="K2659" i="12" l="1"/>
  <c r="Q2659" i="12"/>
  <c r="R2659" i="12" s="1"/>
  <c r="W2659" i="12"/>
  <c r="E1280" i="13"/>
  <c r="N2660" i="12"/>
  <c r="O2660" i="12" s="1"/>
  <c r="P2660" i="12" s="1"/>
  <c r="B2661" i="12"/>
  <c r="J2660" i="12"/>
  <c r="I2660" i="12"/>
  <c r="E2660" i="12"/>
  <c r="F2660" i="12" s="1"/>
  <c r="Y2660" i="12"/>
  <c r="V2660" i="12"/>
  <c r="U2660" i="12"/>
  <c r="E1279" i="13" l="1"/>
  <c r="N2661" i="12"/>
  <c r="O2661" i="12" s="1"/>
  <c r="P2661" i="12" s="1"/>
  <c r="Y2661" i="12"/>
  <c r="I2661" i="12"/>
  <c r="V2661" i="12"/>
  <c r="J2661" i="12"/>
  <c r="E2661" i="12"/>
  <c r="F2661" i="12" s="1"/>
  <c r="U2661" i="12"/>
  <c r="B2662" i="12"/>
  <c r="Q2660" i="12"/>
  <c r="R2660" i="12" s="1"/>
  <c r="W2660" i="12"/>
  <c r="K2660" i="12"/>
  <c r="K2661" i="12" l="1"/>
  <c r="E1278" i="13"/>
  <c r="V2662" i="12"/>
  <c r="B2663" i="12"/>
  <c r="U2662" i="12"/>
  <c r="E2662" i="12"/>
  <c r="F2662" i="12" s="1"/>
  <c r="Y2662" i="12"/>
  <c r="N2662" i="12"/>
  <c r="O2662" i="12" s="1"/>
  <c r="P2662" i="12" s="1"/>
  <c r="J2662" i="12"/>
  <c r="I2662" i="12"/>
  <c r="Q2661" i="12"/>
  <c r="R2661" i="12" s="1"/>
  <c r="W2661" i="12"/>
  <c r="K2662" i="12" l="1"/>
  <c r="Q2662" i="12"/>
  <c r="R2662" i="12" s="1"/>
  <c r="W2662" i="12"/>
  <c r="E1277" i="13"/>
  <c r="Y2663" i="12"/>
  <c r="I2663" i="12"/>
  <c r="B2664" i="12"/>
  <c r="U2663" i="12"/>
  <c r="E2663" i="12"/>
  <c r="F2663" i="12" s="1"/>
  <c r="V2663" i="12"/>
  <c r="N2663" i="12"/>
  <c r="O2663" i="12" s="1"/>
  <c r="P2663" i="12" s="1"/>
  <c r="J2663" i="12"/>
  <c r="Q2663" i="12" l="1"/>
  <c r="R2663" i="12" s="1"/>
  <c r="W2663" i="12"/>
  <c r="E1276" i="13"/>
  <c r="V2664" i="12"/>
  <c r="B2665" i="12"/>
  <c r="U2664" i="12"/>
  <c r="E2664" i="12"/>
  <c r="F2664" i="12" s="1"/>
  <c r="N2664" i="12"/>
  <c r="O2664" i="12" s="1"/>
  <c r="P2664" i="12" s="1"/>
  <c r="J2664" i="12"/>
  <c r="I2664" i="12"/>
  <c r="Y2664" i="12"/>
  <c r="K2663" i="12"/>
  <c r="W2664" i="12" l="1"/>
  <c r="E1275" i="13"/>
  <c r="J2665" i="12"/>
  <c r="I2665" i="12"/>
  <c r="B2666" i="12"/>
  <c r="E2665" i="12"/>
  <c r="F2665" i="12" s="1"/>
  <c r="Y2665" i="12"/>
  <c r="V2665" i="12"/>
  <c r="U2665" i="12"/>
  <c r="N2665" i="12"/>
  <c r="O2665" i="12" s="1"/>
  <c r="P2665" i="12" s="1"/>
  <c r="K2664" i="12"/>
  <c r="Q2664" i="12"/>
  <c r="R2664" i="12" s="1"/>
  <c r="W2665" i="12" l="1"/>
  <c r="Q2665" i="12"/>
  <c r="R2665" i="12" s="1"/>
  <c r="E1274" i="13"/>
  <c r="J2666" i="12"/>
  <c r="Y2666" i="12"/>
  <c r="I2666" i="12"/>
  <c r="V2666" i="12"/>
  <c r="U2666" i="12"/>
  <c r="N2666" i="12"/>
  <c r="O2666" i="12" s="1"/>
  <c r="P2666" i="12" s="1"/>
  <c r="B2667" i="12"/>
  <c r="E2666" i="12"/>
  <c r="F2666" i="12" s="1"/>
  <c r="K2665" i="12"/>
  <c r="W2666" i="12" l="1"/>
  <c r="K2666" i="12"/>
  <c r="E1273" i="13"/>
  <c r="Y2667" i="12"/>
  <c r="I2667" i="12"/>
  <c r="V2667" i="12"/>
  <c r="B2668" i="12"/>
  <c r="U2667" i="12"/>
  <c r="E2667" i="12"/>
  <c r="F2667" i="12" s="1"/>
  <c r="N2667" i="12"/>
  <c r="O2667" i="12" s="1"/>
  <c r="P2667" i="12" s="1"/>
  <c r="J2667" i="12"/>
  <c r="Q2666" i="12"/>
  <c r="R2666" i="12" s="1"/>
  <c r="Q2667" i="12" l="1"/>
  <c r="R2667" i="12" s="1"/>
  <c r="K2667" i="12"/>
  <c r="E1272" i="13"/>
  <c r="J2668" i="12"/>
  <c r="Y2668" i="12"/>
  <c r="I2668" i="12"/>
  <c r="V2668" i="12"/>
  <c r="U2668" i="12"/>
  <c r="N2668" i="12"/>
  <c r="O2668" i="12" s="1"/>
  <c r="P2668" i="12" s="1"/>
  <c r="B2669" i="12"/>
  <c r="E2668" i="12"/>
  <c r="F2668" i="12" s="1"/>
  <c r="W2667" i="12"/>
  <c r="W2668" i="12" l="1"/>
  <c r="Q2668" i="12"/>
  <c r="R2668" i="12" s="1"/>
  <c r="K2668" i="12"/>
  <c r="E1271" i="13"/>
  <c r="V2669" i="12"/>
  <c r="N2669" i="12"/>
  <c r="O2669" i="12" s="1"/>
  <c r="P2669" i="12" s="1"/>
  <c r="J2669" i="12"/>
  <c r="B2670" i="12"/>
  <c r="I2669" i="12"/>
  <c r="E2669" i="12"/>
  <c r="F2669" i="12" s="1"/>
  <c r="Y2669" i="12"/>
  <c r="U2669" i="12"/>
  <c r="K2669" i="12" l="1"/>
  <c r="W2669" i="12"/>
  <c r="E1270" i="13"/>
  <c r="N2670" i="12"/>
  <c r="O2670" i="12" s="1"/>
  <c r="P2670" i="12" s="1"/>
  <c r="B2671" i="12"/>
  <c r="E2670" i="12"/>
  <c r="F2670" i="12" s="1"/>
  <c r="Y2670" i="12"/>
  <c r="V2670" i="12"/>
  <c r="U2670" i="12"/>
  <c r="J2670" i="12"/>
  <c r="I2670" i="12"/>
  <c r="Q2669" i="12"/>
  <c r="R2669" i="12" s="1"/>
  <c r="W2670" i="12" l="1"/>
  <c r="E1269" i="13"/>
  <c r="J2671" i="12"/>
  <c r="Y2671" i="12"/>
  <c r="I2671" i="12"/>
  <c r="V2671" i="12"/>
  <c r="U2671" i="12"/>
  <c r="N2671" i="12"/>
  <c r="O2671" i="12" s="1"/>
  <c r="P2671" i="12" s="1"/>
  <c r="B2672" i="12"/>
  <c r="E2671" i="12"/>
  <c r="F2671" i="12" s="1"/>
  <c r="Q2670" i="12"/>
  <c r="R2670" i="12" s="1"/>
  <c r="K2670" i="12"/>
  <c r="Q2671" i="12" l="1"/>
  <c r="R2671" i="12" s="1"/>
  <c r="W2671" i="12"/>
  <c r="K2671" i="12"/>
  <c r="E1268" i="13"/>
  <c r="N2672" i="12"/>
  <c r="O2672" i="12" s="1"/>
  <c r="P2672" i="12" s="1"/>
  <c r="J2672" i="12"/>
  <c r="V2672" i="12"/>
  <c r="B2673" i="12"/>
  <c r="U2672" i="12"/>
  <c r="E2672" i="12"/>
  <c r="F2672" i="12" s="1"/>
  <c r="I2672" i="12"/>
  <c r="Y2672" i="12"/>
  <c r="K2672" i="12" l="1"/>
  <c r="E1267" i="13"/>
  <c r="J2673" i="12"/>
  <c r="B2674" i="12"/>
  <c r="U2673" i="12"/>
  <c r="E2673" i="12"/>
  <c r="F2673" i="12" s="1"/>
  <c r="N2673" i="12"/>
  <c r="O2673" i="12" s="1"/>
  <c r="P2673" i="12" s="1"/>
  <c r="I2673" i="12"/>
  <c r="Y2673" i="12"/>
  <c r="V2673" i="12"/>
  <c r="Q2672" i="12"/>
  <c r="R2672" i="12" s="1"/>
  <c r="W2672" i="12"/>
  <c r="K2673" i="12" l="1"/>
  <c r="W2673" i="12"/>
  <c r="E1266" i="13"/>
  <c r="J2674" i="12"/>
  <c r="I2674" i="12"/>
  <c r="B2675" i="12"/>
  <c r="E2674" i="12"/>
  <c r="F2674" i="12" s="1"/>
  <c r="Y2674" i="12"/>
  <c r="V2674" i="12"/>
  <c r="U2674" i="12"/>
  <c r="N2674" i="12"/>
  <c r="O2674" i="12" s="1"/>
  <c r="P2674" i="12" s="1"/>
  <c r="Q2673" i="12"/>
  <c r="R2673" i="12" s="1"/>
  <c r="Q2674" i="12" l="1"/>
  <c r="R2674" i="12" s="1"/>
  <c r="E1265" i="13"/>
  <c r="B2676" i="12"/>
  <c r="U2675" i="12"/>
  <c r="E2675" i="12"/>
  <c r="F2675" i="12" s="1"/>
  <c r="N2675" i="12"/>
  <c r="O2675" i="12" s="1"/>
  <c r="P2675" i="12" s="1"/>
  <c r="Y2675" i="12"/>
  <c r="V2675" i="12"/>
  <c r="J2675" i="12"/>
  <c r="I2675" i="12"/>
  <c r="K2674" i="12"/>
  <c r="W2674" i="12"/>
  <c r="W2675" i="12" l="1"/>
  <c r="Q2675" i="12"/>
  <c r="R2675" i="12" s="1"/>
  <c r="E1264" i="13"/>
  <c r="N2676" i="12"/>
  <c r="O2676" i="12" s="1"/>
  <c r="P2676" i="12" s="1"/>
  <c r="J2676" i="12"/>
  <c r="Y2676" i="12"/>
  <c r="I2676" i="12"/>
  <c r="V2676" i="12"/>
  <c r="B2677" i="12"/>
  <c r="U2676" i="12"/>
  <c r="E2676" i="12"/>
  <c r="F2676" i="12" s="1"/>
  <c r="K2675" i="12"/>
  <c r="W2676" i="12" l="1"/>
  <c r="Q2676" i="12"/>
  <c r="R2676" i="12" s="1"/>
  <c r="K2676" i="12"/>
  <c r="E1263" i="13"/>
  <c r="N2677" i="12"/>
  <c r="O2677" i="12" s="1"/>
  <c r="P2677" i="12" s="1"/>
  <c r="J2677" i="12"/>
  <c r="Y2677" i="12"/>
  <c r="I2677" i="12"/>
  <c r="V2677" i="12"/>
  <c r="E2677" i="12"/>
  <c r="F2677" i="12" s="1"/>
  <c r="B2678" i="12"/>
  <c r="U2677" i="12"/>
  <c r="Q2677" i="12" l="1"/>
  <c r="R2677" i="12" s="1"/>
  <c r="W2677" i="12"/>
  <c r="E1262" i="13"/>
  <c r="V2678" i="12"/>
  <c r="B2679" i="12"/>
  <c r="U2678" i="12"/>
  <c r="E2678" i="12"/>
  <c r="F2678" i="12" s="1"/>
  <c r="N2678" i="12"/>
  <c r="O2678" i="12" s="1"/>
  <c r="P2678" i="12" s="1"/>
  <c r="J2678" i="12"/>
  <c r="I2678" i="12"/>
  <c r="Y2678" i="12"/>
  <c r="K2677" i="12"/>
  <c r="E1261" i="13" l="1"/>
  <c r="Y2679" i="12"/>
  <c r="I2679" i="12"/>
  <c r="B2680" i="12"/>
  <c r="U2679" i="12"/>
  <c r="E2679" i="12"/>
  <c r="F2679" i="12" s="1"/>
  <c r="V2679" i="12"/>
  <c r="N2679" i="12"/>
  <c r="O2679" i="12" s="1"/>
  <c r="P2679" i="12" s="1"/>
  <c r="J2679" i="12"/>
  <c r="Q2678" i="12"/>
  <c r="R2678" i="12" s="1"/>
  <c r="K2678" i="12"/>
  <c r="W2678" i="12"/>
  <c r="W2679" i="12" l="1"/>
  <c r="Q2679" i="12"/>
  <c r="R2679" i="12" s="1"/>
  <c r="E1260" i="13"/>
  <c r="V2680" i="12"/>
  <c r="B2681" i="12"/>
  <c r="U2680" i="12"/>
  <c r="E2680" i="12"/>
  <c r="F2680" i="12" s="1"/>
  <c r="N2680" i="12"/>
  <c r="O2680" i="12" s="1"/>
  <c r="P2680" i="12" s="1"/>
  <c r="J2680" i="12"/>
  <c r="Y2680" i="12"/>
  <c r="I2680" i="12"/>
  <c r="K2679" i="12"/>
  <c r="K2680" i="12" l="1"/>
  <c r="W2680" i="12"/>
  <c r="Q2680" i="12"/>
  <c r="R2680" i="12" s="1"/>
  <c r="E1259" i="13"/>
  <c r="N2681" i="12"/>
  <c r="O2681" i="12" s="1"/>
  <c r="P2681" i="12" s="1"/>
  <c r="J2681" i="12"/>
  <c r="Y2681" i="12"/>
  <c r="I2681" i="12"/>
  <c r="V2681" i="12"/>
  <c r="B2682" i="12"/>
  <c r="U2681" i="12"/>
  <c r="E2681" i="12"/>
  <c r="F2681" i="12" s="1"/>
  <c r="W2681" i="12" l="1"/>
  <c r="Q2681" i="12"/>
  <c r="R2681" i="12" s="1"/>
  <c r="E1258" i="13"/>
  <c r="N2682" i="12"/>
  <c r="O2682" i="12" s="1"/>
  <c r="P2682" i="12" s="1"/>
  <c r="J2682" i="12"/>
  <c r="Y2682" i="12"/>
  <c r="I2682" i="12"/>
  <c r="V2682" i="12"/>
  <c r="B2683" i="12"/>
  <c r="U2682" i="12"/>
  <c r="E2682" i="12"/>
  <c r="F2682" i="12" s="1"/>
  <c r="K2681" i="12"/>
  <c r="Q2682" i="12" l="1"/>
  <c r="R2682" i="12" s="1"/>
  <c r="K2682" i="12"/>
  <c r="W2682" i="12"/>
  <c r="E1257" i="13"/>
  <c r="J2683" i="12"/>
  <c r="Y2683" i="12"/>
  <c r="I2683" i="12"/>
  <c r="V2683" i="12"/>
  <c r="B2684" i="12"/>
  <c r="U2683" i="12"/>
  <c r="E2683" i="12"/>
  <c r="F2683" i="12" s="1"/>
  <c r="N2683" i="12"/>
  <c r="O2683" i="12" s="1"/>
  <c r="P2683" i="12" s="1"/>
  <c r="W2683" i="12" l="1"/>
  <c r="Q2683" i="12"/>
  <c r="R2683" i="12" s="1"/>
  <c r="K2683" i="12"/>
  <c r="E1256" i="13"/>
  <c r="J2684" i="12"/>
  <c r="Y2684" i="12"/>
  <c r="I2684" i="12"/>
  <c r="V2684" i="12"/>
  <c r="B2685" i="12"/>
  <c r="U2684" i="12"/>
  <c r="E2684" i="12"/>
  <c r="F2684" i="12" s="1"/>
  <c r="N2684" i="12"/>
  <c r="O2684" i="12" s="1"/>
  <c r="P2684" i="12" s="1"/>
  <c r="W2684" i="12" l="1"/>
  <c r="E1255" i="13"/>
  <c r="V2685" i="12"/>
  <c r="B2686" i="12"/>
  <c r="U2685" i="12"/>
  <c r="E2685" i="12"/>
  <c r="F2685" i="12" s="1"/>
  <c r="N2685" i="12"/>
  <c r="O2685" i="12" s="1"/>
  <c r="P2685" i="12" s="1"/>
  <c r="J2685" i="12"/>
  <c r="Y2685" i="12"/>
  <c r="I2685" i="12"/>
  <c r="K2684" i="12"/>
  <c r="Q2684" i="12"/>
  <c r="R2684" i="12" s="1"/>
  <c r="W2685" i="12" l="1"/>
  <c r="Q2685" i="12"/>
  <c r="R2685" i="12" s="1"/>
  <c r="K2685" i="12"/>
  <c r="E1254" i="13"/>
  <c r="N2686" i="12"/>
  <c r="O2686" i="12" s="1"/>
  <c r="P2686" i="12" s="1"/>
  <c r="J2686" i="12"/>
  <c r="B2687" i="12"/>
  <c r="Y2686" i="12"/>
  <c r="V2686" i="12"/>
  <c r="U2686" i="12"/>
  <c r="I2686" i="12"/>
  <c r="E2686" i="12"/>
  <c r="F2686" i="12" s="1"/>
  <c r="Q2686" i="12" l="1"/>
  <c r="R2686" i="12" s="1"/>
  <c r="K2686" i="12"/>
  <c r="W2686" i="12"/>
  <c r="E1253" i="13"/>
  <c r="N2687" i="12"/>
  <c r="O2687" i="12" s="1"/>
  <c r="P2687" i="12" s="1"/>
  <c r="J2687" i="12"/>
  <c r="Y2687" i="12"/>
  <c r="I2687" i="12"/>
  <c r="B2688" i="12"/>
  <c r="U2687" i="12"/>
  <c r="E2687" i="12"/>
  <c r="F2687" i="12" s="1"/>
  <c r="V2687" i="12"/>
  <c r="Q2687" i="12" l="1"/>
  <c r="R2687" i="12" s="1"/>
  <c r="W2687" i="12"/>
  <c r="E1252" i="13"/>
  <c r="N2688" i="12"/>
  <c r="O2688" i="12" s="1"/>
  <c r="P2688" i="12" s="1"/>
  <c r="J2688" i="12"/>
  <c r="Y2688" i="12"/>
  <c r="I2688" i="12"/>
  <c r="V2688" i="12"/>
  <c r="B2689" i="12"/>
  <c r="U2688" i="12"/>
  <c r="E2688" i="12"/>
  <c r="F2688" i="12" s="1"/>
  <c r="K2687" i="12"/>
  <c r="Q2688" i="12" l="1"/>
  <c r="R2688" i="12" s="1"/>
  <c r="W2688" i="12"/>
  <c r="E1251" i="13"/>
  <c r="J2689" i="12"/>
  <c r="Y2689" i="12"/>
  <c r="I2689" i="12"/>
  <c r="V2689" i="12"/>
  <c r="B2690" i="12"/>
  <c r="U2689" i="12"/>
  <c r="E2689" i="12"/>
  <c r="F2689" i="12" s="1"/>
  <c r="N2689" i="12"/>
  <c r="O2689" i="12" s="1"/>
  <c r="P2689" i="12" s="1"/>
  <c r="K2688" i="12"/>
  <c r="W2689" i="12" l="1"/>
  <c r="Q2689" i="12"/>
  <c r="R2689" i="12" s="1"/>
  <c r="E1250" i="13"/>
  <c r="V2690" i="12"/>
  <c r="B2691" i="12"/>
  <c r="U2690" i="12"/>
  <c r="E2690" i="12"/>
  <c r="F2690" i="12" s="1"/>
  <c r="N2690" i="12"/>
  <c r="O2690" i="12" s="1"/>
  <c r="P2690" i="12" s="1"/>
  <c r="Y2690" i="12"/>
  <c r="J2690" i="12"/>
  <c r="I2690" i="12"/>
  <c r="K2689" i="12"/>
  <c r="W2690" i="12" l="1"/>
  <c r="Q2690" i="12"/>
  <c r="R2690" i="12" s="1"/>
  <c r="K2690" i="12"/>
  <c r="E1249" i="13"/>
  <c r="B2692" i="12"/>
  <c r="U2691" i="12"/>
  <c r="E2691" i="12"/>
  <c r="F2691" i="12" s="1"/>
  <c r="N2691" i="12"/>
  <c r="O2691" i="12" s="1"/>
  <c r="P2691" i="12" s="1"/>
  <c r="Y2691" i="12"/>
  <c r="I2691" i="12"/>
  <c r="V2691" i="12"/>
  <c r="J2691" i="12"/>
  <c r="W2691" i="12" l="1"/>
  <c r="E1248" i="13"/>
  <c r="N2692" i="12"/>
  <c r="O2692" i="12" s="1"/>
  <c r="P2692" i="12" s="1"/>
  <c r="J2692" i="12"/>
  <c r="Y2692" i="12"/>
  <c r="I2692" i="12"/>
  <c r="V2692" i="12"/>
  <c r="B2693" i="12"/>
  <c r="U2692" i="12"/>
  <c r="E2692" i="12"/>
  <c r="F2692" i="12" s="1"/>
  <c r="K2691" i="12"/>
  <c r="Q2691" i="12"/>
  <c r="R2691" i="12" s="1"/>
  <c r="K2692" i="12" l="1"/>
  <c r="Q2692" i="12"/>
  <c r="R2692" i="12" s="1"/>
  <c r="W2692" i="12"/>
  <c r="E1247" i="13"/>
  <c r="N2693" i="12"/>
  <c r="O2693" i="12" s="1"/>
  <c r="P2693" i="12" s="1"/>
  <c r="J2693" i="12"/>
  <c r="Y2693" i="12"/>
  <c r="I2693" i="12"/>
  <c r="V2693" i="12"/>
  <c r="B2694" i="12"/>
  <c r="U2693" i="12"/>
  <c r="E2693" i="12"/>
  <c r="F2693" i="12" s="1"/>
  <c r="Q2693" i="12" l="1"/>
  <c r="R2693" i="12" s="1"/>
  <c r="W2693" i="12"/>
  <c r="K2693" i="12"/>
  <c r="E1246" i="13"/>
  <c r="J2694" i="12"/>
  <c r="Y2694" i="12"/>
  <c r="I2694" i="12"/>
  <c r="V2694" i="12"/>
  <c r="B2695" i="12"/>
  <c r="U2694" i="12"/>
  <c r="E2694" i="12"/>
  <c r="F2694" i="12" s="1"/>
  <c r="N2694" i="12"/>
  <c r="O2694" i="12" s="1"/>
  <c r="P2694" i="12" s="1"/>
  <c r="W2694" i="12" l="1"/>
  <c r="E1245" i="13"/>
  <c r="Y2695" i="12"/>
  <c r="I2695" i="12"/>
  <c r="V2695" i="12"/>
  <c r="B2696" i="12"/>
  <c r="U2695" i="12"/>
  <c r="E2695" i="12"/>
  <c r="F2695" i="12" s="1"/>
  <c r="N2695" i="12"/>
  <c r="O2695" i="12" s="1"/>
  <c r="P2695" i="12" s="1"/>
  <c r="J2695" i="12"/>
  <c r="K2694" i="12"/>
  <c r="Q2694" i="12"/>
  <c r="R2694" i="12" s="1"/>
  <c r="Q2695" i="12" l="1"/>
  <c r="R2695" i="12" s="1"/>
  <c r="E1244" i="13"/>
  <c r="V2696" i="12"/>
  <c r="B2697" i="12"/>
  <c r="U2696" i="12"/>
  <c r="E2696" i="12"/>
  <c r="F2696" i="12" s="1"/>
  <c r="N2696" i="12"/>
  <c r="O2696" i="12" s="1"/>
  <c r="P2696" i="12" s="1"/>
  <c r="J2696" i="12"/>
  <c r="Y2696" i="12"/>
  <c r="I2696" i="12"/>
  <c r="K2695" i="12"/>
  <c r="W2695" i="12"/>
  <c r="W2696" i="12" l="1"/>
  <c r="Q2696" i="12"/>
  <c r="R2696" i="12" s="1"/>
  <c r="E1243" i="13"/>
  <c r="N2697" i="12"/>
  <c r="O2697" i="12" s="1"/>
  <c r="P2697" i="12" s="1"/>
  <c r="J2697" i="12"/>
  <c r="Y2697" i="12"/>
  <c r="I2697" i="12"/>
  <c r="V2697" i="12"/>
  <c r="B2698" i="12"/>
  <c r="U2697" i="12"/>
  <c r="E2697" i="12"/>
  <c r="F2697" i="12" s="1"/>
  <c r="K2696" i="12"/>
  <c r="W2697" i="12" l="1"/>
  <c r="Q2697" i="12"/>
  <c r="R2697" i="12" s="1"/>
  <c r="E1242" i="13"/>
  <c r="N2698" i="12"/>
  <c r="O2698" i="12" s="1"/>
  <c r="P2698" i="12" s="1"/>
  <c r="J2698" i="12"/>
  <c r="Y2698" i="12"/>
  <c r="I2698" i="12"/>
  <c r="V2698" i="12"/>
  <c r="B2699" i="12"/>
  <c r="U2698" i="12"/>
  <c r="E2698" i="12"/>
  <c r="F2698" i="12" s="1"/>
  <c r="K2697" i="12"/>
  <c r="W2698" i="12" l="1"/>
  <c r="K2698" i="12"/>
  <c r="Q2698" i="12"/>
  <c r="R2698" i="12" s="1"/>
  <c r="E1241" i="13"/>
  <c r="J2699" i="12"/>
  <c r="Y2699" i="12"/>
  <c r="I2699" i="12"/>
  <c r="V2699" i="12"/>
  <c r="B2700" i="12"/>
  <c r="U2699" i="12"/>
  <c r="E2699" i="12"/>
  <c r="F2699" i="12" s="1"/>
  <c r="N2699" i="12"/>
  <c r="O2699" i="12" s="1"/>
  <c r="P2699" i="12" s="1"/>
  <c r="Q2699" i="12" l="1"/>
  <c r="R2699" i="12" s="1"/>
  <c r="W2699" i="12"/>
  <c r="E1240" i="13"/>
  <c r="J2700" i="12"/>
  <c r="Y2700" i="12"/>
  <c r="I2700" i="12"/>
  <c r="V2700" i="12"/>
  <c r="B2701" i="12"/>
  <c r="U2700" i="12"/>
  <c r="E2700" i="12"/>
  <c r="F2700" i="12" s="1"/>
  <c r="N2700" i="12"/>
  <c r="O2700" i="12" s="1"/>
  <c r="P2700" i="12" s="1"/>
  <c r="K2699" i="12"/>
  <c r="W2700" i="12" l="1"/>
  <c r="Q2700" i="12"/>
  <c r="R2700" i="12" s="1"/>
  <c r="E1239" i="13"/>
  <c r="V2701" i="12"/>
  <c r="B2702" i="12"/>
  <c r="U2701" i="12"/>
  <c r="E2701" i="12"/>
  <c r="F2701" i="12" s="1"/>
  <c r="N2701" i="12"/>
  <c r="O2701" i="12" s="1"/>
  <c r="P2701" i="12" s="1"/>
  <c r="J2701" i="12"/>
  <c r="I2701" i="12"/>
  <c r="Y2701" i="12"/>
  <c r="K2700" i="12"/>
  <c r="W2701" i="12" l="1"/>
  <c r="Q2701" i="12"/>
  <c r="R2701" i="12" s="1"/>
  <c r="E1238" i="13"/>
  <c r="N2702" i="12"/>
  <c r="O2702" i="12" s="1"/>
  <c r="P2702" i="12" s="1"/>
  <c r="J2702" i="12"/>
  <c r="Y2702" i="12"/>
  <c r="I2702" i="12"/>
  <c r="B2703" i="12"/>
  <c r="V2702" i="12"/>
  <c r="U2702" i="12"/>
  <c r="E2702" i="12"/>
  <c r="F2702" i="12" s="1"/>
  <c r="K2701" i="12"/>
  <c r="W2702" i="12" l="1"/>
  <c r="Q2702" i="12"/>
  <c r="R2702" i="12" s="1"/>
  <c r="E1237" i="13"/>
  <c r="N2703" i="12"/>
  <c r="O2703" i="12" s="1"/>
  <c r="P2703" i="12" s="1"/>
  <c r="J2703" i="12"/>
  <c r="Y2703" i="12"/>
  <c r="I2703" i="12"/>
  <c r="V2703" i="12"/>
  <c r="B2704" i="12"/>
  <c r="U2703" i="12"/>
  <c r="E2703" i="12"/>
  <c r="F2703" i="12" s="1"/>
  <c r="K2702" i="12"/>
  <c r="W2703" i="12" l="1"/>
  <c r="Q2703" i="12"/>
  <c r="R2703" i="12" s="1"/>
  <c r="E1236" i="13"/>
  <c r="N2704" i="12"/>
  <c r="O2704" i="12" s="1"/>
  <c r="P2704" i="12" s="1"/>
  <c r="J2704" i="12"/>
  <c r="Y2704" i="12"/>
  <c r="I2704" i="12"/>
  <c r="V2704" i="12"/>
  <c r="B2705" i="12"/>
  <c r="U2704" i="12"/>
  <c r="E2704" i="12"/>
  <c r="F2704" i="12" s="1"/>
  <c r="K2703" i="12"/>
  <c r="W2704" i="12" l="1"/>
  <c r="K2704" i="12"/>
  <c r="Q2704" i="12"/>
  <c r="R2704" i="12" s="1"/>
  <c r="E1235" i="13"/>
  <c r="J2705" i="12"/>
  <c r="Y2705" i="12"/>
  <c r="I2705" i="12"/>
  <c r="V2705" i="12"/>
  <c r="B2706" i="12"/>
  <c r="U2705" i="12"/>
  <c r="E2705" i="12"/>
  <c r="F2705" i="12" s="1"/>
  <c r="N2705" i="12"/>
  <c r="O2705" i="12" s="1"/>
  <c r="P2705" i="12" s="1"/>
  <c r="W2705" i="12" l="1"/>
  <c r="Q2705" i="12"/>
  <c r="R2705" i="12" s="1"/>
  <c r="E1234" i="13"/>
  <c r="V2706" i="12"/>
  <c r="B2707" i="12"/>
  <c r="U2706" i="12"/>
  <c r="E2706" i="12"/>
  <c r="F2706" i="12" s="1"/>
  <c r="N2706" i="12"/>
  <c r="O2706" i="12" s="1"/>
  <c r="P2706" i="12" s="1"/>
  <c r="Y2706" i="12"/>
  <c r="J2706" i="12"/>
  <c r="I2706" i="12"/>
  <c r="K2705" i="12"/>
  <c r="E1233" i="13" l="1"/>
  <c r="B2708" i="12"/>
  <c r="U2707" i="12"/>
  <c r="E2707" i="12"/>
  <c r="F2707" i="12" s="1"/>
  <c r="N2707" i="12"/>
  <c r="O2707" i="12" s="1"/>
  <c r="P2707" i="12" s="1"/>
  <c r="J2707" i="12"/>
  <c r="Y2707" i="12"/>
  <c r="I2707" i="12"/>
  <c r="V2707" i="12"/>
  <c r="K2706" i="12"/>
  <c r="Q2706" i="12"/>
  <c r="R2706" i="12" s="1"/>
  <c r="W2706" i="12"/>
  <c r="Q2707" i="12" l="1"/>
  <c r="R2707" i="12" s="1"/>
  <c r="W2707" i="12"/>
  <c r="E1232" i="13"/>
  <c r="N2708" i="12"/>
  <c r="O2708" i="12" s="1"/>
  <c r="P2708" i="12" s="1"/>
  <c r="J2708" i="12"/>
  <c r="Y2708" i="12"/>
  <c r="I2708" i="12"/>
  <c r="V2708" i="12"/>
  <c r="B2709" i="12"/>
  <c r="U2708" i="12"/>
  <c r="E2708" i="12"/>
  <c r="F2708" i="12" s="1"/>
  <c r="K2707" i="12"/>
  <c r="W2708" i="12" l="1"/>
  <c r="Q2708" i="12"/>
  <c r="R2708" i="12" s="1"/>
  <c r="E1231" i="13"/>
  <c r="N2709" i="12"/>
  <c r="O2709" i="12" s="1"/>
  <c r="P2709" i="12" s="1"/>
  <c r="J2709" i="12"/>
  <c r="Y2709" i="12"/>
  <c r="I2709" i="12"/>
  <c r="V2709" i="12"/>
  <c r="B2710" i="12"/>
  <c r="U2709" i="12"/>
  <c r="E2709" i="12"/>
  <c r="F2709" i="12" s="1"/>
  <c r="K2708" i="12"/>
  <c r="Q2709" i="12" l="1"/>
  <c r="R2709" i="12" s="1"/>
  <c r="W2709" i="12"/>
  <c r="E1230" i="13"/>
  <c r="J2710" i="12"/>
  <c r="Y2710" i="12"/>
  <c r="I2710" i="12"/>
  <c r="V2710" i="12"/>
  <c r="B2711" i="12"/>
  <c r="U2710" i="12"/>
  <c r="E2710" i="12"/>
  <c r="F2710" i="12" s="1"/>
  <c r="N2710" i="12"/>
  <c r="O2710" i="12" s="1"/>
  <c r="P2710" i="12" s="1"/>
  <c r="K2709" i="12"/>
  <c r="Q2710" i="12" l="1"/>
  <c r="R2710" i="12" s="1"/>
  <c r="K2710" i="12"/>
  <c r="W2710" i="12"/>
  <c r="E1229" i="13"/>
  <c r="Y2711" i="12"/>
  <c r="I2711" i="12"/>
  <c r="V2711" i="12"/>
  <c r="B2712" i="12"/>
  <c r="U2711" i="12"/>
  <c r="E2711" i="12"/>
  <c r="F2711" i="12" s="1"/>
  <c r="N2711" i="12"/>
  <c r="O2711" i="12" s="1"/>
  <c r="P2711" i="12" s="1"/>
  <c r="J2711" i="12"/>
  <c r="W2711" i="12" l="1"/>
  <c r="K2711" i="12"/>
  <c r="Q2711" i="12"/>
  <c r="R2711" i="12" s="1"/>
  <c r="E1228" i="13"/>
  <c r="V2712" i="12"/>
  <c r="B2713" i="12"/>
  <c r="U2712" i="12"/>
  <c r="E2712" i="12"/>
  <c r="F2712" i="12" s="1"/>
  <c r="N2712" i="12"/>
  <c r="O2712" i="12" s="1"/>
  <c r="P2712" i="12" s="1"/>
  <c r="J2712" i="12"/>
  <c r="Y2712" i="12"/>
  <c r="I2712" i="12"/>
  <c r="K2712" i="12" l="1"/>
  <c r="Q2712" i="12"/>
  <c r="R2712" i="12" s="1"/>
  <c r="W2712" i="12"/>
  <c r="E1227" i="13"/>
  <c r="N2713" i="12"/>
  <c r="O2713" i="12" s="1"/>
  <c r="P2713" i="12" s="1"/>
  <c r="J2713" i="12"/>
  <c r="Y2713" i="12"/>
  <c r="I2713" i="12"/>
  <c r="V2713" i="12"/>
  <c r="B2714" i="12"/>
  <c r="U2713" i="12"/>
  <c r="E2713" i="12"/>
  <c r="F2713" i="12" s="1"/>
  <c r="Q2713" i="12" l="1"/>
  <c r="R2713" i="12" s="1"/>
  <c r="W2713" i="12"/>
  <c r="E1226" i="13"/>
  <c r="N2714" i="12"/>
  <c r="O2714" i="12" s="1"/>
  <c r="P2714" i="12" s="1"/>
  <c r="J2714" i="12"/>
  <c r="Y2714" i="12"/>
  <c r="I2714" i="12"/>
  <c r="V2714" i="12"/>
  <c r="B2715" i="12"/>
  <c r="U2714" i="12"/>
  <c r="E2714" i="12"/>
  <c r="F2714" i="12" s="1"/>
  <c r="K2713" i="12"/>
  <c r="W2714" i="12" l="1"/>
  <c r="Q2714" i="12"/>
  <c r="R2714" i="12" s="1"/>
  <c r="K2714" i="12"/>
  <c r="E1225" i="13"/>
  <c r="J2715" i="12"/>
  <c r="Y2715" i="12"/>
  <c r="I2715" i="12"/>
  <c r="V2715" i="12"/>
  <c r="B2716" i="12"/>
  <c r="U2715" i="12"/>
  <c r="E2715" i="12"/>
  <c r="F2715" i="12" s="1"/>
  <c r="N2715" i="12"/>
  <c r="O2715" i="12" s="1"/>
  <c r="P2715" i="12" s="1"/>
  <c r="K2715" i="12" l="1"/>
  <c r="Q2715" i="12"/>
  <c r="R2715" i="12" s="1"/>
  <c r="W2715" i="12"/>
  <c r="E1224" i="13"/>
  <c r="J2716" i="12"/>
  <c r="Y2716" i="12"/>
  <c r="I2716" i="12"/>
  <c r="V2716" i="12"/>
  <c r="B2717" i="12"/>
  <c r="U2716" i="12"/>
  <c r="E2716" i="12"/>
  <c r="F2716" i="12" s="1"/>
  <c r="N2716" i="12"/>
  <c r="O2716" i="12" s="1"/>
  <c r="P2716" i="12" s="1"/>
  <c r="Q2716" i="12" l="1"/>
  <c r="R2716" i="12" s="1"/>
  <c r="K2716" i="12"/>
  <c r="W2716" i="12"/>
  <c r="E1223" i="13"/>
  <c r="V2717" i="12"/>
  <c r="B2718" i="12"/>
  <c r="U2717" i="12"/>
  <c r="E2717" i="12"/>
  <c r="F2717" i="12" s="1"/>
  <c r="N2717" i="12"/>
  <c r="O2717" i="12" s="1"/>
  <c r="P2717" i="12" s="1"/>
  <c r="J2717" i="12"/>
  <c r="Y2717" i="12"/>
  <c r="I2717" i="12"/>
  <c r="W2717" i="12" l="1"/>
  <c r="E1222" i="13"/>
  <c r="N2718" i="12"/>
  <c r="O2718" i="12" s="1"/>
  <c r="P2718" i="12" s="1"/>
  <c r="J2718" i="12"/>
  <c r="Y2718" i="12"/>
  <c r="I2718" i="12"/>
  <c r="B2719" i="12"/>
  <c r="V2718" i="12"/>
  <c r="U2718" i="12"/>
  <c r="E2718" i="12"/>
  <c r="F2718" i="12" s="1"/>
  <c r="K2717" i="12"/>
  <c r="Q2717" i="12"/>
  <c r="R2717" i="12" s="1"/>
  <c r="W2718" i="12" l="1"/>
  <c r="K2718" i="12"/>
  <c r="Q2718" i="12"/>
  <c r="R2718" i="12" s="1"/>
  <c r="E1221" i="13"/>
  <c r="N2719" i="12"/>
  <c r="O2719" i="12" s="1"/>
  <c r="P2719" i="12" s="1"/>
  <c r="J2719" i="12"/>
  <c r="Y2719" i="12"/>
  <c r="I2719" i="12"/>
  <c r="V2719" i="12"/>
  <c r="B2720" i="12"/>
  <c r="U2719" i="12"/>
  <c r="E2719" i="12"/>
  <c r="F2719" i="12" s="1"/>
  <c r="W2719" i="12" l="1"/>
  <c r="Q2719" i="12"/>
  <c r="R2719" i="12" s="1"/>
  <c r="E1220" i="13"/>
  <c r="N2720" i="12"/>
  <c r="O2720" i="12" s="1"/>
  <c r="P2720" i="12" s="1"/>
  <c r="J2720" i="12"/>
  <c r="Y2720" i="12"/>
  <c r="I2720" i="12"/>
  <c r="V2720" i="12"/>
  <c r="B2721" i="12"/>
  <c r="U2720" i="12"/>
  <c r="E2720" i="12"/>
  <c r="F2720" i="12" s="1"/>
  <c r="K2719" i="12"/>
  <c r="Q2720" i="12" l="1"/>
  <c r="R2720" i="12" s="1"/>
  <c r="W2720" i="12"/>
  <c r="E1219" i="13"/>
  <c r="J2721" i="12"/>
  <c r="Y2721" i="12"/>
  <c r="I2721" i="12"/>
  <c r="V2721" i="12"/>
  <c r="B2722" i="12"/>
  <c r="U2721" i="12"/>
  <c r="E2721" i="12"/>
  <c r="F2721" i="12" s="1"/>
  <c r="N2721" i="12"/>
  <c r="O2721" i="12" s="1"/>
  <c r="P2721" i="12" s="1"/>
  <c r="K2720" i="12"/>
  <c r="W2721" i="12" l="1"/>
  <c r="K2721" i="12"/>
  <c r="Q2721" i="12"/>
  <c r="R2721" i="12" s="1"/>
  <c r="E1218" i="13"/>
  <c r="V2722" i="12"/>
  <c r="B2723" i="12"/>
  <c r="U2722" i="12"/>
  <c r="E2722" i="12"/>
  <c r="F2722" i="12" s="1"/>
  <c r="N2722" i="12"/>
  <c r="O2722" i="12" s="1"/>
  <c r="P2722" i="12" s="1"/>
  <c r="Y2722" i="12"/>
  <c r="J2722" i="12"/>
  <c r="I2722" i="12"/>
  <c r="Q2722" i="12" l="1"/>
  <c r="R2722" i="12" s="1"/>
  <c r="W2722" i="12"/>
  <c r="E1217" i="13"/>
  <c r="B2724" i="12"/>
  <c r="U2723" i="12"/>
  <c r="E2723" i="12"/>
  <c r="F2723" i="12" s="1"/>
  <c r="N2723" i="12"/>
  <c r="O2723" i="12" s="1"/>
  <c r="P2723" i="12" s="1"/>
  <c r="J2723" i="12"/>
  <c r="Y2723" i="12"/>
  <c r="I2723" i="12"/>
  <c r="V2723" i="12"/>
  <c r="K2722" i="12"/>
  <c r="W2723" i="12" l="1"/>
  <c r="Q2723" i="12"/>
  <c r="R2723" i="12" s="1"/>
  <c r="E1216" i="13"/>
  <c r="N2724" i="12"/>
  <c r="O2724" i="12" s="1"/>
  <c r="P2724" i="12" s="1"/>
  <c r="J2724" i="12"/>
  <c r="Y2724" i="12"/>
  <c r="I2724" i="12"/>
  <c r="V2724" i="12"/>
  <c r="B2725" i="12"/>
  <c r="U2724" i="12"/>
  <c r="E2724" i="12"/>
  <c r="F2724" i="12" s="1"/>
  <c r="K2723" i="12"/>
  <c r="W2724" i="12" l="1"/>
  <c r="K2724" i="12"/>
  <c r="Q2724" i="12"/>
  <c r="R2724" i="12" s="1"/>
  <c r="E1215" i="13"/>
  <c r="N2725" i="12"/>
  <c r="O2725" i="12" s="1"/>
  <c r="P2725" i="12" s="1"/>
  <c r="J2725" i="12"/>
  <c r="Y2725" i="12"/>
  <c r="I2725" i="12"/>
  <c r="V2725" i="12"/>
  <c r="B2726" i="12"/>
  <c r="U2725" i="12"/>
  <c r="E2725" i="12"/>
  <c r="F2725" i="12" s="1"/>
  <c r="K2725" i="12" l="1"/>
  <c r="Q2725" i="12"/>
  <c r="R2725" i="12" s="1"/>
  <c r="W2725" i="12"/>
  <c r="E1214" i="13"/>
  <c r="J2726" i="12"/>
  <c r="Y2726" i="12"/>
  <c r="I2726" i="12"/>
  <c r="V2726" i="12"/>
  <c r="B2727" i="12"/>
  <c r="U2726" i="12"/>
  <c r="E2726" i="12"/>
  <c r="F2726" i="12" s="1"/>
  <c r="N2726" i="12"/>
  <c r="O2726" i="12" s="1"/>
  <c r="P2726" i="12" s="1"/>
  <c r="K2726" i="12" l="1"/>
  <c r="Q2726" i="12"/>
  <c r="R2726" i="12" s="1"/>
  <c r="W2726" i="12"/>
  <c r="E1213" i="13"/>
  <c r="Y2727" i="12"/>
  <c r="I2727" i="12"/>
  <c r="V2727" i="12"/>
  <c r="B2728" i="12"/>
  <c r="U2727" i="12"/>
  <c r="E2727" i="12"/>
  <c r="F2727" i="12" s="1"/>
  <c r="N2727" i="12"/>
  <c r="O2727" i="12" s="1"/>
  <c r="P2727" i="12" s="1"/>
  <c r="J2727" i="12"/>
  <c r="W2727" i="12" l="1"/>
  <c r="Q2727" i="12"/>
  <c r="R2727" i="12" s="1"/>
  <c r="E1212" i="13"/>
  <c r="V2728" i="12"/>
  <c r="B2729" i="12"/>
  <c r="U2728" i="12"/>
  <c r="E2728" i="12"/>
  <c r="F2728" i="12" s="1"/>
  <c r="N2728" i="12"/>
  <c r="O2728" i="12" s="1"/>
  <c r="P2728" i="12" s="1"/>
  <c r="J2728" i="12"/>
  <c r="Y2728" i="12"/>
  <c r="I2728" i="12"/>
  <c r="K2727" i="12"/>
  <c r="W2728" i="12" l="1"/>
  <c r="E1211" i="13"/>
  <c r="N2729" i="12"/>
  <c r="O2729" i="12" s="1"/>
  <c r="P2729" i="12" s="1"/>
  <c r="J2729" i="12"/>
  <c r="Y2729" i="12"/>
  <c r="I2729" i="12"/>
  <c r="V2729" i="12"/>
  <c r="B2730" i="12"/>
  <c r="U2729" i="12"/>
  <c r="E2729" i="12"/>
  <c r="F2729" i="12" s="1"/>
  <c r="K2728" i="12"/>
  <c r="Q2728" i="12"/>
  <c r="R2728" i="12" s="1"/>
  <c r="W2729" i="12" l="1"/>
  <c r="Q2729" i="12"/>
  <c r="R2729" i="12" s="1"/>
  <c r="E1210" i="13"/>
  <c r="N2730" i="12"/>
  <c r="O2730" i="12" s="1"/>
  <c r="P2730" i="12" s="1"/>
  <c r="J2730" i="12"/>
  <c r="Y2730" i="12"/>
  <c r="I2730" i="12"/>
  <c r="V2730" i="12"/>
  <c r="B2731" i="12"/>
  <c r="U2730" i="12"/>
  <c r="E2730" i="12"/>
  <c r="F2730" i="12" s="1"/>
  <c r="K2729" i="12"/>
  <c r="Q2730" i="12" l="1"/>
  <c r="R2730" i="12" s="1"/>
  <c r="K2730" i="12"/>
  <c r="W2730" i="12"/>
  <c r="E1209" i="13"/>
  <c r="J2731" i="12"/>
  <c r="Y2731" i="12"/>
  <c r="I2731" i="12"/>
  <c r="V2731" i="12"/>
  <c r="B2732" i="12"/>
  <c r="U2731" i="12"/>
  <c r="E2731" i="12"/>
  <c r="F2731" i="12" s="1"/>
  <c r="N2731" i="12"/>
  <c r="O2731" i="12" s="1"/>
  <c r="P2731" i="12" s="1"/>
  <c r="W2731" i="12" l="1"/>
  <c r="K2731" i="12"/>
  <c r="Q2731" i="12"/>
  <c r="R2731" i="12" s="1"/>
  <c r="E1208" i="13"/>
  <c r="J2732" i="12"/>
  <c r="Y2732" i="12"/>
  <c r="I2732" i="12"/>
  <c r="V2732" i="12"/>
  <c r="B2733" i="12"/>
  <c r="U2732" i="12"/>
  <c r="E2732" i="12"/>
  <c r="F2732" i="12" s="1"/>
  <c r="N2732" i="12"/>
  <c r="O2732" i="12" s="1"/>
  <c r="P2732" i="12" s="1"/>
  <c r="Q2732" i="12" l="1"/>
  <c r="R2732" i="12" s="1"/>
  <c r="W2732" i="12"/>
  <c r="K2732" i="12"/>
  <c r="E1207" i="13"/>
  <c r="V2733" i="12"/>
  <c r="B2734" i="12"/>
  <c r="U2733" i="12"/>
  <c r="E2733" i="12"/>
  <c r="F2733" i="12" s="1"/>
  <c r="N2733" i="12"/>
  <c r="O2733" i="12" s="1"/>
  <c r="P2733" i="12" s="1"/>
  <c r="J2733" i="12"/>
  <c r="Y2733" i="12"/>
  <c r="I2733" i="12"/>
  <c r="W2733" i="12" l="1"/>
  <c r="E1206" i="13"/>
  <c r="N2734" i="12"/>
  <c r="O2734" i="12" s="1"/>
  <c r="P2734" i="12" s="1"/>
  <c r="J2734" i="12"/>
  <c r="Y2734" i="12"/>
  <c r="I2734" i="12"/>
  <c r="E2734" i="12"/>
  <c r="F2734" i="12" s="1"/>
  <c r="B2735" i="12"/>
  <c r="V2734" i="12"/>
  <c r="U2734" i="12"/>
  <c r="K2733" i="12"/>
  <c r="Q2733" i="12"/>
  <c r="R2733" i="12" s="1"/>
  <c r="W2734" i="12" l="1"/>
  <c r="Q2734" i="12"/>
  <c r="R2734" i="12" s="1"/>
  <c r="E1205" i="13"/>
  <c r="N2735" i="12"/>
  <c r="O2735" i="12" s="1"/>
  <c r="P2735" i="12" s="1"/>
  <c r="J2735" i="12"/>
  <c r="Y2735" i="12"/>
  <c r="I2735" i="12"/>
  <c r="V2735" i="12"/>
  <c r="B2736" i="12"/>
  <c r="U2735" i="12"/>
  <c r="E2735" i="12"/>
  <c r="F2735" i="12" s="1"/>
  <c r="K2734" i="12"/>
  <c r="W2735" i="12" l="1"/>
  <c r="Q2735" i="12"/>
  <c r="R2735" i="12" s="1"/>
  <c r="E1204" i="13"/>
  <c r="N2736" i="12"/>
  <c r="O2736" i="12" s="1"/>
  <c r="P2736" i="12" s="1"/>
  <c r="J2736" i="12"/>
  <c r="Y2736" i="12"/>
  <c r="I2736" i="12"/>
  <c r="V2736" i="12"/>
  <c r="B2737" i="12"/>
  <c r="U2736" i="12"/>
  <c r="E2736" i="12"/>
  <c r="F2736" i="12" s="1"/>
  <c r="K2735" i="12"/>
  <c r="Q2736" i="12" l="1"/>
  <c r="R2736" i="12" s="1"/>
  <c r="W2736" i="12"/>
  <c r="E1203" i="13"/>
  <c r="J2737" i="12"/>
  <c r="Y2737" i="12"/>
  <c r="I2737" i="12"/>
  <c r="V2737" i="12"/>
  <c r="B2738" i="12"/>
  <c r="U2737" i="12"/>
  <c r="E2737" i="12"/>
  <c r="F2737" i="12" s="1"/>
  <c r="N2737" i="12"/>
  <c r="O2737" i="12" s="1"/>
  <c r="P2737" i="12" s="1"/>
  <c r="K2736" i="12"/>
  <c r="W2737" i="12" l="1"/>
  <c r="K2737" i="12"/>
  <c r="Q2737" i="12"/>
  <c r="R2737" i="12" s="1"/>
  <c r="E1202" i="13"/>
  <c r="V2738" i="12"/>
  <c r="B2739" i="12"/>
  <c r="U2738" i="12"/>
  <c r="E2738" i="12"/>
  <c r="F2738" i="12" s="1"/>
  <c r="N2738" i="12"/>
  <c r="O2738" i="12" s="1"/>
  <c r="P2738" i="12" s="1"/>
  <c r="Y2738" i="12"/>
  <c r="J2738" i="12"/>
  <c r="I2738" i="12"/>
  <c r="W2738" i="12" l="1"/>
  <c r="E1201" i="13"/>
  <c r="B2740" i="12"/>
  <c r="U2739" i="12"/>
  <c r="E2739" i="12"/>
  <c r="F2739" i="12" s="1"/>
  <c r="N2739" i="12"/>
  <c r="O2739" i="12" s="1"/>
  <c r="P2739" i="12" s="1"/>
  <c r="J2739" i="12"/>
  <c r="Y2739" i="12"/>
  <c r="I2739" i="12"/>
  <c r="V2739" i="12"/>
  <c r="K2738" i="12"/>
  <c r="Q2738" i="12"/>
  <c r="R2738" i="12" s="1"/>
  <c r="Q2739" i="12" l="1"/>
  <c r="R2739" i="12" s="1"/>
  <c r="W2739" i="12"/>
  <c r="E1200" i="13"/>
  <c r="N2740" i="12"/>
  <c r="O2740" i="12" s="1"/>
  <c r="P2740" i="12" s="1"/>
  <c r="J2740" i="12"/>
  <c r="Y2740" i="12"/>
  <c r="I2740" i="12"/>
  <c r="V2740" i="12"/>
  <c r="B2741" i="12"/>
  <c r="U2740" i="12"/>
  <c r="E2740" i="12"/>
  <c r="F2740" i="12" s="1"/>
  <c r="K2739" i="12"/>
  <c r="K2740" i="12" l="1"/>
  <c r="Q2740" i="12"/>
  <c r="R2740" i="12" s="1"/>
  <c r="W2740" i="12"/>
  <c r="E1199" i="13"/>
  <c r="N2741" i="12"/>
  <c r="O2741" i="12" s="1"/>
  <c r="P2741" i="12" s="1"/>
  <c r="J2741" i="12"/>
  <c r="Y2741" i="12"/>
  <c r="I2741" i="12"/>
  <c r="V2741" i="12"/>
  <c r="B2742" i="12"/>
  <c r="U2741" i="12"/>
  <c r="E2741" i="12"/>
  <c r="F2741" i="12" s="1"/>
  <c r="Q2741" i="12" l="1"/>
  <c r="R2741" i="12" s="1"/>
  <c r="W2741" i="12"/>
  <c r="E1198" i="13"/>
  <c r="J2742" i="12"/>
  <c r="Y2742" i="12"/>
  <c r="I2742" i="12"/>
  <c r="V2742" i="12"/>
  <c r="B2743" i="12"/>
  <c r="U2742" i="12"/>
  <c r="E2742" i="12"/>
  <c r="F2742" i="12" s="1"/>
  <c r="N2742" i="12"/>
  <c r="O2742" i="12" s="1"/>
  <c r="P2742" i="12" s="1"/>
  <c r="K2741" i="12"/>
  <c r="K2742" i="12" l="1"/>
  <c r="Q2742" i="12"/>
  <c r="R2742" i="12" s="1"/>
  <c r="W2742" i="12"/>
  <c r="E1197" i="13"/>
  <c r="Y2743" i="12"/>
  <c r="I2743" i="12"/>
  <c r="V2743" i="12"/>
  <c r="B2744" i="12"/>
  <c r="U2743" i="12"/>
  <c r="E2743" i="12"/>
  <c r="F2743" i="12" s="1"/>
  <c r="N2743" i="12"/>
  <c r="O2743" i="12" s="1"/>
  <c r="P2743" i="12" s="1"/>
  <c r="J2743" i="12"/>
  <c r="W2743" i="12" l="1"/>
  <c r="Q2743" i="12"/>
  <c r="R2743" i="12" s="1"/>
  <c r="E1196" i="13"/>
  <c r="V2744" i="12"/>
  <c r="B2745" i="12"/>
  <c r="U2744" i="12"/>
  <c r="E2744" i="12"/>
  <c r="F2744" i="12" s="1"/>
  <c r="N2744" i="12"/>
  <c r="O2744" i="12" s="1"/>
  <c r="P2744" i="12" s="1"/>
  <c r="J2744" i="12"/>
  <c r="Y2744" i="12"/>
  <c r="I2744" i="12"/>
  <c r="K2743" i="12"/>
  <c r="W2744" i="12" l="1"/>
  <c r="E1195" i="13"/>
  <c r="N2745" i="12"/>
  <c r="O2745" i="12" s="1"/>
  <c r="P2745" i="12" s="1"/>
  <c r="J2745" i="12"/>
  <c r="Y2745" i="12"/>
  <c r="I2745" i="12"/>
  <c r="V2745" i="12"/>
  <c r="E2745" i="12"/>
  <c r="F2745" i="12" s="1"/>
  <c r="B2746" i="12"/>
  <c r="U2745" i="12"/>
  <c r="K2744" i="12"/>
  <c r="Q2744" i="12"/>
  <c r="R2744" i="12" s="1"/>
  <c r="W2745" i="12" l="1"/>
  <c r="K2745" i="12"/>
  <c r="Q2745" i="12"/>
  <c r="R2745" i="12" s="1"/>
  <c r="E1194" i="13"/>
  <c r="N2746" i="12"/>
  <c r="O2746" i="12" s="1"/>
  <c r="P2746" i="12" s="1"/>
  <c r="J2746" i="12"/>
  <c r="Y2746" i="12"/>
  <c r="I2746" i="12"/>
  <c r="V2746" i="12"/>
  <c r="B2747" i="12"/>
  <c r="U2746" i="12"/>
  <c r="E2746" i="12"/>
  <c r="F2746" i="12" s="1"/>
  <c r="K2746" i="12" l="1"/>
  <c r="W2746" i="12"/>
  <c r="Q2746" i="12"/>
  <c r="R2746" i="12" s="1"/>
  <c r="E1193" i="13"/>
  <c r="J2747" i="12"/>
  <c r="Y2747" i="12"/>
  <c r="I2747" i="12"/>
  <c r="V2747" i="12"/>
  <c r="B2748" i="12"/>
  <c r="U2747" i="12"/>
  <c r="E2747" i="12"/>
  <c r="F2747" i="12" s="1"/>
  <c r="N2747" i="12"/>
  <c r="O2747" i="12" s="1"/>
  <c r="P2747" i="12" s="1"/>
  <c r="Q2747" i="12" l="1"/>
  <c r="R2747" i="12" s="1"/>
  <c r="E1192" i="13"/>
  <c r="J2748" i="12"/>
  <c r="Y2748" i="12"/>
  <c r="I2748" i="12"/>
  <c r="V2748" i="12"/>
  <c r="B2749" i="12"/>
  <c r="U2748" i="12"/>
  <c r="E2748" i="12"/>
  <c r="F2748" i="12" s="1"/>
  <c r="N2748" i="12"/>
  <c r="O2748" i="12" s="1"/>
  <c r="P2748" i="12" s="1"/>
  <c r="K2747" i="12"/>
  <c r="W2747" i="12"/>
  <c r="W2748" i="12" l="1"/>
  <c r="E1191" i="13"/>
  <c r="V2749" i="12"/>
  <c r="B2750" i="12"/>
  <c r="U2749" i="12"/>
  <c r="E2749" i="12"/>
  <c r="F2749" i="12" s="1"/>
  <c r="N2749" i="12"/>
  <c r="O2749" i="12" s="1"/>
  <c r="P2749" i="12" s="1"/>
  <c r="J2749" i="12"/>
  <c r="Y2749" i="12"/>
  <c r="I2749" i="12"/>
  <c r="K2748" i="12"/>
  <c r="Q2748" i="12"/>
  <c r="R2748" i="12" s="1"/>
  <c r="Q2749" i="12" l="1"/>
  <c r="R2749" i="12" s="1"/>
  <c r="W2749" i="12"/>
  <c r="E1190" i="13"/>
  <c r="N2750" i="12"/>
  <c r="O2750" i="12" s="1"/>
  <c r="P2750" i="12" s="1"/>
  <c r="J2750" i="12"/>
  <c r="Y2750" i="12"/>
  <c r="I2750" i="12"/>
  <c r="B2751" i="12"/>
  <c r="V2750" i="12"/>
  <c r="U2750" i="12"/>
  <c r="E2750" i="12"/>
  <c r="F2750" i="12" s="1"/>
  <c r="K2749" i="12"/>
  <c r="W2750" i="12" l="1"/>
  <c r="K2750" i="12"/>
  <c r="Q2750" i="12"/>
  <c r="R2750" i="12" s="1"/>
  <c r="E1189" i="13"/>
  <c r="N2751" i="12"/>
  <c r="O2751" i="12" s="1"/>
  <c r="P2751" i="12" s="1"/>
  <c r="J2751" i="12"/>
  <c r="Y2751" i="12"/>
  <c r="I2751" i="12"/>
  <c r="V2751" i="12"/>
  <c r="B2752" i="12"/>
  <c r="U2751" i="12"/>
  <c r="E2751" i="12"/>
  <c r="F2751" i="12" s="1"/>
  <c r="K2751" i="12" l="1"/>
  <c r="Q2751" i="12"/>
  <c r="R2751" i="12" s="1"/>
  <c r="W2751" i="12"/>
  <c r="E1188" i="13"/>
  <c r="N2752" i="12"/>
  <c r="O2752" i="12" s="1"/>
  <c r="P2752" i="12" s="1"/>
  <c r="J2752" i="12"/>
  <c r="Y2752" i="12"/>
  <c r="I2752" i="12"/>
  <c r="V2752" i="12"/>
  <c r="B2753" i="12"/>
  <c r="U2752" i="12"/>
  <c r="E2752" i="12"/>
  <c r="F2752" i="12" s="1"/>
  <c r="W2752" i="12" l="1"/>
  <c r="K2752" i="12"/>
  <c r="Q2752" i="12"/>
  <c r="R2752" i="12" s="1"/>
  <c r="E1187" i="13"/>
  <c r="J2753" i="12"/>
  <c r="Y2753" i="12"/>
  <c r="I2753" i="12"/>
  <c r="V2753" i="12"/>
  <c r="B2754" i="12"/>
  <c r="U2753" i="12"/>
  <c r="E2753" i="12"/>
  <c r="F2753" i="12" s="1"/>
  <c r="N2753" i="12"/>
  <c r="O2753" i="12" s="1"/>
  <c r="P2753" i="12" s="1"/>
  <c r="K2753" i="12" l="1"/>
  <c r="Q2753" i="12"/>
  <c r="R2753" i="12" s="1"/>
  <c r="W2753" i="12"/>
  <c r="E1186" i="13"/>
  <c r="V2754" i="12"/>
  <c r="B2755" i="12"/>
  <c r="U2754" i="12"/>
  <c r="E2754" i="12"/>
  <c r="F2754" i="12" s="1"/>
  <c r="N2754" i="12"/>
  <c r="O2754" i="12" s="1"/>
  <c r="P2754" i="12" s="1"/>
  <c r="Y2754" i="12"/>
  <c r="J2754" i="12"/>
  <c r="I2754" i="12"/>
  <c r="W2754" i="12" l="1"/>
  <c r="E1185" i="13"/>
  <c r="B2756" i="12"/>
  <c r="U2755" i="12"/>
  <c r="E2755" i="12"/>
  <c r="F2755" i="12" s="1"/>
  <c r="N2755" i="12"/>
  <c r="O2755" i="12" s="1"/>
  <c r="P2755" i="12" s="1"/>
  <c r="J2755" i="12"/>
  <c r="Y2755" i="12"/>
  <c r="I2755" i="12"/>
  <c r="V2755" i="12"/>
  <c r="K2754" i="12"/>
  <c r="Q2754" i="12"/>
  <c r="R2754" i="12" s="1"/>
  <c r="Q2755" i="12" l="1"/>
  <c r="R2755" i="12" s="1"/>
  <c r="W2755" i="12"/>
  <c r="E1184" i="13"/>
  <c r="N2756" i="12"/>
  <c r="O2756" i="12" s="1"/>
  <c r="P2756" i="12" s="1"/>
  <c r="J2756" i="12"/>
  <c r="Y2756" i="12"/>
  <c r="I2756" i="12"/>
  <c r="V2756" i="12"/>
  <c r="B2757" i="12"/>
  <c r="U2756" i="12"/>
  <c r="E2756" i="12"/>
  <c r="F2756" i="12" s="1"/>
  <c r="K2755" i="12"/>
  <c r="K2756" i="12" l="1"/>
  <c r="Q2756" i="12"/>
  <c r="R2756" i="12" s="1"/>
  <c r="W2756" i="12"/>
  <c r="E1183" i="13"/>
  <c r="N2757" i="12"/>
  <c r="O2757" i="12" s="1"/>
  <c r="P2757" i="12" s="1"/>
  <c r="J2757" i="12"/>
  <c r="Y2757" i="12"/>
  <c r="I2757" i="12"/>
  <c r="V2757" i="12"/>
  <c r="B2758" i="12"/>
  <c r="U2757" i="12"/>
  <c r="E2757" i="12"/>
  <c r="F2757" i="12" s="1"/>
  <c r="Q2757" i="12" l="1"/>
  <c r="R2757" i="12" s="1"/>
  <c r="W2757" i="12"/>
  <c r="E1182" i="13"/>
  <c r="J2758" i="12"/>
  <c r="Y2758" i="12"/>
  <c r="I2758" i="12"/>
  <c r="V2758" i="12"/>
  <c r="B2759" i="12"/>
  <c r="U2758" i="12"/>
  <c r="E2758" i="12"/>
  <c r="F2758" i="12" s="1"/>
  <c r="N2758" i="12"/>
  <c r="O2758" i="12" s="1"/>
  <c r="P2758" i="12" s="1"/>
  <c r="K2757" i="12"/>
  <c r="K2758" i="12" l="1"/>
  <c r="Q2758" i="12"/>
  <c r="R2758" i="12" s="1"/>
  <c r="W2758" i="12"/>
  <c r="E1181" i="13"/>
  <c r="Y2759" i="12"/>
  <c r="I2759" i="12"/>
  <c r="V2759" i="12"/>
  <c r="B2760" i="12"/>
  <c r="U2759" i="12"/>
  <c r="E2759" i="12"/>
  <c r="F2759" i="12" s="1"/>
  <c r="N2759" i="12"/>
  <c r="O2759" i="12" s="1"/>
  <c r="P2759" i="12" s="1"/>
  <c r="J2759" i="12"/>
  <c r="W2759" i="12" l="1"/>
  <c r="Q2759" i="12"/>
  <c r="R2759" i="12" s="1"/>
  <c r="E1180" i="13"/>
  <c r="V2760" i="12"/>
  <c r="B2761" i="12"/>
  <c r="U2760" i="12"/>
  <c r="E2760" i="12"/>
  <c r="F2760" i="12" s="1"/>
  <c r="N2760" i="12"/>
  <c r="O2760" i="12" s="1"/>
  <c r="P2760" i="12" s="1"/>
  <c r="J2760" i="12"/>
  <c r="Y2760" i="12"/>
  <c r="I2760" i="12"/>
  <c r="K2759" i="12"/>
  <c r="E1179" i="13" l="1"/>
  <c r="N2761" i="12"/>
  <c r="O2761" i="12" s="1"/>
  <c r="P2761" i="12" s="1"/>
  <c r="J2761" i="12"/>
  <c r="Y2761" i="12"/>
  <c r="I2761" i="12"/>
  <c r="V2761" i="12"/>
  <c r="B2762" i="12"/>
  <c r="U2761" i="12"/>
  <c r="E2761" i="12"/>
  <c r="F2761" i="12" s="1"/>
  <c r="K2760" i="12"/>
  <c r="Q2760" i="12"/>
  <c r="R2760" i="12" s="1"/>
  <c r="W2760" i="12"/>
  <c r="W2761" i="12" l="1"/>
  <c r="Q2761" i="12"/>
  <c r="R2761" i="12" s="1"/>
  <c r="E1178" i="13"/>
  <c r="N2762" i="12"/>
  <c r="O2762" i="12" s="1"/>
  <c r="P2762" i="12" s="1"/>
  <c r="J2762" i="12"/>
  <c r="Y2762" i="12"/>
  <c r="I2762" i="12"/>
  <c r="V2762" i="12"/>
  <c r="B2763" i="12"/>
  <c r="U2762" i="12"/>
  <c r="E2762" i="12"/>
  <c r="F2762" i="12" s="1"/>
  <c r="K2761" i="12"/>
  <c r="W2762" i="12" l="1"/>
  <c r="K2762" i="12"/>
  <c r="Q2762" i="12"/>
  <c r="R2762" i="12" s="1"/>
  <c r="E1177" i="13"/>
  <c r="J2763" i="12"/>
  <c r="Y2763" i="12"/>
  <c r="I2763" i="12"/>
  <c r="V2763" i="12"/>
  <c r="B2764" i="12"/>
  <c r="U2763" i="12"/>
  <c r="E2763" i="12"/>
  <c r="F2763" i="12" s="1"/>
  <c r="N2763" i="12"/>
  <c r="O2763" i="12" s="1"/>
  <c r="P2763" i="12" s="1"/>
  <c r="K2763" i="12" l="1"/>
  <c r="Q2763" i="12"/>
  <c r="R2763" i="12" s="1"/>
  <c r="W2763" i="12"/>
  <c r="E1176" i="13"/>
  <c r="J2764" i="12"/>
  <c r="Y2764" i="12"/>
  <c r="I2764" i="12"/>
  <c r="V2764" i="12"/>
  <c r="B2765" i="12"/>
  <c r="U2764" i="12"/>
  <c r="E2764" i="12"/>
  <c r="F2764" i="12" s="1"/>
  <c r="N2764" i="12"/>
  <c r="O2764" i="12" s="1"/>
  <c r="P2764" i="12" s="1"/>
  <c r="W2764" i="12" l="1"/>
  <c r="K2764" i="12"/>
  <c r="Q2764" i="12"/>
  <c r="R2764" i="12" s="1"/>
  <c r="E1175" i="13"/>
  <c r="V2765" i="12"/>
  <c r="B2766" i="12"/>
  <c r="U2765" i="12"/>
  <c r="E2765" i="12"/>
  <c r="F2765" i="12" s="1"/>
  <c r="N2765" i="12"/>
  <c r="O2765" i="12" s="1"/>
  <c r="P2765" i="12" s="1"/>
  <c r="J2765" i="12"/>
  <c r="Y2765" i="12"/>
  <c r="I2765" i="12"/>
  <c r="W2765" i="12" l="1"/>
  <c r="Q2765" i="12"/>
  <c r="R2765" i="12" s="1"/>
  <c r="E1174" i="13"/>
  <c r="N2766" i="12"/>
  <c r="O2766" i="12" s="1"/>
  <c r="P2766" i="12" s="1"/>
  <c r="J2766" i="12"/>
  <c r="Y2766" i="12"/>
  <c r="I2766" i="12"/>
  <c r="B2767" i="12"/>
  <c r="V2766" i="12"/>
  <c r="U2766" i="12"/>
  <c r="E2766" i="12"/>
  <c r="F2766" i="12" s="1"/>
  <c r="K2765" i="12"/>
  <c r="W2766" i="12" l="1"/>
  <c r="K2766" i="12"/>
  <c r="Q2766" i="12"/>
  <c r="R2766" i="12" s="1"/>
  <c r="E1173" i="13"/>
  <c r="V2767" i="12"/>
  <c r="N2767" i="12"/>
  <c r="O2767" i="12" s="1"/>
  <c r="P2767" i="12" s="1"/>
  <c r="J2767" i="12"/>
  <c r="I2767" i="12"/>
  <c r="Y2767" i="12"/>
  <c r="E2767" i="12"/>
  <c r="F2767" i="12" s="1"/>
  <c r="U2767" i="12"/>
  <c r="B2768" i="12"/>
  <c r="Q2767" i="12" l="1"/>
  <c r="R2767" i="12" s="1"/>
  <c r="E1172" i="13"/>
  <c r="B2769" i="12"/>
  <c r="N2768" i="12"/>
  <c r="O2768" i="12" s="1"/>
  <c r="P2768" i="12" s="1"/>
  <c r="J2768" i="12"/>
  <c r="I2768" i="12"/>
  <c r="Y2768" i="12"/>
  <c r="E2768" i="12"/>
  <c r="F2768" i="12" s="1"/>
  <c r="V2768" i="12"/>
  <c r="U2768" i="12"/>
  <c r="W2767" i="12"/>
  <c r="K2767" i="12"/>
  <c r="W2768" i="12" l="1"/>
  <c r="K2768" i="12"/>
  <c r="Q2768" i="12"/>
  <c r="R2768" i="12" s="1"/>
  <c r="E1171" i="13"/>
  <c r="Y2769" i="12"/>
  <c r="I2769" i="12"/>
  <c r="V2769" i="12"/>
  <c r="U2769" i="12"/>
  <c r="B2770" i="12"/>
  <c r="N2769" i="12"/>
  <c r="O2769" i="12" s="1"/>
  <c r="P2769" i="12" s="1"/>
  <c r="J2769" i="12"/>
  <c r="E2769" i="12"/>
  <c r="F2769" i="12" s="1"/>
  <c r="W2769" i="12" l="1"/>
  <c r="E1170" i="13"/>
  <c r="V2770" i="12"/>
  <c r="B2771" i="12"/>
  <c r="U2770" i="12"/>
  <c r="E2770" i="12"/>
  <c r="F2770" i="12" s="1"/>
  <c r="J2770" i="12"/>
  <c r="I2770" i="12"/>
  <c r="Y2770" i="12"/>
  <c r="N2770" i="12"/>
  <c r="O2770" i="12" s="1"/>
  <c r="P2770" i="12" s="1"/>
  <c r="K2769" i="12"/>
  <c r="Q2769" i="12"/>
  <c r="R2769" i="12" s="1"/>
  <c r="W2770" i="12" l="1"/>
  <c r="Q2770" i="12"/>
  <c r="R2770" i="12" s="1"/>
  <c r="K2770" i="12"/>
  <c r="E1169" i="13"/>
  <c r="J2771" i="12"/>
  <c r="N2771" i="12"/>
  <c r="O2771" i="12" s="1"/>
  <c r="P2771" i="12" s="1"/>
  <c r="B2772" i="12"/>
  <c r="I2771" i="12"/>
  <c r="E2771" i="12"/>
  <c r="F2771" i="12" s="1"/>
  <c r="Y2771" i="12"/>
  <c r="V2771" i="12"/>
  <c r="U2771" i="12"/>
  <c r="W2771" i="12" l="1"/>
  <c r="E1168" i="13"/>
  <c r="B2773" i="12"/>
  <c r="I2772" i="12"/>
  <c r="E2772" i="12"/>
  <c r="F2772" i="12" s="1"/>
  <c r="Y2772" i="12"/>
  <c r="V2772" i="12"/>
  <c r="U2772" i="12"/>
  <c r="N2772" i="12"/>
  <c r="O2772" i="12" s="1"/>
  <c r="P2772" i="12" s="1"/>
  <c r="J2772" i="12"/>
  <c r="Q2771" i="12"/>
  <c r="R2771" i="12" s="1"/>
  <c r="K2771" i="12"/>
  <c r="W2772" i="12" l="1"/>
  <c r="K2772" i="12"/>
  <c r="E1167" i="13"/>
  <c r="N2773" i="12"/>
  <c r="O2773" i="12" s="1"/>
  <c r="P2773" i="12" s="1"/>
  <c r="Y2773" i="12"/>
  <c r="I2773" i="12"/>
  <c r="V2773" i="12"/>
  <c r="U2773" i="12"/>
  <c r="J2773" i="12"/>
  <c r="B2774" i="12"/>
  <c r="E2773" i="12"/>
  <c r="F2773" i="12" s="1"/>
  <c r="Q2772" i="12"/>
  <c r="R2772" i="12" s="1"/>
  <c r="K2773" i="12" l="1"/>
  <c r="W2773" i="12"/>
  <c r="E1166" i="13"/>
  <c r="N2774" i="12"/>
  <c r="O2774" i="12" s="1"/>
  <c r="P2774" i="12" s="1"/>
  <c r="J2774" i="12"/>
  <c r="Y2774" i="12"/>
  <c r="I2774" i="12"/>
  <c r="V2774" i="12"/>
  <c r="U2774" i="12"/>
  <c r="B2775" i="12"/>
  <c r="E2774" i="12"/>
  <c r="F2774" i="12" s="1"/>
  <c r="Q2773" i="12"/>
  <c r="R2773" i="12" s="1"/>
  <c r="W2774" i="12" l="1"/>
  <c r="Q2774" i="12"/>
  <c r="R2774" i="12" s="1"/>
  <c r="E1165" i="13"/>
  <c r="Y2775" i="12"/>
  <c r="I2775" i="12"/>
  <c r="V2775" i="12"/>
  <c r="N2775" i="12"/>
  <c r="O2775" i="12" s="1"/>
  <c r="P2775" i="12" s="1"/>
  <c r="J2775" i="12"/>
  <c r="B2776" i="12"/>
  <c r="E2775" i="12"/>
  <c r="F2775" i="12" s="1"/>
  <c r="U2775" i="12"/>
  <c r="K2774" i="12"/>
  <c r="W2775" i="12" l="1"/>
  <c r="Q2775" i="12"/>
  <c r="R2775" i="12" s="1"/>
  <c r="K2775" i="12"/>
  <c r="E1164" i="13"/>
  <c r="V2776" i="12"/>
  <c r="B2777" i="12"/>
  <c r="U2776" i="12"/>
  <c r="E2776" i="12"/>
  <c r="F2776" i="12" s="1"/>
  <c r="N2776" i="12"/>
  <c r="O2776" i="12" s="1"/>
  <c r="P2776" i="12" s="1"/>
  <c r="J2776" i="12"/>
  <c r="I2776" i="12"/>
  <c r="Y2776" i="12"/>
  <c r="W2776" i="12" l="1"/>
  <c r="E1163" i="13"/>
  <c r="B2778" i="12"/>
  <c r="U2777" i="12"/>
  <c r="E2777" i="12"/>
  <c r="F2777" i="12" s="1"/>
  <c r="J2777" i="12"/>
  <c r="I2777" i="12"/>
  <c r="Y2777" i="12"/>
  <c r="V2777" i="12"/>
  <c r="N2777" i="12"/>
  <c r="O2777" i="12" s="1"/>
  <c r="P2777" i="12" s="1"/>
  <c r="Q2776" i="12"/>
  <c r="R2776" i="12" s="1"/>
  <c r="K2776" i="12"/>
  <c r="Q2777" i="12" l="1"/>
  <c r="R2777" i="12" s="1"/>
  <c r="W2777" i="12"/>
  <c r="E1162" i="13"/>
  <c r="N2778" i="12"/>
  <c r="O2778" i="12" s="1"/>
  <c r="P2778" i="12" s="1"/>
  <c r="J2778" i="12"/>
  <c r="B2779" i="12"/>
  <c r="U2778" i="12"/>
  <c r="E2778" i="12"/>
  <c r="F2778" i="12" s="1"/>
  <c r="Y2778" i="12"/>
  <c r="V2778" i="12"/>
  <c r="I2778" i="12"/>
  <c r="K2777" i="12"/>
  <c r="W2778" i="12" l="1"/>
  <c r="Q2778" i="12"/>
  <c r="R2778" i="12" s="1"/>
  <c r="E1161" i="13"/>
  <c r="J2779" i="12"/>
  <c r="B2780" i="12"/>
  <c r="E2779" i="12"/>
  <c r="F2779" i="12" s="1"/>
  <c r="Y2779" i="12"/>
  <c r="V2779" i="12"/>
  <c r="U2779" i="12"/>
  <c r="N2779" i="12"/>
  <c r="O2779" i="12" s="1"/>
  <c r="P2779" i="12" s="1"/>
  <c r="I2779" i="12"/>
  <c r="K2778" i="12"/>
  <c r="K2779" i="12" l="1"/>
  <c r="W2779" i="12"/>
  <c r="E1160" i="13"/>
  <c r="J2780" i="12"/>
  <c r="Y2780" i="12"/>
  <c r="I2780" i="12"/>
  <c r="V2780" i="12"/>
  <c r="U2780" i="12"/>
  <c r="N2780" i="12"/>
  <c r="O2780" i="12" s="1"/>
  <c r="P2780" i="12" s="1"/>
  <c r="B2781" i="12"/>
  <c r="E2780" i="12"/>
  <c r="F2780" i="12" s="1"/>
  <c r="Q2779" i="12"/>
  <c r="R2779" i="12" s="1"/>
  <c r="W2780" i="12" l="1"/>
  <c r="Q2780" i="12"/>
  <c r="R2780" i="12" s="1"/>
  <c r="K2780" i="12"/>
  <c r="E1159" i="13"/>
  <c r="Y2781" i="12"/>
  <c r="I2781" i="12"/>
  <c r="V2781" i="12"/>
  <c r="B2782" i="12"/>
  <c r="U2781" i="12"/>
  <c r="E2781" i="12"/>
  <c r="F2781" i="12" s="1"/>
  <c r="N2781" i="12"/>
  <c r="O2781" i="12" s="1"/>
  <c r="P2781" i="12" s="1"/>
  <c r="J2781" i="12"/>
  <c r="W2781" i="12" l="1"/>
  <c r="E1158" i="13"/>
  <c r="V2782" i="12"/>
  <c r="N2782" i="12"/>
  <c r="O2782" i="12" s="1"/>
  <c r="P2782" i="12" s="1"/>
  <c r="Y2782" i="12"/>
  <c r="I2782" i="12"/>
  <c r="U2782" i="12"/>
  <c r="J2782" i="12"/>
  <c r="B2783" i="12"/>
  <c r="E2782" i="12"/>
  <c r="F2782" i="12" s="1"/>
  <c r="K2781" i="12"/>
  <c r="Q2781" i="12"/>
  <c r="R2781" i="12" s="1"/>
  <c r="K2782" i="12" l="1"/>
  <c r="W2782" i="12"/>
  <c r="E1157" i="13"/>
  <c r="N2783" i="12"/>
  <c r="O2783" i="12" s="1"/>
  <c r="P2783" i="12" s="1"/>
  <c r="V2783" i="12"/>
  <c r="Y2783" i="12"/>
  <c r="U2783" i="12"/>
  <c r="J2783" i="12"/>
  <c r="I2783" i="12"/>
  <c r="B2784" i="12"/>
  <c r="E2783" i="12"/>
  <c r="F2783" i="12" s="1"/>
  <c r="Q2782" i="12"/>
  <c r="R2782" i="12" s="1"/>
  <c r="K2783" i="12" l="1"/>
  <c r="W2783" i="12"/>
  <c r="Q2783" i="12"/>
  <c r="R2783" i="12" s="1"/>
  <c r="E1156" i="13"/>
  <c r="N2784" i="12"/>
  <c r="O2784" i="12" s="1"/>
  <c r="P2784" i="12" s="1"/>
  <c r="B2785" i="12"/>
  <c r="U2784" i="12"/>
  <c r="E2784" i="12"/>
  <c r="F2784" i="12" s="1"/>
  <c r="V2784" i="12"/>
  <c r="J2784" i="12"/>
  <c r="I2784" i="12"/>
  <c r="Y2784" i="12"/>
  <c r="K2784" i="12" l="1"/>
  <c r="Q2784" i="12"/>
  <c r="R2784" i="12" s="1"/>
  <c r="W2784" i="12"/>
  <c r="E1155" i="13"/>
  <c r="J2785" i="12"/>
  <c r="Y2785" i="12"/>
  <c r="I2785" i="12"/>
  <c r="B2786" i="12"/>
  <c r="U2785" i="12"/>
  <c r="E2785" i="12"/>
  <c r="F2785" i="12" s="1"/>
  <c r="N2785" i="12"/>
  <c r="O2785" i="12" s="1"/>
  <c r="P2785" i="12" s="1"/>
  <c r="V2785" i="12"/>
  <c r="Q2785" i="12" l="1"/>
  <c r="R2785" i="12" s="1"/>
  <c r="K2785" i="12"/>
  <c r="W2785" i="12"/>
  <c r="E1154" i="13"/>
  <c r="J2786" i="12"/>
  <c r="V2786" i="12"/>
  <c r="B2787" i="12"/>
  <c r="U2786" i="12"/>
  <c r="E2786" i="12"/>
  <c r="F2786" i="12" s="1"/>
  <c r="N2786" i="12"/>
  <c r="O2786" i="12" s="1"/>
  <c r="P2786" i="12" s="1"/>
  <c r="I2786" i="12"/>
  <c r="Y2786" i="12"/>
  <c r="W2786" i="12" l="1"/>
  <c r="Q2786" i="12"/>
  <c r="R2786" i="12" s="1"/>
  <c r="K2786" i="12"/>
  <c r="E1153" i="13"/>
  <c r="B2788" i="12"/>
  <c r="U2787" i="12"/>
  <c r="E2787" i="12"/>
  <c r="F2787" i="12" s="1"/>
  <c r="J2787" i="12"/>
  <c r="I2787" i="12"/>
  <c r="Y2787" i="12"/>
  <c r="V2787" i="12"/>
  <c r="N2787" i="12"/>
  <c r="O2787" i="12" s="1"/>
  <c r="P2787" i="12" s="1"/>
  <c r="Q2787" i="12" l="1"/>
  <c r="R2787" i="12" s="1"/>
  <c r="K2787" i="12"/>
  <c r="W2787" i="12"/>
  <c r="E1152" i="13"/>
  <c r="Y2788" i="12"/>
  <c r="I2788" i="12"/>
  <c r="J2788" i="12"/>
  <c r="B2789" i="12"/>
  <c r="E2788" i="12"/>
  <c r="F2788" i="12" s="1"/>
  <c r="V2788" i="12"/>
  <c r="U2788" i="12"/>
  <c r="N2788" i="12"/>
  <c r="O2788" i="12" s="1"/>
  <c r="P2788" i="12" s="1"/>
  <c r="W2788" i="12" l="1"/>
  <c r="Q2788" i="12"/>
  <c r="R2788" i="12" s="1"/>
  <c r="E1151" i="13"/>
  <c r="N2789" i="12"/>
  <c r="O2789" i="12" s="1"/>
  <c r="P2789" i="12" s="1"/>
  <c r="Y2789" i="12"/>
  <c r="I2789" i="12"/>
  <c r="V2789" i="12"/>
  <c r="B2790" i="12"/>
  <c r="E2789" i="12"/>
  <c r="F2789" i="12" s="1"/>
  <c r="U2789" i="12"/>
  <c r="J2789" i="12"/>
  <c r="K2788" i="12"/>
  <c r="K2789" i="12" l="1"/>
  <c r="Q2789" i="12"/>
  <c r="R2789" i="12" s="1"/>
  <c r="W2789" i="12"/>
  <c r="E1150" i="13"/>
  <c r="N2790" i="12"/>
  <c r="O2790" i="12" s="1"/>
  <c r="P2790" i="12" s="1"/>
  <c r="J2790" i="12"/>
  <c r="Y2790" i="12"/>
  <c r="I2790" i="12"/>
  <c r="V2790" i="12"/>
  <c r="B2791" i="12"/>
  <c r="U2790" i="12"/>
  <c r="E2790" i="12"/>
  <c r="F2790" i="12" s="1"/>
  <c r="W2790" i="12" l="1"/>
  <c r="E1149" i="13"/>
  <c r="Y2791" i="12"/>
  <c r="I2791" i="12"/>
  <c r="V2791" i="12"/>
  <c r="B2792" i="12"/>
  <c r="U2791" i="12"/>
  <c r="E2791" i="12"/>
  <c r="F2791" i="12" s="1"/>
  <c r="N2791" i="12"/>
  <c r="O2791" i="12" s="1"/>
  <c r="P2791" i="12" s="1"/>
  <c r="J2791" i="12"/>
  <c r="Q2790" i="12"/>
  <c r="R2790" i="12" s="1"/>
  <c r="K2790" i="12"/>
  <c r="W2791" i="12" l="1"/>
  <c r="E1148" i="13"/>
  <c r="Y2792" i="12"/>
  <c r="I2792" i="12"/>
  <c r="V2792" i="12"/>
  <c r="B2793" i="12"/>
  <c r="U2792" i="12"/>
  <c r="E2792" i="12"/>
  <c r="F2792" i="12" s="1"/>
  <c r="N2792" i="12"/>
  <c r="O2792" i="12" s="1"/>
  <c r="P2792" i="12" s="1"/>
  <c r="J2792" i="12"/>
  <c r="K2791" i="12"/>
  <c r="Q2791" i="12"/>
  <c r="R2791" i="12" s="1"/>
  <c r="W2792" i="12" l="1"/>
  <c r="E1147" i="13"/>
  <c r="V2793" i="12"/>
  <c r="B2794" i="12"/>
  <c r="U2793" i="12"/>
  <c r="E2793" i="12"/>
  <c r="F2793" i="12" s="1"/>
  <c r="J2793" i="12"/>
  <c r="Y2793" i="12"/>
  <c r="N2793" i="12"/>
  <c r="O2793" i="12" s="1"/>
  <c r="P2793" i="12" s="1"/>
  <c r="I2793" i="12"/>
  <c r="K2792" i="12"/>
  <c r="Q2792" i="12"/>
  <c r="R2792" i="12" s="1"/>
  <c r="K2793" i="12" l="1"/>
  <c r="W2793" i="12"/>
  <c r="Q2793" i="12"/>
  <c r="R2793" i="12" s="1"/>
  <c r="E1146" i="13"/>
  <c r="N2794" i="12"/>
  <c r="O2794" i="12" s="1"/>
  <c r="P2794" i="12" s="1"/>
  <c r="J2794" i="12"/>
  <c r="B2795" i="12"/>
  <c r="U2794" i="12"/>
  <c r="E2794" i="12"/>
  <c r="F2794" i="12" s="1"/>
  <c r="Y2794" i="12"/>
  <c r="V2794" i="12"/>
  <c r="I2794" i="12"/>
  <c r="W2794" i="12" l="1"/>
  <c r="E1145" i="13"/>
  <c r="J2795" i="12"/>
  <c r="Y2795" i="12"/>
  <c r="I2795" i="12"/>
  <c r="B2796" i="12"/>
  <c r="V2795" i="12"/>
  <c r="U2795" i="12"/>
  <c r="N2795" i="12"/>
  <c r="O2795" i="12" s="1"/>
  <c r="P2795" i="12" s="1"/>
  <c r="E2795" i="12"/>
  <c r="F2795" i="12" s="1"/>
  <c r="K2794" i="12"/>
  <c r="Q2794" i="12"/>
  <c r="R2794" i="12" s="1"/>
  <c r="W2795" i="12" l="1"/>
  <c r="E1144" i="13"/>
  <c r="J2796" i="12"/>
  <c r="Y2796" i="12"/>
  <c r="I2796" i="12"/>
  <c r="V2796" i="12"/>
  <c r="E2796" i="12"/>
  <c r="F2796" i="12" s="1"/>
  <c r="B2797" i="12"/>
  <c r="U2796" i="12"/>
  <c r="N2796" i="12"/>
  <c r="O2796" i="12" s="1"/>
  <c r="P2796" i="12" s="1"/>
  <c r="K2795" i="12"/>
  <c r="Q2795" i="12"/>
  <c r="R2795" i="12" s="1"/>
  <c r="Q2796" i="12" l="1"/>
  <c r="R2796" i="12" s="1"/>
  <c r="K2796" i="12"/>
  <c r="W2796" i="12"/>
  <c r="E1143" i="13"/>
  <c r="J2797" i="12"/>
  <c r="Y2797" i="12"/>
  <c r="I2797" i="12"/>
  <c r="V2797" i="12"/>
  <c r="B2798" i="12"/>
  <c r="U2797" i="12"/>
  <c r="E2797" i="12"/>
  <c r="F2797" i="12" s="1"/>
  <c r="N2797" i="12"/>
  <c r="O2797" i="12" s="1"/>
  <c r="P2797" i="12" s="1"/>
  <c r="W2797" i="12" l="1"/>
  <c r="K2797" i="12"/>
  <c r="Q2797" i="12"/>
  <c r="R2797" i="12" s="1"/>
  <c r="E1142" i="13"/>
  <c r="V2798" i="12"/>
  <c r="N2798" i="12"/>
  <c r="O2798" i="12" s="1"/>
  <c r="P2798" i="12" s="1"/>
  <c r="Y2798" i="12"/>
  <c r="I2798" i="12"/>
  <c r="U2798" i="12"/>
  <c r="J2798" i="12"/>
  <c r="E2798" i="12"/>
  <c r="F2798" i="12" s="1"/>
  <c r="B2799" i="12"/>
  <c r="W2798" i="12" l="1"/>
  <c r="K2798" i="12"/>
  <c r="E1141" i="13"/>
  <c r="N2799" i="12"/>
  <c r="O2799" i="12" s="1"/>
  <c r="P2799" i="12" s="1"/>
  <c r="V2799" i="12"/>
  <c r="Y2799" i="12"/>
  <c r="U2799" i="12"/>
  <c r="J2799" i="12"/>
  <c r="I2799" i="12"/>
  <c r="E2799" i="12"/>
  <c r="F2799" i="12" s="1"/>
  <c r="B2800" i="12"/>
  <c r="Q2798" i="12"/>
  <c r="R2798" i="12" s="1"/>
  <c r="W2799" i="12" l="1"/>
  <c r="Q2799" i="12"/>
  <c r="R2799" i="12" s="1"/>
  <c r="E1140" i="13"/>
  <c r="N2800" i="12"/>
  <c r="O2800" i="12" s="1"/>
  <c r="P2800" i="12" s="1"/>
  <c r="J2800" i="12"/>
  <c r="B2801" i="12"/>
  <c r="U2800" i="12"/>
  <c r="E2800" i="12"/>
  <c r="F2800" i="12" s="1"/>
  <c r="Y2800" i="12"/>
  <c r="V2800" i="12"/>
  <c r="I2800" i="12"/>
  <c r="K2799" i="12"/>
  <c r="K2800" i="12" l="1"/>
  <c r="Q2800" i="12"/>
  <c r="R2800" i="12" s="1"/>
  <c r="W2800" i="12"/>
  <c r="E1139" i="13"/>
  <c r="N2801" i="12"/>
  <c r="O2801" i="12" s="1"/>
  <c r="P2801" i="12" s="1"/>
  <c r="J2801" i="12"/>
  <c r="Y2801" i="12"/>
  <c r="I2801" i="12"/>
  <c r="B2802" i="12"/>
  <c r="U2801" i="12"/>
  <c r="E2801" i="12"/>
  <c r="F2801" i="12" s="1"/>
  <c r="V2801" i="12"/>
  <c r="K2801" i="12" l="1"/>
  <c r="Q2801" i="12"/>
  <c r="R2801" i="12" s="1"/>
  <c r="W2801" i="12"/>
  <c r="E1138" i="13"/>
  <c r="J2802" i="12"/>
  <c r="V2802" i="12"/>
  <c r="B2803" i="12"/>
  <c r="U2802" i="12"/>
  <c r="E2802" i="12"/>
  <c r="F2802" i="12" s="1"/>
  <c r="I2802" i="12"/>
  <c r="Y2802" i="12"/>
  <c r="N2802" i="12"/>
  <c r="O2802" i="12" s="1"/>
  <c r="P2802" i="12" s="1"/>
  <c r="K2802" i="12" l="1"/>
  <c r="W2802" i="12"/>
  <c r="Q2802" i="12"/>
  <c r="R2802" i="12" s="1"/>
  <c r="E1137" i="13"/>
  <c r="B2804" i="12"/>
  <c r="U2803" i="12"/>
  <c r="E2803" i="12"/>
  <c r="F2803" i="12" s="1"/>
  <c r="J2803" i="12"/>
  <c r="N2803" i="12"/>
  <c r="O2803" i="12" s="1"/>
  <c r="P2803" i="12" s="1"/>
  <c r="I2803" i="12"/>
  <c r="Y2803" i="12"/>
  <c r="V2803" i="12"/>
  <c r="Q2803" i="12" l="1"/>
  <c r="R2803" i="12" s="1"/>
  <c r="K2803" i="12"/>
  <c r="W2803" i="12"/>
  <c r="E1136" i="13"/>
  <c r="B2805" i="12"/>
  <c r="U2804" i="12"/>
  <c r="E2804" i="12"/>
  <c r="F2804" i="12" s="1"/>
  <c r="N2804" i="12"/>
  <c r="O2804" i="12" s="1"/>
  <c r="P2804" i="12" s="1"/>
  <c r="Y2804" i="12"/>
  <c r="I2804" i="12"/>
  <c r="V2804" i="12"/>
  <c r="J2804" i="12"/>
  <c r="W2804" i="12" l="1"/>
  <c r="Q2804" i="12"/>
  <c r="R2804" i="12" s="1"/>
  <c r="E1135" i="13"/>
  <c r="N2805" i="12"/>
  <c r="O2805" i="12" s="1"/>
  <c r="P2805" i="12" s="1"/>
  <c r="Y2805" i="12"/>
  <c r="I2805" i="12"/>
  <c r="V2805" i="12"/>
  <c r="U2805" i="12"/>
  <c r="J2805" i="12"/>
  <c r="E2805" i="12"/>
  <c r="F2805" i="12" s="1"/>
  <c r="B2806" i="12"/>
  <c r="K2804" i="12"/>
  <c r="W2805" i="12" l="1"/>
  <c r="K2805" i="12"/>
  <c r="Q2805" i="12"/>
  <c r="R2805" i="12" s="1"/>
  <c r="E1134" i="13"/>
  <c r="N2806" i="12"/>
  <c r="O2806" i="12" s="1"/>
  <c r="P2806" i="12" s="1"/>
  <c r="J2806" i="12"/>
  <c r="Y2806" i="12"/>
  <c r="I2806" i="12"/>
  <c r="V2806" i="12"/>
  <c r="B2807" i="12"/>
  <c r="U2806" i="12"/>
  <c r="E2806" i="12"/>
  <c r="F2806" i="12" s="1"/>
  <c r="W2806" i="12" l="1"/>
  <c r="Q2806" i="12"/>
  <c r="R2806" i="12" s="1"/>
  <c r="K2806" i="12"/>
  <c r="E1133" i="13"/>
  <c r="Y2807" i="12"/>
  <c r="I2807" i="12"/>
  <c r="V2807" i="12"/>
  <c r="B2808" i="12"/>
  <c r="U2807" i="12"/>
  <c r="E2807" i="12"/>
  <c r="F2807" i="12" s="1"/>
  <c r="N2807" i="12"/>
  <c r="O2807" i="12" s="1"/>
  <c r="P2807" i="12" s="1"/>
  <c r="J2807" i="12"/>
  <c r="W2807" i="12" l="1"/>
  <c r="K2807" i="12"/>
  <c r="Q2807" i="12"/>
  <c r="R2807" i="12" s="1"/>
  <c r="E1132" i="13"/>
  <c r="Y2808" i="12"/>
  <c r="I2808" i="12"/>
  <c r="V2808" i="12"/>
  <c r="B2809" i="12"/>
  <c r="U2808" i="12"/>
  <c r="E2808" i="12"/>
  <c r="F2808" i="12" s="1"/>
  <c r="N2808" i="12"/>
  <c r="O2808" i="12" s="1"/>
  <c r="P2808" i="12" s="1"/>
  <c r="J2808" i="12"/>
  <c r="W2808" i="12" l="1"/>
  <c r="K2808" i="12"/>
  <c r="E1131" i="13"/>
  <c r="V2809" i="12"/>
  <c r="B2810" i="12"/>
  <c r="U2809" i="12"/>
  <c r="E2809" i="12"/>
  <c r="F2809" i="12" s="1"/>
  <c r="J2809" i="12"/>
  <c r="N2809" i="12"/>
  <c r="O2809" i="12" s="1"/>
  <c r="P2809" i="12" s="1"/>
  <c r="I2809" i="12"/>
  <c r="Y2809" i="12"/>
  <c r="Q2808" i="12"/>
  <c r="R2808" i="12" s="1"/>
  <c r="W2809" i="12" l="1"/>
  <c r="Q2809" i="12"/>
  <c r="R2809" i="12" s="1"/>
  <c r="E1130" i="13"/>
  <c r="N2810" i="12"/>
  <c r="O2810" i="12" s="1"/>
  <c r="P2810" i="12" s="1"/>
  <c r="J2810" i="12"/>
  <c r="B2811" i="12"/>
  <c r="U2810" i="12"/>
  <c r="E2810" i="12"/>
  <c r="F2810" i="12" s="1"/>
  <c r="Y2810" i="12"/>
  <c r="V2810" i="12"/>
  <c r="I2810" i="12"/>
  <c r="K2809" i="12"/>
  <c r="K2810" i="12" l="1"/>
  <c r="Q2810" i="12"/>
  <c r="R2810" i="12" s="1"/>
  <c r="W2810" i="12"/>
  <c r="E1129" i="13"/>
  <c r="J2811" i="12"/>
  <c r="Y2811" i="12"/>
  <c r="I2811" i="12"/>
  <c r="B2812" i="12"/>
  <c r="V2811" i="12"/>
  <c r="U2811" i="12"/>
  <c r="N2811" i="12"/>
  <c r="O2811" i="12" s="1"/>
  <c r="P2811" i="12" s="1"/>
  <c r="E2811" i="12"/>
  <c r="F2811" i="12" s="1"/>
  <c r="Q2811" i="12" l="1"/>
  <c r="R2811" i="12" s="1"/>
  <c r="W2811" i="12"/>
  <c r="E1128" i="13"/>
  <c r="J2812" i="12"/>
  <c r="Y2812" i="12"/>
  <c r="I2812" i="12"/>
  <c r="V2812" i="12"/>
  <c r="B2813" i="12"/>
  <c r="U2812" i="12"/>
  <c r="N2812" i="12"/>
  <c r="O2812" i="12" s="1"/>
  <c r="P2812" i="12" s="1"/>
  <c r="E2812" i="12"/>
  <c r="F2812" i="12" s="1"/>
  <c r="K2811" i="12"/>
  <c r="W2812" i="12" l="1"/>
  <c r="Q2812" i="12"/>
  <c r="R2812" i="12" s="1"/>
  <c r="E1127" i="13"/>
  <c r="J2813" i="12"/>
  <c r="Y2813" i="12"/>
  <c r="I2813" i="12"/>
  <c r="V2813" i="12"/>
  <c r="B2814" i="12"/>
  <c r="U2813" i="12"/>
  <c r="E2813" i="12"/>
  <c r="F2813" i="12" s="1"/>
  <c r="N2813" i="12"/>
  <c r="O2813" i="12" s="1"/>
  <c r="P2813" i="12" s="1"/>
  <c r="K2812" i="12"/>
  <c r="W2813" i="12" l="1"/>
  <c r="Q2813" i="12"/>
  <c r="R2813" i="12" s="1"/>
  <c r="E1126" i="13"/>
  <c r="V2814" i="12"/>
  <c r="N2814" i="12"/>
  <c r="O2814" i="12" s="1"/>
  <c r="P2814" i="12" s="1"/>
  <c r="Y2814" i="12"/>
  <c r="I2814" i="12"/>
  <c r="J2814" i="12"/>
  <c r="E2814" i="12"/>
  <c r="F2814" i="12" s="1"/>
  <c r="B2815" i="12"/>
  <c r="U2814" i="12"/>
  <c r="K2813" i="12"/>
  <c r="W2814" i="12" l="1"/>
  <c r="Q2814" i="12"/>
  <c r="R2814" i="12" s="1"/>
  <c r="E1125" i="13"/>
  <c r="N2815" i="12"/>
  <c r="O2815" i="12" s="1"/>
  <c r="P2815" i="12" s="1"/>
  <c r="V2815" i="12"/>
  <c r="Y2815" i="12"/>
  <c r="U2815" i="12"/>
  <c r="J2815" i="12"/>
  <c r="I2815" i="12"/>
  <c r="E2815" i="12"/>
  <c r="F2815" i="12" s="1"/>
  <c r="B2816" i="12"/>
  <c r="K2814" i="12"/>
  <c r="W2815" i="12" l="1"/>
  <c r="Q2815" i="12"/>
  <c r="R2815" i="12" s="1"/>
  <c r="E1124" i="13"/>
  <c r="N2816" i="12"/>
  <c r="O2816" i="12" s="1"/>
  <c r="P2816" i="12" s="1"/>
  <c r="J2816" i="12"/>
  <c r="B2817" i="12"/>
  <c r="U2816" i="12"/>
  <c r="E2816" i="12"/>
  <c r="F2816" i="12" s="1"/>
  <c r="Y2816" i="12"/>
  <c r="V2816" i="12"/>
  <c r="I2816" i="12"/>
  <c r="K2815" i="12"/>
  <c r="W2816" i="12" l="1"/>
  <c r="E1123" i="13"/>
  <c r="N2817" i="12"/>
  <c r="O2817" i="12" s="1"/>
  <c r="P2817" i="12" s="1"/>
  <c r="J2817" i="12"/>
  <c r="Y2817" i="12"/>
  <c r="I2817" i="12"/>
  <c r="B2818" i="12"/>
  <c r="U2817" i="12"/>
  <c r="E2817" i="12"/>
  <c r="F2817" i="12" s="1"/>
  <c r="V2817" i="12"/>
  <c r="Q2816" i="12"/>
  <c r="R2816" i="12" s="1"/>
  <c r="K2816" i="12"/>
  <c r="Q2817" i="12" l="1"/>
  <c r="R2817" i="12" s="1"/>
  <c r="W2817" i="12"/>
  <c r="E1122" i="13"/>
  <c r="J2818" i="12"/>
  <c r="V2818" i="12"/>
  <c r="B2819" i="12"/>
  <c r="U2818" i="12"/>
  <c r="E2818" i="12"/>
  <c r="F2818" i="12" s="1"/>
  <c r="Y2818" i="12"/>
  <c r="N2818" i="12"/>
  <c r="O2818" i="12" s="1"/>
  <c r="P2818" i="12" s="1"/>
  <c r="I2818" i="12"/>
  <c r="K2817" i="12"/>
  <c r="K2818" i="12" l="1"/>
  <c r="W2818" i="12"/>
  <c r="Q2818" i="12"/>
  <c r="R2818" i="12" s="1"/>
  <c r="E1121" i="13"/>
  <c r="B2820" i="12"/>
  <c r="U2819" i="12"/>
  <c r="E2819" i="12"/>
  <c r="F2819" i="12" s="1"/>
  <c r="J2819" i="12"/>
  <c r="I2819" i="12"/>
  <c r="Y2819" i="12"/>
  <c r="V2819" i="12"/>
  <c r="N2819" i="12"/>
  <c r="O2819" i="12" s="1"/>
  <c r="P2819" i="12" s="1"/>
  <c r="W2819" i="12" l="1"/>
  <c r="Q2819" i="12"/>
  <c r="R2819" i="12" s="1"/>
  <c r="E1120" i="13"/>
  <c r="B2821" i="12"/>
  <c r="U2820" i="12"/>
  <c r="E2820" i="12"/>
  <c r="F2820" i="12" s="1"/>
  <c r="N2820" i="12"/>
  <c r="O2820" i="12" s="1"/>
  <c r="P2820" i="12" s="1"/>
  <c r="J2820" i="12"/>
  <c r="Y2820" i="12"/>
  <c r="I2820" i="12"/>
  <c r="V2820" i="12"/>
  <c r="K2819" i="12"/>
  <c r="Q2820" i="12" l="1"/>
  <c r="R2820" i="12" s="1"/>
  <c r="W2820" i="12"/>
  <c r="E1119" i="13"/>
  <c r="N2821" i="12"/>
  <c r="O2821" i="12" s="1"/>
  <c r="P2821" i="12" s="1"/>
  <c r="J2821" i="12"/>
  <c r="Y2821" i="12"/>
  <c r="I2821" i="12"/>
  <c r="V2821" i="12"/>
  <c r="E2821" i="12"/>
  <c r="F2821" i="12" s="1"/>
  <c r="B2822" i="12"/>
  <c r="U2821" i="12"/>
  <c r="K2820" i="12"/>
  <c r="W2821" i="12" l="1"/>
  <c r="K2821" i="12"/>
  <c r="Q2821" i="12"/>
  <c r="R2821" i="12" s="1"/>
  <c r="E1118" i="13"/>
  <c r="N2822" i="12"/>
  <c r="O2822" i="12" s="1"/>
  <c r="P2822" i="12" s="1"/>
  <c r="J2822" i="12"/>
  <c r="Y2822" i="12"/>
  <c r="I2822" i="12"/>
  <c r="V2822" i="12"/>
  <c r="U2822" i="12"/>
  <c r="E2822" i="12"/>
  <c r="F2822" i="12" s="1"/>
  <c r="B2823" i="12"/>
  <c r="K2822" i="12" l="1"/>
  <c r="W2822" i="12"/>
  <c r="Q2822" i="12"/>
  <c r="R2822" i="12" s="1"/>
  <c r="E1117" i="13"/>
  <c r="Y2823" i="12"/>
  <c r="I2823" i="12"/>
  <c r="V2823" i="12"/>
  <c r="B2824" i="12"/>
  <c r="U2823" i="12"/>
  <c r="E2823" i="12"/>
  <c r="F2823" i="12" s="1"/>
  <c r="N2823" i="12"/>
  <c r="O2823" i="12" s="1"/>
  <c r="P2823" i="12" s="1"/>
  <c r="J2823" i="12"/>
  <c r="W2823" i="12" l="1"/>
  <c r="E1116" i="13"/>
  <c r="Y2824" i="12"/>
  <c r="I2824" i="12"/>
  <c r="V2824" i="12"/>
  <c r="B2825" i="12"/>
  <c r="U2824" i="12"/>
  <c r="E2824" i="12"/>
  <c r="F2824" i="12" s="1"/>
  <c r="N2824" i="12"/>
  <c r="O2824" i="12" s="1"/>
  <c r="P2824" i="12" s="1"/>
  <c r="J2824" i="12"/>
  <c r="K2823" i="12"/>
  <c r="Q2823" i="12"/>
  <c r="R2823" i="12" s="1"/>
  <c r="W2824" i="12" l="1"/>
  <c r="E1115" i="13"/>
  <c r="V2825" i="12"/>
  <c r="B2826" i="12"/>
  <c r="U2825" i="12"/>
  <c r="E2825" i="12"/>
  <c r="F2825" i="12" s="1"/>
  <c r="N2825" i="12"/>
  <c r="O2825" i="12" s="1"/>
  <c r="P2825" i="12" s="1"/>
  <c r="J2825" i="12"/>
  <c r="Y2825" i="12"/>
  <c r="I2825" i="12"/>
  <c r="K2824" i="12"/>
  <c r="Q2824" i="12"/>
  <c r="R2824" i="12" s="1"/>
  <c r="Q2825" i="12" l="1"/>
  <c r="R2825" i="12" s="1"/>
  <c r="W2825" i="12"/>
  <c r="E1114" i="13"/>
  <c r="N2826" i="12"/>
  <c r="O2826" i="12" s="1"/>
  <c r="P2826" i="12" s="1"/>
  <c r="J2826" i="12"/>
  <c r="B2827" i="12"/>
  <c r="U2826" i="12"/>
  <c r="E2826" i="12"/>
  <c r="F2826" i="12" s="1"/>
  <c r="V2826" i="12"/>
  <c r="I2826" i="12"/>
  <c r="Y2826" i="12"/>
  <c r="K2825" i="12"/>
  <c r="K2826" i="12" l="1"/>
  <c r="Q2826" i="12"/>
  <c r="R2826" i="12" s="1"/>
  <c r="W2826" i="12"/>
  <c r="E1113" i="13"/>
  <c r="J2827" i="12"/>
  <c r="Y2827" i="12"/>
  <c r="I2827" i="12"/>
  <c r="B2828" i="12"/>
  <c r="U2827" i="12"/>
  <c r="E2827" i="12"/>
  <c r="F2827" i="12" s="1"/>
  <c r="V2827" i="12"/>
  <c r="N2827" i="12"/>
  <c r="O2827" i="12" s="1"/>
  <c r="P2827" i="12" s="1"/>
  <c r="W2827" i="12" l="1"/>
  <c r="E1112" i="13"/>
  <c r="J2828" i="12"/>
  <c r="Y2828" i="12"/>
  <c r="I2828" i="12"/>
  <c r="V2828" i="12"/>
  <c r="B2829" i="12"/>
  <c r="U2828" i="12"/>
  <c r="E2828" i="12"/>
  <c r="F2828" i="12" s="1"/>
  <c r="N2828" i="12"/>
  <c r="O2828" i="12" s="1"/>
  <c r="P2828" i="12" s="1"/>
  <c r="K2827" i="12"/>
  <c r="Q2827" i="12"/>
  <c r="R2827" i="12" s="1"/>
  <c r="W2828" i="12" l="1"/>
  <c r="Q2828" i="12"/>
  <c r="R2828" i="12" s="1"/>
  <c r="E1111" i="13"/>
  <c r="J2829" i="12"/>
  <c r="Y2829" i="12"/>
  <c r="I2829" i="12"/>
  <c r="V2829" i="12"/>
  <c r="B2830" i="12"/>
  <c r="U2829" i="12"/>
  <c r="E2829" i="12"/>
  <c r="F2829" i="12" s="1"/>
  <c r="N2829" i="12"/>
  <c r="O2829" i="12" s="1"/>
  <c r="P2829" i="12" s="1"/>
  <c r="K2828" i="12"/>
  <c r="K2829" i="12" l="1"/>
  <c r="Q2829" i="12"/>
  <c r="R2829" i="12" s="1"/>
  <c r="W2829" i="12"/>
  <c r="E1110" i="13"/>
  <c r="V2830" i="12"/>
  <c r="N2830" i="12"/>
  <c r="O2830" i="12" s="1"/>
  <c r="P2830" i="12" s="1"/>
  <c r="Y2830" i="12"/>
  <c r="I2830" i="12"/>
  <c r="J2830" i="12"/>
  <c r="E2830" i="12"/>
  <c r="F2830" i="12" s="1"/>
  <c r="B2831" i="12"/>
  <c r="U2830" i="12"/>
  <c r="K2830" i="12" l="1"/>
  <c r="W2830" i="12"/>
  <c r="E1109" i="13"/>
  <c r="N2831" i="12"/>
  <c r="O2831" i="12" s="1"/>
  <c r="P2831" i="12" s="1"/>
  <c r="Y2831" i="12"/>
  <c r="I2831" i="12"/>
  <c r="V2831" i="12"/>
  <c r="B2832" i="12"/>
  <c r="U2831" i="12"/>
  <c r="J2831" i="12"/>
  <c r="E2831" i="12"/>
  <c r="F2831" i="12" s="1"/>
  <c r="Q2830" i="12"/>
  <c r="R2830" i="12" s="1"/>
  <c r="Q2831" i="12" l="1"/>
  <c r="R2831" i="12" s="1"/>
  <c r="W2831" i="12"/>
  <c r="E1108" i="13"/>
  <c r="N2832" i="12"/>
  <c r="O2832" i="12" s="1"/>
  <c r="P2832" i="12" s="1"/>
  <c r="J2832" i="12"/>
  <c r="Y2832" i="12"/>
  <c r="I2832" i="12"/>
  <c r="V2832" i="12"/>
  <c r="B2833" i="12"/>
  <c r="U2832" i="12"/>
  <c r="E2832" i="12"/>
  <c r="F2832" i="12" s="1"/>
  <c r="K2831" i="12"/>
  <c r="W2832" i="12" l="1"/>
  <c r="Q2832" i="12"/>
  <c r="R2832" i="12" s="1"/>
  <c r="E1107" i="13"/>
  <c r="N2833" i="12"/>
  <c r="O2833" i="12" s="1"/>
  <c r="P2833" i="12" s="1"/>
  <c r="J2833" i="12"/>
  <c r="Y2833" i="12"/>
  <c r="I2833" i="12"/>
  <c r="V2833" i="12"/>
  <c r="B2834" i="12"/>
  <c r="U2833" i="12"/>
  <c r="E2833" i="12"/>
  <c r="F2833" i="12" s="1"/>
  <c r="K2832" i="12"/>
  <c r="Q2833" i="12" l="1"/>
  <c r="R2833" i="12" s="1"/>
  <c r="W2833" i="12"/>
  <c r="E1106" i="13"/>
  <c r="J2834" i="12"/>
  <c r="V2834" i="12"/>
  <c r="B2835" i="12"/>
  <c r="U2834" i="12"/>
  <c r="E2834" i="12"/>
  <c r="F2834" i="12" s="1"/>
  <c r="Y2834" i="12"/>
  <c r="N2834" i="12"/>
  <c r="O2834" i="12" s="1"/>
  <c r="P2834" i="12" s="1"/>
  <c r="I2834" i="12"/>
  <c r="K2833" i="12"/>
  <c r="W2834" i="12" l="1"/>
  <c r="E1105" i="13"/>
  <c r="V2835" i="12"/>
  <c r="B2836" i="12"/>
  <c r="U2835" i="12"/>
  <c r="E2835" i="12"/>
  <c r="F2835" i="12" s="1"/>
  <c r="N2835" i="12"/>
  <c r="O2835" i="12" s="1"/>
  <c r="P2835" i="12" s="1"/>
  <c r="J2835" i="12"/>
  <c r="Y2835" i="12"/>
  <c r="I2835" i="12"/>
  <c r="K2834" i="12"/>
  <c r="Q2834" i="12"/>
  <c r="R2834" i="12" s="1"/>
  <c r="W2835" i="12" l="1"/>
  <c r="E1104" i="13"/>
  <c r="B2837" i="12"/>
  <c r="U2836" i="12"/>
  <c r="E2836" i="12"/>
  <c r="F2836" i="12" s="1"/>
  <c r="N2836" i="12"/>
  <c r="O2836" i="12" s="1"/>
  <c r="P2836" i="12" s="1"/>
  <c r="J2836" i="12"/>
  <c r="Y2836" i="12"/>
  <c r="I2836" i="12"/>
  <c r="V2836" i="12"/>
  <c r="K2835" i="12"/>
  <c r="Q2835" i="12"/>
  <c r="R2835" i="12" s="1"/>
  <c r="W2836" i="12" l="1"/>
  <c r="Q2836" i="12"/>
  <c r="R2836" i="12" s="1"/>
  <c r="E1103" i="13"/>
  <c r="N2837" i="12"/>
  <c r="O2837" i="12" s="1"/>
  <c r="P2837" i="12" s="1"/>
  <c r="J2837" i="12"/>
  <c r="Y2837" i="12"/>
  <c r="I2837" i="12"/>
  <c r="V2837" i="12"/>
  <c r="B2838" i="12"/>
  <c r="U2837" i="12"/>
  <c r="E2837" i="12"/>
  <c r="F2837" i="12" s="1"/>
  <c r="K2836" i="12"/>
  <c r="W2837" i="12" l="1"/>
  <c r="K2837" i="12"/>
  <c r="Q2837" i="12"/>
  <c r="R2837" i="12" s="1"/>
  <c r="E1102" i="13"/>
  <c r="N2838" i="12"/>
  <c r="O2838" i="12" s="1"/>
  <c r="P2838" i="12" s="1"/>
  <c r="J2838" i="12"/>
  <c r="Y2838" i="12"/>
  <c r="I2838" i="12"/>
  <c r="V2838" i="12"/>
  <c r="B2839" i="12"/>
  <c r="U2838" i="12"/>
  <c r="E2838" i="12"/>
  <c r="F2838" i="12" s="1"/>
  <c r="K2838" i="12" l="1"/>
  <c r="Q2838" i="12"/>
  <c r="R2838" i="12" s="1"/>
  <c r="W2838" i="12"/>
  <c r="E1101" i="13"/>
  <c r="J2839" i="12"/>
  <c r="Y2839" i="12"/>
  <c r="I2839" i="12"/>
  <c r="V2839" i="12"/>
  <c r="B2840" i="12"/>
  <c r="U2839" i="12"/>
  <c r="E2839" i="12"/>
  <c r="F2839" i="12" s="1"/>
  <c r="N2839" i="12"/>
  <c r="O2839" i="12" s="1"/>
  <c r="P2839" i="12" s="1"/>
  <c r="W2839" i="12" l="1"/>
  <c r="E1100" i="13"/>
  <c r="Y2840" i="12"/>
  <c r="I2840" i="12"/>
  <c r="V2840" i="12"/>
  <c r="B2841" i="12"/>
  <c r="U2840" i="12"/>
  <c r="E2840" i="12"/>
  <c r="F2840" i="12" s="1"/>
  <c r="N2840" i="12"/>
  <c r="O2840" i="12" s="1"/>
  <c r="P2840" i="12" s="1"/>
  <c r="J2840" i="12"/>
  <c r="K2839" i="12"/>
  <c r="Q2839" i="12"/>
  <c r="R2839" i="12" s="1"/>
  <c r="W2840" i="12" l="1"/>
  <c r="Q2840" i="12"/>
  <c r="R2840" i="12" s="1"/>
  <c r="E1099" i="13"/>
  <c r="V2841" i="12"/>
  <c r="B2842" i="12"/>
  <c r="U2841" i="12"/>
  <c r="E2841" i="12"/>
  <c r="F2841" i="12" s="1"/>
  <c r="N2841" i="12"/>
  <c r="O2841" i="12" s="1"/>
  <c r="P2841" i="12" s="1"/>
  <c r="J2841" i="12"/>
  <c r="Y2841" i="12"/>
  <c r="I2841" i="12"/>
  <c r="K2840" i="12"/>
  <c r="Q2841" i="12" l="1"/>
  <c r="R2841" i="12" s="1"/>
  <c r="W2841" i="12"/>
  <c r="E1098" i="13"/>
  <c r="N2842" i="12"/>
  <c r="O2842" i="12" s="1"/>
  <c r="P2842" i="12" s="1"/>
  <c r="J2842" i="12"/>
  <c r="Y2842" i="12"/>
  <c r="I2842" i="12"/>
  <c r="B2843" i="12"/>
  <c r="U2842" i="12"/>
  <c r="E2842" i="12"/>
  <c r="F2842" i="12" s="1"/>
  <c r="V2842" i="12"/>
  <c r="K2841" i="12"/>
  <c r="Q2842" i="12" l="1"/>
  <c r="R2842" i="12" s="1"/>
  <c r="W2842" i="12"/>
  <c r="E1097" i="13"/>
  <c r="N2843" i="12"/>
  <c r="O2843" i="12" s="1"/>
  <c r="P2843" i="12" s="1"/>
  <c r="J2843" i="12"/>
  <c r="Y2843" i="12"/>
  <c r="I2843" i="12"/>
  <c r="V2843" i="12"/>
  <c r="B2844" i="12"/>
  <c r="U2843" i="12"/>
  <c r="E2843" i="12"/>
  <c r="F2843" i="12" s="1"/>
  <c r="K2842" i="12"/>
  <c r="Q2843" i="12" l="1"/>
  <c r="R2843" i="12" s="1"/>
  <c r="W2843" i="12"/>
  <c r="E1096" i="13"/>
  <c r="J2844" i="12"/>
  <c r="Y2844" i="12"/>
  <c r="I2844" i="12"/>
  <c r="V2844" i="12"/>
  <c r="B2845" i="12"/>
  <c r="U2844" i="12"/>
  <c r="E2844" i="12"/>
  <c r="F2844" i="12" s="1"/>
  <c r="N2844" i="12"/>
  <c r="O2844" i="12" s="1"/>
  <c r="P2844" i="12" s="1"/>
  <c r="K2843" i="12"/>
  <c r="W2844" i="12" l="1"/>
  <c r="K2844" i="12"/>
  <c r="Q2844" i="12"/>
  <c r="R2844" i="12" s="1"/>
  <c r="E1095" i="13"/>
  <c r="J2845" i="12"/>
  <c r="Y2845" i="12"/>
  <c r="I2845" i="12"/>
  <c r="V2845" i="12"/>
  <c r="B2846" i="12"/>
  <c r="U2845" i="12"/>
  <c r="E2845" i="12"/>
  <c r="F2845" i="12" s="1"/>
  <c r="N2845" i="12"/>
  <c r="O2845" i="12" s="1"/>
  <c r="P2845" i="12" s="1"/>
  <c r="W2845" i="12" l="1"/>
  <c r="Q2845" i="12"/>
  <c r="R2845" i="12" s="1"/>
  <c r="E1094" i="13"/>
  <c r="V2846" i="12"/>
  <c r="B2847" i="12"/>
  <c r="U2846" i="12"/>
  <c r="E2846" i="12"/>
  <c r="F2846" i="12" s="1"/>
  <c r="N2846" i="12"/>
  <c r="O2846" i="12" s="1"/>
  <c r="P2846" i="12" s="1"/>
  <c r="Y2846" i="12"/>
  <c r="I2846" i="12"/>
  <c r="J2846" i="12"/>
  <c r="K2845" i="12"/>
  <c r="W2846" i="12" l="1"/>
  <c r="E1093" i="13"/>
  <c r="N2847" i="12"/>
  <c r="O2847" i="12" s="1"/>
  <c r="P2847" i="12" s="1"/>
  <c r="J2847" i="12"/>
  <c r="Y2847" i="12"/>
  <c r="I2847" i="12"/>
  <c r="V2847" i="12"/>
  <c r="U2847" i="12"/>
  <c r="E2847" i="12"/>
  <c r="F2847" i="12" s="1"/>
  <c r="B2848" i="12"/>
  <c r="K2846" i="12"/>
  <c r="Q2846" i="12"/>
  <c r="R2846" i="12" s="1"/>
  <c r="K2847" i="12" l="1"/>
  <c r="Q2847" i="12"/>
  <c r="R2847" i="12" s="1"/>
  <c r="E1092" i="13"/>
  <c r="N2848" i="12"/>
  <c r="O2848" i="12" s="1"/>
  <c r="P2848" i="12" s="1"/>
  <c r="J2848" i="12"/>
  <c r="Y2848" i="12"/>
  <c r="I2848" i="12"/>
  <c r="V2848" i="12"/>
  <c r="B2849" i="12"/>
  <c r="U2848" i="12"/>
  <c r="E2848" i="12"/>
  <c r="F2848" i="12" s="1"/>
  <c r="W2847" i="12"/>
  <c r="W2848" i="12" l="1"/>
  <c r="K2848" i="12"/>
  <c r="Q2848" i="12"/>
  <c r="R2848" i="12" s="1"/>
  <c r="E1091" i="13"/>
  <c r="N2849" i="12"/>
  <c r="O2849" i="12" s="1"/>
  <c r="P2849" i="12" s="1"/>
  <c r="J2849" i="12"/>
  <c r="Y2849" i="12"/>
  <c r="I2849" i="12"/>
  <c r="V2849" i="12"/>
  <c r="B2850" i="12"/>
  <c r="U2849" i="12"/>
  <c r="E2849" i="12"/>
  <c r="F2849" i="12" s="1"/>
  <c r="K2849" i="12" l="1"/>
  <c r="Q2849" i="12"/>
  <c r="R2849" i="12" s="1"/>
  <c r="W2849" i="12"/>
  <c r="E1090" i="13"/>
  <c r="J2850" i="12"/>
  <c r="Y2850" i="12"/>
  <c r="I2850" i="12"/>
  <c r="V2850" i="12"/>
  <c r="B2851" i="12"/>
  <c r="U2850" i="12"/>
  <c r="E2850" i="12"/>
  <c r="F2850" i="12" s="1"/>
  <c r="N2850" i="12"/>
  <c r="O2850" i="12" s="1"/>
  <c r="P2850" i="12" s="1"/>
  <c r="W2850" i="12" l="1"/>
  <c r="E1089" i="13"/>
  <c r="V2851" i="12"/>
  <c r="B2852" i="12"/>
  <c r="U2851" i="12"/>
  <c r="E2851" i="12"/>
  <c r="F2851" i="12" s="1"/>
  <c r="N2851" i="12"/>
  <c r="O2851" i="12" s="1"/>
  <c r="P2851" i="12" s="1"/>
  <c r="J2851" i="12"/>
  <c r="I2851" i="12"/>
  <c r="Y2851" i="12"/>
  <c r="K2850" i="12"/>
  <c r="Q2850" i="12"/>
  <c r="R2850" i="12" s="1"/>
  <c r="W2851" i="12" l="1"/>
  <c r="Q2851" i="12"/>
  <c r="R2851" i="12" s="1"/>
  <c r="E1088" i="13"/>
  <c r="B2853" i="12"/>
  <c r="U2852" i="12"/>
  <c r="E2852" i="12"/>
  <c r="F2852" i="12" s="1"/>
  <c r="N2852" i="12"/>
  <c r="O2852" i="12" s="1"/>
  <c r="P2852" i="12" s="1"/>
  <c r="J2852" i="12"/>
  <c r="Y2852" i="12"/>
  <c r="I2852" i="12"/>
  <c r="V2852" i="12"/>
  <c r="K2851" i="12"/>
  <c r="W2852" i="12" l="1"/>
  <c r="E1087" i="13"/>
  <c r="N2853" i="12"/>
  <c r="O2853" i="12" s="1"/>
  <c r="P2853" i="12" s="1"/>
  <c r="J2853" i="12"/>
  <c r="Y2853" i="12"/>
  <c r="I2853" i="12"/>
  <c r="V2853" i="12"/>
  <c r="B2854" i="12"/>
  <c r="U2853" i="12"/>
  <c r="E2853" i="12"/>
  <c r="F2853" i="12" s="1"/>
  <c r="K2852" i="12"/>
  <c r="Q2852" i="12"/>
  <c r="R2852" i="12" s="1"/>
  <c r="W2853" i="12" l="1"/>
  <c r="K2853" i="12"/>
  <c r="Q2853" i="12"/>
  <c r="R2853" i="12" s="1"/>
  <c r="E1086" i="13"/>
  <c r="N2854" i="12"/>
  <c r="O2854" i="12" s="1"/>
  <c r="P2854" i="12" s="1"/>
  <c r="J2854" i="12"/>
  <c r="Y2854" i="12"/>
  <c r="I2854" i="12"/>
  <c r="V2854" i="12"/>
  <c r="B2855" i="12"/>
  <c r="U2854" i="12"/>
  <c r="E2854" i="12"/>
  <c r="F2854" i="12" s="1"/>
  <c r="K2854" i="12" l="1"/>
  <c r="W2854" i="12"/>
  <c r="E1085" i="13"/>
  <c r="J2855" i="12"/>
  <c r="Y2855" i="12"/>
  <c r="I2855" i="12"/>
  <c r="V2855" i="12"/>
  <c r="B2856" i="12"/>
  <c r="U2855" i="12"/>
  <c r="E2855" i="12"/>
  <c r="F2855" i="12" s="1"/>
  <c r="N2855" i="12"/>
  <c r="O2855" i="12" s="1"/>
  <c r="P2855" i="12" s="1"/>
  <c r="Q2854" i="12"/>
  <c r="R2854" i="12" s="1"/>
  <c r="W2855" i="12" l="1"/>
  <c r="E1084" i="13"/>
  <c r="Y2856" i="12"/>
  <c r="I2856" i="12"/>
  <c r="V2856" i="12"/>
  <c r="B2857" i="12"/>
  <c r="U2856" i="12"/>
  <c r="E2856" i="12"/>
  <c r="F2856" i="12" s="1"/>
  <c r="N2856" i="12"/>
  <c r="O2856" i="12" s="1"/>
  <c r="P2856" i="12" s="1"/>
  <c r="J2856" i="12"/>
  <c r="K2855" i="12"/>
  <c r="Q2855" i="12"/>
  <c r="R2855" i="12" s="1"/>
  <c r="W2856" i="12" l="1"/>
  <c r="E1083" i="13"/>
  <c r="V2857" i="12"/>
  <c r="B2858" i="12"/>
  <c r="U2857" i="12"/>
  <c r="E2857" i="12"/>
  <c r="F2857" i="12" s="1"/>
  <c r="N2857" i="12"/>
  <c r="O2857" i="12" s="1"/>
  <c r="P2857" i="12" s="1"/>
  <c r="J2857" i="12"/>
  <c r="Y2857" i="12"/>
  <c r="I2857" i="12"/>
  <c r="K2856" i="12"/>
  <c r="Q2856" i="12"/>
  <c r="R2856" i="12" s="1"/>
  <c r="K2857" i="12" l="1"/>
  <c r="W2857" i="12"/>
  <c r="Q2857" i="12"/>
  <c r="R2857" i="12" s="1"/>
  <c r="E1082" i="13"/>
  <c r="N2858" i="12"/>
  <c r="O2858" i="12" s="1"/>
  <c r="P2858" i="12" s="1"/>
  <c r="J2858" i="12"/>
  <c r="Y2858" i="12"/>
  <c r="I2858" i="12"/>
  <c r="B2859" i="12"/>
  <c r="U2858" i="12"/>
  <c r="E2858" i="12"/>
  <c r="F2858" i="12" s="1"/>
  <c r="V2858" i="12"/>
  <c r="Q2858" i="12" l="1"/>
  <c r="R2858" i="12" s="1"/>
  <c r="W2858" i="12"/>
  <c r="E1081" i="13"/>
  <c r="N2859" i="12"/>
  <c r="O2859" i="12" s="1"/>
  <c r="P2859" i="12" s="1"/>
  <c r="J2859" i="12"/>
  <c r="Y2859" i="12"/>
  <c r="I2859" i="12"/>
  <c r="V2859" i="12"/>
  <c r="B2860" i="12"/>
  <c r="U2859" i="12"/>
  <c r="E2859" i="12"/>
  <c r="F2859" i="12" s="1"/>
  <c r="K2858" i="12"/>
  <c r="W2859" i="12" l="1"/>
  <c r="Q2859" i="12"/>
  <c r="R2859" i="12" s="1"/>
  <c r="E1080" i="13"/>
  <c r="J2860" i="12"/>
  <c r="Y2860" i="12"/>
  <c r="I2860" i="12"/>
  <c r="V2860" i="12"/>
  <c r="B2861" i="12"/>
  <c r="U2860" i="12"/>
  <c r="E2860" i="12"/>
  <c r="F2860" i="12" s="1"/>
  <c r="N2860" i="12"/>
  <c r="O2860" i="12" s="1"/>
  <c r="P2860" i="12" s="1"/>
  <c r="K2859" i="12"/>
  <c r="K2860" i="12" l="1"/>
  <c r="Q2860" i="12"/>
  <c r="R2860" i="12" s="1"/>
  <c r="W2860" i="12"/>
  <c r="E1079" i="13"/>
  <c r="J2861" i="12"/>
  <c r="Y2861" i="12"/>
  <c r="I2861" i="12"/>
  <c r="V2861" i="12"/>
  <c r="B2862" i="12"/>
  <c r="U2861" i="12"/>
  <c r="E2861" i="12"/>
  <c r="F2861" i="12" s="1"/>
  <c r="N2861" i="12"/>
  <c r="O2861" i="12" s="1"/>
  <c r="P2861" i="12" s="1"/>
  <c r="W2861" i="12" l="1"/>
  <c r="K2861" i="12"/>
  <c r="Q2861" i="12"/>
  <c r="R2861" i="12" s="1"/>
  <c r="E1078" i="13"/>
  <c r="V2862" i="12"/>
  <c r="B2863" i="12"/>
  <c r="U2862" i="12"/>
  <c r="E2862" i="12"/>
  <c r="F2862" i="12" s="1"/>
  <c r="N2862" i="12"/>
  <c r="O2862" i="12" s="1"/>
  <c r="P2862" i="12" s="1"/>
  <c r="Y2862" i="12"/>
  <c r="I2862" i="12"/>
  <c r="J2862" i="12"/>
  <c r="K2862" i="12" l="1"/>
  <c r="Q2862" i="12"/>
  <c r="R2862" i="12" s="1"/>
  <c r="W2862" i="12"/>
  <c r="E1077" i="13"/>
  <c r="N2863" i="12"/>
  <c r="O2863" i="12" s="1"/>
  <c r="P2863" i="12" s="1"/>
  <c r="J2863" i="12"/>
  <c r="Y2863" i="12"/>
  <c r="I2863" i="12"/>
  <c r="V2863" i="12"/>
  <c r="B2864" i="12"/>
  <c r="U2863" i="12"/>
  <c r="E2863" i="12"/>
  <c r="F2863" i="12" s="1"/>
  <c r="Q2863" i="12" l="1"/>
  <c r="R2863" i="12" s="1"/>
  <c r="W2863" i="12"/>
  <c r="E1076" i="13"/>
  <c r="N2864" i="12"/>
  <c r="O2864" i="12" s="1"/>
  <c r="P2864" i="12" s="1"/>
  <c r="J2864" i="12"/>
  <c r="Y2864" i="12"/>
  <c r="I2864" i="12"/>
  <c r="V2864" i="12"/>
  <c r="B2865" i="12"/>
  <c r="U2864" i="12"/>
  <c r="E2864" i="12"/>
  <c r="F2864" i="12" s="1"/>
  <c r="K2863" i="12"/>
  <c r="K2864" i="12" l="1"/>
  <c r="Q2864" i="12"/>
  <c r="R2864" i="12" s="1"/>
  <c r="W2864" i="12"/>
  <c r="E1075" i="13"/>
  <c r="N2865" i="12"/>
  <c r="O2865" i="12" s="1"/>
  <c r="P2865" i="12" s="1"/>
  <c r="J2865" i="12"/>
  <c r="Y2865" i="12"/>
  <c r="I2865" i="12"/>
  <c r="V2865" i="12"/>
  <c r="B2866" i="12"/>
  <c r="U2865" i="12"/>
  <c r="E2865" i="12"/>
  <c r="F2865" i="12" s="1"/>
  <c r="W2865" i="12" l="1"/>
  <c r="Q2865" i="12"/>
  <c r="R2865" i="12" s="1"/>
  <c r="E1074" i="13"/>
  <c r="J2866" i="12"/>
  <c r="Y2866" i="12"/>
  <c r="I2866" i="12"/>
  <c r="V2866" i="12"/>
  <c r="B2867" i="12"/>
  <c r="U2866" i="12"/>
  <c r="E2866" i="12"/>
  <c r="F2866" i="12" s="1"/>
  <c r="N2866" i="12"/>
  <c r="O2866" i="12" s="1"/>
  <c r="P2866" i="12" s="1"/>
  <c r="K2865" i="12"/>
  <c r="K2866" i="12" l="1"/>
  <c r="Q2866" i="12"/>
  <c r="R2866" i="12" s="1"/>
  <c r="W2866" i="12"/>
  <c r="E1073" i="13"/>
  <c r="V2867" i="12"/>
  <c r="B2868" i="12"/>
  <c r="U2867" i="12"/>
  <c r="E2867" i="12"/>
  <c r="F2867" i="12" s="1"/>
  <c r="N2867" i="12"/>
  <c r="O2867" i="12" s="1"/>
  <c r="P2867" i="12" s="1"/>
  <c r="J2867" i="12"/>
  <c r="Y2867" i="12"/>
  <c r="I2867" i="12"/>
  <c r="K2867" i="12" l="1"/>
  <c r="W2867" i="12"/>
  <c r="E1072" i="13"/>
  <c r="B2869" i="12"/>
  <c r="U2868" i="12"/>
  <c r="E2868" i="12"/>
  <c r="F2868" i="12" s="1"/>
  <c r="N2868" i="12"/>
  <c r="O2868" i="12" s="1"/>
  <c r="P2868" i="12" s="1"/>
  <c r="J2868" i="12"/>
  <c r="Y2868" i="12"/>
  <c r="I2868" i="12"/>
  <c r="V2868" i="12"/>
  <c r="Q2867" i="12"/>
  <c r="R2867" i="12" s="1"/>
  <c r="W2868" i="12" l="1"/>
  <c r="Q2868" i="12"/>
  <c r="R2868" i="12" s="1"/>
  <c r="E1071" i="13"/>
  <c r="N2869" i="12"/>
  <c r="O2869" i="12" s="1"/>
  <c r="P2869" i="12" s="1"/>
  <c r="J2869" i="12"/>
  <c r="Y2869" i="12"/>
  <c r="I2869" i="12"/>
  <c r="V2869" i="12"/>
  <c r="U2869" i="12"/>
  <c r="E2869" i="12"/>
  <c r="F2869" i="12" s="1"/>
  <c r="B2870" i="12"/>
  <c r="K2868" i="12"/>
  <c r="W2869" i="12" l="1"/>
  <c r="Q2869" i="12"/>
  <c r="R2869" i="12" s="1"/>
  <c r="E1070" i="13"/>
  <c r="N2870" i="12"/>
  <c r="O2870" i="12" s="1"/>
  <c r="P2870" i="12" s="1"/>
  <c r="J2870" i="12"/>
  <c r="Y2870" i="12"/>
  <c r="I2870" i="12"/>
  <c r="V2870" i="12"/>
  <c r="B2871" i="12"/>
  <c r="U2870" i="12"/>
  <c r="E2870" i="12"/>
  <c r="F2870" i="12" s="1"/>
  <c r="K2869" i="12"/>
  <c r="Q2870" i="12" l="1"/>
  <c r="R2870" i="12" s="1"/>
  <c r="K2870" i="12"/>
  <c r="W2870" i="12"/>
  <c r="E1069" i="13"/>
  <c r="J2871" i="12"/>
  <c r="Y2871" i="12"/>
  <c r="I2871" i="12"/>
  <c r="V2871" i="12"/>
  <c r="B2872" i="12"/>
  <c r="U2871" i="12"/>
  <c r="E2871" i="12"/>
  <c r="F2871" i="12" s="1"/>
  <c r="N2871" i="12"/>
  <c r="O2871" i="12" s="1"/>
  <c r="P2871" i="12" s="1"/>
  <c r="Q2871" i="12" l="1"/>
  <c r="R2871" i="12" s="1"/>
  <c r="K2871" i="12"/>
  <c r="W2871" i="12"/>
  <c r="E1068" i="13"/>
  <c r="Y2872" i="12"/>
  <c r="I2872" i="12"/>
  <c r="V2872" i="12"/>
  <c r="B2873" i="12"/>
  <c r="U2872" i="12"/>
  <c r="E2872" i="12"/>
  <c r="F2872" i="12" s="1"/>
  <c r="N2872" i="12"/>
  <c r="O2872" i="12" s="1"/>
  <c r="P2872" i="12" s="1"/>
  <c r="J2872" i="12"/>
  <c r="W2872" i="12" l="1"/>
  <c r="Q2872" i="12"/>
  <c r="R2872" i="12" s="1"/>
  <c r="K2872" i="12"/>
  <c r="E1067" i="13"/>
  <c r="V2873" i="12"/>
  <c r="B2874" i="12"/>
  <c r="U2873" i="12"/>
  <c r="E2873" i="12"/>
  <c r="F2873" i="12" s="1"/>
  <c r="N2873" i="12"/>
  <c r="O2873" i="12" s="1"/>
  <c r="P2873" i="12" s="1"/>
  <c r="J2873" i="12"/>
  <c r="I2873" i="12"/>
  <c r="Y2873" i="12"/>
  <c r="K2873" i="12" l="1"/>
  <c r="Q2873" i="12"/>
  <c r="R2873" i="12" s="1"/>
  <c r="W2873" i="12"/>
  <c r="E1066" i="13"/>
  <c r="N2874" i="12"/>
  <c r="O2874" i="12" s="1"/>
  <c r="P2874" i="12" s="1"/>
  <c r="J2874" i="12"/>
  <c r="Y2874" i="12"/>
  <c r="I2874" i="12"/>
  <c r="B2875" i="12"/>
  <c r="U2874" i="12"/>
  <c r="E2874" i="12"/>
  <c r="F2874" i="12" s="1"/>
  <c r="V2874" i="12"/>
  <c r="Q2874" i="12" l="1"/>
  <c r="R2874" i="12" s="1"/>
  <c r="W2874" i="12"/>
  <c r="E1065" i="13"/>
  <c r="N2875" i="12"/>
  <c r="O2875" i="12" s="1"/>
  <c r="P2875" i="12" s="1"/>
  <c r="J2875" i="12"/>
  <c r="Y2875" i="12"/>
  <c r="I2875" i="12"/>
  <c r="V2875" i="12"/>
  <c r="B2876" i="12"/>
  <c r="U2875" i="12"/>
  <c r="E2875" i="12"/>
  <c r="F2875" i="12" s="1"/>
  <c r="K2874" i="12"/>
  <c r="W2875" i="12" l="1"/>
  <c r="Q2875" i="12"/>
  <c r="R2875" i="12" s="1"/>
  <c r="E1064" i="13"/>
  <c r="J2876" i="12"/>
  <c r="Y2876" i="12"/>
  <c r="I2876" i="12"/>
  <c r="V2876" i="12"/>
  <c r="B2877" i="12"/>
  <c r="U2876" i="12"/>
  <c r="E2876" i="12"/>
  <c r="F2876" i="12" s="1"/>
  <c r="N2876" i="12"/>
  <c r="O2876" i="12" s="1"/>
  <c r="P2876" i="12" s="1"/>
  <c r="K2875" i="12"/>
  <c r="W2876" i="12" l="1"/>
  <c r="E1063" i="13"/>
  <c r="J2877" i="12"/>
  <c r="Y2877" i="12"/>
  <c r="I2877" i="12"/>
  <c r="V2877" i="12"/>
  <c r="B2878" i="12"/>
  <c r="U2877" i="12"/>
  <c r="E2877" i="12"/>
  <c r="F2877" i="12" s="1"/>
  <c r="N2877" i="12"/>
  <c r="O2877" i="12" s="1"/>
  <c r="P2877" i="12" s="1"/>
  <c r="Q2876" i="12"/>
  <c r="R2876" i="12" s="1"/>
  <c r="K2876" i="12"/>
  <c r="K2877" i="12" l="1"/>
  <c r="E1062" i="13"/>
  <c r="V2878" i="12"/>
  <c r="B2879" i="12"/>
  <c r="U2878" i="12"/>
  <c r="E2878" i="12"/>
  <c r="F2878" i="12" s="1"/>
  <c r="N2878" i="12"/>
  <c r="O2878" i="12" s="1"/>
  <c r="P2878" i="12" s="1"/>
  <c r="Y2878" i="12"/>
  <c r="I2878" i="12"/>
  <c r="J2878" i="12"/>
  <c r="Q2877" i="12"/>
  <c r="R2877" i="12" s="1"/>
  <c r="W2877" i="12"/>
  <c r="W2878" i="12" l="1"/>
  <c r="Q2878" i="12"/>
  <c r="R2878" i="12" s="1"/>
  <c r="E1061" i="13"/>
  <c r="N2879" i="12"/>
  <c r="O2879" i="12" s="1"/>
  <c r="P2879" i="12" s="1"/>
  <c r="J2879" i="12"/>
  <c r="Y2879" i="12"/>
  <c r="I2879" i="12"/>
  <c r="V2879" i="12"/>
  <c r="B2880" i="12"/>
  <c r="U2879" i="12"/>
  <c r="E2879" i="12"/>
  <c r="F2879" i="12" s="1"/>
  <c r="K2878" i="12"/>
  <c r="K2879" i="12" l="1"/>
  <c r="Q2879" i="12"/>
  <c r="R2879" i="12" s="1"/>
  <c r="W2879" i="12"/>
  <c r="E1060" i="13"/>
  <c r="N2880" i="12"/>
  <c r="O2880" i="12" s="1"/>
  <c r="P2880" i="12" s="1"/>
  <c r="J2880" i="12"/>
  <c r="Y2880" i="12"/>
  <c r="I2880" i="12"/>
  <c r="V2880" i="12"/>
  <c r="B2881" i="12"/>
  <c r="U2880" i="12"/>
  <c r="E2880" i="12"/>
  <c r="F2880" i="12" s="1"/>
  <c r="K2880" i="12" l="1"/>
  <c r="Q2880" i="12"/>
  <c r="R2880" i="12" s="1"/>
  <c r="W2880" i="12"/>
  <c r="E1059" i="13"/>
  <c r="N2881" i="12"/>
  <c r="O2881" i="12" s="1"/>
  <c r="P2881" i="12" s="1"/>
  <c r="J2881" i="12"/>
  <c r="Y2881" i="12"/>
  <c r="I2881" i="12"/>
  <c r="V2881" i="12"/>
  <c r="B2882" i="12"/>
  <c r="U2881" i="12"/>
  <c r="E2881" i="12"/>
  <c r="F2881" i="12" s="1"/>
  <c r="W2881" i="12" l="1"/>
  <c r="Q2881" i="12"/>
  <c r="R2881" i="12" s="1"/>
  <c r="E1058" i="13"/>
  <c r="J2882" i="12"/>
  <c r="Y2882" i="12"/>
  <c r="I2882" i="12"/>
  <c r="V2882" i="12"/>
  <c r="B2883" i="12"/>
  <c r="U2882" i="12"/>
  <c r="E2882" i="12"/>
  <c r="F2882" i="12" s="1"/>
  <c r="N2882" i="12"/>
  <c r="O2882" i="12" s="1"/>
  <c r="P2882" i="12" s="1"/>
  <c r="K2881" i="12"/>
  <c r="W2882" i="12" l="1"/>
  <c r="Q2882" i="12"/>
  <c r="R2882" i="12" s="1"/>
  <c r="E1057" i="13"/>
  <c r="V2883" i="12"/>
  <c r="B2884" i="12"/>
  <c r="U2883" i="12"/>
  <c r="E2883" i="12"/>
  <c r="F2883" i="12" s="1"/>
  <c r="N2883" i="12"/>
  <c r="O2883" i="12" s="1"/>
  <c r="P2883" i="12" s="1"/>
  <c r="J2883" i="12"/>
  <c r="Y2883" i="12"/>
  <c r="I2883" i="12"/>
  <c r="K2882" i="12"/>
  <c r="W2883" i="12" l="1"/>
  <c r="E1056" i="13"/>
  <c r="B2885" i="12"/>
  <c r="U2884" i="12"/>
  <c r="E2884" i="12"/>
  <c r="F2884" i="12" s="1"/>
  <c r="N2884" i="12"/>
  <c r="O2884" i="12" s="1"/>
  <c r="P2884" i="12" s="1"/>
  <c r="J2884" i="12"/>
  <c r="Y2884" i="12"/>
  <c r="I2884" i="12"/>
  <c r="V2884" i="12"/>
  <c r="K2883" i="12"/>
  <c r="Q2883" i="12"/>
  <c r="R2883" i="12" s="1"/>
  <c r="W2884" i="12" l="1"/>
  <c r="E1055" i="13"/>
  <c r="N2885" i="12"/>
  <c r="O2885" i="12" s="1"/>
  <c r="P2885" i="12" s="1"/>
  <c r="J2885" i="12"/>
  <c r="Y2885" i="12"/>
  <c r="I2885" i="12"/>
  <c r="V2885" i="12"/>
  <c r="B2886" i="12"/>
  <c r="U2885" i="12"/>
  <c r="E2885" i="12"/>
  <c r="F2885" i="12" s="1"/>
  <c r="Q2884" i="12"/>
  <c r="R2884" i="12" s="1"/>
  <c r="K2884" i="12"/>
  <c r="W2885" i="12" l="1"/>
  <c r="K2885" i="12"/>
  <c r="Q2885" i="12"/>
  <c r="R2885" i="12" s="1"/>
  <c r="E1054" i="13"/>
  <c r="N2886" i="12"/>
  <c r="O2886" i="12" s="1"/>
  <c r="P2886" i="12" s="1"/>
  <c r="J2886" i="12"/>
  <c r="Y2886" i="12"/>
  <c r="I2886" i="12"/>
  <c r="V2886" i="12"/>
  <c r="B2887" i="12"/>
  <c r="U2886" i="12"/>
  <c r="E2886" i="12"/>
  <c r="F2886" i="12" s="1"/>
  <c r="W2886" i="12" l="1"/>
  <c r="Q2886" i="12"/>
  <c r="R2886" i="12" s="1"/>
  <c r="E1053" i="13"/>
  <c r="J2887" i="12"/>
  <c r="Y2887" i="12"/>
  <c r="I2887" i="12"/>
  <c r="V2887" i="12"/>
  <c r="B2888" i="12"/>
  <c r="U2887" i="12"/>
  <c r="E2887" i="12"/>
  <c r="F2887" i="12" s="1"/>
  <c r="N2887" i="12"/>
  <c r="O2887" i="12" s="1"/>
  <c r="P2887" i="12" s="1"/>
  <c r="K2886" i="12"/>
  <c r="K2887" i="12" l="1"/>
  <c r="Q2887" i="12"/>
  <c r="R2887" i="12" s="1"/>
  <c r="W2887" i="12"/>
  <c r="E1052" i="13"/>
  <c r="Y2888" i="12"/>
  <c r="I2888" i="12"/>
  <c r="V2888" i="12"/>
  <c r="B2889" i="12"/>
  <c r="U2888" i="12"/>
  <c r="E2888" i="12"/>
  <c r="F2888" i="12" s="1"/>
  <c r="N2888" i="12"/>
  <c r="O2888" i="12" s="1"/>
  <c r="P2888" i="12" s="1"/>
  <c r="J2888" i="12"/>
  <c r="W2888" i="12" l="1"/>
  <c r="K2888" i="12"/>
  <c r="Q2888" i="12"/>
  <c r="R2888" i="12" s="1"/>
  <c r="E1051" i="13"/>
  <c r="E2889" i="12"/>
  <c r="F2889" i="12" s="1"/>
  <c r="V2889" i="12"/>
  <c r="U2889" i="12"/>
  <c r="B2890" i="12"/>
  <c r="N2889" i="12"/>
  <c r="O2889" i="12" s="1"/>
  <c r="P2889" i="12" s="1"/>
  <c r="J2889" i="12"/>
  <c r="Y2889" i="12"/>
  <c r="I2889" i="12"/>
  <c r="K2889" i="12" l="1"/>
  <c r="E1050" i="13"/>
  <c r="J2890" i="12"/>
  <c r="Y2890" i="12"/>
  <c r="I2890" i="12"/>
  <c r="B2891" i="12"/>
  <c r="U2890" i="12"/>
  <c r="E2890" i="12"/>
  <c r="F2890" i="12" s="1"/>
  <c r="V2890" i="12"/>
  <c r="N2890" i="12"/>
  <c r="O2890" i="12" s="1"/>
  <c r="P2890" i="12" s="1"/>
  <c r="Q2889" i="12"/>
  <c r="R2889" i="12" s="1"/>
  <c r="W2889" i="12"/>
  <c r="W2890" i="12" l="1"/>
  <c r="E1049" i="13"/>
  <c r="J2891" i="12"/>
  <c r="V2891" i="12"/>
  <c r="Y2891" i="12"/>
  <c r="U2891" i="12"/>
  <c r="N2891" i="12"/>
  <c r="O2891" i="12" s="1"/>
  <c r="P2891" i="12" s="1"/>
  <c r="B2892" i="12"/>
  <c r="I2891" i="12"/>
  <c r="E2891" i="12"/>
  <c r="F2891" i="12" s="1"/>
  <c r="K2890" i="12"/>
  <c r="Q2890" i="12"/>
  <c r="R2890" i="12" s="1"/>
  <c r="W2891" i="12" l="1"/>
  <c r="Q2891" i="12"/>
  <c r="R2891" i="12" s="1"/>
  <c r="K2891" i="12"/>
  <c r="E1048" i="13"/>
  <c r="Y2892" i="12"/>
  <c r="I2892" i="12"/>
  <c r="V2892" i="12"/>
  <c r="U2892" i="12"/>
  <c r="N2892" i="12"/>
  <c r="O2892" i="12" s="1"/>
  <c r="P2892" i="12" s="1"/>
  <c r="B2893" i="12"/>
  <c r="J2892" i="12"/>
  <c r="E2892" i="12"/>
  <c r="F2892" i="12" s="1"/>
  <c r="W2892" i="12" l="1"/>
  <c r="K2892" i="12"/>
  <c r="E1047" i="13"/>
  <c r="V2893" i="12"/>
  <c r="B2894" i="12"/>
  <c r="U2893" i="12"/>
  <c r="E2893" i="12"/>
  <c r="F2893" i="12" s="1"/>
  <c r="J2893" i="12"/>
  <c r="N2893" i="12"/>
  <c r="O2893" i="12" s="1"/>
  <c r="P2893" i="12" s="1"/>
  <c r="I2893" i="12"/>
  <c r="Y2893" i="12"/>
  <c r="Q2892" i="12"/>
  <c r="R2892" i="12" s="1"/>
  <c r="W2893" i="12" l="1"/>
  <c r="Q2893" i="12"/>
  <c r="R2893" i="12" s="1"/>
  <c r="E1046" i="13"/>
  <c r="N2894" i="12"/>
  <c r="O2894" i="12" s="1"/>
  <c r="P2894" i="12" s="1"/>
  <c r="Y2894" i="12"/>
  <c r="I2894" i="12"/>
  <c r="J2894" i="12"/>
  <c r="B2895" i="12"/>
  <c r="E2894" i="12"/>
  <c r="F2894" i="12" s="1"/>
  <c r="V2894" i="12"/>
  <c r="U2894" i="12"/>
  <c r="K2893" i="12"/>
  <c r="W2894" i="12" l="1"/>
  <c r="E1045" i="13"/>
  <c r="N2895" i="12"/>
  <c r="O2895" i="12" s="1"/>
  <c r="P2895" i="12" s="1"/>
  <c r="J2895" i="12"/>
  <c r="V2895" i="12"/>
  <c r="Y2895" i="12"/>
  <c r="U2895" i="12"/>
  <c r="I2895" i="12"/>
  <c r="B2896" i="12"/>
  <c r="E2895" i="12"/>
  <c r="F2895" i="12" s="1"/>
  <c r="Q2894" i="12"/>
  <c r="R2894" i="12" s="1"/>
  <c r="K2894" i="12"/>
  <c r="W2895" i="12" l="1"/>
  <c r="Q2895" i="12"/>
  <c r="R2895" i="12" s="1"/>
  <c r="E1044" i="13"/>
  <c r="Y2896" i="12"/>
  <c r="V2896" i="12"/>
  <c r="U2896" i="12"/>
  <c r="N2896" i="12"/>
  <c r="O2896" i="12" s="1"/>
  <c r="P2896" i="12" s="1"/>
  <c r="J2896" i="12"/>
  <c r="B2897" i="12"/>
  <c r="I2896" i="12"/>
  <c r="E2896" i="12"/>
  <c r="F2896" i="12" s="1"/>
  <c r="K2895" i="12"/>
  <c r="W2896" i="12" l="1"/>
  <c r="K2896" i="12"/>
  <c r="E1043" i="13"/>
  <c r="J2897" i="12"/>
  <c r="Y2897" i="12"/>
  <c r="I2897" i="12"/>
  <c r="B2898" i="12"/>
  <c r="U2897" i="12"/>
  <c r="E2897" i="12"/>
  <c r="F2897" i="12" s="1"/>
  <c r="N2897" i="12"/>
  <c r="O2897" i="12" s="1"/>
  <c r="P2897" i="12" s="1"/>
  <c r="V2897" i="12"/>
  <c r="Q2896" i="12"/>
  <c r="R2896" i="12" s="1"/>
  <c r="W2897" i="12" l="1"/>
  <c r="E1042" i="13"/>
  <c r="V2898" i="12"/>
  <c r="B2899" i="12"/>
  <c r="U2898" i="12"/>
  <c r="E2898" i="12"/>
  <c r="F2898" i="12" s="1"/>
  <c r="J2898" i="12"/>
  <c r="I2898" i="12"/>
  <c r="Y2898" i="12"/>
  <c r="N2898" i="12"/>
  <c r="O2898" i="12" s="1"/>
  <c r="P2898" i="12" s="1"/>
  <c r="K2897" i="12"/>
  <c r="Q2897" i="12"/>
  <c r="R2897" i="12" s="1"/>
  <c r="W2898" i="12" l="1"/>
  <c r="Q2898" i="12"/>
  <c r="R2898" i="12" s="1"/>
  <c r="E1041" i="13"/>
  <c r="N2899" i="12"/>
  <c r="O2899" i="12" s="1"/>
  <c r="P2899" i="12" s="1"/>
  <c r="J2899" i="12"/>
  <c r="E2899" i="12"/>
  <c r="F2899" i="12" s="1"/>
  <c r="Y2899" i="12"/>
  <c r="V2899" i="12"/>
  <c r="U2899" i="12"/>
  <c r="I2899" i="12"/>
  <c r="B2900" i="12"/>
  <c r="K2898" i="12"/>
  <c r="W2899" i="12" l="1"/>
  <c r="E1040" i="13"/>
  <c r="B2901" i="12"/>
  <c r="U2900" i="12"/>
  <c r="E2900" i="12"/>
  <c r="F2900" i="12" s="1"/>
  <c r="Y2900" i="12"/>
  <c r="V2900" i="12"/>
  <c r="N2900" i="12"/>
  <c r="O2900" i="12" s="1"/>
  <c r="P2900" i="12" s="1"/>
  <c r="J2900" i="12"/>
  <c r="I2900" i="12"/>
  <c r="K2899" i="12"/>
  <c r="Q2899" i="12"/>
  <c r="R2899" i="12" s="1"/>
  <c r="Q2900" i="12" l="1"/>
  <c r="R2900" i="12" s="1"/>
  <c r="W2900" i="12"/>
  <c r="E1039" i="13"/>
  <c r="N2901" i="12"/>
  <c r="O2901" i="12" s="1"/>
  <c r="P2901" i="12" s="1"/>
  <c r="Y2901" i="12"/>
  <c r="I2901" i="12"/>
  <c r="U2901" i="12"/>
  <c r="J2901" i="12"/>
  <c r="B2902" i="12"/>
  <c r="E2901" i="12"/>
  <c r="F2901" i="12" s="1"/>
  <c r="V2901" i="12"/>
  <c r="K2900" i="12"/>
  <c r="W2901" i="12" l="1"/>
  <c r="Q2901" i="12"/>
  <c r="R2901" i="12" s="1"/>
  <c r="E1038" i="13"/>
  <c r="J2902" i="12"/>
  <c r="Y2902" i="12"/>
  <c r="I2902" i="12"/>
  <c r="V2902" i="12"/>
  <c r="B2903" i="12"/>
  <c r="U2902" i="12"/>
  <c r="E2902" i="12"/>
  <c r="F2902" i="12" s="1"/>
  <c r="N2902" i="12"/>
  <c r="O2902" i="12" s="1"/>
  <c r="P2902" i="12" s="1"/>
  <c r="K2901" i="12"/>
  <c r="W2902" i="12" l="1"/>
  <c r="Q2902" i="12"/>
  <c r="R2902" i="12" s="1"/>
  <c r="E1037" i="13"/>
  <c r="V2903" i="12"/>
  <c r="N2903" i="12"/>
  <c r="O2903" i="12" s="1"/>
  <c r="P2903" i="12" s="1"/>
  <c r="I2903" i="12"/>
  <c r="E2903" i="12"/>
  <c r="F2903" i="12" s="1"/>
  <c r="Y2903" i="12"/>
  <c r="U2903" i="12"/>
  <c r="B2904" i="12"/>
  <c r="J2903" i="12"/>
  <c r="K2902" i="12"/>
  <c r="K2903" i="12" l="1"/>
  <c r="E1036" i="13"/>
  <c r="B2905" i="12"/>
  <c r="U2904" i="12"/>
  <c r="E2904" i="12"/>
  <c r="F2904" i="12" s="1"/>
  <c r="Y2904" i="12"/>
  <c r="I2904" i="12"/>
  <c r="V2904" i="12"/>
  <c r="N2904" i="12"/>
  <c r="O2904" i="12" s="1"/>
  <c r="P2904" i="12" s="1"/>
  <c r="J2904" i="12"/>
  <c r="W2903" i="12"/>
  <c r="Q2903" i="12"/>
  <c r="R2903" i="12" s="1"/>
  <c r="W2904" i="12" l="1"/>
  <c r="E1035" i="13"/>
  <c r="V2905" i="12"/>
  <c r="U2905" i="12"/>
  <c r="N2905" i="12"/>
  <c r="O2905" i="12" s="1"/>
  <c r="P2905" i="12" s="1"/>
  <c r="J2905" i="12"/>
  <c r="B2906" i="12"/>
  <c r="I2905" i="12"/>
  <c r="E2905" i="12"/>
  <c r="F2905" i="12" s="1"/>
  <c r="Y2905" i="12"/>
  <c r="Q2904" i="12"/>
  <c r="R2904" i="12" s="1"/>
  <c r="K2904" i="12"/>
  <c r="W2905" i="12" l="1"/>
  <c r="Q2905" i="12"/>
  <c r="R2905" i="12" s="1"/>
  <c r="K2905" i="12"/>
  <c r="E1034" i="13"/>
  <c r="N2906" i="12"/>
  <c r="O2906" i="12" s="1"/>
  <c r="P2906" i="12" s="1"/>
  <c r="J2906" i="12"/>
  <c r="Y2906" i="12"/>
  <c r="I2906" i="12"/>
  <c r="B2907" i="12"/>
  <c r="U2906" i="12"/>
  <c r="E2906" i="12"/>
  <c r="F2906" i="12" s="1"/>
  <c r="V2906" i="12"/>
  <c r="Q2906" i="12" l="1"/>
  <c r="R2906" i="12" s="1"/>
  <c r="W2906" i="12"/>
  <c r="E1033" i="13"/>
  <c r="J2907" i="12"/>
  <c r="V2907" i="12"/>
  <c r="I2907" i="12"/>
  <c r="B2908" i="12"/>
  <c r="E2907" i="12"/>
  <c r="F2907" i="12" s="1"/>
  <c r="Y2907" i="12"/>
  <c r="U2907" i="12"/>
  <c r="N2907" i="12"/>
  <c r="O2907" i="12" s="1"/>
  <c r="P2907" i="12" s="1"/>
  <c r="K2906" i="12"/>
  <c r="E1032" i="13" l="1"/>
  <c r="Y2908" i="12"/>
  <c r="I2908" i="12"/>
  <c r="B2909" i="12"/>
  <c r="U2908" i="12"/>
  <c r="E2908" i="12"/>
  <c r="F2908" i="12" s="1"/>
  <c r="J2908" i="12"/>
  <c r="V2908" i="12"/>
  <c r="N2908" i="12"/>
  <c r="O2908" i="12" s="1"/>
  <c r="P2908" i="12" s="1"/>
  <c r="K2907" i="12"/>
  <c r="Q2907" i="12"/>
  <c r="R2907" i="12" s="1"/>
  <c r="W2907" i="12"/>
  <c r="W2908" i="12" l="1"/>
  <c r="E1031" i="13"/>
  <c r="V2909" i="12"/>
  <c r="B2910" i="12"/>
  <c r="U2909" i="12"/>
  <c r="E2909" i="12"/>
  <c r="F2909" i="12" s="1"/>
  <c r="J2909" i="12"/>
  <c r="I2909" i="12"/>
  <c r="Y2909" i="12"/>
  <c r="N2909" i="12"/>
  <c r="O2909" i="12" s="1"/>
  <c r="P2909" i="12" s="1"/>
  <c r="K2908" i="12"/>
  <c r="Q2908" i="12"/>
  <c r="R2908" i="12" s="1"/>
  <c r="W2909" i="12" l="1"/>
  <c r="Q2909" i="12"/>
  <c r="R2909" i="12" s="1"/>
  <c r="E1030" i="13"/>
  <c r="N2910" i="12"/>
  <c r="O2910" i="12" s="1"/>
  <c r="P2910" i="12" s="1"/>
  <c r="J2910" i="12"/>
  <c r="Y2910" i="12"/>
  <c r="I2910" i="12"/>
  <c r="E2910" i="12"/>
  <c r="F2910" i="12" s="1"/>
  <c r="B2911" i="12"/>
  <c r="V2910" i="12"/>
  <c r="U2910" i="12"/>
  <c r="K2909" i="12"/>
  <c r="W2910" i="12" l="1"/>
  <c r="Q2910" i="12"/>
  <c r="R2910" i="12" s="1"/>
  <c r="E1029" i="13"/>
  <c r="N2911" i="12"/>
  <c r="O2911" i="12" s="1"/>
  <c r="P2911" i="12" s="1"/>
  <c r="J2911" i="12"/>
  <c r="V2911" i="12"/>
  <c r="I2911" i="12"/>
  <c r="E2911" i="12"/>
  <c r="F2911" i="12" s="1"/>
  <c r="B2912" i="12"/>
  <c r="Y2911" i="12"/>
  <c r="U2911" i="12"/>
  <c r="K2910" i="12"/>
  <c r="K2911" i="12" l="1"/>
  <c r="Q2911" i="12"/>
  <c r="R2911" i="12" s="1"/>
  <c r="W2911" i="12"/>
  <c r="E1028" i="13"/>
  <c r="Y2912" i="12"/>
  <c r="I2912" i="12"/>
  <c r="N2912" i="12"/>
  <c r="O2912" i="12" s="1"/>
  <c r="P2912" i="12" s="1"/>
  <c r="J2912" i="12"/>
  <c r="E2912" i="12"/>
  <c r="F2912" i="12" s="1"/>
  <c r="B2913" i="12"/>
  <c r="V2912" i="12"/>
  <c r="U2912" i="12"/>
  <c r="K2912" i="12" l="1"/>
  <c r="W2912" i="12"/>
  <c r="E1027" i="13"/>
  <c r="J2913" i="12"/>
  <c r="Y2913" i="12"/>
  <c r="I2913" i="12"/>
  <c r="V2913" i="12"/>
  <c r="B2914" i="12"/>
  <c r="U2913" i="12"/>
  <c r="E2913" i="12"/>
  <c r="F2913" i="12" s="1"/>
  <c r="N2913" i="12"/>
  <c r="O2913" i="12" s="1"/>
  <c r="P2913" i="12" s="1"/>
  <c r="Q2912" i="12"/>
  <c r="R2912" i="12" s="1"/>
  <c r="K2913" i="12" l="1"/>
  <c r="Q2913" i="12"/>
  <c r="R2913" i="12" s="1"/>
  <c r="W2913" i="12"/>
  <c r="E1026" i="13"/>
  <c r="V2914" i="12"/>
  <c r="B2915" i="12"/>
  <c r="U2914" i="12"/>
  <c r="E2914" i="12"/>
  <c r="F2914" i="12" s="1"/>
  <c r="N2914" i="12"/>
  <c r="O2914" i="12" s="1"/>
  <c r="P2914" i="12" s="1"/>
  <c r="J2914" i="12"/>
  <c r="I2914" i="12"/>
  <c r="Y2914" i="12"/>
  <c r="K2914" i="12" l="1"/>
  <c r="Q2914" i="12"/>
  <c r="R2914" i="12" s="1"/>
  <c r="W2914" i="12"/>
  <c r="E1025" i="13"/>
  <c r="N2915" i="12"/>
  <c r="O2915" i="12" s="1"/>
  <c r="P2915" i="12" s="1"/>
  <c r="J2915" i="12"/>
  <c r="U2915" i="12"/>
  <c r="I2915" i="12"/>
  <c r="E2915" i="12"/>
  <c r="F2915" i="12" s="1"/>
  <c r="B2916" i="12"/>
  <c r="Y2915" i="12"/>
  <c r="V2915" i="12"/>
  <c r="K2915" i="12" l="1"/>
  <c r="W2915" i="12"/>
  <c r="Q2915" i="12"/>
  <c r="R2915" i="12" s="1"/>
  <c r="E1024" i="13"/>
  <c r="V2916" i="12"/>
  <c r="B2917" i="12"/>
  <c r="U2916" i="12"/>
  <c r="E2916" i="12"/>
  <c r="F2916" i="12" s="1"/>
  <c r="Y2916" i="12"/>
  <c r="N2916" i="12"/>
  <c r="O2916" i="12" s="1"/>
  <c r="P2916" i="12" s="1"/>
  <c r="J2916" i="12"/>
  <c r="I2916" i="12"/>
  <c r="E1023" i="13" l="1"/>
  <c r="N2917" i="12"/>
  <c r="O2917" i="12" s="1"/>
  <c r="P2917" i="12" s="1"/>
  <c r="J2917" i="12"/>
  <c r="Y2917" i="12"/>
  <c r="I2917" i="12"/>
  <c r="B2918" i="12"/>
  <c r="U2917" i="12"/>
  <c r="E2917" i="12"/>
  <c r="F2917" i="12" s="1"/>
  <c r="V2917" i="12"/>
  <c r="Q2916" i="12"/>
  <c r="R2916" i="12" s="1"/>
  <c r="K2916" i="12"/>
  <c r="W2916" i="12"/>
  <c r="W2917" i="12" l="1"/>
  <c r="Q2917" i="12"/>
  <c r="R2917" i="12" s="1"/>
  <c r="E1022" i="13"/>
  <c r="J2918" i="12"/>
  <c r="Y2918" i="12"/>
  <c r="I2918" i="12"/>
  <c r="V2918" i="12"/>
  <c r="B2919" i="12"/>
  <c r="U2918" i="12"/>
  <c r="E2918" i="12"/>
  <c r="F2918" i="12" s="1"/>
  <c r="N2918" i="12"/>
  <c r="O2918" i="12" s="1"/>
  <c r="P2918" i="12" s="1"/>
  <c r="K2917" i="12"/>
  <c r="W2918" i="12" l="1"/>
  <c r="E1021" i="13"/>
  <c r="Y2919" i="12"/>
  <c r="I2919" i="12"/>
  <c r="V2919" i="12"/>
  <c r="N2919" i="12"/>
  <c r="O2919" i="12" s="1"/>
  <c r="P2919" i="12" s="1"/>
  <c r="U2919" i="12"/>
  <c r="J2919" i="12"/>
  <c r="E2919" i="12"/>
  <c r="F2919" i="12" s="1"/>
  <c r="B2920" i="12"/>
  <c r="K2918" i="12"/>
  <c r="Q2918" i="12"/>
  <c r="R2918" i="12" s="1"/>
  <c r="Q2919" i="12" l="1"/>
  <c r="R2919" i="12" s="1"/>
  <c r="K2919" i="12"/>
  <c r="E1020" i="13"/>
  <c r="V2920" i="12"/>
  <c r="B2921" i="12"/>
  <c r="U2920" i="12"/>
  <c r="E2920" i="12"/>
  <c r="F2920" i="12" s="1"/>
  <c r="N2920" i="12"/>
  <c r="O2920" i="12" s="1"/>
  <c r="P2920" i="12" s="1"/>
  <c r="J2920" i="12"/>
  <c r="Y2920" i="12"/>
  <c r="I2920" i="12"/>
  <c r="W2919" i="12"/>
  <c r="W2920" i="12" l="1"/>
  <c r="E1019" i="13"/>
  <c r="N2921" i="12"/>
  <c r="O2921" i="12" s="1"/>
  <c r="P2921" i="12" s="1"/>
  <c r="Y2921" i="12"/>
  <c r="I2921" i="12"/>
  <c r="V2921" i="12"/>
  <c r="U2921" i="12"/>
  <c r="J2921" i="12"/>
  <c r="E2921" i="12"/>
  <c r="F2921" i="12" s="1"/>
  <c r="B2922" i="12"/>
  <c r="K2920" i="12"/>
  <c r="Q2920" i="12"/>
  <c r="R2920" i="12" s="1"/>
  <c r="K2921" i="12" l="1"/>
  <c r="W2921" i="12"/>
  <c r="E1018" i="13"/>
  <c r="N2922" i="12"/>
  <c r="O2922" i="12" s="1"/>
  <c r="P2922" i="12" s="1"/>
  <c r="J2922" i="12"/>
  <c r="Y2922" i="12"/>
  <c r="I2922" i="12"/>
  <c r="V2922" i="12"/>
  <c r="B2923" i="12"/>
  <c r="U2922" i="12"/>
  <c r="E2922" i="12"/>
  <c r="F2922" i="12" s="1"/>
  <c r="Q2921" i="12"/>
  <c r="R2921" i="12" s="1"/>
  <c r="W2922" i="12" l="1"/>
  <c r="E1017" i="13"/>
  <c r="J2923" i="12"/>
  <c r="V2923" i="12"/>
  <c r="B2924" i="12"/>
  <c r="U2923" i="12"/>
  <c r="E2923" i="12"/>
  <c r="F2923" i="12" s="1"/>
  <c r="N2923" i="12"/>
  <c r="O2923" i="12" s="1"/>
  <c r="P2923" i="12" s="1"/>
  <c r="I2923" i="12"/>
  <c r="Y2923" i="12"/>
  <c r="K2922" i="12"/>
  <c r="Q2922" i="12"/>
  <c r="R2922" i="12" s="1"/>
  <c r="W2923" i="12" l="1"/>
  <c r="Q2923" i="12"/>
  <c r="R2923" i="12" s="1"/>
  <c r="E1016" i="13"/>
  <c r="J2924" i="12"/>
  <c r="Y2924" i="12"/>
  <c r="I2924" i="12"/>
  <c r="B2925" i="12"/>
  <c r="U2924" i="12"/>
  <c r="E2924" i="12"/>
  <c r="F2924" i="12" s="1"/>
  <c r="N2924" i="12"/>
  <c r="O2924" i="12" s="1"/>
  <c r="P2924" i="12" s="1"/>
  <c r="V2924" i="12"/>
  <c r="K2923" i="12"/>
  <c r="W2924" i="12" l="1"/>
  <c r="Q2924" i="12"/>
  <c r="R2924" i="12" s="1"/>
  <c r="E1015" i="13"/>
  <c r="V2925" i="12"/>
  <c r="B2926" i="12"/>
  <c r="U2925" i="12"/>
  <c r="E2925" i="12"/>
  <c r="F2925" i="12" s="1"/>
  <c r="J2925" i="12"/>
  <c r="I2925" i="12"/>
  <c r="Y2925" i="12"/>
  <c r="N2925" i="12"/>
  <c r="O2925" i="12" s="1"/>
  <c r="P2925" i="12" s="1"/>
  <c r="K2924" i="12"/>
  <c r="W2925" i="12" l="1"/>
  <c r="Q2925" i="12"/>
  <c r="R2925" i="12" s="1"/>
  <c r="E1014" i="13"/>
  <c r="N2926" i="12"/>
  <c r="O2926" i="12" s="1"/>
  <c r="P2926" i="12" s="1"/>
  <c r="J2926" i="12"/>
  <c r="Y2926" i="12"/>
  <c r="I2926" i="12"/>
  <c r="B2927" i="12"/>
  <c r="V2926" i="12"/>
  <c r="U2926" i="12"/>
  <c r="E2926" i="12"/>
  <c r="F2926" i="12" s="1"/>
  <c r="K2925" i="12"/>
  <c r="W2926" i="12" l="1"/>
  <c r="E1013" i="13"/>
  <c r="N2927" i="12"/>
  <c r="O2927" i="12" s="1"/>
  <c r="P2927" i="12" s="1"/>
  <c r="J2927" i="12"/>
  <c r="Y2927" i="12"/>
  <c r="I2927" i="12"/>
  <c r="V2927" i="12"/>
  <c r="B2928" i="12"/>
  <c r="U2927" i="12"/>
  <c r="E2927" i="12"/>
  <c r="F2927" i="12" s="1"/>
  <c r="K2926" i="12"/>
  <c r="Q2926" i="12"/>
  <c r="R2926" i="12" s="1"/>
  <c r="W2927" i="12" l="1"/>
  <c r="K2927" i="12"/>
  <c r="E1012" i="13"/>
  <c r="N2928" i="12"/>
  <c r="O2928" i="12" s="1"/>
  <c r="P2928" i="12" s="1"/>
  <c r="Y2928" i="12"/>
  <c r="I2928" i="12"/>
  <c r="V2928" i="12"/>
  <c r="U2928" i="12"/>
  <c r="J2928" i="12"/>
  <c r="E2928" i="12"/>
  <c r="F2928" i="12" s="1"/>
  <c r="B2929" i="12"/>
  <c r="Q2927" i="12"/>
  <c r="R2927" i="12" s="1"/>
  <c r="Q2928" i="12" l="1"/>
  <c r="R2928" i="12" s="1"/>
  <c r="K2928" i="12"/>
  <c r="E1011" i="13"/>
  <c r="J2929" i="12"/>
  <c r="Y2929" i="12"/>
  <c r="I2929" i="12"/>
  <c r="V2929" i="12"/>
  <c r="B2930" i="12"/>
  <c r="U2929" i="12"/>
  <c r="E2929" i="12"/>
  <c r="F2929" i="12" s="1"/>
  <c r="N2929" i="12"/>
  <c r="O2929" i="12" s="1"/>
  <c r="P2929" i="12" s="1"/>
  <c r="W2928" i="12"/>
  <c r="E1010" i="13" l="1"/>
  <c r="V2930" i="12"/>
  <c r="B2931" i="12"/>
  <c r="U2930" i="12"/>
  <c r="E2930" i="12"/>
  <c r="F2930" i="12" s="1"/>
  <c r="N2930" i="12"/>
  <c r="O2930" i="12" s="1"/>
  <c r="P2930" i="12" s="1"/>
  <c r="Y2930" i="12"/>
  <c r="J2930" i="12"/>
  <c r="I2930" i="12"/>
  <c r="K2929" i="12"/>
  <c r="Q2929" i="12"/>
  <c r="R2929" i="12" s="1"/>
  <c r="W2929" i="12"/>
  <c r="W2930" i="12" l="1"/>
  <c r="Q2930" i="12"/>
  <c r="R2930" i="12" s="1"/>
  <c r="E1009" i="13"/>
  <c r="B2932" i="12"/>
  <c r="U2931" i="12"/>
  <c r="E2931" i="12"/>
  <c r="F2931" i="12" s="1"/>
  <c r="N2931" i="12"/>
  <c r="O2931" i="12" s="1"/>
  <c r="P2931" i="12" s="1"/>
  <c r="J2931" i="12"/>
  <c r="Y2931" i="12"/>
  <c r="I2931" i="12"/>
  <c r="V2931" i="12"/>
  <c r="K2930" i="12"/>
  <c r="W2931" i="12" l="1"/>
  <c r="E1008" i="13"/>
  <c r="J2932" i="12"/>
  <c r="V2932" i="12"/>
  <c r="B2933" i="12"/>
  <c r="U2932" i="12"/>
  <c r="E2932" i="12"/>
  <c r="F2932" i="12" s="1"/>
  <c r="N2932" i="12"/>
  <c r="O2932" i="12" s="1"/>
  <c r="P2932" i="12" s="1"/>
  <c r="I2932" i="12"/>
  <c r="Y2932" i="12"/>
  <c r="Q2931" i="12"/>
  <c r="R2931" i="12" s="1"/>
  <c r="K2931" i="12"/>
  <c r="W2932" i="12" l="1"/>
  <c r="Q2932" i="12"/>
  <c r="R2932" i="12" s="1"/>
  <c r="E1007" i="13"/>
  <c r="N2933" i="12"/>
  <c r="O2933" i="12" s="1"/>
  <c r="P2933" i="12" s="1"/>
  <c r="J2933" i="12"/>
  <c r="Y2933" i="12"/>
  <c r="I2933" i="12"/>
  <c r="B2934" i="12"/>
  <c r="U2933" i="12"/>
  <c r="E2933" i="12"/>
  <c r="F2933" i="12" s="1"/>
  <c r="V2933" i="12"/>
  <c r="K2932" i="12"/>
  <c r="Q2933" i="12" l="1"/>
  <c r="R2933" i="12" s="1"/>
  <c r="E1006" i="13"/>
  <c r="J2934" i="12"/>
  <c r="Y2934" i="12"/>
  <c r="I2934" i="12"/>
  <c r="V2934" i="12"/>
  <c r="B2935" i="12"/>
  <c r="U2934" i="12"/>
  <c r="E2934" i="12"/>
  <c r="F2934" i="12" s="1"/>
  <c r="N2934" i="12"/>
  <c r="O2934" i="12" s="1"/>
  <c r="P2934" i="12" s="1"/>
  <c r="K2933" i="12"/>
  <c r="W2933" i="12"/>
  <c r="W2934" i="12" l="1"/>
  <c r="Q2934" i="12"/>
  <c r="R2934" i="12" s="1"/>
  <c r="E1005" i="13"/>
  <c r="Y2935" i="12"/>
  <c r="I2935" i="12"/>
  <c r="V2935" i="12"/>
  <c r="N2935" i="12"/>
  <c r="O2935" i="12" s="1"/>
  <c r="P2935" i="12" s="1"/>
  <c r="B2936" i="12"/>
  <c r="U2935" i="12"/>
  <c r="J2935" i="12"/>
  <c r="E2935" i="12"/>
  <c r="F2935" i="12" s="1"/>
  <c r="K2934" i="12"/>
  <c r="Q2935" i="12" l="1"/>
  <c r="R2935" i="12" s="1"/>
  <c r="K2935" i="12"/>
  <c r="W2935" i="12"/>
  <c r="E1004" i="13"/>
  <c r="V2936" i="12"/>
  <c r="B2937" i="12"/>
  <c r="U2936" i="12"/>
  <c r="E2936" i="12"/>
  <c r="F2936" i="12" s="1"/>
  <c r="N2936" i="12"/>
  <c r="O2936" i="12" s="1"/>
  <c r="P2936" i="12" s="1"/>
  <c r="J2936" i="12"/>
  <c r="Y2936" i="12"/>
  <c r="I2936" i="12"/>
  <c r="W2936" i="12" l="1"/>
  <c r="E1003" i="13"/>
  <c r="N2937" i="12"/>
  <c r="O2937" i="12" s="1"/>
  <c r="P2937" i="12" s="1"/>
  <c r="Y2937" i="12"/>
  <c r="I2937" i="12"/>
  <c r="V2937" i="12"/>
  <c r="B2938" i="12"/>
  <c r="U2937" i="12"/>
  <c r="J2937" i="12"/>
  <c r="E2937" i="12"/>
  <c r="F2937" i="12" s="1"/>
  <c r="K2936" i="12"/>
  <c r="Q2936" i="12"/>
  <c r="R2936" i="12" s="1"/>
  <c r="W2937" i="12" l="1"/>
  <c r="K2937" i="12"/>
  <c r="Q2937" i="12"/>
  <c r="R2937" i="12" s="1"/>
  <c r="E1002" i="13"/>
  <c r="N2938" i="12"/>
  <c r="O2938" i="12" s="1"/>
  <c r="P2938" i="12" s="1"/>
  <c r="J2938" i="12"/>
  <c r="Y2938" i="12"/>
  <c r="I2938" i="12"/>
  <c r="V2938" i="12"/>
  <c r="B2939" i="12"/>
  <c r="U2938" i="12"/>
  <c r="E2938" i="12"/>
  <c r="F2938" i="12" s="1"/>
  <c r="K2938" i="12" l="1"/>
  <c r="W2938" i="12"/>
  <c r="E1001" i="13"/>
  <c r="J2939" i="12"/>
  <c r="Y2939" i="12"/>
  <c r="I2939" i="12"/>
  <c r="V2939" i="12"/>
  <c r="B2940" i="12"/>
  <c r="U2939" i="12"/>
  <c r="E2939" i="12"/>
  <c r="F2939" i="12" s="1"/>
  <c r="N2939" i="12"/>
  <c r="O2939" i="12" s="1"/>
  <c r="P2939" i="12" s="1"/>
  <c r="Q2938" i="12"/>
  <c r="R2938" i="12" s="1"/>
  <c r="W2939" i="12" l="1"/>
  <c r="E1000" i="13"/>
  <c r="J2940" i="12"/>
  <c r="Y2940" i="12"/>
  <c r="I2940" i="12"/>
  <c r="V2940" i="12"/>
  <c r="B2941" i="12"/>
  <c r="U2940" i="12"/>
  <c r="E2940" i="12"/>
  <c r="F2940" i="12" s="1"/>
  <c r="N2940" i="12"/>
  <c r="O2940" i="12" s="1"/>
  <c r="P2940" i="12" s="1"/>
  <c r="K2939" i="12"/>
  <c r="Q2939" i="12"/>
  <c r="R2939" i="12" s="1"/>
  <c r="W2940" i="12" l="1"/>
  <c r="Q2940" i="12"/>
  <c r="R2940" i="12" s="1"/>
  <c r="E999" i="13"/>
  <c r="V2941" i="12"/>
  <c r="B2942" i="12"/>
  <c r="U2941" i="12"/>
  <c r="E2941" i="12"/>
  <c r="F2941" i="12" s="1"/>
  <c r="J2941" i="12"/>
  <c r="Y2941" i="12"/>
  <c r="N2941" i="12"/>
  <c r="O2941" i="12" s="1"/>
  <c r="P2941" i="12" s="1"/>
  <c r="I2941" i="12"/>
  <c r="K2940" i="12"/>
  <c r="W2941" i="12" l="1"/>
  <c r="Q2941" i="12"/>
  <c r="R2941" i="12" s="1"/>
  <c r="E998" i="13"/>
  <c r="N2942" i="12"/>
  <c r="O2942" i="12" s="1"/>
  <c r="P2942" i="12" s="1"/>
  <c r="J2942" i="12"/>
  <c r="Y2942" i="12"/>
  <c r="I2942" i="12"/>
  <c r="B2943" i="12"/>
  <c r="V2942" i="12"/>
  <c r="U2942" i="12"/>
  <c r="E2942" i="12"/>
  <c r="F2942" i="12" s="1"/>
  <c r="K2941" i="12"/>
  <c r="Q2942" i="12" l="1"/>
  <c r="R2942" i="12" s="1"/>
  <c r="W2942" i="12"/>
  <c r="E997" i="13"/>
  <c r="N2943" i="12"/>
  <c r="O2943" i="12" s="1"/>
  <c r="P2943" i="12" s="1"/>
  <c r="J2943" i="12"/>
  <c r="Y2943" i="12"/>
  <c r="I2943" i="12"/>
  <c r="V2943" i="12"/>
  <c r="B2944" i="12"/>
  <c r="U2943" i="12"/>
  <c r="E2943" i="12"/>
  <c r="F2943" i="12" s="1"/>
  <c r="K2942" i="12"/>
  <c r="K2943" i="12" l="1"/>
  <c r="Q2943" i="12"/>
  <c r="R2943" i="12" s="1"/>
  <c r="W2943" i="12"/>
  <c r="E996" i="13"/>
  <c r="N2944" i="12"/>
  <c r="O2944" i="12" s="1"/>
  <c r="P2944" i="12" s="1"/>
  <c r="J2944" i="12"/>
  <c r="Y2944" i="12"/>
  <c r="I2944" i="12"/>
  <c r="V2944" i="12"/>
  <c r="B2945" i="12"/>
  <c r="U2944" i="12"/>
  <c r="E2944" i="12"/>
  <c r="F2944" i="12" s="1"/>
  <c r="Q2944" i="12" l="1"/>
  <c r="R2944" i="12" s="1"/>
  <c r="W2944" i="12"/>
  <c r="E995" i="13"/>
  <c r="J2945" i="12"/>
  <c r="Y2945" i="12"/>
  <c r="I2945" i="12"/>
  <c r="V2945" i="12"/>
  <c r="B2946" i="12"/>
  <c r="U2945" i="12"/>
  <c r="E2945" i="12"/>
  <c r="F2945" i="12" s="1"/>
  <c r="N2945" i="12"/>
  <c r="O2945" i="12" s="1"/>
  <c r="P2945" i="12" s="1"/>
  <c r="K2944" i="12"/>
  <c r="W2945" i="12" l="1"/>
  <c r="K2945" i="12"/>
  <c r="Q2945" i="12"/>
  <c r="R2945" i="12" s="1"/>
  <c r="E994" i="13"/>
  <c r="V2946" i="12"/>
  <c r="B2947" i="12"/>
  <c r="U2946" i="12"/>
  <c r="E2946" i="12"/>
  <c r="F2946" i="12" s="1"/>
  <c r="N2946" i="12"/>
  <c r="O2946" i="12" s="1"/>
  <c r="P2946" i="12" s="1"/>
  <c r="Y2946" i="12"/>
  <c r="J2946" i="12"/>
  <c r="I2946" i="12"/>
  <c r="K2946" i="12" l="1"/>
  <c r="Q2946" i="12"/>
  <c r="R2946" i="12" s="1"/>
  <c r="W2946" i="12"/>
  <c r="E993" i="13"/>
  <c r="B2948" i="12"/>
  <c r="U2947" i="12"/>
  <c r="E2947" i="12"/>
  <c r="F2947" i="12" s="1"/>
  <c r="N2947" i="12"/>
  <c r="O2947" i="12" s="1"/>
  <c r="P2947" i="12" s="1"/>
  <c r="J2947" i="12"/>
  <c r="Y2947" i="12"/>
  <c r="I2947" i="12"/>
  <c r="V2947" i="12"/>
  <c r="W2947" i="12" l="1"/>
  <c r="E992" i="13"/>
  <c r="N2948" i="12"/>
  <c r="O2948" i="12" s="1"/>
  <c r="P2948" i="12" s="1"/>
  <c r="J2948" i="12"/>
  <c r="V2948" i="12"/>
  <c r="B2949" i="12"/>
  <c r="U2948" i="12"/>
  <c r="E2948" i="12"/>
  <c r="F2948" i="12" s="1"/>
  <c r="I2948" i="12"/>
  <c r="Y2948" i="12"/>
  <c r="K2947" i="12"/>
  <c r="Q2947" i="12"/>
  <c r="R2947" i="12" s="1"/>
  <c r="E991" i="13" l="1"/>
  <c r="N2949" i="12"/>
  <c r="O2949" i="12" s="1"/>
  <c r="P2949" i="12" s="1"/>
  <c r="J2949" i="12"/>
  <c r="Y2949" i="12"/>
  <c r="I2949" i="12"/>
  <c r="B2950" i="12"/>
  <c r="U2949" i="12"/>
  <c r="E2949" i="12"/>
  <c r="F2949" i="12" s="1"/>
  <c r="V2949" i="12"/>
  <c r="Q2948" i="12"/>
  <c r="R2948" i="12" s="1"/>
  <c r="K2948" i="12"/>
  <c r="W2948" i="12"/>
  <c r="W2949" i="12" l="1"/>
  <c r="E990" i="13"/>
  <c r="J2950" i="12"/>
  <c r="Y2950" i="12"/>
  <c r="I2950" i="12"/>
  <c r="V2950" i="12"/>
  <c r="B2951" i="12"/>
  <c r="U2950" i="12"/>
  <c r="E2950" i="12"/>
  <c r="F2950" i="12" s="1"/>
  <c r="N2950" i="12"/>
  <c r="O2950" i="12" s="1"/>
  <c r="P2950" i="12" s="1"/>
  <c r="K2949" i="12"/>
  <c r="Q2949" i="12"/>
  <c r="R2949" i="12" s="1"/>
  <c r="Q2950" i="12" l="1"/>
  <c r="R2950" i="12" s="1"/>
  <c r="E989" i="13"/>
  <c r="Y2951" i="12"/>
  <c r="I2951" i="12"/>
  <c r="V2951" i="12"/>
  <c r="B2952" i="12"/>
  <c r="U2951" i="12"/>
  <c r="E2951" i="12"/>
  <c r="F2951" i="12" s="1"/>
  <c r="N2951" i="12"/>
  <c r="O2951" i="12" s="1"/>
  <c r="P2951" i="12" s="1"/>
  <c r="J2951" i="12"/>
  <c r="K2950" i="12"/>
  <c r="W2950" i="12"/>
  <c r="W2951" i="12" l="1"/>
  <c r="Q2951" i="12"/>
  <c r="R2951" i="12" s="1"/>
  <c r="E988" i="13"/>
  <c r="V2952" i="12"/>
  <c r="B2953" i="12"/>
  <c r="U2952" i="12"/>
  <c r="E2952" i="12"/>
  <c r="F2952" i="12" s="1"/>
  <c r="N2952" i="12"/>
  <c r="O2952" i="12" s="1"/>
  <c r="P2952" i="12" s="1"/>
  <c r="J2952" i="12"/>
  <c r="Y2952" i="12"/>
  <c r="I2952" i="12"/>
  <c r="K2951" i="12"/>
  <c r="K2952" i="12" l="1"/>
  <c r="Q2952" i="12"/>
  <c r="R2952" i="12" s="1"/>
  <c r="W2952" i="12"/>
  <c r="E987" i="13"/>
  <c r="N2953" i="12"/>
  <c r="O2953" i="12" s="1"/>
  <c r="P2953" i="12" s="1"/>
  <c r="J2953" i="12"/>
  <c r="Y2953" i="12"/>
  <c r="I2953" i="12"/>
  <c r="V2953" i="12"/>
  <c r="B2954" i="12"/>
  <c r="U2953" i="12"/>
  <c r="E2953" i="12"/>
  <c r="F2953" i="12" s="1"/>
  <c r="K2953" i="12" l="1"/>
  <c r="Q2953" i="12"/>
  <c r="R2953" i="12" s="1"/>
  <c r="W2953" i="12"/>
  <c r="E986" i="13"/>
  <c r="N2954" i="12"/>
  <c r="O2954" i="12" s="1"/>
  <c r="P2954" i="12" s="1"/>
  <c r="J2954" i="12"/>
  <c r="Y2954" i="12"/>
  <c r="I2954" i="12"/>
  <c r="V2954" i="12"/>
  <c r="B2955" i="12"/>
  <c r="U2954" i="12"/>
  <c r="E2954" i="12"/>
  <c r="F2954" i="12" s="1"/>
  <c r="W2954" i="12" l="1"/>
  <c r="Q2954" i="12"/>
  <c r="R2954" i="12" s="1"/>
  <c r="E985" i="13"/>
  <c r="J2955" i="12"/>
  <c r="Y2955" i="12"/>
  <c r="I2955" i="12"/>
  <c r="V2955" i="12"/>
  <c r="B2956" i="12"/>
  <c r="U2955" i="12"/>
  <c r="E2955" i="12"/>
  <c r="F2955" i="12" s="1"/>
  <c r="N2955" i="12"/>
  <c r="O2955" i="12" s="1"/>
  <c r="P2955" i="12" s="1"/>
  <c r="K2954" i="12"/>
  <c r="W2955" i="12" l="1"/>
  <c r="Q2955" i="12"/>
  <c r="R2955" i="12" s="1"/>
  <c r="E984" i="13"/>
  <c r="J2956" i="12"/>
  <c r="Y2956" i="12"/>
  <c r="I2956" i="12"/>
  <c r="V2956" i="12"/>
  <c r="B2957" i="12"/>
  <c r="U2956" i="12"/>
  <c r="E2956" i="12"/>
  <c r="F2956" i="12" s="1"/>
  <c r="N2956" i="12"/>
  <c r="O2956" i="12" s="1"/>
  <c r="P2956" i="12" s="1"/>
  <c r="K2955" i="12"/>
  <c r="W2956" i="12" l="1"/>
  <c r="E983" i="13"/>
  <c r="V2957" i="12"/>
  <c r="B2958" i="12"/>
  <c r="U2957" i="12"/>
  <c r="E2957" i="12"/>
  <c r="F2957" i="12" s="1"/>
  <c r="N2957" i="12"/>
  <c r="O2957" i="12" s="1"/>
  <c r="P2957" i="12" s="1"/>
  <c r="J2957" i="12"/>
  <c r="Y2957" i="12"/>
  <c r="I2957" i="12"/>
  <c r="K2956" i="12"/>
  <c r="Q2956" i="12"/>
  <c r="R2956" i="12" s="1"/>
  <c r="W2957" i="12" l="1"/>
  <c r="Q2957" i="12"/>
  <c r="R2957" i="12" s="1"/>
  <c r="E982" i="13"/>
  <c r="N2958" i="12"/>
  <c r="O2958" i="12" s="1"/>
  <c r="P2958" i="12" s="1"/>
  <c r="J2958" i="12"/>
  <c r="Y2958" i="12"/>
  <c r="I2958" i="12"/>
  <c r="V2958" i="12"/>
  <c r="U2958" i="12"/>
  <c r="E2958" i="12"/>
  <c r="F2958" i="12" s="1"/>
  <c r="B2959" i="12"/>
  <c r="K2957" i="12"/>
  <c r="W2958" i="12" l="1"/>
  <c r="E981" i="13"/>
  <c r="N2959" i="12"/>
  <c r="O2959" i="12" s="1"/>
  <c r="P2959" i="12" s="1"/>
  <c r="J2959" i="12"/>
  <c r="Y2959" i="12"/>
  <c r="I2959" i="12"/>
  <c r="V2959" i="12"/>
  <c r="B2960" i="12"/>
  <c r="U2959" i="12"/>
  <c r="E2959" i="12"/>
  <c r="F2959" i="12" s="1"/>
  <c r="Q2958" i="12"/>
  <c r="R2958" i="12" s="1"/>
  <c r="K2958" i="12"/>
  <c r="W2959" i="12" l="1"/>
  <c r="E980" i="13"/>
  <c r="N2960" i="12"/>
  <c r="O2960" i="12" s="1"/>
  <c r="P2960" i="12" s="1"/>
  <c r="J2960" i="12"/>
  <c r="Y2960" i="12"/>
  <c r="I2960" i="12"/>
  <c r="V2960" i="12"/>
  <c r="B2961" i="12"/>
  <c r="U2960" i="12"/>
  <c r="E2960" i="12"/>
  <c r="F2960" i="12" s="1"/>
  <c r="K2959" i="12"/>
  <c r="Q2959" i="12"/>
  <c r="R2959" i="12" s="1"/>
  <c r="K2960" i="12" l="1"/>
  <c r="Q2960" i="12"/>
  <c r="R2960" i="12" s="1"/>
  <c r="W2960" i="12"/>
  <c r="E979" i="13"/>
  <c r="J2961" i="12"/>
  <c r="Y2961" i="12"/>
  <c r="I2961" i="12"/>
  <c r="V2961" i="12"/>
  <c r="B2962" i="12"/>
  <c r="U2961" i="12"/>
  <c r="E2961" i="12"/>
  <c r="F2961" i="12" s="1"/>
  <c r="N2961" i="12"/>
  <c r="O2961" i="12" s="1"/>
  <c r="P2961" i="12" s="1"/>
  <c r="W2961" i="12" l="1"/>
  <c r="K2961" i="12"/>
  <c r="E978" i="13"/>
  <c r="V2962" i="12"/>
  <c r="B2963" i="12"/>
  <c r="U2962" i="12"/>
  <c r="E2962" i="12"/>
  <c r="F2962" i="12" s="1"/>
  <c r="N2962" i="12"/>
  <c r="O2962" i="12" s="1"/>
  <c r="P2962" i="12" s="1"/>
  <c r="J2962" i="12"/>
  <c r="I2962" i="12"/>
  <c r="Y2962" i="12"/>
  <c r="Q2961" i="12"/>
  <c r="R2961" i="12" s="1"/>
  <c r="W2962" i="12" l="1"/>
  <c r="Q2962" i="12"/>
  <c r="R2962" i="12" s="1"/>
  <c r="E977" i="13"/>
  <c r="B2964" i="12"/>
  <c r="U2963" i="12"/>
  <c r="E2963" i="12"/>
  <c r="F2963" i="12" s="1"/>
  <c r="N2963" i="12"/>
  <c r="O2963" i="12" s="1"/>
  <c r="P2963" i="12" s="1"/>
  <c r="J2963" i="12"/>
  <c r="Y2963" i="12"/>
  <c r="I2963" i="12"/>
  <c r="V2963" i="12"/>
  <c r="K2962" i="12"/>
  <c r="Q2963" i="12" l="1"/>
  <c r="R2963" i="12" s="1"/>
  <c r="W2963" i="12"/>
  <c r="E976" i="13"/>
  <c r="N2964" i="12"/>
  <c r="O2964" i="12" s="1"/>
  <c r="P2964" i="12" s="1"/>
  <c r="J2964" i="12"/>
  <c r="Y2964" i="12"/>
  <c r="I2964" i="12"/>
  <c r="V2964" i="12"/>
  <c r="B2965" i="12"/>
  <c r="U2964" i="12"/>
  <c r="E2964" i="12"/>
  <c r="F2964" i="12" s="1"/>
  <c r="K2963" i="12"/>
  <c r="W2964" i="12" l="1"/>
  <c r="K2964" i="12"/>
  <c r="E975" i="13"/>
  <c r="N2965" i="12"/>
  <c r="O2965" i="12" s="1"/>
  <c r="P2965" i="12" s="1"/>
  <c r="J2965" i="12"/>
  <c r="Y2965" i="12"/>
  <c r="I2965" i="12"/>
  <c r="V2965" i="12"/>
  <c r="B2966" i="12"/>
  <c r="U2965" i="12"/>
  <c r="E2965" i="12"/>
  <c r="F2965" i="12" s="1"/>
  <c r="Q2964" i="12"/>
  <c r="R2964" i="12" s="1"/>
  <c r="K2965" i="12" l="1"/>
  <c r="Q2965" i="12"/>
  <c r="R2965" i="12" s="1"/>
  <c r="W2965" i="12"/>
  <c r="E974" i="13"/>
  <c r="J2966" i="12"/>
  <c r="Y2966" i="12"/>
  <c r="I2966" i="12"/>
  <c r="V2966" i="12"/>
  <c r="B2967" i="12"/>
  <c r="U2966" i="12"/>
  <c r="E2966" i="12"/>
  <c r="F2966" i="12" s="1"/>
  <c r="N2966" i="12"/>
  <c r="O2966" i="12" s="1"/>
  <c r="P2966" i="12" s="1"/>
  <c r="W2966" i="12" l="1"/>
  <c r="Q2966" i="12"/>
  <c r="R2966" i="12" s="1"/>
  <c r="E973" i="13"/>
  <c r="Y2967" i="12"/>
  <c r="I2967" i="12"/>
  <c r="V2967" i="12"/>
  <c r="B2968" i="12"/>
  <c r="U2967" i="12"/>
  <c r="E2967" i="12"/>
  <c r="F2967" i="12" s="1"/>
  <c r="N2967" i="12"/>
  <c r="O2967" i="12" s="1"/>
  <c r="P2967" i="12" s="1"/>
  <c r="J2967" i="12"/>
  <c r="K2966" i="12"/>
  <c r="W2967" i="12" l="1"/>
  <c r="Q2967" i="12"/>
  <c r="R2967" i="12" s="1"/>
  <c r="E972" i="13"/>
  <c r="V2968" i="12"/>
  <c r="B2969" i="12"/>
  <c r="U2968" i="12"/>
  <c r="E2968" i="12"/>
  <c r="F2968" i="12" s="1"/>
  <c r="N2968" i="12"/>
  <c r="O2968" i="12" s="1"/>
  <c r="P2968" i="12" s="1"/>
  <c r="J2968" i="12"/>
  <c r="Y2968" i="12"/>
  <c r="I2968" i="12"/>
  <c r="K2967" i="12"/>
  <c r="W2968" i="12" l="1"/>
  <c r="E971" i="13"/>
  <c r="N2969" i="12"/>
  <c r="O2969" i="12" s="1"/>
  <c r="P2969" i="12" s="1"/>
  <c r="J2969" i="12"/>
  <c r="Y2969" i="12"/>
  <c r="I2969" i="12"/>
  <c r="V2969" i="12"/>
  <c r="U2969" i="12"/>
  <c r="E2969" i="12"/>
  <c r="F2969" i="12" s="1"/>
  <c r="B2970" i="12"/>
  <c r="K2968" i="12"/>
  <c r="Q2968" i="12"/>
  <c r="R2968" i="12" s="1"/>
  <c r="W2969" i="12" l="1"/>
  <c r="Q2969" i="12"/>
  <c r="R2969" i="12" s="1"/>
  <c r="E970" i="13"/>
  <c r="N2970" i="12"/>
  <c r="O2970" i="12" s="1"/>
  <c r="P2970" i="12" s="1"/>
  <c r="J2970" i="12"/>
  <c r="Y2970" i="12"/>
  <c r="I2970" i="12"/>
  <c r="V2970" i="12"/>
  <c r="B2971" i="12"/>
  <c r="U2970" i="12"/>
  <c r="E2970" i="12"/>
  <c r="F2970" i="12" s="1"/>
  <c r="K2969" i="12"/>
  <c r="Q2970" i="12" l="1"/>
  <c r="R2970" i="12" s="1"/>
  <c r="K2970" i="12"/>
  <c r="W2970" i="12"/>
  <c r="E969" i="13"/>
  <c r="J2971" i="12"/>
  <c r="Y2971" i="12"/>
  <c r="I2971" i="12"/>
  <c r="V2971" i="12"/>
  <c r="B2972" i="12"/>
  <c r="U2971" i="12"/>
  <c r="E2971" i="12"/>
  <c r="F2971" i="12" s="1"/>
  <c r="N2971" i="12"/>
  <c r="O2971" i="12" s="1"/>
  <c r="P2971" i="12" s="1"/>
  <c r="Q2971" i="12" l="1"/>
  <c r="R2971" i="12" s="1"/>
  <c r="K2971" i="12"/>
  <c r="W2971" i="12"/>
  <c r="E968" i="13"/>
  <c r="J2972" i="12"/>
  <c r="Y2972" i="12"/>
  <c r="I2972" i="12"/>
  <c r="V2972" i="12"/>
  <c r="B2973" i="12"/>
  <c r="U2972" i="12"/>
  <c r="E2972" i="12"/>
  <c r="F2972" i="12" s="1"/>
  <c r="N2972" i="12"/>
  <c r="O2972" i="12" s="1"/>
  <c r="P2972" i="12" s="1"/>
  <c r="Q2972" i="12" l="1"/>
  <c r="R2972" i="12" s="1"/>
  <c r="W2972" i="12"/>
  <c r="E967" i="13"/>
  <c r="V2973" i="12"/>
  <c r="B2974" i="12"/>
  <c r="U2973" i="12"/>
  <c r="E2973" i="12"/>
  <c r="F2973" i="12" s="1"/>
  <c r="N2973" i="12"/>
  <c r="O2973" i="12" s="1"/>
  <c r="P2973" i="12" s="1"/>
  <c r="J2973" i="12"/>
  <c r="I2973" i="12"/>
  <c r="Y2973" i="12"/>
  <c r="K2972" i="12"/>
  <c r="W2973" i="12" l="1"/>
  <c r="E966" i="13"/>
  <c r="N2974" i="12"/>
  <c r="O2974" i="12" s="1"/>
  <c r="P2974" i="12" s="1"/>
  <c r="J2974" i="12"/>
  <c r="Y2974" i="12"/>
  <c r="I2974" i="12"/>
  <c r="B2975" i="12"/>
  <c r="V2974" i="12"/>
  <c r="U2974" i="12"/>
  <c r="E2974" i="12"/>
  <c r="F2974" i="12" s="1"/>
  <c r="K2973" i="12"/>
  <c r="Q2973" i="12"/>
  <c r="R2973" i="12" s="1"/>
  <c r="W2974" i="12" l="1"/>
  <c r="K2974" i="12"/>
  <c r="Q2974" i="12"/>
  <c r="R2974" i="12" s="1"/>
  <c r="E965" i="13"/>
  <c r="N2975" i="12"/>
  <c r="O2975" i="12" s="1"/>
  <c r="P2975" i="12" s="1"/>
  <c r="J2975" i="12"/>
  <c r="Y2975" i="12"/>
  <c r="I2975" i="12"/>
  <c r="V2975" i="12"/>
  <c r="B2976" i="12"/>
  <c r="U2975" i="12"/>
  <c r="E2975" i="12"/>
  <c r="F2975" i="12" s="1"/>
  <c r="W2975" i="12" l="1"/>
  <c r="Q2975" i="12"/>
  <c r="R2975" i="12" s="1"/>
  <c r="E964" i="13"/>
  <c r="N2976" i="12"/>
  <c r="O2976" i="12" s="1"/>
  <c r="P2976" i="12" s="1"/>
  <c r="J2976" i="12"/>
  <c r="Y2976" i="12"/>
  <c r="I2976" i="12"/>
  <c r="V2976" i="12"/>
  <c r="B2977" i="12"/>
  <c r="U2976" i="12"/>
  <c r="E2976" i="12"/>
  <c r="F2976" i="12" s="1"/>
  <c r="K2975" i="12"/>
  <c r="K2976" i="12" l="1"/>
  <c r="Q2976" i="12"/>
  <c r="R2976" i="12" s="1"/>
  <c r="W2976" i="12"/>
  <c r="E963" i="13"/>
  <c r="J2977" i="12"/>
  <c r="Y2977" i="12"/>
  <c r="I2977" i="12"/>
  <c r="V2977" i="12"/>
  <c r="B2978" i="12"/>
  <c r="U2977" i="12"/>
  <c r="E2977" i="12"/>
  <c r="F2977" i="12" s="1"/>
  <c r="N2977" i="12"/>
  <c r="O2977" i="12" s="1"/>
  <c r="P2977" i="12" s="1"/>
  <c r="W2977" i="12" l="1"/>
  <c r="K2977" i="12"/>
  <c r="Q2977" i="12"/>
  <c r="R2977" i="12" s="1"/>
  <c r="E962" i="13"/>
  <c r="V2978" i="12"/>
  <c r="B2979" i="12"/>
  <c r="U2978" i="12"/>
  <c r="E2978" i="12"/>
  <c r="F2978" i="12" s="1"/>
  <c r="N2978" i="12"/>
  <c r="O2978" i="12" s="1"/>
  <c r="P2978" i="12" s="1"/>
  <c r="Y2978" i="12"/>
  <c r="J2978" i="12"/>
  <c r="I2978" i="12"/>
  <c r="K2978" i="12" l="1"/>
  <c r="Q2978" i="12"/>
  <c r="R2978" i="12" s="1"/>
  <c r="W2978" i="12"/>
  <c r="E961" i="13"/>
  <c r="B2980" i="12"/>
  <c r="U2979" i="12"/>
  <c r="E2979" i="12"/>
  <c r="F2979" i="12" s="1"/>
  <c r="N2979" i="12"/>
  <c r="O2979" i="12" s="1"/>
  <c r="P2979" i="12" s="1"/>
  <c r="J2979" i="12"/>
  <c r="Y2979" i="12"/>
  <c r="I2979" i="12"/>
  <c r="V2979" i="12"/>
  <c r="W2979" i="12" l="1"/>
  <c r="E960" i="13"/>
  <c r="N2980" i="12"/>
  <c r="O2980" i="12" s="1"/>
  <c r="P2980" i="12" s="1"/>
  <c r="J2980" i="12"/>
  <c r="Y2980" i="12"/>
  <c r="I2980" i="12"/>
  <c r="V2980" i="12"/>
  <c r="B2981" i="12"/>
  <c r="U2980" i="12"/>
  <c r="E2980" i="12"/>
  <c r="F2980" i="12" s="1"/>
  <c r="K2979" i="12"/>
  <c r="Q2979" i="12"/>
  <c r="R2979" i="12" s="1"/>
  <c r="W2980" i="12" l="1"/>
  <c r="K2980" i="12"/>
  <c r="Q2980" i="12"/>
  <c r="R2980" i="12" s="1"/>
  <c r="E959" i="13"/>
  <c r="N2981" i="12"/>
  <c r="O2981" i="12" s="1"/>
  <c r="P2981" i="12" s="1"/>
  <c r="J2981" i="12"/>
  <c r="Y2981" i="12"/>
  <c r="I2981" i="12"/>
  <c r="V2981" i="12"/>
  <c r="B2982" i="12"/>
  <c r="U2981" i="12"/>
  <c r="E2981" i="12"/>
  <c r="F2981" i="12" s="1"/>
  <c r="W2981" i="12" l="1"/>
  <c r="Q2981" i="12"/>
  <c r="R2981" i="12" s="1"/>
  <c r="E958" i="13"/>
  <c r="J2982" i="12"/>
  <c r="Y2982" i="12"/>
  <c r="I2982" i="12"/>
  <c r="V2982" i="12"/>
  <c r="B2983" i="12"/>
  <c r="U2982" i="12"/>
  <c r="E2982" i="12"/>
  <c r="F2982" i="12" s="1"/>
  <c r="N2982" i="12"/>
  <c r="O2982" i="12" s="1"/>
  <c r="P2982" i="12" s="1"/>
  <c r="K2981" i="12"/>
  <c r="W2982" i="12" l="1"/>
  <c r="Q2982" i="12"/>
  <c r="R2982" i="12" s="1"/>
  <c r="E957" i="13"/>
  <c r="Y2983" i="12"/>
  <c r="I2983" i="12"/>
  <c r="V2983" i="12"/>
  <c r="B2984" i="12"/>
  <c r="U2983" i="12"/>
  <c r="E2983" i="12"/>
  <c r="F2983" i="12" s="1"/>
  <c r="N2983" i="12"/>
  <c r="O2983" i="12" s="1"/>
  <c r="P2983" i="12" s="1"/>
  <c r="J2983" i="12"/>
  <c r="K2982" i="12"/>
  <c r="W2983" i="12" l="1"/>
  <c r="K2983" i="12"/>
  <c r="Q2983" i="12"/>
  <c r="R2983" i="12" s="1"/>
  <c r="E956" i="13"/>
  <c r="V2984" i="12"/>
  <c r="B2985" i="12"/>
  <c r="U2984" i="12"/>
  <c r="E2984" i="12"/>
  <c r="F2984" i="12" s="1"/>
  <c r="N2984" i="12"/>
  <c r="O2984" i="12" s="1"/>
  <c r="P2984" i="12" s="1"/>
  <c r="J2984" i="12"/>
  <c r="Y2984" i="12"/>
  <c r="I2984" i="12"/>
  <c r="E955" i="13" l="1"/>
  <c r="N2985" i="12"/>
  <c r="O2985" i="12" s="1"/>
  <c r="P2985" i="12" s="1"/>
  <c r="J2985" i="12"/>
  <c r="Y2985" i="12"/>
  <c r="I2985" i="12"/>
  <c r="V2985" i="12"/>
  <c r="B2986" i="12"/>
  <c r="U2985" i="12"/>
  <c r="E2985" i="12"/>
  <c r="F2985" i="12" s="1"/>
  <c r="K2984" i="12"/>
  <c r="Q2984" i="12"/>
  <c r="R2984" i="12" s="1"/>
  <c r="W2984" i="12"/>
  <c r="W2985" i="12" l="1"/>
  <c r="K2985" i="12"/>
  <c r="Q2985" i="12"/>
  <c r="R2985" i="12" s="1"/>
  <c r="E954" i="13"/>
  <c r="N2986" i="12"/>
  <c r="O2986" i="12" s="1"/>
  <c r="P2986" i="12" s="1"/>
  <c r="J2986" i="12"/>
  <c r="Y2986" i="12"/>
  <c r="I2986" i="12"/>
  <c r="V2986" i="12"/>
  <c r="B2987" i="12"/>
  <c r="U2986" i="12"/>
  <c r="E2986" i="12"/>
  <c r="F2986" i="12" s="1"/>
  <c r="W2986" i="12" l="1"/>
  <c r="K2986" i="12"/>
  <c r="Q2986" i="12"/>
  <c r="R2986" i="12" s="1"/>
  <c r="E953" i="13"/>
  <c r="J2987" i="12"/>
  <c r="Y2987" i="12"/>
  <c r="I2987" i="12"/>
  <c r="V2987" i="12"/>
  <c r="B2988" i="12"/>
  <c r="U2987" i="12"/>
  <c r="E2987" i="12"/>
  <c r="F2987" i="12" s="1"/>
  <c r="N2987" i="12"/>
  <c r="O2987" i="12" s="1"/>
  <c r="P2987" i="12" s="1"/>
  <c r="W2987" i="12" l="1"/>
  <c r="Q2987" i="12"/>
  <c r="R2987" i="12" s="1"/>
  <c r="E952" i="13"/>
  <c r="J2988" i="12"/>
  <c r="Y2988" i="12"/>
  <c r="I2988" i="12"/>
  <c r="V2988" i="12"/>
  <c r="B2989" i="12"/>
  <c r="U2988" i="12"/>
  <c r="E2988" i="12"/>
  <c r="F2988" i="12" s="1"/>
  <c r="N2988" i="12"/>
  <c r="O2988" i="12" s="1"/>
  <c r="P2988" i="12" s="1"/>
  <c r="K2987" i="12"/>
  <c r="K2988" i="12" l="1"/>
  <c r="Q2988" i="12"/>
  <c r="R2988" i="12" s="1"/>
  <c r="W2988" i="12"/>
  <c r="E951" i="13"/>
  <c r="V2989" i="12"/>
  <c r="B2990" i="12"/>
  <c r="U2989" i="12"/>
  <c r="E2989" i="12"/>
  <c r="F2989" i="12" s="1"/>
  <c r="N2989" i="12"/>
  <c r="O2989" i="12" s="1"/>
  <c r="P2989" i="12" s="1"/>
  <c r="J2989" i="12"/>
  <c r="Y2989" i="12"/>
  <c r="I2989" i="12"/>
  <c r="W2989" i="12" l="1"/>
  <c r="E950" i="13"/>
  <c r="N2990" i="12"/>
  <c r="O2990" i="12" s="1"/>
  <c r="P2990" i="12" s="1"/>
  <c r="J2990" i="12"/>
  <c r="Y2990" i="12"/>
  <c r="I2990" i="12"/>
  <c r="B2991" i="12"/>
  <c r="V2990" i="12"/>
  <c r="U2990" i="12"/>
  <c r="E2990" i="12"/>
  <c r="F2990" i="12" s="1"/>
  <c r="K2989" i="12"/>
  <c r="Q2989" i="12"/>
  <c r="R2989" i="12" s="1"/>
  <c r="W2990" i="12" l="1"/>
  <c r="K2990" i="12"/>
  <c r="Q2990" i="12"/>
  <c r="R2990" i="12" s="1"/>
  <c r="E949" i="13"/>
  <c r="N2991" i="12"/>
  <c r="O2991" i="12" s="1"/>
  <c r="P2991" i="12" s="1"/>
  <c r="J2991" i="12"/>
  <c r="Y2991" i="12"/>
  <c r="I2991" i="12"/>
  <c r="V2991" i="12"/>
  <c r="B2992" i="12"/>
  <c r="U2991" i="12"/>
  <c r="E2991" i="12"/>
  <c r="F2991" i="12" s="1"/>
  <c r="W2991" i="12" l="1"/>
  <c r="E948" i="13"/>
  <c r="N2992" i="12"/>
  <c r="O2992" i="12" s="1"/>
  <c r="P2992" i="12" s="1"/>
  <c r="J2992" i="12"/>
  <c r="Y2992" i="12"/>
  <c r="I2992" i="12"/>
  <c r="V2992" i="12"/>
  <c r="B2993" i="12"/>
  <c r="U2992" i="12"/>
  <c r="E2992" i="12"/>
  <c r="F2992" i="12" s="1"/>
  <c r="K2991" i="12"/>
  <c r="Q2991" i="12"/>
  <c r="R2991" i="12" s="1"/>
  <c r="Q2992" i="12" l="1"/>
  <c r="R2992" i="12" s="1"/>
  <c r="K2992" i="12"/>
  <c r="W2992" i="12"/>
  <c r="E947" i="13"/>
  <c r="J2993" i="12"/>
  <c r="Y2993" i="12"/>
  <c r="I2993" i="12"/>
  <c r="V2993" i="12"/>
  <c r="B2994" i="12"/>
  <c r="U2993" i="12"/>
  <c r="E2993" i="12"/>
  <c r="F2993" i="12" s="1"/>
  <c r="N2993" i="12"/>
  <c r="O2993" i="12" s="1"/>
  <c r="P2993" i="12" s="1"/>
  <c r="W2993" i="12" l="1"/>
  <c r="K2993" i="12"/>
  <c r="E946" i="13"/>
  <c r="V2994" i="12"/>
  <c r="B2995" i="12"/>
  <c r="U2994" i="12"/>
  <c r="E2994" i="12"/>
  <c r="F2994" i="12" s="1"/>
  <c r="N2994" i="12"/>
  <c r="O2994" i="12" s="1"/>
  <c r="P2994" i="12" s="1"/>
  <c r="Y2994" i="12"/>
  <c r="J2994" i="12"/>
  <c r="I2994" i="12"/>
  <c r="Q2993" i="12"/>
  <c r="R2993" i="12" s="1"/>
  <c r="W2994" i="12" l="1"/>
  <c r="E945" i="13"/>
  <c r="B2996" i="12"/>
  <c r="U2995" i="12"/>
  <c r="E2995" i="12"/>
  <c r="F2995" i="12" s="1"/>
  <c r="N2995" i="12"/>
  <c r="O2995" i="12" s="1"/>
  <c r="P2995" i="12" s="1"/>
  <c r="J2995" i="12"/>
  <c r="Y2995" i="12"/>
  <c r="I2995" i="12"/>
  <c r="V2995" i="12"/>
  <c r="K2994" i="12"/>
  <c r="Q2994" i="12"/>
  <c r="R2994" i="12" s="1"/>
  <c r="Q2995" i="12" l="1"/>
  <c r="R2995" i="12" s="1"/>
  <c r="W2995" i="12"/>
  <c r="E944" i="13"/>
  <c r="N2996" i="12"/>
  <c r="O2996" i="12" s="1"/>
  <c r="P2996" i="12" s="1"/>
  <c r="J2996" i="12"/>
  <c r="Y2996" i="12"/>
  <c r="I2996" i="12"/>
  <c r="V2996" i="12"/>
  <c r="B2997" i="12"/>
  <c r="U2996" i="12"/>
  <c r="E2996" i="12"/>
  <c r="F2996" i="12" s="1"/>
  <c r="K2995" i="12"/>
  <c r="K2996" i="12" l="1"/>
  <c r="Q2996" i="12"/>
  <c r="R2996" i="12" s="1"/>
  <c r="W2996" i="12"/>
  <c r="E943" i="13"/>
  <c r="N2997" i="12"/>
  <c r="O2997" i="12" s="1"/>
  <c r="P2997" i="12" s="1"/>
  <c r="J2997" i="12"/>
  <c r="Y2997" i="12"/>
  <c r="I2997" i="12"/>
  <c r="V2997" i="12"/>
  <c r="B2998" i="12"/>
  <c r="U2997" i="12"/>
  <c r="E2997" i="12"/>
  <c r="F2997" i="12" s="1"/>
  <c r="W2997" i="12" l="1"/>
  <c r="Q2997" i="12"/>
  <c r="R2997" i="12" s="1"/>
  <c r="E942" i="13"/>
  <c r="J2998" i="12"/>
  <c r="Y2998" i="12"/>
  <c r="I2998" i="12"/>
  <c r="V2998" i="12"/>
  <c r="B2999" i="12"/>
  <c r="U2998" i="12"/>
  <c r="E2998" i="12"/>
  <c r="F2998" i="12" s="1"/>
  <c r="N2998" i="12"/>
  <c r="O2998" i="12" s="1"/>
  <c r="P2998" i="12" s="1"/>
  <c r="K2997" i="12"/>
  <c r="W2998" i="12" l="1"/>
  <c r="K2998" i="12"/>
  <c r="Q2998" i="12"/>
  <c r="R2998" i="12" s="1"/>
  <c r="E941" i="13"/>
  <c r="Y2999" i="12"/>
  <c r="I2999" i="12"/>
  <c r="V2999" i="12"/>
  <c r="B3000" i="12"/>
  <c r="U2999" i="12"/>
  <c r="E2999" i="12"/>
  <c r="F2999" i="12" s="1"/>
  <c r="N2999" i="12"/>
  <c r="O2999" i="12" s="1"/>
  <c r="P2999" i="12" s="1"/>
  <c r="J2999" i="12"/>
  <c r="W2999" i="12" l="1"/>
  <c r="E940" i="13"/>
  <c r="V3000" i="12"/>
  <c r="B3001" i="12"/>
  <c r="U3000" i="12"/>
  <c r="E3000" i="12"/>
  <c r="F3000" i="12" s="1"/>
  <c r="N3000" i="12"/>
  <c r="O3000" i="12" s="1"/>
  <c r="P3000" i="12" s="1"/>
  <c r="J3000" i="12"/>
  <c r="Y3000" i="12"/>
  <c r="I3000" i="12"/>
  <c r="K2999" i="12"/>
  <c r="Q2999" i="12"/>
  <c r="R2999" i="12" s="1"/>
  <c r="W3000" i="12" l="1"/>
  <c r="Q3000" i="12"/>
  <c r="R3000" i="12" s="1"/>
  <c r="E939" i="13"/>
  <c r="N3001" i="12"/>
  <c r="O3001" i="12" s="1"/>
  <c r="P3001" i="12" s="1"/>
  <c r="J3001" i="12"/>
  <c r="Y3001" i="12"/>
  <c r="I3001" i="12"/>
  <c r="V3001" i="12"/>
  <c r="B3002" i="12"/>
  <c r="U3001" i="12"/>
  <c r="E3001" i="12"/>
  <c r="F3001" i="12" s="1"/>
  <c r="K3000" i="12"/>
  <c r="Q3001" i="12" l="1"/>
  <c r="R3001" i="12" s="1"/>
  <c r="W3001" i="12"/>
  <c r="K3001" i="12"/>
  <c r="E938" i="13"/>
  <c r="N3002" i="12"/>
  <c r="O3002" i="12" s="1"/>
  <c r="P3002" i="12" s="1"/>
  <c r="J3002" i="12"/>
  <c r="Y3002" i="12"/>
  <c r="I3002" i="12"/>
  <c r="V3002" i="12"/>
  <c r="B3003" i="12"/>
  <c r="U3002" i="12"/>
  <c r="E3002" i="12"/>
  <c r="F3002" i="12" s="1"/>
  <c r="W3002" i="12" l="1"/>
  <c r="E937" i="13"/>
  <c r="J3003" i="12"/>
  <c r="Y3003" i="12"/>
  <c r="I3003" i="12"/>
  <c r="V3003" i="12"/>
  <c r="B3004" i="12"/>
  <c r="U3003" i="12"/>
  <c r="E3003" i="12"/>
  <c r="F3003" i="12" s="1"/>
  <c r="N3003" i="12"/>
  <c r="O3003" i="12" s="1"/>
  <c r="P3003" i="12" s="1"/>
  <c r="Q3002" i="12"/>
  <c r="R3002" i="12" s="1"/>
  <c r="K3002" i="12"/>
  <c r="Q3003" i="12" l="1"/>
  <c r="R3003" i="12" s="1"/>
  <c r="W3003" i="12"/>
  <c r="E936" i="13"/>
  <c r="J3004" i="12"/>
  <c r="Y3004" i="12"/>
  <c r="I3004" i="12"/>
  <c r="V3004" i="12"/>
  <c r="B3005" i="12"/>
  <c r="U3004" i="12"/>
  <c r="E3004" i="12"/>
  <c r="F3004" i="12" s="1"/>
  <c r="N3004" i="12"/>
  <c r="O3004" i="12" s="1"/>
  <c r="P3004" i="12" s="1"/>
  <c r="K3003" i="12"/>
  <c r="K3004" i="12" l="1"/>
  <c r="E935" i="13"/>
  <c r="V3005" i="12"/>
  <c r="B3006" i="12"/>
  <c r="U3005" i="12"/>
  <c r="E3005" i="12"/>
  <c r="F3005" i="12" s="1"/>
  <c r="N3005" i="12"/>
  <c r="O3005" i="12" s="1"/>
  <c r="P3005" i="12" s="1"/>
  <c r="J3005" i="12"/>
  <c r="Y3005" i="12"/>
  <c r="I3005" i="12"/>
  <c r="Q3004" i="12"/>
  <c r="R3004" i="12" s="1"/>
  <c r="W3004" i="12"/>
  <c r="W3005" i="12" l="1"/>
  <c r="Q3005" i="12"/>
  <c r="R3005" i="12" s="1"/>
  <c r="E934" i="13"/>
  <c r="N3006" i="12"/>
  <c r="O3006" i="12" s="1"/>
  <c r="P3006" i="12" s="1"/>
  <c r="J3006" i="12"/>
  <c r="Y3006" i="12"/>
  <c r="I3006" i="12"/>
  <c r="E3006" i="12"/>
  <c r="F3006" i="12" s="1"/>
  <c r="V3006" i="12"/>
  <c r="B3007" i="12"/>
  <c r="U3006" i="12"/>
  <c r="K3005" i="12"/>
  <c r="K3006" i="12" l="1"/>
  <c r="W3006" i="12"/>
  <c r="Q3006" i="12"/>
  <c r="R3006" i="12" s="1"/>
  <c r="E933" i="13"/>
  <c r="N3007" i="12"/>
  <c r="O3007" i="12" s="1"/>
  <c r="P3007" i="12" s="1"/>
  <c r="J3007" i="12"/>
  <c r="Y3007" i="12"/>
  <c r="I3007" i="12"/>
  <c r="V3007" i="12"/>
  <c r="B3008" i="12"/>
  <c r="U3007" i="12"/>
  <c r="E3007" i="12"/>
  <c r="F3007" i="12" s="1"/>
  <c r="W3007" i="12" l="1"/>
  <c r="K3007" i="12"/>
  <c r="Q3007" i="12"/>
  <c r="R3007" i="12" s="1"/>
  <c r="E932" i="13"/>
  <c r="N3008" i="12"/>
  <c r="O3008" i="12" s="1"/>
  <c r="P3008" i="12" s="1"/>
  <c r="J3008" i="12"/>
  <c r="Y3008" i="12"/>
  <c r="I3008" i="12"/>
  <c r="V3008" i="12"/>
  <c r="B3009" i="12"/>
  <c r="U3008" i="12"/>
  <c r="E3008" i="12"/>
  <c r="F3008" i="12" s="1"/>
  <c r="K3008" i="12" l="1"/>
  <c r="Q3008" i="12"/>
  <c r="R3008" i="12" s="1"/>
  <c r="W3008" i="12"/>
  <c r="E931" i="13"/>
  <c r="J3009" i="12"/>
  <c r="Y3009" i="12"/>
  <c r="I3009" i="12"/>
  <c r="V3009" i="12"/>
  <c r="B3010" i="12"/>
  <c r="U3009" i="12"/>
  <c r="E3009" i="12"/>
  <c r="F3009" i="12" s="1"/>
  <c r="N3009" i="12"/>
  <c r="O3009" i="12" s="1"/>
  <c r="P3009" i="12" s="1"/>
  <c r="E930" i="13" l="1"/>
  <c r="V3010" i="12"/>
  <c r="B3011" i="12"/>
  <c r="U3010" i="12"/>
  <c r="E3010" i="12"/>
  <c r="F3010" i="12" s="1"/>
  <c r="N3010" i="12"/>
  <c r="O3010" i="12" s="1"/>
  <c r="P3010" i="12" s="1"/>
  <c r="J3010" i="12"/>
  <c r="Y3010" i="12"/>
  <c r="I3010" i="12"/>
  <c r="K3009" i="12"/>
  <c r="Q3009" i="12"/>
  <c r="R3009" i="12" s="1"/>
  <c r="W3009" i="12"/>
  <c r="W3010" i="12" l="1"/>
  <c r="Q3010" i="12"/>
  <c r="R3010" i="12" s="1"/>
  <c r="E929" i="13"/>
  <c r="B3012" i="12"/>
  <c r="U3011" i="12"/>
  <c r="E3011" i="12"/>
  <c r="F3011" i="12" s="1"/>
  <c r="N3011" i="12"/>
  <c r="O3011" i="12" s="1"/>
  <c r="P3011" i="12" s="1"/>
  <c r="J3011" i="12"/>
  <c r="Y3011" i="12"/>
  <c r="I3011" i="12"/>
  <c r="V3011" i="12"/>
  <c r="K3010" i="12"/>
  <c r="W3011" i="12" l="1"/>
  <c r="E928" i="13"/>
  <c r="N3012" i="12"/>
  <c r="O3012" i="12" s="1"/>
  <c r="P3012" i="12" s="1"/>
  <c r="J3012" i="12"/>
  <c r="Y3012" i="12"/>
  <c r="I3012" i="12"/>
  <c r="V3012" i="12"/>
  <c r="B3013" i="12"/>
  <c r="U3012" i="12"/>
  <c r="E3012" i="12"/>
  <c r="F3012" i="12" s="1"/>
  <c r="K3011" i="12"/>
  <c r="Q3011" i="12"/>
  <c r="R3011" i="12" s="1"/>
  <c r="W3012" i="12" l="1"/>
  <c r="K3012" i="12"/>
  <c r="Q3012" i="12"/>
  <c r="R3012" i="12" s="1"/>
  <c r="E927" i="13"/>
  <c r="N3013" i="12"/>
  <c r="O3013" i="12" s="1"/>
  <c r="P3013" i="12" s="1"/>
  <c r="J3013" i="12"/>
  <c r="Y3013" i="12"/>
  <c r="I3013" i="12"/>
  <c r="V3013" i="12"/>
  <c r="B3014" i="12"/>
  <c r="U3013" i="12"/>
  <c r="E3013" i="12"/>
  <c r="F3013" i="12" s="1"/>
  <c r="W3013" i="12" l="1"/>
  <c r="Q3013" i="12"/>
  <c r="R3013" i="12" s="1"/>
  <c r="E926" i="13"/>
  <c r="J3014" i="12"/>
  <c r="Y3014" i="12"/>
  <c r="I3014" i="12"/>
  <c r="V3014" i="12"/>
  <c r="B3015" i="12"/>
  <c r="U3014" i="12"/>
  <c r="E3014" i="12"/>
  <c r="F3014" i="12" s="1"/>
  <c r="N3014" i="12"/>
  <c r="O3014" i="12" s="1"/>
  <c r="P3014" i="12" s="1"/>
  <c r="K3013" i="12"/>
  <c r="W3014" i="12" l="1"/>
  <c r="Q3014" i="12"/>
  <c r="R3014" i="12" s="1"/>
  <c r="E925" i="13"/>
  <c r="Y3015" i="12"/>
  <c r="I3015" i="12"/>
  <c r="V3015" i="12"/>
  <c r="B3016" i="12"/>
  <c r="U3015" i="12"/>
  <c r="E3015" i="12"/>
  <c r="F3015" i="12" s="1"/>
  <c r="N3015" i="12"/>
  <c r="O3015" i="12" s="1"/>
  <c r="P3015" i="12" s="1"/>
  <c r="J3015" i="12"/>
  <c r="K3014" i="12"/>
  <c r="Q3015" i="12" l="1"/>
  <c r="R3015" i="12" s="1"/>
  <c r="K3015" i="12"/>
  <c r="W3015" i="12"/>
  <c r="E924" i="13"/>
  <c r="V3016" i="12"/>
  <c r="B3017" i="12"/>
  <c r="U3016" i="12"/>
  <c r="E3016" i="12"/>
  <c r="F3016" i="12" s="1"/>
  <c r="N3016" i="12"/>
  <c r="O3016" i="12" s="1"/>
  <c r="P3016" i="12" s="1"/>
  <c r="J3016" i="12"/>
  <c r="Y3016" i="12"/>
  <c r="I3016" i="12"/>
  <c r="W3016" i="12" l="1"/>
  <c r="E923" i="13"/>
  <c r="N3017" i="12"/>
  <c r="O3017" i="12" s="1"/>
  <c r="P3017" i="12" s="1"/>
  <c r="J3017" i="12"/>
  <c r="Y3017" i="12"/>
  <c r="I3017" i="12"/>
  <c r="V3017" i="12"/>
  <c r="E3017" i="12"/>
  <c r="F3017" i="12" s="1"/>
  <c r="B3018" i="12"/>
  <c r="U3017" i="12"/>
  <c r="K3016" i="12"/>
  <c r="Q3016" i="12"/>
  <c r="R3016" i="12" s="1"/>
  <c r="W3017" i="12" l="1"/>
  <c r="K3017" i="12"/>
  <c r="Q3017" i="12"/>
  <c r="R3017" i="12" s="1"/>
  <c r="E922" i="13"/>
  <c r="N3018" i="12"/>
  <c r="O3018" i="12" s="1"/>
  <c r="P3018" i="12" s="1"/>
  <c r="J3018" i="12"/>
  <c r="Y3018" i="12"/>
  <c r="I3018" i="12"/>
  <c r="V3018" i="12"/>
  <c r="U3018" i="12"/>
  <c r="E3018" i="12"/>
  <c r="F3018" i="12" s="1"/>
  <c r="B3019" i="12"/>
  <c r="K3018" i="12" l="1"/>
  <c r="Q3018" i="12"/>
  <c r="R3018" i="12" s="1"/>
  <c r="E921" i="13"/>
  <c r="N3019" i="12"/>
  <c r="O3019" i="12" s="1"/>
  <c r="P3019" i="12" s="1"/>
  <c r="J3019" i="12"/>
  <c r="I3019" i="12"/>
  <c r="Y3019" i="12"/>
  <c r="E3019" i="12"/>
  <c r="F3019" i="12" s="1"/>
  <c r="V3019" i="12"/>
  <c r="U3019" i="12"/>
  <c r="B3020" i="12"/>
  <c r="W3018" i="12"/>
  <c r="W3019" i="12" l="1"/>
  <c r="K3019" i="12"/>
  <c r="Q3019" i="12"/>
  <c r="R3019" i="12" s="1"/>
  <c r="E920" i="13"/>
  <c r="N3020" i="12"/>
  <c r="O3020" i="12" s="1"/>
  <c r="P3020" i="12" s="1"/>
  <c r="J3020" i="12"/>
  <c r="I3020" i="12"/>
  <c r="Y3020" i="12"/>
  <c r="E3020" i="12"/>
  <c r="F3020" i="12" s="1"/>
  <c r="V3020" i="12"/>
  <c r="U3020" i="12"/>
  <c r="B3021" i="12"/>
  <c r="K3020" i="12" l="1"/>
  <c r="Q3020" i="12"/>
  <c r="R3020" i="12" s="1"/>
  <c r="E919" i="13"/>
  <c r="J3021" i="12"/>
  <c r="B3022" i="12"/>
  <c r="N3021" i="12"/>
  <c r="O3021" i="12" s="1"/>
  <c r="P3021" i="12" s="1"/>
  <c r="I3021" i="12"/>
  <c r="Y3021" i="12"/>
  <c r="E3021" i="12"/>
  <c r="F3021" i="12" s="1"/>
  <c r="V3021" i="12"/>
  <c r="U3021" i="12"/>
  <c r="W3020" i="12"/>
  <c r="W3021" i="12" l="1"/>
  <c r="Q3021" i="12"/>
  <c r="R3021" i="12" s="1"/>
  <c r="K3021" i="12"/>
  <c r="E918" i="13"/>
  <c r="J3022" i="12"/>
  <c r="V3022" i="12"/>
  <c r="B3023" i="12"/>
  <c r="N3022" i="12"/>
  <c r="O3022" i="12" s="1"/>
  <c r="P3022" i="12" s="1"/>
  <c r="I3022" i="12"/>
  <c r="Y3022" i="12"/>
  <c r="E3022" i="12"/>
  <c r="F3022" i="12" s="1"/>
  <c r="U3022" i="12"/>
  <c r="W3022" i="12" l="1"/>
  <c r="Q3022" i="12"/>
  <c r="R3022" i="12" s="1"/>
  <c r="E917" i="13"/>
  <c r="V3023" i="12"/>
  <c r="E3023" i="12"/>
  <c r="F3023" i="12" s="1"/>
  <c r="Y3023" i="12"/>
  <c r="U3023" i="12"/>
  <c r="B3024" i="12"/>
  <c r="N3023" i="12"/>
  <c r="O3023" i="12" s="1"/>
  <c r="P3023" i="12" s="1"/>
  <c r="J3023" i="12"/>
  <c r="I3023" i="12"/>
  <c r="K3022" i="12"/>
  <c r="W3023" i="12" l="1"/>
  <c r="Q3023" i="12"/>
  <c r="R3023" i="12" s="1"/>
  <c r="K3023" i="12"/>
  <c r="E916" i="13"/>
  <c r="B3025" i="12"/>
  <c r="J3024" i="12"/>
  <c r="I3024" i="12"/>
  <c r="E3024" i="12"/>
  <c r="F3024" i="12" s="1"/>
  <c r="Y3024" i="12"/>
  <c r="V3024" i="12"/>
  <c r="U3024" i="12"/>
  <c r="N3024" i="12"/>
  <c r="O3024" i="12" s="1"/>
  <c r="P3024" i="12" s="1"/>
  <c r="W3024" i="12" l="1"/>
  <c r="Q3024" i="12"/>
  <c r="R3024" i="12" s="1"/>
  <c r="K3024" i="12"/>
  <c r="E915" i="13"/>
  <c r="N3025" i="12"/>
  <c r="O3025" i="12" s="1"/>
  <c r="P3025" i="12" s="1"/>
  <c r="Y3025" i="12"/>
  <c r="V3025" i="12"/>
  <c r="U3025" i="12"/>
  <c r="B3026" i="12"/>
  <c r="J3025" i="12"/>
  <c r="I3025" i="12"/>
  <c r="E3025" i="12"/>
  <c r="F3025" i="12" s="1"/>
  <c r="W3025" i="12" l="1"/>
  <c r="Q3025" i="12"/>
  <c r="R3025" i="12" s="1"/>
  <c r="K3025" i="12"/>
  <c r="E914" i="13"/>
  <c r="N3026" i="12"/>
  <c r="O3026" i="12" s="1"/>
  <c r="P3026" i="12" s="1"/>
  <c r="J3026" i="12"/>
  <c r="B3027" i="12"/>
  <c r="I3026" i="12"/>
  <c r="E3026" i="12"/>
  <c r="F3026" i="12" s="1"/>
  <c r="Y3026" i="12"/>
  <c r="V3026" i="12"/>
  <c r="U3026" i="12"/>
  <c r="W3026" i="12" l="1"/>
  <c r="Q3026" i="12"/>
  <c r="R3026" i="12" s="1"/>
  <c r="K3026" i="12"/>
  <c r="E913" i="13"/>
  <c r="N3027" i="12"/>
  <c r="O3027" i="12" s="1"/>
  <c r="P3027" i="12" s="1"/>
  <c r="J3027" i="12"/>
  <c r="Y3027" i="12"/>
  <c r="V3027" i="12"/>
  <c r="U3027" i="12"/>
  <c r="B3028" i="12"/>
  <c r="I3027" i="12"/>
  <c r="E3027" i="12"/>
  <c r="F3027" i="12" s="1"/>
  <c r="Q3027" i="12" l="1"/>
  <c r="R3027" i="12" s="1"/>
  <c r="K3027" i="12"/>
  <c r="E912" i="13"/>
  <c r="J3028" i="12"/>
  <c r="Y3028" i="12"/>
  <c r="B3029" i="12"/>
  <c r="U3028" i="12"/>
  <c r="E3028" i="12"/>
  <c r="F3028" i="12" s="1"/>
  <c r="N3028" i="12"/>
  <c r="O3028" i="12" s="1"/>
  <c r="P3028" i="12" s="1"/>
  <c r="I3028" i="12"/>
  <c r="V3028" i="12"/>
  <c r="W3027" i="12"/>
  <c r="W3028" i="12" l="1"/>
  <c r="E911" i="13"/>
  <c r="V3029" i="12"/>
  <c r="B3030" i="12"/>
  <c r="U3029" i="12"/>
  <c r="E3029" i="12"/>
  <c r="F3029" i="12" s="1"/>
  <c r="N3029" i="12"/>
  <c r="O3029" i="12" s="1"/>
  <c r="P3029" i="12" s="1"/>
  <c r="J3029" i="12"/>
  <c r="I3029" i="12"/>
  <c r="Y3029" i="12"/>
  <c r="K3028" i="12"/>
  <c r="Q3028" i="12"/>
  <c r="R3028" i="12" s="1"/>
  <c r="W3029" i="12" l="1"/>
  <c r="E910" i="13"/>
  <c r="B3031" i="12"/>
  <c r="U3030" i="12"/>
  <c r="E3030" i="12"/>
  <c r="F3030" i="12" s="1"/>
  <c r="N3030" i="12"/>
  <c r="O3030" i="12" s="1"/>
  <c r="P3030" i="12" s="1"/>
  <c r="I3030" i="12"/>
  <c r="Y3030" i="12"/>
  <c r="V3030" i="12"/>
  <c r="J3030" i="12"/>
  <c r="Q3029" i="12"/>
  <c r="R3029" i="12" s="1"/>
  <c r="K3029" i="12"/>
  <c r="W3030" i="12" l="1"/>
  <c r="Q3030" i="12"/>
  <c r="R3030" i="12" s="1"/>
  <c r="E909" i="13"/>
  <c r="N3031" i="12"/>
  <c r="O3031" i="12" s="1"/>
  <c r="P3031" i="12" s="1"/>
  <c r="B3032" i="12"/>
  <c r="E3031" i="12"/>
  <c r="F3031" i="12" s="1"/>
  <c r="Y3031" i="12"/>
  <c r="V3031" i="12"/>
  <c r="U3031" i="12"/>
  <c r="J3031" i="12"/>
  <c r="I3031" i="12"/>
  <c r="K3030" i="12"/>
  <c r="W3031" i="12" l="1"/>
  <c r="E908" i="13"/>
  <c r="N3032" i="12"/>
  <c r="O3032" i="12" s="1"/>
  <c r="P3032" i="12" s="1"/>
  <c r="J3032" i="12"/>
  <c r="Y3032" i="12"/>
  <c r="I3032" i="12"/>
  <c r="V3032" i="12"/>
  <c r="U3032" i="12"/>
  <c r="B3033" i="12"/>
  <c r="E3032" i="12"/>
  <c r="F3032" i="12" s="1"/>
  <c r="Q3031" i="12"/>
  <c r="R3031" i="12" s="1"/>
  <c r="K3031" i="12"/>
  <c r="W3032" i="12" l="1"/>
  <c r="Q3032" i="12"/>
  <c r="R3032" i="12" s="1"/>
  <c r="K3032" i="12"/>
  <c r="E907" i="13"/>
  <c r="J3033" i="12"/>
  <c r="Y3033" i="12"/>
  <c r="I3033" i="12"/>
  <c r="V3033" i="12"/>
  <c r="B3034" i="12"/>
  <c r="U3033" i="12"/>
  <c r="E3033" i="12"/>
  <c r="F3033" i="12" s="1"/>
  <c r="N3033" i="12"/>
  <c r="O3033" i="12" s="1"/>
  <c r="P3033" i="12" s="1"/>
  <c r="W3033" i="12" l="1"/>
  <c r="K3033" i="12"/>
  <c r="Q3033" i="12"/>
  <c r="R3033" i="12" s="1"/>
  <c r="E906" i="13"/>
  <c r="Y3034" i="12"/>
  <c r="I3034" i="12"/>
  <c r="V3034" i="12"/>
  <c r="B3035" i="12"/>
  <c r="U3034" i="12"/>
  <c r="E3034" i="12"/>
  <c r="F3034" i="12" s="1"/>
  <c r="N3034" i="12"/>
  <c r="O3034" i="12" s="1"/>
  <c r="P3034" i="12" s="1"/>
  <c r="J3034" i="12"/>
  <c r="W3034" i="12" l="1"/>
  <c r="K3034" i="12"/>
  <c r="Q3034" i="12"/>
  <c r="R3034" i="12" s="1"/>
  <c r="E905" i="13"/>
  <c r="V3035" i="12"/>
  <c r="B3036" i="12"/>
  <c r="U3035" i="12"/>
  <c r="E3035" i="12"/>
  <c r="F3035" i="12" s="1"/>
  <c r="Y3035" i="12"/>
  <c r="N3035" i="12"/>
  <c r="O3035" i="12" s="1"/>
  <c r="P3035" i="12" s="1"/>
  <c r="J3035" i="12"/>
  <c r="I3035" i="12"/>
  <c r="K3035" i="12" l="1"/>
  <c r="Q3035" i="12"/>
  <c r="R3035" i="12" s="1"/>
  <c r="W3035" i="12"/>
  <c r="E904" i="13"/>
  <c r="N3036" i="12"/>
  <c r="O3036" i="12" s="1"/>
  <c r="P3036" i="12" s="1"/>
  <c r="Y3036" i="12"/>
  <c r="I3036" i="12"/>
  <c r="V3036" i="12"/>
  <c r="U3036" i="12"/>
  <c r="J3036" i="12"/>
  <c r="E3036" i="12"/>
  <c r="F3036" i="12" s="1"/>
  <c r="B3037" i="12"/>
  <c r="W3036" i="12" l="1"/>
  <c r="E903" i="13"/>
  <c r="N3037" i="12"/>
  <c r="O3037" i="12" s="1"/>
  <c r="P3037" i="12" s="1"/>
  <c r="J3037" i="12"/>
  <c r="Y3037" i="12"/>
  <c r="I3037" i="12"/>
  <c r="V3037" i="12"/>
  <c r="B3038" i="12"/>
  <c r="U3037" i="12"/>
  <c r="E3037" i="12"/>
  <c r="F3037" i="12" s="1"/>
  <c r="K3036" i="12"/>
  <c r="Q3036" i="12"/>
  <c r="R3036" i="12" s="1"/>
  <c r="W3037" i="12" l="1"/>
  <c r="K3037" i="12"/>
  <c r="E902" i="13"/>
  <c r="J3038" i="12"/>
  <c r="Y3038" i="12"/>
  <c r="I3038" i="12"/>
  <c r="V3038" i="12"/>
  <c r="B3039" i="12"/>
  <c r="U3038" i="12"/>
  <c r="N3038" i="12"/>
  <c r="O3038" i="12" s="1"/>
  <c r="P3038" i="12" s="1"/>
  <c r="E3038" i="12"/>
  <c r="F3038" i="12" s="1"/>
  <c r="Q3037" i="12"/>
  <c r="R3037" i="12" s="1"/>
  <c r="K3038" i="12" l="1"/>
  <c r="W3038" i="12"/>
  <c r="E901" i="13"/>
  <c r="J3039" i="12"/>
  <c r="Y3039" i="12"/>
  <c r="I3039" i="12"/>
  <c r="V3039" i="12"/>
  <c r="B3040" i="12"/>
  <c r="U3039" i="12"/>
  <c r="E3039" i="12"/>
  <c r="F3039" i="12" s="1"/>
  <c r="N3039" i="12"/>
  <c r="O3039" i="12" s="1"/>
  <c r="P3039" i="12" s="1"/>
  <c r="Q3038" i="12"/>
  <c r="R3038" i="12" s="1"/>
  <c r="K3039" i="12" l="1"/>
  <c r="W3039" i="12"/>
  <c r="E900" i="13"/>
  <c r="V3040" i="12"/>
  <c r="B3041" i="12"/>
  <c r="U3040" i="12"/>
  <c r="E3040" i="12"/>
  <c r="F3040" i="12" s="1"/>
  <c r="J3040" i="12"/>
  <c r="Y3040" i="12"/>
  <c r="N3040" i="12"/>
  <c r="O3040" i="12" s="1"/>
  <c r="P3040" i="12" s="1"/>
  <c r="I3040" i="12"/>
  <c r="Q3039" i="12"/>
  <c r="R3039" i="12" s="1"/>
  <c r="K3040" i="12" l="1"/>
  <c r="E899" i="13"/>
  <c r="N3041" i="12"/>
  <c r="O3041" i="12" s="1"/>
  <c r="P3041" i="12" s="1"/>
  <c r="J3041" i="12"/>
  <c r="Y3041" i="12"/>
  <c r="I3041" i="12"/>
  <c r="V3041" i="12"/>
  <c r="U3041" i="12"/>
  <c r="E3041" i="12"/>
  <c r="F3041" i="12" s="1"/>
  <c r="B3042" i="12"/>
  <c r="Q3040" i="12"/>
  <c r="R3040" i="12" s="1"/>
  <c r="W3040" i="12"/>
  <c r="W3041" i="12" l="1"/>
  <c r="Q3041" i="12"/>
  <c r="R3041" i="12" s="1"/>
  <c r="E898" i="13"/>
  <c r="N3042" i="12"/>
  <c r="O3042" i="12" s="1"/>
  <c r="P3042" i="12" s="1"/>
  <c r="J3042" i="12"/>
  <c r="V3042" i="12"/>
  <c r="B3043" i="12"/>
  <c r="U3042" i="12"/>
  <c r="E3042" i="12"/>
  <c r="F3042" i="12" s="1"/>
  <c r="Y3042" i="12"/>
  <c r="I3042" i="12"/>
  <c r="K3041" i="12"/>
  <c r="Q3042" i="12" l="1"/>
  <c r="R3042" i="12" s="1"/>
  <c r="K3042" i="12"/>
  <c r="W3042" i="12"/>
  <c r="E897" i="13"/>
  <c r="N3043" i="12"/>
  <c r="O3043" i="12" s="1"/>
  <c r="P3043" i="12" s="1"/>
  <c r="J3043" i="12"/>
  <c r="Y3043" i="12"/>
  <c r="I3043" i="12"/>
  <c r="E3043" i="12"/>
  <c r="F3043" i="12" s="1"/>
  <c r="B3044" i="12"/>
  <c r="V3043" i="12"/>
  <c r="U3043" i="12"/>
  <c r="W3043" i="12" l="1"/>
  <c r="K3043" i="12"/>
  <c r="E896" i="13"/>
  <c r="J3044" i="12"/>
  <c r="Y3044" i="12"/>
  <c r="I3044" i="12"/>
  <c r="V3044" i="12"/>
  <c r="B3045" i="12"/>
  <c r="U3044" i="12"/>
  <c r="E3044" i="12"/>
  <c r="F3044" i="12" s="1"/>
  <c r="N3044" i="12"/>
  <c r="O3044" i="12" s="1"/>
  <c r="P3044" i="12" s="1"/>
  <c r="Q3043" i="12"/>
  <c r="R3043" i="12" s="1"/>
  <c r="K3044" i="12" l="1"/>
  <c r="W3044" i="12"/>
  <c r="Q3044" i="12"/>
  <c r="R3044" i="12" s="1"/>
  <c r="E895" i="13"/>
  <c r="V3045" i="12"/>
  <c r="B3046" i="12"/>
  <c r="U3045" i="12"/>
  <c r="E3045" i="12"/>
  <c r="F3045" i="12" s="1"/>
  <c r="N3045" i="12"/>
  <c r="O3045" i="12" s="1"/>
  <c r="P3045" i="12" s="1"/>
  <c r="J3045" i="12"/>
  <c r="I3045" i="12"/>
  <c r="Y3045" i="12"/>
  <c r="E894" i="13" l="1"/>
  <c r="B3047" i="12"/>
  <c r="U3046" i="12"/>
  <c r="E3046" i="12"/>
  <c r="F3046" i="12" s="1"/>
  <c r="N3046" i="12"/>
  <c r="O3046" i="12" s="1"/>
  <c r="P3046" i="12" s="1"/>
  <c r="J3046" i="12"/>
  <c r="Y3046" i="12"/>
  <c r="I3046" i="12"/>
  <c r="V3046" i="12"/>
  <c r="K3045" i="12"/>
  <c r="Q3045" i="12"/>
  <c r="R3045" i="12" s="1"/>
  <c r="W3045" i="12"/>
  <c r="W3046" i="12" l="1"/>
  <c r="Q3046" i="12"/>
  <c r="R3046" i="12" s="1"/>
  <c r="E893" i="13"/>
  <c r="N3047" i="12"/>
  <c r="O3047" i="12" s="1"/>
  <c r="P3047" i="12" s="1"/>
  <c r="V3047" i="12"/>
  <c r="B3048" i="12"/>
  <c r="U3047" i="12"/>
  <c r="E3047" i="12"/>
  <c r="F3047" i="12" s="1"/>
  <c r="Y3047" i="12"/>
  <c r="J3047" i="12"/>
  <c r="I3047" i="12"/>
  <c r="K3046" i="12"/>
  <c r="Q3047" i="12" l="1"/>
  <c r="R3047" i="12" s="1"/>
  <c r="K3047" i="12"/>
  <c r="E892" i="13"/>
  <c r="N3048" i="12"/>
  <c r="O3048" i="12" s="1"/>
  <c r="P3048" i="12" s="1"/>
  <c r="J3048" i="12"/>
  <c r="Y3048" i="12"/>
  <c r="I3048" i="12"/>
  <c r="B3049" i="12"/>
  <c r="U3048" i="12"/>
  <c r="E3048" i="12"/>
  <c r="F3048" i="12" s="1"/>
  <c r="V3048" i="12"/>
  <c r="W3047" i="12"/>
  <c r="K3048" i="12" l="1"/>
  <c r="Q3048" i="12"/>
  <c r="R3048" i="12" s="1"/>
  <c r="W3048" i="12"/>
  <c r="E891" i="13"/>
  <c r="J3049" i="12"/>
  <c r="Y3049" i="12"/>
  <c r="I3049" i="12"/>
  <c r="V3049" i="12"/>
  <c r="B3050" i="12"/>
  <c r="U3049" i="12"/>
  <c r="E3049" i="12"/>
  <c r="F3049" i="12" s="1"/>
  <c r="N3049" i="12"/>
  <c r="O3049" i="12" s="1"/>
  <c r="P3049" i="12" s="1"/>
  <c r="W3049" i="12" l="1"/>
  <c r="Q3049" i="12"/>
  <c r="R3049" i="12" s="1"/>
  <c r="E890" i="13"/>
  <c r="Y3050" i="12"/>
  <c r="I3050" i="12"/>
  <c r="V3050" i="12"/>
  <c r="B3051" i="12"/>
  <c r="U3050" i="12"/>
  <c r="E3050" i="12"/>
  <c r="F3050" i="12" s="1"/>
  <c r="N3050" i="12"/>
  <c r="O3050" i="12" s="1"/>
  <c r="P3050" i="12" s="1"/>
  <c r="J3050" i="12"/>
  <c r="K3049" i="12"/>
  <c r="Q3050" i="12" l="1"/>
  <c r="R3050" i="12" s="1"/>
  <c r="K3050" i="12"/>
  <c r="W3050" i="12"/>
  <c r="E889" i="13"/>
  <c r="V3051" i="12"/>
  <c r="B3052" i="12"/>
  <c r="U3051" i="12"/>
  <c r="E3051" i="12"/>
  <c r="F3051" i="12" s="1"/>
  <c r="J3051" i="12"/>
  <c r="Y3051" i="12"/>
  <c r="I3051" i="12"/>
  <c r="N3051" i="12"/>
  <c r="O3051" i="12" s="1"/>
  <c r="P3051" i="12" s="1"/>
  <c r="E888" i="13" l="1"/>
  <c r="N3052" i="12"/>
  <c r="O3052" i="12" s="1"/>
  <c r="P3052" i="12" s="1"/>
  <c r="Y3052" i="12"/>
  <c r="I3052" i="12"/>
  <c r="V3052" i="12"/>
  <c r="U3052" i="12"/>
  <c r="J3052" i="12"/>
  <c r="E3052" i="12"/>
  <c r="F3052" i="12" s="1"/>
  <c r="B3053" i="12"/>
  <c r="Q3051" i="12"/>
  <c r="R3051" i="12" s="1"/>
  <c r="K3051" i="12"/>
  <c r="W3051" i="12"/>
  <c r="W3052" i="12" l="1"/>
  <c r="K3052" i="12"/>
  <c r="Q3052" i="12"/>
  <c r="R3052" i="12" s="1"/>
  <c r="E887" i="13"/>
  <c r="N3053" i="12"/>
  <c r="O3053" i="12" s="1"/>
  <c r="P3053" i="12" s="1"/>
  <c r="J3053" i="12"/>
  <c r="Y3053" i="12"/>
  <c r="I3053" i="12"/>
  <c r="V3053" i="12"/>
  <c r="B3054" i="12"/>
  <c r="U3053" i="12"/>
  <c r="E3053" i="12"/>
  <c r="F3053" i="12" s="1"/>
  <c r="W3053" i="12" l="1"/>
  <c r="Q3053" i="12"/>
  <c r="R3053" i="12" s="1"/>
  <c r="E886" i="13"/>
  <c r="J3054" i="12"/>
  <c r="Y3054" i="12"/>
  <c r="I3054" i="12"/>
  <c r="V3054" i="12"/>
  <c r="N3054" i="12"/>
  <c r="O3054" i="12" s="1"/>
  <c r="P3054" i="12" s="1"/>
  <c r="E3054" i="12"/>
  <c r="F3054" i="12" s="1"/>
  <c r="B3055" i="12"/>
  <c r="U3054" i="12"/>
  <c r="K3053" i="12"/>
  <c r="K3054" i="12" l="1"/>
  <c r="W3054" i="12"/>
  <c r="E885" i="13"/>
  <c r="J3055" i="12"/>
  <c r="Y3055" i="12"/>
  <c r="I3055" i="12"/>
  <c r="V3055" i="12"/>
  <c r="B3056" i="12"/>
  <c r="U3055" i="12"/>
  <c r="E3055" i="12"/>
  <c r="F3055" i="12" s="1"/>
  <c r="N3055" i="12"/>
  <c r="O3055" i="12" s="1"/>
  <c r="P3055" i="12" s="1"/>
  <c r="Q3054" i="12"/>
  <c r="R3054" i="12" s="1"/>
  <c r="W3055" i="12" l="1"/>
  <c r="K3055" i="12"/>
  <c r="E884" i="13"/>
  <c r="V3056" i="12"/>
  <c r="B3057" i="12"/>
  <c r="U3056" i="12"/>
  <c r="E3056" i="12"/>
  <c r="F3056" i="12" s="1"/>
  <c r="J3056" i="12"/>
  <c r="I3056" i="12"/>
  <c r="Y3056" i="12"/>
  <c r="N3056" i="12"/>
  <c r="O3056" i="12" s="1"/>
  <c r="P3056" i="12" s="1"/>
  <c r="Q3055" i="12"/>
  <c r="R3055" i="12" s="1"/>
  <c r="K3056" i="12" l="1"/>
  <c r="W3056" i="12"/>
  <c r="Q3056" i="12"/>
  <c r="R3056" i="12" s="1"/>
  <c r="E883" i="13"/>
  <c r="N3057" i="12"/>
  <c r="O3057" i="12" s="1"/>
  <c r="P3057" i="12" s="1"/>
  <c r="J3057" i="12"/>
  <c r="Y3057" i="12"/>
  <c r="I3057" i="12"/>
  <c r="B3058" i="12"/>
  <c r="V3057" i="12"/>
  <c r="U3057" i="12"/>
  <c r="E3057" i="12"/>
  <c r="F3057" i="12" s="1"/>
  <c r="W3057" i="12" l="1"/>
  <c r="E882" i="13"/>
  <c r="N3058" i="12"/>
  <c r="O3058" i="12" s="1"/>
  <c r="P3058" i="12" s="1"/>
  <c r="J3058" i="12"/>
  <c r="Y3058" i="12"/>
  <c r="V3058" i="12"/>
  <c r="B3059" i="12"/>
  <c r="U3058" i="12"/>
  <c r="E3058" i="12"/>
  <c r="F3058" i="12" s="1"/>
  <c r="I3058" i="12"/>
  <c r="K3057" i="12"/>
  <c r="Q3057" i="12"/>
  <c r="R3057" i="12" s="1"/>
  <c r="K3058" i="12" l="1"/>
  <c r="W3058" i="12"/>
  <c r="E881" i="13"/>
  <c r="N3059" i="12"/>
  <c r="O3059" i="12" s="1"/>
  <c r="P3059" i="12" s="1"/>
  <c r="J3059" i="12"/>
  <c r="Y3059" i="12"/>
  <c r="I3059" i="12"/>
  <c r="V3059" i="12"/>
  <c r="B3060" i="12"/>
  <c r="U3059" i="12"/>
  <c r="E3059" i="12"/>
  <c r="F3059" i="12" s="1"/>
  <c r="Q3058" i="12"/>
  <c r="R3058" i="12" s="1"/>
  <c r="W3059" i="12" l="1"/>
  <c r="Q3059" i="12"/>
  <c r="R3059" i="12" s="1"/>
  <c r="E880" i="13"/>
  <c r="J3060" i="12"/>
  <c r="Y3060" i="12"/>
  <c r="I3060" i="12"/>
  <c r="V3060" i="12"/>
  <c r="B3061" i="12"/>
  <c r="U3060" i="12"/>
  <c r="E3060" i="12"/>
  <c r="F3060" i="12" s="1"/>
  <c r="N3060" i="12"/>
  <c r="O3060" i="12" s="1"/>
  <c r="P3060" i="12" s="1"/>
  <c r="K3059" i="12"/>
  <c r="W3060" i="12" l="1"/>
  <c r="Q3060" i="12"/>
  <c r="R3060" i="12" s="1"/>
  <c r="E879" i="13"/>
  <c r="V3061" i="12"/>
  <c r="B3062" i="12"/>
  <c r="U3061" i="12"/>
  <c r="E3061" i="12"/>
  <c r="F3061" i="12" s="1"/>
  <c r="N3061" i="12"/>
  <c r="O3061" i="12" s="1"/>
  <c r="P3061" i="12" s="1"/>
  <c r="Y3061" i="12"/>
  <c r="J3061" i="12"/>
  <c r="I3061" i="12"/>
  <c r="K3060" i="12"/>
  <c r="W3061" i="12" l="1"/>
  <c r="Q3061" i="12"/>
  <c r="R3061" i="12" s="1"/>
  <c r="E878" i="13"/>
  <c r="B3063" i="12"/>
  <c r="U3062" i="12"/>
  <c r="E3062" i="12"/>
  <c r="F3062" i="12" s="1"/>
  <c r="N3062" i="12"/>
  <c r="O3062" i="12" s="1"/>
  <c r="P3062" i="12" s="1"/>
  <c r="J3062" i="12"/>
  <c r="Y3062" i="12"/>
  <c r="I3062" i="12"/>
  <c r="V3062" i="12"/>
  <c r="K3061" i="12"/>
  <c r="Q3062" i="12" l="1"/>
  <c r="R3062" i="12" s="1"/>
  <c r="W3062" i="12"/>
  <c r="E877" i="13"/>
  <c r="N3063" i="12"/>
  <c r="O3063" i="12" s="1"/>
  <c r="P3063" i="12" s="1"/>
  <c r="J3063" i="12"/>
  <c r="Y3063" i="12"/>
  <c r="I3063" i="12"/>
  <c r="V3063" i="12"/>
  <c r="B3064" i="12"/>
  <c r="U3063" i="12"/>
  <c r="E3063" i="12"/>
  <c r="F3063" i="12" s="1"/>
  <c r="K3062" i="12"/>
  <c r="W3063" i="12" l="1"/>
  <c r="Q3063" i="12"/>
  <c r="R3063" i="12" s="1"/>
  <c r="E876" i="13"/>
  <c r="N3064" i="12"/>
  <c r="O3064" i="12" s="1"/>
  <c r="P3064" i="12" s="1"/>
  <c r="J3064" i="12"/>
  <c r="Y3064" i="12"/>
  <c r="I3064" i="12"/>
  <c r="V3064" i="12"/>
  <c r="B3065" i="12"/>
  <c r="U3064" i="12"/>
  <c r="E3064" i="12"/>
  <c r="F3064" i="12" s="1"/>
  <c r="K3063" i="12"/>
  <c r="W3064" i="12" l="1"/>
  <c r="Q3064" i="12"/>
  <c r="R3064" i="12" s="1"/>
  <c r="E875" i="13"/>
  <c r="J3065" i="12"/>
  <c r="Y3065" i="12"/>
  <c r="I3065" i="12"/>
  <c r="V3065" i="12"/>
  <c r="B3066" i="12"/>
  <c r="U3065" i="12"/>
  <c r="E3065" i="12"/>
  <c r="F3065" i="12" s="1"/>
  <c r="N3065" i="12"/>
  <c r="O3065" i="12" s="1"/>
  <c r="P3065" i="12" s="1"/>
  <c r="K3064" i="12"/>
  <c r="W3065" i="12" l="1"/>
  <c r="Q3065" i="12"/>
  <c r="R3065" i="12" s="1"/>
  <c r="E874" i="13"/>
  <c r="Y3066" i="12"/>
  <c r="I3066" i="12"/>
  <c r="V3066" i="12"/>
  <c r="B3067" i="12"/>
  <c r="U3066" i="12"/>
  <c r="E3066" i="12"/>
  <c r="F3066" i="12" s="1"/>
  <c r="N3066" i="12"/>
  <c r="O3066" i="12" s="1"/>
  <c r="P3066" i="12" s="1"/>
  <c r="J3066" i="12"/>
  <c r="K3065" i="12"/>
  <c r="W3066" i="12" l="1"/>
  <c r="K3066" i="12"/>
  <c r="E873" i="13"/>
  <c r="V3067" i="12"/>
  <c r="B3068" i="12"/>
  <c r="U3067" i="12"/>
  <c r="E3067" i="12"/>
  <c r="F3067" i="12" s="1"/>
  <c r="N3067" i="12"/>
  <c r="O3067" i="12" s="1"/>
  <c r="P3067" i="12" s="1"/>
  <c r="J3067" i="12"/>
  <c r="Y3067" i="12"/>
  <c r="I3067" i="12"/>
  <c r="Q3066" i="12"/>
  <c r="R3066" i="12" s="1"/>
  <c r="W3067" i="12" l="1"/>
  <c r="Q3067" i="12"/>
  <c r="R3067" i="12" s="1"/>
  <c r="E872" i="13"/>
  <c r="N3068" i="12"/>
  <c r="O3068" i="12" s="1"/>
  <c r="P3068" i="12" s="1"/>
  <c r="J3068" i="12"/>
  <c r="Y3068" i="12"/>
  <c r="I3068" i="12"/>
  <c r="V3068" i="12"/>
  <c r="B3069" i="12"/>
  <c r="U3068" i="12"/>
  <c r="E3068" i="12"/>
  <c r="F3068" i="12" s="1"/>
  <c r="K3067" i="12"/>
  <c r="Q3068" i="12" l="1"/>
  <c r="R3068" i="12" s="1"/>
  <c r="W3068" i="12"/>
  <c r="E871" i="13"/>
  <c r="N3069" i="12"/>
  <c r="O3069" i="12" s="1"/>
  <c r="P3069" i="12" s="1"/>
  <c r="J3069" i="12"/>
  <c r="Y3069" i="12"/>
  <c r="I3069" i="12"/>
  <c r="V3069" i="12"/>
  <c r="B3070" i="12"/>
  <c r="U3069" i="12"/>
  <c r="E3069" i="12"/>
  <c r="F3069" i="12" s="1"/>
  <c r="K3068" i="12"/>
  <c r="W3069" i="12" l="1"/>
  <c r="K3069" i="12"/>
  <c r="Q3069" i="12"/>
  <c r="R3069" i="12" s="1"/>
  <c r="E870" i="13"/>
  <c r="J3070" i="12"/>
  <c r="Y3070" i="12"/>
  <c r="I3070" i="12"/>
  <c r="V3070" i="12"/>
  <c r="B3071" i="12"/>
  <c r="U3070" i="12"/>
  <c r="E3070" i="12"/>
  <c r="F3070" i="12" s="1"/>
  <c r="N3070" i="12"/>
  <c r="O3070" i="12" s="1"/>
  <c r="P3070" i="12" s="1"/>
  <c r="Q3070" i="12" l="1"/>
  <c r="R3070" i="12" s="1"/>
  <c r="W3070" i="12"/>
  <c r="E869" i="13"/>
  <c r="J3071" i="12"/>
  <c r="Y3071" i="12"/>
  <c r="I3071" i="12"/>
  <c r="V3071" i="12"/>
  <c r="B3072" i="12"/>
  <c r="U3071" i="12"/>
  <c r="E3071" i="12"/>
  <c r="F3071" i="12" s="1"/>
  <c r="N3071" i="12"/>
  <c r="O3071" i="12" s="1"/>
  <c r="P3071" i="12" s="1"/>
  <c r="K3070" i="12"/>
  <c r="W3071" i="12" l="1"/>
  <c r="K3071" i="12"/>
  <c r="Q3071" i="12"/>
  <c r="R3071" i="12" s="1"/>
  <c r="E868" i="13"/>
  <c r="V3072" i="12"/>
  <c r="B3073" i="12"/>
  <c r="U3072" i="12"/>
  <c r="E3072" i="12"/>
  <c r="F3072" i="12" s="1"/>
  <c r="N3072" i="12"/>
  <c r="O3072" i="12" s="1"/>
  <c r="P3072" i="12" s="1"/>
  <c r="J3072" i="12"/>
  <c r="Y3072" i="12"/>
  <c r="I3072" i="12"/>
  <c r="W3072" i="12" l="1"/>
  <c r="Q3072" i="12"/>
  <c r="R3072" i="12" s="1"/>
  <c r="E867" i="13"/>
  <c r="N3073" i="12"/>
  <c r="O3073" i="12" s="1"/>
  <c r="P3073" i="12" s="1"/>
  <c r="J3073" i="12"/>
  <c r="Y3073" i="12"/>
  <c r="I3073" i="12"/>
  <c r="E3073" i="12"/>
  <c r="F3073" i="12" s="1"/>
  <c r="B3074" i="12"/>
  <c r="V3073" i="12"/>
  <c r="U3073" i="12"/>
  <c r="K3072" i="12"/>
  <c r="W3073" i="12" l="1"/>
  <c r="K3073" i="12"/>
  <c r="Q3073" i="12"/>
  <c r="R3073" i="12" s="1"/>
  <c r="E866" i="13"/>
  <c r="N3074" i="12"/>
  <c r="O3074" i="12" s="1"/>
  <c r="P3074" i="12" s="1"/>
  <c r="J3074" i="12"/>
  <c r="Y3074" i="12"/>
  <c r="I3074" i="12"/>
  <c r="V3074" i="12"/>
  <c r="B3075" i="12"/>
  <c r="U3074" i="12"/>
  <c r="E3074" i="12"/>
  <c r="F3074" i="12" s="1"/>
  <c r="W3074" i="12" l="1"/>
  <c r="Q3074" i="12"/>
  <c r="R3074" i="12" s="1"/>
  <c r="E865" i="13"/>
  <c r="N3075" i="12"/>
  <c r="O3075" i="12" s="1"/>
  <c r="P3075" i="12" s="1"/>
  <c r="J3075" i="12"/>
  <c r="Y3075" i="12"/>
  <c r="I3075" i="12"/>
  <c r="V3075" i="12"/>
  <c r="B3076" i="12"/>
  <c r="U3075" i="12"/>
  <c r="E3075" i="12"/>
  <c r="F3075" i="12" s="1"/>
  <c r="K3074" i="12"/>
  <c r="K3075" i="12" l="1"/>
  <c r="Q3075" i="12"/>
  <c r="R3075" i="12" s="1"/>
  <c r="W3075" i="12"/>
  <c r="E864" i="13"/>
  <c r="J3076" i="12"/>
  <c r="Y3076" i="12"/>
  <c r="I3076" i="12"/>
  <c r="V3076" i="12"/>
  <c r="B3077" i="12"/>
  <c r="U3076" i="12"/>
  <c r="E3076" i="12"/>
  <c r="F3076" i="12" s="1"/>
  <c r="N3076" i="12"/>
  <c r="O3076" i="12" s="1"/>
  <c r="P3076" i="12" s="1"/>
  <c r="K3076" i="12" l="1"/>
  <c r="Q3076" i="12"/>
  <c r="R3076" i="12" s="1"/>
  <c r="W3076" i="12"/>
  <c r="E863" i="13"/>
  <c r="V3077" i="12"/>
  <c r="B3078" i="12"/>
  <c r="U3077" i="12"/>
  <c r="E3077" i="12"/>
  <c r="F3077" i="12" s="1"/>
  <c r="N3077" i="12"/>
  <c r="O3077" i="12" s="1"/>
  <c r="P3077" i="12" s="1"/>
  <c r="Y3077" i="12"/>
  <c r="J3077" i="12"/>
  <c r="I3077" i="12"/>
  <c r="W3077" i="12" l="1"/>
  <c r="K3077" i="12"/>
  <c r="Q3077" i="12"/>
  <c r="R3077" i="12" s="1"/>
  <c r="E862" i="13"/>
  <c r="B3079" i="12"/>
  <c r="U3078" i="12"/>
  <c r="E3078" i="12"/>
  <c r="F3078" i="12" s="1"/>
  <c r="N3078" i="12"/>
  <c r="O3078" i="12" s="1"/>
  <c r="P3078" i="12" s="1"/>
  <c r="J3078" i="12"/>
  <c r="Y3078" i="12"/>
  <c r="I3078" i="12"/>
  <c r="V3078" i="12"/>
  <c r="K3078" i="12" l="1"/>
  <c r="Q3078" i="12"/>
  <c r="R3078" i="12" s="1"/>
  <c r="W3078" i="12"/>
  <c r="E861" i="13"/>
  <c r="N3079" i="12"/>
  <c r="O3079" i="12" s="1"/>
  <c r="P3079" i="12" s="1"/>
  <c r="J3079" i="12"/>
  <c r="Y3079" i="12"/>
  <c r="I3079" i="12"/>
  <c r="V3079" i="12"/>
  <c r="B3080" i="12"/>
  <c r="U3079" i="12"/>
  <c r="E3079" i="12"/>
  <c r="F3079" i="12" s="1"/>
  <c r="W3079" i="12" l="1"/>
  <c r="Q3079" i="12"/>
  <c r="R3079" i="12" s="1"/>
  <c r="E860" i="13"/>
  <c r="N3080" i="12"/>
  <c r="O3080" i="12" s="1"/>
  <c r="P3080" i="12" s="1"/>
  <c r="J3080" i="12"/>
  <c r="Y3080" i="12"/>
  <c r="I3080" i="12"/>
  <c r="V3080" i="12"/>
  <c r="B3081" i="12"/>
  <c r="U3080" i="12"/>
  <c r="E3080" i="12"/>
  <c r="F3080" i="12" s="1"/>
  <c r="K3079" i="12"/>
  <c r="Q3080" i="12" l="1"/>
  <c r="R3080" i="12" s="1"/>
  <c r="W3080" i="12"/>
  <c r="E859" i="13"/>
  <c r="J3081" i="12"/>
  <c r="Y3081" i="12"/>
  <c r="I3081" i="12"/>
  <c r="V3081" i="12"/>
  <c r="B3082" i="12"/>
  <c r="U3081" i="12"/>
  <c r="E3081" i="12"/>
  <c r="F3081" i="12" s="1"/>
  <c r="N3081" i="12"/>
  <c r="O3081" i="12" s="1"/>
  <c r="P3081" i="12" s="1"/>
  <c r="K3080" i="12"/>
  <c r="Q3081" i="12" l="1"/>
  <c r="R3081" i="12" s="1"/>
  <c r="K3081" i="12"/>
  <c r="W3081" i="12"/>
  <c r="E858" i="13"/>
  <c r="Y3082" i="12"/>
  <c r="I3082" i="12"/>
  <c r="V3082" i="12"/>
  <c r="B3083" i="12"/>
  <c r="U3082" i="12"/>
  <c r="E3082" i="12"/>
  <c r="F3082" i="12" s="1"/>
  <c r="N3082" i="12"/>
  <c r="O3082" i="12" s="1"/>
  <c r="P3082" i="12" s="1"/>
  <c r="J3082" i="12"/>
  <c r="K3082" i="12" l="1"/>
  <c r="Q3082" i="12"/>
  <c r="R3082" i="12" s="1"/>
  <c r="W3082" i="12"/>
  <c r="E857" i="13"/>
  <c r="V3083" i="12"/>
  <c r="B3084" i="12"/>
  <c r="U3083" i="12"/>
  <c r="E3083" i="12"/>
  <c r="F3083" i="12" s="1"/>
  <c r="N3083" i="12"/>
  <c r="O3083" i="12" s="1"/>
  <c r="P3083" i="12" s="1"/>
  <c r="J3083" i="12"/>
  <c r="Y3083" i="12"/>
  <c r="I3083" i="12"/>
  <c r="K3083" i="12" l="1"/>
  <c r="Q3083" i="12"/>
  <c r="R3083" i="12" s="1"/>
  <c r="W3083" i="12"/>
  <c r="E856" i="13"/>
  <c r="N3084" i="12"/>
  <c r="O3084" i="12" s="1"/>
  <c r="P3084" i="12" s="1"/>
  <c r="J3084" i="12"/>
  <c r="Y3084" i="12"/>
  <c r="I3084" i="12"/>
  <c r="V3084" i="12"/>
  <c r="E3084" i="12"/>
  <c r="F3084" i="12" s="1"/>
  <c r="B3085" i="12"/>
  <c r="U3084" i="12"/>
  <c r="W3084" i="12" l="1"/>
  <c r="E855" i="13"/>
  <c r="N3085" i="12"/>
  <c r="O3085" i="12" s="1"/>
  <c r="P3085" i="12" s="1"/>
  <c r="J3085" i="12"/>
  <c r="Y3085" i="12"/>
  <c r="I3085" i="12"/>
  <c r="V3085" i="12"/>
  <c r="B3086" i="12"/>
  <c r="U3085" i="12"/>
  <c r="E3085" i="12"/>
  <c r="F3085" i="12" s="1"/>
  <c r="K3084" i="12"/>
  <c r="Q3084" i="12"/>
  <c r="R3084" i="12" s="1"/>
  <c r="W3085" i="12" l="1"/>
  <c r="Q3085" i="12"/>
  <c r="R3085" i="12" s="1"/>
  <c r="K3085" i="12"/>
  <c r="E854" i="13"/>
  <c r="J3086" i="12"/>
  <c r="Y3086" i="12"/>
  <c r="I3086" i="12"/>
  <c r="V3086" i="12"/>
  <c r="B3087" i="12"/>
  <c r="U3086" i="12"/>
  <c r="E3086" i="12"/>
  <c r="F3086" i="12" s="1"/>
  <c r="N3086" i="12"/>
  <c r="O3086" i="12" s="1"/>
  <c r="P3086" i="12" s="1"/>
  <c r="W3086" i="12" l="1"/>
  <c r="Q3086" i="12"/>
  <c r="R3086" i="12" s="1"/>
  <c r="E853" i="13"/>
  <c r="J3087" i="12"/>
  <c r="Y3087" i="12"/>
  <c r="I3087" i="12"/>
  <c r="V3087" i="12"/>
  <c r="B3088" i="12"/>
  <c r="U3087" i="12"/>
  <c r="E3087" i="12"/>
  <c r="F3087" i="12" s="1"/>
  <c r="N3087" i="12"/>
  <c r="O3087" i="12" s="1"/>
  <c r="P3087" i="12" s="1"/>
  <c r="K3086" i="12"/>
  <c r="W3087" i="12" l="1"/>
  <c r="K3087" i="12"/>
  <c r="E852" i="13"/>
  <c r="V3088" i="12"/>
  <c r="B3089" i="12"/>
  <c r="U3088" i="12"/>
  <c r="E3088" i="12"/>
  <c r="F3088" i="12" s="1"/>
  <c r="N3088" i="12"/>
  <c r="O3088" i="12" s="1"/>
  <c r="P3088" i="12" s="1"/>
  <c r="J3088" i="12"/>
  <c r="Y3088" i="12"/>
  <c r="I3088" i="12"/>
  <c r="Q3087" i="12"/>
  <c r="R3087" i="12" s="1"/>
  <c r="W3088" i="12" l="1"/>
  <c r="Q3088" i="12"/>
  <c r="R3088" i="12" s="1"/>
  <c r="E851" i="13"/>
  <c r="N3089" i="12"/>
  <c r="O3089" i="12" s="1"/>
  <c r="P3089" i="12" s="1"/>
  <c r="J3089" i="12"/>
  <c r="Y3089" i="12"/>
  <c r="I3089" i="12"/>
  <c r="B3090" i="12"/>
  <c r="V3089" i="12"/>
  <c r="U3089" i="12"/>
  <c r="E3089" i="12"/>
  <c r="F3089" i="12" s="1"/>
  <c r="K3088" i="12"/>
  <c r="Q3089" i="12" l="1"/>
  <c r="R3089" i="12" s="1"/>
  <c r="E850" i="13"/>
  <c r="N3090" i="12"/>
  <c r="O3090" i="12" s="1"/>
  <c r="P3090" i="12" s="1"/>
  <c r="J3090" i="12"/>
  <c r="Y3090" i="12"/>
  <c r="I3090" i="12"/>
  <c r="V3090" i="12"/>
  <c r="B3091" i="12"/>
  <c r="U3090" i="12"/>
  <c r="E3090" i="12"/>
  <c r="F3090" i="12" s="1"/>
  <c r="W3089" i="12"/>
  <c r="K3089" i="12"/>
  <c r="W3090" i="12" l="1"/>
  <c r="K3090" i="12"/>
  <c r="Q3090" i="12"/>
  <c r="R3090" i="12" s="1"/>
  <c r="E849" i="13"/>
  <c r="N3091" i="12"/>
  <c r="O3091" i="12" s="1"/>
  <c r="P3091" i="12" s="1"/>
  <c r="J3091" i="12"/>
  <c r="Y3091" i="12"/>
  <c r="I3091" i="12"/>
  <c r="V3091" i="12"/>
  <c r="B3092" i="12"/>
  <c r="U3091" i="12"/>
  <c r="E3091" i="12"/>
  <c r="F3091" i="12" s="1"/>
  <c r="K3091" i="12" l="1"/>
  <c r="Q3091" i="12"/>
  <c r="R3091" i="12" s="1"/>
  <c r="W3091" i="12"/>
  <c r="E848" i="13"/>
  <c r="J3092" i="12"/>
  <c r="Y3092" i="12"/>
  <c r="I3092" i="12"/>
  <c r="V3092" i="12"/>
  <c r="B3093" i="12"/>
  <c r="U3092" i="12"/>
  <c r="E3092" i="12"/>
  <c r="F3092" i="12" s="1"/>
  <c r="N3092" i="12"/>
  <c r="O3092" i="12" s="1"/>
  <c r="P3092" i="12" s="1"/>
  <c r="W3092" i="12" l="1"/>
  <c r="E847" i="13"/>
  <c r="V3093" i="12"/>
  <c r="B3094" i="12"/>
  <c r="U3093" i="12"/>
  <c r="E3093" i="12"/>
  <c r="F3093" i="12" s="1"/>
  <c r="N3093" i="12"/>
  <c r="O3093" i="12" s="1"/>
  <c r="P3093" i="12" s="1"/>
  <c r="Y3093" i="12"/>
  <c r="J3093" i="12"/>
  <c r="I3093" i="12"/>
  <c r="K3092" i="12"/>
  <c r="Q3092" i="12"/>
  <c r="R3092" i="12" s="1"/>
  <c r="K3093" i="12" l="1"/>
  <c r="W3093" i="12"/>
  <c r="Q3093" i="12"/>
  <c r="R3093" i="12" s="1"/>
  <c r="E846" i="13"/>
  <c r="B3095" i="12"/>
  <c r="U3094" i="12"/>
  <c r="E3094" i="12"/>
  <c r="F3094" i="12" s="1"/>
  <c r="N3094" i="12"/>
  <c r="O3094" i="12" s="1"/>
  <c r="P3094" i="12" s="1"/>
  <c r="J3094" i="12"/>
  <c r="Y3094" i="12"/>
  <c r="I3094" i="12"/>
  <c r="V3094" i="12"/>
  <c r="W3094" i="12" l="1"/>
  <c r="K3094" i="12"/>
  <c r="E845" i="13"/>
  <c r="N3095" i="12"/>
  <c r="O3095" i="12" s="1"/>
  <c r="P3095" i="12" s="1"/>
  <c r="J3095" i="12"/>
  <c r="Y3095" i="12"/>
  <c r="I3095" i="12"/>
  <c r="V3095" i="12"/>
  <c r="B3096" i="12"/>
  <c r="U3095" i="12"/>
  <c r="E3095" i="12"/>
  <c r="F3095" i="12" s="1"/>
  <c r="Q3094" i="12"/>
  <c r="R3094" i="12" s="1"/>
  <c r="K3095" i="12" l="1"/>
  <c r="Q3095" i="12"/>
  <c r="R3095" i="12" s="1"/>
  <c r="W3095" i="12"/>
  <c r="E844" i="13"/>
  <c r="N3096" i="12"/>
  <c r="O3096" i="12" s="1"/>
  <c r="P3096" i="12" s="1"/>
  <c r="J3096" i="12"/>
  <c r="Y3096" i="12"/>
  <c r="I3096" i="12"/>
  <c r="V3096" i="12"/>
  <c r="B3097" i="12"/>
  <c r="U3096" i="12"/>
  <c r="E3096" i="12"/>
  <c r="F3096" i="12" s="1"/>
  <c r="W3096" i="12" l="1"/>
  <c r="Q3096" i="12"/>
  <c r="R3096" i="12" s="1"/>
  <c r="E843" i="13"/>
  <c r="J3097" i="12"/>
  <c r="Y3097" i="12"/>
  <c r="I3097" i="12"/>
  <c r="V3097" i="12"/>
  <c r="B3098" i="12"/>
  <c r="U3097" i="12"/>
  <c r="E3097" i="12"/>
  <c r="F3097" i="12" s="1"/>
  <c r="N3097" i="12"/>
  <c r="O3097" i="12" s="1"/>
  <c r="P3097" i="12" s="1"/>
  <c r="K3096" i="12"/>
  <c r="Q3097" i="12" l="1"/>
  <c r="R3097" i="12" s="1"/>
  <c r="W3097" i="12"/>
  <c r="E842" i="13"/>
  <c r="Y3098" i="12"/>
  <c r="I3098" i="12"/>
  <c r="V3098" i="12"/>
  <c r="B3099" i="12"/>
  <c r="U3098" i="12"/>
  <c r="E3098" i="12"/>
  <c r="F3098" i="12" s="1"/>
  <c r="N3098" i="12"/>
  <c r="O3098" i="12" s="1"/>
  <c r="P3098" i="12" s="1"/>
  <c r="J3098" i="12"/>
  <c r="K3097" i="12"/>
  <c r="W3098" i="12" l="1"/>
  <c r="E841" i="13"/>
  <c r="V3099" i="12"/>
  <c r="B3100" i="12"/>
  <c r="U3099" i="12"/>
  <c r="E3099" i="12"/>
  <c r="F3099" i="12" s="1"/>
  <c r="N3099" i="12"/>
  <c r="O3099" i="12" s="1"/>
  <c r="P3099" i="12" s="1"/>
  <c r="J3099" i="12"/>
  <c r="Y3099" i="12"/>
  <c r="I3099" i="12"/>
  <c r="K3098" i="12"/>
  <c r="Q3098" i="12"/>
  <c r="R3098" i="12" s="1"/>
  <c r="W3099" i="12" l="1"/>
  <c r="Q3099" i="12"/>
  <c r="R3099" i="12" s="1"/>
  <c r="E840" i="13"/>
  <c r="N3100" i="12"/>
  <c r="O3100" i="12" s="1"/>
  <c r="P3100" i="12" s="1"/>
  <c r="J3100" i="12"/>
  <c r="Y3100" i="12"/>
  <c r="I3100" i="12"/>
  <c r="V3100" i="12"/>
  <c r="B3101" i="12"/>
  <c r="U3100" i="12"/>
  <c r="E3100" i="12"/>
  <c r="F3100" i="12" s="1"/>
  <c r="K3099" i="12"/>
  <c r="Q3100" i="12" l="1"/>
  <c r="R3100" i="12" s="1"/>
  <c r="W3100" i="12"/>
  <c r="E839" i="13"/>
  <c r="N3101" i="12"/>
  <c r="O3101" i="12" s="1"/>
  <c r="P3101" i="12" s="1"/>
  <c r="J3101" i="12"/>
  <c r="Y3101" i="12"/>
  <c r="I3101" i="12"/>
  <c r="V3101" i="12"/>
  <c r="B3102" i="12"/>
  <c r="U3101" i="12"/>
  <c r="E3101" i="12"/>
  <c r="F3101" i="12" s="1"/>
  <c r="K3100" i="12"/>
  <c r="W3101" i="12" l="1"/>
  <c r="K3101" i="12"/>
  <c r="Q3101" i="12"/>
  <c r="R3101" i="12" s="1"/>
  <c r="E838" i="13"/>
  <c r="J3102" i="12"/>
  <c r="Y3102" i="12"/>
  <c r="I3102" i="12"/>
  <c r="V3102" i="12"/>
  <c r="B3103" i="12"/>
  <c r="U3102" i="12"/>
  <c r="E3102" i="12"/>
  <c r="F3102" i="12" s="1"/>
  <c r="N3102" i="12"/>
  <c r="O3102" i="12" s="1"/>
  <c r="P3102" i="12" s="1"/>
  <c r="Q3102" i="12" l="1"/>
  <c r="R3102" i="12" s="1"/>
  <c r="W3102" i="12"/>
  <c r="E837" i="13"/>
  <c r="J3103" i="12"/>
  <c r="Y3103" i="12"/>
  <c r="I3103" i="12"/>
  <c r="V3103" i="12"/>
  <c r="B3104" i="12"/>
  <c r="U3103" i="12"/>
  <c r="E3103" i="12"/>
  <c r="F3103" i="12" s="1"/>
  <c r="N3103" i="12"/>
  <c r="O3103" i="12" s="1"/>
  <c r="P3103" i="12" s="1"/>
  <c r="K3102" i="12"/>
  <c r="W3103" i="12" l="1"/>
  <c r="K3103" i="12"/>
  <c r="Q3103" i="12"/>
  <c r="R3103" i="12" s="1"/>
  <c r="E836" i="13"/>
  <c r="V3104" i="12"/>
  <c r="B3105" i="12"/>
  <c r="U3104" i="12"/>
  <c r="E3104" i="12"/>
  <c r="F3104" i="12" s="1"/>
  <c r="N3104" i="12"/>
  <c r="O3104" i="12" s="1"/>
  <c r="P3104" i="12" s="1"/>
  <c r="J3104" i="12"/>
  <c r="Y3104" i="12"/>
  <c r="I3104" i="12"/>
  <c r="W3104" i="12" l="1"/>
  <c r="Q3104" i="12"/>
  <c r="R3104" i="12" s="1"/>
  <c r="E835" i="13"/>
  <c r="N3105" i="12"/>
  <c r="O3105" i="12" s="1"/>
  <c r="P3105" i="12" s="1"/>
  <c r="J3105" i="12"/>
  <c r="Y3105" i="12"/>
  <c r="I3105" i="12"/>
  <c r="B3106" i="12"/>
  <c r="V3105" i="12"/>
  <c r="U3105" i="12"/>
  <c r="E3105" i="12"/>
  <c r="F3105" i="12" s="1"/>
  <c r="K3104" i="12"/>
  <c r="W3105" i="12" l="1"/>
  <c r="K3105" i="12"/>
  <c r="Q3105" i="12"/>
  <c r="R3105" i="12" s="1"/>
  <c r="E834" i="13"/>
  <c r="N3106" i="12"/>
  <c r="O3106" i="12" s="1"/>
  <c r="P3106" i="12" s="1"/>
  <c r="J3106" i="12"/>
  <c r="Y3106" i="12"/>
  <c r="I3106" i="12"/>
  <c r="V3106" i="12"/>
  <c r="B3107" i="12"/>
  <c r="U3106" i="12"/>
  <c r="E3106" i="12"/>
  <c r="F3106" i="12" s="1"/>
  <c r="W3106" i="12" l="1"/>
  <c r="Q3106" i="12"/>
  <c r="R3106" i="12" s="1"/>
  <c r="E833" i="13"/>
  <c r="N3107" i="12"/>
  <c r="O3107" i="12" s="1"/>
  <c r="P3107" i="12" s="1"/>
  <c r="J3107" i="12"/>
  <c r="Y3107" i="12"/>
  <c r="I3107" i="12"/>
  <c r="V3107" i="12"/>
  <c r="B3108" i="12"/>
  <c r="U3107" i="12"/>
  <c r="E3107" i="12"/>
  <c r="F3107" i="12" s="1"/>
  <c r="K3106" i="12"/>
  <c r="K3107" i="12" l="1"/>
  <c r="Q3107" i="12"/>
  <c r="R3107" i="12" s="1"/>
  <c r="W3107" i="12"/>
  <c r="E832" i="13"/>
  <c r="J3108" i="12"/>
  <c r="Y3108" i="12"/>
  <c r="I3108" i="12"/>
  <c r="V3108" i="12"/>
  <c r="B3109" i="12"/>
  <c r="U3108" i="12"/>
  <c r="E3108" i="12"/>
  <c r="F3108" i="12" s="1"/>
  <c r="N3108" i="12"/>
  <c r="O3108" i="12" s="1"/>
  <c r="P3108" i="12" s="1"/>
  <c r="K3108" i="12" l="1"/>
  <c r="Q3108" i="12"/>
  <c r="R3108" i="12" s="1"/>
  <c r="W3108" i="12"/>
  <c r="E831" i="13"/>
  <c r="V3109" i="12"/>
  <c r="B3110" i="12"/>
  <c r="U3109" i="12"/>
  <c r="E3109" i="12"/>
  <c r="F3109" i="12" s="1"/>
  <c r="N3109" i="12"/>
  <c r="O3109" i="12" s="1"/>
  <c r="P3109" i="12" s="1"/>
  <c r="Y3109" i="12"/>
  <c r="J3109" i="12"/>
  <c r="I3109" i="12"/>
  <c r="W3109" i="12" l="1"/>
  <c r="K3109" i="12"/>
  <c r="Q3109" i="12"/>
  <c r="R3109" i="12" s="1"/>
  <c r="E830" i="13"/>
  <c r="B3111" i="12"/>
  <c r="U3110" i="12"/>
  <c r="E3110" i="12"/>
  <c r="F3110" i="12" s="1"/>
  <c r="N3110" i="12"/>
  <c r="O3110" i="12" s="1"/>
  <c r="P3110" i="12" s="1"/>
  <c r="J3110" i="12"/>
  <c r="Y3110" i="12"/>
  <c r="I3110" i="12"/>
  <c r="V3110" i="12"/>
  <c r="Q3110" i="12" l="1"/>
  <c r="R3110" i="12" s="1"/>
  <c r="K3110" i="12"/>
  <c r="W3110" i="12"/>
  <c r="E829" i="13"/>
  <c r="N3111" i="12"/>
  <c r="O3111" i="12" s="1"/>
  <c r="P3111" i="12" s="1"/>
  <c r="J3111" i="12"/>
  <c r="Y3111" i="12"/>
  <c r="I3111" i="12"/>
  <c r="V3111" i="12"/>
  <c r="B3112" i="12"/>
  <c r="U3111" i="12"/>
  <c r="E3111" i="12"/>
  <c r="F3111" i="12" s="1"/>
  <c r="W3111" i="12" l="1"/>
  <c r="Q3111" i="12"/>
  <c r="R3111" i="12" s="1"/>
  <c r="E828" i="13"/>
  <c r="N3112" i="12"/>
  <c r="O3112" i="12" s="1"/>
  <c r="P3112" i="12" s="1"/>
  <c r="J3112" i="12"/>
  <c r="Y3112" i="12"/>
  <c r="I3112" i="12"/>
  <c r="V3112" i="12"/>
  <c r="B3113" i="12"/>
  <c r="U3112" i="12"/>
  <c r="E3112" i="12"/>
  <c r="F3112" i="12" s="1"/>
  <c r="K3111" i="12"/>
  <c r="W3112" i="12" l="1"/>
  <c r="Q3112" i="12"/>
  <c r="R3112" i="12" s="1"/>
  <c r="E827" i="13"/>
  <c r="J3113" i="12"/>
  <c r="Y3113" i="12"/>
  <c r="I3113" i="12"/>
  <c r="V3113" i="12"/>
  <c r="B3114" i="12"/>
  <c r="U3113" i="12"/>
  <c r="E3113" i="12"/>
  <c r="F3113" i="12" s="1"/>
  <c r="N3113" i="12"/>
  <c r="O3113" i="12" s="1"/>
  <c r="P3113" i="12" s="1"/>
  <c r="K3112" i="12"/>
  <c r="K3113" i="12" l="1"/>
  <c r="Q3113" i="12"/>
  <c r="R3113" i="12" s="1"/>
  <c r="W3113" i="12"/>
  <c r="E826" i="13"/>
  <c r="I3114" i="12"/>
  <c r="Y3114" i="12"/>
  <c r="V3114" i="12"/>
  <c r="U3114" i="12"/>
  <c r="E3114" i="12"/>
  <c r="F3114" i="12" s="1"/>
  <c r="B3115" i="12"/>
  <c r="N3114" i="12"/>
  <c r="O3114" i="12" s="1"/>
  <c r="P3114" i="12" s="1"/>
  <c r="J3114" i="12"/>
  <c r="W3114" i="12" l="1"/>
  <c r="E825" i="13"/>
  <c r="B3116" i="12"/>
  <c r="U3115" i="12"/>
  <c r="E3115" i="12"/>
  <c r="F3115" i="12" s="1"/>
  <c r="J3115" i="12"/>
  <c r="I3115" i="12"/>
  <c r="Y3115" i="12"/>
  <c r="V3115" i="12"/>
  <c r="N3115" i="12"/>
  <c r="O3115" i="12" s="1"/>
  <c r="P3115" i="12" s="1"/>
  <c r="K3114" i="12"/>
  <c r="Q3114" i="12"/>
  <c r="R3114" i="12" s="1"/>
  <c r="W3115" i="12" l="1"/>
  <c r="K3115" i="12"/>
  <c r="E824" i="13"/>
  <c r="V3116" i="12"/>
  <c r="B3117" i="12"/>
  <c r="N3116" i="12"/>
  <c r="O3116" i="12" s="1"/>
  <c r="P3116" i="12" s="1"/>
  <c r="J3116" i="12"/>
  <c r="I3116" i="12"/>
  <c r="E3116" i="12"/>
  <c r="F3116" i="12" s="1"/>
  <c r="Y3116" i="12"/>
  <c r="U3116" i="12"/>
  <c r="Q3115" i="12"/>
  <c r="R3115" i="12" s="1"/>
  <c r="W3116" i="12" l="1"/>
  <c r="E823" i="13"/>
  <c r="N3117" i="12"/>
  <c r="O3117" i="12" s="1"/>
  <c r="P3117" i="12" s="1"/>
  <c r="V3117" i="12"/>
  <c r="U3117" i="12"/>
  <c r="B3118" i="12"/>
  <c r="J3117" i="12"/>
  <c r="I3117" i="12"/>
  <c r="Y3117" i="12"/>
  <c r="E3117" i="12"/>
  <c r="F3117" i="12" s="1"/>
  <c r="Q3116" i="12"/>
  <c r="R3116" i="12" s="1"/>
  <c r="K3116" i="12"/>
  <c r="K3117" i="12" l="1"/>
  <c r="W3117" i="12"/>
  <c r="E822" i="13"/>
  <c r="N3118" i="12"/>
  <c r="O3118" i="12" s="1"/>
  <c r="P3118" i="12" s="1"/>
  <c r="J3118" i="12"/>
  <c r="B3119" i="12"/>
  <c r="I3118" i="12"/>
  <c r="E3118" i="12"/>
  <c r="F3118" i="12" s="1"/>
  <c r="Y3118" i="12"/>
  <c r="V3118" i="12"/>
  <c r="U3118" i="12"/>
  <c r="Q3117" i="12"/>
  <c r="R3117" i="12" s="1"/>
  <c r="K3118" i="12" l="1"/>
  <c r="E821" i="13"/>
  <c r="J3119" i="12"/>
  <c r="Y3119" i="12"/>
  <c r="I3119" i="12"/>
  <c r="V3119" i="12"/>
  <c r="U3119" i="12"/>
  <c r="N3119" i="12"/>
  <c r="O3119" i="12" s="1"/>
  <c r="P3119" i="12" s="1"/>
  <c r="B3120" i="12"/>
  <c r="E3119" i="12"/>
  <c r="F3119" i="12" s="1"/>
  <c r="W3118" i="12"/>
  <c r="Q3118" i="12"/>
  <c r="R3118" i="12" s="1"/>
  <c r="Q3119" i="12" l="1"/>
  <c r="R3119" i="12" s="1"/>
  <c r="W3119" i="12"/>
  <c r="K3119" i="12"/>
  <c r="E820" i="13"/>
  <c r="J3120" i="12"/>
  <c r="Y3120" i="12"/>
  <c r="I3120" i="12"/>
  <c r="V3120" i="12"/>
  <c r="B3121" i="12"/>
  <c r="U3120" i="12"/>
  <c r="E3120" i="12"/>
  <c r="F3120" i="12" s="1"/>
  <c r="N3120" i="12"/>
  <c r="O3120" i="12" s="1"/>
  <c r="P3120" i="12" s="1"/>
  <c r="W3120" i="12" l="1"/>
  <c r="Q3120" i="12"/>
  <c r="R3120" i="12" s="1"/>
  <c r="E819" i="13"/>
  <c r="V3121" i="12"/>
  <c r="B3122" i="12"/>
  <c r="U3121" i="12"/>
  <c r="E3121" i="12"/>
  <c r="F3121" i="12" s="1"/>
  <c r="J3121" i="12"/>
  <c r="N3121" i="12"/>
  <c r="O3121" i="12" s="1"/>
  <c r="P3121" i="12" s="1"/>
  <c r="I3121" i="12"/>
  <c r="Y3121" i="12"/>
  <c r="K3120" i="12"/>
  <c r="Q3121" i="12" l="1"/>
  <c r="R3121" i="12" s="1"/>
  <c r="K3121" i="12"/>
  <c r="W3121" i="12"/>
  <c r="E818" i="13"/>
  <c r="J3122" i="12"/>
  <c r="I3122" i="12"/>
  <c r="B3123" i="12"/>
  <c r="E3122" i="12"/>
  <c r="F3122" i="12" s="1"/>
  <c r="Y3122" i="12"/>
  <c r="V3122" i="12"/>
  <c r="U3122" i="12"/>
  <c r="N3122" i="12"/>
  <c r="O3122" i="12" s="1"/>
  <c r="P3122" i="12" s="1"/>
  <c r="W3122" i="12" l="1"/>
  <c r="Q3122" i="12"/>
  <c r="R3122" i="12" s="1"/>
  <c r="E817" i="13"/>
  <c r="N3123" i="12"/>
  <c r="O3123" i="12" s="1"/>
  <c r="P3123" i="12" s="1"/>
  <c r="E3123" i="12"/>
  <c r="F3123" i="12" s="1"/>
  <c r="B3124" i="12"/>
  <c r="Y3123" i="12"/>
  <c r="V3123" i="12"/>
  <c r="U3123" i="12"/>
  <c r="J3123" i="12"/>
  <c r="I3123" i="12"/>
  <c r="K3122" i="12"/>
  <c r="Q3123" i="12" l="1"/>
  <c r="R3123" i="12" s="1"/>
  <c r="W3123" i="12"/>
  <c r="E816" i="13"/>
  <c r="N3124" i="12"/>
  <c r="O3124" i="12" s="1"/>
  <c r="P3124" i="12" s="1"/>
  <c r="J3124" i="12"/>
  <c r="Y3124" i="12"/>
  <c r="I3124" i="12"/>
  <c r="B3125" i="12"/>
  <c r="U3124" i="12"/>
  <c r="E3124" i="12"/>
  <c r="F3124" i="12" s="1"/>
  <c r="V3124" i="12"/>
  <c r="K3123" i="12"/>
  <c r="Q3124" i="12" l="1"/>
  <c r="R3124" i="12" s="1"/>
  <c r="E815" i="13"/>
  <c r="J3125" i="12"/>
  <c r="Y3125" i="12"/>
  <c r="I3125" i="12"/>
  <c r="V3125" i="12"/>
  <c r="N3125" i="12"/>
  <c r="O3125" i="12" s="1"/>
  <c r="P3125" i="12" s="1"/>
  <c r="E3125" i="12"/>
  <c r="F3125" i="12" s="1"/>
  <c r="B3126" i="12"/>
  <c r="U3125" i="12"/>
  <c r="K3124" i="12"/>
  <c r="W3124" i="12"/>
  <c r="W3125" i="12" l="1"/>
  <c r="E814" i="13"/>
  <c r="V3126" i="12"/>
  <c r="B3127" i="12"/>
  <c r="U3126" i="12"/>
  <c r="E3126" i="12"/>
  <c r="F3126" i="12" s="1"/>
  <c r="N3126" i="12"/>
  <c r="O3126" i="12" s="1"/>
  <c r="P3126" i="12" s="1"/>
  <c r="J3126" i="12"/>
  <c r="I3126" i="12"/>
  <c r="Y3126" i="12"/>
  <c r="Q3125" i="12"/>
  <c r="R3125" i="12" s="1"/>
  <c r="K3125" i="12"/>
  <c r="W3126" i="12" l="1"/>
  <c r="E813" i="13"/>
  <c r="B3128" i="12"/>
  <c r="U3127" i="12"/>
  <c r="E3127" i="12"/>
  <c r="F3127" i="12" s="1"/>
  <c r="J3127" i="12"/>
  <c r="V3127" i="12"/>
  <c r="N3127" i="12"/>
  <c r="O3127" i="12" s="1"/>
  <c r="P3127" i="12" s="1"/>
  <c r="I3127" i="12"/>
  <c r="Y3127" i="12"/>
  <c r="Q3126" i="12"/>
  <c r="R3126" i="12" s="1"/>
  <c r="K3126" i="12"/>
  <c r="K3127" i="12" l="1"/>
  <c r="W3127" i="12"/>
  <c r="Q3127" i="12"/>
  <c r="R3127" i="12" s="1"/>
  <c r="E812" i="13"/>
  <c r="N3128" i="12"/>
  <c r="O3128" i="12" s="1"/>
  <c r="P3128" i="12" s="1"/>
  <c r="Y3128" i="12"/>
  <c r="I3128" i="12"/>
  <c r="B3129" i="12"/>
  <c r="U3128" i="12"/>
  <c r="E3128" i="12"/>
  <c r="F3128" i="12" s="1"/>
  <c r="V3128" i="12"/>
  <c r="J3128" i="12"/>
  <c r="K3128" i="12" l="1"/>
  <c r="Q3128" i="12"/>
  <c r="R3128" i="12" s="1"/>
  <c r="W3128" i="12"/>
  <c r="E811" i="13"/>
  <c r="N3129" i="12"/>
  <c r="O3129" i="12" s="1"/>
  <c r="P3129" i="12" s="1"/>
  <c r="J3129" i="12"/>
  <c r="V3129" i="12"/>
  <c r="B3130" i="12"/>
  <c r="U3129" i="12"/>
  <c r="E3129" i="12"/>
  <c r="F3129" i="12" s="1"/>
  <c r="Y3129" i="12"/>
  <c r="I3129" i="12"/>
  <c r="W3129" i="12" l="1"/>
  <c r="K3129" i="12"/>
  <c r="Q3129" i="12"/>
  <c r="R3129" i="12" s="1"/>
  <c r="E810" i="13"/>
  <c r="J3130" i="12"/>
  <c r="Y3130" i="12"/>
  <c r="I3130" i="12"/>
  <c r="B3131" i="12"/>
  <c r="V3130" i="12"/>
  <c r="U3130" i="12"/>
  <c r="N3130" i="12"/>
  <c r="O3130" i="12" s="1"/>
  <c r="P3130" i="12" s="1"/>
  <c r="E3130" i="12"/>
  <c r="F3130" i="12" s="1"/>
  <c r="W3130" i="12" l="1"/>
  <c r="Q3130" i="12"/>
  <c r="R3130" i="12" s="1"/>
  <c r="E809" i="13"/>
  <c r="Y3131" i="12"/>
  <c r="I3131" i="12"/>
  <c r="V3131" i="12"/>
  <c r="B3132" i="12"/>
  <c r="U3131" i="12"/>
  <c r="E3131" i="12"/>
  <c r="F3131" i="12" s="1"/>
  <c r="N3131" i="12"/>
  <c r="O3131" i="12" s="1"/>
  <c r="P3131" i="12" s="1"/>
  <c r="J3131" i="12"/>
  <c r="K3130" i="12"/>
  <c r="Q3131" i="12" l="1"/>
  <c r="R3131" i="12" s="1"/>
  <c r="E808" i="13"/>
  <c r="V3132" i="12"/>
  <c r="B3133" i="12"/>
  <c r="U3132" i="12"/>
  <c r="E3132" i="12"/>
  <c r="F3132" i="12" s="1"/>
  <c r="N3132" i="12"/>
  <c r="O3132" i="12" s="1"/>
  <c r="P3132" i="12" s="1"/>
  <c r="Y3132" i="12"/>
  <c r="I3132" i="12"/>
  <c r="J3132" i="12"/>
  <c r="K3131" i="12"/>
  <c r="W3131" i="12"/>
  <c r="W3132" i="12" l="1"/>
  <c r="Q3132" i="12"/>
  <c r="R3132" i="12" s="1"/>
  <c r="E807" i="13"/>
  <c r="N3133" i="12"/>
  <c r="O3133" i="12" s="1"/>
  <c r="P3133" i="12" s="1"/>
  <c r="J3133" i="12"/>
  <c r="Y3133" i="12"/>
  <c r="I3133" i="12"/>
  <c r="V3133" i="12"/>
  <c r="B3134" i="12"/>
  <c r="U3133" i="12"/>
  <c r="E3133" i="12"/>
  <c r="F3133" i="12" s="1"/>
  <c r="K3132" i="12"/>
  <c r="K3133" i="12" l="1"/>
  <c r="W3133" i="12"/>
  <c r="Q3133" i="12"/>
  <c r="R3133" i="12" s="1"/>
  <c r="E806" i="13"/>
  <c r="N3134" i="12"/>
  <c r="O3134" i="12" s="1"/>
  <c r="P3134" i="12" s="1"/>
  <c r="Y3134" i="12"/>
  <c r="I3134" i="12"/>
  <c r="V3134" i="12"/>
  <c r="B3135" i="12"/>
  <c r="U3134" i="12"/>
  <c r="E3134" i="12"/>
  <c r="F3134" i="12" s="1"/>
  <c r="J3134" i="12"/>
  <c r="K3134" i="12" l="1"/>
  <c r="Q3134" i="12"/>
  <c r="R3134" i="12" s="1"/>
  <c r="W3134" i="12"/>
  <c r="E805" i="13"/>
  <c r="J3135" i="12"/>
  <c r="Y3135" i="12"/>
  <c r="I3135" i="12"/>
  <c r="V3135" i="12"/>
  <c r="B3136" i="12"/>
  <c r="U3135" i="12"/>
  <c r="E3135" i="12"/>
  <c r="F3135" i="12" s="1"/>
  <c r="N3135" i="12"/>
  <c r="O3135" i="12" s="1"/>
  <c r="P3135" i="12" s="1"/>
  <c r="W3135" i="12" l="1"/>
  <c r="Q3135" i="12"/>
  <c r="R3135" i="12" s="1"/>
  <c r="E804" i="13"/>
  <c r="J3136" i="12"/>
  <c r="Y3136" i="12"/>
  <c r="I3136" i="12"/>
  <c r="V3136" i="12"/>
  <c r="B3137" i="12"/>
  <c r="U3136" i="12"/>
  <c r="E3136" i="12"/>
  <c r="F3136" i="12" s="1"/>
  <c r="N3136" i="12"/>
  <c r="O3136" i="12" s="1"/>
  <c r="P3136" i="12" s="1"/>
  <c r="K3135" i="12"/>
  <c r="W3136" i="12" l="1"/>
  <c r="Q3136" i="12"/>
  <c r="R3136" i="12" s="1"/>
  <c r="E803" i="13"/>
  <c r="V3137" i="12"/>
  <c r="B3138" i="12"/>
  <c r="U3137" i="12"/>
  <c r="E3137" i="12"/>
  <c r="F3137" i="12" s="1"/>
  <c r="N3137" i="12"/>
  <c r="O3137" i="12" s="1"/>
  <c r="P3137" i="12" s="1"/>
  <c r="J3137" i="12"/>
  <c r="Y3137" i="12"/>
  <c r="I3137" i="12"/>
  <c r="K3136" i="12"/>
  <c r="W3137" i="12" l="1"/>
  <c r="Q3137" i="12"/>
  <c r="R3137" i="12" s="1"/>
  <c r="E802" i="13"/>
  <c r="J3138" i="12"/>
  <c r="Y3138" i="12"/>
  <c r="I3138" i="12"/>
  <c r="N3138" i="12"/>
  <c r="O3138" i="12" s="1"/>
  <c r="P3138" i="12" s="1"/>
  <c r="E3138" i="12"/>
  <c r="F3138" i="12" s="1"/>
  <c r="B3139" i="12"/>
  <c r="V3138" i="12"/>
  <c r="U3138" i="12"/>
  <c r="K3137" i="12"/>
  <c r="W3138" i="12" l="1"/>
  <c r="Q3138" i="12"/>
  <c r="R3138" i="12" s="1"/>
  <c r="K3138" i="12"/>
  <c r="E801" i="13"/>
  <c r="N3139" i="12"/>
  <c r="O3139" i="12" s="1"/>
  <c r="P3139" i="12" s="1"/>
  <c r="J3139" i="12"/>
  <c r="Y3139" i="12"/>
  <c r="I3139" i="12"/>
  <c r="V3139" i="12"/>
  <c r="B3140" i="12"/>
  <c r="U3139" i="12"/>
  <c r="E3139" i="12"/>
  <c r="F3139" i="12" s="1"/>
  <c r="W3139" i="12" l="1"/>
  <c r="Q3139" i="12"/>
  <c r="R3139" i="12" s="1"/>
  <c r="E800" i="13"/>
  <c r="N3140" i="12"/>
  <c r="O3140" i="12" s="1"/>
  <c r="P3140" i="12" s="1"/>
  <c r="J3140" i="12"/>
  <c r="Y3140" i="12"/>
  <c r="I3140" i="12"/>
  <c r="V3140" i="12"/>
  <c r="B3141" i="12"/>
  <c r="U3140" i="12"/>
  <c r="E3140" i="12"/>
  <c r="F3140" i="12" s="1"/>
  <c r="K3139" i="12"/>
  <c r="W3140" i="12" l="1"/>
  <c r="E799" i="13"/>
  <c r="J3141" i="12"/>
  <c r="Y3141" i="12"/>
  <c r="I3141" i="12"/>
  <c r="V3141" i="12"/>
  <c r="N3141" i="12"/>
  <c r="O3141" i="12" s="1"/>
  <c r="P3141" i="12" s="1"/>
  <c r="B3142" i="12"/>
  <c r="U3141" i="12"/>
  <c r="E3141" i="12"/>
  <c r="F3141" i="12" s="1"/>
  <c r="K3140" i="12"/>
  <c r="Q3140" i="12"/>
  <c r="R3140" i="12" s="1"/>
  <c r="W3141" i="12" l="1"/>
  <c r="E798" i="13"/>
  <c r="V3142" i="12"/>
  <c r="B3143" i="12"/>
  <c r="U3142" i="12"/>
  <c r="E3142" i="12"/>
  <c r="F3142" i="12" s="1"/>
  <c r="N3142" i="12"/>
  <c r="O3142" i="12" s="1"/>
  <c r="P3142" i="12" s="1"/>
  <c r="Y3142" i="12"/>
  <c r="J3142" i="12"/>
  <c r="I3142" i="12"/>
  <c r="K3141" i="12"/>
  <c r="Q3141" i="12"/>
  <c r="R3141" i="12" s="1"/>
  <c r="K3142" i="12" l="1"/>
  <c r="W3142" i="12"/>
  <c r="Q3142" i="12"/>
  <c r="R3142" i="12" s="1"/>
  <c r="E797" i="13"/>
  <c r="B3144" i="12"/>
  <c r="U3143" i="12"/>
  <c r="E3143" i="12"/>
  <c r="F3143" i="12" s="1"/>
  <c r="N3143" i="12"/>
  <c r="O3143" i="12" s="1"/>
  <c r="P3143" i="12" s="1"/>
  <c r="J3143" i="12"/>
  <c r="Y3143" i="12"/>
  <c r="V3143" i="12"/>
  <c r="I3143" i="12"/>
  <c r="W3143" i="12" l="1"/>
  <c r="Q3143" i="12"/>
  <c r="R3143" i="12" s="1"/>
  <c r="E796" i="13"/>
  <c r="N3144" i="12"/>
  <c r="O3144" i="12" s="1"/>
  <c r="P3144" i="12" s="1"/>
  <c r="J3144" i="12"/>
  <c r="Y3144" i="12"/>
  <c r="I3144" i="12"/>
  <c r="B3145" i="12"/>
  <c r="U3144" i="12"/>
  <c r="E3144" i="12"/>
  <c r="F3144" i="12" s="1"/>
  <c r="V3144" i="12"/>
  <c r="K3143" i="12"/>
  <c r="E795" i="13" l="1"/>
  <c r="N3145" i="12"/>
  <c r="O3145" i="12" s="1"/>
  <c r="P3145" i="12" s="1"/>
  <c r="J3145" i="12"/>
  <c r="Y3145" i="12"/>
  <c r="I3145" i="12"/>
  <c r="V3145" i="12"/>
  <c r="B3146" i="12"/>
  <c r="U3145" i="12"/>
  <c r="E3145" i="12"/>
  <c r="F3145" i="12" s="1"/>
  <c r="K3144" i="12"/>
  <c r="Q3144" i="12"/>
  <c r="R3144" i="12" s="1"/>
  <c r="W3144" i="12"/>
  <c r="W3145" i="12" l="1"/>
  <c r="E794" i="13"/>
  <c r="J3146" i="12"/>
  <c r="Y3146" i="12"/>
  <c r="I3146" i="12"/>
  <c r="V3146" i="12"/>
  <c r="B3147" i="12"/>
  <c r="U3146" i="12"/>
  <c r="E3146" i="12"/>
  <c r="F3146" i="12" s="1"/>
  <c r="N3146" i="12"/>
  <c r="O3146" i="12" s="1"/>
  <c r="P3146" i="12" s="1"/>
  <c r="K3145" i="12"/>
  <c r="Q3145" i="12"/>
  <c r="R3145" i="12" s="1"/>
  <c r="E793" i="13" l="1"/>
  <c r="J3147" i="12"/>
  <c r="Y3147" i="12"/>
  <c r="I3147" i="12"/>
  <c r="V3147" i="12"/>
  <c r="B3148" i="12"/>
  <c r="U3147" i="12"/>
  <c r="E3147" i="12"/>
  <c r="F3147" i="12" s="1"/>
  <c r="N3147" i="12"/>
  <c r="O3147" i="12" s="1"/>
  <c r="P3147" i="12" s="1"/>
  <c r="K3146" i="12"/>
  <c r="Q3146" i="12"/>
  <c r="R3146" i="12" s="1"/>
  <c r="W3146" i="12"/>
  <c r="W3147" i="12" l="1"/>
  <c r="E792" i="13"/>
  <c r="V3148" i="12"/>
  <c r="B3149" i="12"/>
  <c r="U3148" i="12"/>
  <c r="E3148" i="12"/>
  <c r="F3148" i="12" s="1"/>
  <c r="N3148" i="12"/>
  <c r="O3148" i="12" s="1"/>
  <c r="P3148" i="12" s="1"/>
  <c r="Y3148" i="12"/>
  <c r="I3148" i="12"/>
  <c r="J3148" i="12"/>
  <c r="K3147" i="12"/>
  <c r="Q3147" i="12"/>
  <c r="R3147" i="12" s="1"/>
  <c r="W3148" i="12" l="1"/>
  <c r="Q3148" i="12"/>
  <c r="R3148" i="12" s="1"/>
  <c r="E791" i="13"/>
  <c r="N3149" i="12"/>
  <c r="O3149" i="12" s="1"/>
  <c r="P3149" i="12" s="1"/>
  <c r="J3149" i="12"/>
  <c r="Y3149" i="12"/>
  <c r="I3149" i="12"/>
  <c r="V3149" i="12"/>
  <c r="B3150" i="12"/>
  <c r="U3149" i="12"/>
  <c r="E3149" i="12"/>
  <c r="F3149" i="12" s="1"/>
  <c r="K3148" i="12"/>
  <c r="W3149" i="12" l="1"/>
  <c r="Q3149" i="12"/>
  <c r="R3149" i="12" s="1"/>
  <c r="E790" i="13"/>
  <c r="N3150" i="12"/>
  <c r="O3150" i="12" s="1"/>
  <c r="P3150" i="12" s="1"/>
  <c r="J3150" i="12"/>
  <c r="Y3150" i="12"/>
  <c r="I3150" i="12"/>
  <c r="V3150" i="12"/>
  <c r="B3151" i="12"/>
  <c r="U3150" i="12"/>
  <c r="E3150" i="12"/>
  <c r="F3150" i="12" s="1"/>
  <c r="K3149" i="12"/>
  <c r="K3150" i="12" l="1"/>
  <c r="W3150" i="12"/>
  <c r="Q3150" i="12"/>
  <c r="R3150" i="12" s="1"/>
  <c r="E789" i="13"/>
  <c r="N3151" i="12"/>
  <c r="O3151" i="12" s="1"/>
  <c r="P3151" i="12" s="1"/>
  <c r="J3151" i="12"/>
  <c r="Y3151" i="12"/>
  <c r="I3151" i="12"/>
  <c r="V3151" i="12"/>
  <c r="B3152" i="12"/>
  <c r="U3151" i="12"/>
  <c r="E3151" i="12"/>
  <c r="F3151" i="12" s="1"/>
  <c r="K3151" i="12" l="1"/>
  <c r="Q3151" i="12"/>
  <c r="R3151" i="12" s="1"/>
  <c r="W3151" i="12"/>
  <c r="E788" i="13"/>
  <c r="J3152" i="12"/>
  <c r="Y3152" i="12"/>
  <c r="I3152" i="12"/>
  <c r="V3152" i="12"/>
  <c r="B3153" i="12"/>
  <c r="U3152" i="12"/>
  <c r="E3152" i="12"/>
  <c r="F3152" i="12" s="1"/>
  <c r="N3152" i="12"/>
  <c r="O3152" i="12" s="1"/>
  <c r="P3152" i="12" s="1"/>
  <c r="K3152" i="12" l="1"/>
  <c r="Q3152" i="12"/>
  <c r="R3152" i="12" s="1"/>
  <c r="W3152" i="12"/>
  <c r="E787" i="13"/>
  <c r="V3153" i="12"/>
  <c r="B3154" i="12"/>
  <c r="U3153" i="12"/>
  <c r="E3153" i="12"/>
  <c r="F3153" i="12" s="1"/>
  <c r="N3153" i="12"/>
  <c r="O3153" i="12" s="1"/>
  <c r="P3153" i="12" s="1"/>
  <c r="J3153" i="12"/>
  <c r="Y3153" i="12"/>
  <c r="I3153" i="12"/>
  <c r="W3153" i="12" l="1"/>
  <c r="K3153" i="12"/>
  <c r="Q3153" i="12"/>
  <c r="R3153" i="12" s="1"/>
  <c r="E786" i="13"/>
  <c r="B3155" i="12"/>
  <c r="U3154" i="12"/>
  <c r="E3154" i="12"/>
  <c r="F3154" i="12" s="1"/>
  <c r="N3154" i="12"/>
  <c r="O3154" i="12" s="1"/>
  <c r="P3154" i="12" s="1"/>
  <c r="J3154" i="12"/>
  <c r="Y3154" i="12"/>
  <c r="I3154" i="12"/>
  <c r="V3154" i="12"/>
  <c r="Q3154" i="12" l="1"/>
  <c r="R3154" i="12" s="1"/>
  <c r="K3154" i="12"/>
  <c r="W3154" i="12"/>
  <c r="E785" i="13"/>
  <c r="N3155" i="12"/>
  <c r="O3155" i="12" s="1"/>
  <c r="P3155" i="12" s="1"/>
  <c r="J3155" i="12"/>
  <c r="Y3155" i="12"/>
  <c r="I3155" i="12"/>
  <c r="V3155" i="12"/>
  <c r="B3156" i="12"/>
  <c r="U3155" i="12"/>
  <c r="E3155" i="12"/>
  <c r="F3155" i="12" s="1"/>
  <c r="W3155" i="12" l="1"/>
  <c r="Q3155" i="12"/>
  <c r="R3155" i="12" s="1"/>
  <c r="E784" i="13"/>
  <c r="N3156" i="12"/>
  <c r="O3156" i="12" s="1"/>
  <c r="P3156" i="12" s="1"/>
  <c r="J3156" i="12"/>
  <c r="Y3156" i="12"/>
  <c r="I3156" i="12"/>
  <c r="V3156" i="12"/>
  <c r="B3157" i="12"/>
  <c r="U3156" i="12"/>
  <c r="E3156" i="12"/>
  <c r="F3156" i="12" s="1"/>
  <c r="K3155" i="12"/>
  <c r="W3156" i="12" l="1"/>
  <c r="Q3156" i="12"/>
  <c r="R3156" i="12" s="1"/>
  <c r="E783" i="13"/>
  <c r="J3157" i="12"/>
  <c r="Y3157" i="12"/>
  <c r="I3157" i="12"/>
  <c r="V3157" i="12"/>
  <c r="B3158" i="12"/>
  <c r="U3157" i="12"/>
  <c r="E3157" i="12"/>
  <c r="F3157" i="12" s="1"/>
  <c r="N3157" i="12"/>
  <c r="O3157" i="12" s="1"/>
  <c r="P3157" i="12" s="1"/>
  <c r="K3156" i="12"/>
  <c r="K3157" i="12" l="1"/>
  <c r="Q3157" i="12"/>
  <c r="R3157" i="12" s="1"/>
  <c r="W3157" i="12"/>
  <c r="E782" i="13"/>
  <c r="Y3158" i="12"/>
  <c r="I3158" i="12"/>
  <c r="V3158" i="12"/>
  <c r="B3159" i="12"/>
  <c r="U3158" i="12"/>
  <c r="E3158" i="12"/>
  <c r="F3158" i="12" s="1"/>
  <c r="N3158" i="12"/>
  <c r="O3158" i="12" s="1"/>
  <c r="P3158" i="12" s="1"/>
  <c r="J3158" i="12"/>
  <c r="E781" i="13" l="1"/>
  <c r="V3159" i="12"/>
  <c r="B3160" i="12"/>
  <c r="U3159" i="12"/>
  <c r="E3159" i="12"/>
  <c r="F3159" i="12" s="1"/>
  <c r="N3159" i="12"/>
  <c r="O3159" i="12" s="1"/>
  <c r="P3159" i="12" s="1"/>
  <c r="J3159" i="12"/>
  <c r="Y3159" i="12"/>
  <c r="I3159" i="12"/>
  <c r="K3158" i="12"/>
  <c r="Q3158" i="12"/>
  <c r="R3158" i="12" s="1"/>
  <c r="W3158" i="12"/>
  <c r="Q3159" i="12" l="1"/>
  <c r="R3159" i="12" s="1"/>
  <c r="W3159" i="12"/>
  <c r="E780" i="13"/>
  <c r="N3160" i="12"/>
  <c r="O3160" i="12" s="1"/>
  <c r="P3160" i="12" s="1"/>
  <c r="J3160" i="12"/>
  <c r="Y3160" i="12"/>
  <c r="I3160" i="12"/>
  <c r="B3161" i="12"/>
  <c r="U3160" i="12"/>
  <c r="E3160" i="12"/>
  <c r="F3160" i="12" s="1"/>
  <c r="V3160" i="12"/>
  <c r="K3159" i="12"/>
  <c r="W3160" i="12" l="1"/>
  <c r="Q3160" i="12"/>
  <c r="R3160" i="12" s="1"/>
  <c r="E779" i="13"/>
  <c r="N3161" i="12"/>
  <c r="O3161" i="12" s="1"/>
  <c r="P3161" i="12" s="1"/>
  <c r="J3161" i="12"/>
  <c r="Y3161" i="12"/>
  <c r="I3161" i="12"/>
  <c r="V3161" i="12"/>
  <c r="B3162" i="12"/>
  <c r="U3161" i="12"/>
  <c r="E3161" i="12"/>
  <c r="F3161" i="12" s="1"/>
  <c r="K3160" i="12"/>
  <c r="W3161" i="12" l="1"/>
  <c r="E778" i="13"/>
  <c r="J3162" i="12"/>
  <c r="Y3162" i="12"/>
  <c r="I3162" i="12"/>
  <c r="V3162" i="12"/>
  <c r="B3163" i="12"/>
  <c r="U3162" i="12"/>
  <c r="E3162" i="12"/>
  <c r="F3162" i="12" s="1"/>
  <c r="N3162" i="12"/>
  <c r="O3162" i="12" s="1"/>
  <c r="P3162" i="12" s="1"/>
  <c r="Q3161" i="12"/>
  <c r="R3161" i="12" s="1"/>
  <c r="K3161" i="12"/>
  <c r="K3162" i="12" l="1"/>
  <c r="Q3162" i="12"/>
  <c r="R3162" i="12" s="1"/>
  <c r="W3162" i="12"/>
  <c r="E777" i="13"/>
  <c r="J3163" i="12"/>
  <c r="Y3163" i="12"/>
  <c r="I3163" i="12"/>
  <c r="V3163" i="12"/>
  <c r="B3164" i="12"/>
  <c r="U3163" i="12"/>
  <c r="E3163" i="12"/>
  <c r="F3163" i="12" s="1"/>
  <c r="N3163" i="12"/>
  <c r="O3163" i="12" s="1"/>
  <c r="P3163" i="12" s="1"/>
  <c r="W3163" i="12" l="1"/>
  <c r="K3163" i="12"/>
  <c r="Q3163" i="12"/>
  <c r="R3163" i="12" s="1"/>
  <c r="E776" i="13"/>
  <c r="V3164" i="12"/>
  <c r="B3165" i="12"/>
  <c r="U3164" i="12"/>
  <c r="E3164" i="12"/>
  <c r="F3164" i="12" s="1"/>
  <c r="N3164" i="12"/>
  <c r="O3164" i="12" s="1"/>
  <c r="P3164" i="12" s="1"/>
  <c r="Y3164" i="12"/>
  <c r="I3164" i="12"/>
  <c r="J3164" i="12"/>
  <c r="W3164" i="12" l="1"/>
  <c r="E775" i="13"/>
  <c r="N3165" i="12"/>
  <c r="O3165" i="12" s="1"/>
  <c r="P3165" i="12" s="1"/>
  <c r="J3165" i="12"/>
  <c r="Y3165" i="12"/>
  <c r="I3165" i="12"/>
  <c r="V3165" i="12"/>
  <c r="B3166" i="12"/>
  <c r="U3165" i="12"/>
  <c r="E3165" i="12"/>
  <c r="F3165" i="12" s="1"/>
  <c r="K3164" i="12"/>
  <c r="Q3164" i="12"/>
  <c r="R3164" i="12" s="1"/>
  <c r="W3165" i="12" l="1"/>
  <c r="K3165" i="12"/>
  <c r="Q3165" i="12"/>
  <c r="R3165" i="12" s="1"/>
  <c r="E774" i="13"/>
  <c r="N3166" i="12"/>
  <c r="O3166" i="12" s="1"/>
  <c r="P3166" i="12" s="1"/>
  <c r="J3166" i="12"/>
  <c r="Y3166" i="12"/>
  <c r="I3166" i="12"/>
  <c r="V3166" i="12"/>
  <c r="B3167" i="12"/>
  <c r="U3166" i="12"/>
  <c r="E3166" i="12"/>
  <c r="F3166" i="12" s="1"/>
  <c r="Q3166" i="12" l="1"/>
  <c r="R3166" i="12" s="1"/>
  <c r="E773" i="13"/>
  <c r="N3167" i="12"/>
  <c r="O3167" i="12" s="1"/>
  <c r="P3167" i="12" s="1"/>
  <c r="J3167" i="12"/>
  <c r="Y3167" i="12"/>
  <c r="I3167" i="12"/>
  <c r="V3167" i="12"/>
  <c r="B3168" i="12"/>
  <c r="U3167" i="12"/>
  <c r="E3167" i="12"/>
  <c r="F3167" i="12" s="1"/>
  <c r="W3166" i="12"/>
  <c r="K3166" i="12"/>
  <c r="Q3167" i="12" l="1"/>
  <c r="R3167" i="12" s="1"/>
  <c r="E772" i="13"/>
  <c r="J3168" i="12"/>
  <c r="Y3168" i="12"/>
  <c r="I3168" i="12"/>
  <c r="V3168" i="12"/>
  <c r="B3169" i="12"/>
  <c r="U3168" i="12"/>
  <c r="E3168" i="12"/>
  <c r="F3168" i="12" s="1"/>
  <c r="N3168" i="12"/>
  <c r="O3168" i="12" s="1"/>
  <c r="P3168" i="12" s="1"/>
  <c r="K3167" i="12"/>
  <c r="W3167" i="12"/>
  <c r="W3168" i="12" l="1"/>
  <c r="Q3168" i="12"/>
  <c r="R3168" i="12" s="1"/>
  <c r="E771" i="13"/>
  <c r="V3169" i="12"/>
  <c r="B3170" i="12"/>
  <c r="U3169" i="12"/>
  <c r="E3169" i="12"/>
  <c r="F3169" i="12" s="1"/>
  <c r="N3169" i="12"/>
  <c r="O3169" i="12" s="1"/>
  <c r="P3169" i="12" s="1"/>
  <c r="J3169" i="12"/>
  <c r="Y3169" i="12"/>
  <c r="I3169" i="12"/>
  <c r="K3168" i="12"/>
  <c r="W3169" i="12" l="1"/>
  <c r="E770" i="13"/>
  <c r="B3171" i="12"/>
  <c r="U3170" i="12"/>
  <c r="E3170" i="12"/>
  <c r="F3170" i="12" s="1"/>
  <c r="N3170" i="12"/>
  <c r="O3170" i="12" s="1"/>
  <c r="P3170" i="12" s="1"/>
  <c r="J3170" i="12"/>
  <c r="Y3170" i="12"/>
  <c r="I3170" i="12"/>
  <c r="V3170" i="12"/>
  <c r="K3169" i="12"/>
  <c r="Q3169" i="12"/>
  <c r="R3169" i="12" s="1"/>
  <c r="Q3170" i="12" l="1"/>
  <c r="R3170" i="12" s="1"/>
  <c r="W3170" i="12"/>
  <c r="E769" i="13"/>
  <c r="N3171" i="12"/>
  <c r="O3171" i="12" s="1"/>
  <c r="P3171" i="12" s="1"/>
  <c r="J3171" i="12"/>
  <c r="Y3171" i="12"/>
  <c r="I3171" i="12"/>
  <c r="V3171" i="12"/>
  <c r="B3172" i="12"/>
  <c r="U3171" i="12"/>
  <c r="E3171" i="12"/>
  <c r="F3171" i="12" s="1"/>
  <c r="K3170" i="12"/>
  <c r="K3171" i="12" l="1"/>
  <c r="Q3171" i="12"/>
  <c r="R3171" i="12" s="1"/>
  <c r="W3171" i="12"/>
  <c r="E768" i="13"/>
  <c r="N3172" i="12"/>
  <c r="O3172" i="12" s="1"/>
  <c r="P3172" i="12" s="1"/>
  <c r="J3172" i="12"/>
  <c r="Y3172" i="12"/>
  <c r="I3172" i="12"/>
  <c r="V3172" i="12"/>
  <c r="B3173" i="12"/>
  <c r="U3172" i="12"/>
  <c r="E3172" i="12"/>
  <c r="F3172" i="12" s="1"/>
  <c r="Q3172" i="12" l="1"/>
  <c r="R3172" i="12" s="1"/>
  <c r="W3172" i="12"/>
  <c r="E767" i="13"/>
  <c r="J3173" i="12"/>
  <c r="Y3173" i="12"/>
  <c r="I3173" i="12"/>
  <c r="V3173" i="12"/>
  <c r="B3174" i="12"/>
  <c r="U3173" i="12"/>
  <c r="E3173" i="12"/>
  <c r="F3173" i="12" s="1"/>
  <c r="N3173" i="12"/>
  <c r="O3173" i="12" s="1"/>
  <c r="P3173" i="12" s="1"/>
  <c r="K3172" i="12"/>
  <c r="K3173" i="12" l="1"/>
  <c r="Q3173" i="12"/>
  <c r="R3173" i="12" s="1"/>
  <c r="W3173" i="12"/>
  <c r="E766" i="13"/>
  <c r="Y3174" i="12"/>
  <c r="I3174" i="12"/>
  <c r="V3174" i="12"/>
  <c r="B3175" i="12"/>
  <c r="U3174" i="12"/>
  <c r="E3174" i="12"/>
  <c r="F3174" i="12" s="1"/>
  <c r="N3174" i="12"/>
  <c r="O3174" i="12" s="1"/>
  <c r="P3174" i="12" s="1"/>
  <c r="J3174" i="12"/>
  <c r="W3174" i="12" l="1"/>
  <c r="Q3174" i="12"/>
  <c r="R3174" i="12" s="1"/>
  <c r="E765" i="13"/>
  <c r="V3175" i="12"/>
  <c r="B3176" i="12"/>
  <c r="U3175" i="12"/>
  <c r="E3175" i="12"/>
  <c r="F3175" i="12" s="1"/>
  <c r="N3175" i="12"/>
  <c r="O3175" i="12" s="1"/>
  <c r="P3175" i="12" s="1"/>
  <c r="J3175" i="12"/>
  <c r="Y3175" i="12"/>
  <c r="I3175" i="12"/>
  <c r="K3174" i="12"/>
  <c r="W3175" i="12" l="1"/>
  <c r="E764" i="13"/>
  <c r="N3176" i="12"/>
  <c r="O3176" i="12" s="1"/>
  <c r="P3176" i="12" s="1"/>
  <c r="J3176" i="12"/>
  <c r="Y3176" i="12"/>
  <c r="I3176" i="12"/>
  <c r="B3177" i="12"/>
  <c r="U3176" i="12"/>
  <c r="E3176" i="12"/>
  <c r="F3176" i="12" s="1"/>
  <c r="V3176" i="12"/>
  <c r="K3175" i="12"/>
  <c r="Q3175" i="12"/>
  <c r="R3175" i="12" s="1"/>
  <c r="K3176" i="12" l="1"/>
  <c r="Q3176" i="12"/>
  <c r="R3176" i="12" s="1"/>
  <c r="W3176" i="12"/>
  <c r="E763" i="13"/>
  <c r="N3177" i="12"/>
  <c r="O3177" i="12" s="1"/>
  <c r="P3177" i="12" s="1"/>
  <c r="J3177" i="12"/>
  <c r="Y3177" i="12"/>
  <c r="I3177" i="12"/>
  <c r="V3177" i="12"/>
  <c r="B3178" i="12"/>
  <c r="U3177" i="12"/>
  <c r="E3177" i="12"/>
  <c r="F3177" i="12" s="1"/>
  <c r="Q3177" i="12" l="1"/>
  <c r="R3177" i="12" s="1"/>
  <c r="W3177" i="12"/>
  <c r="E762" i="13"/>
  <c r="J3178" i="12"/>
  <c r="Y3178" i="12"/>
  <c r="I3178" i="12"/>
  <c r="V3178" i="12"/>
  <c r="B3179" i="12"/>
  <c r="U3178" i="12"/>
  <c r="E3178" i="12"/>
  <c r="F3178" i="12" s="1"/>
  <c r="N3178" i="12"/>
  <c r="O3178" i="12" s="1"/>
  <c r="P3178" i="12" s="1"/>
  <c r="K3177" i="12"/>
  <c r="K3178" i="12" l="1"/>
  <c r="Q3178" i="12"/>
  <c r="R3178" i="12" s="1"/>
  <c r="W3178" i="12"/>
  <c r="E761" i="13"/>
  <c r="J3179" i="12"/>
  <c r="Y3179" i="12"/>
  <c r="I3179" i="12"/>
  <c r="V3179" i="12"/>
  <c r="B3180" i="12"/>
  <c r="U3179" i="12"/>
  <c r="E3179" i="12"/>
  <c r="F3179" i="12" s="1"/>
  <c r="N3179" i="12"/>
  <c r="O3179" i="12" s="1"/>
  <c r="P3179" i="12" s="1"/>
  <c r="W3179" i="12" l="1"/>
  <c r="Q3179" i="12"/>
  <c r="R3179" i="12" s="1"/>
  <c r="E760" i="13"/>
  <c r="V3180" i="12"/>
  <c r="B3181" i="12"/>
  <c r="U3180" i="12"/>
  <c r="E3180" i="12"/>
  <c r="F3180" i="12" s="1"/>
  <c r="N3180" i="12"/>
  <c r="O3180" i="12" s="1"/>
  <c r="P3180" i="12" s="1"/>
  <c r="Y3180" i="12"/>
  <c r="I3180" i="12"/>
  <c r="J3180" i="12"/>
  <c r="K3179" i="12"/>
  <c r="K3180" i="12" l="1"/>
  <c r="W3180" i="12"/>
  <c r="Q3180" i="12"/>
  <c r="R3180" i="12" s="1"/>
  <c r="E759" i="13"/>
  <c r="N3181" i="12"/>
  <c r="O3181" i="12" s="1"/>
  <c r="P3181" i="12" s="1"/>
  <c r="J3181" i="12"/>
  <c r="Y3181" i="12"/>
  <c r="I3181" i="12"/>
  <c r="V3181" i="12"/>
  <c r="B3182" i="12"/>
  <c r="U3181" i="12"/>
  <c r="E3181" i="12"/>
  <c r="F3181" i="12" s="1"/>
  <c r="W3181" i="12" l="1"/>
  <c r="Q3181" i="12"/>
  <c r="R3181" i="12" s="1"/>
  <c r="E758" i="13"/>
  <c r="N3182" i="12"/>
  <c r="O3182" i="12" s="1"/>
  <c r="P3182" i="12" s="1"/>
  <c r="J3182" i="12"/>
  <c r="Y3182" i="12"/>
  <c r="I3182" i="12"/>
  <c r="V3182" i="12"/>
  <c r="B3183" i="12"/>
  <c r="U3182" i="12"/>
  <c r="E3182" i="12"/>
  <c r="F3182" i="12" s="1"/>
  <c r="K3181" i="12"/>
  <c r="Q3182" i="12" l="1"/>
  <c r="R3182" i="12" s="1"/>
  <c r="W3182" i="12"/>
  <c r="E757" i="13"/>
  <c r="N3183" i="12"/>
  <c r="O3183" i="12" s="1"/>
  <c r="P3183" i="12" s="1"/>
  <c r="J3183" i="12"/>
  <c r="Y3183" i="12"/>
  <c r="I3183" i="12"/>
  <c r="V3183" i="12"/>
  <c r="B3184" i="12"/>
  <c r="U3183" i="12"/>
  <c r="E3183" i="12"/>
  <c r="F3183" i="12" s="1"/>
  <c r="K3182" i="12"/>
  <c r="Q3183" i="12" l="1"/>
  <c r="R3183" i="12" s="1"/>
  <c r="W3183" i="12"/>
  <c r="E756" i="13"/>
  <c r="J3184" i="12"/>
  <c r="Y3184" i="12"/>
  <c r="I3184" i="12"/>
  <c r="V3184" i="12"/>
  <c r="B3185" i="12"/>
  <c r="U3184" i="12"/>
  <c r="E3184" i="12"/>
  <c r="F3184" i="12" s="1"/>
  <c r="N3184" i="12"/>
  <c r="O3184" i="12" s="1"/>
  <c r="P3184" i="12" s="1"/>
  <c r="K3183" i="12"/>
  <c r="K3184" i="12" l="1"/>
  <c r="Q3184" i="12"/>
  <c r="R3184" i="12" s="1"/>
  <c r="W3184" i="12"/>
  <c r="E755" i="13"/>
  <c r="V3185" i="12"/>
  <c r="B3186" i="12"/>
  <c r="U3185" i="12"/>
  <c r="E3185" i="12"/>
  <c r="F3185" i="12" s="1"/>
  <c r="N3185" i="12"/>
  <c r="O3185" i="12" s="1"/>
  <c r="P3185" i="12" s="1"/>
  <c r="J3185" i="12"/>
  <c r="Y3185" i="12"/>
  <c r="I3185" i="12"/>
  <c r="E754" i="13" l="1"/>
  <c r="B3187" i="12"/>
  <c r="U3186" i="12"/>
  <c r="E3186" i="12"/>
  <c r="F3186" i="12" s="1"/>
  <c r="N3186" i="12"/>
  <c r="O3186" i="12" s="1"/>
  <c r="P3186" i="12" s="1"/>
  <c r="J3186" i="12"/>
  <c r="Y3186" i="12"/>
  <c r="I3186" i="12"/>
  <c r="V3186" i="12"/>
  <c r="K3185" i="12"/>
  <c r="Q3185" i="12"/>
  <c r="R3185" i="12" s="1"/>
  <c r="W3185" i="12"/>
  <c r="Q3186" i="12" l="1"/>
  <c r="R3186" i="12" s="1"/>
  <c r="W3186" i="12"/>
  <c r="E753" i="13"/>
  <c r="N3187" i="12"/>
  <c r="O3187" i="12" s="1"/>
  <c r="P3187" i="12" s="1"/>
  <c r="J3187" i="12"/>
  <c r="Y3187" i="12"/>
  <c r="I3187" i="12"/>
  <c r="V3187" i="12"/>
  <c r="B3188" i="12"/>
  <c r="U3187" i="12"/>
  <c r="E3187" i="12"/>
  <c r="F3187" i="12" s="1"/>
  <c r="K3186" i="12"/>
  <c r="W3187" i="12" l="1"/>
  <c r="Q3187" i="12"/>
  <c r="R3187" i="12" s="1"/>
  <c r="E752" i="13"/>
  <c r="N3188" i="12"/>
  <c r="O3188" i="12" s="1"/>
  <c r="P3188" i="12" s="1"/>
  <c r="J3188" i="12"/>
  <c r="Y3188" i="12"/>
  <c r="I3188" i="12"/>
  <c r="V3188" i="12"/>
  <c r="B3189" i="12"/>
  <c r="U3188" i="12"/>
  <c r="E3188" i="12"/>
  <c r="F3188" i="12" s="1"/>
  <c r="K3187" i="12"/>
  <c r="W3188" i="12" l="1"/>
  <c r="Q3188" i="12"/>
  <c r="R3188" i="12" s="1"/>
  <c r="E751" i="13"/>
  <c r="J3189" i="12"/>
  <c r="Y3189" i="12"/>
  <c r="I3189" i="12"/>
  <c r="V3189" i="12"/>
  <c r="B3190" i="12"/>
  <c r="U3189" i="12"/>
  <c r="E3189" i="12"/>
  <c r="F3189" i="12" s="1"/>
  <c r="N3189" i="12"/>
  <c r="O3189" i="12" s="1"/>
  <c r="P3189" i="12" s="1"/>
  <c r="K3188" i="12"/>
  <c r="W3189" i="12" l="1"/>
  <c r="Q3189" i="12"/>
  <c r="R3189" i="12" s="1"/>
  <c r="E750" i="13"/>
  <c r="Y3190" i="12"/>
  <c r="I3190" i="12"/>
  <c r="V3190" i="12"/>
  <c r="B3191" i="12"/>
  <c r="U3190" i="12"/>
  <c r="E3190" i="12"/>
  <c r="F3190" i="12" s="1"/>
  <c r="N3190" i="12"/>
  <c r="O3190" i="12" s="1"/>
  <c r="P3190" i="12" s="1"/>
  <c r="J3190" i="12"/>
  <c r="K3189" i="12"/>
  <c r="W3190" i="12" l="1"/>
  <c r="K3190" i="12"/>
  <c r="Q3190" i="12"/>
  <c r="R3190" i="12" s="1"/>
  <c r="E749" i="13"/>
  <c r="V3191" i="12"/>
  <c r="B3192" i="12"/>
  <c r="U3191" i="12"/>
  <c r="E3191" i="12"/>
  <c r="F3191" i="12" s="1"/>
  <c r="N3191" i="12"/>
  <c r="O3191" i="12" s="1"/>
  <c r="P3191" i="12" s="1"/>
  <c r="J3191" i="12"/>
  <c r="Y3191" i="12"/>
  <c r="I3191" i="12"/>
  <c r="E748" i="13" l="1"/>
  <c r="U3192" i="12"/>
  <c r="B3193" i="12"/>
  <c r="N3192" i="12"/>
  <c r="O3192" i="12" s="1"/>
  <c r="P3192" i="12" s="1"/>
  <c r="J3192" i="12"/>
  <c r="I3192" i="12"/>
  <c r="E3192" i="12"/>
  <c r="F3192" i="12" s="1"/>
  <c r="Y3192" i="12"/>
  <c r="V3192" i="12"/>
  <c r="K3191" i="12"/>
  <c r="Q3191" i="12"/>
  <c r="R3191" i="12" s="1"/>
  <c r="W3191" i="12"/>
  <c r="Q3192" i="12" l="1"/>
  <c r="R3192" i="12" s="1"/>
  <c r="E747" i="13"/>
  <c r="B3194" i="12"/>
  <c r="U3193" i="12"/>
  <c r="E3193" i="12"/>
  <c r="F3193" i="12" s="1"/>
  <c r="V3193" i="12"/>
  <c r="N3193" i="12"/>
  <c r="O3193" i="12" s="1"/>
  <c r="P3193" i="12" s="1"/>
  <c r="J3193" i="12"/>
  <c r="Y3193" i="12"/>
  <c r="I3193" i="12"/>
  <c r="W3192" i="12"/>
  <c r="K3192" i="12"/>
  <c r="W3193" i="12" l="1"/>
  <c r="E746" i="13"/>
  <c r="B3195" i="12"/>
  <c r="U3194" i="12"/>
  <c r="E3194" i="12"/>
  <c r="F3194" i="12" s="1"/>
  <c r="I3194" i="12"/>
  <c r="Y3194" i="12"/>
  <c r="V3194" i="12"/>
  <c r="N3194" i="12"/>
  <c r="O3194" i="12" s="1"/>
  <c r="P3194" i="12" s="1"/>
  <c r="J3194" i="12"/>
  <c r="K3193" i="12"/>
  <c r="Q3193" i="12"/>
  <c r="R3193" i="12" s="1"/>
  <c r="Q3194" i="12" l="1"/>
  <c r="R3194" i="12" s="1"/>
  <c r="K3194" i="12"/>
  <c r="W3194" i="12"/>
  <c r="E745" i="13"/>
  <c r="B3196" i="12"/>
  <c r="U3195" i="12"/>
  <c r="E3195" i="12"/>
  <c r="F3195" i="12" s="1"/>
  <c r="N3195" i="12"/>
  <c r="O3195" i="12" s="1"/>
  <c r="P3195" i="12" s="1"/>
  <c r="J3195" i="12"/>
  <c r="I3195" i="12"/>
  <c r="Y3195" i="12"/>
  <c r="V3195" i="12"/>
  <c r="W3195" i="12" l="1"/>
  <c r="K3195" i="12"/>
  <c r="E744" i="13"/>
  <c r="Y3196" i="12"/>
  <c r="V3196" i="12"/>
  <c r="U3196" i="12"/>
  <c r="N3196" i="12"/>
  <c r="O3196" i="12" s="1"/>
  <c r="P3196" i="12" s="1"/>
  <c r="B3197" i="12"/>
  <c r="J3196" i="12"/>
  <c r="I3196" i="12"/>
  <c r="E3196" i="12"/>
  <c r="F3196" i="12" s="1"/>
  <c r="Q3195" i="12"/>
  <c r="R3195" i="12" s="1"/>
  <c r="W3196" i="12" l="1"/>
  <c r="Q3196" i="12"/>
  <c r="R3196" i="12" s="1"/>
  <c r="K3196" i="12"/>
  <c r="E743" i="13"/>
  <c r="N3197" i="12"/>
  <c r="O3197" i="12" s="1"/>
  <c r="P3197" i="12" s="1"/>
  <c r="J3197" i="12"/>
  <c r="Y3197" i="12"/>
  <c r="I3197" i="12"/>
  <c r="B3198" i="12"/>
  <c r="E3197" i="12"/>
  <c r="F3197" i="12" s="1"/>
  <c r="V3197" i="12"/>
  <c r="U3197" i="12"/>
  <c r="W3197" i="12" l="1"/>
  <c r="E742" i="13"/>
  <c r="J3198" i="12"/>
  <c r="Y3198" i="12"/>
  <c r="I3198" i="12"/>
  <c r="V3198" i="12"/>
  <c r="N3198" i="12"/>
  <c r="O3198" i="12" s="1"/>
  <c r="P3198" i="12" s="1"/>
  <c r="E3198" i="12"/>
  <c r="F3198" i="12" s="1"/>
  <c r="U3198" i="12"/>
  <c r="B3199" i="12"/>
  <c r="Q3197" i="12"/>
  <c r="R3197" i="12" s="1"/>
  <c r="K3197" i="12"/>
  <c r="K3198" i="12" l="1"/>
  <c r="E741" i="13"/>
  <c r="Y3199" i="12"/>
  <c r="I3199" i="12"/>
  <c r="V3199" i="12"/>
  <c r="B3200" i="12"/>
  <c r="U3199" i="12"/>
  <c r="N3199" i="12"/>
  <c r="O3199" i="12" s="1"/>
  <c r="P3199" i="12" s="1"/>
  <c r="E3199" i="12"/>
  <c r="F3199" i="12" s="1"/>
  <c r="J3199" i="12"/>
  <c r="Q3198" i="12"/>
  <c r="R3198" i="12" s="1"/>
  <c r="W3198" i="12"/>
  <c r="W3199" i="12" l="1"/>
  <c r="Q3199" i="12"/>
  <c r="R3199" i="12" s="1"/>
  <c r="E740" i="13"/>
  <c r="V3200" i="12"/>
  <c r="B3201" i="12"/>
  <c r="U3200" i="12"/>
  <c r="E3200" i="12"/>
  <c r="F3200" i="12" s="1"/>
  <c r="Y3200" i="12"/>
  <c r="N3200" i="12"/>
  <c r="O3200" i="12" s="1"/>
  <c r="P3200" i="12" s="1"/>
  <c r="J3200" i="12"/>
  <c r="I3200" i="12"/>
  <c r="K3199" i="12"/>
  <c r="W3200" i="12" l="1"/>
  <c r="Q3200" i="12"/>
  <c r="R3200" i="12" s="1"/>
  <c r="E739" i="13"/>
  <c r="N3201" i="12"/>
  <c r="O3201" i="12" s="1"/>
  <c r="P3201" i="12" s="1"/>
  <c r="B3202" i="12"/>
  <c r="U3201" i="12"/>
  <c r="E3201" i="12"/>
  <c r="F3201" i="12" s="1"/>
  <c r="Y3201" i="12"/>
  <c r="V3201" i="12"/>
  <c r="I3201" i="12"/>
  <c r="J3201" i="12"/>
  <c r="K3200" i="12"/>
  <c r="W3201" i="12" l="1"/>
  <c r="K3201" i="12"/>
  <c r="E738" i="13"/>
  <c r="N3202" i="12"/>
  <c r="O3202" i="12" s="1"/>
  <c r="P3202" i="12" s="1"/>
  <c r="J3202" i="12"/>
  <c r="V3202" i="12"/>
  <c r="B3203" i="12"/>
  <c r="U3202" i="12"/>
  <c r="E3202" i="12"/>
  <c r="F3202" i="12" s="1"/>
  <c r="I3202" i="12"/>
  <c r="Y3202" i="12"/>
  <c r="Q3201" i="12"/>
  <c r="R3201" i="12" s="1"/>
  <c r="W3202" i="12" l="1"/>
  <c r="Q3202" i="12"/>
  <c r="R3202" i="12" s="1"/>
  <c r="K3202" i="12"/>
  <c r="E737" i="13"/>
  <c r="J3203" i="12"/>
  <c r="Y3203" i="12"/>
  <c r="I3203" i="12"/>
  <c r="V3203" i="12"/>
  <c r="B3204" i="12"/>
  <c r="U3203" i="12"/>
  <c r="E3203" i="12"/>
  <c r="F3203" i="12" s="1"/>
  <c r="N3203" i="12"/>
  <c r="O3203" i="12" s="1"/>
  <c r="P3203" i="12" s="1"/>
  <c r="K3203" i="12" l="1"/>
  <c r="Q3203" i="12"/>
  <c r="R3203" i="12" s="1"/>
  <c r="W3203" i="12"/>
  <c r="E736" i="13"/>
  <c r="J3204" i="12"/>
  <c r="Y3204" i="12"/>
  <c r="I3204" i="12"/>
  <c r="V3204" i="12"/>
  <c r="B3205" i="12"/>
  <c r="U3204" i="12"/>
  <c r="E3204" i="12"/>
  <c r="F3204" i="12" s="1"/>
  <c r="N3204" i="12"/>
  <c r="O3204" i="12" s="1"/>
  <c r="P3204" i="12" s="1"/>
  <c r="W3204" i="12" l="1"/>
  <c r="K3204" i="12"/>
  <c r="E735" i="13"/>
  <c r="V3205" i="12"/>
  <c r="B3206" i="12"/>
  <c r="U3205" i="12"/>
  <c r="E3205" i="12"/>
  <c r="F3205" i="12" s="1"/>
  <c r="Y3205" i="12"/>
  <c r="I3205" i="12"/>
  <c r="N3205" i="12"/>
  <c r="O3205" i="12" s="1"/>
  <c r="P3205" i="12" s="1"/>
  <c r="J3205" i="12"/>
  <c r="Q3204" i="12"/>
  <c r="R3204" i="12" s="1"/>
  <c r="W3205" i="12" l="1"/>
  <c r="Q3205" i="12"/>
  <c r="R3205" i="12" s="1"/>
  <c r="E734" i="13"/>
  <c r="N3206" i="12"/>
  <c r="O3206" i="12" s="1"/>
  <c r="P3206" i="12" s="1"/>
  <c r="J3206" i="12"/>
  <c r="Y3206" i="12"/>
  <c r="I3206" i="12"/>
  <c r="V3206" i="12"/>
  <c r="B3207" i="12"/>
  <c r="U3206" i="12"/>
  <c r="E3206" i="12"/>
  <c r="F3206" i="12" s="1"/>
  <c r="K3205" i="12"/>
  <c r="Q3206" i="12" l="1"/>
  <c r="R3206" i="12" s="1"/>
  <c r="W3206" i="12"/>
  <c r="E733" i="13"/>
  <c r="N3207" i="12"/>
  <c r="O3207" i="12" s="1"/>
  <c r="P3207" i="12" s="1"/>
  <c r="J3207" i="12"/>
  <c r="Y3207" i="12"/>
  <c r="I3207" i="12"/>
  <c r="V3207" i="12"/>
  <c r="B3208" i="12"/>
  <c r="U3207" i="12"/>
  <c r="E3207" i="12"/>
  <c r="F3207" i="12" s="1"/>
  <c r="K3206" i="12"/>
  <c r="Q3207" i="12" l="1"/>
  <c r="R3207" i="12" s="1"/>
  <c r="W3207" i="12"/>
  <c r="E732" i="13"/>
  <c r="N3208" i="12"/>
  <c r="O3208" i="12" s="1"/>
  <c r="P3208" i="12" s="1"/>
  <c r="J3208" i="12"/>
  <c r="Y3208" i="12"/>
  <c r="I3208" i="12"/>
  <c r="V3208" i="12"/>
  <c r="B3209" i="12"/>
  <c r="U3208" i="12"/>
  <c r="E3208" i="12"/>
  <c r="F3208" i="12" s="1"/>
  <c r="K3207" i="12"/>
  <c r="W3208" i="12" l="1"/>
  <c r="Q3208" i="12"/>
  <c r="R3208" i="12" s="1"/>
  <c r="E731" i="13"/>
  <c r="J3209" i="12"/>
  <c r="Y3209" i="12"/>
  <c r="I3209" i="12"/>
  <c r="V3209" i="12"/>
  <c r="B3210" i="12"/>
  <c r="U3209" i="12"/>
  <c r="E3209" i="12"/>
  <c r="F3209" i="12" s="1"/>
  <c r="N3209" i="12"/>
  <c r="O3209" i="12" s="1"/>
  <c r="P3209" i="12" s="1"/>
  <c r="K3208" i="12"/>
  <c r="K3209" i="12" l="1"/>
  <c r="Q3209" i="12"/>
  <c r="R3209" i="12" s="1"/>
  <c r="W3209" i="12"/>
  <c r="E730" i="13"/>
  <c r="V3210" i="12"/>
  <c r="B3211" i="12"/>
  <c r="U3210" i="12"/>
  <c r="E3210" i="12"/>
  <c r="F3210" i="12" s="1"/>
  <c r="N3210" i="12"/>
  <c r="O3210" i="12" s="1"/>
  <c r="P3210" i="12" s="1"/>
  <c r="J3210" i="12"/>
  <c r="I3210" i="12"/>
  <c r="Y3210" i="12"/>
  <c r="E729" i="13" l="1"/>
  <c r="B3212" i="12"/>
  <c r="U3211" i="12"/>
  <c r="E3211" i="12"/>
  <c r="F3211" i="12" s="1"/>
  <c r="N3211" i="12"/>
  <c r="O3211" i="12" s="1"/>
  <c r="P3211" i="12" s="1"/>
  <c r="J3211" i="12"/>
  <c r="Y3211" i="12"/>
  <c r="I3211" i="12"/>
  <c r="V3211" i="12"/>
  <c r="K3210" i="12"/>
  <c r="Q3210" i="12"/>
  <c r="R3210" i="12" s="1"/>
  <c r="W3210" i="12"/>
  <c r="Q3211" i="12" l="1"/>
  <c r="R3211" i="12" s="1"/>
  <c r="W3211" i="12"/>
  <c r="E728" i="13"/>
  <c r="N3212" i="12"/>
  <c r="O3212" i="12" s="1"/>
  <c r="P3212" i="12" s="1"/>
  <c r="J3212" i="12"/>
  <c r="V3212" i="12"/>
  <c r="Y3212" i="12"/>
  <c r="U3212" i="12"/>
  <c r="I3212" i="12"/>
  <c r="E3212" i="12"/>
  <c r="F3212" i="12" s="1"/>
  <c r="B3213" i="12"/>
  <c r="K3211" i="12"/>
  <c r="W3212" i="12" l="1"/>
  <c r="Q3212" i="12"/>
  <c r="R3212" i="12" s="1"/>
  <c r="K3212" i="12"/>
  <c r="E727" i="13"/>
  <c r="N3213" i="12"/>
  <c r="O3213" i="12" s="1"/>
  <c r="P3213" i="12" s="1"/>
  <c r="J3213" i="12"/>
  <c r="Y3213" i="12"/>
  <c r="I3213" i="12"/>
  <c r="V3213" i="12"/>
  <c r="B3214" i="12"/>
  <c r="U3213" i="12"/>
  <c r="E3213" i="12"/>
  <c r="F3213" i="12" s="1"/>
  <c r="K3213" i="12" l="1"/>
  <c r="W3213" i="12"/>
  <c r="Q3213" i="12"/>
  <c r="R3213" i="12" s="1"/>
  <c r="E726" i="13"/>
  <c r="J3214" i="12"/>
  <c r="Y3214" i="12"/>
  <c r="I3214" i="12"/>
  <c r="V3214" i="12"/>
  <c r="B3215" i="12"/>
  <c r="U3214" i="12"/>
  <c r="E3214" i="12"/>
  <c r="F3214" i="12" s="1"/>
  <c r="N3214" i="12"/>
  <c r="O3214" i="12" s="1"/>
  <c r="P3214" i="12" s="1"/>
  <c r="E725" i="13" l="1"/>
  <c r="Y3215" i="12"/>
  <c r="I3215" i="12"/>
  <c r="V3215" i="12"/>
  <c r="B3216" i="12"/>
  <c r="U3215" i="12"/>
  <c r="E3215" i="12"/>
  <c r="F3215" i="12" s="1"/>
  <c r="N3215" i="12"/>
  <c r="O3215" i="12" s="1"/>
  <c r="P3215" i="12" s="1"/>
  <c r="J3215" i="12"/>
  <c r="K3214" i="12"/>
  <c r="Q3214" i="12"/>
  <c r="R3214" i="12" s="1"/>
  <c r="W3214" i="12"/>
  <c r="W3215" i="12" l="1"/>
  <c r="Q3215" i="12"/>
  <c r="R3215" i="12" s="1"/>
  <c r="E724" i="13"/>
  <c r="V3216" i="12"/>
  <c r="B3217" i="12"/>
  <c r="U3216" i="12"/>
  <c r="E3216" i="12"/>
  <c r="F3216" i="12" s="1"/>
  <c r="N3216" i="12"/>
  <c r="O3216" i="12" s="1"/>
  <c r="P3216" i="12" s="1"/>
  <c r="J3216" i="12"/>
  <c r="I3216" i="12"/>
  <c r="Y3216" i="12"/>
  <c r="K3215" i="12"/>
  <c r="W3216" i="12" l="1"/>
  <c r="Q3216" i="12"/>
  <c r="R3216" i="12" s="1"/>
  <c r="E723" i="13"/>
  <c r="N3217" i="12"/>
  <c r="O3217" i="12" s="1"/>
  <c r="P3217" i="12" s="1"/>
  <c r="J3217" i="12"/>
  <c r="Y3217" i="12"/>
  <c r="I3217" i="12"/>
  <c r="B3218" i="12"/>
  <c r="U3217" i="12"/>
  <c r="E3217" i="12"/>
  <c r="F3217" i="12" s="1"/>
  <c r="V3217" i="12"/>
  <c r="K3216" i="12"/>
  <c r="Q3217" i="12" l="1"/>
  <c r="R3217" i="12" s="1"/>
  <c r="W3217" i="12"/>
  <c r="E722" i="13"/>
  <c r="N3218" i="12"/>
  <c r="O3218" i="12" s="1"/>
  <c r="P3218" i="12" s="1"/>
  <c r="J3218" i="12"/>
  <c r="Y3218" i="12"/>
  <c r="I3218" i="12"/>
  <c r="V3218" i="12"/>
  <c r="B3219" i="12"/>
  <c r="U3218" i="12"/>
  <c r="E3218" i="12"/>
  <c r="F3218" i="12" s="1"/>
  <c r="K3217" i="12"/>
  <c r="W3218" i="12" l="1"/>
  <c r="Q3218" i="12"/>
  <c r="R3218" i="12" s="1"/>
  <c r="E721" i="13"/>
  <c r="J3219" i="12"/>
  <c r="Y3219" i="12"/>
  <c r="I3219" i="12"/>
  <c r="V3219" i="12"/>
  <c r="B3220" i="12"/>
  <c r="U3219" i="12"/>
  <c r="E3219" i="12"/>
  <c r="F3219" i="12" s="1"/>
  <c r="N3219" i="12"/>
  <c r="O3219" i="12" s="1"/>
  <c r="P3219" i="12" s="1"/>
  <c r="K3218" i="12"/>
  <c r="K3219" i="12" l="1"/>
  <c r="Q3219" i="12"/>
  <c r="R3219" i="12" s="1"/>
  <c r="W3219" i="12"/>
  <c r="E720" i="13"/>
  <c r="J3220" i="12"/>
  <c r="Y3220" i="12"/>
  <c r="I3220" i="12"/>
  <c r="V3220" i="12"/>
  <c r="B3221" i="12"/>
  <c r="U3220" i="12"/>
  <c r="E3220" i="12"/>
  <c r="F3220" i="12" s="1"/>
  <c r="N3220" i="12"/>
  <c r="O3220" i="12" s="1"/>
  <c r="P3220" i="12" s="1"/>
  <c r="Q3220" i="12" l="1"/>
  <c r="R3220" i="12" s="1"/>
  <c r="K3220" i="12"/>
  <c r="W3220" i="12"/>
  <c r="E719" i="13"/>
  <c r="V3221" i="12"/>
  <c r="B3222" i="12"/>
  <c r="U3221" i="12"/>
  <c r="E3221" i="12"/>
  <c r="F3221" i="12" s="1"/>
  <c r="N3221" i="12"/>
  <c r="O3221" i="12" s="1"/>
  <c r="P3221" i="12" s="1"/>
  <c r="Y3221" i="12"/>
  <c r="I3221" i="12"/>
  <c r="J3221" i="12"/>
  <c r="E718" i="13" l="1"/>
  <c r="N3222" i="12"/>
  <c r="O3222" i="12" s="1"/>
  <c r="P3222" i="12" s="1"/>
  <c r="J3222" i="12"/>
  <c r="Y3222" i="12"/>
  <c r="I3222" i="12"/>
  <c r="V3222" i="12"/>
  <c r="B3223" i="12"/>
  <c r="U3222" i="12"/>
  <c r="E3222" i="12"/>
  <c r="F3222" i="12" s="1"/>
  <c r="K3221" i="12"/>
  <c r="Q3221" i="12"/>
  <c r="R3221" i="12" s="1"/>
  <c r="W3221" i="12"/>
  <c r="E717" i="13" l="1"/>
  <c r="N3223" i="12"/>
  <c r="O3223" i="12" s="1"/>
  <c r="P3223" i="12" s="1"/>
  <c r="J3223" i="12"/>
  <c r="Y3223" i="12"/>
  <c r="I3223" i="12"/>
  <c r="V3223" i="12"/>
  <c r="B3224" i="12"/>
  <c r="U3223" i="12"/>
  <c r="E3223" i="12"/>
  <c r="F3223" i="12" s="1"/>
  <c r="K3222" i="12"/>
  <c r="Q3222" i="12"/>
  <c r="R3222" i="12" s="1"/>
  <c r="W3222" i="12"/>
  <c r="W3223" i="12" l="1"/>
  <c r="E716" i="13"/>
  <c r="N3224" i="12"/>
  <c r="O3224" i="12" s="1"/>
  <c r="P3224" i="12" s="1"/>
  <c r="J3224" i="12"/>
  <c r="Y3224" i="12"/>
  <c r="I3224" i="12"/>
  <c r="V3224" i="12"/>
  <c r="B3225" i="12"/>
  <c r="U3224" i="12"/>
  <c r="E3224" i="12"/>
  <c r="F3224" i="12" s="1"/>
  <c r="K3223" i="12"/>
  <c r="Q3223" i="12"/>
  <c r="R3223" i="12" s="1"/>
  <c r="E715" i="13" l="1"/>
  <c r="J3225" i="12"/>
  <c r="Y3225" i="12"/>
  <c r="I3225" i="12"/>
  <c r="V3225" i="12"/>
  <c r="B3226" i="12"/>
  <c r="U3225" i="12"/>
  <c r="E3225" i="12"/>
  <c r="F3225" i="12" s="1"/>
  <c r="N3225" i="12"/>
  <c r="O3225" i="12" s="1"/>
  <c r="P3225" i="12" s="1"/>
  <c r="K3224" i="12"/>
  <c r="Q3224" i="12"/>
  <c r="R3224" i="12" s="1"/>
  <c r="W3224" i="12"/>
  <c r="W3225" i="12" l="1"/>
  <c r="E714" i="13"/>
  <c r="V3226" i="12"/>
  <c r="B3227" i="12"/>
  <c r="U3226" i="12"/>
  <c r="E3226" i="12"/>
  <c r="F3226" i="12" s="1"/>
  <c r="N3226" i="12"/>
  <c r="O3226" i="12" s="1"/>
  <c r="P3226" i="12" s="1"/>
  <c r="J3226" i="12"/>
  <c r="Y3226" i="12"/>
  <c r="I3226" i="12"/>
  <c r="K3225" i="12"/>
  <c r="Q3225" i="12"/>
  <c r="R3225" i="12" s="1"/>
  <c r="W3226" i="12" l="1"/>
  <c r="E713" i="13"/>
  <c r="B3228" i="12"/>
  <c r="U3227" i="12"/>
  <c r="E3227" i="12"/>
  <c r="F3227" i="12" s="1"/>
  <c r="N3227" i="12"/>
  <c r="O3227" i="12" s="1"/>
  <c r="P3227" i="12" s="1"/>
  <c r="J3227" i="12"/>
  <c r="Y3227" i="12"/>
  <c r="I3227" i="12"/>
  <c r="V3227" i="12"/>
  <c r="K3226" i="12"/>
  <c r="Q3226" i="12"/>
  <c r="R3226" i="12" s="1"/>
  <c r="W3227" i="12" l="1"/>
  <c r="Q3227" i="12"/>
  <c r="R3227" i="12" s="1"/>
  <c r="E712" i="13"/>
  <c r="N3228" i="12"/>
  <c r="O3228" i="12" s="1"/>
  <c r="P3228" i="12" s="1"/>
  <c r="J3228" i="12"/>
  <c r="Y3228" i="12"/>
  <c r="I3228" i="12"/>
  <c r="V3228" i="12"/>
  <c r="B3229" i="12"/>
  <c r="U3228" i="12"/>
  <c r="E3228" i="12"/>
  <c r="F3228" i="12" s="1"/>
  <c r="K3227" i="12"/>
  <c r="W3228" i="12" l="1"/>
  <c r="K3228" i="12"/>
  <c r="Q3228" i="12"/>
  <c r="R3228" i="12" s="1"/>
  <c r="E711" i="13"/>
  <c r="N3229" i="12"/>
  <c r="O3229" i="12" s="1"/>
  <c r="P3229" i="12" s="1"/>
  <c r="J3229" i="12"/>
  <c r="Y3229" i="12"/>
  <c r="I3229" i="12"/>
  <c r="V3229" i="12"/>
  <c r="B3230" i="12"/>
  <c r="U3229" i="12"/>
  <c r="E3229" i="12"/>
  <c r="F3229" i="12" s="1"/>
  <c r="K3229" i="12" l="1"/>
  <c r="Q3229" i="12"/>
  <c r="R3229" i="12" s="1"/>
  <c r="W3229" i="12"/>
  <c r="E710" i="13"/>
  <c r="J3230" i="12"/>
  <c r="Y3230" i="12"/>
  <c r="I3230" i="12"/>
  <c r="V3230" i="12"/>
  <c r="B3231" i="12"/>
  <c r="U3230" i="12"/>
  <c r="E3230" i="12"/>
  <c r="F3230" i="12" s="1"/>
  <c r="N3230" i="12"/>
  <c r="O3230" i="12" s="1"/>
  <c r="P3230" i="12" s="1"/>
  <c r="W3230" i="12" l="1"/>
  <c r="E709" i="13"/>
  <c r="Y3231" i="12"/>
  <c r="I3231" i="12"/>
  <c r="V3231" i="12"/>
  <c r="B3232" i="12"/>
  <c r="U3231" i="12"/>
  <c r="E3231" i="12"/>
  <c r="F3231" i="12" s="1"/>
  <c r="N3231" i="12"/>
  <c r="O3231" i="12" s="1"/>
  <c r="P3231" i="12" s="1"/>
  <c r="J3231" i="12"/>
  <c r="K3230" i="12"/>
  <c r="Q3230" i="12"/>
  <c r="R3230" i="12" s="1"/>
  <c r="W3231" i="12" l="1"/>
  <c r="Q3231" i="12"/>
  <c r="R3231" i="12" s="1"/>
  <c r="E708" i="13"/>
  <c r="V3232" i="12"/>
  <c r="B3233" i="12"/>
  <c r="U3232" i="12"/>
  <c r="E3232" i="12"/>
  <c r="F3232" i="12" s="1"/>
  <c r="N3232" i="12"/>
  <c r="O3232" i="12" s="1"/>
  <c r="P3232" i="12" s="1"/>
  <c r="J3232" i="12"/>
  <c r="Y3232" i="12"/>
  <c r="I3232" i="12"/>
  <c r="K3231" i="12"/>
  <c r="W3232" i="12" l="1"/>
  <c r="Q3232" i="12"/>
  <c r="R3232" i="12" s="1"/>
  <c r="E707" i="13"/>
  <c r="N3233" i="12"/>
  <c r="O3233" i="12" s="1"/>
  <c r="P3233" i="12" s="1"/>
  <c r="J3233" i="12"/>
  <c r="Y3233" i="12"/>
  <c r="I3233" i="12"/>
  <c r="V3233" i="12"/>
  <c r="B3234" i="12"/>
  <c r="U3233" i="12"/>
  <c r="E3233" i="12"/>
  <c r="F3233" i="12" s="1"/>
  <c r="K3232" i="12"/>
  <c r="K3233" i="12" l="1"/>
  <c r="W3233" i="12"/>
  <c r="Q3233" i="12"/>
  <c r="R3233" i="12" s="1"/>
  <c r="E706" i="13"/>
  <c r="N3234" i="12"/>
  <c r="O3234" i="12" s="1"/>
  <c r="P3234" i="12" s="1"/>
  <c r="J3234" i="12"/>
  <c r="Y3234" i="12"/>
  <c r="I3234" i="12"/>
  <c r="V3234" i="12"/>
  <c r="B3235" i="12"/>
  <c r="U3234" i="12"/>
  <c r="E3234" i="12"/>
  <c r="F3234" i="12" s="1"/>
  <c r="W3234" i="12" l="1"/>
  <c r="Q3234" i="12"/>
  <c r="R3234" i="12" s="1"/>
  <c r="E705" i="13"/>
  <c r="J3235" i="12"/>
  <c r="Y3235" i="12"/>
  <c r="I3235" i="12"/>
  <c r="V3235" i="12"/>
  <c r="B3236" i="12"/>
  <c r="U3235" i="12"/>
  <c r="E3235" i="12"/>
  <c r="F3235" i="12" s="1"/>
  <c r="N3235" i="12"/>
  <c r="O3235" i="12" s="1"/>
  <c r="P3235" i="12" s="1"/>
  <c r="K3234" i="12"/>
  <c r="W3235" i="12" l="1"/>
  <c r="K3235" i="12"/>
  <c r="Q3235" i="12"/>
  <c r="R3235" i="12" s="1"/>
  <c r="E704" i="13"/>
  <c r="J3236" i="12"/>
  <c r="Y3236" i="12"/>
  <c r="I3236" i="12"/>
  <c r="V3236" i="12"/>
  <c r="B3237" i="12"/>
  <c r="U3236" i="12"/>
  <c r="E3236" i="12"/>
  <c r="F3236" i="12" s="1"/>
  <c r="N3236" i="12"/>
  <c r="O3236" i="12" s="1"/>
  <c r="P3236" i="12" s="1"/>
  <c r="W3236" i="12" l="1"/>
  <c r="Q3236" i="12"/>
  <c r="R3236" i="12" s="1"/>
  <c r="E703" i="13"/>
  <c r="V3237" i="12"/>
  <c r="B3238" i="12"/>
  <c r="U3237" i="12"/>
  <c r="E3237" i="12"/>
  <c r="F3237" i="12" s="1"/>
  <c r="N3237" i="12"/>
  <c r="O3237" i="12" s="1"/>
  <c r="P3237" i="12" s="1"/>
  <c r="J3237" i="12"/>
  <c r="Y3237" i="12"/>
  <c r="I3237" i="12"/>
  <c r="K3236" i="12"/>
  <c r="W3237" i="12" l="1"/>
  <c r="E702" i="13"/>
  <c r="N3238" i="12"/>
  <c r="O3238" i="12" s="1"/>
  <c r="P3238" i="12" s="1"/>
  <c r="J3238" i="12"/>
  <c r="Y3238" i="12"/>
  <c r="I3238" i="12"/>
  <c r="V3238" i="12"/>
  <c r="U3238" i="12"/>
  <c r="E3238" i="12"/>
  <c r="F3238" i="12" s="1"/>
  <c r="B3239" i="12"/>
  <c r="K3237" i="12"/>
  <c r="Q3237" i="12"/>
  <c r="R3237" i="12" s="1"/>
  <c r="W3238" i="12" l="1"/>
  <c r="Q3238" i="12"/>
  <c r="R3238" i="12" s="1"/>
  <c r="E701" i="13"/>
  <c r="N3239" i="12"/>
  <c r="O3239" i="12" s="1"/>
  <c r="P3239" i="12" s="1"/>
  <c r="J3239" i="12"/>
  <c r="Y3239" i="12"/>
  <c r="I3239" i="12"/>
  <c r="V3239" i="12"/>
  <c r="B3240" i="12"/>
  <c r="U3239" i="12"/>
  <c r="E3239" i="12"/>
  <c r="F3239" i="12" s="1"/>
  <c r="K3238" i="12"/>
  <c r="Q3239" i="12" l="1"/>
  <c r="R3239" i="12" s="1"/>
  <c r="W3239" i="12"/>
  <c r="E700" i="13"/>
  <c r="N3240" i="12"/>
  <c r="O3240" i="12" s="1"/>
  <c r="P3240" i="12" s="1"/>
  <c r="J3240" i="12"/>
  <c r="Y3240" i="12"/>
  <c r="I3240" i="12"/>
  <c r="V3240" i="12"/>
  <c r="B3241" i="12"/>
  <c r="U3240" i="12"/>
  <c r="E3240" i="12"/>
  <c r="F3240" i="12" s="1"/>
  <c r="K3239" i="12"/>
  <c r="W3240" i="12" l="1"/>
  <c r="Q3240" i="12"/>
  <c r="R3240" i="12" s="1"/>
  <c r="E699" i="13"/>
  <c r="J3241" i="12"/>
  <c r="Y3241" i="12"/>
  <c r="I3241" i="12"/>
  <c r="V3241" i="12"/>
  <c r="B3242" i="12"/>
  <c r="U3241" i="12"/>
  <c r="E3241" i="12"/>
  <c r="F3241" i="12" s="1"/>
  <c r="N3241" i="12"/>
  <c r="O3241" i="12" s="1"/>
  <c r="P3241" i="12" s="1"/>
  <c r="K3240" i="12"/>
  <c r="W3241" i="12" l="1"/>
  <c r="Q3241" i="12"/>
  <c r="R3241" i="12" s="1"/>
  <c r="E698" i="13"/>
  <c r="V3242" i="12"/>
  <c r="B3243" i="12"/>
  <c r="U3242" i="12"/>
  <c r="E3242" i="12"/>
  <c r="F3242" i="12" s="1"/>
  <c r="N3242" i="12"/>
  <c r="O3242" i="12" s="1"/>
  <c r="P3242" i="12" s="1"/>
  <c r="J3242" i="12"/>
  <c r="Y3242" i="12"/>
  <c r="I3242" i="12"/>
  <c r="K3241" i="12"/>
  <c r="Q3242" i="12" l="1"/>
  <c r="R3242" i="12" s="1"/>
  <c r="E697" i="13"/>
  <c r="B3244" i="12"/>
  <c r="U3243" i="12"/>
  <c r="E3243" i="12"/>
  <c r="F3243" i="12" s="1"/>
  <c r="N3243" i="12"/>
  <c r="O3243" i="12" s="1"/>
  <c r="P3243" i="12" s="1"/>
  <c r="J3243" i="12"/>
  <c r="Y3243" i="12"/>
  <c r="I3243" i="12"/>
  <c r="V3243" i="12"/>
  <c r="K3242" i="12"/>
  <c r="W3242" i="12"/>
  <c r="K3243" i="12" l="1"/>
  <c r="Q3243" i="12"/>
  <c r="R3243" i="12" s="1"/>
  <c r="W3243" i="12"/>
  <c r="E696" i="13"/>
  <c r="N3244" i="12"/>
  <c r="O3244" i="12" s="1"/>
  <c r="P3244" i="12" s="1"/>
  <c r="J3244" i="12"/>
  <c r="Y3244" i="12"/>
  <c r="I3244" i="12"/>
  <c r="V3244" i="12"/>
  <c r="B3245" i="12"/>
  <c r="U3244" i="12"/>
  <c r="E3244" i="12"/>
  <c r="F3244" i="12" s="1"/>
  <c r="K3244" i="12" l="1"/>
  <c r="Q3244" i="12"/>
  <c r="R3244" i="12" s="1"/>
  <c r="W3244" i="12"/>
  <c r="E695" i="13"/>
  <c r="N3245" i="12"/>
  <c r="O3245" i="12" s="1"/>
  <c r="P3245" i="12" s="1"/>
  <c r="J3245" i="12"/>
  <c r="Y3245" i="12"/>
  <c r="I3245" i="12"/>
  <c r="V3245" i="12"/>
  <c r="B3246" i="12"/>
  <c r="U3245" i="12"/>
  <c r="E3245" i="12"/>
  <c r="F3245" i="12" s="1"/>
  <c r="Q3245" i="12" l="1"/>
  <c r="R3245" i="12" s="1"/>
  <c r="W3245" i="12"/>
  <c r="E694" i="13"/>
  <c r="J3246" i="12"/>
  <c r="Y3246" i="12"/>
  <c r="I3246" i="12"/>
  <c r="V3246" i="12"/>
  <c r="B3247" i="12"/>
  <c r="U3246" i="12"/>
  <c r="E3246" i="12"/>
  <c r="F3246" i="12" s="1"/>
  <c r="N3246" i="12"/>
  <c r="O3246" i="12" s="1"/>
  <c r="P3246" i="12" s="1"/>
  <c r="K3245" i="12"/>
  <c r="W3246" i="12" l="1"/>
  <c r="K3246" i="12"/>
  <c r="E693" i="13"/>
  <c r="Y3247" i="12"/>
  <c r="I3247" i="12"/>
  <c r="V3247" i="12"/>
  <c r="B3248" i="12"/>
  <c r="U3247" i="12"/>
  <c r="E3247" i="12"/>
  <c r="F3247" i="12" s="1"/>
  <c r="N3247" i="12"/>
  <c r="O3247" i="12" s="1"/>
  <c r="P3247" i="12" s="1"/>
  <c r="J3247" i="12"/>
  <c r="Q3246" i="12"/>
  <c r="R3246" i="12" s="1"/>
  <c r="W3247" i="12" l="1"/>
  <c r="Q3247" i="12"/>
  <c r="R3247" i="12" s="1"/>
  <c r="E692" i="13"/>
  <c r="V3248" i="12"/>
  <c r="B3249" i="12"/>
  <c r="U3248" i="12"/>
  <c r="E3248" i="12"/>
  <c r="F3248" i="12" s="1"/>
  <c r="N3248" i="12"/>
  <c r="O3248" i="12" s="1"/>
  <c r="P3248" i="12" s="1"/>
  <c r="J3248" i="12"/>
  <c r="Y3248" i="12"/>
  <c r="I3248" i="12"/>
  <c r="K3247" i="12"/>
  <c r="W3248" i="12" l="1"/>
  <c r="E691" i="13"/>
  <c r="N3249" i="12"/>
  <c r="O3249" i="12" s="1"/>
  <c r="P3249" i="12" s="1"/>
  <c r="J3249" i="12"/>
  <c r="Y3249" i="12"/>
  <c r="I3249" i="12"/>
  <c r="V3249" i="12"/>
  <c r="B3250" i="12"/>
  <c r="U3249" i="12"/>
  <c r="E3249" i="12"/>
  <c r="F3249" i="12" s="1"/>
  <c r="K3248" i="12"/>
  <c r="Q3248" i="12"/>
  <c r="R3248" i="12" s="1"/>
  <c r="W3249" i="12" l="1"/>
  <c r="Q3249" i="12"/>
  <c r="R3249" i="12" s="1"/>
  <c r="E690" i="13"/>
  <c r="N3250" i="12"/>
  <c r="O3250" i="12" s="1"/>
  <c r="P3250" i="12" s="1"/>
  <c r="J3250" i="12"/>
  <c r="Y3250" i="12"/>
  <c r="I3250" i="12"/>
  <c r="V3250" i="12"/>
  <c r="B3251" i="12"/>
  <c r="U3250" i="12"/>
  <c r="E3250" i="12"/>
  <c r="F3250" i="12" s="1"/>
  <c r="K3249" i="12"/>
  <c r="W3250" i="12" l="1"/>
  <c r="E689" i="13"/>
  <c r="J3251" i="12"/>
  <c r="Y3251" i="12"/>
  <c r="I3251" i="12"/>
  <c r="V3251" i="12"/>
  <c r="B3252" i="12"/>
  <c r="U3251" i="12"/>
  <c r="E3251" i="12"/>
  <c r="F3251" i="12" s="1"/>
  <c r="N3251" i="12"/>
  <c r="O3251" i="12" s="1"/>
  <c r="P3251" i="12" s="1"/>
  <c r="K3250" i="12"/>
  <c r="Q3250" i="12"/>
  <c r="R3250" i="12" s="1"/>
  <c r="W3251" i="12" l="1"/>
  <c r="E688" i="13"/>
  <c r="J3252" i="12"/>
  <c r="Y3252" i="12"/>
  <c r="I3252" i="12"/>
  <c r="V3252" i="12"/>
  <c r="B3253" i="12"/>
  <c r="U3252" i="12"/>
  <c r="E3252" i="12"/>
  <c r="F3252" i="12" s="1"/>
  <c r="N3252" i="12"/>
  <c r="O3252" i="12" s="1"/>
  <c r="P3252" i="12" s="1"/>
  <c r="K3251" i="12"/>
  <c r="Q3251" i="12"/>
  <c r="R3251" i="12" s="1"/>
  <c r="W3252" i="12" l="1"/>
  <c r="E687" i="13"/>
  <c r="V3253" i="12"/>
  <c r="B3254" i="12"/>
  <c r="U3253" i="12"/>
  <c r="E3253" i="12"/>
  <c r="F3253" i="12" s="1"/>
  <c r="N3253" i="12"/>
  <c r="O3253" i="12" s="1"/>
  <c r="P3253" i="12" s="1"/>
  <c r="J3253" i="12"/>
  <c r="Y3253" i="12"/>
  <c r="I3253" i="12"/>
  <c r="K3252" i="12"/>
  <c r="Q3252" i="12"/>
  <c r="R3252" i="12" s="1"/>
  <c r="W3253" i="12" l="1"/>
  <c r="Q3253" i="12"/>
  <c r="R3253" i="12" s="1"/>
  <c r="E686" i="13"/>
  <c r="N3254" i="12"/>
  <c r="O3254" i="12" s="1"/>
  <c r="P3254" i="12" s="1"/>
  <c r="J3254" i="12"/>
  <c r="Y3254" i="12"/>
  <c r="I3254" i="12"/>
  <c r="V3254" i="12"/>
  <c r="B3255" i="12"/>
  <c r="U3254" i="12"/>
  <c r="E3254" i="12"/>
  <c r="F3254" i="12" s="1"/>
  <c r="K3253" i="12"/>
  <c r="W3254" i="12" l="1"/>
  <c r="Q3254" i="12"/>
  <c r="R3254" i="12" s="1"/>
  <c r="E685" i="13"/>
  <c r="N3255" i="12"/>
  <c r="O3255" i="12" s="1"/>
  <c r="P3255" i="12" s="1"/>
  <c r="J3255" i="12"/>
  <c r="Y3255" i="12"/>
  <c r="I3255" i="12"/>
  <c r="V3255" i="12"/>
  <c r="B3256" i="12"/>
  <c r="U3255" i="12"/>
  <c r="E3255" i="12"/>
  <c r="F3255" i="12" s="1"/>
  <c r="K3254" i="12"/>
  <c r="K3255" i="12" l="1"/>
  <c r="W3255" i="12"/>
  <c r="Q3255" i="12"/>
  <c r="R3255" i="12" s="1"/>
  <c r="E684" i="13"/>
  <c r="N3256" i="12"/>
  <c r="O3256" i="12" s="1"/>
  <c r="P3256" i="12" s="1"/>
  <c r="J3256" i="12"/>
  <c r="Y3256" i="12"/>
  <c r="I3256" i="12"/>
  <c r="V3256" i="12"/>
  <c r="U3256" i="12"/>
  <c r="E3256" i="12"/>
  <c r="F3256" i="12" s="1"/>
  <c r="B3257" i="12"/>
  <c r="K3256" i="12" l="1"/>
  <c r="Q3256" i="12"/>
  <c r="R3256" i="12" s="1"/>
  <c r="E683" i="13"/>
  <c r="N3257" i="12"/>
  <c r="O3257" i="12" s="1"/>
  <c r="P3257" i="12" s="1"/>
  <c r="J3257" i="12"/>
  <c r="I3257" i="12"/>
  <c r="Y3257" i="12"/>
  <c r="E3257" i="12"/>
  <c r="F3257" i="12" s="1"/>
  <c r="V3257" i="12"/>
  <c r="U3257" i="12"/>
  <c r="B3258" i="12"/>
  <c r="W3256" i="12"/>
  <c r="Q3257" i="12" l="1"/>
  <c r="R3257" i="12" s="1"/>
  <c r="E682" i="13"/>
  <c r="B3259" i="12"/>
  <c r="U3258" i="12"/>
  <c r="E3258" i="12"/>
  <c r="F3258" i="12" s="1"/>
  <c r="N3258" i="12"/>
  <c r="O3258" i="12" s="1"/>
  <c r="P3258" i="12" s="1"/>
  <c r="J3258" i="12"/>
  <c r="I3258" i="12"/>
  <c r="Y3258" i="12"/>
  <c r="V3258" i="12"/>
  <c r="K3257" i="12"/>
  <c r="W3257" i="12"/>
  <c r="W3258" i="12" l="1"/>
  <c r="K3258" i="12"/>
  <c r="E681" i="13"/>
  <c r="V3259" i="12"/>
  <c r="B3260" i="12"/>
  <c r="U3259" i="12"/>
  <c r="E3259" i="12"/>
  <c r="F3259" i="12" s="1"/>
  <c r="Y3259" i="12"/>
  <c r="N3259" i="12"/>
  <c r="O3259" i="12" s="1"/>
  <c r="P3259" i="12" s="1"/>
  <c r="J3259" i="12"/>
  <c r="I3259" i="12"/>
  <c r="Q3258" i="12"/>
  <c r="R3258" i="12" s="1"/>
  <c r="W3259" i="12" l="1"/>
  <c r="K3259" i="12"/>
  <c r="E680" i="13"/>
  <c r="B3261" i="12"/>
  <c r="U3260" i="12"/>
  <c r="E3260" i="12"/>
  <c r="F3260" i="12" s="1"/>
  <c r="J3260" i="12"/>
  <c r="I3260" i="12"/>
  <c r="Y3260" i="12"/>
  <c r="V3260" i="12"/>
  <c r="N3260" i="12"/>
  <c r="O3260" i="12" s="1"/>
  <c r="P3260" i="12" s="1"/>
  <c r="Q3259" i="12"/>
  <c r="R3259" i="12" s="1"/>
  <c r="W3260" i="12" l="1"/>
  <c r="K3260" i="12"/>
  <c r="E679" i="13"/>
  <c r="V3261" i="12"/>
  <c r="U3261" i="12"/>
  <c r="N3261" i="12"/>
  <c r="O3261" i="12" s="1"/>
  <c r="P3261" i="12" s="1"/>
  <c r="B3262" i="12"/>
  <c r="J3261" i="12"/>
  <c r="I3261" i="12"/>
  <c r="E3261" i="12"/>
  <c r="F3261" i="12" s="1"/>
  <c r="Y3261" i="12"/>
  <c r="Q3260" i="12"/>
  <c r="R3260" i="12" s="1"/>
  <c r="W3261" i="12" l="1"/>
  <c r="Q3261" i="12"/>
  <c r="R3261" i="12" s="1"/>
  <c r="K3261" i="12"/>
  <c r="E678" i="13"/>
  <c r="N3262" i="12"/>
  <c r="O3262" i="12" s="1"/>
  <c r="P3262" i="12" s="1"/>
  <c r="J3262" i="12"/>
  <c r="Y3262" i="12"/>
  <c r="I3262" i="12"/>
  <c r="B3263" i="12"/>
  <c r="E3262" i="12"/>
  <c r="F3262" i="12" s="1"/>
  <c r="V3262" i="12"/>
  <c r="U3262" i="12"/>
  <c r="W3262" i="12" l="1"/>
  <c r="Q3262" i="12"/>
  <c r="R3262" i="12" s="1"/>
  <c r="E677" i="13"/>
  <c r="J3263" i="12"/>
  <c r="Y3263" i="12"/>
  <c r="I3263" i="12"/>
  <c r="V3263" i="12"/>
  <c r="U3263" i="12"/>
  <c r="B3264" i="12"/>
  <c r="N3263" i="12"/>
  <c r="O3263" i="12" s="1"/>
  <c r="P3263" i="12" s="1"/>
  <c r="E3263" i="12"/>
  <c r="F3263" i="12" s="1"/>
  <c r="K3262" i="12"/>
  <c r="W3263" i="12" l="1"/>
  <c r="E676" i="13"/>
  <c r="Y3264" i="12"/>
  <c r="I3264" i="12"/>
  <c r="V3264" i="12"/>
  <c r="B3265" i="12"/>
  <c r="U3264" i="12"/>
  <c r="E3264" i="12"/>
  <c r="F3264" i="12" s="1"/>
  <c r="N3264" i="12"/>
  <c r="O3264" i="12" s="1"/>
  <c r="P3264" i="12" s="1"/>
  <c r="J3264" i="12"/>
  <c r="Q3263" i="12"/>
  <c r="R3263" i="12" s="1"/>
  <c r="K3263" i="12"/>
  <c r="W3264" i="12" l="1"/>
  <c r="E675" i="13"/>
  <c r="V3265" i="12"/>
  <c r="B3266" i="12"/>
  <c r="U3265" i="12"/>
  <c r="E3265" i="12"/>
  <c r="F3265" i="12" s="1"/>
  <c r="N3265" i="12"/>
  <c r="O3265" i="12" s="1"/>
  <c r="P3265" i="12" s="1"/>
  <c r="J3265" i="12"/>
  <c r="I3265" i="12"/>
  <c r="Y3265" i="12"/>
  <c r="K3264" i="12"/>
  <c r="Q3264" i="12"/>
  <c r="R3264" i="12" s="1"/>
  <c r="K3265" i="12" l="1"/>
  <c r="W3265" i="12"/>
  <c r="Q3265" i="12"/>
  <c r="R3265" i="12" s="1"/>
  <c r="E674" i="13"/>
  <c r="N3266" i="12"/>
  <c r="O3266" i="12" s="1"/>
  <c r="P3266" i="12" s="1"/>
  <c r="J3266" i="12"/>
  <c r="I3266" i="12"/>
  <c r="B3267" i="12"/>
  <c r="E3266" i="12"/>
  <c r="F3266" i="12" s="1"/>
  <c r="Y3266" i="12"/>
  <c r="V3266" i="12"/>
  <c r="U3266" i="12"/>
  <c r="W3266" i="12" l="1"/>
  <c r="K3266" i="12"/>
  <c r="E673" i="13"/>
  <c r="N3267" i="12"/>
  <c r="O3267" i="12" s="1"/>
  <c r="P3267" i="12" s="1"/>
  <c r="J3267" i="12"/>
  <c r="B3268" i="12"/>
  <c r="E3267" i="12"/>
  <c r="F3267" i="12" s="1"/>
  <c r="Y3267" i="12"/>
  <c r="V3267" i="12"/>
  <c r="U3267" i="12"/>
  <c r="I3267" i="12"/>
  <c r="Q3266" i="12"/>
  <c r="R3266" i="12" s="1"/>
  <c r="Q3267" i="12" l="1"/>
  <c r="R3267" i="12" s="1"/>
  <c r="E672" i="13"/>
  <c r="J3268" i="12"/>
  <c r="Y3268" i="12"/>
  <c r="I3268" i="12"/>
  <c r="B3269" i="12"/>
  <c r="U3268" i="12"/>
  <c r="E3268" i="12"/>
  <c r="F3268" i="12" s="1"/>
  <c r="V3268" i="12"/>
  <c r="N3268" i="12"/>
  <c r="O3268" i="12" s="1"/>
  <c r="P3268" i="12" s="1"/>
  <c r="K3267" i="12"/>
  <c r="W3267" i="12"/>
  <c r="W3268" i="12" l="1"/>
  <c r="E671" i="13"/>
  <c r="J3269" i="12"/>
  <c r="Y3269" i="12"/>
  <c r="I3269" i="12"/>
  <c r="V3269" i="12"/>
  <c r="B3270" i="12"/>
  <c r="U3269" i="12"/>
  <c r="E3269" i="12"/>
  <c r="F3269" i="12" s="1"/>
  <c r="N3269" i="12"/>
  <c r="O3269" i="12" s="1"/>
  <c r="P3269" i="12" s="1"/>
  <c r="K3268" i="12"/>
  <c r="Q3268" i="12"/>
  <c r="R3268" i="12" s="1"/>
  <c r="W3269" i="12" l="1"/>
  <c r="E670" i="13"/>
  <c r="V3270" i="12"/>
  <c r="B3271" i="12"/>
  <c r="U3270" i="12"/>
  <c r="E3270" i="12"/>
  <c r="F3270" i="12" s="1"/>
  <c r="Y3270" i="12"/>
  <c r="I3270" i="12"/>
  <c r="N3270" i="12"/>
  <c r="O3270" i="12" s="1"/>
  <c r="P3270" i="12" s="1"/>
  <c r="J3270" i="12"/>
  <c r="K3269" i="12"/>
  <c r="Q3269" i="12"/>
  <c r="R3269" i="12" s="1"/>
  <c r="W3270" i="12" l="1"/>
  <c r="E669" i="13"/>
  <c r="N3271" i="12"/>
  <c r="O3271" i="12" s="1"/>
  <c r="P3271" i="12" s="1"/>
  <c r="J3271" i="12"/>
  <c r="Y3271" i="12"/>
  <c r="I3271" i="12"/>
  <c r="V3271" i="12"/>
  <c r="E3271" i="12"/>
  <c r="F3271" i="12" s="1"/>
  <c r="B3272" i="12"/>
  <c r="U3271" i="12"/>
  <c r="K3270" i="12"/>
  <c r="Q3270" i="12"/>
  <c r="R3270" i="12" s="1"/>
  <c r="W3271" i="12" l="1"/>
  <c r="Q3271" i="12"/>
  <c r="R3271" i="12" s="1"/>
  <c r="E668" i="13"/>
  <c r="N3272" i="12"/>
  <c r="O3272" i="12" s="1"/>
  <c r="P3272" i="12" s="1"/>
  <c r="Y3272" i="12"/>
  <c r="I3272" i="12"/>
  <c r="V3272" i="12"/>
  <c r="B3273" i="12"/>
  <c r="U3272" i="12"/>
  <c r="E3272" i="12"/>
  <c r="F3272" i="12" s="1"/>
  <c r="J3272" i="12"/>
  <c r="K3271" i="12"/>
  <c r="W3272" i="12" l="1"/>
  <c r="Q3272" i="12"/>
  <c r="R3272" i="12" s="1"/>
  <c r="E667" i="13"/>
  <c r="N3273" i="12"/>
  <c r="O3273" i="12" s="1"/>
  <c r="P3273" i="12" s="1"/>
  <c r="J3273" i="12"/>
  <c r="Y3273" i="12"/>
  <c r="I3273" i="12"/>
  <c r="V3273" i="12"/>
  <c r="B3274" i="12"/>
  <c r="U3273" i="12"/>
  <c r="E3273" i="12"/>
  <c r="F3273" i="12" s="1"/>
  <c r="K3272" i="12"/>
  <c r="W3273" i="12" l="1"/>
  <c r="K3273" i="12"/>
  <c r="Q3273" i="12"/>
  <c r="R3273" i="12" s="1"/>
  <c r="E666" i="13"/>
  <c r="J3274" i="12"/>
  <c r="Y3274" i="12"/>
  <c r="I3274" i="12"/>
  <c r="V3274" i="12"/>
  <c r="B3275" i="12"/>
  <c r="U3274" i="12"/>
  <c r="E3274" i="12"/>
  <c r="F3274" i="12" s="1"/>
  <c r="N3274" i="12"/>
  <c r="O3274" i="12" s="1"/>
  <c r="P3274" i="12" s="1"/>
  <c r="W3274" i="12" l="1"/>
  <c r="Q3274" i="12"/>
  <c r="R3274" i="12" s="1"/>
  <c r="E665" i="13"/>
  <c r="V3275" i="12"/>
  <c r="B3276" i="12"/>
  <c r="U3275" i="12"/>
  <c r="E3275" i="12"/>
  <c r="F3275" i="12" s="1"/>
  <c r="N3275" i="12"/>
  <c r="O3275" i="12" s="1"/>
  <c r="P3275" i="12" s="1"/>
  <c r="J3275" i="12"/>
  <c r="Y3275" i="12"/>
  <c r="I3275" i="12"/>
  <c r="K3274" i="12"/>
  <c r="E664" i="13" l="1"/>
  <c r="B3277" i="12"/>
  <c r="U3276" i="12"/>
  <c r="E3276" i="12"/>
  <c r="F3276" i="12" s="1"/>
  <c r="J3276" i="12"/>
  <c r="Y3276" i="12"/>
  <c r="I3276" i="12"/>
  <c r="N3276" i="12"/>
  <c r="O3276" i="12" s="1"/>
  <c r="P3276" i="12" s="1"/>
  <c r="V3276" i="12"/>
  <c r="K3275" i="12"/>
  <c r="Q3275" i="12"/>
  <c r="R3275" i="12" s="1"/>
  <c r="W3275" i="12"/>
  <c r="Q3276" i="12" l="1"/>
  <c r="R3276" i="12" s="1"/>
  <c r="K3276" i="12"/>
  <c r="W3276" i="12"/>
  <c r="E663" i="13"/>
  <c r="N3277" i="12"/>
  <c r="O3277" i="12" s="1"/>
  <c r="P3277" i="12" s="1"/>
  <c r="J3277" i="12"/>
  <c r="V3277" i="12"/>
  <c r="B3278" i="12"/>
  <c r="Y3277" i="12"/>
  <c r="U3277" i="12"/>
  <c r="I3277" i="12"/>
  <c r="E3277" i="12"/>
  <c r="F3277" i="12" s="1"/>
  <c r="E662" i="13" l="1"/>
  <c r="N3278" i="12"/>
  <c r="O3278" i="12" s="1"/>
  <c r="P3278" i="12" s="1"/>
  <c r="J3278" i="12"/>
  <c r="Y3278" i="12"/>
  <c r="I3278" i="12"/>
  <c r="B3279" i="12"/>
  <c r="U3278" i="12"/>
  <c r="E3278" i="12"/>
  <c r="F3278" i="12" s="1"/>
  <c r="V3278" i="12"/>
  <c r="Q3277" i="12"/>
  <c r="R3277" i="12" s="1"/>
  <c r="K3277" i="12"/>
  <c r="W3277" i="12"/>
  <c r="W3278" i="12" l="1"/>
  <c r="Q3278" i="12"/>
  <c r="R3278" i="12" s="1"/>
  <c r="E661" i="13"/>
  <c r="J3279" i="12"/>
  <c r="Y3279" i="12"/>
  <c r="I3279" i="12"/>
  <c r="V3279" i="12"/>
  <c r="N3279" i="12"/>
  <c r="O3279" i="12" s="1"/>
  <c r="P3279" i="12" s="1"/>
  <c r="B3280" i="12"/>
  <c r="U3279" i="12"/>
  <c r="E3279" i="12"/>
  <c r="F3279" i="12" s="1"/>
  <c r="K3278" i="12"/>
  <c r="Q3279" i="12" l="1"/>
  <c r="R3279" i="12" s="1"/>
  <c r="K3279" i="12"/>
  <c r="W3279" i="12"/>
  <c r="E660" i="13"/>
  <c r="Y3280" i="12"/>
  <c r="I3280" i="12"/>
  <c r="V3280" i="12"/>
  <c r="B3281" i="12"/>
  <c r="U3280" i="12"/>
  <c r="E3280" i="12"/>
  <c r="F3280" i="12" s="1"/>
  <c r="N3280" i="12"/>
  <c r="O3280" i="12" s="1"/>
  <c r="P3280" i="12" s="1"/>
  <c r="J3280" i="12"/>
  <c r="W3280" i="12" l="1"/>
  <c r="E659" i="13"/>
  <c r="V3281" i="12"/>
  <c r="B3282" i="12"/>
  <c r="U3281" i="12"/>
  <c r="E3281" i="12"/>
  <c r="F3281" i="12" s="1"/>
  <c r="N3281" i="12"/>
  <c r="O3281" i="12" s="1"/>
  <c r="P3281" i="12" s="1"/>
  <c r="J3281" i="12"/>
  <c r="Y3281" i="12"/>
  <c r="I3281" i="12"/>
  <c r="K3280" i="12"/>
  <c r="Q3280" i="12"/>
  <c r="R3280" i="12" s="1"/>
  <c r="W3281" i="12" l="1"/>
  <c r="Q3281" i="12"/>
  <c r="R3281" i="12" s="1"/>
  <c r="E658" i="13"/>
  <c r="N3282" i="12"/>
  <c r="O3282" i="12" s="1"/>
  <c r="P3282" i="12" s="1"/>
  <c r="Y3282" i="12"/>
  <c r="I3282" i="12"/>
  <c r="B3283" i="12"/>
  <c r="U3282" i="12"/>
  <c r="E3282" i="12"/>
  <c r="F3282" i="12" s="1"/>
  <c r="V3282" i="12"/>
  <c r="J3282" i="12"/>
  <c r="K3281" i="12"/>
  <c r="K3282" i="12" l="1"/>
  <c r="Q3282" i="12"/>
  <c r="R3282" i="12" s="1"/>
  <c r="W3282" i="12"/>
  <c r="E657" i="13"/>
  <c r="N3283" i="12"/>
  <c r="O3283" i="12" s="1"/>
  <c r="P3283" i="12" s="1"/>
  <c r="J3283" i="12"/>
  <c r="Y3283" i="12"/>
  <c r="I3283" i="12"/>
  <c r="V3283" i="12"/>
  <c r="B3284" i="12"/>
  <c r="U3283" i="12"/>
  <c r="E3283" i="12"/>
  <c r="F3283" i="12" s="1"/>
  <c r="W3283" i="12" l="1"/>
  <c r="Q3283" i="12"/>
  <c r="R3283" i="12" s="1"/>
  <c r="E656" i="13"/>
  <c r="J3284" i="12"/>
  <c r="Y3284" i="12"/>
  <c r="I3284" i="12"/>
  <c r="V3284" i="12"/>
  <c r="B3285" i="12"/>
  <c r="U3284" i="12"/>
  <c r="E3284" i="12"/>
  <c r="F3284" i="12" s="1"/>
  <c r="N3284" i="12"/>
  <c r="O3284" i="12" s="1"/>
  <c r="P3284" i="12" s="1"/>
  <c r="K3283" i="12"/>
  <c r="K3284" i="12" l="1"/>
  <c r="W3284" i="12"/>
  <c r="Q3284" i="12"/>
  <c r="R3284" i="12" s="1"/>
  <c r="E655" i="13"/>
  <c r="J3285" i="12"/>
  <c r="Y3285" i="12"/>
  <c r="I3285" i="12"/>
  <c r="V3285" i="12"/>
  <c r="B3286" i="12"/>
  <c r="U3285" i="12"/>
  <c r="E3285" i="12"/>
  <c r="F3285" i="12" s="1"/>
  <c r="N3285" i="12"/>
  <c r="O3285" i="12" s="1"/>
  <c r="P3285" i="12" s="1"/>
  <c r="K3285" i="12" l="1"/>
  <c r="Q3285" i="12"/>
  <c r="R3285" i="12" s="1"/>
  <c r="W3285" i="12"/>
  <c r="E654" i="13"/>
  <c r="V3286" i="12"/>
  <c r="B3287" i="12"/>
  <c r="U3286" i="12"/>
  <c r="E3286" i="12"/>
  <c r="F3286" i="12" s="1"/>
  <c r="Y3286" i="12"/>
  <c r="I3286" i="12"/>
  <c r="N3286" i="12"/>
  <c r="O3286" i="12" s="1"/>
  <c r="P3286" i="12" s="1"/>
  <c r="J3286" i="12"/>
  <c r="W3286" i="12" l="1"/>
  <c r="E653" i="13"/>
  <c r="N3287" i="12"/>
  <c r="O3287" i="12" s="1"/>
  <c r="P3287" i="12" s="1"/>
  <c r="J3287" i="12"/>
  <c r="Y3287" i="12"/>
  <c r="I3287" i="12"/>
  <c r="V3287" i="12"/>
  <c r="B3288" i="12"/>
  <c r="U3287" i="12"/>
  <c r="E3287" i="12"/>
  <c r="F3287" i="12" s="1"/>
  <c r="K3286" i="12"/>
  <c r="Q3286" i="12"/>
  <c r="R3286" i="12" s="1"/>
  <c r="W3287" i="12" l="1"/>
  <c r="K3287" i="12"/>
  <c r="Q3287" i="12"/>
  <c r="R3287" i="12" s="1"/>
  <c r="E652" i="13"/>
  <c r="N3288" i="12"/>
  <c r="O3288" i="12" s="1"/>
  <c r="P3288" i="12" s="1"/>
  <c r="J3288" i="12"/>
  <c r="Y3288" i="12"/>
  <c r="I3288" i="12"/>
  <c r="V3288" i="12"/>
  <c r="B3289" i="12"/>
  <c r="U3288" i="12"/>
  <c r="E3288" i="12"/>
  <c r="F3288" i="12" s="1"/>
  <c r="W3288" i="12" l="1"/>
  <c r="E651" i="13"/>
  <c r="N3289" i="12"/>
  <c r="O3289" i="12" s="1"/>
  <c r="P3289" i="12" s="1"/>
  <c r="J3289" i="12"/>
  <c r="Y3289" i="12"/>
  <c r="I3289" i="12"/>
  <c r="V3289" i="12"/>
  <c r="B3290" i="12"/>
  <c r="U3289" i="12"/>
  <c r="E3289" i="12"/>
  <c r="F3289" i="12" s="1"/>
  <c r="K3288" i="12"/>
  <c r="Q3288" i="12"/>
  <c r="R3288" i="12" s="1"/>
  <c r="K3289" i="12" l="1"/>
  <c r="W3289" i="12"/>
  <c r="Q3289" i="12"/>
  <c r="R3289" i="12" s="1"/>
  <c r="E650" i="13"/>
  <c r="J3290" i="12"/>
  <c r="Y3290" i="12"/>
  <c r="I3290" i="12"/>
  <c r="V3290" i="12"/>
  <c r="B3291" i="12"/>
  <c r="U3290" i="12"/>
  <c r="E3290" i="12"/>
  <c r="F3290" i="12" s="1"/>
  <c r="N3290" i="12"/>
  <c r="O3290" i="12" s="1"/>
  <c r="P3290" i="12" s="1"/>
  <c r="W3290" i="12" l="1"/>
  <c r="Q3290" i="12"/>
  <c r="R3290" i="12" s="1"/>
  <c r="E649" i="13"/>
  <c r="V3291" i="12"/>
  <c r="B3292" i="12"/>
  <c r="U3291" i="12"/>
  <c r="E3291" i="12"/>
  <c r="F3291" i="12" s="1"/>
  <c r="N3291" i="12"/>
  <c r="O3291" i="12" s="1"/>
  <c r="P3291" i="12" s="1"/>
  <c r="J3291" i="12"/>
  <c r="I3291" i="12"/>
  <c r="Y3291" i="12"/>
  <c r="K3290" i="12"/>
  <c r="W3291" i="12" l="1"/>
  <c r="K3291" i="12"/>
  <c r="Q3291" i="12"/>
  <c r="R3291" i="12" s="1"/>
  <c r="E648" i="13"/>
  <c r="B3293" i="12"/>
  <c r="U3292" i="12"/>
  <c r="E3292" i="12"/>
  <c r="F3292" i="12" s="1"/>
  <c r="N3292" i="12"/>
  <c r="O3292" i="12" s="1"/>
  <c r="P3292" i="12" s="1"/>
  <c r="J3292" i="12"/>
  <c r="Y3292" i="12"/>
  <c r="I3292" i="12"/>
  <c r="V3292" i="12"/>
  <c r="W3292" i="12" l="1"/>
  <c r="E647" i="13"/>
  <c r="N3293" i="12"/>
  <c r="O3293" i="12" s="1"/>
  <c r="P3293" i="12" s="1"/>
  <c r="J3293" i="12"/>
  <c r="Y3293" i="12"/>
  <c r="I3293" i="12"/>
  <c r="V3293" i="12"/>
  <c r="B3294" i="12"/>
  <c r="U3293" i="12"/>
  <c r="E3293" i="12"/>
  <c r="F3293" i="12" s="1"/>
  <c r="K3292" i="12"/>
  <c r="Q3292" i="12"/>
  <c r="R3292" i="12" s="1"/>
  <c r="E646" i="13" l="1"/>
  <c r="N3294" i="12"/>
  <c r="O3294" i="12" s="1"/>
  <c r="P3294" i="12" s="1"/>
  <c r="J3294" i="12"/>
  <c r="Y3294" i="12"/>
  <c r="I3294" i="12"/>
  <c r="V3294" i="12"/>
  <c r="B3295" i="12"/>
  <c r="U3294" i="12"/>
  <c r="E3294" i="12"/>
  <c r="F3294" i="12" s="1"/>
  <c r="K3293" i="12"/>
  <c r="Q3293" i="12"/>
  <c r="R3293" i="12" s="1"/>
  <c r="W3293" i="12"/>
  <c r="W3294" i="12" l="1"/>
  <c r="E645" i="13"/>
  <c r="J3295" i="12"/>
  <c r="Y3295" i="12"/>
  <c r="I3295" i="12"/>
  <c r="V3295" i="12"/>
  <c r="B3296" i="12"/>
  <c r="U3295" i="12"/>
  <c r="E3295" i="12"/>
  <c r="F3295" i="12" s="1"/>
  <c r="N3295" i="12"/>
  <c r="O3295" i="12" s="1"/>
  <c r="P3295" i="12" s="1"/>
  <c r="K3294" i="12"/>
  <c r="Q3294" i="12"/>
  <c r="R3294" i="12" s="1"/>
  <c r="W3295" i="12" l="1"/>
  <c r="E644" i="13"/>
  <c r="Y3296" i="12"/>
  <c r="I3296" i="12"/>
  <c r="V3296" i="12"/>
  <c r="B3297" i="12"/>
  <c r="U3296" i="12"/>
  <c r="E3296" i="12"/>
  <c r="F3296" i="12" s="1"/>
  <c r="N3296" i="12"/>
  <c r="O3296" i="12" s="1"/>
  <c r="P3296" i="12" s="1"/>
  <c r="J3296" i="12"/>
  <c r="K3295" i="12"/>
  <c r="Q3295" i="12"/>
  <c r="R3295" i="12" s="1"/>
  <c r="W3296" i="12" l="1"/>
  <c r="E643" i="13"/>
  <c r="V3297" i="12"/>
  <c r="B3298" i="12"/>
  <c r="U3297" i="12"/>
  <c r="E3297" i="12"/>
  <c r="F3297" i="12" s="1"/>
  <c r="N3297" i="12"/>
  <c r="O3297" i="12" s="1"/>
  <c r="P3297" i="12" s="1"/>
  <c r="J3297" i="12"/>
  <c r="Y3297" i="12"/>
  <c r="I3297" i="12"/>
  <c r="K3296" i="12"/>
  <c r="Q3296" i="12"/>
  <c r="R3296" i="12" s="1"/>
  <c r="K3297" i="12" l="1"/>
  <c r="W3297" i="12"/>
  <c r="Q3297" i="12"/>
  <c r="R3297" i="12" s="1"/>
  <c r="E642" i="13"/>
  <c r="N3298" i="12"/>
  <c r="O3298" i="12" s="1"/>
  <c r="P3298" i="12" s="1"/>
  <c r="J3298" i="12"/>
  <c r="Y3298" i="12"/>
  <c r="I3298" i="12"/>
  <c r="B3299" i="12"/>
  <c r="U3298" i="12"/>
  <c r="E3298" i="12"/>
  <c r="F3298" i="12" s="1"/>
  <c r="V3298" i="12"/>
  <c r="Q3298" i="12" l="1"/>
  <c r="R3298" i="12" s="1"/>
  <c r="W3298" i="12"/>
  <c r="E641" i="13"/>
  <c r="N3299" i="12"/>
  <c r="O3299" i="12" s="1"/>
  <c r="P3299" i="12" s="1"/>
  <c r="J3299" i="12"/>
  <c r="Y3299" i="12"/>
  <c r="I3299" i="12"/>
  <c r="V3299" i="12"/>
  <c r="B3300" i="12"/>
  <c r="U3299" i="12"/>
  <c r="E3299" i="12"/>
  <c r="F3299" i="12" s="1"/>
  <c r="K3298" i="12"/>
  <c r="Q3299" i="12" l="1"/>
  <c r="R3299" i="12" s="1"/>
  <c r="W3299" i="12"/>
  <c r="E640" i="13"/>
  <c r="J3300" i="12"/>
  <c r="Y3300" i="12"/>
  <c r="I3300" i="12"/>
  <c r="V3300" i="12"/>
  <c r="B3301" i="12"/>
  <c r="U3300" i="12"/>
  <c r="E3300" i="12"/>
  <c r="F3300" i="12" s="1"/>
  <c r="N3300" i="12"/>
  <c r="O3300" i="12" s="1"/>
  <c r="P3300" i="12" s="1"/>
  <c r="K3299" i="12"/>
  <c r="Q3300" i="12" l="1"/>
  <c r="R3300" i="12" s="1"/>
  <c r="K3300" i="12"/>
  <c r="W3300" i="12"/>
  <c r="E639" i="13"/>
  <c r="J3301" i="12"/>
  <c r="Y3301" i="12"/>
  <c r="I3301" i="12"/>
  <c r="V3301" i="12"/>
  <c r="B3302" i="12"/>
  <c r="U3301" i="12"/>
  <c r="E3301" i="12"/>
  <c r="F3301" i="12" s="1"/>
  <c r="N3301" i="12"/>
  <c r="O3301" i="12" s="1"/>
  <c r="P3301" i="12" s="1"/>
  <c r="W3301" i="12" l="1"/>
  <c r="Q3301" i="12"/>
  <c r="R3301" i="12" s="1"/>
  <c r="K3301" i="12"/>
  <c r="E638" i="13"/>
  <c r="V3302" i="12"/>
  <c r="B3303" i="12"/>
  <c r="U3302" i="12"/>
  <c r="E3302" i="12"/>
  <c r="F3302" i="12" s="1"/>
  <c r="N3302" i="12"/>
  <c r="O3302" i="12" s="1"/>
  <c r="P3302" i="12" s="1"/>
  <c r="Y3302" i="12"/>
  <c r="I3302" i="12"/>
  <c r="J3302" i="12"/>
  <c r="E637" i="13" l="1"/>
  <c r="N3303" i="12"/>
  <c r="O3303" i="12" s="1"/>
  <c r="P3303" i="12" s="1"/>
  <c r="J3303" i="12"/>
  <c r="Y3303" i="12"/>
  <c r="I3303" i="12"/>
  <c r="V3303" i="12"/>
  <c r="B3304" i="12"/>
  <c r="U3303" i="12"/>
  <c r="E3303" i="12"/>
  <c r="F3303" i="12" s="1"/>
  <c r="Q3302" i="12"/>
  <c r="R3302" i="12" s="1"/>
  <c r="K3302" i="12"/>
  <c r="W3302" i="12"/>
  <c r="W3303" i="12" l="1"/>
  <c r="Q3303" i="12"/>
  <c r="R3303" i="12" s="1"/>
  <c r="E636" i="13"/>
  <c r="N3304" i="12"/>
  <c r="O3304" i="12" s="1"/>
  <c r="P3304" i="12" s="1"/>
  <c r="J3304" i="12"/>
  <c r="Y3304" i="12"/>
  <c r="I3304" i="12"/>
  <c r="V3304" i="12"/>
  <c r="B3305" i="12"/>
  <c r="U3304" i="12"/>
  <c r="E3304" i="12"/>
  <c r="F3304" i="12" s="1"/>
  <c r="K3303" i="12"/>
  <c r="Q3304" i="12" l="1"/>
  <c r="R3304" i="12" s="1"/>
  <c r="W3304" i="12"/>
  <c r="E635" i="13"/>
  <c r="N3305" i="12"/>
  <c r="O3305" i="12" s="1"/>
  <c r="P3305" i="12" s="1"/>
  <c r="J3305" i="12"/>
  <c r="Y3305" i="12"/>
  <c r="I3305" i="12"/>
  <c r="V3305" i="12"/>
  <c r="B3306" i="12"/>
  <c r="U3305" i="12"/>
  <c r="E3305" i="12"/>
  <c r="F3305" i="12" s="1"/>
  <c r="K3304" i="12"/>
  <c r="Q3305" i="12" l="1"/>
  <c r="R3305" i="12" s="1"/>
  <c r="K3305" i="12"/>
  <c r="W3305" i="12"/>
  <c r="E634" i="13"/>
  <c r="J3306" i="12"/>
  <c r="Y3306" i="12"/>
  <c r="I3306" i="12"/>
  <c r="V3306" i="12"/>
  <c r="B3307" i="12"/>
  <c r="U3306" i="12"/>
  <c r="E3306" i="12"/>
  <c r="F3306" i="12" s="1"/>
  <c r="N3306" i="12"/>
  <c r="O3306" i="12" s="1"/>
  <c r="P3306" i="12" s="1"/>
  <c r="K3306" i="12" l="1"/>
  <c r="Q3306" i="12"/>
  <c r="R3306" i="12" s="1"/>
  <c r="W3306" i="12"/>
  <c r="E633" i="13"/>
  <c r="V3307" i="12"/>
  <c r="B3308" i="12"/>
  <c r="U3307" i="12"/>
  <c r="E3307" i="12"/>
  <c r="F3307" i="12" s="1"/>
  <c r="N3307" i="12"/>
  <c r="O3307" i="12" s="1"/>
  <c r="P3307" i="12" s="1"/>
  <c r="J3307" i="12"/>
  <c r="Y3307" i="12"/>
  <c r="I3307" i="12"/>
  <c r="W3307" i="12" l="1"/>
  <c r="Q3307" i="12"/>
  <c r="R3307" i="12" s="1"/>
  <c r="K3307" i="12"/>
  <c r="E632" i="13"/>
  <c r="B3309" i="12"/>
  <c r="U3308" i="12"/>
  <c r="E3308" i="12"/>
  <c r="F3308" i="12" s="1"/>
  <c r="N3308" i="12"/>
  <c r="O3308" i="12" s="1"/>
  <c r="P3308" i="12" s="1"/>
  <c r="J3308" i="12"/>
  <c r="Y3308" i="12"/>
  <c r="I3308" i="12"/>
  <c r="V3308" i="12"/>
  <c r="K3308" i="12" l="1"/>
  <c r="Q3308" i="12"/>
  <c r="R3308" i="12" s="1"/>
  <c r="W3308" i="12"/>
  <c r="E631" i="13"/>
  <c r="N3309" i="12"/>
  <c r="O3309" i="12" s="1"/>
  <c r="P3309" i="12" s="1"/>
  <c r="J3309" i="12"/>
  <c r="Y3309" i="12"/>
  <c r="I3309" i="12"/>
  <c r="V3309" i="12"/>
  <c r="U3309" i="12"/>
  <c r="E3309" i="12"/>
  <c r="F3309" i="12" s="1"/>
  <c r="B3310" i="12"/>
  <c r="Q3309" i="12" l="1"/>
  <c r="R3309" i="12" s="1"/>
  <c r="E630" i="13"/>
  <c r="N3310" i="12"/>
  <c r="O3310" i="12" s="1"/>
  <c r="P3310" i="12" s="1"/>
  <c r="J3310" i="12"/>
  <c r="Y3310" i="12"/>
  <c r="I3310" i="12"/>
  <c r="V3310" i="12"/>
  <c r="B3311" i="12"/>
  <c r="U3310" i="12"/>
  <c r="E3310" i="12"/>
  <c r="F3310" i="12" s="1"/>
  <c r="W3309" i="12"/>
  <c r="K3309" i="12"/>
  <c r="K3310" i="12" l="1"/>
  <c r="Q3310" i="12"/>
  <c r="R3310" i="12" s="1"/>
  <c r="W3310" i="12"/>
  <c r="E629" i="13"/>
  <c r="J3311" i="12"/>
  <c r="Y3311" i="12"/>
  <c r="I3311" i="12"/>
  <c r="V3311" i="12"/>
  <c r="B3312" i="12"/>
  <c r="U3311" i="12"/>
  <c r="E3311" i="12"/>
  <c r="F3311" i="12" s="1"/>
  <c r="N3311" i="12"/>
  <c r="O3311" i="12" s="1"/>
  <c r="P3311" i="12" s="1"/>
  <c r="W3311" i="12" l="1"/>
  <c r="Q3311" i="12"/>
  <c r="R3311" i="12" s="1"/>
  <c r="E628" i="13"/>
  <c r="Y3312" i="12"/>
  <c r="I3312" i="12"/>
  <c r="V3312" i="12"/>
  <c r="B3313" i="12"/>
  <c r="U3312" i="12"/>
  <c r="E3312" i="12"/>
  <c r="F3312" i="12" s="1"/>
  <c r="N3312" i="12"/>
  <c r="O3312" i="12" s="1"/>
  <c r="P3312" i="12" s="1"/>
  <c r="J3312" i="12"/>
  <c r="K3311" i="12"/>
  <c r="Q3312" i="12" l="1"/>
  <c r="R3312" i="12" s="1"/>
  <c r="E627" i="13"/>
  <c r="V3313" i="12"/>
  <c r="B3314" i="12"/>
  <c r="U3313" i="12"/>
  <c r="E3313" i="12"/>
  <c r="F3313" i="12" s="1"/>
  <c r="N3313" i="12"/>
  <c r="O3313" i="12" s="1"/>
  <c r="P3313" i="12" s="1"/>
  <c r="J3313" i="12"/>
  <c r="I3313" i="12"/>
  <c r="Y3313" i="12"/>
  <c r="K3312" i="12"/>
  <c r="W3312" i="12"/>
  <c r="W3313" i="12" l="1"/>
  <c r="Q3313" i="12"/>
  <c r="R3313" i="12" s="1"/>
  <c r="E626" i="13"/>
  <c r="N3314" i="12"/>
  <c r="O3314" i="12" s="1"/>
  <c r="P3314" i="12" s="1"/>
  <c r="J3314" i="12"/>
  <c r="Y3314" i="12"/>
  <c r="I3314" i="12"/>
  <c r="B3315" i="12"/>
  <c r="U3314" i="12"/>
  <c r="E3314" i="12"/>
  <c r="F3314" i="12" s="1"/>
  <c r="V3314" i="12"/>
  <c r="K3313" i="12"/>
  <c r="K3314" i="12" l="1"/>
  <c r="Q3314" i="12"/>
  <c r="R3314" i="12" s="1"/>
  <c r="W3314" i="12"/>
  <c r="E625" i="13"/>
  <c r="N3315" i="12"/>
  <c r="O3315" i="12" s="1"/>
  <c r="P3315" i="12" s="1"/>
  <c r="J3315" i="12"/>
  <c r="Y3315" i="12"/>
  <c r="I3315" i="12"/>
  <c r="V3315" i="12"/>
  <c r="B3316" i="12"/>
  <c r="U3315" i="12"/>
  <c r="E3315" i="12"/>
  <c r="F3315" i="12" s="1"/>
  <c r="Q3315" i="12" l="1"/>
  <c r="R3315" i="12" s="1"/>
  <c r="K3315" i="12"/>
  <c r="W3315" i="12"/>
  <c r="E624" i="13"/>
  <c r="J3316" i="12"/>
  <c r="Y3316" i="12"/>
  <c r="I3316" i="12"/>
  <c r="V3316" i="12"/>
  <c r="B3317" i="12"/>
  <c r="U3316" i="12"/>
  <c r="E3316" i="12"/>
  <c r="F3316" i="12" s="1"/>
  <c r="N3316" i="12"/>
  <c r="O3316" i="12" s="1"/>
  <c r="P3316" i="12" s="1"/>
  <c r="K3316" i="12" l="1"/>
  <c r="W3316" i="12"/>
  <c r="E623" i="13"/>
  <c r="J3317" i="12"/>
  <c r="Y3317" i="12"/>
  <c r="I3317" i="12"/>
  <c r="V3317" i="12"/>
  <c r="B3318" i="12"/>
  <c r="U3317" i="12"/>
  <c r="E3317" i="12"/>
  <c r="F3317" i="12" s="1"/>
  <c r="N3317" i="12"/>
  <c r="O3317" i="12" s="1"/>
  <c r="P3317" i="12" s="1"/>
  <c r="Q3316" i="12"/>
  <c r="R3316" i="12" s="1"/>
  <c r="Q3317" i="12" l="1"/>
  <c r="R3317" i="12" s="1"/>
  <c r="W3317" i="12"/>
  <c r="E622" i="13"/>
  <c r="V3318" i="12"/>
  <c r="B3319" i="12"/>
  <c r="U3318" i="12"/>
  <c r="E3318" i="12"/>
  <c r="F3318" i="12" s="1"/>
  <c r="N3318" i="12"/>
  <c r="O3318" i="12" s="1"/>
  <c r="P3318" i="12" s="1"/>
  <c r="Y3318" i="12"/>
  <c r="I3318" i="12"/>
  <c r="J3318" i="12"/>
  <c r="K3317" i="12"/>
  <c r="W3318" i="12" l="1"/>
  <c r="Q3318" i="12"/>
  <c r="R3318" i="12" s="1"/>
  <c r="E621" i="13"/>
  <c r="N3319" i="12"/>
  <c r="O3319" i="12" s="1"/>
  <c r="P3319" i="12" s="1"/>
  <c r="J3319" i="12"/>
  <c r="Y3319" i="12"/>
  <c r="I3319" i="12"/>
  <c r="V3319" i="12"/>
  <c r="B3320" i="12"/>
  <c r="U3319" i="12"/>
  <c r="E3319" i="12"/>
  <c r="F3319" i="12" s="1"/>
  <c r="K3318" i="12"/>
  <c r="W3319" i="12" l="1"/>
  <c r="Q3319" i="12"/>
  <c r="R3319" i="12" s="1"/>
  <c r="E620" i="13"/>
  <c r="N3320" i="12"/>
  <c r="O3320" i="12" s="1"/>
  <c r="P3320" i="12" s="1"/>
  <c r="J3320" i="12"/>
  <c r="Y3320" i="12"/>
  <c r="I3320" i="12"/>
  <c r="V3320" i="12"/>
  <c r="B3321" i="12"/>
  <c r="U3320" i="12"/>
  <c r="E3320" i="12"/>
  <c r="F3320" i="12" s="1"/>
  <c r="K3319" i="12"/>
  <c r="K3320" i="12" l="1"/>
  <c r="Q3320" i="12"/>
  <c r="R3320" i="12" s="1"/>
  <c r="W3320" i="12"/>
  <c r="E619" i="13"/>
  <c r="N3321" i="12"/>
  <c r="O3321" i="12" s="1"/>
  <c r="P3321" i="12" s="1"/>
  <c r="J3321" i="12"/>
  <c r="Y3321" i="12"/>
  <c r="I3321" i="12"/>
  <c r="V3321" i="12"/>
  <c r="B3322" i="12"/>
  <c r="U3321" i="12"/>
  <c r="E3321" i="12"/>
  <c r="F3321" i="12" s="1"/>
  <c r="E618" i="13" l="1"/>
  <c r="J3322" i="12"/>
  <c r="Y3322" i="12"/>
  <c r="I3322" i="12"/>
  <c r="V3322" i="12"/>
  <c r="B3323" i="12"/>
  <c r="U3322" i="12"/>
  <c r="E3322" i="12"/>
  <c r="F3322" i="12" s="1"/>
  <c r="N3322" i="12"/>
  <c r="O3322" i="12" s="1"/>
  <c r="P3322" i="12" s="1"/>
  <c r="K3321" i="12"/>
  <c r="Q3321" i="12"/>
  <c r="R3321" i="12" s="1"/>
  <c r="W3321" i="12"/>
  <c r="W3322" i="12" l="1"/>
  <c r="E617" i="13"/>
  <c r="V3323" i="12"/>
  <c r="B3324" i="12"/>
  <c r="U3323" i="12"/>
  <c r="E3323" i="12"/>
  <c r="F3323" i="12" s="1"/>
  <c r="N3323" i="12"/>
  <c r="O3323" i="12" s="1"/>
  <c r="P3323" i="12" s="1"/>
  <c r="J3323" i="12"/>
  <c r="Y3323" i="12"/>
  <c r="I3323" i="12"/>
  <c r="K3322" i="12"/>
  <c r="Q3322" i="12"/>
  <c r="R3322" i="12" s="1"/>
  <c r="W3323" i="12" l="1"/>
  <c r="E616" i="13"/>
  <c r="B3325" i="12"/>
  <c r="U3324" i="12"/>
  <c r="E3324" i="12"/>
  <c r="F3324" i="12" s="1"/>
  <c r="N3324" i="12"/>
  <c r="O3324" i="12" s="1"/>
  <c r="P3324" i="12" s="1"/>
  <c r="J3324" i="12"/>
  <c r="Y3324" i="12"/>
  <c r="I3324" i="12"/>
  <c r="V3324" i="12"/>
  <c r="K3323" i="12"/>
  <c r="Q3323" i="12"/>
  <c r="R3323" i="12" s="1"/>
  <c r="W3324" i="12" l="1"/>
  <c r="Q3324" i="12"/>
  <c r="R3324" i="12" s="1"/>
  <c r="E615" i="13"/>
  <c r="N3325" i="12"/>
  <c r="O3325" i="12" s="1"/>
  <c r="P3325" i="12" s="1"/>
  <c r="J3325" i="12"/>
  <c r="Y3325" i="12"/>
  <c r="I3325" i="12"/>
  <c r="V3325" i="12"/>
  <c r="B3326" i="12"/>
  <c r="U3325" i="12"/>
  <c r="E3325" i="12"/>
  <c r="F3325" i="12" s="1"/>
  <c r="K3324" i="12"/>
  <c r="K3325" i="12" l="1"/>
  <c r="Q3325" i="12"/>
  <c r="R3325" i="12" s="1"/>
  <c r="W3325" i="12"/>
  <c r="E614" i="13"/>
  <c r="N3326" i="12"/>
  <c r="O3326" i="12" s="1"/>
  <c r="P3326" i="12" s="1"/>
  <c r="J3326" i="12"/>
  <c r="Y3326" i="12"/>
  <c r="I3326" i="12"/>
  <c r="V3326" i="12"/>
  <c r="B3327" i="12"/>
  <c r="U3326" i="12"/>
  <c r="E3326" i="12"/>
  <c r="F3326" i="12" s="1"/>
  <c r="Q3326" i="12" l="1"/>
  <c r="R3326" i="12" s="1"/>
  <c r="W3326" i="12"/>
  <c r="E613" i="13"/>
  <c r="J3327" i="12"/>
  <c r="Y3327" i="12"/>
  <c r="I3327" i="12"/>
  <c r="V3327" i="12"/>
  <c r="B3328" i="12"/>
  <c r="U3327" i="12"/>
  <c r="E3327" i="12"/>
  <c r="F3327" i="12" s="1"/>
  <c r="N3327" i="12"/>
  <c r="O3327" i="12" s="1"/>
  <c r="P3327" i="12" s="1"/>
  <c r="K3326" i="12"/>
  <c r="W3327" i="12" l="1"/>
  <c r="Q3327" i="12"/>
  <c r="R3327" i="12" s="1"/>
  <c r="K3327" i="12"/>
  <c r="E612" i="13"/>
  <c r="Y3328" i="12"/>
  <c r="I3328" i="12"/>
  <c r="V3328" i="12"/>
  <c r="B3329" i="12"/>
  <c r="U3328" i="12"/>
  <c r="E3328" i="12"/>
  <c r="F3328" i="12" s="1"/>
  <c r="N3328" i="12"/>
  <c r="O3328" i="12" s="1"/>
  <c r="P3328" i="12" s="1"/>
  <c r="J3328" i="12"/>
  <c r="W3328" i="12" l="1"/>
  <c r="Q3328" i="12"/>
  <c r="R3328" i="12" s="1"/>
  <c r="E611" i="13"/>
  <c r="V3329" i="12"/>
  <c r="B3330" i="12"/>
  <c r="U3329" i="12"/>
  <c r="E3329" i="12"/>
  <c r="F3329" i="12" s="1"/>
  <c r="N3329" i="12"/>
  <c r="O3329" i="12" s="1"/>
  <c r="P3329" i="12" s="1"/>
  <c r="J3329" i="12"/>
  <c r="Y3329" i="12"/>
  <c r="I3329" i="12"/>
  <c r="K3328" i="12"/>
  <c r="W3329" i="12" l="1"/>
  <c r="Q3329" i="12"/>
  <c r="R3329" i="12" s="1"/>
  <c r="E610" i="13"/>
  <c r="N3330" i="12"/>
  <c r="O3330" i="12" s="1"/>
  <c r="P3330" i="12" s="1"/>
  <c r="J3330" i="12"/>
  <c r="Y3330" i="12"/>
  <c r="I3330" i="12"/>
  <c r="B3331" i="12"/>
  <c r="U3330" i="12"/>
  <c r="E3330" i="12"/>
  <c r="F3330" i="12" s="1"/>
  <c r="V3330" i="12"/>
  <c r="K3329" i="12"/>
  <c r="Q3330" i="12" l="1"/>
  <c r="R3330" i="12" s="1"/>
  <c r="W3330" i="12"/>
  <c r="E609" i="13"/>
  <c r="B3332" i="12"/>
  <c r="N3331" i="12"/>
  <c r="O3331" i="12" s="1"/>
  <c r="P3331" i="12" s="1"/>
  <c r="J3331" i="12"/>
  <c r="I3331" i="12"/>
  <c r="Y3331" i="12"/>
  <c r="E3331" i="12"/>
  <c r="F3331" i="12" s="1"/>
  <c r="U3331" i="12"/>
  <c r="V3331" i="12"/>
  <c r="K3330" i="12"/>
  <c r="W3331" i="12" l="1"/>
  <c r="Q3331" i="12"/>
  <c r="R3331" i="12" s="1"/>
  <c r="E608" i="13"/>
  <c r="N3332" i="12"/>
  <c r="O3332" i="12" s="1"/>
  <c r="P3332" i="12" s="1"/>
  <c r="Y3332" i="12"/>
  <c r="V3332" i="12"/>
  <c r="U3332" i="12"/>
  <c r="B3333" i="12"/>
  <c r="J3332" i="12"/>
  <c r="I3332" i="12"/>
  <c r="E3332" i="12"/>
  <c r="F3332" i="12" s="1"/>
  <c r="K3331" i="12"/>
  <c r="W3332" i="12" l="1"/>
  <c r="E607" i="13"/>
  <c r="N3333" i="12"/>
  <c r="O3333" i="12" s="1"/>
  <c r="P3333" i="12" s="1"/>
  <c r="J3333" i="12"/>
  <c r="B3334" i="12"/>
  <c r="I3333" i="12"/>
  <c r="E3333" i="12"/>
  <c r="F3333" i="12" s="1"/>
  <c r="Y3333" i="12"/>
  <c r="V3333" i="12"/>
  <c r="U3333" i="12"/>
  <c r="Q3332" i="12"/>
  <c r="R3332" i="12" s="1"/>
  <c r="K3332" i="12"/>
  <c r="K3333" i="12" l="1"/>
  <c r="E606" i="13"/>
  <c r="N3334" i="12"/>
  <c r="O3334" i="12" s="1"/>
  <c r="P3334" i="12" s="1"/>
  <c r="J3334" i="12"/>
  <c r="Y3334" i="12"/>
  <c r="V3334" i="12"/>
  <c r="U3334" i="12"/>
  <c r="B3335" i="12"/>
  <c r="I3334" i="12"/>
  <c r="E3334" i="12"/>
  <c r="F3334" i="12" s="1"/>
  <c r="Q3333" i="12"/>
  <c r="R3333" i="12" s="1"/>
  <c r="W3333" i="12"/>
  <c r="K3334" i="12" l="1"/>
  <c r="W3334" i="12"/>
  <c r="E605" i="13"/>
  <c r="J3335" i="12"/>
  <c r="B3336" i="12"/>
  <c r="U3335" i="12"/>
  <c r="E3335" i="12"/>
  <c r="F3335" i="12" s="1"/>
  <c r="N3335" i="12"/>
  <c r="O3335" i="12" s="1"/>
  <c r="P3335" i="12" s="1"/>
  <c r="I3335" i="12"/>
  <c r="Y3335" i="12"/>
  <c r="V3335" i="12"/>
  <c r="Q3334" i="12"/>
  <c r="R3334" i="12" s="1"/>
  <c r="Q3335" i="12" l="1"/>
  <c r="R3335" i="12" s="1"/>
  <c r="K3335" i="12"/>
  <c r="W3335" i="12"/>
  <c r="E604" i="13"/>
  <c r="B3337" i="12"/>
  <c r="U3336" i="12"/>
  <c r="E3336" i="12"/>
  <c r="F3336" i="12" s="1"/>
  <c r="J3336" i="12"/>
  <c r="I3336" i="12"/>
  <c r="Y3336" i="12"/>
  <c r="V3336" i="12"/>
  <c r="N3336" i="12"/>
  <c r="O3336" i="12" s="1"/>
  <c r="P3336" i="12" s="1"/>
  <c r="W3336" i="12" l="1"/>
  <c r="Q3336" i="12"/>
  <c r="R3336" i="12" s="1"/>
  <c r="E603" i="13"/>
  <c r="B3338" i="12"/>
  <c r="U3337" i="12"/>
  <c r="E3337" i="12"/>
  <c r="F3337" i="12" s="1"/>
  <c r="N3337" i="12"/>
  <c r="O3337" i="12" s="1"/>
  <c r="P3337" i="12" s="1"/>
  <c r="Y3337" i="12"/>
  <c r="V3337" i="12"/>
  <c r="J3337" i="12"/>
  <c r="I3337" i="12"/>
  <c r="K3336" i="12"/>
  <c r="W3337" i="12" l="1"/>
  <c r="Q3337" i="12"/>
  <c r="R3337" i="12" s="1"/>
  <c r="E602" i="13"/>
  <c r="N3338" i="12"/>
  <c r="O3338" i="12" s="1"/>
  <c r="P3338" i="12" s="1"/>
  <c r="J3338" i="12"/>
  <c r="V3338" i="12"/>
  <c r="U3338" i="12"/>
  <c r="I3338" i="12"/>
  <c r="B3339" i="12"/>
  <c r="E3338" i="12"/>
  <c r="F3338" i="12" s="1"/>
  <c r="Y3338" i="12"/>
  <c r="K3337" i="12"/>
  <c r="Q3338" i="12" l="1"/>
  <c r="R3338" i="12" s="1"/>
  <c r="E601" i="13"/>
  <c r="N3339" i="12"/>
  <c r="O3339" i="12" s="1"/>
  <c r="P3339" i="12" s="1"/>
  <c r="Y3339" i="12"/>
  <c r="I3339" i="12"/>
  <c r="B3340" i="12"/>
  <c r="J3339" i="12"/>
  <c r="E3339" i="12"/>
  <c r="F3339" i="12" s="1"/>
  <c r="V3339" i="12"/>
  <c r="U3339" i="12"/>
  <c r="K3338" i="12"/>
  <c r="W3338" i="12"/>
  <c r="Q3339" i="12" l="1"/>
  <c r="R3339" i="12" s="1"/>
  <c r="E600" i="13"/>
  <c r="Y3340" i="12"/>
  <c r="I3340" i="12"/>
  <c r="V3340" i="12"/>
  <c r="B3341" i="12"/>
  <c r="U3340" i="12"/>
  <c r="E3340" i="12"/>
  <c r="F3340" i="12" s="1"/>
  <c r="J3340" i="12"/>
  <c r="N3340" i="12"/>
  <c r="O3340" i="12" s="1"/>
  <c r="P3340" i="12" s="1"/>
  <c r="K3339" i="12"/>
  <c r="W3339" i="12"/>
  <c r="W3340" i="12" l="1"/>
  <c r="E599" i="13"/>
  <c r="Y3341" i="12"/>
  <c r="I3341" i="12"/>
  <c r="V3341" i="12"/>
  <c r="B3342" i="12"/>
  <c r="U3341" i="12"/>
  <c r="E3341" i="12"/>
  <c r="F3341" i="12" s="1"/>
  <c r="N3341" i="12"/>
  <c r="O3341" i="12" s="1"/>
  <c r="P3341" i="12" s="1"/>
  <c r="J3341" i="12"/>
  <c r="K3340" i="12"/>
  <c r="Q3340" i="12"/>
  <c r="R3340" i="12" s="1"/>
  <c r="W3341" i="12" l="1"/>
  <c r="E598" i="13"/>
  <c r="V3342" i="12"/>
  <c r="B3343" i="12"/>
  <c r="U3342" i="12"/>
  <c r="E3342" i="12"/>
  <c r="F3342" i="12" s="1"/>
  <c r="N3342" i="12"/>
  <c r="O3342" i="12" s="1"/>
  <c r="P3342" i="12" s="1"/>
  <c r="Y3342" i="12"/>
  <c r="I3342" i="12"/>
  <c r="J3342" i="12"/>
  <c r="K3341" i="12"/>
  <c r="Q3341" i="12"/>
  <c r="R3341" i="12" s="1"/>
  <c r="W3342" i="12" l="1"/>
  <c r="E597" i="13"/>
  <c r="V3343" i="12"/>
  <c r="E3343" i="12"/>
  <c r="F3343" i="12" s="1"/>
  <c r="B3344" i="12"/>
  <c r="Y3343" i="12"/>
  <c r="U3343" i="12"/>
  <c r="N3343" i="12"/>
  <c r="O3343" i="12" s="1"/>
  <c r="P3343" i="12" s="1"/>
  <c r="I3343" i="12"/>
  <c r="J3343" i="12"/>
  <c r="Q3342" i="12"/>
  <c r="R3342" i="12" s="1"/>
  <c r="K3342" i="12"/>
  <c r="W3343" i="12" l="1"/>
  <c r="K3343" i="12"/>
  <c r="Q3343" i="12"/>
  <c r="R3343" i="12" s="1"/>
  <c r="E596" i="13"/>
  <c r="J3344" i="12"/>
  <c r="Y3344" i="12"/>
  <c r="I3344" i="12"/>
  <c r="V3344" i="12"/>
  <c r="B3345" i="12"/>
  <c r="U3344" i="12"/>
  <c r="E3344" i="12"/>
  <c r="F3344" i="12" s="1"/>
  <c r="N3344" i="12"/>
  <c r="O3344" i="12" s="1"/>
  <c r="P3344" i="12" s="1"/>
  <c r="W3344" i="12" l="1"/>
  <c r="Q3344" i="12"/>
  <c r="R3344" i="12" s="1"/>
  <c r="E595" i="13"/>
  <c r="J3345" i="12"/>
  <c r="Y3345" i="12"/>
  <c r="I3345" i="12"/>
  <c r="V3345" i="12"/>
  <c r="B3346" i="12"/>
  <c r="U3345" i="12"/>
  <c r="E3345" i="12"/>
  <c r="F3345" i="12" s="1"/>
  <c r="N3345" i="12"/>
  <c r="O3345" i="12" s="1"/>
  <c r="P3345" i="12" s="1"/>
  <c r="K3344" i="12"/>
  <c r="Q3345" i="12" l="1"/>
  <c r="R3345" i="12" s="1"/>
  <c r="W3345" i="12"/>
  <c r="E594" i="13"/>
  <c r="J3346" i="12"/>
  <c r="Y3346" i="12"/>
  <c r="I3346" i="12"/>
  <c r="V3346" i="12"/>
  <c r="U3346" i="12"/>
  <c r="N3346" i="12"/>
  <c r="O3346" i="12" s="1"/>
  <c r="P3346" i="12" s="1"/>
  <c r="E3346" i="12"/>
  <c r="F3346" i="12" s="1"/>
  <c r="B3347" i="12"/>
  <c r="K3345" i="12"/>
  <c r="W3346" i="12" l="1"/>
  <c r="Q3346" i="12"/>
  <c r="R3346" i="12" s="1"/>
  <c r="K3346" i="12"/>
  <c r="E593" i="13"/>
  <c r="V3347" i="12"/>
  <c r="J3347" i="12"/>
  <c r="B3348" i="12"/>
  <c r="Y3347" i="12"/>
  <c r="U3347" i="12"/>
  <c r="N3347" i="12"/>
  <c r="O3347" i="12" s="1"/>
  <c r="P3347" i="12" s="1"/>
  <c r="I3347" i="12"/>
  <c r="E3347" i="12"/>
  <c r="F3347" i="12" s="1"/>
  <c r="Q3347" i="12" l="1"/>
  <c r="R3347" i="12" s="1"/>
  <c r="W3347" i="12"/>
  <c r="K3347" i="12"/>
  <c r="E592" i="13"/>
  <c r="N3348" i="12"/>
  <c r="O3348" i="12" s="1"/>
  <c r="P3348" i="12" s="1"/>
  <c r="J3348" i="12"/>
  <c r="Y3348" i="12"/>
  <c r="I3348" i="12"/>
  <c r="B3349" i="12"/>
  <c r="V3348" i="12"/>
  <c r="U3348" i="12"/>
  <c r="E3348" i="12"/>
  <c r="F3348" i="12" s="1"/>
  <c r="K3348" i="12" l="1"/>
  <c r="Q3348" i="12"/>
  <c r="R3348" i="12" s="1"/>
  <c r="W3348" i="12"/>
  <c r="E591" i="13"/>
  <c r="N3349" i="12"/>
  <c r="O3349" i="12" s="1"/>
  <c r="P3349" i="12" s="1"/>
  <c r="J3349" i="12"/>
  <c r="Y3349" i="12"/>
  <c r="I3349" i="12"/>
  <c r="V3349" i="12"/>
  <c r="U3349" i="12"/>
  <c r="E3349" i="12"/>
  <c r="F3349" i="12" s="1"/>
  <c r="B3350" i="12"/>
  <c r="E590" i="13" l="1"/>
  <c r="N3350" i="12"/>
  <c r="O3350" i="12" s="1"/>
  <c r="P3350" i="12" s="1"/>
  <c r="J3350" i="12"/>
  <c r="Y3350" i="12"/>
  <c r="I3350" i="12"/>
  <c r="V3350" i="12"/>
  <c r="B3351" i="12"/>
  <c r="U3350" i="12"/>
  <c r="E3350" i="12"/>
  <c r="F3350" i="12" s="1"/>
  <c r="Q3349" i="12"/>
  <c r="R3349" i="12" s="1"/>
  <c r="W3349" i="12"/>
  <c r="K3349" i="12"/>
  <c r="K3350" i="12" l="1"/>
  <c r="W3350" i="12"/>
  <c r="E589" i="13"/>
  <c r="J3351" i="12"/>
  <c r="Y3351" i="12"/>
  <c r="I3351" i="12"/>
  <c r="V3351" i="12"/>
  <c r="B3352" i="12"/>
  <c r="U3351" i="12"/>
  <c r="E3351" i="12"/>
  <c r="F3351" i="12" s="1"/>
  <c r="N3351" i="12"/>
  <c r="O3351" i="12" s="1"/>
  <c r="P3351" i="12" s="1"/>
  <c r="Q3350" i="12"/>
  <c r="R3350" i="12" s="1"/>
  <c r="W3351" i="12" l="1"/>
  <c r="Q3351" i="12"/>
  <c r="R3351" i="12" s="1"/>
  <c r="E588" i="13"/>
  <c r="V3352" i="12"/>
  <c r="B3353" i="12"/>
  <c r="U3352" i="12"/>
  <c r="E3352" i="12"/>
  <c r="F3352" i="12" s="1"/>
  <c r="N3352" i="12"/>
  <c r="O3352" i="12" s="1"/>
  <c r="P3352" i="12" s="1"/>
  <c r="Y3352" i="12"/>
  <c r="J3352" i="12"/>
  <c r="I3352" i="12"/>
  <c r="K3351" i="12"/>
  <c r="W3352" i="12" l="1"/>
  <c r="K3352" i="12"/>
  <c r="Q3352" i="12"/>
  <c r="R3352" i="12" s="1"/>
  <c r="E587" i="13"/>
  <c r="B3354" i="12"/>
  <c r="U3353" i="12"/>
  <c r="E3353" i="12"/>
  <c r="F3353" i="12" s="1"/>
  <c r="N3353" i="12"/>
  <c r="O3353" i="12" s="1"/>
  <c r="P3353" i="12" s="1"/>
  <c r="J3353" i="12"/>
  <c r="Y3353" i="12"/>
  <c r="I3353" i="12"/>
  <c r="V3353" i="12"/>
  <c r="W3353" i="12" l="1"/>
  <c r="E586" i="13"/>
  <c r="N3354" i="12"/>
  <c r="O3354" i="12" s="1"/>
  <c r="P3354" i="12" s="1"/>
  <c r="J3354" i="12"/>
  <c r="V3354" i="12"/>
  <c r="B3355" i="12"/>
  <c r="U3354" i="12"/>
  <c r="E3354" i="12"/>
  <c r="F3354" i="12" s="1"/>
  <c r="I3354" i="12"/>
  <c r="Y3354" i="12"/>
  <c r="K3353" i="12"/>
  <c r="Q3353" i="12"/>
  <c r="R3353" i="12" s="1"/>
  <c r="E585" i="13" l="1"/>
  <c r="N3355" i="12"/>
  <c r="O3355" i="12" s="1"/>
  <c r="P3355" i="12" s="1"/>
  <c r="J3355" i="12"/>
  <c r="Y3355" i="12"/>
  <c r="I3355" i="12"/>
  <c r="B3356" i="12"/>
  <c r="U3355" i="12"/>
  <c r="E3355" i="12"/>
  <c r="F3355" i="12" s="1"/>
  <c r="V3355" i="12"/>
  <c r="Q3354" i="12"/>
  <c r="R3354" i="12" s="1"/>
  <c r="K3354" i="12"/>
  <c r="W3354" i="12"/>
  <c r="W3355" i="12" l="1"/>
  <c r="Q3355" i="12"/>
  <c r="R3355" i="12" s="1"/>
  <c r="E584" i="13"/>
  <c r="J3356" i="12"/>
  <c r="Y3356" i="12"/>
  <c r="I3356" i="12"/>
  <c r="V3356" i="12"/>
  <c r="B3357" i="12"/>
  <c r="U3356" i="12"/>
  <c r="E3356" i="12"/>
  <c r="F3356" i="12" s="1"/>
  <c r="N3356" i="12"/>
  <c r="O3356" i="12" s="1"/>
  <c r="P3356" i="12" s="1"/>
  <c r="K3355" i="12"/>
  <c r="E583" i="13" l="1"/>
  <c r="Y3357" i="12"/>
  <c r="I3357" i="12"/>
  <c r="V3357" i="12"/>
  <c r="B3358" i="12"/>
  <c r="U3357" i="12"/>
  <c r="E3357" i="12"/>
  <c r="F3357" i="12" s="1"/>
  <c r="N3357" i="12"/>
  <c r="O3357" i="12" s="1"/>
  <c r="P3357" i="12" s="1"/>
  <c r="J3357" i="12"/>
  <c r="K3356" i="12"/>
  <c r="Q3356" i="12"/>
  <c r="R3356" i="12" s="1"/>
  <c r="W3356" i="12"/>
  <c r="W3357" i="12" l="1"/>
  <c r="Q3357" i="12"/>
  <c r="R3357" i="12" s="1"/>
  <c r="E582" i="13"/>
  <c r="V3358" i="12"/>
  <c r="B3359" i="12"/>
  <c r="U3358" i="12"/>
  <c r="E3358" i="12"/>
  <c r="F3358" i="12" s="1"/>
  <c r="N3358" i="12"/>
  <c r="O3358" i="12" s="1"/>
  <c r="P3358" i="12" s="1"/>
  <c r="J3358" i="12"/>
  <c r="Y3358" i="12"/>
  <c r="I3358" i="12"/>
  <c r="K3357" i="12"/>
  <c r="W3358" i="12" l="1"/>
  <c r="Q3358" i="12"/>
  <c r="R3358" i="12" s="1"/>
  <c r="E581" i="13"/>
  <c r="N3359" i="12"/>
  <c r="O3359" i="12" s="1"/>
  <c r="P3359" i="12" s="1"/>
  <c r="J3359" i="12"/>
  <c r="Y3359" i="12"/>
  <c r="I3359" i="12"/>
  <c r="V3359" i="12"/>
  <c r="B3360" i="12"/>
  <c r="U3359" i="12"/>
  <c r="E3359" i="12"/>
  <c r="F3359" i="12" s="1"/>
  <c r="K3358" i="12"/>
  <c r="K3359" i="12" l="1"/>
  <c r="W3359" i="12"/>
  <c r="Q3359" i="12"/>
  <c r="R3359" i="12" s="1"/>
  <c r="E580" i="13"/>
  <c r="N3360" i="12"/>
  <c r="O3360" i="12" s="1"/>
  <c r="P3360" i="12" s="1"/>
  <c r="J3360" i="12"/>
  <c r="Y3360" i="12"/>
  <c r="I3360" i="12"/>
  <c r="V3360" i="12"/>
  <c r="B3361" i="12"/>
  <c r="U3360" i="12"/>
  <c r="E3360" i="12"/>
  <c r="F3360" i="12" s="1"/>
  <c r="K3360" i="12" l="1"/>
  <c r="Q3360" i="12"/>
  <c r="R3360" i="12" s="1"/>
  <c r="W3360" i="12"/>
  <c r="E579" i="13"/>
  <c r="J3361" i="12"/>
  <c r="Y3361" i="12"/>
  <c r="I3361" i="12"/>
  <c r="V3361" i="12"/>
  <c r="B3362" i="12"/>
  <c r="U3361" i="12"/>
  <c r="E3361" i="12"/>
  <c r="F3361" i="12" s="1"/>
  <c r="N3361" i="12"/>
  <c r="O3361" i="12" s="1"/>
  <c r="P3361" i="12" s="1"/>
  <c r="W3361" i="12" l="1"/>
  <c r="K3361" i="12"/>
  <c r="E578" i="13"/>
  <c r="J3362" i="12"/>
  <c r="Y3362" i="12"/>
  <c r="I3362" i="12"/>
  <c r="V3362" i="12"/>
  <c r="B3363" i="12"/>
  <c r="U3362" i="12"/>
  <c r="E3362" i="12"/>
  <c r="F3362" i="12" s="1"/>
  <c r="N3362" i="12"/>
  <c r="O3362" i="12" s="1"/>
  <c r="P3362" i="12" s="1"/>
  <c r="Q3361" i="12"/>
  <c r="R3361" i="12" s="1"/>
  <c r="W3362" i="12" l="1"/>
  <c r="Q3362" i="12"/>
  <c r="R3362" i="12" s="1"/>
  <c r="E577" i="13"/>
  <c r="V3363" i="12"/>
  <c r="B3364" i="12"/>
  <c r="U3363" i="12"/>
  <c r="E3363" i="12"/>
  <c r="F3363" i="12" s="1"/>
  <c r="N3363" i="12"/>
  <c r="O3363" i="12" s="1"/>
  <c r="P3363" i="12" s="1"/>
  <c r="J3363" i="12"/>
  <c r="Y3363" i="12"/>
  <c r="I3363" i="12"/>
  <c r="K3362" i="12"/>
  <c r="W3363" i="12" l="1"/>
  <c r="E576" i="13"/>
  <c r="N3364" i="12"/>
  <c r="O3364" i="12" s="1"/>
  <c r="P3364" i="12" s="1"/>
  <c r="J3364" i="12"/>
  <c r="Y3364" i="12"/>
  <c r="I3364" i="12"/>
  <c r="B3365" i="12"/>
  <c r="V3364" i="12"/>
  <c r="U3364" i="12"/>
  <c r="E3364" i="12"/>
  <c r="F3364" i="12" s="1"/>
  <c r="K3363" i="12"/>
  <c r="Q3363" i="12"/>
  <c r="R3363" i="12" s="1"/>
  <c r="W3364" i="12" l="1"/>
  <c r="K3364" i="12"/>
  <c r="Q3364" i="12"/>
  <c r="R3364" i="12" s="1"/>
  <c r="E575" i="13"/>
  <c r="N3365" i="12"/>
  <c r="O3365" i="12" s="1"/>
  <c r="P3365" i="12" s="1"/>
  <c r="J3365" i="12"/>
  <c r="Y3365" i="12"/>
  <c r="I3365" i="12"/>
  <c r="V3365" i="12"/>
  <c r="B3366" i="12"/>
  <c r="U3365" i="12"/>
  <c r="E3365" i="12"/>
  <c r="F3365" i="12" s="1"/>
  <c r="W3365" i="12" l="1"/>
  <c r="K3365" i="12"/>
  <c r="E574" i="13"/>
  <c r="N3366" i="12"/>
  <c r="O3366" i="12" s="1"/>
  <c r="P3366" i="12" s="1"/>
  <c r="J3366" i="12"/>
  <c r="Y3366" i="12"/>
  <c r="I3366" i="12"/>
  <c r="V3366" i="12"/>
  <c r="B3367" i="12"/>
  <c r="U3366" i="12"/>
  <c r="E3366" i="12"/>
  <c r="F3366" i="12" s="1"/>
  <c r="Q3365" i="12"/>
  <c r="R3365" i="12" s="1"/>
  <c r="W3366" i="12" l="1"/>
  <c r="Q3366" i="12"/>
  <c r="R3366" i="12" s="1"/>
  <c r="K3366" i="12"/>
  <c r="E573" i="13"/>
  <c r="J3367" i="12"/>
  <c r="Y3367" i="12"/>
  <c r="I3367" i="12"/>
  <c r="V3367" i="12"/>
  <c r="B3368" i="12"/>
  <c r="U3367" i="12"/>
  <c r="E3367" i="12"/>
  <c r="F3367" i="12" s="1"/>
  <c r="N3367" i="12"/>
  <c r="O3367" i="12" s="1"/>
  <c r="P3367" i="12" s="1"/>
  <c r="W3367" i="12" l="1"/>
  <c r="Q3367" i="12"/>
  <c r="R3367" i="12" s="1"/>
  <c r="K3367" i="12"/>
  <c r="E572" i="13"/>
  <c r="V3368" i="12"/>
  <c r="B3369" i="12"/>
  <c r="U3368" i="12"/>
  <c r="E3368" i="12"/>
  <c r="F3368" i="12" s="1"/>
  <c r="N3368" i="12"/>
  <c r="O3368" i="12" s="1"/>
  <c r="P3368" i="12" s="1"/>
  <c r="Y3368" i="12"/>
  <c r="J3368" i="12"/>
  <c r="I3368" i="12"/>
  <c r="E571" i="13" l="1"/>
  <c r="B3370" i="12"/>
  <c r="U3369" i="12"/>
  <c r="E3369" i="12"/>
  <c r="F3369" i="12" s="1"/>
  <c r="N3369" i="12"/>
  <c r="O3369" i="12" s="1"/>
  <c r="P3369" i="12" s="1"/>
  <c r="J3369" i="12"/>
  <c r="Y3369" i="12"/>
  <c r="I3369" i="12"/>
  <c r="V3369" i="12"/>
  <c r="K3368" i="12"/>
  <c r="Q3368" i="12"/>
  <c r="R3368" i="12" s="1"/>
  <c r="W3368" i="12"/>
  <c r="K3369" i="12" l="1"/>
  <c r="Q3369" i="12"/>
  <c r="R3369" i="12" s="1"/>
  <c r="W3369" i="12"/>
  <c r="E570" i="13"/>
  <c r="N3370" i="12"/>
  <c r="O3370" i="12" s="1"/>
  <c r="P3370" i="12" s="1"/>
  <c r="J3370" i="12"/>
  <c r="Y3370" i="12"/>
  <c r="I3370" i="12"/>
  <c r="V3370" i="12"/>
  <c r="B3371" i="12"/>
  <c r="U3370" i="12"/>
  <c r="E3370" i="12"/>
  <c r="F3370" i="12" s="1"/>
  <c r="Q3370" i="12" l="1"/>
  <c r="R3370" i="12" s="1"/>
  <c r="W3370" i="12"/>
  <c r="E569" i="13"/>
  <c r="N3371" i="12"/>
  <c r="O3371" i="12" s="1"/>
  <c r="P3371" i="12" s="1"/>
  <c r="J3371" i="12"/>
  <c r="Y3371" i="12"/>
  <c r="I3371" i="12"/>
  <c r="V3371" i="12"/>
  <c r="B3372" i="12"/>
  <c r="U3371" i="12"/>
  <c r="E3371" i="12"/>
  <c r="F3371" i="12" s="1"/>
  <c r="K3370" i="12"/>
  <c r="W3371" i="12" l="1"/>
  <c r="Q3371" i="12"/>
  <c r="R3371" i="12" s="1"/>
  <c r="K3371" i="12"/>
  <c r="E568" i="13"/>
  <c r="J3372" i="12"/>
  <c r="Y3372" i="12"/>
  <c r="I3372" i="12"/>
  <c r="V3372" i="12"/>
  <c r="B3373" i="12"/>
  <c r="U3372" i="12"/>
  <c r="E3372" i="12"/>
  <c r="F3372" i="12" s="1"/>
  <c r="N3372" i="12"/>
  <c r="O3372" i="12" s="1"/>
  <c r="P3372" i="12" s="1"/>
  <c r="W3372" i="12" l="1"/>
  <c r="Q3372" i="12"/>
  <c r="R3372" i="12" s="1"/>
  <c r="E567" i="13"/>
  <c r="Y3373" i="12"/>
  <c r="I3373" i="12"/>
  <c r="V3373" i="12"/>
  <c r="B3374" i="12"/>
  <c r="U3373" i="12"/>
  <c r="E3373" i="12"/>
  <c r="F3373" i="12" s="1"/>
  <c r="N3373" i="12"/>
  <c r="O3373" i="12" s="1"/>
  <c r="P3373" i="12" s="1"/>
  <c r="J3373" i="12"/>
  <c r="K3372" i="12"/>
  <c r="W3373" i="12" l="1"/>
  <c r="E566" i="13"/>
  <c r="V3374" i="12"/>
  <c r="B3375" i="12"/>
  <c r="U3374" i="12"/>
  <c r="E3374" i="12"/>
  <c r="F3374" i="12" s="1"/>
  <c r="N3374" i="12"/>
  <c r="O3374" i="12" s="1"/>
  <c r="P3374" i="12" s="1"/>
  <c r="J3374" i="12"/>
  <c r="Y3374" i="12"/>
  <c r="I3374" i="12"/>
  <c r="K3373" i="12"/>
  <c r="Q3373" i="12"/>
  <c r="R3373" i="12" s="1"/>
  <c r="Q3374" i="12" l="1"/>
  <c r="R3374" i="12" s="1"/>
  <c r="W3374" i="12"/>
  <c r="E565" i="13"/>
  <c r="N3375" i="12"/>
  <c r="O3375" i="12" s="1"/>
  <c r="P3375" i="12" s="1"/>
  <c r="J3375" i="12"/>
  <c r="Y3375" i="12"/>
  <c r="I3375" i="12"/>
  <c r="V3375" i="12"/>
  <c r="B3376" i="12"/>
  <c r="U3375" i="12"/>
  <c r="E3375" i="12"/>
  <c r="F3375" i="12" s="1"/>
  <c r="K3374" i="12"/>
  <c r="W3375" i="12" l="1"/>
  <c r="K3375" i="12"/>
  <c r="Q3375" i="12"/>
  <c r="R3375" i="12" s="1"/>
  <c r="E564" i="13"/>
  <c r="N3376" i="12"/>
  <c r="O3376" i="12" s="1"/>
  <c r="P3376" i="12" s="1"/>
  <c r="J3376" i="12"/>
  <c r="Y3376" i="12"/>
  <c r="I3376" i="12"/>
  <c r="V3376" i="12"/>
  <c r="B3377" i="12"/>
  <c r="U3376" i="12"/>
  <c r="E3376" i="12"/>
  <c r="F3376" i="12" s="1"/>
  <c r="Q3376" i="12" l="1"/>
  <c r="R3376" i="12" s="1"/>
  <c r="K3376" i="12"/>
  <c r="W3376" i="12"/>
  <c r="E563" i="13"/>
  <c r="J3377" i="12"/>
  <c r="Y3377" i="12"/>
  <c r="I3377" i="12"/>
  <c r="V3377" i="12"/>
  <c r="B3378" i="12"/>
  <c r="U3377" i="12"/>
  <c r="E3377" i="12"/>
  <c r="F3377" i="12" s="1"/>
  <c r="N3377" i="12"/>
  <c r="O3377" i="12" s="1"/>
  <c r="P3377" i="12" s="1"/>
  <c r="K3377" i="12" l="1"/>
  <c r="Q3377" i="12"/>
  <c r="R3377" i="12" s="1"/>
  <c r="W3377" i="12"/>
  <c r="E562" i="13"/>
  <c r="J3378" i="12"/>
  <c r="Y3378" i="12"/>
  <c r="I3378" i="12"/>
  <c r="V3378" i="12"/>
  <c r="B3379" i="12"/>
  <c r="U3378" i="12"/>
  <c r="E3378" i="12"/>
  <c r="F3378" i="12" s="1"/>
  <c r="N3378" i="12"/>
  <c r="O3378" i="12" s="1"/>
  <c r="P3378" i="12" s="1"/>
  <c r="W3378" i="12" l="1"/>
  <c r="Q3378" i="12"/>
  <c r="R3378" i="12" s="1"/>
  <c r="E561" i="13"/>
  <c r="V3379" i="12"/>
  <c r="B3380" i="12"/>
  <c r="U3379" i="12"/>
  <c r="E3379" i="12"/>
  <c r="F3379" i="12" s="1"/>
  <c r="N3379" i="12"/>
  <c r="O3379" i="12" s="1"/>
  <c r="P3379" i="12" s="1"/>
  <c r="J3379" i="12"/>
  <c r="Y3379" i="12"/>
  <c r="I3379" i="12"/>
  <c r="K3378" i="12"/>
  <c r="W3379" i="12" l="1"/>
  <c r="Q3379" i="12"/>
  <c r="R3379" i="12" s="1"/>
  <c r="E560" i="13"/>
  <c r="N3380" i="12"/>
  <c r="O3380" i="12" s="1"/>
  <c r="P3380" i="12" s="1"/>
  <c r="J3380" i="12"/>
  <c r="Y3380" i="12"/>
  <c r="I3380" i="12"/>
  <c r="B3381" i="12"/>
  <c r="V3380" i="12"/>
  <c r="U3380" i="12"/>
  <c r="E3380" i="12"/>
  <c r="F3380" i="12" s="1"/>
  <c r="K3379" i="12"/>
  <c r="W3380" i="12" l="1"/>
  <c r="Q3380" i="12"/>
  <c r="R3380" i="12" s="1"/>
  <c r="E559" i="13"/>
  <c r="N3381" i="12"/>
  <c r="O3381" i="12" s="1"/>
  <c r="P3381" i="12" s="1"/>
  <c r="J3381" i="12"/>
  <c r="Y3381" i="12"/>
  <c r="I3381" i="12"/>
  <c r="V3381" i="12"/>
  <c r="B3382" i="12"/>
  <c r="U3381" i="12"/>
  <c r="E3381" i="12"/>
  <c r="F3381" i="12" s="1"/>
  <c r="K3380" i="12"/>
  <c r="Q3381" i="12" l="1"/>
  <c r="R3381" i="12" s="1"/>
  <c r="W3381" i="12"/>
  <c r="E558" i="13"/>
  <c r="N3382" i="12"/>
  <c r="O3382" i="12" s="1"/>
  <c r="P3382" i="12" s="1"/>
  <c r="J3382" i="12"/>
  <c r="Y3382" i="12"/>
  <c r="I3382" i="12"/>
  <c r="V3382" i="12"/>
  <c r="B3383" i="12"/>
  <c r="U3382" i="12"/>
  <c r="E3382" i="12"/>
  <c r="F3382" i="12" s="1"/>
  <c r="K3381" i="12"/>
  <c r="K3382" i="12" l="1"/>
  <c r="Q3382" i="12"/>
  <c r="R3382" i="12" s="1"/>
  <c r="W3382" i="12"/>
  <c r="E557" i="13"/>
  <c r="J3383" i="12"/>
  <c r="Y3383" i="12"/>
  <c r="I3383" i="12"/>
  <c r="V3383" i="12"/>
  <c r="B3384" i="12"/>
  <c r="U3383" i="12"/>
  <c r="E3383" i="12"/>
  <c r="F3383" i="12" s="1"/>
  <c r="N3383" i="12"/>
  <c r="O3383" i="12" s="1"/>
  <c r="P3383" i="12" s="1"/>
  <c r="K3383" i="12" l="1"/>
  <c r="Q3383" i="12"/>
  <c r="R3383" i="12" s="1"/>
  <c r="W3383" i="12"/>
  <c r="E556" i="13"/>
  <c r="V3384" i="12"/>
  <c r="B3385" i="12"/>
  <c r="U3384" i="12"/>
  <c r="E3384" i="12"/>
  <c r="F3384" i="12" s="1"/>
  <c r="N3384" i="12"/>
  <c r="O3384" i="12" s="1"/>
  <c r="P3384" i="12" s="1"/>
  <c r="Y3384" i="12"/>
  <c r="J3384" i="12"/>
  <c r="I3384" i="12"/>
  <c r="W3384" i="12" l="1"/>
  <c r="Q3384" i="12"/>
  <c r="R3384" i="12" s="1"/>
  <c r="K3384" i="12"/>
  <c r="E555" i="13"/>
  <c r="B3386" i="12"/>
  <c r="U3385" i="12"/>
  <c r="E3385" i="12"/>
  <c r="F3385" i="12" s="1"/>
  <c r="N3385" i="12"/>
  <c r="O3385" i="12" s="1"/>
  <c r="P3385" i="12" s="1"/>
  <c r="J3385" i="12"/>
  <c r="Y3385" i="12"/>
  <c r="I3385" i="12"/>
  <c r="V3385" i="12"/>
  <c r="K3385" i="12" l="1"/>
  <c r="Q3385" i="12"/>
  <c r="R3385" i="12" s="1"/>
  <c r="W3385" i="12"/>
  <c r="E554" i="13"/>
  <c r="N3386" i="12"/>
  <c r="O3386" i="12" s="1"/>
  <c r="P3386" i="12" s="1"/>
  <c r="J3386" i="12"/>
  <c r="Y3386" i="12"/>
  <c r="I3386" i="12"/>
  <c r="V3386" i="12"/>
  <c r="B3387" i="12"/>
  <c r="U3386" i="12"/>
  <c r="E3386" i="12"/>
  <c r="F3386" i="12" s="1"/>
  <c r="K3386" i="12" l="1"/>
  <c r="W3386" i="12"/>
  <c r="Q3386" i="12"/>
  <c r="R3386" i="12" s="1"/>
  <c r="E553" i="13"/>
  <c r="N3387" i="12"/>
  <c r="O3387" i="12" s="1"/>
  <c r="P3387" i="12" s="1"/>
  <c r="J3387" i="12"/>
  <c r="Y3387" i="12"/>
  <c r="I3387" i="12"/>
  <c r="V3387" i="12"/>
  <c r="B3388" i="12"/>
  <c r="U3387" i="12"/>
  <c r="E3387" i="12"/>
  <c r="F3387" i="12" s="1"/>
  <c r="W3387" i="12" l="1"/>
  <c r="E552" i="13"/>
  <c r="J3388" i="12"/>
  <c r="Y3388" i="12"/>
  <c r="I3388" i="12"/>
  <c r="V3388" i="12"/>
  <c r="B3389" i="12"/>
  <c r="U3388" i="12"/>
  <c r="E3388" i="12"/>
  <c r="F3388" i="12" s="1"/>
  <c r="N3388" i="12"/>
  <c r="O3388" i="12" s="1"/>
  <c r="P3388" i="12" s="1"/>
  <c r="Q3387" i="12"/>
  <c r="R3387" i="12" s="1"/>
  <c r="K3387" i="12"/>
  <c r="Q3388" i="12" l="1"/>
  <c r="R3388" i="12" s="1"/>
  <c r="E551" i="13"/>
  <c r="Y3389" i="12"/>
  <c r="I3389" i="12"/>
  <c r="V3389" i="12"/>
  <c r="B3390" i="12"/>
  <c r="U3389" i="12"/>
  <c r="E3389" i="12"/>
  <c r="F3389" i="12" s="1"/>
  <c r="N3389" i="12"/>
  <c r="O3389" i="12" s="1"/>
  <c r="P3389" i="12" s="1"/>
  <c r="J3389" i="12"/>
  <c r="K3388" i="12"/>
  <c r="W3388" i="12"/>
  <c r="W3389" i="12" l="1"/>
  <c r="E550" i="13"/>
  <c r="V3390" i="12"/>
  <c r="B3391" i="12"/>
  <c r="U3390" i="12"/>
  <c r="E3390" i="12"/>
  <c r="F3390" i="12" s="1"/>
  <c r="N3390" i="12"/>
  <c r="O3390" i="12" s="1"/>
  <c r="P3390" i="12" s="1"/>
  <c r="J3390" i="12"/>
  <c r="Y3390" i="12"/>
  <c r="I3390" i="12"/>
  <c r="K3389" i="12"/>
  <c r="Q3389" i="12"/>
  <c r="R3389" i="12" s="1"/>
  <c r="K3390" i="12" l="1"/>
  <c r="W3390" i="12"/>
  <c r="Q3390" i="12"/>
  <c r="R3390" i="12" s="1"/>
  <c r="E549" i="13"/>
  <c r="N3391" i="12"/>
  <c r="O3391" i="12" s="1"/>
  <c r="P3391" i="12" s="1"/>
  <c r="J3391" i="12"/>
  <c r="Y3391" i="12"/>
  <c r="I3391" i="12"/>
  <c r="V3391" i="12"/>
  <c r="B3392" i="12"/>
  <c r="U3391" i="12"/>
  <c r="E3391" i="12"/>
  <c r="F3391" i="12" s="1"/>
  <c r="W3391" i="12" l="1"/>
  <c r="Q3391" i="12"/>
  <c r="R3391" i="12" s="1"/>
  <c r="E548" i="13"/>
  <c r="N3392" i="12"/>
  <c r="O3392" i="12" s="1"/>
  <c r="P3392" i="12" s="1"/>
  <c r="J3392" i="12"/>
  <c r="Y3392" i="12"/>
  <c r="I3392" i="12"/>
  <c r="V3392" i="12"/>
  <c r="B3393" i="12"/>
  <c r="U3392" i="12"/>
  <c r="E3392" i="12"/>
  <c r="F3392" i="12" s="1"/>
  <c r="K3391" i="12"/>
  <c r="W3392" i="12" l="1"/>
  <c r="K3392" i="12"/>
  <c r="Q3392" i="12"/>
  <c r="R3392" i="12" s="1"/>
  <c r="E547" i="13"/>
  <c r="J3393" i="12"/>
  <c r="Y3393" i="12"/>
  <c r="I3393" i="12"/>
  <c r="V3393" i="12"/>
  <c r="B3394" i="12"/>
  <c r="U3393" i="12"/>
  <c r="E3393" i="12"/>
  <c r="F3393" i="12" s="1"/>
  <c r="N3393" i="12"/>
  <c r="O3393" i="12" s="1"/>
  <c r="P3393" i="12" s="1"/>
  <c r="W3393" i="12" l="1"/>
  <c r="Q3393" i="12"/>
  <c r="R3393" i="12" s="1"/>
  <c r="E546" i="13"/>
  <c r="N3394" i="12"/>
  <c r="O3394" i="12" s="1"/>
  <c r="P3394" i="12" s="1"/>
  <c r="B3395" i="12"/>
  <c r="U3394" i="12"/>
  <c r="J3394" i="12"/>
  <c r="I3394" i="12"/>
  <c r="Y3394" i="12"/>
  <c r="E3394" i="12"/>
  <c r="F3394" i="12" s="1"/>
  <c r="V3394" i="12"/>
  <c r="K3393" i="12"/>
  <c r="W3394" i="12" l="1"/>
  <c r="E545" i="13"/>
  <c r="J3395" i="12"/>
  <c r="N3395" i="12"/>
  <c r="O3395" i="12" s="1"/>
  <c r="P3395" i="12" s="1"/>
  <c r="I3395" i="12"/>
  <c r="Y3395" i="12"/>
  <c r="E3395" i="12"/>
  <c r="F3395" i="12" s="1"/>
  <c r="V3395" i="12"/>
  <c r="U3395" i="12"/>
  <c r="B3396" i="12"/>
  <c r="Q3394" i="12"/>
  <c r="R3394" i="12" s="1"/>
  <c r="K3394" i="12"/>
  <c r="K3395" i="12" l="1"/>
  <c r="Q3395" i="12"/>
  <c r="R3395" i="12" s="1"/>
  <c r="E544" i="13"/>
  <c r="J3396" i="12"/>
  <c r="U3396" i="12"/>
  <c r="B3397" i="12"/>
  <c r="N3396" i="12"/>
  <c r="O3396" i="12" s="1"/>
  <c r="P3396" i="12" s="1"/>
  <c r="I3396" i="12"/>
  <c r="E3396" i="12"/>
  <c r="F3396" i="12" s="1"/>
  <c r="Y3396" i="12"/>
  <c r="V3396" i="12"/>
  <c r="W3395" i="12"/>
  <c r="K3396" i="12" l="1"/>
  <c r="Q3396" i="12"/>
  <c r="R3396" i="12" s="1"/>
  <c r="E543" i="13"/>
  <c r="B3398" i="12"/>
  <c r="U3397" i="12"/>
  <c r="E3397" i="12"/>
  <c r="F3397" i="12" s="1"/>
  <c r="I3397" i="12"/>
  <c r="Y3397" i="12"/>
  <c r="V3397" i="12"/>
  <c r="N3397" i="12"/>
  <c r="O3397" i="12" s="1"/>
  <c r="P3397" i="12" s="1"/>
  <c r="J3397" i="12"/>
  <c r="W3396" i="12"/>
  <c r="Q3397" i="12" l="1"/>
  <c r="R3397" i="12" s="1"/>
  <c r="W3397" i="12"/>
  <c r="E542" i="13"/>
  <c r="V3398" i="12"/>
  <c r="B3399" i="12"/>
  <c r="U3398" i="12"/>
  <c r="E3398" i="12"/>
  <c r="F3398" i="12" s="1"/>
  <c r="Y3398" i="12"/>
  <c r="I3398" i="12"/>
  <c r="N3398" i="12"/>
  <c r="O3398" i="12" s="1"/>
  <c r="P3398" i="12" s="1"/>
  <c r="J3398" i="12"/>
  <c r="K3397" i="12"/>
  <c r="K3398" i="12" l="1"/>
  <c r="W3398" i="12"/>
  <c r="Q3398" i="12"/>
  <c r="R3398" i="12" s="1"/>
  <c r="E541" i="13"/>
  <c r="N3399" i="12"/>
  <c r="O3399" i="12" s="1"/>
  <c r="P3399" i="12" s="1"/>
  <c r="V3399" i="12"/>
  <c r="B3400" i="12"/>
  <c r="J3399" i="12"/>
  <c r="I3399" i="12"/>
  <c r="E3399" i="12"/>
  <c r="F3399" i="12" s="1"/>
  <c r="Y3399" i="12"/>
  <c r="U3399" i="12"/>
  <c r="E540" i="13" l="1"/>
  <c r="N3400" i="12"/>
  <c r="O3400" i="12" s="1"/>
  <c r="P3400" i="12" s="1"/>
  <c r="Y3400" i="12"/>
  <c r="V3400" i="12"/>
  <c r="U3400" i="12"/>
  <c r="J3400" i="12"/>
  <c r="I3400" i="12"/>
  <c r="B3401" i="12"/>
  <c r="E3400" i="12"/>
  <c r="F3400" i="12" s="1"/>
  <c r="Q3399" i="12"/>
  <c r="R3399" i="12" s="1"/>
  <c r="W3399" i="12"/>
  <c r="K3399" i="12"/>
  <c r="W3400" i="12" l="1"/>
  <c r="Q3400" i="12"/>
  <c r="R3400" i="12" s="1"/>
  <c r="E539" i="13"/>
  <c r="J3401" i="12"/>
  <c r="Y3401" i="12"/>
  <c r="I3401" i="12"/>
  <c r="V3401" i="12"/>
  <c r="U3401" i="12"/>
  <c r="N3401" i="12"/>
  <c r="O3401" i="12" s="1"/>
  <c r="P3401" i="12" s="1"/>
  <c r="E3401" i="12"/>
  <c r="F3401" i="12" s="1"/>
  <c r="B3402" i="12"/>
  <c r="K3400" i="12"/>
  <c r="W3401" i="12" l="1"/>
  <c r="Q3401" i="12"/>
  <c r="R3401" i="12" s="1"/>
  <c r="K3401" i="12"/>
  <c r="E538" i="13"/>
  <c r="J3402" i="12"/>
  <c r="Y3402" i="12"/>
  <c r="I3402" i="12"/>
  <c r="V3402" i="12"/>
  <c r="B3403" i="12"/>
  <c r="U3402" i="12"/>
  <c r="E3402" i="12"/>
  <c r="F3402" i="12" s="1"/>
  <c r="N3402" i="12"/>
  <c r="O3402" i="12" s="1"/>
  <c r="P3402" i="12" s="1"/>
  <c r="W3402" i="12" l="1"/>
  <c r="E537" i="13"/>
  <c r="V3403" i="12"/>
  <c r="B3404" i="12"/>
  <c r="U3403" i="12"/>
  <c r="E3403" i="12"/>
  <c r="F3403" i="12" s="1"/>
  <c r="J3403" i="12"/>
  <c r="Y3403" i="12"/>
  <c r="N3403" i="12"/>
  <c r="O3403" i="12" s="1"/>
  <c r="P3403" i="12" s="1"/>
  <c r="I3403" i="12"/>
  <c r="K3402" i="12"/>
  <c r="Q3402" i="12"/>
  <c r="R3402" i="12" s="1"/>
  <c r="W3403" i="12" l="1"/>
  <c r="Q3403" i="12"/>
  <c r="R3403" i="12" s="1"/>
  <c r="K3403" i="12"/>
  <c r="E536" i="13"/>
  <c r="N3404" i="12"/>
  <c r="O3404" i="12" s="1"/>
  <c r="P3404" i="12" s="1"/>
  <c r="J3404" i="12"/>
  <c r="E3404" i="12"/>
  <c r="F3404" i="12" s="1"/>
  <c r="B3405" i="12"/>
  <c r="Y3404" i="12"/>
  <c r="V3404" i="12"/>
  <c r="U3404" i="12"/>
  <c r="I3404" i="12"/>
  <c r="W3404" i="12" l="1"/>
  <c r="Q3404" i="12"/>
  <c r="R3404" i="12" s="1"/>
  <c r="E535" i="13"/>
  <c r="N3405" i="12"/>
  <c r="O3405" i="12" s="1"/>
  <c r="P3405" i="12" s="1"/>
  <c r="B3406" i="12"/>
  <c r="U3405" i="12"/>
  <c r="E3405" i="12"/>
  <c r="F3405" i="12" s="1"/>
  <c r="I3405" i="12"/>
  <c r="Y3405" i="12"/>
  <c r="V3405" i="12"/>
  <c r="J3405" i="12"/>
  <c r="K3404" i="12"/>
  <c r="W3405" i="12" l="1"/>
  <c r="K3405" i="12"/>
  <c r="E534" i="13"/>
  <c r="N3406" i="12"/>
  <c r="O3406" i="12" s="1"/>
  <c r="P3406" i="12" s="1"/>
  <c r="J3406" i="12"/>
  <c r="Y3406" i="12"/>
  <c r="I3406" i="12"/>
  <c r="E3406" i="12"/>
  <c r="F3406" i="12" s="1"/>
  <c r="B3407" i="12"/>
  <c r="V3406" i="12"/>
  <c r="U3406" i="12"/>
  <c r="Q3405" i="12"/>
  <c r="R3405" i="12" s="1"/>
  <c r="W3406" i="12" l="1"/>
  <c r="Q3406" i="12"/>
  <c r="R3406" i="12" s="1"/>
  <c r="K3406" i="12"/>
  <c r="E533" i="13"/>
  <c r="J3407" i="12"/>
  <c r="Y3407" i="12"/>
  <c r="I3407" i="12"/>
  <c r="V3407" i="12"/>
  <c r="B3408" i="12"/>
  <c r="U3407" i="12"/>
  <c r="E3407" i="12"/>
  <c r="F3407" i="12" s="1"/>
  <c r="N3407" i="12"/>
  <c r="O3407" i="12" s="1"/>
  <c r="P3407" i="12" s="1"/>
  <c r="K3407" i="12" l="1"/>
  <c r="Q3407" i="12"/>
  <c r="R3407" i="12" s="1"/>
  <c r="W3407" i="12"/>
  <c r="E532" i="13"/>
  <c r="V3408" i="12"/>
  <c r="B3409" i="12"/>
  <c r="U3408" i="12"/>
  <c r="E3408" i="12"/>
  <c r="F3408" i="12" s="1"/>
  <c r="N3408" i="12"/>
  <c r="O3408" i="12" s="1"/>
  <c r="P3408" i="12" s="1"/>
  <c r="Y3408" i="12"/>
  <c r="J3408" i="12"/>
  <c r="I3408" i="12"/>
  <c r="Q3408" i="12" l="1"/>
  <c r="R3408" i="12" s="1"/>
  <c r="E531" i="13"/>
  <c r="B3410" i="12"/>
  <c r="U3409" i="12"/>
  <c r="E3409" i="12"/>
  <c r="F3409" i="12" s="1"/>
  <c r="J3409" i="12"/>
  <c r="Y3409" i="12"/>
  <c r="I3409" i="12"/>
  <c r="V3409" i="12"/>
  <c r="N3409" i="12"/>
  <c r="O3409" i="12" s="1"/>
  <c r="P3409" i="12" s="1"/>
  <c r="K3408" i="12"/>
  <c r="W3408" i="12"/>
  <c r="W3409" i="12" l="1"/>
  <c r="Q3409" i="12"/>
  <c r="R3409" i="12" s="1"/>
  <c r="E530" i="13"/>
  <c r="N3410" i="12"/>
  <c r="O3410" i="12" s="1"/>
  <c r="P3410" i="12" s="1"/>
  <c r="Y3410" i="12"/>
  <c r="I3410" i="12"/>
  <c r="V3410" i="12"/>
  <c r="B3411" i="12"/>
  <c r="U3410" i="12"/>
  <c r="E3410" i="12"/>
  <c r="F3410" i="12" s="1"/>
  <c r="J3410" i="12"/>
  <c r="K3409" i="12"/>
  <c r="W3410" i="12" l="1"/>
  <c r="Q3410" i="12"/>
  <c r="R3410" i="12" s="1"/>
  <c r="E529" i="13"/>
  <c r="N3411" i="12"/>
  <c r="O3411" i="12" s="1"/>
  <c r="P3411" i="12" s="1"/>
  <c r="J3411" i="12"/>
  <c r="Y3411" i="12"/>
  <c r="I3411" i="12"/>
  <c r="V3411" i="12"/>
  <c r="B3412" i="12"/>
  <c r="U3411" i="12"/>
  <c r="E3411" i="12"/>
  <c r="F3411" i="12" s="1"/>
  <c r="K3410" i="12"/>
  <c r="K3411" i="12" l="1"/>
  <c r="Q3411" i="12"/>
  <c r="R3411" i="12" s="1"/>
  <c r="W3411" i="12"/>
  <c r="E528" i="13"/>
  <c r="J3412" i="12"/>
  <c r="Y3412" i="12"/>
  <c r="I3412" i="12"/>
  <c r="V3412" i="12"/>
  <c r="U3412" i="12"/>
  <c r="N3412" i="12"/>
  <c r="O3412" i="12" s="1"/>
  <c r="P3412" i="12" s="1"/>
  <c r="E3412" i="12"/>
  <c r="F3412" i="12" s="1"/>
  <c r="B3413" i="12"/>
  <c r="K3412" i="12" l="1"/>
  <c r="E527" i="13"/>
  <c r="Y3413" i="12"/>
  <c r="I3413" i="12"/>
  <c r="V3413" i="12"/>
  <c r="B3414" i="12"/>
  <c r="U3413" i="12"/>
  <c r="E3413" i="12"/>
  <c r="F3413" i="12" s="1"/>
  <c r="N3413" i="12"/>
  <c r="O3413" i="12" s="1"/>
  <c r="P3413" i="12" s="1"/>
  <c r="J3413" i="12"/>
  <c r="W3412" i="12"/>
  <c r="Q3412" i="12"/>
  <c r="R3412" i="12" s="1"/>
  <c r="W3413" i="12" l="1"/>
  <c r="E526" i="13"/>
  <c r="V3414" i="12"/>
  <c r="B3415" i="12"/>
  <c r="U3414" i="12"/>
  <c r="E3414" i="12"/>
  <c r="F3414" i="12" s="1"/>
  <c r="J3414" i="12"/>
  <c r="Y3414" i="12"/>
  <c r="I3414" i="12"/>
  <c r="N3414" i="12"/>
  <c r="O3414" i="12" s="1"/>
  <c r="P3414" i="12" s="1"/>
  <c r="K3413" i="12"/>
  <c r="Q3413" i="12"/>
  <c r="R3413" i="12" s="1"/>
  <c r="Q3414" i="12" l="1"/>
  <c r="R3414" i="12" s="1"/>
  <c r="W3414" i="12"/>
  <c r="E525" i="13"/>
  <c r="N3415" i="12"/>
  <c r="O3415" i="12" s="1"/>
  <c r="P3415" i="12" s="1"/>
  <c r="J3415" i="12"/>
  <c r="Y3415" i="12"/>
  <c r="I3415" i="12"/>
  <c r="V3415" i="12"/>
  <c r="B3416" i="12"/>
  <c r="U3415" i="12"/>
  <c r="E3415" i="12"/>
  <c r="F3415" i="12" s="1"/>
  <c r="K3414" i="12"/>
  <c r="K3415" i="12" l="1"/>
  <c r="Q3415" i="12"/>
  <c r="R3415" i="12" s="1"/>
  <c r="W3415" i="12"/>
  <c r="E524" i="13"/>
  <c r="N3416" i="12"/>
  <c r="O3416" i="12" s="1"/>
  <c r="P3416" i="12" s="1"/>
  <c r="J3416" i="12"/>
  <c r="V3416" i="12"/>
  <c r="B3417" i="12"/>
  <c r="U3416" i="12"/>
  <c r="E3416" i="12"/>
  <c r="F3416" i="12" s="1"/>
  <c r="I3416" i="12"/>
  <c r="Y3416" i="12"/>
  <c r="K3416" i="12" l="1"/>
  <c r="Q3416" i="12"/>
  <c r="R3416" i="12" s="1"/>
  <c r="W3416" i="12"/>
  <c r="E523" i="13"/>
  <c r="J3417" i="12"/>
  <c r="Y3417" i="12"/>
  <c r="I3417" i="12"/>
  <c r="B3418" i="12"/>
  <c r="U3417" i="12"/>
  <c r="E3417" i="12"/>
  <c r="F3417" i="12" s="1"/>
  <c r="V3417" i="12"/>
  <c r="N3417" i="12"/>
  <c r="O3417" i="12" s="1"/>
  <c r="P3417" i="12" s="1"/>
  <c r="Q3417" i="12" l="1"/>
  <c r="R3417" i="12" s="1"/>
  <c r="W3417" i="12"/>
  <c r="E522" i="13"/>
  <c r="J3418" i="12"/>
  <c r="Y3418" i="12"/>
  <c r="I3418" i="12"/>
  <c r="V3418" i="12"/>
  <c r="B3419" i="12"/>
  <c r="U3418" i="12"/>
  <c r="E3418" i="12"/>
  <c r="F3418" i="12" s="1"/>
  <c r="N3418" i="12"/>
  <c r="O3418" i="12" s="1"/>
  <c r="P3418" i="12" s="1"/>
  <c r="K3417" i="12"/>
  <c r="W3418" i="12" l="1"/>
  <c r="Q3418" i="12"/>
  <c r="R3418" i="12" s="1"/>
  <c r="E521" i="13"/>
  <c r="V3419" i="12"/>
  <c r="B3420" i="12"/>
  <c r="U3419" i="12"/>
  <c r="E3419" i="12"/>
  <c r="F3419" i="12" s="1"/>
  <c r="N3419" i="12"/>
  <c r="O3419" i="12" s="1"/>
  <c r="P3419" i="12" s="1"/>
  <c r="J3419" i="12"/>
  <c r="Y3419" i="12"/>
  <c r="I3419" i="12"/>
  <c r="K3418" i="12"/>
  <c r="Q3419" i="12" l="1"/>
  <c r="R3419" i="12" s="1"/>
  <c r="K3419" i="12"/>
  <c r="W3419" i="12"/>
  <c r="E520" i="13"/>
  <c r="N3420" i="12"/>
  <c r="O3420" i="12" s="1"/>
  <c r="P3420" i="12" s="1"/>
  <c r="J3420" i="12"/>
  <c r="Y3420" i="12"/>
  <c r="I3420" i="12"/>
  <c r="B3421" i="12"/>
  <c r="V3420" i="12"/>
  <c r="U3420" i="12"/>
  <c r="E3420" i="12"/>
  <c r="F3420" i="12" s="1"/>
  <c r="Q3420" i="12" l="1"/>
  <c r="R3420" i="12" s="1"/>
  <c r="W3420" i="12"/>
  <c r="E519" i="13"/>
  <c r="N3421" i="12"/>
  <c r="O3421" i="12" s="1"/>
  <c r="P3421" i="12" s="1"/>
  <c r="Y3421" i="12"/>
  <c r="I3421" i="12"/>
  <c r="V3421" i="12"/>
  <c r="B3422" i="12"/>
  <c r="U3421" i="12"/>
  <c r="E3421" i="12"/>
  <c r="F3421" i="12" s="1"/>
  <c r="J3421" i="12"/>
  <c r="K3420" i="12"/>
  <c r="W3421" i="12" l="1"/>
  <c r="K3421" i="12"/>
  <c r="Q3421" i="12"/>
  <c r="R3421" i="12" s="1"/>
  <c r="E518" i="13"/>
  <c r="N3422" i="12"/>
  <c r="O3422" i="12" s="1"/>
  <c r="P3422" i="12" s="1"/>
  <c r="J3422" i="12"/>
  <c r="Y3422" i="12"/>
  <c r="I3422" i="12"/>
  <c r="V3422" i="12"/>
  <c r="B3423" i="12"/>
  <c r="U3422" i="12"/>
  <c r="E3422" i="12"/>
  <c r="F3422" i="12" s="1"/>
  <c r="K3422" i="12" l="1"/>
  <c r="Q3422" i="12"/>
  <c r="R3422" i="12" s="1"/>
  <c r="W3422" i="12"/>
  <c r="E517" i="13"/>
  <c r="J3423" i="12"/>
  <c r="Y3423" i="12"/>
  <c r="I3423" i="12"/>
  <c r="V3423" i="12"/>
  <c r="B3424" i="12"/>
  <c r="U3423" i="12"/>
  <c r="E3423" i="12"/>
  <c r="F3423" i="12" s="1"/>
  <c r="N3423" i="12"/>
  <c r="O3423" i="12" s="1"/>
  <c r="P3423" i="12" s="1"/>
  <c r="W3423" i="12" l="1"/>
  <c r="E516" i="13"/>
  <c r="V3424" i="12"/>
  <c r="B3425" i="12"/>
  <c r="U3424" i="12"/>
  <c r="E3424" i="12"/>
  <c r="F3424" i="12" s="1"/>
  <c r="N3424" i="12"/>
  <c r="O3424" i="12" s="1"/>
  <c r="P3424" i="12" s="1"/>
  <c r="Y3424" i="12"/>
  <c r="J3424" i="12"/>
  <c r="I3424" i="12"/>
  <c r="K3423" i="12"/>
  <c r="Q3423" i="12"/>
  <c r="R3423" i="12" s="1"/>
  <c r="K3424" i="12" l="1"/>
  <c r="W3424" i="12"/>
  <c r="Q3424" i="12"/>
  <c r="R3424" i="12" s="1"/>
  <c r="E515" i="13"/>
  <c r="B3426" i="12"/>
  <c r="U3425" i="12"/>
  <c r="E3425" i="12"/>
  <c r="F3425" i="12" s="1"/>
  <c r="J3425" i="12"/>
  <c r="Y3425" i="12"/>
  <c r="I3425" i="12"/>
  <c r="V3425" i="12"/>
  <c r="N3425" i="12"/>
  <c r="O3425" i="12" s="1"/>
  <c r="P3425" i="12" s="1"/>
  <c r="K3425" i="12" l="1"/>
  <c r="W3425" i="12"/>
  <c r="E514" i="13"/>
  <c r="N3426" i="12"/>
  <c r="O3426" i="12" s="1"/>
  <c r="P3426" i="12" s="1"/>
  <c r="J3426" i="12"/>
  <c r="Y3426" i="12"/>
  <c r="I3426" i="12"/>
  <c r="V3426" i="12"/>
  <c r="B3427" i="12"/>
  <c r="U3426" i="12"/>
  <c r="E3426" i="12"/>
  <c r="F3426" i="12" s="1"/>
  <c r="Q3425" i="12"/>
  <c r="R3425" i="12" s="1"/>
  <c r="K3426" i="12" l="1"/>
  <c r="Q3426" i="12"/>
  <c r="R3426" i="12" s="1"/>
  <c r="W3426" i="12"/>
  <c r="E513" i="13"/>
  <c r="N3427" i="12"/>
  <c r="O3427" i="12" s="1"/>
  <c r="P3427" i="12" s="1"/>
  <c r="J3427" i="12"/>
  <c r="Y3427" i="12"/>
  <c r="I3427" i="12"/>
  <c r="V3427" i="12"/>
  <c r="B3428" i="12"/>
  <c r="U3427" i="12"/>
  <c r="E3427" i="12"/>
  <c r="F3427" i="12" s="1"/>
  <c r="Q3427" i="12" l="1"/>
  <c r="R3427" i="12" s="1"/>
  <c r="W3427" i="12"/>
  <c r="E512" i="13"/>
  <c r="J3428" i="12"/>
  <c r="Y3428" i="12"/>
  <c r="I3428" i="12"/>
  <c r="V3428" i="12"/>
  <c r="N3428" i="12"/>
  <c r="O3428" i="12" s="1"/>
  <c r="P3428" i="12" s="1"/>
  <c r="E3428" i="12"/>
  <c r="F3428" i="12" s="1"/>
  <c r="B3429" i="12"/>
  <c r="U3428" i="12"/>
  <c r="K3427" i="12"/>
  <c r="W3428" i="12" l="1"/>
  <c r="K3428" i="12"/>
  <c r="E511" i="13"/>
  <c r="Y3429" i="12"/>
  <c r="I3429" i="12"/>
  <c r="V3429" i="12"/>
  <c r="B3430" i="12"/>
  <c r="U3429" i="12"/>
  <c r="E3429" i="12"/>
  <c r="F3429" i="12" s="1"/>
  <c r="N3429" i="12"/>
  <c r="O3429" i="12" s="1"/>
  <c r="P3429" i="12" s="1"/>
  <c r="J3429" i="12"/>
  <c r="Q3428" i="12"/>
  <c r="R3428" i="12" s="1"/>
  <c r="Q3429" i="12" l="1"/>
  <c r="R3429" i="12" s="1"/>
  <c r="W3429" i="12"/>
  <c r="E510" i="13"/>
  <c r="V3430" i="12"/>
  <c r="B3431" i="12"/>
  <c r="U3430" i="12"/>
  <c r="E3430" i="12"/>
  <c r="F3430" i="12" s="1"/>
  <c r="N3430" i="12"/>
  <c r="O3430" i="12" s="1"/>
  <c r="P3430" i="12" s="1"/>
  <c r="J3430" i="12"/>
  <c r="Y3430" i="12"/>
  <c r="I3430" i="12"/>
  <c r="K3429" i="12"/>
  <c r="K3430" i="12" l="1"/>
  <c r="Q3430" i="12"/>
  <c r="R3430" i="12" s="1"/>
  <c r="W3430" i="12"/>
  <c r="E509" i="13"/>
  <c r="N3431" i="12"/>
  <c r="O3431" i="12" s="1"/>
  <c r="P3431" i="12" s="1"/>
  <c r="J3431" i="12"/>
  <c r="Y3431" i="12"/>
  <c r="I3431" i="12"/>
  <c r="V3431" i="12"/>
  <c r="B3432" i="12"/>
  <c r="U3431" i="12"/>
  <c r="E3431" i="12"/>
  <c r="F3431" i="12" s="1"/>
  <c r="W3431" i="12" l="1"/>
  <c r="K3431" i="12"/>
  <c r="Q3431" i="12"/>
  <c r="R3431" i="12" s="1"/>
  <c r="E508" i="13"/>
  <c r="N3432" i="12"/>
  <c r="O3432" i="12" s="1"/>
  <c r="P3432" i="12" s="1"/>
  <c r="J3432" i="12"/>
  <c r="V3432" i="12"/>
  <c r="B3433" i="12"/>
  <c r="U3432" i="12"/>
  <c r="E3432" i="12"/>
  <c r="F3432" i="12" s="1"/>
  <c r="Y3432" i="12"/>
  <c r="I3432" i="12"/>
  <c r="K3432" i="12" l="1"/>
  <c r="Q3432" i="12"/>
  <c r="R3432" i="12" s="1"/>
  <c r="W3432" i="12"/>
  <c r="E507" i="13"/>
  <c r="J3433" i="12"/>
  <c r="Y3433" i="12"/>
  <c r="I3433" i="12"/>
  <c r="B3434" i="12"/>
  <c r="U3433" i="12"/>
  <c r="E3433" i="12"/>
  <c r="F3433" i="12" s="1"/>
  <c r="N3433" i="12"/>
  <c r="O3433" i="12" s="1"/>
  <c r="P3433" i="12" s="1"/>
  <c r="V3433" i="12"/>
  <c r="E506" i="13" l="1"/>
  <c r="J3434" i="12"/>
  <c r="Y3434" i="12"/>
  <c r="I3434" i="12"/>
  <c r="V3434" i="12"/>
  <c r="B3435" i="12"/>
  <c r="U3434" i="12"/>
  <c r="E3434" i="12"/>
  <c r="F3434" i="12" s="1"/>
  <c r="N3434" i="12"/>
  <c r="O3434" i="12" s="1"/>
  <c r="P3434" i="12" s="1"/>
  <c r="K3433" i="12"/>
  <c r="Q3433" i="12"/>
  <c r="R3433" i="12" s="1"/>
  <c r="W3433" i="12"/>
  <c r="W3434" i="12" l="1"/>
  <c r="Q3434" i="12"/>
  <c r="R3434" i="12" s="1"/>
  <c r="E505" i="13"/>
  <c r="V3435" i="12"/>
  <c r="B3436" i="12"/>
  <c r="U3435" i="12"/>
  <c r="E3435" i="12"/>
  <c r="F3435" i="12" s="1"/>
  <c r="N3435" i="12"/>
  <c r="O3435" i="12" s="1"/>
  <c r="P3435" i="12" s="1"/>
  <c r="J3435" i="12"/>
  <c r="Y3435" i="12"/>
  <c r="I3435" i="12"/>
  <c r="K3434" i="12"/>
  <c r="W3435" i="12" l="1"/>
  <c r="E504" i="13"/>
  <c r="B3437" i="12"/>
  <c r="U3436" i="12"/>
  <c r="E3436" i="12"/>
  <c r="F3436" i="12" s="1"/>
  <c r="N3436" i="12"/>
  <c r="O3436" i="12" s="1"/>
  <c r="P3436" i="12" s="1"/>
  <c r="J3436" i="12"/>
  <c r="Y3436" i="12"/>
  <c r="I3436" i="12"/>
  <c r="V3436" i="12"/>
  <c r="K3435" i="12"/>
  <c r="Q3435" i="12"/>
  <c r="R3435" i="12" s="1"/>
  <c r="W3436" i="12" l="1"/>
  <c r="Q3436" i="12"/>
  <c r="R3436" i="12" s="1"/>
  <c r="E503" i="13"/>
  <c r="N3437" i="12"/>
  <c r="O3437" i="12" s="1"/>
  <c r="P3437" i="12" s="1"/>
  <c r="J3437" i="12"/>
  <c r="Y3437" i="12"/>
  <c r="I3437" i="12"/>
  <c r="V3437" i="12"/>
  <c r="B3438" i="12"/>
  <c r="U3437" i="12"/>
  <c r="E3437" i="12"/>
  <c r="F3437" i="12" s="1"/>
  <c r="K3436" i="12"/>
  <c r="W3437" i="12" l="1"/>
  <c r="K3437" i="12"/>
  <c r="Q3437" i="12"/>
  <c r="R3437" i="12" s="1"/>
  <c r="E502" i="13"/>
  <c r="N3438" i="12"/>
  <c r="O3438" i="12" s="1"/>
  <c r="P3438" i="12" s="1"/>
  <c r="J3438" i="12"/>
  <c r="Y3438" i="12"/>
  <c r="I3438" i="12"/>
  <c r="V3438" i="12"/>
  <c r="B3439" i="12"/>
  <c r="U3438" i="12"/>
  <c r="E3438" i="12"/>
  <c r="F3438" i="12" s="1"/>
  <c r="K3438" i="12" l="1"/>
  <c r="W3438" i="12"/>
  <c r="Q3438" i="12"/>
  <c r="R3438" i="12" s="1"/>
  <c r="E501" i="13"/>
  <c r="J3439" i="12"/>
  <c r="Y3439" i="12"/>
  <c r="I3439" i="12"/>
  <c r="V3439" i="12"/>
  <c r="B3440" i="12"/>
  <c r="U3439" i="12"/>
  <c r="E3439" i="12"/>
  <c r="F3439" i="12" s="1"/>
  <c r="N3439" i="12"/>
  <c r="O3439" i="12" s="1"/>
  <c r="P3439" i="12" s="1"/>
  <c r="E500" i="13" l="1"/>
  <c r="Y3440" i="12"/>
  <c r="I3440" i="12"/>
  <c r="V3440" i="12"/>
  <c r="B3441" i="12"/>
  <c r="U3440" i="12"/>
  <c r="E3440" i="12"/>
  <c r="F3440" i="12" s="1"/>
  <c r="N3440" i="12"/>
  <c r="O3440" i="12" s="1"/>
  <c r="P3440" i="12" s="1"/>
  <c r="J3440" i="12"/>
  <c r="K3439" i="12"/>
  <c r="Q3439" i="12"/>
  <c r="R3439" i="12" s="1"/>
  <c r="W3439" i="12"/>
  <c r="W3440" i="12" l="1"/>
  <c r="Q3440" i="12"/>
  <c r="R3440" i="12" s="1"/>
  <c r="E499" i="13"/>
  <c r="V3441" i="12"/>
  <c r="B3442" i="12"/>
  <c r="U3441" i="12"/>
  <c r="E3441" i="12"/>
  <c r="F3441" i="12" s="1"/>
  <c r="N3441" i="12"/>
  <c r="O3441" i="12" s="1"/>
  <c r="P3441" i="12" s="1"/>
  <c r="J3441" i="12"/>
  <c r="Y3441" i="12"/>
  <c r="I3441" i="12"/>
  <c r="K3440" i="12"/>
  <c r="W3441" i="12" l="1"/>
  <c r="E498" i="13"/>
  <c r="N3442" i="12"/>
  <c r="O3442" i="12" s="1"/>
  <c r="P3442" i="12" s="1"/>
  <c r="J3442" i="12"/>
  <c r="Y3442" i="12"/>
  <c r="I3442" i="12"/>
  <c r="V3442" i="12"/>
  <c r="B3443" i="12"/>
  <c r="U3442" i="12"/>
  <c r="E3442" i="12"/>
  <c r="F3442" i="12" s="1"/>
  <c r="K3441" i="12"/>
  <c r="Q3441" i="12"/>
  <c r="R3441" i="12" s="1"/>
  <c r="W3442" i="12" l="1"/>
  <c r="K3442" i="12"/>
  <c r="Q3442" i="12"/>
  <c r="R3442" i="12" s="1"/>
  <c r="E497" i="13"/>
  <c r="N3443" i="12"/>
  <c r="O3443" i="12" s="1"/>
  <c r="P3443" i="12" s="1"/>
  <c r="J3443" i="12"/>
  <c r="Y3443" i="12"/>
  <c r="I3443" i="12"/>
  <c r="V3443" i="12"/>
  <c r="B3444" i="12"/>
  <c r="U3443" i="12"/>
  <c r="E3443" i="12"/>
  <c r="F3443" i="12" s="1"/>
  <c r="Q3443" i="12" l="1"/>
  <c r="R3443" i="12" s="1"/>
  <c r="W3443" i="12"/>
  <c r="E496" i="13"/>
  <c r="J3444" i="12"/>
  <c r="Y3444" i="12"/>
  <c r="I3444" i="12"/>
  <c r="V3444" i="12"/>
  <c r="B3445" i="12"/>
  <c r="U3444" i="12"/>
  <c r="E3444" i="12"/>
  <c r="F3444" i="12" s="1"/>
  <c r="N3444" i="12"/>
  <c r="O3444" i="12" s="1"/>
  <c r="P3444" i="12" s="1"/>
  <c r="K3443" i="12"/>
  <c r="Q3444" i="12" l="1"/>
  <c r="R3444" i="12" s="1"/>
  <c r="W3444" i="12"/>
  <c r="E495" i="13"/>
  <c r="J3445" i="12"/>
  <c r="Y3445" i="12"/>
  <c r="I3445" i="12"/>
  <c r="V3445" i="12"/>
  <c r="B3446" i="12"/>
  <c r="U3445" i="12"/>
  <c r="E3445" i="12"/>
  <c r="F3445" i="12" s="1"/>
  <c r="N3445" i="12"/>
  <c r="O3445" i="12" s="1"/>
  <c r="P3445" i="12" s="1"/>
  <c r="K3444" i="12"/>
  <c r="W3445" i="12" l="1"/>
  <c r="E494" i="13"/>
  <c r="V3446" i="12"/>
  <c r="B3447" i="12"/>
  <c r="U3446" i="12"/>
  <c r="E3446" i="12"/>
  <c r="F3446" i="12" s="1"/>
  <c r="N3446" i="12"/>
  <c r="O3446" i="12" s="1"/>
  <c r="P3446" i="12" s="1"/>
  <c r="J3446" i="12"/>
  <c r="Y3446" i="12"/>
  <c r="I3446" i="12"/>
  <c r="K3445" i="12"/>
  <c r="Q3445" i="12"/>
  <c r="R3445" i="12" s="1"/>
  <c r="Q3446" i="12" l="1"/>
  <c r="R3446" i="12" s="1"/>
  <c r="W3446" i="12"/>
  <c r="E493" i="13"/>
  <c r="N3447" i="12"/>
  <c r="O3447" i="12" s="1"/>
  <c r="P3447" i="12" s="1"/>
  <c r="J3447" i="12"/>
  <c r="Y3447" i="12"/>
  <c r="I3447" i="12"/>
  <c r="V3447" i="12"/>
  <c r="B3448" i="12"/>
  <c r="U3447" i="12"/>
  <c r="E3447" i="12"/>
  <c r="F3447" i="12" s="1"/>
  <c r="K3446" i="12"/>
  <c r="W3447" i="12" l="1"/>
  <c r="Q3447" i="12"/>
  <c r="R3447" i="12" s="1"/>
  <c r="E492" i="13"/>
  <c r="N3448" i="12"/>
  <c r="O3448" i="12" s="1"/>
  <c r="P3448" i="12" s="1"/>
  <c r="J3448" i="12"/>
  <c r="Y3448" i="12"/>
  <c r="I3448" i="12"/>
  <c r="V3448" i="12"/>
  <c r="B3449" i="12"/>
  <c r="U3448" i="12"/>
  <c r="E3448" i="12"/>
  <c r="F3448" i="12" s="1"/>
  <c r="K3447" i="12"/>
  <c r="W3448" i="12" l="1"/>
  <c r="E491" i="13"/>
  <c r="N3449" i="12"/>
  <c r="O3449" i="12" s="1"/>
  <c r="P3449" i="12" s="1"/>
  <c r="J3449" i="12"/>
  <c r="Y3449" i="12"/>
  <c r="I3449" i="12"/>
  <c r="V3449" i="12"/>
  <c r="B3450" i="12"/>
  <c r="U3449" i="12"/>
  <c r="E3449" i="12"/>
  <c r="F3449" i="12" s="1"/>
  <c r="Q3448" i="12"/>
  <c r="R3448" i="12" s="1"/>
  <c r="K3448" i="12"/>
  <c r="W3449" i="12" l="1"/>
  <c r="E490" i="13"/>
  <c r="J3450" i="12"/>
  <c r="Y3450" i="12"/>
  <c r="I3450" i="12"/>
  <c r="V3450" i="12"/>
  <c r="B3451" i="12"/>
  <c r="U3450" i="12"/>
  <c r="E3450" i="12"/>
  <c r="F3450" i="12" s="1"/>
  <c r="N3450" i="12"/>
  <c r="O3450" i="12" s="1"/>
  <c r="P3450" i="12" s="1"/>
  <c r="K3449" i="12"/>
  <c r="Q3449" i="12"/>
  <c r="R3449" i="12" s="1"/>
  <c r="W3450" i="12" l="1"/>
  <c r="E489" i="13"/>
  <c r="V3451" i="12"/>
  <c r="B3452" i="12"/>
  <c r="U3451" i="12"/>
  <c r="E3451" i="12"/>
  <c r="F3451" i="12" s="1"/>
  <c r="N3451" i="12"/>
  <c r="O3451" i="12" s="1"/>
  <c r="P3451" i="12" s="1"/>
  <c r="J3451" i="12"/>
  <c r="Y3451" i="12"/>
  <c r="I3451" i="12"/>
  <c r="K3450" i="12"/>
  <c r="Q3450" i="12"/>
  <c r="R3450" i="12" s="1"/>
  <c r="W3451" i="12" l="1"/>
  <c r="E488" i="13"/>
  <c r="B3453" i="12"/>
  <c r="U3452" i="12"/>
  <c r="E3452" i="12"/>
  <c r="F3452" i="12" s="1"/>
  <c r="N3452" i="12"/>
  <c r="O3452" i="12" s="1"/>
  <c r="P3452" i="12" s="1"/>
  <c r="J3452" i="12"/>
  <c r="Y3452" i="12"/>
  <c r="I3452" i="12"/>
  <c r="V3452" i="12"/>
  <c r="K3451" i="12"/>
  <c r="Q3451" i="12"/>
  <c r="R3451" i="12" s="1"/>
  <c r="W3452" i="12" l="1"/>
  <c r="Q3452" i="12"/>
  <c r="R3452" i="12" s="1"/>
  <c r="E487" i="13"/>
  <c r="N3453" i="12"/>
  <c r="O3453" i="12" s="1"/>
  <c r="P3453" i="12" s="1"/>
  <c r="J3453" i="12"/>
  <c r="Y3453" i="12"/>
  <c r="I3453" i="12"/>
  <c r="V3453" i="12"/>
  <c r="B3454" i="12"/>
  <c r="U3453" i="12"/>
  <c r="E3453" i="12"/>
  <c r="F3453" i="12" s="1"/>
  <c r="K3452" i="12"/>
  <c r="W3453" i="12" l="1"/>
  <c r="K3453" i="12"/>
  <c r="Q3453" i="12"/>
  <c r="R3453" i="12" s="1"/>
  <c r="E486" i="13"/>
  <c r="N3454" i="12"/>
  <c r="O3454" i="12" s="1"/>
  <c r="P3454" i="12" s="1"/>
  <c r="J3454" i="12"/>
  <c r="Y3454" i="12"/>
  <c r="I3454" i="12"/>
  <c r="V3454" i="12"/>
  <c r="B3455" i="12"/>
  <c r="U3454" i="12"/>
  <c r="E3454" i="12"/>
  <c r="F3454" i="12" s="1"/>
  <c r="K3454" i="12" l="1"/>
  <c r="Q3454" i="12"/>
  <c r="R3454" i="12" s="1"/>
  <c r="W3454" i="12"/>
  <c r="E485" i="13"/>
  <c r="J3455" i="12"/>
  <c r="Y3455" i="12"/>
  <c r="I3455" i="12"/>
  <c r="V3455" i="12"/>
  <c r="B3456" i="12"/>
  <c r="U3455" i="12"/>
  <c r="E3455" i="12"/>
  <c r="F3455" i="12" s="1"/>
  <c r="N3455" i="12"/>
  <c r="O3455" i="12" s="1"/>
  <c r="P3455" i="12" s="1"/>
  <c r="W3455" i="12" l="1"/>
  <c r="E484" i="13"/>
  <c r="Y3456" i="12"/>
  <c r="I3456" i="12"/>
  <c r="V3456" i="12"/>
  <c r="B3457" i="12"/>
  <c r="U3456" i="12"/>
  <c r="E3456" i="12"/>
  <c r="F3456" i="12" s="1"/>
  <c r="N3456" i="12"/>
  <c r="O3456" i="12" s="1"/>
  <c r="P3456" i="12" s="1"/>
  <c r="J3456" i="12"/>
  <c r="K3455" i="12"/>
  <c r="Q3455" i="12"/>
  <c r="R3455" i="12" s="1"/>
  <c r="W3456" i="12" l="1"/>
  <c r="Q3456" i="12"/>
  <c r="R3456" i="12" s="1"/>
  <c r="E483" i="13"/>
  <c r="V3457" i="12"/>
  <c r="B3458" i="12"/>
  <c r="U3457" i="12"/>
  <c r="E3457" i="12"/>
  <c r="F3457" i="12" s="1"/>
  <c r="N3457" i="12"/>
  <c r="O3457" i="12" s="1"/>
  <c r="P3457" i="12" s="1"/>
  <c r="J3457" i="12"/>
  <c r="Y3457" i="12"/>
  <c r="I3457" i="12"/>
  <c r="K3456" i="12"/>
  <c r="K3457" i="12" l="1"/>
  <c r="W3457" i="12"/>
  <c r="Q3457" i="12"/>
  <c r="R3457" i="12" s="1"/>
  <c r="E482" i="13"/>
  <c r="N3458" i="12"/>
  <c r="O3458" i="12" s="1"/>
  <c r="P3458" i="12" s="1"/>
  <c r="J3458" i="12"/>
  <c r="Y3458" i="12"/>
  <c r="I3458" i="12"/>
  <c r="V3458" i="12"/>
  <c r="B3459" i="12"/>
  <c r="U3458" i="12"/>
  <c r="E3458" i="12"/>
  <c r="F3458" i="12" s="1"/>
  <c r="W3458" i="12" l="1"/>
  <c r="Q3458" i="12"/>
  <c r="R3458" i="12" s="1"/>
  <c r="E481" i="13"/>
  <c r="N3459" i="12"/>
  <c r="O3459" i="12" s="1"/>
  <c r="P3459" i="12" s="1"/>
  <c r="J3459" i="12"/>
  <c r="Y3459" i="12"/>
  <c r="I3459" i="12"/>
  <c r="V3459" i="12"/>
  <c r="B3460" i="12"/>
  <c r="U3459" i="12"/>
  <c r="E3459" i="12"/>
  <c r="F3459" i="12" s="1"/>
  <c r="K3458" i="12"/>
  <c r="W3459" i="12" l="1"/>
  <c r="K3459" i="12"/>
  <c r="Q3459" i="12"/>
  <c r="R3459" i="12" s="1"/>
  <c r="E480" i="13"/>
  <c r="J3460" i="12"/>
  <c r="Y3460" i="12"/>
  <c r="I3460" i="12"/>
  <c r="V3460" i="12"/>
  <c r="B3461" i="12"/>
  <c r="U3460" i="12"/>
  <c r="E3460" i="12"/>
  <c r="F3460" i="12" s="1"/>
  <c r="N3460" i="12"/>
  <c r="O3460" i="12" s="1"/>
  <c r="P3460" i="12" s="1"/>
  <c r="Q3460" i="12" l="1"/>
  <c r="R3460" i="12" s="1"/>
  <c r="W3460" i="12"/>
  <c r="E479" i="13"/>
  <c r="J3461" i="12"/>
  <c r="Y3461" i="12"/>
  <c r="I3461" i="12"/>
  <c r="V3461" i="12"/>
  <c r="B3462" i="12"/>
  <c r="U3461" i="12"/>
  <c r="E3461" i="12"/>
  <c r="F3461" i="12" s="1"/>
  <c r="N3461" i="12"/>
  <c r="O3461" i="12" s="1"/>
  <c r="P3461" i="12" s="1"/>
  <c r="K3460" i="12"/>
  <c r="W3461" i="12" l="1"/>
  <c r="Q3461" i="12"/>
  <c r="R3461" i="12" s="1"/>
  <c r="E478" i="13"/>
  <c r="V3462" i="12"/>
  <c r="U3462" i="12"/>
  <c r="E3462" i="12"/>
  <c r="F3462" i="12" s="1"/>
  <c r="B3463" i="12"/>
  <c r="N3462" i="12"/>
  <c r="O3462" i="12" s="1"/>
  <c r="P3462" i="12" s="1"/>
  <c r="J3462" i="12"/>
  <c r="Y3462" i="12"/>
  <c r="I3462" i="12"/>
  <c r="K3461" i="12"/>
  <c r="W3462" i="12" l="1"/>
  <c r="Q3462" i="12"/>
  <c r="R3462" i="12" s="1"/>
  <c r="E477" i="13"/>
  <c r="V3463" i="12"/>
  <c r="Y3463" i="12"/>
  <c r="E3463" i="12"/>
  <c r="F3463" i="12" s="1"/>
  <c r="U3463" i="12"/>
  <c r="B3464" i="12"/>
  <c r="N3463" i="12"/>
  <c r="O3463" i="12" s="1"/>
  <c r="P3463" i="12" s="1"/>
  <c r="J3463" i="12"/>
  <c r="I3463" i="12"/>
  <c r="K3462" i="12"/>
  <c r="K3463" i="12" l="1"/>
  <c r="W3463" i="12"/>
  <c r="Q3463" i="12"/>
  <c r="R3463" i="12" s="1"/>
  <c r="E476" i="13"/>
  <c r="B3465" i="12"/>
  <c r="U3464" i="12"/>
  <c r="E3464" i="12"/>
  <c r="F3464" i="12" s="1"/>
  <c r="Y3464" i="12"/>
  <c r="V3464" i="12"/>
  <c r="N3464" i="12"/>
  <c r="O3464" i="12" s="1"/>
  <c r="P3464" i="12" s="1"/>
  <c r="J3464" i="12"/>
  <c r="I3464" i="12"/>
  <c r="K3464" i="12" l="1"/>
  <c r="Q3464" i="12"/>
  <c r="R3464" i="12" s="1"/>
  <c r="W3464" i="12"/>
  <c r="E475" i="13"/>
  <c r="B3466" i="12"/>
  <c r="U3465" i="12"/>
  <c r="E3465" i="12"/>
  <c r="F3465" i="12" s="1"/>
  <c r="J3465" i="12"/>
  <c r="I3465" i="12"/>
  <c r="Y3465" i="12"/>
  <c r="V3465" i="12"/>
  <c r="N3465" i="12"/>
  <c r="O3465" i="12" s="1"/>
  <c r="P3465" i="12" s="1"/>
  <c r="K3465" i="12" l="1"/>
  <c r="Q3465" i="12"/>
  <c r="R3465" i="12" s="1"/>
  <c r="W3465" i="12"/>
  <c r="E474" i="13"/>
  <c r="N3466" i="12"/>
  <c r="O3466" i="12" s="1"/>
  <c r="P3466" i="12" s="1"/>
  <c r="B3467" i="12"/>
  <c r="U3466" i="12"/>
  <c r="E3466" i="12"/>
  <c r="F3466" i="12" s="1"/>
  <c r="Y3466" i="12"/>
  <c r="V3466" i="12"/>
  <c r="J3466" i="12"/>
  <c r="I3466" i="12"/>
  <c r="W3466" i="12" l="1"/>
  <c r="E473" i="13"/>
  <c r="N3467" i="12"/>
  <c r="O3467" i="12" s="1"/>
  <c r="P3467" i="12" s="1"/>
  <c r="J3467" i="12"/>
  <c r="I3467" i="12"/>
  <c r="B3468" i="12"/>
  <c r="E3467" i="12"/>
  <c r="F3467" i="12" s="1"/>
  <c r="Y3467" i="12"/>
  <c r="V3467" i="12"/>
  <c r="U3467" i="12"/>
  <c r="Q3466" i="12"/>
  <c r="R3466" i="12" s="1"/>
  <c r="K3466" i="12"/>
  <c r="Q3467" i="12" l="1"/>
  <c r="R3467" i="12" s="1"/>
  <c r="K3467" i="12"/>
  <c r="W3467" i="12"/>
  <c r="E472" i="13"/>
  <c r="J3468" i="12"/>
  <c r="Y3468" i="12"/>
  <c r="I3468" i="12"/>
  <c r="B3469" i="12"/>
  <c r="E3468" i="12"/>
  <c r="F3468" i="12" s="1"/>
  <c r="V3468" i="12"/>
  <c r="U3468" i="12"/>
  <c r="N3468" i="12"/>
  <c r="O3468" i="12" s="1"/>
  <c r="P3468" i="12" s="1"/>
  <c r="Q3468" i="12" l="1"/>
  <c r="R3468" i="12" s="1"/>
  <c r="K3468" i="12"/>
  <c r="E471" i="13"/>
  <c r="Y3469" i="12"/>
  <c r="I3469" i="12"/>
  <c r="V3469" i="12"/>
  <c r="B3470" i="12"/>
  <c r="U3469" i="12"/>
  <c r="E3469" i="12"/>
  <c r="F3469" i="12" s="1"/>
  <c r="J3469" i="12"/>
  <c r="N3469" i="12"/>
  <c r="O3469" i="12" s="1"/>
  <c r="P3469" i="12" s="1"/>
  <c r="W3468" i="12"/>
  <c r="W3469" i="12" l="1"/>
  <c r="K3469" i="12"/>
  <c r="E470" i="13"/>
  <c r="V3470" i="12"/>
  <c r="B3471" i="12"/>
  <c r="U3470" i="12"/>
  <c r="E3470" i="12"/>
  <c r="F3470" i="12" s="1"/>
  <c r="Y3470" i="12"/>
  <c r="I3470" i="12"/>
  <c r="N3470" i="12"/>
  <c r="O3470" i="12" s="1"/>
  <c r="P3470" i="12" s="1"/>
  <c r="J3470" i="12"/>
  <c r="Q3469" i="12"/>
  <c r="R3469" i="12" s="1"/>
  <c r="W3470" i="12" l="1"/>
  <c r="Q3470" i="12"/>
  <c r="R3470" i="12" s="1"/>
  <c r="E469" i="13"/>
  <c r="N3471" i="12"/>
  <c r="O3471" i="12" s="1"/>
  <c r="P3471" i="12" s="1"/>
  <c r="J3471" i="12"/>
  <c r="V3471" i="12"/>
  <c r="Y3471" i="12"/>
  <c r="U3471" i="12"/>
  <c r="I3471" i="12"/>
  <c r="B3472" i="12"/>
  <c r="E3471" i="12"/>
  <c r="F3471" i="12" s="1"/>
  <c r="K3470" i="12"/>
  <c r="W3471" i="12" l="1"/>
  <c r="K3471" i="12"/>
  <c r="Q3471" i="12"/>
  <c r="R3471" i="12" s="1"/>
  <c r="E468" i="13"/>
  <c r="N3472" i="12"/>
  <c r="O3472" i="12" s="1"/>
  <c r="P3472" i="12" s="1"/>
  <c r="Y3472" i="12"/>
  <c r="V3472" i="12"/>
  <c r="U3472" i="12"/>
  <c r="J3472" i="12"/>
  <c r="I3472" i="12"/>
  <c r="B3473" i="12"/>
  <c r="E3472" i="12"/>
  <c r="F3472" i="12" s="1"/>
  <c r="K3472" i="12" l="1"/>
  <c r="E467" i="13"/>
  <c r="J3473" i="12"/>
  <c r="Y3473" i="12"/>
  <c r="I3473" i="12"/>
  <c r="V3473" i="12"/>
  <c r="U3473" i="12"/>
  <c r="N3473" i="12"/>
  <c r="O3473" i="12" s="1"/>
  <c r="P3473" i="12" s="1"/>
  <c r="B3474" i="12"/>
  <c r="E3473" i="12"/>
  <c r="F3473" i="12" s="1"/>
  <c r="W3472" i="12"/>
  <c r="Q3472" i="12"/>
  <c r="R3472" i="12" s="1"/>
  <c r="W3473" i="12" l="1"/>
  <c r="K3473" i="12"/>
  <c r="E466" i="13"/>
  <c r="J3474" i="12"/>
  <c r="Y3474" i="12"/>
  <c r="I3474" i="12"/>
  <c r="V3474" i="12"/>
  <c r="B3475" i="12"/>
  <c r="U3474" i="12"/>
  <c r="E3474" i="12"/>
  <c r="F3474" i="12" s="1"/>
  <c r="N3474" i="12"/>
  <c r="O3474" i="12" s="1"/>
  <c r="P3474" i="12" s="1"/>
  <c r="Q3473" i="12"/>
  <c r="R3473" i="12" s="1"/>
  <c r="W3474" i="12" l="1"/>
  <c r="K3474" i="12"/>
  <c r="Q3474" i="12"/>
  <c r="R3474" i="12" s="1"/>
  <c r="E465" i="13"/>
  <c r="V3475" i="12"/>
  <c r="B3476" i="12"/>
  <c r="U3475" i="12"/>
  <c r="E3475" i="12"/>
  <c r="F3475" i="12" s="1"/>
  <c r="N3475" i="12"/>
  <c r="O3475" i="12" s="1"/>
  <c r="P3475" i="12" s="1"/>
  <c r="J3475" i="12"/>
  <c r="Y3475" i="12"/>
  <c r="I3475" i="12"/>
  <c r="Q3475" i="12" l="1"/>
  <c r="R3475" i="12" s="1"/>
  <c r="E464" i="13"/>
  <c r="N3476" i="12"/>
  <c r="O3476" i="12" s="1"/>
  <c r="P3476" i="12" s="1"/>
  <c r="J3476" i="12"/>
  <c r="Y3476" i="12"/>
  <c r="V3476" i="12"/>
  <c r="U3476" i="12"/>
  <c r="I3476" i="12"/>
  <c r="E3476" i="12"/>
  <c r="F3476" i="12" s="1"/>
  <c r="B3477" i="12"/>
  <c r="K3475" i="12"/>
  <c r="W3475" i="12"/>
  <c r="W3476" i="12" l="1"/>
  <c r="Q3476" i="12"/>
  <c r="R3476" i="12" s="1"/>
  <c r="E463" i="13"/>
  <c r="N3477" i="12"/>
  <c r="O3477" i="12" s="1"/>
  <c r="P3477" i="12" s="1"/>
  <c r="V3477" i="12"/>
  <c r="B3478" i="12"/>
  <c r="U3477" i="12"/>
  <c r="E3477" i="12"/>
  <c r="F3477" i="12" s="1"/>
  <c r="Y3477" i="12"/>
  <c r="J3477" i="12"/>
  <c r="I3477" i="12"/>
  <c r="K3476" i="12"/>
  <c r="W3477" i="12" l="1"/>
  <c r="Q3477" i="12"/>
  <c r="R3477" i="12" s="1"/>
  <c r="E462" i="13"/>
  <c r="N3478" i="12"/>
  <c r="O3478" i="12" s="1"/>
  <c r="P3478" i="12" s="1"/>
  <c r="J3478" i="12"/>
  <c r="Y3478" i="12"/>
  <c r="I3478" i="12"/>
  <c r="B3479" i="12"/>
  <c r="U3478" i="12"/>
  <c r="E3478" i="12"/>
  <c r="F3478" i="12" s="1"/>
  <c r="V3478" i="12"/>
  <c r="K3477" i="12"/>
  <c r="E461" i="13" l="1"/>
  <c r="J3479" i="12"/>
  <c r="Y3479" i="12"/>
  <c r="I3479" i="12"/>
  <c r="V3479" i="12"/>
  <c r="B3480" i="12"/>
  <c r="U3479" i="12"/>
  <c r="E3479" i="12"/>
  <c r="F3479" i="12" s="1"/>
  <c r="N3479" i="12"/>
  <c r="O3479" i="12" s="1"/>
  <c r="P3479" i="12" s="1"/>
  <c r="K3478" i="12"/>
  <c r="Q3478" i="12"/>
  <c r="R3478" i="12" s="1"/>
  <c r="W3478" i="12"/>
  <c r="Q3479" i="12" l="1"/>
  <c r="R3479" i="12" s="1"/>
  <c r="W3479" i="12"/>
  <c r="E460" i="13"/>
  <c r="V3480" i="12"/>
  <c r="B3481" i="12"/>
  <c r="U3480" i="12"/>
  <c r="E3480" i="12"/>
  <c r="F3480" i="12" s="1"/>
  <c r="N3480" i="12"/>
  <c r="O3480" i="12" s="1"/>
  <c r="P3480" i="12" s="1"/>
  <c r="J3480" i="12"/>
  <c r="I3480" i="12"/>
  <c r="Y3480" i="12"/>
  <c r="K3479" i="12"/>
  <c r="K3480" i="12" l="1"/>
  <c r="Q3480" i="12"/>
  <c r="R3480" i="12" s="1"/>
  <c r="W3480" i="12"/>
  <c r="E459" i="13"/>
  <c r="B3482" i="12"/>
  <c r="U3481" i="12"/>
  <c r="E3481" i="12"/>
  <c r="F3481" i="12" s="1"/>
  <c r="J3481" i="12"/>
  <c r="Y3481" i="12"/>
  <c r="I3481" i="12"/>
  <c r="V3481" i="12"/>
  <c r="N3481" i="12"/>
  <c r="O3481" i="12" s="1"/>
  <c r="P3481" i="12" s="1"/>
  <c r="W3481" i="12" l="1"/>
  <c r="Q3481" i="12"/>
  <c r="R3481" i="12" s="1"/>
  <c r="E458" i="13"/>
  <c r="N3482" i="12"/>
  <c r="O3482" i="12" s="1"/>
  <c r="P3482" i="12" s="1"/>
  <c r="Y3482" i="12"/>
  <c r="I3482" i="12"/>
  <c r="V3482" i="12"/>
  <c r="B3483" i="12"/>
  <c r="U3482" i="12"/>
  <c r="E3482" i="12"/>
  <c r="F3482" i="12" s="1"/>
  <c r="J3482" i="12"/>
  <c r="K3481" i="12"/>
  <c r="W3482" i="12" l="1"/>
  <c r="K3482" i="12"/>
  <c r="Q3482" i="12"/>
  <c r="R3482" i="12" s="1"/>
  <c r="E457" i="13"/>
  <c r="N3483" i="12"/>
  <c r="O3483" i="12" s="1"/>
  <c r="P3483" i="12" s="1"/>
  <c r="J3483" i="12"/>
  <c r="Y3483" i="12"/>
  <c r="I3483" i="12"/>
  <c r="V3483" i="12"/>
  <c r="B3484" i="12"/>
  <c r="U3483" i="12"/>
  <c r="E3483" i="12"/>
  <c r="F3483" i="12" s="1"/>
  <c r="W3483" i="12" l="1"/>
  <c r="E456" i="13"/>
  <c r="J3484" i="12"/>
  <c r="Y3484" i="12"/>
  <c r="I3484" i="12"/>
  <c r="V3484" i="12"/>
  <c r="E3484" i="12"/>
  <c r="F3484" i="12" s="1"/>
  <c r="B3485" i="12"/>
  <c r="U3484" i="12"/>
  <c r="N3484" i="12"/>
  <c r="O3484" i="12" s="1"/>
  <c r="P3484" i="12" s="1"/>
  <c r="K3483" i="12"/>
  <c r="Q3483" i="12"/>
  <c r="R3483" i="12" s="1"/>
  <c r="W3484" i="12" l="1"/>
  <c r="K3484" i="12"/>
  <c r="E455" i="13"/>
  <c r="Y3485" i="12"/>
  <c r="I3485" i="12"/>
  <c r="V3485" i="12"/>
  <c r="B3486" i="12"/>
  <c r="U3485" i="12"/>
  <c r="E3485" i="12"/>
  <c r="F3485" i="12" s="1"/>
  <c r="N3485" i="12"/>
  <c r="O3485" i="12" s="1"/>
  <c r="P3485" i="12" s="1"/>
  <c r="J3485" i="12"/>
  <c r="Q3484" i="12"/>
  <c r="R3484" i="12" s="1"/>
  <c r="Q3485" i="12" l="1"/>
  <c r="R3485" i="12" s="1"/>
  <c r="E454" i="13"/>
  <c r="V3486" i="12"/>
  <c r="B3487" i="12"/>
  <c r="U3486" i="12"/>
  <c r="E3486" i="12"/>
  <c r="F3486" i="12" s="1"/>
  <c r="J3486" i="12"/>
  <c r="Y3486" i="12"/>
  <c r="I3486" i="12"/>
  <c r="N3486" i="12"/>
  <c r="O3486" i="12" s="1"/>
  <c r="P3486" i="12" s="1"/>
  <c r="K3485" i="12"/>
  <c r="W3485" i="12"/>
  <c r="Q3486" i="12" l="1"/>
  <c r="R3486" i="12" s="1"/>
  <c r="W3486" i="12"/>
  <c r="E453" i="13"/>
  <c r="N3487" i="12"/>
  <c r="O3487" i="12" s="1"/>
  <c r="P3487" i="12" s="1"/>
  <c r="J3487" i="12"/>
  <c r="Y3487" i="12"/>
  <c r="I3487" i="12"/>
  <c r="V3487" i="12"/>
  <c r="U3487" i="12"/>
  <c r="E3487" i="12"/>
  <c r="F3487" i="12" s="1"/>
  <c r="B3488" i="12"/>
  <c r="K3486" i="12"/>
  <c r="W3487" i="12" l="1"/>
  <c r="Q3487" i="12"/>
  <c r="R3487" i="12" s="1"/>
  <c r="E452" i="13"/>
  <c r="N3488" i="12"/>
  <c r="O3488" i="12" s="1"/>
  <c r="P3488" i="12" s="1"/>
  <c r="J3488" i="12"/>
  <c r="V3488" i="12"/>
  <c r="B3489" i="12"/>
  <c r="U3488" i="12"/>
  <c r="E3488" i="12"/>
  <c r="F3488" i="12" s="1"/>
  <c r="Y3488" i="12"/>
  <c r="I3488" i="12"/>
  <c r="K3487" i="12"/>
  <c r="K3488" i="12" l="1"/>
  <c r="Q3488" i="12"/>
  <c r="R3488" i="12" s="1"/>
  <c r="W3488" i="12"/>
  <c r="E451" i="13"/>
  <c r="J3489" i="12"/>
  <c r="Y3489" i="12"/>
  <c r="I3489" i="12"/>
  <c r="V3489" i="12"/>
  <c r="U3489" i="12"/>
  <c r="N3489" i="12"/>
  <c r="O3489" i="12" s="1"/>
  <c r="P3489" i="12" s="1"/>
  <c r="E3489" i="12"/>
  <c r="F3489" i="12" s="1"/>
  <c r="B3490" i="12"/>
  <c r="E450" i="13" l="1"/>
  <c r="J3490" i="12"/>
  <c r="Y3490" i="12"/>
  <c r="I3490" i="12"/>
  <c r="V3490" i="12"/>
  <c r="B3491" i="12"/>
  <c r="U3490" i="12"/>
  <c r="E3490" i="12"/>
  <c r="F3490" i="12" s="1"/>
  <c r="N3490" i="12"/>
  <c r="O3490" i="12" s="1"/>
  <c r="P3490" i="12" s="1"/>
  <c r="W3489" i="12"/>
  <c r="Q3489" i="12"/>
  <c r="R3489" i="12" s="1"/>
  <c r="K3489" i="12"/>
  <c r="W3490" i="12" l="1"/>
  <c r="Q3490" i="12"/>
  <c r="R3490" i="12" s="1"/>
  <c r="E449" i="13"/>
  <c r="V3491" i="12"/>
  <c r="B3492" i="12"/>
  <c r="U3491" i="12"/>
  <c r="E3491" i="12"/>
  <c r="F3491" i="12" s="1"/>
  <c r="N3491" i="12"/>
  <c r="O3491" i="12" s="1"/>
  <c r="P3491" i="12" s="1"/>
  <c r="J3491" i="12"/>
  <c r="I3491" i="12"/>
  <c r="Y3491" i="12"/>
  <c r="K3490" i="12"/>
  <c r="W3491" i="12" l="1"/>
  <c r="Q3491" i="12"/>
  <c r="R3491" i="12" s="1"/>
  <c r="E448" i="13"/>
  <c r="N3492" i="12"/>
  <c r="O3492" i="12" s="1"/>
  <c r="P3492" i="12" s="1"/>
  <c r="J3492" i="12"/>
  <c r="Y3492" i="12"/>
  <c r="I3492" i="12"/>
  <c r="B3493" i="12"/>
  <c r="V3492" i="12"/>
  <c r="U3492" i="12"/>
  <c r="E3492" i="12"/>
  <c r="F3492" i="12" s="1"/>
  <c r="K3491" i="12"/>
  <c r="Q3492" i="12" l="1"/>
  <c r="R3492" i="12" s="1"/>
  <c r="W3492" i="12"/>
  <c r="E447" i="13"/>
  <c r="N3493" i="12"/>
  <c r="O3493" i="12" s="1"/>
  <c r="P3493" i="12" s="1"/>
  <c r="Y3493" i="12"/>
  <c r="I3493" i="12"/>
  <c r="V3493" i="12"/>
  <c r="B3494" i="12"/>
  <c r="U3493" i="12"/>
  <c r="E3493" i="12"/>
  <c r="F3493" i="12" s="1"/>
  <c r="J3493" i="12"/>
  <c r="K3492" i="12"/>
  <c r="Q3493" i="12" l="1"/>
  <c r="R3493" i="12" s="1"/>
  <c r="E446" i="13"/>
  <c r="N3494" i="12"/>
  <c r="O3494" i="12" s="1"/>
  <c r="P3494" i="12" s="1"/>
  <c r="J3494" i="12"/>
  <c r="Y3494" i="12"/>
  <c r="I3494" i="12"/>
  <c r="V3494" i="12"/>
  <c r="B3495" i="12"/>
  <c r="U3494" i="12"/>
  <c r="E3494" i="12"/>
  <c r="F3494" i="12" s="1"/>
  <c r="W3493" i="12"/>
  <c r="K3493" i="12"/>
  <c r="K3494" i="12" l="1"/>
  <c r="Q3494" i="12"/>
  <c r="R3494" i="12" s="1"/>
  <c r="W3494" i="12"/>
  <c r="E445" i="13"/>
  <c r="J3495" i="12"/>
  <c r="Y3495" i="12"/>
  <c r="I3495" i="12"/>
  <c r="V3495" i="12"/>
  <c r="B3496" i="12"/>
  <c r="U3495" i="12"/>
  <c r="E3495" i="12"/>
  <c r="F3495" i="12" s="1"/>
  <c r="N3495" i="12"/>
  <c r="O3495" i="12" s="1"/>
  <c r="P3495" i="12" s="1"/>
  <c r="W3495" i="12" l="1"/>
  <c r="Q3495" i="12"/>
  <c r="R3495" i="12" s="1"/>
  <c r="E444" i="13"/>
  <c r="V3496" i="12"/>
  <c r="B3497" i="12"/>
  <c r="U3496" i="12"/>
  <c r="E3496" i="12"/>
  <c r="F3496" i="12" s="1"/>
  <c r="N3496" i="12"/>
  <c r="O3496" i="12" s="1"/>
  <c r="P3496" i="12" s="1"/>
  <c r="I3496" i="12"/>
  <c r="Y3496" i="12"/>
  <c r="J3496" i="12"/>
  <c r="K3495" i="12"/>
  <c r="W3496" i="12" l="1"/>
  <c r="K3496" i="12"/>
  <c r="Q3496" i="12"/>
  <c r="R3496" i="12" s="1"/>
  <c r="E443" i="13"/>
  <c r="V3497" i="12"/>
  <c r="B3498" i="12"/>
  <c r="U3497" i="12"/>
  <c r="E3497" i="12"/>
  <c r="F3497" i="12" s="1"/>
  <c r="J3497" i="12"/>
  <c r="Y3497" i="12"/>
  <c r="I3497" i="12"/>
  <c r="N3497" i="12"/>
  <c r="O3497" i="12" s="1"/>
  <c r="P3497" i="12" s="1"/>
  <c r="E442" i="13" l="1"/>
  <c r="N3498" i="12"/>
  <c r="O3498" i="12" s="1"/>
  <c r="P3498" i="12" s="1"/>
  <c r="J3498" i="12"/>
  <c r="Y3498" i="12"/>
  <c r="I3498" i="12"/>
  <c r="V3498" i="12"/>
  <c r="B3499" i="12"/>
  <c r="U3498" i="12"/>
  <c r="E3498" i="12"/>
  <c r="F3498" i="12" s="1"/>
  <c r="K3497" i="12"/>
  <c r="Q3497" i="12"/>
  <c r="R3497" i="12" s="1"/>
  <c r="W3497" i="12"/>
  <c r="W3498" i="12" l="1"/>
  <c r="K3498" i="12"/>
  <c r="Q3498" i="12"/>
  <c r="R3498" i="12" s="1"/>
  <c r="E441" i="13"/>
  <c r="N3499" i="12"/>
  <c r="O3499" i="12" s="1"/>
  <c r="P3499" i="12" s="1"/>
  <c r="J3499" i="12"/>
  <c r="Y3499" i="12"/>
  <c r="I3499" i="12"/>
  <c r="V3499" i="12"/>
  <c r="B3500" i="12"/>
  <c r="U3499" i="12"/>
  <c r="E3499" i="12"/>
  <c r="F3499" i="12" s="1"/>
  <c r="W3499" i="12" l="1"/>
  <c r="K3499" i="12"/>
  <c r="Q3499" i="12"/>
  <c r="R3499" i="12" s="1"/>
  <c r="E440" i="13"/>
  <c r="J3500" i="12"/>
  <c r="Y3500" i="12"/>
  <c r="I3500" i="12"/>
  <c r="V3500" i="12"/>
  <c r="B3501" i="12"/>
  <c r="U3500" i="12"/>
  <c r="E3500" i="12"/>
  <c r="F3500" i="12" s="1"/>
  <c r="N3500" i="12"/>
  <c r="O3500" i="12" s="1"/>
  <c r="P3500" i="12" s="1"/>
  <c r="Q3500" i="12" l="1"/>
  <c r="R3500" i="12" s="1"/>
  <c r="W3500" i="12"/>
  <c r="E439" i="13"/>
  <c r="J3501" i="12"/>
  <c r="Y3501" i="12"/>
  <c r="I3501" i="12"/>
  <c r="V3501" i="12"/>
  <c r="B3502" i="12"/>
  <c r="U3501" i="12"/>
  <c r="E3501" i="12"/>
  <c r="F3501" i="12" s="1"/>
  <c r="N3501" i="12"/>
  <c r="O3501" i="12" s="1"/>
  <c r="P3501" i="12" s="1"/>
  <c r="K3500" i="12"/>
  <c r="E438" i="13" l="1"/>
  <c r="V3502" i="12"/>
  <c r="B3503" i="12"/>
  <c r="U3502" i="12"/>
  <c r="E3502" i="12"/>
  <c r="F3502" i="12" s="1"/>
  <c r="N3502" i="12"/>
  <c r="O3502" i="12" s="1"/>
  <c r="P3502" i="12" s="1"/>
  <c r="J3502" i="12"/>
  <c r="Y3502" i="12"/>
  <c r="I3502" i="12"/>
  <c r="K3501" i="12"/>
  <c r="Q3501" i="12"/>
  <c r="R3501" i="12" s="1"/>
  <c r="W3501" i="12"/>
  <c r="K3502" i="12" l="1"/>
  <c r="Q3502" i="12"/>
  <c r="R3502" i="12" s="1"/>
  <c r="W3502" i="12"/>
  <c r="E437" i="13"/>
  <c r="N3503" i="12"/>
  <c r="O3503" i="12" s="1"/>
  <c r="P3503" i="12" s="1"/>
  <c r="J3503" i="12"/>
  <c r="Y3503" i="12"/>
  <c r="I3503" i="12"/>
  <c r="V3503" i="12"/>
  <c r="B3504" i="12"/>
  <c r="U3503" i="12"/>
  <c r="E3503" i="12"/>
  <c r="F3503" i="12" s="1"/>
  <c r="Q3503" i="12" l="1"/>
  <c r="R3503" i="12" s="1"/>
  <c r="W3503" i="12"/>
  <c r="E436" i="13"/>
  <c r="N3504" i="12"/>
  <c r="O3504" i="12" s="1"/>
  <c r="P3504" i="12" s="1"/>
  <c r="J3504" i="12"/>
  <c r="Y3504" i="12"/>
  <c r="I3504" i="12"/>
  <c r="V3504" i="12"/>
  <c r="B3505" i="12"/>
  <c r="U3504" i="12"/>
  <c r="E3504" i="12"/>
  <c r="F3504" i="12" s="1"/>
  <c r="K3503" i="12"/>
  <c r="W3504" i="12" l="1"/>
  <c r="Q3504" i="12"/>
  <c r="R3504" i="12" s="1"/>
  <c r="E435" i="13"/>
  <c r="N3505" i="12"/>
  <c r="O3505" i="12" s="1"/>
  <c r="P3505" i="12" s="1"/>
  <c r="J3505" i="12"/>
  <c r="Y3505" i="12"/>
  <c r="I3505" i="12"/>
  <c r="V3505" i="12"/>
  <c r="B3506" i="12"/>
  <c r="U3505" i="12"/>
  <c r="E3505" i="12"/>
  <c r="F3505" i="12" s="1"/>
  <c r="K3504" i="12"/>
  <c r="Q3505" i="12" l="1"/>
  <c r="R3505" i="12" s="1"/>
  <c r="W3505" i="12"/>
  <c r="E434" i="13"/>
  <c r="J3506" i="12"/>
  <c r="Y3506" i="12"/>
  <c r="I3506" i="12"/>
  <c r="V3506" i="12"/>
  <c r="B3507" i="12"/>
  <c r="U3506" i="12"/>
  <c r="E3506" i="12"/>
  <c r="F3506" i="12" s="1"/>
  <c r="N3506" i="12"/>
  <c r="O3506" i="12" s="1"/>
  <c r="P3506" i="12" s="1"/>
  <c r="K3505" i="12"/>
  <c r="Q3506" i="12" l="1"/>
  <c r="R3506" i="12" s="1"/>
  <c r="E433" i="13"/>
  <c r="V3507" i="12"/>
  <c r="B3508" i="12"/>
  <c r="U3507" i="12"/>
  <c r="E3507" i="12"/>
  <c r="F3507" i="12" s="1"/>
  <c r="N3507" i="12"/>
  <c r="O3507" i="12" s="1"/>
  <c r="P3507" i="12" s="1"/>
  <c r="J3507" i="12"/>
  <c r="Y3507" i="12"/>
  <c r="I3507" i="12"/>
  <c r="K3506" i="12"/>
  <c r="W3506" i="12"/>
  <c r="K3507" i="12" l="1"/>
  <c r="W3507" i="12"/>
  <c r="Q3507" i="12"/>
  <c r="R3507" i="12" s="1"/>
  <c r="E432" i="13"/>
  <c r="B3509" i="12"/>
  <c r="U3508" i="12"/>
  <c r="E3508" i="12"/>
  <c r="F3508" i="12" s="1"/>
  <c r="N3508" i="12"/>
  <c r="O3508" i="12" s="1"/>
  <c r="P3508" i="12" s="1"/>
  <c r="J3508" i="12"/>
  <c r="Y3508" i="12"/>
  <c r="I3508" i="12"/>
  <c r="V3508" i="12"/>
  <c r="Q3508" i="12" l="1"/>
  <c r="R3508" i="12" s="1"/>
  <c r="W3508" i="12"/>
  <c r="E431" i="13"/>
  <c r="N3509" i="12"/>
  <c r="O3509" i="12" s="1"/>
  <c r="P3509" i="12" s="1"/>
  <c r="J3509" i="12"/>
  <c r="Y3509" i="12"/>
  <c r="I3509" i="12"/>
  <c r="V3509" i="12"/>
  <c r="B3510" i="12"/>
  <c r="U3509" i="12"/>
  <c r="E3509" i="12"/>
  <c r="F3509" i="12" s="1"/>
  <c r="K3508" i="12"/>
  <c r="K3509" i="12" l="1"/>
  <c r="Q3509" i="12"/>
  <c r="R3509" i="12" s="1"/>
  <c r="W3509" i="12"/>
  <c r="E430" i="13"/>
  <c r="N3510" i="12"/>
  <c r="O3510" i="12" s="1"/>
  <c r="P3510" i="12" s="1"/>
  <c r="J3510" i="12"/>
  <c r="Y3510" i="12"/>
  <c r="I3510" i="12"/>
  <c r="V3510" i="12"/>
  <c r="B3511" i="12"/>
  <c r="U3510" i="12"/>
  <c r="E3510" i="12"/>
  <c r="F3510" i="12" s="1"/>
  <c r="Q3510" i="12" l="1"/>
  <c r="R3510" i="12" s="1"/>
  <c r="W3510" i="12"/>
  <c r="E429" i="13"/>
  <c r="J3511" i="12"/>
  <c r="Y3511" i="12"/>
  <c r="I3511" i="12"/>
  <c r="V3511" i="12"/>
  <c r="B3512" i="12"/>
  <c r="U3511" i="12"/>
  <c r="E3511" i="12"/>
  <c r="F3511" i="12" s="1"/>
  <c r="N3511" i="12"/>
  <c r="O3511" i="12" s="1"/>
  <c r="P3511" i="12" s="1"/>
  <c r="K3510" i="12"/>
  <c r="K3511" i="12" l="1"/>
  <c r="Q3511" i="12"/>
  <c r="R3511" i="12" s="1"/>
  <c r="W3511" i="12"/>
  <c r="E428" i="13"/>
  <c r="Y3512" i="12"/>
  <c r="I3512" i="12"/>
  <c r="V3512" i="12"/>
  <c r="B3513" i="12"/>
  <c r="U3512" i="12"/>
  <c r="E3512" i="12"/>
  <c r="F3512" i="12" s="1"/>
  <c r="N3512" i="12"/>
  <c r="O3512" i="12" s="1"/>
  <c r="P3512" i="12" s="1"/>
  <c r="J3512" i="12"/>
  <c r="W3512" i="12" l="1"/>
  <c r="Q3512" i="12"/>
  <c r="R3512" i="12" s="1"/>
  <c r="E427" i="13"/>
  <c r="V3513" i="12"/>
  <c r="B3514" i="12"/>
  <c r="U3513" i="12"/>
  <c r="E3513" i="12"/>
  <c r="F3513" i="12" s="1"/>
  <c r="N3513" i="12"/>
  <c r="O3513" i="12" s="1"/>
  <c r="P3513" i="12" s="1"/>
  <c r="J3513" i="12"/>
  <c r="Y3513" i="12"/>
  <c r="I3513" i="12"/>
  <c r="K3512" i="12"/>
  <c r="E426" i="13" l="1"/>
  <c r="N3514" i="12"/>
  <c r="O3514" i="12" s="1"/>
  <c r="P3514" i="12" s="1"/>
  <c r="J3514" i="12"/>
  <c r="Y3514" i="12"/>
  <c r="I3514" i="12"/>
  <c r="V3514" i="12"/>
  <c r="B3515" i="12"/>
  <c r="U3514" i="12"/>
  <c r="E3514" i="12"/>
  <c r="F3514" i="12" s="1"/>
  <c r="K3513" i="12"/>
  <c r="Q3513" i="12"/>
  <c r="R3513" i="12" s="1"/>
  <c r="W3513" i="12"/>
  <c r="W3514" i="12" l="1"/>
  <c r="Q3514" i="12"/>
  <c r="R3514" i="12" s="1"/>
  <c r="E425" i="13"/>
  <c r="N3515" i="12"/>
  <c r="O3515" i="12" s="1"/>
  <c r="P3515" i="12" s="1"/>
  <c r="J3515" i="12"/>
  <c r="Y3515" i="12"/>
  <c r="I3515" i="12"/>
  <c r="V3515" i="12"/>
  <c r="B3516" i="12"/>
  <c r="U3515" i="12"/>
  <c r="E3515" i="12"/>
  <c r="F3515" i="12" s="1"/>
  <c r="K3514" i="12"/>
  <c r="Q3515" i="12" l="1"/>
  <c r="R3515" i="12" s="1"/>
  <c r="K3515" i="12"/>
  <c r="W3515" i="12"/>
  <c r="E424" i="13"/>
  <c r="J3516" i="12"/>
  <c r="Y3516" i="12"/>
  <c r="I3516" i="12"/>
  <c r="V3516" i="12"/>
  <c r="B3517" i="12"/>
  <c r="U3516" i="12"/>
  <c r="E3516" i="12"/>
  <c r="F3516" i="12" s="1"/>
  <c r="N3516" i="12"/>
  <c r="O3516" i="12" s="1"/>
  <c r="P3516" i="12" s="1"/>
  <c r="W3516" i="12" l="1"/>
  <c r="K3516" i="12"/>
  <c r="Q3516" i="12"/>
  <c r="R3516" i="12" s="1"/>
  <c r="E423" i="13"/>
  <c r="J3517" i="12"/>
  <c r="Y3517" i="12"/>
  <c r="I3517" i="12"/>
  <c r="V3517" i="12"/>
  <c r="B3518" i="12"/>
  <c r="U3517" i="12"/>
  <c r="E3517" i="12"/>
  <c r="F3517" i="12" s="1"/>
  <c r="N3517" i="12"/>
  <c r="O3517" i="12" s="1"/>
  <c r="P3517" i="12" s="1"/>
  <c r="W3517" i="12" l="1"/>
  <c r="Q3517" i="12"/>
  <c r="R3517" i="12" s="1"/>
  <c r="E422" i="13"/>
  <c r="V3518" i="12"/>
  <c r="B3519" i="12"/>
  <c r="U3518" i="12"/>
  <c r="E3518" i="12"/>
  <c r="F3518" i="12" s="1"/>
  <c r="N3518" i="12"/>
  <c r="O3518" i="12" s="1"/>
  <c r="P3518" i="12" s="1"/>
  <c r="J3518" i="12"/>
  <c r="Y3518" i="12"/>
  <c r="I3518" i="12"/>
  <c r="K3517" i="12"/>
  <c r="W3518" i="12" l="1"/>
  <c r="E421" i="13"/>
  <c r="N3519" i="12"/>
  <c r="O3519" i="12" s="1"/>
  <c r="P3519" i="12" s="1"/>
  <c r="J3519" i="12"/>
  <c r="Y3519" i="12"/>
  <c r="I3519" i="12"/>
  <c r="V3519" i="12"/>
  <c r="B3520" i="12"/>
  <c r="U3519" i="12"/>
  <c r="E3519" i="12"/>
  <c r="F3519" i="12" s="1"/>
  <c r="K3518" i="12"/>
  <c r="Q3518" i="12"/>
  <c r="R3518" i="12" s="1"/>
  <c r="W3519" i="12" l="1"/>
  <c r="Q3519" i="12"/>
  <c r="R3519" i="12" s="1"/>
  <c r="E420" i="13"/>
  <c r="N3520" i="12"/>
  <c r="O3520" i="12" s="1"/>
  <c r="P3520" i="12" s="1"/>
  <c r="J3520" i="12"/>
  <c r="Y3520" i="12"/>
  <c r="I3520" i="12"/>
  <c r="V3520" i="12"/>
  <c r="B3521" i="12"/>
  <c r="U3520" i="12"/>
  <c r="E3520" i="12"/>
  <c r="F3520" i="12" s="1"/>
  <c r="K3519" i="12"/>
  <c r="Q3520" i="12" l="1"/>
  <c r="R3520" i="12" s="1"/>
  <c r="W3520" i="12"/>
  <c r="E419" i="13"/>
  <c r="N3521" i="12"/>
  <c r="O3521" i="12" s="1"/>
  <c r="P3521" i="12" s="1"/>
  <c r="J3521" i="12"/>
  <c r="Y3521" i="12"/>
  <c r="I3521" i="12"/>
  <c r="V3521" i="12"/>
  <c r="B3522" i="12"/>
  <c r="U3521" i="12"/>
  <c r="E3521" i="12"/>
  <c r="F3521" i="12" s="1"/>
  <c r="K3520" i="12"/>
  <c r="W3521" i="12" l="1"/>
  <c r="Q3521" i="12"/>
  <c r="R3521" i="12" s="1"/>
  <c r="E418" i="13"/>
  <c r="J3522" i="12"/>
  <c r="Y3522" i="12"/>
  <c r="I3522" i="12"/>
  <c r="V3522" i="12"/>
  <c r="B3523" i="12"/>
  <c r="U3522" i="12"/>
  <c r="E3522" i="12"/>
  <c r="F3522" i="12" s="1"/>
  <c r="N3522" i="12"/>
  <c r="O3522" i="12" s="1"/>
  <c r="P3522" i="12" s="1"/>
  <c r="K3521" i="12"/>
  <c r="W3522" i="12" l="1"/>
  <c r="Q3522" i="12"/>
  <c r="R3522" i="12" s="1"/>
  <c r="E417" i="13"/>
  <c r="V3523" i="12"/>
  <c r="U3523" i="12"/>
  <c r="E3523" i="12"/>
  <c r="F3523" i="12" s="1"/>
  <c r="B3524" i="12"/>
  <c r="N3523" i="12"/>
  <c r="O3523" i="12" s="1"/>
  <c r="P3523" i="12" s="1"/>
  <c r="J3523" i="12"/>
  <c r="Y3523" i="12"/>
  <c r="I3523" i="12"/>
  <c r="K3522" i="12"/>
  <c r="W3523" i="12" l="1"/>
  <c r="E416" i="13"/>
  <c r="J3524" i="12"/>
  <c r="Y3524" i="12"/>
  <c r="E3524" i="12"/>
  <c r="F3524" i="12" s="1"/>
  <c r="V3524" i="12"/>
  <c r="U3524" i="12"/>
  <c r="B3525" i="12"/>
  <c r="N3524" i="12"/>
  <c r="O3524" i="12" s="1"/>
  <c r="P3524" i="12" s="1"/>
  <c r="I3524" i="12"/>
  <c r="K3523" i="12"/>
  <c r="Q3523" i="12"/>
  <c r="R3523" i="12" s="1"/>
  <c r="Q3524" i="12" l="1"/>
  <c r="R3524" i="12" s="1"/>
  <c r="K3524" i="12"/>
  <c r="E415" i="13"/>
  <c r="J3525" i="12"/>
  <c r="Y3525" i="12"/>
  <c r="I3525" i="12"/>
  <c r="N3525" i="12"/>
  <c r="O3525" i="12" s="1"/>
  <c r="P3525" i="12" s="1"/>
  <c r="B3526" i="12"/>
  <c r="E3525" i="12"/>
  <c r="F3525" i="12" s="1"/>
  <c r="V3525" i="12"/>
  <c r="U3525" i="12"/>
  <c r="W3524" i="12"/>
  <c r="Q3525" i="12" l="1"/>
  <c r="R3525" i="12" s="1"/>
  <c r="K3525" i="12"/>
  <c r="E414" i="13"/>
  <c r="Y3526" i="12"/>
  <c r="I3526" i="12"/>
  <c r="V3526" i="12"/>
  <c r="B3527" i="12"/>
  <c r="U3526" i="12"/>
  <c r="E3526" i="12"/>
  <c r="F3526" i="12" s="1"/>
  <c r="J3526" i="12"/>
  <c r="N3526" i="12"/>
  <c r="O3526" i="12" s="1"/>
  <c r="P3526" i="12" s="1"/>
  <c r="W3525" i="12"/>
  <c r="W3526" i="12" l="1"/>
  <c r="E413" i="13"/>
  <c r="V3527" i="12"/>
  <c r="B3528" i="12"/>
  <c r="U3527" i="12"/>
  <c r="E3527" i="12"/>
  <c r="F3527" i="12" s="1"/>
  <c r="Y3527" i="12"/>
  <c r="I3527" i="12"/>
  <c r="N3527" i="12"/>
  <c r="O3527" i="12" s="1"/>
  <c r="P3527" i="12" s="1"/>
  <c r="J3527" i="12"/>
  <c r="K3526" i="12"/>
  <c r="Q3526" i="12"/>
  <c r="R3526" i="12" s="1"/>
  <c r="W3527" i="12" l="1"/>
  <c r="Q3527" i="12"/>
  <c r="R3527" i="12" s="1"/>
  <c r="E412" i="13"/>
  <c r="N3528" i="12"/>
  <c r="O3528" i="12" s="1"/>
  <c r="P3528" i="12" s="1"/>
  <c r="V3528" i="12"/>
  <c r="Y3528" i="12"/>
  <c r="U3528" i="12"/>
  <c r="J3528" i="12"/>
  <c r="I3528" i="12"/>
  <c r="B3529" i="12"/>
  <c r="E3528" i="12"/>
  <c r="F3528" i="12" s="1"/>
  <c r="K3527" i="12"/>
  <c r="W3528" i="12" l="1"/>
  <c r="Q3528" i="12"/>
  <c r="R3528" i="12" s="1"/>
  <c r="E411" i="13"/>
  <c r="N3529" i="12"/>
  <c r="O3529" i="12" s="1"/>
  <c r="P3529" i="12" s="1"/>
  <c r="U3529" i="12"/>
  <c r="J3529" i="12"/>
  <c r="I3529" i="12"/>
  <c r="B3530" i="12"/>
  <c r="E3529" i="12"/>
  <c r="F3529" i="12" s="1"/>
  <c r="Y3529" i="12"/>
  <c r="V3529" i="12"/>
  <c r="K3528" i="12"/>
  <c r="Q3529" i="12" l="1"/>
  <c r="R3529" i="12" s="1"/>
  <c r="E410" i="13"/>
  <c r="J3530" i="12"/>
  <c r="Y3530" i="12"/>
  <c r="I3530" i="12"/>
  <c r="N3530" i="12"/>
  <c r="O3530" i="12" s="1"/>
  <c r="P3530" i="12" s="1"/>
  <c r="B3531" i="12"/>
  <c r="E3530" i="12"/>
  <c r="F3530" i="12" s="1"/>
  <c r="V3530" i="12"/>
  <c r="U3530" i="12"/>
  <c r="K3529" i="12"/>
  <c r="W3529" i="12"/>
  <c r="Q3530" i="12" l="1"/>
  <c r="R3530" i="12" s="1"/>
  <c r="K3530" i="12"/>
  <c r="W3530" i="12"/>
  <c r="E409" i="13"/>
  <c r="J3531" i="12"/>
  <c r="Y3531" i="12"/>
  <c r="I3531" i="12"/>
  <c r="V3531" i="12"/>
  <c r="B3532" i="12"/>
  <c r="U3531" i="12"/>
  <c r="E3531" i="12"/>
  <c r="F3531" i="12" s="1"/>
  <c r="N3531" i="12"/>
  <c r="O3531" i="12" s="1"/>
  <c r="P3531" i="12" s="1"/>
  <c r="Q3531" i="12" l="1"/>
  <c r="R3531" i="12" s="1"/>
  <c r="K3531" i="12"/>
  <c r="W3531" i="12"/>
  <c r="E408" i="13"/>
  <c r="V3532" i="12"/>
  <c r="B3533" i="12"/>
  <c r="U3532" i="12"/>
  <c r="E3532" i="12"/>
  <c r="F3532" i="12" s="1"/>
  <c r="N3532" i="12"/>
  <c r="O3532" i="12" s="1"/>
  <c r="P3532" i="12" s="1"/>
  <c r="J3532" i="12"/>
  <c r="I3532" i="12"/>
  <c r="Y3532" i="12"/>
  <c r="Q3532" i="12" l="1"/>
  <c r="R3532" i="12" s="1"/>
  <c r="K3532" i="12"/>
  <c r="W3532" i="12"/>
  <c r="E407" i="13"/>
  <c r="J3533" i="12"/>
  <c r="I3533" i="12"/>
  <c r="E3533" i="12"/>
  <c r="F3533" i="12" s="1"/>
  <c r="B3534" i="12"/>
  <c r="Y3533" i="12"/>
  <c r="V3533" i="12"/>
  <c r="U3533" i="12"/>
  <c r="N3533" i="12"/>
  <c r="O3533" i="12" s="1"/>
  <c r="P3533" i="12" s="1"/>
  <c r="W3533" i="12" l="1"/>
  <c r="E406" i="13"/>
  <c r="N3534" i="12"/>
  <c r="O3534" i="12" s="1"/>
  <c r="P3534" i="12" s="1"/>
  <c r="V3534" i="12"/>
  <c r="J3534" i="12"/>
  <c r="I3534" i="12"/>
  <c r="E3534" i="12"/>
  <c r="F3534" i="12" s="1"/>
  <c r="B3535" i="12"/>
  <c r="Y3534" i="12"/>
  <c r="U3534" i="12"/>
  <c r="K3533" i="12"/>
  <c r="Q3533" i="12"/>
  <c r="R3533" i="12" s="1"/>
  <c r="W3534" i="12" l="1"/>
  <c r="Q3534" i="12"/>
  <c r="R3534" i="12" s="1"/>
  <c r="E405" i="13"/>
  <c r="N3535" i="12"/>
  <c r="O3535" i="12" s="1"/>
  <c r="P3535" i="12" s="1"/>
  <c r="J3535" i="12"/>
  <c r="Y3535" i="12"/>
  <c r="I3535" i="12"/>
  <c r="B3536" i="12"/>
  <c r="U3535" i="12"/>
  <c r="E3535" i="12"/>
  <c r="F3535" i="12" s="1"/>
  <c r="V3535" i="12"/>
  <c r="K3534" i="12"/>
  <c r="W3535" i="12" l="1"/>
  <c r="E404" i="13"/>
  <c r="J3536" i="12"/>
  <c r="Y3536" i="12"/>
  <c r="I3536" i="12"/>
  <c r="V3536" i="12"/>
  <c r="N3536" i="12"/>
  <c r="O3536" i="12" s="1"/>
  <c r="P3536" i="12" s="1"/>
  <c r="U3536" i="12"/>
  <c r="E3536" i="12"/>
  <c r="F3536" i="12" s="1"/>
  <c r="B3537" i="12"/>
  <c r="Q3535" i="12"/>
  <c r="R3535" i="12" s="1"/>
  <c r="K3535" i="12"/>
  <c r="W3536" i="12" l="1"/>
  <c r="Q3536" i="12"/>
  <c r="R3536" i="12" s="1"/>
  <c r="K3536" i="12"/>
  <c r="E403" i="13"/>
  <c r="V3537" i="12"/>
  <c r="B3538" i="12"/>
  <c r="U3537" i="12"/>
  <c r="E3537" i="12"/>
  <c r="F3537" i="12" s="1"/>
  <c r="N3537" i="12"/>
  <c r="O3537" i="12" s="1"/>
  <c r="P3537" i="12" s="1"/>
  <c r="Y3537" i="12"/>
  <c r="J3537" i="12"/>
  <c r="I3537" i="12"/>
  <c r="Q3537" i="12" l="1"/>
  <c r="R3537" i="12" s="1"/>
  <c r="K3537" i="12"/>
  <c r="W3537" i="12"/>
  <c r="E402" i="13"/>
  <c r="B3539" i="12"/>
  <c r="U3538" i="12"/>
  <c r="E3538" i="12"/>
  <c r="F3538" i="12" s="1"/>
  <c r="J3538" i="12"/>
  <c r="Y3538" i="12"/>
  <c r="V3538" i="12"/>
  <c r="N3538" i="12"/>
  <c r="O3538" i="12" s="1"/>
  <c r="P3538" i="12" s="1"/>
  <c r="I3538" i="12"/>
  <c r="W3538" i="12" l="1"/>
  <c r="E401" i="13"/>
  <c r="N3539" i="12"/>
  <c r="O3539" i="12" s="1"/>
  <c r="P3539" i="12" s="1"/>
  <c r="Y3539" i="12"/>
  <c r="I3539" i="12"/>
  <c r="B3540" i="12"/>
  <c r="U3539" i="12"/>
  <c r="E3539" i="12"/>
  <c r="F3539" i="12" s="1"/>
  <c r="J3539" i="12"/>
  <c r="V3539" i="12"/>
  <c r="K3538" i="12"/>
  <c r="Q3538" i="12"/>
  <c r="R3538" i="12" s="1"/>
  <c r="W3539" i="12" l="1"/>
  <c r="E400" i="13"/>
  <c r="N3540" i="12"/>
  <c r="O3540" i="12" s="1"/>
  <c r="P3540" i="12" s="1"/>
  <c r="J3540" i="12"/>
  <c r="V3540" i="12"/>
  <c r="B3541" i="12"/>
  <c r="U3540" i="12"/>
  <c r="E3540" i="12"/>
  <c r="F3540" i="12" s="1"/>
  <c r="I3540" i="12"/>
  <c r="Y3540" i="12"/>
  <c r="K3539" i="12"/>
  <c r="Q3539" i="12"/>
  <c r="R3539" i="12" s="1"/>
  <c r="W3540" i="12" l="1"/>
  <c r="E399" i="13"/>
  <c r="J3541" i="12"/>
  <c r="Y3541" i="12"/>
  <c r="I3541" i="12"/>
  <c r="V3541" i="12"/>
  <c r="U3541" i="12"/>
  <c r="N3541" i="12"/>
  <c r="O3541" i="12" s="1"/>
  <c r="P3541" i="12" s="1"/>
  <c r="E3541" i="12"/>
  <c r="F3541" i="12" s="1"/>
  <c r="B3542" i="12"/>
  <c r="K3540" i="12"/>
  <c r="Q3540" i="12"/>
  <c r="R3540" i="12" s="1"/>
  <c r="W3541" i="12" l="1"/>
  <c r="K3541" i="12"/>
  <c r="Q3541" i="12"/>
  <c r="R3541" i="12" s="1"/>
  <c r="E398" i="13"/>
  <c r="Y3542" i="12"/>
  <c r="I3542" i="12"/>
  <c r="V3542" i="12"/>
  <c r="B3543" i="12"/>
  <c r="U3542" i="12"/>
  <c r="E3542" i="12"/>
  <c r="F3542" i="12" s="1"/>
  <c r="N3542" i="12"/>
  <c r="O3542" i="12" s="1"/>
  <c r="P3542" i="12" s="1"/>
  <c r="J3542" i="12"/>
  <c r="W3542" i="12" l="1"/>
  <c r="Q3542" i="12"/>
  <c r="R3542" i="12" s="1"/>
  <c r="K3542" i="12"/>
  <c r="E397" i="13"/>
  <c r="V3543" i="12"/>
  <c r="B3544" i="12"/>
  <c r="U3543" i="12"/>
  <c r="E3543" i="12"/>
  <c r="F3543" i="12" s="1"/>
  <c r="Y3543" i="12"/>
  <c r="I3543" i="12"/>
  <c r="N3543" i="12"/>
  <c r="O3543" i="12" s="1"/>
  <c r="P3543" i="12" s="1"/>
  <c r="J3543" i="12"/>
  <c r="W3543" i="12" l="1"/>
  <c r="E396" i="13"/>
  <c r="N3544" i="12"/>
  <c r="O3544" i="12" s="1"/>
  <c r="P3544" i="12" s="1"/>
  <c r="J3544" i="12"/>
  <c r="Y3544" i="12"/>
  <c r="I3544" i="12"/>
  <c r="V3544" i="12"/>
  <c r="E3544" i="12"/>
  <c r="F3544" i="12" s="1"/>
  <c r="B3545" i="12"/>
  <c r="U3544" i="12"/>
  <c r="K3543" i="12"/>
  <c r="Q3543" i="12"/>
  <c r="R3543" i="12" s="1"/>
  <c r="W3544" i="12" l="1"/>
  <c r="K3544" i="12"/>
  <c r="Q3544" i="12"/>
  <c r="R3544" i="12" s="1"/>
  <c r="E395" i="13"/>
  <c r="N3545" i="12"/>
  <c r="O3545" i="12" s="1"/>
  <c r="P3545" i="12" s="1"/>
  <c r="V3545" i="12"/>
  <c r="B3546" i="12"/>
  <c r="U3545" i="12"/>
  <c r="E3545" i="12"/>
  <c r="F3545" i="12" s="1"/>
  <c r="J3545" i="12"/>
  <c r="I3545" i="12"/>
  <c r="Y3545" i="12"/>
  <c r="W3545" i="12" l="1"/>
  <c r="E394" i="13"/>
  <c r="J3546" i="12"/>
  <c r="Y3546" i="12"/>
  <c r="I3546" i="12"/>
  <c r="V3546" i="12"/>
  <c r="U3546" i="12"/>
  <c r="N3546" i="12"/>
  <c r="O3546" i="12" s="1"/>
  <c r="P3546" i="12" s="1"/>
  <c r="E3546" i="12"/>
  <c r="F3546" i="12" s="1"/>
  <c r="B3547" i="12"/>
  <c r="K3545" i="12"/>
  <c r="Q3545" i="12"/>
  <c r="R3545" i="12" s="1"/>
  <c r="W3546" i="12" l="1"/>
  <c r="K3546" i="12"/>
  <c r="Q3546" i="12"/>
  <c r="R3546" i="12" s="1"/>
  <c r="E393" i="13"/>
  <c r="J3547" i="12"/>
  <c r="Y3547" i="12"/>
  <c r="I3547" i="12"/>
  <c r="V3547" i="12"/>
  <c r="B3548" i="12"/>
  <c r="U3547" i="12"/>
  <c r="E3547" i="12"/>
  <c r="F3547" i="12" s="1"/>
  <c r="N3547" i="12"/>
  <c r="O3547" i="12" s="1"/>
  <c r="P3547" i="12" s="1"/>
  <c r="Q3547" i="12" l="1"/>
  <c r="R3547" i="12" s="1"/>
  <c r="K3547" i="12"/>
  <c r="W3547" i="12"/>
  <c r="E392" i="13"/>
  <c r="V3548" i="12"/>
  <c r="B3549" i="12"/>
  <c r="U3548" i="12"/>
  <c r="E3548" i="12"/>
  <c r="F3548" i="12" s="1"/>
  <c r="N3548" i="12"/>
  <c r="O3548" i="12" s="1"/>
  <c r="P3548" i="12" s="1"/>
  <c r="J3548" i="12"/>
  <c r="I3548" i="12"/>
  <c r="Y3548" i="12"/>
  <c r="K3548" i="12" l="1"/>
  <c r="Q3548" i="12"/>
  <c r="R3548" i="12" s="1"/>
  <c r="W3548" i="12"/>
  <c r="E391" i="13"/>
  <c r="N3549" i="12"/>
  <c r="O3549" i="12" s="1"/>
  <c r="P3549" i="12" s="1"/>
  <c r="J3549" i="12"/>
  <c r="Y3549" i="12"/>
  <c r="I3549" i="12"/>
  <c r="V3549" i="12"/>
  <c r="U3549" i="12"/>
  <c r="E3549" i="12"/>
  <c r="F3549" i="12" s="1"/>
  <c r="B3550" i="12"/>
  <c r="E390" i="13" l="1"/>
  <c r="N3550" i="12"/>
  <c r="O3550" i="12" s="1"/>
  <c r="P3550" i="12" s="1"/>
  <c r="Y3550" i="12"/>
  <c r="V3550" i="12"/>
  <c r="B3551" i="12"/>
  <c r="U3550" i="12"/>
  <c r="J3550" i="12"/>
  <c r="I3550" i="12"/>
  <c r="E3550" i="12"/>
  <c r="F3550" i="12" s="1"/>
  <c r="W3549" i="12"/>
  <c r="K3549" i="12"/>
  <c r="Q3549" i="12"/>
  <c r="R3549" i="12" s="1"/>
  <c r="W3550" i="12" l="1"/>
  <c r="E389" i="13"/>
  <c r="N3551" i="12"/>
  <c r="O3551" i="12" s="1"/>
  <c r="P3551" i="12" s="1"/>
  <c r="J3551" i="12"/>
  <c r="Y3551" i="12"/>
  <c r="I3551" i="12"/>
  <c r="V3551" i="12"/>
  <c r="B3552" i="12"/>
  <c r="U3551" i="12"/>
  <c r="E3551" i="12"/>
  <c r="F3551" i="12" s="1"/>
  <c r="Q3550" i="12"/>
  <c r="R3550" i="12" s="1"/>
  <c r="K3550" i="12"/>
  <c r="W3551" i="12" l="1"/>
  <c r="Q3551" i="12"/>
  <c r="R3551" i="12" s="1"/>
  <c r="K3551" i="12"/>
  <c r="E388" i="13"/>
  <c r="J3552" i="12"/>
  <c r="Y3552" i="12"/>
  <c r="I3552" i="12"/>
  <c r="V3552" i="12"/>
  <c r="B3553" i="12"/>
  <c r="U3552" i="12"/>
  <c r="E3552" i="12"/>
  <c r="F3552" i="12" s="1"/>
  <c r="N3552" i="12"/>
  <c r="O3552" i="12" s="1"/>
  <c r="P3552" i="12" s="1"/>
  <c r="Q3552" i="12" l="1"/>
  <c r="R3552" i="12" s="1"/>
  <c r="W3552" i="12"/>
  <c r="E387" i="13"/>
  <c r="V3553" i="12"/>
  <c r="B3554" i="12"/>
  <c r="U3553" i="12"/>
  <c r="E3553" i="12"/>
  <c r="F3553" i="12" s="1"/>
  <c r="N3553" i="12"/>
  <c r="O3553" i="12" s="1"/>
  <c r="P3553" i="12" s="1"/>
  <c r="J3553" i="12"/>
  <c r="I3553" i="12"/>
  <c r="Y3553" i="12"/>
  <c r="K3552" i="12"/>
  <c r="W3553" i="12" l="1"/>
  <c r="Q3553" i="12"/>
  <c r="R3553" i="12" s="1"/>
  <c r="E386" i="13"/>
  <c r="V3554" i="12"/>
  <c r="B3555" i="12"/>
  <c r="U3554" i="12"/>
  <c r="E3554" i="12"/>
  <c r="F3554" i="12" s="1"/>
  <c r="J3554" i="12"/>
  <c r="Y3554" i="12"/>
  <c r="N3554" i="12"/>
  <c r="O3554" i="12" s="1"/>
  <c r="P3554" i="12" s="1"/>
  <c r="I3554" i="12"/>
  <c r="K3553" i="12"/>
  <c r="W3554" i="12" l="1"/>
  <c r="Q3554" i="12"/>
  <c r="R3554" i="12" s="1"/>
  <c r="E385" i="13"/>
  <c r="N3555" i="12"/>
  <c r="O3555" i="12" s="1"/>
  <c r="P3555" i="12" s="1"/>
  <c r="J3555" i="12"/>
  <c r="Y3555" i="12"/>
  <c r="I3555" i="12"/>
  <c r="B3556" i="12"/>
  <c r="U3555" i="12"/>
  <c r="E3555" i="12"/>
  <c r="F3555" i="12" s="1"/>
  <c r="V3555" i="12"/>
  <c r="K3554" i="12"/>
  <c r="Q3555" i="12" l="1"/>
  <c r="R3555" i="12" s="1"/>
  <c r="W3555" i="12"/>
  <c r="E384" i="13"/>
  <c r="N3556" i="12"/>
  <c r="O3556" i="12" s="1"/>
  <c r="P3556" i="12" s="1"/>
  <c r="J3556" i="12"/>
  <c r="Y3556" i="12"/>
  <c r="I3556" i="12"/>
  <c r="V3556" i="12"/>
  <c r="B3557" i="12"/>
  <c r="U3556" i="12"/>
  <c r="E3556" i="12"/>
  <c r="F3556" i="12" s="1"/>
  <c r="K3555" i="12"/>
  <c r="Q3556" i="12" l="1"/>
  <c r="R3556" i="12" s="1"/>
  <c r="W3556" i="12"/>
  <c r="E383" i="13"/>
  <c r="J3557" i="12"/>
  <c r="Y3557" i="12"/>
  <c r="I3557" i="12"/>
  <c r="V3557" i="12"/>
  <c r="B3558" i="12"/>
  <c r="U3557" i="12"/>
  <c r="E3557" i="12"/>
  <c r="F3557" i="12" s="1"/>
  <c r="N3557" i="12"/>
  <c r="O3557" i="12" s="1"/>
  <c r="P3557" i="12" s="1"/>
  <c r="K3556" i="12"/>
  <c r="K3557" i="12" l="1"/>
  <c r="Q3557" i="12"/>
  <c r="R3557" i="12" s="1"/>
  <c r="W3557" i="12"/>
  <c r="E382" i="13"/>
  <c r="J3558" i="12"/>
  <c r="Y3558" i="12"/>
  <c r="I3558" i="12"/>
  <c r="V3558" i="12"/>
  <c r="B3559" i="12"/>
  <c r="U3558" i="12"/>
  <c r="E3558" i="12"/>
  <c r="F3558" i="12" s="1"/>
  <c r="N3558" i="12"/>
  <c r="O3558" i="12" s="1"/>
  <c r="P3558" i="12" s="1"/>
  <c r="W3558" i="12" l="1"/>
  <c r="K3558" i="12"/>
  <c r="Q3558" i="12"/>
  <c r="R3558" i="12" s="1"/>
  <c r="E381" i="13"/>
  <c r="V3559" i="12"/>
  <c r="B3560" i="12"/>
  <c r="U3559" i="12"/>
  <c r="E3559" i="12"/>
  <c r="F3559" i="12" s="1"/>
  <c r="N3559" i="12"/>
  <c r="O3559" i="12" s="1"/>
  <c r="P3559" i="12" s="1"/>
  <c r="Y3559" i="12"/>
  <c r="I3559" i="12"/>
  <c r="J3559" i="12"/>
  <c r="W3559" i="12" l="1"/>
  <c r="Q3559" i="12"/>
  <c r="R3559" i="12" s="1"/>
  <c r="K3559" i="12"/>
  <c r="E380" i="13"/>
  <c r="N3560" i="12"/>
  <c r="O3560" i="12" s="1"/>
  <c r="P3560" i="12" s="1"/>
  <c r="J3560" i="12"/>
  <c r="Y3560" i="12"/>
  <c r="I3560" i="12"/>
  <c r="V3560" i="12"/>
  <c r="B3561" i="12"/>
  <c r="U3560" i="12"/>
  <c r="E3560" i="12"/>
  <c r="F3560" i="12" s="1"/>
  <c r="W3560" i="12" l="1"/>
  <c r="E379" i="13"/>
  <c r="N3561" i="12"/>
  <c r="O3561" i="12" s="1"/>
  <c r="P3561" i="12" s="1"/>
  <c r="J3561" i="12"/>
  <c r="Y3561" i="12"/>
  <c r="I3561" i="12"/>
  <c r="V3561" i="12"/>
  <c r="B3562" i="12"/>
  <c r="U3561" i="12"/>
  <c r="E3561" i="12"/>
  <c r="F3561" i="12" s="1"/>
  <c r="K3560" i="12"/>
  <c r="Q3560" i="12"/>
  <c r="R3560" i="12" s="1"/>
  <c r="K3561" i="12" l="1"/>
  <c r="Q3561" i="12"/>
  <c r="R3561" i="12" s="1"/>
  <c r="W3561" i="12"/>
  <c r="E378" i="13"/>
  <c r="N3562" i="12"/>
  <c r="O3562" i="12" s="1"/>
  <c r="P3562" i="12" s="1"/>
  <c r="J3562" i="12"/>
  <c r="Y3562" i="12"/>
  <c r="I3562" i="12"/>
  <c r="V3562" i="12"/>
  <c r="B3563" i="12"/>
  <c r="U3562" i="12"/>
  <c r="E3562" i="12"/>
  <c r="F3562" i="12" s="1"/>
  <c r="K3562" i="12" l="1"/>
  <c r="Q3562" i="12"/>
  <c r="R3562" i="12" s="1"/>
  <c r="W3562" i="12"/>
  <c r="E377" i="13"/>
  <c r="J3563" i="12"/>
  <c r="Y3563" i="12"/>
  <c r="I3563" i="12"/>
  <c r="V3563" i="12"/>
  <c r="B3564" i="12"/>
  <c r="U3563" i="12"/>
  <c r="E3563" i="12"/>
  <c r="F3563" i="12" s="1"/>
  <c r="N3563" i="12"/>
  <c r="O3563" i="12" s="1"/>
  <c r="P3563" i="12" s="1"/>
  <c r="K3563" i="12" l="1"/>
  <c r="Q3563" i="12"/>
  <c r="R3563" i="12" s="1"/>
  <c r="W3563" i="12"/>
  <c r="E376" i="13"/>
  <c r="V3564" i="12"/>
  <c r="B3565" i="12"/>
  <c r="U3564" i="12"/>
  <c r="E3564" i="12"/>
  <c r="F3564" i="12" s="1"/>
  <c r="N3564" i="12"/>
  <c r="O3564" i="12" s="1"/>
  <c r="P3564" i="12" s="1"/>
  <c r="J3564" i="12"/>
  <c r="Y3564" i="12"/>
  <c r="I3564" i="12"/>
  <c r="W3564" i="12" l="1"/>
  <c r="K3564" i="12"/>
  <c r="Q3564" i="12"/>
  <c r="R3564" i="12" s="1"/>
  <c r="E375" i="13"/>
  <c r="B3566" i="12"/>
  <c r="U3565" i="12"/>
  <c r="E3565" i="12"/>
  <c r="F3565" i="12" s="1"/>
  <c r="N3565" i="12"/>
  <c r="O3565" i="12" s="1"/>
  <c r="P3565" i="12" s="1"/>
  <c r="J3565" i="12"/>
  <c r="Y3565" i="12"/>
  <c r="I3565" i="12"/>
  <c r="V3565" i="12"/>
  <c r="Q3565" i="12" l="1"/>
  <c r="R3565" i="12" s="1"/>
  <c r="K3565" i="12"/>
  <c r="W3565" i="12"/>
  <c r="E374" i="13"/>
  <c r="N3566" i="12"/>
  <c r="O3566" i="12" s="1"/>
  <c r="P3566" i="12" s="1"/>
  <c r="J3566" i="12"/>
  <c r="Y3566" i="12"/>
  <c r="I3566" i="12"/>
  <c r="V3566" i="12"/>
  <c r="U3566" i="12"/>
  <c r="E3566" i="12"/>
  <c r="F3566" i="12" s="1"/>
  <c r="B3567" i="12"/>
  <c r="W3566" i="12" l="1"/>
  <c r="Q3566" i="12"/>
  <c r="R3566" i="12" s="1"/>
  <c r="E373" i="13"/>
  <c r="N3567" i="12"/>
  <c r="O3567" i="12" s="1"/>
  <c r="P3567" i="12" s="1"/>
  <c r="J3567" i="12"/>
  <c r="Y3567" i="12"/>
  <c r="I3567" i="12"/>
  <c r="V3567" i="12"/>
  <c r="B3568" i="12"/>
  <c r="U3567" i="12"/>
  <c r="E3567" i="12"/>
  <c r="F3567" i="12" s="1"/>
  <c r="K3566" i="12"/>
  <c r="K3567" i="12" l="1"/>
  <c r="Q3567" i="12"/>
  <c r="R3567" i="12" s="1"/>
  <c r="W3567" i="12"/>
  <c r="E372" i="13"/>
  <c r="J3568" i="12"/>
  <c r="Y3568" i="12"/>
  <c r="I3568" i="12"/>
  <c r="V3568" i="12"/>
  <c r="B3569" i="12"/>
  <c r="U3568" i="12"/>
  <c r="E3568" i="12"/>
  <c r="F3568" i="12" s="1"/>
  <c r="N3568" i="12"/>
  <c r="O3568" i="12" s="1"/>
  <c r="P3568" i="12" s="1"/>
  <c r="W3568" i="12" l="1"/>
  <c r="Q3568" i="12"/>
  <c r="R3568" i="12" s="1"/>
  <c r="E371" i="13"/>
  <c r="Y3569" i="12"/>
  <c r="I3569" i="12"/>
  <c r="V3569" i="12"/>
  <c r="B3570" i="12"/>
  <c r="U3569" i="12"/>
  <c r="E3569" i="12"/>
  <c r="F3569" i="12" s="1"/>
  <c r="N3569" i="12"/>
  <c r="O3569" i="12" s="1"/>
  <c r="P3569" i="12" s="1"/>
  <c r="J3569" i="12"/>
  <c r="K3568" i="12"/>
  <c r="W3569" i="12" l="1"/>
  <c r="Q3569" i="12"/>
  <c r="R3569" i="12" s="1"/>
  <c r="E370" i="13"/>
  <c r="V3570" i="12"/>
  <c r="B3571" i="12"/>
  <c r="U3570" i="12"/>
  <c r="E3570" i="12"/>
  <c r="F3570" i="12" s="1"/>
  <c r="N3570" i="12"/>
  <c r="O3570" i="12" s="1"/>
  <c r="P3570" i="12" s="1"/>
  <c r="J3570" i="12"/>
  <c r="I3570" i="12"/>
  <c r="Y3570" i="12"/>
  <c r="K3569" i="12"/>
  <c r="W3570" i="12" l="1"/>
  <c r="E369" i="13"/>
  <c r="N3571" i="12"/>
  <c r="O3571" i="12" s="1"/>
  <c r="P3571" i="12" s="1"/>
  <c r="J3571" i="12"/>
  <c r="Y3571" i="12"/>
  <c r="I3571" i="12"/>
  <c r="B3572" i="12"/>
  <c r="U3571" i="12"/>
  <c r="E3571" i="12"/>
  <c r="F3571" i="12" s="1"/>
  <c r="V3571" i="12"/>
  <c r="K3570" i="12"/>
  <c r="Q3570" i="12"/>
  <c r="R3570" i="12" s="1"/>
  <c r="K3571" i="12" l="1"/>
  <c r="Q3571" i="12"/>
  <c r="R3571" i="12" s="1"/>
  <c r="W3571" i="12"/>
  <c r="E368" i="13"/>
  <c r="N3572" i="12"/>
  <c r="O3572" i="12" s="1"/>
  <c r="P3572" i="12" s="1"/>
  <c r="J3572" i="12"/>
  <c r="Y3572" i="12"/>
  <c r="I3572" i="12"/>
  <c r="V3572" i="12"/>
  <c r="B3573" i="12"/>
  <c r="U3572" i="12"/>
  <c r="E3572" i="12"/>
  <c r="F3572" i="12" s="1"/>
  <c r="W3572" i="12" l="1"/>
  <c r="Q3572" i="12"/>
  <c r="R3572" i="12" s="1"/>
  <c r="K3572" i="12"/>
  <c r="E367" i="13"/>
  <c r="J3573" i="12"/>
  <c r="Y3573" i="12"/>
  <c r="I3573" i="12"/>
  <c r="V3573" i="12"/>
  <c r="B3574" i="12"/>
  <c r="U3573" i="12"/>
  <c r="E3573" i="12"/>
  <c r="F3573" i="12" s="1"/>
  <c r="N3573" i="12"/>
  <c r="O3573" i="12" s="1"/>
  <c r="P3573" i="12" s="1"/>
  <c r="W3573" i="12" l="1"/>
  <c r="Q3573" i="12"/>
  <c r="R3573" i="12" s="1"/>
  <c r="E366" i="13"/>
  <c r="J3574" i="12"/>
  <c r="Y3574" i="12"/>
  <c r="I3574" i="12"/>
  <c r="V3574" i="12"/>
  <c r="B3575" i="12"/>
  <c r="U3574" i="12"/>
  <c r="E3574" i="12"/>
  <c r="F3574" i="12" s="1"/>
  <c r="N3574" i="12"/>
  <c r="O3574" i="12" s="1"/>
  <c r="P3574" i="12" s="1"/>
  <c r="K3573" i="12"/>
  <c r="W3574" i="12" l="1"/>
  <c r="Q3574" i="12"/>
  <c r="R3574" i="12" s="1"/>
  <c r="E365" i="13"/>
  <c r="V3575" i="12"/>
  <c r="B3576" i="12"/>
  <c r="U3575" i="12"/>
  <c r="E3575" i="12"/>
  <c r="F3575" i="12" s="1"/>
  <c r="N3575" i="12"/>
  <c r="O3575" i="12" s="1"/>
  <c r="P3575" i="12" s="1"/>
  <c r="Y3575" i="12"/>
  <c r="I3575" i="12"/>
  <c r="J3575" i="12"/>
  <c r="K3574" i="12"/>
  <c r="W3575" i="12" l="1"/>
  <c r="Q3575" i="12"/>
  <c r="R3575" i="12" s="1"/>
  <c r="E364" i="13"/>
  <c r="N3576" i="12"/>
  <c r="O3576" i="12" s="1"/>
  <c r="P3576" i="12" s="1"/>
  <c r="J3576" i="12"/>
  <c r="Y3576" i="12"/>
  <c r="I3576" i="12"/>
  <c r="V3576" i="12"/>
  <c r="B3577" i="12"/>
  <c r="U3576" i="12"/>
  <c r="E3576" i="12"/>
  <c r="F3576" i="12" s="1"/>
  <c r="K3575" i="12"/>
  <c r="Q3576" i="12" l="1"/>
  <c r="R3576" i="12" s="1"/>
  <c r="W3576" i="12"/>
  <c r="E363" i="13"/>
  <c r="N3577" i="12"/>
  <c r="O3577" i="12" s="1"/>
  <c r="P3577" i="12" s="1"/>
  <c r="J3577" i="12"/>
  <c r="Y3577" i="12"/>
  <c r="I3577" i="12"/>
  <c r="V3577" i="12"/>
  <c r="B3578" i="12"/>
  <c r="U3577" i="12"/>
  <c r="E3577" i="12"/>
  <c r="F3577" i="12" s="1"/>
  <c r="K3576" i="12"/>
  <c r="W3577" i="12" l="1"/>
  <c r="K3577" i="12"/>
  <c r="Q3577" i="12"/>
  <c r="R3577" i="12" s="1"/>
  <c r="E362" i="13"/>
  <c r="N3578" i="12"/>
  <c r="O3578" i="12" s="1"/>
  <c r="P3578" i="12" s="1"/>
  <c r="J3578" i="12"/>
  <c r="Y3578" i="12"/>
  <c r="I3578" i="12"/>
  <c r="V3578" i="12"/>
  <c r="B3579" i="12"/>
  <c r="U3578" i="12"/>
  <c r="E3578" i="12"/>
  <c r="F3578" i="12" s="1"/>
  <c r="Q3578" i="12" l="1"/>
  <c r="R3578" i="12" s="1"/>
  <c r="W3578" i="12"/>
  <c r="E361" i="13"/>
  <c r="J3579" i="12"/>
  <c r="Y3579" i="12"/>
  <c r="I3579" i="12"/>
  <c r="V3579" i="12"/>
  <c r="B3580" i="12"/>
  <c r="U3579" i="12"/>
  <c r="E3579" i="12"/>
  <c r="F3579" i="12" s="1"/>
  <c r="N3579" i="12"/>
  <c r="O3579" i="12" s="1"/>
  <c r="P3579" i="12" s="1"/>
  <c r="K3578" i="12"/>
  <c r="W3579" i="12" l="1"/>
  <c r="E360" i="13"/>
  <c r="V3580" i="12"/>
  <c r="U3580" i="12"/>
  <c r="E3580" i="12"/>
  <c r="F3580" i="12" s="1"/>
  <c r="B3581" i="12"/>
  <c r="N3580" i="12"/>
  <c r="O3580" i="12" s="1"/>
  <c r="P3580" i="12" s="1"/>
  <c r="J3580" i="12"/>
  <c r="Y3580" i="12"/>
  <c r="I3580" i="12"/>
  <c r="K3579" i="12"/>
  <c r="Q3579" i="12"/>
  <c r="R3579" i="12" s="1"/>
  <c r="W3580" i="12" l="1"/>
  <c r="Q3580" i="12"/>
  <c r="R3580" i="12" s="1"/>
  <c r="E359" i="13"/>
  <c r="N3581" i="12"/>
  <c r="O3581" i="12" s="1"/>
  <c r="P3581" i="12" s="1"/>
  <c r="V3581" i="12"/>
  <c r="E3581" i="12"/>
  <c r="F3581" i="12" s="1"/>
  <c r="U3581" i="12"/>
  <c r="B3582" i="12"/>
  <c r="J3581" i="12"/>
  <c r="Y3581" i="12"/>
  <c r="I3581" i="12"/>
  <c r="K3580" i="12"/>
  <c r="W3581" i="12" l="1"/>
  <c r="E358" i="13"/>
  <c r="J3582" i="12"/>
  <c r="Y3582" i="12"/>
  <c r="E3582" i="12"/>
  <c r="F3582" i="12" s="1"/>
  <c r="V3582" i="12"/>
  <c r="U3582" i="12"/>
  <c r="B3583" i="12"/>
  <c r="N3582" i="12"/>
  <c r="O3582" i="12" s="1"/>
  <c r="P3582" i="12" s="1"/>
  <c r="I3582" i="12"/>
  <c r="K3581" i="12"/>
  <c r="Q3581" i="12"/>
  <c r="R3581" i="12" s="1"/>
  <c r="W3582" i="12" l="1"/>
  <c r="Q3582" i="12"/>
  <c r="R3582" i="12" s="1"/>
  <c r="E357" i="13"/>
  <c r="J3583" i="12"/>
  <c r="B3584" i="12"/>
  <c r="U3583" i="12"/>
  <c r="E3583" i="12"/>
  <c r="F3583" i="12" s="1"/>
  <c r="I3583" i="12"/>
  <c r="Y3583" i="12"/>
  <c r="V3583" i="12"/>
  <c r="N3583" i="12"/>
  <c r="O3583" i="12" s="1"/>
  <c r="P3583" i="12" s="1"/>
  <c r="K3582" i="12"/>
  <c r="W3583" i="12" l="1"/>
  <c r="K3583" i="12"/>
  <c r="E356" i="13"/>
  <c r="J3584" i="12"/>
  <c r="B3585" i="12"/>
  <c r="U3584" i="12"/>
  <c r="E3584" i="12"/>
  <c r="F3584" i="12" s="1"/>
  <c r="Y3584" i="12"/>
  <c r="V3584" i="12"/>
  <c r="N3584" i="12"/>
  <c r="O3584" i="12" s="1"/>
  <c r="P3584" i="12" s="1"/>
  <c r="I3584" i="12"/>
  <c r="Q3583" i="12"/>
  <c r="R3583" i="12" s="1"/>
  <c r="W3584" i="12" l="1"/>
  <c r="E355" i="13"/>
  <c r="B3586" i="12"/>
  <c r="U3585" i="12"/>
  <c r="E3585" i="12"/>
  <c r="F3585" i="12" s="1"/>
  <c r="J3585" i="12"/>
  <c r="I3585" i="12"/>
  <c r="Y3585" i="12"/>
  <c r="V3585" i="12"/>
  <c r="N3585" i="12"/>
  <c r="O3585" i="12" s="1"/>
  <c r="P3585" i="12" s="1"/>
  <c r="K3584" i="12"/>
  <c r="Q3584" i="12"/>
  <c r="R3584" i="12" s="1"/>
  <c r="Q3585" i="12" l="1"/>
  <c r="R3585" i="12" s="1"/>
  <c r="K3585" i="12"/>
  <c r="W3585" i="12"/>
  <c r="E354" i="13"/>
  <c r="N3586" i="12"/>
  <c r="O3586" i="12" s="1"/>
  <c r="P3586" i="12" s="1"/>
  <c r="E3586" i="12"/>
  <c r="F3586" i="12" s="1"/>
  <c r="Y3586" i="12"/>
  <c r="V3586" i="12"/>
  <c r="U3586" i="12"/>
  <c r="J3586" i="12"/>
  <c r="I3586" i="12"/>
  <c r="B3587" i="12"/>
  <c r="K3586" i="12" l="1"/>
  <c r="Q3586" i="12"/>
  <c r="R3586" i="12" s="1"/>
  <c r="E353" i="13"/>
  <c r="N3587" i="12"/>
  <c r="O3587" i="12" s="1"/>
  <c r="P3587" i="12" s="1"/>
  <c r="Y3587" i="12"/>
  <c r="I3587" i="12"/>
  <c r="B3588" i="12"/>
  <c r="U3587" i="12"/>
  <c r="E3587" i="12"/>
  <c r="F3587" i="12" s="1"/>
  <c r="V3587" i="12"/>
  <c r="J3587" i="12"/>
  <c r="W3586" i="12"/>
  <c r="K3587" i="12" l="1"/>
  <c r="Q3587" i="12"/>
  <c r="R3587" i="12" s="1"/>
  <c r="W3587" i="12"/>
  <c r="E352" i="13"/>
  <c r="N3588" i="12"/>
  <c r="O3588" i="12" s="1"/>
  <c r="P3588" i="12" s="1"/>
  <c r="J3588" i="12"/>
  <c r="Y3588" i="12"/>
  <c r="I3588" i="12"/>
  <c r="V3588" i="12"/>
  <c r="U3588" i="12"/>
  <c r="B3589" i="12"/>
  <c r="E3588" i="12"/>
  <c r="F3588" i="12" s="1"/>
  <c r="W3588" i="12" l="1"/>
  <c r="E351" i="13"/>
  <c r="Y3589" i="12"/>
  <c r="I3589" i="12"/>
  <c r="V3589" i="12"/>
  <c r="B3590" i="12"/>
  <c r="U3589" i="12"/>
  <c r="E3589" i="12"/>
  <c r="F3589" i="12" s="1"/>
  <c r="N3589" i="12"/>
  <c r="O3589" i="12" s="1"/>
  <c r="P3589" i="12" s="1"/>
  <c r="J3589" i="12"/>
  <c r="Q3588" i="12"/>
  <c r="R3588" i="12" s="1"/>
  <c r="K3588" i="12"/>
  <c r="W3589" i="12" l="1"/>
  <c r="E350" i="13"/>
  <c r="V3590" i="12"/>
  <c r="B3591" i="12"/>
  <c r="U3590" i="12"/>
  <c r="E3590" i="12"/>
  <c r="F3590" i="12" s="1"/>
  <c r="N3590" i="12"/>
  <c r="O3590" i="12" s="1"/>
  <c r="P3590" i="12" s="1"/>
  <c r="J3590" i="12"/>
  <c r="I3590" i="12"/>
  <c r="Y3590" i="12"/>
  <c r="K3589" i="12"/>
  <c r="Q3589" i="12"/>
  <c r="R3589" i="12" s="1"/>
  <c r="W3590" i="12" l="1"/>
  <c r="Q3590" i="12"/>
  <c r="R3590" i="12" s="1"/>
  <c r="E349" i="13"/>
  <c r="B3592" i="12"/>
  <c r="U3591" i="12"/>
  <c r="E3591" i="12"/>
  <c r="F3591" i="12" s="1"/>
  <c r="Y3591" i="12"/>
  <c r="I3591" i="12"/>
  <c r="J3591" i="12"/>
  <c r="V3591" i="12"/>
  <c r="N3591" i="12"/>
  <c r="O3591" i="12" s="1"/>
  <c r="P3591" i="12" s="1"/>
  <c r="K3590" i="12"/>
  <c r="Q3591" i="12" l="1"/>
  <c r="R3591" i="12" s="1"/>
  <c r="W3591" i="12"/>
  <c r="E348" i="13"/>
  <c r="N3592" i="12"/>
  <c r="O3592" i="12" s="1"/>
  <c r="P3592" i="12" s="1"/>
  <c r="J3592" i="12"/>
  <c r="V3592" i="12"/>
  <c r="I3592" i="12"/>
  <c r="B3593" i="12"/>
  <c r="E3592" i="12"/>
  <c r="F3592" i="12" s="1"/>
  <c r="Y3592" i="12"/>
  <c r="U3592" i="12"/>
  <c r="K3591" i="12"/>
  <c r="W3592" i="12" l="1"/>
  <c r="Q3592" i="12"/>
  <c r="R3592" i="12" s="1"/>
  <c r="E347" i="13"/>
  <c r="J3593" i="12"/>
  <c r="Y3593" i="12"/>
  <c r="I3593" i="12"/>
  <c r="B3594" i="12"/>
  <c r="E3593" i="12"/>
  <c r="F3593" i="12" s="1"/>
  <c r="V3593" i="12"/>
  <c r="U3593" i="12"/>
  <c r="N3593" i="12"/>
  <c r="O3593" i="12" s="1"/>
  <c r="P3593" i="12" s="1"/>
  <c r="K3592" i="12"/>
  <c r="Q3593" i="12" l="1"/>
  <c r="R3593" i="12" s="1"/>
  <c r="E346" i="13"/>
  <c r="J3594" i="12"/>
  <c r="Y3594" i="12"/>
  <c r="I3594" i="12"/>
  <c r="V3594" i="12"/>
  <c r="B3595" i="12"/>
  <c r="U3594" i="12"/>
  <c r="N3594" i="12"/>
  <c r="O3594" i="12" s="1"/>
  <c r="P3594" i="12" s="1"/>
  <c r="E3594" i="12"/>
  <c r="F3594" i="12" s="1"/>
  <c r="K3593" i="12"/>
  <c r="W3593" i="12"/>
  <c r="W3594" i="12" l="1"/>
  <c r="E345" i="13"/>
  <c r="Y3595" i="12"/>
  <c r="I3595" i="12"/>
  <c r="V3595" i="12"/>
  <c r="B3596" i="12"/>
  <c r="U3595" i="12"/>
  <c r="E3595" i="12"/>
  <c r="F3595" i="12" s="1"/>
  <c r="J3595" i="12"/>
  <c r="N3595" i="12"/>
  <c r="O3595" i="12" s="1"/>
  <c r="P3595" i="12" s="1"/>
  <c r="K3594" i="12"/>
  <c r="Q3594" i="12"/>
  <c r="R3594" i="12" s="1"/>
  <c r="W3595" i="12" l="1"/>
  <c r="E344" i="13"/>
  <c r="V3596" i="12"/>
  <c r="B3597" i="12"/>
  <c r="U3596" i="12"/>
  <c r="E3596" i="12"/>
  <c r="F3596" i="12" s="1"/>
  <c r="N3596" i="12"/>
  <c r="O3596" i="12" s="1"/>
  <c r="P3596" i="12" s="1"/>
  <c r="J3596" i="12"/>
  <c r="I3596" i="12"/>
  <c r="Y3596" i="12"/>
  <c r="K3595" i="12"/>
  <c r="Q3595" i="12"/>
  <c r="R3595" i="12" s="1"/>
  <c r="W3596" i="12" l="1"/>
  <c r="Q3596" i="12"/>
  <c r="R3596" i="12" s="1"/>
  <c r="E343" i="13"/>
  <c r="N3597" i="12"/>
  <c r="O3597" i="12" s="1"/>
  <c r="P3597" i="12" s="1"/>
  <c r="I3597" i="12"/>
  <c r="E3597" i="12"/>
  <c r="F3597" i="12" s="1"/>
  <c r="B3598" i="12"/>
  <c r="Y3597" i="12"/>
  <c r="V3597" i="12"/>
  <c r="U3597" i="12"/>
  <c r="J3597" i="12"/>
  <c r="K3596" i="12"/>
  <c r="W3597" i="12" l="1"/>
  <c r="E342" i="13"/>
  <c r="N3598" i="12"/>
  <c r="O3598" i="12" s="1"/>
  <c r="P3598" i="12" s="1"/>
  <c r="J3598" i="12"/>
  <c r="I3598" i="12"/>
  <c r="E3598" i="12"/>
  <c r="F3598" i="12" s="1"/>
  <c r="B3599" i="12"/>
  <c r="Y3598" i="12"/>
  <c r="V3598" i="12"/>
  <c r="U3598" i="12"/>
  <c r="K3597" i="12"/>
  <c r="Q3597" i="12"/>
  <c r="R3597" i="12" s="1"/>
  <c r="W3598" i="12" l="1"/>
  <c r="Q3598" i="12"/>
  <c r="R3598" i="12" s="1"/>
  <c r="E341" i="13"/>
  <c r="J3599" i="12"/>
  <c r="Y3599" i="12"/>
  <c r="I3599" i="12"/>
  <c r="B3600" i="12"/>
  <c r="U3599" i="12"/>
  <c r="E3599" i="12"/>
  <c r="F3599" i="12" s="1"/>
  <c r="N3599" i="12"/>
  <c r="O3599" i="12" s="1"/>
  <c r="P3599" i="12" s="1"/>
  <c r="V3599" i="12"/>
  <c r="K3598" i="12"/>
  <c r="W3599" i="12" l="1"/>
  <c r="Q3599" i="12"/>
  <c r="R3599" i="12" s="1"/>
  <c r="E340" i="13"/>
  <c r="J3600" i="12"/>
  <c r="Y3600" i="12"/>
  <c r="I3600" i="12"/>
  <c r="V3600" i="12"/>
  <c r="B3601" i="12"/>
  <c r="U3600" i="12"/>
  <c r="E3600" i="12"/>
  <c r="F3600" i="12" s="1"/>
  <c r="N3600" i="12"/>
  <c r="O3600" i="12" s="1"/>
  <c r="P3600" i="12" s="1"/>
  <c r="K3599" i="12"/>
  <c r="K3600" i="12" l="1"/>
  <c r="Q3600" i="12"/>
  <c r="R3600" i="12" s="1"/>
  <c r="W3600" i="12"/>
  <c r="E339" i="13"/>
  <c r="V3601" i="12"/>
  <c r="B3602" i="12"/>
  <c r="U3601" i="12"/>
  <c r="E3601" i="12"/>
  <c r="F3601" i="12" s="1"/>
  <c r="Y3601" i="12"/>
  <c r="N3601" i="12"/>
  <c r="O3601" i="12" s="1"/>
  <c r="P3601" i="12" s="1"/>
  <c r="J3601" i="12"/>
  <c r="I3601" i="12"/>
  <c r="W3601" i="12" l="1"/>
  <c r="Q3601" i="12"/>
  <c r="R3601" i="12" s="1"/>
  <c r="E338" i="13"/>
  <c r="N3602" i="12"/>
  <c r="O3602" i="12" s="1"/>
  <c r="P3602" i="12" s="1"/>
  <c r="Y3602" i="12"/>
  <c r="I3602" i="12"/>
  <c r="B3603" i="12"/>
  <c r="V3602" i="12"/>
  <c r="U3602" i="12"/>
  <c r="J3602" i="12"/>
  <c r="E3602" i="12"/>
  <c r="F3602" i="12" s="1"/>
  <c r="K3601" i="12"/>
  <c r="K3602" i="12" l="1"/>
  <c r="W3602" i="12"/>
  <c r="E337" i="13"/>
  <c r="N3603" i="12"/>
  <c r="O3603" i="12" s="1"/>
  <c r="P3603" i="12" s="1"/>
  <c r="Y3603" i="12"/>
  <c r="I3603" i="12"/>
  <c r="V3603" i="12"/>
  <c r="B3604" i="12"/>
  <c r="U3603" i="12"/>
  <c r="E3603" i="12"/>
  <c r="F3603" i="12" s="1"/>
  <c r="J3603" i="12"/>
  <c r="Q3602" i="12"/>
  <c r="R3602" i="12" s="1"/>
  <c r="W3603" i="12" l="1"/>
  <c r="E336" i="13"/>
  <c r="N3604" i="12"/>
  <c r="O3604" i="12" s="1"/>
  <c r="P3604" i="12" s="1"/>
  <c r="J3604" i="12"/>
  <c r="Y3604" i="12"/>
  <c r="I3604" i="12"/>
  <c r="V3604" i="12"/>
  <c r="E3604" i="12"/>
  <c r="F3604" i="12" s="1"/>
  <c r="B3605" i="12"/>
  <c r="U3604" i="12"/>
  <c r="K3603" i="12"/>
  <c r="Q3603" i="12"/>
  <c r="R3603" i="12" s="1"/>
  <c r="Q3604" i="12" l="1"/>
  <c r="R3604" i="12" s="1"/>
  <c r="K3604" i="12"/>
  <c r="W3604" i="12"/>
  <c r="E335" i="13"/>
  <c r="J3605" i="12"/>
  <c r="Y3605" i="12"/>
  <c r="I3605" i="12"/>
  <c r="V3605" i="12"/>
  <c r="B3606" i="12"/>
  <c r="U3605" i="12"/>
  <c r="E3605" i="12"/>
  <c r="F3605" i="12" s="1"/>
  <c r="N3605" i="12"/>
  <c r="O3605" i="12" s="1"/>
  <c r="P3605" i="12" s="1"/>
  <c r="K3605" i="12" l="1"/>
  <c r="Q3605" i="12"/>
  <c r="R3605" i="12" s="1"/>
  <c r="W3605" i="12"/>
  <c r="E334" i="13"/>
  <c r="V3606" i="12"/>
  <c r="B3607" i="12"/>
  <c r="U3606" i="12"/>
  <c r="E3606" i="12"/>
  <c r="F3606" i="12" s="1"/>
  <c r="N3606" i="12"/>
  <c r="O3606" i="12" s="1"/>
  <c r="P3606" i="12" s="1"/>
  <c r="Y3606" i="12"/>
  <c r="J3606" i="12"/>
  <c r="I3606" i="12"/>
  <c r="W3606" i="12" l="1"/>
  <c r="Q3606" i="12"/>
  <c r="R3606" i="12" s="1"/>
  <c r="K3606" i="12"/>
  <c r="E333" i="13"/>
  <c r="B3608" i="12"/>
  <c r="U3607" i="12"/>
  <c r="E3607" i="12"/>
  <c r="F3607" i="12" s="1"/>
  <c r="N3607" i="12"/>
  <c r="O3607" i="12" s="1"/>
  <c r="P3607" i="12" s="1"/>
  <c r="J3607" i="12"/>
  <c r="Y3607" i="12"/>
  <c r="I3607" i="12"/>
  <c r="V3607" i="12"/>
  <c r="Q3607" i="12" l="1"/>
  <c r="R3607" i="12" s="1"/>
  <c r="K3607" i="12"/>
  <c r="W3607" i="12"/>
  <c r="E332" i="13"/>
  <c r="N3608" i="12"/>
  <c r="O3608" i="12" s="1"/>
  <c r="P3608" i="12" s="1"/>
  <c r="J3608" i="12"/>
  <c r="V3608" i="12"/>
  <c r="B3609" i="12"/>
  <c r="Y3608" i="12"/>
  <c r="U3608" i="12"/>
  <c r="I3608" i="12"/>
  <c r="E3608" i="12"/>
  <c r="F3608" i="12" s="1"/>
  <c r="K3608" i="12" l="1"/>
  <c r="W3608" i="12"/>
  <c r="Q3608" i="12"/>
  <c r="R3608" i="12" s="1"/>
  <c r="E331" i="13"/>
  <c r="N3609" i="12"/>
  <c r="O3609" i="12" s="1"/>
  <c r="P3609" i="12" s="1"/>
  <c r="J3609" i="12"/>
  <c r="Y3609" i="12"/>
  <c r="I3609" i="12"/>
  <c r="B3610" i="12"/>
  <c r="U3609" i="12"/>
  <c r="E3609" i="12"/>
  <c r="F3609" i="12" s="1"/>
  <c r="V3609" i="12"/>
  <c r="Q3609" i="12" l="1"/>
  <c r="R3609" i="12" s="1"/>
  <c r="W3609" i="12"/>
  <c r="E330" i="13"/>
  <c r="J3610" i="12"/>
  <c r="Y3610" i="12"/>
  <c r="I3610" i="12"/>
  <c r="V3610" i="12"/>
  <c r="B3611" i="12"/>
  <c r="U3610" i="12"/>
  <c r="E3610" i="12"/>
  <c r="F3610" i="12" s="1"/>
  <c r="N3610" i="12"/>
  <c r="O3610" i="12" s="1"/>
  <c r="P3610" i="12" s="1"/>
  <c r="K3609" i="12"/>
  <c r="K3610" i="12" l="1"/>
  <c r="Q3610" i="12"/>
  <c r="R3610" i="12" s="1"/>
  <c r="W3610" i="12"/>
  <c r="E329" i="13"/>
  <c r="Y3611" i="12"/>
  <c r="I3611" i="12"/>
  <c r="V3611" i="12"/>
  <c r="B3612" i="12"/>
  <c r="U3611" i="12"/>
  <c r="E3611" i="12"/>
  <c r="F3611" i="12" s="1"/>
  <c r="N3611" i="12"/>
  <c r="O3611" i="12" s="1"/>
  <c r="P3611" i="12" s="1"/>
  <c r="J3611" i="12"/>
  <c r="W3611" i="12" l="1"/>
  <c r="Q3611" i="12"/>
  <c r="R3611" i="12" s="1"/>
  <c r="E328" i="13"/>
  <c r="V3612" i="12"/>
  <c r="B3613" i="12"/>
  <c r="U3612" i="12"/>
  <c r="E3612" i="12"/>
  <c r="F3612" i="12" s="1"/>
  <c r="N3612" i="12"/>
  <c r="O3612" i="12" s="1"/>
  <c r="P3612" i="12" s="1"/>
  <c r="J3612" i="12"/>
  <c r="Y3612" i="12"/>
  <c r="I3612" i="12"/>
  <c r="K3611" i="12"/>
  <c r="E327" i="13" l="1"/>
  <c r="N3613" i="12"/>
  <c r="O3613" i="12" s="1"/>
  <c r="P3613" i="12" s="1"/>
  <c r="Y3613" i="12"/>
  <c r="I3613" i="12"/>
  <c r="E3613" i="12"/>
  <c r="F3613" i="12" s="1"/>
  <c r="B3614" i="12"/>
  <c r="V3613" i="12"/>
  <c r="U3613" i="12"/>
  <c r="J3613" i="12"/>
  <c r="K3612" i="12"/>
  <c r="Q3612" i="12"/>
  <c r="R3612" i="12" s="1"/>
  <c r="W3612" i="12"/>
  <c r="E326" i="13" l="1"/>
  <c r="N3614" i="12"/>
  <c r="O3614" i="12" s="1"/>
  <c r="P3614" i="12" s="1"/>
  <c r="J3614" i="12"/>
  <c r="Y3614" i="12"/>
  <c r="I3614" i="12"/>
  <c r="V3614" i="12"/>
  <c r="B3615" i="12"/>
  <c r="U3614" i="12"/>
  <c r="E3614" i="12"/>
  <c r="F3614" i="12" s="1"/>
  <c r="K3613" i="12"/>
  <c r="Q3613" i="12"/>
  <c r="R3613" i="12" s="1"/>
  <c r="W3613" i="12"/>
  <c r="W3614" i="12" l="1"/>
  <c r="E325" i="13"/>
  <c r="J3615" i="12"/>
  <c r="Y3615" i="12"/>
  <c r="I3615" i="12"/>
  <c r="V3615" i="12"/>
  <c r="B3616" i="12"/>
  <c r="U3615" i="12"/>
  <c r="E3615" i="12"/>
  <c r="F3615" i="12" s="1"/>
  <c r="N3615" i="12"/>
  <c r="O3615" i="12" s="1"/>
  <c r="P3615" i="12" s="1"/>
  <c r="K3614" i="12"/>
  <c r="Q3614" i="12"/>
  <c r="R3614" i="12" s="1"/>
  <c r="E324" i="13" l="1"/>
  <c r="J3616" i="12"/>
  <c r="Y3616" i="12"/>
  <c r="I3616" i="12"/>
  <c r="V3616" i="12"/>
  <c r="B3617" i="12"/>
  <c r="U3616" i="12"/>
  <c r="E3616" i="12"/>
  <c r="F3616" i="12" s="1"/>
  <c r="N3616" i="12"/>
  <c r="O3616" i="12" s="1"/>
  <c r="P3616" i="12" s="1"/>
  <c r="K3615" i="12"/>
  <c r="Q3615" i="12"/>
  <c r="R3615" i="12" s="1"/>
  <c r="W3615" i="12"/>
  <c r="W3616" i="12" l="1"/>
  <c r="E323" i="13"/>
  <c r="V3617" i="12"/>
  <c r="B3618" i="12"/>
  <c r="U3617" i="12"/>
  <c r="E3617" i="12"/>
  <c r="F3617" i="12" s="1"/>
  <c r="Y3617" i="12"/>
  <c r="N3617" i="12"/>
  <c r="O3617" i="12" s="1"/>
  <c r="P3617" i="12" s="1"/>
  <c r="J3617" i="12"/>
  <c r="I3617" i="12"/>
  <c r="K3616" i="12"/>
  <c r="Q3616" i="12"/>
  <c r="R3616" i="12" s="1"/>
  <c r="W3617" i="12" l="1"/>
  <c r="Q3617" i="12"/>
  <c r="R3617" i="12" s="1"/>
  <c r="E322" i="13"/>
  <c r="N3618" i="12"/>
  <c r="O3618" i="12" s="1"/>
  <c r="P3618" i="12" s="1"/>
  <c r="J3618" i="12"/>
  <c r="Y3618" i="12"/>
  <c r="I3618" i="12"/>
  <c r="V3618" i="12"/>
  <c r="U3618" i="12"/>
  <c r="E3618" i="12"/>
  <c r="F3618" i="12" s="1"/>
  <c r="B3619" i="12"/>
  <c r="K3617" i="12"/>
  <c r="W3618" i="12" l="1"/>
  <c r="Q3618" i="12"/>
  <c r="R3618" i="12" s="1"/>
  <c r="E321" i="13"/>
  <c r="N3619" i="12"/>
  <c r="O3619" i="12" s="1"/>
  <c r="P3619" i="12" s="1"/>
  <c r="J3619" i="12"/>
  <c r="Y3619" i="12"/>
  <c r="I3619" i="12"/>
  <c r="V3619" i="12"/>
  <c r="B3620" i="12"/>
  <c r="U3619" i="12"/>
  <c r="E3619" i="12"/>
  <c r="F3619" i="12" s="1"/>
  <c r="K3618" i="12"/>
  <c r="K3619" i="12" l="1"/>
  <c r="Q3619" i="12"/>
  <c r="R3619" i="12" s="1"/>
  <c r="W3619" i="12"/>
  <c r="E320" i="13"/>
  <c r="N3620" i="12"/>
  <c r="O3620" i="12" s="1"/>
  <c r="P3620" i="12" s="1"/>
  <c r="J3620" i="12"/>
  <c r="Y3620" i="12"/>
  <c r="I3620" i="12"/>
  <c r="V3620" i="12"/>
  <c r="E3620" i="12"/>
  <c r="F3620" i="12" s="1"/>
  <c r="B3621" i="12"/>
  <c r="U3620" i="12"/>
  <c r="Q3620" i="12" l="1"/>
  <c r="R3620" i="12" s="1"/>
  <c r="W3620" i="12"/>
  <c r="E319" i="13"/>
  <c r="J3621" i="12"/>
  <c r="Y3621" i="12"/>
  <c r="I3621" i="12"/>
  <c r="V3621" i="12"/>
  <c r="B3622" i="12"/>
  <c r="U3621" i="12"/>
  <c r="E3621" i="12"/>
  <c r="F3621" i="12" s="1"/>
  <c r="N3621" i="12"/>
  <c r="O3621" i="12" s="1"/>
  <c r="P3621" i="12" s="1"/>
  <c r="K3620" i="12"/>
  <c r="W3621" i="12" l="1"/>
  <c r="K3621" i="12"/>
  <c r="Q3621" i="12"/>
  <c r="R3621" i="12" s="1"/>
  <c r="E318" i="13"/>
  <c r="V3622" i="12"/>
  <c r="B3623" i="12"/>
  <c r="U3622" i="12"/>
  <c r="E3622" i="12"/>
  <c r="F3622" i="12" s="1"/>
  <c r="N3622" i="12"/>
  <c r="O3622" i="12" s="1"/>
  <c r="P3622" i="12" s="1"/>
  <c r="J3622" i="12"/>
  <c r="I3622" i="12"/>
  <c r="Y3622" i="12"/>
  <c r="K3622" i="12" l="1"/>
  <c r="Q3622" i="12"/>
  <c r="R3622" i="12" s="1"/>
  <c r="W3622" i="12"/>
  <c r="E317" i="13"/>
  <c r="B3624" i="12"/>
  <c r="U3623" i="12"/>
  <c r="E3623" i="12"/>
  <c r="F3623" i="12" s="1"/>
  <c r="N3623" i="12"/>
  <c r="O3623" i="12" s="1"/>
  <c r="P3623" i="12" s="1"/>
  <c r="J3623" i="12"/>
  <c r="Y3623" i="12"/>
  <c r="I3623" i="12"/>
  <c r="V3623" i="12"/>
  <c r="K3623" i="12" l="1"/>
  <c r="W3623" i="12"/>
  <c r="E316" i="13"/>
  <c r="N3624" i="12"/>
  <c r="O3624" i="12" s="1"/>
  <c r="P3624" i="12" s="1"/>
  <c r="J3624" i="12"/>
  <c r="V3624" i="12"/>
  <c r="B3625" i="12"/>
  <c r="Y3624" i="12"/>
  <c r="U3624" i="12"/>
  <c r="I3624" i="12"/>
  <c r="E3624" i="12"/>
  <c r="F3624" i="12" s="1"/>
  <c r="Q3623" i="12"/>
  <c r="R3623" i="12" s="1"/>
  <c r="W3624" i="12" l="1"/>
  <c r="Q3624" i="12"/>
  <c r="R3624" i="12" s="1"/>
  <c r="K3624" i="12"/>
  <c r="E315" i="13"/>
  <c r="N3625" i="12"/>
  <c r="O3625" i="12" s="1"/>
  <c r="P3625" i="12" s="1"/>
  <c r="J3625" i="12"/>
  <c r="Y3625" i="12"/>
  <c r="I3625" i="12"/>
  <c r="B3626" i="12"/>
  <c r="U3625" i="12"/>
  <c r="E3625" i="12"/>
  <c r="F3625" i="12" s="1"/>
  <c r="V3625" i="12"/>
  <c r="K3625" i="12" l="1"/>
  <c r="Q3625" i="12"/>
  <c r="R3625" i="12" s="1"/>
  <c r="W3625" i="12"/>
  <c r="E314" i="13"/>
  <c r="J3626" i="12"/>
  <c r="Y3626" i="12"/>
  <c r="I3626" i="12"/>
  <c r="V3626" i="12"/>
  <c r="B3627" i="12"/>
  <c r="U3626" i="12"/>
  <c r="E3626" i="12"/>
  <c r="F3626" i="12" s="1"/>
  <c r="N3626" i="12"/>
  <c r="O3626" i="12" s="1"/>
  <c r="P3626" i="12" s="1"/>
  <c r="W3626" i="12" l="1"/>
  <c r="E313" i="13"/>
  <c r="Y3627" i="12"/>
  <c r="I3627" i="12"/>
  <c r="V3627" i="12"/>
  <c r="B3628" i="12"/>
  <c r="U3627" i="12"/>
  <c r="E3627" i="12"/>
  <c r="F3627" i="12" s="1"/>
  <c r="N3627" i="12"/>
  <c r="O3627" i="12" s="1"/>
  <c r="P3627" i="12" s="1"/>
  <c r="J3627" i="12"/>
  <c r="K3626" i="12"/>
  <c r="Q3626" i="12"/>
  <c r="R3626" i="12" s="1"/>
  <c r="W3627" i="12" l="1"/>
  <c r="Q3627" i="12"/>
  <c r="R3627" i="12" s="1"/>
  <c r="E312" i="13"/>
  <c r="V3628" i="12"/>
  <c r="B3629" i="12"/>
  <c r="U3628" i="12"/>
  <c r="E3628" i="12"/>
  <c r="F3628" i="12" s="1"/>
  <c r="N3628" i="12"/>
  <c r="O3628" i="12" s="1"/>
  <c r="P3628" i="12" s="1"/>
  <c r="J3628" i="12"/>
  <c r="Y3628" i="12"/>
  <c r="I3628" i="12"/>
  <c r="K3627" i="12"/>
  <c r="W3628" i="12" l="1"/>
  <c r="Q3628" i="12"/>
  <c r="R3628" i="12" s="1"/>
  <c r="E311" i="13"/>
  <c r="N3629" i="12"/>
  <c r="O3629" i="12" s="1"/>
  <c r="P3629" i="12" s="1"/>
  <c r="Y3629" i="12"/>
  <c r="I3629" i="12"/>
  <c r="U3629" i="12"/>
  <c r="J3629" i="12"/>
  <c r="E3629" i="12"/>
  <c r="F3629" i="12" s="1"/>
  <c r="B3630" i="12"/>
  <c r="V3629" i="12"/>
  <c r="K3628" i="12"/>
  <c r="K3629" i="12" l="1"/>
  <c r="Q3629" i="12"/>
  <c r="R3629" i="12" s="1"/>
  <c r="E310" i="13"/>
  <c r="N3630" i="12"/>
  <c r="O3630" i="12" s="1"/>
  <c r="P3630" i="12" s="1"/>
  <c r="J3630" i="12"/>
  <c r="Y3630" i="12"/>
  <c r="I3630" i="12"/>
  <c r="V3630" i="12"/>
  <c r="B3631" i="12"/>
  <c r="U3630" i="12"/>
  <c r="E3630" i="12"/>
  <c r="F3630" i="12" s="1"/>
  <c r="W3629" i="12"/>
  <c r="W3630" i="12" l="1"/>
  <c r="E309" i="13"/>
  <c r="J3631" i="12"/>
  <c r="Y3631" i="12"/>
  <c r="I3631" i="12"/>
  <c r="V3631" i="12"/>
  <c r="B3632" i="12"/>
  <c r="U3631" i="12"/>
  <c r="E3631" i="12"/>
  <c r="F3631" i="12" s="1"/>
  <c r="N3631" i="12"/>
  <c r="O3631" i="12" s="1"/>
  <c r="P3631" i="12" s="1"/>
  <c r="K3630" i="12"/>
  <c r="Q3630" i="12"/>
  <c r="R3630" i="12" s="1"/>
  <c r="W3631" i="12" l="1"/>
  <c r="E308" i="13"/>
  <c r="J3632" i="12"/>
  <c r="Y3632" i="12"/>
  <c r="I3632" i="12"/>
  <c r="V3632" i="12"/>
  <c r="B3633" i="12"/>
  <c r="U3632" i="12"/>
  <c r="E3632" i="12"/>
  <c r="F3632" i="12" s="1"/>
  <c r="N3632" i="12"/>
  <c r="O3632" i="12" s="1"/>
  <c r="P3632" i="12" s="1"/>
  <c r="K3631" i="12"/>
  <c r="Q3631" i="12"/>
  <c r="R3631" i="12" s="1"/>
  <c r="W3632" i="12" l="1"/>
  <c r="E307" i="13"/>
  <c r="V3633" i="12"/>
  <c r="B3634" i="12"/>
  <c r="U3633" i="12"/>
  <c r="E3633" i="12"/>
  <c r="F3633" i="12" s="1"/>
  <c r="N3633" i="12"/>
  <c r="O3633" i="12" s="1"/>
  <c r="P3633" i="12" s="1"/>
  <c r="J3633" i="12"/>
  <c r="Y3633" i="12"/>
  <c r="I3633" i="12"/>
  <c r="K3632" i="12"/>
  <c r="Q3632" i="12"/>
  <c r="R3632" i="12" s="1"/>
  <c r="W3633" i="12" l="1"/>
  <c r="Q3633" i="12"/>
  <c r="R3633" i="12" s="1"/>
  <c r="E306" i="13"/>
  <c r="N3634" i="12"/>
  <c r="O3634" i="12" s="1"/>
  <c r="P3634" i="12" s="1"/>
  <c r="J3634" i="12"/>
  <c r="Y3634" i="12"/>
  <c r="I3634" i="12"/>
  <c r="B3635" i="12"/>
  <c r="V3634" i="12"/>
  <c r="U3634" i="12"/>
  <c r="E3634" i="12"/>
  <c r="F3634" i="12" s="1"/>
  <c r="K3633" i="12"/>
  <c r="W3634" i="12" l="1"/>
  <c r="Q3634" i="12"/>
  <c r="R3634" i="12" s="1"/>
  <c r="E305" i="13"/>
  <c r="N3635" i="12"/>
  <c r="O3635" i="12" s="1"/>
  <c r="P3635" i="12" s="1"/>
  <c r="J3635" i="12"/>
  <c r="Y3635" i="12"/>
  <c r="I3635" i="12"/>
  <c r="V3635" i="12"/>
  <c r="B3636" i="12"/>
  <c r="U3635" i="12"/>
  <c r="E3635" i="12"/>
  <c r="F3635" i="12" s="1"/>
  <c r="K3634" i="12"/>
  <c r="K3635" i="12" l="1"/>
  <c r="W3635" i="12"/>
  <c r="Q3635" i="12"/>
  <c r="R3635" i="12" s="1"/>
  <c r="E304" i="13"/>
  <c r="N3636" i="12"/>
  <c r="O3636" i="12" s="1"/>
  <c r="P3636" i="12" s="1"/>
  <c r="J3636" i="12"/>
  <c r="Y3636" i="12"/>
  <c r="I3636" i="12"/>
  <c r="V3636" i="12"/>
  <c r="B3637" i="12"/>
  <c r="U3636" i="12"/>
  <c r="E3636" i="12"/>
  <c r="F3636" i="12" s="1"/>
  <c r="K3636" i="12" l="1"/>
  <c r="Q3636" i="12"/>
  <c r="R3636" i="12" s="1"/>
  <c r="W3636" i="12"/>
  <c r="E303" i="13"/>
  <c r="J3637" i="12"/>
  <c r="Y3637" i="12"/>
  <c r="I3637" i="12"/>
  <c r="V3637" i="12"/>
  <c r="B3638" i="12"/>
  <c r="U3637" i="12"/>
  <c r="E3637" i="12"/>
  <c r="F3637" i="12" s="1"/>
  <c r="N3637" i="12"/>
  <c r="O3637" i="12" s="1"/>
  <c r="P3637" i="12" s="1"/>
  <c r="K3637" i="12" l="1"/>
  <c r="Q3637" i="12"/>
  <c r="R3637" i="12" s="1"/>
  <c r="W3637" i="12"/>
  <c r="E302" i="13"/>
  <c r="Y3638" i="12"/>
  <c r="V3638" i="12"/>
  <c r="E3638" i="12"/>
  <c r="F3638" i="12" s="1"/>
  <c r="U3638" i="12"/>
  <c r="B3639" i="12"/>
  <c r="N3638" i="12"/>
  <c r="O3638" i="12" s="1"/>
  <c r="P3638" i="12" s="1"/>
  <c r="J3638" i="12"/>
  <c r="I3638" i="12"/>
  <c r="W3638" i="12" l="1"/>
  <c r="K3638" i="12"/>
  <c r="Q3638" i="12"/>
  <c r="R3638" i="12" s="1"/>
  <c r="E301" i="13"/>
  <c r="Y3639" i="12"/>
  <c r="E3639" i="12"/>
  <c r="F3639" i="12" s="1"/>
  <c r="V3639" i="12"/>
  <c r="U3639" i="12"/>
  <c r="B3640" i="12"/>
  <c r="N3639" i="12"/>
  <c r="O3639" i="12" s="1"/>
  <c r="P3639" i="12" s="1"/>
  <c r="J3639" i="12"/>
  <c r="I3639" i="12"/>
  <c r="W3639" i="12" l="1"/>
  <c r="K3639" i="12"/>
  <c r="Q3639" i="12"/>
  <c r="R3639" i="12" s="1"/>
  <c r="E300" i="13"/>
  <c r="Y3640" i="12"/>
  <c r="I3640" i="12"/>
  <c r="N3640" i="12"/>
  <c r="O3640" i="12" s="1"/>
  <c r="P3640" i="12" s="1"/>
  <c r="J3640" i="12"/>
  <c r="E3640" i="12"/>
  <c r="F3640" i="12" s="1"/>
  <c r="V3640" i="12"/>
  <c r="U3640" i="12"/>
  <c r="B3641" i="12"/>
  <c r="Q3640" i="12" l="1"/>
  <c r="R3640" i="12" s="1"/>
  <c r="E299" i="13"/>
  <c r="J3641" i="12"/>
  <c r="Y3641" i="12"/>
  <c r="I3641" i="12"/>
  <c r="V3641" i="12"/>
  <c r="B3642" i="12"/>
  <c r="N3641" i="12"/>
  <c r="O3641" i="12" s="1"/>
  <c r="P3641" i="12" s="1"/>
  <c r="E3641" i="12"/>
  <c r="F3641" i="12" s="1"/>
  <c r="U3641" i="12"/>
  <c r="W3640" i="12"/>
  <c r="K3640" i="12"/>
  <c r="W3641" i="12" l="1"/>
  <c r="E298" i="13"/>
  <c r="V3642" i="12"/>
  <c r="I3642" i="12"/>
  <c r="E3642" i="12"/>
  <c r="F3642" i="12" s="1"/>
  <c r="Y3642" i="12"/>
  <c r="U3642" i="12"/>
  <c r="N3642" i="12"/>
  <c r="O3642" i="12" s="1"/>
  <c r="P3642" i="12" s="1"/>
  <c r="B3643" i="12"/>
  <c r="J3642" i="12"/>
  <c r="Q3641" i="12"/>
  <c r="R3641" i="12" s="1"/>
  <c r="K3641" i="12"/>
  <c r="W3642" i="12" l="1"/>
  <c r="K3642" i="12"/>
  <c r="E297" i="13"/>
  <c r="U3643" i="12"/>
  <c r="N3643" i="12"/>
  <c r="O3643" i="12" s="1"/>
  <c r="P3643" i="12" s="1"/>
  <c r="B3644" i="12"/>
  <c r="J3643" i="12"/>
  <c r="I3643" i="12"/>
  <c r="E3643" i="12"/>
  <c r="F3643" i="12" s="1"/>
  <c r="Y3643" i="12"/>
  <c r="V3643" i="12"/>
  <c r="Q3642" i="12"/>
  <c r="R3642" i="12" s="1"/>
  <c r="W3643" i="12" l="1"/>
  <c r="Q3643" i="12"/>
  <c r="R3643" i="12" s="1"/>
  <c r="K3643" i="12"/>
  <c r="E296" i="13"/>
  <c r="N3644" i="12"/>
  <c r="O3644" i="12" s="1"/>
  <c r="P3644" i="12" s="1"/>
  <c r="J3644" i="12"/>
  <c r="E3644" i="12"/>
  <c r="F3644" i="12" s="1"/>
  <c r="Y3644" i="12"/>
  <c r="V3644" i="12"/>
  <c r="U3644" i="12"/>
  <c r="B3645" i="12"/>
  <c r="I3644" i="12"/>
  <c r="W3644" i="12" l="1"/>
  <c r="K3644" i="12"/>
  <c r="Q3644" i="12"/>
  <c r="R3644" i="12" s="1"/>
  <c r="E295" i="13"/>
  <c r="N3645" i="12"/>
  <c r="O3645" i="12" s="1"/>
  <c r="P3645" i="12" s="1"/>
  <c r="J3645" i="12"/>
  <c r="V3645" i="12"/>
  <c r="U3645" i="12"/>
  <c r="I3645" i="12"/>
  <c r="B3646" i="12"/>
  <c r="E3645" i="12"/>
  <c r="F3645" i="12" s="1"/>
  <c r="Y3645" i="12"/>
  <c r="W3645" i="12" l="1"/>
  <c r="K3645" i="12"/>
  <c r="E294" i="13"/>
  <c r="J3646" i="12"/>
  <c r="Y3646" i="12"/>
  <c r="I3646" i="12"/>
  <c r="N3646" i="12"/>
  <c r="O3646" i="12" s="1"/>
  <c r="P3646" i="12" s="1"/>
  <c r="B3647" i="12"/>
  <c r="E3646" i="12"/>
  <c r="F3646" i="12" s="1"/>
  <c r="V3646" i="12"/>
  <c r="U3646" i="12"/>
  <c r="Q3645" i="12"/>
  <c r="R3645" i="12" s="1"/>
  <c r="W3646" i="12" l="1"/>
  <c r="K3646" i="12"/>
  <c r="E293" i="13"/>
  <c r="Y3647" i="12"/>
  <c r="I3647" i="12"/>
  <c r="V3647" i="12"/>
  <c r="B3648" i="12"/>
  <c r="U3647" i="12"/>
  <c r="E3647" i="12"/>
  <c r="F3647" i="12" s="1"/>
  <c r="J3647" i="12"/>
  <c r="N3647" i="12"/>
  <c r="O3647" i="12" s="1"/>
  <c r="P3647" i="12" s="1"/>
  <c r="Q3646" i="12"/>
  <c r="R3646" i="12" s="1"/>
  <c r="K3647" i="12" l="1"/>
  <c r="Q3647" i="12"/>
  <c r="R3647" i="12" s="1"/>
  <c r="W3647" i="12"/>
  <c r="E292" i="13"/>
  <c r="V3648" i="12"/>
  <c r="B3649" i="12"/>
  <c r="U3648" i="12"/>
  <c r="E3648" i="12"/>
  <c r="F3648" i="12" s="1"/>
  <c r="N3648" i="12"/>
  <c r="O3648" i="12" s="1"/>
  <c r="P3648" i="12" s="1"/>
  <c r="Y3648" i="12"/>
  <c r="J3648" i="12"/>
  <c r="I3648" i="12"/>
  <c r="W3648" i="12" l="1"/>
  <c r="E291" i="13"/>
  <c r="N3649" i="12"/>
  <c r="O3649" i="12" s="1"/>
  <c r="P3649" i="12" s="1"/>
  <c r="Y3649" i="12"/>
  <c r="V3649" i="12"/>
  <c r="U3649" i="12"/>
  <c r="J3649" i="12"/>
  <c r="I3649" i="12"/>
  <c r="B3650" i="12"/>
  <c r="E3649" i="12"/>
  <c r="F3649" i="12" s="1"/>
  <c r="K3648" i="12"/>
  <c r="Q3648" i="12"/>
  <c r="R3648" i="12" s="1"/>
  <c r="W3649" i="12" l="1"/>
  <c r="Q3649" i="12"/>
  <c r="R3649" i="12" s="1"/>
  <c r="E290" i="13"/>
  <c r="N3650" i="12"/>
  <c r="O3650" i="12" s="1"/>
  <c r="P3650" i="12" s="1"/>
  <c r="Y3650" i="12"/>
  <c r="V3650" i="12"/>
  <c r="U3650" i="12"/>
  <c r="J3650" i="12"/>
  <c r="I3650" i="12"/>
  <c r="B3651" i="12"/>
  <c r="E3650" i="12"/>
  <c r="F3650" i="12" s="1"/>
  <c r="K3649" i="12"/>
  <c r="Q3650" i="12" l="1"/>
  <c r="R3650" i="12" s="1"/>
  <c r="E289" i="13"/>
  <c r="J3651" i="12"/>
  <c r="Y3651" i="12"/>
  <c r="I3651" i="12"/>
  <c r="B3652" i="12"/>
  <c r="U3651" i="12"/>
  <c r="E3651" i="12"/>
  <c r="F3651" i="12" s="1"/>
  <c r="V3651" i="12"/>
  <c r="N3651" i="12"/>
  <c r="O3651" i="12" s="1"/>
  <c r="P3651" i="12" s="1"/>
  <c r="K3650" i="12"/>
  <c r="W3650" i="12"/>
  <c r="W3651" i="12" l="1"/>
  <c r="E288" i="13"/>
  <c r="J3652" i="12"/>
  <c r="Y3652" i="12"/>
  <c r="I3652" i="12"/>
  <c r="V3652" i="12"/>
  <c r="B3653" i="12"/>
  <c r="U3652" i="12"/>
  <c r="E3652" i="12"/>
  <c r="F3652" i="12" s="1"/>
  <c r="N3652" i="12"/>
  <c r="O3652" i="12" s="1"/>
  <c r="P3652" i="12" s="1"/>
  <c r="K3651" i="12"/>
  <c r="Q3651" i="12"/>
  <c r="R3651" i="12" s="1"/>
  <c r="W3652" i="12" l="1"/>
  <c r="E287" i="13"/>
  <c r="V3653" i="12"/>
  <c r="B3654" i="12"/>
  <c r="U3653" i="12"/>
  <c r="E3653" i="12"/>
  <c r="F3653" i="12" s="1"/>
  <c r="N3653" i="12"/>
  <c r="O3653" i="12" s="1"/>
  <c r="P3653" i="12" s="1"/>
  <c r="J3653" i="12"/>
  <c r="I3653" i="12"/>
  <c r="Y3653" i="12"/>
  <c r="K3652" i="12"/>
  <c r="Q3652" i="12"/>
  <c r="R3652" i="12" s="1"/>
  <c r="W3653" i="12" l="1"/>
  <c r="Q3653" i="12"/>
  <c r="R3653" i="12" s="1"/>
  <c r="E286" i="13"/>
  <c r="U3654" i="12"/>
  <c r="N3654" i="12"/>
  <c r="O3654" i="12" s="1"/>
  <c r="P3654" i="12" s="1"/>
  <c r="J3654" i="12"/>
  <c r="I3654" i="12"/>
  <c r="E3654" i="12"/>
  <c r="F3654" i="12" s="1"/>
  <c r="B3655" i="12"/>
  <c r="Y3654" i="12"/>
  <c r="V3654" i="12"/>
  <c r="K3653" i="12"/>
  <c r="Q3654" i="12" l="1"/>
  <c r="R3654" i="12" s="1"/>
  <c r="E285" i="13"/>
  <c r="N3655" i="12"/>
  <c r="O3655" i="12" s="1"/>
  <c r="P3655" i="12" s="1"/>
  <c r="Y3655" i="12"/>
  <c r="I3655" i="12"/>
  <c r="V3655" i="12"/>
  <c r="B3656" i="12"/>
  <c r="U3655" i="12"/>
  <c r="E3655" i="12"/>
  <c r="F3655" i="12" s="1"/>
  <c r="J3655" i="12"/>
  <c r="K3654" i="12"/>
  <c r="W3654" i="12"/>
  <c r="E284" i="13" l="1"/>
  <c r="N3656" i="12"/>
  <c r="O3656" i="12" s="1"/>
  <c r="P3656" i="12" s="1"/>
  <c r="J3656" i="12"/>
  <c r="Y3656" i="12"/>
  <c r="I3656" i="12"/>
  <c r="V3656" i="12"/>
  <c r="B3657" i="12"/>
  <c r="U3656" i="12"/>
  <c r="E3656" i="12"/>
  <c r="F3656" i="12" s="1"/>
  <c r="K3655" i="12"/>
  <c r="Q3655" i="12"/>
  <c r="R3655" i="12" s="1"/>
  <c r="W3655" i="12"/>
  <c r="W3656" i="12" l="1"/>
  <c r="Q3656" i="12"/>
  <c r="R3656" i="12" s="1"/>
  <c r="E283" i="13"/>
  <c r="J3657" i="12"/>
  <c r="Y3657" i="12"/>
  <c r="I3657" i="12"/>
  <c r="V3657" i="12"/>
  <c r="B3658" i="12"/>
  <c r="U3657" i="12"/>
  <c r="N3657" i="12"/>
  <c r="O3657" i="12" s="1"/>
  <c r="P3657" i="12" s="1"/>
  <c r="E3657" i="12"/>
  <c r="F3657" i="12" s="1"/>
  <c r="K3656" i="12"/>
  <c r="W3657" i="12" l="1"/>
  <c r="K3657" i="12"/>
  <c r="Q3657" i="12"/>
  <c r="R3657" i="12" s="1"/>
  <c r="E282" i="13"/>
  <c r="V3658" i="12"/>
  <c r="B3659" i="12"/>
  <c r="U3658" i="12"/>
  <c r="E3658" i="12"/>
  <c r="F3658" i="12" s="1"/>
  <c r="Y3658" i="12"/>
  <c r="N3658" i="12"/>
  <c r="O3658" i="12" s="1"/>
  <c r="P3658" i="12" s="1"/>
  <c r="J3658" i="12"/>
  <c r="I3658" i="12"/>
  <c r="K3658" i="12" l="1"/>
  <c r="Q3658" i="12"/>
  <c r="R3658" i="12" s="1"/>
  <c r="W3658" i="12"/>
  <c r="E281" i="13"/>
  <c r="B3660" i="12"/>
  <c r="U3659" i="12"/>
  <c r="E3659" i="12"/>
  <c r="F3659" i="12" s="1"/>
  <c r="N3659" i="12"/>
  <c r="O3659" i="12" s="1"/>
  <c r="P3659" i="12" s="1"/>
  <c r="J3659" i="12"/>
  <c r="Y3659" i="12"/>
  <c r="I3659" i="12"/>
  <c r="V3659" i="12"/>
  <c r="W3659" i="12" l="1"/>
  <c r="E280" i="13"/>
  <c r="N3660" i="12"/>
  <c r="O3660" i="12" s="1"/>
  <c r="P3660" i="12" s="1"/>
  <c r="J3660" i="12"/>
  <c r="Y3660" i="12"/>
  <c r="I3660" i="12"/>
  <c r="V3660" i="12"/>
  <c r="U3660" i="12"/>
  <c r="E3660" i="12"/>
  <c r="F3660" i="12" s="1"/>
  <c r="B3661" i="12"/>
  <c r="K3659" i="12"/>
  <c r="Q3659" i="12"/>
  <c r="R3659" i="12" s="1"/>
  <c r="W3660" i="12" l="1"/>
  <c r="K3660" i="12"/>
  <c r="Q3660" i="12"/>
  <c r="R3660" i="12" s="1"/>
  <c r="E279" i="13"/>
  <c r="N3661" i="12"/>
  <c r="O3661" i="12" s="1"/>
  <c r="P3661" i="12" s="1"/>
  <c r="J3661" i="12"/>
  <c r="V3661" i="12"/>
  <c r="B3662" i="12"/>
  <c r="Y3661" i="12"/>
  <c r="U3661" i="12"/>
  <c r="I3661" i="12"/>
  <c r="E3661" i="12"/>
  <c r="F3661" i="12" s="1"/>
  <c r="K3661" i="12" l="1"/>
  <c r="Q3661" i="12"/>
  <c r="R3661" i="12" s="1"/>
  <c r="W3661" i="12"/>
  <c r="E278" i="13"/>
  <c r="J3662" i="12"/>
  <c r="Y3662" i="12"/>
  <c r="I3662" i="12"/>
  <c r="B3663" i="12"/>
  <c r="U3662" i="12"/>
  <c r="E3662" i="12"/>
  <c r="F3662" i="12" s="1"/>
  <c r="V3662" i="12"/>
  <c r="N3662" i="12"/>
  <c r="O3662" i="12" s="1"/>
  <c r="P3662" i="12" s="1"/>
  <c r="W3662" i="12" l="1"/>
  <c r="E277" i="13"/>
  <c r="Y3663" i="12"/>
  <c r="I3663" i="12"/>
  <c r="V3663" i="12"/>
  <c r="B3664" i="12"/>
  <c r="U3663" i="12"/>
  <c r="E3663" i="12"/>
  <c r="F3663" i="12" s="1"/>
  <c r="N3663" i="12"/>
  <c r="O3663" i="12" s="1"/>
  <c r="P3663" i="12" s="1"/>
  <c r="J3663" i="12"/>
  <c r="K3662" i="12"/>
  <c r="Q3662" i="12"/>
  <c r="R3662" i="12" s="1"/>
  <c r="W3663" i="12" l="1"/>
  <c r="K3663" i="12"/>
  <c r="E276" i="13"/>
  <c r="V3664" i="12"/>
  <c r="B3665" i="12"/>
  <c r="U3664" i="12"/>
  <c r="E3664" i="12"/>
  <c r="F3664" i="12" s="1"/>
  <c r="N3664" i="12"/>
  <c r="O3664" i="12" s="1"/>
  <c r="P3664" i="12" s="1"/>
  <c r="J3664" i="12"/>
  <c r="Y3664" i="12"/>
  <c r="I3664" i="12"/>
  <c r="Q3663" i="12"/>
  <c r="R3663" i="12" s="1"/>
  <c r="K3664" i="12" l="1"/>
  <c r="Q3664" i="12"/>
  <c r="R3664" i="12" s="1"/>
  <c r="W3664" i="12"/>
  <c r="E275" i="13"/>
  <c r="N3665" i="12"/>
  <c r="O3665" i="12" s="1"/>
  <c r="P3665" i="12" s="1"/>
  <c r="J3665" i="12"/>
  <c r="E3665" i="12"/>
  <c r="F3665" i="12" s="1"/>
  <c r="B3666" i="12"/>
  <c r="Y3665" i="12"/>
  <c r="V3665" i="12"/>
  <c r="U3665" i="12"/>
  <c r="I3665" i="12"/>
  <c r="W3665" i="12" l="1"/>
  <c r="Q3665" i="12"/>
  <c r="R3665" i="12" s="1"/>
  <c r="K3665" i="12"/>
  <c r="E274" i="13"/>
  <c r="N3666" i="12"/>
  <c r="O3666" i="12" s="1"/>
  <c r="P3666" i="12" s="1"/>
  <c r="Y3666" i="12"/>
  <c r="I3666" i="12"/>
  <c r="B3667" i="12"/>
  <c r="U3666" i="12"/>
  <c r="E3666" i="12"/>
  <c r="F3666" i="12" s="1"/>
  <c r="V3666" i="12"/>
  <c r="J3666" i="12"/>
  <c r="K3666" i="12" l="1"/>
  <c r="Q3666" i="12"/>
  <c r="R3666" i="12" s="1"/>
  <c r="W3666" i="12"/>
  <c r="E273" i="13"/>
  <c r="J3667" i="12"/>
  <c r="Y3667" i="12"/>
  <c r="I3667" i="12"/>
  <c r="V3667" i="12"/>
  <c r="B3668" i="12"/>
  <c r="U3667" i="12"/>
  <c r="E3667" i="12"/>
  <c r="F3667" i="12" s="1"/>
  <c r="N3667" i="12"/>
  <c r="O3667" i="12" s="1"/>
  <c r="P3667" i="12" s="1"/>
  <c r="W3667" i="12" l="1"/>
  <c r="Q3667" i="12"/>
  <c r="R3667" i="12" s="1"/>
  <c r="E272" i="13"/>
  <c r="J3668" i="12"/>
  <c r="Y3668" i="12"/>
  <c r="I3668" i="12"/>
  <c r="V3668" i="12"/>
  <c r="B3669" i="12"/>
  <c r="U3668" i="12"/>
  <c r="E3668" i="12"/>
  <c r="F3668" i="12" s="1"/>
  <c r="N3668" i="12"/>
  <c r="O3668" i="12" s="1"/>
  <c r="P3668" i="12" s="1"/>
  <c r="K3667" i="12"/>
  <c r="W3668" i="12" l="1"/>
  <c r="Q3668" i="12"/>
  <c r="R3668" i="12" s="1"/>
  <c r="K3668" i="12"/>
  <c r="E271" i="13"/>
  <c r="V3669" i="12"/>
  <c r="B3670" i="12"/>
  <c r="U3669" i="12"/>
  <c r="E3669" i="12"/>
  <c r="F3669" i="12" s="1"/>
  <c r="N3669" i="12"/>
  <c r="O3669" i="12" s="1"/>
  <c r="P3669" i="12" s="1"/>
  <c r="J3669" i="12"/>
  <c r="I3669" i="12"/>
  <c r="Y3669" i="12"/>
  <c r="Q3669" i="12" l="1"/>
  <c r="R3669" i="12" s="1"/>
  <c r="E270" i="13"/>
  <c r="Y3670" i="12"/>
  <c r="I3670" i="12"/>
  <c r="B3671" i="12"/>
  <c r="V3670" i="12"/>
  <c r="U3670" i="12"/>
  <c r="N3670" i="12"/>
  <c r="O3670" i="12" s="1"/>
  <c r="P3670" i="12" s="1"/>
  <c r="J3670" i="12"/>
  <c r="E3670" i="12"/>
  <c r="F3670" i="12" s="1"/>
  <c r="K3669" i="12"/>
  <c r="W3669" i="12"/>
  <c r="E269" i="13" l="1"/>
  <c r="N3671" i="12"/>
  <c r="O3671" i="12" s="1"/>
  <c r="P3671" i="12" s="1"/>
  <c r="J3671" i="12"/>
  <c r="Y3671" i="12"/>
  <c r="I3671" i="12"/>
  <c r="V3671" i="12"/>
  <c r="B3672" i="12"/>
  <c r="U3671" i="12"/>
  <c r="E3671" i="12"/>
  <c r="F3671" i="12" s="1"/>
  <c r="K3670" i="12"/>
  <c r="Q3670" i="12"/>
  <c r="R3670" i="12" s="1"/>
  <c r="W3670" i="12"/>
  <c r="W3671" i="12" l="1"/>
  <c r="E268" i="13"/>
  <c r="N3672" i="12"/>
  <c r="O3672" i="12" s="1"/>
  <c r="P3672" i="12" s="1"/>
  <c r="J3672" i="12"/>
  <c r="Y3672" i="12"/>
  <c r="I3672" i="12"/>
  <c r="V3672" i="12"/>
  <c r="B3673" i="12"/>
  <c r="U3672" i="12"/>
  <c r="E3672" i="12"/>
  <c r="F3672" i="12" s="1"/>
  <c r="K3671" i="12"/>
  <c r="Q3671" i="12"/>
  <c r="R3671" i="12" s="1"/>
  <c r="Q3672" i="12" l="1"/>
  <c r="R3672" i="12" s="1"/>
  <c r="E267" i="13"/>
  <c r="J3673" i="12"/>
  <c r="Y3673" i="12"/>
  <c r="I3673" i="12"/>
  <c r="V3673" i="12"/>
  <c r="U3673" i="12"/>
  <c r="N3673" i="12"/>
  <c r="O3673" i="12" s="1"/>
  <c r="P3673" i="12" s="1"/>
  <c r="E3673" i="12"/>
  <c r="F3673" i="12" s="1"/>
  <c r="B3674" i="12"/>
  <c r="K3672" i="12"/>
  <c r="W3672" i="12"/>
  <c r="W3673" i="12" l="1"/>
  <c r="Q3673" i="12"/>
  <c r="R3673" i="12" s="1"/>
  <c r="E266" i="13"/>
  <c r="V3674" i="12"/>
  <c r="B3675" i="12"/>
  <c r="U3674" i="12"/>
  <c r="E3674" i="12"/>
  <c r="F3674" i="12" s="1"/>
  <c r="Y3674" i="12"/>
  <c r="N3674" i="12"/>
  <c r="O3674" i="12" s="1"/>
  <c r="P3674" i="12" s="1"/>
  <c r="J3674" i="12"/>
  <c r="I3674" i="12"/>
  <c r="K3673" i="12"/>
  <c r="W3674" i="12" l="1"/>
  <c r="E265" i="13"/>
  <c r="B3676" i="12"/>
  <c r="U3675" i="12"/>
  <c r="E3675" i="12"/>
  <c r="F3675" i="12" s="1"/>
  <c r="N3675" i="12"/>
  <c r="O3675" i="12" s="1"/>
  <c r="P3675" i="12" s="1"/>
  <c r="J3675" i="12"/>
  <c r="Y3675" i="12"/>
  <c r="I3675" i="12"/>
  <c r="V3675" i="12"/>
  <c r="K3674" i="12"/>
  <c r="Q3674" i="12"/>
  <c r="R3674" i="12" s="1"/>
  <c r="Q3675" i="12" l="1"/>
  <c r="R3675" i="12" s="1"/>
  <c r="W3675" i="12"/>
  <c r="E264" i="13"/>
  <c r="N3676" i="12"/>
  <c r="O3676" i="12" s="1"/>
  <c r="P3676" i="12" s="1"/>
  <c r="J3676" i="12"/>
  <c r="Y3676" i="12"/>
  <c r="I3676" i="12"/>
  <c r="V3676" i="12"/>
  <c r="B3677" i="12"/>
  <c r="U3676" i="12"/>
  <c r="E3676" i="12"/>
  <c r="F3676" i="12" s="1"/>
  <c r="K3675" i="12"/>
  <c r="E263" i="13" l="1"/>
  <c r="N3677" i="12"/>
  <c r="O3677" i="12" s="1"/>
  <c r="P3677" i="12" s="1"/>
  <c r="J3677" i="12"/>
  <c r="Y3677" i="12"/>
  <c r="I3677" i="12"/>
  <c r="V3677" i="12"/>
  <c r="B3678" i="12"/>
  <c r="U3677" i="12"/>
  <c r="E3677" i="12"/>
  <c r="F3677" i="12" s="1"/>
  <c r="K3676" i="12"/>
  <c r="Q3676" i="12"/>
  <c r="R3676" i="12" s="1"/>
  <c r="W3676" i="12"/>
  <c r="Q3677" i="12" l="1"/>
  <c r="R3677" i="12" s="1"/>
  <c r="W3677" i="12"/>
  <c r="E262" i="13"/>
  <c r="J3678" i="12"/>
  <c r="Y3678" i="12"/>
  <c r="I3678" i="12"/>
  <c r="V3678" i="12"/>
  <c r="B3679" i="12"/>
  <c r="U3678" i="12"/>
  <c r="E3678" i="12"/>
  <c r="F3678" i="12" s="1"/>
  <c r="N3678" i="12"/>
  <c r="O3678" i="12" s="1"/>
  <c r="P3678" i="12" s="1"/>
  <c r="K3677" i="12"/>
  <c r="W3678" i="12" l="1"/>
  <c r="E261" i="13"/>
  <c r="J3679" i="12"/>
  <c r="Y3679" i="12"/>
  <c r="I3679" i="12"/>
  <c r="V3679" i="12"/>
  <c r="B3680" i="12"/>
  <c r="U3679" i="12"/>
  <c r="E3679" i="12"/>
  <c r="F3679" i="12" s="1"/>
  <c r="N3679" i="12"/>
  <c r="O3679" i="12" s="1"/>
  <c r="P3679" i="12" s="1"/>
  <c r="K3678" i="12"/>
  <c r="Q3678" i="12"/>
  <c r="R3678" i="12" s="1"/>
  <c r="W3679" i="12" l="1"/>
  <c r="Q3679" i="12"/>
  <c r="R3679" i="12" s="1"/>
  <c r="E260" i="13"/>
  <c r="V3680" i="12"/>
  <c r="B3681" i="12"/>
  <c r="U3680" i="12"/>
  <c r="E3680" i="12"/>
  <c r="F3680" i="12" s="1"/>
  <c r="N3680" i="12"/>
  <c r="O3680" i="12" s="1"/>
  <c r="P3680" i="12" s="1"/>
  <c r="J3680" i="12"/>
  <c r="Y3680" i="12"/>
  <c r="I3680" i="12"/>
  <c r="K3679" i="12"/>
  <c r="W3680" i="12" l="1"/>
  <c r="Q3680" i="12"/>
  <c r="R3680" i="12" s="1"/>
  <c r="E259" i="13"/>
  <c r="N3681" i="12"/>
  <c r="O3681" i="12" s="1"/>
  <c r="P3681" i="12" s="1"/>
  <c r="J3681" i="12"/>
  <c r="Y3681" i="12"/>
  <c r="I3681" i="12"/>
  <c r="E3681" i="12"/>
  <c r="F3681" i="12" s="1"/>
  <c r="B3682" i="12"/>
  <c r="V3681" i="12"/>
  <c r="U3681" i="12"/>
  <c r="K3680" i="12"/>
  <c r="K3681" i="12" l="1"/>
  <c r="W3681" i="12"/>
  <c r="Q3681" i="12"/>
  <c r="R3681" i="12" s="1"/>
  <c r="E258" i="13"/>
  <c r="N3682" i="12"/>
  <c r="O3682" i="12" s="1"/>
  <c r="P3682" i="12" s="1"/>
  <c r="J3682" i="12"/>
  <c r="Y3682" i="12"/>
  <c r="I3682" i="12"/>
  <c r="V3682" i="12"/>
  <c r="B3683" i="12"/>
  <c r="U3682" i="12"/>
  <c r="E3682" i="12"/>
  <c r="F3682" i="12" s="1"/>
  <c r="W3682" i="12" l="1"/>
  <c r="K3682" i="12"/>
  <c r="Q3682" i="12"/>
  <c r="R3682" i="12" s="1"/>
  <c r="E257" i="13"/>
  <c r="N3683" i="12"/>
  <c r="O3683" i="12" s="1"/>
  <c r="P3683" i="12" s="1"/>
  <c r="J3683" i="12"/>
  <c r="Y3683" i="12"/>
  <c r="I3683" i="12"/>
  <c r="V3683" i="12"/>
  <c r="B3684" i="12"/>
  <c r="U3683" i="12"/>
  <c r="E3683" i="12"/>
  <c r="F3683" i="12" s="1"/>
  <c r="K3683" i="12" l="1"/>
  <c r="Q3683" i="12"/>
  <c r="R3683" i="12" s="1"/>
  <c r="W3683" i="12"/>
  <c r="E256" i="13"/>
  <c r="J3684" i="12"/>
  <c r="Y3684" i="12"/>
  <c r="I3684" i="12"/>
  <c r="V3684" i="12"/>
  <c r="B3685" i="12"/>
  <c r="U3684" i="12"/>
  <c r="E3684" i="12"/>
  <c r="F3684" i="12" s="1"/>
  <c r="N3684" i="12"/>
  <c r="O3684" i="12" s="1"/>
  <c r="P3684" i="12" s="1"/>
  <c r="W3684" i="12" l="1"/>
  <c r="E255" i="13"/>
  <c r="V3685" i="12"/>
  <c r="B3686" i="12"/>
  <c r="U3685" i="12"/>
  <c r="E3685" i="12"/>
  <c r="F3685" i="12" s="1"/>
  <c r="N3685" i="12"/>
  <c r="O3685" i="12" s="1"/>
  <c r="P3685" i="12" s="1"/>
  <c r="Y3685" i="12"/>
  <c r="J3685" i="12"/>
  <c r="I3685" i="12"/>
  <c r="K3684" i="12"/>
  <c r="Q3684" i="12"/>
  <c r="R3684" i="12" s="1"/>
  <c r="W3685" i="12" l="1"/>
  <c r="K3685" i="12"/>
  <c r="E254" i="13"/>
  <c r="B3687" i="12"/>
  <c r="U3686" i="12"/>
  <c r="E3686" i="12"/>
  <c r="F3686" i="12" s="1"/>
  <c r="N3686" i="12"/>
  <c r="O3686" i="12" s="1"/>
  <c r="P3686" i="12" s="1"/>
  <c r="J3686" i="12"/>
  <c r="Y3686" i="12"/>
  <c r="I3686" i="12"/>
  <c r="V3686" i="12"/>
  <c r="Q3685" i="12"/>
  <c r="R3685" i="12" s="1"/>
  <c r="K3686" i="12" l="1"/>
  <c r="Q3686" i="12"/>
  <c r="R3686" i="12" s="1"/>
  <c r="W3686" i="12"/>
  <c r="E253" i="13"/>
  <c r="N3687" i="12"/>
  <c r="O3687" i="12" s="1"/>
  <c r="P3687" i="12" s="1"/>
  <c r="J3687" i="12"/>
  <c r="Y3687" i="12"/>
  <c r="I3687" i="12"/>
  <c r="V3687" i="12"/>
  <c r="B3688" i="12"/>
  <c r="U3687" i="12"/>
  <c r="E3687" i="12"/>
  <c r="F3687" i="12" s="1"/>
  <c r="K3687" i="12" l="1"/>
  <c r="Q3687" i="12"/>
  <c r="R3687" i="12" s="1"/>
  <c r="W3687" i="12"/>
  <c r="E252" i="13"/>
  <c r="N3688" i="12"/>
  <c r="O3688" i="12" s="1"/>
  <c r="P3688" i="12" s="1"/>
  <c r="J3688" i="12"/>
  <c r="Y3688" i="12"/>
  <c r="I3688" i="12"/>
  <c r="V3688" i="12"/>
  <c r="B3689" i="12"/>
  <c r="U3688" i="12"/>
  <c r="E3688" i="12"/>
  <c r="F3688" i="12" s="1"/>
  <c r="W3688" i="12" l="1"/>
  <c r="Q3688" i="12"/>
  <c r="R3688" i="12" s="1"/>
  <c r="E251" i="13"/>
  <c r="J3689" i="12"/>
  <c r="Y3689" i="12"/>
  <c r="I3689" i="12"/>
  <c r="V3689" i="12"/>
  <c r="B3690" i="12"/>
  <c r="U3689" i="12"/>
  <c r="E3689" i="12"/>
  <c r="F3689" i="12" s="1"/>
  <c r="N3689" i="12"/>
  <c r="O3689" i="12" s="1"/>
  <c r="P3689" i="12" s="1"/>
  <c r="K3688" i="12"/>
  <c r="W3689" i="12" l="1"/>
  <c r="Q3689" i="12"/>
  <c r="R3689" i="12" s="1"/>
  <c r="E250" i="13"/>
  <c r="Y3690" i="12"/>
  <c r="I3690" i="12"/>
  <c r="V3690" i="12"/>
  <c r="B3691" i="12"/>
  <c r="U3690" i="12"/>
  <c r="E3690" i="12"/>
  <c r="F3690" i="12" s="1"/>
  <c r="N3690" i="12"/>
  <c r="O3690" i="12" s="1"/>
  <c r="P3690" i="12" s="1"/>
  <c r="J3690" i="12"/>
  <c r="K3689" i="12"/>
  <c r="W3690" i="12" l="1"/>
  <c r="K3690" i="12"/>
  <c r="Q3690" i="12"/>
  <c r="R3690" i="12" s="1"/>
  <c r="E249" i="13"/>
  <c r="V3691" i="12"/>
  <c r="B3692" i="12"/>
  <c r="U3691" i="12"/>
  <c r="E3691" i="12"/>
  <c r="F3691" i="12" s="1"/>
  <c r="N3691" i="12"/>
  <c r="O3691" i="12" s="1"/>
  <c r="P3691" i="12" s="1"/>
  <c r="J3691" i="12"/>
  <c r="Y3691" i="12"/>
  <c r="I3691" i="12"/>
  <c r="E248" i="13" l="1"/>
  <c r="N3692" i="12"/>
  <c r="O3692" i="12" s="1"/>
  <c r="P3692" i="12" s="1"/>
  <c r="J3692" i="12"/>
  <c r="Y3692" i="12"/>
  <c r="I3692" i="12"/>
  <c r="V3692" i="12"/>
  <c r="E3692" i="12"/>
  <c r="F3692" i="12" s="1"/>
  <c r="B3693" i="12"/>
  <c r="U3692" i="12"/>
  <c r="K3691" i="12"/>
  <c r="Q3691" i="12"/>
  <c r="R3691" i="12" s="1"/>
  <c r="W3691" i="12"/>
  <c r="W3692" i="12" l="1"/>
  <c r="K3692" i="12"/>
  <c r="Q3692" i="12"/>
  <c r="R3692" i="12" s="1"/>
  <c r="E247" i="13"/>
  <c r="N3693" i="12"/>
  <c r="O3693" i="12" s="1"/>
  <c r="P3693" i="12" s="1"/>
  <c r="J3693" i="12"/>
  <c r="Y3693" i="12"/>
  <c r="I3693" i="12"/>
  <c r="V3693" i="12"/>
  <c r="B3694" i="12"/>
  <c r="U3693" i="12"/>
  <c r="E3693" i="12"/>
  <c r="F3693" i="12" s="1"/>
  <c r="K3693" i="12" l="1"/>
  <c r="W3693" i="12"/>
  <c r="Q3693" i="12"/>
  <c r="R3693" i="12" s="1"/>
  <c r="E246" i="13"/>
  <c r="J3694" i="12"/>
  <c r="Y3694" i="12"/>
  <c r="I3694" i="12"/>
  <c r="V3694" i="12"/>
  <c r="B3695" i="12"/>
  <c r="U3694" i="12"/>
  <c r="E3694" i="12"/>
  <c r="F3694" i="12" s="1"/>
  <c r="N3694" i="12"/>
  <c r="O3694" i="12" s="1"/>
  <c r="P3694" i="12" s="1"/>
  <c r="Q3694" i="12" l="1"/>
  <c r="R3694" i="12" s="1"/>
  <c r="E245" i="13"/>
  <c r="J3695" i="12"/>
  <c r="Y3695" i="12"/>
  <c r="I3695" i="12"/>
  <c r="V3695" i="12"/>
  <c r="B3696" i="12"/>
  <c r="U3695" i="12"/>
  <c r="E3695" i="12"/>
  <c r="F3695" i="12" s="1"/>
  <c r="N3695" i="12"/>
  <c r="O3695" i="12" s="1"/>
  <c r="P3695" i="12" s="1"/>
  <c r="K3694" i="12"/>
  <c r="W3694" i="12"/>
  <c r="W3695" i="12" l="1"/>
  <c r="E244" i="13"/>
  <c r="V3696" i="12"/>
  <c r="E3696" i="12"/>
  <c r="F3696" i="12" s="1"/>
  <c r="U3696" i="12"/>
  <c r="B3697" i="12"/>
  <c r="N3696" i="12"/>
  <c r="O3696" i="12" s="1"/>
  <c r="P3696" i="12" s="1"/>
  <c r="J3696" i="12"/>
  <c r="Y3696" i="12"/>
  <c r="I3696" i="12"/>
  <c r="K3695" i="12"/>
  <c r="Q3695" i="12"/>
  <c r="R3695" i="12" s="1"/>
  <c r="W3696" i="12" l="1"/>
  <c r="E243" i="13"/>
  <c r="N3697" i="12"/>
  <c r="O3697" i="12" s="1"/>
  <c r="P3697" i="12" s="1"/>
  <c r="V3697" i="12"/>
  <c r="E3697" i="12"/>
  <c r="F3697" i="12" s="1"/>
  <c r="U3697" i="12"/>
  <c r="B3698" i="12"/>
  <c r="J3697" i="12"/>
  <c r="I3697" i="12"/>
  <c r="Y3697" i="12"/>
  <c r="Q3696" i="12"/>
  <c r="R3696" i="12" s="1"/>
  <c r="K3696" i="12"/>
  <c r="W3697" i="12" l="1"/>
  <c r="Q3697" i="12"/>
  <c r="R3697" i="12" s="1"/>
  <c r="E242" i="13"/>
  <c r="Y3698" i="12"/>
  <c r="E3698" i="12"/>
  <c r="F3698" i="12" s="1"/>
  <c r="V3698" i="12"/>
  <c r="U3698" i="12"/>
  <c r="B3699" i="12"/>
  <c r="N3698" i="12"/>
  <c r="O3698" i="12" s="1"/>
  <c r="P3698" i="12" s="1"/>
  <c r="J3698" i="12"/>
  <c r="I3698" i="12"/>
  <c r="K3697" i="12"/>
  <c r="W3698" i="12" l="1"/>
  <c r="Q3698" i="12"/>
  <c r="R3698" i="12" s="1"/>
  <c r="E241" i="13"/>
  <c r="J3699" i="12"/>
  <c r="Y3699" i="12"/>
  <c r="I3699" i="12"/>
  <c r="V3699" i="12"/>
  <c r="N3699" i="12"/>
  <c r="O3699" i="12" s="1"/>
  <c r="P3699" i="12" s="1"/>
  <c r="E3699" i="12"/>
  <c r="F3699" i="12" s="1"/>
  <c r="U3699" i="12"/>
  <c r="B3700" i="12"/>
  <c r="K3698" i="12"/>
  <c r="W3699" i="12" l="1"/>
  <c r="K3699" i="12"/>
  <c r="E240" i="13"/>
  <c r="V3700" i="12"/>
  <c r="B3701" i="12"/>
  <c r="U3700" i="12"/>
  <c r="E3700" i="12"/>
  <c r="F3700" i="12" s="1"/>
  <c r="Y3700" i="12"/>
  <c r="N3700" i="12"/>
  <c r="O3700" i="12" s="1"/>
  <c r="P3700" i="12" s="1"/>
  <c r="J3700" i="12"/>
  <c r="I3700" i="12"/>
  <c r="Q3699" i="12"/>
  <c r="R3699" i="12" s="1"/>
  <c r="W3700" i="12" l="1"/>
  <c r="E239" i="13"/>
  <c r="B3702" i="12"/>
  <c r="J3701" i="12"/>
  <c r="I3701" i="12"/>
  <c r="E3701" i="12"/>
  <c r="F3701" i="12" s="1"/>
  <c r="Y3701" i="12"/>
  <c r="V3701" i="12"/>
  <c r="U3701" i="12"/>
  <c r="N3701" i="12"/>
  <c r="O3701" i="12" s="1"/>
  <c r="P3701" i="12" s="1"/>
  <c r="K3700" i="12"/>
  <c r="Q3700" i="12"/>
  <c r="R3700" i="12" s="1"/>
  <c r="K3701" i="12" l="1"/>
  <c r="E238" i="13"/>
  <c r="Y3702" i="12"/>
  <c r="I3702" i="12"/>
  <c r="V3702" i="12"/>
  <c r="U3702" i="12"/>
  <c r="N3702" i="12"/>
  <c r="O3702" i="12" s="1"/>
  <c r="P3702" i="12" s="1"/>
  <c r="J3702" i="12"/>
  <c r="B3703" i="12"/>
  <c r="E3702" i="12"/>
  <c r="F3702" i="12" s="1"/>
  <c r="Q3701" i="12"/>
  <c r="R3701" i="12" s="1"/>
  <c r="W3701" i="12"/>
  <c r="W3702" i="12" l="1"/>
  <c r="K3702" i="12"/>
  <c r="Q3702" i="12"/>
  <c r="R3702" i="12" s="1"/>
  <c r="E237" i="13"/>
  <c r="N3703" i="12"/>
  <c r="O3703" i="12" s="1"/>
  <c r="P3703" i="12" s="1"/>
  <c r="J3703" i="12"/>
  <c r="V3703" i="12"/>
  <c r="U3703" i="12"/>
  <c r="I3703" i="12"/>
  <c r="B3704" i="12"/>
  <c r="E3703" i="12"/>
  <c r="F3703" i="12" s="1"/>
  <c r="Y3703" i="12"/>
  <c r="K3703" i="12" l="1"/>
  <c r="W3703" i="12"/>
  <c r="Q3703" i="12"/>
  <c r="R3703" i="12" s="1"/>
  <c r="E236" i="13"/>
  <c r="J3704" i="12"/>
  <c r="Y3704" i="12"/>
  <c r="I3704" i="12"/>
  <c r="N3704" i="12"/>
  <c r="O3704" i="12" s="1"/>
  <c r="P3704" i="12" s="1"/>
  <c r="V3704" i="12"/>
  <c r="U3704" i="12"/>
  <c r="E3704" i="12"/>
  <c r="F3704" i="12" s="1"/>
  <c r="B3705" i="12"/>
  <c r="W3704" i="12" l="1"/>
  <c r="K3704" i="12"/>
  <c r="E235" i="13"/>
  <c r="V3705" i="12"/>
  <c r="B3706" i="12"/>
  <c r="U3705" i="12"/>
  <c r="E3705" i="12"/>
  <c r="F3705" i="12" s="1"/>
  <c r="Y3705" i="12"/>
  <c r="N3705" i="12"/>
  <c r="O3705" i="12" s="1"/>
  <c r="P3705" i="12" s="1"/>
  <c r="J3705" i="12"/>
  <c r="I3705" i="12"/>
  <c r="Q3704" i="12"/>
  <c r="R3704" i="12" s="1"/>
  <c r="W3705" i="12" l="1"/>
  <c r="E234" i="13"/>
  <c r="B3707" i="12"/>
  <c r="U3706" i="12"/>
  <c r="E3706" i="12"/>
  <c r="F3706" i="12" s="1"/>
  <c r="N3706" i="12"/>
  <c r="O3706" i="12" s="1"/>
  <c r="P3706" i="12" s="1"/>
  <c r="J3706" i="12"/>
  <c r="Y3706" i="12"/>
  <c r="V3706" i="12"/>
  <c r="I3706" i="12"/>
  <c r="Q3705" i="12"/>
  <c r="R3705" i="12" s="1"/>
  <c r="K3705" i="12"/>
  <c r="W3706" i="12" l="1"/>
  <c r="Q3706" i="12"/>
  <c r="R3706" i="12" s="1"/>
  <c r="E233" i="13"/>
  <c r="N3707" i="12"/>
  <c r="O3707" i="12" s="1"/>
  <c r="P3707" i="12" s="1"/>
  <c r="J3707" i="12"/>
  <c r="Y3707" i="12"/>
  <c r="I3707" i="12"/>
  <c r="B3708" i="12"/>
  <c r="U3707" i="12"/>
  <c r="E3707" i="12"/>
  <c r="F3707" i="12" s="1"/>
  <c r="V3707" i="12"/>
  <c r="K3706" i="12"/>
  <c r="W3707" i="12" l="1"/>
  <c r="E232" i="13"/>
  <c r="N3708" i="12"/>
  <c r="O3708" i="12" s="1"/>
  <c r="P3708" i="12" s="1"/>
  <c r="V3708" i="12"/>
  <c r="E3708" i="12"/>
  <c r="F3708" i="12" s="1"/>
  <c r="B3709" i="12"/>
  <c r="Y3708" i="12"/>
  <c r="U3708" i="12"/>
  <c r="J3708" i="12"/>
  <c r="I3708" i="12"/>
  <c r="K3707" i="12"/>
  <c r="Q3707" i="12"/>
  <c r="R3707" i="12" s="1"/>
  <c r="W3708" i="12" l="1"/>
  <c r="K3708" i="12"/>
  <c r="E231" i="13"/>
  <c r="J3709" i="12"/>
  <c r="Y3709" i="12"/>
  <c r="I3709" i="12"/>
  <c r="B3710" i="12"/>
  <c r="U3709" i="12"/>
  <c r="E3709" i="12"/>
  <c r="F3709" i="12" s="1"/>
  <c r="N3709" i="12"/>
  <c r="O3709" i="12" s="1"/>
  <c r="P3709" i="12" s="1"/>
  <c r="V3709" i="12"/>
  <c r="Q3708" i="12"/>
  <c r="R3708" i="12" s="1"/>
  <c r="W3709" i="12" l="1"/>
  <c r="E230" i="13"/>
  <c r="Y3710" i="12"/>
  <c r="I3710" i="12"/>
  <c r="V3710" i="12"/>
  <c r="B3711" i="12"/>
  <c r="U3710" i="12"/>
  <c r="E3710" i="12"/>
  <c r="F3710" i="12" s="1"/>
  <c r="N3710" i="12"/>
  <c r="O3710" i="12" s="1"/>
  <c r="P3710" i="12" s="1"/>
  <c r="J3710" i="12"/>
  <c r="K3709" i="12"/>
  <c r="Q3709" i="12"/>
  <c r="R3709" i="12" s="1"/>
  <c r="W3710" i="12" l="1"/>
  <c r="E229" i="13"/>
  <c r="V3711" i="12"/>
  <c r="B3712" i="12"/>
  <c r="U3711" i="12"/>
  <c r="E3711" i="12"/>
  <c r="F3711" i="12" s="1"/>
  <c r="N3711" i="12"/>
  <c r="O3711" i="12" s="1"/>
  <c r="P3711" i="12" s="1"/>
  <c r="Y3711" i="12"/>
  <c r="I3711" i="12"/>
  <c r="J3711" i="12"/>
  <c r="K3710" i="12"/>
  <c r="Q3710" i="12"/>
  <c r="R3710" i="12" s="1"/>
  <c r="W3711" i="12" l="1"/>
  <c r="E228" i="13"/>
  <c r="J3712" i="12"/>
  <c r="V3712" i="12"/>
  <c r="B3713" i="12"/>
  <c r="Y3712" i="12"/>
  <c r="U3712" i="12"/>
  <c r="N3712" i="12"/>
  <c r="O3712" i="12" s="1"/>
  <c r="P3712" i="12" s="1"/>
  <c r="I3712" i="12"/>
  <c r="E3712" i="12"/>
  <c r="F3712" i="12" s="1"/>
  <c r="Q3711" i="12"/>
  <c r="R3711" i="12" s="1"/>
  <c r="K3711" i="12"/>
  <c r="W3712" i="12" l="1"/>
  <c r="Q3712" i="12"/>
  <c r="R3712" i="12" s="1"/>
  <c r="K3712" i="12"/>
  <c r="E227" i="13"/>
  <c r="N3713" i="12"/>
  <c r="O3713" i="12" s="1"/>
  <c r="P3713" i="12" s="1"/>
  <c r="Y3713" i="12"/>
  <c r="I3713" i="12"/>
  <c r="B3714" i="12"/>
  <c r="U3713" i="12"/>
  <c r="E3713" i="12"/>
  <c r="F3713" i="12" s="1"/>
  <c r="V3713" i="12"/>
  <c r="J3713" i="12"/>
  <c r="Q3713" i="12" l="1"/>
  <c r="R3713" i="12" s="1"/>
  <c r="W3713" i="12"/>
  <c r="E226" i="13"/>
  <c r="J3714" i="12"/>
  <c r="Y3714" i="12"/>
  <c r="I3714" i="12"/>
  <c r="V3714" i="12"/>
  <c r="B3715" i="12"/>
  <c r="U3714" i="12"/>
  <c r="E3714" i="12"/>
  <c r="F3714" i="12" s="1"/>
  <c r="N3714" i="12"/>
  <c r="O3714" i="12" s="1"/>
  <c r="P3714" i="12" s="1"/>
  <c r="K3713" i="12"/>
  <c r="W3714" i="12" l="1"/>
  <c r="Q3714" i="12"/>
  <c r="R3714" i="12" s="1"/>
  <c r="K3714" i="12"/>
  <c r="E225" i="13"/>
  <c r="J3715" i="12"/>
  <c r="Y3715" i="12"/>
  <c r="I3715" i="12"/>
  <c r="V3715" i="12"/>
  <c r="N3715" i="12"/>
  <c r="O3715" i="12" s="1"/>
  <c r="P3715" i="12" s="1"/>
  <c r="E3715" i="12"/>
  <c r="F3715" i="12" s="1"/>
  <c r="B3716" i="12"/>
  <c r="U3715" i="12"/>
  <c r="W3715" i="12" l="1"/>
  <c r="E224" i="13"/>
  <c r="V3716" i="12"/>
  <c r="B3717" i="12"/>
  <c r="U3716" i="12"/>
  <c r="E3716" i="12"/>
  <c r="F3716" i="12" s="1"/>
  <c r="N3716" i="12"/>
  <c r="O3716" i="12" s="1"/>
  <c r="P3716" i="12" s="1"/>
  <c r="J3716" i="12"/>
  <c r="Y3716" i="12"/>
  <c r="I3716" i="12"/>
  <c r="Q3715" i="12"/>
  <c r="R3715" i="12" s="1"/>
  <c r="K3715" i="12"/>
  <c r="W3716" i="12" l="1"/>
  <c r="E223" i="13"/>
  <c r="Y3717" i="12"/>
  <c r="I3717" i="12"/>
  <c r="V3717" i="12"/>
  <c r="U3717" i="12"/>
  <c r="N3717" i="12"/>
  <c r="O3717" i="12" s="1"/>
  <c r="P3717" i="12" s="1"/>
  <c r="J3717" i="12"/>
  <c r="E3717" i="12"/>
  <c r="F3717" i="12" s="1"/>
  <c r="B3718" i="12"/>
  <c r="K3716" i="12"/>
  <c r="Q3716" i="12"/>
  <c r="R3716" i="12" s="1"/>
  <c r="K3717" i="12" l="1"/>
  <c r="W3717" i="12"/>
  <c r="Q3717" i="12"/>
  <c r="R3717" i="12" s="1"/>
  <c r="E222" i="13"/>
  <c r="N3718" i="12"/>
  <c r="O3718" i="12" s="1"/>
  <c r="P3718" i="12" s="1"/>
  <c r="J3718" i="12"/>
  <c r="Y3718" i="12"/>
  <c r="I3718" i="12"/>
  <c r="V3718" i="12"/>
  <c r="B3719" i="12"/>
  <c r="U3718" i="12"/>
  <c r="E3718" i="12"/>
  <c r="F3718" i="12" s="1"/>
  <c r="W3718" i="12" l="1"/>
  <c r="Q3718" i="12"/>
  <c r="R3718" i="12" s="1"/>
  <c r="E221" i="13"/>
  <c r="N3719" i="12"/>
  <c r="O3719" i="12" s="1"/>
  <c r="P3719" i="12" s="1"/>
  <c r="J3719" i="12"/>
  <c r="V3719" i="12"/>
  <c r="B3720" i="12"/>
  <c r="U3719" i="12"/>
  <c r="E3719" i="12"/>
  <c r="F3719" i="12" s="1"/>
  <c r="Y3719" i="12"/>
  <c r="I3719" i="12"/>
  <c r="K3718" i="12"/>
  <c r="W3719" i="12" l="1"/>
  <c r="E220" i="13"/>
  <c r="J3720" i="12"/>
  <c r="Y3720" i="12"/>
  <c r="I3720" i="12"/>
  <c r="N3720" i="12"/>
  <c r="O3720" i="12" s="1"/>
  <c r="P3720" i="12" s="1"/>
  <c r="E3720" i="12"/>
  <c r="F3720" i="12" s="1"/>
  <c r="B3721" i="12"/>
  <c r="V3720" i="12"/>
  <c r="U3720" i="12"/>
  <c r="K3719" i="12"/>
  <c r="Q3719" i="12"/>
  <c r="R3719" i="12" s="1"/>
  <c r="W3720" i="12" l="1"/>
  <c r="K3720" i="12"/>
  <c r="E219" i="13"/>
  <c r="V3721" i="12"/>
  <c r="B3722" i="12"/>
  <c r="U3721" i="12"/>
  <c r="E3721" i="12"/>
  <c r="F3721" i="12" s="1"/>
  <c r="Y3721" i="12"/>
  <c r="N3721" i="12"/>
  <c r="O3721" i="12" s="1"/>
  <c r="P3721" i="12" s="1"/>
  <c r="J3721" i="12"/>
  <c r="I3721" i="12"/>
  <c r="Q3720" i="12"/>
  <c r="R3720" i="12" s="1"/>
  <c r="W3721" i="12" l="1"/>
  <c r="Q3721" i="12"/>
  <c r="R3721" i="12" s="1"/>
  <c r="K3721" i="12"/>
  <c r="E218" i="13"/>
  <c r="B3723" i="12"/>
  <c r="U3722" i="12"/>
  <c r="E3722" i="12"/>
  <c r="F3722" i="12" s="1"/>
  <c r="N3722" i="12"/>
  <c r="O3722" i="12" s="1"/>
  <c r="P3722" i="12" s="1"/>
  <c r="J3722" i="12"/>
  <c r="Y3722" i="12"/>
  <c r="I3722" i="12"/>
  <c r="V3722" i="12"/>
  <c r="K3722" i="12" l="1"/>
  <c r="Q3722" i="12"/>
  <c r="R3722" i="12" s="1"/>
  <c r="W3722" i="12"/>
  <c r="E217" i="13"/>
  <c r="N3723" i="12"/>
  <c r="O3723" i="12" s="1"/>
  <c r="P3723" i="12" s="1"/>
  <c r="J3723" i="12"/>
  <c r="Y3723" i="12"/>
  <c r="I3723" i="12"/>
  <c r="V3723" i="12"/>
  <c r="B3724" i="12"/>
  <c r="U3723" i="12"/>
  <c r="E3723" i="12"/>
  <c r="F3723" i="12" s="1"/>
  <c r="W3723" i="12" l="1"/>
  <c r="E216" i="13"/>
  <c r="N3724" i="12"/>
  <c r="O3724" i="12" s="1"/>
  <c r="P3724" i="12" s="1"/>
  <c r="V3724" i="12"/>
  <c r="U3724" i="12"/>
  <c r="J3724" i="12"/>
  <c r="I3724" i="12"/>
  <c r="E3724" i="12"/>
  <c r="F3724" i="12" s="1"/>
  <c r="B3725" i="12"/>
  <c r="Y3724" i="12"/>
  <c r="K3723" i="12"/>
  <c r="Q3723" i="12"/>
  <c r="R3723" i="12" s="1"/>
  <c r="W3724" i="12" l="1"/>
  <c r="Q3724" i="12"/>
  <c r="R3724" i="12" s="1"/>
  <c r="E215" i="13"/>
  <c r="J3725" i="12"/>
  <c r="Y3725" i="12"/>
  <c r="I3725" i="12"/>
  <c r="B3726" i="12"/>
  <c r="U3725" i="12"/>
  <c r="E3725" i="12"/>
  <c r="F3725" i="12" s="1"/>
  <c r="V3725" i="12"/>
  <c r="N3725" i="12"/>
  <c r="O3725" i="12" s="1"/>
  <c r="P3725" i="12" s="1"/>
  <c r="K3724" i="12"/>
  <c r="E214" i="13" l="1"/>
  <c r="Y3726" i="12"/>
  <c r="I3726" i="12"/>
  <c r="V3726" i="12"/>
  <c r="B3727" i="12"/>
  <c r="U3726" i="12"/>
  <c r="E3726" i="12"/>
  <c r="F3726" i="12" s="1"/>
  <c r="N3726" i="12"/>
  <c r="O3726" i="12" s="1"/>
  <c r="P3726" i="12" s="1"/>
  <c r="J3726" i="12"/>
  <c r="K3725" i="12"/>
  <c r="Q3725" i="12"/>
  <c r="R3725" i="12" s="1"/>
  <c r="W3725" i="12"/>
  <c r="W3726" i="12" l="1"/>
  <c r="Q3726" i="12"/>
  <c r="R3726" i="12" s="1"/>
  <c r="E213" i="13"/>
  <c r="V3727" i="12"/>
  <c r="B3728" i="12"/>
  <c r="U3727" i="12"/>
  <c r="E3727" i="12"/>
  <c r="F3727" i="12" s="1"/>
  <c r="N3727" i="12"/>
  <c r="O3727" i="12" s="1"/>
  <c r="P3727" i="12" s="1"/>
  <c r="J3727" i="12"/>
  <c r="Y3727" i="12"/>
  <c r="I3727" i="12"/>
  <c r="K3726" i="12"/>
  <c r="W3727" i="12" l="1"/>
  <c r="E212" i="13"/>
  <c r="N3728" i="12"/>
  <c r="O3728" i="12" s="1"/>
  <c r="P3728" i="12" s="1"/>
  <c r="J3728" i="12"/>
  <c r="V3728" i="12"/>
  <c r="B3729" i="12"/>
  <c r="Y3728" i="12"/>
  <c r="U3728" i="12"/>
  <c r="I3728" i="12"/>
  <c r="E3728" i="12"/>
  <c r="F3728" i="12" s="1"/>
  <c r="K3727" i="12"/>
  <c r="Q3727" i="12"/>
  <c r="R3727" i="12" s="1"/>
  <c r="Q3728" i="12" l="1"/>
  <c r="R3728" i="12" s="1"/>
  <c r="W3728" i="12"/>
  <c r="K3728" i="12"/>
  <c r="E211" i="13"/>
  <c r="N3729" i="12"/>
  <c r="O3729" i="12" s="1"/>
  <c r="P3729" i="12" s="1"/>
  <c r="Y3729" i="12"/>
  <c r="I3729" i="12"/>
  <c r="B3730" i="12"/>
  <c r="U3729" i="12"/>
  <c r="E3729" i="12"/>
  <c r="F3729" i="12" s="1"/>
  <c r="V3729" i="12"/>
  <c r="J3729" i="12"/>
  <c r="Q3729" i="12" l="1"/>
  <c r="R3729" i="12" s="1"/>
  <c r="W3729" i="12"/>
  <c r="E210" i="13"/>
  <c r="J3730" i="12"/>
  <c r="Y3730" i="12"/>
  <c r="I3730" i="12"/>
  <c r="V3730" i="12"/>
  <c r="B3731" i="12"/>
  <c r="U3730" i="12"/>
  <c r="E3730" i="12"/>
  <c r="F3730" i="12" s="1"/>
  <c r="N3730" i="12"/>
  <c r="O3730" i="12" s="1"/>
  <c r="P3730" i="12" s="1"/>
  <c r="K3729" i="12"/>
  <c r="W3730" i="12" l="1"/>
  <c r="E209" i="13"/>
  <c r="J3731" i="12"/>
  <c r="Y3731" i="12"/>
  <c r="I3731" i="12"/>
  <c r="V3731" i="12"/>
  <c r="B3732" i="12"/>
  <c r="U3731" i="12"/>
  <c r="E3731" i="12"/>
  <c r="F3731" i="12" s="1"/>
  <c r="N3731" i="12"/>
  <c r="O3731" i="12" s="1"/>
  <c r="P3731" i="12" s="1"/>
  <c r="Q3730" i="12"/>
  <c r="R3730" i="12" s="1"/>
  <c r="K3730" i="12"/>
  <c r="W3731" i="12" l="1"/>
  <c r="Q3731" i="12"/>
  <c r="R3731" i="12" s="1"/>
  <c r="E208" i="13"/>
  <c r="V3732" i="12"/>
  <c r="B3733" i="12"/>
  <c r="U3732" i="12"/>
  <c r="E3732" i="12"/>
  <c r="F3732" i="12" s="1"/>
  <c r="N3732" i="12"/>
  <c r="O3732" i="12" s="1"/>
  <c r="P3732" i="12" s="1"/>
  <c r="J3732" i="12"/>
  <c r="Y3732" i="12"/>
  <c r="I3732" i="12"/>
  <c r="K3731" i="12"/>
  <c r="E207" i="13" l="1"/>
  <c r="B3734" i="12"/>
  <c r="U3733" i="12"/>
  <c r="E3733" i="12"/>
  <c r="F3733" i="12" s="1"/>
  <c r="N3733" i="12"/>
  <c r="O3733" i="12" s="1"/>
  <c r="P3733" i="12" s="1"/>
  <c r="Y3733" i="12"/>
  <c r="I3733" i="12"/>
  <c r="V3733" i="12"/>
  <c r="J3733" i="12"/>
  <c r="K3732" i="12"/>
  <c r="Q3732" i="12"/>
  <c r="R3732" i="12" s="1"/>
  <c r="W3732" i="12"/>
  <c r="W3733" i="12" l="1"/>
  <c r="Q3733" i="12"/>
  <c r="R3733" i="12" s="1"/>
  <c r="E206" i="13"/>
  <c r="N3734" i="12"/>
  <c r="O3734" i="12" s="1"/>
  <c r="P3734" i="12" s="1"/>
  <c r="J3734" i="12"/>
  <c r="Y3734" i="12"/>
  <c r="I3734" i="12"/>
  <c r="V3734" i="12"/>
  <c r="B3735" i="12"/>
  <c r="U3734" i="12"/>
  <c r="E3734" i="12"/>
  <c r="F3734" i="12" s="1"/>
  <c r="K3733" i="12"/>
  <c r="Q3734" i="12" l="1"/>
  <c r="R3734" i="12" s="1"/>
  <c r="W3734" i="12"/>
  <c r="E205" i="13"/>
  <c r="N3735" i="12"/>
  <c r="O3735" i="12" s="1"/>
  <c r="P3735" i="12" s="1"/>
  <c r="J3735" i="12"/>
  <c r="Y3735" i="12"/>
  <c r="I3735" i="12"/>
  <c r="V3735" i="12"/>
  <c r="B3736" i="12"/>
  <c r="U3735" i="12"/>
  <c r="E3735" i="12"/>
  <c r="F3735" i="12" s="1"/>
  <c r="K3734" i="12"/>
  <c r="W3735" i="12" l="1"/>
  <c r="K3735" i="12"/>
  <c r="Q3735" i="12"/>
  <c r="R3735" i="12" s="1"/>
  <c r="E204" i="13"/>
  <c r="J3736" i="12"/>
  <c r="Y3736" i="12"/>
  <c r="I3736" i="12"/>
  <c r="V3736" i="12"/>
  <c r="B3737" i="12"/>
  <c r="U3736" i="12"/>
  <c r="E3736" i="12"/>
  <c r="F3736" i="12" s="1"/>
  <c r="N3736" i="12"/>
  <c r="O3736" i="12" s="1"/>
  <c r="P3736" i="12" s="1"/>
  <c r="Q3736" i="12" l="1"/>
  <c r="R3736" i="12" s="1"/>
  <c r="W3736" i="12"/>
  <c r="E203" i="13"/>
  <c r="Y3737" i="12"/>
  <c r="I3737" i="12"/>
  <c r="V3737" i="12"/>
  <c r="B3738" i="12"/>
  <c r="U3737" i="12"/>
  <c r="E3737" i="12"/>
  <c r="F3737" i="12" s="1"/>
  <c r="N3737" i="12"/>
  <c r="O3737" i="12" s="1"/>
  <c r="P3737" i="12" s="1"/>
  <c r="J3737" i="12"/>
  <c r="K3736" i="12"/>
  <c r="Q3737" i="12" l="1"/>
  <c r="R3737" i="12" s="1"/>
  <c r="K3737" i="12"/>
  <c r="W3737" i="12"/>
  <c r="E202" i="13"/>
  <c r="V3738" i="12"/>
  <c r="B3739" i="12"/>
  <c r="U3738" i="12"/>
  <c r="E3738" i="12"/>
  <c r="F3738" i="12" s="1"/>
  <c r="N3738" i="12"/>
  <c r="O3738" i="12" s="1"/>
  <c r="P3738" i="12" s="1"/>
  <c r="J3738" i="12"/>
  <c r="Y3738" i="12"/>
  <c r="I3738" i="12"/>
  <c r="K3738" i="12" l="1"/>
  <c r="Q3738" i="12"/>
  <c r="R3738" i="12" s="1"/>
  <c r="W3738" i="12"/>
  <c r="E201" i="13"/>
  <c r="N3739" i="12"/>
  <c r="O3739" i="12" s="1"/>
  <c r="P3739" i="12" s="1"/>
  <c r="J3739" i="12"/>
  <c r="Y3739" i="12"/>
  <c r="I3739" i="12"/>
  <c r="V3739" i="12"/>
  <c r="B3740" i="12"/>
  <c r="U3739" i="12"/>
  <c r="E3739" i="12"/>
  <c r="F3739" i="12" s="1"/>
  <c r="E200" i="13" l="1"/>
  <c r="N3740" i="12"/>
  <c r="O3740" i="12" s="1"/>
  <c r="P3740" i="12" s="1"/>
  <c r="J3740" i="12"/>
  <c r="Y3740" i="12"/>
  <c r="I3740" i="12"/>
  <c r="V3740" i="12"/>
  <c r="B3741" i="12"/>
  <c r="U3740" i="12"/>
  <c r="E3740" i="12"/>
  <c r="F3740" i="12" s="1"/>
  <c r="W3739" i="12"/>
  <c r="K3739" i="12"/>
  <c r="Q3739" i="12"/>
  <c r="R3739" i="12" s="1"/>
  <c r="Q3740" i="12" l="1"/>
  <c r="R3740" i="12" s="1"/>
  <c r="E199" i="13"/>
  <c r="J3741" i="12"/>
  <c r="Y3741" i="12"/>
  <c r="I3741" i="12"/>
  <c r="V3741" i="12"/>
  <c r="B3742" i="12"/>
  <c r="U3741" i="12"/>
  <c r="E3741" i="12"/>
  <c r="F3741" i="12" s="1"/>
  <c r="N3741" i="12"/>
  <c r="O3741" i="12" s="1"/>
  <c r="P3741" i="12" s="1"/>
  <c r="K3740" i="12"/>
  <c r="W3740" i="12"/>
  <c r="E198" i="13" l="1"/>
  <c r="J3742" i="12"/>
  <c r="Y3742" i="12"/>
  <c r="I3742" i="12"/>
  <c r="V3742" i="12"/>
  <c r="B3743" i="12"/>
  <c r="U3742" i="12"/>
  <c r="E3742" i="12"/>
  <c r="F3742" i="12" s="1"/>
  <c r="N3742" i="12"/>
  <c r="O3742" i="12" s="1"/>
  <c r="P3742" i="12" s="1"/>
  <c r="K3741" i="12"/>
  <c r="Q3741" i="12"/>
  <c r="R3741" i="12" s="1"/>
  <c r="W3741" i="12"/>
  <c r="W3742" i="12" l="1"/>
  <c r="E197" i="13"/>
  <c r="V3743" i="12"/>
  <c r="B3744" i="12"/>
  <c r="U3743" i="12"/>
  <c r="E3743" i="12"/>
  <c r="F3743" i="12" s="1"/>
  <c r="N3743" i="12"/>
  <c r="O3743" i="12" s="1"/>
  <c r="P3743" i="12" s="1"/>
  <c r="J3743" i="12"/>
  <c r="Y3743" i="12"/>
  <c r="I3743" i="12"/>
  <c r="K3742" i="12"/>
  <c r="Q3742" i="12"/>
  <c r="R3742" i="12" s="1"/>
  <c r="W3743" i="12" l="1"/>
  <c r="Q3743" i="12"/>
  <c r="R3743" i="12" s="1"/>
  <c r="E196" i="13"/>
  <c r="N3744" i="12"/>
  <c r="O3744" i="12" s="1"/>
  <c r="P3744" i="12" s="1"/>
  <c r="J3744" i="12"/>
  <c r="V3744" i="12"/>
  <c r="B3745" i="12"/>
  <c r="Y3744" i="12"/>
  <c r="U3744" i="12"/>
  <c r="I3744" i="12"/>
  <c r="E3744" i="12"/>
  <c r="F3744" i="12" s="1"/>
  <c r="K3743" i="12"/>
  <c r="K3744" i="12" l="1"/>
  <c r="W3744" i="12"/>
  <c r="Q3744" i="12"/>
  <c r="R3744" i="12" s="1"/>
  <c r="E195" i="13"/>
  <c r="N3745" i="12"/>
  <c r="O3745" i="12" s="1"/>
  <c r="P3745" i="12" s="1"/>
  <c r="J3745" i="12"/>
  <c r="Y3745" i="12"/>
  <c r="I3745" i="12"/>
  <c r="B3746" i="12"/>
  <c r="U3745" i="12"/>
  <c r="E3745" i="12"/>
  <c r="F3745" i="12" s="1"/>
  <c r="V3745" i="12"/>
  <c r="K3745" i="12" l="1"/>
  <c r="Q3745" i="12"/>
  <c r="R3745" i="12" s="1"/>
  <c r="W3745" i="12"/>
  <c r="E194" i="13"/>
  <c r="N3746" i="12"/>
  <c r="O3746" i="12" s="1"/>
  <c r="P3746" i="12" s="1"/>
  <c r="J3746" i="12"/>
  <c r="Y3746" i="12"/>
  <c r="I3746" i="12"/>
  <c r="V3746" i="12"/>
  <c r="B3747" i="12"/>
  <c r="U3746" i="12"/>
  <c r="E3746" i="12"/>
  <c r="F3746" i="12" s="1"/>
  <c r="K3746" i="12" l="1"/>
  <c r="Q3746" i="12"/>
  <c r="R3746" i="12" s="1"/>
  <c r="W3746" i="12"/>
  <c r="E193" i="13"/>
  <c r="J3747" i="12"/>
  <c r="Y3747" i="12"/>
  <c r="I3747" i="12"/>
  <c r="V3747" i="12"/>
  <c r="B3748" i="12"/>
  <c r="U3747" i="12"/>
  <c r="E3747" i="12"/>
  <c r="F3747" i="12" s="1"/>
  <c r="N3747" i="12"/>
  <c r="O3747" i="12" s="1"/>
  <c r="P3747" i="12" s="1"/>
  <c r="W3747" i="12" l="1"/>
  <c r="K3747" i="12"/>
  <c r="Q3747" i="12"/>
  <c r="R3747" i="12" s="1"/>
  <c r="E192" i="13"/>
  <c r="V3748" i="12"/>
  <c r="B3749" i="12"/>
  <c r="U3748" i="12"/>
  <c r="E3748" i="12"/>
  <c r="F3748" i="12" s="1"/>
  <c r="N3748" i="12"/>
  <c r="O3748" i="12" s="1"/>
  <c r="P3748" i="12" s="1"/>
  <c r="J3748" i="12"/>
  <c r="Y3748" i="12"/>
  <c r="I3748" i="12"/>
  <c r="Q3748" i="12" l="1"/>
  <c r="R3748" i="12" s="1"/>
  <c r="W3748" i="12"/>
  <c r="E191" i="13"/>
  <c r="B3750" i="12"/>
  <c r="U3749" i="12"/>
  <c r="E3749" i="12"/>
  <c r="F3749" i="12" s="1"/>
  <c r="N3749" i="12"/>
  <c r="O3749" i="12" s="1"/>
  <c r="P3749" i="12" s="1"/>
  <c r="Y3749" i="12"/>
  <c r="I3749" i="12"/>
  <c r="V3749" i="12"/>
  <c r="J3749" i="12"/>
  <c r="K3748" i="12"/>
  <c r="W3749" i="12" l="1"/>
  <c r="K3749" i="12"/>
  <c r="E190" i="13"/>
  <c r="N3750" i="12"/>
  <c r="O3750" i="12" s="1"/>
  <c r="P3750" i="12" s="1"/>
  <c r="J3750" i="12"/>
  <c r="Y3750" i="12"/>
  <c r="I3750" i="12"/>
  <c r="V3750" i="12"/>
  <c r="B3751" i="12"/>
  <c r="U3750" i="12"/>
  <c r="E3750" i="12"/>
  <c r="F3750" i="12" s="1"/>
  <c r="Q3749" i="12"/>
  <c r="R3749" i="12" s="1"/>
  <c r="K3750" i="12" l="1"/>
  <c r="Q3750" i="12"/>
  <c r="R3750" i="12" s="1"/>
  <c r="W3750" i="12"/>
  <c r="E189" i="13"/>
  <c r="N3751" i="12"/>
  <c r="O3751" i="12" s="1"/>
  <c r="P3751" i="12" s="1"/>
  <c r="J3751" i="12"/>
  <c r="Y3751" i="12"/>
  <c r="I3751" i="12"/>
  <c r="V3751" i="12"/>
  <c r="U3751" i="12"/>
  <c r="E3751" i="12"/>
  <c r="F3751" i="12" s="1"/>
  <c r="B3752" i="12"/>
  <c r="W3751" i="12" l="1"/>
  <c r="E188" i="13"/>
  <c r="N3752" i="12"/>
  <c r="O3752" i="12" s="1"/>
  <c r="P3752" i="12" s="1"/>
  <c r="J3752" i="12"/>
  <c r="I3752" i="12"/>
  <c r="Y3752" i="12"/>
  <c r="E3752" i="12"/>
  <c r="F3752" i="12" s="1"/>
  <c r="V3752" i="12"/>
  <c r="B3753" i="12"/>
  <c r="U3752" i="12"/>
  <c r="Q3751" i="12"/>
  <c r="R3751" i="12" s="1"/>
  <c r="K3751" i="12"/>
  <c r="Q3752" i="12" l="1"/>
  <c r="R3752" i="12" s="1"/>
  <c r="K3752" i="12"/>
  <c r="W3752" i="12"/>
  <c r="E187" i="13"/>
  <c r="U3753" i="12"/>
  <c r="B3754" i="12"/>
  <c r="N3753" i="12"/>
  <c r="O3753" i="12" s="1"/>
  <c r="P3753" i="12" s="1"/>
  <c r="J3753" i="12"/>
  <c r="I3753" i="12"/>
  <c r="E3753" i="12"/>
  <c r="F3753" i="12" s="1"/>
  <c r="Y3753" i="12"/>
  <c r="V3753" i="12"/>
  <c r="W3753" i="12" l="1"/>
  <c r="K3753" i="12"/>
  <c r="Q3753" i="12"/>
  <c r="R3753" i="12" s="1"/>
  <c r="E186" i="13"/>
  <c r="J3754" i="12"/>
  <c r="B3755" i="12"/>
  <c r="U3754" i="12"/>
  <c r="E3754" i="12"/>
  <c r="F3754" i="12" s="1"/>
  <c r="Y3754" i="12"/>
  <c r="V3754" i="12"/>
  <c r="N3754" i="12"/>
  <c r="O3754" i="12" s="1"/>
  <c r="P3754" i="12" s="1"/>
  <c r="I3754" i="12"/>
  <c r="K3754" i="12" l="1"/>
  <c r="Q3754" i="12"/>
  <c r="R3754" i="12" s="1"/>
  <c r="W3754" i="12"/>
  <c r="E185" i="13"/>
  <c r="Y3755" i="12"/>
  <c r="I3755" i="12"/>
  <c r="B3756" i="12"/>
  <c r="N3755" i="12"/>
  <c r="O3755" i="12" s="1"/>
  <c r="P3755" i="12" s="1"/>
  <c r="J3755" i="12"/>
  <c r="E3755" i="12"/>
  <c r="F3755" i="12" s="1"/>
  <c r="U3755" i="12"/>
  <c r="V3755" i="12"/>
  <c r="K3755" i="12" l="1"/>
  <c r="W3755" i="12"/>
  <c r="Q3755" i="12"/>
  <c r="R3755" i="12" s="1"/>
  <c r="E184" i="13"/>
  <c r="V3756" i="12"/>
  <c r="N3756" i="12"/>
  <c r="O3756" i="12" s="1"/>
  <c r="P3756" i="12" s="1"/>
  <c r="U3756" i="12"/>
  <c r="B3757" i="12"/>
  <c r="J3756" i="12"/>
  <c r="E3756" i="12"/>
  <c r="F3756" i="12" s="1"/>
  <c r="Y3756" i="12"/>
  <c r="I3756" i="12"/>
  <c r="K3756" i="12" l="1"/>
  <c r="E183" i="13"/>
  <c r="B3758" i="12"/>
  <c r="J3757" i="12"/>
  <c r="I3757" i="12"/>
  <c r="E3757" i="12"/>
  <c r="F3757" i="12" s="1"/>
  <c r="Y3757" i="12"/>
  <c r="V3757" i="12"/>
  <c r="U3757" i="12"/>
  <c r="N3757" i="12"/>
  <c r="O3757" i="12" s="1"/>
  <c r="P3757" i="12" s="1"/>
  <c r="Q3756" i="12"/>
  <c r="R3756" i="12" s="1"/>
  <c r="W3756" i="12"/>
  <c r="W3757" i="12" l="1"/>
  <c r="E182" i="13"/>
  <c r="N3758" i="12"/>
  <c r="O3758" i="12" s="1"/>
  <c r="P3758" i="12" s="1"/>
  <c r="Y3758" i="12"/>
  <c r="I3758" i="12"/>
  <c r="V3758" i="12"/>
  <c r="U3758" i="12"/>
  <c r="J3758" i="12"/>
  <c r="B3759" i="12"/>
  <c r="E3758" i="12"/>
  <c r="F3758" i="12" s="1"/>
  <c r="Q3757" i="12"/>
  <c r="R3757" i="12" s="1"/>
  <c r="K3757" i="12"/>
  <c r="W3758" i="12" l="1"/>
  <c r="K3758" i="12"/>
  <c r="E181" i="13"/>
  <c r="Y3759" i="12"/>
  <c r="I3759" i="12"/>
  <c r="V3759" i="12"/>
  <c r="B3760" i="12"/>
  <c r="U3759" i="12"/>
  <c r="E3759" i="12"/>
  <c r="F3759" i="12" s="1"/>
  <c r="N3759" i="12"/>
  <c r="O3759" i="12" s="1"/>
  <c r="P3759" i="12" s="1"/>
  <c r="J3759" i="12"/>
  <c r="Q3758" i="12"/>
  <c r="R3758" i="12" s="1"/>
  <c r="W3759" i="12" l="1"/>
  <c r="K3759" i="12"/>
  <c r="Q3759" i="12"/>
  <c r="R3759" i="12" s="1"/>
  <c r="E180" i="13"/>
  <c r="J3760" i="12"/>
  <c r="Y3760" i="12"/>
  <c r="I3760" i="12"/>
  <c r="V3760" i="12"/>
  <c r="N3760" i="12"/>
  <c r="O3760" i="12" s="1"/>
  <c r="P3760" i="12" s="1"/>
  <c r="B3761" i="12"/>
  <c r="E3760" i="12"/>
  <c r="F3760" i="12" s="1"/>
  <c r="U3760" i="12"/>
  <c r="W3760" i="12" l="1"/>
  <c r="Q3760" i="12"/>
  <c r="R3760" i="12" s="1"/>
  <c r="E179" i="13"/>
  <c r="V3761" i="12"/>
  <c r="B3762" i="12"/>
  <c r="U3761" i="12"/>
  <c r="E3761" i="12"/>
  <c r="F3761" i="12" s="1"/>
  <c r="J3761" i="12"/>
  <c r="I3761" i="12"/>
  <c r="Y3761" i="12"/>
  <c r="N3761" i="12"/>
  <c r="O3761" i="12" s="1"/>
  <c r="P3761" i="12" s="1"/>
  <c r="K3760" i="12"/>
  <c r="W3761" i="12" l="1"/>
  <c r="E178" i="13"/>
  <c r="E3762" i="12"/>
  <c r="F3762" i="12" s="1"/>
  <c r="Y3762" i="12"/>
  <c r="V3762" i="12"/>
  <c r="U3762" i="12"/>
  <c r="J3762" i="12"/>
  <c r="I3762" i="12"/>
  <c r="B3763" i="12"/>
  <c r="N3762" i="12"/>
  <c r="O3762" i="12" s="1"/>
  <c r="P3762" i="12" s="1"/>
  <c r="Q3761" i="12"/>
  <c r="R3761" i="12" s="1"/>
  <c r="K3761" i="12"/>
  <c r="E177" i="13" l="1"/>
  <c r="J3763" i="12"/>
  <c r="Y3763" i="12"/>
  <c r="I3763" i="12"/>
  <c r="B3764" i="12"/>
  <c r="U3763" i="12"/>
  <c r="E3763" i="12"/>
  <c r="F3763" i="12" s="1"/>
  <c r="V3763" i="12"/>
  <c r="N3763" i="12"/>
  <c r="O3763" i="12" s="1"/>
  <c r="P3763" i="12" s="1"/>
  <c r="K3762" i="12"/>
  <c r="Q3762" i="12"/>
  <c r="R3762" i="12" s="1"/>
  <c r="W3762" i="12"/>
  <c r="W3763" i="12" l="1"/>
  <c r="E176" i="13"/>
  <c r="N3764" i="12"/>
  <c r="O3764" i="12" s="1"/>
  <c r="P3764" i="12" s="1"/>
  <c r="J3764" i="12"/>
  <c r="V3764" i="12"/>
  <c r="B3765" i="12"/>
  <c r="I3764" i="12"/>
  <c r="E3764" i="12"/>
  <c r="F3764" i="12" s="1"/>
  <c r="Y3764" i="12"/>
  <c r="U3764" i="12"/>
  <c r="K3763" i="12"/>
  <c r="Q3763" i="12"/>
  <c r="R3763" i="12" s="1"/>
  <c r="W3764" i="12" l="1"/>
  <c r="Q3764" i="12"/>
  <c r="R3764" i="12" s="1"/>
  <c r="K3764" i="12"/>
  <c r="E175" i="13"/>
  <c r="J3765" i="12"/>
  <c r="Y3765" i="12"/>
  <c r="I3765" i="12"/>
  <c r="N3765" i="12"/>
  <c r="O3765" i="12" s="1"/>
  <c r="P3765" i="12" s="1"/>
  <c r="B3766" i="12"/>
  <c r="E3765" i="12"/>
  <c r="F3765" i="12" s="1"/>
  <c r="U3765" i="12"/>
  <c r="V3765" i="12"/>
  <c r="W3765" i="12" l="1"/>
  <c r="E174" i="13"/>
  <c r="V3766" i="12"/>
  <c r="B3767" i="12"/>
  <c r="U3766" i="12"/>
  <c r="E3766" i="12"/>
  <c r="F3766" i="12" s="1"/>
  <c r="J3766" i="12"/>
  <c r="I3766" i="12"/>
  <c r="N3766" i="12"/>
  <c r="O3766" i="12" s="1"/>
  <c r="P3766" i="12" s="1"/>
  <c r="Y3766" i="12"/>
  <c r="Q3765" i="12"/>
  <c r="R3765" i="12" s="1"/>
  <c r="K3765" i="12"/>
  <c r="W3766" i="12" l="1"/>
  <c r="Q3766" i="12"/>
  <c r="R3766" i="12" s="1"/>
  <c r="K3766" i="12"/>
  <c r="E173" i="13"/>
  <c r="B3768" i="12"/>
  <c r="U3767" i="12"/>
  <c r="E3767" i="12"/>
  <c r="F3767" i="12" s="1"/>
  <c r="N3767" i="12"/>
  <c r="O3767" i="12" s="1"/>
  <c r="P3767" i="12" s="1"/>
  <c r="Y3767" i="12"/>
  <c r="I3767" i="12"/>
  <c r="J3767" i="12"/>
  <c r="V3767" i="12"/>
  <c r="Q3767" i="12" l="1"/>
  <c r="R3767" i="12" s="1"/>
  <c r="W3767" i="12"/>
  <c r="E172" i="13"/>
  <c r="N3768" i="12"/>
  <c r="O3768" i="12" s="1"/>
  <c r="P3768" i="12" s="1"/>
  <c r="J3768" i="12"/>
  <c r="Y3768" i="12"/>
  <c r="I3768" i="12"/>
  <c r="V3768" i="12"/>
  <c r="E3768" i="12"/>
  <c r="F3768" i="12" s="1"/>
  <c r="B3769" i="12"/>
  <c r="U3768" i="12"/>
  <c r="K3767" i="12"/>
  <c r="K3768" i="12" l="1"/>
  <c r="Q3768" i="12"/>
  <c r="R3768" i="12" s="1"/>
  <c r="W3768" i="12"/>
  <c r="E171" i="13"/>
  <c r="N3769" i="12"/>
  <c r="O3769" i="12" s="1"/>
  <c r="P3769" i="12" s="1"/>
  <c r="V3769" i="12"/>
  <c r="B3770" i="12"/>
  <c r="U3769" i="12"/>
  <c r="J3769" i="12"/>
  <c r="I3769" i="12"/>
  <c r="E3769" i="12"/>
  <c r="F3769" i="12" s="1"/>
  <c r="Y3769" i="12"/>
  <c r="W3769" i="12" l="1"/>
  <c r="K3769" i="12"/>
  <c r="Q3769" i="12"/>
  <c r="R3769" i="12" s="1"/>
  <c r="E170" i="13"/>
  <c r="J3770" i="12"/>
  <c r="Y3770" i="12"/>
  <c r="I3770" i="12"/>
  <c r="B3771" i="12"/>
  <c r="U3770" i="12"/>
  <c r="E3770" i="12"/>
  <c r="F3770" i="12" s="1"/>
  <c r="V3770" i="12"/>
  <c r="N3770" i="12"/>
  <c r="O3770" i="12" s="1"/>
  <c r="P3770" i="12" s="1"/>
  <c r="Q3770" i="12" l="1"/>
  <c r="R3770" i="12" s="1"/>
  <c r="W3770" i="12"/>
  <c r="E169" i="13"/>
  <c r="Y3771" i="12"/>
  <c r="I3771" i="12"/>
  <c r="V3771" i="12"/>
  <c r="B3772" i="12"/>
  <c r="U3771" i="12"/>
  <c r="E3771" i="12"/>
  <c r="F3771" i="12" s="1"/>
  <c r="N3771" i="12"/>
  <c r="O3771" i="12" s="1"/>
  <c r="P3771" i="12" s="1"/>
  <c r="J3771" i="12"/>
  <c r="K3770" i="12"/>
  <c r="W3771" i="12" l="1"/>
  <c r="E168" i="13"/>
  <c r="V3772" i="12"/>
  <c r="B3773" i="12"/>
  <c r="U3772" i="12"/>
  <c r="E3772" i="12"/>
  <c r="F3772" i="12" s="1"/>
  <c r="N3772" i="12"/>
  <c r="O3772" i="12" s="1"/>
  <c r="P3772" i="12" s="1"/>
  <c r="J3772" i="12"/>
  <c r="I3772" i="12"/>
  <c r="Y3772" i="12"/>
  <c r="K3771" i="12"/>
  <c r="Q3771" i="12"/>
  <c r="R3771" i="12" s="1"/>
  <c r="W3772" i="12" l="1"/>
  <c r="E167" i="13"/>
  <c r="J3773" i="12"/>
  <c r="Y3773" i="12"/>
  <c r="I3773" i="12"/>
  <c r="B3774" i="12"/>
  <c r="V3773" i="12"/>
  <c r="U3773" i="12"/>
  <c r="N3773" i="12"/>
  <c r="O3773" i="12" s="1"/>
  <c r="P3773" i="12" s="1"/>
  <c r="E3773" i="12"/>
  <c r="F3773" i="12" s="1"/>
  <c r="K3772" i="12"/>
  <c r="Q3772" i="12"/>
  <c r="R3772" i="12" s="1"/>
  <c r="W3773" i="12" l="1"/>
  <c r="Q3773" i="12"/>
  <c r="R3773" i="12" s="1"/>
  <c r="E166" i="13"/>
  <c r="N3774" i="12"/>
  <c r="O3774" i="12" s="1"/>
  <c r="P3774" i="12" s="1"/>
  <c r="J3774" i="12"/>
  <c r="Y3774" i="12"/>
  <c r="I3774" i="12"/>
  <c r="V3774" i="12"/>
  <c r="B3775" i="12"/>
  <c r="U3774" i="12"/>
  <c r="E3774" i="12"/>
  <c r="F3774" i="12" s="1"/>
  <c r="K3773" i="12"/>
  <c r="W3774" i="12" l="1"/>
  <c r="Q3774" i="12"/>
  <c r="R3774" i="12" s="1"/>
  <c r="E165" i="13"/>
  <c r="J3775" i="12"/>
  <c r="Y3775" i="12"/>
  <c r="I3775" i="12"/>
  <c r="V3775" i="12"/>
  <c r="B3776" i="12"/>
  <c r="U3775" i="12"/>
  <c r="E3775" i="12"/>
  <c r="F3775" i="12" s="1"/>
  <c r="N3775" i="12"/>
  <c r="O3775" i="12" s="1"/>
  <c r="P3775" i="12" s="1"/>
  <c r="K3774" i="12"/>
  <c r="W3775" i="12" l="1"/>
  <c r="Q3775" i="12"/>
  <c r="R3775" i="12" s="1"/>
  <c r="E164" i="13"/>
  <c r="J3776" i="12"/>
  <c r="Y3776" i="12"/>
  <c r="I3776" i="12"/>
  <c r="V3776" i="12"/>
  <c r="B3777" i="12"/>
  <c r="U3776" i="12"/>
  <c r="E3776" i="12"/>
  <c r="F3776" i="12" s="1"/>
  <c r="N3776" i="12"/>
  <c r="O3776" i="12" s="1"/>
  <c r="P3776" i="12" s="1"/>
  <c r="K3775" i="12"/>
  <c r="K3776" i="12" l="1"/>
  <c r="Q3776" i="12"/>
  <c r="R3776" i="12" s="1"/>
  <c r="W3776" i="12"/>
  <c r="E163" i="13"/>
  <c r="V3777" i="12"/>
  <c r="B3778" i="12"/>
  <c r="U3777" i="12"/>
  <c r="E3777" i="12"/>
  <c r="F3777" i="12" s="1"/>
  <c r="N3777" i="12"/>
  <c r="O3777" i="12" s="1"/>
  <c r="P3777" i="12" s="1"/>
  <c r="Y3777" i="12"/>
  <c r="J3777" i="12"/>
  <c r="I3777" i="12"/>
  <c r="W3777" i="12" l="1"/>
  <c r="E162" i="13"/>
  <c r="N3778" i="12"/>
  <c r="O3778" i="12" s="1"/>
  <c r="P3778" i="12" s="1"/>
  <c r="J3778" i="12"/>
  <c r="Y3778" i="12"/>
  <c r="I3778" i="12"/>
  <c r="B3779" i="12"/>
  <c r="V3778" i="12"/>
  <c r="U3778" i="12"/>
  <c r="E3778" i="12"/>
  <c r="F3778" i="12" s="1"/>
  <c r="K3777" i="12"/>
  <c r="Q3777" i="12"/>
  <c r="R3777" i="12" s="1"/>
  <c r="W3778" i="12" l="1"/>
  <c r="K3778" i="12"/>
  <c r="Q3778" i="12"/>
  <c r="R3778" i="12" s="1"/>
  <c r="E161" i="13"/>
  <c r="N3779" i="12"/>
  <c r="O3779" i="12" s="1"/>
  <c r="P3779" i="12" s="1"/>
  <c r="J3779" i="12"/>
  <c r="Y3779" i="12"/>
  <c r="I3779" i="12"/>
  <c r="V3779" i="12"/>
  <c r="B3780" i="12"/>
  <c r="U3779" i="12"/>
  <c r="E3779" i="12"/>
  <c r="F3779" i="12" s="1"/>
  <c r="W3779" i="12" l="1"/>
  <c r="K3779" i="12"/>
  <c r="E160" i="13"/>
  <c r="N3780" i="12"/>
  <c r="O3780" i="12" s="1"/>
  <c r="P3780" i="12" s="1"/>
  <c r="J3780" i="12"/>
  <c r="Y3780" i="12"/>
  <c r="I3780" i="12"/>
  <c r="V3780" i="12"/>
  <c r="B3781" i="12"/>
  <c r="U3780" i="12"/>
  <c r="E3780" i="12"/>
  <c r="F3780" i="12" s="1"/>
  <c r="Q3779" i="12"/>
  <c r="R3779" i="12" s="1"/>
  <c r="W3780" i="12" l="1"/>
  <c r="Q3780" i="12"/>
  <c r="R3780" i="12" s="1"/>
  <c r="K3780" i="12"/>
  <c r="E159" i="13"/>
  <c r="J3781" i="12"/>
  <c r="Y3781" i="12"/>
  <c r="I3781" i="12"/>
  <c r="V3781" i="12"/>
  <c r="B3782" i="12"/>
  <c r="U3781" i="12"/>
  <c r="E3781" i="12"/>
  <c r="F3781" i="12" s="1"/>
  <c r="N3781" i="12"/>
  <c r="O3781" i="12" s="1"/>
  <c r="P3781" i="12" s="1"/>
  <c r="W3781" i="12" l="1"/>
  <c r="Q3781" i="12"/>
  <c r="R3781" i="12" s="1"/>
  <c r="K3781" i="12"/>
  <c r="E158" i="13"/>
  <c r="V3782" i="12"/>
  <c r="B3783" i="12"/>
  <c r="U3782" i="12"/>
  <c r="E3782" i="12"/>
  <c r="F3782" i="12" s="1"/>
  <c r="N3782" i="12"/>
  <c r="O3782" i="12" s="1"/>
  <c r="P3782" i="12" s="1"/>
  <c r="Y3782" i="12"/>
  <c r="J3782" i="12"/>
  <c r="I3782" i="12"/>
  <c r="K3782" i="12" l="1"/>
  <c r="Q3782" i="12"/>
  <c r="R3782" i="12" s="1"/>
  <c r="W3782" i="12"/>
  <c r="E157" i="13"/>
  <c r="B3784" i="12"/>
  <c r="U3783" i="12"/>
  <c r="E3783" i="12"/>
  <c r="F3783" i="12" s="1"/>
  <c r="N3783" i="12"/>
  <c r="O3783" i="12" s="1"/>
  <c r="P3783" i="12" s="1"/>
  <c r="J3783" i="12"/>
  <c r="Y3783" i="12"/>
  <c r="I3783" i="12"/>
  <c r="V3783" i="12"/>
  <c r="W3783" i="12" l="1"/>
  <c r="E156" i="13"/>
  <c r="N3784" i="12"/>
  <c r="O3784" i="12" s="1"/>
  <c r="P3784" i="12" s="1"/>
  <c r="J3784" i="12"/>
  <c r="Y3784" i="12"/>
  <c r="I3784" i="12"/>
  <c r="V3784" i="12"/>
  <c r="B3785" i="12"/>
  <c r="U3784" i="12"/>
  <c r="E3784" i="12"/>
  <c r="F3784" i="12" s="1"/>
  <c r="K3783" i="12"/>
  <c r="Q3783" i="12"/>
  <c r="R3783" i="12" s="1"/>
  <c r="W3784" i="12" l="1"/>
  <c r="E155" i="13"/>
  <c r="N3785" i="12"/>
  <c r="O3785" i="12" s="1"/>
  <c r="P3785" i="12" s="1"/>
  <c r="J3785" i="12"/>
  <c r="Y3785" i="12"/>
  <c r="I3785" i="12"/>
  <c r="V3785" i="12"/>
  <c r="B3786" i="12"/>
  <c r="U3785" i="12"/>
  <c r="E3785" i="12"/>
  <c r="F3785" i="12" s="1"/>
  <c r="K3784" i="12"/>
  <c r="Q3784" i="12"/>
  <c r="R3784" i="12" s="1"/>
  <c r="Q3785" i="12" l="1"/>
  <c r="R3785" i="12" s="1"/>
  <c r="E154" i="13"/>
  <c r="J3786" i="12"/>
  <c r="Y3786" i="12"/>
  <c r="I3786" i="12"/>
  <c r="V3786" i="12"/>
  <c r="B3787" i="12"/>
  <c r="U3786" i="12"/>
  <c r="E3786" i="12"/>
  <c r="F3786" i="12" s="1"/>
  <c r="N3786" i="12"/>
  <c r="O3786" i="12" s="1"/>
  <c r="P3786" i="12" s="1"/>
  <c r="K3785" i="12"/>
  <c r="W3785" i="12"/>
  <c r="W3786" i="12" l="1"/>
  <c r="E153" i="13"/>
  <c r="Y3787" i="12"/>
  <c r="I3787" i="12"/>
  <c r="V3787" i="12"/>
  <c r="B3788" i="12"/>
  <c r="U3787" i="12"/>
  <c r="E3787" i="12"/>
  <c r="F3787" i="12" s="1"/>
  <c r="N3787" i="12"/>
  <c r="O3787" i="12" s="1"/>
  <c r="P3787" i="12" s="1"/>
  <c r="J3787" i="12"/>
  <c r="K3786" i="12"/>
  <c r="Q3786" i="12"/>
  <c r="R3786" i="12" s="1"/>
  <c r="Q3787" i="12" l="1"/>
  <c r="R3787" i="12" s="1"/>
  <c r="E152" i="13"/>
  <c r="V3788" i="12"/>
  <c r="B3789" i="12"/>
  <c r="U3788" i="12"/>
  <c r="E3788" i="12"/>
  <c r="F3788" i="12" s="1"/>
  <c r="N3788" i="12"/>
  <c r="O3788" i="12" s="1"/>
  <c r="P3788" i="12" s="1"/>
  <c r="J3788" i="12"/>
  <c r="Y3788" i="12"/>
  <c r="I3788" i="12"/>
  <c r="K3787" i="12"/>
  <c r="W3787" i="12"/>
  <c r="Q3788" i="12" l="1"/>
  <c r="R3788" i="12" s="1"/>
  <c r="W3788" i="12"/>
  <c r="E151" i="13"/>
  <c r="N3789" i="12"/>
  <c r="O3789" i="12" s="1"/>
  <c r="P3789" i="12" s="1"/>
  <c r="J3789" i="12"/>
  <c r="Y3789" i="12"/>
  <c r="I3789" i="12"/>
  <c r="B3790" i="12"/>
  <c r="U3789" i="12"/>
  <c r="V3789" i="12"/>
  <c r="E3789" i="12"/>
  <c r="F3789" i="12" s="1"/>
  <c r="K3788" i="12"/>
  <c r="W3789" i="12" l="1"/>
  <c r="Q3789" i="12"/>
  <c r="R3789" i="12" s="1"/>
  <c r="E150" i="13"/>
  <c r="N3790" i="12"/>
  <c r="O3790" i="12" s="1"/>
  <c r="P3790" i="12" s="1"/>
  <c r="J3790" i="12"/>
  <c r="Y3790" i="12"/>
  <c r="I3790" i="12"/>
  <c r="V3790" i="12"/>
  <c r="B3791" i="12"/>
  <c r="U3790" i="12"/>
  <c r="E3790" i="12"/>
  <c r="F3790" i="12" s="1"/>
  <c r="K3789" i="12"/>
  <c r="Q3790" i="12" l="1"/>
  <c r="R3790" i="12" s="1"/>
  <c r="W3790" i="12"/>
  <c r="E149" i="13"/>
  <c r="J3791" i="12"/>
  <c r="Y3791" i="12"/>
  <c r="I3791" i="12"/>
  <c r="V3791" i="12"/>
  <c r="B3792" i="12"/>
  <c r="U3791" i="12"/>
  <c r="E3791" i="12"/>
  <c r="F3791" i="12" s="1"/>
  <c r="N3791" i="12"/>
  <c r="O3791" i="12" s="1"/>
  <c r="P3791" i="12" s="1"/>
  <c r="K3790" i="12"/>
  <c r="Q3791" i="12" l="1"/>
  <c r="R3791" i="12" s="1"/>
  <c r="K3791" i="12"/>
  <c r="W3791" i="12"/>
  <c r="E148" i="13"/>
  <c r="J3792" i="12"/>
  <c r="Y3792" i="12"/>
  <c r="I3792" i="12"/>
  <c r="V3792" i="12"/>
  <c r="B3793" i="12"/>
  <c r="U3792" i="12"/>
  <c r="E3792" i="12"/>
  <c r="F3792" i="12" s="1"/>
  <c r="N3792" i="12"/>
  <c r="O3792" i="12" s="1"/>
  <c r="P3792" i="12" s="1"/>
  <c r="W3792" i="12" l="1"/>
  <c r="Q3792" i="12"/>
  <c r="R3792" i="12" s="1"/>
  <c r="E147" i="13"/>
  <c r="V3793" i="12"/>
  <c r="B3794" i="12"/>
  <c r="U3793" i="12"/>
  <c r="E3793" i="12"/>
  <c r="F3793" i="12" s="1"/>
  <c r="N3793" i="12"/>
  <c r="O3793" i="12" s="1"/>
  <c r="P3793" i="12" s="1"/>
  <c r="Y3793" i="12"/>
  <c r="J3793" i="12"/>
  <c r="I3793" i="12"/>
  <c r="K3792" i="12"/>
  <c r="Q3793" i="12" l="1"/>
  <c r="R3793" i="12" s="1"/>
  <c r="K3793" i="12"/>
  <c r="W3793" i="12"/>
  <c r="E146" i="13"/>
  <c r="N3794" i="12"/>
  <c r="O3794" i="12" s="1"/>
  <c r="P3794" i="12" s="1"/>
  <c r="J3794" i="12"/>
  <c r="Y3794" i="12"/>
  <c r="I3794" i="12"/>
  <c r="B3795" i="12"/>
  <c r="U3794" i="12"/>
  <c r="V3794" i="12"/>
  <c r="E3794" i="12"/>
  <c r="F3794" i="12" s="1"/>
  <c r="W3794" i="12" l="1"/>
  <c r="E145" i="13"/>
  <c r="N3795" i="12"/>
  <c r="O3795" i="12" s="1"/>
  <c r="P3795" i="12" s="1"/>
  <c r="J3795" i="12"/>
  <c r="Y3795" i="12"/>
  <c r="I3795" i="12"/>
  <c r="V3795" i="12"/>
  <c r="B3796" i="12"/>
  <c r="U3795" i="12"/>
  <c r="E3795" i="12"/>
  <c r="F3795" i="12" s="1"/>
  <c r="Q3794" i="12"/>
  <c r="R3794" i="12" s="1"/>
  <c r="K3794" i="12"/>
  <c r="K3795" i="12" l="1"/>
  <c r="Q3795" i="12"/>
  <c r="R3795" i="12" s="1"/>
  <c r="W3795" i="12"/>
  <c r="E144" i="13"/>
  <c r="N3796" i="12"/>
  <c r="O3796" i="12" s="1"/>
  <c r="P3796" i="12" s="1"/>
  <c r="J3796" i="12"/>
  <c r="Y3796" i="12"/>
  <c r="I3796" i="12"/>
  <c r="V3796" i="12"/>
  <c r="B3797" i="12"/>
  <c r="U3796" i="12"/>
  <c r="E3796" i="12"/>
  <c r="F3796" i="12" s="1"/>
  <c r="Q3796" i="12" l="1"/>
  <c r="R3796" i="12" s="1"/>
  <c r="W3796" i="12"/>
  <c r="E143" i="13"/>
  <c r="J3797" i="12"/>
  <c r="Y3797" i="12"/>
  <c r="I3797" i="12"/>
  <c r="V3797" i="12"/>
  <c r="B3798" i="12"/>
  <c r="U3797" i="12"/>
  <c r="E3797" i="12"/>
  <c r="F3797" i="12" s="1"/>
  <c r="N3797" i="12"/>
  <c r="O3797" i="12" s="1"/>
  <c r="P3797" i="12" s="1"/>
  <c r="K3796" i="12"/>
  <c r="W3797" i="12" l="1"/>
  <c r="K3797" i="12"/>
  <c r="Q3797" i="12"/>
  <c r="R3797" i="12" s="1"/>
  <c r="E142" i="13"/>
  <c r="V3798" i="12"/>
  <c r="B3799" i="12"/>
  <c r="U3798" i="12"/>
  <c r="E3798" i="12"/>
  <c r="F3798" i="12" s="1"/>
  <c r="N3798" i="12"/>
  <c r="O3798" i="12" s="1"/>
  <c r="P3798" i="12" s="1"/>
  <c r="Y3798" i="12"/>
  <c r="J3798" i="12"/>
  <c r="I3798" i="12"/>
  <c r="W3798" i="12" l="1"/>
  <c r="K3798" i="12"/>
  <c r="Q3798" i="12"/>
  <c r="R3798" i="12" s="1"/>
  <c r="E141" i="13"/>
  <c r="B3800" i="12"/>
  <c r="U3799" i="12"/>
  <c r="E3799" i="12"/>
  <c r="F3799" i="12" s="1"/>
  <c r="N3799" i="12"/>
  <c r="O3799" i="12" s="1"/>
  <c r="P3799" i="12" s="1"/>
  <c r="J3799" i="12"/>
  <c r="Y3799" i="12"/>
  <c r="I3799" i="12"/>
  <c r="V3799" i="12"/>
  <c r="W3799" i="12" l="1"/>
  <c r="E140" i="13"/>
  <c r="N3800" i="12"/>
  <c r="O3800" i="12" s="1"/>
  <c r="P3800" i="12" s="1"/>
  <c r="J3800" i="12"/>
  <c r="Y3800" i="12"/>
  <c r="I3800" i="12"/>
  <c r="V3800" i="12"/>
  <c r="B3801" i="12"/>
  <c r="U3800" i="12"/>
  <c r="E3800" i="12"/>
  <c r="F3800" i="12" s="1"/>
  <c r="K3799" i="12"/>
  <c r="Q3799" i="12"/>
  <c r="R3799" i="12" s="1"/>
  <c r="E139" i="13" l="1"/>
  <c r="N3801" i="12"/>
  <c r="O3801" i="12" s="1"/>
  <c r="P3801" i="12" s="1"/>
  <c r="J3801" i="12"/>
  <c r="Y3801" i="12"/>
  <c r="I3801" i="12"/>
  <c r="V3801" i="12"/>
  <c r="B3802" i="12"/>
  <c r="U3801" i="12"/>
  <c r="E3801" i="12"/>
  <c r="F3801" i="12" s="1"/>
  <c r="K3800" i="12"/>
  <c r="Q3800" i="12"/>
  <c r="R3800" i="12" s="1"/>
  <c r="W3800" i="12"/>
  <c r="W3801" i="12" l="1"/>
  <c r="Q3801" i="12"/>
  <c r="R3801" i="12" s="1"/>
  <c r="E138" i="13"/>
  <c r="J3802" i="12"/>
  <c r="Y3802" i="12"/>
  <c r="I3802" i="12"/>
  <c r="V3802" i="12"/>
  <c r="B3803" i="12"/>
  <c r="U3802" i="12"/>
  <c r="E3802" i="12"/>
  <c r="F3802" i="12" s="1"/>
  <c r="N3802" i="12"/>
  <c r="O3802" i="12" s="1"/>
  <c r="P3802" i="12" s="1"/>
  <c r="K3801" i="12"/>
  <c r="W3802" i="12" l="1"/>
  <c r="E137" i="13"/>
  <c r="Y3803" i="12"/>
  <c r="I3803" i="12"/>
  <c r="V3803" i="12"/>
  <c r="B3804" i="12"/>
  <c r="U3803" i="12"/>
  <c r="E3803" i="12"/>
  <c r="F3803" i="12" s="1"/>
  <c r="N3803" i="12"/>
  <c r="O3803" i="12" s="1"/>
  <c r="P3803" i="12" s="1"/>
  <c r="J3803" i="12"/>
  <c r="K3802" i="12"/>
  <c r="Q3802" i="12"/>
  <c r="R3802" i="12" s="1"/>
  <c r="W3803" i="12" l="1"/>
  <c r="E136" i="13"/>
  <c r="V3804" i="12"/>
  <c r="B3805" i="12"/>
  <c r="U3804" i="12"/>
  <c r="E3804" i="12"/>
  <c r="F3804" i="12" s="1"/>
  <c r="N3804" i="12"/>
  <c r="O3804" i="12" s="1"/>
  <c r="P3804" i="12" s="1"/>
  <c r="J3804" i="12"/>
  <c r="Y3804" i="12"/>
  <c r="I3804" i="12"/>
  <c r="K3803" i="12"/>
  <c r="Q3803" i="12"/>
  <c r="R3803" i="12" s="1"/>
  <c r="W3804" i="12" l="1"/>
  <c r="Q3804" i="12"/>
  <c r="R3804" i="12" s="1"/>
  <c r="E135" i="13"/>
  <c r="N3805" i="12"/>
  <c r="O3805" i="12" s="1"/>
  <c r="P3805" i="12" s="1"/>
  <c r="J3805" i="12"/>
  <c r="Y3805" i="12"/>
  <c r="I3805" i="12"/>
  <c r="B3806" i="12"/>
  <c r="V3805" i="12"/>
  <c r="U3805" i="12"/>
  <c r="E3805" i="12"/>
  <c r="F3805" i="12" s="1"/>
  <c r="K3804" i="12"/>
  <c r="Q3805" i="12" l="1"/>
  <c r="R3805" i="12" s="1"/>
  <c r="W3805" i="12"/>
  <c r="E134" i="13"/>
  <c r="N3806" i="12"/>
  <c r="O3806" i="12" s="1"/>
  <c r="P3806" i="12" s="1"/>
  <c r="J3806" i="12"/>
  <c r="Y3806" i="12"/>
  <c r="I3806" i="12"/>
  <c r="V3806" i="12"/>
  <c r="B3807" i="12"/>
  <c r="U3806" i="12"/>
  <c r="E3806" i="12"/>
  <c r="F3806" i="12" s="1"/>
  <c r="K3805" i="12"/>
  <c r="W3806" i="12" l="1"/>
  <c r="Q3806" i="12"/>
  <c r="R3806" i="12" s="1"/>
  <c r="E133" i="13"/>
  <c r="J3807" i="12"/>
  <c r="Y3807" i="12"/>
  <c r="I3807" i="12"/>
  <c r="V3807" i="12"/>
  <c r="B3808" i="12"/>
  <c r="U3807" i="12"/>
  <c r="E3807" i="12"/>
  <c r="F3807" i="12" s="1"/>
  <c r="N3807" i="12"/>
  <c r="O3807" i="12" s="1"/>
  <c r="P3807" i="12" s="1"/>
  <c r="K3806" i="12"/>
  <c r="Q3807" i="12" l="1"/>
  <c r="R3807" i="12" s="1"/>
  <c r="W3807" i="12"/>
  <c r="E132" i="13"/>
  <c r="J3808" i="12"/>
  <c r="Y3808" i="12"/>
  <c r="I3808" i="12"/>
  <c r="V3808" i="12"/>
  <c r="B3809" i="12"/>
  <c r="U3808" i="12"/>
  <c r="E3808" i="12"/>
  <c r="F3808" i="12" s="1"/>
  <c r="N3808" i="12"/>
  <c r="O3808" i="12" s="1"/>
  <c r="P3808" i="12" s="1"/>
  <c r="K3807" i="12"/>
  <c r="K3808" i="12" l="1"/>
  <c r="Q3808" i="12"/>
  <c r="R3808" i="12" s="1"/>
  <c r="W3808" i="12"/>
  <c r="E131" i="13"/>
  <c r="V3809" i="12"/>
  <c r="B3810" i="12"/>
  <c r="U3809" i="12"/>
  <c r="E3809" i="12"/>
  <c r="F3809" i="12" s="1"/>
  <c r="N3809" i="12"/>
  <c r="O3809" i="12" s="1"/>
  <c r="P3809" i="12" s="1"/>
  <c r="Y3809" i="12"/>
  <c r="J3809" i="12"/>
  <c r="I3809" i="12"/>
  <c r="W3809" i="12" l="1"/>
  <c r="E130" i="13"/>
  <c r="N3810" i="12"/>
  <c r="O3810" i="12" s="1"/>
  <c r="P3810" i="12" s="1"/>
  <c r="J3810" i="12"/>
  <c r="Y3810" i="12"/>
  <c r="I3810" i="12"/>
  <c r="B3811" i="12"/>
  <c r="V3810" i="12"/>
  <c r="U3810" i="12"/>
  <c r="E3810" i="12"/>
  <c r="F3810" i="12" s="1"/>
  <c r="K3809" i="12"/>
  <c r="Q3809" i="12"/>
  <c r="R3809" i="12" s="1"/>
  <c r="W3810" i="12" l="1"/>
  <c r="K3810" i="12"/>
  <c r="Q3810" i="12"/>
  <c r="R3810" i="12" s="1"/>
  <c r="E129" i="13"/>
  <c r="N3811" i="12"/>
  <c r="O3811" i="12" s="1"/>
  <c r="P3811" i="12" s="1"/>
  <c r="J3811" i="12"/>
  <c r="Y3811" i="12"/>
  <c r="I3811" i="12"/>
  <c r="V3811" i="12"/>
  <c r="B3812" i="12"/>
  <c r="U3811" i="12"/>
  <c r="E3811" i="12"/>
  <c r="F3811" i="12" s="1"/>
  <c r="W3811" i="12" l="1"/>
  <c r="K3811" i="12"/>
  <c r="E128" i="13"/>
  <c r="N3812" i="12"/>
  <c r="O3812" i="12" s="1"/>
  <c r="P3812" i="12" s="1"/>
  <c r="J3812" i="12"/>
  <c r="Y3812" i="12"/>
  <c r="I3812" i="12"/>
  <c r="V3812" i="12"/>
  <c r="B3813" i="12"/>
  <c r="U3812" i="12"/>
  <c r="E3812" i="12"/>
  <c r="F3812" i="12" s="1"/>
  <c r="Q3811" i="12"/>
  <c r="R3811" i="12" s="1"/>
  <c r="W3812" i="12" l="1"/>
  <c r="Q3812" i="12"/>
  <c r="R3812" i="12" s="1"/>
  <c r="K3812" i="12"/>
  <c r="E127" i="13"/>
  <c r="J3813" i="12"/>
  <c r="Y3813" i="12"/>
  <c r="I3813" i="12"/>
  <c r="V3813" i="12"/>
  <c r="B3814" i="12"/>
  <c r="U3813" i="12"/>
  <c r="E3813" i="12"/>
  <c r="F3813" i="12" s="1"/>
  <c r="N3813" i="12"/>
  <c r="O3813" i="12" s="1"/>
  <c r="P3813" i="12" s="1"/>
  <c r="W3813" i="12" l="1"/>
  <c r="Q3813" i="12"/>
  <c r="R3813" i="12" s="1"/>
  <c r="E126" i="13"/>
  <c r="V3814" i="12"/>
  <c r="U3814" i="12"/>
  <c r="E3814" i="12"/>
  <c r="F3814" i="12" s="1"/>
  <c r="B3815" i="12"/>
  <c r="N3814" i="12"/>
  <c r="O3814" i="12" s="1"/>
  <c r="P3814" i="12" s="1"/>
  <c r="Y3814" i="12"/>
  <c r="J3814" i="12"/>
  <c r="I3814" i="12"/>
  <c r="K3813" i="12"/>
  <c r="W3814" i="12" l="1"/>
  <c r="E125" i="13"/>
  <c r="V3815" i="12"/>
  <c r="Y3815" i="12"/>
  <c r="E3815" i="12"/>
  <c r="F3815" i="12" s="1"/>
  <c r="U3815" i="12"/>
  <c r="B3816" i="12"/>
  <c r="N3815" i="12"/>
  <c r="O3815" i="12" s="1"/>
  <c r="P3815" i="12" s="1"/>
  <c r="J3815" i="12"/>
  <c r="I3815" i="12"/>
  <c r="K3814" i="12"/>
  <c r="Q3814" i="12"/>
  <c r="R3814" i="12" s="1"/>
  <c r="K3815" i="12" l="1"/>
  <c r="W3815" i="12"/>
  <c r="Q3815" i="12"/>
  <c r="R3815" i="12" s="1"/>
  <c r="E124" i="13"/>
  <c r="J3816" i="12"/>
  <c r="Y3816" i="12"/>
  <c r="E3816" i="12"/>
  <c r="F3816" i="12" s="1"/>
  <c r="V3816" i="12"/>
  <c r="U3816" i="12"/>
  <c r="B3817" i="12"/>
  <c r="N3816" i="12"/>
  <c r="O3816" i="12" s="1"/>
  <c r="P3816" i="12" s="1"/>
  <c r="I3816" i="12"/>
  <c r="W3816" i="12" l="1"/>
  <c r="K3816" i="12"/>
  <c r="Q3816" i="12"/>
  <c r="R3816" i="12" s="1"/>
  <c r="E123" i="13"/>
  <c r="J3817" i="12"/>
  <c r="I3817" i="12"/>
  <c r="Y3817" i="12"/>
  <c r="E3817" i="12"/>
  <c r="F3817" i="12" s="1"/>
  <c r="V3817" i="12"/>
  <c r="U3817" i="12"/>
  <c r="B3818" i="12"/>
  <c r="N3817" i="12"/>
  <c r="O3817" i="12" s="1"/>
  <c r="P3817" i="12" s="1"/>
  <c r="K3817" i="12" l="1"/>
  <c r="Q3817" i="12"/>
  <c r="R3817" i="12" s="1"/>
  <c r="E122" i="13"/>
  <c r="N3818" i="12"/>
  <c r="O3818" i="12" s="1"/>
  <c r="P3818" i="12" s="1"/>
  <c r="B3819" i="12"/>
  <c r="J3818" i="12"/>
  <c r="I3818" i="12"/>
  <c r="E3818" i="12"/>
  <c r="F3818" i="12" s="1"/>
  <c r="Y3818" i="12"/>
  <c r="V3818" i="12"/>
  <c r="U3818" i="12"/>
  <c r="W3817" i="12"/>
  <c r="W3818" i="12" l="1"/>
  <c r="E121" i="13"/>
  <c r="N3819" i="12"/>
  <c r="O3819" i="12" s="1"/>
  <c r="P3819" i="12" s="1"/>
  <c r="J3819" i="12"/>
  <c r="Y3819" i="12"/>
  <c r="I3819" i="12"/>
  <c r="E3819" i="12"/>
  <c r="F3819" i="12" s="1"/>
  <c r="V3819" i="12"/>
  <c r="U3819" i="12"/>
  <c r="B3820" i="12"/>
  <c r="Q3818" i="12"/>
  <c r="R3818" i="12" s="1"/>
  <c r="K3818" i="12"/>
  <c r="Q3819" i="12" l="1"/>
  <c r="R3819" i="12" s="1"/>
  <c r="W3819" i="12"/>
  <c r="K3819" i="12"/>
  <c r="E120" i="13"/>
  <c r="J3820" i="12"/>
  <c r="V3820" i="12"/>
  <c r="N3820" i="12"/>
  <c r="O3820" i="12" s="1"/>
  <c r="P3820" i="12" s="1"/>
  <c r="B3821" i="12"/>
  <c r="I3820" i="12"/>
  <c r="E3820" i="12"/>
  <c r="F3820" i="12" s="1"/>
  <c r="Y3820" i="12"/>
  <c r="U3820" i="12"/>
  <c r="W3820" i="12" l="1"/>
  <c r="K3820" i="12"/>
  <c r="E119" i="13"/>
  <c r="E3821" i="12"/>
  <c r="F3821" i="12" s="1"/>
  <c r="Y3821" i="12"/>
  <c r="V3821" i="12"/>
  <c r="U3821" i="12"/>
  <c r="N3821" i="12"/>
  <c r="O3821" i="12" s="1"/>
  <c r="P3821" i="12" s="1"/>
  <c r="B3822" i="12"/>
  <c r="J3821" i="12"/>
  <c r="I3821" i="12"/>
  <c r="Q3820" i="12"/>
  <c r="R3820" i="12" s="1"/>
  <c r="W3821" i="12" l="1"/>
  <c r="E118" i="13"/>
  <c r="V3822" i="12"/>
  <c r="B3823" i="12"/>
  <c r="U3822" i="12"/>
  <c r="E3822" i="12"/>
  <c r="F3822" i="12" s="1"/>
  <c r="N3822" i="12"/>
  <c r="O3822" i="12" s="1"/>
  <c r="P3822" i="12" s="1"/>
  <c r="Y3822" i="12"/>
  <c r="J3822" i="12"/>
  <c r="I3822" i="12"/>
  <c r="K3821" i="12"/>
  <c r="Q3821" i="12"/>
  <c r="R3821" i="12" s="1"/>
  <c r="K3822" i="12" l="1"/>
  <c r="W3822" i="12"/>
  <c r="Q3822" i="12"/>
  <c r="R3822" i="12" s="1"/>
  <c r="E117" i="13"/>
  <c r="N3823" i="12"/>
  <c r="O3823" i="12" s="1"/>
  <c r="P3823" i="12" s="1"/>
  <c r="B3824" i="12"/>
  <c r="U3823" i="12"/>
  <c r="E3823" i="12"/>
  <c r="F3823" i="12" s="1"/>
  <c r="V3823" i="12"/>
  <c r="J3823" i="12"/>
  <c r="I3823" i="12"/>
  <c r="Y3823" i="12"/>
  <c r="Q3823" i="12" l="1"/>
  <c r="R3823" i="12" s="1"/>
  <c r="K3823" i="12"/>
  <c r="W3823" i="12"/>
  <c r="E116" i="13"/>
  <c r="N3824" i="12"/>
  <c r="O3824" i="12" s="1"/>
  <c r="P3824" i="12" s="1"/>
  <c r="J3824" i="12"/>
  <c r="Y3824" i="12"/>
  <c r="I3824" i="12"/>
  <c r="U3824" i="12"/>
  <c r="B3825" i="12"/>
  <c r="E3824" i="12"/>
  <c r="F3824" i="12" s="1"/>
  <c r="V3824" i="12"/>
  <c r="W3824" i="12" l="1"/>
  <c r="K3824" i="12"/>
  <c r="E115" i="13"/>
  <c r="V3825" i="12"/>
  <c r="B3826" i="12"/>
  <c r="U3825" i="12"/>
  <c r="E3825" i="12"/>
  <c r="F3825" i="12" s="1"/>
  <c r="N3825" i="12"/>
  <c r="O3825" i="12" s="1"/>
  <c r="P3825" i="12" s="1"/>
  <c r="J3825" i="12"/>
  <c r="I3825" i="12"/>
  <c r="Y3825" i="12"/>
  <c r="Q3824" i="12"/>
  <c r="R3824" i="12" s="1"/>
  <c r="W3825" i="12" l="1"/>
  <c r="Q3825" i="12"/>
  <c r="R3825" i="12" s="1"/>
  <c r="E114" i="13"/>
  <c r="J3826" i="12"/>
  <c r="Y3826" i="12"/>
  <c r="I3826" i="12"/>
  <c r="V3826" i="12"/>
  <c r="B3827" i="12"/>
  <c r="U3826" i="12"/>
  <c r="E3826" i="12"/>
  <c r="F3826" i="12" s="1"/>
  <c r="N3826" i="12"/>
  <c r="O3826" i="12" s="1"/>
  <c r="P3826" i="12" s="1"/>
  <c r="K3825" i="12"/>
  <c r="Q3826" i="12" l="1"/>
  <c r="R3826" i="12" s="1"/>
  <c r="K3826" i="12"/>
  <c r="W3826" i="12"/>
  <c r="E113" i="13"/>
  <c r="V3827" i="12"/>
  <c r="B3828" i="12"/>
  <c r="U3827" i="12"/>
  <c r="E3827" i="12"/>
  <c r="F3827" i="12" s="1"/>
  <c r="N3827" i="12"/>
  <c r="O3827" i="12" s="1"/>
  <c r="P3827" i="12" s="1"/>
  <c r="Y3827" i="12"/>
  <c r="I3827" i="12"/>
  <c r="J3827" i="12"/>
  <c r="W3827" i="12" l="1"/>
  <c r="Q3827" i="12"/>
  <c r="R3827" i="12" s="1"/>
  <c r="E112" i="13"/>
  <c r="N3828" i="12"/>
  <c r="O3828" i="12" s="1"/>
  <c r="P3828" i="12" s="1"/>
  <c r="J3828" i="12"/>
  <c r="V3828" i="12"/>
  <c r="B3829" i="12"/>
  <c r="Y3828" i="12"/>
  <c r="U3828" i="12"/>
  <c r="I3828" i="12"/>
  <c r="E3828" i="12"/>
  <c r="F3828" i="12" s="1"/>
  <c r="K3827" i="12"/>
  <c r="W3828" i="12" l="1"/>
  <c r="Q3828" i="12"/>
  <c r="R3828" i="12" s="1"/>
  <c r="E111" i="13"/>
  <c r="J3829" i="12"/>
  <c r="Y3829" i="12"/>
  <c r="I3829" i="12"/>
  <c r="V3829" i="12"/>
  <c r="B3830" i="12"/>
  <c r="U3829" i="12"/>
  <c r="E3829" i="12"/>
  <c r="F3829" i="12" s="1"/>
  <c r="N3829" i="12"/>
  <c r="O3829" i="12" s="1"/>
  <c r="P3829" i="12" s="1"/>
  <c r="K3828" i="12"/>
  <c r="K3829" i="12" l="1"/>
  <c r="Q3829" i="12"/>
  <c r="R3829" i="12" s="1"/>
  <c r="W3829" i="12"/>
  <c r="E110" i="13"/>
  <c r="N3830" i="12"/>
  <c r="O3830" i="12" s="1"/>
  <c r="P3830" i="12" s="1"/>
  <c r="J3830" i="12"/>
  <c r="Y3830" i="12"/>
  <c r="I3830" i="12"/>
  <c r="V3830" i="12"/>
  <c r="B3831" i="12"/>
  <c r="U3830" i="12"/>
  <c r="E3830" i="12"/>
  <c r="F3830" i="12" s="1"/>
  <c r="E109" i="13" l="1"/>
  <c r="J3831" i="12"/>
  <c r="Y3831" i="12"/>
  <c r="I3831" i="12"/>
  <c r="V3831" i="12"/>
  <c r="B3832" i="12"/>
  <c r="U3831" i="12"/>
  <c r="E3831" i="12"/>
  <c r="F3831" i="12" s="1"/>
  <c r="N3831" i="12"/>
  <c r="O3831" i="12" s="1"/>
  <c r="P3831" i="12" s="1"/>
  <c r="Q3830" i="12"/>
  <c r="R3830" i="12" s="1"/>
  <c r="W3830" i="12"/>
  <c r="K3830" i="12"/>
  <c r="W3831" i="12" l="1"/>
  <c r="Q3831" i="12"/>
  <c r="R3831" i="12" s="1"/>
  <c r="E108" i="13"/>
  <c r="V3832" i="12"/>
  <c r="N3832" i="12"/>
  <c r="O3832" i="12" s="1"/>
  <c r="P3832" i="12" s="1"/>
  <c r="J3832" i="12"/>
  <c r="B3833" i="12"/>
  <c r="Y3832" i="12"/>
  <c r="U3832" i="12"/>
  <c r="E3832" i="12"/>
  <c r="F3832" i="12" s="1"/>
  <c r="I3832" i="12"/>
  <c r="K3831" i="12"/>
  <c r="K3832" i="12" l="1"/>
  <c r="Q3832" i="12"/>
  <c r="R3832" i="12" s="1"/>
  <c r="W3832" i="12"/>
  <c r="E107" i="13"/>
  <c r="B3834" i="12"/>
  <c r="U3833" i="12"/>
  <c r="E3833" i="12"/>
  <c r="F3833" i="12" s="1"/>
  <c r="N3833" i="12"/>
  <c r="O3833" i="12" s="1"/>
  <c r="P3833" i="12" s="1"/>
  <c r="J3833" i="12"/>
  <c r="Y3833" i="12"/>
  <c r="I3833" i="12"/>
  <c r="V3833" i="12"/>
  <c r="W3833" i="12" l="1"/>
  <c r="E106" i="13"/>
  <c r="N3834" i="12"/>
  <c r="O3834" i="12" s="1"/>
  <c r="P3834" i="12" s="1"/>
  <c r="J3834" i="12"/>
  <c r="Y3834" i="12"/>
  <c r="I3834" i="12"/>
  <c r="V3834" i="12"/>
  <c r="E3834" i="12"/>
  <c r="F3834" i="12" s="1"/>
  <c r="B3835" i="12"/>
  <c r="U3834" i="12"/>
  <c r="K3833" i="12"/>
  <c r="Q3833" i="12"/>
  <c r="R3833" i="12" s="1"/>
  <c r="K3834" i="12" l="1"/>
  <c r="Q3834" i="12"/>
  <c r="R3834" i="12" s="1"/>
  <c r="W3834" i="12"/>
  <c r="E105" i="13"/>
  <c r="N3835" i="12"/>
  <c r="O3835" i="12" s="1"/>
  <c r="P3835" i="12" s="1"/>
  <c r="J3835" i="12"/>
  <c r="Y3835" i="12"/>
  <c r="I3835" i="12"/>
  <c r="V3835" i="12"/>
  <c r="B3836" i="12"/>
  <c r="U3835" i="12"/>
  <c r="E3835" i="12"/>
  <c r="F3835" i="12" s="1"/>
  <c r="W3835" i="12" l="1"/>
  <c r="Q3835" i="12"/>
  <c r="R3835" i="12" s="1"/>
  <c r="E104" i="13"/>
  <c r="J3836" i="12"/>
  <c r="V3836" i="12"/>
  <c r="B3837" i="12"/>
  <c r="U3836" i="12"/>
  <c r="E3836" i="12"/>
  <c r="F3836" i="12" s="1"/>
  <c r="N3836" i="12"/>
  <c r="O3836" i="12" s="1"/>
  <c r="P3836" i="12" s="1"/>
  <c r="Y3836" i="12"/>
  <c r="I3836" i="12"/>
  <c r="K3835" i="12"/>
  <c r="W3836" i="12" l="1"/>
  <c r="E103" i="13"/>
  <c r="Y3837" i="12"/>
  <c r="I3837" i="12"/>
  <c r="B3838" i="12"/>
  <c r="U3837" i="12"/>
  <c r="E3837" i="12"/>
  <c r="F3837" i="12" s="1"/>
  <c r="N3837" i="12"/>
  <c r="O3837" i="12" s="1"/>
  <c r="P3837" i="12" s="1"/>
  <c r="V3837" i="12"/>
  <c r="J3837" i="12"/>
  <c r="K3836" i="12"/>
  <c r="Q3836" i="12"/>
  <c r="R3836" i="12" s="1"/>
  <c r="Q3837" i="12" l="1"/>
  <c r="R3837" i="12" s="1"/>
  <c r="W3837" i="12"/>
  <c r="E102" i="13"/>
  <c r="V3838" i="12"/>
  <c r="B3839" i="12"/>
  <c r="U3838" i="12"/>
  <c r="E3838" i="12"/>
  <c r="F3838" i="12" s="1"/>
  <c r="N3838" i="12"/>
  <c r="O3838" i="12" s="1"/>
  <c r="P3838" i="12" s="1"/>
  <c r="J3838" i="12"/>
  <c r="Y3838" i="12"/>
  <c r="I3838" i="12"/>
  <c r="K3837" i="12"/>
  <c r="W3838" i="12" l="1"/>
  <c r="Q3838" i="12"/>
  <c r="R3838" i="12" s="1"/>
  <c r="E101" i="13"/>
  <c r="N3839" i="12"/>
  <c r="O3839" i="12" s="1"/>
  <c r="P3839" i="12" s="1"/>
  <c r="J3839" i="12"/>
  <c r="Y3839" i="12"/>
  <c r="I3839" i="12"/>
  <c r="B3840" i="12"/>
  <c r="U3839" i="12"/>
  <c r="E3839" i="12"/>
  <c r="F3839" i="12" s="1"/>
  <c r="V3839" i="12"/>
  <c r="K3838" i="12"/>
  <c r="W3839" i="12" l="1"/>
  <c r="Q3839" i="12"/>
  <c r="R3839" i="12" s="1"/>
  <c r="E100" i="13"/>
  <c r="N3840" i="12"/>
  <c r="O3840" i="12" s="1"/>
  <c r="P3840" i="12" s="1"/>
  <c r="J3840" i="12"/>
  <c r="Y3840" i="12"/>
  <c r="I3840" i="12"/>
  <c r="V3840" i="12"/>
  <c r="B3841" i="12"/>
  <c r="U3840" i="12"/>
  <c r="E3840" i="12"/>
  <c r="F3840" i="12" s="1"/>
  <c r="K3839" i="12"/>
  <c r="W3840" i="12" l="1"/>
  <c r="Q3840" i="12"/>
  <c r="R3840" i="12" s="1"/>
  <c r="E99" i="13"/>
  <c r="Y3841" i="12"/>
  <c r="I3841" i="12"/>
  <c r="V3841" i="12"/>
  <c r="B3842" i="12"/>
  <c r="U3841" i="12"/>
  <c r="E3841" i="12"/>
  <c r="F3841" i="12" s="1"/>
  <c r="N3841" i="12"/>
  <c r="O3841" i="12" s="1"/>
  <c r="P3841" i="12" s="1"/>
  <c r="J3841" i="12"/>
  <c r="K3840" i="12"/>
  <c r="W3841" i="12" l="1"/>
  <c r="K3841" i="12"/>
  <c r="Q3841" i="12"/>
  <c r="R3841" i="12" s="1"/>
  <c r="E98" i="13"/>
  <c r="J3842" i="12"/>
  <c r="Y3842" i="12"/>
  <c r="I3842" i="12"/>
  <c r="V3842" i="12"/>
  <c r="B3843" i="12"/>
  <c r="U3842" i="12"/>
  <c r="E3842" i="12"/>
  <c r="F3842" i="12" s="1"/>
  <c r="N3842" i="12"/>
  <c r="O3842" i="12" s="1"/>
  <c r="P3842" i="12" s="1"/>
  <c r="W3842" i="12" l="1"/>
  <c r="Q3842" i="12"/>
  <c r="R3842" i="12" s="1"/>
  <c r="E97" i="13"/>
  <c r="V3843" i="12"/>
  <c r="B3844" i="12"/>
  <c r="U3843" i="12"/>
  <c r="E3843" i="12"/>
  <c r="F3843" i="12" s="1"/>
  <c r="N3843" i="12"/>
  <c r="O3843" i="12" s="1"/>
  <c r="P3843" i="12" s="1"/>
  <c r="Y3843" i="12"/>
  <c r="I3843" i="12"/>
  <c r="J3843" i="12"/>
  <c r="K3842" i="12"/>
  <c r="W3843" i="12" l="1"/>
  <c r="E96" i="13"/>
  <c r="N3844" i="12"/>
  <c r="O3844" i="12" s="1"/>
  <c r="P3844" i="12" s="1"/>
  <c r="J3844" i="12"/>
  <c r="Y3844" i="12"/>
  <c r="I3844" i="12"/>
  <c r="V3844" i="12"/>
  <c r="E3844" i="12"/>
  <c r="F3844" i="12" s="1"/>
  <c r="B3845" i="12"/>
  <c r="U3844" i="12"/>
  <c r="K3843" i="12"/>
  <c r="Q3843" i="12"/>
  <c r="R3843" i="12" s="1"/>
  <c r="W3844" i="12" l="1"/>
  <c r="K3844" i="12"/>
  <c r="Q3844" i="12"/>
  <c r="R3844" i="12" s="1"/>
  <c r="E95" i="13"/>
  <c r="J3845" i="12"/>
  <c r="Y3845" i="12"/>
  <c r="I3845" i="12"/>
  <c r="V3845" i="12"/>
  <c r="B3846" i="12"/>
  <c r="U3845" i="12"/>
  <c r="E3845" i="12"/>
  <c r="F3845" i="12" s="1"/>
  <c r="N3845" i="12"/>
  <c r="O3845" i="12" s="1"/>
  <c r="P3845" i="12" s="1"/>
  <c r="W3845" i="12" l="1"/>
  <c r="N3846" i="12"/>
  <c r="O3846" i="12" s="1"/>
  <c r="P3846" i="12" s="1"/>
  <c r="J3846" i="12"/>
  <c r="Y3846" i="12"/>
  <c r="I3846" i="12"/>
  <c r="V3846" i="12"/>
  <c r="B3847" i="12"/>
  <c r="U3846" i="12"/>
  <c r="E3846" i="12"/>
  <c r="F3846" i="12" s="1"/>
  <c r="E94" i="13"/>
  <c r="K3845" i="12"/>
  <c r="Q3845" i="12"/>
  <c r="R3845" i="12" s="1"/>
  <c r="Q3846" i="12" l="1"/>
  <c r="R3846" i="12" s="1"/>
  <c r="E93" i="13"/>
  <c r="J3847" i="12"/>
  <c r="Y3847" i="12"/>
  <c r="I3847" i="12"/>
  <c r="V3847" i="12"/>
  <c r="B3848" i="12"/>
  <c r="U3847" i="12"/>
  <c r="E3847" i="12"/>
  <c r="F3847" i="12" s="1"/>
  <c r="N3847" i="12"/>
  <c r="O3847" i="12" s="1"/>
  <c r="P3847" i="12" s="1"/>
  <c r="K3846" i="12"/>
  <c r="W3846" i="12"/>
  <c r="W3847" i="12" l="1"/>
  <c r="E92" i="13"/>
  <c r="V3848" i="12"/>
  <c r="N3848" i="12"/>
  <c r="O3848" i="12" s="1"/>
  <c r="P3848" i="12" s="1"/>
  <c r="J3848" i="12"/>
  <c r="B3849" i="12"/>
  <c r="Y3848" i="12"/>
  <c r="U3848" i="12"/>
  <c r="I3848" i="12"/>
  <c r="E3848" i="12"/>
  <c r="F3848" i="12" s="1"/>
  <c r="K3847" i="12"/>
  <c r="Q3847" i="12"/>
  <c r="R3847" i="12" s="1"/>
  <c r="W3848" i="12" l="1"/>
  <c r="K3848" i="12"/>
  <c r="E91" i="13"/>
  <c r="B3850" i="12"/>
  <c r="U3849" i="12"/>
  <c r="E3849" i="12"/>
  <c r="F3849" i="12" s="1"/>
  <c r="N3849" i="12"/>
  <c r="O3849" i="12" s="1"/>
  <c r="P3849" i="12" s="1"/>
  <c r="J3849" i="12"/>
  <c r="Y3849" i="12"/>
  <c r="I3849" i="12"/>
  <c r="V3849" i="12"/>
  <c r="Q3848" i="12"/>
  <c r="R3848" i="12" s="1"/>
  <c r="Q3849" i="12" l="1"/>
  <c r="R3849" i="12" s="1"/>
  <c r="W3849" i="12"/>
  <c r="E90" i="13"/>
  <c r="N3850" i="12"/>
  <c r="O3850" i="12" s="1"/>
  <c r="P3850" i="12" s="1"/>
  <c r="J3850" i="12"/>
  <c r="Y3850" i="12"/>
  <c r="I3850" i="12"/>
  <c r="V3850" i="12"/>
  <c r="B3851" i="12"/>
  <c r="U3850" i="12"/>
  <c r="E3850" i="12"/>
  <c r="F3850" i="12" s="1"/>
  <c r="K3849" i="12"/>
  <c r="K3850" i="12" l="1"/>
  <c r="Q3850" i="12"/>
  <c r="R3850" i="12" s="1"/>
  <c r="W3850" i="12"/>
  <c r="E89" i="13"/>
  <c r="N3851" i="12"/>
  <c r="O3851" i="12" s="1"/>
  <c r="P3851" i="12" s="1"/>
  <c r="J3851" i="12"/>
  <c r="Y3851" i="12"/>
  <c r="I3851" i="12"/>
  <c r="V3851" i="12"/>
  <c r="B3852" i="12"/>
  <c r="U3851" i="12"/>
  <c r="E3851" i="12"/>
  <c r="F3851" i="12" s="1"/>
  <c r="Q3851" i="12" l="1"/>
  <c r="R3851" i="12" s="1"/>
  <c r="W3851" i="12"/>
  <c r="E88" i="13"/>
  <c r="J3852" i="12"/>
  <c r="Y3852" i="12"/>
  <c r="I3852" i="12"/>
  <c r="V3852" i="12"/>
  <c r="B3853" i="12"/>
  <c r="U3852" i="12"/>
  <c r="E3852" i="12"/>
  <c r="F3852" i="12" s="1"/>
  <c r="N3852" i="12"/>
  <c r="O3852" i="12" s="1"/>
  <c r="P3852" i="12" s="1"/>
  <c r="K3851" i="12"/>
  <c r="K3852" i="12" l="1"/>
  <c r="Q3852" i="12"/>
  <c r="R3852" i="12" s="1"/>
  <c r="W3852" i="12"/>
  <c r="E87" i="13"/>
  <c r="Y3853" i="12"/>
  <c r="I3853" i="12"/>
  <c r="V3853" i="12"/>
  <c r="B3854" i="12"/>
  <c r="U3853" i="12"/>
  <c r="E3853" i="12"/>
  <c r="F3853" i="12" s="1"/>
  <c r="N3853" i="12"/>
  <c r="O3853" i="12" s="1"/>
  <c r="P3853" i="12" s="1"/>
  <c r="J3853" i="12"/>
  <c r="W3853" i="12" l="1"/>
  <c r="Q3853" i="12"/>
  <c r="R3853" i="12" s="1"/>
  <c r="E86" i="13"/>
  <c r="V3854" i="12"/>
  <c r="B3855" i="12"/>
  <c r="U3854" i="12"/>
  <c r="E3854" i="12"/>
  <c r="F3854" i="12" s="1"/>
  <c r="N3854" i="12"/>
  <c r="O3854" i="12" s="1"/>
  <c r="P3854" i="12" s="1"/>
  <c r="J3854" i="12"/>
  <c r="Y3854" i="12"/>
  <c r="I3854" i="12"/>
  <c r="K3853" i="12"/>
  <c r="E85" i="13" l="1"/>
  <c r="N3855" i="12"/>
  <c r="O3855" i="12" s="1"/>
  <c r="P3855" i="12" s="1"/>
  <c r="J3855" i="12"/>
  <c r="Y3855" i="12"/>
  <c r="I3855" i="12"/>
  <c r="V3855" i="12"/>
  <c r="B3856" i="12"/>
  <c r="U3855" i="12"/>
  <c r="E3855" i="12"/>
  <c r="F3855" i="12" s="1"/>
  <c r="K3854" i="12"/>
  <c r="Q3854" i="12"/>
  <c r="R3854" i="12" s="1"/>
  <c r="W3854" i="12"/>
  <c r="E84" i="13" l="1"/>
  <c r="N3856" i="12"/>
  <c r="O3856" i="12" s="1"/>
  <c r="P3856" i="12" s="1"/>
  <c r="J3856" i="12"/>
  <c r="Y3856" i="12"/>
  <c r="I3856" i="12"/>
  <c r="V3856" i="12"/>
  <c r="B3857" i="12"/>
  <c r="U3856" i="12"/>
  <c r="E3856" i="12"/>
  <c r="F3856" i="12" s="1"/>
  <c r="K3855" i="12"/>
  <c r="Q3855" i="12"/>
  <c r="R3855" i="12" s="1"/>
  <c r="W3855" i="12"/>
  <c r="W3856" i="12" l="1"/>
  <c r="E83" i="13"/>
  <c r="J3857" i="12"/>
  <c r="Y3857" i="12"/>
  <c r="I3857" i="12"/>
  <c r="V3857" i="12"/>
  <c r="B3858" i="12"/>
  <c r="U3857" i="12"/>
  <c r="E3857" i="12"/>
  <c r="F3857" i="12" s="1"/>
  <c r="N3857" i="12"/>
  <c r="O3857" i="12" s="1"/>
  <c r="P3857" i="12" s="1"/>
  <c r="K3856" i="12"/>
  <c r="Q3856" i="12"/>
  <c r="R3856" i="12" s="1"/>
  <c r="W3857" i="12" l="1"/>
  <c r="E82" i="13"/>
  <c r="J3858" i="12"/>
  <c r="Y3858" i="12"/>
  <c r="I3858" i="12"/>
  <c r="V3858" i="12"/>
  <c r="B3859" i="12"/>
  <c r="U3858" i="12"/>
  <c r="E3858" i="12"/>
  <c r="F3858" i="12" s="1"/>
  <c r="N3858" i="12"/>
  <c r="O3858" i="12" s="1"/>
  <c r="P3858" i="12" s="1"/>
  <c r="K3857" i="12"/>
  <c r="Q3857" i="12"/>
  <c r="R3857" i="12" s="1"/>
  <c r="W3858" i="12" l="1"/>
  <c r="E81" i="13"/>
  <c r="V3859" i="12"/>
  <c r="B3860" i="12"/>
  <c r="U3859" i="12"/>
  <c r="E3859" i="12"/>
  <c r="F3859" i="12" s="1"/>
  <c r="N3859" i="12"/>
  <c r="O3859" i="12" s="1"/>
  <c r="P3859" i="12" s="1"/>
  <c r="J3859" i="12"/>
  <c r="Y3859" i="12"/>
  <c r="I3859" i="12"/>
  <c r="K3858" i="12"/>
  <c r="Q3858" i="12"/>
  <c r="R3858" i="12" s="1"/>
  <c r="W3859" i="12" l="1"/>
  <c r="Q3859" i="12"/>
  <c r="R3859" i="12" s="1"/>
  <c r="E80" i="13"/>
  <c r="N3860" i="12"/>
  <c r="O3860" i="12" s="1"/>
  <c r="P3860" i="12" s="1"/>
  <c r="J3860" i="12"/>
  <c r="Y3860" i="12"/>
  <c r="I3860" i="12"/>
  <c r="V3860" i="12"/>
  <c r="B3861" i="12"/>
  <c r="U3860" i="12"/>
  <c r="E3860" i="12"/>
  <c r="F3860" i="12" s="1"/>
  <c r="K3859" i="12"/>
  <c r="Q3860" i="12" l="1"/>
  <c r="R3860" i="12" s="1"/>
  <c r="W3860" i="12"/>
  <c r="E79" i="13"/>
  <c r="N3861" i="12"/>
  <c r="O3861" i="12" s="1"/>
  <c r="P3861" i="12" s="1"/>
  <c r="J3861" i="12"/>
  <c r="Y3861" i="12"/>
  <c r="I3861" i="12"/>
  <c r="V3861" i="12"/>
  <c r="B3862" i="12"/>
  <c r="U3861" i="12"/>
  <c r="E3861" i="12"/>
  <c r="F3861" i="12" s="1"/>
  <c r="K3860" i="12"/>
  <c r="W3861" i="12" l="1"/>
  <c r="Q3861" i="12"/>
  <c r="R3861" i="12" s="1"/>
  <c r="E78" i="13"/>
  <c r="N3862" i="12"/>
  <c r="O3862" i="12" s="1"/>
  <c r="P3862" i="12" s="1"/>
  <c r="J3862" i="12"/>
  <c r="Y3862" i="12"/>
  <c r="I3862" i="12"/>
  <c r="V3862" i="12"/>
  <c r="B3863" i="12"/>
  <c r="U3862" i="12"/>
  <c r="E3862" i="12"/>
  <c r="F3862" i="12" s="1"/>
  <c r="K3861" i="12"/>
  <c r="Q3862" i="12" l="1"/>
  <c r="R3862" i="12" s="1"/>
  <c r="W3862" i="12"/>
  <c r="E77" i="13"/>
  <c r="J3863" i="12"/>
  <c r="Y3863" i="12"/>
  <c r="I3863" i="12"/>
  <c r="V3863" i="12"/>
  <c r="B3864" i="12"/>
  <c r="U3863" i="12"/>
  <c r="E3863" i="12"/>
  <c r="F3863" i="12" s="1"/>
  <c r="N3863" i="12"/>
  <c r="O3863" i="12" s="1"/>
  <c r="P3863" i="12" s="1"/>
  <c r="K3862" i="12"/>
  <c r="W3863" i="12" l="1"/>
  <c r="E76" i="13"/>
  <c r="V3864" i="12"/>
  <c r="B3865" i="12"/>
  <c r="U3864" i="12"/>
  <c r="E3864" i="12"/>
  <c r="F3864" i="12" s="1"/>
  <c r="N3864" i="12"/>
  <c r="O3864" i="12" s="1"/>
  <c r="P3864" i="12" s="1"/>
  <c r="J3864" i="12"/>
  <c r="Y3864" i="12"/>
  <c r="I3864" i="12"/>
  <c r="K3863" i="12"/>
  <c r="Q3863" i="12"/>
  <c r="R3863" i="12" s="1"/>
  <c r="W3864" i="12" l="1"/>
  <c r="K3864" i="12"/>
  <c r="E75" i="13"/>
  <c r="B3866" i="12"/>
  <c r="U3865" i="12"/>
  <c r="E3865" i="12"/>
  <c r="F3865" i="12" s="1"/>
  <c r="N3865" i="12"/>
  <c r="O3865" i="12" s="1"/>
  <c r="P3865" i="12" s="1"/>
  <c r="J3865" i="12"/>
  <c r="Y3865" i="12"/>
  <c r="I3865" i="12"/>
  <c r="V3865" i="12"/>
  <c r="Q3864" i="12"/>
  <c r="R3864" i="12" s="1"/>
  <c r="K3865" i="12" l="1"/>
  <c r="Q3865" i="12"/>
  <c r="R3865" i="12" s="1"/>
  <c r="W3865" i="12"/>
  <c r="E74" i="13"/>
  <c r="N3866" i="12"/>
  <c r="O3866" i="12" s="1"/>
  <c r="P3866" i="12" s="1"/>
  <c r="J3866" i="12"/>
  <c r="Y3866" i="12"/>
  <c r="I3866" i="12"/>
  <c r="V3866" i="12"/>
  <c r="B3867" i="12"/>
  <c r="U3866" i="12"/>
  <c r="E3866" i="12"/>
  <c r="F3866" i="12" s="1"/>
  <c r="K3866" i="12" l="1"/>
  <c r="Q3866" i="12"/>
  <c r="R3866" i="12" s="1"/>
  <c r="W3866" i="12"/>
  <c r="E73" i="13"/>
  <c r="N3867" i="12"/>
  <c r="O3867" i="12" s="1"/>
  <c r="P3867" i="12" s="1"/>
  <c r="J3867" i="12"/>
  <c r="Y3867" i="12"/>
  <c r="I3867" i="12"/>
  <c r="V3867" i="12"/>
  <c r="B3868" i="12"/>
  <c r="U3867" i="12"/>
  <c r="E3867" i="12"/>
  <c r="F3867" i="12" s="1"/>
  <c r="W3867" i="12" l="1"/>
  <c r="Q3867" i="12"/>
  <c r="R3867" i="12" s="1"/>
  <c r="E72" i="13"/>
  <c r="J3868" i="12"/>
  <c r="Y3868" i="12"/>
  <c r="I3868" i="12"/>
  <c r="V3868" i="12"/>
  <c r="B3869" i="12"/>
  <c r="U3868" i="12"/>
  <c r="E3868" i="12"/>
  <c r="F3868" i="12" s="1"/>
  <c r="N3868" i="12"/>
  <c r="O3868" i="12" s="1"/>
  <c r="P3868" i="12" s="1"/>
  <c r="K3867" i="12"/>
  <c r="W3868" i="12" l="1"/>
  <c r="Q3868" i="12"/>
  <c r="R3868" i="12" s="1"/>
  <c r="E71" i="13"/>
  <c r="Y3869" i="12"/>
  <c r="I3869" i="12"/>
  <c r="V3869" i="12"/>
  <c r="B3870" i="12"/>
  <c r="U3869" i="12"/>
  <c r="E3869" i="12"/>
  <c r="F3869" i="12" s="1"/>
  <c r="N3869" i="12"/>
  <c r="O3869" i="12" s="1"/>
  <c r="P3869" i="12" s="1"/>
  <c r="J3869" i="12"/>
  <c r="K3868" i="12"/>
  <c r="W3869" i="12" l="1"/>
  <c r="E70" i="13"/>
  <c r="V3870" i="12"/>
  <c r="B3871" i="12"/>
  <c r="U3870" i="12"/>
  <c r="E3870" i="12"/>
  <c r="F3870" i="12" s="1"/>
  <c r="N3870" i="12"/>
  <c r="O3870" i="12" s="1"/>
  <c r="P3870" i="12" s="1"/>
  <c r="J3870" i="12"/>
  <c r="Y3870" i="12"/>
  <c r="I3870" i="12"/>
  <c r="K3869" i="12"/>
  <c r="Q3869" i="12"/>
  <c r="R3869" i="12" s="1"/>
  <c r="W3870" i="12" l="1"/>
  <c r="Q3870" i="12"/>
  <c r="R3870" i="12" s="1"/>
  <c r="E69" i="13"/>
  <c r="N3871" i="12"/>
  <c r="O3871" i="12" s="1"/>
  <c r="P3871" i="12" s="1"/>
  <c r="J3871" i="12"/>
  <c r="Y3871" i="12"/>
  <c r="I3871" i="12"/>
  <c r="V3871" i="12"/>
  <c r="B3872" i="12"/>
  <c r="U3871" i="12"/>
  <c r="E3871" i="12"/>
  <c r="F3871" i="12" s="1"/>
  <c r="K3870" i="12"/>
  <c r="Q3871" i="12" l="1"/>
  <c r="R3871" i="12" s="1"/>
  <c r="W3871" i="12"/>
  <c r="E68" i="13"/>
  <c r="N3872" i="12"/>
  <c r="O3872" i="12" s="1"/>
  <c r="P3872" i="12" s="1"/>
  <c r="J3872" i="12"/>
  <c r="Y3872" i="12"/>
  <c r="I3872" i="12"/>
  <c r="V3872" i="12"/>
  <c r="B3873" i="12"/>
  <c r="U3872" i="12"/>
  <c r="E3872" i="12"/>
  <c r="F3872" i="12" s="1"/>
  <c r="K3871" i="12"/>
  <c r="W3872" i="12" l="1"/>
  <c r="K3872" i="12"/>
  <c r="Q3872" i="12"/>
  <c r="R3872" i="12" s="1"/>
  <c r="E67" i="13"/>
  <c r="J3873" i="12"/>
  <c r="Y3873" i="12"/>
  <c r="I3873" i="12"/>
  <c r="V3873" i="12"/>
  <c r="B3874" i="12"/>
  <c r="U3873" i="12"/>
  <c r="E3873" i="12"/>
  <c r="F3873" i="12" s="1"/>
  <c r="N3873" i="12"/>
  <c r="O3873" i="12" s="1"/>
  <c r="P3873" i="12" s="1"/>
  <c r="Q3873" i="12" l="1"/>
  <c r="R3873" i="12" s="1"/>
  <c r="W3873" i="12"/>
  <c r="E66" i="13"/>
  <c r="J3874" i="12"/>
  <c r="Y3874" i="12"/>
  <c r="I3874" i="12"/>
  <c r="V3874" i="12"/>
  <c r="B3875" i="12"/>
  <c r="U3874" i="12"/>
  <c r="E3874" i="12"/>
  <c r="F3874" i="12" s="1"/>
  <c r="N3874" i="12"/>
  <c r="O3874" i="12" s="1"/>
  <c r="P3874" i="12" s="1"/>
  <c r="K3873" i="12"/>
  <c r="W3874" i="12" l="1"/>
  <c r="K3874" i="12"/>
  <c r="Q3874" i="12"/>
  <c r="R3874" i="12" s="1"/>
  <c r="E65" i="13"/>
  <c r="V3875" i="12"/>
  <c r="B3876" i="12"/>
  <c r="U3875" i="12"/>
  <c r="E3875" i="12"/>
  <c r="F3875" i="12" s="1"/>
  <c r="N3875" i="12"/>
  <c r="O3875" i="12" s="1"/>
  <c r="P3875" i="12" s="1"/>
  <c r="J3875" i="12"/>
  <c r="Y3875" i="12"/>
  <c r="I3875" i="12"/>
  <c r="W3875" i="12" l="1"/>
  <c r="E64" i="13"/>
  <c r="N3876" i="12"/>
  <c r="O3876" i="12" s="1"/>
  <c r="P3876" i="12" s="1"/>
  <c r="J3876" i="12"/>
  <c r="Y3876" i="12"/>
  <c r="I3876" i="12"/>
  <c r="V3876" i="12"/>
  <c r="B3877" i="12"/>
  <c r="U3876" i="12"/>
  <c r="E3876" i="12"/>
  <c r="F3876" i="12" s="1"/>
  <c r="K3875" i="12"/>
  <c r="Q3875" i="12"/>
  <c r="R3875" i="12" s="1"/>
  <c r="K3876" i="12" l="1"/>
  <c r="Q3876" i="12"/>
  <c r="R3876" i="12" s="1"/>
  <c r="W3876" i="12"/>
  <c r="E63" i="13"/>
  <c r="N3877" i="12"/>
  <c r="O3877" i="12" s="1"/>
  <c r="P3877" i="12" s="1"/>
  <c r="J3877" i="12"/>
  <c r="Y3877" i="12"/>
  <c r="I3877" i="12"/>
  <c r="V3877" i="12"/>
  <c r="B3878" i="12"/>
  <c r="U3877" i="12"/>
  <c r="E3877" i="12"/>
  <c r="F3877" i="12" s="1"/>
  <c r="E62" i="13" l="1"/>
  <c r="N3878" i="12"/>
  <c r="O3878" i="12" s="1"/>
  <c r="P3878" i="12" s="1"/>
  <c r="J3878" i="12"/>
  <c r="I3878" i="12"/>
  <c r="Y3878" i="12"/>
  <c r="V3878" i="12"/>
  <c r="E3878" i="12"/>
  <c r="F3878" i="12" s="1"/>
  <c r="U3878" i="12"/>
  <c r="B3879" i="12"/>
  <c r="Q3877" i="12"/>
  <c r="R3877" i="12" s="1"/>
  <c r="K3877" i="12"/>
  <c r="W3877" i="12"/>
  <c r="W3878" i="12" l="1"/>
  <c r="K3878" i="12"/>
  <c r="Q3878" i="12"/>
  <c r="R3878" i="12" s="1"/>
  <c r="E61" i="13"/>
  <c r="B3880" i="12"/>
  <c r="N3879" i="12"/>
  <c r="O3879" i="12" s="1"/>
  <c r="P3879" i="12" s="1"/>
  <c r="J3879" i="12"/>
  <c r="I3879" i="12"/>
  <c r="E3879" i="12"/>
  <c r="F3879" i="12" s="1"/>
  <c r="Y3879" i="12"/>
  <c r="V3879" i="12"/>
  <c r="U3879" i="12"/>
  <c r="K3879" i="12" l="1"/>
  <c r="W3879" i="12"/>
  <c r="E60" i="13"/>
  <c r="V3880" i="12"/>
  <c r="B3881" i="12"/>
  <c r="U3880" i="12"/>
  <c r="E3880" i="12"/>
  <c r="F3880" i="12" s="1"/>
  <c r="N3880" i="12"/>
  <c r="O3880" i="12" s="1"/>
  <c r="P3880" i="12" s="1"/>
  <c r="Y3880" i="12"/>
  <c r="J3880" i="12"/>
  <c r="I3880" i="12"/>
  <c r="Q3879" i="12"/>
  <c r="R3879" i="12" s="1"/>
  <c r="E59" i="13" l="1"/>
  <c r="N3881" i="12"/>
  <c r="O3881" i="12" s="1"/>
  <c r="P3881" i="12" s="1"/>
  <c r="B3882" i="12"/>
  <c r="J3881" i="12"/>
  <c r="I3881" i="12"/>
  <c r="E3881" i="12"/>
  <c r="F3881" i="12" s="1"/>
  <c r="Y3881" i="12"/>
  <c r="V3881" i="12"/>
  <c r="U3881" i="12"/>
  <c r="K3880" i="12"/>
  <c r="Q3880" i="12"/>
  <c r="R3880" i="12" s="1"/>
  <c r="W3880" i="12"/>
  <c r="W3881" i="12" l="1"/>
  <c r="K3881" i="12"/>
  <c r="N3882" i="12"/>
  <c r="O3882" i="12" s="1"/>
  <c r="P3882" i="12" s="1"/>
  <c r="E58" i="13"/>
  <c r="E3882" i="12"/>
  <c r="F3882" i="12" s="1"/>
  <c r="Y3882" i="12"/>
  <c r="V3882" i="12"/>
  <c r="U3882" i="12"/>
  <c r="B3883" i="12"/>
  <c r="J3882" i="12"/>
  <c r="I3882" i="12"/>
  <c r="Q3881" i="12"/>
  <c r="R3881" i="12" s="1"/>
  <c r="K3882" i="12" l="1"/>
  <c r="E57" i="13"/>
  <c r="J3883" i="12"/>
  <c r="B3884" i="12"/>
  <c r="U3883" i="12"/>
  <c r="E3883" i="12"/>
  <c r="F3883" i="12" s="1"/>
  <c r="N3883" i="12"/>
  <c r="O3883" i="12" s="1"/>
  <c r="P3883" i="12" s="1"/>
  <c r="I3883" i="12"/>
  <c r="Y3883" i="12"/>
  <c r="V3883" i="12"/>
  <c r="Q3882" i="12"/>
  <c r="R3882" i="12" s="1"/>
  <c r="W3882" i="12"/>
  <c r="W3883" i="12" l="1"/>
  <c r="J3884" i="12"/>
  <c r="Y3884" i="12"/>
  <c r="I3884" i="12"/>
  <c r="V3884" i="12"/>
  <c r="B3885" i="12"/>
  <c r="U3884" i="12"/>
  <c r="E3884" i="12"/>
  <c r="F3884" i="12" s="1"/>
  <c r="N3884" i="12"/>
  <c r="O3884" i="12" s="1"/>
  <c r="P3884" i="12" s="1"/>
  <c r="E56" i="13"/>
  <c r="K3883" i="12"/>
  <c r="Q3883" i="12"/>
  <c r="R3883" i="12" s="1"/>
  <c r="W3884" i="12" l="1"/>
  <c r="Q3884" i="12"/>
  <c r="R3884" i="12" s="1"/>
  <c r="E55" i="13"/>
  <c r="V3885" i="12"/>
  <c r="B3886" i="12"/>
  <c r="U3885" i="12"/>
  <c r="E3885" i="12"/>
  <c r="F3885" i="12" s="1"/>
  <c r="N3885" i="12"/>
  <c r="O3885" i="12" s="1"/>
  <c r="P3885" i="12" s="1"/>
  <c r="I3885" i="12"/>
  <c r="Y3885" i="12"/>
  <c r="J3885" i="12"/>
  <c r="K3884" i="12"/>
  <c r="W3885" i="12" l="1"/>
  <c r="E54" i="13"/>
  <c r="N3886" i="12"/>
  <c r="O3886" i="12" s="1"/>
  <c r="P3886" i="12" s="1"/>
  <c r="J3886" i="12"/>
  <c r="E3886" i="12"/>
  <c r="F3886" i="12" s="1"/>
  <c r="B3887" i="12"/>
  <c r="Y3886" i="12"/>
  <c r="V3886" i="12"/>
  <c r="U3886" i="12"/>
  <c r="I3886" i="12"/>
  <c r="Q3885" i="12"/>
  <c r="R3885" i="12" s="1"/>
  <c r="K3885" i="12"/>
  <c r="W3886" i="12" l="1"/>
  <c r="E53" i="13"/>
  <c r="N3887" i="12"/>
  <c r="O3887" i="12" s="1"/>
  <c r="P3887" i="12" s="1"/>
  <c r="Y3887" i="12"/>
  <c r="I3887" i="12"/>
  <c r="U3887" i="12"/>
  <c r="J3887" i="12"/>
  <c r="E3887" i="12"/>
  <c r="F3887" i="12" s="1"/>
  <c r="B3888" i="12"/>
  <c r="V3887" i="12"/>
  <c r="Q3886" i="12"/>
  <c r="R3886" i="12" s="1"/>
  <c r="K3886" i="12"/>
  <c r="W3887" i="12" l="1"/>
  <c r="K3887" i="12"/>
  <c r="Q3887" i="12"/>
  <c r="R3887" i="12" s="1"/>
  <c r="E52" i="13"/>
  <c r="N3888" i="12"/>
  <c r="O3888" i="12" s="1"/>
  <c r="P3888" i="12" s="1"/>
  <c r="J3888" i="12"/>
  <c r="Y3888" i="12"/>
  <c r="I3888" i="12"/>
  <c r="V3888" i="12"/>
  <c r="B3889" i="12"/>
  <c r="U3888" i="12"/>
  <c r="E3888" i="12"/>
  <c r="F3888" i="12" s="1"/>
  <c r="W3888" i="12" l="1"/>
  <c r="Q3888" i="12"/>
  <c r="R3888" i="12" s="1"/>
  <c r="E51" i="13"/>
  <c r="J3889" i="12"/>
  <c r="Y3889" i="12"/>
  <c r="I3889" i="12"/>
  <c r="V3889" i="12"/>
  <c r="B3890" i="12"/>
  <c r="U3889" i="12"/>
  <c r="E3889" i="12"/>
  <c r="F3889" i="12" s="1"/>
  <c r="N3889" i="12"/>
  <c r="O3889" i="12" s="1"/>
  <c r="P3889" i="12" s="1"/>
  <c r="K3888" i="12"/>
  <c r="E50" i="13" l="1"/>
  <c r="V3890" i="12"/>
  <c r="B3891" i="12"/>
  <c r="U3890" i="12"/>
  <c r="E3890" i="12"/>
  <c r="F3890" i="12" s="1"/>
  <c r="N3890" i="12"/>
  <c r="O3890" i="12" s="1"/>
  <c r="P3890" i="12" s="1"/>
  <c r="Y3890" i="12"/>
  <c r="J3890" i="12"/>
  <c r="I3890" i="12"/>
  <c r="K3889" i="12"/>
  <c r="Q3889" i="12"/>
  <c r="R3889" i="12" s="1"/>
  <c r="W3889" i="12"/>
  <c r="W3890" i="12" l="1"/>
  <c r="E49" i="13"/>
  <c r="B3892" i="12"/>
  <c r="U3891" i="12"/>
  <c r="E3891" i="12"/>
  <c r="F3891" i="12" s="1"/>
  <c r="J3891" i="12"/>
  <c r="Y3891" i="12"/>
  <c r="V3891" i="12"/>
  <c r="N3891" i="12"/>
  <c r="O3891" i="12" s="1"/>
  <c r="P3891" i="12" s="1"/>
  <c r="I3891" i="12"/>
  <c r="K3890" i="12"/>
  <c r="Q3890" i="12"/>
  <c r="R3890" i="12" s="1"/>
  <c r="W3891" i="12" l="1"/>
  <c r="E48" i="13"/>
  <c r="N3892" i="12"/>
  <c r="O3892" i="12" s="1"/>
  <c r="P3892" i="12" s="1"/>
  <c r="J3892" i="12"/>
  <c r="Y3892" i="12"/>
  <c r="I3892" i="12"/>
  <c r="B3893" i="12"/>
  <c r="U3892" i="12"/>
  <c r="E3892" i="12"/>
  <c r="F3892" i="12" s="1"/>
  <c r="V3892" i="12"/>
  <c r="K3891" i="12"/>
  <c r="Q3891" i="12"/>
  <c r="R3891" i="12" s="1"/>
  <c r="K3892" i="12" l="1"/>
  <c r="Q3892" i="12"/>
  <c r="R3892" i="12" s="1"/>
  <c r="W3892" i="12"/>
  <c r="E47" i="13"/>
  <c r="N3893" i="12"/>
  <c r="O3893" i="12" s="1"/>
  <c r="P3893" i="12" s="1"/>
  <c r="J3893" i="12"/>
  <c r="Y3893" i="12"/>
  <c r="I3893" i="12"/>
  <c r="V3893" i="12"/>
  <c r="B3894" i="12"/>
  <c r="U3893" i="12"/>
  <c r="E3893" i="12"/>
  <c r="F3893" i="12" s="1"/>
  <c r="Q3893" i="12" l="1"/>
  <c r="R3893" i="12" s="1"/>
  <c r="W3893" i="12"/>
  <c r="E46" i="13"/>
  <c r="J3894" i="12"/>
  <c r="Y3894" i="12"/>
  <c r="I3894" i="12"/>
  <c r="V3894" i="12"/>
  <c r="U3894" i="12"/>
  <c r="N3894" i="12"/>
  <c r="O3894" i="12" s="1"/>
  <c r="P3894" i="12" s="1"/>
  <c r="E3894" i="12"/>
  <c r="F3894" i="12" s="1"/>
  <c r="B3895" i="12"/>
  <c r="K3893" i="12"/>
  <c r="W3894" i="12" l="1"/>
  <c r="E45" i="13"/>
  <c r="Y3895" i="12"/>
  <c r="I3895" i="12"/>
  <c r="V3895" i="12"/>
  <c r="B3896" i="12"/>
  <c r="U3895" i="12"/>
  <c r="E3895" i="12"/>
  <c r="F3895" i="12" s="1"/>
  <c r="N3895" i="12"/>
  <c r="O3895" i="12" s="1"/>
  <c r="P3895" i="12" s="1"/>
  <c r="J3895" i="12"/>
  <c r="Q3894" i="12"/>
  <c r="R3894" i="12" s="1"/>
  <c r="K3894" i="12"/>
  <c r="W3895" i="12" l="1"/>
  <c r="E44" i="13"/>
  <c r="V3896" i="12"/>
  <c r="B3897" i="12"/>
  <c r="U3896" i="12"/>
  <c r="E3896" i="12"/>
  <c r="F3896" i="12" s="1"/>
  <c r="N3896" i="12"/>
  <c r="O3896" i="12" s="1"/>
  <c r="P3896" i="12" s="1"/>
  <c r="Y3896" i="12"/>
  <c r="I3896" i="12"/>
  <c r="J3896" i="12"/>
  <c r="K3895" i="12"/>
  <c r="Q3895" i="12"/>
  <c r="R3895" i="12" s="1"/>
  <c r="W3896" i="12" l="1"/>
  <c r="Q3896" i="12"/>
  <c r="R3896" i="12" s="1"/>
  <c r="E43" i="13"/>
  <c r="N3897" i="12"/>
  <c r="O3897" i="12" s="1"/>
  <c r="P3897" i="12" s="1"/>
  <c r="J3897" i="12"/>
  <c r="Y3897" i="12"/>
  <c r="I3897" i="12"/>
  <c r="V3897" i="12"/>
  <c r="B3898" i="12"/>
  <c r="U3897" i="12"/>
  <c r="E3897" i="12"/>
  <c r="F3897" i="12" s="1"/>
  <c r="K3896" i="12"/>
  <c r="K3897" i="12" l="1"/>
  <c r="Q3897" i="12"/>
  <c r="R3897" i="12" s="1"/>
  <c r="W3897" i="12"/>
  <c r="E42" i="13"/>
  <c r="N3898" i="12"/>
  <c r="O3898" i="12" s="1"/>
  <c r="P3898" i="12" s="1"/>
  <c r="J3898" i="12"/>
  <c r="V3898" i="12"/>
  <c r="B3899" i="12"/>
  <c r="U3898" i="12"/>
  <c r="E3898" i="12"/>
  <c r="F3898" i="12" s="1"/>
  <c r="I3898" i="12"/>
  <c r="Y3898" i="12"/>
  <c r="W3898" i="12" l="1"/>
  <c r="Q3898" i="12"/>
  <c r="R3898" i="12" s="1"/>
  <c r="E41" i="13"/>
  <c r="J3899" i="12"/>
  <c r="Y3899" i="12"/>
  <c r="I3899" i="12"/>
  <c r="B3900" i="12"/>
  <c r="U3899" i="12"/>
  <c r="E3899" i="12"/>
  <c r="F3899" i="12" s="1"/>
  <c r="V3899" i="12"/>
  <c r="N3899" i="12"/>
  <c r="O3899" i="12" s="1"/>
  <c r="P3899" i="12" s="1"/>
  <c r="K3898" i="12"/>
  <c r="K3899" i="12" l="1"/>
  <c r="Q3899" i="12"/>
  <c r="R3899" i="12" s="1"/>
  <c r="W3899" i="12"/>
  <c r="E40" i="13"/>
  <c r="J3900" i="12"/>
  <c r="Y3900" i="12"/>
  <c r="I3900" i="12"/>
  <c r="V3900" i="12"/>
  <c r="B3901" i="12"/>
  <c r="U3900" i="12"/>
  <c r="E3900" i="12"/>
  <c r="F3900" i="12" s="1"/>
  <c r="N3900" i="12"/>
  <c r="O3900" i="12" s="1"/>
  <c r="P3900" i="12" s="1"/>
  <c r="W3900" i="12" l="1"/>
  <c r="K3900" i="12"/>
  <c r="Q3900" i="12"/>
  <c r="R3900" i="12" s="1"/>
  <c r="E39" i="13"/>
  <c r="V3901" i="12"/>
  <c r="B3902" i="12"/>
  <c r="U3901" i="12"/>
  <c r="E3901" i="12"/>
  <c r="F3901" i="12" s="1"/>
  <c r="N3901" i="12"/>
  <c r="O3901" i="12" s="1"/>
  <c r="P3901" i="12" s="1"/>
  <c r="J3901" i="12"/>
  <c r="Y3901" i="12"/>
  <c r="I3901" i="12"/>
  <c r="Q3901" i="12" l="1"/>
  <c r="R3901" i="12" s="1"/>
  <c r="K3901" i="12"/>
  <c r="W3901" i="12"/>
  <c r="E38" i="13"/>
  <c r="N3902" i="12"/>
  <c r="O3902" i="12" s="1"/>
  <c r="P3902" i="12" s="1"/>
  <c r="J3902" i="12"/>
  <c r="Y3902" i="12"/>
  <c r="I3902" i="12"/>
  <c r="E3902" i="12"/>
  <c r="F3902" i="12" s="1"/>
  <c r="B3903" i="12"/>
  <c r="V3902" i="12"/>
  <c r="U3902" i="12"/>
  <c r="W3902" i="12" l="1"/>
  <c r="E37" i="13"/>
  <c r="N3903" i="12"/>
  <c r="O3903" i="12" s="1"/>
  <c r="P3903" i="12" s="1"/>
  <c r="Y3903" i="12"/>
  <c r="I3903" i="12"/>
  <c r="V3903" i="12"/>
  <c r="U3903" i="12"/>
  <c r="J3903" i="12"/>
  <c r="E3903" i="12"/>
  <c r="F3903" i="12" s="1"/>
  <c r="B3904" i="12"/>
  <c r="Q3902" i="12"/>
  <c r="R3902" i="12" s="1"/>
  <c r="K3902" i="12"/>
  <c r="W3903" i="12" l="1"/>
  <c r="K3903" i="12"/>
  <c r="Q3903" i="12"/>
  <c r="R3903" i="12" s="1"/>
  <c r="E36" i="13"/>
  <c r="N3904" i="12"/>
  <c r="O3904" i="12" s="1"/>
  <c r="P3904" i="12" s="1"/>
  <c r="J3904" i="12"/>
  <c r="Y3904" i="12"/>
  <c r="I3904" i="12"/>
  <c r="V3904" i="12"/>
  <c r="B3905" i="12"/>
  <c r="U3904" i="12"/>
  <c r="E3904" i="12"/>
  <c r="F3904" i="12" s="1"/>
  <c r="W3904" i="12" l="1"/>
  <c r="Q3904" i="12"/>
  <c r="R3904" i="12" s="1"/>
  <c r="K3904" i="12"/>
  <c r="E35" i="13"/>
  <c r="J3905" i="12"/>
  <c r="Y3905" i="12"/>
  <c r="I3905" i="12"/>
  <c r="V3905" i="12"/>
  <c r="B3906" i="12"/>
  <c r="U3905" i="12"/>
  <c r="E3905" i="12"/>
  <c r="F3905" i="12" s="1"/>
  <c r="N3905" i="12"/>
  <c r="O3905" i="12" s="1"/>
  <c r="P3905" i="12" s="1"/>
  <c r="W3905" i="12" l="1"/>
  <c r="E34" i="13"/>
  <c r="V3906" i="12"/>
  <c r="B3907" i="12"/>
  <c r="U3906" i="12"/>
  <c r="E3906" i="12"/>
  <c r="F3906" i="12" s="1"/>
  <c r="N3906" i="12"/>
  <c r="O3906" i="12" s="1"/>
  <c r="P3906" i="12" s="1"/>
  <c r="Y3906" i="12"/>
  <c r="J3906" i="12"/>
  <c r="I3906" i="12"/>
  <c r="K3905" i="12"/>
  <c r="Q3905" i="12"/>
  <c r="R3905" i="12" s="1"/>
  <c r="W3906" i="12" l="1"/>
  <c r="E33" i="13"/>
  <c r="B3908" i="12"/>
  <c r="U3907" i="12"/>
  <c r="E3907" i="12"/>
  <c r="F3907" i="12" s="1"/>
  <c r="J3907" i="12"/>
  <c r="V3907" i="12"/>
  <c r="N3907" i="12"/>
  <c r="O3907" i="12" s="1"/>
  <c r="P3907" i="12" s="1"/>
  <c r="I3907" i="12"/>
  <c r="Y3907" i="12"/>
  <c r="K3906" i="12"/>
  <c r="Q3906" i="12"/>
  <c r="R3906" i="12" s="1"/>
  <c r="Q3907" i="12" l="1"/>
  <c r="R3907" i="12" s="1"/>
  <c r="W3907" i="12"/>
  <c r="E32" i="13"/>
  <c r="N3908" i="12"/>
  <c r="O3908" i="12" s="1"/>
  <c r="P3908" i="12" s="1"/>
  <c r="J3908" i="12"/>
  <c r="Y3908" i="12"/>
  <c r="I3908" i="12"/>
  <c r="B3909" i="12"/>
  <c r="U3908" i="12"/>
  <c r="E3908" i="12"/>
  <c r="F3908" i="12" s="1"/>
  <c r="V3908" i="12"/>
  <c r="K3907" i="12"/>
  <c r="E31" i="13" l="1"/>
  <c r="N3909" i="12"/>
  <c r="O3909" i="12" s="1"/>
  <c r="P3909" i="12" s="1"/>
  <c r="J3909" i="12"/>
  <c r="Y3909" i="12"/>
  <c r="I3909" i="12"/>
  <c r="V3909" i="12"/>
  <c r="B3910" i="12"/>
  <c r="U3909" i="12"/>
  <c r="E3909" i="12"/>
  <c r="F3909" i="12" s="1"/>
  <c r="K3908" i="12"/>
  <c r="Q3908" i="12"/>
  <c r="R3908" i="12" s="1"/>
  <c r="W3908" i="12"/>
  <c r="W3909" i="12" l="1"/>
  <c r="E30" i="13"/>
  <c r="J3910" i="12"/>
  <c r="Y3910" i="12"/>
  <c r="I3910" i="12"/>
  <c r="V3910" i="12"/>
  <c r="B3911" i="12"/>
  <c r="U3910" i="12"/>
  <c r="N3910" i="12"/>
  <c r="O3910" i="12" s="1"/>
  <c r="P3910" i="12" s="1"/>
  <c r="E3910" i="12"/>
  <c r="F3910" i="12" s="1"/>
  <c r="K3909" i="12"/>
  <c r="Q3909" i="12"/>
  <c r="R3909" i="12" s="1"/>
  <c r="Q3910" i="12" l="1"/>
  <c r="R3910" i="12" s="1"/>
  <c r="Y3911" i="12"/>
  <c r="I3911" i="12"/>
  <c r="E29" i="13"/>
  <c r="J3911" i="12"/>
  <c r="E3911" i="12"/>
  <c r="F3911" i="12" s="1"/>
  <c r="U3911" i="12"/>
  <c r="B3912" i="12"/>
  <c r="N3911" i="12"/>
  <c r="O3911" i="12" s="1"/>
  <c r="P3911" i="12" s="1"/>
  <c r="V3911" i="12"/>
  <c r="K3910" i="12"/>
  <c r="W3910" i="12"/>
  <c r="K3911" i="12" l="1"/>
  <c r="Q3911" i="12"/>
  <c r="R3911" i="12" s="1"/>
  <c r="E28" i="13"/>
  <c r="V3912" i="12"/>
  <c r="B3913" i="12"/>
  <c r="N3912" i="12"/>
  <c r="O3912" i="12" s="1"/>
  <c r="P3912" i="12" s="1"/>
  <c r="J3912" i="12"/>
  <c r="I3912" i="12"/>
  <c r="E3912" i="12"/>
  <c r="F3912" i="12" s="1"/>
  <c r="U3912" i="12"/>
  <c r="Y3912" i="12"/>
  <c r="W3911" i="12"/>
  <c r="Q3912" i="12" l="1"/>
  <c r="R3912" i="12" s="1"/>
  <c r="E27" i="13"/>
  <c r="B3914" i="12"/>
  <c r="N3913" i="12"/>
  <c r="O3913" i="12" s="1"/>
  <c r="P3913" i="12" s="1"/>
  <c r="J3913" i="12"/>
  <c r="Y3913" i="12"/>
  <c r="E3913" i="12"/>
  <c r="F3913" i="12" s="1"/>
  <c r="V3913" i="12"/>
  <c r="I3913" i="12"/>
  <c r="U3913" i="12"/>
  <c r="W3912" i="12"/>
  <c r="K3912" i="12"/>
  <c r="W3913" i="12" l="1"/>
  <c r="N3914" i="12"/>
  <c r="O3914" i="12" s="1"/>
  <c r="P3914" i="12" s="1"/>
  <c r="Y3914" i="12"/>
  <c r="V3914" i="12"/>
  <c r="U3914" i="12"/>
  <c r="E26" i="13"/>
  <c r="J3914" i="12"/>
  <c r="B3915" i="12"/>
  <c r="I3914" i="12"/>
  <c r="E3914" i="12"/>
  <c r="F3914" i="12" s="1"/>
  <c r="K3913" i="12"/>
  <c r="Q3913" i="12"/>
  <c r="R3913" i="12" s="1"/>
  <c r="W3914" i="12" l="1"/>
  <c r="K3914" i="12"/>
  <c r="Q3914" i="12"/>
  <c r="R3914" i="12" s="1"/>
  <c r="E25" i="13"/>
  <c r="J3915" i="12"/>
  <c r="I3915" i="12"/>
  <c r="Y3915" i="12"/>
  <c r="E3915" i="12"/>
  <c r="F3915" i="12" s="1"/>
  <c r="V3915" i="12"/>
  <c r="U3915" i="12"/>
  <c r="B3916" i="12"/>
  <c r="N3915" i="12"/>
  <c r="O3915" i="12" s="1"/>
  <c r="P3915" i="12" s="1"/>
  <c r="W3915" i="12" l="1"/>
  <c r="Q3915" i="12"/>
  <c r="R3915" i="12" s="1"/>
  <c r="J3916" i="12"/>
  <c r="Y3916" i="12"/>
  <c r="I3916" i="12"/>
  <c r="V3916" i="12"/>
  <c r="E24" i="13"/>
  <c r="B3917" i="12"/>
  <c r="N3916" i="12"/>
  <c r="O3916" i="12" s="1"/>
  <c r="P3916" i="12" s="1"/>
  <c r="E3916" i="12"/>
  <c r="F3916" i="12" s="1"/>
  <c r="U3916" i="12"/>
  <c r="K3915" i="12"/>
  <c r="Q3916" i="12" l="1"/>
  <c r="R3916" i="12" s="1"/>
  <c r="K3916" i="12"/>
  <c r="W3916" i="12"/>
  <c r="E23" i="13"/>
  <c r="V3917" i="12"/>
  <c r="B3918" i="12"/>
  <c r="U3917" i="12"/>
  <c r="E3917" i="12"/>
  <c r="F3917" i="12" s="1"/>
  <c r="N3917" i="12"/>
  <c r="O3917" i="12" s="1"/>
  <c r="P3917" i="12" s="1"/>
  <c r="J3917" i="12"/>
  <c r="I3917" i="12"/>
  <c r="Y3917" i="12"/>
  <c r="Q3917" i="12" l="1"/>
  <c r="R3917" i="12" s="1"/>
  <c r="Y3918" i="12"/>
  <c r="E22" i="13"/>
  <c r="B3919" i="12"/>
  <c r="N3918" i="12"/>
  <c r="O3918" i="12" s="1"/>
  <c r="P3918" i="12" s="1"/>
  <c r="J3918" i="12"/>
  <c r="I3918" i="12"/>
  <c r="E3918" i="12"/>
  <c r="F3918" i="12" s="1"/>
  <c r="V3918" i="12"/>
  <c r="U3918" i="12"/>
  <c r="K3917" i="12"/>
  <c r="W3917" i="12"/>
  <c r="Q3918" i="12" l="1"/>
  <c r="R3918" i="12" s="1"/>
  <c r="K3918" i="12"/>
  <c r="V3919" i="12"/>
  <c r="B3920" i="12"/>
  <c r="U3919" i="12"/>
  <c r="E21" i="13"/>
  <c r="J3919" i="12"/>
  <c r="I3919" i="12"/>
  <c r="Y3919" i="12"/>
  <c r="N3919" i="12"/>
  <c r="O3919" i="12" s="1"/>
  <c r="P3919" i="12" s="1"/>
  <c r="E3919" i="12"/>
  <c r="F3919" i="12" s="1"/>
  <c r="W3918" i="12"/>
  <c r="K3919" i="12" l="1"/>
  <c r="W3919" i="12"/>
  <c r="Q3919" i="12"/>
  <c r="R3919" i="12" s="1"/>
  <c r="E20" i="13"/>
  <c r="E3920" i="12"/>
  <c r="F3920" i="12" s="1"/>
  <c r="V3920" i="12"/>
  <c r="U3920" i="12"/>
  <c r="J3920" i="12"/>
  <c r="I3920" i="12"/>
  <c r="B3921" i="12"/>
  <c r="Y3920" i="12"/>
  <c r="N3920" i="12"/>
  <c r="O3920" i="12" s="1"/>
  <c r="P3920" i="12" s="1"/>
  <c r="W3920" i="12" l="1"/>
  <c r="Q3920" i="12"/>
  <c r="R3920" i="12" s="1"/>
  <c r="E19" i="13"/>
  <c r="Y3921" i="12"/>
  <c r="I3921" i="12"/>
  <c r="J3921" i="12"/>
  <c r="E3921" i="12"/>
  <c r="F3921" i="12" s="1"/>
  <c r="U3921" i="12"/>
  <c r="B3922" i="12"/>
  <c r="N3921" i="12"/>
  <c r="O3921" i="12" s="1"/>
  <c r="P3921" i="12" s="1"/>
  <c r="V3921" i="12"/>
  <c r="K3920" i="12"/>
  <c r="K3921" i="12" l="1"/>
  <c r="Q3921" i="12"/>
  <c r="R3921" i="12" s="1"/>
  <c r="N3922" i="12"/>
  <c r="O3922" i="12" s="1"/>
  <c r="P3922" i="12" s="1"/>
  <c r="V3922" i="12"/>
  <c r="E18" i="13"/>
  <c r="B3923" i="12"/>
  <c r="J3922" i="12"/>
  <c r="E3922" i="12"/>
  <c r="F3922" i="12" s="1"/>
  <c r="Y3922" i="12"/>
  <c r="I3922" i="12"/>
  <c r="U3922" i="12"/>
  <c r="W3921" i="12"/>
  <c r="K3922" i="12" l="1"/>
  <c r="Q3922" i="12"/>
  <c r="R3922" i="12" s="1"/>
  <c r="J3923" i="12"/>
  <c r="E17" i="13"/>
  <c r="Y3923" i="12"/>
  <c r="I3923" i="12"/>
  <c r="E3923" i="12"/>
  <c r="F3923" i="12" s="1"/>
  <c r="V3923" i="12"/>
  <c r="B3924" i="12"/>
  <c r="N3923" i="12"/>
  <c r="O3923" i="12" s="1"/>
  <c r="P3923" i="12" s="1"/>
  <c r="U3923" i="12"/>
  <c r="W3922" i="12"/>
  <c r="Q3923" i="12" l="1"/>
  <c r="R3923" i="12" s="1"/>
  <c r="W3923" i="12"/>
  <c r="V3924" i="12"/>
  <c r="N3924" i="12"/>
  <c r="O3924" i="12" s="1"/>
  <c r="P3924" i="12" s="1"/>
  <c r="E16" i="13"/>
  <c r="B3925" i="12"/>
  <c r="I3924" i="12"/>
  <c r="E3924" i="12"/>
  <c r="F3924" i="12" s="1"/>
  <c r="U3924" i="12"/>
  <c r="J3924" i="12"/>
  <c r="Y3924" i="12"/>
  <c r="K3923" i="12"/>
  <c r="K3924" i="12" l="1"/>
  <c r="B3926" i="12"/>
  <c r="U3925" i="12"/>
  <c r="E3925" i="12"/>
  <c r="F3925" i="12" s="1"/>
  <c r="E15" i="13"/>
  <c r="J3925" i="12"/>
  <c r="I3925" i="12"/>
  <c r="V3925" i="12"/>
  <c r="Y3925" i="12"/>
  <c r="N3925" i="12"/>
  <c r="O3925" i="12" s="1"/>
  <c r="P3925" i="12" s="1"/>
  <c r="Q3924" i="12"/>
  <c r="R3924" i="12" s="1"/>
  <c r="W3924" i="12"/>
  <c r="K3925" i="12" l="1"/>
  <c r="W3925" i="12"/>
  <c r="J3926" i="12"/>
  <c r="Y3926" i="12"/>
  <c r="I3926" i="12"/>
  <c r="V3926" i="12"/>
  <c r="U3926" i="12"/>
  <c r="E14" i="13"/>
  <c r="N3926" i="12"/>
  <c r="O3926" i="12" s="1"/>
  <c r="P3926" i="12" s="1"/>
  <c r="B3927" i="12"/>
  <c r="E3926" i="12"/>
  <c r="F3926" i="12" s="1"/>
  <c r="Q3925" i="12"/>
  <c r="R3925" i="12" s="1"/>
  <c r="K3926" i="12" l="1"/>
  <c r="Q3926" i="12"/>
  <c r="R3926" i="12" s="1"/>
  <c r="N3927" i="12"/>
  <c r="O3927" i="12" s="1"/>
  <c r="P3927" i="12" s="1"/>
  <c r="V3927" i="12"/>
  <c r="B3928" i="12"/>
  <c r="U3927" i="12"/>
  <c r="E3927" i="12"/>
  <c r="F3927" i="12" s="1"/>
  <c r="J3927" i="12"/>
  <c r="I3927" i="12"/>
  <c r="E13" i="13"/>
  <c r="Y3927" i="12"/>
  <c r="W3926" i="12"/>
  <c r="W3927" i="12" l="1"/>
  <c r="Q3927" i="12"/>
  <c r="R3927" i="12" s="1"/>
  <c r="E12" i="13"/>
  <c r="J3928" i="12"/>
  <c r="V3928" i="12"/>
  <c r="I3928" i="12"/>
  <c r="B3929" i="12"/>
  <c r="E3928" i="12"/>
  <c r="F3928" i="12" s="1"/>
  <c r="U3928" i="12"/>
  <c r="Y3928" i="12"/>
  <c r="N3928" i="12"/>
  <c r="O3928" i="12" s="1"/>
  <c r="P3928" i="12" s="1"/>
  <c r="K3927" i="12"/>
  <c r="W3928" i="12" l="1"/>
  <c r="Q3928" i="12"/>
  <c r="R3928" i="12" s="1"/>
  <c r="Y3929" i="12"/>
  <c r="I3929" i="12"/>
  <c r="V3929" i="12"/>
  <c r="U3929" i="12"/>
  <c r="N3929" i="12"/>
  <c r="O3929" i="12" s="1"/>
  <c r="P3929" i="12" s="1"/>
  <c r="E11" i="13"/>
  <c r="B3930" i="12"/>
  <c r="J3929" i="12"/>
  <c r="E3929" i="12"/>
  <c r="F3929" i="12" s="1"/>
  <c r="K3928" i="12"/>
  <c r="W3929" i="12" l="1"/>
  <c r="Q3929" i="12"/>
  <c r="R3929" i="12" s="1"/>
  <c r="K3929" i="12"/>
  <c r="V3930" i="12"/>
  <c r="B3931" i="12"/>
  <c r="U3930" i="12"/>
  <c r="E3930" i="12"/>
  <c r="F3930" i="12" s="1"/>
  <c r="N3930" i="12"/>
  <c r="O3930" i="12" s="1"/>
  <c r="P3930" i="12" s="1"/>
  <c r="Y3930" i="12"/>
  <c r="J3930" i="12"/>
  <c r="I3930" i="12"/>
  <c r="E10" i="13"/>
  <c r="K3930" i="12" l="1"/>
  <c r="W3930" i="12"/>
  <c r="J3931" i="12"/>
  <c r="E9" i="13"/>
  <c r="Y3931" i="12"/>
  <c r="I3931" i="12"/>
  <c r="N3931" i="12"/>
  <c r="O3931" i="12" s="1"/>
  <c r="P3931" i="12" s="1"/>
  <c r="B3932" i="12"/>
  <c r="E3931" i="12"/>
  <c r="F3931" i="12" s="1"/>
  <c r="V3931" i="12"/>
  <c r="U3931" i="12"/>
  <c r="Q3930" i="12"/>
  <c r="R3930" i="12" s="1"/>
  <c r="N3932" i="12" l="1"/>
  <c r="O3932" i="12" s="1"/>
  <c r="P3932" i="12" s="1"/>
  <c r="J3932" i="12"/>
  <c r="V3932" i="12"/>
  <c r="B3933" i="12"/>
  <c r="I3932" i="12"/>
  <c r="E3932" i="12"/>
  <c r="F3932" i="12" s="1"/>
  <c r="Y3932" i="12"/>
  <c r="U3932" i="12"/>
  <c r="E8" i="13"/>
  <c r="K3931" i="12"/>
  <c r="Q3931" i="12"/>
  <c r="R3931" i="12" s="1"/>
  <c r="W3931" i="12"/>
  <c r="K3932" i="12" l="1"/>
  <c r="E7" i="13"/>
  <c r="B3934" i="12"/>
  <c r="U3933" i="12"/>
  <c r="E3933" i="12"/>
  <c r="F3933" i="12" s="1"/>
  <c r="Y3933" i="12"/>
  <c r="V3933" i="12"/>
  <c r="N3933" i="12"/>
  <c r="O3933" i="12" s="1"/>
  <c r="P3933" i="12" s="1"/>
  <c r="J3933" i="12"/>
  <c r="I3933" i="12"/>
  <c r="Q3932" i="12"/>
  <c r="R3932" i="12" s="1"/>
  <c r="W3932" i="12"/>
  <c r="W3933" i="12" l="1"/>
  <c r="N3934" i="12"/>
  <c r="O3934" i="12" s="1"/>
  <c r="P3934" i="12" s="1"/>
  <c r="J3934" i="12"/>
  <c r="Y3934" i="12"/>
  <c r="I3934" i="12"/>
  <c r="E6" i="13"/>
  <c r="E3934" i="12"/>
  <c r="F3934" i="12" s="1"/>
  <c r="V3934" i="12"/>
  <c r="U3934" i="12"/>
  <c r="Q3933" i="12"/>
  <c r="R3933" i="12" s="1"/>
  <c r="K3933" i="12"/>
  <c r="Q3934" i="12" l="1"/>
  <c r="R3934" i="12" s="1"/>
  <c r="K3934" i="12"/>
  <c r="W3934" i="12"/>
  <c r="G3908" i="12" l="1"/>
  <c r="C3908" i="12" s="1"/>
  <c r="D3908" i="12" s="1"/>
  <c r="G3916" i="12"/>
  <c r="C3916" i="12" s="1"/>
  <c r="D3916" i="12" s="1"/>
  <c r="G3906" i="12"/>
  <c r="C3906" i="12" s="1"/>
  <c r="D3906" i="12" s="1"/>
  <c r="G3927" i="12"/>
  <c r="C3927" i="12" s="1"/>
  <c r="D3927" i="12" s="1"/>
  <c r="G3830" i="12"/>
  <c r="C3830" i="12" s="1"/>
  <c r="D3830" i="12" s="1"/>
  <c r="G3892" i="12"/>
  <c r="C3892" i="12" s="1"/>
  <c r="D3892" i="12" s="1"/>
  <c r="G3925" i="12"/>
  <c r="C3925" i="12" s="1"/>
  <c r="D3925" i="12" s="1"/>
  <c r="G3887" i="12"/>
  <c r="C3887" i="12" s="1"/>
  <c r="D3887" i="12" s="1"/>
  <c r="G3911" i="12"/>
  <c r="C3911" i="12" s="1"/>
  <c r="D3911" i="12" s="1"/>
  <c r="G3870" i="12"/>
  <c r="C3870" i="12" s="1"/>
  <c r="D3870" i="12" s="1"/>
  <c r="G3833" i="12"/>
  <c r="C3833" i="12" s="1"/>
  <c r="D3833" i="12" s="1"/>
  <c r="G3849" i="12"/>
  <c r="C3849" i="12" s="1"/>
  <c r="D3849" i="12" s="1"/>
  <c r="G3905" i="12"/>
  <c r="C3905" i="12" s="1"/>
  <c r="D3905" i="12" s="1"/>
  <c r="G3917" i="12"/>
  <c r="C3917" i="12" s="1"/>
  <c r="D3917" i="12" s="1"/>
  <c r="G3929" i="12"/>
  <c r="C3929" i="12" s="1"/>
  <c r="D3929" i="12" s="1"/>
  <c r="G3858" i="12"/>
  <c r="C3858" i="12" s="1"/>
  <c r="D3858" i="12" s="1"/>
  <c r="G3877" i="12"/>
  <c r="C3877" i="12" s="1"/>
  <c r="D3877" i="12" s="1"/>
  <c r="G3933" i="12"/>
  <c r="C3933" i="12" s="1"/>
  <c r="D3933" i="12" s="1"/>
  <c r="G3897" i="12"/>
  <c r="C3897" i="12" s="1"/>
  <c r="D3897" i="12" s="1"/>
  <c r="G3909" i="12"/>
  <c r="C3909" i="12" s="1"/>
  <c r="D3909" i="12" s="1"/>
  <c r="G3888" i="12"/>
  <c r="C3888" i="12" s="1"/>
  <c r="D3888" i="12" s="1"/>
  <c r="G3883" i="12"/>
  <c r="C3883" i="12" s="1"/>
  <c r="D3883" i="12" s="1"/>
  <c r="G3913" i="12"/>
  <c r="C3913" i="12" s="1"/>
  <c r="D3913" i="12" s="1"/>
  <c r="G3919" i="12"/>
  <c r="C3919" i="12" s="1"/>
  <c r="D3919" i="12" s="1"/>
  <c r="G3878" i="12"/>
  <c r="C3878" i="12" s="1"/>
  <c r="D3878" i="12" s="1"/>
  <c r="G3854" i="12"/>
  <c r="C3854" i="12" s="1"/>
  <c r="D3854" i="12" s="1"/>
  <c r="G3899" i="12"/>
  <c r="C3899" i="12" s="1"/>
  <c r="D3899" i="12" s="1"/>
  <c r="G3921" i="12"/>
  <c r="C3921" i="12" s="1"/>
  <c r="D3921" i="12" s="1"/>
  <c r="G3914" i="12"/>
  <c r="C3914" i="12" s="1"/>
  <c r="D3914" i="12" s="1"/>
  <c r="G3885" i="12"/>
  <c r="C3885" i="12" s="1"/>
  <c r="D3885" i="12" s="1"/>
  <c r="G3901" i="12"/>
  <c r="C3901" i="12" s="1"/>
  <c r="D3901" i="12" s="1"/>
  <c r="G3873" i="12"/>
  <c r="C3873" i="12" s="1"/>
  <c r="D3873" i="12" s="1"/>
  <c r="G3865" i="12"/>
  <c r="C3865" i="12" s="1"/>
  <c r="D3865" i="12" s="1"/>
  <c r="G3893" i="12"/>
  <c r="C3893" i="12" s="1"/>
  <c r="D3893" i="12" s="1"/>
  <c r="G3920" i="12"/>
  <c r="C3920" i="12" s="1"/>
  <c r="D3920" i="12" s="1"/>
  <c r="G3915" i="12"/>
  <c r="C3915" i="12" s="1"/>
  <c r="D3915" i="12" s="1"/>
  <c r="G3880" i="12"/>
  <c r="C3880" i="12" s="1"/>
  <c r="D3880" i="12" s="1"/>
  <c r="G3930" i="12"/>
  <c r="C3930" i="12" s="1"/>
  <c r="D3930" i="12" s="1"/>
  <c r="G3886" i="12"/>
  <c r="C3886" i="12" s="1"/>
  <c r="D3886" i="12" s="1"/>
  <c r="G3837" i="12"/>
  <c r="C3837" i="12" s="1"/>
  <c r="D3837" i="12" s="1"/>
  <c r="G3845" i="12"/>
  <c r="C3845" i="12" s="1"/>
  <c r="D3845" i="12" s="1"/>
  <c r="H3845" i="12" s="1"/>
  <c r="G3928" i="12"/>
  <c r="C3928" i="12" s="1"/>
  <c r="D3928" i="12" s="1"/>
  <c r="G3895" i="12"/>
  <c r="C3895" i="12" s="1"/>
  <c r="D3895" i="12" s="1"/>
  <c r="H3895" i="12" s="1"/>
  <c r="G3890" i="12"/>
  <c r="C3890" i="12" s="1"/>
  <c r="D3890" i="12" s="1"/>
  <c r="G3902" i="12"/>
  <c r="C3902" i="12" s="1"/>
  <c r="D3902" i="12" s="1"/>
  <c r="H3902" i="12" s="1"/>
  <c r="G3852" i="12"/>
  <c r="C3852" i="12" s="1"/>
  <c r="D3852" i="12" s="1"/>
  <c r="G3871" i="12"/>
  <c r="C3871" i="12" s="1"/>
  <c r="D3871" i="12" s="1"/>
  <c r="G3862" i="12"/>
  <c r="C3862" i="12" s="1"/>
  <c r="D3862" i="12" s="1"/>
  <c r="G3918" i="12"/>
  <c r="C3918" i="12" s="1"/>
  <c r="D3918" i="12" s="1"/>
  <c r="G3904" i="12"/>
  <c r="C3904" i="12" s="1"/>
  <c r="D3904" i="12" s="1"/>
  <c r="G3934" i="12"/>
  <c r="C3934" i="12" s="1"/>
  <c r="D3934" i="12" s="1"/>
  <c r="G3912" i="12"/>
  <c r="C3912" i="12" s="1"/>
  <c r="D3912" i="12" s="1"/>
  <c r="H3912" i="12" s="1"/>
  <c r="G3922" i="12"/>
  <c r="C3922" i="12" s="1"/>
  <c r="D3922" i="12" s="1"/>
  <c r="G3881" i="12"/>
  <c r="C3881" i="12" s="1"/>
  <c r="D3881" i="12" s="1"/>
  <c r="G3932" i="12"/>
  <c r="C3932" i="12" s="1"/>
  <c r="D3932" i="12" s="1"/>
  <c r="G3931" i="12"/>
  <c r="C3931" i="12" s="1"/>
  <c r="D3931" i="12" s="1"/>
  <c r="H3931" i="12" s="1"/>
  <c r="G3923" i="12"/>
  <c r="C3923" i="12" s="1"/>
  <c r="D3923" i="12" s="1"/>
  <c r="H3923" i="12" s="1"/>
  <c r="G3841" i="12"/>
  <c r="C3841" i="12" s="1"/>
  <c r="D3841" i="12" s="1"/>
  <c r="G3926" i="12"/>
  <c r="C3926" i="12" s="1"/>
  <c r="D3926" i="12" s="1"/>
  <c r="H3926" i="12" s="1"/>
  <c r="AF3926" i="12" s="1"/>
  <c r="G3903" i="12"/>
  <c r="C3903" i="12" s="1"/>
  <c r="D3903" i="12" s="1"/>
  <c r="G3894" i="12"/>
  <c r="C3894" i="12" s="1"/>
  <c r="D3894" i="12" s="1"/>
  <c r="G3889" i="12"/>
  <c r="C3889" i="12" s="1"/>
  <c r="D3889" i="12" s="1"/>
  <c r="G3898" i="12"/>
  <c r="C3898" i="12" s="1"/>
  <c r="D3898" i="12" s="1"/>
  <c r="G3910" i="12"/>
  <c r="C3910" i="12" s="1"/>
  <c r="D3910" i="12" s="1"/>
  <c r="G3856" i="12"/>
  <c r="C3856" i="12" s="1"/>
  <c r="D3856" i="12" s="1"/>
  <c r="H3856" i="12" s="1"/>
  <c r="G3843" i="12"/>
  <c r="C3843" i="12" s="1"/>
  <c r="D3843" i="12" s="1"/>
  <c r="G3838" i="12"/>
  <c r="C3838" i="12" s="1"/>
  <c r="D3838" i="12" s="1"/>
  <c r="G3896" i="12"/>
  <c r="C3896" i="12" s="1"/>
  <c r="D3896" i="12" s="1"/>
  <c r="G3891" i="12"/>
  <c r="C3891" i="12" s="1"/>
  <c r="D3891" i="12" s="1"/>
  <c r="H3891" i="12" s="1"/>
  <c r="G3924" i="12"/>
  <c r="C3924" i="12" s="1"/>
  <c r="D3924" i="12" s="1"/>
  <c r="G3900" i="12"/>
  <c r="C3900" i="12" s="1"/>
  <c r="D3900" i="12" s="1"/>
  <c r="G3907" i="12"/>
  <c r="C3907" i="12" s="1"/>
  <c r="D3907" i="12" s="1"/>
  <c r="G3884" i="12"/>
  <c r="C3884" i="12" s="1"/>
  <c r="D3884" i="12" s="1"/>
  <c r="G3835" i="12"/>
  <c r="C3835" i="12" s="1"/>
  <c r="D3835" i="12" s="1"/>
  <c r="G3868" i="12"/>
  <c r="C3868" i="12" s="1"/>
  <c r="D3868" i="12" s="1"/>
  <c r="G3840" i="12"/>
  <c r="C3840" i="12" s="1"/>
  <c r="D3840" i="12" s="1"/>
  <c r="G3829" i="12"/>
  <c r="C3829" i="12" s="1"/>
  <c r="D3829" i="12" s="1"/>
  <c r="H3829" i="12" s="1"/>
  <c r="G3848" i="12"/>
  <c r="C3848" i="12" s="1"/>
  <c r="D3848" i="12" s="1"/>
  <c r="H3848" i="12" s="1"/>
  <c r="G3851" i="12"/>
  <c r="C3851" i="12" s="1"/>
  <c r="D3851" i="12" s="1"/>
  <c r="G3831" i="12"/>
  <c r="C3831" i="12" s="1"/>
  <c r="D3831" i="12" s="1"/>
  <c r="G3866" i="12"/>
  <c r="C3866" i="12" s="1"/>
  <c r="D3866" i="12" s="1"/>
  <c r="G3855" i="12"/>
  <c r="C3855" i="12" s="1"/>
  <c r="D3855" i="12" s="1"/>
  <c r="G3809" i="12"/>
  <c r="C3809" i="12" s="1"/>
  <c r="D3809" i="12" s="1"/>
  <c r="G3769" i="12"/>
  <c r="C3769" i="12" s="1"/>
  <c r="D3769" i="12" s="1"/>
  <c r="G3780" i="12"/>
  <c r="C3780" i="12" s="1"/>
  <c r="D3780" i="12" s="1"/>
  <c r="G3821" i="12"/>
  <c r="C3821" i="12" s="1"/>
  <c r="D3821" i="12" s="1"/>
  <c r="G3707" i="12"/>
  <c r="C3707" i="12" s="1"/>
  <c r="D3707" i="12" s="1"/>
  <c r="G3763" i="12"/>
  <c r="C3763" i="12" s="1"/>
  <c r="D3763" i="12" s="1"/>
  <c r="G3752" i="12"/>
  <c r="C3752" i="12" s="1"/>
  <c r="D3752" i="12" s="1"/>
  <c r="G3710" i="12"/>
  <c r="C3710" i="12" s="1"/>
  <c r="D3710" i="12" s="1"/>
  <c r="G3727" i="12"/>
  <c r="C3727" i="12" s="1"/>
  <c r="D3727" i="12" s="1"/>
  <c r="G3766" i="12"/>
  <c r="C3766" i="12" s="1"/>
  <c r="D3766" i="12" s="1"/>
  <c r="G3703" i="12"/>
  <c r="C3703" i="12" s="1"/>
  <c r="D3703" i="12" s="1"/>
  <c r="G3670" i="12"/>
  <c r="C3670" i="12" s="1"/>
  <c r="D3670" i="12" s="1"/>
  <c r="H3670" i="12" s="1"/>
  <c r="G3647" i="12"/>
  <c r="C3647" i="12" s="1"/>
  <c r="D3647" i="12" s="1"/>
  <c r="G3624" i="12"/>
  <c r="C3624" i="12" s="1"/>
  <c r="D3624" i="12" s="1"/>
  <c r="G3608" i="12"/>
  <c r="C3608" i="12" s="1"/>
  <c r="D3608" i="12" s="1"/>
  <c r="H3608" i="12" s="1"/>
  <c r="AF3608" i="12" s="1"/>
  <c r="G3600" i="12"/>
  <c r="C3600" i="12" s="1"/>
  <c r="D3600" i="12" s="1"/>
  <c r="G3596" i="12"/>
  <c r="C3596" i="12" s="1"/>
  <c r="D3596" i="12" s="1"/>
  <c r="G3839" i="12"/>
  <c r="C3839" i="12" s="1"/>
  <c r="D3839" i="12" s="1"/>
  <c r="G3842" i="12"/>
  <c r="C3842" i="12" s="1"/>
  <c r="D3842" i="12" s="1"/>
  <c r="G3825" i="12"/>
  <c r="C3825" i="12" s="1"/>
  <c r="D3825" i="12" s="1"/>
  <c r="G3859" i="12"/>
  <c r="C3859" i="12" s="1"/>
  <c r="D3859" i="12" s="1"/>
  <c r="H3859" i="12" s="1"/>
  <c r="AF3859" i="12" s="1"/>
  <c r="G3804" i="12"/>
  <c r="C3804" i="12" s="1"/>
  <c r="D3804" i="12" s="1"/>
  <c r="G3810" i="12"/>
  <c r="C3810" i="12" s="1"/>
  <c r="D3810" i="12" s="1"/>
  <c r="G3784" i="12"/>
  <c r="C3784" i="12" s="1"/>
  <c r="D3784" i="12" s="1"/>
  <c r="G3772" i="12"/>
  <c r="C3772" i="12" s="1"/>
  <c r="D3772" i="12" s="1"/>
  <c r="G3770" i="12"/>
  <c r="C3770" i="12" s="1"/>
  <c r="D3770" i="12" s="1"/>
  <c r="G3754" i="12"/>
  <c r="C3754" i="12" s="1"/>
  <c r="D3754" i="12" s="1"/>
  <c r="G3718" i="12"/>
  <c r="C3718" i="12" s="1"/>
  <c r="D3718" i="12" s="1"/>
  <c r="G3712" i="12"/>
  <c r="C3712" i="12" s="1"/>
  <c r="D3712" i="12" s="1"/>
  <c r="G3698" i="12"/>
  <c r="C3698" i="12" s="1"/>
  <c r="D3698" i="12" s="1"/>
  <c r="G3686" i="12"/>
  <c r="C3686" i="12" s="1"/>
  <c r="D3686" i="12" s="1"/>
  <c r="G3671" i="12"/>
  <c r="C3671" i="12" s="1"/>
  <c r="D3671" i="12" s="1"/>
  <c r="G3676" i="12"/>
  <c r="C3676" i="12" s="1"/>
  <c r="D3676" i="12" s="1"/>
  <c r="G3659" i="12"/>
  <c r="C3659" i="12" s="1"/>
  <c r="D3659" i="12" s="1"/>
  <c r="H3659" i="12" s="1"/>
  <c r="G3651" i="12"/>
  <c r="C3651" i="12" s="1"/>
  <c r="D3651" i="12" s="1"/>
  <c r="G3820" i="12"/>
  <c r="C3820" i="12" s="1"/>
  <c r="D3820" i="12" s="1"/>
  <c r="G3799" i="12"/>
  <c r="C3799" i="12" s="1"/>
  <c r="D3799" i="12" s="1"/>
  <c r="G3716" i="12"/>
  <c r="C3716" i="12" s="1"/>
  <c r="D3716" i="12" s="1"/>
  <c r="G3762" i="12"/>
  <c r="C3762" i="12" s="1"/>
  <c r="D3762" i="12" s="1"/>
  <c r="G3728" i="12"/>
  <c r="C3728" i="12" s="1"/>
  <c r="D3728" i="12" s="1"/>
  <c r="H3728" i="12" s="1"/>
  <c r="G3709" i="12"/>
  <c r="C3709" i="12" s="1"/>
  <c r="D3709" i="12" s="1"/>
  <c r="G3681" i="12"/>
  <c r="C3681" i="12" s="1"/>
  <c r="D3681" i="12" s="1"/>
  <c r="H3681" i="12" s="1"/>
  <c r="G3655" i="12"/>
  <c r="C3655" i="12" s="1"/>
  <c r="D3655" i="12" s="1"/>
  <c r="G3662" i="12"/>
  <c r="C3662" i="12" s="1"/>
  <c r="D3662" i="12" s="1"/>
  <c r="H3662" i="12" s="1"/>
  <c r="G3696" i="12"/>
  <c r="C3696" i="12" s="1"/>
  <c r="D3696" i="12" s="1"/>
  <c r="H3696" i="12" s="1"/>
  <c r="G3649" i="12"/>
  <c r="C3649" i="12" s="1"/>
  <c r="D3649" i="12" s="1"/>
  <c r="G3797" i="12"/>
  <c r="C3797" i="12" s="1"/>
  <c r="D3797" i="12" s="1"/>
  <c r="H3797" i="12" s="1"/>
  <c r="G3790" i="12"/>
  <c r="C3790" i="12" s="1"/>
  <c r="D3790" i="12" s="1"/>
  <c r="G3817" i="12"/>
  <c r="C3817" i="12" s="1"/>
  <c r="D3817" i="12" s="1"/>
  <c r="H3817" i="12" s="1"/>
  <c r="G3815" i="12"/>
  <c r="C3815" i="12" s="1"/>
  <c r="D3815" i="12" s="1"/>
  <c r="G3745" i="12"/>
  <c r="C3745" i="12" s="1"/>
  <c r="D3745" i="12" s="1"/>
  <c r="G3738" i="12"/>
  <c r="C3738" i="12" s="1"/>
  <c r="D3738" i="12" s="1"/>
  <c r="G3704" i="12"/>
  <c r="C3704" i="12" s="1"/>
  <c r="D3704" i="12" s="1"/>
  <c r="H3704" i="12" s="1"/>
  <c r="G3735" i="12"/>
  <c r="C3735" i="12" s="1"/>
  <c r="D3735" i="12" s="1"/>
  <c r="G3756" i="12"/>
  <c r="C3756" i="12" s="1"/>
  <c r="D3756" i="12" s="1"/>
  <c r="G3720" i="12"/>
  <c r="C3720" i="12" s="1"/>
  <c r="D3720" i="12" s="1"/>
  <c r="H3720" i="12" s="1"/>
  <c r="G3736" i="12"/>
  <c r="C3736" i="12" s="1"/>
  <c r="D3736" i="12" s="1"/>
  <c r="G3697" i="12"/>
  <c r="C3697" i="12" s="1"/>
  <c r="D3697" i="12" s="1"/>
  <c r="H3697" i="12" s="1"/>
  <c r="G3680" i="12"/>
  <c r="C3680" i="12" s="1"/>
  <c r="D3680" i="12" s="1"/>
  <c r="G3595" i="12"/>
  <c r="C3595" i="12" s="1"/>
  <c r="D3595" i="12" s="1"/>
  <c r="H3595" i="12" s="1"/>
  <c r="G3627" i="12"/>
  <c r="C3627" i="12" s="1"/>
  <c r="D3627" i="12" s="1"/>
  <c r="G3874" i="12"/>
  <c r="C3874" i="12" s="1"/>
  <c r="D3874" i="12" s="1"/>
  <c r="H3874" i="12" s="1"/>
  <c r="G3850" i="12"/>
  <c r="C3850" i="12" s="1"/>
  <c r="D3850" i="12" s="1"/>
  <c r="G3775" i="12"/>
  <c r="C3775" i="12" s="1"/>
  <c r="D3775" i="12" s="1"/>
  <c r="G3794" i="12"/>
  <c r="C3794" i="12" s="1"/>
  <c r="D3794" i="12" s="1"/>
  <c r="G3761" i="12"/>
  <c r="C3761" i="12" s="1"/>
  <c r="D3761" i="12" s="1"/>
  <c r="G3731" i="12"/>
  <c r="C3731" i="12" s="1"/>
  <c r="D3731" i="12" s="1"/>
  <c r="H3731" i="12" s="1"/>
  <c r="G3765" i="12"/>
  <c r="C3765" i="12" s="1"/>
  <c r="D3765" i="12" s="1"/>
  <c r="G3734" i="12"/>
  <c r="C3734" i="12" s="1"/>
  <c r="D3734" i="12" s="1"/>
  <c r="G3733" i="12"/>
  <c r="C3733" i="12" s="1"/>
  <c r="D3733" i="12" s="1"/>
  <c r="G3714" i="12"/>
  <c r="C3714" i="12" s="1"/>
  <c r="D3714" i="12" s="1"/>
  <c r="G3690" i="12"/>
  <c r="C3690" i="12" s="1"/>
  <c r="D3690" i="12" s="1"/>
  <c r="H3690" i="12" s="1"/>
  <c r="G3650" i="12"/>
  <c r="C3650" i="12" s="1"/>
  <c r="D3650" i="12" s="1"/>
  <c r="H3650" i="12" s="1"/>
  <c r="G3616" i="12"/>
  <c r="C3616" i="12" s="1"/>
  <c r="D3616" i="12" s="1"/>
  <c r="H3616" i="12" s="1"/>
  <c r="G3876" i="12"/>
  <c r="C3876" i="12" s="1"/>
  <c r="D3876" i="12" s="1"/>
  <c r="G3807" i="12"/>
  <c r="C3807" i="12" s="1"/>
  <c r="D3807" i="12" s="1"/>
  <c r="G3725" i="12"/>
  <c r="C3725" i="12" s="1"/>
  <c r="D3725" i="12" s="1"/>
  <c r="G3702" i="12"/>
  <c r="C3702" i="12" s="1"/>
  <c r="D3702" i="12" s="1"/>
  <c r="H3702" i="12" s="1"/>
  <c r="G3668" i="12"/>
  <c r="C3668" i="12" s="1"/>
  <c r="D3668" i="12" s="1"/>
  <c r="G3691" i="12"/>
  <c r="C3691" i="12" s="1"/>
  <c r="D3691" i="12" s="1"/>
  <c r="G3666" i="12"/>
  <c r="C3666" i="12" s="1"/>
  <c r="D3666" i="12" s="1"/>
  <c r="G3673" i="12"/>
  <c r="C3673" i="12" s="1"/>
  <c r="D3673" i="12" s="1"/>
  <c r="G3667" i="12"/>
  <c r="C3667" i="12" s="1"/>
  <c r="D3667" i="12" s="1"/>
  <c r="G3699" i="12"/>
  <c r="C3699" i="12" s="1"/>
  <c r="D3699" i="12" s="1"/>
  <c r="H3699" i="12" s="1"/>
  <c r="G3694" i="12"/>
  <c r="C3694" i="12" s="1"/>
  <c r="D3694" i="12" s="1"/>
  <c r="G3632" i="12"/>
  <c r="C3632" i="12" s="1"/>
  <c r="D3632" i="12" s="1"/>
  <c r="G3605" i="12"/>
  <c r="C3605" i="12" s="1"/>
  <c r="D3605" i="12" s="1"/>
  <c r="H3605" i="12" s="1"/>
  <c r="G3610" i="12"/>
  <c r="C3610" i="12" s="1"/>
  <c r="D3610" i="12" s="1"/>
  <c r="G3864" i="12"/>
  <c r="C3864" i="12" s="1"/>
  <c r="D3864" i="12" s="1"/>
  <c r="H3864" i="12" s="1"/>
  <c r="G3824" i="12"/>
  <c r="C3824" i="12" s="1"/>
  <c r="D3824" i="12" s="1"/>
  <c r="H3824" i="12" s="1"/>
  <c r="AF3824" i="12" s="1"/>
  <c r="G3814" i="12"/>
  <c r="C3814" i="12" s="1"/>
  <c r="D3814" i="12" s="1"/>
  <c r="G3771" i="12"/>
  <c r="C3771" i="12" s="1"/>
  <c r="D3771" i="12" s="1"/>
  <c r="G3787" i="12"/>
  <c r="C3787" i="12" s="1"/>
  <c r="D3787" i="12" s="1"/>
  <c r="G3792" i="12"/>
  <c r="C3792" i="12" s="1"/>
  <c r="D3792" i="12" s="1"/>
  <c r="H3792" i="12" s="1"/>
  <c r="G3729" i="12"/>
  <c r="C3729" i="12" s="1"/>
  <c r="D3729" i="12" s="1"/>
  <c r="G3685" i="12"/>
  <c r="C3685" i="12" s="1"/>
  <c r="D3685" i="12" s="1"/>
  <c r="G3679" i="12"/>
  <c r="C3679" i="12" s="1"/>
  <c r="D3679" i="12" s="1"/>
  <c r="G3658" i="12"/>
  <c r="C3658" i="12" s="1"/>
  <c r="D3658" i="12" s="1"/>
  <c r="G3638" i="12"/>
  <c r="C3638" i="12" s="1"/>
  <c r="D3638" i="12" s="1"/>
  <c r="G3847" i="12"/>
  <c r="C3847" i="12" s="1"/>
  <c r="D3847" i="12" s="1"/>
  <c r="G3834" i="12"/>
  <c r="C3834" i="12" s="1"/>
  <c r="D3834" i="12" s="1"/>
  <c r="G3879" i="12"/>
  <c r="C3879" i="12" s="1"/>
  <c r="D3879" i="12" s="1"/>
  <c r="G3802" i="12"/>
  <c r="C3802" i="12" s="1"/>
  <c r="D3802" i="12" s="1"/>
  <c r="G3818" i="12"/>
  <c r="C3818" i="12" s="1"/>
  <c r="D3818" i="12" s="1"/>
  <c r="G3789" i="12"/>
  <c r="C3789" i="12" s="1"/>
  <c r="D3789" i="12" s="1"/>
  <c r="H3789" i="12" s="1"/>
  <c r="G3803" i="12"/>
  <c r="C3803" i="12" s="1"/>
  <c r="D3803" i="12" s="1"/>
  <c r="G3798" i="12"/>
  <c r="C3798" i="12" s="1"/>
  <c r="D3798" i="12" s="1"/>
  <c r="H3798" i="12" s="1"/>
  <c r="G3717" i="12"/>
  <c r="C3717" i="12" s="1"/>
  <c r="D3717" i="12" s="1"/>
  <c r="G3750" i="12"/>
  <c r="C3750" i="12" s="1"/>
  <c r="D3750" i="12" s="1"/>
  <c r="G3719" i="12"/>
  <c r="C3719" i="12" s="1"/>
  <c r="D3719" i="12" s="1"/>
  <c r="H3719" i="12" s="1"/>
  <c r="G3760" i="12"/>
  <c r="C3760" i="12" s="1"/>
  <c r="D3760" i="12" s="1"/>
  <c r="H3760" i="12" s="1"/>
  <c r="G3688" i="12"/>
  <c r="C3688" i="12" s="1"/>
  <c r="D3688" i="12" s="1"/>
  <c r="G3643" i="12"/>
  <c r="C3643" i="12" s="1"/>
  <c r="D3643" i="12" s="1"/>
  <c r="G3618" i="12"/>
  <c r="C3618" i="12" s="1"/>
  <c r="D3618" i="12" s="1"/>
  <c r="G3869" i="12"/>
  <c r="C3869" i="12" s="1"/>
  <c r="D3869" i="12" s="1"/>
  <c r="G3882" i="12"/>
  <c r="C3882" i="12" s="1"/>
  <c r="D3882" i="12" s="1"/>
  <c r="G3828" i="12"/>
  <c r="C3828" i="12" s="1"/>
  <c r="D3828" i="12" s="1"/>
  <c r="G3872" i="12"/>
  <c r="C3872" i="12" s="1"/>
  <c r="D3872" i="12" s="1"/>
  <c r="G3836" i="12"/>
  <c r="C3836" i="12" s="1"/>
  <c r="D3836" i="12" s="1"/>
  <c r="H3836" i="12" s="1"/>
  <c r="G3801" i="12"/>
  <c r="C3801" i="12" s="1"/>
  <c r="D3801" i="12" s="1"/>
  <c r="G3819" i="12"/>
  <c r="C3819" i="12" s="1"/>
  <c r="D3819" i="12" s="1"/>
  <c r="G3793" i="12"/>
  <c r="C3793" i="12" s="1"/>
  <c r="D3793" i="12" s="1"/>
  <c r="G3822" i="12"/>
  <c r="C3822" i="12" s="1"/>
  <c r="D3822" i="12" s="1"/>
  <c r="G3811" i="12"/>
  <c r="C3811" i="12" s="1"/>
  <c r="D3811" i="12" s="1"/>
  <c r="G3783" i="12"/>
  <c r="C3783" i="12" s="1"/>
  <c r="D3783" i="12" s="1"/>
  <c r="G3785" i="12"/>
  <c r="C3785" i="12" s="1"/>
  <c r="D3785" i="12" s="1"/>
  <c r="G3749" i="12"/>
  <c r="C3749" i="12" s="1"/>
  <c r="D3749" i="12" s="1"/>
  <c r="G3747" i="12"/>
  <c r="C3747" i="12" s="1"/>
  <c r="D3747" i="12" s="1"/>
  <c r="G3740" i="12"/>
  <c r="C3740" i="12" s="1"/>
  <c r="D3740" i="12" s="1"/>
  <c r="H3740" i="12" s="1"/>
  <c r="G3737" i="12"/>
  <c r="C3737" i="12" s="1"/>
  <c r="D3737" i="12" s="1"/>
  <c r="G3722" i="12"/>
  <c r="C3722" i="12" s="1"/>
  <c r="D3722" i="12" s="1"/>
  <c r="G3758" i="12"/>
  <c r="C3758" i="12" s="1"/>
  <c r="D3758" i="12" s="1"/>
  <c r="G3753" i="12"/>
  <c r="C3753" i="12" s="1"/>
  <c r="D3753" i="12" s="1"/>
  <c r="G3755" i="12"/>
  <c r="C3755" i="12" s="1"/>
  <c r="D3755" i="12" s="1"/>
  <c r="G3743" i="12"/>
  <c r="C3743" i="12" s="1"/>
  <c r="D3743" i="12" s="1"/>
  <c r="G3757" i="12"/>
  <c r="C3757" i="12" s="1"/>
  <c r="D3757" i="12" s="1"/>
  <c r="G3705" i="12"/>
  <c r="C3705" i="12" s="1"/>
  <c r="D3705" i="12" s="1"/>
  <c r="H3705" i="12" s="1"/>
  <c r="G3657" i="12"/>
  <c r="C3657" i="12" s="1"/>
  <c r="D3657" i="12" s="1"/>
  <c r="H3657" i="12" s="1"/>
  <c r="G3692" i="12"/>
  <c r="C3692" i="12" s="1"/>
  <c r="D3692" i="12" s="1"/>
  <c r="G3669" i="12"/>
  <c r="C3669" i="12" s="1"/>
  <c r="D3669" i="12" s="1"/>
  <c r="H3669" i="12" s="1"/>
  <c r="G3663" i="12"/>
  <c r="C3663" i="12" s="1"/>
  <c r="D3663" i="12" s="1"/>
  <c r="G3678" i="12"/>
  <c r="C3678" i="12" s="1"/>
  <c r="D3678" i="12" s="1"/>
  <c r="H3678" i="12" s="1"/>
  <c r="G3654" i="12"/>
  <c r="C3654" i="12" s="1"/>
  <c r="D3654" i="12" s="1"/>
  <c r="G3656" i="12"/>
  <c r="C3656" i="12" s="1"/>
  <c r="D3656" i="12" s="1"/>
  <c r="H3656" i="12" s="1"/>
  <c r="G3642" i="12"/>
  <c r="C3642" i="12" s="1"/>
  <c r="D3642" i="12" s="1"/>
  <c r="G3644" i="12"/>
  <c r="C3644" i="12" s="1"/>
  <c r="D3644" i="12" s="1"/>
  <c r="G3635" i="12"/>
  <c r="C3635" i="12" s="1"/>
  <c r="D3635" i="12" s="1"/>
  <c r="G3598" i="12"/>
  <c r="C3598" i="12" s="1"/>
  <c r="D3598" i="12" s="1"/>
  <c r="G3648" i="12"/>
  <c r="C3648" i="12" s="1"/>
  <c r="D3648" i="12" s="1"/>
  <c r="G3645" i="12"/>
  <c r="C3645" i="12" s="1"/>
  <c r="D3645" i="12" s="1"/>
  <c r="H3645" i="12" s="1"/>
  <c r="G3832" i="12"/>
  <c r="C3832" i="12" s="1"/>
  <c r="D3832" i="12" s="1"/>
  <c r="H3832" i="12" s="1"/>
  <c r="G3875" i="12"/>
  <c r="C3875" i="12" s="1"/>
  <c r="D3875" i="12" s="1"/>
  <c r="H3875" i="12" s="1"/>
  <c r="AF3875" i="12" s="1"/>
  <c r="G3861" i="12"/>
  <c r="C3861" i="12" s="1"/>
  <c r="D3861" i="12" s="1"/>
  <c r="H3861" i="12" s="1"/>
  <c r="G3846" i="12"/>
  <c r="C3846" i="12" s="1"/>
  <c r="D3846" i="12" s="1"/>
  <c r="G3857" i="12"/>
  <c r="C3857" i="12" s="1"/>
  <c r="D3857" i="12" s="1"/>
  <c r="H3857" i="12" s="1"/>
  <c r="G3860" i="12"/>
  <c r="C3860" i="12" s="1"/>
  <c r="D3860" i="12" s="1"/>
  <c r="G3767" i="12"/>
  <c r="C3767" i="12" s="1"/>
  <c r="D3767" i="12" s="1"/>
  <c r="H3767" i="12" s="1"/>
  <c r="G3806" i="12"/>
  <c r="C3806" i="12" s="1"/>
  <c r="D3806" i="12" s="1"/>
  <c r="G3791" i="12"/>
  <c r="C3791" i="12" s="1"/>
  <c r="D3791" i="12" s="1"/>
  <c r="G3773" i="12"/>
  <c r="C3773" i="12" s="1"/>
  <c r="D3773" i="12" s="1"/>
  <c r="H3773" i="12" s="1"/>
  <c r="G3782" i="12"/>
  <c r="C3782" i="12" s="1"/>
  <c r="D3782" i="12" s="1"/>
  <c r="H3782" i="12" s="1"/>
  <c r="G3816" i="12"/>
  <c r="C3816" i="12" s="1"/>
  <c r="D3816" i="12" s="1"/>
  <c r="G3726" i="12"/>
  <c r="C3726" i="12" s="1"/>
  <c r="D3726" i="12" s="1"/>
  <c r="G3723" i="12"/>
  <c r="C3723" i="12" s="1"/>
  <c r="D3723" i="12" s="1"/>
  <c r="H3723" i="12" s="1"/>
  <c r="G3741" i="12"/>
  <c r="C3741" i="12" s="1"/>
  <c r="D3741" i="12" s="1"/>
  <c r="G3751" i="12"/>
  <c r="C3751" i="12" s="1"/>
  <c r="D3751" i="12" s="1"/>
  <c r="G3715" i="12"/>
  <c r="C3715" i="12" s="1"/>
  <c r="D3715" i="12" s="1"/>
  <c r="G3746" i="12"/>
  <c r="C3746" i="12" s="1"/>
  <c r="D3746" i="12" s="1"/>
  <c r="H3746" i="12" s="1"/>
  <c r="G3701" i="12"/>
  <c r="C3701" i="12" s="1"/>
  <c r="D3701" i="12" s="1"/>
  <c r="G3683" i="12"/>
  <c r="C3683" i="12" s="1"/>
  <c r="D3683" i="12" s="1"/>
  <c r="G3675" i="12"/>
  <c r="C3675" i="12" s="1"/>
  <c r="D3675" i="12" s="1"/>
  <c r="G3660" i="12"/>
  <c r="C3660" i="12" s="1"/>
  <c r="D3660" i="12" s="1"/>
  <c r="G3693" i="12"/>
  <c r="C3693" i="12" s="1"/>
  <c r="D3693" i="12" s="1"/>
  <c r="G3689" i="12"/>
  <c r="C3689" i="12" s="1"/>
  <c r="D3689" i="12" s="1"/>
  <c r="H3689" i="12" s="1"/>
  <c r="G3634" i="12"/>
  <c r="C3634" i="12" s="1"/>
  <c r="D3634" i="12" s="1"/>
  <c r="G3620" i="12"/>
  <c r="C3620" i="12" s="1"/>
  <c r="D3620" i="12" s="1"/>
  <c r="G3827" i="12"/>
  <c r="C3827" i="12" s="1"/>
  <c r="D3827" i="12" s="1"/>
  <c r="G3779" i="12"/>
  <c r="C3779" i="12" s="1"/>
  <c r="D3779" i="12" s="1"/>
  <c r="G3813" i="12"/>
  <c r="C3813" i="12" s="1"/>
  <c r="D3813" i="12" s="1"/>
  <c r="H3813" i="12" s="1"/>
  <c r="AF3813" i="12" s="1"/>
  <c r="G3776" i="12"/>
  <c r="C3776" i="12" s="1"/>
  <c r="D3776" i="12" s="1"/>
  <c r="H3776" i="12" s="1"/>
  <c r="G3805" i="12"/>
  <c r="C3805" i="12" s="1"/>
  <c r="D3805" i="12" s="1"/>
  <c r="G3774" i="12"/>
  <c r="C3774" i="12" s="1"/>
  <c r="D3774" i="12" s="1"/>
  <c r="G3800" i="12"/>
  <c r="C3800" i="12" s="1"/>
  <c r="D3800" i="12" s="1"/>
  <c r="G3721" i="12"/>
  <c r="C3721" i="12" s="1"/>
  <c r="D3721" i="12" s="1"/>
  <c r="G3724" i="12"/>
  <c r="C3724" i="12" s="1"/>
  <c r="D3724" i="12" s="1"/>
  <c r="G3713" i="12"/>
  <c r="C3713" i="12" s="1"/>
  <c r="D3713" i="12" s="1"/>
  <c r="G3748" i="12"/>
  <c r="C3748" i="12" s="1"/>
  <c r="D3748" i="12" s="1"/>
  <c r="H3748" i="12" s="1"/>
  <c r="AF3748" i="12" s="1"/>
  <c r="G3677" i="12"/>
  <c r="C3677" i="12" s="1"/>
  <c r="D3677" i="12" s="1"/>
  <c r="G3700" i="12"/>
  <c r="C3700" i="12" s="1"/>
  <c r="D3700" i="12" s="1"/>
  <c r="G3674" i="12"/>
  <c r="C3674" i="12" s="1"/>
  <c r="D3674" i="12" s="1"/>
  <c r="G3687" i="12"/>
  <c r="C3687" i="12" s="1"/>
  <c r="D3687" i="12" s="1"/>
  <c r="G3664" i="12"/>
  <c r="C3664" i="12" s="1"/>
  <c r="D3664" i="12" s="1"/>
  <c r="H3664" i="12" s="1"/>
  <c r="G3672" i="12"/>
  <c r="C3672" i="12" s="1"/>
  <c r="D3672" i="12" s="1"/>
  <c r="G3603" i="12"/>
  <c r="C3603" i="12" s="1"/>
  <c r="D3603" i="12" s="1"/>
  <c r="H3603" i="12" s="1"/>
  <c r="AF3603" i="12" s="1"/>
  <c r="G3609" i="12"/>
  <c r="C3609" i="12" s="1"/>
  <c r="D3609" i="12" s="1"/>
  <c r="G3653" i="12"/>
  <c r="C3653" i="12" s="1"/>
  <c r="D3653" i="12" s="1"/>
  <c r="H3653" i="12" s="1"/>
  <c r="G3619" i="12"/>
  <c r="C3619" i="12" s="1"/>
  <c r="D3619" i="12" s="1"/>
  <c r="H3619" i="12" s="1"/>
  <c r="G3601" i="12"/>
  <c r="C3601" i="12" s="1"/>
  <c r="D3601" i="12" s="1"/>
  <c r="G3823" i="12"/>
  <c r="C3823" i="12" s="1"/>
  <c r="D3823" i="12" s="1"/>
  <c r="G3853" i="12"/>
  <c r="C3853" i="12" s="1"/>
  <c r="D3853" i="12" s="1"/>
  <c r="G3867" i="12"/>
  <c r="C3867" i="12" s="1"/>
  <c r="D3867" i="12" s="1"/>
  <c r="H3867" i="12" s="1"/>
  <c r="AF3867" i="12" s="1"/>
  <c r="G3844" i="12"/>
  <c r="C3844" i="12" s="1"/>
  <c r="D3844" i="12" s="1"/>
  <c r="G3863" i="12"/>
  <c r="C3863" i="12" s="1"/>
  <c r="D3863" i="12" s="1"/>
  <c r="H3863" i="12" s="1"/>
  <c r="G3781" i="12"/>
  <c r="C3781" i="12" s="1"/>
  <c r="D3781" i="12" s="1"/>
  <c r="H3781" i="12" s="1"/>
  <c r="G3777" i="12"/>
  <c r="C3777" i="12" s="1"/>
  <c r="D3777" i="12" s="1"/>
  <c r="G3786" i="12"/>
  <c r="C3786" i="12" s="1"/>
  <c r="D3786" i="12" s="1"/>
  <c r="H3786" i="12" s="1"/>
  <c r="G3778" i="12"/>
  <c r="C3778" i="12" s="1"/>
  <c r="D3778" i="12" s="1"/>
  <c r="G3812" i="12"/>
  <c r="C3812" i="12" s="1"/>
  <c r="D3812" i="12" s="1"/>
  <c r="G3788" i="12"/>
  <c r="C3788" i="12" s="1"/>
  <c r="D3788" i="12" s="1"/>
  <c r="H3788" i="12" s="1"/>
  <c r="G3808" i="12"/>
  <c r="C3808" i="12" s="1"/>
  <c r="D3808" i="12" s="1"/>
  <c r="G3795" i="12"/>
  <c r="C3795" i="12" s="1"/>
  <c r="D3795" i="12" s="1"/>
  <c r="G3764" i="12"/>
  <c r="C3764" i="12" s="1"/>
  <c r="D3764" i="12" s="1"/>
  <c r="H3764" i="12" s="1"/>
  <c r="G3796" i="12"/>
  <c r="C3796" i="12" s="1"/>
  <c r="D3796" i="12" s="1"/>
  <c r="G3826" i="12"/>
  <c r="C3826" i="12" s="1"/>
  <c r="D3826" i="12" s="1"/>
  <c r="G3732" i="12"/>
  <c r="C3732" i="12" s="1"/>
  <c r="D3732" i="12" s="1"/>
  <c r="G3708" i="12"/>
  <c r="C3708" i="12" s="1"/>
  <c r="D3708" i="12" s="1"/>
  <c r="G3744" i="12"/>
  <c r="C3744" i="12" s="1"/>
  <c r="D3744" i="12" s="1"/>
  <c r="G3730" i="12"/>
  <c r="C3730" i="12" s="1"/>
  <c r="D3730" i="12" s="1"/>
  <c r="G3711" i="12"/>
  <c r="C3711" i="12" s="1"/>
  <c r="D3711" i="12" s="1"/>
  <c r="G3759" i="12"/>
  <c r="C3759" i="12" s="1"/>
  <c r="D3759" i="12" s="1"/>
  <c r="G3742" i="12"/>
  <c r="C3742" i="12" s="1"/>
  <c r="D3742" i="12" s="1"/>
  <c r="G3739" i="12"/>
  <c r="C3739" i="12" s="1"/>
  <c r="D3739" i="12" s="1"/>
  <c r="H3739" i="12" s="1"/>
  <c r="G3768" i="12"/>
  <c r="C3768" i="12" s="1"/>
  <c r="D3768" i="12" s="1"/>
  <c r="H3768" i="12" s="1"/>
  <c r="G3665" i="12"/>
  <c r="C3665" i="12" s="1"/>
  <c r="D3665" i="12" s="1"/>
  <c r="G3695" i="12"/>
  <c r="C3695" i="12" s="1"/>
  <c r="D3695" i="12" s="1"/>
  <c r="G3682" i="12"/>
  <c r="C3682" i="12" s="1"/>
  <c r="D3682" i="12" s="1"/>
  <c r="G3661" i="12"/>
  <c r="C3661" i="12" s="1"/>
  <c r="D3661" i="12" s="1"/>
  <c r="H3661" i="12" s="1"/>
  <c r="AF3661" i="12" s="1"/>
  <c r="G3684" i="12"/>
  <c r="C3684" i="12" s="1"/>
  <c r="D3684" i="12" s="1"/>
  <c r="G3652" i="12"/>
  <c r="C3652" i="12" s="1"/>
  <c r="D3652" i="12" s="1"/>
  <c r="H3652" i="12" s="1"/>
  <c r="AF3652" i="12" s="1"/>
  <c r="G3706" i="12"/>
  <c r="C3706" i="12" s="1"/>
  <c r="D3706" i="12" s="1"/>
  <c r="G3606" i="12"/>
  <c r="C3606" i="12" s="1"/>
  <c r="D3606" i="12" s="1"/>
  <c r="G3602" i="12"/>
  <c r="C3602" i="12" s="1"/>
  <c r="D3602" i="12" s="1"/>
  <c r="G3613" i="12"/>
  <c r="C3613" i="12" s="1"/>
  <c r="D3613" i="12" s="1"/>
  <c r="H3613" i="12" s="1"/>
  <c r="AF3613" i="12" s="1"/>
  <c r="G3614" i="12"/>
  <c r="C3614" i="12" s="1"/>
  <c r="D3614" i="12" s="1"/>
  <c r="G3593" i="12"/>
  <c r="C3593" i="12" s="1"/>
  <c r="D3593" i="12" s="1"/>
  <c r="H3593" i="12" s="1"/>
  <c r="G3639" i="12"/>
  <c r="C3639" i="12" s="1"/>
  <c r="D3639" i="12" s="1"/>
  <c r="G3628" i="12"/>
  <c r="C3628" i="12" s="1"/>
  <c r="D3628" i="12" s="1"/>
  <c r="G3623" i="12"/>
  <c r="C3623" i="12" s="1"/>
  <c r="D3623" i="12" s="1"/>
  <c r="G3373" i="12"/>
  <c r="C3373" i="12" s="1"/>
  <c r="D3373" i="12" s="1"/>
  <c r="H3373" i="12" s="1"/>
  <c r="G3629" i="12"/>
  <c r="C3629" i="12" s="1"/>
  <c r="D3629" i="12" s="1"/>
  <c r="G3555" i="12"/>
  <c r="C3555" i="12" s="1"/>
  <c r="D3555" i="12" s="1"/>
  <c r="G3592" i="12"/>
  <c r="C3592" i="12" s="1"/>
  <c r="D3592" i="12" s="1"/>
  <c r="G3491" i="12"/>
  <c r="C3491" i="12" s="1"/>
  <c r="D3491" i="12" s="1"/>
  <c r="G3495" i="12"/>
  <c r="C3495" i="12" s="1"/>
  <c r="D3495" i="12" s="1"/>
  <c r="G3509" i="12"/>
  <c r="C3509" i="12" s="1"/>
  <c r="D3509" i="12" s="1"/>
  <c r="G3531" i="12"/>
  <c r="C3531" i="12" s="1"/>
  <c r="D3531" i="12" s="1"/>
  <c r="G3467" i="12"/>
  <c r="C3467" i="12" s="1"/>
  <c r="D3467" i="12" s="1"/>
  <c r="G3465" i="12"/>
  <c r="C3465" i="12" s="1"/>
  <c r="D3465" i="12" s="1"/>
  <c r="H3465" i="12" s="1"/>
  <c r="AF3465" i="12" s="1"/>
  <c r="G3429" i="12"/>
  <c r="C3429" i="12" s="1"/>
  <c r="D3429" i="12" s="1"/>
  <c r="G3442" i="12"/>
  <c r="C3442" i="12" s="1"/>
  <c r="D3442" i="12" s="1"/>
  <c r="G3473" i="12"/>
  <c r="C3473" i="12" s="1"/>
  <c r="D3473" i="12" s="1"/>
  <c r="G3470" i="12"/>
  <c r="C3470" i="12" s="1"/>
  <c r="D3470" i="12" s="1"/>
  <c r="G3403" i="12"/>
  <c r="C3403" i="12" s="1"/>
  <c r="D3403" i="12" s="1"/>
  <c r="G3410" i="12"/>
  <c r="C3410" i="12" s="1"/>
  <c r="D3410" i="12" s="1"/>
  <c r="G3390" i="12"/>
  <c r="C3390" i="12" s="1"/>
  <c r="D3390" i="12" s="1"/>
  <c r="G3404" i="12"/>
  <c r="C3404" i="12" s="1"/>
  <c r="D3404" i="12" s="1"/>
  <c r="G3383" i="12"/>
  <c r="C3383" i="12" s="1"/>
  <c r="D3383" i="12" s="1"/>
  <c r="G3402" i="12"/>
  <c r="C3402" i="12" s="1"/>
  <c r="D3402" i="12" s="1"/>
  <c r="G3398" i="12"/>
  <c r="C3398" i="12" s="1"/>
  <c r="D3398" i="12" s="1"/>
  <c r="G3574" i="12"/>
  <c r="C3574" i="12" s="1"/>
  <c r="D3574" i="12" s="1"/>
  <c r="G3552" i="12"/>
  <c r="C3552" i="12" s="1"/>
  <c r="D3552" i="12" s="1"/>
  <c r="G3564" i="12"/>
  <c r="C3564" i="12" s="1"/>
  <c r="D3564" i="12" s="1"/>
  <c r="G3590" i="12"/>
  <c r="C3590" i="12" s="1"/>
  <c r="D3590" i="12" s="1"/>
  <c r="G3539" i="12"/>
  <c r="C3539" i="12" s="1"/>
  <c r="D3539" i="12" s="1"/>
  <c r="G3573" i="12"/>
  <c r="C3573" i="12" s="1"/>
  <c r="D3573" i="12" s="1"/>
  <c r="G3566" i="12"/>
  <c r="C3566" i="12" s="1"/>
  <c r="D3566" i="12" s="1"/>
  <c r="G3512" i="12"/>
  <c r="C3512" i="12" s="1"/>
  <c r="D3512" i="12" s="1"/>
  <c r="G3532" i="12"/>
  <c r="C3532" i="12" s="1"/>
  <c r="D3532" i="12" s="1"/>
  <c r="G3488" i="12"/>
  <c r="C3488" i="12" s="1"/>
  <c r="D3488" i="12" s="1"/>
  <c r="G3518" i="12"/>
  <c r="C3518" i="12" s="1"/>
  <c r="D3518" i="12" s="1"/>
  <c r="G3445" i="12"/>
  <c r="C3445" i="12" s="1"/>
  <c r="D3445" i="12" s="1"/>
  <c r="G3466" i="12"/>
  <c r="C3466" i="12" s="1"/>
  <c r="D3466" i="12" s="1"/>
  <c r="G3416" i="12"/>
  <c r="C3416" i="12" s="1"/>
  <c r="D3416" i="12" s="1"/>
  <c r="G3389" i="12"/>
  <c r="C3389" i="12" s="1"/>
  <c r="D3389" i="12" s="1"/>
  <c r="G3381" i="12"/>
  <c r="C3381" i="12" s="1"/>
  <c r="D3381" i="12" s="1"/>
  <c r="H3381" i="12" s="1"/>
  <c r="G3376" i="12"/>
  <c r="C3376" i="12" s="1"/>
  <c r="D3376" i="12" s="1"/>
  <c r="G3419" i="12"/>
  <c r="C3419" i="12" s="1"/>
  <c r="D3419" i="12" s="1"/>
  <c r="G3413" i="12"/>
  <c r="C3413" i="12" s="1"/>
  <c r="D3413" i="12" s="1"/>
  <c r="G3626" i="12"/>
  <c r="C3626" i="12" s="1"/>
  <c r="D3626" i="12" s="1"/>
  <c r="G3611" i="12"/>
  <c r="C3611" i="12" s="1"/>
  <c r="D3611" i="12" s="1"/>
  <c r="G3540" i="12"/>
  <c r="C3540" i="12" s="1"/>
  <c r="D3540" i="12" s="1"/>
  <c r="G3575" i="12"/>
  <c r="C3575" i="12" s="1"/>
  <c r="D3575" i="12" s="1"/>
  <c r="G3541" i="12"/>
  <c r="C3541" i="12" s="1"/>
  <c r="D3541" i="12" s="1"/>
  <c r="H3541" i="12" s="1"/>
  <c r="G3591" i="12"/>
  <c r="C3591" i="12" s="1"/>
  <c r="D3591" i="12" s="1"/>
  <c r="G3585" i="12"/>
  <c r="C3585" i="12" s="1"/>
  <c r="D3585" i="12" s="1"/>
  <c r="G3535" i="12"/>
  <c r="C3535" i="12" s="1"/>
  <c r="D3535" i="12" s="1"/>
  <c r="G3524" i="12"/>
  <c r="C3524" i="12" s="1"/>
  <c r="D3524" i="12" s="1"/>
  <c r="G3479" i="12"/>
  <c r="C3479" i="12" s="1"/>
  <c r="D3479" i="12" s="1"/>
  <c r="G3446" i="12"/>
  <c r="C3446" i="12" s="1"/>
  <c r="D3446" i="12" s="1"/>
  <c r="H3446" i="12" s="1"/>
  <c r="G3455" i="12"/>
  <c r="C3455" i="12" s="1"/>
  <c r="D3455" i="12" s="1"/>
  <c r="H3455" i="12" s="1"/>
  <c r="G3452" i="12"/>
  <c r="C3452" i="12" s="1"/>
  <c r="D3452" i="12" s="1"/>
  <c r="H3452" i="12" s="1"/>
  <c r="G3393" i="12"/>
  <c r="C3393" i="12" s="1"/>
  <c r="D3393" i="12" s="1"/>
  <c r="G3362" i="12"/>
  <c r="C3362" i="12" s="1"/>
  <c r="D3362" i="12" s="1"/>
  <c r="H3362" i="12" s="1"/>
  <c r="G3408" i="12"/>
  <c r="C3408" i="12" s="1"/>
  <c r="D3408" i="12" s="1"/>
  <c r="H3408" i="12" s="1"/>
  <c r="G3391" i="12"/>
  <c r="C3391" i="12" s="1"/>
  <c r="D3391" i="12" s="1"/>
  <c r="H3391" i="12" s="1"/>
  <c r="G3422" i="12"/>
  <c r="C3422" i="12" s="1"/>
  <c r="D3422" i="12" s="1"/>
  <c r="G3412" i="12"/>
  <c r="C3412" i="12" s="1"/>
  <c r="D3412" i="12" s="1"/>
  <c r="G3397" i="12"/>
  <c r="C3397" i="12" s="1"/>
  <c r="D3397" i="12" s="1"/>
  <c r="H3397" i="12" s="1"/>
  <c r="G3617" i="12"/>
  <c r="C3617" i="12" s="1"/>
  <c r="D3617" i="12" s="1"/>
  <c r="H3617" i="12" s="1"/>
  <c r="G3637" i="12"/>
  <c r="C3637" i="12" s="1"/>
  <c r="D3637" i="12" s="1"/>
  <c r="H3637" i="12" s="1"/>
  <c r="G3556" i="12"/>
  <c r="C3556" i="12" s="1"/>
  <c r="D3556" i="12" s="1"/>
  <c r="G3581" i="12"/>
  <c r="C3581" i="12" s="1"/>
  <c r="D3581" i="12" s="1"/>
  <c r="G3504" i="12"/>
  <c r="C3504" i="12" s="1"/>
  <c r="D3504" i="12" s="1"/>
  <c r="H3504" i="12" s="1"/>
  <c r="G3521" i="12"/>
  <c r="C3521" i="12" s="1"/>
  <c r="D3521" i="12" s="1"/>
  <c r="G3426" i="12"/>
  <c r="C3426" i="12" s="1"/>
  <c r="D3426" i="12" s="1"/>
  <c r="G3476" i="12"/>
  <c r="C3476" i="12" s="1"/>
  <c r="D3476" i="12" s="1"/>
  <c r="H3476" i="12" s="1"/>
  <c r="G3471" i="12"/>
  <c r="C3471" i="12" s="1"/>
  <c r="D3471" i="12" s="1"/>
  <c r="G3451" i="12"/>
  <c r="C3451" i="12" s="1"/>
  <c r="D3451" i="12" s="1"/>
  <c r="G3463" i="12"/>
  <c r="C3463" i="12" s="1"/>
  <c r="D3463" i="12" s="1"/>
  <c r="H3463" i="12" s="1"/>
  <c r="AF3463" i="12" s="1"/>
  <c r="G3434" i="12"/>
  <c r="C3434" i="12" s="1"/>
  <c r="D3434" i="12" s="1"/>
  <c r="G3453" i="12"/>
  <c r="C3453" i="12" s="1"/>
  <c r="D3453" i="12" s="1"/>
  <c r="G3468" i="12"/>
  <c r="C3468" i="12" s="1"/>
  <c r="D3468" i="12" s="1"/>
  <c r="G3364" i="12"/>
  <c r="C3364" i="12" s="1"/>
  <c r="D3364" i="12" s="1"/>
  <c r="H3364" i="12" s="1"/>
  <c r="G3414" i="12"/>
  <c r="C3414" i="12" s="1"/>
  <c r="D3414" i="12" s="1"/>
  <c r="H3414" i="12" s="1"/>
  <c r="G3380" i="12"/>
  <c r="C3380" i="12" s="1"/>
  <c r="D3380" i="12" s="1"/>
  <c r="G3366" i="12"/>
  <c r="C3366" i="12" s="1"/>
  <c r="D3366" i="12" s="1"/>
  <c r="G3636" i="12"/>
  <c r="C3636" i="12" s="1"/>
  <c r="D3636" i="12" s="1"/>
  <c r="G3568" i="12"/>
  <c r="C3568" i="12" s="1"/>
  <c r="D3568" i="12" s="1"/>
  <c r="G3584" i="12"/>
  <c r="C3584" i="12" s="1"/>
  <c r="D3584" i="12" s="1"/>
  <c r="G3500" i="12"/>
  <c r="C3500" i="12" s="1"/>
  <c r="D3500" i="12" s="1"/>
  <c r="G3486" i="12"/>
  <c r="C3486" i="12" s="1"/>
  <c r="D3486" i="12" s="1"/>
  <c r="G3485" i="12"/>
  <c r="C3485" i="12" s="1"/>
  <c r="D3485" i="12" s="1"/>
  <c r="G3482" i="12"/>
  <c r="C3482" i="12" s="1"/>
  <c r="D3482" i="12" s="1"/>
  <c r="G3425" i="12"/>
  <c r="C3425" i="12" s="1"/>
  <c r="D3425" i="12" s="1"/>
  <c r="G3372" i="12"/>
  <c r="C3372" i="12" s="1"/>
  <c r="D3372" i="12" s="1"/>
  <c r="G3423" i="12"/>
  <c r="C3423" i="12" s="1"/>
  <c r="D3423" i="12" s="1"/>
  <c r="G3625" i="12"/>
  <c r="C3625" i="12" s="1"/>
  <c r="D3625" i="12" s="1"/>
  <c r="G3615" i="12"/>
  <c r="C3615" i="12" s="1"/>
  <c r="D3615" i="12" s="1"/>
  <c r="H3615" i="12" s="1"/>
  <c r="AF3615" i="12" s="1"/>
  <c r="G3558" i="12"/>
  <c r="C3558" i="12" s="1"/>
  <c r="D3558" i="12" s="1"/>
  <c r="G3537" i="12"/>
  <c r="C3537" i="12" s="1"/>
  <c r="D3537" i="12" s="1"/>
  <c r="G3477" i="12"/>
  <c r="C3477" i="12" s="1"/>
  <c r="D3477" i="12" s="1"/>
  <c r="G3508" i="12"/>
  <c r="C3508" i="12" s="1"/>
  <c r="D3508" i="12" s="1"/>
  <c r="G3533" i="12"/>
  <c r="C3533" i="12" s="1"/>
  <c r="D3533" i="12" s="1"/>
  <c r="G3529" i="12"/>
  <c r="C3529" i="12" s="1"/>
  <c r="D3529" i="12" s="1"/>
  <c r="G3475" i="12"/>
  <c r="C3475" i="12" s="1"/>
  <c r="D3475" i="12" s="1"/>
  <c r="G3460" i="12"/>
  <c r="C3460" i="12" s="1"/>
  <c r="D3460" i="12" s="1"/>
  <c r="G3439" i="12"/>
  <c r="C3439" i="12" s="1"/>
  <c r="D3439" i="12" s="1"/>
  <c r="H3439" i="12" s="1"/>
  <c r="AF3439" i="12" s="1"/>
  <c r="G3436" i="12"/>
  <c r="C3436" i="12" s="1"/>
  <c r="D3436" i="12" s="1"/>
  <c r="H3436" i="12" s="1"/>
  <c r="G3384" i="12"/>
  <c r="C3384" i="12" s="1"/>
  <c r="D3384" i="12" s="1"/>
  <c r="G3378" i="12"/>
  <c r="C3378" i="12" s="1"/>
  <c r="D3378" i="12" s="1"/>
  <c r="H3378" i="12" s="1"/>
  <c r="AF3378" i="12" s="1"/>
  <c r="G3394" i="12"/>
  <c r="C3394" i="12" s="1"/>
  <c r="D3394" i="12" s="1"/>
  <c r="G3607" i="12"/>
  <c r="C3607" i="12" s="1"/>
  <c r="D3607" i="12" s="1"/>
  <c r="G3565" i="12"/>
  <c r="C3565" i="12" s="1"/>
  <c r="D3565" i="12" s="1"/>
  <c r="H3565" i="12" s="1"/>
  <c r="G3551" i="12"/>
  <c r="C3551" i="12" s="1"/>
  <c r="D3551" i="12" s="1"/>
  <c r="G3594" i="12"/>
  <c r="C3594" i="12" s="1"/>
  <c r="D3594" i="12" s="1"/>
  <c r="H3594" i="12" s="1"/>
  <c r="G3562" i="12"/>
  <c r="C3562" i="12" s="1"/>
  <c r="D3562" i="12" s="1"/>
  <c r="G3542" i="12"/>
  <c r="C3542" i="12" s="1"/>
  <c r="D3542" i="12" s="1"/>
  <c r="H3542" i="12" s="1"/>
  <c r="G3520" i="12"/>
  <c r="C3520" i="12" s="1"/>
  <c r="D3520" i="12" s="1"/>
  <c r="G3517" i="12"/>
  <c r="C3517" i="12" s="1"/>
  <c r="D3517" i="12" s="1"/>
  <c r="G3433" i="12"/>
  <c r="C3433" i="12" s="1"/>
  <c r="D3433" i="12" s="1"/>
  <c r="H3433" i="12" s="1"/>
  <c r="G3430" i="12"/>
  <c r="C3430" i="12" s="1"/>
  <c r="D3430" i="12" s="1"/>
  <c r="G3432" i="12"/>
  <c r="C3432" i="12" s="1"/>
  <c r="D3432" i="12" s="1"/>
  <c r="G3622" i="12"/>
  <c r="C3622" i="12" s="1"/>
  <c r="D3622" i="12" s="1"/>
  <c r="G3597" i="12"/>
  <c r="C3597" i="12" s="1"/>
  <c r="D3597" i="12" s="1"/>
  <c r="H3597" i="12" s="1"/>
  <c r="G3621" i="12"/>
  <c r="C3621" i="12" s="1"/>
  <c r="D3621" i="12" s="1"/>
  <c r="H3621" i="12" s="1"/>
  <c r="G3604" i="12"/>
  <c r="C3604" i="12" s="1"/>
  <c r="D3604" i="12" s="1"/>
  <c r="G3554" i="12"/>
  <c r="C3554" i="12" s="1"/>
  <c r="D3554" i="12" s="1"/>
  <c r="G3545" i="12"/>
  <c r="C3545" i="12" s="1"/>
  <c r="D3545" i="12" s="1"/>
  <c r="G3572" i="12"/>
  <c r="C3572" i="12" s="1"/>
  <c r="D3572" i="12" s="1"/>
  <c r="G3546" i="12"/>
  <c r="C3546" i="12" s="1"/>
  <c r="D3546" i="12" s="1"/>
  <c r="G3589" i="12"/>
  <c r="C3589" i="12" s="1"/>
  <c r="D3589" i="12" s="1"/>
  <c r="H3589" i="12" s="1"/>
  <c r="AF3589" i="12" s="1"/>
  <c r="G3578" i="12"/>
  <c r="C3578" i="12" s="1"/>
  <c r="D3578" i="12" s="1"/>
  <c r="G3548" i="12"/>
  <c r="C3548" i="12" s="1"/>
  <c r="D3548" i="12" s="1"/>
  <c r="G3528" i="12"/>
  <c r="C3528" i="12" s="1"/>
  <c r="D3528" i="12" s="1"/>
  <c r="H3528" i="12" s="1"/>
  <c r="G3492" i="12"/>
  <c r="C3492" i="12" s="1"/>
  <c r="D3492" i="12" s="1"/>
  <c r="G3392" i="12"/>
  <c r="C3392" i="12" s="1"/>
  <c r="D3392" i="12" s="1"/>
  <c r="H3392" i="12" s="1"/>
  <c r="G3395" i="12"/>
  <c r="C3395" i="12" s="1"/>
  <c r="D3395" i="12" s="1"/>
  <c r="H3395" i="12" s="1"/>
  <c r="G3411" i="12"/>
  <c r="C3411" i="12" s="1"/>
  <c r="D3411" i="12" s="1"/>
  <c r="H3411" i="12" s="1"/>
  <c r="AF3411" i="12" s="1"/>
  <c r="G3630" i="12"/>
  <c r="C3630" i="12" s="1"/>
  <c r="D3630" i="12" s="1"/>
  <c r="H3630" i="12" s="1"/>
  <c r="G3576" i="12"/>
  <c r="C3576" i="12" s="1"/>
  <c r="D3576" i="12" s="1"/>
  <c r="H3576" i="12" s="1"/>
  <c r="G3571" i="12"/>
  <c r="C3571" i="12" s="1"/>
  <c r="D3571" i="12" s="1"/>
  <c r="G3553" i="12"/>
  <c r="C3553" i="12" s="1"/>
  <c r="D3553" i="12" s="1"/>
  <c r="G3583" i="12"/>
  <c r="C3583" i="12" s="1"/>
  <c r="D3583" i="12" s="1"/>
  <c r="G3549" i="12"/>
  <c r="C3549" i="12" s="1"/>
  <c r="D3549" i="12" s="1"/>
  <c r="H3549" i="12" s="1"/>
  <c r="G3538" i="12"/>
  <c r="C3538" i="12" s="1"/>
  <c r="D3538" i="12" s="1"/>
  <c r="G3582" i="12"/>
  <c r="C3582" i="12" s="1"/>
  <c r="D3582" i="12" s="1"/>
  <c r="G3577" i="12"/>
  <c r="C3577" i="12" s="1"/>
  <c r="D3577" i="12" s="1"/>
  <c r="H3577" i="12" s="1"/>
  <c r="AF3577" i="12" s="1"/>
  <c r="G3547" i="12"/>
  <c r="C3547" i="12" s="1"/>
  <c r="D3547" i="12" s="1"/>
  <c r="G3567" i="12"/>
  <c r="C3567" i="12" s="1"/>
  <c r="D3567" i="12" s="1"/>
  <c r="G3527" i="12"/>
  <c r="C3527" i="12" s="1"/>
  <c r="D3527" i="12" s="1"/>
  <c r="G3513" i="12"/>
  <c r="C3513" i="12" s="1"/>
  <c r="D3513" i="12" s="1"/>
  <c r="G3487" i="12"/>
  <c r="C3487" i="12" s="1"/>
  <c r="D3487" i="12" s="1"/>
  <c r="G3523" i="12"/>
  <c r="C3523" i="12" s="1"/>
  <c r="D3523" i="12" s="1"/>
  <c r="G3505" i="12"/>
  <c r="C3505" i="12" s="1"/>
  <c r="D3505" i="12" s="1"/>
  <c r="G3458" i="12"/>
  <c r="C3458" i="12" s="1"/>
  <c r="D3458" i="12" s="1"/>
  <c r="G3472" i="12"/>
  <c r="C3472" i="12" s="1"/>
  <c r="D3472" i="12" s="1"/>
  <c r="H3472" i="12" s="1"/>
  <c r="G3478" i="12"/>
  <c r="C3478" i="12" s="1"/>
  <c r="D3478" i="12" s="1"/>
  <c r="H3478" i="12" s="1"/>
  <c r="G3462" i="12"/>
  <c r="C3462" i="12" s="1"/>
  <c r="D3462" i="12" s="1"/>
  <c r="G3441" i="12"/>
  <c r="C3441" i="12" s="1"/>
  <c r="D3441" i="12" s="1"/>
  <c r="H3441" i="12" s="1"/>
  <c r="G3396" i="12"/>
  <c r="C3396" i="12" s="1"/>
  <c r="D3396" i="12" s="1"/>
  <c r="G3363" i="12"/>
  <c r="C3363" i="12" s="1"/>
  <c r="D3363" i="12" s="1"/>
  <c r="G3387" i="12"/>
  <c r="C3387" i="12" s="1"/>
  <c r="D3387" i="12" s="1"/>
  <c r="H3387" i="12" s="1"/>
  <c r="G3401" i="12"/>
  <c r="C3401" i="12" s="1"/>
  <c r="D3401" i="12" s="1"/>
  <c r="G3400" i="12"/>
  <c r="C3400" i="12" s="1"/>
  <c r="D3400" i="12" s="1"/>
  <c r="G3640" i="12"/>
  <c r="C3640" i="12" s="1"/>
  <c r="D3640" i="12" s="1"/>
  <c r="H3640" i="12" s="1"/>
  <c r="G3633" i="12"/>
  <c r="C3633" i="12" s="1"/>
  <c r="D3633" i="12" s="1"/>
  <c r="H3633" i="12" s="1"/>
  <c r="G3557" i="12"/>
  <c r="C3557" i="12" s="1"/>
  <c r="D3557" i="12" s="1"/>
  <c r="G3586" i="12"/>
  <c r="C3586" i="12" s="1"/>
  <c r="D3586" i="12" s="1"/>
  <c r="G3588" i="12"/>
  <c r="C3588" i="12" s="1"/>
  <c r="D3588" i="12" s="1"/>
  <c r="G3530" i="12"/>
  <c r="C3530" i="12" s="1"/>
  <c r="D3530" i="12" s="1"/>
  <c r="G3522" i="12"/>
  <c r="C3522" i="12" s="1"/>
  <c r="D3522" i="12" s="1"/>
  <c r="G3498" i="12"/>
  <c r="C3498" i="12" s="1"/>
  <c r="D3498" i="12" s="1"/>
  <c r="G3493" i="12"/>
  <c r="C3493" i="12" s="1"/>
  <c r="D3493" i="12" s="1"/>
  <c r="G3489" i="12"/>
  <c r="C3489" i="12" s="1"/>
  <c r="D3489" i="12" s="1"/>
  <c r="H3489" i="12" s="1"/>
  <c r="G3525" i="12"/>
  <c r="C3525" i="12" s="1"/>
  <c r="D3525" i="12" s="1"/>
  <c r="G3484" i="12"/>
  <c r="C3484" i="12" s="1"/>
  <c r="D3484" i="12" s="1"/>
  <c r="H3484" i="12" s="1"/>
  <c r="G3494" i="12"/>
  <c r="C3494" i="12" s="1"/>
  <c r="D3494" i="12" s="1"/>
  <c r="G3428" i="12"/>
  <c r="C3428" i="12" s="1"/>
  <c r="D3428" i="12" s="1"/>
  <c r="G3424" i="12"/>
  <c r="C3424" i="12" s="1"/>
  <c r="D3424" i="12" s="1"/>
  <c r="G3447" i="12"/>
  <c r="C3447" i="12" s="1"/>
  <c r="D3447" i="12" s="1"/>
  <c r="G3454" i="12"/>
  <c r="C3454" i="12" s="1"/>
  <c r="D3454" i="12" s="1"/>
  <c r="H3454" i="12" s="1"/>
  <c r="G3469" i="12"/>
  <c r="C3469" i="12" s="1"/>
  <c r="D3469" i="12" s="1"/>
  <c r="H3469" i="12" s="1"/>
  <c r="G3438" i="12"/>
  <c r="C3438" i="12" s="1"/>
  <c r="D3438" i="12" s="1"/>
  <c r="G3405" i="12"/>
  <c r="C3405" i="12" s="1"/>
  <c r="D3405" i="12" s="1"/>
  <c r="G3369" i="12"/>
  <c r="C3369" i="12" s="1"/>
  <c r="D3369" i="12" s="1"/>
  <c r="G3407" i="12"/>
  <c r="C3407" i="12" s="1"/>
  <c r="D3407" i="12" s="1"/>
  <c r="G3374" i="12"/>
  <c r="C3374" i="12" s="1"/>
  <c r="D3374" i="12" s="1"/>
  <c r="H3374" i="12" s="1"/>
  <c r="G3359" i="12"/>
  <c r="C3359" i="12" s="1"/>
  <c r="D3359" i="12" s="1"/>
  <c r="H3359" i="12" s="1"/>
  <c r="AF3359" i="12" s="1"/>
  <c r="G3415" i="12"/>
  <c r="C3415" i="12" s="1"/>
  <c r="D3415" i="12" s="1"/>
  <c r="G3377" i="12"/>
  <c r="C3377" i="12" s="1"/>
  <c r="D3377" i="12" s="1"/>
  <c r="G3399" i="12"/>
  <c r="C3399" i="12" s="1"/>
  <c r="D3399" i="12" s="1"/>
  <c r="G3368" i="12"/>
  <c r="C3368" i="12" s="1"/>
  <c r="D3368" i="12" s="1"/>
  <c r="H3368" i="12" s="1"/>
  <c r="G3371" i="12"/>
  <c r="C3371" i="12" s="1"/>
  <c r="D3371" i="12" s="1"/>
  <c r="G3421" i="12"/>
  <c r="C3421" i="12" s="1"/>
  <c r="D3421" i="12" s="1"/>
  <c r="G3370" i="12"/>
  <c r="C3370" i="12" s="1"/>
  <c r="D3370" i="12" s="1"/>
  <c r="G3599" i="12"/>
  <c r="C3599" i="12" s="1"/>
  <c r="D3599" i="12" s="1"/>
  <c r="G3646" i="12"/>
  <c r="C3646" i="12" s="1"/>
  <c r="D3646" i="12" s="1"/>
  <c r="H3646" i="12" s="1"/>
  <c r="G3641" i="12"/>
  <c r="C3641" i="12" s="1"/>
  <c r="D3641" i="12" s="1"/>
  <c r="G3612" i="12"/>
  <c r="C3612" i="12" s="1"/>
  <c r="D3612" i="12" s="1"/>
  <c r="G3579" i="12"/>
  <c r="C3579" i="12" s="1"/>
  <c r="D3579" i="12" s="1"/>
  <c r="G3559" i="12"/>
  <c r="C3559" i="12" s="1"/>
  <c r="D3559" i="12" s="1"/>
  <c r="H3559" i="12" s="1"/>
  <c r="G3543" i="12"/>
  <c r="C3543" i="12" s="1"/>
  <c r="D3543" i="12" s="1"/>
  <c r="G3569" i="12"/>
  <c r="C3569" i="12" s="1"/>
  <c r="D3569" i="12" s="1"/>
  <c r="G3536" i="12"/>
  <c r="C3536" i="12" s="1"/>
  <c r="D3536" i="12" s="1"/>
  <c r="G3580" i="12"/>
  <c r="C3580" i="12" s="1"/>
  <c r="D3580" i="12" s="1"/>
  <c r="H3580" i="12" s="1"/>
  <c r="G3587" i="12"/>
  <c r="C3587" i="12" s="1"/>
  <c r="D3587" i="12" s="1"/>
  <c r="G3516" i="12"/>
  <c r="C3516" i="12" s="1"/>
  <c r="D3516" i="12" s="1"/>
  <c r="H3516" i="12" s="1"/>
  <c r="G3507" i="12"/>
  <c r="C3507" i="12" s="1"/>
  <c r="D3507" i="12" s="1"/>
  <c r="G3496" i="12"/>
  <c r="C3496" i="12" s="1"/>
  <c r="D3496" i="12" s="1"/>
  <c r="G3480" i="12"/>
  <c r="C3480" i="12" s="1"/>
  <c r="D3480" i="12" s="1"/>
  <c r="G3481" i="12"/>
  <c r="C3481" i="12" s="1"/>
  <c r="D3481" i="12" s="1"/>
  <c r="H3481" i="12" s="1"/>
  <c r="G3506" i="12"/>
  <c r="C3506" i="12" s="1"/>
  <c r="D3506" i="12" s="1"/>
  <c r="G3483" i="12"/>
  <c r="C3483" i="12" s="1"/>
  <c r="D3483" i="12" s="1"/>
  <c r="H3483" i="12" s="1"/>
  <c r="G3526" i="12"/>
  <c r="C3526" i="12" s="1"/>
  <c r="D3526" i="12" s="1"/>
  <c r="G3461" i="12"/>
  <c r="C3461" i="12" s="1"/>
  <c r="D3461" i="12" s="1"/>
  <c r="H3461" i="12" s="1"/>
  <c r="G3448" i="12"/>
  <c r="C3448" i="12" s="1"/>
  <c r="D3448" i="12" s="1"/>
  <c r="G3427" i="12"/>
  <c r="C3427" i="12" s="1"/>
  <c r="D3427" i="12" s="1"/>
  <c r="G3464" i="12"/>
  <c r="C3464" i="12" s="1"/>
  <c r="D3464" i="12" s="1"/>
  <c r="G3435" i="12"/>
  <c r="C3435" i="12" s="1"/>
  <c r="D3435" i="12" s="1"/>
  <c r="G3431" i="12"/>
  <c r="C3431" i="12" s="1"/>
  <c r="D3431" i="12" s="1"/>
  <c r="H3431" i="12" s="1"/>
  <c r="G3459" i="12"/>
  <c r="C3459" i="12" s="1"/>
  <c r="D3459" i="12" s="1"/>
  <c r="G3457" i="12"/>
  <c r="C3457" i="12" s="1"/>
  <c r="D3457" i="12" s="1"/>
  <c r="G3437" i="12"/>
  <c r="C3437" i="12" s="1"/>
  <c r="D3437" i="12" s="1"/>
  <c r="G3450" i="12"/>
  <c r="C3450" i="12" s="1"/>
  <c r="D3450" i="12" s="1"/>
  <c r="H3450" i="12" s="1"/>
  <c r="G3440" i="12"/>
  <c r="C3440" i="12" s="1"/>
  <c r="D3440" i="12" s="1"/>
  <c r="G3382" i="12"/>
  <c r="C3382" i="12" s="1"/>
  <c r="D3382" i="12" s="1"/>
  <c r="G3420" i="12"/>
  <c r="C3420" i="12" s="1"/>
  <c r="D3420" i="12" s="1"/>
  <c r="H3420" i="12" s="1"/>
  <c r="G3631" i="12"/>
  <c r="C3631" i="12" s="1"/>
  <c r="D3631" i="12" s="1"/>
  <c r="G3563" i="12"/>
  <c r="C3563" i="12" s="1"/>
  <c r="D3563" i="12" s="1"/>
  <c r="G3561" i="12"/>
  <c r="C3561" i="12" s="1"/>
  <c r="D3561" i="12" s="1"/>
  <c r="G3544" i="12"/>
  <c r="C3544" i="12" s="1"/>
  <c r="D3544" i="12" s="1"/>
  <c r="G3560" i="12"/>
  <c r="C3560" i="12" s="1"/>
  <c r="D3560" i="12" s="1"/>
  <c r="G3550" i="12"/>
  <c r="C3550" i="12" s="1"/>
  <c r="D3550" i="12" s="1"/>
  <c r="G3570" i="12"/>
  <c r="C3570" i="12" s="1"/>
  <c r="D3570" i="12" s="1"/>
  <c r="G3502" i="12"/>
  <c r="C3502" i="12" s="1"/>
  <c r="D3502" i="12" s="1"/>
  <c r="H3502" i="12" s="1"/>
  <c r="G3490" i="12"/>
  <c r="C3490" i="12" s="1"/>
  <c r="D3490" i="12" s="1"/>
  <c r="G3515" i="12"/>
  <c r="C3515" i="12" s="1"/>
  <c r="D3515" i="12" s="1"/>
  <c r="G3503" i="12"/>
  <c r="C3503" i="12" s="1"/>
  <c r="D3503" i="12" s="1"/>
  <c r="G3519" i="12"/>
  <c r="C3519" i="12" s="1"/>
  <c r="D3519" i="12" s="1"/>
  <c r="G3501" i="12"/>
  <c r="C3501" i="12" s="1"/>
  <c r="D3501" i="12" s="1"/>
  <c r="G3497" i="12"/>
  <c r="C3497" i="12" s="1"/>
  <c r="D3497" i="12" s="1"/>
  <c r="H3497" i="12" s="1"/>
  <c r="G3510" i="12"/>
  <c r="C3510" i="12" s="1"/>
  <c r="D3510" i="12" s="1"/>
  <c r="H3510" i="12" s="1"/>
  <c r="G3534" i="12"/>
  <c r="C3534" i="12" s="1"/>
  <c r="D3534" i="12" s="1"/>
  <c r="G3511" i="12"/>
  <c r="C3511" i="12" s="1"/>
  <c r="D3511" i="12" s="1"/>
  <c r="G3499" i="12"/>
  <c r="C3499" i="12" s="1"/>
  <c r="D3499" i="12" s="1"/>
  <c r="H3499" i="12" s="1"/>
  <c r="G3514" i="12"/>
  <c r="C3514" i="12" s="1"/>
  <c r="D3514" i="12" s="1"/>
  <c r="G3474" i="12"/>
  <c r="C3474" i="12" s="1"/>
  <c r="D3474" i="12" s="1"/>
  <c r="G3444" i="12"/>
  <c r="C3444" i="12" s="1"/>
  <c r="D3444" i="12" s="1"/>
  <c r="G3443" i="12"/>
  <c r="C3443" i="12" s="1"/>
  <c r="D3443" i="12" s="1"/>
  <c r="H3443" i="12" s="1"/>
  <c r="AF3443" i="12" s="1"/>
  <c r="G3456" i="12"/>
  <c r="C3456" i="12" s="1"/>
  <c r="D3456" i="12" s="1"/>
  <c r="G3449" i="12"/>
  <c r="C3449" i="12" s="1"/>
  <c r="D3449" i="12" s="1"/>
  <c r="G3418" i="12"/>
  <c r="C3418" i="12" s="1"/>
  <c r="D3418" i="12" s="1"/>
  <c r="G3379" i="12"/>
  <c r="C3379" i="12" s="1"/>
  <c r="D3379" i="12" s="1"/>
  <c r="G3386" i="12"/>
  <c r="C3386" i="12" s="1"/>
  <c r="D3386" i="12" s="1"/>
  <c r="G3417" i="12"/>
  <c r="C3417" i="12" s="1"/>
  <c r="D3417" i="12" s="1"/>
  <c r="G3385" i="12"/>
  <c r="C3385" i="12" s="1"/>
  <c r="D3385" i="12" s="1"/>
  <c r="H3385" i="12" s="1"/>
  <c r="AF3385" i="12" s="1"/>
  <c r="G3375" i="12"/>
  <c r="C3375" i="12" s="1"/>
  <c r="D3375" i="12" s="1"/>
  <c r="G3332" i="12"/>
  <c r="C3332" i="12" s="1"/>
  <c r="D3332" i="12" s="1"/>
  <c r="G3309" i="12"/>
  <c r="C3309" i="12" s="1"/>
  <c r="D3309" i="12" s="1"/>
  <c r="G3323" i="12"/>
  <c r="C3323" i="12" s="1"/>
  <c r="D3323" i="12" s="1"/>
  <c r="H3323" i="12" s="1"/>
  <c r="G3358" i="12"/>
  <c r="C3358" i="12" s="1"/>
  <c r="D3358" i="12" s="1"/>
  <c r="G3281" i="12"/>
  <c r="C3281" i="12" s="1"/>
  <c r="D3281" i="12" s="1"/>
  <c r="G3289" i="12"/>
  <c r="C3289" i="12" s="1"/>
  <c r="D3289" i="12" s="1"/>
  <c r="G3241" i="12"/>
  <c r="C3241" i="12" s="1"/>
  <c r="D3241" i="12" s="1"/>
  <c r="G3206" i="12"/>
  <c r="C3206" i="12" s="1"/>
  <c r="D3206" i="12" s="1"/>
  <c r="G3233" i="12"/>
  <c r="C3233" i="12" s="1"/>
  <c r="D3233" i="12" s="1"/>
  <c r="G3214" i="12"/>
  <c r="C3214" i="12" s="1"/>
  <c r="D3214" i="12" s="1"/>
  <c r="G3151" i="12"/>
  <c r="C3151" i="12" s="1"/>
  <c r="D3151" i="12" s="1"/>
  <c r="H3151" i="12" s="1"/>
  <c r="G3330" i="12"/>
  <c r="C3330" i="12" s="1"/>
  <c r="D3330" i="12" s="1"/>
  <c r="H3330" i="12" s="1"/>
  <c r="G3337" i="12"/>
  <c r="C3337" i="12" s="1"/>
  <c r="D3337" i="12" s="1"/>
  <c r="H3337" i="12" s="1"/>
  <c r="AF3337" i="12" s="1"/>
  <c r="G3311" i="12"/>
  <c r="C3311" i="12" s="1"/>
  <c r="D3311" i="12" s="1"/>
  <c r="G3343" i="12"/>
  <c r="C3343" i="12" s="1"/>
  <c r="D3343" i="12" s="1"/>
  <c r="G3361" i="12"/>
  <c r="C3361" i="12" s="1"/>
  <c r="D3361" i="12" s="1"/>
  <c r="G3251" i="12"/>
  <c r="C3251" i="12" s="1"/>
  <c r="D3251" i="12" s="1"/>
  <c r="H3251" i="12" s="1"/>
  <c r="G3272" i="12"/>
  <c r="C3272" i="12" s="1"/>
  <c r="D3272" i="12" s="1"/>
  <c r="G3242" i="12"/>
  <c r="C3242" i="12" s="1"/>
  <c r="D3242" i="12" s="1"/>
  <c r="H3242" i="12" s="1"/>
  <c r="AF3242" i="12" s="1"/>
  <c r="G3296" i="12"/>
  <c r="C3296" i="12" s="1"/>
  <c r="D3296" i="12" s="1"/>
  <c r="G3260" i="12"/>
  <c r="C3260" i="12" s="1"/>
  <c r="D3260" i="12" s="1"/>
  <c r="H3260" i="12" s="1"/>
  <c r="G3244" i="12"/>
  <c r="C3244" i="12" s="1"/>
  <c r="D3244" i="12" s="1"/>
  <c r="G3195" i="12"/>
  <c r="C3195" i="12" s="1"/>
  <c r="D3195" i="12" s="1"/>
  <c r="H3195" i="12" s="1"/>
  <c r="G3238" i="12"/>
  <c r="C3238" i="12" s="1"/>
  <c r="D3238" i="12" s="1"/>
  <c r="H3238" i="12" s="1"/>
  <c r="G3216" i="12"/>
  <c r="C3216" i="12" s="1"/>
  <c r="D3216" i="12" s="1"/>
  <c r="H3216" i="12" s="1"/>
  <c r="G3166" i="12"/>
  <c r="C3166" i="12" s="1"/>
  <c r="D3166" i="12" s="1"/>
  <c r="H3166" i="12" s="1"/>
  <c r="G3360" i="12"/>
  <c r="C3360" i="12" s="1"/>
  <c r="D3360" i="12" s="1"/>
  <c r="H3360" i="12" s="1"/>
  <c r="G3298" i="12"/>
  <c r="C3298" i="12" s="1"/>
  <c r="D3298" i="12" s="1"/>
  <c r="G3315" i="12"/>
  <c r="C3315" i="12" s="1"/>
  <c r="D3315" i="12" s="1"/>
  <c r="G3245" i="12"/>
  <c r="C3245" i="12" s="1"/>
  <c r="D3245" i="12" s="1"/>
  <c r="H3245" i="12" s="1"/>
  <c r="AF3245" i="12" s="1"/>
  <c r="G3253" i="12"/>
  <c r="C3253" i="12" s="1"/>
  <c r="D3253" i="12" s="1"/>
  <c r="G3267" i="12"/>
  <c r="C3267" i="12" s="1"/>
  <c r="D3267" i="12" s="1"/>
  <c r="H3267" i="12" s="1"/>
  <c r="G3265" i="12"/>
  <c r="C3265" i="12" s="1"/>
  <c r="D3265" i="12" s="1"/>
  <c r="G3234" i="12"/>
  <c r="C3234" i="12" s="1"/>
  <c r="D3234" i="12" s="1"/>
  <c r="G3201" i="12"/>
  <c r="C3201" i="12" s="1"/>
  <c r="D3201" i="12" s="1"/>
  <c r="G3225" i="12"/>
  <c r="C3225" i="12" s="1"/>
  <c r="D3225" i="12" s="1"/>
  <c r="G3185" i="12"/>
  <c r="C3185" i="12" s="1"/>
  <c r="D3185" i="12" s="1"/>
  <c r="G3128" i="12"/>
  <c r="C3128" i="12" s="1"/>
  <c r="D3128" i="12" s="1"/>
  <c r="G3269" i="12"/>
  <c r="C3269" i="12" s="1"/>
  <c r="D3269" i="12" s="1"/>
  <c r="H3269" i="12" s="1"/>
  <c r="G3294" i="12"/>
  <c r="C3294" i="12" s="1"/>
  <c r="D3294" i="12" s="1"/>
  <c r="H3294" i="12" s="1"/>
  <c r="G3259" i="12"/>
  <c r="C3259" i="12" s="1"/>
  <c r="D3259" i="12" s="1"/>
  <c r="G3263" i="12"/>
  <c r="C3263" i="12" s="1"/>
  <c r="D3263" i="12" s="1"/>
  <c r="H3263" i="12" s="1"/>
  <c r="G3288" i="12"/>
  <c r="C3288" i="12" s="1"/>
  <c r="D3288" i="12" s="1"/>
  <c r="H3288" i="12" s="1"/>
  <c r="G3271" i="12"/>
  <c r="C3271" i="12" s="1"/>
  <c r="D3271" i="12" s="1"/>
  <c r="G3277" i="12"/>
  <c r="C3277" i="12" s="1"/>
  <c r="D3277" i="12" s="1"/>
  <c r="G3181" i="12"/>
  <c r="C3181" i="12" s="1"/>
  <c r="D3181" i="12" s="1"/>
  <c r="G3186" i="12"/>
  <c r="C3186" i="12" s="1"/>
  <c r="D3186" i="12" s="1"/>
  <c r="G3188" i="12"/>
  <c r="C3188" i="12" s="1"/>
  <c r="D3188" i="12" s="1"/>
  <c r="H3188" i="12" s="1"/>
  <c r="AF3188" i="12" s="1"/>
  <c r="G3222" i="12"/>
  <c r="C3222" i="12" s="1"/>
  <c r="D3222" i="12" s="1"/>
  <c r="G3230" i="12"/>
  <c r="C3230" i="12" s="1"/>
  <c r="D3230" i="12" s="1"/>
  <c r="G3388" i="12"/>
  <c r="C3388" i="12" s="1"/>
  <c r="D3388" i="12" s="1"/>
  <c r="G3334" i="12"/>
  <c r="C3334" i="12" s="1"/>
  <c r="D3334" i="12" s="1"/>
  <c r="G3326" i="12"/>
  <c r="C3326" i="12" s="1"/>
  <c r="D3326" i="12" s="1"/>
  <c r="H3326" i="12" s="1"/>
  <c r="G3278" i="12"/>
  <c r="C3278" i="12" s="1"/>
  <c r="D3278" i="12" s="1"/>
  <c r="G3254" i="12"/>
  <c r="C3254" i="12" s="1"/>
  <c r="D3254" i="12" s="1"/>
  <c r="H3254" i="12" s="1"/>
  <c r="G3207" i="12"/>
  <c r="C3207" i="12" s="1"/>
  <c r="D3207" i="12" s="1"/>
  <c r="G3221" i="12"/>
  <c r="C3221" i="12" s="1"/>
  <c r="D3221" i="12" s="1"/>
  <c r="G3210" i="12"/>
  <c r="C3210" i="12" s="1"/>
  <c r="D3210" i="12" s="1"/>
  <c r="H3210" i="12" s="1"/>
  <c r="G3200" i="12"/>
  <c r="C3200" i="12" s="1"/>
  <c r="D3200" i="12" s="1"/>
  <c r="G3140" i="12"/>
  <c r="C3140" i="12" s="1"/>
  <c r="D3140" i="12" s="1"/>
  <c r="G3165" i="12"/>
  <c r="C3165" i="12" s="1"/>
  <c r="D3165" i="12" s="1"/>
  <c r="G3175" i="12"/>
  <c r="C3175" i="12" s="1"/>
  <c r="D3175" i="12" s="1"/>
  <c r="G3308" i="12"/>
  <c r="C3308" i="12" s="1"/>
  <c r="D3308" i="12" s="1"/>
  <c r="G3301" i="12"/>
  <c r="C3301" i="12" s="1"/>
  <c r="D3301" i="12" s="1"/>
  <c r="H3301" i="12" s="1"/>
  <c r="G3261" i="12"/>
  <c r="C3261" i="12" s="1"/>
  <c r="D3261" i="12" s="1"/>
  <c r="G3266" i="12"/>
  <c r="C3266" i="12" s="1"/>
  <c r="D3266" i="12" s="1"/>
  <c r="G3282" i="12"/>
  <c r="C3282" i="12" s="1"/>
  <c r="D3282" i="12" s="1"/>
  <c r="G3236" i="12"/>
  <c r="C3236" i="12" s="1"/>
  <c r="D3236" i="12" s="1"/>
  <c r="H3236" i="12" s="1"/>
  <c r="AF3236" i="12" s="1"/>
  <c r="G3208" i="12"/>
  <c r="C3208" i="12" s="1"/>
  <c r="D3208" i="12" s="1"/>
  <c r="G3193" i="12"/>
  <c r="C3193" i="12" s="1"/>
  <c r="D3193" i="12" s="1"/>
  <c r="G3148" i="12"/>
  <c r="C3148" i="12" s="1"/>
  <c r="D3148" i="12" s="1"/>
  <c r="H3148" i="12" s="1"/>
  <c r="AF3148" i="12" s="1"/>
  <c r="G3121" i="12"/>
  <c r="C3121" i="12" s="1"/>
  <c r="D3121" i="12" s="1"/>
  <c r="H3121" i="12" s="1"/>
  <c r="G3409" i="12"/>
  <c r="C3409" i="12" s="1"/>
  <c r="D3409" i="12" s="1"/>
  <c r="G3351" i="12"/>
  <c r="C3351" i="12" s="1"/>
  <c r="D3351" i="12" s="1"/>
  <c r="H3351" i="12" s="1"/>
  <c r="G3340" i="12"/>
  <c r="C3340" i="12" s="1"/>
  <c r="D3340" i="12" s="1"/>
  <c r="G3331" i="12"/>
  <c r="C3331" i="12" s="1"/>
  <c r="D3331" i="12" s="1"/>
  <c r="G3310" i="12"/>
  <c r="C3310" i="12" s="1"/>
  <c r="D3310" i="12" s="1"/>
  <c r="G3339" i="12"/>
  <c r="C3339" i="12" s="1"/>
  <c r="D3339" i="12" s="1"/>
  <c r="G3299" i="12"/>
  <c r="C3299" i="12" s="1"/>
  <c r="D3299" i="12" s="1"/>
  <c r="G3240" i="12"/>
  <c r="C3240" i="12" s="1"/>
  <c r="D3240" i="12" s="1"/>
  <c r="G3280" i="12"/>
  <c r="C3280" i="12" s="1"/>
  <c r="D3280" i="12" s="1"/>
  <c r="G3264" i="12"/>
  <c r="C3264" i="12" s="1"/>
  <c r="D3264" i="12" s="1"/>
  <c r="G3270" i="12"/>
  <c r="C3270" i="12" s="1"/>
  <c r="D3270" i="12" s="1"/>
  <c r="G3226" i="12"/>
  <c r="C3226" i="12" s="1"/>
  <c r="D3226" i="12" s="1"/>
  <c r="G3194" i="12"/>
  <c r="C3194" i="12" s="1"/>
  <c r="D3194" i="12" s="1"/>
  <c r="G3235" i="12"/>
  <c r="C3235" i="12" s="1"/>
  <c r="D3235" i="12" s="1"/>
  <c r="G3124" i="12"/>
  <c r="C3124" i="12" s="1"/>
  <c r="D3124" i="12" s="1"/>
  <c r="G3119" i="12"/>
  <c r="C3119" i="12" s="1"/>
  <c r="D3119" i="12" s="1"/>
  <c r="G3154" i="12"/>
  <c r="C3154" i="12" s="1"/>
  <c r="D3154" i="12" s="1"/>
  <c r="G3131" i="12"/>
  <c r="C3131" i="12" s="1"/>
  <c r="D3131" i="12" s="1"/>
  <c r="G3174" i="12"/>
  <c r="C3174" i="12" s="1"/>
  <c r="D3174" i="12" s="1"/>
  <c r="G3120" i="12"/>
  <c r="C3120" i="12" s="1"/>
  <c r="D3120" i="12" s="1"/>
  <c r="G3153" i="12"/>
  <c r="C3153" i="12" s="1"/>
  <c r="D3153" i="12" s="1"/>
  <c r="G3172" i="12"/>
  <c r="C3172" i="12" s="1"/>
  <c r="D3172" i="12" s="1"/>
  <c r="G3318" i="12"/>
  <c r="C3318" i="12" s="1"/>
  <c r="D3318" i="12" s="1"/>
  <c r="G3307" i="12"/>
  <c r="C3307" i="12" s="1"/>
  <c r="D3307" i="12" s="1"/>
  <c r="G3338" i="12"/>
  <c r="C3338" i="12" s="1"/>
  <c r="D3338" i="12" s="1"/>
  <c r="G3350" i="12"/>
  <c r="C3350" i="12" s="1"/>
  <c r="D3350" i="12" s="1"/>
  <c r="H3350" i="12" s="1"/>
  <c r="AF3350" i="12" s="1"/>
  <c r="G3357" i="12"/>
  <c r="C3357" i="12" s="1"/>
  <c r="D3357" i="12" s="1"/>
  <c r="G3353" i="12"/>
  <c r="C3353" i="12" s="1"/>
  <c r="D3353" i="12" s="1"/>
  <c r="G3317" i="12"/>
  <c r="C3317" i="12" s="1"/>
  <c r="D3317" i="12" s="1"/>
  <c r="G3252" i="12"/>
  <c r="C3252" i="12" s="1"/>
  <c r="D3252" i="12" s="1"/>
  <c r="G3243" i="12"/>
  <c r="C3243" i="12" s="1"/>
  <c r="D3243" i="12" s="1"/>
  <c r="G3197" i="12"/>
  <c r="C3197" i="12" s="1"/>
  <c r="D3197" i="12" s="1"/>
  <c r="G3232" i="12"/>
  <c r="C3232" i="12" s="1"/>
  <c r="D3232" i="12" s="1"/>
  <c r="G3229" i="12"/>
  <c r="C3229" i="12" s="1"/>
  <c r="D3229" i="12" s="1"/>
  <c r="H3229" i="12" s="1"/>
  <c r="G3223" i="12"/>
  <c r="C3223" i="12" s="1"/>
  <c r="D3223" i="12" s="1"/>
  <c r="G3203" i="12"/>
  <c r="C3203" i="12" s="1"/>
  <c r="D3203" i="12" s="1"/>
  <c r="G3168" i="12"/>
  <c r="C3168" i="12" s="1"/>
  <c r="D3168" i="12" s="1"/>
  <c r="G3161" i="12"/>
  <c r="C3161" i="12" s="1"/>
  <c r="D3161" i="12" s="1"/>
  <c r="G3141" i="12"/>
  <c r="C3141" i="12" s="1"/>
  <c r="D3141" i="12" s="1"/>
  <c r="G3127" i="12"/>
  <c r="C3127" i="12" s="1"/>
  <c r="D3127" i="12" s="1"/>
  <c r="H3127" i="12" s="1"/>
  <c r="AF3127" i="12" s="1"/>
  <c r="G3176" i="12"/>
  <c r="C3176" i="12" s="1"/>
  <c r="D3176" i="12" s="1"/>
  <c r="G3142" i="12"/>
  <c r="C3142" i="12" s="1"/>
  <c r="D3142" i="12" s="1"/>
  <c r="G3365" i="12"/>
  <c r="C3365" i="12" s="1"/>
  <c r="D3365" i="12" s="1"/>
  <c r="G3367" i="12"/>
  <c r="C3367" i="12" s="1"/>
  <c r="D3367" i="12" s="1"/>
  <c r="G3355" i="12"/>
  <c r="C3355" i="12" s="1"/>
  <c r="D3355" i="12" s="1"/>
  <c r="G3320" i="12"/>
  <c r="C3320" i="12" s="1"/>
  <c r="D3320" i="12" s="1"/>
  <c r="G3316" i="12"/>
  <c r="C3316" i="12" s="1"/>
  <c r="D3316" i="12" s="1"/>
  <c r="G3345" i="12"/>
  <c r="C3345" i="12" s="1"/>
  <c r="D3345" i="12" s="1"/>
  <c r="G3335" i="12"/>
  <c r="C3335" i="12" s="1"/>
  <c r="D3335" i="12" s="1"/>
  <c r="G3344" i="12"/>
  <c r="C3344" i="12" s="1"/>
  <c r="D3344" i="12" s="1"/>
  <c r="G3352" i="12"/>
  <c r="C3352" i="12" s="1"/>
  <c r="D3352" i="12" s="1"/>
  <c r="H3352" i="12" s="1"/>
  <c r="G3346" i="12"/>
  <c r="C3346" i="12" s="1"/>
  <c r="D3346" i="12" s="1"/>
  <c r="G3286" i="12"/>
  <c r="C3286" i="12" s="1"/>
  <c r="D3286" i="12" s="1"/>
  <c r="H3286" i="12" s="1"/>
  <c r="G3292" i="12"/>
  <c r="C3292" i="12" s="1"/>
  <c r="D3292" i="12" s="1"/>
  <c r="G3274" i="12"/>
  <c r="C3274" i="12" s="1"/>
  <c r="D3274" i="12" s="1"/>
  <c r="H3274" i="12" s="1"/>
  <c r="G3255" i="12"/>
  <c r="C3255" i="12" s="1"/>
  <c r="D3255" i="12" s="1"/>
  <c r="G3279" i="12"/>
  <c r="C3279" i="12" s="1"/>
  <c r="D3279" i="12" s="1"/>
  <c r="H3279" i="12" s="1"/>
  <c r="G3275" i="12"/>
  <c r="C3275" i="12" s="1"/>
  <c r="D3275" i="12" s="1"/>
  <c r="G3256" i="12"/>
  <c r="C3256" i="12" s="1"/>
  <c r="D3256" i="12" s="1"/>
  <c r="G3297" i="12"/>
  <c r="C3297" i="12" s="1"/>
  <c r="D3297" i="12" s="1"/>
  <c r="G3293" i="12"/>
  <c r="C3293" i="12" s="1"/>
  <c r="D3293" i="12" s="1"/>
  <c r="G3268" i="12"/>
  <c r="C3268" i="12" s="1"/>
  <c r="D3268" i="12" s="1"/>
  <c r="G3231" i="12"/>
  <c r="C3231" i="12" s="1"/>
  <c r="D3231" i="12" s="1"/>
  <c r="G3228" i="12"/>
  <c r="C3228" i="12" s="1"/>
  <c r="D3228" i="12" s="1"/>
  <c r="G3184" i="12"/>
  <c r="C3184" i="12" s="1"/>
  <c r="D3184" i="12" s="1"/>
  <c r="G3219" i="12"/>
  <c r="C3219" i="12" s="1"/>
  <c r="D3219" i="12" s="1"/>
  <c r="H3219" i="12" s="1"/>
  <c r="G3213" i="12"/>
  <c r="C3213" i="12" s="1"/>
  <c r="D3213" i="12" s="1"/>
  <c r="G3220" i="12"/>
  <c r="C3220" i="12" s="1"/>
  <c r="D3220" i="12" s="1"/>
  <c r="G3190" i="12"/>
  <c r="C3190" i="12" s="1"/>
  <c r="D3190" i="12" s="1"/>
  <c r="G3205" i="12"/>
  <c r="C3205" i="12" s="1"/>
  <c r="D3205" i="12" s="1"/>
  <c r="G3209" i="12"/>
  <c r="C3209" i="12" s="1"/>
  <c r="D3209" i="12" s="1"/>
  <c r="G3150" i="12"/>
  <c r="C3150" i="12" s="1"/>
  <c r="D3150" i="12" s="1"/>
  <c r="G3144" i="12"/>
  <c r="C3144" i="12" s="1"/>
  <c r="D3144" i="12" s="1"/>
  <c r="H3144" i="12" s="1"/>
  <c r="G3147" i="12"/>
  <c r="C3147" i="12" s="1"/>
  <c r="D3147" i="12" s="1"/>
  <c r="G3146" i="12"/>
  <c r="C3146" i="12" s="1"/>
  <c r="D3146" i="12" s="1"/>
  <c r="G3155" i="12"/>
  <c r="C3155" i="12" s="1"/>
  <c r="D3155" i="12" s="1"/>
  <c r="G3162" i="12"/>
  <c r="C3162" i="12" s="1"/>
  <c r="D3162" i="12" s="1"/>
  <c r="G3156" i="12"/>
  <c r="C3156" i="12" s="1"/>
  <c r="D3156" i="12" s="1"/>
  <c r="H3156" i="12" s="1"/>
  <c r="G3171" i="12"/>
  <c r="C3171" i="12" s="1"/>
  <c r="D3171" i="12" s="1"/>
  <c r="G3158" i="12"/>
  <c r="C3158" i="12" s="1"/>
  <c r="D3158" i="12" s="1"/>
  <c r="H3158" i="12" s="1"/>
  <c r="G3341" i="12"/>
  <c r="C3341" i="12" s="1"/>
  <c r="D3341" i="12" s="1"/>
  <c r="G3336" i="12"/>
  <c r="C3336" i="12" s="1"/>
  <c r="D3336" i="12" s="1"/>
  <c r="H3336" i="12" s="1"/>
  <c r="G3306" i="12"/>
  <c r="C3306" i="12" s="1"/>
  <c r="D3306" i="12" s="1"/>
  <c r="H3306" i="12" s="1"/>
  <c r="G3319" i="12"/>
  <c r="C3319" i="12" s="1"/>
  <c r="D3319" i="12" s="1"/>
  <c r="G3354" i="12"/>
  <c r="C3354" i="12" s="1"/>
  <c r="D3354" i="12" s="1"/>
  <c r="H3354" i="12" s="1"/>
  <c r="G3304" i="12"/>
  <c r="C3304" i="12" s="1"/>
  <c r="D3304" i="12" s="1"/>
  <c r="H3304" i="12" s="1"/>
  <c r="AF3304" i="12" s="1"/>
  <c r="G3300" i="12"/>
  <c r="C3300" i="12" s="1"/>
  <c r="D3300" i="12" s="1"/>
  <c r="G3291" i="12"/>
  <c r="C3291" i="12" s="1"/>
  <c r="D3291" i="12" s="1"/>
  <c r="H3291" i="12" s="1"/>
  <c r="G3262" i="12"/>
  <c r="C3262" i="12" s="1"/>
  <c r="D3262" i="12" s="1"/>
  <c r="G3258" i="12"/>
  <c r="C3258" i="12" s="1"/>
  <c r="D3258" i="12" s="1"/>
  <c r="G3290" i="12"/>
  <c r="C3290" i="12" s="1"/>
  <c r="D3290" i="12" s="1"/>
  <c r="G3284" i="12"/>
  <c r="C3284" i="12" s="1"/>
  <c r="D3284" i="12" s="1"/>
  <c r="G3257" i="12"/>
  <c r="C3257" i="12" s="1"/>
  <c r="D3257" i="12" s="1"/>
  <c r="H3257" i="12" s="1"/>
  <c r="G3250" i="12"/>
  <c r="C3250" i="12" s="1"/>
  <c r="D3250" i="12" s="1"/>
  <c r="H3250" i="12" s="1"/>
  <c r="G3247" i="12"/>
  <c r="C3247" i="12" s="1"/>
  <c r="D3247" i="12" s="1"/>
  <c r="G3224" i="12"/>
  <c r="C3224" i="12" s="1"/>
  <c r="D3224" i="12" s="1"/>
  <c r="G3189" i="12"/>
  <c r="C3189" i="12" s="1"/>
  <c r="D3189" i="12" s="1"/>
  <c r="G3191" i="12"/>
  <c r="C3191" i="12" s="1"/>
  <c r="D3191" i="12" s="1"/>
  <c r="G3180" i="12"/>
  <c r="C3180" i="12" s="1"/>
  <c r="D3180" i="12" s="1"/>
  <c r="H3180" i="12" s="1"/>
  <c r="G3239" i="12"/>
  <c r="C3239" i="12" s="1"/>
  <c r="D3239" i="12" s="1"/>
  <c r="G3178" i="12"/>
  <c r="C3178" i="12" s="1"/>
  <c r="D3178" i="12" s="1"/>
  <c r="G3167" i="12"/>
  <c r="C3167" i="12" s="1"/>
  <c r="D3167" i="12" s="1"/>
  <c r="G3123" i="12"/>
  <c r="C3123" i="12" s="1"/>
  <c r="D3123" i="12" s="1"/>
  <c r="H3123" i="12" s="1"/>
  <c r="G3170" i="12"/>
  <c r="C3170" i="12" s="1"/>
  <c r="D3170" i="12" s="1"/>
  <c r="G3356" i="12"/>
  <c r="C3356" i="12" s="1"/>
  <c r="D3356" i="12" s="1"/>
  <c r="G3325" i="12"/>
  <c r="C3325" i="12" s="1"/>
  <c r="D3325" i="12" s="1"/>
  <c r="H3325" i="12" s="1"/>
  <c r="G3314" i="12"/>
  <c r="C3314" i="12" s="1"/>
  <c r="D3314" i="12" s="1"/>
  <c r="G3348" i="12"/>
  <c r="C3348" i="12" s="1"/>
  <c r="D3348" i="12" s="1"/>
  <c r="G3303" i="12"/>
  <c r="C3303" i="12" s="1"/>
  <c r="D3303" i="12" s="1"/>
  <c r="G3329" i="12"/>
  <c r="C3329" i="12" s="1"/>
  <c r="D3329" i="12" s="1"/>
  <c r="H3329" i="12" s="1"/>
  <c r="G3305" i="12"/>
  <c r="C3305" i="12" s="1"/>
  <c r="D3305" i="12" s="1"/>
  <c r="G3328" i="12"/>
  <c r="C3328" i="12" s="1"/>
  <c r="D3328" i="12" s="1"/>
  <c r="G3321" i="12"/>
  <c r="C3321" i="12" s="1"/>
  <c r="D3321" i="12" s="1"/>
  <c r="H3321" i="12" s="1"/>
  <c r="G3322" i="12"/>
  <c r="C3322" i="12" s="1"/>
  <c r="D3322" i="12" s="1"/>
  <c r="G3248" i="12"/>
  <c r="C3248" i="12" s="1"/>
  <c r="D3248" i="12" s="1"/>
  <c r="G3249" i="12"/>
  <c r="C3249" i="12" s="1"/>
  <c r="D3249" i="12" s="1"/>
  <c r="G3273" i="12"/>
  <c r="C3273" i="12" s="1"/>
  <c r="D3273" i="12" s="1"/>
  <c r="G3287" i="12"/>
  <c r="C3287" i="12" s="1"/>
  <c r="D3287" i="12" s="1"/>
  <c r="G3295" i="12"/>
  <c r="C3295" i="12" s="1"/>
  <c r="D3295" i="12" s="1"/>
  <c r="G3202" i="12"/>
  <c r="C3202" i="12" s="1"/>
  <c r="D3202" i="12" s="1"/>
  <c r="G3212" i="12"/>
  <c r="C3212" i="12" s="1"/>
  <c r="D3212" i="12" s="1"/>
  <c r="G3196" i="12"/>
  <c r="C3196" i="12" s="1"/>
  <c r="D3196" i="12" s="1"/>
  <c r="H3196" i="12" s="1"/>
  <c r="G3192" i="12"/>
  <c r="C3192" i="12" s="1"/>
  <c r="D3192" i="12" s="1"/>
  <c r="H3192" i="12" s="1"/>
  <c r="AF3192" i="12" s="1"/>
  <c r="G3227" i="12"/>
  <c r="C3227" i="12" s="1"/>
  <c r="D3227" i="12" s="1"/>
  <c r="G3218" i="12"/>
  <c r="C3218" i="12" s="1"/>
  <c r="D3218" i="12" s="1"/>
  <c r="G3159" i="12"/>
  <c r="C3159" i="12" s="1"/>
  <c r="D3159" i="12" s="1"/>
  <c r="G3133" i="12"/>
  <c r="C3133" i="12" s="1"/>
  <c r="D3133" i="12" s="1"/>
  <c r="G3145" i="12"/>
  <c r="C3145" i="12" s="1"/>
  <c r="D3145" i="12" s="1"/>
  <c r="G3143" i="12"/>
  <c r="C3143" i="12" s="1"/>
  <c r="D3143" i="12" s="1"/>
  <c r="G3137" i="12"/>
  <c r="C3137" i="12" s="1"/>
  <c r="D3137" i="12" s="1"/>
  <c r="G3163" i="12"/>
  <c r="C3163" i="12" s="1"/>
  <c r="D3163" i="12" s="1"/>
  <c r="H3163" i="12" s="1"/>
  <c r="AF3163" i="12" s="1"/>
  <c r="G3134" i="12"/>
  <c r="C3134" i="12" s="1"/>
  <c r="D3134" i="12" s="1"/>
  <c r="G3129" i="12"/>
  <c r="C3129" i="12" s="1"/>
  <c r="D3129" i="12" s="1"/>
  <c r="G3179" i="12"/>
  <c r="C3179" i="12" s="1"/>
  <c r="D3179" i="12" s="1"/>
  <c r="H3179" i="12" s="1"/>
  <c r="G3136" i="12"/>
  <c r="C3136" i="12" s="1"/>
  <c r="D3136" i="12" s="1"/>
  <c r="G3406" i="12"/>
  <c r="C3406" i="12" s="1"/>
  <c r="D3406" i="12" s="1"/>
  <c r="G3349" i="12"/>
  <c r="C3349" i="12" s="1"/>
  <c r="D3349" i="12" s="1"/>
  <c r="G3347" i="12"/>
  <c r="C3347" i="12" s="1"/>
  <c r="D3347" i="12" s="1"/>
  <c r="H3347" i="12" s="1"/>
  <c r="AF3347" i="12" s="1"/>
  <c r="G3312" i="12"/>
  <c r="C3312" i="12" s="1"/>
  <c r="D3312" i="12" s="1"/>
  <c r="G3302" i="12"/>
  <c r="C3302" i="12" s="1"/>
  <c r="D3302" i="12" s="1"/>
  <c r="G3342" i="12"/>
  <c r="C3342" i="12" s="1"/>
  <c r="D3342" i="12" s="1"/>
  <c r="H3342" i="12" s="1"/>
  <c r="AF3342" i="12" s="1"/>
  <c r="G3313" i="12"/>
  <c r="C3313" i="12" s="1"/>
  <c r="D3313" i="12" s="1"/>
  <c r="G3333" i="12"/>
  <c r="C3333" i="12" s="1"/>
  <c r="D3333" i="12" s="1"/>
  <c r="G3327" i="12"/>
  <c r="C3327" i="12" s="1"/>
  <c r="D3327" i="12" s="1"/>
  <c r="G3324" i="12"/>
  <c r="C3324" i="12" s="1"/>
  <c r="D3324" i="12" s="1"/>
  <c r="G3283" i="12"/>
  <c r="C3283" i="12" s="1"/>
  <c r="D3283" i="12" s="1"/>
  <c r="G3246" i="12"/>
  <c r="C3246" i="12" s="1"/>
  <c r="D3246" i="12" s="1"/>
  <c r="G3276" i="12"/>
  <c r="C3276" i="12" s="1"/>
  <c r="D3276" i="12" s="1"/>
  <c r="G3285" i="12"/>
  <c r="C3285" i="12" s="1"/>
  <c r="D3285" i="12" s="1"/>
  <c r="G3211" i="12"/>
  <c r="C3211" i="12" s="1"/>
  <c r="D3211" i="12" s="1"/>
  <c r="G3182" i="12"/>
  <c r="C3182" i="12" s="1"/>
  <c r="D3182" i="12" s="1"/>
  <c r="G3237" i="12"/>
  <c r="C3237" i="12" s="1"/>
  <c r="D3237" i="12" s="1"/>
  <c r="G3204" i="12"/>
  <c r="C3204" i="12" s="1"/>
  <c r="D3204" i="12" s="1"/>
  <c r="G3198" i="12"/>
  <c r="C3198" i="12" s="1"/>
  <c r="D3198" i="12" s="1"/>
  <c r="H3198" i="12" s="1"/>
  <c r="G3215" i="12"/>
  <c r="C3215" i="12" s="1"/>
  <c r="D3215" i="12" s="1"/>
  <c r="H3215" i="12" s="1"/>
  <c r="AF3215" i="12" s="1"/>
  <c r="G3217" i="12"/>
  <c r="C3217" i="12" s="1"/>
  <c r="D3217" i="12" s="1"/>
  <c r="H3217" i="12" s="1"/>
  <c r="G3199" i="12"/>
  <c r="C3199" i="12" s="1"/>
  <c r="D3199" i="12" s="1"/>
  <c r="G3187" i="12"/>
  <c r="C3187" i="12" s="1"/>
  <c r="D3187" i="12" s="1"/>
  <c r="H3187" i="12" s="1"/>
  <c r="AF3187" i="12" s="1"/>
  <c r="G3183" i="12"/>
  <c r="C3183" i="12" s="1"/>
  <c r="D3183" i="12" s="1"/>
  <c r="H3183" i="12" s="1"/>
  <c r="G3157" i="12"/>
  <c r="C3157" i="12" s="1"/>
  <c r="D3157" i="12" s="1"/>
  <c r="G3152" i="12"/>
  <c r="C3152" i="12" s="1"/>
  <c r="D3152" i="12" s="1"/>
  <c r="G3173" i="12"/>
  <c r="C3173" i="12" s="1"/>
  <c r="D3173" i="12" s="1"/>
  <c r="H3173" i="12" s="1"/>
  <c r="G3164" i="12"/>
  <c r="C3164" i="12" s="1"/>
  <c r="D3164" i="12" s="1"/>
  <c r="G3122" i="12"/>
  <c r="C3122" i="12" s="1"/>
  <c r="D3122" i="12" s="1"/>
  <c r="G3126" i="12"/>
  <c r="C3126" i="12" s="1"/>
  <c r="D3126" i="12" s="1"/>
  <c r="G3177" i="12"/>
  <c r="C3177" i="12" s="1"/>
  <c r="D3177" i="12" s="1"/>
  <c r="G3169" i="12"/>
  <c r="C3169" i="12" s="1"/>
  <c r="D3169" i="12" s="1"/>
  <c r="H3169" i="12" s="1"/>
  <c r="G3139" i="12"/>
  <c r="C3139" i="12" s="1"/>
  <c r="D3139" i="12" s="1"/>
  <c r="G3132" i="12"/>
  <c r="C3132" i="12" s="1"/>
  <c r="D3132" i="12" s="1"/>
  <c r="G3135" i="12"/>
  <c r="C3135" i="12" s="1"/>
  <c r="D3135" i="12" s="1"/>
  <c r="G3130" i="12"/>
  <c r="C3130" i="12" s="1"/>
  <c r="D3130" i="12" s="1"/>
  <c r="G3084" i="12"/>
  <c r="C3084" i="12" s="1"/>
  <c r="D3084" i="12" s="1"/>
  <c r="H3084" i="12" s="1"/>
  <c r="AF3084" i="12" s="1"/>
  <c r="G3066" i="12"/>
  <c r="C3066" i="12" s="1"/>
  <c r="D3066" i="12" s="1"/>
  <c r="G3032" i="12"/>
  <c r="C3032" i="12" s="1"/>
  <c r="D3032" i="12" s="1"/>
  <c r="G3035" i="12"/>
  <c r="C3035" i="12" s="1"/>
  <c r="D3035" i="12" s="1"/>
  <c r="H3035" i="12" s="1"/>
  <c r="G3020" i="12"/>
  <c r="C3020" i="12" s="1"/>
  <c r="D3020" i="12" s="1"/>
  <c r="G3004" i="12"/>
  <c r="C3004" i="12" s="1"/>
  <c r="D3004" i="12" s="1"/>
  <c r="H3004" i="12" s="1"/>
  <c r="G3022" i="12"/>
  <c r="C3022" i="12" s="1"/>
  <c r="D3022" i="12" s="1"/>
  <c r="H3022" i="12" s="1"/>
  <c r="AF3022" i="12" s="1"/>
  <c r="G3024" i="12"/>
  <c r="C3024" i="12" s="1"/>
  <c r="D3024" i="12" s="1"/>
  <c r="H3024" i="12" s="1"/>
  <c r="AF3024" i="12" s="1"/>
  <c r="G3056" i="12"/>
  <c r="C3056" i="12" s="1"/>
  <c r="D3056" i="12" s="1"/>
  <c r="G3033" i="12"/>
  <c r="C3033" i="12" s="1"/>
  <c r="D3033" i="12" s="1"/>
  <c r="G3040" i="12"/>
  <c r="C3040" i="12" s="1"/>
  <c r="D3040" i="12" s="1"/>
  <c r="G2985" i="12"/>
  <c r="C2985" i="12" s="1"/>
  <c r="D2985" i="12" s="1"/>
  <c r="G2951" i="12"/>
  <c r="C2951" i="12" s="1"/>
  <c r="D2951" i="12" s="1"/>
  <c r="H2951" i="12" s="1"/>
  <c r="G2959" i="12"/>
  <c r="C2959" i="12" s="1"/>
  <c r="D2959" i="12" s="1"/>
  <c r="G2912" i="12"/>
  <c r="C2912" i="12" s="1"/>
  <c r="D2912" i="12" s="1"/>
  <c r="G2977" i="12"/>
  <c r="C2977" i="12" s="1"/>
  <c r="D2977" i="12" s="1"/>
  <c r="G2984" i="12"/>
  <c r="C2984" i="12" s="1"/>
  <c r="D2984" i="12" s="1"/>
  <c r="G2964" i="12"/>
  <c r="C2964" i="12" s="1"/>
  <c r="D2964" i="12" s="1"/>
  <c r="G2934" i="12"/>
  <c r="C2934" i="12" s="1"/>
  <c r="D2934" i="12" s="1"/>
  <c r="G3005" i="12"/>
  <c r="C3005" i="12" s="1"/>
  <c r="D3005" i="12" s="1"/>
  <c r="G3116" i="12"/>
  <c r="C3116" i="12" s="1"/>
  <c r="D3116" i="12" s="1"/>
  <c r="G3087" i="12"/>
  <c r="C3087" i="12" s="1"/>
  <c r="D3087" i="12" s="1"/>
  <c r="H3087" i="12" s="1"/>
  <c r="G3092" i="12"/>
  <c r="C3092" i="12" s="1"/>
  <c r="D3092" i="12" s="1"/>
  <c r="G3097" i="12"/>
  <c r="C3097" i="12" s="1"/>
  <c r="D3097" i="12" s="1"/>
  <c r="G3105" i="12"/>
  <c r="C3105" i="12" s="1"/>
  <c r="D3105" i="12" s="1"/>
  <c r="G3117" i="12"/>
  <c r="C3117" i="12" s="1"/>
  <c r="D3117" i="12" s="1"/>
  <c r="G3111" i="12"/>
  <c r="C3111" i="12" s="1"/>
  <c r="D3111" i="12" s="1"/>
  <c r="G3059" i="12"/>
  <c r="C3059" i="12" s="1"/>
  <c r="D3059" i="12" s="1"/>
  <c r="G3016" i="12"/>
  <c r="C3016" i="12" s="1"/>
  <c r="D3016" i="12" s="1"/>
  <c r="G3049" i="12"/>
  <c r="C3049" i="12" s="1"/>
  <c r="D3049" i="12" s="1"/>
  <c r="G3039" i="12"/>
  <c r="C3039" i="12" s="1"/>
  <c r="D3039" i="12" s="1"/>
  <c r="G2969" i="12"/>
  <c r="C2969" i="12" s="1"/>
  <c r="D2969" i="12" s="1"/>
  <c r="H2969" i="12" s="1"/>
  <c r="G2931" i="12"/>
  <c r="C2931" i="12" s="1"/>
  <c r="D2931" i="12" s="1"/>
  <c r="G2891" i="12"/>
  <c r="C2891" i="12" s="1"/>
  <c r="D2891" i="12" s="1"/>
  <c r="G2981" i="12"/>
  <c r="C2981" i="12" s="1"/>
  <c r="D2981" i="12" s="1"/>
  <c r="G2974" i="12"/>
  <c r="C2974" i="12" s="1"/>
  <c r="D2974" i="12" s="1"/>
  <c r="G2923" i="12"/>
  <c r="C2923" i="12" s="1"/>
  <c r="D2923" i="12" s="1"/>
  <c r="G2893" i="12"/>
  <c r="C2893" i="12" s="1"/>
  <c r="D2893" i="12" s="1"/>
  <c r="G2885" i="12"/>
  <c r="C2885" i="12" s="1"/>
  <c r="D2885" i="12" s="1"/>
  <c r="G3089" i="12"/>
  <c r="C3089" i="12" s="1"/>
  <c r="D3089" i="12" s="1"/>
  <c r="G3037" i="12"/>
  <c r="C3037" i="12" s="1"/>
  <c r="D3037" i="12" s="1"/>
  <c r="G3001" i="12"/>
  <c r="C3001" i="12" s="1"/>
  <c r="D3001" i="12" s="1"/>
  <c r="G3027" i="12"/>
  <c r="C3027" i="12" s="1"/>
  <c r="D3027" i="12" s="1"/>
  <c r="G3009" i="12"/>
  <c r="C3009" i="12" s="1"/>
  <c r="D3009" i="12" s="1"/>
  <c r="G3042" i="12"/>
  <c r="C3042" i="12" s="1"/>
  <c r="D3042" i="12" s="1"/>
  <c r="G3010" i="12"/>
  <c r="C3010" i="12" s="1"/>
  <c r="D3010" i="12" s="1"/>
  <c r="G2966" i="12"/>
  <c r="C2966" i="12" s="1"/>
  <c r="D2966" i="12" s="1"/>
  <c r="G2924" i="12"/>
  <c r="C2924" i="12" s="1"/>
  <c r="D2924" i="12" s="1"/>
  <c r="G2907" i="12"/>
  <c r="C2907" i="12" s="1"/>
  <c r="D2907" i="12" s="1"/>
  <c r="G2899" i="12"/>
  <c r="C2899" i="12" s="1"/>
  <c r="D2899" i="12" s="1"/>
  <c r="G3002" i="12"/>
  <c r="C3002" i="12" s="1"/>
  <c r="D3002" i="12" s="1"/>
  <c r="G2987" i="12"/>
  <c r="C2987" i="12" s="1"/>
  <c r="D2987" i="12" s="1"/>
  <c r="G2916" i="12"/>
  <c r="C2916" i="12" s="1"/>
  <c r="D2916" i="12" s="1"/>
  <c r="G2975" i="12"/>
  <c r="C2975" i="12" s="1"/>
  <c r="D2975" i="12" s="1"/>
  <c r="G2960" i="12"/>
  <c r="C2960" i="12" s="1"/>
  <c r="D2960" i="12" s="1"/>
  <c r="G2920" i="12"/>
  <c r="C2920" i="12" s="1"/>
  <c r="D2920" i="12" s="1"/>
  <c r="G2911" i="12"/>
  <c r="C2911" i="12" s="1"/>
  <c r="D2911" i="12" s="1"/>
  <c r="G3106" i="12"/>
  <c r="C3106" i="12" s="1"/>
  <c r="D3106" i="12" s="1"/>
  <c r="G3071" i="12"/>
  <c r="C3071" i="12" s="1"/>
  <c r="D3071" i="12" s="1"/>
  <c r="G3017" i="12"/>
  <c r="C3017" i="12" s="1"/>
  <c r="D3017" i="12" s="1"/>
  <c r="G3007" i="12"/>
  <c r="C3007" i="12" s="1"/>
  <c r="D3007" i="12" s="1"/>
  <c r="G3058" i="12"/>
  <c r="C3058" i="12" s="1"/>
  <c r="D3058" i="12" s="1"/>
  <c r="G3031" i="12"/>
  <c r="C3031" i="12" s="1"/>
  <c r="D3031" i="12" s="1"/>
  <c r="G3036" i="12"/>
  <c r="C3036" i="12" s="1"/>
  <c r="D3036" i="12" s="1"/>
  <c r="G3051" i="12"/>
  <c r="C3051" i="12" s="1"/>
  <c r="D3051" i="12" s="1"/>
  <c r="G2971" i="12"/>
  <c r="C2971" i="12" s="1"/>
  <c r="D2971" i="12" s="1"/>
  <c r="G2935" i="12"/>
  <c r="C2935" i="12" s="1"/>
  <c r="D2935" i="12" s="1"/>
  <c r="G2991" i="12"/>
  <c r="C2991" i="12" s="1"/>
  <c r="D2991" i="12" s="1"/>
  <c r="G3081" i="12"/>
  <c r="C3081" i="12" s="1"/>
  <c r="D3081" i="12" s="1"/>
  <c r="G3043" i="12"/>
  <c r="C3043" i="12" s="1"/>
  <c r="D3043" i="12" s="1"/>
  <c r="G3045" i="12"/>
  <c r="C3045" i="12" s="1"/>
  <c r="D3045" i="12" s="1"/>
  <c r="G3026" i="12"/>
  <c r="C3026" i="12" s="1"/>
  <c r="D3026" i="12" s="1"/>
  <c r="H3026" i="12" s="1"/>
  <c r="G2915" i="12"/>
  <c r="C2915" i="12" s="1"/>
  <c r="D2915" i="12" s="1"/>
  <c r="H2915" i="12" s="1"/>
  <c r="G2944" i="12"/>
  <c r="C2944" i="12" s="1"/>
  <c r="D2944" i="12" s="1"/>
  <c r="H2944" i="12" s="1"/>
  <c r="G2938" i="12"/>
  <c r="C2938" i="12" s="1"/>
  <c r="D2938" i="12" s="1"/>
  <c r="G2918" i="12"/>
  <c r="C2918" i="12" s="1"/>
  <c r="D2918" i="12" s="1"/>
  <c r="G2978" i="12"/>
  <c r="C2978" i="12" s="1"/>
  <c r="D2978" i="12" s="1"/>
  <c r="G2897" i="12"/>
  <c r="C2897" i="12" s="1"/>
  <c r="D2897" i="12" s="1"/>
  <c r="G2982" i="12"/>
  <c r="C2982" i="12" s="1"/>
  <c r="D2982" i="12" s="1"/>
  <c r="G2888" i="12"/>
  <c r="C2888" i="12" s="1"/>
  <c r="D2888" i="12" s="1"/>
  <c r="G2917" i="12"/>
  <c r="C2917" i="12" s="1"/>
  <c r="D2917" i="12" s="1"/>
  <c r="H2917" i="12" s="1"/>
  <c r="G2906" i="12"/>
  <c r="C2906" i="12" s="1"/>
  <c r="D2906" i="12" s="1"/>
  <c r="H2906" i="12" s="1"/>
  <c r="AF2906" i="12" s="1"/>
  <c r="G3160" i="12"/>
  <c r="C3160" i="12" s="1"/>
  <c r="D3160" i="12" s="1"/>
  <c r="G3149" i="12"/>
  <c r="C3149" i="12" s="1"/>
  <c r="D3149" i="12" s="1"/>
  <c r="G3099" i="12"/>
  <c r="C3099" i="12" s="1"/>
  <c r="D3099" i="12" s="1"/>
  <c r="G3102" i="12"/>
  <c r="C3102" i="12" s="1"/>
  <c r="D3102" i="12" s="1"/>
  <c r="H3102" i="12" s="1"/>
  <c r="G3112" i="12"/>
  <c r="C3112" i="12" s="1"/>
  <c r="D3112" i="12" s="1"/>
  <c r="H3112" i="12" s="1"/>
  <c r="G3072" i="12"/>
  <c r="C3072" i="12" s="1"/>
  <c r="D3072" i="12" s="1"/>
  <c r="G3098" i="12"/>
  <c r="C3098" i="12" s="1"/>
  <c r="D3098" i="12" s="1"/>
  <c r="G3055" i="12"/>
  <c r="C3055" i="12" s="1"/>
  <c r="D3055" i="12" s="1"/>
  <c r="H3055" i="12" s="1"/>
  <c r="G3013" i="12"/>
  <c r="C3013" i="12" s="1"/>
  <c r="D3013" i="12" s="1"/>
  <c r="H3013" i="12" s="1"/>
  <c r="G3034" i="12"/>
  <c r="C3034" i="12" s="1"/>
  <c r="D3034" i="12" s="1"/>
  <c r="G3030" i="12"/>
  <c r="C3030" i="12" s="1"/>
  <c r="D3030" i="12" s="1"/>
  <c r="G3014" i="12"/>
  <c r="C3014" i="12" s="1"/>
  <c r="D3014" i="12" s="1"/>
  <c r="G3006" i="12"/>
  <c r="C3006" i="12" s="1"/>
  <c r="D3006" i="12" s="1"/>
  <c r="G3028" i="12"/>
  <c r="C3028" i="12" s="1"/>
  <c r="D3028" i="12" s="1"/>
  <c r="H3028" i="12" s="1"/>
  <c r="G2895" i="12"/>
  <c r="C2895" i="12" s="1"/>
  <c r="D2895" i="12" s="1"/>
  <c r="H2895" i="12" s="1"/>
  <c r="G2948" i="12"/>
  <c r="C2948" i="12" s="1"/>
  <c r="D2948" i="12" s="1"/>
  <c r="G2928" i="12"/>
  <c r="C2928" i="12" s="1"/>
  <c r="D2928" i="12" s="1"/>
  <c r="H2928" i="12" s="1"/>
  <c r="G2903" i="12"/>
  <c r="C2903" i="12" s="1"/>
  <c r="D2903" i="12" s="1"/>
  <c r="G2910" i="12"/>
  <c r="C2910" i="12" s="1"/>
  <c r="D2910" i="12" s="1"/>
  <c r="H2910" i="12" s="1"/>
  <c r="G2940" i="12"/>
  <c r="C2940" i="12" s="1"/>
  <c r="D2940" i="12" s="1"/>
  <c r="G3086" i="12"/>
  <c r="C3086" i="12" s="1"/>
  <c r="D3086" i="12" s="1"/>
  <c r="G3065" i="12"/>
  <c r="C3065" i="12" s="1"/>
  <c r="D3065" i="12" s="1"/>
  <c r="H3065" i="12" s="1"/>
  <c r="G3061" i="12"/>
  <c r="C3061" i="12" s="1"/>
  <c r="D3061" i="12" s="1"/>
  <c r="H3061" i="12" s="1"/>
  <c r="G3085" i="12"/>
  <c r="C3085" i="12" s="1"/>
  <c r="D3085" i="12" s="1"/>
  <c r="G3104" i="12"/>
  <c r="C3104" i="12" s="1"/>
  <c r="D3104" i="12" s="1"/>
  <c r="H3104" i="12" s="1"/>
  <c r="G3096" i="12"/>
  <c r="C3096" i="12" s="1"/>
  <c r="D3096" i="12" s="1"/>
  <c r="G3053" i="12"/>
  <c r="C3053" i="12" s="1"/>
  <c r="D3053" i="12" s="1"/>
  <c r="H3053" i="12" s="1"/>
  <c r="G3048" i="12"/>
  <c r="C3048" i="12" s="1"/>
  <c r="D3048" i="12" s="1"/>
  <c r="H3048" i="12" s="1"/>
  <c r="G2998" i="12"/>
  <c r="C2998" i="12" s="1"/>
  <c r="D2998" i="12" s="1"/>
  <c r="H2998" i="12" s="1"/>
  <c r="AF2998" i="12" s="1"/>
  <c r="G2973" i="12"/>
  <c r="C2973" i="12" s="1"/>
  <c r="D2973" i="12" s="1"/>
  <c r="H2973" i="12" s="1"/>
  <c r="G2957" i="12"/>
  <c r="C2957" i="12" s="1"/>
  <c r="D2957" i="12" s="1"/>
  <c r="G2883" i="12"/>
  <c r="C2883" i="12" s="1"/>
  <c r="D2883" i="12" s="1"/>
  <c r="H2883" i="12" s="1"/>
  <c r="G2980" i="12"/>
  <c r="C2980" i="12" s="1"/>
  <c r="D2980" i="12" s="1"/>
  <c r="G2953" i="12"/>
  <c r="C2953" i="12" s="1"/>
  <c r="D2953" i="12" s="1"/>
  <c r="H2953" i="12" s="1"/>
  <c r="G2993" i="12"/>
  <c r="C2993" i="12" s="1"/>
  <c r="D2993" i="12" s="1"/>
  <c r="G2943" i="12"/>
  <c r="C2943" i="12" s="1"/>
  <c r="D2943" i="12" s="1"/>
  <c r="G3082" i="12"/>
  <c r="C3082" i="12" s="1"/>
  <c r="D3082" i="12" s="1"/>
  <c r="H3082" i="12" s="1"/>
  <c r="G3067" i="12"/>
  <c r="C3067" i="12" s="1"/>
  <c r="D3067" i="12" s="1"/>
  <c r="H3067" i="12" s="1"/>
  <c r="G3076" i="12"/>
  <c r="C3076" i="12" s="1"/>
  <c r="D3076" i="12" s="1"/>
  <c r="G3113" i="12"/>
  <c r="C3113" i="12" s="1"/>
  <c r="D3113" i="12" s="1"/>
  <c r="H3113" i="12" s="1"/>
  <c r="AF3113" i="12" s="1"/>
  <c r="G3101" i="12"/>
  <c r="C3101" i="12" s="1"/>
  <c r="D3101" i="12" s="1"/>
  <c r="H3101" i="12" s="1"/>
  <c r="G3077" i="12"/>
  <c r="C3077" i="12" s="1"/>
  <c r="D3077" i="12" s="1"/>
  <c r="H3077" i="12" s="1"/>
  <c r="G3015" i="12"/>
  <c r="C3015" i="12" s="1"/>
  <c r="D3015" i="12" s="1"/>
  <c r="G2925" i="12"/>
  <c r="C2925" i="12" s="1"/>
  <c r="D2925" i="12" s="1"/>
  <c r="G2986" i="12"/>
  <c r="C2986" i="12" s="1"/>
  <c r="D2986" i="12" s="1"/>
  <c r="G2886" i="12"/>
  <c r="C2886" i="12" s="1"/>
  <c r="D2886" i="12" s="1"/>
  <c r="H2886" i="12" s="1"/>
  <c r="G2983" i="12"/>
  <c r="C2983" i="12" s="1"/>
  <c r="D2983" i="12" s="1"/>
  <c r="H2983" i="12" s="1"/>
  <c r="G2979" i="12"/>
  <c r="C2979" i="12" s="1"/>
  <c r="D2979" i="12" s="1"/>
  <c r="G2955" i="12"/>
  <c r="C2955" i="12" s="1"/>
  <c r="D2955" i="12" s="1"/>
  <c r="H2955" i="12" s="1"/>
  <c r="G2962" i="12"/>
  <c r="C2962" i="12" s="1"/>
  <c r="D2962" i="12" s="1"/>
  <c r="H2962" i="12" s="1"/>
  <c r="G2992" i="12"/>
  <c r="C2992" i="12" s="1"/>
  <c r="D2992" i="12" s="1"/>
  <c r="G2921" i="12"/>
  <c r="C2921" i="12" s="1"/>
  <c r="D2921" i="12" s="1"/>
  <c r="G2995" i="12"/>
  <c r="C2995" i="12" s="1"/>
  <c r="D2995" i="12" s="1"/>
  <c r="G2919" i="12"/>
  <c r="C2919" i="12" s="1"/>
  <c r="D2919" i="12" s="1"/>
  <c r="G3138" i="12"/>
  <c r="C3138" i="12" s="1"/>
  <c r="D3138" i="12" s="1"/>
  <c r="G3110" i="12"/>
  <c r="C3110" i="12" s="1"/>
  <c r="D3110" i="12" s="1"/>
  <c r="G3073" i="12"/>
  <c r="C3073" i="12" s="1"/>
  <c r="D3073" i="12" s="1"/>
  <c r="G3108" i="12"/>
  <c r="C3108" i="12" s="1"/>
  <c r="D3108" i="12" s="1"/>
  <c r="H3108" i="12" s="1"/>
  <c r="G3074" i="12"/>
  <c r="C3074" i="12" s="1"/>
  <c r="D3074" i="12" s="1"/>
  <c r="G3094" i="12"/>
  <c r="C3094" i="12" s="1"/>
  <c r="D3094" i="12" s="1"/>
  <c r="G3069" i="12"/>
  <c r="C3069" i="12" s="1"/>
  <c r="D3069" i="12" s="1"/>
  <c r="G3018" i="12"/>
  <c r="C3018" i="12" s="1"/>
  <c r="D3018" i="12" s="1"/>
  <c r="G3052" i="12"/>
  <c r="C3052" i="12" s="1"/>
  <c r="D3052" i="12" s="1"/>
  <c r="G3023" i="12"/>
  <c r="C3023" i="12" s="1"/>
  <c r="D3023" i="12" s="1"/>
  <c r="H3023" i="12" s="1"/>
  <c r="G3038" i="12"/>
  <c r="C3038" i="12" s="1"/>
  <c r="D3038" i="12" s="1"/>
  <c r="G3057" i="12"/>
  <c r="C3057" i="12" s="1"/>
  <c r="D3057" i="12" s="1"/>
  <c r="H3057" i="12" s="1"/>
  <c r="G2930" i="12"/>
  <c r="C2930" i="12" s="1"/>
  <c r="D2930" i="12" s="1"/>
  <c r="H2930" i="12" s="1"/>
  <c r="G2976" i="12"/>
  <c r="C2976" i="12" s="1"/>
  <c r="D2976" i="12" s="1"/>
  <c r="G2954" i="12"/>
  <c r="C2954" i="12" s="1"/>
  <c r="D2954" i="12" s="1"/>
  <c r="G2889" i="12"/>
  <c r="C2889" i="12" s="1"/>
  <c r="D2889" i="12" s="1"/>
  <c r="H2889" i="12" s="1"/>
  <c r="G2968" i="12"/>
  <c r="C2968" i="12" s="1"/>
  <c r="D2968" i="12" s="1"/>
  <c r="G2946" i="12"/>
  <c r="C2946" i="12" s="1"/>
  <c r="D2946" i="12" s="1"/>
  <c r="H2946" i="12" s="1"/>
  <c r="G2936" i="12"/>
  <c r="C2936" i="12" s="1"/>
  <c r="D2936" i="12" s="1"/>
  <c r="G2908" i="12"/>
  <c r="C2908" i="12" s="1"/>
  <c r="D2908" i="12" s="1"/>
  <c r="G2896" i="12"/>
  <c r="C2896" i="12" s="1"/>
  <c r="D2896" i="12" s="1"/>
  <c r="H2896" i="12" s="1"/>
  <c r="G2937" i="12"/>
  <c r="C2937" i="12" s="1"/>
  <c r="D2937" i="12" s="1"/>
  <c r="G2926" i="12"/>
  <c r="C2926" i="12" s="1"/>
  <c r="D2926" i="12" s="1"/>
  <c r="G2961" i="12"/>
  <c r="C2961" i="12" s="1"/>
  <c r="D2961" i="12" s="1"/>
  <c r="G2956" i="12"/>
  <c r="C2956" i="12" s="1"/>
  <c r="D2956" i="12" s="1"/>
  <c r="G2932" i="12"/>
  <c r="C2932" i="12" s="1"/>
  <c r="D2932" i="12" s="1"/>
  <c r="H2932" i="12" s="1"/>
  <c r="G2922" i="12"/>
  <c r="C2922" i="12" s="1"/>
  <c r="D2922" i="12" s="1"/>
  <c r="H2922" i="12" s="1"/>
  <c r="G2994" i="12"/>
  <c r="C2994" i="12" s="1"/>
  <c r="D2994" i="12" s="1"/>
  <c r="G2967" i="12"/>
  <c r="C2967" i="12" s="1"/>
  <c r="D2967" i="12" s="1"/>
  <c r="H2967" i="12" s="1"/>
  <c r="G3125" i="12"/>
  <c r="C3125" i="12" s="1"/>
  <c r="D3125" i="12" s="1"/>
  <c r="H3125" i="12" s="1"/>
  <c r="G3095" i="12"/>
  <c r="C3095" i="12" s="1"/>
  <c r="D3095" i="12" s="1"/>
  <c r="H3095" i="12" s="1"/>
  <c r="G3075" i="12"/>
  <c r="C3075" i="12" s="1"/>
  <c r="D3075" i="12" s="1"/>
  <c r="G3091" i="12"/>
  <c r="C3091" i="12" s="1"/>
  <c r="D3091" i="12" s="1"/>
  <c r="G3080" i="12"/>
  <c r="C3080" i="12" s="1"/>
  <c r="D3080" i="12" s="1"/>
  <c r="G3003" i="12"/>
  <c r="C3003" i="12" s="1"/>
  <c r="D3003" i="12" s="1"/>
  <c r="G3050" i="12"/>
  <c r="C3050" i="12" s="1"/>
  <c r="D3050" i="12" s="1"/>
  <c r="H3050" i="12" s="1"/>
  <c r="G3008" i="12"/>
  <c r="C3008" i="12" s="1"/>
  <c r="D3008" i="12" s="1"/>
  <c r="G3063" i="12"/>
  <c r="C3063" i="12" s="1"/>
  <c r="D3063" i="12" s="1"/>
  <c r="H3063" i="12" s="1"/>
  <c r="G3021" i="12"/>
  <c r="C3021" i="12" s="1"/>
  <c r="D3021" i="12" s="1"/>
  <c r="H3021" i="12" s="1"/>
  <c r="G3011" i="12"/>
  <c r="C3011" i="12" s="1"/>
  <c r="D3011" i="12" s="1"/>
  <c r="H3011" i="12" s="1"/>
  <c r="G2988" i="12"/>
  <c r="C2988" i="12" s="1"/>
  <c r="D2988" i="12" s="1"/>
  <c r="H2988" i="12" s="1"/>
  <c r="AF2988" i="12" s="1"/>
  <c r="G2952" i="12"/>
  <c r="C2952" i="12" s="1"/>
  <c r="D2952" i="12" s="1"/>
  <c r="H2952" i="12" s="1"/>
  <c r="G2990" i="12"/>
  <c r="C2990" i="12" s="1"/>
  <c r="D2990" i="12" s="1"/>
  <c r="H2990" i="12" s="1"/>
  <c r="G2941" i="12"/>
  <c r="C2941" i="12" s="1"/>
  <c r="D2941" i="12" s="1"/>
  <c r="H2941" i="12" s="1"/>
  <c r="G2901" i="12"/>
  <c r="C2901" i="12" s="1"/>
  <c r="D2901" i="12" s="1"/>
  <c r="H2901" i="12" s="1"/>
  <c r="G2950" i="12"/>
  <c r="C2950" i="12" s="1"/>
  <c r="D2950" i="12" s="1"/>
  <c r="H2950" i="12" s="1"/>
  <c r="AF2950" i="12" s="1"/>
  <c r="G2945" i="12"/>
  <c r="C2945" i="12" s="1"/>
  <c r="D2945" i="12" s="1"/>
  <c r="H2945" i="12" s="1"/>
  <c r="G2942" i="12"/>
  <c r="C2942" i="12" s="1"/>
  <c r="D2942" i="12" s="1"/>
  <c r="G2927" i="12"/>
  <c r="C2927" i="12" s="1"/>
  <c r="D2927" i="12" s="1"/>
  <c r="H2927" i="12" s="1"/>
  <c r="AF2927" i="12" s="1"/>
  <c r="G2933" i="12"/>
  <c r="C2933" i="12" s="1"/>
  <c r="D2933" i="12" s="1"/>
  <c r="G2989" i="12"/>
  <c r="C2989" i="12" s="1"/>
  <c r="D2989" i="12" s="1"/>
  <c r="H2989" i="12" s="1"/>
  <c r="G2914" i="12"/>
  <c r="C2914" i="12" s="1"/>
  <c r="D2914" i="12" s="1"/>
  <c r="G2905" i="12"/>
  <c r="C2905" i="12" s="1"/>
  <c r="D2905" i="12" s="1"/>
  <c r="G2892" i="12"/>
  <c r="C2892" i="12" s="1"/>
  <c r="D2892" i="12" s="1"/>
  <c r="H2892" i="12" s="1"/>
  <c r="AF2892" i="12" s="1"/>
  <c r="G3114" i="12"/>
  <c r="C3114" i="12" s="1"/>
  <c r="D3114" i="12" s="1"/>
  <c r="G3088" i="12"/>
  <c r="C3088" i="12" s="1"/>
  <c r="D3088" i="12" s="1"/>
  <c r="H3088" i="12" s="1"/>
  <c r="AF3088" i="12" s="1"/>
  <c r="G3103" i="12"/>
  <c r="C3103" i="12" s="1"/>
  <c r="D3103" i="12" s="1"/>
  <c r="G3100" i="12"/>
  <c r="C3100" i="12" s="1"/>
  <c r="D3100" i="12" s="1"/>
  <c r="H3100" i="12" s="1"/>
  <c r="G3068" i="12"/>
  <c r="C3068" i="12" s="1"/>
  <c r="D3068" i="12" s="1"/>
  <c r="G3070" i="12"/>
  <c r="C3070" i="12" s="1"/>
  <c r="D3070" i="12" s="1"/>
  <c r="G3078" i="12"/>
  <c r="C3078" i="12" s="1"/>
  <c r="D3078" i="12" s="1"/>
  <c r="G3064" i="12"/>
  <c r="C3064" i="12" s="1"/>
  <c r="D3064" i="12" s="1"/>
  <c r="H3064" i="12" s="1"/>
  <c r="AF3064" i="12" s="1"/>
  <c r="G3029" i="12"/>
  <c r="C3029" i="12" s="1"/>
  <c r="D3029" i="12" s="1"/>
  <c r="H3029" i="12" s="1"/>
  <c r="G3019" i="12"/>
  <c r="C3019" i="12" s="1"/>
  <c r="D3019" i="12" s="1"/>
  <c r="H3019" i="12" s="1"/>
  <c r="G3012" i="12"/>
  <c r="C3012" i="12" s="1"/>
  <c r="D3012" i="12" s="1"/>
  <c r="G3060" i="12"/>
  <c r="C3060" i="12" s="1"/>
  <c r="D3060" i="12" s="1"/>
  <c r="H3060" i="12" s="1"/>
  <c r="G2894" i="12"/>
  <c r="C2894" i="12" s="1"/>
  <c r="D2894" i="12" s="1"/>
  <c r="G2997" i="12"/>
  <c r="C2997" i="12" s="1"/>
  <c r="D2997" i="12" s="1"/>
  <c r="H2997" i="12" s="1"/>
  <c r="AF2997" i="12" s="1"/>
  <c r="G2929" i="12"/>
  <c r="C2929" i="12" s="1"/>
  <c r="D2929" i="12" s="1"/>
  <c r="G2949" i="12"/>
  <c r="C2949" i="12" s="1"/>
  <c r="D2949" i="12" s="1"/>
  <c r="G2963" i="12"/>
  <c r="C2963" i="12" s="1"/>
  <c r="D2963" i="12" s="1"/>
  <c r="H2963" i="12" s="1"/>
  <c r="G2939" i="12"/>
  <c r="C2939" i="12" s="1"/>
  <c r="D2939" i="12" s="1"/>
  <c r="G2902" i="12"/>
  <c r="C2902" i="12" s="1"/>
  <c r="D2902" i="12" s="1"/>
  <c r="H2902" i="12" s="1"/>
  <c r="AF2902" i="12" s="1"/>
  <c r="G2898" i="12"/>
  <c r="C2898" i="12" s="1"/>
  <c r="D2898" i="12" s="1"/>
  <c r="G2890" i="12"/>
  <c r="C2890" i="12" s="1"/>
  <c r="D2890" i="12" s="1"/>
  <c r="G2909" i="12"/>
  <c r="C2909" i="12" s="1"/>
  <c r="D2909" i="12" s="1"/>
  <c r="G3000" i="12"/>
  <c r="C3000" i="12" s="1"/>
  <c r="D3000" i="12" s="1"/>
  <c r="G3118" i="12"/>
  <c r="C3118" i="12" s="1"/>
  <c r="D3118" i="12" s="1"/>
  <c r="H3118" i="12" s="1"/>
  <c r="AF3118" i="12" s="1"/>
  <c r="G3062" i="12"/>
  <c r="C3062" i="12" s="1"/>
  <c r="D3062" i="12" s="1"/>
  <c r="H3062" i="12" s="1"/>
  <c r="G3079" i="12"/>
  <c r="C3079" i="12" s="1"/>
  <c r="D3079" i="12" s="1"/>
  <c r="G3115" i="12"/>
  <c r="C3115" i="12" s="1"/>
  <c r="D3115" i="12" s="1"/>
  <c r="G3107" i="12"/>
  <c r="C3107" i="12" s="1"/>
  <c r="D3107" i="12" s="1"/>
  <c r="H3107" i="12" s="1"/>
  <c r="G3083" i="12"/>
  <c r="C3083" i="12" s="1"/>
  <c r="D3083" i="12" s="1"/>
  <c r="G3093" i="12"/>
  <c r="C3093" i="12" s="1"/>
  <c r="D3093" i="12" s="1"/>
  <c r="H3093" i="12" s="1"/>
  <c r="AF3093" i="12" s="1"/>
  <c r="G3109" i="12"/>
  <c r="C3109" i="12" s="1"/>
  <c r="D3109" i="12" s="1"/>
  <c r="G3090" i="12"/>
  <c r="C3090" i="12" s="1"/>
  <c r="D3090" i="12" s="1"/>
  <c r="G3044" i="12"/>
  <c r="C3044" i="12" s="1"/>
  <c r="D3044" i="12" s="1"/>
  <c r="H3044" i="12" s="1"/>
  <c r="G3047" i="12"/>
  <c r="C3047" i="12" s="1"/>
  <c r="D3047" i="12" s="1"/>
  <c r="H3047" i="12" s="1"/>
  <c r="G3025" i="12"/>
  <c r="C3025" i="12" s="1"/>
  <c r="D3025" i="12" s="1"/>
  <c r="H3025" i="12" s="1"/>
  <c r="G3054" i="12"/>
  <c r="C3054" i="12" s="1"/>
  <c r="D3054" i="12" s="1"/>
  <c r="G3046" i="12"/>
  <c r="C3046" i="12" s="1"/>
  <c r="D3046" i="12" s="1"/>
  <c r="G3041" i="12"/>
  <c r="C3041" i="12" s="1"/>
  <c r="D3041" i="12" s="1"/>
  <c r="H3041" i="12" s="1"/>
  <c r="G2904" i="12"/>
  <c r="C2904" i="12" s="1"/>
  <c r="D2904" i="12" s="1"/>
  <c r="G2972" i="12"/>
  <c r="C2972" i="12" s="1"/>
  <c r="D2972" i="12" s="1"/>
  <c r="H2972" i="12" s="1"/>
  <c r="G2958" i="12"/>
  <c r="C2958" i="12" s="1"/>
  <c r="D2958" i="12" s="1"/>
  <c r="G2947" i="12"/>
  <c r="C2947" i="12" s="1"/>
  <c r="D2947" i="12" s="1"/>
  <c r="G2970" i="12"/>
  <c r="C2970" i="12" s="1"/>
  <c r="D2970" i="12" s="1"/>
  <c r="G2913" i="12"/>
  <c r="C2913" i="12" s="1"/>
  <c r="D2913" i="12" s="1"/>
  <c r="G2900" i="12"/>
  <c r="C2900" i="12" s="1"/>
  <c r="D2900" i="12" s="1"/>
  <c r="G2880" i="12"/>
  <c r="C2880" i="12" s="1"/>
  <c r="D2880" i="12" s="1"/>
  <c r="G2884" i="12"/>
  <c r="C2884" i="12" s="1"/>
  <c r="D2884" i="12" s="1"/>
  <c r="G2996" i="12"/>
  <c r="C2996" i="12" s="1"/>
  <c r="D2996" i="12" s="1"/>
  <c r="G2965" i="12"/>
  <c r="C2965" i="12" s="1"/>
  <c r="D2965" i="12" s="1"/>
  <c r="G2999" i="12"/>
  <c r="C2999" i="12" s="1"/>
  <c r="D2999" i="12" s="1"/>
  <c r="G2887" i="12"/>
  <c r="C2887" i="12" s="1"/>
  <c r="D2887" i="12" s="1"/>
  <c r="H2887" i="12" s="1"/>
  <c r="AF2887" i="12" s="1"/>
  <c r="G2879" i="12"/>
  <c r="C2879" i="12" s="1"/>
  <c r="D2879" i="12" s="1"/>
  <c r="G2797" i="12"/>
  <c r="C2797" i="12" s="1"/>
  <c r="D2797" i="12" s="1"/>
  <c r="G2784" i="12"/>
  <c r="C2784" i="12" s="1"/>
  <c r="D2784" i="12" s="1"/>
  <c r="G2775" i="12"/>
  <c r="C2775" i="12" s="1"/>
  <c r="D2775" i="12" s="1"/>
  <c r="H2775" i="12" s="1"/>
  <c r="AF2775" i="12" s="1"/>
  <c r="G2779" i="12"/>
  <c r="C2779" i="12" s="1"/>
  <c r="D2779" i="12" s="1"/>
  <c r="H2779" i="12" s="1"/>
  <c r="G2871" i="12"/>
  <c r="C2871" i="12" s="1"/>
  <c r="D2871" i="12" s="1"/>
  <c r="H2871" i="12" s="1"/>
  <c r="G2794" i="12"/>
  <c r="C2794" i="12" s="1"/>
  <c r="D2794" i="12" s="1"/>
  <c r="G2808" i="12"/>
  <c r="C2808" i="12" s="1"/>
  <c r="D2808" i="12" s="1"/>
  <c r="G2877" i="12"/>
  <c r="C2877" i="12" s="1"/>
  <c r="D2877" i="12" s="1"/>
  <c r="G2855" i="12"/>
  <c r="C2855" i="12" s="1"/>
  <c r="D2855" i="12" s="1"/>
  <c r="G2758" i="12"/>
  <c r="C2758" i="12" s="1"/>
  <c r="D2758" i="12" s="1"/>
  <c r="H2758" i="12" s="1"/>
  <c r="G2874" i="12"/>
  <c r="C2874" i="12" s="1"/>
  <c r="D2874" i="12" s="1"/>
  <c r="G2876" i="12"/>
  <c r="C2876" i="12" s="1"/>
  <c r="D2876" i="12" s="1"/>
  <c r="G2845" i="12"/>
  <c r="C2845" i="12" s="1"/>
  <c r="D2845" i="12" s="1"/>
  <c r="G2830" i="12"/>
  <c r="C2830" i="12" s="1"/>
  <c r="D2830" i="12" s="1"/>
  <c r="G2774" i="12"/>
  <c r="C2774" i="12" s="1"/>
  <c r="D2774" i="12" s="1"/>
  <c r="H2774" i="12" s="1"/>
  <c r="AF2774" i="12" s="1"/>
  <c r="G2822" i="12"/>
  <c r="C2822" i="12" s="1"/>
  <c r="D2822" i="12" s="1"/>
  <c r="G2814" i="12"/>
  <c r="C2814" i="12" s="1"/>
  <c r="D2814" i="12" s="1"/>
  <c r="G2791" i="12"/>
  <c r="C2791" i="12" s="1"/>
  <c r="D2791" i="12" s="1"/>
  <c r="G2768" i="12"/>
  <c r="C2768" i="12" s="1"/>
  <c r="D2768" i="12" s="1"/>
  <c r="G2787" i="12"/>
  <c r="C2787" i="12" s="1"/>
  <c r="D2787" i="12" s="1"/>
  <c r="H2787" i="12" s="1"/>
  <c r="AF2787" i="12" s="1"/>
  <c r="G2860" i="12"/>
  <c r="C2860" i="12" s="1"/>
  <c r="D2860" i="12" s="1"/>
  <c r="G2837" i="12"/>
  <c r="C2837" i="12" s="1"/>
  <c r="D2837" i="12" s="1"/>
  <c r="G2762" i="12"/>
  <c r="C2762" i="12" s="1"/>
  <c r="D2762" i="12" s="1"/>
  <c r="G2803" i="12"/>
  <c r="C2803" i="12" s="1"/>
  <c r="D2803" i="12" s="1"/>
  <c r="H2803" i="12" s="1"/>
  <c r="G2796" i="12"/>
  <c r="C2796" i="12" s="1"/>
  <c r="D2796" i="12" s="1"/>
  <c r="G2866" i="12"/>
  <c r="C2866" i="12" s="1"/>
  <c r="D2866" i="12" s="1"/>
  <c r="G2807" i="12"/>
  <c r="C2807" i="12" s="1"/>
  <c r="D2807" i="12" s="1"/>
  <c r="G2763" i="12"/>
  <c r="C2763" i="12" s="1"/>
  <c r="D2763" i="12" s="1"/>
  <c r="G2834" i="12"/>
  <c r="C2834" i="12" s="1"/>
  <c r="D2834" i="12" s="1"/>
  <c r="G2856" i="12"/>
  <c r="C2856" i="12" s="1"/>
  <c r="D2856" i="12" s="1"/>
  <c r="G2821" i="12"/>
  <c r="C2821" i="12" s="1"/>
  <c r="D2821" i="12" s="1"/>
  <c r="G2882" i="12"/>
  <c r="C2882" i="12" s="1"/>
  <c r="D2882" i="12" s="1"/>
  <c r="H2882" i="12" s="1"/>
  <c r="G2839" i="12"/>
  <c r="C2839" i="12" s="1"/>
  <c r="D2839" i="12" s="1"/>
  <c r="G2829" i="12"/>
  <c r="C2829" i="12" s="1"/>
  <c r="D2829" i="12" s="1"/>
  <c r="G2798" i="12"/>
  <c r="C2798" i="12" s="1"/>
  <c r="D2798" i="12" s="1"/>
  <c r="G2790" i="12"/>
  <c r="C2790" i="12" s="1"/>
  <c r="D2790" i="12" s="1"/>
  <c r="G2817" i="12"/>
  <c r="C2817" i="12" s="1"/>
  <c r="D2817" i="12" s="1"/>
  <c r="H2817" i="12" s="1"/>
  <c r="AF2817" i="12" s="1"/>
  <c r="G2848" i="12"/>
  <c r="C2848" i="12" s="1"/>
  <c r="D2848" i="12" s="1"/>
  <c r="G2846" i="12"/>
  <c r="C2846" i="12" s="1"/>
  <c r="D2846" i="12" s="1"/>
  <c r="G2795" i="12"/>
  <c r="C2795" i="12" s="1"/>
  <c r="D2795" i="12" s="1"/>
  <c r="G2857" i="12"/>
  <c r="C2857" i="12" s="1"/>
  <c r="D2857" i="12" s="1"/>
  <c r="H2857" i="12" s="1"/>
  <c r="G2827" i="12"/>
  <c r="C2827" i="12" s="1"/>
  <c r="D2827" i="12" s="1"/>
  <c r="H2827" i="12" s="1"/>
  <c r="G2802" i="12"/>
  <c r="C2802" i="12" s="1"/>
  <c r="D2802" i="12" s="1"/>
  <c r="G2861" i="12"/>
  <c r="C2861" i="12" s="1"/>
  <c r="D2861" i="12" s="1"/>
  <c r="G2783" i="12"/>
  <c r="C2783" i="12" s="1"/>
  <c r="D2783" i="12" s="1"/>
  <c r="H2783" i="12" s="1"/>
  <c r="G2847" i="12"/>
  <c r="C2847" i="12" s="1"/>
  <c r="D2847" i="12" s="1"/>
  <c r="G2825" i="12"/>
  <c r="C2825" i="12" s="1"/>
  <c r="D2825" i="12" s="1"/>
  <c r="G2766" i="12"/>
  <c r="C2766" i="12" s="1"/>
  <c r="D2766" i="12" s="1"/>
  <c r="H2766" i="12" s="1"/>
  <c r="AF2766" i="12" s="1"/>
  <c r="G2777" i="12"/>
  <c r="C2777" i="12" s="1"/>
  <c r="D2777" i="12" s="1"/>
  <c r="H2777" i="12" s="1"/>
  <c r="G2813" i="12"/>
  <c r="C2813" i="12" s="1"/>
  <c r="D2813" i="12" s="1"/>
  <c r="H2813" i="12" s="1"/>
  <c r="G2854" i="12"/>
  <c r="C2854" i="12" s="1"/>
  <c r="D2854" i="12" s="1"/>
  <c r="G2852" i="12"/>
  <c r="C2852" i="12" s="1"/>
  <c r="D2852" i="12" s="1"/>
  <c r="G2806" i="12"/>
  <c r="C2806" i="12" s="1"/>
  <c r="D2806" i="12" s="1"/>
  <c r="G2816" i="12"/>
  <c r="C2816" i="12" s="1"/>
  <c r="D2816" i="12" s="1"/>
  <c r="H2816" i="12" s="1"/>
  <c r="G2789" i="12"/>
  <c r="C2789" i="12" s="1"/>
  <c r="D2789" i="12" s="1"/>
  <c r="G2811" i="12"/>
  <c r="C2811" i="12" s="1"/>
  <c r="D2811" i="12" s="1"/>
  <c r="G2801" i="12"/>
  <c r="C2801" i="12" s="1"/>
  <c r="D2801" i="12" s="1"/>
  <c r="G2836" i="12"/>
  <c r="C2836" i="12" s="1"/>
  <c r="D2836" i="12" s="1"/>
  <c r="G2770" i="12"/>
  <c r="C2770" i="12" s="1"/>
  <c r="D2770" i="12" s="1"/>
  <c r="G2881" i="12"/>
  <c r="C2881" i="12" s="1"/>
  <c r="D2881" i="12" s="1"/>
  <c r="G2850" i="12"/>
  <c r="C2850" i="12" s="1"/>
  <c r="D2850" i="12" s="1"/>
  <c r="G2873" i="12"/>
  <c r="C2873" i="12" s="1"/>
  <c r="D2873" i="12" s="1"/>
  <c r="G2800" i="12"/>
  <c r="C2800" i="12" s="1"/>
  <c r="D2800" i="12" s="1"/>
  <c r="G2878" i="12"/>
  <c r="C2878" i="12" s="1"/>
  <c r="D2878" i="12" s="1"/>
  <c r="G2858" i="12"/>
  <c r="C2858" i="12" s="1"/>
  <c r="D2858" i="12" s="1"/>
  <c r="G2805" i="12"/>
  <c r="C2805" i="12" s="1"/>
  <c r="D2805" i="12" s="1"/>
  <c r="G2767" i="12"/>
  <c r="C2767" i="12" s="1"/>
  <c r="D2767" i="12" s="1"/>
  <c r="G2760" i="12"/>
  <c r="C2760" i="12" s="1"/>
  <c r="D2760" i="12" s="1"/>
  <c r="G2782" i="12"/>
  <c r="C2782" i="12" s="1"/>
  <c r="D2782" i="12" s="1"/>
  <c r="G2776" i="12"/>
  <c r="C2776" i="12" s="1"/>
  <c r="D2776" i="12" s="1"/>
  <c r="G2781" i="12"/>
  <c r="C2781" i="12" s="1"/>
  <c r="D2781" i="12" s="1"/>
  <c r="G2824" i="12"/>
  <c r="C2824" i="12" s="1"/>
  <c r="D2824" i="12" s="1"/>
  <c r="G2843" i="12"/>
  <c r="C2843" i="12" s="1"/>
  <c r="D2843" i="12" s="1"/>
  <c r="G2785" i="12"/>
  <c r="C2785" i="12" s="1"/>
  <c r="D2785" i="12" s="1"/>
  <c r="G2815" i="12"/>
  <c r="C2815" i="12" s="1"/>
  <c r="D2815" i="12" s="1"/>
  <c r="G2788" i="12"/>
  <c r="C2788" i="12" s="1"/>
  <c r="D2788" i="12" s="1"/>
  <c r="H2788" i="12" s="1"/>
  <c r="AF2788" i="12" s="1"/>
  <c r="G2870" i="12"/>
  <c r="C2870" i="12" s="1"/>
  <c r="D2870" i="12" s="1"/>
  <c r="G2828" i="12"/>
  <c r="C2828" i="12" s="1"/>
  <c r="D2828" i="12" s="1"/>
  <c r="H2828" i="12" s="1"/>
  <c r="G2865" i="12"/>
  <c r="C2865" i="12" s="1"/>
  <c r="D2865" i="12" s="1"/>
  <c r="G2853" i="12"/>
  <c r="C2853" i="12" s="1"/>
  <c r="D2853" i="12" s="1"/>
  <c r="G2835" i="12"/>
  <c r="C2835" i="12" s="1"/>
  <c r="D2835" i="12" s="1"/>
  <c r="G2859" i="12"/>
  <c r="C2859" i="12" s="1"/>
  <c r="D2859" i="12" s="1"/>
  <c r="G2820" i="12"/>
  <c r="C2820" i="12" s="1"/>
  <c r="D2820" i="12" s="1"/>
  <c r="G2809" i="12"/>
  <c r="C2809" i="12" s="1"/>
  <c r="D2809" i="12" s="1"/>
  <c r="G2842" i="12"/>
  <c r="C2842" i="12" s="1"/>
  <c r="D2842" i="12" s="1"/>
  <c r="G2869" i="12"/>
  <c r="C2869" i="12" s="1"/>
  <c r="D2869" i="12" s="1"/>
  <c r="G2840" i="12"/>
  <c r="C2840" i="12" s="1"/>
  <c r="D2840" i="12" s="1"/>
  <c r="G2818" i="12"/>
  <c r="C2818" i="12" s="1"/>
  <c r="D2818" i="12" s="1"/>
  <c r="G2778" i="12"/>
  <c r="C2778" i="12" s="1"/>
  <c r="D2778" i="12" s="1"/>
  <c r="G2764" i="12"/>
  <c r="C2764" i="12" s="1"/>
  <c r="D2764" i="12" s="1"/>
  <c r="H2764" i="12" s="1"/>
  <c r="AF2764" i="12" s="1"/>
  <c r="G2841" i="12"/>
  <c r="C2841" i="12" s="1"/>
  <c r="D2841" i="12" s="1"/>
  <c r="G2804" i="12"/>
  <c r="C2804" i="12" s="1"/>
  <c r="D2804" i="12" s="1"/>
  <c r="G2773" i="12"/>
  <c r="C2773" i="12" s="1"/>
  <c r="D2773" i="12" s="1"/>
  <c r="G2786" i="12"/>
  <c r="C2786" i="12" s="1"/>
  <c r="D2786" i="12" s="1"/>
  <c r="G2862" i="12"/>
  <c r="C2862" i="12" s="1"/>
  <c r="D2862" i="12" s="1"/>
  <c r="H2862" i="12" s="1"/>
  <c r="G2831" i="12"/>
  <c r="C2831" i="12" s="1"/>
  <c r="D2831" i="12" s="1"/>
  <c r="G2826" i="12"/>
  <c r="C2826" i="12" s="1"/>
  <c r="D2826" i="12" s="1"/>
  <c r="G2823" i="12"/>
  <c r="C2823" i="12" s="1"/>
  <c r="D2823" i="12" s="1"/>
  <c r="G2810" i="12"/>
  <c r="C2810" i="12" s="1"/>
  <c r="D2810" i="12" s="1"/>
  <c r="G2868" i="12"/>
  <c r="C2868" i="12" s="1"/>
  <c r="D2868" i="12" s="1"/>
  <c r="H2868" i="12" s="1"/>
  <c r="G2832" i="12"/>
  <c r="C2832" i="12" s="1"/>
  <c r="D2832" i="12" s="1"/>
  <c r="G2771" i="12"/>
  <c r="C2771" i="12" s="1"/>
  <c r="D2771" i="12" s="1"/>
  <c r="H2771" i="12" s="1"/>
  <c r="G2838" i="12"/>
  <c r="C2838" i="12" s="1"/>
  <c r="D2838" i="12" s="1"/>
  <c r="G2833" i="12"/>
  <c r="C2833" i="12" s="1"/>
  <c r="D2833" i="12" s="1"/>
  <c r="G2872" i="12"/>
  <c r="C2872" i="12" s="1"/>
  <c r="D2872" i="12" s="1"/>
  <c r="G2851" i="12"/>
  <c r="C2851" i="12" s="1"/>
  <c r="D2851" i="12" s="1"/>
  <c r="G2769" i="12"/>
  <c r="C2769" i="12" s="1"/>
  <c r="D2769" i="12" s="1"/>
  <c r="G2792" i="12"/>
  <c r="C2792" i="12" s="1"/>
  <c r="D2792" i="12" s="1"/>
  <c r="G2765" i="12"/>
  <c r="C2765" i="12" s="1"/>
  <c r="D2765" i="12" s="1"/>
  <c r="G2863" i="12"/>
  <c r="C2863" i="12" s="1"/>
  <c r="D2863" i="12" s="1"/>
  <c r="G2844" i="12"/>
  <c r="C2844" i="12" s="1"/>
  <c r="D2844" i="12" s="1"/>
  <c r="G2799" i="12"/>
  <c r="C2799" i="12" s="1"/>
  <c r="D2799" i="12" s="1"/>
  <c r="H2799" i="12" s="1"/>
  <c r="G2875" i="12"/>
  <c r="C2875" i="12" s="1"/>
  <c r="D2875" i="12" s="1"/>
  <c r="G2864" i="12"/>
  <c r="C2864" i="12" s="1"/>
  <c r="D2864" i="12" s="1"/>
  <c r="H2864" i="12" s="1"/>
  <c r="G2812" i="12"/>
  <c r="C2812" i="12" s="1"/>
  <c r="D2812" i="12" s="1"/>
  <c r="G2780" i="12"/>
  <c r="C2780" i="12" s="1"/>
  <c r="D2780" i="12" s="1"/>
  <c r="G2772" i="12"/>
  <c r="C2772" i="12" s="1"/>
  <c r="D2772" i="12" s="1"/>
  <c r="H2772" i="12" s="1"/>
  <c r="G2849" i="12"/>
  <c r="C2849" i="12" s="1"/>
  <c r="D2849" i="12" s="1"/>
  <c r="G2793" i="12"/>
  <c r="C2793" i="12" s="1"/>
  <c r="D2793" i="12" s="1"/>
  <c r="G2867" i="12"/>
  <c r="C2867" i="12" s="1"/>
  <c r="D2867" i="12" s="1"/>
  <c r="G2819" i="12"/>
  <c r="C2819" i="12" s="1"/>
  <c r="D2819" i="12" s="1"/>
  <c r="H2819" i="12" s="1"/>
  <c r="AF2819" i="12" s="1"/>
  <c r="G2696" i="12"/>
  <c r="C2696" i="12" s="1"/>
  <c r="D2696" i="12" s="1"/>
  <c r="G2653" i="12"/>
  <c r="C2653" i="12" s="1"/>
  <c r="D2653" i="12" s="1"/>
  <c r="G2718" i="12"/>
  <c r="C2718" i="12" s="1"/>
  <c r="D2718" i="12" s="1"/>
  <c r="H2718" i="12" s="1"/>
  <c r="AF2718" i="12" s="1"/>
  <c r="G2746" i="12"/>
  <c r="C2746" i="12" s="1"/>
  <c r="D2746" i="12" s="1"/>
  <c r="G2710" i="12"/>
  <c r="C2710" i="12" s="1"/>
  <c r="D2710" i="12" s="1"/>
  <c r="G2691" i="12"/>
  <c r="C2691" i="12" s="1"/>
  <c r="D2691" i="12" s="1"/>
  <c r="G2688" i="12"/>
  <c r="C2688" i="12" s="1"/>
  <c r="D2688" i="12" s="1"/>
  <c r="G2648" i="12"/>
  <c r="C2648" i="12" s="1"/>
  <c r="D2648" i="12" s="1"/>
  <c r="G2751" i="12"/>
  <c r="C2751" i="12" s="1"/>
  <c r="D2751" i="12" s="1"/>
  <c r="G2705" i="12"/>
  <c r="C2705" i="12" s="1"/>
  <c r="D2705" i="12" s="1"/>
  <c r="G2694" i="12"/>
  <c r="C2694" i="12" s="1"/>
  <c r="D2694" i="12" s="1"/>
  <c r="G2647" i="12"/>
  <c r="C2647" i="12" s="1"/>
  <c r="D2647" i="12" s="1"/>
  <c r="H2647" i="12" s="1"/>
  <c r="G2697" i="12"/>
  <c r="C2697" i="12" s="1"/>
  <c r="D2697" i="12" s="1"/>
  <c r="H2697" i="12" s="1"/>
  <c r="G2669" i="12"/>
  <c r="C2669" i="12" s="1"/>
  <c r="D2669" i="12" s="1"/>
  <c r="G2717" i="12"/>
  <c r="C2717" i="12" s="1"/>
  <c r="D2717" i="12" s="1"/>
  <c r="G2661" i="12"/>
  <c r="C2661" i="12" s="1"/>
  <c r="D2661" i="12" s="1"/>
  <c r="G2749" i="12"/>
  <c r="C2749" i="12" s="1"/>
  <c r="D2749" i="12" s="1"/>
  <c r="G2739" i="12"/>
  <c r="C2739" i="12" s="1"/>
  <c r="D2739" i="12" s="1"/>
  <c r="G2657" i="12"/>
  <c r="C2657" i="12" s="1"/>
  <c r="D2657" i="12" s="1"/>
  <c r="H2657" i="12" s="1"/>
  <c r="AF2657" i="12" s="1"/>
  <c r="G2659" i="12"/>
  <c r="C2659" i="12" s="1"/>
  <c r="D2659" i="12" s="1"/>
  <c r="G2564" i="12"/>
  <c r="C2564" i="12" s="1"/>
  <c r="D2564" i="12" s="1"/>
  <c r="G2656" i="12"/>
  <c r="C2656" i="12" s="1"/>
  <c r="D2656" i="12" s="1"/>
  <c r="G2743" i="12"/>
  <c r="C2743" i="12" s="1"/>
  <c r="D2743" i="12" s="1"/>
  <c r="G2666" i="12"/>
  <c r="C2666" i="12" s="1"/>
  <c r="D2666" i="12" s="1"/>
  <c r="H2666" i="12" s="1"/>
  <c r="AF2666" i="12" s="1"/>
  <c r="G2701" i="12"/>
  <c r="C2701" i="12" s="1"/>
  <c r="D2701" i="12" s="1"/>
  <c r="G2735" i="12"/>
  <c r="C2735" i="12" s="1"/>
  <c r="D2735" i="12" s="1"/>
  <c r="H2735" i="12" s="1"/>
  <c r="AF2735" i="12" s="1"/>
  <c r="G2709" i="12"/>
  <c r="C2709" i="12" s="1"/>
  <c r="D2709" i="12" s="1"/>
  <c r="G2747" i="12"/>
  <c r="C2747" i="12" s="1"/>
  <c r="D2747" i="12" s="1"/>
  <c r="H2747" i="12" s="1"/>
  <c r="G2665" i="12"/>
  <c r="C2665" i="12" s="1"/>
  <c r="D2665" i="12" s="1"/>
  <c r="G2684" i="12"/>
  <c r="C2684" i="12" s="1"/>
  <c r="D2684" i="12" s="1"/>
  <c r="H2684" i="12" s="1"/>
  <c r="G2604" i="12"/>
  <c r="C2604" i="12" s="1"/>
  <c r="D2604" i="12" s="1"/>
  <c r="G2576" i="12"/>
  <c r="C2576" i="12" s="1"/>
  <c r="D2576" i="12" s="1"/>
  <c r="G2655" i="12"/>
  <c r="C2655" i="12" s="1"/>
  <c r="D2655" i="12" s="1"/>
  <c r="G2651" i="12"/>
  <c r="C2651" i="12" s="1"/>
  <c r="D2651" i="12" s="1"/>
  <c r="G2755" i="12"/>
  <c r="C2755" i="12" s="1"/>
  <c r="D2755" i="12" s="1"/>
  <c r="G2692" i="12"/>
  <c r="C2692" i="12" s="1"/>
  <c r="D2692" i="12" s="1"/>
  <c r="G2719" i="12"/>
  <c r="C2719" i="12" s="1"/>
  <c r="D2719" i="12" s="1"/>
  <c r="G2759" i="12"/>
  <c r="C2759" i="12" s="1"/>
  <c r="D2759" i="12" s="1"/>
  <c r="G2631" i="12"/>
  <c r="C2631" i="12" s="1"/>
  <c r="D2631" i="12" s="1"/>
  <c r="G2736" i="12"/>
  <c r="C2736" i="12" s="1"/>
  <c r="D2736" i="12" s="1"/>
  <c r="H2736" i="12" s="1"/>
  <c r="G2723" i="12"/>
  <c r="C2723" i="12" s="1"/>
  <c r="D2723" i="12" s="1"/>
  <c r="G2649" i="12"/>
  <c r="C2649" i="12" s="1"/>
  <c r="D2649" i="12" s="1"/>
  <c r="G2732" i="12"/>
  <c r="C2732" i="12" s="1"/>
  <c r="D2732" i="12" s="1"/>
  <c r="G2728" i="12"/>
  <c r="C2728" i="12" s="1"/>
  <c r="D2728" i="12" s="1"/>
  <c r="G2674" i="12"/>
  <c r="C2674" i="12" s="1"/>
  <c r="D2674" i="12" s="1"/>
  <c r="G2652" i="12"/>
  <c r="C2652" i="12" s="1"/>
  <c r="D2652" i="12" s="1"/>
  <c r="G2752" i="12"/>
  <c r="C2752" i="12" s="1"/>
  <c r="D2752" i="12" s="1"/>
  <c r="G2667" i="12"/>
  <c r="C2667" i="12" s="1"/>
  <c r="D2667" i="12" s="1"/>
  <c r="G2734" i="12"/>
  <c r="C2734" i="12" s="1"/>
  <c r="D2734" i="12" s="1"/>
  <c r="G2660" i="12"/>
  <c r="C2660" i="12" s="1"/>
  <c r="D2660" i="12" s="1"/>
  <c r="G2646" i="12"/>
  <c r="C2646" i="12" s="1"/>
  <c r="D2646" i="12" s="1"/>
  <c r="G2645" i="12"/>
  <c r="C2645" i="12" s="1"/>
  <c r="D2645" i="12" s="1"/>
  <c r="G2644" i="12"/>
  <c r="C2644" i="12" s="1"/>
  <c r="D2644" i="12" s="1"/>
  <c r="G2607" i="12"/>
  <c r="C2607" i="12" s="1"/>
  <c r="D2607" i="12" s="1"/>
  <c r="G2707" i="12"/>
  <c r="C2707" i="12" s="1"/>
  <c r="D2707" i="12" s="1"/>
  <c r="G2685" i="12"/>
  <c r="C2685" i="12" s="1"/>
  <c r="D2685" i="12" s="1"/>
  <c r="G2727" i="12"/>
  <c r="C2727" i="12" s="1"/>
  <c r="D2727" i="12" s="1"/>
  <c r="G2720" i="12"/>
  <c r="C2720" i="12" s="1"/>
  <c r="D2720" i="12" s="1"/>
  <c r="H2720" i="12" s="1"/>
  <c r="G2711" i="12"/>
  <c r="C2711" i="12" s="1"/>
  <c r="D2711" i="12" s="1"/>
  <c r="G2693" i="12"/>
  <c r="C2693" i="12" s="1"/>
  <c r="D2693" i="12" s="1"/>
  <c r="G2748" i="12"/>
  <c r="C2748" i="12" s="1"/>
  <c r="D2748" i="12" s="1"/>
  <c r="G2708" i="12"/>
  <c r="C2708" i="12" s="1"/>
  <c r="D2708" i="12" s="1"/>
  <c r="G2650" i="12"/>
  <c r="C2650" i="12" s="1"/>
  <c r="D2650" i="12" s="1"/>
  <c r="G2639" i="12"/>
  <c r="C2639" i="12" s="1"/>
  <c r="D2639" i="12" s="1"/>
  <c r="G2706" i="12"/>
  <c r="C2706" i="12" s="1"/>
  <c r="D2706" i="12" s="1"/>
  <c r="G2634" i="12"/>
  <c r="C2634" i="12" s="1"/>
  <c r="D2634" i="12" s="1"/>
  <c r="G2598" i="12"/>
  <c r="C2598" i="12" s="1"/>
  <c r="D2598" i="12" s="1"/>
  <c r="G2695" i="12"/>
  <c r="C2695" i="12" s="1"/>
  <c r="D2695" i="12" s="1"/>
  <c r="G2672" i="12"/>
  <c r="C2672" i="12" s="1"/>
  <c r="D2672" i="12" s="1"/>
  <c r="G2702" i="12"/>
  <c r="C2702" i="12" s="1"/>
  <c r="D2702" i="12" s="1"/>
  <c r="G2745" i="12"/>
  <c r="C2745" i="12" s="1"/>
  <c r="D2745" i="12" s="1"/>
  <c r="G2698" i="12"/>
  <c r="C2698" i="12" s="1"/>
  <c r="D2698" i="12" s="1"/>
  <c r="G2729" i="12"/>
  <c r="C2729" i="12" s="1"/>
  <c r="D2729" i="12" s="1"/>
  <c r="H2729" i="12" s="1"/>
  <c r="G2575" i="12"/>
  <c r="C2575" i="12" s="1"/>
  <c r="D2575" i="12" s="1"/>
  <c r="G2754" i="12"/>
  <c r="C2754" i="12" s="1"/>
  <c r="D2754" i="12" s="1"/>
  <c r="G2681" i="12"/>
  <c r="C2681" i="12" s="1"/>
  <c r="D2681" i="12" s="1"/>
  <c r="G2722" i="12"/>
  <c r="C2722" i="12" s="1"/>
  <c r="D2722" i="12" s="1"/>
  <c r="G2642" i="12"/>
  <c r="C2642" i="12" s="1"/>
  <c r="D2642" i="12" s="1"/>
  <c r="H2642" i="12" s="1"/>
  <c r="G2725" i="12"/>
  <c r="C2725" i="12" s="1"/>
  <c r="D2725" i="12" s="1"/>
  <c r="G2715" i="12"/>
  <c r="C2715" i="12" s="1"/>
  <c r="D2715" i="12" s="1"/>
  <c r="H2715" i="12" s="1"/>
  <c r="G2640" i="12"/>
  <c r="C2640" i="12" s="1"/>
  <c r="D2640" i="12" s="1"/>
  <c r="G2741" i="12"/>
  <c r="C2741" i="12" s="1"/>
  <c r="D2741" i="12" s="1"/>
  <c r="H2741" i="12" s="1"/>
  <c r="G2662" i="12"/>
  <c r="C2662" i="12" s="1"/>
  <c r="D2662" i="12" s="1"/>
  <c r="H2662" i="12" s="1"/>
  <c r="G2757" i="12"/>
  <c r="C2757" i="12" s="1"/>
  <c r="D2757" i="12" s="1"/>
  <c r="H2757" i="12" s="1"/>
  <c r="G2750" i="12"/>
  <c r="C2750" i="12" s="1"/>
  <c r="D2750" i="12" s="1"/>
  <c r="G2753" i="12"/>
  <c r="C2753" i="12" s="1"/>
  <c r="D2753" i="12" s="1"/>
  <c r="G2733" i="12"/>
  <c r="C2733" i="12" s="1"/>
  <c r="D2733" i="12" s="1"/>
  <c r="G2687" i="12"/>
  <c r="C2687" i="12" s="1"/>
  <c r="D2687" i="12" s="1"/>
  <c r="H2687" i="12" s="1"/>
  <c r="G2658" i="12"/>
  <c r="C2658" i="12" s="1"/>
  <c r="D2658" i="12" s="1"/>
  <c r="H2658" i="12" s="1"/>
  <c r="G2730" i="12"/>
  <c r="C2730" i="12" s="1"/>
  <c r="D2730" i="12" s="1"/>
  <c r="H2730" i="12" s="1"/>
  <c r="G2716" i="12"/>
  <c r="C2716" i="12" s="1"/>
  <c r="D2716" i="12" s="1"/>
  <c r="G2675" i="12"/>
  <c r="C2675" i="12" s="1"/>
  <c r="D2675" i="12" s="1"/>
  <c r="G2689" i="12"/>
  <c r="C2689" i="12" s="1"/>
  <c r="D2689" i="12" s="1"/>
  <c r="G2761" i="12"/>
  <c r="C2761" i="12" s="1"/>
  <c r="D2761" i="12" s="1"/>
  <c r="G2738" i="12"/>
  <c r="C2738" i="12" s="1"/>
  <c r="D2738" i="12" s="1"/>
  <c r="H2738" i="12" s="1"/>
  <c r="G2700" i="12"/>
  <c r="C2700" i="12" s="1"/>
  <c r="D2700" i="12" s="1"/>
  <c r="H2700" i="12" s="1"/>
  <c r="G2664" i="12"/>
  <c r="C2664" i="12" s="1"/>
  <c r="D2664" i="12" s="1"/>
  <c r="H2664" i="12" s="1"/>
  <c r="G2712" i="12"/>
  <c r="C2712" i="12" s="1"/>
  <c r="D2712" i="12" s="1"/>
  <c r="G2686" i="12"/>
  <c r="C2686" i="12" s="1"/>
  <c r="D2686" i="12" s="1"/>
  <c r="G2677" i="12"/>
  <c r="C2677" i="12" s="1"/>
  <c r="D2677" i="12" s="1"/>
  <c r="G2670" i="12"/>
  <c r="C2670" i="12" s="1"/>
  <c r="D2670" i="12" s="1"/>
  <c r="G2654" i="12"/>
  <c r="C2654" i="12" s="1"/>
  <c r="D2654" i="12" s="1"/>
  <c r="H2654" i="12" s="1"/>
  <c r="AF2654" i="12" s="1"/>
  <c r="G2704" i="12"/>
  <c r="C2704" i="12" s="1"/>
  <c r="D2704" i="12" s="1"/>
  <c r="H2704" i="12" s="1"/>
  <c r="G2699" i="12"/>
  <c r="C2699" i="12" s="1"/>
  <c r="D2699" i="12" s="1"/>
  <c r="H2699" i="12" s="1"/>
  <c r="G2703" i="12"/>
  <c r="C2703" i="12" s="1"/>
  <c r="D2703" i="12" s="1"/>
  <c r="G2744" i="12"/>
  <c r="C2744" i="12" s="1"/>
  <c r="D2744" i="12" s="1"/>
  <c r="H2744" i="12" s="1"/>
  <c r="G2683" i="12"/>
  <c r="C2683" i="12" s="1"/>
  <c r="D2683" i="12" s="1"/>
  <c r="H2683" i="12" s="1"/>
  <c r="G2671" i="12"/>
  <c r="C2671" i="12" s="1"/>
  <c r="D2671" i="12" s="1"/>
  <c r="G2731" i="12"/>
  <c r="C2731" i="12" s="1"/>
  <c r="D2731" i="12" s="1"/>
  <c r="G2673" i="12"/>
  <c r="C2673" i="12" s="1"/>
  <c r="D2673" i="12" s="1"/>
  <c r="G2690" i="12"/>
  <c r="C2690" i="12" s="1"/>
  <c r="D2690" i="12" s="1"/>
  <c r="H2690" i="12" s="1"/>
  <c r="G2740" i="12"/>
  <c r="C2740" i="12" s="1"/>
  <c r="D2740" i="12" s="1"/>
  <c r="H2740" i="12" s="1"/>
  <c r="G2643" i="12"/>
  <c r="C2643" i="12" s="1"/>
  <c r="D2643" i="12" s="1"/>
  <c r="H2643" i="12" s="1"/>
  <c r="G2612" i="12"/>
  <c r="C2612" i="12" s="1"/>
  <c r="D2612" i="12" s="1"/>
  <c r="G2606" i="12"/>
  <c r="C2606" i="12" s="1"/>
  <c r="D2606" i="12" s="1"/>
  <c r="G2578" i="12"/>
  <c r="C2578" i="12" s="1"/>
  <c r="D2578" i="12" s="1"/>
  <c r="H2578" i="12" s="1"/>
  <c r="G2737" i="12"/>
  <c r="C2737" i="12" s="1"/>
  <c r="D2737" i="12" s="1"/>
  <c r="G2680" i="12"/>
  <c r="C2680" i="12" s="1"/>
  <c r="D2680" i="12" s="1"/>
  <c r="H2680" i="12" s="1"/>
  <c r="G2721" i="12"/>
  <c r="C2721" i="12" s="1"/>
  <c r="D2721" i="12" s="1"/>
  <c r="H2721" i="12" s="1"/>
  <c r="G2678" i="12"/>
  <c r="C2678" i="12" s="1"/>
  <c r="D2678" i="12" s="1"/>
  <c r="G2742" i="12"/>
  <c r="C2742" i="12" s="1"/>
  <c r="D2742" i="12" s="1"/>
  <c r="G2726" i="12"/>
  <c r="C2726" i="12" s="1"/>
  <c r="D2726" i="12" s="1"/>
  <c r="G2676" i="12"/>
  <c r="C2676" i="12" s="1"/>
  <c r="D2676" i="12" s="1"/>
  <c r="G2663" i="12"/>
  <c r="C2663" i="12" s="1"/>
  <c r="D2663" i="12" s="1"/>
  <c r="G2714" i="12"/>
  <c r="C2714" i="12" s="1"/>
  <c r="D2714" i="12" s="1"/>
  <c r="G2679" i="12"/>
  <c r="C2679" i="12" s="1"/>
  <c r="D2679" i="12" s="1"/>
  <c r="H2679" i="12" s="1"/>
  <c r="G2724" i="12"/>
  <c r="C2724" i="12" s="1"/>
  <c r="D2724" i="12" s="1"/>
  <c r="H2724" i="12" s="1"/>
  <c r="G2682" i="12"/>
  <c r="C2682" i="12" s="1"/>
  <c r="D2682" i="12" s="1"/>
  <c r="G2756" i="12"/>
  <c r="C2756" i="12" s="1"/>
  <c r="D2756" i="12" s="1"/>
  <c r="G2668" i="12"/>
  <c r="C2668" i="12" s="1"/>
  <c r="D2668" i="12" s="1"/>
  <c r="H2668" i="12" s="1"/>
  <c r="AF2668" i="12" s="1"/>
  <c r="G2713" i="12"/>
  <c r="C2713" i="12" s="1"/>
  <c r="D2713" i="12" s="1"/>
  <c r="G2590" i="12"/>
  <c r="C2590" i="12" s="1"/>
  <c r="D2590" i="12" s="1"/>
  <c r="H2590" i="12" s="1"/>
  <c r="G2611" i="12"/>
  <c r="C2611" i="12" s="1"/>
  <c r="D2611" i="12" s="1"/>
  <c r="H2611" i="12" s="1"/>
  <c r="G2595" i="12"/>
  <c r="C2595" i="12" s="1"/>
  <c r="D2595" i="12" s="1"/>
  <c r="G2613" i="12"/>
  <c r="C2613" i="12" s="1"/>
  <c r="D2613" i="12" s="1"/>
  <c r="G2540" i="12"/>
  <c r="C2540" i="12" s="1"/>
  <c r="D2540" i="12" s="1"/>
  <c r="G2529" i="12"/>
  <c r="C2529" i="12" s="1"/>
  <c r="D2529" i="12" s="1"/>
  <c r="G2588" i="12"/>
  <c r="C2588" i="12" s="1"/>
  <c r="D2588" i="12" s="1"/>
  <c r="G2450" i="12"/>
  <c r="C2450" i="12" s="1"/>
  <c r="D2450" i="12" s="1"/>
  <c r="G2526" i="12"/>
  <c r="C2526" i="12" s="1"/>
  <c r="D2526" i="12" s="1"/>
  <c r="G2636" i="12"/>
  <c r="C2636" i="12" s="1"/>
  <c r="D2636" i="12" s="1"/>
  <c r="H2636" i="12" s="1"/>
  <c r="G2627" i="12"/>
  <c r="C2627" i="12" s="1"/>
  <c r="D2627" i="12" s="1"/>
  <c r="G2589" i="12"/>
  <c r="C2589" i="12" s="1"/>
  <c r="D2589" i="12" s="1"/>
  <c r="H2589" i="12" s="1"/>
  <c r="AF2589" i="12" s="1"/>
  <c r="G2596" i="12"/>
  <c r="C2596" i="12" s="1"/>
  <c r="D2596" i="12" s="1"/>
  <c r="G2431" i="12"/>
  <c r="C2431" i="12" s="1"/>
  <c r="D2431" i="12" s="1"/>
  <c r="G2587" i="12"/>
  <c r="C2587" i="12" s="1"/>
  <c r="D2587" i="12" s="1"/>
  <c r="G2577" i="12"/>
  <c r="C2577" i="12" s="1"/>
  <c r="D2577" i="12" s="1"/>
  <c r="G2549" i="12"/>
  <c r="C2549" i="12" s="1"/>
  <c r="D2549" i="12" s="1"/>
  <c r="H2549" i="12" s="1"/>
  <c r="G2536" i="12"/>
  <c r="C2536" i="12" s="1"/>
  <c r="D2536" i="12" s="1"/>
  <c r="G2579" i="12"/>
  <c r="C2579" i="12" s="1"/>
  <c r="D2579" i="12" s="1"/>
  <c r="H2579" i="12" s="1"/>
  <c r="AF2579" i="12" s="1"/>
  <c r="G2558" i="12"/>
  <c r="C2558" i="12" s="1"/>
  <c r="D2558" i="12" s="1"/>
  <c r="G2616" i="12"/>
  <c r="C2616" i="12" s="1"/>
  <c r="D2616" i="12" s="1"/>
  <c r="H2616" i="12" s="1"/>
  <c r="G2530" i="12"/>
  <c r="C2530" i="12" s="1"/>
  <c r="D2530" i="12" s="1"/>
  <c r="H2530" i="12" s="1"/>
  <c r="G2601" i="12"/>
  <c r="C2601" i="12" s="1"/>
  <c r="D2601" i="12" s="1"/>
  <c r="H2601" i="12" s="1"/>
  <c r="AF2601" i="12" s="1"/>
  <c r="G2581" i="12"/>
  <c r="C2581" i="12" s="1"/>
  <c r="D2581" i="12" s="1"/>
  <c r="H2581" i="12" s="1"/>
  <c r="AF2581" i="12" s="1"/>
  <c r="G2603" i="12"/>
  <c r="C2603" i="12" s="1"/>
  <c r="D2603" i="12" s="1"/>
  <c r="H2603" i="12" s="1"/>
  <c r="G2583" i="12"/>
  <c r="C2583" i="12" s="1"/>
  <c r="D2583" i="12" s="1"/>
  <c r="G2552" i="12"/>
  <c r="C2552" i="12" s="1"/>
  <c r="D2552" i="12" s="1"/>
  <c r="H2552" i="12" s="1"/>
  <c r="G2621" i="12"/>
  <c r="C2621" i="12" s="1"/>
  <c r="D2621" i="12" s="1"/>
  <c r="G2538" i="12"/>
  <c r="C2538" i="12" s="1"/>
  <c r="D2538" i="12" s="1"/>
  <c r="G2559" i="12"/>
  <c r="C2559" i="12" s="1"/>
  <c r="D2559" i="12" s="1"/>
  <c r="H2559" i="12" s="1"/>
  <c r="G2561" i="12"/>
  <c r="C2561" i="12" s="1"/>
  <c r="D2561" i="12" s="1"/>
  <c r="G2551" i="12"/>
  <c r="C2551" i="12" s="1"/>
  <c r="D2551" i="12" s="1"/>
  <c r="H2551" i="12" s="1"/>
  <c r="G2553" i="12"/>
  <c r="C2553" i="12" s="1"/>
  <c r="D2553" i="12" s="1"/>
  <c r="H2553" i="12" s="1"/>
  <c r="G2464" i="12"/>
  <c r="C2464" i="12" s="1"/>
  <c r="D2464" i="12" s="1"/>
  <c r="G2622" i="12"/>
  <c r="C2622" i="12" s="1"/>
  <c r="D2622" i="12" s="1"/>
  <c r="G2594" i="12"/>
  <c r="C2594" i="12" s="1"/>
  <c r="D2594" i="12" s="1"/>
  <c r="H2594" i="12" s="1"/>
  <c r="G2628" i="12"/>
  <c r="C2628" i="12" s="1"/>
  <c r="D2628" i="12" s="1"/>
  <c r="H2628" i="12" s="1"/>
  <c r="G2523" i="12"/>
  <c r="C2523" i="12" s="1"/>
  <c r="D2523" i="12" s="1"/>
  <c r="G2436" i="12"/>
  <c r="C2436" i="12" s="1"/>
  <c r="D2436" i="12" s="1"/>
  <c r="H2436" i="12" s="1"/>
  <c r="G2566" i="12"/>
  <c r="C2566" i="12" s="1"/>
  <c r="D2566" i="12" s="1"/>
  <c r="G2547" i="12"/>
  <c r="C2547" i="12" s="1"/>
  <c r="D2547" i="12" s="1"/>
  <c r="H2547" i="12" s="1"/>
  <c r="G2610" i="12"/>
  <c r="C2610" i="12" s="1"/>
  <c r="D2610" i="12" s="1"/>
  <c r="G2602" i="12"/>
  <c r="C2602" i="12" s="1"/>
  <c r="D2602" i="12" s="1"/>
  <c r="G2544" i="12"/>
  <c r="C2544" i="12" s="1"/>
  <c r="D2544" i="12" s="1"/>
  <c r="G2500" i="12"/>
  <c r="C2500" i="12" s="1"/>
  <c r="D2500" i="12" s="1"/>
  <c r="H2500" i="12" s="1"/>
  <c r="G2449" i="12"/>
  <c r="C2449" i="12" s="1"/>
  <c r="D2449" i="12" s="1"/>
  <c r="G2425" i="12"/>
  <c r="C2425" i="12" s="1"/>
  <c r="D2425" i="12" s="1"/>
  <c r="G2557" i="12"/>
  <c r="C2557" i="12" s="1"/>
  <c r="D2557" i="12" s="1"/>
  <c r="G2532" i="12"/>
  <c r="C2532" i="12" s="1"/>
  <c r="D2532" i="12" s="1"/>
  <c r="H2532" i="12" s="1"/>
  <c r="G2585" i="12"/>
  <c r="C2585" i="12" s="1"/>
  <c r="D2585" i="12" s="1"/>
  <c r="H2585" i="12" s="1"/>
  <c r="G2571" i="12"/>
  <c r="C2571" i="12" s="1"/>
  <c r="D2571" i="12" s="1"/>
  <c r="G2586" i="12"/>
  <c r="C2586" i="12" s="1"/>
  <c r="D2586" i="12" s="1"/>
  <c r="H2586" i="12" s="1"/>
  <c r="G2593" i="12"/>
  <c r="C2593" i="12" s="1"/>
  <c r="D2593" i="12" s="1"/>
  <c r="H2593" i="12" s="1"/>
  <c r="G2458" i="12"/>
  <c r="C2458" i="12" s="1"/>
  <c r="D2458" i="12" s="1"/>
  <c r="H2458" i="12" s="1"/>
  <c r="G2507" i="12"/>
  <c r="C2507" i="12" s="1"/>
  <c r="D2507" i="12" s="1"/>
  <c r="G2556" i="12"/>
  <c r="C2556" i="12" s="1"/>
  <c r="D2556" i="12" s="1"/>
  <c r="H2556" i="12" s="1"/>
  <c r="G2609" i="12"/>
  <c r="C2609" i="12" s="1"/>
  <c r="D2609" i="12" s="1"/>
  <c r="H2609" i="12" s="1"/>
  <c r="G2573" i="12"/>
  <c r="C2573" i="12" s="1"/>
  <c r="D2573" i="12" s="1"/>
  <c r="G2615" i="12"/>
  <c r="C2615" i="12" s="1"/>
  <c r="D2615" i="12" s="1"/>
  <c r="G2569" i="12"/>
  <c r="C2569" i="12" s="1"/>
  <c r="D2569" i="12" s="1"/>
  <c r="H2569" i="12" s="1"/>
  <c r="G2637" i="12"/>
  <c r="C2637" i="12" s="1"/>
  <c r="D2637" i="12" s="1"/>
  <c r="H2637" i="12" s="1"/>
  <c r="G2619" i="12"/>
  <c r="C2619" i="12" s="1"/>
  <c r="D2619" i="12" s="1"/>
  <c r="G2560" i="12"/>
  <c r="C2560" i="12" s="1"/>
  <c r="D2560" i="12" s="1"/>
  <c r="G2528" i="12"/>
  <c r="C2528" i="12" s="1"/>
  <c r="D2528" i="12" s="1"/>
  <c r="G2618" i="12"/>
  <c r="C2618" i="12" s="1"/>
  <c r="D2618" i="12" s="1"/>
  <c r="G2534" i="12"/>
  <c r="C2534" i="12" s="1"/>
  <c r="D2534" i="12" s="1"/>
  <c r="G2537" i="12"/>
  <c r="C2537" i="12" s="1"/>
  <c r="D2537" i="12" s="1"/>
  <c r="G2614" i="12"/>
  <c r="C2614" i="12" s="1"/>
  <c r="D2614" i="12" s="1"/>
  <c r="H2614" i="12" s="1"/>
  <c r="G2568" i="12"/>
  <c r="C2568" i="12" s="1"/>
  <c r="D2568" i="12" s="1"/>
  <c r="G2525" i="12"/>
  <c r="C2525" i="12" s="1"/>
  <c r="D2525" i="12" s="1"/>
  <c r="H2525" i="12" s="1"/>
  <c r="AF2525" i="12" s="1"/>
  <c r="G2562" i="12"/>
  <c r="C2562" i="12" s="1"/>
  <c r="D2562" i="12" s="1"/>
  <c r="G2550" i="12"/>
  <c r="C2550" i="12" s="1"/>
  <c r="D2550" i="12" s="1"/>
  <c r="G2600" i="12"/>
  <c r="C2600" i="12" s="1"/>
  <c r="D2600" i="12" s="1"/>
  <c r="G2527" i="12"/>
  <c r="C2527" i="12" s="1"/>
  <c r="D2527" i="12" s="1"/>
  <c r="H2527" i="12" s="1"/>
  <c r="G2591" i="12"/>
  <c r="C2591" i="12" s="1"/>
  <c r="D2591" i="12" s="1"/>
  <c r="G2584" i="12"/>
  <c r="C2584" i="12" s="1"/>
  <c r="D2584" i="12" s="1"/>
  <c r="H2584" i="12" s="1"/>
  <c r="G2463" i="12"/>
  <c r="C2463" i="12" s="1"/>
  <c r="D2463" i="12" s="1"/>
  <c r="G2433" i="12"/>
  <c r="C2433" i="12" s="1"/>
  <c r="D2433" i="12" s="1"/>
  <c r="G2641" i="12"/>
  <c r="C2641" i="12" s="1"/>
  <c r="D2641" i="12" s="1"/>
  <c r="H2641" i="12" s="1"/>
  <c r="G2580" i="12"/>
  <c r="C2580" i="12" s="1"/>
  <c r="D2580" i="12" s="1"/>
  <c r="G2630" i="12"/>
  <c r="C2630" i="12" s="1"/>
  <c r="D2630" i="12" s="1"/>
  <c r="G2617" i="12"/>
  <c r="C2617" i="12" s="1"/>
  <c r="D2617" i="12" s="1"/>
  <c r="H2617" i="12" s="1"/>
  <c r="G2599" i="12"/>
  <c r="C2599" i="12" s="1"/>
  <c r="D2599" i="12" s="1"/>
  <c r="H2599" i="12" s="1"/>
  <c r="G2554" i="12"/>
  <c r="C2554" i="12" s="1"/>
  <c r="D2554" i="12" s="1"/>
  <c r="G2638" i="12"/>
  <c r="C2638" i="12" s="1"/>
  <c r="D2638" i="12" s="1"/>
  <c r="G2574" i="12"/>
  <c r="C2574" i="12" s="1"/>
  <c r="D2574" i="12" s="1"/>
  <c r="G2521" i="12"/>
  <c r="C2521" i="12" s="1"/>
  <c r="D2521" i="12" s="1"/>
  <c r="H2521" i="12" s="1"/>
  <c r="AF2521" i="12" s="1"/>
  <c r="G2582" i="12"/>
  <c r="C2582" i="12" s="1"/>
  <c r="D2582" i="12" s="1"/>
  <c r="H2582" i="12" s="1"/>
  <c r="G2608" i="12"/>
  <c r="C2608" i="12" s="1"/>
  <c r="D2608" i="12" s="1"/>
  <c r="H2608" i="12" s="1"/>
  <c r="AF2608" i="12" s="1"/>
  <c r="G2462" i="12"/>
  <c r="C2462" i="12" s="1"/>
  <c r="D2462" i="12" s="1"/>
  <c r="G2428" i="12"/>
  <c r="C2428" i="12" s="1"/>
  <c r="D2428" i="12" s="1"/>
  <c r="G2422" i="12"/>
  <c r="C2422" i="12" s="1"/>
  <c r="D2422" i="12" s="1"/>
  <c r="G2535" i="12"/>
  <c r="C2535" i="12" s="1"/>
  <c r="D2535" i="12" s="1"/>
  <c r="H2535" i="12" s="1"/>
  <c r="G2623" i="12"/>
  <c r="C2623" i="12" s="1"/>
  <c r="D2623" i="12" s="1"/>
  <c r="G2542" i="12"/>
  <c r="C2542" i="12" s="1"/>
  <c r="D2542" i="12" s="1"/>
  <c r="G2592" i="12"/>
  <c r="C2592" i="12" s="1"/>
  <c r="D2592" i="12" s="1"/>
  <c r="G2555" i="12"/>
  <c r="C2555" i="12" s="1"/>
  <c r="D2555" i="12" s="1"/>
  <c r="G2565" i="12"/>
  <c r="C2565" i="12" s="1"/>
  <c r="D2565" i="12" s="1"/>
  <c r="H2565" i="12" s="1"/>
  <c r="G2546" i="12"/>
  <c r="C2546" i="12" s="1"/>
  <c r="D2546" i="12" s="1"/>
  <c r="G2605" i="12"/>
  <c r="C2605" i="12" s="1"/>
  <c r="D2605" i="12" s="1"/>
  <c r="G2625" i="12"/>
  <c r="C2625" i="12" s="1"/>
  <c r="D2625" i="12" s="1"/>
  <c r="H2625" i="12" s="1"/>
  <c r="G2427" i="12"/>
  <c r="C2427" i="12" s="1"/>
  <c r="D2427" i="12" s="1"/>
  <c r="G2563" i="12"/>
  <c r="C2563" i="12" s="1"/>
  <c r="D2563" i="12" s="1"/>
  <c r="H2563" i="12" s="1"/>
  <c r="G2548" i="12"/>
  <c r="C2548" i="12" s="1"/>
  <c r="D2548" i="12" s="1"/>
  <c r="G2626" i="12"/>
  <c r="C2626" i="12" s="1"/>
  <c r="D2626" i="12" s="1"/>
  <c r="G2545" i="12"/>
  <c r="C2545" i="12" s="1"/>
  <c r="D2545" i="12" s="1"/>
  <c r="G2629" i="12"/>
  <c r="C2629" i="12" s="1"/>
  <c r="D2629" i="12" s="1"/>
  <c r="H2629" i="12" s="1"/>
  <c r="G2572" i="12"/>
  <c r="C2572" i="12" s="1"/>
  <c r="D2572" i="12" s="1"/>
  <c r="G2635" i="12"/>
  <c r="C2635" i="12" s="1"/>
  <c r="D2635" i="12" s="1"/>
  <c r="G2533" i="12"/>
  <c r="C2533" i="12" s="1"/>
  <c r="D2533" i="12" s="1"/>
  <c r="G2632" i="12"/>
  <c r="C2632" i="12" s="1"/>
  <c r="D2632" i="12" s="1"/>
  <c r="G2570" i="12"/>
  <c r="C2570" i="12" s="1"/>
  <c r="D2570" i="12" s="1"/>
  <c r="G2620" i="12"/>
  <c r="C2620" i="12" s="1"/>
  <c r="D2620" i="12" s="1"/>
  <c r="G2543" i="12"/>
  <c r="C2543" i="12" s="1"/>
  <c r="D2543" i="12" s="1"/>
  <c r="G2539" i="12"/>
  <c r="C2539" i="12" s="1"/>
  <c r="D2539" i="12" s="1"/>
  <c r="G2567" i="12"/>
  <c r="C2567" i="12" s="1"/>
  <c r="D2567" i="12" s="1"/>
  <c r="G2624" i="12"/>
  <c r="C2624" i="12" s="1"/>
  <c r="D2624" i="12" s="1"/>
  <c r="G2597" i="12"/>
  <c r="C2597" i="12" s="1"/>
  <c r="D2597" i="12" s="1"/>
  <c r="H2597" i="12" s="1"/>
  <c r="AF2597" i="12" s="1"/>
  <c r="G2541" i="12"/>
  <c r="C2541" i="12" s="1"/>
  <c r="D2541" i="12" s="1"/>
  <c r="H2541" i="12" s="1"/>
  <c r="G2531" i="12"/>
  <c r="C2531" i="12" s="1"/>
  <c r="D2531" i="12" s="1"/>
  <c r="G2633" i="12"/>
  <c r="C2633" i="12" s="1"/>
  <c r="D2633" i="12" s="1"/>
  <c r="G2513" i="12"/>
  <c r="C2513" i="12" s="1"/>
  <c r="D2513" i="12" s="1"/>
  <c r="G2509" i="12"/>
  <c r="C2509" i="12" s="1"/>
  <c r="D2509" i="12" s="1"/>
  <c r="G2489" i="12"/>
  <c r="C2489" i="12" s="1"/>
  <c r="D2489" i="12" s="1"/>
  <c r="G2475" i="12"/>
  <c r="C2475" i="12" s="1"/>
  <c r="D2475" i="12" s="1"/>
  <c r="H2475" i="12" s="1"/>
  <c r="G2522" i="12"/>
  <c r="C2522" i="12" s="1"/>
  <c r="D2522" i="12" s="1"/>
  <c r="G2442" i="12"/>
  <c r="C2442" i="12" s="1"/>
  <c r="D2442" i="12" s="1"/>
  <c r="H2442" i="12" s="1"/>
  <c r="G2409" i="12"/>
  <c r="C2409" i="12" s="1"/>
  <c r="D2409" i="12" s="1"/>
  <c r="G2298" i="12"/>
  <c r="C2298" i="12" s="1"/>
  <c r="D2298" i="12" s="1"/>
  <c r="G2295" i="12"/>
  <c r="C2295" i="12" s="1"/>
  <c r="D2295" i="12" s="1"/>
  <c r="G2381" i="12"/>
  <c r="C2381" i="12" s="1"/>
  <c r="D2381" i="12" s="1"/>
  <c r="G2334" i="12"/>
  <c r="C2334" i="12" s="1"/>
  <c r="D2334" i="12" s="1"/>
  <c r="G2318" i="12"/>
  <c r="C2318" i="12" s="1"/>
  <c r="D2318" i="12" s="1"/>
  <c r="G2465" i="12"/>
  <c r="C2465" i="12" s="1"/>
  <c r="D2465" i="12" s="1"/>
  <c r="H2465" i="12" s="1"/>
  <c r="G2492" i="12"/>
  <c r="C2492" i="12" s="1"/>
  <c r="D2492" i="12" s="1"/>
  <c r="H2492" i="12" s="1"/>
  <c r="G2516" i="12"/>
  <c r="C2516" i="12" s="1"/>
  <c r="D2516" i="12" s="1"/>
  <c r="H2516" i="12" s="1"/>
  <c r="G2447" i="12"/>
  <c r="C2447" i="12" s="1"/>
  <c r="D2447" i="12" s="1"/>
  <c r="G2417" i="12"/>
  <c r="C2417" i="12" s="1"/>
  <c r="D2417" i="12" s="1"/>
  <c r="H2417" i="12" s="1"/>
  <c r="G2457" i="12"/>
  <c r="C2457" i="12" s="1"/>
  <c r="D2457" i="12" s="1"/>
  <c r="H2457" i="12" s="1"/>
  <c r="G2518" i="12"/>
  <c r="C2518" i="12" s="1"/>
  <c r="D2518" i="12" s="1"/>
  <c r="G2501" i="12"/>
  <c r="C2501" i="12" s="1"/>
  <c r="D2501" i="12" s="1"/>
  <c r="H2501" i="12" s="1"/>
  <c r="G2421" i="12"/>
  <c r="C2421" i="12" s="1"/>
  <c r="D2421" i="12" s="1"/>
  <c r="G2411" i="12"/>
  <c r="C2411" i="12" s="1"/>
  <c r="D2411" i="12" s="1"/>
  <c r="H2411" i="12" s="1"/>
  <c r="G2494" i="12"/>
  <c r="C2494" i="12" s="1"/>
  <c r="D2494" i="12" s="1"/>
  <c r="G2496" i="12"/>
  <c r="C2496" i="12" s="1"/>
  <c r="D2496" i="12" s="1"/>
  <c r="H2496" i="12" s="1"/>
  <c r="G2434" i="12"/>
  <c r="C2434" i="12" s="1"/>
  <c r="D2434" i="12" s="1"/>
  <c r="G2519" i="12"/>
  <c r="C2519" i="12" s="1"/>
  <c r="D2519" i="12" s="1"/>
  <c r="H2519" i="12" s="1"/>
  <c r="AF2519" i="12" s="1"/>
  <c r="G2403" i="12"/>
  <c r="C2403" i="12" s="1"/>
  <c r="D2403" i="12" s="1"/>
  <c r="H2403" i="12" s="1"/>
  <c r="G2470" i="12"/>
  <c r="C2470" i="12" s="1"/>
  <c r="D2470" i="12" s="1"/>
  <c r="H2470" i="12" s="1"/>
  <c r="AF2470" i="12" s="1"/>
  <c r="G2424" i="12"/>
  <c r="C2424" i="12" s="1"/>
  <c r="D2424" i="12" s="1"/>
  <c r="G2485" i="12"/>
  <c r="C2485" i="12" s="1"/>
  <c r="D2485" i="12" s="1"/>
  <c r="G2511" i="12"/>
  <c r="C2511" i="12" s="1"/>
  <c r="D2511" i="12" s="1"/>
  <c r="H2511" i="12" s="1"/>
  <c r="AF2511" i="12" s="1"/>
  <c r="G2508" i="12"/>
  <c r="C2508" i="12" s="1"/>
  <c r="D2508" i="12" s="1"/>
  <c r="G2385" i="12"/>
  <c r="C2385" i="12" s="1"/>
  <c r="D2385" i="12" s="1"/>
  <c r="H2385" i="12" s="1"/>
  <c r="G2398" i="12"/>
  <c r="C2398" i="12" s="1"/>
  <c r="D2398" i="12" s="1"/>
  <c r="G2380" i="12"/>
  <c r="C2380" i="12" s="1"/>
  <c r="D2380" i="12" s="1"/>
  <c r="G2483" i="12"/>
  <c r="C2483" i="12" s="1"/>
  <c r="D2483" i="12" s="1"/>
  <c r="H2483" i="12" s="1"/>
  <c r="G2455" i="12"/>
  <c r="C2455" i="12" s="1"/>
  <c r="D2455" i="12" s="1"/>
  <c r="G2467" i="12"/>
  <c r="C2467" i="12" s="1"/>
  <c r="D2467" i="12" s="1"/>
  <c r="G2469" i="12"/>
  <c r="C2469" i="12" s="1"/>
  <c r="D2469" i="12" s="1"/>
  <c r="G2473" i="12"/>
  <c r="C2473" i="12" s="1"/>
  <c r="D2473" i="12" s="1"/>
  <c r="H2473" i="12" s="1"/>
  <c r="G2440" i="12"/>
  <c r="C2440" i="12" s="1"/>
  <c r="D2440" i="12" s="1"/>
  <c r="G2524" i="12"/>
  <c r="C2524" i="12" s="1"/>
  <c r="D2524" i="12" s="1"/>
  <c r="H2524" i="12" s="1"/>
  <c r="AF2524" i="12" s="1"/>
  <c r="G2406" i="12"/>
  <c r="C2406" i="12" s="1"/>
  <c r="D2406" i="12" s="1"/>
  <c r="H2406" i="12" s="1"/>
  <c r="G2306" i="12"/>
  <c r="C2306" i="12" s="1"/>
  <c r="D2306" i="12" s="1"/>
  <c r="H2306" i="12" s="1"/>
  <c r="G2414" i="12"/>
  <c r="C2414" i="12" s="1"/>
  <c r="D2414" i="12" s="1"/>
  <c r="G2412" i="12"/>
  <c r="C2412" i="12" s="1"/>
  <c r="D2412" i="12" s="1"/>
  <c r="G2439" i="12"/>
  <c r="C2439" i="12" s="1"/>
  <c r="D2439" i="12" s="1"/>
  <c r="H2439" i="12" s="1"/>
  <c r="AF2439" i="12" s="1"/>
  <c r="G2419" i="12"/>
  <c r="C2419" i="12" s="1"/>
  <c r="D2419" i="12" s="1"/>
  <c r="G2410" i="12"/>
  <c r="C2410" i="12" s="1"/>
  <c r="D2410" i="12" s="1"/>
  <c r="G2468" i="12"/>
  <c r="C2468" i="12" s="1"/>
  <c r="D2468" i="12" s="1"/>
  <c r="G2423" i="12"/>
  <c r="C2423" i="12" s="1"/>
  <c r="D2423" i="12" s="1"/>
  <c r="G2429" i="12"/>
  <c r="C2429" i="12" s="1"/>
  <c r="D2429" i="12" s="1"/>
  <c r="G2445" i="12"/>
  <c r="C2445" i="12" s="1"/>
  <c r="D2445" i="12" s="1"/>
  <c r="G2292" i="12"/>
  <c r="C2292" i="12" s="1"/>
  <c r="D2292" i="12" s="1"/>
  <c r="H2292" i="12" s="1"/>
  <c r="AF2292" i="12" s="1"/>
  <c r="G2480" i="12"/>
  <c r="C2480" i="12" s="1"/>
  <c r="D2480" i="12" s="1"/>
  <c r="H2480" i="12" s="1"/>
  <c r="G2471" i="12"/>
  <c r="C2471" i="12" s="1"/>
  <c r="D2471" i="12" s="1"/>
  <c r="G2435" i="12"/>
  <c r="C2435" i="12" s="1"/>
  <c r="D2435" i="12" s="1"/>
  <c r="G2460" i="12"/>
  <c r="C2460" i="12" s="1"/>
  <c r="D2460" i="12" s="1"/>
  <c r="G2488" i="12"/>
  <c r="C2488" i="12" s="1"/>
  <c r="D2488" i="12" s="1"/>
  <c r="H2488" i="12" s="1"/>
  <c r="G2478" i="12"/>
  <c r="C2478" i="12" s="1"/>
  <c r="D2478" i="12" s="1"/>
  <c r="G2453" i="12"/>
  <c r="C2453" i="12" s="1"/>
  <c r="D2453" i="12" s="1"/>
  <c r="G2420" i="12"/>
  <c r="C2420" i="12" s="1"/>
  <c r="D2420" i="12" s="1"/>
  <c r="G2515" i="12"/>
  <c r="C2515" i="12" s="1"/>
  <c r="D2515" i="12" s="1"/>
  <c r="H2515" i="12" s="1"/>
  <c r="G2477" i="12"/>
  <c r="C2477" i="12" s="1"/>
  <c r="D2477" i="12" s="1"/>
  <c r="G2461" i="12"/>
  <c r="C2461" i="12" s="1"/>
  <c r="D2461" i="12" s="1"/>
  <c r="G2498" i="12"/>
  <c r="C2498" i="12" s="1"/>
  <c r="D2498" i="12" s="1"/>
  <c r="G2493" i="12"/>
  <c r="C2493" i="12" s="1"/>
  <c r="D2493" i="12" s="1"/>
  <c r="G2459" i="12"/>
  <c r="C2459" i="12" s="1"/>
  <c r="D2459" i="12" s="1"/>
  <c r="G2451" i="12"/>
  <c r="C2451" i="12" s="1"/>
  <c r="D2451" i="12" s="1"/>
  <c r="H2451" i="12" s="1"/>
  <c r="G2506" i="12"/>
  <c r="C2506" i="12" s="1"/>
  <c r="D2506" i="12" s="1"/>
  <c r="G2497" i="12"/>
  <c r="C2497" i="12" s="1"/>
  <c r="D2497" i="12" s="1"/>
  <c r="G2474" i="12"/>
  <c r="C2474" i="12" s="1"/>
  <c r="D2474" i="12" s="1"/>
  <c r="H2474" i="12" s="1"/>
  <c r="G2443" i="12"/>
  <c r="C2443" i="12" s="1"/>
  <c r="D2443" i="12" s="1"/>
  <c r="G2502" i="12"/>
  <c r="C2502" i="12" s="1"/>
  <c r="D2502" i="12" s="1"/>
  <c r="G2452" i="12"/>
  <c r="C2452" i="12" s="1"/>
  <c r="D2452" i="12" s="1"/>
  <c r="G2514" i="12"/>
  <c r="C2514" i="12" s="1"/>
  <c r="D2514" i="12" s="1"/>
  <c r="G2466" i="12"/>
  <c r="C2466" i="12" s="1"/>
  <c r="D2466" i="12" s="1"/>
  <c r="H2466" i="12" s="1"/>
  <c r="AF2466" i="12" s="1"/>
  <c r="G2413" i="12"/>
  <c r="C2413" i="12" s="1"/>
  <c r="D2413" i="12" s="1"/>
  <c r="H2413" i="12" s="1"/>
  <c r="G2393" i="12"/>
  <c r="C2393" i="12" s="1"/>
  <c r="D2393" i="12" s="1"/>
  <c r="H2393" i="12" s="1"/>
  <c r="G2282" i="12"/>
  <c r="C2282" i="12" s="1"/>
  <c r="D2282" i="12" s="1"/>
  <c r="G2327" i="12"/>
  <c r="C2327" i="12" s="1"/>
  <c r="D2327" i="12" s="1"/>
  <c r="H2327" i="12" s="1"/>
  <c r="G2487" i="12"/>
  <c r="C2487" i="12" s="1"/>
  <c r="D2487" i="12" s="1"/>
  <c r="G2505" i="12"/>
  <c r="C2505" i="12" s="1"/>
  <c r="D2505" i="12" s="1"/>
  <c r="H2505" i="12" s="1"/>
  <c r="G2446" i="12"/>
  <c r="C2446" i="12" s="1"/>
  <c r="D2446" i="12" s="1"/>
  <c r="G2510" i="12"/>
  <c r="C2510" i="12" s="1"/>
  <c r="D2510" i="12" s="1"/>
  <c r="G2479" i="12"/>
  <c r="C2479" i="12" s="1"/>
  <c r="D2479" i="12" s="1"/>
  <c r="G2454" i="12"/>
  <c r="C2454" i="12" s="1"/>
  <c r="D2454" i="12" s="1"/>
  <c r="G2448" i="12"/>
  <c r="C2448" i="12" s="1"/>
  <c r="D2448" i="12" s="1"/>
  <c r="G2512" i="12"/>
  <c r="C2512" i="12" s="1"/>
  <c r="D2512" i="12" s="1"/>
  <c r="H2512" i="12" s="1"/>
  <c r="AF2512" i="12" s="1"/>
  <c r="G2484" i="12"/>
  <c r="C2484" i="12" s="1"/>
  <c r="D2484" i="12" s="1"/>
  <c r="H2484" i="12" s="1"/>
  <c r="G2418" i="12"/>
  <c r="C2418" i="12" s="1"/>
  <c r="D2418" i="12" s="1"/>
  <c r="G2495" i="12"/>
  <c r="C2495" i="12" s="1"/>
  <c r="D2495" i="12" s="1"/>
  <c r="G2456" i="12"/>
  <c r="C2456" i="12" s="1"/>
  <c r="D2456" i="12" s="1"/>
  <c r="H2456" i="12" s="1"/>
  <c r="G2503" i="12"/>
  <c r="C2503" i="12" s="1"/>
  <c r="D2503" i="12" s="1"/>
  <c r="G2416" i="12"/>
  <c r="C2416" i="12" s="1"/>
  <c r="D2416" i="12" s="1"/>
  <c r="H2416" i="12" s="1"/>
  <c r="G2504" i="12"/>
  <c r="C2504" i="12" s="1"/>
  <c r="D2504" i="12" s="1"/>
  <c r="G2486" i="12"/>
  <c r="C2486" i="12" s="1"/>
  <c r="D2486" i="12" s="1"/>
  <c r="H2486" i="12" s="1"/>
  <c r="G2441" i="12"/>
  <c r="C2441" i="12" s="1"/>
  <c r="D2441" i="12" s="1"/>
  <c r="H2441" i="12" s="1"/>
  <c r="G2430" i="12"/>
  <c r="C2430" i="12" s="1"/>
  <c r="D2430" i="12" s="1"/>
  <c r="G2499" i="12"/>
  <c r="C2499" i="12" s="1"/>
  <c r="D2499" i="12" s="1"/>
  <c r="H2499" i="12" s="1"/>
  <c r="G2517" i="12"/>
  <c r="C2517" i="12" s="1"/>
  <c r="D2517" i="12" s="1"/>
  <c r="G2491" i="12"/>
  <c r="C2491" i="12" s="1"/>
  <c r="D2491" i="12" s="1"/>
  <c r="G2482" i="12"/>
  <c r="C2482" i="12" s="1"/>
  <c r="D2482" i="12" s="1"/>
  <c r="G2415" i="12"/>
  <c r="C2415" i="12" s="1"/>
  <c r="D2415" i="12" s="1"/>
  <c r="H2415" i="12" s="1"/>
  <c r="G2408" i="12"/>
  <c r="C2408" i="12" s="1"/>
  <c r="D2408" i="12" s="1"/>
  <c r="H2408" i="12" s="1"/>
  <c r="G2377" i="12"/>
  <c r="C2377" i="12" s="1"/>
  <c r="D2377" i="12" s="1"/>
  <c r="G2287" i="12"/>
  <c r="C2287" i="12" s="1"/>
  <c r="D2287" i="12" s="1"/>
  <c r="H2287" i="12" s="1"/>
  <c r="AF2287" i="12" s="1"/>
  <c r="G2402" i="12"/>
  <c r="C2402" i="12" s="1"/>
  <c r="D2402" i="12" s="1"/>
  <c r="G2438" i="12"/>
  <c r="C2438" i="12" s="1"/>
  <c r="D2438" i="12" s="1"/>
  <c r="H2438" i="12" s="1"/>
  <c r="G2407" i="12"/>
  <c r="C2407" i="12" s="1"/>
  <c r="D2407" i="12" s="1"/>
  <c r="G2490" i="12"/>
  <c r="C2490" i="12" s="1"/>
  <c r="D2490" i="12" s="1"/>
  <c r="G2520" i="12"/>
  <c r="C2520" i="12" s="1"/>
  <c r="D2520" i="12" s="1"/>
  <c r="G2432" i="12"/>
  <c r="C2432" i="12" s="1"/>
  <c r="D2432" i="12" s="1"/>
  <c r="G2472" i="12"/>
  <c r="C2472" i="12" s="1"/>
  <c r="D2472" i="12" s="1"/>
  <c r="H2472" i="12" s="1"/>
  <c r="AF2472" i="12" s="1"/>
  <c r="G2481" i="12"/>
  <c r="C2481" i="12" s="1"/>
  <c r="D2481" i="12" s="1"/>
  <c r="G2476" i="12"/>
  <c r="C2476" i="12" s="1"/>
  <c r="D2476" i="12" s="1"/>
  <c r="G2437" i="12"/>
  <c r="C2437" i="12" s="1"/>
  <c r="D2437" i="12" s="1"/>
  <c r="G2426" i="12"/>
  <c r="C2426" i="12" s="1"/>
  <c r="D2426" i="12" s="1"/>
  <c r="G2444" i="12"/>
  <c r="C2444" i="12" s="1"/>
  <c r="D2444" i="12" s="1"/>
  <c r="G2302" i="12"/>
  <c r="C2302" i="12" s="1"/>
  <c r="D2302" i="12" s="1"/>
  <c r="G2366" i="12"/>
  <c r="C2366" i="12" s="1"/>
  <c r="D2366" i="12" s="1"/>
  <c r="H2366" i="12" s="1"/>
  <c r="AF2366" i="12" s="1"/>
  <c r="G2341" i="12"/>
  <c r="C2341" i="12" s="1"/>
  <c r="D2341" i="12" s="1"/>
  <c r="G2349" i="12"/>
  <c r="C2349" i="12" s="1"/>
  <c r="D2349" i="12" s="1"/>
  <c r="H2349" i="12" s="1"/>
  <c r="AF2349" i="12" s="1"/>
  <c r="G2374" i="12"/>
  <c r="C2374" i="12" s="1"/>
  <c r="D2374" i="12" s="1"/>
  <c r="H2374" i="12" s="1"/>
  <c r="G2325" i="12"/>
  <c r="C2325" i="12" s="1"/>
  <c r="D2325" i="12" s="1"/>
  <c r="H2325" i="12" s="1"/>
  <c r="AF2325" i="12" s="1"/>
  <c r="G2371" i="12"/>
  <c r="C2371" i="12" s="1"/>
  <c r="D2371" i="12" s="1"/>
  <c r="G2279" i="12"/>
  <c r="C2279" i="12" s="1"/>
  <c r="D2279" i="12" s="1"/>
  <c r="G2184" i="12"/>
  <c r="C2184" i="12" s="1"/>
  <c r="D2184" i="12" s="1"/>
  <c r="G2329" i="12"/>
  <c r="C2329" i="12" s="1"/>
  <c r="D2329" i="12" s="1"/>
  <c r="H2329" i="12" s="1"/>
  <c r="G2310" i="12"/>
  <c r="C2310" i="12" s="1"/>
  <c r="D2310" i="12" s="1"/>
  <c r="G2391" i="12"/>
  <c r="C2391" i="12" s="1"/>
  <c r="D2391" i="12" s="1"/>
  <c r="H2391" i="12" s="1"/>
  <c r="G2389" i="12"/>
  <c r="C2389" i="12" s="1"/>
  <c r="D2389" i="12" s="1"/>
  <c r="G2372" i="12"/>
  <c r="C2372" i="12" s="1"/>
  <c r="D2372" i="12" s="1"/>
  <c r="H2372" i="12" s="1"/>
  <c r="G2308" i="12"/>
  <c r="C2308" i="12" s="1"/>
  <c r="D2308" i="12" s="1"/>
  <c r="G2333" i="12"/>
  <c r="C2333" i="12" s="1"/>
  <c r="D2333" i="12" s="1"/>
  <c r="G2384" i="12"/>
  <c r="C2384" i="12" s="1"/>
  <c r="D2384" i="12" s="1"/>
  <c r="G2328" i="12"/>
  <c r="C2328" i="12" s="1"/>
  <c r="D2328" i="12" s="1"/>
  <c r="G2360" i="12"/>
  <c r="C2360" i="12" s="1"/>
  <c r="D2360" i="12" s="1"/>
  <c r="G2382" i="12"/>
  <c r="C2382" i="12" s="1"/>
  <c r="D2382" i="12" s="1"/>
  <c r="G2280" i="12"/>
  <c r="C2280" i="12" s="1"/>
  <c r="D2280" i="12" s="1"/>
  <c r="H2280" i="12" s="1"/>
  <c r="G2365" i="12"/>
  <c r="C2365" i="12" s="1"/>
  <c r="D2365" i="12" s="1"/>
  <c r="G2353" i="12"/>
  <c r="C2353" i="12" s="1"/>
  <c r="D2353" i="12" s="1"/>
  <c r="G2324" i="12"/>
  <c r="C2324" i="12" s="1"/>
  <c r="D2324" i="12" s="1"/>
  <c r="H2324" i="12" s="1"/>
  <c r="G2290" i="12"/>
  <c r="C2290" i="12" s="1"/>
  <c r="D2290" i="12" s="1"/>
  <c r="G2261" i="12"/>
  <c r="C2261" i="12" s="1"/>
  <c r="D2261" i="12" s="1"/>
  <c r="G2182" i="12"/>
  <c r="C2182" i="12" s="1"/>
  <c r="D2182" i="12" s="1"/>
  <c r="G2364" i="12"/>
  <c r="C2364" i="12" s="1"/>
  <c r="D2364" i="12" s="1"/>
  <c r="G2284" i="12"/>
  <c r="C2284" i="12" s="1"/>
  <c r="D2284" i="12" s="1"/>
  <c r="G2358" i="12"/>
  <c r="C2358" i="12" s="1"/>
  <c r="D2358" i="12" s="1"/>
  <c r="G2297" i="12"/>
  <c r="C2297" i="12" s="1"/>
  <c r="D2297" i="12" s="1"/>
  <c r="G2387" i="12"/>
  <c r="C2387" i="12" s="1"/>
  <c r="D2387" i="12" s="1"/>
  <c r="H2387" i="12" s="1"/>
  <c r="G2401" i="12"/>
  <c r="C2401" i="12" s="1"/>
  <c r="D2401" i="12" s="1"/>
  <c r="G2395" i="12"/>
  <c r="C2395" i="12" s="1"/>
  <c r="D2395" i="12" s="1"/>
  <c r="G2234" i="12"/>
  <c r="C2234" i="12" s="1"/>
  <c r="D2234" i="12" s="1"/>
  <c r="G2192" i="12"/>
  <c r="C2192" i="12" s="1"/>
  <c r="D2192" i="12" s="1"/>
  <c r="H2192" i="12" s="1"/>
  <c r="G2332" i="12"/>
  <c r="C2332" i="12" s="1"/>
  <c r="D2332" i="12" s="1"/>
  <c r="G2342" i="12"/>
  <c r="C2342" i="12" s="1"/>
  <c r="D2342" i="12" s="1"/>
  <c r="G2319" i="12"/>
  <c r="C2319" i="12" s="1"/>
  <c r="D2319" i="12" s="1"/>
  <c r="G2399" i="12"/>
  <c r="C2399" i="12" s="1"/>
  <c r="D2399" i="12" s="1"/>
  <c r="G2373" i="12"/>
  <c r="C2373" i="12" s="1"/>
  <c r="D2373" i="12" s="1"/>
  <c r="G2396" i="12"/>
  <c r="C2396" i="12" s="1"/>
  <c r="D2396" i="12" s="1"/>
  <c r="G2379" i="12"/>
  <c r="C2379" i="12" s="1"/>
  <c r="D2379" i="12" s="1"/>
  <c r="G2254" i="12"/>
  <c r="C2254" i="12" s="1"/>
  <c r="D2254" i="12" s="1"/>
  <c r="G2227" i="12"/>
  <c r="C2227" i="12" s="1"/>
  <c r="D2227" i="12" s="1"/>
  <c r="G2176" i="12"/>
  <c r="C2176" i="12" s="1"/>
  <c r="D2176" i="12" s="1"/>
  <c r="G2357" i="12"/>
  <c r="C2357" i="12" s="1"/>
  <c r="D2357" i="12" s="1"/>
  <c r="G2347" i="12"/>
  <c r="C2347" i="12" s="1"/>
  <c r="D2347" i="12" s="1"/>
  <c r="H2347" i="12" s="1"/>
  <c r="G2313" i="12"/>
  <c r="C2313" i="12" s="1"/>
  <c r="D2313" i="12" s="1"/>
  <c r="H2313" i="12" s="1"/>
  <c r="G2312" i="12"/>
  <c r="C2312" i="12" s="1"/>
  <c r="D2312" i="12" s="1"/>
  <c r="G2293" i="12"/>
  <c r="C2293" i="12" s="1"/>
  <c r="D2293" i="12" s="1"/>
  <c r="G2288" i="12"/>
  <c r="C2288" i="12" s="1"/>
  <c r="D2288" i="12" s="1"/>
  <c r="G2188" i="12"/>
  <c r="C2188" i="12" s="1"/>
  <c r="D2188" i="12" s="1"/>
  <c r="G2249" i="12"/>
  <c r="C2249" i="12" s="1"/>
  <c r="D2249" i="12" s="1"/>
  <c r="G2169" i="12"/>
  <c r="C2169" i="12" s="1"/>
  <c r="D2169" i="12" s="1"/>
  <c r="H2169" i="12" s="1"/>
  <c r="G2348" i="12"/>
  <c r="C2348" i="12" s="1"/>
  <c r="D2348" i="12" s="1"/>
  <c r="G2367" i="12"/>
  <c r="C2367" i="12" s="1"/>
  <c r="D2367" i="12" s="1"/>
  <c r="G2307" i="12"/>
  <c r="C2307" i="12" s="1"/>
  <c r="D2307" i="12" s="1"/>
  <c r="G2363" i="12"/>
  <c r="C2363" i="12" s="1"/>
  <c r="D2363" i="12" s="1"/>
  <c r="H2363" i="12" s="1"/>
  <c r="G2370" i="12"/>
  <c r="C2370" i="12" s="1"/>
  <c r="D2370" i="12" s="1"/>
  <c r="G2276" i="12"/>
  <c r="C2276" i="12" s="1"/>
  <c r="D2276" i="12" s="1"/>
  <c r="G2390" i="12"/>
  <c r="C2390" i="12" s="1"/>
  <c r="D2390" i="12" s="1"/>
  <c r="G2351" i="12"/>
  <c r="C2351" i="12" s="1"/>
  <c r="D2351" i="12" s="1"/>
  <c r="H2351" i="12" s="1"/>
  <c r="G2376" i="12"/>
  <c r="C2376" i="12" s="1"/>
  <c r="D2376" i="12" s="1"/>
  <c r="G2388" i="12"/>
  <c r="C2388" i="12" s="1"/>
  <c r="D2388" i="12" s="1"/>
  <c r="H2388" i="12" s="1"/>
  <c r="G2305" i="12"/>
  <c r="C2305" i="12" s="1"/>
  <c r="D2305" i="12" s="1"/>
  <c r="H2305" i="12" s="1"/>
  <c r="G2362" i="12"/>
  <c r="C2362" i="12" s="1"/>
  <c r="D2362" i="12" s="1"/>
  <c r="G2326" i="12"/>
  <c r="C2326" i="12" s="1"/>
  <c r="D2326" i="12" s="1"/>
  <c r="G2359" i="12"/>
  <c r="C2359" i="12" s="1"/>
  <c r="D2359" i="12" s="1"/>
  <c r="H2359" i="12" s="1"/>
  <c r="G2350" i="12"/>
  <c r="C2350" i="12" s="1"/>
  <c r="D2350" i="12" s="1"/>
  <c r="G2320" i="12"/>
  <c r="C2320" i="12" s="1"/>
  <c r="D2320" i="12" s="1"/>
  <c r="G2354" i="12"/>
  <c r="C2354" i="12" s="1"/>
  <c r="D2354" i="12" s="1"/>
  <c r="H2354" i="12" s="1"/>
  <c r="G2225" i="12"/>
  <c r="C2225" i="12" s="1"/>
  <c r="D2225" i="12" s="1"/>
  <c r="H2225" i="12" s="1"/>
  <c r="G2266" i="12"/>
  <c r="C2266" i="12" s="1"/>
  <c r="D2266" i="12" s="1"/>
  <c r="H2266" i="12" s="1"/>
  <c r="G2260" i="12"/>
  <c r="C2260" i="12" s="1"/>
  <c r="D2260" i="12" s="1"/>
  <c r="H2260" i="12" s="1"/>
  <c r="G2253" i="12"/>
  <c r="C2253" i="12" s="1"/>
  <c r="D2253" i="12" s="1"/>
  <c r="G2217" i="12"/>
  <c r="C2217" i="12" s="1"/>
  <c r="D2217" i="12" s="1"/>
  <c r="G2187" i="12"/>
  <c r="C2187" i="12" s="1"/>
  <c r="D2187" i="12" s="1"/>
  <c r="G2400" i="12"/>
  <c r="C2400" i="12" s="1"/>
  <c r="D2400" i="12" s="1"/>
  <c r="G2356" i="12"/>
  <c r="C2356" i="12" s="1"/>
  <c r="D2356" i="12" s="1"/>
  <c r="G2344" i="12"/>
  <c r="C2344" i="12" s="1"/>
  <c r="D2344" i="12" s="1"/>
  <c r="H2344" i="12" s="1"/>
  <c r="G2303" i="12"/>
  <c r="C2303" i="12" s="1"/>
  <c r="D2303" i="12" s="1"/>
  <c r="H2303" i="12" s="1"/>
  <c r="G2383" i="12"/>
  <c r="C2383" i="12" s="1"/>
  <c r="D2383" i="12" s="1"/>
  <c r="G2309" i="12"/>
  <c r="C2309" i="12" s="1"/>
  <c r="D2309" i="12" s="1"/>
  <c r="H2309" i="12" s="1"/>
  <c r="G2294" i="12"/>
  <c r="C2294" i="12" s="1"/>
  <c r="D2294" i="12" s="1"/>
  <c r="G2404" i="12"/>
  <c r="C2404" i="12" s="1"/>
  <c r="D2404" i="12" s="1"/>
  <c r="G2335" i="12"/>
  <c r="C2335" i="12" s="1"/>
  <c r="D2335" i="12" s="1"/>
  <c r="H2335" i="12" s="1"/>
  <c r="G2296" i="12"/>
  <c r="C2296" i="12" s="1"/>
  <c r="D2296" i="12" s="1"/>
  <c r="H2296" i="12" s="1"/>
  <c r="G2386" i="12"/>
  <c r="C2386" i="12" s="1"/>
  <c r="D2386" i="12" s="1"/>
  <c r="G2316" i="12"/>
  <c r="C2316" i="12" s="1"/>
  <c r="D2316" i="12" s="1"/>
  <c r="H2316" i="12" s="1"/>
  <c r="G2394" i="12"/>
  <c r="C2394" i="12" s="1"/>
  <c r="D2394" i="12" s="1"/>
  <c r="G2285" i="12"/>
  <c r="C2285" i="12" s="1"/>
  <c r="D2285" i="12" s="1"/>
  <c r="H2285" i="12" s="1"/>
  <c r="G2339" i="12"/>
  <c r="C2339" i="12" s="1"/>
  <c r="D2339" i="12" s="1"/>
  <c r="G2330" i="12"/>
  <c r="C2330" i="12" s="1"/>
  <c r="D2330" i="12" s="1"/>
  <c r="G2314" i="12"/>
  <c r="C2314" i="12" s="1"/>
  <c r="D2314" i="12" s="1"/>
  <c r="G2300" i="12"/>
  <c r="C2300" i="12" s="1"/>
  <c r="D2300" i="12" s="1"/>
  <c r="G2361" i="12"/>
  <c r="C2361" i="12" s="1"/>
  <c r="D2361" i="12" s="1"/>
  <c r="G2346" i="12"/>
  <c r="C2346" i="12" s="1"/>
  <c r="D2346" i="12" s="1"/>
  <c r="G2299" i="12"/>
  <c r="C2299" i="12" s="1"/>
  <c r="D2299" i="12" s="1"/>
  <c r="H2299" i="12" s="1"/>
  <c r="G2369" i="12"/>
  <c r="C2369" i="12" s="1"/>
  <c r="D2369" i="12" s="1"/>
  <c r="H2369" i="12" s="1"/>
  <c r="G2233" i="12"/>
  <c r="C2233" i="12" s="1"/>
  <c r="D2233" i="12" s="1"/>
  <c r="H2233" i="12" s="1"/>
  <c r="G2219" i="12"/>
  <c r="C2219" i="12" s="1"/>
  <c r="D2219" i="12" s="1"/>
  <c r="H2219" i="12" s="1"/>
  <c r="G2208" i="12"/>
  <c r="C2208" i="12" s="1"/>
  <c r="D2208" i="12" s="1"/>
  <c r="G2203" i="12"/>
  <c r="C2203" i="12" s="1"/>
  <c r="D2203" i="12" s="1"/>
  <c r="H2203" i="12" s="1"/>
  <c r="G2191" i="12"/>
  <c r="C2191" i="12" s="1"/>
  <c r="D2191" i="12" s="1"/>
  <c r="G2311" i="12"/>
  <c r="C2311" i="12" s="1"/>
  <c r="D2311" i="12" s="1"/>
  <c r="G2301" i="12"/>
  <c r="C2301" i="12" s="1"/>
  <c r="D2301" i="12" s="1"/>
  <c r="G2355" i="12"/>
  <c r="C2355" i="12" s="1"/>
  <c r="D2355" i="12" s="1"/>
  <c r="G2331" i="12"/>
  <c r="C2331" i="12" s="1"/>
  <c r="D2331" i="12" s="1"/>
  <c r="H2331" i="12" s="1"/>
  <c r="G2340" i="12"/>
  <c r="C2340" i="12" s="1"/>
  <c r="D2340" i="12" s="1"/>
  <c r="G2392" i="12"/>
  <c r="C2392" i="12" s="1"/>
  <c r="D2392" i="12" s="1"/>
  <c r="G2352" i="12"/>
  <c r="C2352" i="12" s="1"/>
  <c r="D2352" i="12" s="1"/>
  <c r="G2337" i="12"/>
  <c r="C2337" i="12" s="1"/>
  <c r="D2337" i="12" s="1"/>
  <c r="H2337" i="12" s="1"/>
  <c r="G2317" i="12"/>
  <c r="C2317" i="12" s="1"/>
  <c r="D2317" i="12" s="1"/>
  <c r="G2368" i="12"/>
  <c r="C2368" i="12" s="1"/>
  <c r="D2368" i="12" s="1"/>
  <c r="G2336" i="12"/>
  <c r="C2336" i="12" s="1"/>
  <c r="D2336" i="12" s="1"/>
  <c r="G2378" i="12"/>
  <c r="C2378" i="12" s="1"/>
  <c r="D2378" i="12" s="1"/>
  <c r="G2323" i="12"/>
  <c r="C2323" i="12" s="1"/>
  <c r="D2323" i="12" s="1"/>
  <c r="G2304" i="12"/>
  <c r="C2304" i="12" s="1"/>
  <c r="D2304" i="12" s="1"/>
  <c r="G2230" i="12"/>
  <c r="C2230" i="12" s="1"/>
  <c r="D2230" i="12" s="1"/>
  <c r="G2272" i="12"/>
  <c r="C2272" i="12" s="1"/>
  <c r="D2272" i="12" s="1"/>
  <c r="G2236" i="12"/>
  <c r="C2236" i="12" s="1"/>
  <c r="D2236" i="12" s="1"/>
  <c r="G2181" i="12"/>
  <c r="C2181" i="12" s="1"/>
  <c r="D2181" i="12" s="1"/>
  <c r="H2181" i="12" s="1"/>
  <c r="AF2181" i="12" s="1"/>
  <c r="G2173" i="12"/>
  <c r="C2173" i="12" s="1"/>
  <c r="D2173" i="12" s="1"/>
  <c r="G2321" i="12"/>
  <c r="C2321" i="12" s="1"/>
  <c r="D2321" i="12" s="1"/>
  <c r="H2321" i="12" s="1"/>
  <c r="G2405" i="12"/>
  <c r="C2405" i="12" s="1"/>
  <c r="D2405" i="12" s="1"/>
  <c r="H2405" i="12" s="1"/>
  <c r="AF2405" i="12" s="1"/>
  <c r="G2345" i="12"/>
  <c r="C2345" i="12" s="1"/>
  <c r="D2345" i="12" s="1"/>
  <c r="G2322" i="12"/>
  <c r="C2322" i="12" s="1"/>
  <c r="D2322" i="12" s="1"/>
  <c r="G2315" i="12"/>
  <c r="C2315" i="12" s="1"/>
  <c r="D2315" i="12" s="1"/>
  <c r="H2315" i="12" s="1"/>
  <c r="G2343" i="12"/>
  <c r="C2343" i="12" s="1"/>
  <c r="D2343" i="12" s="1"/>
  <c r="G2397" i="12"/>
  <c r="C2397" i="12" s="1"/>
  <c r="D2397" i="12" s="1"/>
  <c r="H2397" i="12" s="1"/>
  <c r="G2375" i="12"/>
  <c r="C2375" i="12" s="1"/>
  <c r="D2375" i="12" s="1"/>
  <c r="G2338" i="12"/>
  <c r="C2338" i="12" s="1"/>
  <c r="D2338" i="12" s="1"/>
  <c r="G2248" i="12"/>
  <c r="C2248" i="12" s="1"/>
  <c r="D2248" i="12" s="1"/>
  <c r="H2248" i="12" s="1"/>
  <c r="G2235" i="12"/>
  <c r="C2235" i="12" s="1"/>
  <c r="D2235" i="12" s="1"/>
  <c r="G2171" i="12"/>
  <c r="C2171" i="12" s="1"/>
  <c r="D2171" i="12" s="1"/>
  <c r="G2250" i="12"/>
  <c r="C2250" i="12" s="1"/>
  <c r="D2250" i="12" s="1"/>
  <c r="G2183" i="12"/>
  <c r="C2183" i="12" s="1"/>
  <c r="D2183" i="12" s="1"/>
  <c r="G2179" i="12"/>
  <c r="C2179" i="12" s="1"/>
  <c r="D2179" i="12" s="1"/>
  <c r="G2265" i="12"/>
  <c r="C2265" i="12" s="1"/>
  <c r="D2265" i="12" s="1"/>
  <c r="G2245" i="12"/>
  <c r="C2245" i="12" s="1"/>
  <c r="D2245" i="12" s="1"/>
  <c r="H2245" i="12" s="1"/>
  <c r="AF2245" i="12" s="1"/>
  <c r="G2240" i="12"/>
  <c r="C2240" i="12" s="1"/>
  <c r="D2240" i="12" s="1"/>
  <c r="G2213" i="12"/>
  <c r="C2213" i="12" s="1"/>
  <c r="D2213" i="12" s="1"/>
  <c r="G2251" i="12"/>
  <c r="C2251" i="12" s="1"/>
  <c r="D2251" i="12" s="1"/>
  <c r="G2212" i="12"/>
  <c r="C2212" i="12" s="1"/>
  <c r="D2212" i="12" s="1"/>
  <c r="G2228" i="12"/>
  <c r="C2228" i="12" s="1"/>
  <c r="D2228" i="12" s="1"/>
  <c r="G2201" i="12"/>
  <c r="C2201" i="12" s="1"/>
  <c r="D2201" i="12" s="1"/>
  <c r="G2166" i="12"/>
  <c r="C2166" i="12" s="1"/>
  <c r="D2166" i="12" s="1"/>
  <c r="G2127" i="12"/>
  <c r="C2127" i="12" s="1"/>
  <c r="D2127" i="12" s="1"/>
  <c r="G2195" i="12"/>
  <c r="C2195" i="12" s="1"/>
  <c r="D2195" i="12" s="1"/>
  <c r="G2255" i="12"/>
  <c r="C2255" i="12" s="1"/>
  <c r="D2255" i="12" s="1"/>
  <c r="G2210" i="12"/>
  <c r="C2210" i="12" s="1"/>
  <c r="D2210" i="12" s="1"/>
  <c r="G2199" i="12"/>
  <c r="C2199" i="12" s="1"/>
  <c r="D2199" i="12" s="1"/>
  <c r="G2222" i="12"/>
  <c r="C2222" i="12" s="1"/>
  <c r="D2222" i="12" s="1"/>
  <c r="G2277" i="12"/>
  <c r="C2277" i="12" s="1"/>
  <c r="D2277" i="12" s="1"/>
  <c r="G2099" i="12"/>
  <c r="C2099" i="12" s="1"/>
  <c r="D2099" i="12" s="1"/>
  <c r="G2108" i="12"/>
  <c r="C2108" i="12" s="1"/>
  <c r="D2108" i="12" s="1"/>
  <c r="G2264" i="12"/>
  <c r="C2264" i="12" s="1"/>
  <c r="D2264" i="12" s="1"/>
  <c r="G2189" i="12"/>
  <c r="C2189" i="12" s="1"/>
  <c r="D2189" i="12" s="1"/>
  <c r="G2242" i="12"/>
  <c r="C2242" i="12" s="1"/>
  <c r="D2242" i="12" s="1"/>
  <c r="G2229" i="12"/>
  <c r="C2229" i="12" s="1"/>
  <c r="D2229" i="12" s="1"/>
  <c r="G2270" i="12"/>
  <c r="C2270" i="12" s="1"/>
  <c r="D2270" i="12" s="1"/>
  <c r="G2205" i="12"/>
  <c r="C2205" i="12" s="1"/>
  <c r="D2205" i="12" s="1"/>
  <c r="G2190" i="12"/>
  <c r="C2190" i="12" s="1"/>
  <c r="D2190" i="12" s="1"/>
  <c r="G2170" i="12"/>
  <c r="C2170" i="12" s="1"/>
  <c r="D2170" i="12" s="1"/>
  <c r="G2117" i="12"/>
  <c r="C2117" i="12" s="1"/>
  <c r="D2117" i="12" s="1"/>
  <c r="G2084" i="12"/>
  <c r="C2084" i="12" s="1"/>
  <c r="D2084" i="12" s="1"/>
  <c r="G2196" i="12"/>
  <c r="C2196" i="12" s="1"/>
  <c r="D2196" i="12" s="1"/>
  <c r="G2274" i="12"/>
  <c r="C2274" i="12" s="1"/>
  <c r="D2274" i="12" s="1"/>
  <c r="H2274" i="12" s="1"/>
  <c r="G2291" i="12"/>
  <c r="C2291" i="12" s="1"/>
  <c r="D2291" i="12" s="1"/>
  <c r="G2214" i="12"/>
  <c r="C2214" i="12" s="1"/>
  <c r="D2214" i="12" s="1"/>
  <c r="H2214" i="12" s="1"/>
  <c r="G2174" i="12"/>
  <c r="C2174" i="12" s="1"/>
  <c r="D2174" i="12" s="1"/>
  <c r="G2283" i="12"/>
  <c r="C2283" i="12" s="1"/>
  <c r="D2283" i="12" s="1"/>
  <c r="H2283" i="12" s="1"/>
  <c r="AF2283" i="12" s="1"/>
  <c r="G2238" i="12"/>
  <c r="C2238" i="12" s="1"/>
  <c r="D2238" i="12" s="1"/>
  <c r="G2202" i="12"/>
  <c r="C2202" i="12" s="1"/>
  <c r="D2202" i="12" s="1"/>
  <c r="H2202" i="12" s="1"/>
  <c r="G2257" i="12"/>
  <c r="C2257" i="12" s="1"/>
  <c r="D2257" i="12" s="1"/>
  <c r="G2226" i="12"/>
  <c r="C2226" i="12" s="1"/>
  <c r="D2226" i="12" s="1"/>
  <c r="G2177" i="12"/>
  <c r="C2177" i="12" s="1"/>
  <c r="D2177" i="12" s="1"/>
  <c r="G2289" i="12"/>
  <c r="C2289" i="12" s="1"/>
  <c r="D2289" i="12" s="1"/>
  <c r="H2289" i="12" s="1"/>
  <c r="G2161" i="12"/>
  <c r="C2161" i="12" s="1"/>
  <c r="D2161" i="12" s="1"/>
  <c r="G2065" i="12"/>
  <c r="C2065" i="12" s="1"/>
  <c r="D2065" i="12" s="1"/>
  <c r="G2100" i="12"/>
  <c r="C2100" i="12" s="1"/>
  <c r="D2100" i="12" s="1"/>
  <c r="G2258" i="12"/>
  <c r="C2258" i="12" s="1"/>
  <c r="D2258" i="12" s="1"/>
  <c r="G2209" i="12"/>
  <c r="C2209" i="12" s="1"/>
  <c r="D2209" i="12" s="1"/>
  <c r="G2175" i="12"/>
  <c r="C2175" i="12" s="1"/>
  <c r="D2175" i="12" s="1"/>
  <c r="G2271" i="12"/>
  <c r="C2271" i="12" s="1"/>
  <c r="D2271" i="12" s="1"/>
  <c r="G2211" i="12"/>
  <c r="C2211" i="12" s="1"/>
  <c r="D2211" i="12" s="1"/>
  <c r="G2197" i="12"/>
  <c r="C2197" i="12" s="1"/>
  <c r="D2197" i="12" s="1"/>
  <c r="G2275" i="12"/>
  <c r="C2275" i="12" s="1"/>
  <c r="D2275" i="12" s="1"/>
  <c r="G2122" i="12"/>
  <c r="C2122" i="12" s="1"/>
  <c r="D2122" i="12" s="1"/>
  <c r="G2216" i="12"/>
  <c r="C2216" i="12" s="1"/>
  <c r="D2216" i="12" s="1"/>
  <c r="G2200" i="12"/>
  <c r="C2200" i="12" s="1"/>
  <c r="D2200" i="12" s="1"/>
  <c r="H2200" i="12" s="1"/>
  <c r="G2215" i="12"/>
  <c r="C2215" i="12" s="1"/>
  <c r="D2215" i="12" s="1"/>
  <c r="G2246" i="12"/>
  <c r="C2246" i="12" s="1"/>
  <c r="D2246" i="12" s="1"/>
  <c r="G2218" i="12"/>
  <c r="C2218" i="12" s="1"/>
  <c r="D2218" i="12" s="1"/>
  <c r="G2096" i="12"/>
  <c r="C2096" i="12" s="1"/>
  <c r="D2096" i="12" s="1"/>
  <c r="G2082" i="12"/>
  <c r="C2082" i="12" s="1"/>
  <c r="D2082" i="12" s="1"/>
  <c r="H2082" i="12" s="1"/>
  <c r="G2123" i="12"/>
  <c r="C2123" i="12" s="1"/>
  <c r="D2123" i="12" s="1"/>
  <c r="H2123" i="12" s="1"/>
  <c r="AF2123" i="12" s="1"/>
  <c r="G2194" i="12"/>
  <c r="C2194" i="12" s="1"/>
  <c r="D2194" i="12" s="1"/>
  <c r="G2243" i="12"/>
  <c r="C2243" i="12" s="1"/>
  <c r="D2243" i="12" s="1"/>
  <c r="H2243" i="12" s="1"/>
  <c r="G2232" i="12"/>
  <c r="C2232" i="12" s="1"/>
  <c r="D2232" i="12" s="1"/>
  <c r="H2232" i="12" s="1"/>
  <c r="G2168" i="12"/>
  <c r="C2168" i="12" s="1"/>
  <c r="D2168" i="12" s="1"/>
  <c r="G2269" i="12"/>
  <c r="C2269" i="12" s="1"/>
  <c r="D2269" i="12" s="1"/>
  <c r="G2206" i="12"/>
  <c r="C2206" i="12" s="1"/>
  <c r="D2206" i="12" s="1"/>
  <c r="G2268" i="12"/>
  <c r="C2268" i="12" s="1"/>
  <c r="D2268" i="12" s="1"/>
  <c r="H2268" i="12" s="1"/>
  <c r="G2224" i="12"/>
  <c r="C2224" i="12" s="1"/>
  <c r="D2224" i="12" s="1"/>
  <c r="G2286" i="12"/>
  <c r="C2286" i="12" s="1"/>
  <c r="D2286" i="12" s="1"/>
  <c r="H2286" i="12" s="1"/>
  <c r="G2165" i="12"/>
  <c r="C2165" i="12" s="1"/>
  <c r="D2165" i="12" s="1"/>
  <c r="H2165" i="12" s="1"/>
  <c r="G2158" i="12"/>
  <c r="C2158" i="12" s="1"/>
  <c r="D2158" i="12" s="1"/>
  <c r="G2093" i="12"/>
  <c r="C2093" i="12" s="1"/>
  <c r="D2093" i="12" s="1"/>
  <c r="H2093" i="12" s="1"/>
  <c r="G2133" i="12"/>
  <c r="C2133" i="12" s="1"/>
  <c r="D2133" i="12" s="1"/>
  <c r="G2146" i="12"/>
  <c r="C2146" i="12" s="1"/>
  <c r="D2146" i="12" s="1"/>
  <c r="G2198" i="12"/>
  <c r="C2198" i="12" s="1"/>
  <c r="D2198" i="12" s="1"/>
  <c r="H2198" i="12" s="1"/>
  <c r="G2186" i="12"/>
  <c r="C2186" i="12" s="1"/>
  <c r="D2186" i="12" s="1"/>
  <c r="G2237" i="12"/>
  <c r="C2237" i="12" s="1"/>
  <c r="D2237" i="12" s="1"/>
  <c r="G2259" i="12"/>
  <c r="C2259" i="12" s="1"/>
  <c r="D2259" i="12" s="1"/>
  <c r="G2207" i="12"/>
  <c r="C2207" i="12" s="1"/>
  <c r="D2207" i="12" s="1"/>
  <c r="H2207" i="12" s="1"/>
  <c r="G2256" i="12"/>
  <c r="C2256" i="12" s="1"/>
  <c r="D2256" i="12" s="1"/>
  <c r="H2256" i="12" s="1"/>
  <c r="AF2256" i="12" s="1"/>
  <c r="G2231" i="12"/>
  <c r="C2231" i="12" s="1"/>
  <c r="D2231" i="12" s="1"/>
  <c r="H2231" i="12" s="1"/>
  <c r="AF2231" i="12" s="1"/>
  <c r="G2180" i="12"/>
  <c r="C2180" i="12" s="1"/>
  <c r="D2180" i="12" s="1"/>
  <c r="G2244" i="12"/>
  <c r="C2244" i="12" s="1"/>
  <c r="D2244" i="12" s="1"/>
  <c r="G2185" i="12"/>
  <c r="C2185" i="12" s="1"/>
  <c r="D2185" i="12" s="1"/>
  <c r="G2263" i="12"/>
  <c r="C2263" i="12" s="1"/>
  <c r="D2263" i="12" s="1"/>
  <c r="G2241" i="12"/>
  <c r="C2241" i="12" s="1"/>
  <c r="D2241" i="12" s="1"/>
  <c r="H2241" i="12" s="1"/>
  <c r="AF2241" i="12" s="1"/>
  <c r="G2172" i="12"/>
  <c r="C2172" i="12" s="1"/>
  <c r="D2172" i="12" s="1"/>
  <c r="G2164" i="12"/>
  <c r="C2164" i="12" s="1"/>
  <c r="D2164" i="12" s="1"/>
  <c r="H2164" i="12" s="1"/>
  <c r="G2130" i="12"/>
  <c r="C2130" i="12" s="1"/>
  <c r="D2130" i="12" s="1"/>
  <c r="G2106" i="12"/>
  <c r="C2106" i="12" s="1"/>
  <c r="D2106" i="12" s="1"/>
  <c r="G2075" i="12"/>
  <c r="C2075" i="12" s="1"/>
  <c r="D2075" i="12" s="1"/>
  <c r="H2075" i="12" s="1"/>
  <c r="G2153" i="12"/>
  <c r="C2153" i="12" s="1"/>
  <c r="D2153" i="12" s="1"/>
  <c r="G2221" i="12"/>
  <c r="C2221" i="12" s="1"/>
  <c r="D2221" i="12" s="1"/>
  <c r="G2204" i="12"/>
  <c r="C2204" i="12" s="1"/>
  <c r="D2204" i="12" s="1"/>
  <c r="G2178" i="12"/>
  <c r="C2178" i="12" s="1"/>
  <c r="D2178" i="12" s="1"/>
  <c r="G2262" i="12"/>
  <c r="C2262" i="12" s="1"/>
  <c r="D2262" i="12" s="1"/>
  <c r="H2262" i="12" s="1"/>
  <c r="G2252" i="12"/>
  <c r="C2252" i="12" s="1"/>
  <c r="D2252" i="12" s="1"/>
  <c r="G2223" i="12"/>
  <c r="C2223" i="12" s="1"/>
  <c r="D2223" i="12" s="1"/>
  <c r="G2273" i="12"/>
  <c r="C2273" i="12" s="1"/>
  <c r="D2273" i="12" s="1"/>
  <c r="G2193" i="12"/>
  <c r="C2193" i="12" s="1"/>
  <c r="D2193" i="12" s="1"/>
  <c r="G2080" i="12"/>
  <c r="C2080" i="12" s="1"/>
  <c r="D2080" i="12" s="1"/>
  <c r="H2080" i="12" s="1"/>
  <c r="G2163" i="12"/>
  <c r="C2163" i="12" s="1"/>
  <c r="D2163" i="12" s="1"/>
  <c r="G2101" i="12"/>
  <c r="C2101" i="12" s="1"/>
  <c r="D2101" i="12" s="1"/>
  <c r="G2073" i="12"/>
  <c r="C2073" i="12" s="1"/>
  <c r="D2073" i="12" s="1"/>
  <c r="G2159" i="12"/>
  <c r="C2159" i="12" s="1"/>
  <c r="D2159" i="12" s="1"/>
  <c r="G2281" i="12"/>
  <c r="C2281" i="12" s="1"/>
  <c r="D2281" i="12" s="1"/>
  <c r="G2278" i="12"/>
  <c r="C2278" i="12" s="1"/>
  <c r="D2278" i="12" s="1"/>
  <c r="G2267" i="12"/>
  <c r="C2267" i="12" s="1"/>
  <c r="D2267" i="12" s="1"/>
  <c r="G2247" i="12"/>
  <c r="C2247" i="12" s="1"/>
  <c r="D2247" i="12" s="1"/>
  <c r="G2239" i="12"/>
  <c r="C2239" i="12" s="1"/>
  <c r="D2239" i="12" s="1"/>
  <c r="H2239" i="12" s="1"/>
  <c r="G2220" i="12"/>
  <c r="C2220" i="12" s="1"/>
  <c r="D2220" i="12" s="1"/>
  <c r="G2119" i="12"/>
  <c r="C2119" i="12" s="1"/>
  <c r="D2119" i="12" s="1"/>
  <c r="G2112" i="12"/>
  <c r="C2112" i="12" s="1"/>
  <c r="D2112" i="12" s="1"/>
  <c r="G2167" i="12"/>
  <c r="C2167" i="12" s="1"/>
  <c r="D2167" i="12" s="1"/>
  <c r="G2072" i="12"/>
  <c r="C2072" i="12" s="1"/>
  <c r="D2072" i="12" s="1"/>
  <c r="H2072" i="12" s="1"/>
  <c r="G2149" i="12"/>
  <c r="C2149" i="12" s="1"/>
  <c r="D2149" i="12" s="1"/>
  <c r="G2107" i="12"/>
  <c r="C2107" i="12" s="1"/>
  <c r="D2107" i="12" s="1"/>
  <c r="G2160" i="12"/>
  <c r="C2160" i="12" s="1"/>
  <c r="D2160" i="12" s="1"/>
  <c r="H2160" i="12" s="1"/>
  <c r="AF2160" i="12" s="1"/>
  <c r="G2154" i="12"/>
  <c r="C2154" i="12" s="1"/>
  <c r="D2154" i="12" s="1"/>
  <c r="G2150" i="12"/>
  <c r="C2150" i="12" s="1"/>
  <c r="D2150" i="12" s="1"/>
  <c r="G2068" i="12"/>
  <c r="C2068" i="12" s="1"/>
  <c r="D2068" i="12" s="1"/>
  <c r="G2151" i="12"/>
  <c r="C2151" i="12" s="1"/>
  <c r="D2151" i="12" s="1"/>
  <c r="G2087" i="12"/>
  <c r="C2087" i="12" s="1"/>
  <c r="D2087" i="12" s="1"/>
  <c r="G2074" i="12"/>
  <c r="C2074" i="12" s="1"/>
  <c r="D2074" i="12" s="1"/>
  <c r="G2077" i="12"/>
  <c r="C2077" i="12" s="1"/>
  <c r="D2077" i="12" s="1"/>
  <c r="G2061" i="12"/>
  <c r="C2061" i="12" s="1"/>
  <c r="D2061" i="12" s="1"/>
  <c r="G2139" i="12"/>
  <c r="C2139" i="12" s="1"/>
  <c r="D2139" i="12" s="1"/>
  <c r="G2056" i="12"/>
  <c r="C2056" i="12" s="1"/>
  <c r="D2056" i="12" s="1"/>
  <c r="G1978" i="12"/>
  <c r="C1978" i="12" s="1"/>
  <c r="D1978" i="12" s="1"/>
  <c r="G2114" i="12"/>
  <c r="C2114" i="12" s="1"/>
  <c r="D2114" i="12" s="1"/>
  <c r="H2114" i="12" s="1"/>
  <c r="G2148" i="12"/>
  <c r="C2148" i="12" s="1"/>
  <c r="D2148" i="12" s="1"/>
  <c r="G2088" i="12"/>
  <c r="C2088" i="12" s="1"/>
  <c r="D2088" i="12" s="1"/>
  <c r="H2088" i="12" s="1"/>
  <c r="G2128" i="12"/>
  <c r="C2128" i="12" s="1"/>
  <c r="D2128" i="12" s="1"/>
  <c r="G2135" i="12"/>
  <c r="C2135" i="12" s="1"/>
  <c r="D2135" i="12" s="1"/>
  <c r="G2067" i="12"/>
  <c r="C2067" i="12" s="1"/>
  <c r="D2067" i="12" s="1"/>
  <c r="G2050" i="12"/>
  <c r="C2050" i="12" s="1"/>
  <c r="D2050" i="12" s="1"/>
  <c r="H2050" i="12" s="1"/>
  <c r="G1982" i="12"/>
  <c r="C1982" i="12" s="1"/>
  <c r="D1982" i="12" s="1"/>
  <c r="G2134" i="12"/>
  <c r="C2134" i="12" s="1"/>
  <c r="D2134" i="12" s="1"/>
  <c r="G2057" i="12"/>
  <c r="C2057" i="12" s="1"/>
  <c r="D2057" i="12" s="1"/>
  <c r="G2062" i="12"/>
  <c r="C2062" i="12" s="1"/>
  <c r="D2062" i="12" s="1"/>
  <c r="G2097" i="12"/>
  <c r="C2097" i="12" s="1"/>
  <c r="D2097" i="12" s="1"/>
  <c r="G2111" i="12"/>
  <c r="C2111" i="12" s="1"/>
  <c r="D2111" i="12" s="1"/>
  <c r="H2111" i="12" s="1"/>
  <c r="G2142" i="12"/>
  <c r="C2142" i="12" s="1"/>
  <c r="D2142" i="12" s="1"/>
  <c r="G2054" i="12"/>
  <c r="C2054" i="12" s="1"/>
  <c r="D2054" i="12" s="1"/>
  <c r="G2045" i="12"/>
  <c r="C2045" i="12" s="1"/>
  <c r="D2045" i="12" s="1"/>
  <c r="G2021" i="12"/>
  <c r="C2021" i="12" s="1"/>
  <c r="D2021" i="12" s="1"/>
  <c r="H2021" i="12" s="1"/>
  <c r="G1997" i="12"/>
  <c r="C1997" i="12" s="1"/>
  <c r="D1997" i="12" s="1"/>
  <c r="G2143" i="12"/>
  <c r="C2143" i="12" s="1"/>
  <c r="D2143" i="12" s="1"/>
  <c r="G2125" i="12"/>
  <c r="C2125" i="12" s="1"/>
  <c r="D2125" i="12" s="1"/>
  <c r="H2125" i="12" s="1"/>
  <c r="G2105" i="12"/>
  <c r="C2105" i="12" s="1"/>
  <c r="D2105" i="12" s="1"/>
  <c r="G2095" i="12"/>
  <c r="C2095" i="12" s="1"/>
  <c r="D2095" i="12" s="1"/>
  <c r="H2095" i="12" s="1"/>
  <c r="G2162" i="12"/>
  <c r="C2162" i="12" s="1"/>
  <c r="D2162" i="12" s="1"/>
  <c r="H2162" i="12" s="1"/>
  <c r="G2076" i="12"/>
  <c r="C2076" i="12" s="1"/>
  <c r="D2076" i="12" s="1"/>
  <c r="G2102" i="12"/>
  <c r="C2102" i="12" s="1"/>
  <c r="D2102" i="12" s="1"/>
  <c r="G1951" i="12"/>
  <c r="C1951" i="12" s="1"/>
  <c r="D1951" i="12" s="1"/>
  <c r="H1951" i="12" s="1"/>
  <c r="G2090" i="12"/>
  <c r="C2090" i="12" s="1"/>
  <c r="D2090" i="12" s="1"/>
  <c r="G2144" i="12"/>
  <c r="C2144" i="12" s="1"/>
  <c r="D2144" i="12" s="1"/>
  <c r="H2144" i="12" s="1"/>
  <c r="G2079" i="12"/>
  <c r="C2079" i="12" s="1"/>
  <c r="D2079" i="12" s="1"/>
  <c r="G2052" i="12"/>
  <c r="C2052" i="12" s="1"/>
  <c r="D2052" i="12" s="1"/>
  <c r="H2052" i="12" s="1"/>
  <c r="G2029" i="12"/>
  <c r="C2029" i="12" s="1"/>
  <c r="D2029" i="12" s="1"/>
  <c r="H2029" i="12" s="1"/>
  <c r="G2005" i="12"/>
  <c r="C2005" i="12" s="1"/>
  <c r="D2005" i="12" s="1"/>
  <c r="H2005" i="12" s="1"/>
  <c r="G1986" i="12"/>
  <c r="C1986" i="12" s="1"/>
  <c r="D1986" i="12" s="1"/>
  <c r="H1986" i="12" s="1"/>
  <c r="G2121" i="12"/>
  <c r="C2121" i="12" s="1"/>
  <c r="D2121" i="12" s="1"/>
  <c r="H2121" i="12" s="1"/>
  <c r="G2066" i="12"/>
  <c r="C2066" i="12" s="1"/>
  <c r="D2066" i="12" s="1"/>
  <c r="G2094" i="12"/>
  <c r="C2094" i="12" s="1"/>
  <c r="D2094" i="12" s="1"/>
  <c r="G2085" i="12"/>
  <c r="C2085" i="12" s="1"/>
  <c r="D2085" i="12" s="1"/>
  <c r="H2085" i="12" s="1"/>
  <c r="G2147" i="12"/>
  <c r="C2147" i="12" s="1"/>
  <c r="D2147" i="12" s="1"/>
  <c r="G2043" i="12"/>
  <c r="C2043" i="12" s="1"/>
  <c r="D2043" i="12" s="1"/>
  <c r="G2024" i="12"/>
  <c r="C2024" i="12" s="1"/>
  <c r="D2024" i="12" s="1"/>
  <c r="H2024" i="12" s="1"/>
  <c r="G1981" i="12"/>
  <c r="C1981" i="12" s="1"/>
  <c r="D1981" i="12" s="1"/>
  <c r="H1981" i="12" s="1"/>
  <c r="G2078" i="12"/>
  <c r="C2078" i="12" s="1"/>
  <c r="D2078" i="12" s="1"/>
  <c r="H2078" i="12" s="1"/>
  <c r="G1940" i="12"/>
  <c r="C1940" i="12" s="1"/>
  <c r="D1940" i="12" s="1"/>
  <c r="H1940" i="12" s="1"/>
  <c r="AF1940" i="12" s="1"/>
  <c r="G2032" i="12"/>
  <c r="C2032" i="12" s="1"/>
  <c r="D2032" i="12" s="1"/>
  <c r="G2016" i="12"/>
  <c r="C2016" i="12" s="1"/>
  <c r="D2016" i="12" s="1"/>
  <c r="G2010" i="12"/>
  <c r="C2010" i="12" s="1"/>
  <c r="D2010" i="12" s="1"/>
  <c r="G2129" i="12"/>
  <c r="C2129" i="12" s="1"/>
  <c r="D2129" i="12" s="1"/>
  <c r="H2129" i="12" s="1"/>
  <c r="G2157" i="12"/>
  <c r="C2157" i="12" s="1"/>
  <c r="D2157" i="12" s="1"/>
  <c r="H2157" i="12" s="1"/>
  <c r="G2126" i="12"/>
  <c r="C2126" i="12" s="1"/>
  <c r="D2126" i="12" s="1"/>
  <c r="H2126" i="12" s="1"/>
  <c r="G2136" i="12"/>
  <c r="C2136" i="12" s="1"/>
  <c r="D2136" i="12" s="1"/>
  <c r="G2060" i="12"/>
  <c r="C2060" i="12" s="1"/>
  <c r="D2060" i="12" s="1"/>
  <c r="H2060" i="12" s="1"/>
  <c r="G2044" i="12"/>
  <c r="C2044" i="12" s="1"/>
  <c r="D2044" i="12" s="1"/>
  <c r="H2044" i="12" s="1"/>
  <c r="AF2044" i="12" s="1"/>
  <c r="G2104" i="12"/>
  <c r="C2104" i="12" s="1"/>
  <c r="D2104" i="12" s="1"/>
  <c r="G2070" i="12"/>
  <c r="C2070" i="12" s="1"/>
  <c r="D2070" i="12" s="1"/>
  <c r="H2070" i="12" s="1"/>
  <c r="AF2070" i="12" s="1"/>
  <c r="G2064" i="12"/>
  <c r="C2064" i="12" s="1"/>
  <c r="D2064" i="12" s="1"/>
  <c r="G2083" i="12"/>
  <c r="C2083" i="12" s="1"/>
  <c r="D2083" i="12" s="1"/>
  <c r="G2063" i="12"/>
  <c r="C2063" i="12" s="1"/>
  <c r="D2063" i="12" s="1"/>
  <c r="G2152" i="12"/>
  <c r="C2152" i="12" s="1"/>
  <c r="D2152" i="12" s="1"/>
  <c r="G2089" i="12"/>
  <c r="C2089" i="12" s="1"/>
  <c r="D2089" i="12" s="1"/>
  <c r="G2109" i="12"/>
  <c r="C2109" i="12" s="1"/>
  <c r="D2109" i="12" s="1"/>
  <c r="G2155" i="12"/>
  <c r="C2155" i="12" s="1"/>
  <c r="D2155" i="12" s="1"/>
  <c r="H2155" i="12" s="1"/>
  <c r="G2092" i="12"/>
  <c r="C2092" i="12" s="1"/>
  <c r="D2092" i="12" s="1"/>
  <c r="G2116" i="12"/>
  <c r="C2116" i="12" s="1"/>
  <c r="D2116" i="12" s="1"/>
  <c r="G2156" i="12"/>
  <c r="C2156" i="12" s="1"/>
  <c r="D2156" i="12" s="1"/>
  <c r="G2145" i="12"/>
  <c r="C2145" i="12" s="1"/>
  <c r="D2145" i="12" s="1"/>
  <c r="G2081" i="12"/>
  <c r="C2081" i="12" s="1"/>
  <c r="D2081" i="12" s="1"/>
  <c r="G2027" i="12"/>
  <c r="C2027" i="12" s="1"/>
  <c r="D2027" i="12" s="1"/>
  <c r="G2022" i="12"/>
  <c r="C2022" i="12" s="1"/>
  <c r="D2022" i="12" s="1"/>
  <c r="G1957" i="12"/>
  <c r="C1957" i="12" s="1"/>
  <c r="D1957" i="12" s="1"/>
  <c r="H1957" i="12" s="1"/>
  <c r="G1976" i="12"/>
  <c r="C1976" i="12" s="1"/>
  <c r="D1976" i="12" s="1"/>
  <c r="H1976" i="12" s="1"/>
  <c r="G2003" i="12"/>
  <c r="C2003" i="12" s="1"/>
  <c r="D2003" i="12" s="1"/>
  <c r="G2137" i="12"/>
  <c r="C2137" i="12" s="1"/>
  <c r="D2137" i="12" s="1"/>
  <c r="G2091" i="12"/>
  <c r="C2091" i="12" s="1"/>
  <c r="D2091" i="12" s="1"/>
  <c r="G2124" i="12"/>
  <c r="C2124" i="12" s="1"/>
  <c r="D2124" i="12" s="1"/>
  <c r="H2124" i="12" s="1"/>
  <c r="AF2124" i="12" s="1"/>
  <c r="G2055" i="12"/>
  <c r="C2055" i="12" s="1"/>
  <c r="D2055" i="12" s="1"/>
  <c r="H2055" i="12" s="1"/>
  <c r="G2115" i="12"/>
  <c r="C2115" i="12" s="1"/>
  <c r="D2115" i="12" s="1"/>
  <c r="G2086" i="12"/>
  <c r="C2086" i="12" s="1"/>
  <c r="D2086" i="12" s="1"/>
  <c r="H2086" i="12" s="1"/>
  <c r="G2047" i="12"/>
  <c r="C2047" i="12" s="1"/>
  <c r="D2047" i="12" s="1"/>
  <c r="G2006" i="12"/>
  <c r="C2006" i="12" s="1"/>
  <c r="D2006" i="12" s="1"/>
  <c r="G1998" i="12"/>
  <c r="C1998" i="12" s="1"/>
  <c r="D1998" i="12" s="1"/>
  <c r="G1988" i="12"/>
  <c r="C1988" i="12" s="1"/>
  <c r="D1988" i="12" s="1"/>
  <c r="G1985" i="12"/>
  <c r="C1985" i="12" s="1"/>
  <c r="D1985" i="12" s="1"/>
  <c r="G2120" i="12"/>
  <c r="C2120" i="12" s="1"/>
  <c r="D2120" i="12" s="1"/>
  <c r="H2120" i="12" s="1"/>
  <c r="G2141" i="12"/>
  <c r="C2141" i="12" s="1"/>
  <c r="D2141" i="12" s="1"/>
  <c r="H2141" i="12" s="1"/>
  <c r="AF2141" i="12" s="1"/>
  <c r="G2131" i="12"/>
  <c r="C2131" i="12" s="1"/>
  <c r="D2131" i="12" s="1"/>
  <c r="G2113" i="12"/>
  <c r="C2113" i="12" s="1"/>
  <c r="D2113" i="12" s="1"/>
  <c r="G2132" i="12"/>
  <c r="C2132" i="12" s="1"/>
  <c r="D2132" i="12" s="1"/>
  <c r="H2132" i="12" s="1"/>
  <c r="G2098" i="12"/>
  <c r="C2098" i="12" s="1"/>
  <c r="D2098" i="12" s="1"/>
  <c r="G2058" i="12"/>
  <c r="C2058" i="12" s="1"/>
  <c r="D2058" i="12" s="1"/>
  <c r="G1992" i="12"/>
  <c r="C1992" i="12" s="1"/>
  <c r="D1992" i="12" s="1"/>
  <c r="G2042" i="12"/>
  <c r="C2042" i="12" s="1"/>
  <c r="D2042" i="12" s="1"/>
  <c r="H2042" i="12" s="1"/>
  <c r="G1983" i="12"/>
  <c r="C1983" i="12" s="1"/>
  <c r="D1983" i="12" s="1"/>
  <c r="H1983" i="12" s="1"/>
  <c r="G1963" i="12"/>
  <c r="C1963" i="12" s="1"/>
  <c r="D1963" i="12" s="1"/>
  <c r="H1963" i="12" s="1"/>
  <c r="G1954" i="12"/>
  <c r="C1954" i="12" s="1"/>
  <c r="D1954" i="12" s="1"/>
  <c r="G1989" i="12"/>
  <c r="C1989" i="12" s="1"/>
  <c r="D1989" i="12" s="1"/>
  <c r="G2059" i="12"/>
  <c r="C2059" i="12" s="1"/>
  <c r="D2059" i="12" s="1"/>
  <c r="G2138" i="12"/>
  <c r="C2138" i="12" s="1"/>
  <c r="D2138" i="12" s="1"/>
  <c r="H2138" i="12" s="1"/>
  <c r="G2069" i="12"/>
  <c r="C2069" i="12" s="1"/>
  <c r="D2069" i="12" s="1"/>
  <c r="H2069" i="12" s="1"/>
  <c r="G2140" i="12"/>
  <c r="C2140" i="12" s="1"/>
  <c r="D2140" i="12" s="1"/>
  <c r="G2071" i="12"/>
  <c r="C2071" i="12" s="1"/>
  <c r="D2071" i="12" s="1"/>
  <c r="G2118" i="12"/>
  <c r="C2118" i="12" s="1"/>
  <c r="D2118" i="12" s="1"/>
  <c r="G2103" i="12"/>
  <c r="C2103" i="12" s="1"/>
  <c r="D2103" i="12" s="1"/>
  <c r="G2053" i="12"/>
  <c r="C2053" i="12" s="1"/>
  <c r="D2053" i="12" s="1"/>
  <c r="H2053" i="12" s="1"/>
  <c r="G2110" i="12"/>
  <c r="C2110" i="12" s="1"/>
  <c r="D2110" i="12" s="1"/>
  <c r="G2030" i="12"/>
  <c r="C2030" i="12" s="1"/>
  <c r="D2030" i="12" s="1"/>
  <c r="G1934" i="12"/>
  <c r="C1934" i="12" s="1"/>
  <c r="D1934" i="12" s="1"/>
  <c r="G2051" i="12"/>
  <c r="C2051" i="12" s="1"/>
  <c r="D2051" i="12" s="1"/>
  <c r="G2020" i="12"/>
  <c r="C2020" i="12" s="1"/>
  <c r="D2020" i="12" s="1"/>
  <c r="G1974" i="12"/>
  <c r="C1974" i="12" s="1"/>
  <c r="D1974" i="12" s="1"/>
  <c r="H1974" i="12" s="1"/>
  <c r="G2018" i="12"/>
  <c r="C2018" i="12" s="1"/>
  <c r="D2018" i="12" s="1"/>
  <c r="H2018" i="12" s="1"/>
  <c r="G2015" i="12"/>
  <c r="C2015" i="12" s="1"/>
  <c r="D2015" i="12" s="1"/>
  <c r="G1984" i="12"/>
  <c r="C1984" i="12" s="1"/>
  <c r="D1984" i="12" s="1"/>
  <c r="H1984" i="12" s="1"/>
  <c r="G2034" i="12"/>
  <c r="C2034" i="12" s="1"/>
  <c r="D2034" i="12" s="1"/>
  <c r="H2034" i="12" s="1"/>
  <c r="G1965" i="12"/>
  <c r="C1965" i="12" s="1"/>
  <c r="D1965" i="12" s="1"/>
  <c r="G1943" i="12"/>
  <c r="C1943" i="12" s="1"/>
  <c r="D1943" i="12" s="1"/>
  <c r="G1975" i="12"/>
  <c r="C1975" i="12" s="1"/>
  <c r="D1975" i="12" s="1"/>
  <c r="G1955" i="12"/>
  <c r="C1955" i="12" s="1"/>
  <c r="D1955" i="12" s="1"/>
  <c r="G1949" i="12"/>
  <c r="C1949" i="12" s="1"/>
  <c r="D1949" i="12" s="1"/>
  <c r="G1993" i="12"/>
  <c r="C1993" i="12" s="1"/>
  <c r="D1993" i="12" s="1"/>
  <c r="H1993" i="12" s="1"/>
  <c r="AF1993" i="12" s="1"/>
  <c r="G2012" i="12"/>
  <c r="C2012" i="12" s="1"/>
  <c r="D2012" i="12" s="1"/>
  <c r="H2012" i="12" s="1"/>
  <c r="AF2012" i="12" s="1"/>
  <c r="G2013" i="12"/>
  <c r="C2013" i="12" s="1"/>
  <c r="D2013" i="12" s="1"/>
  <c r="G1932" i="12"/>
  <c r="C1932" i="12" s="1"/>
  <c r="D1932" i="12" s="1"/>
  <c r="G1931" i="12"/>
  <c r="C1931" i="12" s="1"/>
  <c r="D1931" i="12" s="1"/>
  <c r="G1881" i="12"/>
  <c r="C1881" i="12" s="1"/>
  <c r="D1881" i="12" s="1"/>
  <c r="H1881" i="12" s="1"/>
  <c r="G1849" i="12"/>
  <c r="C1849" i="12" s="1"/>
  <c r="D1849" i="12" s="1"/>
  <c r="H1849" i="12" s="1"/>
  <c r="G1941" i="12"/>
  <c r="C1941" i="12" s="1"/>
  <c r="D1941" i="12" s="1"/>
  <c r="H1941" i="12" s="1"/>
  <c r="G1969" i="12"/>
  <c r="C1969" i="12" s="1"/>
  <c r="D1969" i="12" s="1"/>
  <c r="G1973" i="12"/>
  <c r="C1973" i="12" s="1"/>
  <c r="D1973" i="12" s="1"/>
  <c r="H1973" i="12" s="1"/>
  <c r="G2038" i="12"/>
  <c r="C2038" i="12" s="1"/>
  <c r="D2038" i="12" s="1"/>
  <c r="G1995" i="12"/>
  <c r="C1995" i="12" s="1"/>
  <c r="D1995" i="12" s="1"/>
  <c r="G1937" i="12"/>
  <c r="C1937" i="12" s="1"/>
  <c r="D1937" i="12" s="1"/>
  <c r="H1937" i="12" s="1"/>
  <c r="G2011" i="12"/>
  <c r="C2011" i="12" s="1"/>
  <c r="D2011" i="12" s="1"/>
  <c r="G1950" i="12"/>
  <c r="C1950" i="12" s="1"/>
  <c r="D1950" i="12" s="1"/>
  <c r="H1950" i="12" s="1"/>
  <c r="G1936" i="12"/>
  <c r="C1936" i="12" s="1"/>
  <c r="D1936" i="12" s="1"/>
  <c r="H1936" i="12" s="1"/>
  <c r="G1855" i="12"/>
  <c r="C1855" i="12" s="1"/>
  <c r="D1855" i="12" s="1"/>
  <c r="G1833" i="12"/>
  <c r="C1833" i="12" s="1"/>
  <c r="D1833" i="12" s="1"/>
  <c r="G1910" i="12"/>
  <c r="C1910" i="12" s="1"/>
  <c r="D1910" i="12" s="1"/>
  <c r="H1910" i="12" s="1"/>
  <c r="G1942" i="12"/>
  <c r="C1942" i="12" s="1"/>
  <c r="D1942" i="12" s="1"/>
  <c r="G2017" i="12"/>
  <c r="C2017" i="12" s="1"/>
  <c r="D2017" i="12" s="1"/>
  <c r="H2017" i="12" s="1"/>
  <c r="G1991" i="12"/>
  <c r="C1991" i="12" s="1"/>
  <c r="D1991" i="12" s="1"/>
  <c r="G1970" i="12"/>
  <c r="C1970" i="12" s="1"/>
  <c r="D1970" i="12" s="1"/>
  <c r="H1970" i="12" s="1"/>
  <c r="AF1970" i="12" s="1"/>
  <c r="G1945" i="12"/>
  <c r="C1945" i="12" s="1"/>
  <c r="D1945" i="12" s="1"/>
  <c r="H1945" i="12" s="1"/>
  <c r="G1966" i="12"/>
  <c r="C1966" i="12" s="1"/>
  <c r="D1966" i="12" s="1"/>
  <c r="H1966" i="12" s="1"/>
  <c r="G1839" i="12"/>
  <c r="C1839" i="12" s="1"/>
  <c r="D1839" i="12" s="1"/>
  <c r="H1839" i="12" s="1"/>
  <c r="G1905" i="12"/>
  <c r="C1905" i="12" s="1"/>
  <c r="D1905" i="12" s="1"/>
  <c r="G1964" i="12"/>
  <c r="C1964" i="12" s="1"/>
  <c r="D1964" i="12" s="1"/>
  <c r="G1996" i="12"/>
  <c r="C1996" i="12" s="1"/>
  <c r="D1996" i="12" s="1"/>
  <c r="G1953" i="12"/>
  <c r="C1953" i="12" s="1"/>
  <c r="D1953" i="12" s="1"/>
  <c r="H1953" i="12" s="1"/>
  <c r="G1924" i="12"/>
  <c r="C1924" i="12" s="1"/>
  <c r="D1924" i="12" s="1"/>
  <c r="G1872" i="12"/>
  <c r="C1872" i="12" s="1"/>
  <c r="D1872" i="12" s="1"/>
  <c r="G1868" i="12"/>
  <c r="C1868" i="12" s="1"/>
  <c r="D1868" i="12" s="1"/>
  <c r="G1938" i="12"/>
  <c r="C1938" i="12" s="1"/>
  <c r="D1938" i="12" s="1"/>
  <c r="G1952" i="12"/>
  <c r="C1952" i="12" s="1"/>
  <c r="D1952" i="12" s="1"/>
  <c r="G1939" i="12"/>
  <c r="C1939" i="12" s="1"/>
  <c r="D1939" i="12" s="1"/>
  <c r="H1939" i="12" s="1"/>
  <c r="AF1939" i="12" s="1"/>
  <c r="G1933" i="12"/>
  <c r="C1933" i="12" s="1"/>
  <c r="D1933" i="12" s="1"/>
  <c r="G2028" i="12"/>
  <c r="C2028" i="12" s="1"/>
  <c r="D2028" i="12" s="1"/>
  <c r="G2004" i="12"/>
  <c r="C2004" i="12" s="1"/>
  <c r="D2004" i="12" s="1"/>
  <c r="G2041" i="12"/>
  <c r="C2041" i="12" s="1"/>
  <c r="D2041" i="12" s="1"/>
  <c r="H2041" i="12" s="1"/>
  <c r="G1875" i="12"/>
  <c r="C1875" i="12" s="1"/>
  <c r="D1875" i="12" s="1"/>
  <c r="G1890" i="12"/>
  <c r="C1890" i="12" s="1"/>
  <c r="D1890" i="12" s="1"/>
  <c r="G1882" i="12"/>
  <c r="C1882" i="12" s="1"/>
  <c r="D1882" i="12" s="1"/>
  <c r="G1971" i="12"/>
  <c r="C1971" i="12" s="1"/>
  <c r="D1971" i="12" s="1"/>
  <c r="H1971" i="12" s="1"/>
  <c r="G2000" i="12"/>
  <c r="C2000" i="12" s="1"/>
  <c r="D2000" i="12" s="1"/>
  <c r="H2000" i="12" s="1"/>
  <c r="G2040" i="12"/>
  <c r="C2040" i="12" s="1"/>
  <c r="D2040" i="12" s="1"/>
  <c r="G1852" i="12"/>
  <c r="C1852" i="12" s="1"/>
  <c r="D1852" i="12" s="1"/>
  <c r="G1836" i="12"/>
  <c r="C1836" i="12" s="1"/>
  <c r="D1836" i="12" s="1"/>
  <c r="G1999" i="12"/>
  <c r="C1999" i="12" s="1"/>
  <c r="D1999" i="12" s="1"/>
  <c r="G1956" i="12"/>
  <c r="C1956" i="12" s="1"/>
  <c r="D1956" i="12" s="1"/>
  <c r="G2007" i="12"/>
  <c r="C2007" i="12" s="1"/>
  <c r="D2007" i="12" s="1"/>
  <c r="G1959" i="12"/>
  <c r="C1959" i="12" s="1"/>
  <c r="D1959" i="12" s="1"/>
  <c r="G1990" i="12"/>
  <c r="C1990" i="12" s="1"/>
  <c r="D1990" i="12" s="1"/>
  <c r="G1907" i="12"/>
  <c r="C1907" i="12" s="1"/>
  <c r="D1907" i="12" s="1"/>
  <c r="G1968" i="12"/>
  <c r="C1968" i="12" s="1"/>
  <c r="D1968" i="12" s="1"/>
  <c r="G1947" i="12"/>
  <c r="C1947" i="12" s="1"/>
  <c r="D1947" i="12" s="1"/>
  <c r="G1944" i="12"/>
  <c r="C1944" i="12" s="1"/>
  <c r="D1944" i="12" s="1"/>
  <c r="G2008" i="12"/>
  <c r="C2008" i="12" s="1"/>
  <c r="D2008" i="12" s="1"/>
  <c r="G2025" i="12"/>
  <c r="C2025" i="12" s="1"/>
  <c r="D2025" i="12" s="1"/>
  <c r="G2019" i="12"/>
  <c r="C2019" i="12" s="1"/>
  <c r="D2019" i="12" s="1"/>
  <c r="H2019" i="12" s="1"/>
  <c r="G2009" i="12"/>
  <c r="C2009" i="12" s="1"/>
  <c r="D2009" i="12" s="1"/>
  <c r="G1977" i="12"/>
  <c r="C1977" i="12" s="1"/>
  <c r="D1977" i="12" s="1"/>
  <c r="G2049" i="12"/>
  <c r="C2049" i="12" s="1"/>
  <c r="D2049" i="12" s="1"/>
  <c r="G1960" i="12"/>
  <c r="C1960" i="12" s="1"/>
  <c r="D1960" i="12" s="1"/>
  <c r="G1867" i="12"/>
  <c r="C1867" i="12" s="1"/>
  <c r="D1867" i="12" s="1"/>
  <c r="G1863" i="12"/>
  <c r="C1863" i="12" s="1"/>
  <c r="D1863" i="12" s="1"/>
  <c r="G1913" i="12"/>
  <c r="C1913" i="12" s="1"/>
  <c r="D1913" i="12" s="1"/>
  <c r="G1895" i="12"/>
  <c r="C1895" i="12" s="1"/>
  <c r="D1895" i="12" s="1"/>
  <c r="G1911" i="12"/>
  <c r="C1911" i="12" s="1"/>
  <c r="D1911" i="12" s="1"/>
  <c r="G1884" i="12"/>
  <c r="C1884" i="12" s="1"/>
  <c r="D1884" i="12" s="1"/>
  <c r="G1902" i="12"/>
  <c r="C1902" i="12" s="1"/>
  <c r="D1902" i="12" s="1"/>
  <c r="G2036" i="12"/>
  <c r="C2036" i="12" s="1"/>
  <c r="D2036" i="12" s="1"/>
  <c r="G2002" i="12"/>
  <c r="C2002" i="12" s="1"/>
  <c r="D2002" i="12" s="1"/>
  <c r="G1967" i="12"/>
  <c r="C1967" i="12" s="1"/>
  <c r="D1967" i="12" s="1"/>
  <c r="G1948" i="12"/>
  <c r="C1948" i="12" s="1"/>
  <c r="D1948" i="12" s="1"/>
  <c r="G2033" i="12"/>
  <c r="C2033" i="12" s="1"/>
  <c r="D2033" i="12" s="1"/>
  <c r="G2035" i="12"/>
  <c r="C2035" i="12" s="1"/>
  <c r="D2035" i="12" s="1"/>
  <c r="G2001" i="12"/>
  <c r="C2001" i="12" s="1"/>
  <c r="D2001" i="12" s="1"/>
  <c r="G2026" i="12"/>
  <c r="C2026" i="12" s="1"/>
  <c r="D2026" i="12" s="1"/>
  <c r="H2026" i="12" s="1"/>
  <c r="G1958" i="12"/>
  <c r="C1958" i="12" s="1"/>
  <c r="D1958" i="12" s="1"/>
  <c r="H1958" i="12" s="1"/>
  <c r="G1862" i="12"/>
  <c r="C1862" i="12" s="1"/>
  <c r="D1862" i="12" s="1"/>
  <c r="G1856" i="12"/>
  <c r="C1856" i="12" s="1"/>
  <c r="D1856" i="12" s="1"/>
  <c r="H1856" i="12" s="1"/>
  <c r="G1923" i="12"/>
  <c r="C1923" i="12" s="1"/>
  <c r="D1923" i="12" s="1"/>
  <c r="H1923" i="12" s="1"/>
  <c r="AF1923" i="12" s="1"/>
  <c r="G1886" i="12"/>
  <c r="C1886" i="12" s="1"/>
  <c r="D1886" i="12" s="1"/>
  <c r="H1886" i="12" s="1"/>
  <c r="G2037" i="12"/>
  <c r="C2037" i="12" s="1"/>
  <c r="D2037" i="12" s="1"/>
  <c r="H2037" i="12" s="1"/>
  <c r="G1946" i="12"/>
  <c r="C1946" i="12" s="1"/>
  <c r="D1946" i="12" s="1"/>
  <c r="H1946" i="12" s="1"/>
  <c r="G2039" i="12"/>
  <c r="C2039" i="12" s="1"/>
  <c r="D2039" i="12" s="1"/>
  <c r="G2031" i="12"/>
  <c r="C2031" i="12" s="1"/>
  <c r="D2031" i="12" s="1"/>
  <c r="G1972" i="12"/>
  <c r="C1972" i="12" s="1"/>
  <c r="D1972" i="12" s="1"/>
  <c r="H1972" i="12" s="1"/>
  <c r="G1987" i="12"/>
  <c r="C1987" i="12" s="1"/>
  <c r="D1987" i="12" s="1"/>
  <c r="G1979" i="12"/>
  <c r="C1979" i="12" s="1"/>
  <c r="D1979" i="12" s="1"/>
  <c r="G1857" i="12"/>
  <c r="C1857" i="12" s="1"/>
  <c r="D1857" i="12" s="1"/>
  <c r="H1857" i="12" s="1"/>
  <c r="G1900" i="12"/>
  <c r="C1900" i="12" s="1"/>
  <c r="D1900" i="12" s="1"/>
  <c r="G1904" i="12"/>
  <c r="C1904" i="12" s="1"/>
  <c r="D1904" i="12" s="1"/>
  <c r="H1904" i="12" s="1"/>
  <c r="G1994" i="12"/>
  <c r="C1994" i="12" s="1"/>
  <c r="D1994" i="12" s="1"/>
  <c r="H1994" i="12" s="1"/>
  <c r="G1980" i="12"/>
  <c r="C1980" i="12" s="1"/>
  <c r="D1980" i="12" s="1"/>
  <c r="G2046" i="12"/>
  <c r="C2046" i="12" s="1"/>
  <c r="D2046" i="12" s="1"/>
  <c r="H2046" i="12" s="1"/>
  <c r="G1961" i="12"/>
  <c r="C1961" i="12" s="1"/>
  <c r="D1961" i="12" s="1"/>
  <c r="G2048" i="12"/>
  <c r="C2048" i="12" s="1"/>
  <c r="D2048" i="12" s="1"/>
  <c r="G1962" i="12"/>
  <c r="C1962" i="12" s="1"/>
  <c r="D1962" i="12" s="1"/>
  <c r="H1962" i="12" s="1"/>
  <c r="G2023" i="12"/>
  <c r="C2023" i="12" s="1"/>
  <c r="D2023" i="12" s="1"/>
  <c r="G2014" i="12"/>
  <c r="C2014" i="12" s="1"/>
  <c r="D2014" i="12" s="1"/>
  <c r="G1926" i="12"/>
  <c r="C1926" i="12" s="1"/>
  <c r="D1926" i="12" s="1"/>
  <c r="H1926" i="12" s="1"/>
  <c r="G1929" i="12"/>
  <c r="C1929" i="12" s="1"/>
  <c r="D1929" i="12" s="1"/>
  <c r="G1889" i="12"/>
  <c r="C1889" i="12" s="1"/>
  <c r="D1889" i="12" s="1"/>
  <c r="G1851" i="12"/>
  <c r="C1851" i="12" s="1"/>
  <c r="D1851" i="12" s="1"/>
  <c r="H1851" i="12" s="1"/>
  <c r="G1903" i="12"/>
  <c r="C1903" i="12" s="1"/>
  <c r="D1903" i="12" s="1"/>
  <c r="H1903" i="12" s="1"/>
  <c r="AF1903" i="12" s="1"/>
  <c r="G1898" i="12"/>
  <c r="C1898" i="12" s="1"/>
  <c r="D1898" i="12" s="1"/>
  <c r="G1835" i="12"/>
  <c r="C1835" i="12" s="1"/>
  <c r="D1835" i="12" s="1"/>
  <c r="G1825" i="12"/>
  <c r="C1825" i="12" s="1"/>
  <c r="D1825" i="12" s="1"/>
  <c r="G1888" i="12"/>
  <c r="C1888" i="12" s="1"/>
  <c r="D1888" i="12" s="1"/>
  <c r="G1925" i="12"/>
  <c r="C1925" i="12" s="1"/>
  <c r="D1925" i="12" s="1"/>
  <c r="H1925" i="12" s="1"/>
  <c r="G1843" i="12"/>
  <c r="C1843" i="12" s="1"/>
  <c r="D1843" i="12" s="1"/>
  <c r="G1891" i="12"/>
  <c r="C1891" i="12" s="1"/>
  <c r="D1891" i="12" s="1"/>
  <c r="G1848" i="12"/>
  <c r="C1848" i="12" s="1"/>
  <c r="D1848" i="12" s="1"/>
  <c r="H1848" i="12" s="1"/>
  <c r="G1896" i="12"/>
  <c r="C1896" i="12" s="1"/>
  <c r="D1896" i="12" s="1"/>
  <c r="G1786" i="12"/>
  <c r="C1786" i="12" s="1"/>
  <c r="D1786" i="12" s="1"/>
  <c r="G1725" i="12"/>
  <c r="C1725" i="12" s="1"/>
  <c r="D1725" i="12" s="1"/>
  <c r="H1725" i="12" s="1"/>
  <c r="G1823" i="12"/>
  <c r="C1823" i="12" s="1"/>
  <c r="D1823" i="12" s="1"/>
  <c r="H1823" i="12" s="1"/>
  <c r="G1845" i="12"/>
  <c r="C1845" i="12" s="1"/>
  <c r="D1845" i="12" s="1"/>
  <c r="G1883" i="12"/>
  <c r="C1883" i="12" s="1"/>
  <c r="D1883" i="12" s="1"/>
  <c r="G1912" i="12"/>
  <c r="C1912" i="12" s="1"/>
  <c r="D1912" i="12" s="1"/>
  <c r="H1912" i="12" s="1"/>
  <c r="G1879" i="12"/>
  <c r="C1879" i="12" s="1"/>
  <c r="D1879" i="12" s="1"/>
  <c r="H1879" i="12" s="1"/>
  <c r="AF1879" i="12" s="1"/>
  <c r="G1871" i="12"/>
  <c r="C1871" i="12" s="1"/>
  <c r="D1871" i="12" s="1"/>
  <c r="H1871" i="12" s="1"/>
  <c r="G1787" i="12"/>
  <c r="C1787" i="12" s="1"/>
  <c r="D1787" i="12" s="1"/>
  <c r="G1747" i="12"/>
  <c r="C1747" i="12" s="1"/>
  <c r="D1747" i="12" s="1"/>
  <c r="G1797" i="12"/>
  <c r="C1797" i="12" s="1"/>
  <c r="D1797" i="12" s="1"/>
  <c r="H1797" i="12" s="1"/>
  <c r="G1774" i="12"/>
  <c r="C1774" i="12" s="1"/>
  <c r="D1774" i="12" s="1"/>
  <c r="H1774" i="12" s="1"/>
  <c r="G1908" i="12"/>
  <c r="C1908" i="12" s="1"/>
  <c r="D1908" i="12" s="1"/>
  <c r="G1853" i="12"/>
  <c r="C1853" i="12" s="1"/>
  <c r="D1853" i="12" s="1"/>
  <c r="H1853" i="12" s="1"/>
  <c r="AF1853" i="12" s="1"/>
  <c r="G1733" i="12"/>
  <c r="C1733" i="12" s="1"/>
  <c r="D1733" i="12" s="1"/>
  <c r="G1794" i="12"/>
  <c r="C1794" i="12" s="1"/>
  <c r="D1794" i="12" s="1"/>
  <c r="G1935" i="12"/>
  <c r="C1935" i="12" s="1"/>
  <c r="D1935" i="12" s="1"/>
  <c r="H1935" i="12" s="1"/>
  <c r="G1858" i="12"/>
  <c r="C1858" i="12" s="1"/>
  <c r="D1858" i="12" s="1"/>
  <c r="G1928" i="12"/>
  <c r="C1928" i="12" s="1"/>
  <c r="D1928" i="12" s="1"/>
  <c r="H1928" i="12" s="1"/>
  <c r="G1860" i="12"/>
  <c r="C1860" i="12" s="1"/>
  <c r="D1860" i="12" s="1"/>
  <c r="G1861" i="12"/>
  <c r="C1861" i="12" s="1"/>
  <c r="D1861" i="12" s="1"/>
  <c r="G1735" i="12"/>
  <c r="C1735" i="12" s="1"/>
  <c r="D1735" i="12" s="1"/>
  <c r="H1735" i="12" s="1"/>
  <c r="AF1735" i="12" s="1"/>
  <c r="G1739" i="12"/>
  <c r="C1739" i="12" s="1"/>
  <c r="D1739" i="12" s="1"/>
  <c r="G1805" i="12"/>
  <c r="C1805" i="12" s="1"/>
  <c r="D1805" i="12" s="1"/>
  <c r="H1805" i="12" s="1"/>
  <c r="AF1805" i="12" s="1"/>
  <c r="G1761" i="12"/>
  <c r="C1761" i="12" s="1"/>
  <c r="D1761" i="12" s="1"/>
  <c r="G1727" i="12"/>
  <c r="C1727" i="12" s="1"/>
  <c r="D1727" i="12" s="1"/>
  <c r="G1754" i="12"/>
  <c r="C1754" i="12" s="1"/>
  <c r="D1754" i="12" s="1"/>
  <c r="G1731" i="12"/>
  <c r="C1731" i="12" s="1"/>
  <c r="D1731" i="12" s="1"/>
  <c r="G1919" i="12"/>
  <c r="C1919" i="12" s="1"/>
  <c r="D1919" i="12" s="1"/>
  <c r="G1864" i="12"/>
  <c r="C1864" i="12" s="1"/>
  <c r="D1864" i="12" s="1"/>
  <c r="G1877" i="12"/>
  <c r="C1877" i="12" s="1"/>
  <c r="D1877" i="12" s="1"/>
  <c r="G1830" i="12"/>
  <c r="C1830" i="12" s="1"/>
  <c r="D1830" i="12" s="1"/>
  <c r="G1778" i="12"/>
  <c r="C1778" i="12" s="1"/>
  <c r="D1778" i="12" s="1"/>
  <c r="H1778" i="12" s="1"/>
  <c r="G1732" i="12"/>
  <c r="C1732" i="12" s="1"/>
  <c r="D1732" i="12" s="1"/>
  <c r="G1765" i="12"/>
  <c r="C1765" i="12" s="1"/>
  <c r="D1765" i="12" s="1"/>
  <c r="G1746" i="12"/>
  <c r="C1746" i="12" s="1"/>
  <c r="D1746" i="12" s="1"/>
  <c r="H1746" i="12" s="1"/>
  <c r="G1854" i="12"/>
  <c r="C1854" i="12" s="1"/>
  <c r="D1854" i="12" s="1"/>
  <c r="G1837" i="12"/>
  <c r="C1837" i="12" s="1"/>
  <c r="D1837" i="12" s="1"/>
  <c r="G1869" i="12"/>
  <c r="C1869" i="12" s="1"/>
  <c r="D1869" i="12" s="1"/>
  <c r="G1841" i="12"/>
  <c r="C1841" i="12" s="1"/>
  <c r="D1841" i="12" s="1"/>
  <c r="G1915" i="12"/>
  <c r="C1915" i="12" s="1"/>
  <c r="D1915" i="12" s="1"/>
  <c r="G1893" i="12"/>
  <c r="C1893" i="12" s="1"/>
  <c r="D1893" i="12" s="1"/>
  <c r="G1792" i="12"/>
  <c r="C1792" i="12" s="1"/>
  <c r="D1792" i="12" s="1"/>
  <c r="G1807" i="12"/>
  <c r="C1807" i="12" s="1"/>
  <c r="D1807" i="12" s="1"/>
  <c r="G1723" i="12"/>
  <c r="C1723" i="12" s="1"/>
  <c r="D1723" i="12" s="1"/>
  <c r="G1842" i="12"/>
  <c r="C1842" i="12" s="1"/>
  <c r="D1842" i="12" s="1"/>
  <c r="H1842" i="12" s="1"/>
  <c r="AF1842" i="12" s="1"/>
  <c r="G1827" i="12"/>
  <c r="C1827" i="12" s="1"/>
  <c r="D1827" i="12" s="1"/>
  <c r="H1827" i="12" s="1"/>
  <c r="G1870" i="12"/>
  <c r="C1870" i="12" s="1"/>
  <c r="D1870" i="12" s="1"/>
  <c r="H1870" i="12" s="1"/>
  <c r="G1850" i="12"/>
  <c r="C1850" i="12" s="1"/>
  <c r="D1850" i="12" s="1"/>
  <c r="G1865" i="12"/>
  <c r="C1865" i="12" s="1"/>
  <c r="D1865" i="12" s="1"/>
  <c r="H1865" i="12" s="1"/>
  <c r="G1769" i="12"/>
  <c r="C1769" i="12" s="1"/>
  <c r="D1769" i="12" s="1"/>
  <c r="G1750" i="12"/>
  <c r="C1750" i="12" s="1"/>
  <c r="D1750" i="12" s="1"/>
  <c r="G1785" i="12"/>
  <c r="C1785" i="12" s="1"/>
  <c r="D1785" i="12" s="1"/>
  <c r="G1776" i="12"/>
  <c r="C1776" i="12" s="1"/>
  <c r="D1776" i="12" s="1"/>
  <c r="G1885" i="12"/>
  <c r="C1885" i="12" s="1"/>
  <c r="D1885" i="12" s="1"/>
  <c r="G1920" i="12"/>
  <c r="C1920" i="12" s="1"/>
  <c r="D1920" i="12" s="1"/>
  <c r="H1920" i="12" s="1"/>
  <c r="G1918" i="12"/>
  <c r="C1918" i="12" s="1"/>
  <c r="D1918" i="12" s="1"/>
  <c r="G1897" i="12"/>
  <c r="C1897" i="12" s="1"/>
  <c r="D1897" i="12" s="1"/>
  <c r="G1737" i="12"/>
  <c r="C1737" i="12" s="1"/>
  <c r="D1737" i="12" s="1"/>
  <c r="G1771" i="12"/>
  <c r="C1771" i="12" s="1"/>
  <c r="D1771" i="12" s="1"/>
  <c r="G1730" i="12"/>
  <c r="C1730" i="12" s="1"/>
  <c r="D1730" i="12" s="1"/>
  <c r="G1899" i="12"/>
  <c r="C1899" i="12" s="1"/>
  <c r="D1899" i="12" s="1"/>
  <c r="G1921" i="12"/>
  <c r="C1921" i="12" s="1"/>
  <c r="D1921" i="12" s="1"/>
  <c r="G1846" i="12"/>
  <c r="C1846" i="12" s="1"/>
  <c r="D1846" i="12" s="1"/>
  <c r="G1930" i="12"/>
  <c r="C1930" i="12" s="1"/>
  <c r="D1930" i="12" s="1"/>
  <c r="G1901" i="12"/>
  <c r="C1901" i="12" s="1"/>
  <c r="D1901" i="12" s="1"/>
  <c r="G1927" i="12"/>
  <c r="C1927" i="12" s="1"/>
  <c r="D1927" i="12" s="1"/>
  <c r="G1874" i="12"/>
  <c r="C1874" i="12" s="1"/>
  <c r="D1874" i="12" s="1"/>
  <c r="G1796" i="12"/>
  <c r="C1796" i="12" s="1"/>
  <c r="D1796" i="12" s="1"/>
  <c r="G1736" i="12"/>
  <c r="C1736" i="12" s="1"/>
  <c r="D1736" i="12" s="1"/>
  <c r="G1734" i="12"/>
  <c r="C1734" i="12" s="1"/>
  <c r="D1734" i="12" s="1"/>
  <c r="H1734" i="12" s="1"/>
  <c r="G1743" i="12"/>
  <c r="C1743" i="12" s="1"/>
  <c r="D1743" i="12" s="1"/>
  <c r="G1738" i="12"/>
  <c r="C1738" i="12" s="1"/>
  <c r="D1738" i="12" s="1"/>
  <c r="G1791" i="12"/>
  <c r="C1791" i="12" s="1"/>
  <c r="D1791" i="12" s="1"/>
  <c r="G1917" i="12"/>
  <c r="C1917" i="12" s="1"/>
  <c r="D1917" i="12" s="1"/>
  <c r="H1917" i="12" s="1"/>
  <c r="AF1917" i="12" s="1"/>
  <c r="G1892" i="12"/>
  <c r="C1892" i="12" s="1"/>
  <c r="D1892" i="12" s="1"/>
  <c r="G1876" i="12"/>
  <c r="C1876" i="12" s="1"/>
  <c r="D1876" i="12" s="1"/>
  <c r="G1866" i="12"/>
  <c r="C1866" i="12" s="1"/>
  <c r="D1866" i="12" s="1"/>
  <c r="H1866" i="12" s="1"/>
  <c r="G1873" i="12"/>
  <c r="C1873" i="12" s="1"/>
  <c r="D1873" i="12" s="1"/>
  <c r="G1826" i="12"/>
  <c r="C1826" i="12" s="1"/>
  <c r="D1826" i="12" s="1"/>
  <c r="G1820" i="12"/>
  <c r="C1820" i="12" s="1"/>
  <c r="D1820" i="12" s="1"/>
  <c r="G1810" i="12"/>
  <c r="C1810" i="12" s="1"/>
  <c r="D1810" i="12" s="1"/>
  <c r="G1799" i="12"/>
  <c r="C1799" i="12" s="1"/>
  <c r="D1799" i="12" s="1"/>
  <c r="G1721" i="12"/>
  <c r="C1721" i="12" s="1"/>
  <c r="D1721" i="12" s="1"/>
  <c r="G1821" i="12"/>
  <c r="C1821" i="12" s="1"/>
  <c r="D1821" i="12" s="1"/>
  <c r="G1764" i="12"/>
  <c r="C1764" i="12" s="1"/>
  <c r="D1764" i="12" s="1"/>
  <c r="G1745" i="12"/>
  <c r="C1745" i="12" s="1"/>
  <c r="D1745" i="12" s="1"/>
  <c r="G1844" i="12"/>
  <c r="C1844" i="12" s="1"/>
  <c r="D1844" i="12" s="1"/>
  <c r="G1859" i="12"/>
  <c r="C1859" i="12" s="1"/>
  <c r="D1859" i="12" s="1"/>
  <c r="G1829" i="12"/>
  <c r="C1829" i="12" s="1"/>
  <c r="D1829" i="12" s="1"/>
  <c r="G1894" i="12"/>
  <c r="C1894" i="12" s="1"/>
  <c r="D1894" i="12" s="1"/>
  <c r="G1840" i="12"/>
  <c r="C1840" i="12" s="1"/>
  <c r="D1840" i="12" s="1"/>
  <c r="G1922" i="12"/>
  <c r="C1922" i="12" s="1"/>
  <c r="D1922" i="12" s="1"/>
  <c r="G1914" i="12"/>
  <c r="C1914" i="12" s="1"/>
  <c r="D1914" i="12" s="1"/>
  <c r="G1834" i="12"/>
  <c r="C1834" i="12" s="1"/>
  <c r="D1834" i="12" s="1"/>
  <c r="G1906" i="12"/>
  <c r="C1906" i="12" s="1"/>
  <c r="D1906" i="12" s="1"/>
  <c r="G1817" i="12"/>
  <c r="C1817" i="12" s="1"/>
  <c r="D1817" i="12" s="1"/>
  <c r="G1806" i="12"/>
  <c r="C1806" i="12" s="1"/>
  <c r="D1806" i="12" s="1"/>
  <c r="G1740" i="12"/>
  <c r="C1740" i="12" s="1"/>
  <c r="D1740" i="12" s="1"/>
  <c r="G1728" i="12"/>
  <c r="C1728" i="12" s="1"/>
  <c r="D1728" i="12" s="1"/>
  <c r="G1763" i="12"/>
  <c r="C1763" i="12" s="1"/>
  <c r="D1763" i="12" s="1"/>
  <c r="G1838" i="12"/>
  <c r="C1838" i="12" s="1"/>
  <c r="D1838" i="12" s="1"/>
  <c r="G1878" i="12"/>
  <c r="C1878" i="12" s="1"/>
  <c r="D1878" i="12" s="1"/>
  <c r="H1878" i="12" s="1"/>
  <c r="G1880" i="12"/>
  <c r="C1880" i="12" s="1"/>
  <c r="D1880" i="12" s="1"/>
  <c r="H1880" i="12" s="1"/>
  <c r="G1847" i="12"/>
  <c r="C1847" i="12" s="1"/>
  <c r="D1847" i="12" s="1"/>
  <c r="G1909" i="12"/>
  <c r="C1909" i="12" s="1"/>
  <c r="D1909" i="12" s="1"/>
  <c r="G1887" i="12"/>
  <c r="C1887" i="12" s="1"/>
  <c r="D1887" i="12" s="1"/>
  <c r="H1887" i="12" s="1"/>
  <c r="G1916" i="12"/>
  <c r="C1916" i="12" s="1"/>
  <c r="D1916" i="12" s="1"/>
  <c r="G1832" i="12"/>
  <c r="C1832" i="12" s="1"/>
  <c r="D1832" i="12" s="1"/>
  <c r="G1777" i="12"/>
  <c r="C1777" i="12" s="1"/>
  <c r="D1777" i="12" s="1"/>
  <c r="G1782" i="12"/>
  <c r="C1782" i="12" s="1"/>
  <c r="D1782" i="12" s="1"/>
  <c r="G1772" i="12"/>
  <c r="C1772" i="12" s="1"/>
  <c r="D1772" i="12" s="1"/>
  <c r="G1726" i="12"/>
  <c r="C1726" i="12" s="1"/>
  <c r="D1726" i="12" s="1"/>
  <c r="G1824" i="12"/>
  <c r="C1824" i="12" s="1"/>
  <c r="D1824" i="12" s="1"/>
  <c r="H1824" i="12" s="1"/>
  <c r="G1784" i="12"/>
  <c r="C1784" i="12" s="1"/>
  <c r="D1784" i="12" s="1"/>
  <c r="G1755" i="12"/>
  <c r="C1755" i="12" s="1"/>
  <c r="D1755" i="12" s="1"/>
  <c r="G1788" i="12"/>
  <c r="C1788" i="12" s="1"/>
  <c r="D1788" i="12" s="1"/>
  <c r="H1788" i="12" s="1"/>
  <c r="G1779" i="12"/>
  <c r="C1779" i="12" s="1"/>
  <c r="D1779" i="12" s="1"/>
  <c r="G1789" i="12"/>
  <c r="C1789" i="12" s="1"/>
  <c r="D1789" i="12" s="1"/>
  <c r="G1744" i="12"/>
  <c r="C1744" i="12" s="1"/>
  <c r="D1744" i="12" s="1"/>
  <c r="G1795" i="12"/>
  <c r="C1795" i="12" s="1"/>
  <c r="D1795" i="12" s="1"/>
  <c r="G1819" i="12"/>
  <c r="C1819" i="12" s="1"/>
  <c r="D1819" i="12" s="1"/>
  <c r="G1752" i="12"/>
  <c r="C1752" i="12" s="1"/>
  <c r="D1752" i="12" s="1"/>
  <c r="G1729" i="12"/>
  <c r="C1729" i="12" s="1"/>
  <c r="D1729" i="12" s="1"/>
  <c r="H1729" i="12" s="1"/>
  <c r="G1809" i="12"/>
  <c r="C1809" i="12" s="1"/>
  <c r="D1809" i="12" s="1"/>
  <c r="G1689" i="12"/>
  <c r="C1689" i="12" s="1"/>
  <c r="D1689" i="12" s="1"/>
  <c r="H1689" i="12" s="1"/>
  <c r="AF1689" i="12" s="1"/>
  <c r="G1757" i="12"/>
  <c r="C1757" i="12" s="1"/>
  <c r="D1757" i="12" s="1"/>
  <c r="G1781" i="12"/>
  <c r="C1781" i="12" s="1"/>
  <c r="D1781" i="12" s="1"/>
  <c r="G1783" i="12"/>
  <c r="C1783" i="12" s="1"/>
  <c r="D1783" i="12" s="1"/>
  <c r="H1783" i="12" s="1"/>
  <c r="AF1783" i="12" s="1"/>
  <c r="G1762" i="12"/>
  <c r="C1762" i="12" s="1"/>
  <c r="D1762" i="12" s="1"/>
  <c r="G1753" i="12"/>
  <c r="C1753" i="12" s="1"/>
  <c r="D1753" i="12" s="1"/>
  <c r="G1651" i="12"/>
  <c r="C1651" i="12" s="1"/>
  <c r="D1651" i="12" s="1"/>
  <c r="G1656" i="12"/>
  <c r="C1656" i="12" s="1"/>
  <c r="D1656" i="12" s="1"/>
  <c r="H1656" i="12" s="1"/>
  <c r="AF1656" i="12" s="1"/>
  <c r="G1816" i="12"/>
  <c r="C1816" i="12" s="1"/>
  <c r="D1816" i="12" s="1"/>
  <c r="G1803" i="12"/>
  <c r="C1803" i="12" s="1"/>
  <c r="D1803" i="12" s="1"/>
  <c r="G1705" i="12"/>
  <c r="C1705" i="12" s="1"/>
  <c r="D1705" i="12" s="1"/>
  <c r="G1690" i="12"/>
  <c r="C1690" i="12" s="1"/>
  <c r="D1690" i="12" s="1"/>
  <c r="G1666" i="12"/>
  <c r="C1666" i="12" s="1"/>
  <c r="D1666" i="12" s="1"/>
  <c r="G1811" i="12"/>
  <c r="C1811" i="12" s="1"/>
  <c r="D1811" i="12" s="1"/>
  <c r="G1800" i="12"/>
  <c r="C1800" i="12" s="1"/>
  <c r="D1800" i="12" s="1"/>
  <c r="G1815" i="12"/>
  <c r="C1815" i="12" s="1"/>
  <c r="D1815" i="12" s="1"/>
  <c r="G1648" i="12"/>
  <c r="C1648" i="12" s="1"/>
  <c r="D1648" i="12" s="1"/>
  <c r="G1698" i="12"/>
  <c r="C1698" i="12" s="1"/>
  <c r="D1698" i="12" s="1"/>
  <c r="G1674" i="12"/>
  <c r="C1674" i="12" s="1"/>
  <c r="D1674" i="12" s="1"/>
  <c r="G1658" i="12"/>
  <c r="C1658" i="12" s="1"/>
  <c r="D1658" i="12" s="1"/>
  <c r="G1770" i="12"/>
  <c r="C1770" i="12" s="1"/>
  <c r="D1770" i="12" s="1"/>
  <c r="G1756" i="12"/>
  <c r="C1756" i="12" s="1"/>
  <c r="D1756" i="12" s="1"/>
  <c r="G1814" i="12"/>
  <c r="C1814" i="12" s="1"/>
  <c r="D1814" i="12" s="1"/>
  <c r="G1659" i="12"/>
  <c r="C1659" i="12" s="1"/>
  <c r="D1659" i="12" s="1"/>
  <c r="G1643" i="12"/>
  <c r="C1643" i="12" s="1"/>
  <c r="D1643" i="12" s="1"/>
  <c r="G1688" i="12"/>
  <c r="C1688" i="12" s="1"/>
  <c r="D1688" i="12" s="1"/>
  <c r="G1613" i="12"/>
  <c r="C1613" i="12" s="1"/>
  <c r="D1613" i="12" s="1"/>
  <c r="G1635" i="12"/>
  <c r="C1635" i="12" s="1"/>
  <c r="D1635" i="12" s="1"/>
  <c r="G1681" i="12"/>
  <c r="C1681" i="12" s="1"/>
  <c r="D1681" i="12" s="1"/>
  <c r="G1663" i="12"/>
  <c r="C1663" i="12" s="1"/>
  <c r="D1663" i="12" s="1"/>
  <c r="G1632" i="12"/>
  <c r="C1632" i="12" s="1"/>
  <c r="D1632" i="12" s="1"/>
  <c r="G1720" i="12"/>
  <c r="C1720" i="12" s="1"/>
  <c r="D1720" i="12" s="1"/>
  <c r="G1749" i="12"/>
  <c r="C1749" i="12" s="1"/>
  <c r="D1749" i="12" s="1"/>
  <c r="G1780" i="12"/>
  <c r="C1780" i="12" s="1"/>
  <c r="D1780" i="12" s="1"/>
  <c r="G1758" i="12"/>
  <c r="C1758" i="12" s="1"/>
  <c r="D1758" i="12" s="1"/>
  <c r="G1768" i="12"/>
  <c r="C1768" i="12" s="1"/>
  <c r="D1768" i="12" s="1"/>
  <c r="H1768" i="12" s="1"/>
  <c r="G1639" i="12"/>
  <c r="C1639" i="12" s="1"/>
  <c r="D1639" i="12" s="1"/>
  <c r="G1611" i="12"/>
  <c r="C1611" i="12" s="1"/>
  <c r="D1611" i="12" s="1"/>
  <c r="G1664" i="12"/>
  <c r="C1664" i="12" s="1"/>
  <c r="D1664" i="12" s="1"/>
  <c r="G1626" i="12"/>
  <c r="C1626" i="12" s="1"/>
  <c r="D1626" i="12" s="1"/>
  <c r="G1712" i="12"/>
  <c r="C1712" i="12" s="1"/>
  <c r="D1712" i="12" s="1"/>
  <c r="G1719" i="12"/>
  <c r="C1719" i="12" s="1"/>
  <c r="D1719" i="12" s="1"/>
  <c r="G1813" i="12"/>
  <c r="C1813" i="12" s="1"/>
  <c r="D1813" i="12" s="1"/>
  <c r="G1751" i="12"/>
  <c r="C1751" i="12" s="1"/>
  <c r="D1751" i="12" s="1"/>
  <c r="H1751" i="12" s="1"/>
  <c r="G1793" i="12"/>
  <c r="C1793" i="12" s="1"/>
  <c r="D1793" i="12" s="1"/>
  <c r="H1793" i="12" s="1"/>
  <c r="G1707" i="12"/>
  <c r="C1707" i="12" s="1"/>
  <c r="D1707" i="12" s="1"/>
  <c r="G1644" i="12"/>
  <c r="C1644" i="12" s="1"/>
  <c r="D1644" i="12" s="1"/>
  <c r="G1685" i="12"/>
  <c r="C1685" i="12" s="1"/>
  <c r="D1685" i="12" s="1"/>
  <c r="G1760" i="12"/>
  <c r="C1760" i="12" s="1"/>
  <c r="D1760" i="12" s="1"/>
  <c r="H1760" i="12" s="1"/>
  <c r="G1812" i="12"/>
  <c r="C1812" i="12" s="1"/>
  <c r="D1812" i="12" s="1"/>
  <c r="H1812" i="12" s="1"/>
  <c r="G1748" i="12"/>
  <c r="C1748" i="12" s="1"/>
  <c r="D1748" i="12" s="1"/>
  <c r="H1748" i="12" s="1"/>
  <c r="G1831" i="12"/>
  <c r="C1831" i="12" s="1"/>
  <c r="D1831" i="12" s="1"/>
  <c r="G1646" i="12"/>
  <c r="C1646" i="12" s="1"/>
  <c r="D1646" i="12" s="1"/>
  <c r="G1609" i="12"/>
  <c r="C1609" i="12" s="1"/>
  <c r="D1609" i="12" s="1"/>
  <c r="H1609" i="12" s="1"/>
  <c r="G1622" i="12"/>
  <c r="C1622" i="12" s="1"/>
  <c r="D1622" i="12" s="1"/>
  <c r="G1660" i="12"/>
  <c r="C1660" i="12" s="1"/>
  <c r="D1660" i="12" s="1"/>
  <c r="H1660" i="12" s="1"/>
  <c r="G1672" i="12"/>
  <c r="C1672" i="12" s="1"/>
  <c r="D1672" i="12" s="1"/>
  <c r="G1717" i="12"/>
  <c r="C1717" i="12" s="1"/>
  <c r="D1717" i="12" s="1"/>
  <c r="H1717" i="12" s="1"/>
  <c r="G1741" i="12"/>
  <c r="C1741" i="12" s="1"/>
  <c r="D1741" i="12" s="1"/>
  <c r="G1790" i="12"/>
  <c r="C1790" i="12" s="1"/>
  <c r="D1790" i="12" s="1"/>
  <c r="H1790" i="12" s="1"/>
  <c r="G1759" i="12"/>
  <c r="C1759" i="12" s="1"/>
  <c r="D1759" i="12" s="1"/>
  <c r="G1775" i="12"/>
  <c r="C1775" i="12" s="1"/>
  <c r="D1775" i="12" s="1"/>
  <c r="G1724" i="12"/>
  <c r="C1724" i="12" s="1"/>
  <c r="D1724" i="12" s="1"/>
  <c r="H1724" i="12" s="1"/>
  <c r="AF1724" i="12" s="1"/>
  <c r="G1682" i="12"/>
  <c r="C1682" i="12" s="1"/>
  <c r="D1682" i="12" s="1"/>
  <c r="H1682" i="12" s="1"/>
  <c r="G1662" i="12"/>
  <c r="C1662" i="12" s="1"/>
  <c r="D1662" i="12" s="1"/>
  <c r="H1662" i="12" s="1"/>
  <c r="G1619" i="12"/>
  <c r="C1619" i="12" s="1"/>
  <c r="D1619" i="12" s="1"/>
  <c r="G1624" i="12"/>
  <c r="C1624" i="12" s="1"/>
  <c r="D1624" i="12" s="1"/>
  <c r="G1620" i="12"/>
  <c r="C1620" i="12" s="1"/>
  <c r="D1620" i="12" s="1"/>
  <c r="G1686" i="12"/>
  <c r="C1686" i="12" s="1"/>
  <c r="D1686" i="12" s="1"/>
  <c r="H1686" i="12" s="1"/>
  <c r="G1628" i="12"/>
  <c r="C1628" i="12" s="1"/>
  <c r="D1628" i="12" s="1"/>
  <c r="H1628" i="12" s="1"/>
  <c r="G1618" i="12"/>
  <c r="C1618" i="12" s="1"/>
  <c r="D1618" i="12" s="1"/>
  <c r="G1695" i="12"/>
  <c r="C1695" i="12" s="1"/>
  <c r="D1695" i="12" s="1"/>
  <c r="H1695" i="12" s="1"/>
  <c r="G1655" i="12"/>
  <c r="C1655" i="12" s="1"/>
  <c r="D1655" i="12" s="1"/>
  <c r="H1655" i="12" s="1"/>
  <c r="G1642" i="12"/>
  <c r="C1642" i="12" s="1"/>
  <c r="D1642" i="12" s="1"/>
  <c r="G1621" i="12"/>
  <c r="C1621" i="12" s="1"/>
  <c r="D1621" i="12" s="1"/>
  <c r="H1621" i="12" s="1"/>
  <c r="G1801" i="12"/>
  <c r="C1801" i="12" s="1"/>
  <c r="D1801" i="12" s="1"/>
  <c r="G1767" i="12"/>
  <c r="C1767" i="12" s="1"/>
  <c r="D1767" i="12" s="1"/>
  <c r="G1804" i="12"/>
  <c r="C1804" i="12" s="1"/>
  <c r="D1804" i="12" s="1"/>
  <c r="H1804" i="12" s="1"/>
  <c r="G1828" i="12"/>
  <c r="C1828" i="12" s="1"/>
  <c r="D1828" i="12" s="1"/>
  <c r="G1808" i="12"/>
  <c r="C1808" i="12" s="1"/>
  <c r="D1808" i="12" s="1"/>
  <c r="G1798" i="12"/>
  <c r="C1798" i="12" s="1"/>
  <c r="D1798" i="12" s="1"/>
  <c r="G1773" i="12"/>
  <c r="C1773" i="12" s="1"/>
  <c r="D1773" i="12" s="1"/>
  <c r="G1699" i="12"/>
  <c r="C1699" i="12" s="1"/>
  <c r="D1699" i="12" s="1"/>
  <c r="G1696" i="12"/>
  <c r="C1696" i="12" s="1"/>
  <c r="D1696" i="12" s="1"/>
  <c r="G1675" i="12"/>
  <c r="C1675" i="12" s="1"/>
  <c r="D1675" i="12" s="1"/>
  <c r="G1671" i="12"/>
  <c r="C1671" i="12" s="1"/>
  <c r="D1671" i="12" s="1"/>
  <c r="G1653" i="12"/>
  <c r="C1653" i="12" s="1"/>
  <c r="D1653" i="12" s="1"/>
  <c r="G1616" i="12"/>
  <c r="C1616" i="12" s="1"/>
  <c r="D1616" i="12" s="1"/>
  <c r="H1616" i="12" s="1"/>
  <c r="G1614" i="12"/>
  <c r="C1614" i="12" s="1"/>
  <c r="D1614" i="12" s="1"/>
  <c r="H1614" i="12" s="1"/>
  <c r="AF1614" i="12" s="1"/>
  <c r="G1718" i="12"/>
  <c r="C1718" i="12" s="1"/>
  <c r="D1718" i="12" s="1"/>
  <c r="H1718" i="12" s="1"/>
  <c r="G1703" i="12"/>
  <c r="C1703" i="12" s="1"/>
  <c r="D1703" i="12" s="1"/>
  <c r="G1683" i="12"/>
  <c r="C1683" i="12" s="1"/>
  <c r="D1683" i="12" s="1"/>
  <c r="G1687" i="12"/>
  <c r="C1687" i="12" s="1"/>
  <c r="D1687" i="12" s="1"/>
  <c r="G1629" i="12"/>
  <c r="C1629" i="12" s="1"/>
  <c r="D1629" i="12" s="1"/>
  <c r="H1629" i="12" s="1"/>
  <c r="G1623" i="12"/>
  <c r="C1623" i="12" s="1"/>
  <c r="D1623" i="12" s="1"/>
  <c r="H1623" i="12" s="1"/>
  <c r="G1676" i="12"/>
  <c r="C1676" i="12" s="1"/>
  <c r="D1676" i="12" s="1"/>
  <c r="G1661" i="12"/>
  <c r="C1661" i="12" s="1"/>
  <c r="D1661" i="12" s="1"/>
  <c r="G1638" i="12"/>
  <c r="C1638" i="12" s="1"/>
  <c r="D1638" i="12" s="1"/>
  <c r="G1822" i="12"/>
  <c r="C1822" i="12" s="1"/>
  <c r="D1822" i="12" s="1"/>
  <c r="G1818" i="12"/>
  <c r="C1818" i="12" s="1"/>
  <c r="D1818" i="12" s="1"/>
  <c r="G1716" i="12"/>
  <c r="C1716" i="12" s="1"/>
  <c r="D1716" i="12" s="1"/>
  <c r="G1802" i="12"/>
  <c r="C1802" i="12" s="1"/>
  <c r="D1802" i="12" s="1"/>
  <c r="H1802" i="12" s="1"/>
  <c r="G1766" i="12"/>
  <c r="C1766" i="12" s="1"/>
  <c r="D1766" i="12" s="1"/>
  <c r="H1766" i="12" s="1"/>
  <c r="G1742" i="12"/>
  <c r="C1742" i="12" s="1"/>
  <c r="D1742" i="12" s="1"/>
  <c r="H1742" i="12" s="1"/>
  <c r="G1691" i="12"/>
  <c r="C1691" i="12" s="1"/>
  <c r="D1691" i="12" s="1"/>
  <c r="H1691" i="12" s="1"/>
  <c r="G1673" i="12"/>
  <c r="C1673" i="12" s="1"/>
  <c r="D1673" i="12" s="1"/>
  <c r="H1673" i="12" s="1"/>
  <c r="G1637" i="12"/>
  <c r="C1637" i="12" s="1"/>
  <c r="D1637" i="12" s="1"/>
  <c r="G1649" i="12"/>
  <c r="C1649" i="12" s="1"/>
  <c r="D1649" i="12" s="1"/>
  <c r="H1649" i="12" s="1"/>
  <c r="G1630" i="12"/>
  <c r="C1630" i="12" s="1"/>
  <c r="D1630" i="12" s="1"/>
  <c r="H1630" i="12" s="1"/>
  <c r="G1654" i="12"/>
  <c r="C1654" i="12" s="1"/>
  <c r="D1654" i="12" s="1"/>
  <c r="G1708" i="12"/>
  <c r="C1708" i="12" s="1"/>
  <c r="D1708" i="12" s="1"/>
  <c r="G1679" i="12"/>
  <c r="C1679" i="12" s="1"/>
  <c r="D1679" i="12" s="1"/>
  <c r="G1650" i="12"/>
  <c r="C1650" i="12" s="1"/>
  <c r="D1650" i="12" s="1"/>
  <c r="H1650" i="12" s="1"/>
  <c r="G1539" i="12"/>
  <c r="C1539" i="12" s="1"/>
  <c r="D1539" i="12" s="1"/>
  <c r="H1539" i="12" s="1"/>
  <c r="G1617" i="12"/>
  <c r="C1617" i="12" s="1"/>
  <c r="D1617" i="12" s="1"/>
  <c r="G1667" i="12"/>
  <c r="C1667" i="12" s="1"/>
  <c r="D1667" i="12" s="1"/>
  <c r="G1634" i="12"/>
  <c r="C1634" i="12" s="1"/>
  <c r="D1634" i="12" s="1"/>
  <c r="G1704" i="12"/>
  <c r="C1704" i="12" s="1"/>
  <c r="D1704" i="12" s="1"/>
  <c r="G1600" i="12"/>
  <c r="C1600" i="12" s="1"/>
  <c r="D1600" i="12" s="1"/>
  <c r="G1582" i="12"/>
  <c r="C1582" i="12" s="1"/>
  <c r="D1582" i="12" s="1"/>
  <c r="G1576" i="12"/>
  <c r="C1576" i="12" s="1"/>
  <c r="D1576" i="12" s="1"/>
  <c r="G1668" i="12"/>
  <c r="C1668" i="12" s="1"/>
  <c r="D1668" i="12" s="1"/>
  <c r="G1701" i="12"/>
  <c r="C1701" i="12" s="1"/>
  <c r="D1701" i="12" s="1"/>
  <c r="G1552" i="12"/>
  <c r="C1552" i="12" s="1"/>
  <c r="D1552" i="12" s="1"/>
  <c r="G1604" i="12"/>
  <c r="C1604" i="12" s="1"/>
  <c r="D1604" i="12" s="1"/>
  <c r="G1592" i="12"/>
  <c r="C1592" i="12" s="1"/>
  <c r="D1592" i="12" s="1"/>
  <c r="G1526" i="12"/>
  <c r="C1526" i="12" s="1"/>
  <c r="D1526" i="12" s="1"/>
  <c r="G1516" i="12"/>
  <c r="C1516" i="12" s="1"/>
  <c r="D1516" i="12" s="1"/>
  <c r="G1670" i="12"/>
  <c r="C1670" i="12" s="1"/>
  <c r="D1670" i="12" s="1"/>
  <c r="G1706" i="12"/>
  <c r="C1706" i="12" s="1"/>
  <c r="D1706" i="12" s="1"/>
  <c r="G1636" i="12"/>
  <c r="C1636" i="12" s="1"/>
  <c r="D1636" i="12" s="1"/>
  <c r="G1567" i="12"/>
  <c r="C1567" i="12" s="1"/>
  <c r="D1567" i="12" s="1"/>
  <c r="G1529" i="12"/>
  <c r="C1529" i="12" s="1"/>
  <c r="D1529" i="12" s="1"/>
  <c r="G1497" i="12"/>
  <c r="C1497" i="12" s="1"/>
  <c r="D1497" i="12" s="1"/>
  <c r="G1511" i="12"/>
  <c r="C1511" i="12" s="1"/>
  <c r="D1511" i="12" s="1"/>
  <c r="G1631" i="12"/>
  <c r="C1631" i="12" s="1"/>
  <c r="D1631" i="12" s="1"/>
  <c r="G1722" i="12"/>
  <c r="C1722" i="12" s="1"/>
  <c r="D1722" i="12" s="1"/>
  <c r="G1534" i="12"/>
  <c r="C1534" i="12" s="1"/>
  <c r="D1534" i="12" s="1"/>
  <c r="G1596" i="12"/>
  <c r="C1596" i="12" s="1"/>
  <c r="D1596" i="12" s="1"/>
  <c r="G1546" i="12"/>
  <c r="C1546" i="12" s="1"/>
  <c r="D1546" i="12" s="1"/>
  <c r="G1507" i="12"/>
  <c r="C1507" i="12" s="1"/>
  <c r="D1507" i="12" s="1"/>
  <c r="G1523" i="12"/>
  <c r="C1523" i="12" s="1"/>
  <c r="D1523" i="12" s="1"/>
  <c r="G1652" i="12"/>
  <c r="C1652" i="12" s="1"/>
  <c r="D1652" i="12" s="1"/>
  <c r="G1645" i="12"/>
  <c r="C1645" i="12" s="1"/>
  <c r="D1645" i="12" s="1"/>
  <c r="G1627" i="12"/>
  <c r="C1627" i="12" s="1"/>
  <c r="D1627" i="12" s="1"/>
  <c r="G1585" i="12"/>
  <c r="C1585" i="12" s="1"/>
  <c r="D1585" i="12" s="1"/>
  <c r="G1530" i="12"/>
  <c r="C1530" i="12" s="1"/>
  <c r="D1530" i="12" s="1"/>
  <c r="G1583" i="12"/>
  <c r="C1583" i="12" s="1"/>
  <c r="D1583" i="12" s="1"/>
  <c r="G1555" i="12"/>
  <c r="C1555" i="12" s="1"/>
  <c r="D1555" i="12" s="1"/>
  <c r="G1536" i="12"/>
  <c r="C1536" i="12" s="1"/>
  <c r="D1536" i="12" s="1"/>
  <c r="G1607" i="12"/>
  <c r="C1607" i="12" s="1"/>
  <c r="D1607" i="12" s="1"/>
  <c r="G1711" i="12"/>
  <c r="C1711" i="12" s="1"/>
  <c r="D1711" i="12" s="1"/>
  <c r="G1715" i="12"/>
  <c r="C1715" i="12" s="1"/>
  <c r="D1715" i="12" s="1"/>
  <c r="G1680" i="12"/>
  <c r="C1680" i="12" s="1"/>
  <c r="D1680" i="12" s="1"/>
  <c r="G1615" i="12"/>
  <c r="C1615" i="12" s="1"/>
  <c r="D1615" i="12" s="1"/>
  <c r="H1615" i="12" s="1"/>
  <c r="AF1615" i="12" s="1"/>
  <c r="G1559" i="12"/>
  <c r="C1559" i="12" s="1"/>
  <c r="D1559" i="12" s="1"/>
  <c r="G1557" i="12"/>
  <c r="C1557" i="12" s="1"/>
  <c r="D1557" i="12" s="1"/>
  <c r="G1548" i="12"/>
  <c r="C1548" i="12" s="1"/>
  <c r="D1548" i="12" s="1"/>
  <c r="G1603" i="12"/>
  <c r="C1603" i="12" s="1"/>
  <c r="D1603" i="12" s="1"/>
  <c r="G1568" i="12"/>
  <c r="C1568" i="12" s="1"/>
  <c r="D1568" i="12" s="1"/>
  <c r="G1531" i="12"/>
  <c r="C1531" i="12" s="1"/>
  <c r="D1531" i="12" s="1"/>
  <c r="G1692" i="12"/>
  <c r="C1692" i="12" s="1"/>
  <c r="D1692" i="12" s="1"/>
  <c r="G1625" i="12"/>
  <c r="C1625" i="12" s="1"/>
  <c r="D1625" i="12" s="1"/>
  <c r="G1537" i="12"/>
  <c r="C1537" i="12" s="1"/>
  <c r="D1537" i="12" s="1"/>
  <c r="G1587" i="12"/>
  <c r="C1587" i="12" s="1"/>
  <c r="D1587" i="12" s="1"/>
  <c r="G1515" i="12"/>
  <c r="C1515" i="12" s="1"/>
  <c r="D1515" i="12" s="1"/>
  <c r="G1633" i="12"/>
  <c r="C1633" i="12" s="1"/>
  <c r="D1633" i="12" s="1"/>
  <c r="G1574" i="12"/>
  <c r="C1574" i="12" s="1"/>
  <c r="D1574" i="12" s="1"/>
  <c r="G1565" i="12"/>
  <c r="C1565" i="12" s="1"/>
  <c r="D1565" i="12" s="1"/>
  <c r="G1538" i="12"/>
  <c r="C1538" i="12" s="1"/>
  <c r="D1538" i="12" s="1"/>
  <c r="G1697" i="12"/>
  <c r="C1697" i="12" s="1"/>
  <c r="D1697" i="12" s="1"/>
  <c r="G1657" i="12"/>
  <c r="C1657" i="12" s="1"/>
  <c r="D1657" i="12" s="1"/>
  <c r="G1710" i="12"/>
  <c r="C1710" i="12" s="1"/>
  <c r="D1710" i="12" s="1"/>
  <c r="G1678" i="12"/>
  <c r="C1678" i="12" s="1"/>
  <c r="D1678" i="12" s="1"/>
  <c r="G1684" i="12"/>
  <c r="C1684" i="12" s="1"/>
  <c r="D1684" i="12" s="1"/>
  <c r="H1684" i="12" s="1"/>
  <c r="G1605" i="12"/>
  <c r="C1605" i="12" s="1"/>
  <c r="D1605" i="12" s="1"/>
  <c r="G1593" i="12"/>
  <c r="C1593" i="12" s="1"/>
  <c r="D1593" i="12" s="1"/>
  <c r="G1513" i="12"/>
  <c r="C1513" i="12" s="1"/>
  <c r="D1513" i="12" s="1"/>
  <c r="G1597" i="12"/>
  <c r="C1597" i="12" s="1"/>
  <c r="D1597" i="12" s="1"/>
  <c r="G1590" i="12"/>
  <c r="C1590" i="12" s="1"/>
  <c r="D1590" i="12" s="1"/>
  <c r="G1506" i="12"/>
  <c r="C1506" i="12" s="1"/>
  <c r="D1506" i="12" s="1"/>
  <c r="G1527" i="12"/>
  <c r="C1527" i="12" s="1"/>
  <c r="D1527" i="12" s="1"/>
  <c r="G1541" i="12"/>
  <c r="C1541" i="12" s="1"/>
  <c r="D1541" i="12" s="1"/>
  <c r="G1702" i="12"/>
  <c r="C1702" i="12" s="1"/>
  <c r="D1702" i="12" s="1"/>
  <c r="G1700" i="12"/>
  <c r="C1700" i="12" s="1"/>
  <c r="D1700" i="12" s="1"/>
  <c r="G1647" i="12"/>
  <c r="C1647" i="12" s="1"/>
  <c r="D1647" i="12" s="1"/>
  <c r="G1610" i="12"/>
  <c r="C1610" i="12" s="1"/>
  <c r="D1610" i="12" s="1"/>
  <c r="G1584" i="12"/>
  <c r="C1584" i="12" s="1"/>
  <c r="D1584" i="12" s="1"/>
  <c r="G1512" i="12"/>
  <c r="C1512" i="12" s="1"/>
  <c r="D1512" i="12" s="1"/>
  <c r="G1508" i="12"/>
  <c r="C1508" i="12" s="1"/>
  <c r="D1508" i="12" s="1"/>
  <c r="G1577" i="12"/>
  <c r="C1577" i="12" s="1"/>
  <c r="D1577" i="12" s="1"/>
  <c r="G1524" i="12"/>
  <c r="C1524" i="12" s="1"/>
  <c r="D1524" i="12" s="1"/>
  <c r="G1606" i="12"/>
  <c r="C1606" i="12" s="1"/>
  <c r="D1606" i="12" s="1"/>
  <c r="G1562" i="12"/>
  <c r="C1562" i="12" s="1"/>
  <c r="D1562" i="12" s="1"/>
  <c r="G1525" i="12"/>
  <c r="C1525" i="12" s="1"/>
  <c r="D1525" i="12" s="1"/>
  <c r="G1498" i="12"/>
  <c r="C1498" i="12" s="1"/>
  <c r="D1498" i="12" s="1"/>
  <c r="G1572" i="12"/>
  <c r="C1572" i="12" s="1"/>
  <c r="D1572" i="12" s="1"/>
  <c r="G1665" i="12"/>
  <c r="C1665" i="12" s="1"/>
  <c r="D1665" i="12" s="1"/>
  <c r="G1714" i="12"/>
  <c r="C1714" i="12" s="1"/>
  <c r="D1714" i="12" s="1"/>
  <c r="G1641" i="12"/>
  <c r="C1641" i="12" s="1"/>
  <c r="D1641" i="12" s="1"/>
  <c r="G1693" i="12"/>
  <c r="C1693" i="12" s="1"/>
  <c r="D1693" i="12" s="1"/>
  <c r="G1677" i="12"/>
  <c r="C1677" i="12" s="1"/>
  <c r="D1677" i="12" s="1"/>
  <c r="G1612" i="12"/>
  <c r="C1612" i="12" s="1"/>
  <c r="D1612" i="12" s="1"/>
  <c r="G1608" i="12"/>
  <c r="C1608" i="12" s="1"/>
  <c r="D1608" i="12" s="1"/>
  <c r="G1558" i="12"/>
  <c r="C1558" i="12" s="1"/>
  <c r="D1558" i="12" s="1"/>
  <c r="G1556" i="12"/>
  <c r="C1556" i="12" s="1"/>
  <c r="D1556" i="12" s="1"/>
  <c r="G1504" i="12"/>
  <c r="C1504" i="12" s="1"/>
  <c r="D1504" i="12" s="1"/>
  <c r="G1560" i="12"/>
  <c r="C1560" i="12" s="1"/>
  <c r="D1560" i="12" s="1"/>
  <c r="G1491" i="12"/>
  <c r="C1491" i="12" s="1"/>
  <c r="D1491" i="12" s="1"/>
  <c r="G1594" i="12"/>
  <c r="C1594" i="12" s="1"/>
  <c r="D1594" i="12" s="1"/>
  <c r="G1566" i="12"/>
  <c r="C1566" i="12" s="1"/>
  <c r="D1566" i="12" s="1"/>
  <c r="G1547" i="12"/>
  <c r="C1547" i="12" s="1"/>
  <c r="D1547" i="12" s="1"/>
  <c r="H1547" i="12" s="1"/>
  <c r="AF1547" i="12" s="1"/>
  <c r="G1493" i="12"/>
  <c r="C1493" i="12" s="1"/>
  <c r="D1493" i="12" s="1"/>
  <c r="G1579" i="12"/>
  <c r="C1579" i="12" s="1"/>
  <c r="D1579" i="12" s="1"/>
  <c r="G1589" i="12"/>
  <c r="C1589" i="12" s="1"/>
  <c r="D1589" i="12" s="1"/>
  <c r="G1533" i="12"/>
  <c r="C1533" i="12" s="1"/>
  <c r="D1533" i="12" s="1"/>
  <c r="G1509" i="12"/>
  <c r="C1509" i="12" s="1"/>
  <c r="D1509" i="12" s="1"/>
  <c r="G1554" i="12"/>
  <c r="C1554" i="12" s="1"/>
  <c r="D1554" i="12" s="1"/>
  <c r="G1713" i="12"/>
  <c r="C1713" i="12" s="1"/>
  <c r="D1713" i="12" s="1"/>
  <c r="H1713" i="12" s="1"/>
  <c r="G1709" i="12"/>
  <c r="C1709" i="12" s="1"/>
  <c r="D1709" i="12" s="1"/>
  <c r="G1669" i="12"/>
  <c r="C1669" i="12" s="1"/>
  <c r="D1669" i="12" s="1"/>
  <c r="G1694" i="12"/>
  <c r="C1694" i="12" s="1"/>
  <c r="D1694" i="12" s="1"/>
  <c r="G1640" i="12"/>
  <c r="C1640" i="12" s="1"/>
  <c r="D1640" i="12" s="1"/>
  <c r="G1598" i="12"/>
  <c r="C1598" i="12" s="1"/>
  <c r="D1598" i="12" s="1"/>
  <c r="G1586" i="12"/>
  <c r="C1586" i="12" s="1"/>
  <c r="D1586" i="12" s="1"/>
  <c r="G1561" i="12"/>
  <c r="C1561" i="12" s="1"/>
  <c r="D1561" i="12" s="1"/>
  <c r="H1561" i="12" s="1"/>
  <c r="AF1561" i="12" s="1"/>
  <c r="G1503" i="12"/>
  <c r="C1503" i="12" s="1"/>
  <c r="D1503" i="12" s="1"/>
  <c r="G1487" i="12"/>
  <c r="C1487" i="12" s="1"/>
  <c r="D1487" i="12" s="1"/>
  <c r="G1502" i="12"/>
  <c r="C1502" i="12" s="1"/>
  <c r="D1502" i="12" s="1"/>
  <c r="G1553" i="12"/>
  <c r="C1553" i="12" s="1"/>
  <c r="D1553" i="12" s="1"/>
  <c r="G1520" i="12"/>
  <c r="C1520" i="12" s="1"/>
  <c r="D1520" i="12" s="1"/>
  <c r="G1510" i="12"/>
  <c r="C1510" i="12" s="1"/>
  <c r="D1510" i="12" s="1"/>
  <c r="H1510" i="12" s="1"/>
  <c r="G1488" i="12"/>
  <c r="C1488" i="12" s="1"/>
  <c r="D1488" i="12" s="1"/>
  <c r="G1570" i="12"/>
  <c r="C1570" i="12" s="1"/>
  <c r="D1570" i="12" s="1"/>
  <c r="H1570" i="12" s="1"/>
  <c r="G1573" i="12"/>
  <c r="C1573" i="12" s="1"/>
  <c r="D1573" i="12" s="1"/>
  <c r="G1514" i="12"/>
  <c r="C1514" i="12" s="1"/>
  <c r="D1514" i="12" s="1"/>
  <c r="G1544" i="12"/>
  <c r="C1544" i="12" s="1"/>
  <c r="D1544" i="12" s="1"/>
  <c r="G1535" i="12"/>
  <c r="C1535" i="12" s="1"/>
  <c r="D1535" i="12" s="1"/>
  <c r="G1499" i="12"/>
  <c r="C1499" i="12" s="1"/>
  <c r="D1499" i="12" s="1"/>
  <c r="H1499" i="12" s="1"/>
  <c r="G1418" i="12"/>
  <c r="C1418" i="12" s="1"/>
  <c r="D1418" i="12" s="1"/>
  <c r="G1438" i="12"/>
  <c r="C1438" i="12" s="1"/>
  <c r="D1438" i="12" s="1"/>
  <c r="G1382" i="12"/>
  <c r="C1382" i="12" s="1"/>
  <c r="D1382" i="12" s="1"/>
  <c r="H1382" i="12" s="1"/>
  <c r="G1411" i="12"/>
  <c r="C1411" i="12" s="1"/>
  <c r="D1411" i="12" s="1"/>
  <c r="G1401" i="12"/>
  <c r="C1401" i="12" s="1"/>
  <c r="D1401" i="12" s="1"/>
  <c r="G1378" i="12"/>
  <c r="C1378" i="12" s="1"/>
  <c r="D1378" i="12" s="1"/>
  <c r="H1378" i="12" s="1"/>
  <c r="G1367" i="12"/>
  <c r="C1367" i="12" s="1"/>
  <c r="D1367" i="12" s="1"/>
  <c r="G1489" i="12"/>
  <c r="C1489" i="12" s="1"/>
  <c r="D1489" i="12" s="1"/>
  <c r="G1483" i="12"/>
  <c r="C1483" i="12" s="1"/>
  <c r="D1483" i="12" s="1"/>
  <c r="G1413" i="12"/>
  <c r="C1413" i="12" s="1"/>
  <c r="D1413" i="12" s="1"/>
  <c r="G1430" i="12"/>
  <c r="C1430" i="12" s="1"/>
  <c r="D1430" i="12" s="1"/>
  <c r="H1430" i="12" s="1"/>
  <c r="G1477" i="12"/>
  <c r="C1477" i="12" s="1"/>
  <c r="D1477" i="12" s="1"/>
  <c r="H1477" i="12" s="1"/>
  <c r="G1480" i="12"/>
  <c r="C1480" i="12" s="1"/>
  <c r="D1480" i="12" s="1"/>
  <c r="G1588" i="12"/>
  <c r="C1588" i="12" s="1"/>
  <c r="D1588" i="12" s="1"/>
  <c r="G1528" i="12"/>
  <c r="C1528" i="12" s="1"/>
  <c r="D1528" i="12" s="1"/>
  <c r="G1470" i="12"/>
  <c r="C1470" i="12" s="1"/>
  <c r="D1470" i="12" s="1"/>
  <c r="G1395" i="12"/>
  <c r="C1395" i="12" s="1"/>
  <c r="D1395" i="12" s="1"/>
  <c r="H1395" i="12" s="1"/>
  <c r="G1449" i="12"/>
  <c r="C1449" i="12" s="1"/>
  <c r="D1449" i="12" s="1"/>
  <c r="H1449" i="12" s="1"/>
  <c r="G1426" i="12"/>
  <c r="C1426" i="12" s="1"/>
  <c r="D1426" i="12" s="1"/>
  <c r="G1456" i="12"/>
  <c r="C1456" i="12" s="1"/>
  <c r="D1456" i="12" s="1"/>
  <c r="G1379" i="12"/>
  <c r="C1379" i="12" s="1"/>
  <c r="D1379" i="12" s="1"/>
  <c r="H1379" i="12" s="1"/>
  <c r="G1474" i="12"/>
  <c r="C1474" i="12" s="1"/>
  <c r="D1474" i="12" s="1"/>
  <c r="H1474" i="12" s="1"/>
  <c r="G1601" i="12"/>
  <c r="C1601" i="12" s="1"/>
  <c r="D1601" i="12" s="1"/>
  <c r="G1500" i="12"/>
  <c r="C1500" i="12" s="1"/>
  <c r="D1500" i="12" s="1"/>
  <c r="G1496" i="12"/>
  <c r="C1496" i="12" s="1"/>
  <c r="D1496" i="12" s="1"/>
  <c r="H1496" i="12" s="1"/>
  <c r="G1517" i="12"/>
  <c r="C1517" i="12" s="1"/>
  <c r="D1517" i="12" s="1"/>
  <c r="H1517" i="12" s="1"/>
  <c r="G1475" i="12"/>
  <c r="C1475" i="12" s="1"/>
  <c r="D1475" i="12" s="1"/>
  <c r="H1475" i="12" s="1"/>
  <c r="G1459" i="12"/>
  <c r="C1459" i="12" s="1"/>
  <c r="D1459" i="12" s="1"/>
  <c r="H1459" i="12" s="1"/>
  <c r="G1389" i="12"/>
  <c r="C1389" i="12" s="1"/>
  <c r="D1389" i="12" s="1"/>
  <c r="H1389" i="12" s="1"/>
  <c r="G1549" i="12"/>
  <c r="C1549" i="12" s="1"/>
  <c r="D1549" i="12" s="1"/>
  <c r="H1549" i="12" s="1"/>
  <c r="G1595" i="12"/>
  <c r="C1595" i="12" s="1"/>
  <c r="D1595" i="12" s="1"/>
  <c r="G1501" i="12"/>
  <c r="C1501" i="12" s="1"/>
  <c r="D1501" i="12" s="1"/>
  <c r="G1519" i="12"/>
  <c r="C1519" i="12" s="1"/>
  <c r="D1519" i="12" s="1"/>
  <c r="H1519" i="12" s="1"/>
  <c r="G1494" i="12"/>
  <c r="C1494" i="12" s="1"/>
  <c r="D1494" i="12" s="1"/>
  <c r="G1463" i="12"/>
  <c r="C1463" i="12" s="1"/>
  <c r="D1463" i="12" s="1"/>
  <c r="G1422" i="12"/>
  <c r="C1422" i="12" s="1"/>
  <c r="D1422" i="12" s="1"/>
  <c r="G1443" i="12"/>
  <c r="C1443" i="12" s="1"/>
  <c r="D1443" i="12" s="1"/>
  <c r="G1479" i="12"/>
  <c r="C1479" i="12" s="1"/>
  <c r="D1479" i="12" s="1"/>
  <c r="H1479" i="12" s="1"/>
  <c r="G1462" i="12"/>
  <c r="C1462" i="12" s="1"/>
  <c r="D1462" i="12" s="1"/>
  <c r="G1406" i="12"/>
  <c r="C1406" i="12" s="1"/>
  <c r="D1406" i="12" s="1"/>
  <c r="G1442" i="12"/>
  <c r="C1442" i="12" s="1"/>
  <c r="D1442" i="12" s="1"/>
  <c r="G1495" i="12"/>
  <c r="C1495" i="12" s="1"/>
  <c r="D1495" i="12" s="1"/>
  <c r="G1564" i="12"/>
  <c r="C1564" i="12" s="1"/>
  <c r="D1564" i="12" s="1"/>
  <c r="H1564" i="12" s="1"/>
  <c r="G1543" i="12"/>
  <c r="C1543" i="12" s="1"/>
  <c r="D1543" i="12" s="1"/>
  <c r="G1578" i="12"/>
  <c r="C1578" i="12" s="1"/>
  <c r="D1578" i="12" s="1"/>
  <c r="G1581" i="12"/>
  <c r="C1581" i="12" s="1"/>
  <c r="D1581" i="12" s="1"/>
  <c r="H1581" i="12" s="1"/>
  <c r="G1478" i="12"/>
  <c r="C1478" i="12" s="1"/>
  <c r="D1478" i="12" s="1"/>
  <c r="H1478" i="12" s="1"/>
  <c r="G1410" i="12"/>
  <c r="C1410" i="12" s="1"/>
  <c r="D1410" i="12" s="1"/>
  <c r="G1466" i="12"/>
  <c r="C1466" i="12" s="1"/>
  <c r="D1466" i="12" s="1"/>
  <c r="G1450" i="12"/>
  <c r="C1450" i="12" s="1"/>
  <c r="D1450" i="12" s="1"/>
  <c r="H1450" i="12" s="1"/>
  <c r="G1407" i="12"/>
  <c r="C1407" i="12" s="1"/>
  <c r="D1407" i="12" s="1"/>
  <c r="G1469" i="12"/>
  <c r="C1469" i="12" s="1"/>
  <c r="D1469" i="12" s="1"/>
  <c r="H1469" i="12" s="1"/>
  <c r="G1545" i="12"/>
  <c r="C1545" i="12" s="1"/>
  <c r="D1545" i="12" s="1"/>
  <c r="G1532" i="12"/>
  <c r="C1532" i="12" s="1"/>
  <c r="D1532" i="12" s="1"/>
  <c r="G1490" i="12"/>
  <c r="C1490" i="12" s="1"/>
  <c r="D1490" i="12" s="1"/>
  <c r="G1484" i="12"/>
  <c r="C1484" i="12" s="1"/>
  <c r="D1484" i="12" s="1"/>
  <c r="G1384" i="12"/>
  <c r="C1384" i="12" s="1"/>
  <c r="D1384" i="12" s="1"/>
  <c r="H1384" i="12" s="1"/>
  <c r="G1412" i="12"/>
  <c r="C1412" i="12" s="1"/>
  <c r="D1412" i="12" s="1"/>
  <c r="G1434" i="12"/>
  <c r="C1434" i="12" s="1"/>
  <c r="D1434" i="12" s="1"/>
  <c r="G1429" i="12"/>
  <c r="C1429" i="12" s="1"/>
  <c r="D1429" i="12" s="1"/>
  <c r="H1429" i="12" s="1"/>
  <c r="G1399" i="12"/>
  <c r="C1399" i="12" s="1"/>
  <c r="D1399" i="12" s="1"/>
  <c r="G1569" i="12"/>
  <c r="C1569" i="12" s="1"/>
  <c r="D1569" i="12" s="1"/>
  <c r="G1550" i="12"/>
  <c r="C1550" i="12" s="1"/>
  <c r="D1550" i="12" s="1"/>
  <c r="G1481" i="12"/>
  <c r="C1481" i="12" s="1"/>
  <c r="D1481" i="12" s="1"/>
  <c r="G1425" i="12"/>
  <c r="C1425" i="12" s="1"/>
  <c r="D1425" i="12" s="1"/>
  <c r="H1425" i="12" s="1"/>
  <c r="AF1425" i="12" s="1"/>
  <c r="G1455" i="12"/>
  <c r="C1455" i="12" s="1"/>
  <c r="D1455" i="12" s="1"/>
  <c r="G1427" i="12"/>
  <c r="C1427" i="12" s="1"/>
  <c r="D1427" i="12" s="1"/>
  <c r="G1551" i="12"/>
  <c r="C1551" i="12" s="1"/>
  <c r="D1551" i="12" s="1"/>
  <c r="G1599" i="12"/>
  <c r="C1599" i="12" s="1"/>
  <c r="D1599" i="12" s="1"/>
  <c r="G1571" i="12"/>
  <c r="C1571" i="12" s="1"/>
  <c r="D1571" i="12" s="1"/>
  <c r="H1571" i="12" s="1"/>
  <c r="G1518" i="12"/>
  <c r="C1518" i="12" s="1"/>
  <c r="D1518" i="12" s="1"/>
  <c r="G1505" i="12"/>
  <c r="C1505" i="12" s="1"/>
  <c r="D1505" i="12" s="1"/>
  <c r="G1423" i="12"/>
  <c r="C1423" i="12" s="1"/>
  <c r="D1423" i="12" s="1"/>
  <c r="G1457" i="12"/>
  <c r="C1457" i="12" s="1"/>
  <c r="D1457" i="12" s="1"/>
  <c r="G1417" i="12"/>
  <c r="C1417" i="12" s="1"/>
  <c r="D1417" i="12" s="1"/>
  <c r="G1398" i="12"/>
  <c r="C1398" i="12" s="1"/>
  <c r="D1398" i="12" s="1"/>
  <c r="H1398" i="12" s="1"/>
  <c r="AF1398" i="12" s="1"/>
  <c r="G1393" i="12"/>
  <c r="C1393" i="12" s="1"/>
  <c r="D1393" i="12" s="1"/>
  <c r="G1387" i="12"/>
  <c r="C1387" i="12" s="1"/>
  <c r="D1387" i="12" s="1"/>
  <c r="G1446" i="12"/>
  <c r="C1446" i="12" s="1"/>
  <c r="D1446" i="12" s="1"/>
  <c r="G1521" i="12"/>
  <c r="C1521" i="12" s="1"/>
  <c r="D1521" i="12" s="1"/>
  <c r="G1471" i="12"/>
  <c r="C1471" i="12" s="1"/>
  <c r="D1471" i="12" s="1"/>
  <c r="H1471" i="12" s="1"/>
  <c r="AF1471" i="12" s="1"/>
  <c r="G1441" i="12"/>
  <c r="C1441" i="12" s="1"/>
  <c r="D1441" i="12" s="1"/>
  <c r="H1441" i="12" s="1"/>
  <c r="G1424" i="12"/>
  <c r="C1424" i="12" s="1"/>
  <c r="D1424" i="12" s="1"/>
  <c r="G1390" i="12"/>
  <c r="C1390" i="12" s="1"/>
  <c r="D1390" i="12" s="1"/>
  <c r="G1473" i="12"/>
  <c r="C1473" i="12" s="1"/>
  <c r="D1473" i="12" s="1"/>
  <c r="G1476" i="12"/>
  <c r="C1476" i="12" s="1"/>
  <c r="D1476" i="12" s="1"/>
  <c r="G1464" i="12"/>
  <c r="C1464" i="12" s="1"/>
  <c r="D1464" i="12" s="1"/>
  <c r="H1464" i="12" s="1"/>
  <c r="AF1464" i="12" s="1"/>
  <c r="G1439" i="12"/>
  <c r="C1439" i="12" s="1"/>
  <c r="D1439" i="12" s="1"/>
  <c r="G1436" i="12"/>
  <c r="C1436" i="12" s="1"/>
  <c r="D1436" i="12" s="1"/>
  <c r="G1431" i="12"/>
  <c r="C1431" i="12" s="1"/>
  <c r="D1431" i="12" s="1"/>
  <c r="H1431" i="12" s="1"/>
  <c r="G1404" i="12"/>
  <c r="C1404" i="12" s="1"/>
  <c r="D1404" i="12" s="1"/>
  <c r="G1485" i="12"/>
  <c r="C1485" i="12" s="1"/>
  <c r="D1485" i="12" s="1"/>
  <c r="H1485" i="12" s="1"/>
  <c r="G1461" i="12"/>
  <c r="C1461" i="12" s="1"/>
  <c r="D1461" i="12" s="1"/>
  <c r="G1472" i="12"/>
  <c r="C1472" i="12" s="1"/>
  <c r="D1472" i="12" s="1"/>
  <c r="G1563" i="12"/>
  <c r="C1563" i="12" s="1"/>
  <c r="D1563" i="12" s="1"/>
  <c r="G1542" i="12"/>
  <c r="C1542" i="12" s="1"/>
  <c r="D1542" i="12" s="1"/>
  <c r="G1591" i="12"/>
  <c r="C1591" i="12" s="1"/>
  <c r="D1591" i="12" s="1"/>
  <c r="G1522" i="12"/>
  <c r="C1522" i="12" s="1"/>
  <c r="D1522" i="12" s="1"/>
  <c r="H1522" i="12" s="1"/>
  <c r="AF1522" i="12" s="1"/>
  <c r="G1580" i="12"/>
  <c r="C1580" i="12" s="1"/>
  <c r="D1580" i="12" s="1"/>
  <c r="G1414" i="12"/>
  <c r="C1414" i="12" s="1"/>
  <c r="D1414" i="12" s="1"/>
  <c r="G1408" i="12"/>
  <c r="C1408" i="12" s="1"/>
  <c r="D1408" i="12" s="1"/>
  <c r="G1405" i="12"/>
  <c r="C1405" i="12" s="1"/>
  <c r="D1405" i="12" s="1"/>
  <c r="H1405" i="12" s="1"/>
  <c r="G1465" i="12"/>
  <c r="C1465" i="12" s="1"/>
  <c r="D1465" i="12" s="1"/>
  <c r="G1454" i="12"/>
  <c r="C1454" i="12" s="1"/>
  <c r="D1454" i="12" s="1"/>
  <c r="H1454" i="12" s="1"/>
  <c r="G1448" i="12"/>
  <c r="C1448" i="12" s="1"/>
  <c r="D1448" i="12" s="1"/>
  <c r="H1448" i="12" s="1"/>
  <c r="AF1448" i="12" s="1"/>
  <c r="G1482" i="12"/>
  <c r="C1482" i="12" s="1"/>
  <c r="D1482" i="12" s="1"/>
  <c r="H1482" i="12" s="1"/>
  <c r="G1447" i="12"/>
  <c r="C1447" i="12" s="1"/>
  <c r="D1447" i="12" s="1"/>
  <c r="G1428" i="12"/>
  <c r="C1428" i="12" s="1"/>
  <c r="D1428" i="12" s="1"/>
  <c r="G1391" i="12"/>
  <c r="C1391" i="12" s="1"/>
  <c r="D1391" i="12" s="1"/>
  <c r="G1468" i="12"/>
  <c r="C1468" i="12" s="1"/>
  <c r="D1468" i="12" s="1"/>
  <c r="G1453" i="12"/>
  <c r="C1453" i="12" s="1"/>
  <c r="D1453" i="12" s="1"/>
  <c r="G1467" i="12"/>
  <c r="C1467" i="12" s="1"/>
  <c r="D1467" i="12" s="1"/>
  <c r="G1575" i="12"/>
  <c r="C1575" i="12" s="1"/>
  <c r="D1575" i="12" s="1"/>
  <c r="G1540" i="12"/>
  <c r="C1540" i="12" s="1"/>
  <c r="D1540" i="12" s="1"/>
  <c r="G1602" i="12"/>
  <c r="C1602" i="12" s="1"/>
  <c r="D1602" i="12" s="1"/>
  <c r="G1492" i="12"/>
  <c r="C1492" i="12" s="1"/>
  <c r="D1492" i="12" s="1"/>
  <c r="G1394" i="12"/>
  <c r="C1394" i="12" s="1"/>
  <c r="D1394" i="12" s="1"/>
  <c r="G1374" i="12"/>
  <c r="C1374" i="12" s="1"/>
  <c r="D1374" i="12" s="1"/>
  <c r="G1433" i="12"/>
  <c r="C1433" i="12" s="1"/>
  <c r="D1433" i="12" s="1"/>
  <c r="G1435" i="12"/>
  <c r="C1435" i="12" s="1"/>
  <c r="D1435" i="12" s="1"/>
  <c r="G1432" i="12"/>
  <c r="C1432" i="12" s="1"/>
  <c r="D1432" i="12" s="1"/>
  <c r="G1385" i="12"/>
  <c r="C1385" i="12" s="1"/>
  <c r="D1385" i="12" s="1"/>
  <c r="G1376" i="12"/>
  <c r="C1376" i="12" s="1"/>
  <c r="D1376" i="12" s="1"/>
  <c r="G1451" i="12"/>
  <c r="C1451" i="12" s="1"/>
  <c r="D1451" i="12" s="1"/>
  <c r="G1444" i="12"/>
  <c r="C1444" i="12" s="1"/>
  <c r="D1444" i="12" s="1"/>
  <c r="G1420" i="12"/>
  <c r="C1420" i="12" s="1"/>
  <c r="D1420" i="12" s="1"/>
  <c r="G1400" i="12"/>
  <c r="C1400" i="12" s="1"/>
  <c r="D1400" i="12" s="1"/>
  <c r="G1388" i="12"/>
  <c r="C1388" i="12" s="1"/>
  <c r="D1388" i="12" s="1"/>
  <c r="G1421" i="12"/>
  <c r="C1421" i="12" s="1"/>
  <c r="D1421" i="12" s="1"/>
  <c r="G1359" i="12"/>
  <c r="C1359" i="12" s="1"/>
  <c r="D1359" i="12" s="1"/>
  <c r="G1285" i="12"/>
  <c r="C1285" i="12" s="1"/>
  <c r="D1285" i="12" s="1"/>
  <c r="G1311" i="12"/>
  <c r="C1311" i="12" s="1"/>
  <c r="D1311" i="12" s="1"/>
  <c r="G1245" i="12"/>
  <c r="C1245" i="12" s="1"/>
  <c r="D1245" i="12" s="1"/>
  <c r="H1245" i="12" s="1"/>
  <c r="AF1245" i="12" s="1"/>
  <c r="G1292" i="12"/>
  <c r="C1292" i="12" s="1"/>
  <c r="D1292" i="12" s="1"/>
  <c r="G1286" i="12"/>
  <c r="C1286" i="12" s="1"/>
  <c r="D1286" i="12" s="1"/>
  <c r="G1397" i="12"/>
  <c r="C1397" i="12" s="1"/>
  <c r="D1397" i="12" s="1"/>
  <c r="G1409" i="12"/>
  <c r="C1409" i="12" s="1"/>
  <c r="D1409" i="12" s="1"/>
  <c r="G1308" i="12"/>
  <c r="C1308" i="12" s="1"/>
  <c r="D1308" i="12" s="1"/>
  <c r="G1366" i="12"/>
  <c r="C1366" i="12" s="1"/>
  <c r="D1366" i="12" s="1"/>
  <c r="H1366" i="12" s="1"/>
  <c r="AF1366" i="12" s="1"/>
  <c r="G1251" i="12"/>
  <c r="C1251" i="12" s="1"/>
  <c r="D1251" i="12" s="1"/>
  <c r="H1251" i="12" s="1"/>
  <c r="AF1251" i="12" s="1"/>
  <c r="G1239" i="12"/>
  <c r="C1239" i="12" s="1"/>
  <c r="D1239" i="12" s="1"/>
  <c r="H1239" i="12" s="1"/>
  <c r="G1310" i="12"/>
  <c r="C1310" i="12" s="1"/>
  <c r="D1310" i="12" s="1"/>
  <c r="G1347" i="12"/>
  <c r="C1347" i="12" s="1"/>
  <c r="D1347" i="12" s="1"/>
  <c r="G1337" i="12"/>
  <c r="C1337" i="12" s="1"/>
  <c r="D1337" i="12" s="1"/>
  <c r="G1324" i="12"/>
  <c r="C1324" i="12" s="1"/>
  <c r="D1324" i="12" s="1"/>
  <c r="G1460" i="12"/>
  <c r="C1460" i="12" s="1"/>
  <c r="D1460" i="12" s="1"/>
  <c r="G1345" i="12"/>
  <c r="C1345" i="12" s="1"/>
  <c r="D1345" i="12" s="1"/>
  <c r="G1335" i="12"/>
  <c r="C1335" i="12" s="1"/>
  <c r="D1335" i="12" s="1"/>
  <c r="G1440" i="12"/>
  <c r="C1440" i="12" s="1"/>
  <c r="D1440" i="12" s="1"/>
  <c r="G1319" i="12"/>
  <c r="C1319" i="12" s="1"/>
  <c r="D1319" i="12" s="1"/>
  <c r="G1270" i="12"/>
  <c r="C1270" i="12" s="1"/>
  <c r="D1270" i="12" s="1"/>
  <c r="G1320" i="12"/>
  <c r="C1320" i="12" s="1"/>
  <c r="D1320" i="12" s="1"/>
  <c r="G1233" i="12"/>
  <c r="C1233" i="12" s="1"/>
  <c r="D1233" i="12" s="1"/>
  <c r="G1486" i="12"/>
  <c r="C1486" i="12" s="1"/>
  <c r="D1486" i="12" s="1"/>
  <c r="G1372" i="12"/>
  <c r="C1372" i="12" s="1"/>
  <c r="D1372" i="12" s="1"/>
  <c r="G1312" i="12"/>
  <c r="C1312" i="12" s="1"/>
  <c r="D1312" i="12" s="1"/>
  <c r="H1312" i="12" s="1"/>
  <c r="G1313" i="12"/>
  <c r="C1313" i="12" s="1"/>
  <c r="D1313" i="12" s="1"/>
  <c r="G1234" i="12"/>
  <c r="C1234" i="12" s="1"/>
  <c r="D1234" i="12" s="1"/>
  <c r="G1419" i="12"/>
  <c r="C1419" i="12" s="1"/>
  <c r="D1419" i="12" s="1"/>
  <c r="H1419" i="12" s="1"/>
  <c r="G1243" i="12"/>
  <c r="C1243" i="12" s="1"/>
  <c r="D1243" i="12" s="1"/>
  <c r="G1309" i="12"/>
  <c r="C1309" i="12" s="1"/>
  <c r="D1309" i="12" s="1"/>
  <c r="G1271" i="12"/>
  <c r="C1271" i="12" s="1"/>
  <c r="D1271" i="12" s="1"/>
  <c r="G1373" i="12"/>
  <c r="C1373" i="12" s="1"/>
  <c r="D1373" i="12" s="1"/>
  <c r="G1445" i="12"/>
  <c r="C1445" i="12" s="1"/>
  <c r="D1445" i="12" s="1"/>
  <c r="G1327" i="12"/>
  <c r="C1327" i="12" s="1"/>
  <c r="D1327" i="12" s="1"/>
  <c r="G1334" i="12"/>
  <c r="C1334" i="12" s="1"/>
  <c r="D1334" i="12" s="1"/>
  <c r="G1250" i="12"/>
  <c r="C1250" i="12" s="1"/>
  <c r="D1250" i="12" s="1"/>
  <c r="G1237" i="12"/>
  <c r="C1237" i="12" s="1"/>
  <c r="D1237" i="12" s="1"/>
  <c r="G1363" i="12"/>
  <c r="C1363" i="12" s="1"/>
  <c r="D1363" i="12" s="1"/>
  <c r="G1330" i="12"/>
  <c r="C1330" i="12" s="1"/>
  <c r="D1330" i="12" s="1"/>
  <c r="G1316" i="12"/>
  <c r="C1316" i="12" s="1"/>
  <c r="D1316" i="12" s="1"/>
  <c r="G1346" i="12"/>
  <c r="C1346" i="12" s="1"/>
  <c r="D1346" i="12" s="1"/>
  <c r="G1279" i="12"/>
  <c r="C1279" i="12" s="1"/>
  <c r="D1279" i="12" s="1"/>
  <c r="G1275" i="12"/>
  <c r="C1275" i="12" s="1"/>
  <c r="D1275" i="12" s="1"/>
  <c r="G1256" i="12"/>
  <c r="C1256" i="12" s="1"/>
  <c r="D1256" i="12" s="1"/>
  <c r="G1340" i="12"/>
  <c r="C1340" i="12" s="1"/>
  <c r="D1340" i="12" s="1"/>
  <c r="G1325" i="12"/>
  <c r="C1325" i="12" s="1"/>
  <c r="D1325" i="12" s="1"/>
  <c r="G1249" i="12"/>
  <c r="C1249" i="12" s="1"/>
  <c r="D1249" i="12" s="1"/>
  <c r="G1315" i="12"/>
  <c r="C1315" i="12" s="1"/>
  <c r="D1315" i="12" s="1"/>
  <c r="G1299" i="12"/>
  <c r="C1299" i="12" s="1"/>
  <c r="D1299" i="12" s="1"/>
  <c r="G1392" i="12"/>
  <c r="C1392" i="12" s="1"/>
  <c r="D1392" i="12" s="1"/>
  <c r="H1392" i="12" s="1"/>
  <c r="G1300" i="12"/>
  <c r="C1300" i="12" s="1"/>
  <c r="D1300" i="12" s="1"/>
  <c r="G1305" i="12"/>
  <c r="C1305" i="12" s="1"/>
  <c r="D1305" i="12" s="1"/>
  <c r="G1323" i="12"/>
  <c r="C1323" i="12" s="1"/>
  <c r="D1323" i="12" s="1"/>
  <c r="H1323" i="12" s="1"/>
  <c r="G1276" i="12"/>
  <c r="C1276" i="12" s="1"/>
  <c r="D1276" i="12" s="1"/>
  <c r="G1331" i="12"/>
  <c r="C1331" i="12" s="1"/>
  <c r="D1331" i="12" s="1"/>
  <c r="H1331" i="12" s="1"/>
  <c r="G1241" i="12"/>
  <c r="C1241" i="12" s="1"/>
  <c r="D1241" i="12" s="1"/>
  <c r="G1370" i="12"/>
  <c r="C1370" i="12" s="1"/>
  <c r="D1370" i="12" s="1"/>
  <c r="G1381" i="12"/>
  <c r="C1381" i="12" s="1"/>
  <c r="D1381" i="12" s="1"/>
  <c r="G1458" i="12"/>
  <c r="C1458" i="12" s="1"/>
  <c r="D1458" i="12" s="1"/>
  <c r="G1415" i="12"/>
  <c r="C1415" i="12" s="1"/>
  <c r="D1415" i="12" s="1"/>
  <c r="H1415" i="12" s="1"/>
  <c r="G1375" i="12"/>
  <c r="C1375" i="12" s="1"/>
  <c r="D1375" i="12" s="1"/>
  <c r="H1375" i="12" s="1"/>
  <c r="G1371" i="12"/>
  <c r="C1371" i="12" s="1"/>
  <c r="D1371" i="12" s="1"/>
  <c r="G1360" i="12"/>
  <c r="C1360" i="12" s="1"/>
  <c r="D1360" i="12" s="1"/>
  <c r="H1360" i="12" s="1"/>
  <c r="AF1360" i="12" s="1"/>
  <c r="G1332" i="12"/>
  <c r="C1332" i="12" s="1"/>
  <c r="D1332" i="12" s="1"/>
  <c r="G1289" i="12"/>
  <c r="C1289" i="12" s="1"/>
  <c r="D1289" i="12" s="1"/>
  <c r="H1289" i="12" s="1"/>
  <c r="G1272" i="12"/>
  <c r="C1272" i="12" s="1"/>
  <c r="D1272" i="12" s="1"/>
  <c r="H1272" i="12" s="1"/>
  <c r="G1265" i="12"/>
  <c r="C1265" i="12" s="1"/>
  <c r="D1265" i="12" s="1"/>
  <c r="H1265" i="12" s="1"/>
  <c r="G1354" i="12"/>
  <c r="C1354" i="12" s="1"/>
  <c r="D1354" i="12" s="1"/>
  <c r="H1354" i="12" s="1"/>
  <c r="G1298" i="12"/>
  <c r="C1298" i="12" s="1"/>
  <c r="D1298" i="12" s="1"/>
  <c r="G1255" i="12"/>
  <c r="C1255" i="12" s="1"/>
  <c r="D1255" i="12" s="1"/>
  <c r="G1358" i="12"/>
  <c r="C1358" i="12" s="1"/>
  <c r="D1358" i="12" s="1"/>
  <c r="G1322" i="12"/>
  <c r="C1322" i="12" s="1"/>
  <c r="D1322" i="12" s="1"/>
  <c r="G1295" i="12"/>
  <c r="C1295" i="12" s="1"/>
  <c r="D1295" i="12" s="1"/>
  <c r="G1284" i="12"/>
  <c r="C1284" i="12" s="1"/>
  <c r="D1284" i="12" s="1"/>
  <c r="G1262" i="12"/>
  <c r="C1262" i="12" s="1"/>
  <c r="D1262" i="12" s="1"/>
  <c r="G1281" i="12"/>
  <c r="C1281" i="12" s="1"/>
  <c r="D1281" i="12" s="1"/>
  <c r="G1380" i="12"/>
  <c r="C1380" i="12" s="1"/>
  <c r="D1380" i="12" s="1"/>
  <c r="G1452" i="12"/>
  <c r="C1452" i="12" s="1"/>
  <c r="D1452" i="12" s="1"/>
  <c r="G1437" i="12"/>
  <c r="C1437" i="12" s="1"/>
  <c r="D1437" i="12" s="1"/>
  <c r="H1437" i="12" s="1"/>
  <c r="G1416" i="12"/>
  <c r="C1416" i="12" s="1"/>
  <c r="D1416" i="12" s="1"/>
  <c r="G1247" i="12"/>
  <c r="C1247" i="12" s="1"/>
  <c r="D1247" i="12" s="1"/>
  <c r="G1246" i="12"/>
  <c r="C1246" i="12" s="1"/>
  <c r="D1246" i="12" s="1"/>
  <c r="G1242" i="12"/>
  <c r="C1242" i="12" s="1"/>
  <c r="D1242" i="12" s="1"/>
  <c r="G1369" i="12"/>
  <c r="C1369" i="12" s="1"/>
  <c r="D1369" i="12" s="1"/>
  <c r="H1369" i="12" s="1"/>
  <c r="G1306" i="12"/>
  <c r="C1306" i="12" s="1"/>
  <c r="D1306" i="12" s="1"/>
  <c r="G1244" i="12"/>
  <c r="C1244" i="12" s="1"/>
  <c r="D1244" i="12" s="1"/>
  <c r="G1368" i="12"/>
  <c r="C1368" i="12" s="1"/>
  <c r="D1368" i="12" s="1"/>
  <c r="G1268" i="12"/>
  <c r="C1268" i="12" s="1"/>
  <c r="D1268" i="12" s="1"/>
  <c r="H1268" i="12" s="1"/>
  <c r="G1361" i="12"/>
  <c r="C1361" i="12" s="1"/>
  <c r="D1361" i="12" s="1"/>
  <c r="G1287" i="12"/>
  <c r="C1287" i="12" s="1"/>
  <c r="D1287" i="12" s="1"/>
  <c r="G1273" i="12"/>
  <c r="C1273" i="12" s="1"/>
  <c r="D1273" i="12" s="1"/>
  <c r="G1403" i="12"/>
  <c r="C1403" i="12" s="1"/>
  <c r="D1403" i="12" s="1"/>
  <c r="H1403" i="12" s="1"/>
  <c r="G1377" i="12"/>
  <c r="C1377" i="12" s="1"/>
  <c r="D1377" i="12" s="1"/>
  <c r="G1402" i="12"/>
  <c r="C1402" i="12" s="1"/>
  <c r="D1402" i="12" s="1"/>
  <c r="G1396" i="12"/>
  <c r="C1396" i="12" s="1"/>
  <c r="D1396" i="12" s="1"/>
  <c r="H1396" i="12" s="1"/>
  <c r="AF1396" i="12" s="1"/>
  <c r="G1277" i="12"/>
  <c r="C1277" i="12" s="1"/>
  <c r="D1277" i="12" s="1"/>
  <c r="G1349" i="12"/>
  <c r="C1349" i="12" s="1"/>
  <c r="D1349" i="12" s="1"/>
  <c r="G1302" i="12"/>
  <c r="C1302" i="12" s="1"/>
  <c r="D1302" i="12" s="1"/>
  <c r="G1264" i="12"/>
  <c r="C1264" i="12" s="1"/>
  <c r="D1264" i="12" s="1"/>
  <c r="H1264" i="12" s="1"/>
  <c r="G1253" i="12"/>
  <c r="C1253" i="12" s="1"/>
  <c r="D1253" i="12" s="1"/>
  <c r="G1338" i="12"/>
  <c r="C1338" i="12" s="1"/>
  <c r="D1338" i="12" s="1"/>
  <c r="G1230" i="12"/>
  <c r="C1230" i="12" s="1"/>
  <c r="D1230" i="12" s="1"/>
  <c r="G1350" i="12"/>
  <c r="C1350" i="12" s="1"/>
  <c r="D1350" i="12" s="1"/>
  <c r="H1350" i="12" s="1"/>
  <c r="G1343" i="12"/>
  <c r="C1343" i="12" s="1"/>
  <c r="D1343" i="12" s="1"/>
  <c r="G1356" i="12"/>
  <c r="C1356" i="12" s="1"/>
  <c r="D1356" i="12" s="1"/>
  <c r="G1328" i="12"/>
  <c r="C1328" i="12" s="1"/>
  <c r="D1328" i="12" s="1"/>
  <c r="H1328" i="12" s="1"/>
  <c r="G1301" i="12"/>
  <c r="C1301" i="12" s="1"/>
  <c r="D1301" i="12" s="1"/>
  <c r="H1301" i="12" s="1"/>
  <c r="G1304" i="12"/>
  <c r="C1304" i="12" s="1"/>
  <c r="D1304" i="12" s="1"/>
  <c r="G1352" i="12"/>
  <c r="C1352" i="12" s="1"/>
  <c r="D1352" i="12" s="1"/>
  <c r="H1352" i="12" s="1"/>
  <c r="G1364" i="12"/>
  <c r="C1364" i="12" s="1"/>
  <c r="D1364" i="12" s="1"/>
  <c r="H1364" i="12" s="1"/>
  <c r="AF1364" i="12" s="1"/>
  <c r="G1173" i="12"/>
  <c r="C1173" i="12" s="1"/>
  <c r="D1173" i="12" s="1"/>
  <c r="H1173" i="12" s="1"/>
  <c r="G1081" i="12"/>
  <c r="C1081" i="12" s="1"/>
  <c r="D1081" i="12" s="1"/>
  <c r="H1081" i="12" s="1"/>
  <c r="G1050" i="12"/>
  <c r="C1050" i="12" s="1"/>
  <c r="D1050" i="12" s="1"/>
  <c r="G1102" i="12"/>
  <c r="C1102" i="12" s="1"/>
  <c r="D1102" i="12" s="1"/>
  <c r="H1102" i="12" s="1"/>
  <c r="G1252" i="12"/>
  <c r="C1252" i="12" s="1"/>
  <c r="D1252" i="12" s="1"/>
  <c r="G1105" i="12"/>
  <c r="C1105" i="12" s="1"/>
  <c r="D1105" i="12" s="1"/>
  <c r="H1105" i="12" s="1"/>
  <c r="AF1105" i="12" s="1"/>
  <c r="G1073" i="12"/>
  <c r="C1073" i="12" s="1"/>
  <c r="D1073" i="12" s="1"/>
  <c r="G1231" i="12"/>
  <c r="C1231" i="12" s="1"/>
  <c r="D1231" i="12" s="1"/>
  <c r="H1231" i="12" s="1"/>
  <c r="AF1231" i="12" s="1"/>
  <c r="G1189" i="12"/>
  <c r="C1189" i="12" s="1"/>
  <c r="D1189" i="12" s="1"/>
  <c r="G1029" i="12"/>
  <c r="C1029" i="12" s="1"/>
  <c r="D1029" i="12" s="1"/>
  <c r="G1336" i="12"/>
  <c r="C1336" i="12" s="1"/>
  <c r="D1336" i="12" s="1"/>
  <c r="G1282" i="12"/>
  <c r="C1282" i="12" s="1"/>
  <c r="D1282" i="12" s="1"/>
  <c r="H1282" i="12" s="1"/>
  <c r="G1238" i="12"/>
  <c r="C1238" i="12" s="1"/>
  <c r="D1238" i="12" s="1"/>
  <c r="G1137" i="12"/>
  <c r="C1137" i="12" s="1"/>
  <c r="D1137" i="12" s="1"/>
  <c r="H1137" i="12" s="1"/>
  <c r="G1126" i="12"/>
  <c r="C1126" i="12" s="1"/>
  <c r="D1126" i="12" s="1"/>
  <c r="H1126" i="12" s="1"/>
  <c r="G1040" i="12"/>
  <c r="C1040" i="12" s="1"/>
  <c r="D1040" i="12" s="1"/>
  <c r="H1040" i="12" s="1"/>
  <c r="AF1040" i="12" s="1"/>
  <c r="G1222" i="12"/>
  <c r="C1222" i="12" s="1"/>
  <c r="D1222" i="12" s="1"/>
  <c r="H1222" i="12" s="1"/>
  <c r="G1348" i="12"/>
  <c r="C1348" i="12" s="1"/>
  <c r="D1348" i="12" s="1"/>
  <c r="G1280" i="12"/>
  <c r="C1280" i="12" s="1"/>
  <c r="D1280" i="12" s="1"/>
  <c r="G1193" i="12"/>
  <c r="C1193" i="12" s="1"/>
  <c r="D1193" i="12" s="1"/>
  <c r="G1180" i="12"/>
  <c r="C1180" i="12" s="1"/>
  <c r="D1180" i="12" s="1"/>
  <c r="H1180" i="12" s="1"/>
  <c r="G1214" i="12"/>
  <c r="C1214" i="12" s="1"/>
  <c r="D1214" i="12" s="1"/>
  <c r="H1214" i="12" s="1"/>
  <c r="G1175" i="12"/>
  <c r="C1175" i="12" s="1"/>
  <c r="D1175" i="12" s="1"/>
  <c r="H1175" i="12" s="1"/>
  <c r="AF1175" i="12" s="1"/>
  <c r="G1072" i="12"/>
  <c r="C1072" i="12" s="1"/>
  <c r="D1072" i="12" s="1"/>
  <c r="G1012" i="12"/>
  <c r="C1012" i="12" s="1"/>
  <c r="D1012" i="12" s="1"/>
  <c r="H1012" i="12" s="1"/>
  <c r="AF1012" i="12" s="1"/>
  <c r="G1261" i="12"/>
  <c r="C1261" i="12" s="1"/>
  <c r="D1261" i="12" s="1"/>
  <c r="H1261" i="12" s="1"/>
  <c r="G1351" i="12"/>
  <c r="C1351" i="12" s="1"/>
  <c r="D1351" i="12" s="1"/>
  <c r="H1351" i="12" s="1"/>
  <c r="AF1351" i="12" s="1"/>
  <c r="G1333" i="12"/>
  <c r="C1333" i="12" s="1"/>
  <c r="D1333" i="12" s="1"/>
  <c r="H1333" i="12" s="1"/>
  <c r="AF1333" i="12" s="1"/>
  <c r="G1257" i="12"/>
  <c r="C1257" i="12" s="1"/>
  <c r="D1257" i="12" s="1"/>
  <c r="G1353" i="12"/>
  <c r="C1353" i="12" s="1"/>
  <c r="D1353" i="12" s="1"/>
  <c r="H1353" i="12" s="1"/>
  <c r="AF1353" i="12" s="1"/>
  <c r="G1259" i="12"/>
  <c r="C1259" i="12" s="1"/>
  <c r="D1259" i="12" s="1"/>
  <c r="G1116" i="12"/>
  <c r="C1116" i="12" s="1"/>
  <c r="D1116" i="12" s="1"/>
  <c r="G1078" i="12"/>
  <c r="C1078" i="12" s="1"/>
  <c r="D1078" i="12" s="1"/>
  <c r="G1307" i="12"/>
  <c r="C1307" i="12" s="1"/>
  <c r="D1307" i="12" s="1"/>
  <c r="G1288" i="12"/>
  <c r="C1288" i="12" s="1"/>
  <c r="D1288" i="12" s="1"/>
  <c r="H1288" i="12" s="1"/>
  <c r="G1357" i="12"/>
  <c r="C1357" i="12" s="1"/>
  <c r="D1357" i="12" s="1"/>
  <c r="G1236" i="12"/>
  <c r="C1236" i="12" s="1"/>
  <c r="D1236" i="12" s="1"/>
  <c r="G1185" i="12"/>
  <c r="C1185" i="12" s="1"/>
  <c r="D1185" i="12" s="1"/>
  <c r="G1115" i="12"/>
  <c r="C1115" i="12" s="1"/>
  <c r="D1115" i="12" s="1"/>
  <c r="G1062" i="12"/>
  <c r="C1062" i="12" s="1"/>
  <c r="D1062" i="12" s="1"/>
  <c r="G1267" i="12"/>
  <c r="C1267" i="12" s="1"/>
  <c r="D1267" i="12" s="1"/>
  <c r="G1290" i="12"/>
  <c r="C1290" i="12" s="1"/>
  <c r="D1290" i="12" s="1"/>
  <c r="G1291" i="12"/>
  <c r="C1291" i="12" s="1"/>
  <c r="D1291" i="12" s="1"/>
  <c r="H1291" i="12" s="1"/>
  <c r="AF1291" i="12" s="1"/>
  <c r="G1296" i="12"/>
  <c r="C1296" i="12" s="1"/>
  <c r="D1296" i="12" s="1"/>
  <c r="H1296" i="12" s="1"/>
  <c r="G1266" i="12"/>
  <c r="C1266" i="12" s="1"/>
  <c r="D1266" i="12" s="1"/>
  <c r="H1266" i="12" s="1"/>
  <c r="AF1266" i="12" s="1"/>
  <c r="G1009" i="12"/>
  <c r="C1009" i="12" s="1"/>
  <c r="D1009" i="12" s="1"/>
  <c r="G1229" i="12"/>
  <c r="C1229" i="12" s="1"/>
  <c r="D1229" i="12" s="1"/>
  <c r="H1229" i="12" s="1"/>
  <c r="G1188" i="12"/>
  <c r="C1188" i="12" s="1"/>
  <c r="D1188" i="12" s="1"/>
  <c r="G1166" i="12"/>
  <c r="C1166" i="12" s="1"/>
  <c r="D1166" i="12" s="1"/>
  <c r="G1157" i="12"/>
  <c r="C1157" i="12" s="1"/>
  <c r="D1157" i="12" s="1"/>
  <c r="G1228" i="12"/>
  <c r="C1228" i="12" s="1"/>
  <c r="D1228" i="12" s="1"/>
  <c r="H1228" i="12" s="1"/>
  <c r="AF1228" i="12" s="1"/>
  <c r="G1203" i="12"/>
  <c r="C1203" i="12" s="1"/>
  <c r="D1203" i="12" s="1"/>
  <c r="G1171" i="12"/>
  <c r="C1171" i="12" s="1"/>
  <c r="D1171" i="12" s="1"/>
  <c r="G1318" i="12"/>
  <c r="C1318" i="12" s="1"/>
  <c r="D1318" i="12" s="1"/>
  <c r="G1341" i="12"/>
  <c r="C1341" i="12" s="1"/>
  <c r="D1341" i="12" s="1"/>
  <c r="G1089" i="12"/>
  <c r="C1089" i="12" s="1"/>
  <c r="D1089" i="12" s="1"/>
  <c r="G1065" i="12"/>
  <c r="C1065" i="12" s="1"/>
  <c r="D1065" i="12" s="1"/>
  <c r="G1294" i="12"/>
  <c r="C1294" i="12" s="1"/>
  <c r="D1294" i="12" s="1"/>
  <c r="G1278" i="12"/>
  <c r="C1278" i="12" s="1"/>
  <c r="D1278" i="12" s="1"/>
  <c r="G1140" i="12"/>
  <c r="C1140" i="12" s="1"/>
  <c r="D1140" i="12" s="1"/>
  <c r="G1134" i="12"/>
  <c r="C1134" i="12" s="1"/>
  <c r="D1134" i="12" s="1"/>
  <c r="G1088" i="12"/>
  <c r="C1088" i="12" s="1"/>
  <c r="D1088" i="12" s="1"/>
  <c r="G1042" i="12"/>
  <c r="C1042" i="12" s="1"/>
  <c r="D1042" i="12" s="1"/>
  <c r="H1042" i="12" s="1"/>
  <c r="AF1042" i="12" s="1"/>
  <c r="G1010" i="12"/>
  <c r="C1010" i="12" s="1"/>
  <c r="D1010" i="12" s="1"/>
  <c r="G1321" i="12"/>
  <c r="C1321" i="12" s="1"/>
  <c r="D1321" i="12" s="1"/>
  <c r="G1260" i="12"/>
  <c r="C1260" i="12" s="1"/>
  <c r="D1260" i="12" s="1"/>
  <c r="G1355" i="12"/>
  <c r="C1355" i="12" s="1"/>
  <c r="D1355" i="12" s="1"/>
  <c r="H1355" i="12" s="1"/>
  <c r="G1339" i="12"/>
  <c r="C1339" i="12" s="1"/>
  <c r="D1339" i="12" s="1"/>
  <c r="G1269" i="12"/>
  <c r="C1269" i="12" s="1"/>
  <c r="D1269" i="12" s="1"/>
  <c r="G1263" i="12"/>
  <c r="C1263" i="12" s="1"/>
  <c r="D1263" i="12" s="1"/>
  <c r="G1283" i="12"/>
  <c r="C1283" i="12" s="1"/>
  <c r="D1283" i="12" s="1"/>
  <c r="H1283" i="12" s="1"/>
  <c r="G1383" i="12"/>
  <c r="C1383" i="12" s="1"/>
  <c r="D1383" i="12" s="1"/>
  <c r="G1094" i="12"/>
  <c r="C1094" i="12" s="1"/>
  <c r="D1094" i="12" s="1"/>
  <c r="G1053" i="12"/>
  <c r="C1053" i="12" s="1"/>
  <c r="D1053" i="12" s="1"/>
  <c r="G1017" i="12"/>
  <c r="C1017" i="12" s="1"/>
  <c r="D1017" i="12" s="1"/>
  <c r="G1218" i="12"/>
  <c r="C1218" i="12" s="1"/>
  <c r="D1218" i="12" s="1"/>
  <c r="G1152" i="12"/>
  <c r="C1152" i="12" s="1"/>
  <c r="D1152" i="12" s="1"/>
  <c r="G1139" i="12"/>
  <c r="C1139" i="12" s="1"/>
  <c r="D1139" i="12" s="1"/>
  <c r="G1041" i="12"/>
  <c r="C1041" i="12" s="1"/>
  <c r="D1041" i="12" s="1"/>
  <c r="G1025" i="12"/>
  <c r="C1025" i="12" s="1"/>
  <c r="D1025" i="12" s="1"/>
  <c r="G1015" i="12"/>
  <c r="C1015" i="12" s="1"/>
  <c r="D1015" i="12" s="1"/>
  <c r="G1190" i="12"/>
  <c r="C1190" i="12" s="1"/>
  <c r="D1190" i="12" s="1"/>
  <c r="G1317" i="12"/>
  <c r="C1317" i="12" s="1"/>
  <c r="D1317" i="12" s="1"/>
  <c r="G1342" i="12"/>
  <c r="C1342" i="12" s="1"/>
  <c r="D1342" i="12" s="1"/>
  <c r="G1254" i="12"/>
  <c r="C1254" i="12" s="1"/>
  <c r="D1254" i="12" s="1"/>
  <c r="G1326" i="12"/>
  <c r="C1326" i="12" s="1"/>
  <c r="D1326" i="12" s="1"/>
  <c r="G1258" i="12"/>
  <c r="C1258" i="12" s="1"/>
  <c r="D1258" i="12" s="1"/>
  <c r="G1297" i="12"/>
  <c r="C1297" i="12" s="1"/>
  <c r="D1297" i="12" s="1"/>
  <c r="G1362" i="12"/>
  <c r="C1362" i="12" s="1"/>
  <c r="D1362" i="12" s="1"/>
  <c r="G1314" i="12"/>
  <c r="C1314" i="12" s="1"/>
  <c r="D1314" i="12" s="1"/>
  <c r="G1248" i="12"/>
  <c r="C1248" i="12" s="1"/>
  <c r="D1248" i="12" s="1"/>
  <c r="G1161" i="12"/>
  <c r="C1161" i="12" s="1"/>
  <c r="D1161" i="12" s="1"/>
  <c r="G1129" i="12"/>
  <c r="C1129" i="12" s="1"/>
  <c r="D1129" i="12" s="1"/>
  <c r="G1120" i="12"/>
  <c r="C1120" i="12" s="1"/>
  <c r="D1120" i="12" s="1"/>
  <c r="G1212" i="12"/>
  <c r="C1212" i="12" s="1"/>
  <c r="D1212" i="12" s="1"/>
  <c r="G1198" i="12"/>
  <c r="C1198" i="12" s="1"/>
  <c r="D1198" i="12" s="1"/>
  <c r="G1177" i="12"/>
  <c r="C1177" i="12" s="1"/>
  <c r="D1177" i="12" s="1"/>
  <c r="G1144" i="12"/>
  <c r="C1144" i="12" s="1"/>
  <c r="D1144" i="12" s="1"/>
  <c r="G1100" i="12"/>
  <c r="C1100" i="12" s="1"/>
  <c r="D1100" i="12" s="1"/>
  <c r="G1064" i="12"/>
  <c r="C1064" i="12" s="1"/>
  <c r="D1064" i="12" s="1"/>
  <c r="G1060" i="12"/>
  <c r="C1060" i="12" s="1"/>
  <c r="D1060" i="12" s="1"/>
  <c r="G1013" i="12"/>
  <c r="C1013" i="12" s="1"/>
  <c r="D1013" i="12" s="1"/>
  <c r="G1344" i="12"/>
  <c r="C1344" i="12" s="1"/>
  <c r="D1344" i="12" s="1"/>
  <c r="G1240" i="12"/>
  <c r="C1240" i="12" s="1"/>
  <c r="D1240" i="12" s="1"/>
  <c r="H1240" i="12" s="1"/>
  <c r="G1274" i="12"/>
  <c r="C1274" i="12" s="1"/>
  <c r="D1274" i="12" s="1"/>
  <c r="G1329" i="12"/>
  <c r="C1329" i="12" s="1"/>
  <c r="D1329" i="12" s="1"/>
  <c r="G1235" i="12"/>
  <c r="C1235" i="12" s="1"/>
  <c r="D1235" i="12" s="1"/>
  <c r="G1365" i="12"/>
  <c r="C1365" i="12" s="1"/>
  <c r="D1365" i="12" s="1"/>
  <c r="G1303" i="12"/>
  <c r="C1303" i="12" s="1"/>
  <c r="D1303" i="12" s="1"/>
  <c r="G1293" i="12"/>
  <c r="C1293" i="12" s="1"/>
  <c r="D1293" i="12" s="1"/>
  <c r="G1211" i="12"/>
  <c r="C1211" i="12" s="1"/>
  <c r="D1211" i="12" s="1"/>
  <c r="G1176" i="12"/>
  <c r="C1176" i="12" s="1"/>
  <c r="D1176" i="12" s="1"/>
  <c r="G1135" i="12"/>
  <c r="C1135" i="12" s="1"/>
  <c r="D1135" i="12" s="1"/>
  <c r="G1124" i="12"/>
  <c r="C1124" i="12" s="1"/>
  <c r="D1124" i="12" s="1"/>
  <c r="G1117" i="12"/>
  <c r="C1117" i="12" s="1"/>
  <c r="D1117" i="12" s="1"/>
  <c r="G1036" i="12"/>
  <c r="C1036" i="12" s="1"/>
  <c r="D1036" i="12" s="1"/>
  <c r="G1226" i="12"/>
  <c r="C1226" i="12" s="1"/>
  <c r="D1226" i="12" s="1"/>
  <c r="G1143" i="12"/>
  <c r="C1143" i="12" s="1"/>
  <c r="D1143" i="12" s="1"/>
  <c r="G1045" i="12"/>
  <c r="C1045" i="12" s="1"/>
  <c r="D1045" i="12" s="1"/>
  <c r="G1007" i="12"/>
  <c r="C1007" i="12" s="1"/>
  <c r="D1007" i="12" s="1"/>
  <c r="G1225" i="12"/>
  <c r="C1225" i="12" s="1"/>
  <c r="D1225" i="12" s="1"/>
  <c r="G1174" i="12"/>
  <c r="C1174" i="12" s="1"/>
  <c r="D1174" i="12" s="1"/>
  <c r="H1174" i="12" s="1"/>
  <c r="G1113" i="12"/>
  <c r="C1113" i="12" s="1"/>
  <c r="D1113" i="12" s="1"/>
  <c r="G1196" i="12"/>
  <c r="C1196" i="12" s="1"/>
  <c r="D1196" i="12" s="1"/>
  <c r="G1141" i="12"/>
  <c r="C1141" i="12" s="1"/>
  <c r="D1141" i="12" s="1"/>
  <c r="G1146" i="12"/>
  <c r="C1146" i="12" s="1"/>
  <c r="D1146" i="12" s="1"/>
  <c r="G1219" i="12"/>
  <c r="C1219" i="12" s="1"/>
  <c r="D1219" i="12" s="1"/>
  <c r="G1206" i="12"/>
  <c r="C1206" i="12" s="1"/>
  <c r="D1206" i="12" s="1"/>
  <c r="G1123" i="12"/>
  <c r="C1123" i="12" s="1"/>
  <c r="D1123" i="12" s="1"/>
  <c r="G1106" i="12"/>
  <c r="C1106" i="12" s="1"/>
  <c r="D1106" i="12" s="1"/>
  <c r="G1056" i="12"/>
  <c r="C1056" i="12" s="1"/>
  <c r="D1056" i="12" s="1"/>
  <c r="G1028" i="12"/>
  <c r="C1028" i="12" s="1"/>
  <c r="D1028" i="12" s="1"/>
  <c r="G1014" i="12"/>
  <c r="C1014" i="12" s="1"/>
  <c r="D1014" i="12" s="1"/>
  <c r="G1168" i="12"/>
  <c r="C1168" i="12" s="1"/>
  <c r="D1168" i="12" s="1"/>
  <c r="G1076" i="12"/>
  <c r="C1076" i="12" s="1"/>
  <c r="D1076" i="12" s="1"/>
  <c r="G1080" i="12"/>
  <c r="C1080" i="12" s="1"/>
  <c r="D1080" i="12" s="1"/>
  <c r="G1043" i="12"/>
  <c r="C1043" i="12" s="1"/>
  <c r="D1043" i="12" s="1"/>
  <c r="G1199" i="12"/>
  <c r="C1199" i="12" s="1"/>
  <c r="D1199" i="12" s="1"/>
  <c r="G1091" i="12"/>
  <c r="C1091" i="12" s="1"/>
  <c r="D1091" i="12" s="1"/>
  <c r="G1054" i="12"/>
  <c r="C1054" i="12" s="1"/>
  <c r="D1054" i="12" s="1"/>
  <c r="G1220" i="12"/>
  <c r="C1220" i="12" s="1"/>
  <c r="D1220" i="12" s="1"/>
  <c r="G1107" i="12"/>
  <c r="C1107" i="12" s="1"/>
  <c r="D1107" i="12" s="1"/>
  <c r="G1018" i="12"/>
  <c r="C1018" i="12" s="1"/>
  <c r="D1018" i="12" s="1"/>
  <c r="G1059" i="12"/>
  <c r="C1059" i="12" s="1"/>
  <c r="D1059" i="12" s="1"/>
  <c r="G1209" i="12"/>
  <c r="C1209" i="12" s="1"/>
  <c r="D1209" i="12" s="1"/>
  <c r="G1082" i="12"/>
  <c r="C1082" i="12" s="1"/>
  <c r="D1082" i="12" s="1"/>
  <c r="G1186" i="12"/>
  <c r="C1186" i="12" s="1"/>
  <c r="D1186" i="12" s="1"/>
  <c r="G1131" i="12"/>
  <c r="C1131" i="12" s="1"/>
  <c r="D1131" i="12" s="1"/>
  <c r="G1148" i="12"/>
  <c r="C1148" i="12" s="1"/>
  <c r="D1148" i="12" s="1"/>
  <c r="G1020" i="12"/>
  <c r="C1020" i="12" s="1"/>
  <c r="D1020" i="12" s="1"/>
  <c r="G1160" i="12"/>
  <c r="C1160" i="12" s="1"/>
  <c r="D1160" i="12" s="1"/>
  <c r="G1114" i="12"/>
  <c r="C1114" i="12" s="1"/>
  <c r="D1114" i="12" s="1"/>
  <c r="G1069" i="12"/>
  <c r="C1069" i="12" s="1"/>
  <c r="D1069" i="12" s="1"/>
  <c r="G1202" i="12"/>
  <c r="C1202" i="12" s="1"/>
  <c r="D1202" i="12" s="1"/>
  <c r="G1068" i="12"/>
  <c r="C1068" i="12" s="1"/>
  <c r="D1068" i="12" s="1"/>
  <c r="G1101" i="12"/>
  <c r="C1101" i="12" s="1"/>
  <c r="D1101" i="12" s="1"/>
  <c r="G1067" i="12"/>
  <c r="C1067" i="12" s="1"/>
  <c r="D1067" i="12" s="1"/>
  <c r="G1048" i="12"/>
  <c r="C1048" i="12" s="1"/>
  <c r="D1048" i="12" s="1"/>
  <c r="G1227" i="12"/>
  <c r="C1227" i="12" s="1"/>
  <c r="D1227" i="12" s="1"/>
  <c r="G1179" i="12"/>
  <c r="C1179" i="12" s="1"/>
  <c r="D1179" i="12" s="1"/>
  <c r="G1232" i="12"/>
  <c r="C1232" i="12" s="1"/>
  <c r="D1232" i="12" s="1"/>
  <c r="G1153" i="12"/>
  <c r="C1153" i="12" s="1"/>
  <c r="D1153" i="12" s="1"/>
  <c r="G1034" i="12"/>
  <c r="C1034" i="12" s="1"/>
  <c r="D1034" i="12" s="1"/>
  <c r="G1201" i="12"/>
  <c r="C1201" i="12" s="1"/>
  <c r="D1201" i="12" s="1"/>
  <c r="G1077" i="12"/>
  <c r="C1077" i="12" s="1"/>
  <c r="D1077" i="12" s="1"/>
  <c r="G1217" i="12"/>
  <c r="C1217" i="12" s="1"/>
  <c r="D1217" i="12" s="1"/>
  <c r="G1191" i="12"/>
  <c r="C1191" i="12" s="1"/>
  <c r="D1191" i="12" s="1"/>
  <c r="G1221" i="12"/>
  <c r="C1221" i="12" s="1"/>
  <c r="D1221" i="12" s="1"/>
  <c r="G1032" i="12"/>
  <c r="C1032" i="12" s="1"/>
  <c r="D1032" i="12" s="1"/>
  <c r="G1132" i="12"/>
  <c r="C1132" i="12" s="1"/>
  <c r="D1132" i="12" s="1"/>
  <c r="G1038" i="12"/>
  <c r="C1038" i="12" s="1"/>
  <c r="D1038" i="12" s="1"/>
  <c r="G1205" i="12"/>
  <c r="C1205" i="12" s="1"/>
  <c r="D1205" i="12" s="1"/>
  <c r="H1205" i="12" s="1"/>
  <c r="G1127" i="12"/>
  <c r="C1127" i="12" s="1"/>
  <c r="D1127" i="12" s="1"/>
  <c r="G1215" i="12"/>
  <c r="C1215" i="12" s="1"/>
  <c r="D1215" i="12" s="1"/>
  <c r="G1169" i="12"/>
  <c r="C1169" i="12" s="1"/>
  <c r="D1169" i="12" s="1"/>
  <c r="G1047" i="12"/>
  <c r="C1047" i="12" s="1"/>
  <c r="D1047" i="12" s="1"/>
  <c r="G1027" i="12"/>
  <c r="C1027" i="12" s="1"/>
  <c r="D1027" i="12" s="1"/>
  <c r="H1027" i="12" s="1"/>
  <c r="G1170" i="12"/>
  <c r="C1170" i="12" s="1"/>
  <c r="D1170" i="12" s="1"/>
  <c r="G1128" i="12"/>
  <c r="C1128" i="12" s="1"/>
  <c r="D1128" i="12" s="1"/>
  <c r="G1083" i="12"/>
  <c r="C1083" i="12" s="1"/>
  <c r="D1083" i="12" s="1"/>
  <c r="H1083" i="12" s="1"/>
  <c r="G1005" i="12"/>
  <c r="C1005" i="12" s="1"/>
  <c r="D1005" i="12" s="1"/>
  <c r="G1151" i="12"/>
  <c r="C1151" i="12" s="1"/>
  <c r="D1151" i="12" s="1"/>
  <c r="H1151" i="12" s="1"/>
  <c r="G1103" i="12"/>
  <c r="C1103" i="12" s="1"/>
  <c r="D1103" i="12" s="1"/>
  <c r="G1090" i="12"/>
  <c r="C1090" i="12" s="1"/>
  <c r="D1090" i="12" s="1"/>
  <c r="H1090" i="12" s="1"/>
  <c r="G1024" i="12"/>
  <c r="C1024" i="12" s="1"/>
  <c r="D1024" i="12" s="1"/>
  <c r="G1147" i="12"/>
  <c r="C1147" i="12" s="1"/>
  <c r="D1147" i="12" s="1"/>
  <c r="H1147" i="12" s="1"/>
  <c r="AF1147" i="12" s="1"/>
  <c r="G1075" i="12"/>
  <c r="C1075" i="12" s="1"/>
  <c r="D1075" i="12" s="1"/>
  <c r="G1099" i="12"/>
  <c r="C1099" i="12" s="1"/>
  <c r="D1099" i="12" s="1"/>
  <c r="G1142" i="12"/>
  <c r="C1142" i="12" s="1"/>
  <c r="D1142" i="12" s="1"/>
  <c r="G1187" i="12"/>
  <c r="C1187" i="12" s="1"/>
  <c r="D1187" i="12" s="1"/>
  <c r="G1125" i="12"/>
  <c r="C1125" i="12" s="1"/>
  <c r="D1125" i="12" s="1"/>
  <c r="G1112" i="12"/>
  <c r="C1112" i="12" s="1"/>
  <c r="D1112" i="12" s="1"/>
  <c r="G1194" i="12"/>
  <c r="C1194" i="12" s="1"/>
  <c r="D1194" i="12" s="1"/>
  <c r="G1066" i="12"/>
  <c r="C1066" i="12" s="1"/>
  <c r="D1066" i="12" s="1"/>
  <c r="G1057" i="12"/>
  <c r="C1057" i="12" s="1"/>
  <c r="D1057" i="12" s="1"/>
  <c r="H1057" i="12" s="1"/>
  <c r="G1049" i="12"/>
  <c r="C1049" i="12" s="1"/>
  <c r="D1049" i="12" s="1"/>
  <c r="G1207" i="12"/>
  <c r="C1207" i="12" s="1"/>
  <c r="D1207" i="12" s="1"/>
  <c r="G1122" i="12"/>
  <c r="C1122" i="12" s="1"/>
  <c r="D1122" i="12" s="1"/>
  <c r="G1087" i="12"/>
  <c r="C1087" i="12" s="1"/>
  <c r="D1087" i="12" s="1"/>
  <c r="H1087" i="12" s="1"/>
  <c r="G1071" i="12"/>
  <c r="C1071" i="12" s="1"/>
  <c r="D1071" i="12" s="1"/>
  <c r="G1021" i="12"/>
  <c r="C1021" i="12" s="1"/>
  <c r="D1021" i="12" s="1"/>
  <c r="G1104" i="12"/>
  <c r="C1104" i="12" s="1"/>
  <c r="D1104" i="12" s="1"/>
  <c r="G1085" i="12"/>
  <c r="C1085" i="12" s="1"/>
  <c r="D1085" i="12" s="1"/>
  <c r="G1208" i="12"/>
  <c r="C1208" i="12" s="1"/>
  <c r="D1208" i="12" s="1"/>
  <c r="G1155" i="12"/>
  <c r="C1155" i="12" s="1"/>
  <c r="D1155" i="12" s="1"/>
  <c r="G1145" i="12"/>
  <c r="C1145" i="12" s="1"/>
  <c r="D1145" i="12" s="1"/>
  <c r="G1022" i="12"/>
  <c r="C1022" i="12" s="1"/>
  <c r="D1022" i="12" s="1"/>
  <c r="G1224" i="12"/>
  <c r="C1224" i="12" s="1"/>
  <c r="D1224" i="12" s="1"/>
  <c r="H1224" i="12" s="1"/>
  <c r="G1162" i="12"/>
  <c r="C1162" i="12" s="1"/>
  <c r="D1162" i="12" s="1"/>
  <c r="G1184" i="12"/>
  <c r="C1184" i="12" s="1"/>
  <c r="D1184" i="12" s="1"/>
  <c r="H1184" i="12" s="1"/>
  <c r="G1121" i="12"/>
  <c r="C1121" i="12" s="1"/>
  <c r="D1121" i="12" s="1"/>
  <c r="G1093" i="12"/>
  <c r="C1093" i="12" s="1"/>
  <c r="D1093" i="12" s="1"/>
  <c r="G1074" i="12"/>
  <c r="C1074" i="12" s="1"/>
  <c r="D1074" i="12" s="1"/>
  <c r="G1039" i="12"/>
  <c r="C1039" i="12" s="1"/>
  <c r="D1039" i="12" s="1"/>
  <c r="G1079" i="12"/>
  <c r="C1079" i="12" s="1"/>
  <c r="D1079" i="12" s="1"/>
  <c r="G1110" i="12"/>
  <c r="C1110" i="12" s="1"/>
  <c r="D1110" i="12" s="1"/>
  <c r="H1110" i="12" s="1"/>
  <c r="G1092" i="12"/>
  <c r="C1092" i="12" s="1"/>
  <c r="D1092" i="12" s="1"/>
  <c r="G1197" i="12"/>
  <c r="C1197" i="12" s="1"/>
  <c r="D1197" i="12" s="1"/>
  <c r="G1084" i="12"/>
  <c r="C1084" i="12" s="1"/>
  <c r="D1084" i="12" s="1"/>
  <c r="G1109" i="12"/>
  <c r="C1109" i="12" s="1"/>
  <c r="D1109" i="12" s="1"/>
  <c r="G1008" i="12"/>
  <c r="C1008" i="12" s="1"/>
  <c r="D1008" i="12" s="1"/>
  <c r="G1163" i="12"/>
  <c r="C1163" i="12" s="1"/>
  <c r="D1163" i="12" s="1"/>
  <c r="G1035" i="12"/>
  <c r="C1035" i="12" s="1"/>
  <c r="D1035" i="12" s="1"/>
  <c r="H1035" i="12" s="1"/>
  <c r="AF1035" i="12" s="1"/>
  <c r="G1200" i="12"/>
  <c r="C1200" i="12" s="1"/>
  <c r="D1200" i="12" s="1"/>
  <c r="G1133" i="12"/>
  <c r="C1133" i="12" s="1"/>
  <c r="D1133" i="12" s="1"/>
  <c r="G1192" i="12"/>
  <c r="C1192" i="12" s="1"/>
  <c r="D1192" i="12" s="1"/>
  <c r="G1150" i="12"/>
  <c r="C1150" i="12" s="1"/>
  <c r="D1150" i="12" s="1"/>
  <c r="H1150" i="12" s="1"/>
  <c r="G1061" i="12"/>
  <c r="C1061" i="12" s="1"/>
  <c r="D1061" i="12" s="1"/>
  <c r="H1061" i="12" s="1"/>
  <c r="G1031" i="12"/>
  <c r="C1031" i="12" s="1"/>
  <c r="D1031" i="12" s="1"/>
  <c r="G1216" i="12"/>
  <c r="C1216" i="12" s="1"/>
  <c r="D1216" i="12" s="1"/>
  <c r="G1165" i="12"/>
  <c r="C1165" i="12" s="1"/>
  <c r="D1165" i="12" s="1"/>
  <c r="G1149" i="12"/>
  <c r="C1149" i="12" s="1"/>
  <c r="D1149" i="12" s="1"/>
  <c r="G1138" i="12"/>
  <c r="C1138" i="12" s="1"/>
  <c r="D1138" i="12" s="1"/>
  <c r="H1138" i="12" s="1"/>
  <c r="G1156" i="12"/>
  <c r="C1156" i="12" s="1"/>
  <c r="D1156" i="12" s="1"/>
  <c r="G1183" i="12"/>
  <c r="C1183" i="12" s="1"/>
  <c r="D1183" i="12" s="1"/>
  <c r="G1167" i="12"/>
  <c r="C1167" i="12" s="1"/>
  <c r="D1167" i="12" s="1"/>
  <c r="G1181" i="12"/>
  <c r="C1181" i="12" s="1"/>
  <c r="D1181" i="12" s="1"/>
  <c r="H1181" i="12" s="1"/>
  <c r="AF1181" i="12" s="1"/>
  <c r="G1095" i="12"/>
  <c r="C1095" i="12" s="1"/>
  <c r="D1095" i="12" s="1"/>
  <c r="H1095" i="12" s="1"/>
  <c r="G1108" i="12"/>
  <c r="C1108" i="12" s="1"/>
  <c r="D1108" i="12" s="1"/>
  <c r="H1108" i="12" s="1"/>
  <c r="G1097" i="12"/>
  <c r="C1097" i="12" s="1"/>
  <c r="D1097" i="12" s="1"/>
  <c r="G1016" i="12"/>
  <c r="C1016" i="12" s="1"/>
  <c r="D1016" i="12" s="1"/>
  <c r="H1016" i="12" s="1"/>
  <c r="G1006" i="12"/>
  <c r="C1006" i="12" s="1"/>
  <c r="D1006" i="12" s="1"/>
  <c r="G1158" i="12"/>
  <c r="C1158" i="12" s="1"/>
  <c r="D1158" i="12" s="1"/>
  <c r="H1158" i="12" s="1"/>
  <c r="G1070" i="12"/>
  <c r="C1070" i="12" s="1"/>
  <c r="D1070" i="12" s="1"/>
  <c r="H1070" i="12" s="1"/>
  <c r="G1044" i="12"/>
  <c r="C1044" i="12" s="1"/>
  <c r="D1044" i="12" s="1"/>
  <c r="H1044" i="12" s="1"/>
  <c r="G1023" i="12"/>
  <c r="C1023" i="12" s="1"/>
  <c r="D1023" i="12" s="1"/>
  <c r="G1164" i="12"/>
  <c r="C1164" i="12" s="1"/>
  <c r="D1164" i="12" s="1"/>
  <c r="H1164" i="12" s="1"/>
  <c r="G1119" i="12"/>
  <c r="C1119" i="12" s="1"/>
  <c r="D1119" i="12" s="1"/>
  <c r="G1019" i="12"/>
  <c r="C1019" i="12" s="1"/>
  <c r="D1019" i="12" s="1"/>
  <c r="G1210" i="12"/>
  <c r="C1210" i="12" s="1"/>
  <c r="D1210" i="12" s="1"/>
  <c r="G1130" i="12"/>
  <c r="C1130" i="12" s="1"/>
  <c r="D1130" i="12" s="1"/>
  <c r="G1223" i="12"/>
  <c r="C1223" i="12" s="1"/>
  <c r="D1223" i="12" s="1"/>
  <c r="H1223" i="12" s="1"/>
  <c r="G1204" i="12"/>
  <c r="C1204" i="12" s="1"/>
  <c r="D1204" i="12" s="1"/>
  <c r="G1213" i="12"/>
  <c r="C1213" i="12" s="1"/>
  <c r="D1213" i="12" s="1"/>
  <c r="G1136" i="12"/>
  <c r="C1136" i="12" s="1"/>
  <c r="D1136" i="12" s="1"/>
  <c r="G1046" i="12"/>
  <c r="C1046" i="12" s="1"/>
  <c r="D1046" i="12" s="1"/>
  <c r="H1046" i="12" s="1"/>
  <c r="AF1046" i="12" s="1"/>
  <c r="G1037" i="12"/>
  <c r="C1037" i="12" s="1"/>
  <c r="D1037" i="12" s="1"/>
  <c r="H1037" i="12" s="1"/>
  <c r="G1111" i="12"/>
  <c r="C1111" i="12" s="1"/>
  <c r="D1111" i="12" s="1"/>
  <c r="H1111" i="12" s="1"/>
  <c r="G1182" i="12"/>
  <c r="C1182" i="12" s="1"/>
  <c r="D1182" i="12" s="1"/>
  <c r="G1051" i="12"/>
  <c r="C1051" i="12" s="1"/>
  <c r="D1051" i="12" s="1"/>
  <c r="H1051" i="12" s="1"/>
  <c r="G1118" i="12"/>
  <c r="C1118" i="12" s="1"/>
  <c r="D1118" i="12" s="1"/>
  <c r="G931" i="12"/>
  <c r="C931" i="12" s="1"/>
  <c r="D931" i="12" s="1"/>
  <c r="H931" i="12" s="1"/>
  <c r="AF931" i="12" s="1"/>
  <c r="G996" i="12"/>
  <c r="C996" i="12" s="1"/>
  <c r="D996" i="12" s="1"/>
  <c r="G967" i="12"/>
  <c r="C967" i="12" s="1"/>
  <c r="D967" i="12" s="1"/>
  <c r="G983" i="12"/>
  <c r="C983" i="12" s="1"/>
  <c r="D983" i="12" s="1"/>
  <c r="G1003" i="12"/>
  <c r="C1003" i="12" s="1"/>
  <c r="D1003" i="12" s="1"/>
  <c r="H1003" i="12" s="1"/>
  <c r="G1386" i="12"/>
  <c r="C1386" i="12" s="1"/>
  <c r="D1386" i="12" s="1"/>
  <c r="H1386" i="12" s="1"/>
  <c r="G927" i="12"/>
  <c r="C927" i="12" s="1"/>
  <c r="D927" i="12" s="1"/>
  <c r="G974" i="12"/>
  <c r="C974" i="12" s="1"/>
  <c r="D974" i="12" s="1"/>
  <c r="G963" i="12"/>
  <c r="C963" i="12" s="1"/>
  <c r="D963" i="12" s="1"/>
  <c r="G929" i="12"/>
  <c r="C929" i="12" s="1"/>
  <c r="D929" i="12" s="1"/>
  <c r="H929" i="12" s="1"/>
  <c r="AF929" i="12" s="1"/>
  <c r="G1096" i="12"/>
  <c r="C1096" i="12" s="1"/>
  <c r="D1096" i="12" s="1"/>
  <c r="G968" i="12"/>
  <c r="C968" i="12" s="1"/>
  <c r="D968" i="12" s="1"/>
  <c r="G1154" i="12"/>
  <c r="C1154" i="12" s="1"/>
  <c r="D1154" i="12" s="1"/>
  <c r="H1154" i="12" s="1"/>
  <c r="AF1154" i="12" s="1"/>
  <c r="G1011" i="12"/>
  <c r="C1011" i="12" s="1"/>
  <c r="D1011" i="12" s="1"/>
  <c r="H1011" i="12" s="1"/>
  <c r="AF1011" i="12" s="1"/>
  <c r="G961" i="12"/>
  <c r="C961" i="12" s="1"/>
  <c r="D961" i="12" s="1"/>
  <c r="H961" i="12" s="1"/>
  <c r="G952" i="12"/>
  <c r="C952" i="12" s="1"/>
  <c r="D952" i="12" s="1"/>
  <c r="H952" i="12" s="1"/>
  <c r="G991" i="12"/>
  <c r="C991" i="12" s="1"/>
  <c r="D991" i="12" s="1"/>
  <c r="G942" i="12"/>
  <c r="C942" i="12" s="1"/>
  <c r="D942" i="12" s="1"/>
  <c r="G1172" i="12"/>
  <c r="C1172" i="12" s="1"/>
  <c r="D1172" i="12" s="1"/>
  <c r="G995" i="12"/>
  <c r="C995" i="12" s="1"/>
  <c r="D995" i="12" s="1"/>
  <c r="G989" i="12"/>
  <c r="C989" i="12" s="1"/>
  <c r="D989" i="12" s="1"/>
  <c r="G969" i="12"/>
  <c r="C969" i="12" s="1"/>
  <c r="D969" i="12" s="1"/>
  <c r="H969" i="12" s="1"/>
  <c r="G941" i="12"/>
  <c r="C941" i="12" s="1"/>
  <c r="D941" i="12" s="1"/>
  <c r="H941" i="12" s="1"/>
  <c r="AF941" i="12" s="1"/>
  <c r="G1002" i="12"/>
  <c r="C1002" i="12" s="1"/>
  <c r="D1002" i="12" s="1"/>
  <c r="G951" i="12"/>
  <c r="C951" i="12" s="1"/>
  <c r="D951" i="12" s="1"/>
  <c r="G957" i="12"/>
  <c r="C957" i="12" s="1"/>
  <c r="D957" i="12" s="1"/>
  <c r="H957" i="12" s="1"/>
  <c r="G1052" i="12"/>
  <c r="C1052" i="12" s="1"/>
  <c r="D1052" i="12" s="1"/>
  <c r="G964" i="12"/>
  <c r="C964" i="12" s="1"/>
  <c r="D964" i="12" s="1"/>
  <c r="G990" i="12"/>
  <c r="C990" i="12" s="1"/>
  <c r="D990" i="12" s="1"/>
  <c r="G1098" i="12"/>
  <c r="C1098" i="12" s="1"/>
  <c r="D1098" i="12" s="1"/>
  <c r="G1086" i="12"/>
  <c r="C1086" i="12" s="1"/>
  <c r="D1086" i="12" s="1"/>
  <c r="G973" i="12"/>
  <c r="C973" i="12" s="1"/>
  <c r="D973" i="12" s="1"/>
  <c r="G947" i="12"/>
  <c r="C947" i="12" s="1"/>
  <c r="D947" i="12" s="1"/>
  <c r="H947" i="12" s="1"/>
  <c r="G920" i="12"/>
  <c r="C920" i="12" s="1"/>
  <c r="D920" i="12" s="1"/>
  <c r="G1178" i="12"/>
  <c r="C1178" i="12" s="1"/>
  <c r="D1178" i="12" s="1"/>
  <c r="H1178" i="12" s="1"/>
  <c r="G1055" i="12"/>
  <c r="C1055" i="12" s="1"/>
  <c r="D1055" i="12" s="1"/>
  <c r="H1055" i="12" s="1"/>
  <c r="G1004" i="12"/>
  <c r="C1004" i="12" s="1"/>
  <c r="D1004" i="12" s="1"/>
  <c r="G945" i="12"/>
  <c r="C945" i="12" s="1"/>
  <c r="D945" i="12" s="1"/>
  <c r="H945" i="12" s="1"/>
  <c r="G939" i="12"/>
  <c r="C939" i="12" s="1"/>
  <c r="D939" i="12" s="1"/>
  <c r="G993" i="12"/>
  <c r="C993" i="12" s="1"/>
  <c r="D993" i="12" s="1"/>
  <c r="G932" i="12"/>
  <c r="C932" i="12" s="1"/>
  <c r="D932" i="12" s="1"/>
  <c r="G971" i="12"/>
  <c r="C971" i="12" s="1"/>
  <c r="D971" i="12" s="1"/>
  <c r="H971" i="12" s="1"/>
  <c r="G984" i="12"/>
  <c r="C984" i="12" s="1"/>
  <c r="D984" i="12" s="1"/>
  <c r="H984" i="12" s="1"/>
  <c r="AF984" i="12" s="1"/>
  <c r="G1195" i="12"/>
  <c r="C1195" i="12" s="1"/>
  <c r="D1195" i="12" s="1"/>
  <c r="G1159" i="12"/>
  <c r="C1159" i="12" s="1"/>
  <c r="D1159" i="12" s="1"/>
  <c r="H1159" i="12" s="1"/>
  <c r="G997" i="12"/>
  <c r="C997" i="12" s="1"/>
  <c r="D997" i="12" s="1"/>
  <c r="G934" i="12"/>
  <c r="C934" i="12" s="1"/>
  <c r="D934" i="12" s="1"/>
  <c r="G1001" i="12"/>
  <c r="C1001" i="12" s="1"/>
  <c r="D1001" i="12" s="1"/>
  <c r="G953" i="12"/>
  <c r="C953" i="12" s="1"/>
  <c r="D953" i="12" s="1"/>
  <c r="G935" i="12"/>
  <c r="C935" i="12" s="1"/>
  <c r="D935" i="12" s="1"/>
  <c r="G976" i="12"/>
  <c r="C976" i="12" s="1"/>
  <c r="D976" i="12" s="1"/>
  <c r="G985" i="12"/>
  <c r="C985" i="12" s="1"/>
  <c r="D985" i="12" s="1"/>
  <c r="G954" i="12"/>
  <c r="C954" i="12" s="1"/>
  <c r="D954" i="12" s="1"/>
  <c r="G1033" i="12"/>
  <c r="C1033" i="12" s="1"/>
  <c r="D1033" i="12" s="1"/>
  <c r="G982" i="12"/>
  <c r="C982" i="12" s="1"/>
  <c r="D982" i="12" s="1"/>
  <c r="G955" i="12"/>
  <c r="C955" i="12" s="1"/>
  <c r="D955" i="12" s="1"/>
  <c r="G994" i="12"/>
  <c r="C994" i="12" s="1"/>
  <c r="D994" i="12" s="1"/>
  <c r="G936" i="12"/>
  <c r="C936" i="12" s="1"/>
  <c r="D936" i="12" s="1"/>
  <c r="G949" i="12"/>
  <c r="C949" i="12" s="1"/>
  <c r="D949" i="12" s="1"/>
  <c r="G1000" i="12"/>
  <c r="C1000" i="12" s="1"/>
  <c r="D1000" i="12" s="1"/>
  <c r="G943" i="12"/>
  <c r="C943" i="12" s="1"/>
  <c r="D943" i="12" s="1"/>
  <c r="G925" i="12"/>
  <c r="C925" i="12" s="1"/>
  <c r="D925" i="12" s="1"/>
  <c r="G1058" i="12"/>
  <c r="C1058" i="12" s="1"/>
  <c r="D1058" i="12" s="1"/>
  <c r="G946" i="12"/>
  <c r="C946" i="12" s="1"/>
  <c r="D946" i="12" s="1"/>
  <c r="G1030" i="12"/>
  <c r="C1030" i="12" s="1"/>
  <c r="D1030" i="12" s="1"/>
  <c r="G1026" i="12"/>
  <c r="C1026" i="12" s="1"/>
  <c r="D1026" i="12" s="1"/>
  <c r="G940" i="12"/>
  <c r="C940" i="12" s="1"/>
  <c r="D940" i="12" s="1"/>
  <c r="G988" i="12"/>
  <c r="C988" i="12" s="1"/>
  <c r="D988" i="12" s="1"/>
  <c r="G918" i="12"/>
  <c r="C918" i="12" s="1"/>
  <c r="D918" i="12" s="1"/>
  <c r="G979" i="12"/>
  <c r="C979" i="12" s="1"/>
  <c r="D979" i="12" s="1"/>
  <c r="G926" i="12"/>
  <c r="C926" i="12" s="1"/>
  <c r="D926" i="12" s="1"/>
  <c r="H926" i="12" s="1"/>
  <c r="AF926" i="12" s="1"/>
  <c r="G962" i="12"/>
  <c r="C962" i="12" s="1"/>
  <c r="D962" i="12" s="1"/>
  <c r="H962" i="12" s="1"/>
  <c r="AF962" i="12" s="1"/>
  <c r="G958" i="12"/>
  <c r="C958" i="12" s="1"/>
  <c r="D958" i="12" s="1"/>
  <c r="G992" i="12"/>
  <c r="C992" i="12" s="1"/>
  <c r="D992" i="12" s="1"/>
  <c r="G977" i="12"/>
  <c r="C977" i="12" s="1"/>
  <c r="D977" i="12" s="1"/>
  <c r="G980" i="12"/>
  <c r="C980" i="12" s="1"/>
  <c r="D980" i="12" s="1"/>
  <c r="G987" i="12"/>
  <c r="C987" i="12" s="1"/>
  <c r="D987" i="12" s="1"/>
  <c r="G938" i="12"/>
  <c r="C938" i="12" s="1"/>
  <c r="D938" i="12" s="1"/>
  <c r="G981" i="12"/>
  <c r="C981" i="12" s="1"/>
  <c r="D981" i="12" s="1"/>
  <c r="G944" i="12"/>
  <c r="C944" i="12" s="1"/>
  <c r="D944" i="12" s="1"/>
  <c r="H944" i="12" s="1"/>
  <c r="G1063" i="12"/>
  <c r="C1063" i="12" s="1"/>
  <c r="D1063" i="12" s="1"/>
  <c r="G970" i="12"/>
  <c r="C970" i="12" s="1"/>
  <c r="D970" i="12" s="1"/>
  <c r="G950" i="12"/>
  <c r="C950" i="12" s="1"/>
  <c r="D950" i="12" s="1"/>
  <c r="G999" i="12"/>
  <c r="C999" i="12" s="1"/>
  <c r="D999" i="12" s="1"/>
  <c r="G956" i="12"/>
  <c r="C956" i="12" s="1"/>
  <c r="D956" i="12" s="1"/>
  <c r="G978" i="12"/>
  <c r="C978" i="12" s="1"/>
  <c r="D978" i="12" s="1"/>
  <c r="G948" i="12"/>
  <c r="C948" i="12" s="1"/>
  <c r="D948" i="12" s="1"/>
  <c r="G959" i="12"/>
  <c r="C959" i="12" s="1"/>
  <c r="D959" i="12" s="1"/>
  <c r="G930" i="12"/>
  <c r="C930" i="12" s="1"/>
  <c r="D930" i="12" s="1"/>
  <c r="G998" i="12"/>
  <c r="C998" i="12" s="1"/>
  <c r="D998" i="12" s="1"/>
  <c r="G986" i="12"/>
  <c r="C986" i="12" s="1"/>
  <c r="D986" i="12" s="1"/>
  <c r="G966" i="12"/>
  <c r="C966" i="12" s="1"/>
  <c r="D966" i="12" s="1"/>
  <c r="G960" i="12"/>
  <c r="C960" i="12" s="1"/>
  <c r="D960" i="12" s="1"/>
  <c r="G972" i="12"/>
  <c r="C972" i="12" s="1"/>
  <c r="D972" i="12" s="1"/>
  <c r="G965" i="12"/>
  <c r="C965" i="12" s="1"/>
  <c r="D965" i="12" s="1"/>
  <c r="G933" i="12"/>
  <c r="C933" i="12" s="1"/>
  <c r="D933" i="12" s="1"/>
  <c r="G975" i="12"/>
  <c r="C975" i="12" s="1"/>
  <c r="D975" i="12" s="1"/>
  <c r="G937" i="12"/>
  <c r="C937" i="12" s="1"/>
  <c r="D937" i="12" s="1"/>
  <c r="G749" i="12"/>
  <c r="C749" i="12" s="1"/>
  <c r="D749" i="12" s="1"/>
  <c r="G751" i="12"/>
  <c r="C751" i="12" s="1"/>
  <c r="D751" i="12" s="1"/>
  <c r="G763" i="12"/>
  <c r="C763" i="12" s="1"/>
  <c r="D763" i="12" s="1"/>
  <c r="H763" i="12" s="1"/>
  <c r="G894" i="12"/>
  <c r="C894" i="12" s="1"/>
  <c r="D894" i="12" s="1"/>
  <c r="H894" i="12" s="1"/>
  <c r="AF894" i="12" s="1"/>
  <c r="G829" i="12"/>
  <c r="C829" i="12" s="1"/>
  <c r="D829" i="12" s="1"/>
  <c r="G737" i="12"/>
  <c r="C737" i="12" s="1"/>
  <c r="D737" i="12" s="1"/>
  <c r="G818" i="12"/>
  <c r="C818" i="12" s="1"/>
  <c r="D818" i="12" s="1"/>
  <c r="G833" i="12"/>
  <c r="C833" i="12" s="1"/>
  <c r="D833" i="12" s="1"/>
  <c r="G792" i="12"/>
  <c r="C792" i="12" s="1"/>
  <c r="D792" i="12" s="1"/>
  <c r="H792" i="12" s="1"/>
  <c r="G853" i="12"/>
  <c r="C853" i="12" s="1"/>
  <c r="D853" i="12" s="1"/>
  <c r="G733" i="12"/>
  <c r="C733" i="12" s="1"/>
  <c r="D733" i="12" s="1"/>
  <c r="G817" i="12"/>
  <c r="C817" i="12" s="1"/>
  <c r="D817" i="12" s="1"/>
  <c r="G803" i="12"/>
  <c r="C803" i="12" s="1"/>
  <c r="D803" i="12" s="1"/>
  <c r="H803" i="12" s="1"/>
  <c r="G752" i="12"/>
  <c r="C752" i="12" s="1"/>
  <c r="D752" i="12" s="1"/>
  <c r="G899" i="12"/>
  <c r="C899" i="12" s="1"/>
  <c r="D899" i="12" s="1"/>
  <c r="G811" i="12"/>
  <c r="C811" i="12" s="1"/>
  <c r="D811" i="12" s="1"/>
  <c r="G741" i="12"/>
  <c r="C741" i="12" s="1"/>
  <c r="D741" i="12" s="1"/>
  <c r="G909" i="12"/>
  <c r="C909" i="12" s="1"/>
  <c r="D909" i="12" s="1"/>
  <c r="G863" i="12"/>
  <c r="C863" i="12" s="1"/>
  <c r="D863" i="12" s="1"/>
  <c r="H863" i="12" s="1"/>
  <c r="AF863" i="12" s="1"/>
  <c r="G777" i="12"/>
  <c r="C777" i="12" s="1"/>
  <c r="D777" i="12" s="1"/>
  <c r="G928" i="12"/>
  <c r="C928" i="12" s="1"/>
  <c r="D928" i="12" s="1"/>
  <c r="G768" i="12"/>
  <c r="C768" i="12" s="1"/>
  <c r="D768" i="12" s="1"/>
  <c r="G908" i="12"/>
  <c r="C908" i="12" s="1"/>
  <c r="D908" i="12" s="1"/>
  <c r="G882" i="12"/>
  <c r="C882" i="12" s="1"/>
  <c r="D882" i="12" s="1"/>
  <c r="G755" i="12"/>
  <c r="C755" i="12" s="1"/>
  <c r="D755" i="12" s="1"/>
  <c r="H755" i="12" s="1"/>
  <c r="AF755" i="12" s="1"/>
  <c r="G720" i="12"/>
  <c r="C720" i="12" s="1"/>
  <c r="D720" i="12" s="1"/>
  <c r="G901" i="12"/>
  <c r="C901" i="12" s="1"/>
  <c r="D901" i="12" s="1"/>
  <c r="G773" i="12"/>
  <c r="C773" i="12" s="1"/>
  <c r="D773" i="12" s="1"/>
  <c r="G748" i="12"/>
  <c r="C748" i="12" s="1"/>
  <c r="D748" i="12" s="1"/>
  <c r="G815" i="12"/>
  <c r="C815" i="12" s="1"/>
  <c r="D815" i="12" s="1"/>
  <c r="H815" i="12" s="1"/>
  <c r="G919" i="12"/>
  <c r="C919" i="12" s="1"/>
  <c r="D919" i="12" s="1"/>
  <c r="G822" i="12"/>
  <c r="C822" i="12" s="1"/>
  <c r="D822" i="12" s="1"/>
  <c r="G880" i="12"/>
  <c r="C880" i="12" s="1"/>
  <c r="D880" i="12" s="1"/>
  <c r="H880" i="12" s="1"/>
  <c r="G875" i="12"/>
  <c r="C875" i="12" s="1"/>
  <c r="D875" i="12" s="1"/>
  <c r="H875" i="12" s="1"/>
  <c r="G850" i="12"/>
  <c r="C850" i="12" s="1"/>
  <c r="D850" i="12" s="1"/>
  <c r="G795" i="12"/>
  <c r="C795" i="12" s="1"/>
  <c r="D795" i="12" s="1"/>
  <c r="H795" i="12" s="1"/>
  <c r="G779" i="12"/>
  <c r="C779" i="12" s="1"/>
  <c r="D779" i="12" s="1"/>
  <c r="G771" i="12"/>
  <c r="C771" i="12" s="1"/>
  <c r="D771" i="12" s="1"/>
  <c r="G907" i="12"/>
  <c r="C907" i="12" s="1"/>
  <c r="D907" i="12" s="1"/>
  <c r="G890" i="12"/>
  <c r="C890" i="12" s="1"/>
  <c r="D890" i="12" s="1"/>
  <c r="G704" i="12"/>
  <c r="C704" i="12" s="1"/>
  <c r="D704" i="12" s="1"/>
  <c r="G852" i="12"/>
  <c r="C852" i="12" s="1"/>
  <c r="D852" i="12" s="1"/>
  <c r="H852" i="12" s="1"/>
  <c r="G820" i="12"/>
  <c r="C820" i="12" s="1"/>
  <c r="D820" i="12" s="1"/>
  <c r="G802" i="12"/>
  <c r="C802" i="12" s="1"/>
  <c r="D802" i="12" s="1"/>
  <c r="H802" i="12" s="1"/>
  <c r="G764" i="12"/>
  <c r="C764" i="12" s="1"/>
  <c r="D764" i="12" s="1"/>
  <c r="G896" i="12"/>
  <c r="C896" i="12" s="1"/>
  <c r="D896" i="12" s="1"/>
  <c r="G821" i="12"/>
  <c r="C821" i="12" s="1"/>
  <c r="D821" i="12" s="1"/>
  <c r="G923" i="12"/>
  <c r="C923" i="12" s="1"/>
  <c r="D923" i="12" s="1"/>
  <c r="H923" i="12" s="1"/>
  <c r="G905" i="12"/>
  <c r="C905" i="12" s="1"/>
  <c r="D905" i="12" s="1"/>
  <c r="G835" i="12"/>
  <c r="C835" i="12" s="1"/>
  <c r="D835" i="12" s="1"/>
  <c r="H835" i="12" s="1"/>
  <c r="AF835" i="12" s="1"/>
  <c r="G810" i="12"/>
  <c r="C810" i="12" s="1"/>
  <c r="D810" i="12" s="1"/>
  <c r="G806" i="12"/>
  <c r="C806" i="12" s="1"/>
  <c r="D806" i="12" s="1"/>
  <c r="G747" i="12"/>
  <c r="C747" i="12" s="1"/>
  <c r="D747" i="12" s="1"/>
  <c r="H747" i="12" s="1"/>
  <c r="G837" i="12"/>
  <c r="C837" i="12" s="1"/>
  <c r="D837" i="12" s="1"/>
  <c r="H837" i="12" s="1"/>
  <c r="G801" i="12"/>
  <c r="C801" i="12" s="1"/>
  <c r="D801" i="12" s="1"/>
  <c r="G786" i="12"/>
  <c r="C786" i="12" s="1"/>
  <c r="D786" i="12" s="1"/>
  <c r="G730" i="12"/>
  <c r="C730" i="12" s="1"/>
  <c r="D730" i="12" s="1"/>
  <c r="H730" i="12" s="1"/>
  <c r="G877" i="12"/>
  <c r="C877" i="12" s="1"/>
  <c r="D877" i="12" s="1"/>
  <c r="G766" i="12"/>
  <c r="C766" i="12" s="1"/>
  <c r="D766" i="12" s="1"/>
  <c r="G734" i="12"/>
  <c r="C734" i="12" s="1"/>
  <c r="D734" i="12" s="1"/>
  <c r="H734" i="12" s="1"/>
  <c r="G712" i="12"/>
  <c r="C712" i="12" s="1"/>
  <c r="D712" i="12" s="1"/>
  <c r="G891" i="12"/>
  <c r="C891" i="12" s="1"/>
  <c r="D891" i="12" s="1"/>
  <c r="G805" i="12"/>
  <c r="C805" i="12" s="1"/>
  <c r="D805" i="12" s="1"/>
  <c r="H805" i="12" s="1"/>
  <c r="G746" i="12"/>
  <c r="C746" i="12" s="1"/>
  <c r="D746" i="12" s="1"/>
  <c r="G886" i="12"/>
  <c r="C886" i="12" s="1"/>
  <c r="D886" i="12" s="1"/>
  <c r="G819" i="12"/>
  <c r="C819" i="12" s="1"/>
  <c r="D819" i="12" s="1"/>
  <c r="H819" i="12" s="1"/>
  <c r="G744" i="12"/>
  <c r="C744" i="12" s="1"/>
  <c r="D744" i="12" s="1"/>
  <c r="G860" i="12"/>
  <c r="C860" i="12" s="1"/>
  <c r="D860" i="12" s="1"/>
  <c r="G780" i="12"/>
  <c r="C780" i="12" s="1"/>
  <c r="D780" i="12" s="1"/>
  <c r="G750" i="12"/>
  <c r="C750" i="12" s="1"/>
  <c r="D750" i="12" s="1"/>
  <c r="H750" i="12" s="1"/>
  <c r="G839" i="12"/>
  <c r="C839" i="12" s="1"/>
  <c r="D839" i="12" s="1"/>
  <c r="H839" i="12" s="1"/>
  <c r="G754" i="12"/>
  <c r="C754" i="12" s="1"/>
  <c r="D754" i="12" s="1"/>
  <c r="G898" i="12"/>
  <c r="C898" i="12" s="1"/>
  <c r="D898" i="12" s="1"/>
  <c r="G849" i="12"/>
  <c r="C849" i="12" s="1"/>
  <c r="D849" i="12" s="1"/>
  <c r="H849" i="12" s="1"/>
  <c r="G842" i="12"/>
  <c r="C842" i="12" s="1"/>
  <c r="D842" i="12" s="1"/>
  <c r="H842" i="12" s="1"/>
  <c r="G791" i="12"/>
  <c r="C791" i="12" s="1"/>
  <c r="D791" i="12" s="1"/>
  <c r="H791" i="12" s="1"/>
  <c r="G760" i="12"/>
  <c r="C760" i="12" s="1"/>
  <c r="D760" i="12" s="1"/>
  <c r="G781" i="12"/>
  <c r="C781" i="12" s="1"/>
  <c r="D781" i="12" s="1"/>
  <c r="H781" i="12" s="1"/>
  <c r="G719" i="12"/>
  <c r="C719" i="12" s="1"/>
  <c r="D719" i="12" s="1"/>
  <c r="G740" i="12"/>
  <c r="C740" i="12" s="1"/>
  <c r="D740" i="12" s="1"/>
  <c r="H740" i="12" s="1"/>
  <c r="G834" i="12"/>
  <c r="C834" i="12" s="1"/>
  <c r="D834" i="12" s="1"/>
  <c r="G728" i="12"/>
  <c r="C728" i="12" s="1"/>
  <c r="D728" i="12" s="1"/>
  <c r="H728" i="12" s="1"/>
  <c r="G715" i="12"/>
  <c r="C715" i="12" s="1"/>
  <c r="D715" i="12" s="1"/>
  <c r="G904" i="12"/>
  <c r="C904" i="12" s="1"/>
  <c r="D904" i="12" s="1"/>
  <c r="H904" i="12" s="1"/>
  <c r="G765" i="12"/>
  <c r="C765" i="12" s="1"/>
  <c r="D765" i="12" s="1"/>
  <c r="G922" i="12"/>
  <c r="C922" i="12" s="1"/>
  <c r="D922" i="12" s="1"/>
  <c r="G796" i="12"/>
  <c r="C796" i="12" s="1"/>
  <c r="D796" i="12" s="1"/>
  <c r="G724" i="12"/>
  <c r="C724" i="12" s="1"/>
  <c r="D724" i="12" s="1"/>
  <c r="H724" i="12" s="1"/>
  <c r="G887" i="12"/>
  <c r="C887" i="12" s="1"/>
  <c r="D887" i="12" s="1"/>
  <c r="G861" i="12"/>
  <c r="C861" i="12" s="1"/>
  <c r="D861" i="12" s="1"/>
  <c r="H861" i="12" s="1"/>
  <c r="G914" i="12"/>
  <c r="C914" i="12" s="1"/>
  <c r="D914" i="12" s="1"/>
  <c r="G858" i="12"/>
  <c r="C858" i="12" s="1"/>
  <c r="D858" i="12" s="1"/>
  <c r="G841" i="12"/>
  <c r="C841" i="12" s="1"/>
  <c r="D841" i="12" s="1"/>
  <c r="G808" i="12"/>
  <c r="C808" i="12" s="1"/>
  <c r="D808" i="12" s="1"/>
  <c r="H808" i="12" s="1"/>
  <c r="G865" i="12"/>
  <c r="C865" i="12" s="1"/>
  <c r="D865" i="12" s="1"/>
  <c r="H865" i="12" s="1"/>
  <c r="G798" i="12"/>
  <c r="C798" i="12" s="1"/>
  <c r="D798" i="12" s="1"/>
  <c r="H798" i="12" s="1"/>
  <c r="G888" i="12"/>
  <c r="C888" i="12" s="1"/>
  <c r="D888" i="12" s="1"/>
  <c r="H888" i="12" s="1"/>
  <c r="G770" i="12"/>
  <c r="C770" i="12" s="1"/>
  <c r="D770" i="12" s="1"/>
  <c r="H770" i="12" s="1"/>
  <c r="G714" i="12"/>
  <c r="C714" i="12" s="1"/>
  <c r="D714" i="12" s="1"/>
  <c r="H714" i="12" s="1"/>
  <c r="G855" i="12"/>
  <c r="C855" i="12" s="1"/>
  <c r="D855" i="12" s="1"/>
  <c r="G879" i="12"/>
  <c r="C879" i="12" s="1"/>
  <c r="D879" i="12" s="1"/>
  <c r="H879" i="12" s="1"/>
  <c r="G845" i="12"/>
  <c r="C845" i="12" s="1"/>
  <c r="D845" i="12" s="1"/>
  <c r="H845" i="12" s="1"/>
  <c r="G797" i="12"/>
  <c r="C797" i="12" s="1"/>
  <c r="D797" i="12" s="1"/>
  <c r="G840" i="12"/>
  <c r="C840" i="12" s="1"/>
  <c r="D840" i="12" s="1"/>
  <c r="H840" i="12" s="1"/>
  <c r="G911" i="12"/>
  <c r="C911" i="12" s="1"/>
  <c r="D911" i="12" s="1"/>
  <c r="G732" i="12"/>
  <c r="C732" i="12" s="1"/>
  <c r="D732" i="12" s="1"/>
  <c r="G847" i="12"/>
  <c r="C847" i="12" s="1"/>
  <c r="D847" i="12" s="1"/>
  <c r="H847" i="12" s="1"/>
  <c r="AF847" i="12" s="1"/>
  <c r="G721" i="12"/>
  <c r="C721" i="12" s="1"/>
  <c r="D721" i="12" s="1"/>
  <c r="G767" i="12"/>
  <c r="C767" i="12" s="1"/>
  <c r="D767" i="12" s="1"/>
  <c r="G731" i="12"/>
  <c r="C731" i="12" s="1"/>
  <c r="D731" i="12" s="1"/>
  <c r="G722" i="12"/>
  <c r="C722" i="12" s="1"/>
  <c r="D722" i="12" s="1"/>
  <c r="G921" i="12"/>
  <c r="C921" i="12" s="1"/>
  <c r="D921" i="12" s="1"/>
  <c r="H921" i="12" s="1"/>
  <c r="G903" i="12"/>
  <c r="C903" i="12" s="1"/>
  <c r="D903" i="12" s="1"/>
  <c r="G917" i="12"/>
  <c r="C917" i="12" s="1"/>
  <c r="D917" i="12" s="1"/>
  <c r="H917" i="12" s="1"/>
  <c r="G831" i="12"/>
  <c r="C831" i="12" s="1"/>
  <c r="D831" i="12" s="1"/>
  <c r="G804" i="12"/>
  <c r="C804" i="12" s="1"/>
  <c r="D804" i="12" s="1"/>
  <c r="G753" i="12"/>
  <c r="C753" i="12" s="1"/>
  <c r="D753" i="12" s="1"/>
  <c r="H753" i="12" s="1"/>
  <c r="AF753" i="12" s="1"/>
  <c r="G900" i="12"/>
  <c r="C900" i="12" s="1"/>
  <c r="D900" i="12" s="1"/>
  <c r="H900" i="12" s="1"/>
  <c r="G836" i="12"/>
  <c r="C836" i="12" s="1"/>
  <c r="D836" i="12" s="1"/>
  <c r="H836" i="12" s="1"/>
  <c r="G902" i="12"/>
  <c r="C902" i="12" s="1"/>
  <c r="D902" i="12" s="1"/>
  <c r="G893" i="12"/>
  <c r="C893" i="12" s="1"/>
  <c r="D893" i="12" s="1"/>
  <c r="H893" i="12" s="1"/>
  <c r="G788" i="12"/>
  <c r="C788" i="12" s="1"/>
  <c r="D788" i="12" s="1"/>
  <c r="H788" i="12" s="1"/>
  <c r="G843" i="12"/>
  <c r="C843" i="12" s="1"/>
  <c r="D843" i="12" s="1"/>
  <c r="G793" i="12"/>
  <c r="C793" i="12" s="1"/>
  <c r="D793" i="12" s="1"/>
  <c r="H793" i="12" s="1"/>
  <c r="G745" i="12"/>
  <c r="C745" i="12" s="1"/>
  <c r="D745" i="12" s="1"/>
  <c r="G830" i="12"/>
  <c r="C830" i="12" s="1"/>
  <c r="D830" i="12" s="1"/>
  <c r="H830" i="12" s="1"/>
  <c r="G717" i="12"/>
  <c r="C717" i="12" s="1"/>
  <c r="D717" i="12" s="1"/>
  <c r="G710" i="12"/>
  <c r="C710" i="12" s="1"/>
  <c r="D710" i="12" s="1"/>
  <c r="H710" i="12" s="1"/>
  <c r="G924" i="12"/>
  <c r="C924" i="12" s="1"/>
  <c r="D924" i="12" s="1"/>
  <c r="H924" i="12" s="1"/>
  <c r="G878" i="12"/>
  <c r="C878" i="12" s="1"/>
  <c r="D878" i="12" s="1"/>
  <c r="H878" i="12" s="1"/>
  <c r="G823" i="12"/>
  <c r="C823" i="12" s="1"/>
  <c r="D823" i="12" s="1"/>
  <c r="H823" i="12" s="1"/>
  <c r="G769" i="12"/>
  <c r="C769" i="12" s="1"/>
  <c r="D769" i="12" s="1"/>
  <c r="G812" i="12"/>
  <c r="C812" i="12" s="1"/>
  <c r="D812" i="12" s="1"/>
  <c r="G736" i="12"/>
  <c r="C736" i="12" s="1"/>
  <c r="D736" i="12" s="1"/>
  <c r="G884" i="12"/>
  <c r="C884" i="12" s="1"/>
  <c r="D884" i="12" s="1"/>
  <c r="G876" i="12"/>
  <c r="C876" i="12" s="1"/>
  <c r="D876" i="12" s="1"/>
  <c r="H876" i="12" s="1"/>
  <c r="G813" i="12"/>
  <c r="C813" i="12" s="1"/>
  <c r="D813" i="12" s="1"/>
  <c r="G800" i="12"/>
  <c r="C800" i="12" s="1"/>
  <c r="D800" i="12" s="1"/>
  <c r="H800" i="12" s="1"/>
  <c r="AF800" i="12" s="1"/>
  <c r="G872" i="12"/>
  <c r="C872" i="12" s="1"/>
  <c r="D872" i="12" s="1"/>
  <c r="G864" i="12"/>
  <c r="C864" i="12" s="1"/>
  <c r="D864" i="12" s="1"/>
  <c r="H864" i="12" s="1"/>
  <c r="G881" i="12"/>
  <c r="C881" i="12" s="1"/>
  <c r="D881" i="12" s="1"/>
  <c r="G848" i="12"/>
  <c r="C848" i="12" s="1"/>
  <c r="D848" i="12" s="1"/>
  <c r="H848" i="12" s="1"/>
  <c r="G897" i="12"/>
  <c r="C897" i="12" s="1"/>
  <c r="D897" i="12" s="1"/>
  <c r="G799" i="12"/>
  <c r="C799" i="12" s="1"/>
  <c r="D799" i="12" s="1"/>
  <c r="G757" i="12"/>
  <c r="C757" i="12" s="1"/>
  <c r="D757" i="12" s="1"/>
  <c r="G708" i="12"/>
  <c r="C708" i="12" s="1"/>
  <c r="D708" i="12" s="1"/>
  <c r="G807" i="12"/>
  <c r="C807" i="12" s="1"/>
  <c r="D807" i="12" s="1"/>
  <c r="G895" i="12"/>
  <c r="C895" i="12" s="1"/>
  <c r="D895" i="12" s="1"/>
  <c r="G856" i="12"/>
  <c r="C856" i="12" s="1"/>
  <c r="D856" i="12" s="1"/>
  <c r="G758" i="12"/>
  <c r="C758" i="12" s="1"/>
  <c r="D758" i="12" s="1"/>
  <c r="G906" i="12"/>
  <c r="C906" i="12" s="1"/>
  <c r="D906" i="12" s="1"/>
  <c r="G828" i="12"/>
  <c r="C828" i="12" s="1"/>
  <c r="D828" i="12" s="1"/>
  <c r="G789" i="12"/>
  <c r="C789" i="12" s="1"/>
  <c r="D789" i="12" s="1"/>
  <c r="G868" i="12"/>
  <c r="C868" i="12" s="1"/>
  <c r="D868" i="12" s="1"/>
  <c r="G735" i="12"/>
  <c r="C735" i="12" s="1"/>
  <c r="D735" i="12" s="1"/>
  <c r="G743" i="12"/>
  <c r="C743" i="12" s="1"/>
  <c r="D743" i="12" s="1"/>
  <c r="G844" i="12"/>
  <c r="C844" i="12" s="1"/>
  <c r="D844" i="12" s="1"/>
  <c r="G913" i="12"/>
  <c r="C913" i="12" s="1"/>
  <c r="D913" i="12" s="1"/>
  <c r="G726" i="12"/>
  <c r="C726" i="12" s="1"/>
  <c r="D726" i="12" s="1"/>
  <c r="G874" i="12"/>
  <c r="C874" i="12" s="1"/>
  <c r="D874" i="12" s="1"/>
  <c r="H874" i="12" s="1"/>
  <c r="AF874" i="12" s="1"/>
  <c r="G883" i="12"/>
  <c r="C883" i="12" s="1"/>
  <c r="D883" i="12" s="1"/>
  <c r="G870" i="12"/>
  <c r="C870" i="12" s="1"/>
  <c r="D870" i="12" s="1"/>
  <c r="G857" i="12"/>
  <c r="C857" i="12" s="1"/>
  <c r="D857" i="12" s="1"/>
  <c r="G916" i="12"/>
  <c r="C916" i="12" s="1"/>
  <c r="D916" i="12" s="1"/>
  <c r="G756" i="12"/>
  <c r="C756" i="12" s="1"/>
  <c r="D756" i="12" s="1"/>
  <c r="G867" i="12"/>
  <c r="C867" i="12" s="1"/>
  <c r="D867" i="12" s="1"/>
  <c r="G706" i="12"/>
  <c r="C706" i="12" s="1"/>
  <c r="D706" i="12" s="1"/>
  <c r="G772" i="12"/>
  <c r="C772" i="12" s="1"/>
  <c r="D772" i="12" s="1"/>
  <c r="G838" i="12"/>
  <c r="C838" i="12" s="1"/>
  <c r="D838" i="12" s="1"/>
  <c r="G912" i="12"/>
  <c r="C912" i="12" s="1"/>
  <c r="D912" i="12" s="1"/>
  <c r="G814" i="12"/>
  <c r="C814" i="12" s="1"/>
  <c r="D814" i="12" s="1"/>
  <c r="G775" i="12"/>
  <c r="C775" i="12" s="1"/>
  <c r="D775" i="12" s="1"/>
  <c r="G869" i="12"/>
  <c r="C869" i="12" s="1"/>
  <c r="D869" i="12" s="1"/>
  <c r="G809" i="12"/>
  <c r="C809" i="12" s="1"/>
  <c r="D809" i="12" s="1"/>
  <c r="H809" i="12" s="1"/>
  <c r="AF809" i="12" s="1"/>
  <c r="G778" i="12"/>
  <c r="C778" i="12" s="1"/>
  <c r="D778" i="12" s="1"/>
  <c r="G910" i="12"/>
  <c r="C910" i="12" s="1"/>
  <c r="D910" i="12" s="1"/>
  <c r="G742" i="12"/>
  <c r="C742" i="12" s="1"/>
  <c r="D742" i="12" s="1"/>
  <c r="G709" i="12"/>
  <c r="C709" i="12" s="1"/>
  <c r="D709" i="12" s="1"/>
  <c r="G790" i="12"/>
  <c r="C790" i="12" s="1"/>
  <c r="D790" i="12" s="1"/>
  <c r="G783" i="12"/>
  <c r="C783" i="12" s="1"/>
  <c r="D783" i="12" s="1"/>
  <c r="G873" i="12"/>
  <c r="C873" i="12" s="1"/>
  <c r="D873" i="12" s="1"/>
  <c r="G862" i="12"/>
  <c r="C862" i="12" s="1"/>
  <c r="D862" i="12" s="1"/>
  <c r="G794" i="12"/>
  <c r="C794" i="12" s="1"/>
  <c r="D794" i="12" s="1"/>
  <c r="G776" i="12"/>
  <c r="C776" i="12" s="1"/>
  <c r="D776" i="12" s="1"/>
  <c r="H776" i="12" s="1"/>
  <c r="AF776" i="12" s="1"/>
  <c r="G854" i="12"/>
  <c r="C854" i="12" s="1"/>
  <c r="D854" i="12" s="1"/>
  <c r="H854" i="12" s="1"/>
  <c r="AF854" i="12" s="1"/>
  <c r="G785" i="12"/>
  <c r="C785" i="12" s="1"/>
  <c r="D785" i="12" s="1"/>
  <c r="G705" i="12"/>
  <c r="C705" i="12" s="1"/>
  <c r="D705" i="12" s="1"/>
  <c r="G782" i="12"/>
  <c r="C782" i="12" s="1"/>
  <c r="D782" i="12" s="1"/>
  <c r="G711" i="12"/>
  <c r="C711" i="12" s="1"/>
  <c r="D711" i="12" s="1"/>
  <c r="G885" i="12"/>
  <c r="C885" i="12" s="1"/>
  <c r="D885" i="12" s="1"/>
  <c r="G759" i="12"/>
  <c r="C759" i="12" s="1"/>
  <c r="D759" i="12" s="1"/>
  <c r="G851" i="12"/>
  <c r="C851" i="12" s="1"/>
  <c r="D851" i="12" s="1"/>
  <c r="G827" i="12"/>
  <c r="C827" i="12" s="1"/>
  <c r="D827" i="12" s="1"/>
  <c r="G787" i="12"/>
  <c r="C787" i="12" s="1"/>
  <c r="D787" i="12" s="1"/>
  <c r="G915" i="12"/>
  <c r="C915" i="12" s="1"/>
  <c r="D915" i="12" s="1"/>
  <c r="G871" i="12"/>
  <c r="C871" i="12" s="1"/>
  <c r="D871" i="12" s="1"/>
  <c r="G846" i="12"/>
  <c r="C846" i="12" s="1"/>
  <c r="D846" i="12" s="1"/>
  <c r="G826" i="12"/>
  <c r="C826" i="12" s="1"/>
  <c r="D826" i="12" s="1"/>
  <c r="G774" i="12"/>
  <c r="C774" i="12" s="1"/>
  <c r="D774" i="12" s="1"/>
  <c r="G892" i="12"/>
  <c r="C892" i="12" s="1"/>
  <c r="D892" i="12" s="1"/>
  <c r="G889" i="12"/>
  <c r="C889" i="12" s="1"/>
  <c r="D889" i="12" s="1"/>
  <c r="G866" i="12"/>
  <c r="C866" i="12" s="1"/>
  <c r="D866" i="12" s="1"/>
  <c r="G824" i="12"/>
  <c r="C824" i="12" s="1"/>
  <c r="D824" i="12" s="1"/>
  <c r="G825" i="12"/>
  <c r="C825" i="12" s="1"/>
  <c r="D825" i="12" s="1"/>
  <c r="G725" i="12"/>
  <c r="C725" i="12" s="1"/>
  <c r="D725" i="12" s="1"/>
  <c r="G859" i="12"/>
  <c r="C859" i="12" s="1"/>
  <c r="D859" i="12" s="1"/>
  <c r="G631" i="12"/>
  <c r="C631" i="12" s="1"/>
  <c r="D631" i="12" s="1"/>
  <c r="H631" i="12" s="1"/>
  <c r="G832" i="12"/>
  <c r="C832" i="12" s="1"/>
  <c r="D832" i="12" s="1"/>
  <c r="G663" i="12"/>
  <c r="C663" i="12" s="1"/>
  <c r="D663" i="12" s="1"/>
  <c r="G762" i="12"/>
  <c r="C762" i="12" s="1"/>
  <c r="D762" i="12" s="1"/>
  <c r="H762" i="12" s="1"/>
  <c r="G784" i="12"/>
  <c r="C784" i="12" s="1"/>
  <c r="D784" i="12" s="1"/>
  <c r="G716" i="12"/>
  <c r="C716" i="12" s="1"/>
  <c r="D716" i="12" s="1"/>
  <c r="G664" i="12"/>
  <c r="C664" i="12" s="1"/>
  <c r="D664" i="12" s="1"/>
  <c r="G655" i="12"/>
  <c r="C655" i="12" s="1"/>
  <c r="D655" i="12" s="1"/>
  <c r="G641" i="12"/>
  <c r="C641" i="12" s="1"/>
  <c r="D641" i="12" s="1"/>
  <c r="G698" i="12"/>
  <c r="C698" i="12" s="1"/>
  <c r="D698" i="12" s="1"/>
  <c r="G679" i="12"/>
  <c r="C679" i="12" s="1"/>
  <c r="D679" i="12" s="1"/>
  <c r="G614" i="12"/>
  <c r="C614" i="12" s="1"/>
  <c r="D614" i="12" s="1"/>
  <c r="G587" i="12"/>
  <c r="C587" i="12" s="1"/>
  <c r="D587" i="12" s="1"/>
  <c r="G701" i="12"/>
  <c r="C701" i="12" s="1"/>
  <c r="D701" i="12" s="1"/>
  <c r="G529" i="12"/>
  <c r="C529" i="12" s="1"/>
  <c r="D529" i="12" s="1"/>
  <c r="G670" i="12"/>
  <c r="C670" i="12" s="1"/>
  <c r="D670" i="12" s="1"/>
  <c r="G625" i="12"/>
  <c r="C625" i="12" s="1"/>
  <c r="D625" i="12" s="1"/>
  <c r="G597" i="12"/>
  <c r="C597" i="12" s="1"/>
  <c r="D597" i="12" s="1"/>
  <c r="G582" i="12"/>
  <c r="C582" i="12" s="1"/>
  <c r="D582" i="12" s="1"/>
  <c r="H582" i="12" s="1"/>
  <c r="G518" i="12"/>
  <c r="C518" i="12" s="1"/>
  <c r="D518" i="12" s="1"/>
  <c r="H518" i="12" s="1"/>
  <c r="G662" i="12"/>
  <c r="C662" i="12" s="1"/>
  <c r="D662" i="12" s="1"/>
  <c r="G501" i="12"/>
  <c r="C501" i="12" s="1"/>
  <c r="D501" i="12" s="1"/>
  <c r="H501" i="12" s="1"/>
  <c r="G729" i="12"/>
  <c r="C729" i="12" s="1"/>
  <c r="D729" i="12" s="1"/>
  <c r="H729" i="12" s="1"/>
  <c r="G612" i="12"/>
  <c r="C612" i="12" s="1"/>
  <c r="D612" i="12" s="1"/>
  <c r="G727" i="12"/>
  <c r="C727" i="12" s="1"/>
  <c r="D727" i="12" s="1"/>
  <c r="G713" i="12"/>
  <c r="C713" i="12" s="1"/>
  <c r="D713" i="12" s="1"/>
  <c r="G666" i="12"/>
  <c r="C666" i="12" s="1"/>
  <c r="D666" i="12" s="1"/>
  <c r="H666" i="12" s="1"/>
  <c r="G547" i="12"/>
  <c r="C547" i="12" s="1"/>
  <c r="D547" i="12" s="1"/>
  <c r="H547" i="12" s="1"/>
  <c r="G520" i="12"/>
  <c r="C520" i="12" s="1"/>
  <c r="D520" i="12" s="1"/>
  <c r="G647" i="12"/>
  <c r="C647" i="12" s="1"/>
  <c r="D647" i="12" s="1"/>
  <c r="H647" i="12" s="1"/>
  <c r="G700" i="12"/>
  <c r="C700" i="12" s="1"/>
  <c r="D700" i="12" s="1"/>
  <c r="H700" i="12" s="1"/>
  <c r="G589" i="12"/>
  <c r="C589" i="12" s="1"/>
  <c r="D589" i="12" s="1"/>
  <c r="H589" i="12" s="1"/>
  <c r="G576" i="12"/>
  <c r="C576" i="12" s="1"/>
  <c r="D576" i="12" s="1"/>
  <c r="G565" i="12"/>
  <c r="C565" i="12" s="1"/>
  <c r="D565" i="12" s="1"/>
  <c r="H565" i="12" s="1"/>
  <c r="G552" i="12"/>
  <c r="C552" i="12" s="1"/>
  <c r="D552" i="12" s="1"/>
  <c r="H552" i="12" s="1"/>
  <c r="G546" i="12"/>
  <c r="C546" i="12" s="1"/>
  <c r="D546" i="12" s="1"/>
  <c r="G538" i="12"/>
  <c r="C538" i="12" s="1"/>
  <c r="D538" i="12" s="1"/>
  <c r="G519" i="12"/>
  <c r="C519" i="12" s="1"/>
  <c r="D519" i="12" s="1"/>
  <c r="G816" i="12"/>
  <c r="C816" i="12" s="1"/>
  <c r="D816" i="12" s="1"/>
  <c r="G738" i="12"/>
  <c r="C738" i="12" s="1"/>
  <c r="D738" i="12" s="1"/>
  <c r="H738" i="12" s="1"/>
  <c r="G739" i="12"/>
  <c r="C739" i="12" s="1"/>
  <c r="D739" i="12" s="1"/>
  <c r="H739" i="12" s="1"/>
  <c r="G699" i="12"/>
  <c r="C699" i="12" s="1"/>
  <c r="D699" i="12" s="1"/>
  <c r="H699" i="12" s="1"/>
  <c r="G685" i="12"/>
  <c r="C685" i="12" s="1"/>
  <c r="D685" i="12" s="1"/>
  <c r="G671" i="12"/>
  <c r="C671" i="12" s="1"/>
  <c r="D671" i="12" s="1"/>
  <c r="H671" i="12" s="1"/>
  <c r="G623" i="12"/>
  <c r="C623" i="12" s="1"/>
  <c r="D623" i="12" s="1"/>
  <c r="H623" i="12" s="1"/>
  <c r="AF623" i="12" s="1"/>
  <c r="G611" i="12"/>
  <c r="C611" i="12" s="1"/>
  <c r="D611" i="12" s="1"/>
  <c r="G579" i="12"/>
  <c r="C579" i="12" s="1"/>
  <c r="D579" i="12" s="1"/>
  <c r="H579" i="12" s="1"/>
  <c r="G556" i="12"/>
  <c r="C556" i="12" s="1"/>
  <c r="D556" i="12" s="1"/>
  <c r="H556" i="12" s="1"/>
  <c r="G551" i="12"/>
  <c r="C551" i="12" s="1"/>
  <c r="D551" i="12" s="1"/>
  <c r="G517" i="12"/>
  <c r="C517" i="12" s="1"/>
  <c r="D517" i="12" s="1"/>
  <c r="G512" i="12"/>
  <c r="C512" i="12" s="1"/>
  <c r="D512" i="12" s="1"/>
  <c r="G504" i="12"/>
  <c r="C504" i="12" s="1"/>
  <c r="D504" i="12" s="1"/>
  <c r="G718" i="12"/>
  <c r="C718" i="12" s="1"/>
  <c r="D718" i="12" s="1"/>
  <c r="G619" i="12"/>
  <c r="C619" i="12" s="1"/>
  <c r="D619" i="12" s="1"/>
  <c r="H619" i="12" s="1"/>
  <c r="G599" i="12"/>
  <c r="C599" i="12" s="1"/>
  <c r="D599" i="12" s="1"/>
  <c r="H599" i="12" s="1"/>
  <c r="G609" i="12"/>
  <c r="C609" i="12" s="1"/>
  <c r="D609" i="12" s="1"/>
  <c r="G559" i="12"/>
  <c r="C559" i="12" s="1"/>
  <c r="D559" i="12" s="1"/>
  <c r="G515" i="12"/>
  <c r="C515" i="12" s="1"/>
  <c r="D515" i="12" s="1"/>
  <c r="H515" i="12" s="1"/>
  <c r="G703" i="12"/>
  <c r="C703" i="12" s="1"/>
  <c r="D703" i="12" s="1"/>
  <c r="G695" i="12"/>
  <c r="C695" i="12" s="1"/>
  <c r="D695" i="12" s="1"/>
  <c r="G639" i="12"/>
  <c r="C639" i="12" s="1"/>
  <c r="D639" i="12" s="1"/>
  <c r="H639" i="12" s="1"/>
  <c r="G632" i="12"/>
  <c r="C632" i="12" s="1"/>
  <c r="D632" i="12" s="1"/>
  <c r="G693" i="12"/>
  <c r="C693" i="12" s="1"/>
  <c r="D693" i="12" s="1"/>
  <c r="G687" i="12"/>
  <c r="C687" i="12" s="1"/>
  <c r="D687" i="12" s="1"/>
  <c r="G596" i="12"/>
  <c r="C596" i="12" s="1"/>
  <c r="D596" i="12" s="1"/>
  <c r="H596" i="12" s="1"/>
  <c r="G537" i="12"/>
  <c r="C537" i="12" s="1"/>
  <c r="D537" i="12" s="1"/>
  <c r="H537" i="12" s="1"/>
  <c r="G689" i="12"/>
  <c r="C689" i="12" s="1"/>
  <c r="D689" i="12" s="1"/>
  <c r="G624" i="12"/>
  <c r="C624" i="12" s="1"/>
  <c r="D624" i="12" s="1"/>
  <c r="H624" i="12" s="1"/>
  <c r="G608" i="12"/>
  <c r="C608" i="12" s="1"/>
  <c r="D608" i="12" s="1"/>
  <c r="H608" i="12" s="1"/>
  <c r="G586" i="12"/>
  <c r="C586" i="12" s="1"/>
  <c r="D586" i="12" s="1"/>
  <c r="G575" i="12"/>
  <c r="C575" i="12" s="1"/>
  <c r="D575" i="12" s="1"/>
  <c r="G680" i="12"/>
  <c r="C680" i="12" s="1"/>
  <c r="D680" i="12" s="1"/>
  <c r="G507" i="12"/>
  <c r="C507" i="12" s="1"/>
  <c r="D507" i="12" s="1"/>
  <c r="G702" i="12"/>
  <c r="C702" i="12" s="1"/>
  <c r="D702" i="12" s="1"/>
  <c r="G644" i="12"/>
  <c r="C644" i="12" s="1"/>
  <c r="D644" i="12" s="1"/>
  <c r="H644" i="12" s="1"/>
  <c r="G616" i="12"/>
  <c r="C616" i="12" s="1"/>
  <c r="D616" i="12" s="1"/>
  <c r="H616" i="12" s="1"/>
  <c r="G554" i="12"/>
  <c r="C554" i="12" s="1"/>
  <c r="D554" i="12" s="1"/>
  <c r="H554" i="12" s="1"/>
  <c r="G583" i="12"/>
  <c r="C583" i="12" s="1"/>
  <c r="D583" i="12" s="1"/>
  <c r="G563" i="12"/>
  <c r="C563" i="12" s="1"/>
  <c r="D563" i="12" s="1"/>
  <c r="H563" i="12" s="1"/>
  <c r="AF563" i="12" s="1"/>
  <c r="G585" i="12"/>
  <c r="C585" i="12" s="1"/>
  <c r="D585" i="12" s="1"/>
  <c r="G557" i="12"/>
  <c r="C557" i="12" s="1"/>
  <c r="D557" i="12" s="1"/>
  <c r="H557" i="12" s="1"/>
  <c r="G548" i="12"/>
  <c r="C548" i="12" s="1"/>
  <c r="D548" i="12" s="1"/>
  <c r="G568" i="12"/>
  <c r="C568" i="12" s="1"/>
  <c r="D568" i="12" s="1"/>
  <c r="G550" i="12"/>
  <c r="C550" i="12" s="1"/>
  <c r="D550" i="12" s="1"/>
  <c r="H550" i="12" s="1"/>
  <c r="G540" i="12"/>
  <c r="C540" i="12" s="1"/>
  <c r="D540" i="12" s="1"/>
  <c r="H540" i="12" s="1"/>
  <c r="G723" i="12"/>
  <c r="C723" i="12" s="1"/>
  <c r="D723" i="12" s="1"/>
  <c r="G652" i="12"/>
  <c r="C652" i="12" s="1"/>
  <c r="D652" i="12" s="1"/>
  <c r="H652" i="12" s="1"/>
  <c r="G629" i="12"/>
  <c r="C629" i="12" s="1"/>
  <c r="D629" i="12" s="1"/>
  <c r="G601" i="12"/>
  <c r="C601" i="12" s="1"/>
  <c r="D601" i="12" s="1"/>
  <c r="G545" i="12"/>
  <c r="C545" i="12" s="1"/>
  <c r="D545" i="12" s="1"/>
  <c r="H545" i="12" s="1"/>
  <c r="G525" i="12"/>
  <c r="C525" i="12" s="1"/>
  <c r="D525" i="12" s="1"/>
  <c r="G511" i="12"/>
  <c r="C511" i="12" s="1"/>
  <c r="D511" i="12" s="1"/>
  <c r="H511" i="12" s="1"/>
  <c r="G498" i="12"/>
  <c r="C498" i="12" s="1"/>
  <c r="D498" i="12" s="1"/>
  <c r="H498" i="12" s="1"/>
  <c r="G676" i="12"/>
  <c r="C676" i="12" s="1"/>
  <c r="D676" i="12" s="1"/>
  <c r="G635" i="12"/>
  <c r="C635" i="12" s="1"/>
  <c r="D635" i="12" s="1"/>
  <c r="H635" i="12" s="1"/>
  <c r="G618" i="12"/>
  <c r="C618" i="12" s="1"/>
  <c r="D618" i="12" s="1"/>
  <c r="H618" i="12" s="1"/>
  <c r="G581" i="12"/>
  <c r="C581" i="12" s="1"/>
  <c r="D581" i="12" s="1"/>
  <c r="H581" i="12" s="1"/>
  <c r="G516" i="12"/>
  <c r="C516" i="12" s="1"/>
  <c r="D516" i="12" s="1"/>
  <c r="H516" i="12" s="1"/>
  <c r="G707" i="12"/>
  <c r="C707" i="12" s="1"/>
  <c r="D707" i="12" s="1"/>
  <c r="G598" i="12"/>
  <c r="C598" i="12" s="1"/>
  <c r="D598" i="12" s="1"/>
  <c r="H598" i="12" s="1"/>
  <c r="G690" i="12"/>
  <c r="C690" i="12" s="1"/>
  <c r="D690" i="12" s="1"/>
  <c r="H690" i="12" s="1"/>
  <c r="G674" i="12"/>
  <c r="C674" i="12" s="1"/>
  <c r="D674" i="12" s="1"/>
  <c r="H674" i="12" s="1"/>
  <c r="G620" i="12"/>
  <c r="C620" i="12" s="1"/>
  <c r="D620" i="12" s="1"/>
  <c r="H620" i="12" s="1"/>
  <c r="G572" i="12"/>
  <c r="C572" i="12" s="1"/>
  <c r="D572" i="12" s="1"/>
  <c r="G510" i="12"/>
  <c r="C510" i="12" s="1"/>
  <c r="D510" i="12" s="1"/>
  <c r="G650" i="12"/>
  <c r="C650" i="12" s="1"/>
  <c r="D650" i="12" s="1"/>
  <c r="H650" i="12" s="1"/>
  <c r="G600" i="12"/>
  <c r="C600" i="12" s="1"/>
  <c r="D600" i="12" s="1"/>
  <c r="G508" i="12"/>
  <c r="C508" i="12" s="1"/>
  <c r="D508" i="12" s="1"/>
  <c r="H508" i="12" s="1"/>
  <c r="G503" i="12"/>
  <c r="C503" i="12" s="1"/>
  <c r="D503" i="12" s="1"/>
  <c r="H503" i="12" s="1"/>
  <c r="G646" i="12"/>
  <c r="C646" i="12" s="1"/>
  <c r="D646" i="12" s="1"/>
  <c r="G567" i="12"/>
  <c r="C567" i="12" s="1"/>
  <c r="D567" i="12" s="1"/>
  <c r="G542" i="12"/>
  <c r="C542" i="12" s="1"/>
  <c r="D542" i="12" s="1"/>
  <c r="G660" i="12"/>
  <c r="C660" i="12" s="1"/>
  <c r="D660" i="12" s="1"/>
  <c r="G564" i="12"/>
  <c r="C564" i="12" s="1"/>
  <c r="D564" i="12" s="1"/>
  <c r="H564" i="12" s="1"/>
  <c r="G648" i="12"/>
  <c r="C648" i="12" s="1"/>
  <c r="D648" i="12" s="1"/>
  <c r="G534" i="12"/>
  <c r="C534" i="12" s="1"/>
  <c r="D534" i="12" s="1"/>
  <c r="H534" i="12" s="1"/>
  <c r="G497" i="12"/>
  <c r="C497" i="12" s="1"/>
  <c r="D497" i="12" s="1"/>
  <c r="G678" i="12"/>
  <c r="C678" i="12" s="1"/>
  <c r="D678" i="12" s="1"/>
  <c r="G591" i="12"/>
  <c r="C591" i="12" s="1"/>
  <c r="D591" i="12" s="1"/>
  <c r="G561" i="12"/>
  <c r="C561" i="12" s="1"/>
  <c r="D561" i="12" s="1"/>
  <c r="H561" i="12" s="1"/>
  <c r="G553" i="12"/>
  <c r="C553" i="12" s="1"/>
  <c r="D553" i="12" s="1"/>
  <c r="G638" i="12"/>
  <c r="C638" i="12" s="1"/>
  <c r="D638" i="12" s="1"/>
  <c r="H638" i="12" s="1"/>
  <c r="G574" i="12"/>
  <c r="C574" i="12" s="1"/>
  <c r="D574" i="12" s="1"/>
  <c r="H574" i="12" s="1"/>
  <c r="G761" i="12"/>
  <c r="C761" i="12" s="1"/>
  <c r="D761" i="12" s="1"/>
  <c r="G541" i="12"/>
  <c r="C541" i="12" s="1"/>
  <c r="D541" i="12" s="1"/>
  <c r="H541" i="12" s="1"/>
  <c r="G523" i="12"/>
  <c r="C523" i="12" s="1"/>
  <c r="D523" i="12" s="1"/>
  <c r="G500" i="12"/>
  <c r="C500" i="12" s="1"/>
  <c r="D500" i="12" s="1"/>
  <c r="G633" i="12"/>
  <c r="C633" i="12" s="1"/>
  <c r="D633" i="12" s="1"/>
  <c r="G602" i="12"/>
  <c r="C602" i="12" s="1"/>
  <c r="D602" i="12" s="1"/>
  <c r="H602" i="12" s="1"/>
  <c r="G636" i="12"/>
  <c r="C636" i="12" s="1"/>
  <c r="D636" i="12" s="1"/>
  <c r="G605" i="12"/>
  <c r="C605" i="12" s="1"/>
  <c r="D605" i="12" s="1"/>
  <c r="H605" i="12" s="1"/>
  <c r="G535" i="12"/>
  <c r="C535" i="12" s="1"/>
  <c r="D535" i="12" s="1"/>
  <c r="G642" i="12"/>
  <c r="C642" i="12" s="1"/>
  <c r="D642" i="12" s="1"/>
  <c r="G595" i="12"/>
  <c r="C595" i="12" s="1"/>
  <c r="D595" i="12" s="1"/>
  <c r="G692" i="12"/>
  <c r="C692" i="12" s="1"/>
  <c r="D692" i="12" s="1"/>
  <c r="H692" i="12" s="1"/>
  <c r="AF692" i="12" s="1"/>
  <c r="G654" i="12"/>
  <c r="C654" i="12" s="1"/>
  <c r="D654" i="12" s="1"/>
  <c r="G694" i="12"/>
  <c r="C694" i="12" s="1"/>
  <c r="D694" i="12" s="1"/>
  <c r="G590" i="12"/>
  <c r="C590" i="12" s="1"/>
  <c r="D590" i="12" s="1"/>
  <c r="H590" i="12" s="1"/>
  <c r="G543" i="12"/>
  <c r="C543" i="12" s="1"/>
  <c r="D543" i="12" s="1"/>
  <c r="G521" i="12"/>
  <c r="C521" i="12" s="1"/>
  <c r="D521" i="12" s="1"/>
  <c r="G696" i="12"/>
  <c r="C696" i="12" s="1"/>
  <c r="D696" i="12" s="1"/>
  <c r="H696" i="12" s="1"/>
  <c r="AF696" i="12" s="1"/>
  <c r="G610" i="12"/>
  <c r="C610" i="12" s="1"/>
  <c r="D610" i="12" s="1"/>
  <c r="H610" i="12" s="1"/>
  <c r="G682" i="12"/>
  <c r="C682" i="12" s="1"/>
  <c r="D682" i="12" s="1"/>
  <c r="G604" i="12"/>
  <c r="C604" i="12" s="1"/>
  <c r="D604" i="12" s="1"/>
  <c r="G571" i="12"/>
  <c r="C571" i="12" s="1"/>
  <c r="D571" i="12" s="1"/>
  <c r="G697" i="12"/>
  <c r="C697" i="12" s="1"/>
  <c r="D697" i="12" s="1"/>
  <c r="G665" i="12"/>
  <c r="C665" i="12" s="1"/>
  <c r="D665" i="12" s="1"/>
  <c r="G645" i="12"/>
  <c r="C645" i="12" s="1"/>
  <c r="D645" i="12" s="1"/>
  <c r="G526" i="12"/>
  <c r="C526" i="12" s="1"/>
  <c r="D526" i="12" s="1"/>
  <c r="G509" i="12"/>
  <c r="C509" i="12" s="1"/>
  <c r="D509" i="12" s="1"/>
  <c r="H509" i="12" s="1"/>
  <c r="G628" i="12"/>
  <c r="C628" i="12" s="1"/>
  <c r="D628" i="12" s="1"/>
  <c r="G544" i="12"/>
  <c r="C544" i="12" s="1"/>
  <c r="D544" i="12" s="1"/>
  <c r="G528" i="12"/>
  <c r="C528" i="12" s="1"/>
  <c r="D528" i="12" s="1"/>
  <c r="G634" i="12"/>
  <c r="C634" i="12" s="1"/>
  <c r="D634" i="12" s="1"/>
  <c r="G584" i="12"/>
  <c r="C584" i="12" s="1"/>
  <c r="D584" i="12" s="1"/>
  <c r="G558" i="12"/>
  <c r="C558" i="12" s="1"/>
  <c r="D558" i="12" s="1"/>
  <c r="G630" i="12"/>
  <c r="C630" i="12" s="1"/>
  <c r="D630" i="12" s="1"/>
  <c r="H630" i="12" s="1"/>
  <c r="G588" i="12"/>
  <c r="C588" i="12" s="1"/>
  <c r="D588" i="12" s="1"/>
  <c r="G502" i="12"/>
  <c r="C502" i="12" s="1"/>
  <c r="D502" i="12" s="1"/>
  <c r="G637" i="12"/>
  <c r="C637" i="12" s="1"/>
  <c r="D637" i="12" s="1"/>
  <c r="G607" i="12"/>
  <c r="C607" i="12" s="1"/>
  <c r="D607" i="12" s="1"/>
  <c r="G527" i="12"/>
  <c r="C527" i="12" s="1"/>
  <c r="D527" i="12" s="1"/>
  <c r="G555" i="12"/>
  <c r="C555" i="12" s="1"/>
  <c r="D555" i="12" s="1"/>
  <c r="H555" i="12" s="1"/>
  <c r="G649" i="12"/>
  <c r="C649" i="12" s="1"/>
  <c r="D649" i="12" s="1"/>
  <c r="G691" i="12"/>
  <c r="C691" i="12" s="1"/>
  <c r="D691" i="12" s="1"/>
  <c r="H691" i="12" s="1"/>
  <c r="G683" i="12"/>
  <c r="C683" i="12" s="1"/>
  <c r="D683" i="12" s="1"/>
  <c r="G577" i="12"/>
  <c r="C577" i="12" s="1"/>
  <c r="D577" i="12" s="1"/>
  <c r="G657" i="12"/>
  <c r="C657" i="12" s="1"/>
  <c r="D657" i="12" s="1"/>
  <c r="G622" i="12"/>
  <c r="C622" i="12" s="1"/>
  <c r="D622" i="12" s="1"/>
  <c r="G593" i="12"/>
  <c r="C593" i="12" s="1"/>
  <c r="D593" i="12" s="1"/>
  <c r="G513" i="12"/>
  <c r="C513" i="12" s="1"/>
  <c r="D513" i="12" s="1"/>
  <c r="G617" i="12"/>
  <c r="C617" i="12" s="1"/>
  <c r="D617" i="12" s="1"/>
  <c r="G505" i="12"/>
  <c r="C505" i="12" s="1"/>
  <c r="D505" i="12" s="1"/>
  <c r="H505" i="12" s="1"/>
  <c r="G640" i="12"/>
  <c r="C640" i="12" s="1"/>
  <c r="D640" i="12" s="1"/>
  <c r="G533" i="12"/>
  <c r="C533" i="12" s="1"/>
  <c r="D533" i="12" s="1"/>
  <c r="H533" i="12" s="1"/>
  <c r="G560" i="12"/>
  <c r="C560" i="12" s="1"/>
  <c r="D560" i="12" s="1"/>
  <c r="H560" i="12" s="1"/>
  <c r="G603" i="12"/>
  <c r="C603" i="12" s="1"/>
  <c r="D603" i="12" s="1"/>
  <c r="G569" i="12"/>
  <c r="C569" i="12" s="1"/>
  <c r="D569" i="12" s="1"/>
  <c r="G661" i="12"/>
  <c r="C661" i="12" s="1"/>
  <c r="D661" i="12" s="1"/>
  <c r="G531" i="12"/>
  <c r="C531" i="12" s="1"/>
  <c r="D531" i="12" s="1"/>
  <c r="G656" i="12"/>
  <c r="C656" i="12" s="1"/>
  <c r="D656" i="12" s="1"/>
  <c r="G615" i="12"/>
  <c r="C615" i="12" s="1"/>
  <c r="D615" i="12" s="1"/>
  <c r="G573" i="12"/>
  <c r="C573" i="12" s="1"/>
  <c r="D573" i="12" s="1"/>
  <c r="H573" i="12" s="1"/>
  <c r="G673" i="12"/>
  <c r="C673" i="12" s="1"/>
  <c r="D673" i="12" s="1"/>
  <c r="G499" i="12"/>
  <c r="C499" i="12" s="1"/>
  <c r="D499" i="12" s="1"/>
  <c r="G668" i="12"/>
  <c r="C668" i="12" s="1"/>
  <c r="D668" i="12" s="1"/>
  <c r="G643" i="12"/>
  <c r="C643" i="12" s="1"/>
  <c r="D643" i="12" s="1"/>
  <c r="G686" i="12"/>
  <c r="C686" i="12" s="1"/>
  <c r="D686" i="12" s="1"/>
  <c r="G578" i="12"/>
  <c r="C578" i="12" s="1"/>
  <c r="D578" i="12" s="1"/>
  <c r="G681" i="12"/>
  <c r="C681" i="12" s="1"/>
  <c r="D681" i="12" s="1"/>
  <c r="G659" i="12"/>
  <c r="C659" i="12" s="1"/>
  <c r="D659" i="12" s="1"/>
  <c r="G539" i="12"/>
  <c r="C539" i="12" s="1"/>
  <c r="D539" i="12" s="1"/>
  <c r="G677" i="12"/>
  <c r="C677" i="12" s="1"/>
  <c r="D677" i="12" s="1"/>
  <c r="G669" i="12"/>
  <c r="C669" i="12" s="1"/>
  <c r="D669" i="12" s="1"/>
  <c r="G570" i="12"/>
  <c r="C570" i="12" s="1"/>
  <c r="D570" i="12" s="1"/>
  <c r="H570" i="12" s="1"/>
  <c r="AF570" i="12" s="1"/>
  <c r="G566" i="12"/>
  <c r="C566" i="12" s="1"/>
  <c r="D566" i="12" s="1"/>
  <c r="G675" i="12"/>
  <c r="C675" i="12" s="1"/>
  <c r="D675" i="12" s="1"/>
  <c r="H675" i="12" s="1"/>
  <c r="G621" i="12"/>
  <c r="C621" i="12" s="1"/>
  <c r="D621" i="12" s="1"/>
  <c r="G580" i="12"/>
  <c r="C580" i="12" s="1"/>
  <c r="D580" i="12" s="1"/>
  <c r="H580" i="12" s="1"/>
  <c r="G667" i="12"/>
  <c r="C667" i="12" s="1"/>
  <c r="D667" i="12" s="1"/>
  <c r="G651" i="12"/>
  <c r="C651" i="12" s="1"/>
  <c r="D651" i="12" s="1"/>
  <c r="G606" i="12"/>
  <c r="C606" i="12" s="1"/>
  <c r="D606" i="12" s="1"/>
  <c r="G653" i="12"/>
  <c r="C653" i="12" s="1"/>
  <c r="D653" i="12" s="1"/>
  <c r="H653" i="12" s="1"/>
  <c r="G688" i="12"/>
  <c r="C688" i="12" s="1"/>
  <c r="D688" i="12" s="1"/>
  <c r="G672" i="12"/>
  <c r="C672" i="12" s="1"/>
  <c r="D672" i="12" s="1"/>
  <c r="G594" i="12"/>
  <c r="C594" i="12" s="1"/>
  <c r="D594" i="12" s="1"/>
  <c r="G549" i="12"/>
  <c r="C549" i="12" s="1"/>
  <c r="D549" i="12" s="1"/>
  <c r="G626" i="12"/>
  <c r="C626" i="12" s="1"/>
  <c r="D626" i="12" s="1"/>
  <c r="G684" i="12"/>
  <c r="C684" i="12" s="1"/>
  <c r="D684" i="12" s="1"/>
  <c r="G627" i="12"/>
  <c r="C627" i="12" s="1"/>
  <c r="D627" i="12" s="1"/>
  <c r="H627" i="12" s="1"/>
  <c r="G536" i="12"/>
  <c r="C536" i="12" s="1"/>
  <c r="D536" i="12" s="1"/>
  <c r="G658" i="12"/>
  <c r="C658" i="12" s="1"/>
  <c r="D658" i="12" s="1"/>
  <c r="G613" i="12"/>
  <c r="C613" i="12" s="1"/>
  <c r="D613" i="12" s="1"/>
  <c r="G592" i="12"/>
  <c r="C592" i="12" s="1"/>
  <c r="D592" i="12" s="1"/>
  <c r="G485" i="12"/>
  <c r="C485" i="12" s="1"/>
  <c r="D485" i="12" s="1"/>
  <c r="G350" i="12"/>
  <c r="C350" i="12" s="1"/>
  <c r="D350" i="12" s="1"/>
  <c r="G318" i="12"/>
  <c r="C318" i="12" s="1"/>
  <c r="D318" i="12" s="1"/>
  <c r="G530" i="12"/>
  <c r="C530" i="12" s="1"/>
  <c r="D530" i="12" s="1"/>
  <c r="G458" i="12"/>
  <c r="C458" i="12" s="1"/>
  <c r="D458" i="12" s="1"/>
  <c r="G454" i="12"/>
  <c r="C454" i="12" s="1"/>
  <c r="D454" i="12" s="1"/>
  <c r="G417" i="12"/>
  <c r="C417" i="12" s="1"/>
  <c r="D417" i="12" s="1"/>
  <c r="G331" i="12"/>
  <c r="C331" i="12" s="1"/>
  <c r="D331" i="12" s="1"/>
  <c r="H331" i="12" s="1"/>
  <c r="G308" i="12"/>
  <c r="C308" i="12" s="1"/>
  <c r="D308" i="12" s="1"/>
  <c r="G562" i="12"/>
  <c r="C562" i="12" s="1"/>
  <c r="D562" i="12" s="1"/>
  <c r="G463" i="12"/>
  <c r="C463" i="12" s="1"/>
  <c r="D463" i="12" s="1"/>
  <c r="G425" i="12"/>
  <c r="C425" i="12" s="1"/>
  <c r="D425" i="12" s="1"/>
  <c r="G304" i="12"/>
  <c r="C304" i="12" s="1"/>
  <c r="D304" i="12" s="1"/>
  <c r="H304" i="12" s="1"/>
  <c r="G287" i="12"/>
  <c r="C287" i="12" s="1"/>
  <c r="D287" i="12" s="1"/>
  <c r="G524" i="12"/>
  <c r="C524" i="12" s="1"/>
  <c r="D524" i="12" s="1"/>
  <c r="G506" i="12"/>
  <c r="C506" i="12" s="1"/>
  <c r="D506" i="12" s="1"/>
  <c r="H506" i="12" s="1"/>
  <c r="AF506" i="12" s="1"/>
  <c r="G271" i="12"/>
  <c r="C271" i="12" s="1"/>
  <c r="D271" i="12" s="1"/>
  <c r="G469" i="12"/>
  <c r="C469" i="12" s="1"/>
  <c r="D469" i="12" s="1"/>
  <c r="G421" i="12"/>
  <c r="C421" i="12" s="1"/>
  <c r="D421" i="12" s="1"/>
  <c r="G353" i="12"/>
  <c r="C353" i="12" s="1"/>
  <c r="D353" i="12" s="1"/>
  <c r="G328" i="12"/>
  <c r="C328" i="12" s="1"/>
  <c r="D328" i="12" s="1"/>
  <c r="G277" i="12"/>
  <c r="C277" i="12" s="1"/>
  <c r="D277" i="12" s="1"/>
  <c r="G489" i="12"/>
  <c r="C489" i="12" s="1"/>
  <c r="D489" i="12" s="1"/>
  <c r="G532" i="12"/>
  <c r="C532" i="12" s="1"/>
  <c r="D532" i="12" s="1"/>
  <c r="G522" i="12"/>
  <c r="C522" i="12" s="1"/>
  <c r="D522" i="12" s="1"/>
  <c r="G465" i="12"/>
  <c r="C465" i="12" s="1"/>
  <c r="D465" i="12" s="1"/>
  <c r="G514" i="12"/>
  <c r="C514" i="12" s="1"/>
  <c r="D514" i="12" s="1"/>
  <c r="G481" i="12"/>
  <c r="C481" i="12" s="1"/>
  <c r="D481" i="12" s="1"/>
  <c r="G456" i="12"/>
  <c r="C456" i="12" s="1"/>
  <c r="D456" i="12" s="1"/>
  <c r="H456" i="12" s="1"/>
  <c r="G439" i="12"/>
  <c r="C439" i="12" s="1"/>
  <c r="D439" i="12" s="1"/>
  <c r="H439" i="12" s="1"/>
  <c r="AF439" i="12" s="1"/>
  <c r="G338" i="12"/>
  <c r="C338" i="12" s="1"/>
  <c r="D338" i="12" s="1"/>
  <c r="H338" i="12" s="1"/>
  <c r="G311" i="12"/>
  <c r="C311" i="12" s="1"/>
  <c r="D311" i="12" s="1"/>
  <c r="G434" i="12"/>
  <c r="C434" i="12" s="1"/>
  <c r="D434" i="12" s="1"/>
  <c r="G410" i="12"/>
  <c r="C410" i="12" s="1"/>
  <c r="D410" i="12" s="1"/>
  <c r="G365" i="12"/>
  <c r="C365" i="12" s="1"/>
  <c r="D365" i="12" s="1"/>
  <c r="G337" i="12"/>
  <c r="C337" i="12" s="1"/>
  <c r="D337" i="12" s="1"/>
  <c r="G307" i="12"/>
  <c r="C307" i="12" s="1"/>
  <c r="D307" i="12" s="1"/>
  <c r="G474" i="12"/>
  <c r="C474" i="12" s="1"/>
  <c r="D474" i="12" s="1"/>
  <c r="H474" i="12" s="1"/>
  <c r="G483" i="12"/>
  <c r="C483" i="12" s="1"/>
  <c r="D483" i="12" s="1"/>
  <c r="H483" i="12" s="1"/>
  <c r="AF483" i="12" s="1"/>
  <c r="G320" i="12"/>
  <c r="C320" i="12" s="1"/>
  <c r="D320" i="12" s="1"/>
  <c r="G315" i="12"/>
  <c r="C315" i="12" s="1"/>
  <c r="D315" i="12" s="1"/>
  <c r="H315" i="12" s="1"/>
  <c r="G312" i="12"/>
  <c r="C312" i="12" s="1"/>
  <c r="D312" i="12" s="1"/>
  <c r="H312" i="12" s="1"/>
  <c r="AF312" i="12" s="1"/>
  <c r="G464" i="12"/>
  <c r="C464" i="12" s="1"/>
  <c r="D464" i="12" s="1"/>
  <c r="G366" i="12"/>
  <c r="C366" i="12" s="1"/>
  <c r="D366" i="12" s="1"/>
  <c r="G296" i="12"/>
  <c r="C296" i="12" s="1"/>
  <c r="D296" i="12" s="1"/>
  <c r="G276" i="12"/>
  <c r="C276" i="12" s="1"/>
  <c r="D276" i="12" s="1"/>
  <c r="G429" i="12"/>
  <c r="C429" i="12" s="1"/>
  <c r="D429" i="12" s="1"/>
  <c r="G381" i="12"/>
  <c r="C381" i="12" s="1"/>
  <c r="D381" i="12" s="1"/>
  <c r="H381" i="12" s="1"/>
  <c r="G348" i="12"/>
  <c r="C348" i="12" s="1"/>
  <c r="D348" i="12" s="1"/>
  <c r="H348" i="12" s="1"/>
  <c r="G491" i="12"/>
  <c r="C491" i="12" s="1"/>
  <c r="D491" i="12" s="1"/>
  <c r="G394" i="12"/>
  <c r="C394" i="12" s="1"/>
  <c r="D394" i="12" s="1"/>
  <c r="H394" i="12" s="1"/>
  <c r="G305" i="12"/>
  <c r="C305" i="12" s="1"/>
  <c r="D305" i="12" s="1"/>
  <c r="G468" i="12"/>
  <c r="C468" i="12" s="1"/>
  <c r="D468" i="12" s="1"/>
  <c r="H468" i="12" s="1"/>
  <c r="AF468" i="12" s="1"/>
  <c r="G496" i="12"/>
  <c r="C496" i="12" s="1"/>
  <c r="D496" i="12" s="1"/>
  <c r="G427" i="12"/>
  <c r="C427" i="12" s="1"/>
  <c r="D427" i="12" s="1"/>
  <c r="G486" i="12"/>
  <c r="C486" i="12" s="1"/>
  <c r="D486" i="12" s="1"/>
  <c r="G472" i="12"/>
  <c r="C472" i="12" s="1"/>
  <c r="D472" i="12" s="1"/>
  <c r="G377" i="12"/>
  <c r="C377" i="12" s="1"/>
  <c r="D377" i="12" s="1"/>
  <c r="G330" i="12"/>
  <c r="C330" i="12" s="1"/>
  <c r="D330" i="12" s="1"/>
  <c r="G281" i="12"/>
  <c r="C281" i="12" s="1"/>
  <c r="D281" i="12" s="1"/>
  <c r="H281" i="12" s="1"/>
  <c r="G461" i="12"/>
  <c r="C461" i="12" s="1"/>
  <c r="D461" i="12" s="1"/>
  <c r="H461" i="12" s="1"/>
  <c r="G455" i="12"/>
  <c r="C455" i="12" s="1"/>
  <c r="D455" i="12" s="1"/>
  <c r="G423" i="12"/>
  <c r="C423" i="12" s="1"/>
  <c r="D423" i="12" s="1"/>
  <c r="G462" i="12"/>
  <c r="C462" i="12" s="1"/>
  <c r="D462" i="12" s="1"/>
  <c r="H462" i="12" s="1"/>
  <c r="G282" i="12"/>
  <c r="C282" i="12" s="1"/>
  <c r="D282" i="12" s="1"/>
  <c r="G490" i="12"/>
  <c r="C490" i="12" s="1"/>
  <c r="D490" i="12" s="1"/>
  <c r="G419" i="12"/>
  <c r="C419" i="12" s="1"/>
  <c r="D419" i="12" s="1"/>
  <c r="H419" i="12" s="1"/>
  <c r="G341" i="12"/>
  <c r="C341" i="12" s="1"/>
  <c r="D341" i="12" s="1"/>
  <c r="H341" i="12" s="1"/>
  <c r="G443" i="12"/>
  <c r="C443" i="12" s="1"/>
  <c r="D443" i="12" s="1"/>
  <c r="H443" i="12" s="1"/>
  <c r="G436" i="12"/>
  <c r="C436" i="12" s="1"/>
  <c r="D436" i="12" s="1"/>
  <c r="H436" i="12" s="1"/>
  <c r="G411" i="12"/>
  <c r="C411" i="12" s="1"/>
  <c r="D411" i="12" s="1"/>
  <c r="G380" i="12"/>
  <c r="C380" i="12" s="1"/>
  <c r="D380" i="12" s="1"/>
  <c r="H380" i="12" s="1"/>
  <c r="G345" i="12"/>
  <c r="C345" i="12" s="1"/>
  <c r="D345" i="12" s="1"/>
  <c r="H345" i="12" s="1"/>
  <c r="G430" i="12"/>
  <c r="C430" i="12" s="1"/>
  <c r="D430" i="12" s="1"/>
  <c r="G407" i="12"/>
  <c r="C407" i="12" s="1"/>
  <c r="D407" i="12" s="1"/>
  <c r="G302" i="12"/>
  <c r="C302" i="12" s="1"/>
  <c r="D302" i="12" s="1"/>
  <c r="G378" i="12"/>
  <c r="C378" i="12" s="1"/>
  <c r="D378" i="12" s="1"/>
  <c r="H378" i="12" s="1"/>
  <c r="G494" i="12"/>
  <c r="C494" i="12" s="1"/>
  <c r="D494" i="12" s="1"/>
  <c r="H494" i="12" s="1"/>
  <c r="G478" i="12"/>
  <c r="C478" i="12" s="1"/>
  <c r="D478" i="12" s="1"/>
  <c r="G442" i="12"/>
  <c r="C442" i="12" s="1"/>
  <c r="D442" i="12" s="1"/>
  <c r="G426" i="12"/>
  <c r="C426" i="12" s="1"/>
  <c r="D426" i="12" s="1"/>
  <c r="H426" i="12" s="1"/>
  <c r="G387" i="12"/>
  <c r="C387" i="12" s="1"/>
  <c r="D387" i="12" s="1"/>
  <c r="G371" i="12"/>
  <c r="C371" i="12" s="1"/>
  <c r="D371" i="12" s="1"/>
  <c r="G326" i="12"/>
  <c r="C326" i="12" s="1"/>
  <c r="D326" i="12" s="1"/>
  <c r="G298" i="12"/>
  <c r="C298" i="12" s="1"/>
  <c r="D298" i="12" s="1"/>
  <c r="G488" i="12"/>
  <c r="C488" i="12" s="1"/>
  <c r="D488" i="12" s="1"/>
  <c r="H488" i="12" s="1"/>
  <c r="G477" i="12"/>
  <c r="C477" i="12" s="1"/>
  <c r="D477" i="12" s="1"/>
  <c r="G413" i="12"/>
  <c r="C413" i="12" s="1"/>
  <c r="D413" i="12" s="1"/>
  <c r="H413" i="12" s="1"/>
  <c r="G354" i="12"/>
  <c r="C354" i="12" s="1"/>
  <c r="D354" i="12" s="1"/>
  <c r="H354" i="12" s="1"/>
  <c r="G283" i="12"/>
  <c r="C283" i="12" s="1"/>
  <c r="D283" i="12" s="1"/>
  <c r="H283" i="12" s="1"/>
  <c r="G467" i="12"/>
  <c r="C467" i="12" s="1"/>
  <c r="D467" i="12" s="1"/>
  <c r="G392" i="12"/>
  <c r="C392" i="12" s="1"/>
  <c r="D392" i="12" s="1"/>
  <c r="G321" i="12"/>
  <c r="C321" i="12" s="1"/>
  <c r="D321" i="12" s="1"/>
  <c r="G289" i="12"/>
  <c r="C289" i="12" s="1"/>
  <c r="D289" i="12" s="1"/>
  <c r="G480" i="12"/>
  <c r="C480" i="12" s="1"/>
  <c r="D480" i="12" s="1"/>
  <c r="G286" i="12"/>
  <c r="C286" i="12" s="1"/>
  <c r="D286" i="12" s="1"/>
  <c r="G440" i="12"/>
  <c r="C440" i="12" s="1"/>
  <c r="D440" i="12" s="1"/>
  <c r="G452" i="12"/>
  <c r="C452" i="12" s="1"/>
  <c r="D452" i="12" s="1"/>
  <c r="G473" i="12"/>
  <c r="C473" i="12" s="1"/>
  <c r="D473" i="12" s="1"/>
  <c r="G317" i="12"/>
  <c r="C317" i="12" s="1"/>
  <c r="D317" i="12" s="1"/>
  <c r="H317" i="12" s="1"/>
  <c r="G492" i="12"/>
  <c r="C492" i="12" s="1"/>
  <c r="D492" i="12" s="1"/>
  <c r="H492" i="12" s="1"/>
  <c r="G435" i="12"/>
  <c r="C435" i="12" s="1"/>
  <c r="D435" i="12" s="1"/>
  <c r="H435" i="12" s="1"/>
  <c r="G390" i="12"/>
  <c r="C390" i="12" s="1"/>
  <c r="D390" i="12" s="1"/>
  <c r="G299" i="12"/>
  <c r="C299" i="12" s="1"/>
  <c r="D299" i="12" s="1"/>
  <c r="G352" i="12"/>
  <c r="C352" i="12" s="1"/>
  <c r="D352" i="12" s="1"/>
  <c r="G408" i="12"/>
  <c r="C408" i="12" s="1"/>
  <c r="D408" i="12" s="1"/>
  <c r="G444" i="12"/>
  <c r="C444" i="12" s="1"/>
  <c r="D444" i="12" s="1"/>
  <c r="G453" i="12"/>
  <c r="C453" i="12" s="1"/>
  <c r="D453" i="12" s="1"/>
  <c r="G400" i="12"/>
  <c r="C400" i="12" s="1"/>
  <c r="D400" i="12" s="1"/>
  <c r="G327" i="12"/>
  <c r="C327" i="12" s="1"/>
  <c r="D327" i="12" s="1"/>
  <c r="G424" i="12"/>
  <c r="C424" i="12" s="1"/>
  <c r="D424" i="12" s="1"/>
  <c r="G420" i="12"/>
  <c r="C420" i="12" s="1"/>
  <c r="D420" i="12" s="1"/>
  <c r="G360" i="12"/>
  <c r="C360" i="12" s="1"/>
  <c r="D360" i="12" s="1"/>
  <c r="G275" i="12"/>
  <c r="C275" i="12" s="1"/>
  <c r="D275" i="12" s="1"/>
  <c r="G437" i="12"/>
  <c r="C437" i="12" s="1"/>
  <c r="D437" i="12" s="1"/>
  <c r="G319" i="12"/>
  <c r="C319" i="12" s="1"/>
  <c r="D319" i="12" s="1"/>
  <c r="G459" i="12"/>
  <c r="C459" i="12" s="1"/>
  <c r="D459" i="12" s="1"/>
  <c r="G357" i="12"/>
  <c r="C357" i="12" s="1"/>
  <c r="D357" i="12" s="1"/>
  <c r="G395" i="12"/>
  <c r="C395" i="12" s="1"/>
  <c r="D395" i="12" s="1"/>
  <c r="G285" i="12"/>
  <c r="C285" i="12" s="1"/>
  <c r="D285" i="12" s="1"/>
  <c r="G373" i="12"/>
  <c r="C373" i="12" s="1"/>
  <c r="D373" i="12" s="1"/>
  <c r="H373" i="12" s="1"/>
  <c r="AF373" i="12" s="1"/>
  <c r="G297" i="12"/>
  <c r="C297" i="12" s="1"/>
  <c r="D297" i="12" s="1"/>
  <c r="G313" i="12"/>
  <c r="C313" i="12" s="1"/>
  <c r="D313" i="12" s="1"/>
  <c r="G269" i="12"/>
  <c r="C269" i="12" s="1"/>
  <c r="D269" i="12" s="1"/>
  <c r="G466" i="12"/>
  <c r="C466" i="12" s="1"/>
  <c r="D466" i="12" s="1"/>
  <c r="G470" i="12"/>
  <c r="C470" i="12" s="1"/>
  <c r="D470" i="12" s="1"/>
  <c r="G389" i="12"/>
  <c r="C389" i="12" s="1"/>
  <c r="D389" i="12" s="1"/>
  <c r="G382" i="12"/>
  <c r="C382" i="12" s="1"/>
  <c r="D382" i="12" s="1"/>
  <c r="G344" i="12"/>
  <c r="C344" i="12" s="1"/>
  <c r="D344" i="12" s="1"/>
  <c r="H344" i="12" s="1"/>
  <c r="AF344" i="12" s="1"/>
  <c r="G422" i="12"/>
  <c r="C422" i="12" s="1"/>
  <c r="D422" i="12" s="1"/>
  <c r="G418" i="12"/>
  <c r="C418" i="12" s="1"/>
  <c r="D418" i="12" s="1"/>
  <c r="H418" i="12" s="1"/>
  <c r="AF418" i="12" s="1"/>
  <c r="G385" i="12"/>
  <c r="C385" i="12" s="1"/>
  <c r="D385" i="12" s="1"/>
  <c r="G339" i="12"/>
  <c r="C339" i="12" s="1"/>
  <c r="D339" i="12" s="1"/>
  <c r="G288" i="12"/>
  <c r="C288" i="12" s="1"/>
  <c r="D288" i="12" s="1"/>
  <c r="G445" i="12"/>
  <c r="C445" i="12" s="1"/>
  <c r="D445" i="12" s="1"/>
  <c r="G355" i="12"/>
  <c r="C355" i="12" s="1"/>
  <c r="D355" i="12" s="1"/>
  <c r="G325" i="12"/>
  <c r="C325" i="12" s="1"/>
  <c r="D325" i="12" s="1"/>
  <c r="G291" i="12"/>
  <c r="C291" i="12" s="1"/>
  <c r="D291" i="12" s="1"/>
  <c r="G391" i="12"/>
  <c r="C391" i="12" s="1"/>
  <c r="D391" i="12" s="1"/>
  <c r="G383" i="12"/>
  <c r="C383" i="12" s="1"/>
  <c r="D383" i="12" s="1"/>
  <c r="G295" i="12"/>
  <c r="C295" i="12" s="1"/>
  <c r="D295" i="12" s="1"/>
  <c r="G484" i="12"/>
  <c r="C484" i="12" s="1"/>
  <c r="D484" i="12" s="1"/>
  <c r="H484" i="12" s="1"/>
  <c r="G362" i="12"/>
  <c r="C362" i="12" s="1"/>
  <c r="D362" i="12" s="1"/>
  <c r="G274" i="12"/>
  <c r="C274" i="12" s="1"/>
  <c r="D274" i="12" s="1"/>
  <c r="G416" i="12"/>
  <c r="C416" i="12" s="1"/>
  <c r="D416" i="12" s="1"/>
  <c r="H416" i="12" s="1"/>
  <c r="AF416" i="12" s="1"/>
  <c r="G363" i="12"/>
  <c r="C363" i="12" s="1"/>
  <c r="D363" i="12" s="1"/>
  <c r="H363" i="12" s="1"/>
  <c r="G278" i="12"/>
  <c r="C278" i="12" s="1"/>
  <c r="D278" i="12" s="1"/>
  <c r="G376" i="12"/>
  <c r="C376" i="12" s="1"/>
  <c r="D376" i="12" s="1"/>
  <c r="G300" i="12"/>
  <c r="C300" i="12" s="1"/>
  <c r="D300" i="12" s="1"/>
  <c r="G482" i="12"/>
  <c r="C482" i="12" s="1"/>
  <c r="D482" i="12" s="1"/>
  <c r="G402" i="12"/>
  <c r="C402" i="12" s="1"/>
  <c r="D402" i="12" s="1"/>
  <c r="G451" i="12"/>
  <c r="C451" i="12" s="1"/>
  <c r="D451" i="12" s="1"/>
  <c r="G294" i="12"/>
  <c r="C294" i="12" s="1"/>
  <c r="D294" i="12" s="1"/>
  <c r="G405" i="12"/>
  <c r="C405" i="12" s="1"/>
  <c r="D405" i="12" s="1"/>
  <c r="G324" i="12"/>
  <c r="C324" i="12" s="1"/>
  <c r="D324" i="12" s="1"/>
  <c r="G448" i="12"/>
  <c r="C448" i="12" s="1"/>
  <c r="D448" i="12" s="1"/>
  <c r="G414" i="12"/>
  <c r="C414" i="12" s="1"/>
  <c r="D414" i="12" s="1"/>
  <c r="G361" i="12"/>
  <c r="C361" i="12" s="1"/>
  <c r="D361" i="12" s="1"/>
  <c r="G273" i="12"/>
  <c r="C273" i="12" s="1"/>
  <c r="D273" i="12" s="1"/>
  <c r="G412" i="12"/>
  <c r="C412" i="12" s="1"/>
  <c r="D412" i="12" s="1"/>
  <c r="G386" i="12"/>
  <c r="C386" i="12" s="1"/>
  <c r="D386" i="12" s="1"/>
  <c r="H386" i="12" s="1"/>
  <c r="G343" i="12"/>
  <c r="C343" i="12" s="1"/>
  <c r="D343" i="12" s="1"/>
  <c r="G334" i="12"/>
  <c r="C334" i="12" s="1"/>
  <c r="D334" i="12" s="1"/>
  <c r="G401" i="12"/>
  <c r="C401" i="12" s="1"/>
  <c r="D401" i="12" s="1"/>
  <c r="G279" i="12"/>
  <c r="C279" i="12" s="1"/>
  <c r="D279" i="12" s="1"/>
  <c r="G292" i="12"/>
  <c r="C292" i="12" s="1"/>
  <c r="D292" i="12" s="1"/>
  <c r="H292" i="12" s="1"/>
  <c r="G475" i="12"/>
  <c r="C475" i="12" s="1"/>
  <c r="D475" i="12" s="1"/>
  <c r="H475" i="12" s="1"/>
  <c r="G332" i="12"/>
  <c r="C332" i="12" s="1"/>
  <c r="D332" i="12" s="1"/>
  <c r="G406" i="12"/>
  <c r="C406" i="12" s="1"/>
  <c r="D406" i="12" s="1"/>
  <c r="G428" i="12"/>
  <c r="C428" i="12" s="1"/>
  <c r="D428" i="12" s="1"/>
  <c r="G364" i="12"/>
  <c r="C364" i="12" s="1"/>
  <c r="D364" i="12" s="1"/>
  <c r="G314" i="12"/>
  <c r="C314" i="12" s="1"/>
  <c r="D314" i="12" s="1"/>
  <c r="G409" i="12"/>
  <c r="C409" i="12" s="1"/>
  <c r="D409" i="12" s="1"/>
  <c r="G450" i="12"/>
  <c r="C450" i="12" s="1"/>
  <c r="D450" i="12" s="1"/>
  <c r="G336" i="12"/>
  <c r="C336" i="12" s="1"/>
  <c r="D336" i="12" s="1"/>
  <c r="G322" i="12"/>
  <c r="C322" i="12" s="1"/>
  <c r="D322" i="12" s="1"/>
  <c r="H322" i="12" s="1"/>
  <c r="G398" i="12"/>
  <c r="C398" i="12" s="1"/>
  <c r="D398" i="12" s="1"/>
  <c r="G349" i="12"/>
  <c r="C349" i="12" s="1"/>
  <c r="D349" i="12" s="1"/>
  <c r="G476" i="12"/>
  <c r="C476" i="12" s="1"/>
  <c r="D476" i="12" s="1"/>
  <c r="G284" i="12"/>
  <c r="C284" i="12" s="1"/>
  <c r="D284" i="12" s="1"/>
  <c r="H284" i="12" s="1"/>
  <c r="G374" i="12"/>
  <c r="C374" i="12" s="1"/>
  <c r="D374" i="12" s="1"/>
  <c r="G369" i="12"/>
  <c r="C369" i="12" s="1"/>
  <c r="D369" i="12" s="1"/>
  <c r="H369" i="12" s="1"/>
  <c r="G384" i="12"/>
  <c r="C384" i="12" s="1"/>
  <c r="D384" i="12" s="1"/>
  <c r="G433" i="12"/>
  <c r="C433" i="12" s="1"/>
  <c r="D433" i="12" s="1"/>
  <c r="G367" i="12"/>
  <c r="C367" i="12" s="1"/>
  <c r="D367" i="12" s="1"/>
  <c r="G370" i="12"/>
  <c r="C370" i="12" s="1"/>
  <c r="D370" i="12" s="1"/>
  <c r="G323" i="12"/>
  <c r="C323" i="12" s="1"/>
  <c r="D323" i="12" s="1"/>
  <c r="G460" i="12"/>
  <c r="C460" i="12" s="1"/>
  <c r="D460" i="12" s="1"/>
  <c r="G432" i="12"/>
  <c r="C432" i="12" s="1"/>
  <c r="D432" i="12" s="1"/>
  <c r="H432" i="12" s="1"/>
  <c r="G441" i="12"/>
  <c r="C441" i="12" s="1"/>
  <c r="D441" i="12" s="1"/>
  <c r="H441" i="12" s="1"/>
  <c r="G438" i="12"/>
  <c r="C438" i="12" s="1"/>
  <c r="D438" i="12" s="1"/>
  <c r="G479" i="12"/>
  <c r="C479" i="12" s="1"/>
  <c r="D479" i="12" s="1"/>
  <c r="G471" i="12"/>
  <c r="C471" i="12" s="1"/>
  <c r="D471" i="12" s="1"/>
  <c r="H471" i="12" s="1"/>
  <c r="G457" i="12"/>
  <c r="C457" i="12" s="1"/>
  <c r="D457" i="12" s="1"/>
  <c r="G431" i="12"/>
  <c r="C431" i="12" s="1"/>
  <c r="D431" i="12" s="1"/>
  <c r="H431" i="12" s="1"/>
  <c r="G388" i="12"/>
  <c r="C388" i="12" s="1"/>
  <c r="D388" i="12" s="1"/>
  <c r="G346" i="12"/>
  <c r="C346" i="12" s="1"/>
  <c r="D346" i="12" s="1"/>
  <c r="G342" i="12"/>
  <c r="C342" i="12" s="1"/>
  <c r="D342" i="12" s="1"/>
  <c r="H342" i="12" s="1"/>
  <c r="G449" i="12"/>
  <c r="C449" i="12" s="1"/>
  <c r="D449" i="12" s="1"/>
  <c r="G372" i="12"/>
  <c r="C372" i="12" s="1"/>
  <c r="D372" i="12" s="1"/>
  <c r="G356" i="12"/>
  <c r="C356" i="12" s="1"/>
  <c r="D356" i="12" s="1"/>
  <c r="G335" i="12"/>
  <c r="C335" i="12" s="1"/>
  <c r="D335" i="12" s="1"/>
  <c r="G272" i="12"/>
  <c r="C272" i="12" s="1"/>
  <c r="D272" i="12" s="1"/>
  <c r="H272" i="12" s="1"/>
  <c r="G404" i="12"/>
  <c r="C404" i="12" s="1"/>
  <c r="D404" i="12" s="1"/>
  <c r="G340" i="12"/>
  <c r="C340" i="12" s="1"/>
  <c r="D340" i="12" s="1"/>
  <c r="H340" i="12" s="1"/>
  <c r="G495" i="12"/>
  <c r="C495" i="12" s="1"/>
  <c r="D495" i="12" s="1"/>
  <c r="H495" i="12" s="1"/>
  <c r="G415" i="12"/>
  <c r="C415" i="12" s="1"/>
  <c r="D415" i="12" s="1"/>
  <c r="G347" i="12"/>
  <c r="C347" i="12" s="1"/>
  <c r="D347" i="12" s="1"/>
  <c r="H347" i="12" s="1"/>
  <c r="G393" i="12"/>
  <c r="C393" i="12" s="1"/>
  <c r="D393" i="12" s="1"/>
  <c r="G333" i="12"/>
  <c r="C333" i="12" s="1"/>
  <c r="D333" i="12" s="1"/>
  <c r="G329" i="12"/>
  <c r="C329" i="12" s="1"/>
  <c r="D329" i="12" s="1"/>
  <c r="G397" i="12"/>
  <c r="C397" i="12" s="1"/>
  <c r="D397" i="12" s="1"/>
  <c r="H397" i="12" s="1"/>
  <c r="G375" i="12"/>
  <c r="C375" i="12" s="1"/>
  <c r="D375" i="12" s="1"/>
  <c r="G306" i="12"/>
  <c r="C306" i="12" s="1"/>
  <c r="D306" i="12" s="1"/>
  <c r="G446" i="12"/>
  <c r="C446" i="12" s="1"/>
  <c r="D446" i="12" s="1"/>
  <c r="G403" i="12"/>
  <c r="C403" i="12" s="1"/>
  <c r="D403" i="12" s="1"/>
  <c r="H403" i="12" s="1"/>
  <c r="AF403" i="12" s="1"/>
  <c r="G368" i="12"/>
  <c r="C368" i="12" s="1"/>
  <c r="D368" i="12" s="1"/>
  <c r="H368" i="12" s="1"/>
  <c r="G359" i="12"/>
  <c r="C359" i="12" s="1"/>
  <c r="D359" i="12" s="1"/>
  <c r="G493" i="12"/>
  <c r="C493" i="12" s="1"/>
  <c r="D493" i="12" s="1"/>
  <c r="G379" i="12"/>
  <c r="C379" i="12" s="1"/>
  <c r="D379" i="12" s="1"/>
  <c r="G399" i="12"/>
  <c r="C399" i="12" s="1"/>
  <c r="D399" i="12" s="1"/>
  <c r="G487" i="12"/>
  <c r="C487" i="12" s="1"/>
  <c r="D487" i="12" s="1"/>
  <c r="G301" i="12"/>
  <c r="C301" i="12" s="1"/>
  <c r="D301" i="12" s="1"/>
  <c r="H301" i="12" s="1"/>
  <c r="G447" i="12"/>
  <c r="C447" i="12" s="1"/>
  <c r="D447" i="12" s="1"/>
  <c r="G396" i="12"/>
  <c r="C396" i="12" s="1"/>
  <c r="D396" i="12" s="1"/>
  <c r="H396" i="12" s="1"/>
  <c r="G358" i="12"/>
  <c r="C358" i="12" s="1"/>
  <c r="D358" i="12" s="1"/>
  <c r="H358" i="12" s="1"/>
  <c r="G351" i="12"/>
  <c r="C351" i="12" s="1"/>
  <c r="D351" i="12" s="1"/>
  <c r="G260" i="12"/>
  <c r="C260" i="12" s="1"/>
  <c r="D260" i="12" s="1"/>
  <c r="H260" i="12" s="1"/>
  <c r="G176" i="12"/>
  <c r="C176" i="12" s="1"/>
  <c r="D176" i="12" s="1"/>
  <c r="H176" i="12" s="1"/>
  <c r="G310" i="12"/>
  <c r="C310" i="12" s="1"/>
  <c r="D310" i="12" s="1"/>
  <c r="H310" i="12" s="1"/>
  <c r="G222" i="12"/>
  <c r="C222" i="12" s="1"/>
  <c r="D222" i="12" s="1"/>
  <c r="G268" i="12"/>
  <c r="C268" i="12" s="1"/>
  <c r="D268" i="12" s="1"/>
  <c r="G270" i="12"/>
  <c r="C270" i="12" s="1"/>
  <c r="D270" i="12" s="1"/>
  <c r="G134" i="12"/>
  <c r="C134" i="12" s="1"/>
  <c r="D134" i="12" s="1"/>
  <c r="G247" i="12"/>
  <c r="C247" i="12" s="1"/>
  <c r="D247" i="12" s="1"/>
  <c r="G303" i="12"/>
  <c r="C303" i="12" s="1"/>
  <c r="D303" i="12" s="1"/>
  <c r="G263" i="12"/>
  <c r="C263" i="12" s="1"/>
  <c r="D263" i="12" s="1"/>
  <c r="H263" i="12" s="1"/>
  <c r="G149" i="12"/>
  <c r="C149" i="12" s="1"/>
  <c r="D149" i="12" s="1"/>
  <c r="G250" i="12"/>
  <c r="C250" i="12" s="1"/>
  <c r="D250" i="12" s="1"/>
  <c r="H250" i="12" s="1"/>
  <c r="G309" i="12"/>
  <c r="C309" i="12" s="1"/>
  <c r="D309" i="12" s="1"/>
  <c r="H309" i="12" s="1"/>
  <c r="G221" i="12"/>
  <c r="C221" i="12" s="1"/>
  <c r="D221" i="12" s="1"/>
  <c r="G241" i="12"/>
  <c r="C241" i="12" s="1"/>
  <c r="D241" i="12" s="1"/>
  <c r="G267" i="12"/>
  <c r="C267" i="12" s="1"/>
  <c r="D267" i="12" s="1"/>
  <c r="G290" i="12"/>
  <c r="C290" i="12" s="1"/>
  <c r="D290" i="12" s="1"/>
  <c r="H290" i="12" s="1"/>
  <c r="G195" i="12"/>
  <c r="C195" i="12" s="1"/>
  <c r="D195" i="12" s="1"/>
  <c r="G151" i="12"/>
  <c r="C151" i="12" s="1"/>
  <c r="D151" i="12" s="1"/>
  <c r="G147" i="12"/>
  <c r="C147" i="12" s="1"/>
  <c r="D147" i="12" s="1"/>
  <c r="G140" i="12"/>
  <c r="C140" i="12" s="1"/>
  <c r="D140" i="12" s="1"/>
  <c r="H140" i="12" s="1"/>
  <c r="G234" i="12"/>
  <c r="C234" i="12" s="1"/>
  <c r="D234" i="12" s="1"/>
  <c r="H234" i="12" s="1"/>
  <c r="G280" i="12"/>
  <c r="C280" i="12" s="1"/>
  <c r="D280" i="12" s="1"/>
  <c r="G153" i="12"/>
  <c r="C153" i="12" s="1"/>
  <c r="D153" i="12" s="1"/>
  <c r="G201" i="12"/>
  <c r="C201" i="12" s="1"/>
  <c r="D201" i="12" s="1"/>
  <c r="H201" i="12" s="1"/>
  <c r="G316" i="12"/>
  <c r="C316" i="12" s="1"/>
  <c r="D316" i="12" s="1"/>
  <c r="G293" i="12"/>
  <c r="C293" i="12" s="1"/>
  <c r="D293" i="12" s="1"/>
  <c r="G256" i="12"/>
  <c r="C256" i="12" s="1"/>
  <c r="D256" i="12" s="1"/>
  <c r="G243" i="12"/>
  <c r="C243" i="12" s="1"/>
  <c r="D243" i="12" s="1"/>
  <c r="G245" i="12"/>
  <c r="C245" i="12" s="1"/>
  <c r="D245" i="12" s="1"/>
  <c r="G158" i="12"/>
  <c r="C158" i="12" s="1"/>
  <c r="D158" i="12" s="1"/>
  <c r="G227" i="12"/>
  <c r="C227" i="12" s="1"/>
  <c r="D227" i="12" s="1"/>
  <c r="G211" i="12"/>
  <c r="C211" i="12" s="1"/>
  <c r="D211" i="12" s="1"/>
  <c r="G170" i="12"/>
  <c r="C170" i="12" s="1"/>
  <c r="D170" i="12" s="1"/>
  <c r="G213" i="12"/>
  <c r="C213" i="12" s="1"/>
  <c r="D213" i="12" s="1"/>
  <c r="G136" i="12"/>
  <c r="C136" i="12" s="1"/>
  <c r="D136" i="12" s="1"/>
  <c r="G265" i="12"/>
  <c r="C265" i="12" s="1"/>
  <c r="D265" i="12" s="1"/>
  <c r="H265" i="12" s="1"/>
  <c r="G157" i="12"/>
  <c r="C157" i="12" s="1"/>
  <c r="D157" i="12" s="1"/>
  <c r="G258" i="12"/>
  <c r="C258" i="12" s="1"/>
  <c r="D258" i="12" s="1"/>
  <c r="H258" i="12" s="1"/>
  <c r="G257" i="12"/>
  <c r="C257" i="12" s="1"/>
  <c r="D257" i="12" s="1"/>
  <c r="G233" i="12"/>
  <c r="C233" i="12" s="1"/>
  <c r="D233" i="12" s="1"/>
  <c r="G231" i="12"/>
  <c r="C231" i="12" s="1"/>
  <c r="D231" i="12" s="1"/>
  <c r="G189" i="12"/>
  <c r="C189" i="12" s="1"/>
  <c r="D189" i="12" s="1"/>
  <c r="H189" i="12" s="1"/>
  <c r="G236" i="12"/>
  <c r="C236" i="12" s="1"/>
  <c r="D236" i="12" s="1"/>
  <c r="G188" i="12"/>
  <c r="C188" i="12" s="1"/>
  <c r="D188" i="12" s="1"/>
  <c r="H188" i="12" s="1"/>
  <c r="G184" i="12"/>
  <c r="C184" i="12" s="1"/>
  <c r="D184" i="12" s="1"/>
  <c r="G240" i="12"/>
  <c r="C240" i="12" s="1"/>
  <c r="D240" i="12" s="1"/>
  <c r="H240" i="12" s="1"/>
  <c r="AF240" i="12" s="1"/>
  <c r="G143" i="12"/>
  <c r="C143" i="12" s="1"/>
  <c r="D143" i="12" s="1"/>
  <c r="H143" i="12" s="1"/>
  <c r="G238" i="12"/>
  <c r="C238" i="12" s="1"/>
  <c r="D238" i="12" s="1"/>
  <c r="G159" i="12"/>
  <c r="C159" i="12" s="1"/>
  <c r="D159" i="12" s="1"/>
  <c r="G168" i="12"/>
  <c r="C168" i="12" s="1"/>
  <c r="D168" i="12" s="1"/>
  <c r="G154" i="12"/>
  <c r="C154" i="12" s="1"/>
  <c r="D154" i="12" s="1"/>
  <c r="G199" i="12"/>
  <c r="C199" i="12" s="1"/>
  <c r="D199" i="12" s="1"/>
  <c r="H199" i="12" s="1"/>
  <c r="G183" i="12"/>
  <c r="C183" i="12" s="1"/>
  <c r="D183" i="12" s="1"/>
  <c r="G259" i="12"/>
  <c r="C259" i="12" s="1"/>
  <c r="D259" i="12" s="1"/>
  <c r="G193" i="12"/>
  <c r="C193" i="12" s="1"/>
  <c r="D193" i="12" s="1"/>
  <c r="G202" i="12"/>
  <c r="C202" i="12" s="1"/>
  <c r="D202" i="12" s="1"/>
  <c r="H202" i="12" s="1"/>
  <c r="G205" i="12"/>
  <c r="C205" i="12" s="1"/>
  <c r="D205" i="12" s="1"/>
  <c r="G226" i="12"/>
  <c r="C226" i="12" s="1"/>
  <c r="D226" i="12" s="1"/>
  <c r="G141" i="12"/>
  <c r="C141" i="12" s="1"/>
  <c r="D141" i="12" s="1"/>
  <c r="G264" i="12"/>
  <c r="C264" i="12" s="1"/>
  <c r="D264" i="12" s="1"/>
  <c r="G173" i="12"/>
  <c r="C173" i="12" s="1"/>
  <c r="D173" i="12" s="1"/>
  <c r="G161" i="12"/>
  <c r="C161" i="12" s="1"/>
  <c r="D161" i="12" s="1"/>
  <c r="G212" i="12"/>
  <c r="C212" i="12" s="1"/>
  <c r="D212" i="12" s="1"/>
  <c r="G190" i="12"/>
  <c r="C190" i="12" s="1"/>
  <c r="D190" i="12" s="1"/>
  <c r="G220" i="12"/>
  <c r="C220" i="12" s="1"/>
  <c r="D220" i="12" s="1"/>
  <c r="H220" i="12" s="1"/>
  <c r="G181" i="12"/>
  <c r="C181" i="12" s="1"/>
  <c r="D181" i="12" s="1"/>
  <c r="H181" i="12" s="1"/>
  <c r="G171" i="12"/>
  <c r="C171" i="12" s="1"/>
  <c r="D171" i="12" s="1"/>
  <c r="G230" i="12"/>
  <c r="C230" i="12" s="1"/>
  <c r="D230" i="12" s="1"/>
  <c r="G174" i="12"/>
  <c r="C174" i="12" s="1"/>
  <c r="D174" i="12" s="1"/>
  <c r="G133" i="12"/>
  <c r="C133" i="12" s="1"/>
  <c r="D133" i="12" s="1"/>
  <c r="H133" i="12" s="1"/>
  <c r="G229" i="12"/>
  <c r="C229" i="12" s="1"/>
  <c r="D229" i="12" s="1"/>
  <c r="G209" i="12"/>
  <c r="C209" i="12" s="1"/>
  <c r="D209" i="12" s="1"/>
  <c r="G167" i="12"/>
  <c r="C167" i="12" s="1"/>
  <c r="D167" i="12" s="1"/>
  <c r="G248" i="12"/>
  <c r="C248" i="12" s="1"/>
  <c r="D248" i="12" s="1"/>
  <c r="G164" i="12"/>
  <c r="C164" i="12" s="1"/>
  <c r="D164" i="12" s="1"/>
  <c r="G252" i="12"/>
  <c r="C252" i="12" s="1"/>
  <c r="D252" i="12" s="1"/>
  <c r="G146" i="12"/>
  <c r="C146" i="12" s="1"/>
  <c r="D146" i="12" s="1"/>
  <c r="G262" i="12"/>
  <c r="C262" i="12" s="1"/>
  <c r="D262" i="12" s="1"/>
  <c r="G217" i="12"/>
  <c r="C217" i="12" s="1"/>
  <c r="D217" i="12" s="1"/>
  <c r="H217" i="12" s="1"/>
  <c r="G200" i="12"/>
  <c r="C200" i="12" s="1"/>
  <c r="D200" i="12" s="1"/>
  <c r="H200" i="12" s="1"/>
  <c r="G186" i="12"/>
  <c r="C186" i="12" s="1"/>
  <c r="D186" i="12" s="1"/>
  <c r="H186" i="12" s="1"/>
  <c r="G180" i="12"/>
  <c r="C180" i="12" s="1"/>
  <c r="D180" i="12" s="1"/>
  <c r="H180" i="12" s="1"/>
  <c r="G166" i="12"/>
  <c r="C166" i="12" s="1"/>
  <c r="D166" i="12" s="1"/>
  <c r="H166" i="12" s="1"/>
  <c r="G206" i="12"/>
  <c r="C206" i="12" s="1"/>
  <c r="D206" i="12" s="1"/>
  <c r="G197" i="12"/>
  <c r="C197" i="12" s="1"/>
  <c r="D197" i="12" s="1"/>
  <c r="G242" i="12"/>
  <c r="C242" i="12" s="1"/>
  <c r="D242" i="12" s="1"/>
  <c r="G196" i="12"/>
  <c r="C196" i="12" s="1"/>
  <c r="D196" i="12" s="1"/>
  <c r="H196" i="12" s="1"/>
  <c r="AF196" i="12" s="1"/>
  <c r="G145" i="12"/>
  <c r="C145" i="12" s="1"/>
  <c r="D145" i="12" s="1"/>
  <c r="G244" i="12"/>
  <c r="C244" i="12" s="1"/>
  <c r="D244" i="12" s="1"/>
  <c r="G225" i="12"/>
  <c r="C225" i="12" s="1"/>
  <c r="D225" i="12" s="1"/>
  <c r="G254" i="12"/>
  <c r="C254" i="12" s="1"/>
  <c r="D254" i="12" s="1"/>
  <c r="G235" i="12"/>
  <c r="C235" i="12" s="1"/>
  <c r="D235" i="12" s="1"/>
  <c r="G165" i="12"/>
  <c r="C165" i="12" s="1"/>
  <c r="D165" i="12" s="1"/>
  <c r="G179" i="12"/>
  <c r="C179" i="12" s="1"/>
  <c r="D179" i="12" s="1"/>
  <c r="G246" i="12"/>
  <c r="C246" i="12" s="1"/>
  <c r="D246" i="12" s="1"/>
  <c r="G214" i="12"/>
  <c r="C214" i="12" s="1"/>
  <c r="D214" i="12" s="1"/>
  <c r="G137" i="12"/>
  <c r="C137" i="12" s="1"/>
  <c r="D137" i="12" s="1"/>
  <c r="G261" i="12"/>
  <c r="C261" i="12" s="1"/>
  <c r="D261" i="12" s="1"/>
  <c r="G253" i="12"/>
  <c r="C253" i="12" s="1"/>
  <c r="D253" i="12" s="1"/>
  <c r="G194" i="12"/>
  <c r="C194" i="12" s="1"/>
  <c r="D194" i="12" s="1"/>
  <c r="H194" i="12" s="1"/>
  <c r="AF194" i="12" s="1"/>
  <c r="G178" i="12"/>
  <c r="C178" i="12" s="1"/>
  <c r="D178" i="12" s="1"/>
  <c r="G160" i="12"/>
  <c r="C160" i="12" s="1"/>
  <c r="D160" i="12" s="1"/>
  <c r="G255" i="12"/>
  <c r="C255" i="12" s="1"/>
  <c r="D255" i="12" s="1"/>
  <c r="H255" i="12" s="1"/>
  <c r="AF255" i="12" s="1"/>
  <c r="G142" i="12"/>
  <c r="C142" i="12" s="1"/>
  <c r="D142" i="12" s="1"/>
  <c r="G203" i="12"/>
  <c r="C203" i="12" s="1"/>
  <c r="D203" i="12" s="1"/>
  <c r="G192" i="12"/>
  <c r="C192" i="12" s="1"/>
  <c r="D192" i="12" s="1"/>
  <c r="G172" i="12"/>
  <c r="C172" i="12" s="1"/>
  <c r="D172" i="12" s="1"/>
  <c r="G218" i="12"/>
  <c r="C218" i="12" s="1"/>
  <c r="D218" i="12" s="1"/>
  <c r="G239" i="12"/>
  <c r="C239" i="12" s="1"/>
  <c r="D239" i="12" s="1"/>
  <c r="G251" i="12"/>
  <c r="C251" i="12" s="1"/>
  <c r="D251" i="12" s="1"/>
  <c r="G207" i="12"/>
  <c r="C207" i="12" s="1"/>
  <c r="D207" i="12" s="1"/>
  <c r="G198" i="12"/>
  <c r="C198" i="12" s="1"/>
  <c r="D198" i="12" s="1"/>
  <c r="G135" i="12"/>
  <c r="C135" i="12" s="1"/>
  <c r="D135" i="12" s="1"/>
  <c r="G208" i="12"/>
  <c r="C208" i="12" s="1"/>
  <c r="D208" i="12" s="1"/>
  <c r="G266" i="12"/>
  <c r="C266" i="12" s="1"/>
  <c r="D266" i="12" s="1"/>
  <c r="G232" i="12"/>
  <c r="C232" i="12" s="1"/>
  <c r="D232" i="12" s="1"/>
  <c r="G177" i="12"/>
  <c r="C177" i="12" s="1"/>
  <c r="D177" i="12" s="1"/>
  <c r="G182" i="12"/>
  <c r="C182" i="12" s="1"/>
  <c r="D182" i="12" s="1"/>
  <c r="H182" i="12" s="1"/>
  <c r="AF182" i="12" s="1"/>
  <c r="G249" i="12"/>
  <c r="C249" i="12" s="1"/>
  <c r="D249" i="12" s="1"/>
  <c r="G224" i="12"/>
  <c r="C224" i="12" s="1"/>
  <c r="D224" i="12" s="1"/>
  <c r="H224" i="12" s="1"/>
  <c r="G169" i="12"/>
  <c r="C169" i="12" s="1"/>
  <c r="D169" i="12" s="1"/>
  <c r="G150" i="12"/>
  <c r="C150" i="12" s="1"/>
  <c r="D150" i="12" s="1"/>
  <c r="G144" i="12"/>
  <c r="C144" i="12" s="1"/>
  <c r="D144" i="12" s="1"/>
  <c r="G155" i="12"/>
  <c r="C155" i="12" s="1"/>
  <c r="D155" i="12" s="1"/>
  <c r="G216" i="12"/>
  <c r="C216" i="12" s="1"/>
  <c r="D216" i="12" s="1"/>
  <c r="G191" i="12"/>
  <c r="C191" i="12" s="1"/>
  <c r="D191" i="12" s="1"/>
  <c r="F10" i="12"/>
  <c r="G237" i="12"/>
  <c r="C237" i="12" s="1"/>
  <c r="D237" i="12" s="1"/>
  <c r="G187" i="12"/>
  <c r="C187" i="12" s="1"/>
  <c r="D187" i="12" s="1"/>
  <c r="G175" i="12"/>
  <c r="C175" i="12" s="1"/>
  <c r="D175" i="12" s="1"/>
  <c r="G162" i="12"/>
  <c r="C162" i="12" s="1"/>
  <c r="D162" i="12" s="1"/>
  <c r="G210" i="12"/>
  <c r="C210" i="12" s="1"/>
  <c r="D210" i="12" s="1"/>
  <c r="G156" i="12"/>
  <c r="C156" i="12" s="1"/>
  <c r="D156" i="12" s="1"/>
  <c r="G148" i="12"/>
  <c r="C148" i="12" s="1"/>
  <c r="D148" i="12" s="1"/>
  <c r="G228" i="12"/>
  <c r="C228" i="12" s="1"/>
  <c r="D228" i="12" s="1"/>
  <c r="G215" i="12"/>
  <c r="C215" i="12" s="1"/>
  <c r="D215" i="12" s="1"/>
  <c r="G204" i="12"/>
  <c r="C204" i="12" s="1"/>
  <c r="D204" i="12" s="1"/>
  <c r="G152" i="12"/>
  <c r="C152" i="12" s="1"/>
  <c r="D152" i="12" s="1"/>
  <c r="F20" i="12"/>
  <c r="C21" i="12"/>
  <c r="F29" i="12"/>
  <c r="F22" i="12"/>
  <c r="C38" i="12"/>
  <c r="G219" i="12"/>
  <c r="C219" i="12" s="1"/>
  <c r="D219" i="12" s="1"/>
  <c r="G185" i="12"/>
  <c r="C185" i="12" s="1"/>
  <c r="D185" i="12" s="1"/>
  <c r="G163" i="12"/>
  <c r="C163" i="12" s="1"/>
  <c r="D163" i="12" s="1"/>
  <c r="G139" i="12"/>
  <c r="C139" i="12" s="1"/>
  <c r="D139" i="12" s="1"/>
  <c r="G223" i="12"/>
  <c r="C223" i="12" s="1"/>
  <c r="D223" i="12" s="1"/>
  <c r="X387" i="12"/>
  <c r="G138" i="12"/>
  <c r="C138" i="12" s="1"/>
  <c r="D138" i="12" s="1"/>
  <c r="C25" i="12"/>
  <c r="C44" i="12"/>
  <c r="C117" i="12" s="1"/>
  <c r="C123" i="12" l="1"/>
  <c r="F99" i="7"/>
  <c r="C33" i="12" s="1"/>
  <c r="D81" i="7"/>
  <c r="D84" i="7" s="1"/>
  <c r="C119" i="12"/>
  <c r="AF2125" i="12"/>
  <c r="AF1214" i="12"/>
  <c r="AF1766" i="12"/>
  <c r="AF3112" i="12"/>
  <c r="H2096" i="12"/>
  <c r="AF2096" i="12" s="1"/>
  <c r="H717" i="12"/>
  <c r="AF717" i="12" s="1"/>
  <c r="H1942" i="12"/>
  <c r="AF1942" i="12" s="1"/>
  <c r="H2148" i="12"/>
  <c r="AF2148" i="12" s="1"/>
  <c r="H1924" i="12"/>
  <c r="AF1924" i="12" s="1"/>
  <c r="H1882" i="12"/>
  <c r="AF1882" i="12" s="1"/>
  <c r="H3015" i="12"/>
  <c r="AF3015" i="12" s="1"/>
  <c r="H499" i="12"/>
  <c r="AF499" i="12" s="1"/>
  <c r="H1989" i="12"/>
  <c r="AF1989" i="12" s="1"/>
  <c r="H257" i="12"/>
  <c r="AF257" i="12" s="1"/>
  <c r="H2288" i="12"/>
  <c r="AF2288" i="12" s="1"/>
  <c r="H1637" i="12"/>
  <c r="AF1637" i="12" s="1"/>
  <c r="H1071" i="12"/>
  <c r="AF1071" i="12" s="1"/>
  <c r="H768" i="12"/>
  <c r="AF768" i="12" s="1"/>
  <c r="H2109" i="12"/>
  <c r="AF2109" i="12" s="1"/>
  <c r="H2479" i="12"/>
  <c r="AF2479" i="12" s="1"/>
  <c r="H1436" i="12"/>
  <c r="AF1436" i="12" s="1"/>
  <c r="H568" i="12"/>
  <c r="AF568" i="12" s="1"/>
  <c r="H896" i="12"/>
  <c r="AF896" i="12" s="1"/>
  <c r="AF2060" i="12"/>
  <c r="AF2266" i="12"/>
  <c r="AF2499" i="12"/>
  <c r="AF1205" i="12"/>
  <c r="AF2458" i="12"/>
  <c r="AF3565" i="12"/>
  <c r="AF1609" i="12"/>
  <c r="AF1904" i="12"/>
  <c r="AF2069" i="12"/>
  <c r="AF397" i="12"/>
  <c r="AF1111" i="12"/>
  <c r="AF1450" i="12"/>
  <c r="H444" i="12"/>
  <c r="AF444" i="12" s="1"/>
  <c r="H195" i="12"/>
  <c r="AF195" i="12" s="1"/>
  <c r="H134" i="12"/>
  <c r="AF134" i="12" s="1"/>
  <c r="H790" i="12"/>
  <c r="AF790" i="12" s="1"/>
  <c r="H777" i="12"/>
  <c r="AF777" i="12" s="1"/>
  <c r="H1163" i="12"/>
  <c r="AF1163" i="12" s="1"/>
  <c r="H1642" i="12"/>
  <c r="AF1642" i="12" s="1"/>
  <c r="H512" i="12"/>
  <c r="AF512" i="12" s="1"/>
  <c r="H884" i="12"/>
  <c r="AF884" i="12" s="1"/>
  <c r="H719" i="12"/>
  <c r="AF719" i="12" s="1"/>
  <c r="H614" i="12"/>
  <c r="AF614" i="12" s="1"/>
  <c r="H1109" i="12"/>
  <c r="AF1109" i="12" s="1"/>
  <c r="H173" i="12"/>
  <c r="AF173" i="12" s="1"/>
  <c r="H521" i="12"/>
  <c r="AF521" i="12" s="1"/>
  <c r="H825" i="12"/>
  <c r="AF825" i="12" s="1"/>
  <c r="H932" i="12"/>
  <c r="AF932" i="12" s="1"/>
  <c r="H1084" i="12"/>
  <c r="AF1084" i="12" s="1"/>
  <c r="H493" i="12"/>
  <c r="AF493" i="12" s="1"/>
  <c r="H778" i="12"/>
  <c r="AF778" i="12" s="1"/>
  <c r="H708" i="12"/>
  <c r="AF708" i="12" s="1"/>
  <c r="H993" i="12"/>
  <c r="AF993" i="12" s="1"/>
  <c r="H1145" i="12"/>
  <c r="AF1145" i="12" s="1"/>
  <c r="H903" i="12"/>
  <c r="AF903" i="12" s="1"/>
  <c r="H491" i="12"/>
  <c r="AF491" i="12" s="1"/>
  <c r="H507" i="12"/>
  <c r="AF507" i="12" s="1"/>
  <c r="H641" i="12"/>
  <c r="AF641" i="12" s="1"/>
  <c r="H769" i="12"/>
  <c r="AF769" i="12" s="1"/>
  <c r="H922" i="12"/>
  <c r="AF922" i="12" s="1"/>
  <c r="H1414" i="12"/>
  <c r="AF1414" i="12" s="1"/>
  <c r="H351" i="12"/>
  <c r="AF351" i="12" s="1"/>
  <c r="H420" i="12"/>
  <c r="AF420" i="12" s="1"/>
  <c r="H430" i="12"/>
  <c r="AF430" i="12" s="1"/>
  <c r="H664" i="12"/>
  <c r="AF664" i="12" s="1"/>
  <c r="H765" i="12"/>
  <c r="AF765" i="12" s="1"/>
  <c r="H1463" i="12"/>
  <c r="AF1463" i="12" s="1"/>
  <c r="H165" i="12"/>
  <c r="AF165" i="12" s="1"/>
  <c r="H1002" i="12"/>
  <c r="AF1002" i="12" s="1"/>
  <c r="H1192" i="12"/>
  <c r="AF1192" i="12" s="1"/>
  <c r="H404" i="12"/>
  <c r="AF404" i="12" s="1"/>
  <c r="H697" i="12"/>
  <c r="AF697" i="12" s="1"/>
  <c r="H591" i="12"/>
  <c r="AF591" i="12" s="1"/>
  <c r="H233" i="12"/>
  <c r="AF233" i="12" s="1"/>
  <c r="H732" i="12"/>
  <c r="AF732" i="12" s="1"/>
  <c r="H780" i="12"/>
  <c r="AF780" i="12" s="1"/>
  <c r="H1399" i="12"/>
  <c r="AF1399" i="12" s="1"/>
  <c r="H1843" i="12"/>
  <c r="AF1843" i="12" s="1"/>
  <c r="H236" i="12"/>
  <c r="AF236" i="12" s="1"/>
  <c r="H447" i="12"/>
  <c r="AF447" i="12" s="1"/>
  <c r="H371" i="12"/>
  <c r="AF371" i="12" s="1"/>
  <c r="H335" i="12"/>
  <c r="AF335" i="12" s="1"/>
  <c r="H227" i="12"/>
  <c r="AF227" i="12" s="1"/>
  <c r="H225" i="12"/>
  <c r="AF225" i="12" s="1"/>
  <c r="H1233" i="12"/>
  <c r="AF1233" i="12" s="1"/>
  <c r="AF589" i="12"/>
  <c r="H1821" i="12"/>
  <c r="AF1821" i="12" s="1"/>
  <c r="H1785" i="12"/>
  <c r="AF1785" i="12" s="1"/>
  <c r="H2270" i="12"/>
  <c r="AF2270" i="12" s="1"/>
  <c r="H2322" i="12"/>
  <c r="AF2322" i="12" s="1"/>
  <c r="H2481" i="12"/>
  <c r="AF2481" i="12" s="1"/>
  <c r="AF1081" i="12"/>
  <c r="H1582" i="12"/>
  <c r="AF1582" i="12" s="1"/>
  <c r="H2038" i="12"/>
  <c r="AF2038" i="12" s="1"/>
  <c r="AF561" i="12"/>
  <c r="AF1180" i="12"/>
  <c r="AF1264" i="12"/>
  <c r="H1487" i="12"/>
  <c r="AF1487" i="12" s="1"/>
  <c r="AF1673" i="12"/>
  <c r="H1442" i="12"/>
  <c r="AF1442" i="12" s="1"/>
  <c r="AF1684" i="12"/>
  <c r="H1711" i="12"/>
  <c r="AF1711" i="12" s="1"/>
  <c r="H1975" i="12"/>
  <c r="AF1975" i="12" s="1"/>
  <c r="H2223" i="12"/>
  <c r="AF2223" i="12" s="1"/>
  <c r="H2726" i="12"/>
  <c r="AF2726" i="12" s="1"/>
  <c r="AF505" i="12"/>
  <c r="AF1095" i="12"/>
  <c r="AF1138" i="12"/>
  <c r="AF461" i="12"/>
  <c r="AF503" i="12"/>
  <c r="H1004" i="12"/>
  <c r="AF1004" i="12" s="1"/>
  <c r="AF1742" i="12"/>
  <c r="H2368" i="12"/>
  <c r="AF2368" i="12" s="1"/>
  <c r="H1490" i="12"/>
  <c r="AF1490" i="12" s="1"/>
  <c r="AF710" i="12"/>
  <c r="AF1055" i="12"/>
  <c r="H995" i="12"/>
  <c r="AF995" i="12" s="1"/>
  <c r="AF1044" i="12"/>
  <c r="AF1419" i="12"/>
  <c r="AF845" i="12"/>
  <c r="H1078" i="12"/>
  <c r="AF1078" i="12" s="1"/>
  <c r="AF1581" i="12"/>
  <c r="H2444" i="12"/>
  <c r="AF2444" i="12" s="1"/>
  <c r="H1339" i="12"/>
  <c r="AF1339" i="12" s="1"/>
  <c r="H1472" i="12"/>
  <c r="AF1472" i="12" s="1"/>
  <c r="H1422" i="12"/>
  <c r="AF1422" i="12" s="1"/>
  <c r="H1687" i="12"/>
  <c r="AF1687" i="12" s="1"/>
  <c r="H1798" i="12"/>
  <c r="AF1798" i="12" s="1"/>
  <c r="AF610" i="12"/>
  <c r="AF509" i="12"/>
  <c r="H2632" i="12"/>
  <c r="AF2632" i="12" s="1"/>
  <c r="H2811" i="12"/>
  <c r="AF2811" i="12" s="1"/>
  <c r="AF495" i="12"/>
  <c r="AF675" i="12"/>
  <c r="AF900" i="12"/>
  <c r="H1716" i="12"/>
  <c r="AF1716" i="12" s="1"/>
  <c r="AF304" i="12"/>
  <c r="H1256" i="12"/>
  <c r="AF1256" i="12" s="1"/>
  <c r="H1991" i="12"/>
  <c r="AF1991" i="12" s="1"/>
  <c r="H3682" i="12"/>
  <c r="AF3682" i="12" s="1"/>
  <c r="AF574" i="12"/>
  <c r="H1407" i="12"/>
  <c r="AF1407" i="12" s="1"/>
  <c r="H1828" i="12"/>
  <c r="AF1828" i="12" s="1"/>
  <c r="H2361" i="12"/>
  <c r="AF2361" i="12" s="1"/>
  <c r="H2995" i="12"/>
  <c r="AF2995" i="12" s="1"/>
  <c r="H3722" i="12"/>
  <c r="AF3722" i="12" s="1"/>
  <c r="H3709" i="12"/>
  <c r="AF3709" i="12" s="1"/>
  <c r="AF1928" i="12"/>
  <c r="H3434" i="12"/>
  <c r="AF3434" i="12" s="1"/>
  <c r="H3802" i="12"/>
  <c r="AF3802" i="12" s="1"/>
  <c r="AF2289" i="12"/>
  <c r="AF2391" i="12"/>
  <c r="AF2415" i="12"/>
  <c r="H2789" i="12"/>
  <c r="AF2789" i="12" s="1"/>
  <c r="H3467" i="12"/>
  <c r="AF3467" i="12" s="1"/>
  <c r="H2661" i="12"/>
  <c r="AF2661" i="12" s="1"/>
  <c r="H2794" i="12"/>
  <c r="AF2794" i="12" s="1"/>
  <c r="H3701" i="12"/>
  <c r="AF3701" i="12" s="1"/>
  <c r="H2959" i="12"/>
  <c r="AF2959" i="12" s="1"/>
  <c r="H3749" i="12"/>
  <c r="AF3749" i="12" s="1"/>
  <c r="AF1983" i="12"/>
  <c r="AF2095" i="12"/>
  <c r="AF2286" i="12"/>
  <c r="AF2243" i="12"/>
  <c r="H2490" i="12"/>
  <c r="AF2490" i="12" s="1"/>
  <c r="AF2955" i="12"/>
  <c r="AF1734" i="12"/>
  <c r="AF1958" i="12"/>
  <c r="H2765" i="12"/>
  <c r="AF2765" i="12" s="1"/>
  <c r="H2899" i="12"/>
  <c r="AF2899" i="12" s="1"/>
  <c r="H3480" i="12"/>
  <c r="AF3480" i="12" s="1"/>
  <c r="H3751" i="12"/>
  <c r="AF3751" i="12" s="1"/>
  <c r="H3680" i="12"/>
  <c r="AF3680" i="12" s="1"/>
  <c r="H2866" i="12"/>
  <c r="AF2866" i="12" s="1"/>
  <c r="H2907" i="12"/>
  <c r="AF2907" i="12" s="1"/>
  <c r="H3040" i="12"/>
  <c r="AF3040" i="12" s="1"/>
  <c r="H3521" i="12"/>
  <c r="AF3521" i="12" s="1"/>
  <c r="H3779" i="12"/>
  <c r="AF3779" i="12" s="1"/>
  <c r="AF2303" i="12"/>
  <c r="AF2617" i="12"/>
  <c r="AF2779" i="12"/>
  <c r="H3410" i="12"/>
  <c r="AF3410" i="12" s="1"/>
  <c r="H2769" i="12"/>
  <c r="AF2769" i="12" s="1"/>
  <c r="H2933" i="12"/>
  <c r="AF2933" i="12" s="1"/>
  <c r="AF3063" i="12"/>
  <c r="H3822" i="12"/>
  <c r="AF3822" i="12" s="1"/>
  <c r="H3736" i="12"/>
  <c r="AF3736" i="12" s="1"/>
  <c r="H2346" i="12"/>
  <c r="AF2346" i="12" s="1"/>
  <c r="H2630" i="12"/>
  <c r="AF2630" i="12" s="1"/>
  <c r="H2851" i="12"/>
  <c r="AF2851" i="12" s="1"/>
  <c r="AF2983" i="12"/>
  <c r="H3348" i="12"/>
  <c r="AF3348" i="12" s="1"/>
  <c r="AF2582" i="12"/>
  <c r="AF2757" i="12"/>
  <c r="H3259" i="12"/>
  <c r="AF3259" i="12" s="1"/>
  <c r="AF1571" i="12"/>
  <c r="AF2085" i="12"/>
  <c r="AF2603" i="12"/>
  <c r="AF2862" i="12"/>
  <c r="H3522" i="12"/>
  <c r="AF3522" i="12" s="1"/>
  <c r="AF2374" i="12"/>
  <c r="H3149" i="12"/>
  <c r="AF3149" i="12" s="1"/>
  <c r="H3261" i="12"/>
  <c r="AF3261" i="12" s="1"/>
  <c r="H3735" i="12"/>
  <c r="AF3735" i="12" s="1"/>
  <c r="AF2641" i="12"/>
  <c r="H2689" i="12"/>
  <c r="AF2689" i="12" s="1"/>
  <c r="H2604" i="12"/>
  <c r="AF2604" i="12" s="1"/>
  <c r="H3190" i="12"/>
  <c r="AF3190" i="12" s="1"/>
  <c r="H3691" i="12"/>
  <c r="AF3691" i="12" s="1"/>
  <c r="AF3267" i="12"/>
  <c r="AF2438" i="12"/>
  <c r="AF3352" i="12"/>
  <c r="AF3580" i="12"/>
  <c r="AF3792" i="12"/>
  <c r="AF3699" i="12"/>
  <c r="AF3279" i="12"/>
  <c r="H3750" i="12"/>
  <c r="AF3750" i="12" s="1"/>
  <c r="AF3788" i="12"/>
  <c r="AF3891" i="12"/>
  <c r="AF3472" i="12"/>
  <c r="X179" i="12"/>
  <c r="Z179" i="12" s="1"/>
  <c r="X143" i="12"/>
  <c r="AA143" i="12" s="1"/>
  <c r="X199" i="12"/>
  <c r="Z199" i="12" s="1"/>
  <c r="X170" i="12"/>
  <c r="AA170" i="12" s="1"/>
  <c r="X240" i="12"/>
  <c r="Z240" i="12" s="1"/>
  <c r="X226" i="12"/>
  <c r="AA226" i="12" s="1"/>
  <c r="X138" i="12"/>
  <c r="Z138" i="12" s="1"/>
  <c r="X175" i="12"/>
  <c r="AA175" i="12" s="1"/>
  <c r="X139" i="12"/>
  <c r="Z139" i="12" s="1"/>
  <c r="X247" i="12"/>
  <c r="Z247" i="12" s="1"/>
  <c r="X252" i="12"/>
  <c r="AA252" i="12" s="1"/>
  <c r="X178" i="12"/>
  <c r="Z178" i="12" s="1"/>
  <c r="X255" i="12"/>
  <c r="Z255" i="12" s="1"/>
  <c r="X166" i="12"/>
  <c r="Z166" i="12" s="1"/>
  <c r="H139" i="12"/>
  <c r="AF139" i="12" s="1"/>
  <c r="H169" i="12"/>
  <c r="AF169" i="12" s="1"/>
  <c r="H135" i="12"/>
  <c r="AF135" i="12" s="1"/>
  <c r="H146" i="12"/>
  <c r="AF146" i="12" s="1"/>
  <c r="H226" i="12"/>
  <c r="AF226" i="12" s="1"/>
  <c r="H231" i="12"/>
  <c r="AF231" i="12" s="1"/>
  <c r="H293" i="12"/>
  <c r="AF293" i="12" s="1"/>
  <c r="H487" i="12"/>
  <c r="AF487" i="12" s="1"/>
  <c r="H163" i="12"/>
  <c r="AF163" i="12" s="1"/>
  <c r="H185" i="12"/>
  <c r="AF185" i="12" s="1"/>
  <c r="H204" i="12"/>
  <c r="AF204" i="12" s="1"/>
  <c r="H235" i="12"/>
  <c r="AF235" i="12" s="1"/>
  <c r="H206" i="12"/>
  <c r="AF206" i="12" s="1"/>
  <c r="H252" i="12"/>
  <c r="AF252" i="12" s="1"/>
  <c r="H171" i="12"/>
  <c r="AF171" i="12" s="1"/>
  <c r="H316" i="12"/>
  <c r="AF316" i="12" s="1"/>
  <c r="H160" i="12"/>
  <c r="AF160" i="12" s="1"/>
  <c r="H164" i="12"/>
  <c r="AF164" i="12" s="1"/>
  <c r="H170" i="12"/>
  <c r="AF170" i="12" s="1"/>
  <c r="H399" i="12"/>
  <c r="AF399" i="12" s="1"/>
  <c r="H198" i="12"/>
  <c r="AF198" i="12" s="1"/>
  <c r="H303" i="12"/>
  <c r="AF303" i="12" s="1"/>
  <c r="H379" i="12"/>
  <c r="AF379" i="12" s="1"/>
  <c r="H228" i="12"/>
  <c r="AF228" i="12" s="1"/>
  <c r="H237" i="12"/>
  <c r="AF237" i="12" s="1"/>
  <c r="H207" i="12"/>
  <c r="AF207" i="12" s="1"/>
  <c r="H248" i="12"/>
  <c r="AF248" i="12" s="1"/>
  <c r="H211" i="12"/>
  <c r="AF211" i="12" s="1"/>
  <c r="H138" i="12"/>
  <c r="AF138" i="12" s="1"/>
  <c r="H254" i="12"/>
  <c r="AF254" i="12" s="1"/>
  <c r="H249" i="12"/>
  <c r="AF249" i="12" s="1"/>
  <c r="H153" i="12"/>
  <c r="AF153" i="12" s="1"/>
  <c r="H267" i="12"/>
  <c r="AF267" i="12" s="1"/>
  <c r="H247" i="12"/>
  <c r="AF247" i="12" s="1"/>
  <c r="H178" i="12"/>
  <c r="AF178" i="12" s="1"/>
  <c r="L3921" i="12"/>
  <c r="M3921" i="12" s="1"/>
  <c r="L3908" i="12"/>
  <c r="M3908" i="12" s="1"/>
  <c r="L3930" i="12"/>
  <c r="M3930" i="12" s="1"/>
  <c r="L3927" i="12"/>
  <c r="M3927" i="12" s="1"/>
  <c r="L3916" i="12"/>
  <c r="M3916" i="12" s="1"/>
  <c r="L3889" i="12"/>
  <c r="M3889" i="12" s="1"/>
  <c r="L3920" i="12"/>
  <c r="M3920" i="12" s="1"/>
  <c r="L3931" i="12"/>
  <c r="M3931" i="12" s="1"/>
  <c r="L3902" i="12"/>
  <c r="M3902" i="12" s="1"/>
  <c r="L3919" i="12"/>
  <c r="M3919" i="12" s="1"/>
  <c r="L3911" i="12"/>
  <c r="M3911" i="12" s="1"/>
  <c r="L3904" i="12"/>
  <c r="M3904" i="12" s="1"/>
  <c r="L3900" i="12"/>
  <c r="M3900" i="12" s="1"/>
  <c r="L3885" i="12"/>
  <c r="M3885" i="12" s="1"/>
  <c r="L3871" i="12"/>
  <c r="M3871" i="12" s="1"/>
  <c r="L3897" i="12"/>
  <c r="M3897" i="12" s="1"/>
  <c r="L3922" i="12"/>
  <c r="M3922" i="12" s="1"/>
  <c r="L3878" i="12"/>
  <c r="M3878" i="12" s="1"/>
  <c r="L3853" i="12"/>
  <c r="M3853" i="12" s="1"/>
  <c r="L3929" i="12"/>
  <c r="M3929" i="12" s="1"/>
  <c r="L3913" i="12"/>
  <c r="M3913" i="12" s="1"/>
  <c r="L3882" i="12"/>
  <c r="M3882" i="12" s="1"/>
  <c r="L3843" i="12"/>
  <c r="M3843" i="12" s="1"/>
  <c r="L3842" i="12"/>
  <c r="M3842" i="12" s="1"/>
  <c r="L3828" i="12"/>
  <c r="M3828" i="12" s="1"/>
  <c r="L3901" i="12"/>
  <c r="M3901" i="12" s="1"/>
  <c r="L3906" i="12"/>
  <c r="M3906" i="12" s="1"/>
  <c r="L3888" i="12"/>
  <c r="M3888" i="12" s="1"/>
  <c r="L3915" i="12"/>
  <c r="M3915" i="12" s="1"/>
  <c r="L3910" i="12"/>
  <c r="M3910" i="12" s="1"/>
  <c r="L3861" i="12"/>
  <c r="M3861" i="12" s="1"/>
  <c r="L3894" i="12"/>
  <c r="M3894" i="12" s="1"/>
  <c r="L3875" i="12"/>
  <c r="M3875" i="12" s="1"/>
  <c r="L3903" i="12"/>
  <c r="M3903" i="12" s="1"/>
  <c r="L3845" i="12"/>
  <c r="M3845" i="12" s="1"/>
  <c r="L3831" i="12"/>
  <c r="M3831" i="12" s="1"/>
  <c r="L3892" i="12"/>
  <c r="M3892" i="12" s="1"/>
  <c r="L3883" i="12"/>
  <c r="M3883" i="12" s="1"/>
  <c r="L3891" i="12"/>
  <c r="M3891" i="12" s="1"/>
  <c r="L3898" i="12"/>
  <c r="M3898" i="12" s="1"/>
  <c r="L3905" i="12"/>
  <c r="M3905" i="12" s="1"/>
  <c r="L3912" i="12"/>
  <c r="M3912" i="12" s="1"/>
  <c r="L3899" i="12"/>
  <c r="M3899" i="12" s="1"/>
  <c r="L3926" i="12"/>
  <c r="M3926" i="12" s="1"/>
  <c r="L3886" i="12"/>
  <c r="M3886" i="12" s="1"/>
  <c r="L3887" i="12"/>
  <c r="M3887" i="12" s="1"/>
  <c r="L3907" i="12"/>
  <c r="M3907" i="12" s="1"/>
  <c r="L3925" i="12"/>
  <c r="M3925" i="12" s="1"/>
  <c r="L3934" i="12"/>
  <c r="M3934" i="12" s="1"/>
  <c r="L3896" i="12"/>
  <c r="M3896" i="12" s="1"/>
  <c r="L3893" i="12"/>
  <c r="M3893" i="12" s="1"/>
  <c r="L3918" i="12"/>
  <c r="M3918" i="12" s="1"/>
  <c r="L3884" i="12"/>
  <c r="M3884" i="12" s="1"/>
  <c r="L3917" i="12"/>
  <c r="M3917" i="12" s="1"/>
  <c r="L3914" i="12"/>
  <c r="M3914" i="12" s="1"/>
  <c r="L3909" i="12"/>
  <c r="M3909" i="12" s="1"/>
  <c r="L3824" i="12"/>
  <c r="M3824" i="12" s="1"/>
  <c r="L3881" i="12"/>
  <c r="M3881" i="12" s="1"/>
  <c r="L3835" i="12"/>
  <c r="M3835" i="12" s="1"/>
  <c r="L3818" i="12"/>
  <c r="M3818" i="12" s="1"/>
  <c r="L3924" i="12"/>
  <c r="M3924" i="12" s="1"/>
  <c r="L3840" i="12"/>
  <c r="M3840" i="12" s="1"/>
  <c r="L3748" i="12"/>
  <c r="M3748" i="12" s="1"/>
  <c r="L3928" i="12"/>
  <c r="M3928" i="12" s="1"/>
  <c r="L3895" i="12"/>
  <c r="M3895" i="12" s="1"/>
  <c r="L3869" i="12"/>
  <c r="M3869" i="12" s="1"/>
  <c r="L3707" i="12"/>
  <c r="M3707" i="12" s="1"/>
  <c r="L3810" i="12"/>
  <c r="M3810" i="12" s="1"/>
  <c r="L3770" i="12"/>
  <c r="M3770" i="12" s="1"/>
  <c r="L3797" i="12"/>
  <c r="M3797" i="12" s="1"/>
  <c r="L3741" i="12"/>
  <c r="M3741" i="12" s="1"/>
  <c r="L3933" i="12"/>
  <c r="M3933" i="12" s="1"/>
  <c r="L3692" i="12"/>
  <c r="M3692" i="12" s="1"/>
  <c r="L3838" i="12"/>
  <c r="M3838" i="12" s="1"/>
  <c r="L3696" i="12"/>
  <c r="M3696" i="12" s="1"/>
  <c r="L3630" i="12"/>
  <c r="M3630" i="12" s="1"/>
  <c r="L3855" i="12"/>
  <c r="M3855" i="12" s="1"/>
  <c r="L3722" i="12"/>
  <c r="M3722" i="12" s="1"/>
  <c r="L3688" i="12"/>
  <c r="M3688" i="12" s="1"/>
  <c r="L3805" i="12"/>
  <c r="M3805" i="12" s="1"/>
  <c r="L3773" i="12"/>
  <c r="M3773" i="12" s="1"/>
  <c r="L3859" i="12"/>
  <c r="M3859" i="12" s="1"/>
  <c r="L3787" i="12"/>
  <c r="M3787" i="12" s="1"/>
  <c r="L3800" i="12"/>
  <c r="M3800" i="12" s="1"/>
  <c r="L3750" i="12"/>
  <c r="M3750" i="12" s="1"/>
  <c r="L3799" i="12"/>
  <c r="M3799" i="12" s="1"/>
  <c r="L3758" i="12"/>
  <c r="M3758" i="12" s="1"/>
  <c r="L3653" i="12"/>
  <c r="M3653" i="12" s="1"/>
  <c r="L3668" i="12"/>
  <c r="M3668" i="12" s="1"/>
  <c r="L3932" i="12"/>
  <c r="M3932" i="12" s="1"/>
  <c r="L3890" i="12"/>
  <c r="M3890" i="12" s="1"/>
  <c r="L3872" i="12"/>
  <c r="M3872" i="12" s="1"/>
  <c r="L3820" i="12"/>
  <c r="M3820" i="12" s="1"/>
  <c r="L3714" i="12"/>
  <c r="M3714" i="12" s="1"/>
  <c r="L3666" i="12"/>
  <c r="M3666" i="12" s="1"/>
  <c r="L3755" i="12"/>
  <c r="M3755" i="12" s="1"/>
  <c r="L3663" i="12"/>
  <c r="M3663" i="12" s="1"/>
  <c r="L3733" i="12"/>
  <c r="M3733" i="12" s="1"/>
  <c r="L3780" i="12"/>
  <c r="M3780" i="12" s="1"/>
  <c r="L3654" i="12"/>
  <c r="M3654" i="12" s="1"/>
  <c r="L3715" i="12"/>
  <c r="M3715" i="12" s="1"/>
  <c r="L3651" i="12"/>
  <c r="M3651" i="12" s="1"/>
  <c r="L3779" i="12"/>
  <c r="M3779" i="12" s="1"/>
  <c r="L3699" i="12"/>
  <c r="M3699" i="12" s="1"/>
  <c r="L3730" i="12"/>
  <c r="M3730" i="12" s="1"/>
  <c r="L3650" i="12"/>
  <c r="M3650" i="12" s="1"/>
  <c r="L3682" i="12"/>
  <c r="M3682" i="12" s="1"/>
  <c r="L3685" i="12"/>
  <c r="M3685" i="12" s="1"/>
  <c r="L3618" i="12"/>
  <c r="M3618" i="12" s="1"/>
  <c r="L3698" i="12"/>
  <c r="M3698" i="12" s="1"/>
  <c r="L3593" i="12"/>
  <c r="M3593" i="12" s="1"/>
  <c r="L3769" i="12"/>
  <c r="M3769" i="12" s="1"/>
  <c r="L3736" i="12"/>
  <c r="M3736" i="12" s="1"/>
  <c r="L3808" i="12"/>
  <c r="M3808" i="12" s="1"/>
  <c r="L3816" i="12"/>
  <c r="M3816" i="12" s="1"/>
  <c r="L3700" i="12"/>
  <c r="M3700" i="12" s="1"/>
  <c r="L3867" i="12"/>
  <c r="M3867" i="12" s="1"/>
  <c r="L3732" i="12"/>
  <c r="M3732" i="12" s="1"/>
  <c r="L3790" i="12"/>
  <c r="M3790" i="12" s="1"/>
  <c r="L3754" i="12"/>
  <c r="M3754" i="12" s="1"/>
  <c r="L3673" i="12"/>
  <c r="M3673" i="12" s="1"/>
  <c r="L3876" i="12"/>
  <c r="M3876" i="12" s="1"/>
  <c r="L3684" i="12"/>
  <c r="M3684" i="12" s="1"/>
  <c r="L3705" i="12"/>
  <c r="M3705" i="12" s="1"/>
  <c r="L3841" i="12"/>
  <c r="M3841" i="12" s="1"/>
  <c r="L3786" i="12"/>
  <c r="M3786" i="12" s="1"/>
  <c r="L3923" i="12"/>
  <c r="M3923" i="12" s="1"/>
  <c r="L3819" i="12"/>
  <c r="M3819" i="12" s="1"/>
  <c r="L3621" i="12"/>
  <c r="M3621" i="12" s="1"/>
  <c r="L3832" i="12"/>
  <c r="M3832" i="12" s="1"/>
  <c r="L3710" i="12"/>
  <c r="M3710" i="12" s="1"/>
  <c r="L3634" i="12"/>
  <c r="M3634" i="12" s="1"/>
  <c r="L3764" i="12"/>
  <c r="M3764" i="12" s="1"/>
  <c r="L3639" i="12"/>
  <c r="M3639" i="12" s="1"/>
  <c r="L3718" i="12"/>
  <c r="M3718" i="12" s="1"/>
  <c r="L3738" i="12"/>
  <c r="M3738" i="12" s="1"/>
  <c r="L3612" i="12"/>
  <c r="M3612" i="12" s="1"/>
  <c r="L3801" i="12"/>
  <c r="M3801" i="12" s="1"/>
  <c r="L3880" i="12"/>
  <c r="M3880" i="12" s="1"/>
  <c r="L3625" i="12"/>
  <c r="M3625" i="12" s="1"/>
  <c r="L3661" i="12"/>
  <c r="M3661" i="12" s="1"/>
  <c r="L3850" i="12"/>
  <c r="M3850" i="12" s="1"/>
  <c r="L3804" i="12"/>
  <c r="M3804" i="12" s="1"/>
  <c r="L3687" i="12"/>
  <c r="M3687" i="12" s="1"/>
  <c r="L3610" i="12"/>
  <c r="M3610" i="12" s="1"/>
  <c r="L3719" i="12"/>
  <c r="M3719" i="12" s="1"/>
  <c r="L3728" i="12"/>
  <c r="M3728" i="12" s="1"/>
  <c r="L3669" i="12"/>
  <c r="M3669" i="12" s="1"/>
  <c r="L3605" i="12"/>
  <c r="M3605" i="12" s="1"/>
  <c r="L3809" i="12"/>
  <c r="M3809" i="12" s="1"/>
  <c r="L3830" i="12"/>
  <c r="M3830" i="12" s="1"/>
  <c r="L3724" i="12"/>
  <c r="M3724" i="12" s="1"/>
  <c r="L3864" i="12"/>
  <c r="M3864" i="12" s="1"/>
  <c r="L3760" i="12"/>
  <c r="M3760" i="12" s="1"/>
  <c r="L3866" i="12"/>
  <c r="M3866" i="12" s="1"/>
  <c r="L3664" i="12"/>
  <c r="M3664" i="12" s="1"/>
  <c r="L3844" i="12"/>
  <c r="M3844" i="12" s="1"/>
  <c r="L3712" i="12"/>
  <c r="M3712" i="12" s="1"/>
  <c r="L3877" i="12"/>
  <c r="M3877" i="12" s="1"/>
  <c r="L3746" i="12"/>
  <c r="M3746" i="12" s="1"/>
  <c r="L3628" i="12"/>
  <c r="M3628" i="12" s="1"/>
  <c r="L3739" i="12"/>
  <c r="M3739" i="12" s="1"/>
  <c r="L3674" i="12"/>
  <c r="M3674" i="12" s="1"/>
  <c r="L3606" i="12"/>
  <c r="M3606" i="12" s="1"/>
  <c r="L3762" i="12"/>
  <c r="M3762" i="12" s="1"/>
  <c r="L3792" i="12"/>
  <c r="M3792" i="12" s="1"/>
  <c r="L3839" i="12"/>
  <c r="M3839" i="12" s="1"/>
  <c r="L3863" i="12"/>
  <c r="M3863" i="12" s="1"/>
  <c r="L3751" i="12"/>
  <c r="M3751" i="12" s="1"/>
  <c r="L3614" i="12"/>
  <c r="M3614" i="12" s="1"/>
  <c r="L3774" i="12"/>
  <c r="M3774" i="12" s="1"/>
  <c r="L3763" i="12"/>
  <c r="M3763" i="12" s="1"/>
  <c r="L3675" i="12"/>
  <c r="M3675" i="12" s="1"/>
  <c r="L3681" i="12"/>
  <c r="M3681" i="12" s="1"/>
  <c r="L3862" i="12"/>
  <c r="M3862" i="12" s="1"/>
  <c r="L3753" i="12"/>
  <c r="M3753" i="12" s="1"/>
  <c r="L3659" i="12"/>
  <c r="M3659" i="12" s="1"/>
  <c r="L3848" i="12"/>
  <c r="M3848" i="12" s="1"/>
  <c r="L3626" i="12"/>
  <c r="M3626" i="12" s="1"/>
  <c r="L3656" i="12"/>
  <c r="M3656" i="12" s="1"/>
  <c r="L3645" i="12"/>
  <c r="M3645" i="12" s="1"/>
  <c r="L3802" i="12"/>
  <c r="M3802" i="12" s="1"/>
  <c r="L3765" i="12"/>
  <c r="M3765" i="12" s="1"/>
  <c r="L3794" i="12"/>
  <c r="M3794" i="12" s="1"/>
  <c r="L3785" i="12"/>
  <c r="M3785" i="12" s="1"/>
  <c r="L3793" i="12"/>
  <c r="M3793" i="12" s="1"/>
  <c r="L3672" i="12"/>
  <c r="M3672" i="12" s="1"/>
  <c r="L3807" i="12"/>
  <c r="M3807" i="12" s="1"/>
  <c r="L3852" i="12"/>
  <c r="M3852" i="12" s="1"/>
  <c r="L3713" i="12"/>
  <c r="M3713" i="12" s="1"/>
  <c r="L3695" i="12"/>
  <c r="M3695" i="12" s="1"/>
  <c r="L3711" i="12"/>
  <c r="M3711" i="12" s="1"/>
  <c r="L3778" i="12"/>
  <c r="M3778" i="12" s="1"/>
  <c r="L3857" i="12"/>
  <c r="M3857" i="12" s="1"/>
  <c r="L3749" i="12"/>
  <c r="M3749" i="12" s="1"/>
  <c r="L3636" i="12"/>
  <c r="M3636" i="12" s="1"/>
  <c r="L3776" i="12"/>
  <c r="M3776" i="12" s="1"/>
  <c r="L3854" i="12"/>
  <c r="M3854" i="12" s="1"/>
  <c r="L3691" i="12"/>
  <c r="M3691" i="12" s="1"/>
  <c r="L3813" i="12"/>
  <c r="M3813" i="12" s="1"/>
  <c r="L3706" i="12"/>
  <c r="M3706" i="12" s="1"/>
  <c r="L3644" i="12"/>
  <c r="M3644" i="12" s="1"/>
  <c r="L3737" i="12"/>
  <c r="M3737" i="12" s="1"/>
  <c r="L3596" i="12"/>
  <c r="M3596" i="12" s="1"/>
  <c r="L3803" i="12"/>
  <c r="M3803" i="12" s="1"/>
  <c r="L3789" i="12"/>
  <c r="M3789" i="12" s="1"/>
  <c r="L3680" i="12"/>
  <c r="M3680" i="12" s="1"/>
  <c r="L3649" i="12"/>
  <c r="M3649" i="12" s="1"/>
  <c r="L3865" i="12"/>
  <c r="M3865" i="12" s="1"/>
  <c r="L3756" i="12"/>
  <c r="M3756" i="12" s="1"/>
  <c r="L3782" i="12"/>
  <c r="M3782" i="12" s="1"/>
  <c r="L3766" i="12"/>
  <c r="M3766" i="12" s="1"/>
  <c r="L3676" i="12"/>
  <c r="M3676" i="12" s="1"/>
  <c r="L3638" i="12"/>
  <c r="M3638" i="12" s="1"/>
  <c r="L3777" i="12"/>
  <c r="M3777" i="12" s="1"/>
  <c r="L3784" i="12"/>
  <c r="M3784" i="12" s="1"/>
  <c r="L3858" i="12"/>
  <c r="M3858" i="12" s="1"/>
  <c r="L3742" i="12"/>
  <c r="M3742" i="12" s="1"/>
  <c r="L3642" i="12"/>
  <c r="M3642" i="12" s="1"/>
  <c r="L3817" i="12"/>
  <c r="M3817" i="12" s="1"/>
  <c r="L3703" i="12"/>
  <c r="M3703" i="12" s="1"/>
  <c r="L3812" i="12"/>
  <c r="M3812" i="12" s="1"/>
  <c r="L3814" i="12"/>
  <c r="M3814" i="12" s="1"/>
  <c r="L3704" i="12"/>
  <c r="M3704" i="12" s="1"/>
  <c r="L3662" i="12"/>
  <c r="M3662" i="12" s="1"/>
  <c r="L3767" i="12"/>
  <c r="M3767" i="12" s="1"/>
  <c r="L3627" i="12"/>
  <c r="M3627" i="12" s="1"/>
  <c r="L3798" i="12"/>
  <c r="M3798" i="12" s="1"/>
  <c r="L3829" i="12"/>
  <c r="M3829" i="12" s="1"/>
  <c r="L3708" i="12"/>
  <c r="M3708" i="12" s="1"/>
  <c r="L3879" i="12"/>
  <c r="M3879" i="12" s="1"/>
  <c r="L3720" i="12"/>
  <c r="M3720" i="12" s="1"/>
  <c r="L3731" i="12"/>
  <c r="M3731" i="12" s="1"/>
  <c r="L3856" i="12"/>
  <c r="M3856" i="12" s="1"/>
  <c r="L3811" i="12"/>
  <c r="M3811" i="12" s="1"/>
  <c r="L3670" i="12"/>
  <c r="M3670" i="12" s="1"/>
  <c r="L3827" i="12"/>
  <c r="M3827" i="12" s="1"/>
  <c r="L3836" i="12"/>
  <c r="M3836" i="12" s="1"/>
  <c r="L3716" i="12"/>
  <c r="M3716" i="12" s="1"/>
  <c r="L3717" i="12"/>
  <c r="M3717" i="12" s="1"/>
  <c r="L3783" i="12"/>
  <c r="M3783" i="12" s="1"/>
  <c r="L3686" i="12"/>
  <c r="M3686" i="12" s="1"/>
  <c r="L3726" i="12"/>
  <c r="M3726" i="12" s="1"/>
  <c r="L3744" i="12"/>
  <c r="M3744" i="12" s="1"/>
  <c r="L3677" i="12"/>
  <c r="M3677" i="12" s="1"/>
  <c r="L3815" i="12"/>
  <c r="M3815" i="12" s="1"/>
  <c r="L3721" i="12"/>
  <c r="M3721" i="12" s="1"/>
  <c r="L3697" i="12"/>
  <c r="M3697" i="12" s="1"/>
  <c r="L3745" i="12"/>
  <c r="M3745" i="12" s="1"/>
  <c r="L3641" i="12"/>
  <c r="M3641" i="12" s="1"/>
  <c r="L3833" i="12"/>
  <c r="M3833" i="12" s="1"/>
  <c r="L3825" i="12"/>
  <c r="M3825" i="12" s="1"/>
  <c r="L3873" i="12"/>
  <c r="M3873" i="12" s="1"/>
  <c r="L3846" i="12"/>
  <c r="M3846" i="12" s="1"/>
  <c r="L3743" i="12"/>
  <c r="M3743" i="12" s="1"/>
  <c r="L3796" i="12"/>
  <c r="M3796" i="12" s="1"/>
  <c r="L3849" i="12"/>
  <c r="M3849" i="12" s="1"/>
  <c r="L3868" i="12"/>
  <c r="M3868" i="12" s="1"/>
  <c r="L3709" i="12"/>
  <c r="M3709" i="12" s="1"/>
  <c r="L3874" i="12"/>
  <c r="M3874" i="12" s="1"/>
  <c r="L3795" i="12"/>
  <c r="M3795" i="12" s="1"/>
  <c r="L3734" i="12"/>
  <c r="M3734" i="12" s="1"/>
  <c r="L3781" i="12"/>
  <c r="M3781" i="12" s="1"/>
  <c r="L3690" i="12"/>
  <c r="M3690" i="12" s="1"/>
  <c r="L3860" i="12"/>
  <c r="M3860" i="12" s="1"/>
  <c r="L3729" i="12"/>
  <c r="M3729" i="12" s="1"/>
  <c r="L3723" i="12"/>
  <c r="M3723" i="12" s="1"/>
  <c r="L3694" i="12"/>
  <c r="M3694" i="12" s="1"/>
  <c r="L3806" i="12"/>
  <c r="M3806" i="12" s="1"/>
  <c r="L3837" i="12"/>
  <c r="M3837" i="12" s="1"/>
  <c r="L3822" i="12"/>
  <c r="M3822" i="12" s="1"/>
  <c r="L3740" i="12"/>
  <c r="M3740" i="12" s="1"/>
  <c r="L3847" i="12"/>
  <c r="M3847" i="12" s="1"/>
  <c r="L3609" i="12"/>
  <c r="M3609" i="12" s="1"/>
  <c r="L3683" i="12"/>
  <c r="M3683" i="12" s="1"/>
  <c r="L3752" i="12"/>
  <c r="M3752" i="12" s="1"/>
  <c r="L3826" i="12"/>
  <c r="M3826" i="12" s="1"/>
  <c r="L3772" i="12"/>
  <c r="M3772" i="12" s="1"/>
  <c r="L3652" i="12"/>
  <c r="M3652" i="12" s="1"/>
  <c r="L3870" i="12"/>
  <c r="M3870" i="12" s="1"/>
  <c r="L3665" i="12"/>
  <c r="M3665" i="12" s="1"/>
  <c r="L3693" i="12"/>
  <c r="M3693" i="12" s="1"/>
  <c r="L3821" i="12"/>
  <c r="M3821" i="12" s="1"/>
  <c r="L3660" i="12"/>
  <c r="M3660" i="12" s="1"/>
  <c r="L3788" i="12"/>
  <c r="M3788" i="12" s="1"/>
  <c r="L3702" i="12"/>
  <c r="M3702" i="12" s="1"/>
  <c r="L3791" i="12"/>
  <c r="M3791" i="12" s="1"/>
  <c r="L3657" i="12"/>
  <c r="M3657" i="12" s="1"/>
  <c r="L3727" i="12"/>
  <c r="M3727" i="12" s="1"/>
  <c r="L3757" i="12"/>
  <c r="M3757" i="12" s="1"/>
  <c r="L3747" i="12"/>
  <c r="M3747" i="12" s="1"/>
  <c r="L3725" i="12"/>
  <c r="M3725" i="12" s="1"/>
  <c r="L3479" i="12"/>
  <c r="M3479" i="12" s="1"/>
  <c r="L3678" i="12"/>
  <c r="M3678" i="12" s="1"/>
  <c r="L3759" i="12"/>
  <c r="M3759" i="12" s="1"/>
  <c r="L3671" i="12"/>
  <c r="M3671" i="12" s="1"/>
  <c r="L3834" i="12"/>
  <c r="M3834" i="12" s="1"/>
  <c r="L3679" i="12"/>
  <c r="M3679" i="12" s="1"/>
  <c r="L3611" i="12"/>
  <c r="M3611" i="12" s="1"/>
  <c r="L3487" i="12"/>
  <c r="M3487" i="12" s="1"/>
  <c r="L3446" i="12"/>
  <c r="M3446" i="12" s="1"/>
  <c r="L3409" i="12"/>
  <c r="M3409" i="12" s="1"/>
  <c r="L3462" i="12"/>
  <c r="M3462" i="12" s="1"/>
  <c r="L3465" i="12"/>
  <c r="M3465" i="12" s="1"/>
  <c r="L3600" i="12"/>
  <c r="M3600" i="12" s="1"/>
  <c r="L3541" i="12"/>
  <c r="M3541" i="12" s="1"/>
  <c r="L3471" i="12"/>
  <c r="M3471" i="12" s="1"/>
  <c r="L3489" i="12"/>
  <c r="M3489" i="12" s="1"/>
  <c r="L3413" i="12"/>
  <c r="M3413" i="12" s="1"/>
  <c r="L3441" i="12"/>
  <c r="M3441" i="12" s="1"/>
  <c r="L3597" i="12"/>
  <c r="M3597" i="12" s="1"/>
  <c r="L3823" i="12"/>
  <c r="M3823" i="12" s="1"/>
  <c r="L3616" i="12"/>
  <c r="M3616" i="12" s="1"/>
  <c r="L3486" i="12"/>
  <c r="M3486" i="12" s="1"/>
  <c r="L3551" i="12"/>
  <c r="M3551" i="12" s="1"/>
  <c r="L3546" i="12"/>
  <c r="M3546" i="12" s="1"/>
  <c r="L3426" i="12"/>
  <c r="M3426" i="12" s="1"/>
  <c r="L3566" i="12"/>
  <c r="M3566" i="12" s="1"/>
  <c r="L3851" i="12"/>
  <c r="M3851" i="12" s="1"/>
  <c r="L3735" i="12"/>
  <c r="M3735" i="12" s="1"/>
  <c r="L3701" i="12"/>
  <c r="M3701" i="12" s="1"/>
  <c r="L3488" i="12"/>
  <c r="M3488" i="12" s="1"/>
  <c r="L3522" i="12"/>
  <c r="M3522" i="12" s="1"/>
  <c r="L3689" i="12"/>
  <c r="M3689" i="12" s="1"/>
  <c r="L3623" i="12"/>
  <c r="M3623" i="12" s="1"/>
  <c r="L3448" i="12"/>
  <c r="M3448" i="12" s="1"/>
  <c r="L3579" i="12"/>
  <c r="M3579" i="12" s="1"/>
  <c r="L3598" i="12"/>
  <c r="M3598" i="12" s="1"/>
  <c r="L3365" i="12"/>
  <c r="M3365" i="12" s="1"/>
  <c r="L3768" i="12"/>
  <c r="M3768" i="12" s="1"/>
  <c r="L3603" i="12"/>
  <c r="M3603" i="12" s="1"/>
  <c r="L3455" i="12"/>
  <c r="M3455" i="12" s="1"/>
  <c r="L3601" i="12"/>
  <c r="M3601" i="12" s="1"/>
  <c r="L3474" i="12"/>
  <c r="M3474" i="12" s="1"/>
  <c r="L3445" i="12"/>
  <c r="M3445" i="12" s="1"/>
  <c r="L3503" i="12"/>
  <c r="M3503" i="12" s="1"/>
  <c r="L3385" i="12"/>
  <c r="M3385" i="12" s="1"/>
  <c r="L3549" i="12"/>
  <c r="M3549" i="12" s="1"/>
  <c r="L3667" i="12"/>
  <c r="M3667" i="12" s="1"/>
  <c r="L3576" i="12"/>
  <c r="M3576" i="12" s="1"/>
  <c r="L3775" i="12"/>
  <c r="M3775" i="12" s="1"/>
  <c r="L3586" i="12"/>
  <c r="M3586" i="12" s="1"/>
  <c r="L3519" i="12"/>
  <c r="M3519" i="12" s="1"/>
  <c r="L3584" i="12"/>
  <c r="M3584" i="12" s="1"/>
  <c r="L3430" i="12"/>
  <c r="M3430" i="12" s="1"/>
  <c r="L3761" i="12"/>
  <c r="M3761" i="12" s="1"/>
  <c r="L3655" i="12"/>
  <c r="M3655" i="12" s="1"/>
  <c r="L3771" i="12"/>
  <c r="M3771" i="12" s="1"/>
  <c r="L3583" i="12"/>
  <c r="M3583" i="12" s="1"/>
  <c r="L3540" i="12"/>
  <c r="M3540" i="12" s="1"/>
  <c r="L3379" i="12"/>
  <c r="M3379" i="12" s="1"/>
  <c r="L3646" i="12"/>
  <c r="M3646" i="12" s="1"/>
  <c r="L3399" i="12"/>
  <c r="M3399" i="12" s="1"/>
  <c r="L3539" i="12"/>
  <c r="M3539" i="12" s="1"/>
  <c r="L3442" i="12"/>
  <c r="M3442" i="12" s="1"/>
  <c r="L3557" i="12"/>
  <c r="M3557" i="12" s="1"/>
  <c r="L3511" i="12"/>
  <c r="M3511" i="12" s="1"/>
  <c r="L3370" i="12"/>
  <c r="M3370" i="12" s="1"/>
  <c r="L3544" i="12"/>
  <c r="M3544" i="12" s="1"/>
  <c r="L3637" i="12"/>
  <c r="M3637" i="12" s="1"/>
  <c r="L3500" i="12"/>
  <c r="M3500" i="12" s="1"/>
  <c r="L3485" i="12"/>
  <c r="M3485" i="12" s="1"/>
  <c r="L3558" i="12"/>
  <c r="M3558" i="12" s="1"/>
  <c r="L3622" i="12"/>
  <c r="M3622" i="12" s="1"/>
  <c r="L3496" i="12"/>
  <c r="M3496" i="12" s="1"/>
  <c r="L3468" i="12"/>
  <c r="M3468" i="12" s="1"/>
  <c r="L3438" i="12"/>
  <c r="M3438" i="12" s="1"/>
  <c r="L3481" i="12"/>
  <c r="M3481" i="12" s="1"/>
  <c r="L3447" i="12"/>
  <c r="M3447" i="12" s="1"/>
  <c r="L3569" i="12"/>
  <c r="M3569" i="12" s="1"/>
  <c r="L3548" i="12"/>
  <c r="M3548" i="12" s="1"/>
  <c r="L3528" i="12"/>
  <c r="M3528" i="12" s="1"/>
  <c r="L3594" i="12"/>
  <c r="M3594" i="12" s="1"/>
  <c r="L3501" i="12"/>
  <c r="M3501" i="12" s="1"/>
  <c r="L3527" i="12"/>
  <c r="M3527" i="12" s="1"/>
  <c r="L3581" i="12"/>
  <c r="M3581" i="12" s="1"/>
  <c r="L3518" i="12"/>
  <c r="M3518" i="12" s="1"/>
  <c r="L3425" i="12"/>
  <c r="M3425" i="12" s="1"/>
  <c r="L3619" i="12"/>
  <c r="M3619" i="12" s="1"/>
  <c r="L3553" i="12"/>
  <c r="M3553" i="12" s="1"/>
  <c r="L3510" i="12"/>
  <c r="M3510" i="12" s="1"/>
  <c r="L3367" i="12"/>
  <c r="M3367" i="12" s="1"/>
  <c r="L3580" i="12"/>
  <c r="M3580" i="12" s="1"/>
  <c r="L3504" i="12"/>
  <c r="M3504" i="12" s="1"/>
  <c r="L3377" i="12"/>
  <c r="M3377" i="12" s="1"/>
  <c r="L3648" i="12"/>
  <c r="M3648" i="12" s="1"/>
  <c r="L3538" i="12"/>
  <c r="M3538" i="12" s="1"/>
  <c r="L3520" i="12"/>
  <c r="M3520" i="12" s="1"/>
  <c r="L3512" i="12"/>
  <c r="M3512" i="12" s="1"/>
  <c r="L3444" i="12"/>
  <c r="M3444" i="12" s="1"/>
  <c r="L3542" i="12"/>
  <c r="M3542" i="12" s="1"/>
  <c r="L3516" i="12"/>
  <c r="M3516" i="12" s="1"/>
  <c r="L3457" i="12"/>
  <c r="M3457" i="12" s="1"/>
  <c r="L3523" i="12"/>
  <c r="M3523" i="12" s="1"/>
  <c r="L3536" i="12"/>
  <c r="M3536" i="12" s="1"/>
  <c r="L3530" i="12"/>
  <c r="M3530" i="12" s="1"/>
  <c r="L3532" i="12"/>
  <c r="M3532" i="12" s="1"/>
  <c r="L3550" i="12"/>
  <c r="M3550" i="12" s="1"/>
  <c r="L3439" i="12"/>
  <c r="M3439" i="12" s="1"/>
  <c r="L3366" i="12"/>
  <c r="M3366" i="12" s="1"/>
  <c r="L3559" i="12"/>
  <c r="M3559" i="12" s="1"/>
  <c r="L3515" i="12"/>
  <c r="M3515" i="12" s="1"/>
  <c r="L3565" i="12"/>
  <c r="M3565" i="12" s="1"/>
  <c r="L3428" i="12"/>
  <c r="M3428" i="12" s="1"/>
  <c r="L3526" i="12"/>
  <c r="M3526" i="12" s="1"/>
  <c r="L3453" i="12"/>
  <c r="M3453" i="12" s="1"/>
  <c r="L3524" i="12"/>
  <c r="M3524" i="12" s="1"/>
  <c r="L3658" i="12"/>
  <c r="M3658" i="12" s="1"/>
  <c r="L3415" i="12"/>
  <c r="M3415" i="12" s="1"/>
  <c r="L3393" i="12"/>
  <c r="M3393" i="12" s="1"/>
  <c r="L3517" i="12"/>
  <c r="M3517" i="12" s="1"/>
  <c r="L3480" i="12"/>
  <c r="M3480" i="12" s="1"/>
  <c r="L3509" i="12"/>
  <c r="M3509" i="12" s="1"/>
  <c r="L3599" i="12"/>
  <c r="M3599" i="12" s="1"/>
  <c r="L3394" i="12"/>
  <c r="M3394" i="12" s="1"/>
  <c r="L3482" i="12"/>
  <c r="M3482" i="12" s="1"/>
  <c r="L3414" i="12"/>
  <c r="M3414" i="12" s="1"/>
  <c r="L3574" i="12"/>
  <c r="M3574" i="12" s="1"/>
  <c r="L3573" i="12"/>
  <c r="M3573" i="12" s="1"/>
  <c r="L3463" i="12"/>
  <c r="M3463" i="12" s="1"/>
  <c r="L3607" i="12"/>
  <c r="M3607" i="12" s="1"/>
  <c r="L3635" i="12"/>
  <c r="M3635" i="12" s="1"/>
  <c r="L3431" i="12"/>
  <c r="M3431" i="12" s="1"/>
  <c r="L3568" i="12"/>
  <c r="M3568" i="12" s="1"/>
  <c r="L3497" i="12"/>
  <c r="M3497" i="12" s="1"/>
  <c r="L3552" i="12"/>
  <c r="M3552" i="12" s="1"/>
  <c r="L3571" i="12"/>
  <c r="M3571" i="12" s="1"/>
  <c r="L3380" i="12"/>
  <c r="M3380" i="12" s="1"/>
  <c r="L3498" i="12"/>
  <c r="M3498" i="12" s="1"/>
  <c r="L3466" i="12"/>
  <c r="M3466" i="12" s="1"/>
  <c r="L3589" i="12"/>
  <c r="M3589" i="12" s="1"/>
  <c r="L3567" i="12"/>
  <c r="M3567" i="12" s="1"/>
  <c r="L3434" i="12"/>
  <c r="M3434" i="12" s="1"/>
  <c r="L3408" i="12"/>
  <c r="M3408" i="12" s="1"/>
  <c r="L3647" i="12"/>
  <c r="M3647" i="12" s="1"/>
  <c r="L3535" i="12"/>
  <c r="M3535" i="12" s="1"/>
  <c r="L3477" i="12"/>
  <c r="M3477" i="12" s="1"/>
  <c r="L3395" i="12"/>
  <c r="M3395" i="12" s="1"/>
  <c r="L3615" i="12"/>
  <c r="M3615" i="12" s="1"/>
  <c r="L3555" i="12"/>
  <c r="M3555" i="12" s="1"/>
  <c r="L3483" i="12"/>
  <c r="M3483" i="12" s="1"/>
  <c r="L3440" i="12"/>
  <c r="M3440" i="12" s="1"/>
  <c r="L3475" i="12"/>
  <c r="M3475" i="12" s="1"/>
  <c r="L3407" i="12"/>
  <c r="M3407" i="12" s="1"/>
  <c r="L3420" i="12"/>
  <c r="M3420" i="12" s="1"/>
  <c r="L3592" i="12"/>
  <c r="M3592" i="12" s="1"/>
  <c r="L3563" i="12"/>
  <c r="M3563" i="12" s="1"/>
  <c r="L3643" i="12"/>
  <c r="M3643" i="12" s="1"/>
  <c r="L3590" i="12"/>
  <c r="M3590" i="12" s="1"/>
  <c r="L3554" i="12"/>
  <c r="M3554" i="12" s="1"/>
  <c r="L3364" i="12"/>
  <c r="M3364" i="12" s="1"/>
  <c r="L3371" i="12"/>
  <c r="M3371" i="12" s="1"/>
  <c r="L3507" i="12"/>
  <c r="M3507" i="12" s="1"/>
  <c r="L3456" i="12"/>
  <c r="M3456" i="12" s="1"/>
  <c r="L3543" i="12"/>
  <c r="M3543" i="12" s="1"/>
  <c r="L3452" i="12"/>
  <c r="M3452" i="12" s="1"/>
  <c r="L3469" i="12"/>
  <c r="M3469" i="12" s="1"/>
  <c r="L3529" i="12"/>
  <c r="M3529" i="12" s="1"/>
  <c r="L3464" i="12"/>
  <c r="M3464" i="12" s="1"/>
  <c r="L3562" i="12"/>
  <c r="M3562" i="12" s="1"/>
  <c r="L3513" i="12"/>
  <c r="M3513" i="12" s="1"/>
  <c r="L3514" i="12"/>
  <c r="M3514" i="12" s="1"/>
  <c r="L3451" i="12"/>
  <c r="M3451" i="12" s="1"/>
  <c r="L3577" i="12"/>
  <c r="M3577" i="12" s="1"/>
  <c r="L3508" i="12"/>
  <c r="M3508" i="12" s="1"/>
  <c r="L3422" i="12"/>
  <c r="M3422" i="12" s="1"/>
  <c r="L3506" i="12"/>
  <c r="M3506" i="12" s="1"/>
  <c r="L3493" i="12"/>
  <c r="M3493" i="12" s="1"/>
  <c r="L3374" i="12"/>
  <c r="M3374" i="12" s="1"/>
  <c r="L3537" i="12"/>
  <c r="M3537" i="12" s="1"/>
  <c r="L3363" i="12"/>
  <c r="M3363" i="12" s="1"/>
  <c r="L3591" i="12"/>
  <c r="M3591" i="12" s="1"/>
  <c r="L3427" i="12"/>
  <c r="M3427" i="12" s="1"/>
  <c r="L3629" i="12"/>
  <c r="M3629" i="12" s="1"/>
  <c r="L3575" i="12"/>
  <c r="M3575" i="12" s="1"/>
  <c r="L3433" i="12"/>
  <c r="M3433" i="12" s="1"/>
  <c r="L3450" i="12"/>
  <c r="M3450" i="12" s="1"/>
  <c r="L3375" i="12"/>
  <c r="M3375" i="12" s="1"/>
  <c r="L3476" i="12"/>
  <c r="M3476" i="12" s="1"/>
  <c r="L3402" i="12"/>
  <c r="M3402" i="12" s="1"/>
  <c r="L3436" i="12"/>
  <c r="M3436" i="12" s="1"/>
  <c r="L3372" i="12"/>
  <c r="M3372" i="12" s="1"/>
  <c r="L3392" i="12"/>
  <c r="M3392" i="12" s="1"/>
  <c r="L3578" i="12"/>
  <c r="M3578" i="12" s="1"/>
  <c r="L3449" i="12"/>
  <c r="M3449" i="12" s="1"/>
  <c r="L3401" i="12"/>
  <c r="M3401" i="12" s="1"/>
  <c r="L3484" i="12"/>
  <c r="M3484" i="12" s="1"/>
  <c r="L3423" i="12"/>
  <c r="M3423" i="12" s="1"/>
  <c r="L3525" i="12"/>
  <c r="M3525" i="12" s="1"/>
  <c r="L3467" i="12"/>
  <c r="M3467" i="12" s="1"/>
  <c r="L3381" i="12"/>
  <c r="M3381" i="12" s="1"/>
  <c r="L3521" i="12"/>
  <c r="M3521" i="12" s="1"/>
  <c r="L3585" i="12"/>
  <c r="M3585" i="12" s="1"/>
  <c r="L3421" i="12"/>
  <c r="M3421" i="12" s="1"/>
  <c r="L3495" i="12"/>
  <c r="M3495" i="12" s="1"/>
  <c r="L3382" i="12"/>
  <c r="M3382" i="12" s="1"/>
  <c r="L3572" i="12"/>
  <c r="M3572" i="12" s="1"/>
  <c r="L3632" i="12"/>
  <c r="M3632" i="12" s="1"/>
  <c r="L3435" i="12"/>
  <c r="M3435" i="12" s="1"/>
  <c r="L3368" i="12"/>
  <c r="M3368" i="12" s="1"/>
  <c r="L3588" i="12"/>
  <c r="M3588" i="12" s="1"/>
  <c r="L3400" i="12"/>
  <c r="M3400" i="12" s="1"/>
  <c r="L3556" i="12"/>
  <c r="M3556" i="12" s="1"/>
  <c r="L3608" i="12"/>
  <c r="M3608" i="12" s="1"/>
  <c r="L3531" i="12"/>
  <c r="M3531" i="12" s="1"/>
  <c r="L3478" i="12"/>
  <c r="M3478" i="12" s="1"/>
  <c r="L3416" i="12"/>
  <c r="M3416" i="12" s="1"/>
  <c r="L3470" i="12"/>
  <c r="M3470" i="12" s="1"/>
  <c r="L3490" i="12"/>
  <c r="M3490" i="12" s="1"/>
  <c r="L3570" i="12"/>
  <c r="M3570" i="12" s="1"/>
  <c r="L3533" i="12"/>
  <c r="M3533" i="12" s="1"/>
  <c r="L3620" i="12"/>
  <c r="M3620" i="12" s="1"/>
  <c r="L3499" i="12"/>
  <c r="M3499" i="12" s="1"/>
  <c r="L3386" i="12"/>
  <c r="M3386" i="12" s="1"/>
  <c r="L3443" i="12"/>
  <c r="M3443" i="12" s="1"/>
  <c r="L3398" i="12"/>
  <c r="M3398" i="12" s="1"/>
  <c r="L3564" i="12"/>
  <c r="M3564" i="12" s="1"/>
  <c r="L3472" i="12"/>
  <c r="M3472" i="12" s="1"/>
  <c r="L3376" i="12"/>
  <c r="M3376" i="12" s="1"/>
  <c r="L3587" i="12"/>
  <c r="M3587" i="12" s="1"/>
  <c r="L3437" i="12"/>
  <c r="M3437" i="12" s="1"/>
  <c r="L3604" i="12"/>
  <c r="M3604" i="12" s="1"/>
  <c r="L3406" i="12"/>
  <c r="M3406" i="12" s="1"/>
  <c r="L3492" i="12"/>
  <c r="M3492" i="12" s="1"/>
  <c r="L3582" i="12"/>
  <c r="M3582" i="12" s="1"/>
  <c r="L3633" i="12"/>
  <c r="M3633" i="12" s="1"/>
  <c r="L3595" i="12"/>
  <c r="M3595" i="12" s="1"/>
  <c r="L3345" i="12"/>
  <c r="M3345" i="12" s="1"/>
  <c r="L3631" i="12"/>
  <c r="M3631" i="12" s="1"/>
  <c r="L3494" i="12"/>
  <c r="M3494" i="12" s="1"/>
  <c r="L3505" i="12"/>
  <c r="M3505" i="12" s="1"/>
  <c r="L3602" i="12"/>
  <c r="M3602" i="12" s="1"/>
  <c r="L3624" i="12"/>
  <c r="M3624" i="12" s="1"/>
  <c r="L3491" i="12"/>
  <c r="M3491" i="12" s="1"/>
  <c r="L3388" i="12"/>
  <c r="M3388" i="12" s="1"/>
  <c r="L3561" i="12"/>
  <c r="M3561" i="12" s="1"/>
  <c r="L3403" i="12"/>
  <c r="M3403" i="12" s="1"/>
  <c r="L3411" i="12"/>
  <c r="M3411" i="12" s="1"/>
  <c r="L3339" i="12"/>
  <c r="M3339" i="12" s="1"/>
  <c r="L3473" i="12"/>
  <c r="M3473" i="12" s="1"/>
  <c r="L3613" i="12"/>
  <c r="M3613" i="12" s="1"/>
  <c r="L3459" i="12"/>
  <c r="M3459" i="12" s="1"/>
  <c r="L3458" i="12"/>
  <c r="M3458" i="12" s="1"/>
  <c r="L3331" i="12"/>
  <c r="M3331" i="12" s="1"/>
  <c r="L3190" i="12"/>
  <c r="M3190" i="12" s="1"/>
  <c r="L3187" i="12"/>
  <c r="M3187" i="12" s="1"/>
  <c r="L3215" i="12"/>
  <c r="M3215" i="12" s="1"/>
  <c r="L3461" i="12"/>
  <c r="M3461" i="12" s="1"/>
  <c r="L3362" i="12"/>
  <c r="M3362" i="12" s="1"/>
  <c r="L3545" i="12"/>
  <c r="M3545" i="12" s="1"/>
  <c r="L3346" i="12"/>
  <c r="M3346" i="12" s="1"/>
  <c r="L3236" i="12"/>
  <c r="M3236" i="12" s="1"/>
  <c r="L3391" i="12"/>
  <c r="M3391" i="12" s="1"/>
  <c r="L3640" i="12"/>
  <c r="M3640" i="12" s="1"/>
  <c r="L3373" i="12"/>
  <c r="M3373" i="12" s="1"/>
  <c r="L3534" i="12"/>
  <c r="M3534" i="12" s="1"/>
  <c r="L3502" i="12"/>
  <c r="M3502" i="12" s="1"/>
  <c r="L3560" i="12"/>
  <c r="M3560" i="12" s="1"/>
  <c r="L3286" i="12"/>
  <c r="M3286" i="12" s="1"/>
  <c r="L3547" i="12"/>
  <c r="M3547" i="12" s="1"/>
  <c r="L3460" i="12"/>
  <c r="M3460" i="12" s="1"/>
  <c r="L3419" i="12"/>
  <c r="M3419" i="12" s="1"/>
  <c r="L3188" i="12"/>
  <c r="M3188" i="12" s="1"/>
  <c r="L3387" i="12"/>
  <c r="M3387" i="12" s="1"/>
  <c r="L3432" i="12"/>
  <c r="M3432" i="12" s="1"/>
  <c r="L3617" i="12"/>
  <c r="M3617" i="12" s="1"/>
  <c r="L3354" i="12"/>
  <c r="M3354" i="12" s="1"/>
  <c r="L3186" i="12"/>
  <c r="M3186" i="12" s="1"/>
  <c r="L3378" i="12"/>
  <c r="M3378" i="12" s="1"/>
  <c r="L3254" i="12"/>
  <c r="M3254" i="12" s="1"/>
  <c r="L3255" i="12"/>
  <c r="M3255" i="12" s="1"/>
  <c r="L3214" i="12"/>
  <c r="M3214" i="12" s="1"/>
  <c r="L3174" i="12"/>
  <c r="M3174" i="12" s="1"/>
  <c r="L3203" i="12"/>
  <c r="M3203" i="12" s="1"/>
  <c r="L3327" i="12"/>
  <c r="M3327" i="12" s="1"/>
  <c r="L3256" i="12"/>
  <c r="M3256" i="12" s="1"/>
  <c r="L3178" i="12"/>
  <c r="M3178" i="12" s="1"/>
  <c r="L3239" i="12"/>
  <c r="M3239" i="12" s="1"/>
  <c r="L3307" i="12"/>
  <c r="M3307" i="12" s="1"/>
  <c r="L3128" i="12"/>
  <c r="M3128" i="12" s="1"/>
  <c r="L3319" i="12"/>
  <c r="M3319" i="12" s="1"/>
  <c r="L3189" i="12"/>
  <c r="M3189" i="12" s="1"/>
  <c r="L3191" i="12"/>
  <c r="M3191" i="12" s="1"/>
  <c r="L3305" i="12"/>
  <c r="M3305" i="12" s="1"/>
  <c r="L3306" i="12"/>
  <c r="M3306" i="12" s="1"/>
  <c r="L3208" i="12"/>
  <c r="M3208" i="12" s="1"/>
  <c r="L3193" i="12"/>
  <c r="M3193" i="12" s="1"/>
  <c r="L3312" i="12"/>
  <c r="M3312" i="12" s="1"/>
  <c r="L3259" i="12"/>
  <c r="M3259" i="12" s="1"/>
  <c r="L3283" i="12"/>
  <c r="M3283" i="12" s="1"/>
  <c r="L3231" i="12"/>
  <c r="M3231" i="12" s="1"/>
  <c r="L3389" i="12"/>
  <c r="M3389" i="12" s="1"/>
  <c r="L3351" i="12"/>
  <c r="M3351" i="12" s="1"/>
  <c r="L3296" i="12"/>
  <c r="M3296" i="12" s="1"/>
  <c r="L3194" i="12"/>
  <c r="M3194" i="12" s="1"/>
  <c r="L3200" i="12"/>
  <c r="M3200" i="12" s="1"/>
  <c r="L3352" i="12"/>
  <c r="M3352" i="12" s="1"/>
  <c r="L3301" i="12"/>
  <c r="M3301" i="12" s="1"/>
  <c r="L3131" i="12"/>
  <c r="M3131" i="12" s="1"/>
  <c r="L3279" i="12"/>
  <c r="M3279" i="12" s="1"/>
  <c r="L3238" i="12"/>
  <c r="M3238" i="12" s="1"/>
  <c r="L3321" i="12"/>
  <c r="M3321" i="12" s="1"/>
  <c r="L3261" i="12"/>
  <c r="M3261" i="12" s="1"/>
  <c r="L3328" i="12"/>
  <c r="M3328" i="12" s="1"/>
  <c r="L3166" i="12"/>
  <c r="M3166" i="12" s="1"/>
  <c r="L3245" i="12"/>
  <c r="M3245" i="12" s="1"/>
  <c r="L3124" i="12"/>
  <c r="M3124" i="12" s="1"/>
  <c r="L3417" i="12"/>
  <c r="M3417" i="12" s="1"/>
  <c r="L3270" i="12"/>
  <c r="M3270" i="12" s="1"/>
  <c r="L3336" i="12"/>
  <c r="M3336" i="12" s="1"/>
  <c r="L3291" i="12"/>
  <c r="M3291" i="12" s="1"/>
  <c r="L3325" i="12"/>
  <c r="M3325" i="12" s="1"/>
  <c r="L3137" i="12"/>
  <c r="M3137" i="12" s="1"/>
  <c r="L3289" i="12"/>
  <c r="M3289" i="12" s="1"/>
  <c r="L3211" i="12"/>
  <c r="M3211" i="12" s="1"/>
  <c r="L3302" i="12"/>
  <c r="M3302" i="12" s="1"/>
  <c r="L3185" i="12"/>
  <c r="M3185" i="12" s="1"/>
  <c r="L3205" i="12"/>
  <c r="M3205" i="12" s="1"/>
  <c r="L3429" i="12"/>
  <c r="M3429" i="12" s="1"/>
  <c r="L3159" i="12"/>
  <c r="M3159" i="12" s="1"/>
  <c r="L3397" i="12"/>
  <c r="M3397" i="12" s="1"/>
  <c r="L3229" i="12"/>
  <c r="M3229" i="12" s="1"/>
  <c r="L3163" i="12"/>
  <c r="M3163" i="12" s="1"/>
  <c r="L3199" i="12"/>
  <c r="M3199" i="12" s="1"/>
  <c r="L3454" i="12"/>
  <c r="M3454" i="12" s="1"/>
  <c r="L3258" i="12"/>
  <c r="M3258" i="12" s="1"/>
  <c r="L3152" i="12"/>
  <c r="M3152" i="12" s="1"/>
  <c r="L3329" i="12"/>
  <c r="M3329" i="12" s="1"/>
  <c r="L3303" i="12"/>
  <c r="M3303" i="12" s="1"/>
  <c r="L3257" i="12"/>
  <c r="M3257" i="12" s="1"/>
  <c r="L3213" i="12"/>
  <c r="M3213" i="12" s="1"/>
  <c r="L3227" i="12"/>
  <c r="M3227" i="12" s="1"/>
  <c r="L3220" i="12"/>
  <c r="M3220" i="12" s="1"/>
  <c r="L3176" i="12"/>
  <c r="M3176" i="12" s="1"/>
  <c r="L3232" i="12"/>
  <c r="M3232" i="12" s="1"/>
  <c r="L3165" i="12"/>
  <c r="M3165" i="12" s="1"/>
  <c r="L3167" i="12"/>
  <c r="M3167" i="12" s="1"/>
  <c r="L3410" i="12"/>
  <c r="M3410" i="12" s="1"/>
  <c r="L3216" i="12"/>
  <c r="M3216" i="12" s="1"/>
  <c r="L3210" i="12"/>
  <c r="M3210" i="12" s="1"/>
  <c r="L3268" i="12"/>
  <c r="M3268" i="12" s="1"/>
  <c r="L3202" i="12"/>
  <c r="M3202" i="12" s="1"/>
  <c r="L3244" i="12"/>
  <c r="M3244" i="12" s="1"/>
  <c r="L3271" i="12"/>
  <c r="M3271" i="12" s="1"/>
  <c r="L3293" i="12"/>
  <c r="M3293" i="12" s="1"/>
  <c r="L3310" i="12"/>
  <c r="M3310" i="12" s="1"/>
  <c r="L3223" i="12"/>
  <c r="M3223" i="12" s="1"/>
  <c r="L3357" i="12"/>
  <c r="M3357" i="12" s="1"/>
  <c r="L3299" i="12"/>
  <c r="M3299" i="12" s="1"/>
  <c r="L3222" i="12"/>
  <c r="M3222" i="12" s="1"/>
  <c r="L3281" i="12"/>
  <c r="M3281" i="12" s="1"/>
  <c r="L3249" i="12"/>
  <c r="M3249" i="12" s="1"/>
  <c r="L3332" i="12"/>
  <c r="M3332" i="12" s="1"/>
  <c r="L3235" i="12"/>
  <c r="M3235" i="12" s="1"/>
  <c r="L3313" i="12"/>
  <c r="M3313" i="12" s="1"/>
  <c r="L3226" i="12"/>
  <c r="M3226" i="12" s="1"/>
  <c r="L3132" i="12"/>
  <c r="M3132" i="12" s="1"/>
  <c r="L3412" i="12"/>
  <c r="M3412" i="12" s="1"/>
  <c r="L3330" i="12"/>
  <c r="M3330" i="12" s="1"/>
  <c r="L3277" i="12"/>
  <c r="M3277" i="12" s="1"/>
  <c r="L3251" i="12"/>
  <c r="M3251" i="12" s="1"/>
  <c r="L3295" i="12"/>
  <c r="M3295" i="12" s="1"/>
  <c r="L3181" i="12"/>
  <c r="M3181" i="12" s="1"/>
  <c r="L3240" i="12"/>
  <c r="M3240" i="12" s="1"/>
  <c r="L3360" i="12"/>
  <c r="M3360" i="12" s="1"/>
  <c r="L3315" i="12"/>
  <c r="M3315" i="12" s="1"/>
  <c r="L3390" i="12"/>
  <c r="M3390" i="12" s="1"/>
  <c r="L3246" i="12"/>
  <c r="M3246" i="12" s="1"/>
  <c r="L3317" i="12"/>
  <c r="M3317" i="12" s="1"/>
  <c r="L3157" i="12"/>
  <c r="M3157" i="12" s="1"/>
  <c r="L3350" i="12"/>
  <c r="M3350" i="12" s="1"/>
  <c r="L3274" i="12"/>
  <c r="M3274" i="12" s="1"/>
  <c r="L3253" i="12"/>
  <c r="M3253" i="12" s="1"/>
  <c r="L3243" i="12"/>
  <c r="M3243" i="12" s="1"/>
  <c r="L3158" i="12"/>
  <c r="M3158" i="12" s="1"/>
  <c r="L3206" i="12"/>
  <c r="M3206" i="12" s="1"/>
  <c r="L3316" i="12"/>
  <c r="M3316" i="12" s="1"/>
  <c r="L3280" i="12"/>
  <c r="M3280" i="12" s="1"/>
  <c r="L3297" i="12"/>
  <c r="M3297" i="12" s="1"/>
  <c r="L3418" i="12"/>
  <c r="M3418" i="12" s="1"/>
  <c r="L3333" i="12"/>
  <c r="M3333" i="12" s="1"/>
  <c r="L3300" i="12"/>
  <c r="M3300" i="12" s="1"/>
  <c r="L3252" i="12"/>
  <c r="M3252" i="12" s="1"/>
  <c r="L3135" i="12"/>
  <c r="M3135" i="12" s="1"/>
  <c r="L3184" i="12"/>
  <c r="M3184" i="12" s="1"/>
  <c r="L3355" i="12"/>
  <c r="M3355" i="12" s="1"/>
  <c r="L3212" i="12"/>
  <c r="M3212" i="12" s="1"/>
  <c r="L3219" i="12"/>
  <c r="M3219" i="12" s="1"/>
  <c r="L3309" i="12"/>
  <c r="M3309" i="12" s="1"/>
  <c r="L3228" i="12"/>
  <c r="M3228" i="12" s="1"/>
  <c r="L3304" i="12"/>
  <c r="M3304" i="12" s="1"/>
  <c r="L3207" i="12"/>
  <c r="M3207" i="12" s="1"/>
  <c r="L3161" i="12"/>
  <c r="M3161" i="12" s="1"/>
  <c r="L3292" i="12"/>
  <c r="M3292" i="12" s="1"/>
  <c r="L3156" i="12"/>
  <c r="M3156" i="12" s="1"/>
  <c r="L3323" i="12"/>
  <c r="M3323" i="12" s="1"/>
  <c r="L3358" i="12"/>
  <c r="M3358" i="12" s="1"/>
  <c r="L3179" i="12"/>
  <c r="M3179" i="12" s="1"/>
  <c r="L3129" i="12"/>
  <c r="M3129" i="12" s="1"/>
  <c r="L3136" i="12"/>
  <c r="M3136" i="12" s="1"/>
  <c r="L3247" i="12"/>
  <c r="M3247" i="12" s="1"/>
  <c r="L3359" i="12"/>
  <c r="M3359" i="12" s="1"/>
  <c r="L3170" i="12"/>
  <c r="M3170" i="12" s="1"/>
  <c r="L3122" i="12"/>
  <c r="M3122" i="12" s="1"/>
  <c r="L3335" i="12"/>
  <c r="M3335" i="12" s="1"/>
  <c r="L3237" i="12"/>
  <c r="M3237" i="12" s="1"/>
  <c r="L3139" i="12"/>
  <c r="M3139" i="12" s="1"/>
  <c r="L3337" i="12"/>
  <c r="M3337" i="12" s="1"/>
  <c r="L3424" i="12"/>
  <c r="M3424" i="12" s="1"/>
  <c r="L3324" i="12"/>
  <c r="M3324" i="12" s="1"/>
  <c r="L3343" i="12"/>
  <c r="M3343" i="12" s="1"/>
  <c r="L3125" i="12"/>
  <c r="M3125" i="12" s="1"/>
  <c r="L3369" i="12"/>
  <c r="M3369" i="12" s="1"/>
  <c r="L3404" i="12"/>
  <c r="M3404" i="12" s="1"/>
  <c r="L3349" i="12"/>
  <c r="M3349" i="12" s="1"/>
  <c r="L3248" i="12"/>
  <c r="M3248" i="12" s="1"/>
  <c r="L3344" i="12"/>
  <c r="M3344" i="12" s="1"/>
  <c r="L3192" i="12"/>
  <c r="M3192" i="12" s="1"/>
  <c r="L3383" i="12"/>
  <c r="M3383" i="12" s="1"/>
  <c r="L3384" i="12"/>
  <c r="M3384" i="12" s="1"/>
  <c r="L3314" i="12"/>
  <c r="M3314" i="12" s="1"/>
  <c r="L3262" i="12"/>
  <c r="M3262" i="12" s="1"/>
  <c r="L3322" i="12"/>
  <c r="M3322" i="12" s="1"/>
  <c r="L3264" i="12"/>
  <c r="M3264" i="12" s="1"/>
  <c r="L3224" i="12"/>
  <c r="M3224" i="12" s="1"/>
  <c r="L3356" i="12"/>
  <c r="M3356" i="12" s="1"/>
  <c r="L3340" i="12"/>
  <c r="M3340" i="12" s="1"/>
  <c r="L3405" i="12"/>
  <c r="M3405" i="12" s="1"/>
  <c r="L3290" i="12"/>
  <c r="M3290" i="12" s="1"/>
  <c r="L3149" i="12"/>
  <c r="M3149" i="12" s="1"/>
  <c r="L3353" i="12"/>
  <c r="M3353" i="12" s="1"/>
  <c r="L3204" i="12"/>
  <c r="M3204" i="12" s="1"/>
  <c r="L3147" i="12"/>
  <c r="M3147" i="12" s="1"/>
  <c r="L3269" i="12"/>
  <c r="M3269" i="12" s="1"/>
  <c r="L3265" i="12"/>
  <c r="M3265" i="12" s="1"/>
  <c r="L3144" i="12"/>
  <c r="M3144" i="12" s="1"/>
  <c r="L3342" i="12"/>
  <c r="M3342" i="12" s="1"/>
  <c r="L3241" i="12"/>
  <c r="M3241" i="12" s="1"/>
  <c r="L3221" i="12"/>
  <c r="M3221" i="12" s="1"/>
  <c r="L3318" i="12"/>
  <c r="M3318" i="12" s="1"/>
  <c r="L3347" i="12"/>
  <c r="M3347" i="12" s="1"/>
  <c r="L3260" i="12"/>
  <c r="M3260" i="12" s="1"/>
  <c r="L3180" i="12"/>
  <c r="M3180" i="12" s="1"/>
  <c r="L3195" i="12"/>
  <c r="M3195" i="12" s="1"/>
  <c r="L3155" i="12"/>
  <c r="M3155" i="12" s="1"/>
  <c r="L3266" i="12"/>
  <c r="M3266" i="12" s="1"/>
  <c r="L3225" i="12"/>
  <c r="M3225" i="12" s="1"/>
  <c r="L3198" i="12"/>
  <c r="M3198" i="12" s="1"/>
  <c r="L3284" i="12"/>
  <c r="M3284" i="12" s="1"/>
  <c r="L3348" i="12"/>
  <c r="M3348" i="12" s="1"/>
  <c r="L3338" i="12"/>
  <c r="M3338" i="12" s="1"/>
  <c r="L3234" i="12"/>
  <c r="M3234" i="12" s="1"/>
  <c r="L3201" i="12"/>
  <c r="M3201" i="12" s="1"/>
  <c r="L3250" i="12"/>
  <c r="M3250" i="12" s="1"/>
  <c r="L3396" i="12"/>
  <c r="M3396" i="12" s="1"/>
  <c r="L3294" i="12"/>
  <c r="M3294" i="12" s="1"/>
  <c r="L3308" i="12"/>
  <c r="M3308" i="12" s="1"/>
  <c r="L3233" i="12"/>
  <c r="M3233" i="12" s="1"/>
  <c r="L3126" i="12"/>
  <c r="M3126" i="12" s="1"/>
  <c r="L3148" i="12"/>
  <c r="M3148" i="12" s="1"/>
  <c r="L3341" i="12"/>
  <c r="M3341" i="12" s="1"/>
  <c r="L3334" i="12"/>
  <c r="M3334" i="12" s="1"/>
  <c r="L3242" i="12"/>
  <c r="M3242" i="12" s="1"/>
  <c r="L3326" i="12"/>
  <c r="M3326" i="12" s="1"/>
  <c r="L3285" i="12"/>
  <c r="M3285" i="12" s="1"/>
  <c r="L3263" i="12"/>
  <c r="M3263" i="12" s="1"/>
  <c r="L3141" i="12"/>
  <c r="M3141" i="12" s="1"/>
  <c r="L3320" i="12"/>
  <c r="M3320" i="12" s="1"/>
  <c r="L3218" i="12"/>
  <c r="M3218" i="12" s="1"/>
  <c r="L2942" i="12"/>
  <c r="M2942" i="12" s="1"/>
  <c r="L3070" i="12"/>
  <c r="M3070" i="12" s="1"/>
  <c r="L2911" i="12"/>
  <c r="M2911" i="12" s="1"/>
  <c r="L2972" i="12"/>
  <c r="M2972" i="12" s="1"/>
  <c r="L3077" i="12"/>
  <c r="M3077" i="12" s="1"/>
  <c r="L3107" i="12"/>
  <c r="M3107" i="12" s="1"/>
  <c r="L3267" i="12"/>
  <c r="M3267" i="12" s="1"/>
  <c r="L3288" i="12"/>
  <c r="M3288" i="12" s="1"/>
  <c r="L3217" i="12"/>
  <c r="M3217" i="12" s="1"/>
  <c r="L3361" i="12"/>
  <c r="M3361" i="12" s="1"/>
  <c r="L3282" i="12"/>
  <c r="M3282" i="12" s="1"/>
  <c r="L3169" i="12"/>
  <c r="M3169" i="12" s="1"/>
  <c r="L3027" i="12"/>
  <c r="M3027" i="12" s="1"/>
  <c r="L2945" i="12"/>
  <c r="M2945" i="12" s="1"/>
  <c r="L2948" i="12"/>
  <c r="M2948" i="12" s="1"/>
  <c r="L3003" i="12"/>
  <c r="M3003" i="12" s="1"/>
  <c r="L2899" i="12"/>
  <c r="M2899" i="12" s="1"/>
  <c r="L3123" i="12"/>
  <c r="M3123" i="12" s="1"/>
  <c r="L3272" i="12"/>
  <c r="M3272" i="12" s="1"/>
  <c r="L3311" i="12"/>
  <c r="M3311" i="12" s="1"/>
  <c r="L3142" i="12"/>
  <c r="M3142" i="12" s="1"/>
  <c r="L3138" i="12"/>
  <c r="M3138" i="12" s="1"/>
  <c r="L3130" i="12"/>
  <c r="M3130" i="12" s="1"/>
  <c r="L3209" i="12"/>
  <c r="M3209" i="12" s="1"/>
  <c r="L3150" i="12"/>
  <c r="M3150" i="12" s="1"/>
  <c r="L3019" i="12"/>
  <c r="M3019" i="12" s="1"/>
  <c r="L2888" i="12"/>
  <c r="M2888" i="12" s="1"/>
  <c r="L2976" i="12"/>
  <c r="M2976" i="12" s="1"/>
  <c r="L2944" i="12"/>
  <c r="M2944" i="12" s="1"/>
  <c r="L2978" i="12"/>
  <c r="M2978" i="12" s="1"/>
  <c r="L3010" i="12"/>
  <c r="M3010" i="12" s="1"/>
  <c r="L3177" i="12"/>
  <c r="M3177" i="12" s="1"/>
  <c r="L3116" i="12"/>
  <c r="M3116" i="12" s="1"/>
  <c r="L2961" i="12"/>
  <c r="M2961" i="12" s="1"/>
  <c r="L2949" i="12"/>
  <c r="M2949" i="12" s="1"/>
  <c r="L3162" i="12"/>
  <c r="M3162" i="12" s="1"/>
  <c r="L2941" i="12"/>
  <c r="M2941" i="12" s="1"/>
  <c r="L3273" i="12"/>
  <c r="M3273" i="12" s="1"/>
  <c r="L3196" i="12"/>
  <c r="M3196" i="12" s="1"/>
  <c r="L3197" i="12"/>
  <c r="M3197" i="12" s="1"/>
  <c r="L3164" i="12"/>
  <c r="M3164" i="12" s="1"/>
  <c r="L3101" i="12"/>
  <c r="M3101" i="12" s="1"/>
  <c r="L3278" i="12"/>
  <c r="M3278" i="12" s="1"/>
  <c r="L3298" i="12"/>
  <c r="M3298" i="12" s="1"/>
  <c r="L2905" i="12"/>
  <c r="M2905" i="12" s="1"/>
  <c r="L3051" i="12"/>
  <c r="M3051" i="12" s="1"/>
  <c r="L3014" i="12"/>
  <c r="M3014" i="12" s="1"/>
  <c r="L2930" i="12"/>
  <c r="M2930" i="12" s="1"/>
  <c r="L3154" i="12"/>
  <c r="M3154" i="12" s="1"/>
  <c r="L3276" i="12"/>
  <c r="M3276" i="12" s="1"/>
  <c r="L3287" i="12"/>
  <c r="M3287" i="12" s="1"/>
  <c r="L3182" i="12"/>
  <c r="M3182" i="12" s="1"/>
  <c r="L3133" i="12"/>
  <c r="M3133" i="12" s="1"/>
  <c r="L3275" i="12"/>
  <c r="M3275" i="12" s="1"/>
  <c r="L3041" i="12"/>
  <c r="M3041" i="12" s="1"/>
  <c r="L2952" i="12"/>
  <c r="M2952" i="12" s="1"/>
  <c r="L2936" i="12"/>
  <c r="M2936" i="12" s="1"/>
  <c r="L3046" i="12"/>
  <c r="M3046" i="12" s="1"/>
  <c r="L2935" i="12"/>
  <c r="M2935" i="12" s="1"/>
  <c r="L2885" i="12"/>
  <c r="M2885" i="12" s="1"/>
  <c r="L2931" i="12"/>
  <c r="M2931" i="12" s="1"/>
  <c r="L3094" i="12"/>
  <c r="M3094" i="12" s="1"/>
  <c r="L3230" i="12"/>
  <c r="M3230" i="12" s="1"/>
  <c r="L3146" i="12"/>
  <c r="M3146" i="12" s="1"/>
  <c r="L2920" i="12"/>
  <c r="M2920" i="12" s="1"/>
  <c r="L2903" i="12"/>
  <c r="M2903" i="12" s="1"/>
  <c r="L3105" i="12"/>
  <c r="M3105" i="12" s="1"/>
  <c r="L2994" i="12"/>
  <c r="M2994" i="12" s="1"/>
  <c r="L2959" i="12"/>
  <c r="M2959" i="12" s="1"/>
  <c r="L2897" i="12"/>
  <c r="M2897" i="12" s="1"/>
  <c r="L3043" i="12"/>
  <c r="M3043" i="12" s="1"/>
  <c r="L3000" i="12"/>
  <c r="M3000" i="12" s="1"/>
  <c r="L2960" i="12"/>
  <c r="M2960" i="12" s="1"/>
  <c r="L3097" i="12"/>
  <c r="M3097" i="12" s="1"/>
  <c r="L3183" i="12"/>
  <c r="M3183" i="12" s="1"/>
  <c r="L3096" i="12"/>
  <c r="M3096" i="12" s="1"/>
  <c r="L2985" i="12"/>
  <c r="M2985" i="12" s="1"/>
  <c r="L3111" i="12"/>
  <c r="M3111" i="12" s="1"/>
  <c r="L3029" i="12"/>
  <c r="M3029" i="12" s="1"/>
  <c r="L2919" i="12"/>
  <c r="M2919" i="12" s="1"/>
  <c r="L3052" i="12"/>
  <c r="M3052" i="12" s="1"/>
  <c r="L3092" i="12"/>
  <c r="M3092" i="12" s="1"/>
  <c r="L2940" i="12"/>
  <c r="M2940" i="12" s="1"/>
  <c r="L2921" i="12"/>
  <c r="M2921" i="12" s="1"/>
  <c r="L2917" i="12"/>
  <c r="M2917" i="12" s="1"/>
  <c r="L3031" i="12"/>
  <c r="M3031" i="12" s="1"/>
  <c r="L2964" i="12"/>
  <c r="M2964" i="12" s="1"/>
  <c r="L2992" i="12"/>
  <c r="M2992" i="12" s="1"/>
  <c r="L3033" i="12"/>
  <c r="M3033" i="12" s="1"/>
  <c r="L2965" i="12"/>
  <c r="M2965" i="12" s="1"/>
  <c r="L2923" i="12"/>
  <c r="M2923" i="12" s="1"/>
  <c r="L3089" i="12"/>
  <c r="M3089" i="12" s="1"/>
  <c r="L2914" i="12"/>
  <c r="M2914" i="12" s="1"/>
  <c r="L3072" i="12"/>
  <c r="M3072" i="12" s="1"/>
  <c r="L3032" i="12"/>
  <c r="M3032" i="12" s="1"/>
  <c r="L3069" i="12"/>
  <c r="M3069" i="12" s="1"/>
  <c r="L2901" i="12"/>
  <c r="M2901" i="12" s="1"/>
  <c r="L2988" i="12"/>
  <c r="M2988" i="12" s="1"/>
  <c r="L3078" i="12"/>
  <c r="M3078" i="12" s="1"/>
  <c r="L2908" i="12"/>
  <c r="M2908" i="12" s="1"/>
  <c r="L2998" i="12"/>
  <c r="M2998" i="12" s="1"/>
  <c r="L3145" i="12"/>
  <c r="M3145" i="12" s="1"/>
  <c r="L2967" i="12"/>
  <c r="M2967" i="12" s="1"/>
  <c r="L3102" i="12"/>
  <c r="M3102" i="12" s="1"/>
  <c r="L2991" i="12"/>
  <c r="M2991" i="12" s="1"/>
  <c r="L2983" i="12"/>
  <c r="M2983" i="12" s="1"/>
  <c r="L3068" i="12"/>
  <c r="M3068" i="12" s="1"/>
  <c r="L3006" i="12"/>
  <c r="M3006" i="12" s="1"/>
  <c r="L3093" i="12"/>
  <c r="M3093" i="12" s="1"/>
  <c r="L3127" i="12"/>
  <c r="M3127" i="12" s="1"/>
  <c r="L2943" i="12"/>
  <c r="M2943" i="12" s="1"/>
  <c r="L2938" i="12"/>
  <c r="M2938" i="12" s="1"/>
  <c r="L3084" i="12"/>
  <c r="M3084" i="12" s="1"/>
  <c r="L2934" i="12"/>
  <c r="M2934" i="12" s="1"/>
  <c r="L3087" i="12"/>
  <c r="M3087" i="12" s="1"/>
  <c r="L2950" i="12"/>
  <c r="M2950" i="12" s="1"/>
  <c r="L3106" i="12"/>
  <c r="M3106" i="12" s="1"/>
  <c r="L2966" i="12"/>
  <c r="M2966" i="12" s="1"/>
  <c r="L3030" i="12"/>
  <c r="M3030" i="12" s="1"/>
  <c r="L3037" i="12"/>
  <c r="M3037" i="12" s="1"/>
  <c r="L3001" i="12"/>
  <c r="M3001" i="12" s="1"/>
  <c r="L3061" i="12"/>
  <c r="M3061" i="12" s="1"/>
  <c r="L3057" i="12"/>
  <c r="M3057" i="12" s="1"/>
  <c r="L2954" i="12"/>
  <c r="M2954" i="12" s="1"/>
  <c r="L3082" i="12"/>
  <c r="M3082" i="12" s="1"/>
  <c r="L3044" i="12"/>
  <c r="M3044" i="12" s="1"/>
  <c r="L2939" i="12"/>
  <c r="M2939" i="12" s="1"/>
  <c r="L3020" i="12"/>
  <c r="M3020" i="12" s="1"/>
  <c r="L3005" i="12"/>
  <c r="M3005" i="12" s="1"/>
  <c r="L2973" i="12"/>
  <c r="M2973" i="12" s="1"/>
  <c r="L2962" i="12"/>
  <c r="M2962" i="12" s="1"/>
  <c r="L3035" i="12"/>
  <c r="M3035" i="12" s="1"/>
  <c r="L2995" i="12"/>
  <c r="M2995" i="12" s="1"/>
  <c r="L3065" i="12"/>
  <c r="M3065" i="12" s="1"/>
  <c r="L3026" i="12"/>
  <c r="M3026" i="12" s="1"/>
  <c r="L3160" i="12"/>
  <c r="M3160" i="12" s="1"/>
  <c r="L3018" i="12"/>
  <c r="M3018" i="12" s="1"/>
  <c r="L3028" i="12"/>
  <c r="M3028" i="12" s="1"/>
  <c r="L3063" i="12"/>
  <c r="M3063" i="12" s="1"/>
  <c r="L3008" i="12"/>
  <c r="M3008" i="12" s="1"/>
  <c r="L3021" i="12"/>
  <c r="M3021" i="12" s="1"/>
  <c r="L2982" i="12"/>
  <c r="M2982" i="12" s="1"/>
  <c r="L3075" i="12"/>
  <c r="M3075" i="12" s="1"/>
  <c r="L3173" i="12"/>
  <c r="M3173" i="12" s="1"/>
  <c r="L2970" i="12"/>
  <c r="M2970" i="12" s="1"/>
  <c r="L3023" i="12"/>
  <c r="M3023" i="12" s="1"/>
  <c r="L2906" i="12"/>
  <c r="M2906" i="12" s="1"/>
  <c r="L3083" i="12"/>
  <c r="M3083" i="12" s="1"/>
  <c r="L3115" i="12"/>
  <c r="M3115" i="12" s="1"/>
  <c r="L3103" i="12"/>
  <c r="M3103" i="12" s="1"/>
  <c r="L3048" i="12"/>
  <c r="M3048" i="12" s="1"/>
  <c r="L3062" i="12"/>
  <c r="M3062" i="12" s="1"/>
  <c r="L3073" i="12"/>
  <c r="M3073" i="12" s="1"/>
  <c r="L2894" i="12"/>
  <c r="M2894" i="12" s="1"/>
  <c r="L3002" i="12"/>
  <c r="M3002" i="12" s="1"/>
  <c r="L3080" i="12"/>
  <c r="M3080" i="12" s="1"/>
  <c r="L2887" i="12"/>
  <c r="M2887" i="12" s="1"/>
  <c r="L3118" i="12"/>
  <c r="M3118" i="12" s="1"/>
  <c r="L3088" i="12"/>
  <c r="M3088" i="12" s="1"/>
  <c r="L3099" i="12"/>
  <c r="M3099" i="12" s="1"/>
  <c r="L2963" i="12"/>
  <c r="M2963" i="12" s="1"/>
  <c r="L3119" i="12"/>
  <c r="M3119" i="12" s="1"/>
  <c r="L2984" i="12"/>
  <c r="M2984" i="12" s="1"/>
  <c r="L3143" i="12"/>
  <c r="M3143" i="12" s="1"/>
  <c r="L2910" i="12"/>
  <c r="M2910" i="12" s="1"/>
  <c r="L3004" i="12"/>
  <c r="M3004" i="12" s="1"/>
  <c r="L2951" i="12"/>
  <c r="M2951" i="12" s="1"/>
  <c r="L3074" i="12"/>
  <c r="M3074" i="12" s="1"/>
  <c r="L2980" i="12"/>
  <c r="M2980" i="12" s="1"/>
  <c r="L3038" i="12"/>
  <c r="M3038" i="12" s="1"/>
  <c r="L3100" i="12"/>
  <c r="M3100" i="12" s="1"/>
  <c r="L2981" i="12"/>
  <c r="M2981" i="12" s="1"/>
  <c r="L3009" i="12"/>
  <c r="M3009" i="12" s="1"/>
  <c r="L3058" i="12"/>
  <c r="M3058" i="12" s="1"/>
  <c r="L3056" i="12"/>
  <c r="M3056" i="12" s="1"/>
  <c r="L3079" i="12"/>
  <c r="M3079" i="12" s="1"/>
  <c r="L2900" i="12"/>
  <c r="M2900" i="12" s="1"/>
  <c r="L3095" i="12"/>
  <c r="M3095" i="12" s="1"/>
  <c r="L2956" i="12"/>
  <c r="M2956" i="12" s="1"/>
  <c r="L2926" i="12"/>
  <c r="M2926" i="12" s="1"/>
  <c r="L2928" i="12"/>
  <c r="M2928" i="12" s="1"/>
  <c r="L3036" i="12"/>
  <c r="M3036" i="12" s="1"/>
  <c r="L2891" i="12"/>
  <c r="M2891" i="12" s="1"/>
  <c r="L3011" i="12"/>
  <c r="M3011" i="12" s="1"/>
  <c r="L3140" i="12"/>
  <c r="M3140" i="12" s="1"/>
  <c r="L3059" i="12"/>
  <c r="M3059" i="12" s="1"/>
  <c r="L2898" i="12"/>
  <c r="M2898" i="12" s="1"/>
  <c r="L3071" i="12"/>
  <c r="M3071" i="12" s="1"/>
  <c r="L3171" i="12"/>
  <c r="M3171" i="12" s="1"/>
  <c r="L2968" i="12"/>
  <c r="M2968" i="12" s="1"/>
  <c r="L3120" i="12"/>
  <c r="M3120" i="12" s="1"/>
  <c r="L3039" i="12"/>
  <c r="M3039" i="12" s="1"/>
  <c r="L2909" i="12"/>
  <c r="M2909" i="12" s="1"/>
  <c r="L3168" i="12"/>
  <c r="M3168" i="12" s="1"/>
  <c r="L2997" i="12"/>
  <c r="M2997" i="12" s="1"/>
  <c r="L2993" i="12"/>
  <c r="M2993" i="12" s="1"/>
  <c r="L3022" i="12"/>
  <c r="M3022" i="12" s="1"/>
  <c r="L3024" i="12"/>
  <c r="M3024" i="12" s="1"/>
  <c r="L3060" i="12"/>
  <c r="M3060" i="12" s="1"/>
  <c r="L2929" i="12"/>
  <c r="M2929" i="12" s="1"/>
  <c r="L3113" i="12"/>
  <c r="M3113" i="12" s="1"/>
  <c r="L3017" i="12"/>
  <c r="M3017" i="12" s="1"/>
  <c r="L2986" i="12"/>
  <c r="M2986" i="12" s="1"/>
  <c r="L2890" i="12"/>
  <c r="M2890" i="12" s="1"/>
  <c r="L2916" i="12"/>
  <c r="M2916" i="12" s="1"/>
  <c r="L3050" i="12"/>
  <c r="M3050" i="12" s="1"/>
  <c r="L3025" i="12"/>
  <c r="M3025" i="12" s="1"/>
  <c r="L3085" i="12"/>
  <c r="M3085" i="12" s="1"/>
  <c r="L3117" i="12"/>
  <c r="M3117" i="12" s="1"/>
  <c r="L2889" i="12"/>
  <c r="M2889" i="12" s="1"/>
  <c r="L3015" i="12"/>
  <c r="M3015" i="12" s="1"/>
  <c r="L2877" i="12"/>
  <c r="M2877" i="12" s="1"/>
  <c r="L3090" i="12"/>
  <c r="M3090" i="12" s="1"/>
  <c r="L3175" i="12"/>
  <c r="M3175" i="12" s="1"/>
  <c r="L3012" i="12"/>
  <c r="M3012" i="12" s="1"/>
  <c r="L2912" i="12"/>
  <c r="M2912" i="12" s="1"/>
  <c r="L3034" i="12"/>
  <c r="M3034" i="12" s="1"/>
  <c r="L3081" i="12"/>
  <c r="M3081" i="12" s="1"/>
  <c r="L3114" i="12"/>
  <c r="M3114" i="12" s="1"/>
  <c r="L3086" i="12"/>
  <c r="M3086" i="12" s="1"/>
  <c r="L3055" i="12"/>
  <c r="M3055" i="12" s="1"/>
  <c r="L2947" i="12"/>
  <c r="M2947" i="12" s="1"/>
  <c r="L3109" i="12"/>
  <c r="M3109" i="12" s="1"/>
  <c r="L2946" i="12"/>
  <c r="M2946" i="12" s="1"/>
  <c r="L3098" i="12"/>
  <c r="M3098" i="12" s="1"/>
  <c r="L2857" i="12"/>
  <c r="M2857" i="12" s="1"/>
  <c r="L2974" i="12"/>
  <c r="M2974" i="12" s="1"/>
  <c r="L3042" i="12"/>
  <c r="M3042" i="12" s="1"/>
  <c r="L3040" i="12"/>
  <c r="M3040" i="12" s="1"/>
  <c r="L2896" i="12"/>
  <c r="M2896" i="12" s="1"/>
  <c r="L2999" i="12"/>
  <c r="M2999" i="12" s="1"/>
  <c r="L2975" i="12"/>
  <c r="M2975" i="12" s="1"/>
  <c r="L3172" i="12"/>
  <c r="M3172" i="12" s="1"/>
  <c r="L3076" i="12"/>
  <c r="M3076" i="12" s="1"/>
  <c r="L2893" i="12"/>
  <c r="M2893" i="12" s="1"/>
  <c r="L2895" i="12"/>
  <c r="M2895" i="12" s="1"/>
  <c r="L3108" i="12"/>
  <c r="M3108" i="12" s="1"/>
  <c r="L2958" i="12"/>
  <c r="M2958" i="12" s="1"/>
  <c r="L3045" i="12"/>
  <c r="M3045" i="12" s="1"/>
  <c r="L2925" i="12"/>
  <c r="M2925" i="12" s="1"/>
  <c r="L3066" i="12"/>
  <c r="M3066" i="12" s="1"/>
  <c r="L2924" i="12"/>
  <c r="M2924" i="12" s="1"/>
  <c r="L3091" i="12"/>
  <c r="M3091" i="12" s="1"/>
  <c r="L2990" i="12"/>
  <c r="M2990" i="12" s="1"/>
  <c r="L2937" i="12"/>
  <c r="M2937" i="12" s="1"/>
  <c r="L3016" i="12"/>
  <c r="M3016" i="12" s="1"/>
  <c r="L2971" i="12"/>
  <c r="M2971" i="12" s="1"/>
  <c r="L2977" i="12"/>
  <c r="M2977" i="12" s="1"/>
  <c r="L2830" i="12"/>
  <c r="M2830" i="12" s="1"/>
  <c r="L2798" i="12"/>
  <c r="M2798" i="12" s="1"/>
  <c r="L2847" i="12"/>
  <c r="M2847" i="12" s="1"/>
  <c r="L2873" i="12"/>
  <c r="M2873" i="12" s="1"/>
  <c r="L2863" i="12"/>
  <c r="M2863" i="12" s="1"/>
  <c r="L2809" i="12"/>
  <c r="M2809" i="12" s="1"/>
  <c r="L2831" i="12"/>
  <c r="M2831" i="12" s="1"/>
  <c r="L2872" i="12"/>
  <c r="M2872" i="12" s="1"/>
  <c r="L2772" i="12"/>
  <c r="M2772" i="12" s="1"/>
  <c r="L2792" i="12"/>
  <c r="M2792" i="12" s="1"/>
  <c r="L2814" i="12"/>
  <c r="M2814" i="12" s="1"/>
  <c r="L2849" i="12"/>
  <c r="M2849" i="12" s="1"/>
  <c r="L3047" i="12"/>
  <c r="M3047" i="12" s="1"/>
  <c r="L2813" i="12"/>
  <c r="M2813" i="12" s="1"/>
  <c r="L3067" i="12"/>
  <c r="M3067" i="12" s="1"/>
  <c r="L3151" i="12"/>
  <c r="M3151" i="12" s="1"/>
  <c r="L3053" i="12"/>
  <c r="M3053" i="12" s="1"/>
  <c r="L2979" i="12"/>
  <c r="M2979" i="12" s="1"/>
  <c r="L2892" i="12"/>
  <c r="M2892" i="12" s="1"/>
  <c r="L2881" i="12"/>
  <c r="M2881" i="12" s="1"/>
  <c r="L2820" i="12"/>
  <c r="M2820" i="12" s="1"/>
  <c r="L2829" i="12"/>
  <c r="M2829" i="12" s="1"/>
  <c r="L2768" i="12"/>
  <c r="M2768" i="12" s="1"/>
  <c r="L2922" i="12"/>
  <c r="M2922" i="12" s="1"/>
  <c r="L2918" i="12"/>
  <c r="M2918" i="12" s="1"/>
  <c r="L2969" i="12"/>
  <c r="M2969" i="12" s="1"/>
  <c r="L2789" i="12"/>
  <c r="M2789" i="12" s="1"/>
  <c r="L2850" i="12"/>
  <c r="M2850" i="12" s="1"/>
  <c r="L2846" i="12"/>
  <c r="M2846" i="12" s="1"/>
  <c r="L2770" i="12"/>
  <c r="M2770" i="12" s="1"/>
  <c r="L2810" i="12"/>
  <c r="M2810" i="12" s="1"/>
  <c r="L3112" i="12"/>
  <c r="M3112" i="12" s="1"/>
  <c r="L3064" i="12"/>
  <c r="M3064" i="12" s="1"/>
  <c r="L2784" i="12"/>
  <c r="M2784" i="12" s="1"/>
  <c r="L2858" i="12"/>
  <c r="M2858" i="12" s="1"/>
  <c r="L2781" i="12"/>
  <c r="M2781" i="12" s="1"/>
  <c r="L2793" i="12"/>
  <c r="M2793" i="12" s="1"/>
  <c r="L3153" i="12"/>
  <c r="M3153" i="12" s="1"/>
  <c r="L2927" i="12"/>
  <c r="M2927" i="12" s="1"/>
  <c r="L2851" i="12"/>
  <c r="M2851" i="12" s="1"/>
  <c r="L2786" i="12"/>
  <c r="M2786" i="12" s="1"/>
  <c r="L2802" i="12"/>
  <c r="M2802" i="12" s="1"/>
  <c r="L2859" i="12"/>
  <c r="M2859" i="12" s="1"/>
  <c r="L2861" i="12"/>
  <c r="M2861" i="12" s="1"/>
  <c r="L2870" i="12"/>
  <c r="M2870" i="12" s="1"/>
  <c r="L2832" i="12"/>
  <c r="M2832" i="12" s="1"/>
  <c r="L2865" i="12"/>
  <c r="M2865" i="12" s="1"/>
  <c r="L3054" i="12"/>
  <c r="M3054" i="12" s="1"/>
  <c r="L3007" i="12"/>
  <c r="M3007" i="12" s="1"/>
  <c r="L2902" i="12"/>
  <c r="M2902" i="12" s="1"/>
  <c r="L2844" i="12"/>
  <c r="M2844" i="12" s="1"/>
  <c r="L2876" i="12"/>
  <c r="M2876" i="12" s="1"/>
  <c r="L2884" i="12"/>
  <c r="M2884" i="12" s="1"/>
  <c r="L2886" i="12"/>
  <c r="M2886" i="12" s="1"/>
  <c r="L2801" i="12"/>
  <c r="M2801" i="12" s="1"/>
  <c r="L2797" i="12"/>
  <c r="M2797" i="12" s="1"/>
  <c r="L2783" i="12"/>
  <c r="M2783" i="12" s="1"/>
  <c r="L2913" i="12"/>
  <c r="M2913" i="12" s="1"/>
  <c r="L2953" i="12"/>
  <c r="M2953" i="12" s="1"/>
  <c r="L3049" i="12"/>
  <c r="M3049" i="12" s="1"/>
  <c r="L2855" i="12"/>
  <c r="M2855" i="12" s="1"/>
  <c r="L2769" i="12"/>
  <c r="M2769" i="12" s="1"/>
  <c r="L2864" i="12"/>
  <c r="M2864" i="12" s="1"/>
  <c r="L2871" i="12"/>
  <c r="M2871" i="12" s="1"/>
  <c r="L2836" i="12"/>
  <c r="M2836" i="12" s="1"/>
  <c r="L2773" i="12"/>
  <c r="M2773" i="12" s="1"/>
  <c r="L2904" i="12"/>
  <c r="M2904" i="12" s="1"/>
  <c r="L3104" i="12"/>
  <c r="M3104" i="12" s="1"/>
  <c r="L2933" i="12"/>
  <c r="M2933" i="12" s="1"/>
  <c r="L3013" i="12"/>
  <c r="M3013" i="12" s="1"/>
  <c r="L2834" i="12"/>
  <c r="M2834" i="12" s="1"/>
  <c r="L2799" i="12"/>
  <c r="M2799" i="12" s="1"/>
  <c r="L2875" i="12"/>
  <c r="M2875" i="12" s="1"/>
  <c r="L2754" i="12"/>
  <c r="M2754" i="12" s="1"/>
  <c r="L2860" i="12"/>
  <c r="M2860" i="12" s="1"/>
  <c r="L3110" i="12"/>
  <c r="M3110" i="12" s="1"/>
  <c r="L2719" i="12"/>
  <c r="M2719" i="12" s="1"/>
  <c r="L2818" i="12"/>
  <c r="M2818" i="12" s="1"/>
  <c r="L2803" i="12"/>
  <c r="M2803" i="12" s="1"/>
  <c r="L2882" i="12"/>
  <c r="M2882" i="12" s="1"/>
  <c r="L2658" i="12"/>
  <c r="M2658" i="12" s="1"/>
  <c r="L2811" i="12"/>
  <c r="M2811" i="12" s="1"/>
  <c r="L2866" i="12"/>
  <c r="M2866" i="12" s="1"/>
  <c r="L2729" i="12"/>
  <c r="M2729" i="12" s="1"/>
  <c r="L3134" i="12"/>
  <c r="M3134" i="12" s="1"/>
  <c r="L2843" i="12"/>
  <c r="M2843" i="12" s="1"/>
  <c r="L2758" i="12"/>
  <c r="M2758" i="12" s="1"/>
  <c r="L2796" i="12"/>
  <c r="M2796" i="12" s="1"/>
  <c r="L2815" i="12"/>
  <c r="M2815" i="12" s="1"/>
  <c r="L2878" i="12"/>
  <c r="M2878" i="12" s="1"/>
  <c r="L2727" i="12"/>
  <c r="M2727" i="12" s="1"/>
  <c r="L2833" i="12"/>
  <c r="M2833" i="12" s="1"/>
  <c r="L3121" i="12"/>
  <c r="M3121" i="12" s="1"/>
  <c r="L2845" i="12"/>
  <c r="M2845" i="12" s="1"/>
  <c r="L2824" i="12"/>
  <c r="M2824" i="12" s="1"/>
  <c r="L2874" i="12"/>
  <c r="M2874" i="12" s="1"/>
  <c r="L2752" i="12"/>
  <c r="M2752" i="12" s="1"/>
  <c r="L2700" i="12"/>
  <c r="M2700" i="12" s="1"/>
  <c r="L2683" i="12"/>
  <c r="M2683" i="12" s="1"/>
  <c r="L2775" i="12"/>
  <c r="M2775" i="12" s="1"/>
  <c r="L2915" i="12"/>
  <c r="M2915" i="12" s="1"/>
  <c r="L2822" i="12"/>
  <c r="M2822" i="12" s="1"/>
  <c r="L2817" i="12"/>
  <c r="M2817" i="12" s="1"/>
  <c r="L2853" i="12"/>
  <c r="M2853" i="12" s="1"/>
  <c r="L2837" i="12"/>
  <c r="M2837" i="12" s="1"/>
  <c r="L2641" i="12"/>
  <c r="M2641" i="12" s="1"/>
  <c r="L2879" i="12"/>
  <c r="M2879" i="12" s="1"/>
  <c r="L2790" i="12"/>
  <c r="M2790" i="12" s="1"/>
  <c r="L2856" i="12"/>
  <c r="M2856" i="12" s="1"/>
  <c r="L2767" i="12"/>
  <c r="M2767" i="12" s="1"/>
  <c r="L2800" i="12"/>
  <c r="M2800" i="12" s="1"/>
  <c r="L2867" i="12"/>
  <c r="M2867" i="12" s="1"/>
  <c r="L2827" i="12"/>
  <c r="M2827" i="12" s="1"/>
  <c r="L2791" i="12"/>
  <c r="M2791" i="12" s="1"/>
  <c r="L2840" i="12"/>
  <c r="M2840" i="12" s="1"/>
  <c r="L2805" i="12"/>
  <c r="M2805" i="12" s="1"/>
  <c r="L2765" i="12"/>
  <c r="M2765" i="12" s="1"/>
  <c r="L2852" i="12"/>
  <c r="M2852" i="12" s="1"/>
  <c r="L2707" i="12"/>
  <c r="M2707" i="12" s="1"/>
  <c r="L2862" i="12"/>
  <c r="M2862" i="12" s="1"/>
  <c r="L2782" i="12"/>
  <c r="M2782" i="12" s="1"/>
  <c r="L2774" i="12"/>
  <c r="M2774" i="12" s="1"/>
  <c r="L2996" i="12"/>
  <c r="M2996" i="12" s="1"/>
  <c r="L2826" i="12"/>
  <c r="M2826" i="12" s="1"/>
  <c r="L2835" i="12"/>
  <c r="M2835" i="12" s="1"/>
  <c r="L2699" i="12"/>
  <c r="M2699" i="12" s="1"/>
  <c r="L2806" i="12"/>
  <c r="M2806" i="12" s="1"/>
  <c r="L2762" i="12"/>
  <c r="M2762" i="12" s="1"/>
  <c r="L2640" i="12"/>
  <c r="M2640" i="12" s="1"/>
  <c r="L2755" i="12"/>
  <c r="M2755" i="12" s="1"/>
  <c r="L2780" i="12"/>
  <c r="M2780" i="12" s="1"/>
  <c r="L2819" i="12"/>
  <c r="M2819" i="12" s="1"/>
  <c r="L2932" i="12"/>
  <c r="M2932" i="12" s="1"/>
  <c r="L2795" i="12"/>
  <c r="M2795" i="12" s="1"/>
  <c r="L2842" i="12"/>
  <c r="M2842" i="12" s="1"/>
  <c r="L2854" i="12"/>
  <c r="M2854" i="12" s="1"/>
  <c r="L2955" i="12"/>
  <c r="M2955" i="12" s="1"/>
  <c r="L2841" i="12"/>
  <c r="M2841" i="12" s="1"/>
  <c r="L2674" i="12"/>
  <c r="M2674" i="12" s="1"/>
  <c r="L2787" i="12"/>
  <c r="M2787" i="12" s="1"/>
  <c r="L2759" i="12"/>
  <c r="M2759" i="12" s="1"/>
  <c r="L2724" i="12"/>
  <c r="M2724" i="12" s="1"/>
  <c r="L2989" i="12"/>
  <c r="M2989" i="12" s="1"/>
  <c r="L2825" i="12"/>
  <c r="M2825" i="12" s="1"/>
  <c r="L2883" i="12"/>
  <c r="M2883" i="12" s="1"/>
  <c r="L2868" i="12"/>
  <c r="M2868" i="12" s="1"/>
  <c r="L2808" i="12"/>
  <c r="M2808" i="12" s="1"/>
  <c r="L2816" i="12"/>
  <c r="M2816" i="12" s="1"/>
  <c r="L2823" i="12"/>
  <c r="M2823" i="12" s="1"/>
  <c r="L2848" i="12"/>
  <c r="M2848" i="12" s="1"/>
  <c r="L2734" i="12"/>
  <c r="M2734" i="12" s="1"/>
  <c r="L2680" i="12"/>
  <c r="M2680" i="12" s="1"/>
  <c r="L2880" i="12"/>
  <c r="M2880" i="12" s="1"/>
  <c r="L2869" i="12"/>
  <c r="M2869" i="12" s="1"/>
  <c r="L2785" i="12"/>
  <c r="M2785" i="12" s="1"/>
  <c r="L2675" i="12"/>
  <c r="M2675" i="12" s="1"/>
  <c r="L2776" i="12"/>
  <c r="M2776" i="12" s="1"/>
  <c r="L2771" i="12"/>
  <c r="M2771" i="12" s="1"/>
  <c r="L2763" i="12"/>
  <c r="M2763" i="12" s="1"/>
  <c r="L2788" i="12"/>
  <c r="M2788" i="12" s="1"/>
  <c r="L2730" i="12"/>
  <c r="M2730" i="12" s="1"/>
  <c r="L2828" i="12"/>
  <c r="M2828" i="12" s="1"/>
  <c r="L2838" i="12"/>
  <c r="M2838" i="12" s="1"/>
  <c r="L2907" i="12"/>
  <c r="M2907" i="12" s="1"/>
  <c r="L2777" i="12"/>
  <c r="M2777" i="12" s="1"/>
  <c r="L2794" i="12"/>
  <c r="M2794" i="12" s="1"/>
  <c r="L2987" i="12"/>
  <c r="M2987" i="12" s="1"/>
  <c r="L2957" i="12"/>
  <c r="M2957" i="12" s="1"/>
  <c r="L2812" i="12"/>
  <c r="M2812" i="12" s="1"/>
  <c r="L2778" i="12"/>
  <c r="M2778" i="12" s="1"/>
  <c r="L2779" i="12"/>
  <c r="M2779" i="12" s="1"/>
  <c r="L2807" i="12"/>
  <c r="M2807" i="12" s="1"/>
  <c r="L2661" i="12"/>
  <c r="M2661" i="12" s="1"/>
  <c r="L2665" i="12"/>
  <c r="M2665" i="12" s="1"/>
  <c r="L2715" i="12"/>
  <c r="M2715" i="12" s="1"/>
  <c r="L2716" i="12"/>
  <c r="M2716" i="12" s="1"/>
  <c r="L2720" i="12"/>
  <c r="M2720" i="12" s="1"/>
  <c r="L2672" i="12"/>
  <c r="M2672" i="12" s="1"/>
  <c r="L2713" i="12"/>
  <c r="M2713" i="12" s="1"/>
  <c r="L2750" i="12"/>
  <c r="M2750" i="12" s="1"/>
  <c r="L2616" i="12"/>
  <c r="M2616" i="12" s="1"/>
  <c r="L2747" i="12"/>
  <c r="M2747" i="12" s="1"/>
  <c r="L2691" i="12"/>
  <c r="M2691" i="12" s="1"/>
  <c r="L2663" i="12"/>
  <c r="M2663" i="12" s="1"/>
  <c r="L2588" i="12"/>
  <c r="M2588" i="12" s="1"/>
  <c r="L2748" i="12"/>
  <c r="M2748" i="12" s="1"/>
  <c r="L2736" i="12"/>
  <c r="M2736" i="12" s="1"/>
  <c r="L2732" i="12"/>
  <c r="M2732" i="12" s="1"/>
  <c r="L2711" i="12"/>
  <c r="M2711" i="12" s="1"/>
  <c r="L2649" i="12"/>
  <c r="M2649" i="12" s="1"/>
  <c r="L2568" i="12"/>
  <c r="M2568" i="12" s="1"/>
  <c r="L2821" i="12"/>
  <c r="M2821" i="12" s="1"/>
  <c r="L2571" i="12"/>
  <c r="M2571" i="12" s="1"/>
  <c r="L2676" i="12"/>
  <c r="M2676" i="12" s="1"/>
  <c r="L2766" i="12"/>
  <c r="M2766" i="12" s="1"/>
  <c r="L2670" i="12"/>
  <c r="M2670" i="12" s="1"/>
  <c r="L2706" i="12"/>
  <c r="M2706" i="12" s="1"/>
  <c r="L2532" i="12"/>
  <c r="M2532" i="12" s="1"/>
  <c r="L2550" i="12"/>
  <c r="M2550" i="12" s="1"/>
  <c r="L2666" i="12"/>
  <c r="M2666" i="12" s="1"/>
  <c r="L2653" i="12"/>
  <c r="M2653" i="12" s="1"/>
  <c r="L2737" i="12"/>
  <c r="M2737" i="12" s="1"/>
  <c r="L2712" i="12"/>
  <c r="M2712" i="12" s="1"/>
  <c r="L2647" i="12"/>
  <c r="M2647" i="12" s="1"/>
  <c r="L2718" i="12"/>
  <c r="M2718" i="12" s="1"/>
  <c r="L2664" i="12"/>
  <c r="M2664" i="12" s="1"/>
  <c r="L2669" i="12"/>
  <c r="M2669" i="12" s="1"/>
  <c r="L2753" i="12"/>
  <c r="M2753" i="12" s="1"/>
  <c r="L2584" i="12"/>
  <c r="M2584" i="12" s="1"/>
  <c r="L2660" i="12"/>
  <c r="M2660" i="12" s="1"/>
  <c r="L2749" i="12"/>
  <c r="M2749" i="12" s="1"/>
  <c r="L2659" i="12"/>
  <c r="M2659" i="12" s="1"/>
  <c r="L2738" i="12"/>
  <c r="M2738" i="12" s="1"/>
  <c r="L2687" i="12"/>
  <c r="M2687" i="12" s="1"/>
  <c r="L2728" i="12"/>
  <c r="M2728" i="12" s="1"/>
  <c r="L2705" i="12"/>
  <c r="M2705" i="12" s="1"/>
  <c r="L2698" i="12"/>
  <c r="M2698" i="12" s="1"/>
  <c r="L2692" i="12"/>
  <c r="M2692" i="12" s="1"/>
  <c r="L2708" i="12"/>
  <c r="M2708" i="12" s="1"/>
  <c r="L2751" i="12"/>
  <c r="M2751" i="12" s="1"/>
  <c r="L2656" i="12"/>
  <c r="M2656" i="12" s="1"/>
  <c r="L2688" i="12"/>
  <c r="M2688" i="12" s="1"/>
  <c r="L2709" i="12"/>
  <c r="M2709" i="12" s="1"/>
  <c r="L2690" i="12"/>
  <c r="M2690" i="12" s="1"/>
  <c r="L2667" i="12"/>
  <c r="M2667" i="12" s="1"/>
  <c r="L2652" i="12"/>
  <c r="M2652" i="12" s="1"/>
  <c r="L2839" i="12"/>
  <c r="M2839" i="12" s="1"/>
  <c r="L2686" i="12"/>
  <c r="M2686" i="12" s="1"/>
  <c r="L2756" i="12"/>
  <c r="M2756" i="12" s="1"/>
  <c r="L2694" i="12"/>
  <c r="M2694" i="12" s="1"/>
  <c r="L2646" i="12"/>
  <c r="M2646" i="12" s="1"/>
  <c r="L2654" i="12"/>
  <c r="M2654" i="12" s="1"/>
  <c r="L2725" i="12"/>
  <c r="M2725" i="12" s="1"/>
  <c r="L2717" i="12"/>
  <c r="M2717" i="12" s="1"/>
  <c r="L2726" i="12"/>
  <c r="M2726" i="12" s="1"/>
  <c r="L2757" i="12"/>
  <c r="M2757" i="12" s="1"/>
  <c r="L2682" i="12"/>
  <c r="M2682" i="12" s="1"/>
  <c r="L2741" i="12"/>
  <c r="M2741" i="12" s="1"/>
  <c r="L2695" i="12"/>
  <c r="M2695" i="12" s="1"/>
  <c r="L2668" i="12"/>
  <c r="M2668" i="12" s="1"/>
  <c r="L2739" i="12"/>
  <c r="M2739" i="12" s="1"/>
  <c r="L2733" i="12"/>
  <c r="M2733" i="12" s="1"/>
  <c r="L2684" i="12"/>
  <c r="M2684" i="12" s="1"/>
  <c r="L2804" i="12"/>
  <c r="M2804" i="12" s="1"/>
  <c r="L2689" i="12"/>
  <c r="M2689" i="12" s="1"/>
  <c r="L2657" i="12"/>
  <c r="M2657" i="12" s="1"/>
  <c r="L2685" i="12"/>
  <c r="M2685" i="12" s="1"/>
  <c r="L2722" i="12"/>
  <c r="M2722" i="12" s="1"/>
  <c r="L2678" i="12"/>
  <c r="M2678" i="12" s="1"/>
  <c r="L2764" i="12"/>
  <c r="M2764" i="12" s="1"/>
  <c r="L2746" i="12"/>
  <c r="M2746" i="12" s="1"/>
  <c r="L2697" i="12"/>
  <c r="M2697" i="12" s="1"/>
  <c r="L2671" i="12"/>
  <c r="M2671" i="12" s="1"/>
  <c r="L2673" i="12"/>
  <c r="M2673" i="12" s="1"/>
  <c r="L2761" i="12"/>
  <c r="M2761" i="12" s="1"/>
  <c r="L2662" i="12"/>
  <c r="M2662" i="12" s="1"/>
  <c r="L2569" i="12"/>
  <c r="M2569" i="12" s="1"/>
  <c r="L2744" i="12"/>
  <c r="M2744" i="12" s="1"/>
  <c r="L2742" i="12"/>
  <c r="M2742" i="12" s="1"/>
  <c r="L2645" i="12"/>
  <c r="M2645" i="12" s="1"/>
  <c r="L2679" i="12"/>
  <c r="M2679" i="12" s="1"/>
  <c r="L2731" i="12"/>
  <c r="M2731" i="12" s="1"/>
  <c r="L2696" i="12"/>
  <c r="M2696" i="12" s="1"/>
  <c r="L2723" i="12"/>
  <c r="M2723" i="12" s="1"/>
  <c r="L2710" i="12"/>
  <c r="M2710" i="12" s="1"/>
  <c r="L2650" i="12"/>
  <c r="M2650" i="12" s="1"/>
  <c r="L2562" i="12"/>
  <c r="M2562" i="12" s="1"/>
  <c r="L2714" i="12"/>
  <c r="M2714" i="12" s="1"/>
  <c r="L2721" i="12"/>
  <c r="M2721" i="12" s="1"/>
  <c r="L2599" i="12"/>
  <c r="M2599" i="12" s="1"/>
  <c r="L2549" i="12"/>
  <c r="M2549" i="12" s="1"/>
  <c r="L2625" i="12"/>
  <c r="M2625" i="12" s="1"/>
  <c r="L2603" i="12"/>
  <c r="M2603" i="12" s="1"/>
  <c r="L2570" i="12"/>
  <c r="M2570" i="12" s="1"/>
  <c r="L2602" i="12"/>
  <c r="M2602" i="12" s="1"/>
  <c r="L2579" i="12"/>
  <c r="M2579" i="12" s="1"/>
  <c r="L2581" i="12"/>
  <c r="M2581" i="12" s="1"/>
  <c r="L2534" i="12"/>
  <c r="M2534" i="12" s="1"/>
  <c r="L2703" i="12"/>
  <c r="M2703" i="12" s="1"/>
  <c r="L2460" i="12"/>
  <c r="M2460" i="12" s="1"/>
  <c r="L2614" i="12"/>
  <c r="M2614" i="12" s="1"/>
  <c r="L2541" i="12"/>
  <c r="M2541" i="12" s="1"/>
  <c r="L2631" i="12"/>
  <c r="M2631" i="12" s="1"/>
  <c r="L2547" i="12"/>
  <c r="M2547" i="12" s="1"/>
  <c r="L2635" i="12"/>
  <c r="M2635" i="12" s="1"/>
  <c r="L2537" i="12"/>
  <c r="M2537" i="12" s="1"/>
  <c r="L2548" i="12"/>
  <c r="M2548" i="12" s="1"/>
  <c r="L2591" i="12"/>
  <c r="M2591" i="12" s="1"/>
  <c r="L2565" i="12"/>
  <c r="M2565" i="12" s="1"/>
  <c r="L2704" i="12"/>
  <c r="M2704" i="12" s="1"/>
  <c r="L2651" i="12"/>
  <c r="M2651" i="12" s="1"/>
  <c r="L2611" i="12"/>
  <c r="M2611" i="12" s="1"/>
  <c r="L2633" i="12"/>
  <c r="M2633" i="12" s="1"/>
  <c r="L2587" i="12"/>
  <c r="M2587" i="12" s="1"/>
  <c r="L2655" i="12"/>
  <c r="M2655" i="12" s="1"/>
  <c r="L2735" i="12"/>
  <c r="M2735" i="12" s="1"/>
  <c r="L2598" i="12"/>
  <c r="M2598" i="12" s="1"/>
  <c r="L2760" i="12"/>
  <c r="M2760" i="12" s="1"/>
  <c r="L2648" i="12"/>
  <c r="M2648" i="12" s="1"/>
  <c r="L2643" i="12"/>
  <c r="M2643" i="12" s="1"/>
  <c r="L2604" i="12"/>
  <c r="M2604" i="12" s="1"/>
  <c r="L2637" i="12"/>
  <c r="M2637" i="12" s="1"/>
  <c r="L2560" i="12"/>
  <c r="M2560" i="12" s="1"/>
  <c r="L2522" i="12"/>
  <c r="M2522" i="12" s="1"/>
  <c r="L2530" i="12"/>
  <c r="M2530" i="12" s="1"/>
  <c r="L2545" i="12"/>
  <c r="M2545" i="12" s="1"/>
  <c r="L2527" i="12"/>
  <c r="M2527" i="12" s="1"/>
  <c r="L2552" i="12"/>
  <c r="M2552" i="12" s="1"/>
  <c r="L2626" i="12"/>
  <c r="M2626" i="12" s="1"/>
  <c r="L2636" i="12"/>
  <c r="M2636" i="12" s="1"/>
  <c r="L2557" i="12"/>
  <c r="M2557" i="12" s="1"/>
  <c r="L2617" i="12"/>
  <c r="M2617" i="12" s="1"/>
  <c r="L2551" i="12"/>
  <c r="M2551" i="12" s="1"/>
  <c r="L2702" i="12"/>
  <c r="M2702" i="12" s="1"/>
  <c r="L2592" i="12"/>
  <c r="M2592" i="12" s="1"/>
  <c r="L2632" i="12"/>
  <c r="M2632" i="12" s="1"/>
  <c r="L2597" i="12"/>
  <c r="M2597" i="12" s="1"/>
  <c r="L2563" i="12"/>
  <c r="M2563" i="12" s="1"/>
  <c r="L2600" i="12"/>
  <c r="M2600" i="12" s="1"/>
  <c r="L2583" i="12"/>
  <c r="M2583" i="12" s="1"/>
  <c r="L2615" i="12"/>
  <c r="M2615" i="12" s="1"/>
  <c r="L2622" i="12"/>
  <c r="M2622" i="12" s="1"/>
  <c r="L2567" i="12"/>
  <c r="M2567" i="12" s="1"/>
  <c r="L2629" i="12"/>
  <c r="M2629" i="12" s="1"/>
  <c r="L2621" i="12"/>
  <c r="M2621" i="12" s="1"/>
  <c r="L2620" i="12"/>
  <c r="M2620" i="12" s="1"/>
  <c r="L2576" i="12"/>
  <c r="M2576" i="12" s="1"/>
  <c r="L2613" i="12"/>
  <c r="M2613" i="12" s="1"/>
  <c r="L2693" i="12"/>
  <c r="M2693" i="12" s="1"/>
  <c r="L2743" i="12"/>
  <c r="M2743" i="12" s="1"/>
  <c r="L2745" i="12"/>
  <c r="M2745" i="12" s="1"/>
  <c r="L2610" i="12"/>
  <c r="M2610" i="12" s="1"/>
  <c r="L2642" i="12"/>
  <c r="M2642" i="12" s="1"/>
  <c r="L2618" i="12"/>
  <c r="M2618" i="12" s="1"/>
  <c r="L2585" i="12"/>
  <c r="M2585" i="12" s="1"/>
  <c r="L2564" i="12"/>
  <c r="M2564" i="12" s="1"/>
  <c r="L2701" i="12"/>
  <c r="M2701" i="12" s="1"/>
  <c r="L2677" i="12"/>
  <c r="M2677" i="12" s="1"/>
  <c r="L2593" i="12"/>
  <c r="M2593" i="12" s="1"/>
  <c r="L2609" i="12"/>
  <c r="M2609" i="12" s="1"/>
  <c r="L2525" i="12"/>
  <c r="M2525" i="12" s="1"/>
  <c r="L2644" i="12"/>
  <c r="M2644" i="12" s="1"/>
  <c r="L2506" i="12"/>
  <c r="M2506" i="12" s="1"/>
  <c r="L2681" i="12"/>
  <c r="M2681" i="12" s="1"/>
  <c r="L2531" i="12"/>
  <c r="M2531" i="12" s="1"/>
  <c r="L2575" i="12"/>
  <c r="M2575" i="12" s="1"/>
  <c r="L2601" i="12"/>
  <c r="M2601" i="12" s="1"/>
  <c r="L2628" i="12"/>
  <c r="M2628" i="12" s="1"/>
  <c r="L2442" i="12"/>
  <c r="M2442" i="12" s="1"/>
  <c r="L2424" i="12"/>
  <c r="M2424" i="12" s="1"/>
  <c r="L2412" i="12"/>
  <c r="M2412" i="12" s="1"/>
  <c r="L2478" i="12"/>
  <c r="M2478" i="12" s="1"/>
  <c r="L2448" i="12"/>
  <c r="M2448" i="12" s="1"/>
  <c r="L2630" i="12"/>
  <c r="M2630" i="12" s="1"/>
  <c r="L2517" i="12"/>
  <c r="M2517" i="12" s="1"/>
  <c r="L2499" i="12"/>
  <c r="M2499" i="12" s="1"/>
  <c r="L2539" i="12"/>
  <c r="M2539" i="12" s="1"/>
  <c r="L2456" i="12"/>
  <c r="M2456" i="12" s="1"/>
  <c r="L2582" i="12"/>
  <c r="M2582" i="12" s="1"/>
  <c r="L2528" i="12"/>
  <c r="M2528" i="12" s="1"/>
  <c r="L2553" i="12"/>
  <c r="M2553" i="12" s="1"/>
  <c r="L2493" i="12"/>
  <c r="M2493" i="12" s="1"/>
  <c r="L2466" i="12"/>
  <c r="M2466" i="12" s="1"/>
  <c r="L2483" i="12"/>
  <c r="M2483" i="12" s="1"/>
  <c r="L2403" i="12"/>
  <c r="M2403" i="12" s="1"/>
  <c r="L2361" i="12"/>
  <c r="M2361" i="12" s="1"/>
  <c r="L2607" i="12"/>
  <c r="M2607" i="12" s="1"/>
  <c r="L2540" i="12"/>
  <c r="M2540" i="12" s="1"/>
  <c r="L2538" i="12"/>
  <c r="M2538" i="12" s="1"/>
  <c r="L2595" i="12"/>
  <c r="M2595" i="12" s="1"/>
  <c r="L2444" i="12"/>
  <c r="M2444" i="12" s="1"/>
  <c r="L2418" i="12"/>
  <c r="M2418" i="12" s="1"/>
  <c r="L2391" i="12"/>
  <c r="M2391" i="12" s="1"/>
  <c r="L2440" i="12"/>
  <c r="M2440" i="12" s="1"/>
  <c r="L2408" i="12"/>
  <c r="M2408" i="12" s="1"/>
  <c r="L2447" i="12"/>
  <c r="M2447" i="12" s="1"/>
  <c r="L2573" i="12"/>
  <c r="M2573" i="12" s="1"/>
  <c r="L2619" i="12"/>
  <c r="M2619" i="12" s="1"/>
  <c r="L2586" i="12"/>
  <c r="M2586" i="12" s="1"/>
  <c r="L2574" i="12"/>
  <c r="M2574" i="12" s="1"/>
  <c r="L2740" i="12"/>
  <c r="M2740" i="12" s="1"/>
  <c r="L2589" i="12"/>
  <c r="M2589" i="12" s="1"/>
  <c r="L2529" i="12"/>
  <c r="M2529" i="12" s="1"/>
  <c r="L2566" i="12"/>
  <c r="M2566" i="12" s="1"/>
  <c r="L2623" i="12"/>
  <c r="M2623" i="12" s="1"/>
  <c r="L2555" i="12"/>
  <c r="M2555" i="12" s="1"/>
  <c r="L2512" i="12"/>
  <c r="M2512" i="12" s="1"/>
  <c r="L2433" i="12"/>
  <c r="M2433" i="12" s="1"/>
  <c r="L2503" i="12"/>
  <c r="M2503" i="12" s="1"/>
  <c r="L2482" i="12"/>
  <c r="M2482" i="12" s="1"/>
  <c r="L2504" i="12"/>
  <c r="M2504" i="12" s="1"/>
  <c r="L2445" i="12"/>
  <c r="M2445" i="12" s="1"/>
  <c r="L2559" i="12"/>
  <c r="M2559" i="12" s="1"/>
  <c r="L2558" i="12"/>
  <c r="M2558" i="12" s="1"/>
  <c r="L2521" i="12"/>
  <c r="M2521" i="12" s="1"/>
  <c r="L2638" i="12"/>
  <c r="M2638" i="12" s="1"/>
  <c r="L2627" i="12"/>
  <c r="M2627" i="12" s="1"/>
  <c r="L2325" i="12"/>
  <c r="M2325" i="12" s="1"/>
  <c r="L2430" i="12"/>
  <c r="M2430" i="12" s="1"/>
  <c r="L2639" i="12"/>
  <c r="M2639" i="12" s="1"/>
  <c r="L2580" i="12"/>
  <c r="M2580" i="12" s="1"/>
  <c r="L2535" i="12"/>
  <c r="M2535" i="12" s="1"/>
  <c r="L2533" i="12"/>
  <c r="M2533" i="12" s="1"/>
  <c r="L2608" i="12"/>
  <c r="M2608" i="12" s="1"/>
  <c r="L2606" i="12"/>
  <c r="M2606" i="12" s="1"/>
  <c r="L2612" i="12"/>
  <c r="M2612" i="12" s="1"/>
  <c r="L2556" i="12"/>
  <c r="M2556" i="12" s="1"/>
  <c r="L2415" i="12"/>
  <c r="M2415" i="12" s="1"/>
  <c r="L2457" i="12"/>
  <c r="M2457" i="12" s="1"/>
  <c r="L2428" i="12"/>
  <c r="M2428" i="12" s="1"/>
  <c r="L2572" i="12"/>
  <c r="M2572" i="12" s="1"/>
  <c r="L2634" i="12"/>
  <c r="M2634" i="12" s="1"/>
  <c r="L2459" i="12"/>
  <c r="M2459" i="12" s="1"/>
  <c r="L2526" i="12"/>
  <c r="M2526" i="12" s="1"/>
  <c r="L2561" i="12"/>
  <c r="M2561" i="12" s="1"/>
  <c r="L2498" i="12"/>
  <c r="M2498" i="12" s="1"/>
  <c r="L2381" i="12"/>
  <c r="M2381" i="12" s="1"/>
  <c r="L2388" i="12"/>
  <c r="M2388" i="12" s="1"/>
  <c r="L2500" i="12"/>
  <c r="M2500" i="12" s="1"/>
  <c r="L2494" i="12"/>
  <c r="M2494" i="12" s="1"/>
  <c r="L2431" i="12"/>
  <c r="M2431" i="12" s="1"/>
  <c r="L2624" i="12"/>
  <c r="M2624" i="12" s="1"/>
  <c r="L2536" i="12"/>
  <c r="M2536" i="12" s="1"/>
  <c r="L2594" i="12"/>
  <c r="M2594" i="12" s="1"/>
  <c r="L2578" i="12"/>
  <c r="M2578" i="12" s="1"/>
  <c r="L2542" i="12"/>
  <c r="M2542" i="12" s="1"/>
  <c r="L2421" i="12"/>
  <c r="M2421" i="12" s="1"/>
  <c r="L2413" i="12"/>
  <c r="M2413" i="12" s="1"/>
  <c r="L2524" i="12"/>
  <c r="M2524" i="12" s="1"/>
  <c r="L2596" i="12"/>
  <c r="M2596" i="12" s="1"/>
  <c r="L2546" i="12"/>
  <c r="M2546" i="12" s="1"/>
  <c r="L2544" i="12"/>
  <c r="M2544" i="12" s="1"/>
  <c r="L2425" i="12"/>
  <c r="M2425" i="12" s="1"/>
  <c r="L2507" i="12"/>
  <c r="M2507" i="12" s="1"/>
  <c r="L2502" i="12"/>
  <c r="M2502" i="12" s="1"/>
  <c r="L2487" i="12"/>
  <c r="M2487" i="12" s="1"/>
  <c r="L2476" i="12"/>
  <c r="M2476" i="12" s="1"/>
  <c r="L2491" i="12"/>
  <c r="M2491" i="12" s="1"/>
  <c r="L2577" i="12"/>
  <c r="M2577" i="12" s="1"/>
  <c r="L2590" i="12"/>
  <c r="M2590" i="12" s="1"/>
  <c r="L2479" i="12"/>
  <c r="M2479" i="12" s="1"/>
  <c r="L2427" i="12"/>
  <c r="M2427" i="12" s="1"/>
  <c r="L2376" i="12"/>
  <c r="M2376" i="12" s="1"/>
  <c r="L2446" i="12"/>
  <c r="M2446" i="12" s="1"/>
  <c r="L2455" i="12"/>
  <c r="M2455" i="12" s="1"/>
  <c r="L2322" i="12"/>
  <c r="M2322" i="12" s="1"/>
  <c r="L2470" i="12"/>
  <c r="M2470" i="12" s="1"/>
  <c r="L2520" i="12"/>
  <c r="M2520" i="12" s="1"/>
  <c r="L2437" i="12"/>
  <c r="M2437" i="12" s="1"/>
  <c r="L2481" i="12"/>
  <c r="M2481" i="12" s="1"/>
  <c r="L2464" i="12"/>
  <c r="M2464" i="12" s="1"/>
  <c r="L2452" i="12"/>
  <c r="M2452" i="12" s="1"/>
  <c r="L2331" i="12"/>
  <c r="M2331" i="12" s="1"/>
  <c r="L2488" i="12"/>
  <c r="M2488" i="12" s="1"/>
  <c r="L2411" i="12"/>
  <c r="M2411" i="12" s="1"/>
  <c r="L2379" i="12"/>
  <c r="M2379" i="12" s="1"/>
  <c r="L2473" i="12"/>
  <c r="M2473" i="12" s="1"/>
  <c r="L2453" i="12"/>
  <c r="M2453" i="12" s="1"/>
  <c r="L2486" i="12"/>
  <c r="M2486" i="12" s="1"/>
  <c r="L2426" i="12"/>
  <c r="M2426" i="12" s="1"/>
  <c r="L2454" i="12"/>
  <c r="M2454" i="12" s="1"/>
  <c r="L2434" i="12"/>
  <c r="M2434" i="12" s="1"/>
  <c r="L2319" i="12"/>
  <c r="M2319" i="12" s="1"/>
  <c r="L2369" i="12"/>
  <c r="M2369" i="12" s="1"/>
  <c r="L2393" i="12"/>
  <c r="M2393" i="12" s="1"/>
  <c r="L2509" i="12"/>
  <c r="M2509" i="12" s="1"/>
  <c r="L2296" i="12"/>
  <c r="M2296" i="12" s="1"/>
  <c r="L2429" i="12"/>
  <c r="M2429" i="12" s="1"/>
  <c r="L2462" i="12"/>
  <c r="M2462" i="12" s="1"/>
  <c r="L2372" i="12"/>
  <c r="M2372" i="12" s="1"/>
  <c r="L2210" i="12"/>
  <c r="M2210" i="12" s="1"/>
  <c r="L2321" i="12"/>
  <c r="M2321" i="12" s="1"/>
  <c r="L2330" i="12"/>
  <c r="M2330" i="12" s="1"/>
  <c r="L2345" i="12"/>
  <c r="M2345" i="12" s="1"/>
  <c r="L2605" i="12"/>
  <c r="M2605" i="12" s="1"/>
  <c r="L2461" i="12"/>
  <c r="M2461" i="12" s="1"/>
  <c r="L2513" i="12"/>
  <c r="M2513" i="12" s="1"/>
  <c r="L2467" i="12"/>
  <c r="M2467" i="12" s="1"/>
  <c r="L2510" i="12"/>
  <c r="M2510" i="12" s="1"/>
  <c r="L2414" i="12"/>
  <c r="M2414" i="12" s="1"/>
  <c r="L2508" i="12"/>
  <c r="M2508" i="12" s="1"/>
  <c r="L2497" i="12"/>
  <c r="M2497" i="12" s="1"/>
  <c r="L2451" i="12"/>
  <c r="M2451" i="12" s="1"/>
  <c r="L2496" i="12"/>
  <c r="M2496" i="12" s="1"/>
  <c r="L2392" i="12"/>
  <c r="M2392" i="12" s="1"/>
  <c r="L2554" i="12"/>
  <c r="M2554" i="12" s="1"/>
  <c r="L2439" i="12"/>
  <c r="M2439" i="12" s="1"/>
  <c r="L2485" i="12"/>
  <c r="M2485" i="12" s="1"/>
  <c r="L2475" i="12"/>
  <c r="M2475" i="12" s="1"/>
  <c r="L2472" i="12"/>
  <c r="M2472" i="12" s="1"/>
  <c r="L2490" i="12"/>
  <c r="M2490" i="12" s="1"/>
  <c r="L2465" i="12"/>
  <c r="M2465" i="12" s="1"/>
  <c r="L2443" i="12"/>
  <c r="M2443" i="12" s="1"/>
  <c r="L2416" i="12"/>
  <c r="M2416" i="12" s="1"/>
  <c r="L2480" i="12"/>
  <c r="M2480" i="12" s="1"/>
  <c r="L2489" i="12"/>
  <c r="M2489" i="12" s="1"/>
  <c r="L2329" i="12"/>
  <c r="M2329" i="12" s="1"/>
  <c r="L2332" i="12"/>
  <c r="M2332" i="12" s="1"/>
  <c r="L2523" i="12"/>
  <c r="M2523" i="12" s="1"/>
  <c r="L2420" i="12"/>
  <c r="M2420" i="12" s="1"/>
  <c r="L2402" i="12"/>
  <c r="M2402" i="12" s="1"/>
  <c r="L2518" i="12"/>
  <c r="M2518" i="12" s="1"/>
  <c r="L2484" i="12"/>
  <c r="M2484" i="12" s="1"/>
  <c r="L2432" i="12"/>
  <c r="M2432" i="12" s="1"/>
  <c r="L2519" i="12"/>
  <c r="M2519" i="12" s="1"/>
  <c r="L2492" i="12"/>
  <c r="M2492" i="12" s="1"/>
  <c r="L2409" i="12"/>
  <c r="M2409" i="12" s="1"/>
  <c r="L2474" i="12"/>
  <c r="M2474" i="12" s="1"/>
  <c r="L2436" i="12"/>
  <c r="M2436" i="12" s="1"/>
  <c r="L2505" i="12"/>
  <c r="M2505" i="12" s="1"/>
  <c r="L2450" i="12"/>
  <c r="M2450" i="12" s="1"/>
  <c r="L2469" i="12"/>
  <c r="M2469" i="12" s="1"/>
  <c r="L2422" i="12"/>
  <c r="M2422" i="12" s="1"/>
  <c r="L2495" i="12"/>
  <c r="M2495" i="12" s="1"/>
  <c r="L2307" i="12"/>
  <c r="M2307" i="12" s="1"/>
  <c r="L2398" i="12"/>
  <c r="M2398" i="12" s="1"/>
  <c r="L2377" i="12"/>
  <c r="M2377" i="12" s="1"/>
  <c r="L2441" i="12"/>
  <c r="M2441" i="12" s="1"/>
  <c r="L2468" i="12"/>
  <c r="M2468" i="12" s="1"/>
  <c r="L2458" i="12"/>
  <c r="M2458" i="12" s="1"/>
  <c r="L2438" i="12"/>
  <c r="M2438" i="12" s="1"/>
  <c r="L2543" i="12"/>
  <c r="M2543" i="12" s="1"/>
  <c r="L2501" i="12"/>
  <c r="M2501" i="12" s="1"/>
  <c r="L2423" i="12"/>
  <c r="M2423" i="12" s="1"/>
  <c r="L2514" i="12"/>
  <c r="M2514" i="12" s="1"/>
  <c r="L2313" i="12"/>
  <c r="M2313" i="12" s="1"/>
  <c r="L2350" i="12"/>
  <c r="M2350" i="12" s="1"/>
  <c r="L2341" i="12"/>
  <c r="M2341" i="12" s="1"/>
  <c r="L2291" i="12"/>
  <c r="M2291" i="12" s="1"/>
  <c r="L2515" i="12"/>
  <c r="M2515" i="12" s="1"/>
  <c r="L2435" i="12"/>
  <c r="M2435" i="12" s="1"/>
  <c r="L2471" i="12"/>
  <c r="M2471" i="12" s="1"/>
  <c r="L2334" i="12"/>
  <c r="M2334" i="12" s="1"/>
  <c r="L2351" i="12"/>
  <c r="M2351" i="12" s="1"/>
  <c r="L2247" i="12"/>
  <c r="M2247" i="12" s="1"/>
  <c r="L2328" i="12"/>
  <c r="M2328" i="12" s="1"/>
  <c r="L2179" i="12"/>
  <c r="M2179" i="12" s="1"/>
  <c r="L2353" i="12"/>
  <c r="M2353" i="12" s="1"/>
  <c r="L2405" i="12"/>
  <c r="M2405" i="12" s="1"/>
  <c r="L2266" i="12"/>
  <c r="M2266" i="12" s="1"/>
  <c r="L2240" i="12"/>
  <c r="M2240" i="12" s="1"/>
  <c r="L2378" i="12"/>
  <c r="M2378" i="12" s="1"/>
  <c r="L2237" i="12"/>
  <c r="M2237" i="12" s="1"/>
  <c r="L2310" i="12"/>
  <c r="M2310" i="12" s="1"/>
  <c r="L2303" i="12"/>
  <c r="M2303" i="12" s="1"/>
  <c r="L2248" i="12"/>
  <c r="M2248" i="12" s="1"/>
  <c r="L2394" i="12"/>
  <c r="M2394" i="12" s="1"/>
  <c r="L2407" i="12"/>
  <c r="M2407" i="12" s="1"/>
  <c r="L2477" i="12"/>
  <c r="M2477" i="12" s="1"/>
  <c r="L2384" i="12"/>
  <c r="M2384" i="12" s="1"/>
  <c r="L2348" i="12"/>
  <c r="M2348" i="12" s="1"/>
  <c r="L2239" i="12"/>
  <c r="M2239" i="12" s="1"/>
  <c r="L2363" i="12"/>
  <c r="M2363" i="12" s="1"/>
  <c r="L2316" i="12"/>
  <c r="M2316" i="12" s="1"/>
  <c r="L2359" i="12"/>
  <c r="M2359" i="12" s="1"/>
  <c r="L2389" i="12"/>
  <c r="M2389" i="12" s="1"/>
  <c r="L2355" i="12"/>
  <c r="M2355" i="12" s="1"/>
  <c r="L2396" i="12"/>
  <c r="M2396" i="12" s="1"/>
  <c r="L2360" i="12"/>
  <c r="M2360" i="12" s="1"/>
  <c r="L2347" i="12"/>
  <c r="M2347" i="12" s="1"/>
  <c r="L2292" i="12"/>
  <c r="M2292" i="12" s="1"/>
  <c r="L2395" i="12"/>
  <c r="M2395" i="12" s="1"/>
  <c r="L2463" i="12"/>
  <c r="M2463" i="12" s="1"/>
  <c r="L2419" i="12"/>
  <c r="M2419" i="12" s="1"/>
  <c r="L2320" i="12"/>
  <c r="M2320" i="12" s="1"/>
  <c r="L2324" i="12"/>
  <c r="M2324" i="12" s="1"/>
  <c r="L2410" i="12"/>
  <c r="M2410" i="12" s="1"/>
  <c r="L2344" i="12"/>
  <c r="M2344" i="12" s="1"/>
  <c r="L2301" i="12"/>
  <c r="M2301" i="12" s="1"/>
  <c r="L2339" i="12"/>
  <c r="M2339" i="12" s="1"/>
  <c r="L2387" i="12"/>
  <c r="M2387" i="12" s="1"/>
  <c r="L2299" i="12"/>
  <c r="M2299" i="12" s="1"/>
  <c r="L2203" i="12"/>
  <c r="M2203" i="12" s="1"/>
  <c r="L2366" i="12"/>
  <c r="M2366" i="12" s="1"/>
  <c r="L2336" i="12"/>
  <c r="M2336" i="12" s="1"/>
  <c r="L2400" i="12"/>
  <c r="M2400" i="12" s="1"/>
  <c r="L2370" i="12"/>
  <c r="M2370" i="12" s="1"/>
  <c r="L2368" i="12"/>
  <c r="M2368" i="12" s="1"/>
  <c r="L2367" i="12"/>
  <c r="M2367" i="12" s="1"/>
  <c r="L2295" i="12"/>
  <c r="M2295" i="12" s="1"/>
  <c r="L2254" i="12"/>
  <c r="M2254" i="12" s="1"/>
  <c r="L2294" i="12"/>
  <c r="M2294" i="12" s="1"/>
  <c r="L2375" i="12"/>
  <c r="M2375" i="12" s="1"/>
  <c r="L2327" i="12"/>
  <c r="M2327" i="12" s="1"/>
  <c r="L2337" i="12"/>
  <c r="M2337" i="12" s="1"/>
  <c r="L2374" i="12"/>
  <c r="M2374" i="12" s="1"/>
  <c r="L2181" i="12"/>
  <c r="M2181" i="12" s="1"/>
  <c r="L2293" i="12"/>
  <c r="M2293" i="12" s="1"/>
  <c r="L2318" i="12"/>
  <c r="M2318" i="12" s="1"/>
  <c r="L2390" i="12"/>
  <c r="M2390" i="12" s="1"/>
  <c r="L2274" i="12"/>
  <c r="M2274" i="12" s="1"/>
  <c r="L2300" i="12"/>
  <c r="M2300" i="12" s="1"/>
  <c r="L2373" i="12"/>
  <c r="M2373" i="12" s="1"/>
  <c r="L2309" i="12"/>
  <c r="M2309" i="12" s="1"/>
  <c r="L2386" i="12"/>
  <c r="M2386" i="12" s="1"/>
  <c r="L2305" i="12"/>
  <c r="M2305" i="12" s="1"/>
  <c r="L2298" i="12"/>
  <c r="M2298" i="12" s="1"/>
  <c r="L2343" i="12"/>
  <c r="M2343" i="12" s="1"/>
  <c r="L2285" i="12"/>
  <c r="M2285" i="12" s="1"/>
  <c r="L2364" i="12"/>
  <c r="M2364" i="12" s="1"/>
  <c r="L2406" i="12"/>
  <c r="M2406" i="12" s="1"/>
  <c r="L2346" i="12"/>
  <c r="M2346" i="12" s="1"/>
  <c r="L2417" i="12"/>
  <c r="M2417" i="12" s="1"/>
  <c r="L2449" i="12"/>
  <c r="M2449" i="12" s="1"/>
  <c r="L2397" i="12"/>
  <c r="M2397" i="12" s="1"/>
  <c r="L2383" i="12"/>
  <c r="M2383" i="12" s="1"/>
  <c r="L2516" i="12"/>
  <c r="M2516" i="12" s="1"/>
  <c r="L2311" i="12"/>
  <c r="M2311" i="12" s="1"/>
  <c r="L2196" i="12"/>
  <c r="M2196" i="12" s="1"/>
  <c r="L2401" i="12"/>
  <c r="M2401" i="12" s="1"/>
  <c r="L2268" i="12"/>
  <c r="M2268" i="12" s="1"/>
  <c r="L2380" i="12"/>
  <c r="M2380" i="12" s="1"/>
  <c r="L2323" i="12"/>
  <c r="M2323" i="12" s="1"/>
  <c r="L2399" i="12"/>
  <c r="M2399" i="12" s="1"/>
  <c r="L2354" i="12"/>
  <c r="M2354" i="12" s="1"/>
  <c r="L2312" i="12"/>
  <c r="M2312" i="12" s="1"/>
  <c r="L2511" i="12"/>
  <c r="M2511" i="12" s="1"/>
  <c r="L2333" i="12"/>
  <c r="M2333" i="12" s="1"/>
  <c r="L2288" i="12"/>
  <c r="M2288" i="12" s="1"/>
  <c r="L2357" i="12"/>
  <c r="M2357" i="12" s="1"/>
  <c r="L2258" i="12"/>
  <c r="M2258" i="12" s="1"/>
  <c r="L2315" i="12"/>
  <c r="M2315" i="12" s="1"/>
  <c r="L2314" i="12"/>
  <c r="M2314" i="12" s="1"/>
  <c r="L2304" i="12"/>
  <c r="M2304" i="12" s="1"/>
  <c r="L2382" i="12"/>
  <c r="M2382" i="12" s="1"/>
  <c r="L2356" i="12"/>
  <c r="M2356" i="12" s="1"/>
  <c r="L2362" i="12"/>
  <c r="M2362" i="12" s="1"/>
  <c r="L2297" i="12"/>
  <c r="M2297" i="12" s="1"/>
  <c r="L2186" i="12"/>
  <c r="M2186" i="12" s="1"/>
  <c r="L2166" i="12"/>
  <c r="M2166" i="12" s="1"/>
  <c r="L2270" i="12"/>
  <c r="M2270" i="12" s="1"/>
  <c r="L2113" i="12"/>
  <c r="M2113" i="12" s="1"/>
  <c r="L2326" i="12"/>
  <c r="M2326" i="12" s="1"/>
  <c r="L2214" i="12"/>
  <c r="M2214" i="12" s="1"/>
  <c r="L2201" i="12"/>
  <c r="M2201" i="12" s="1"/>
  <c r="L2175" i="12"/>
  <c r="M2175" i="12" s="1"/>
  <c r="L2174" i="12"/>
  <c r="M2174" i="12" s="1"/>
  <c r="L2224" i="12"/>
  <c r="M2224" i="12" s="1"/>
  <c r="L2188" i="12"/>
  <c r="M2188" i="12" s="1"/>
  <c r="L2241" i="12"/>
  <c r="M2241" i="12" s="1"/>
  <c r="L2101" i="12"/>
  <c r="M2101" i="12" s="1"/>
  <c r="L2281" i="12"/>
  <c r="M2281" i="12" s="1"/>
  <c r="L2246" i="12"/>
  <c r="M2246" i="12" s="1"/>
  <c r="L2245" i="12"/>
  <c r="M2245" i="12" s="1"/>
  <c r="L2215" i="12"/>
  <c r="M2215" i="12" s="1"/>
  <c r="L2176" i="12"/>
  <c r="M2176" i="12" s="1"/>
  <c r="L2211" i="12"/>
  <c r="M2211" i="12" s="1"/>
  <c r="L2243" i="12"/>
  <c r="M2243" i="12" s="1"/>
  <c r="L2269" i="12"/>
  <c r="M2269" i="12" s="1"/>
  <c r="L2227" i="12"/>
  <c r="M2227" i="12" s="1"/>
  <c r="L2365" i="12"/>
  <c r="M2365" i="12" s="1"/>
  <c r="L2349" i="12"/>
  <c r="M2349" i="12" s="1"/>
  <c r="L2352" i="12"/>
  <c r="M2352" i="12" s="1"/>
  <c r="L2250" i="12"/>
  <c r="M2250" i="12" s="1"/>
  <c r="L2276" i="12"/>
  <c r="M2276" i="12" s="1"/>
  <c r="L2257" i="12"/>
  <c r="M2257" i="12" s="1"/>
  <c r="L2253" i="12"/>
  <c r="M2253" i="12" s="1"/>
  <c r="L2080" i="12"/>
  <c r="M2080" i="12" s="1"/>
  <c r="L2252" i="12"/>
  <c r="M2252" i="12" s="1"/>
  <c r="L2235" i="12"/>
  <c r="M2235" i="12" s="1"/>
  <c r="L2170" i="12"/>
  <c r="M2170" i="12" s="1"/>
  <c r="L2218" i="12"/>
  <c r="M2218" i="12" s="1"/>
  <c r="L2272" i="12"/>
  <c r="M2272" i="12" s="1"/>
  <c r="L2229" i="12"/>
  <c r="M2229" i="12" s="1"/>
  <c r="L2256" i="12"/>
  <c r="M2256" i="12" s="1"/>
  <c r="L2385" i="12"/>
  <c r="M2385" i="12" s="1"/>
  <c r="L2180" i="12"/>
  <c r="M2180" i="12" s="1"/>
  <c r="L2371" i="12"/>
  <c r="M2371" i="12" s="1"/>
  <c r="L2135" i="12"/>
  <c r="M2135" i="12" s="1"/>
  <c r="L2184" i="12"/>
  <c r="M2184" i="12" s="1"/>
  <c r="L2182" i="12"/>
  <c r="M2182" i="12" s="1"/>
  <c r="L2208" i="12"/>
  <c r="M2208" i="12" s="1"/>
  <c r="L2168" i="12"/>
  <c r="M2168" i="12" s="1"/>
  <c r="L2302" i="12"/>
  <c r="M2302" i="12" s="1"/>
  <c r="L2308" i="12"/>
  <c r="M2308" i="12" s="1"/>
  <c r="L2338" i="12"/>
  <c r="M2338" i="12" s="1"/>
  <c r="L2404" i="12"/>
  <c r="M2404" i="12" s="1"/>
  <c r="L2202" i="12"/>
  <c r="M2202" i="12" s="1"/>
  <c r="L2213" i="12"/>
  <c r="M2213" i="12" s="1"/>
  <c r="L2263" i="12"/>
  <c r="M2263" i="12" s="1"/>
  <c r="L2187" i="12"/>
  <c r="M2187" i="12" s="1"/>
  <c r="L2114" i="12"/>
  <c r="M2114" i="12" s="1"/>
  <c r="L2262" i="12"/>
  <c r="M2262" i="12" s="1"/>
  <c r="L2358" i="12"/>
  <c r="M2358" i="12" s="1"/>
  <c r="L2204" i="12"/>
  <c r="M2204" i="12" s="1"/>
  <c r="L2278" i="12"/>
  <c r="M2278" i="12" s="1"/>
  <c r="L2280" i="12"/>
  <c r="M2280" i="12" s="1"/>
  <c r="L2283" i="12"/>
  <c r="M2283" i="12" s="1"/>
  <c r="L2340" i="12"/>
  <c r="M2340" i="12" s="1"/>
  <c r="L2255" i="12"/>
  <c r="M2255" i="12" s="1"/>
  <c r="L2290" i="12"/>
  <c r="M2290" i="12" s="1"/>
  <c r="L2233" i="12"/>
  <c r="M2233" i="12" s="1"/>
  <c r="L2216" i="12"/>
  <c r="M2216" i="12" s="1"/>
  <c r="L2232" i="12"/>
  <c r="M2232" i="12" s="1"/>
  <c r="L2212" i="12"/>
  <c r="M2212" i="12" s="1"/>
  <c r="L2178" i="12"/>
  <c r="M2178" i="12" s="1"/>
  <c r="L2066" i="12"/>
  <c r="M2066" i="12" s="1"/>
  <c r="L2209" i="12"/>
  <c r="M2209" i="12" s="1"/>
  <c r="L2284" i="12"/>
  <c r="M2284" i="12" s="1"/>
  <c r="L2279" i="12"/>
  <c r="M2279" i="12" s="1"/>
  <c r="L2335" i="12"/>
  <c r="M2335" i="12" s="1"/>
  <c r="L2217" i="12"/>
  <c r="M2217" i="12" s="1"/>
  <c r="L2192" i="12"/>
  <c r="M2192" i="12" s="1"/>
  <c r="L2271" i="12"/>
  <c r="M2271" i="12" s="1"/>
  <c r="L2117" i="12"/>
  <c r="M2117" i="12" s="1"/>
  <c r="L2183" i="12"/>
  <c r="M2183" i="12" s="1"/>
  <c r="L2173" i="12"/>
  <c r="M2173" i="12" s="1"/>
  <c r="L2151" i="12"/>
  <c r="M2151" i="12" s="1"/>
  <c r="L2317" i="12"/>
  <c r="M2317" i="12" s="1"/>
  <c r="L2306" i="12"/>
  <c r="M2306" i="12" s="1"/>
  <c r="L2342" i="12"/>
  <c r="M2342" i="12" s="1"/>
  <c r="L2260" i="12"/>
  <c r="M2260" i="12" s="1"/>
  <c r="L2219" i="12"/>
  <c r="M2219" i="12" s="1"/>
  <c r="L2242" i="12"/>
  <c r="M2242" i="12" s="1"/>
  <c r="L2228" i="12"/>
  <c r="M2228" i="12" s="1"/>
  <c r="L2195" i="12"/>
  <c r="M2195" i="12" s="1"/>
  <c r="L2172" i="12"/>
  <c r="M2172" i="12" s="1"/>
  <c r="L2194" i="12"/>
  <c r="M2194" i="12" s="1"/>
  <c r="L2230" i="12"/>
  <c r="M2230" i="12" s="1"/>
  <c r="L2277" i="12"/>
  <c r="M2277" i="12" s="1"/>
  <c r="L2275" i="12"/>
  <c r="M2275" i="12" s="1"/>
  <c r="L2171" i="12"/>
  <c r="M2171" i="12" s="1"/>
  <c r="L2226" i="12"/>
  <c r="M2226" i="12" s="1"/>
  <c r="L2076" i="12"/>
  <c r="M2076" i="12" s="1"/>
  <c r="L2225" i="12"/>
  <c r="M2225" i="12" s="1"/>
  <c r="L2287" i="12"/>
  <c r="M2287" i="12" s="1"/>
  <c r="L2265" i="12"/>
  <c r="M2265" i="12" s="1"/>
  <c r="L2162" i="12"/>
  <c r="M2162" i="12" s="1"/>
  <c r="L2259" i="12"/>
  <c r="M2259" i="12" s="1"/>
  <c r="L2264" i="12"/>
  <c r="M2264" i="12" s="1"/>
  <c r="L2199" i="12"/>
  <c r="M2199" i="12" s="1"/>
  <c r="L2289" i="12"/>
  <c r="M2289" i="12" s="1"/>
  <c r="L2234" i="12"/>
  <c r="M2234" i="12" s="1"/>
  <c r="L2222" i="12"/>
  <c r="M2222" i="12" s="1"/>
  <c r="L2231" i="12"/>
  <c r="M2231" i="12" s="1"/>
  <c r="L2251" i="12"/>
  <c r="M2251" i="12" s="1"/>
  <c r="L2139" i="12"/>
  <c r="M2139" i="12" s="1"/>
  <c r="L2149" i="12"/>
  <c r="M2149" i="12" s="1"/>
  <c r="L2161" i="12"/>
  <c r="M2161" i="12" s="1"/>
  <c r="L2136" i="12"/>
  <c r="M2136" i="12" s="1"/>
  <c r="L2154" i="12"/>
  <c r="M2154" i="12" s="1"/>
  <c r="L2084" i="12"/>
  <c r="M2084" i="12" s="1"/>
  <c r="L2124" i="12"/>
  <c r="M2124" i="12" s="1"/>
  <c r="L1969" i="12"/>
  <c r="M1969" i="12" s="1"/>
  <c r="L2071" i="12"/>
  <c r="M2071" i="12" s="1"/>
  <c r="L2039" i="12"/>
  <c r="M2039" i="12" s="1"/>
  <c r="L2082" i="12"/>
  <c r="M2082" i="12" s="1"/>
  <c r="L2164" i="12"/>
  <c r="M2164" i="12" s="1"/>
  <c r="L2065" i="12"/>
  <c r="M2065" i="12" s="1"/>
  <c r="L2261" i="12"/>
  <c r="M2261" i="12" s="1"/>
  <c r="L2050" i="12"/>
  <c r="M2050" i="12" s="1"/>
  <c r="L2198" i="12"/>
  <c r="M2198" i="12" s="1"/>
  <c r="L2223" i="12"/>
  <c r="M2223" i="12" s="1"/>
  <c r="L2067" i="12"/>
  <c r="M2067" i="12" s="1"/>
  <c r="L2110" i="12"/>
  <c r="M2110" i="12" s="1"/>
  <c r="L2100" i="12"/>
  <c r="M2100" i="12" s="1"/>
  <c r="L2077" i="12"/>
  <c r="M2077" i="12" s="1"/>
  <c r="L1996" i="12"/>
  <c r="M1996" i="12" s="1"/>
  <c r="L2126" i="12"/>
  <c r="M2126" i="12" s="1"/>
  <c r="L2140" i="12"/>
  <c r="M2140" i="12" s="1"/>
  <c r="L2282" i="12"/>
  <c r="M2282" i="12" s="1"/>
  <c r="L2267" i="12"/>
  <c r="M2267" i="12" s="1"/>
  <c r="L2238" i="12"/>
  <c r="M2238" i="12" s="1"/>
  <c r="L2153" i="12"/>
  <c r="M2153" i="12" s="1"/>
  <c r="L2036" i="12"/>
  <c r="M2036" i="12" s="1"/>
  <c r="L2286" i="12"/>
  <c r="M2286" i="12" s="1"/>
  <c r="L2197" i="12"/>
  <c r="M2197" i="12" s="1"/>
  <c r="L2167" i="12"/>
  <c r="M2167" i="12" s="1"/>
  <c r="L2070" i="12"/>
  <c r="M2070" i="12" s="1"/>
  <c r="L2160" i="12"/>
  <c r="M2160" i="12" s="1"/>
  <c r="L2104" i="12"/>
  <c r="M2104" i="12" s="1"/>
  <c r="L2147" i="12"/>
  <c r="M2147" i="12" s="1"/>
  <c r="L2034" i="12"/>
  <c r="M2034" i="12" s="1"/>
  <c r="L1986" i="12"/>
  <c r="M1986" i="12" s="1"/>
  <c r="L2073" i="12"/>
  <c r="M2073" i="12" s="1"/>
  <c r="L2079" i="12"/>
  <c r="M2079" i="12" s="1"/>
  <c r="L2163" i="12"/>
  <c r="M2163" i="12" s="1"/>
  <c r="L2205" i="12"/>
  <c r="M2205" i="12" s="1"/>
  <c r="L2177" i="12"/>
  <c r="M2177" i="12" s="1"/>
  <c r="L2056" i="12"/>
  <c r="M2056" i="12" s="1"/>
  <c r="L2156" i="12"/>
  <c r="M2156" i="12" s="1"/>
  <c r="L2089" i="12"/>
  <c r="M2089" i="12" s="1"/>
  <c r="L2109" i="12"/>
  <c r="M2109" i="12" s="1"/>
  <c r="L2060" i="12"/>
  <c r="M2060" i="12" s="1"/>
  <c r="L2091" i="12"/>
  <c r="M2091" i="12" s="1"/>
  <c r="L2132" i="12"/>
  <c r="M2132" i="12" s="1"/>
  <c r="L2244" i="12"/>
  <c r="M2244" i="12" s="1"/>
  <c r="L2200" i="12"/>
  <c r="M2200" i="12" s="1"/>
  <c r="L2138" i="12"/>
  <c r="M2138" i="12" s="1"/>
  <c r="L2115" i="12"/>
  <c r="M2115" i="12" s="1"/>
  <c r="L2088" i="12"/>
  <c r="M2088" i="12" s="1"/>
  <c r="L2190" i="12"/>
  <c r="M2190" i="12" s="1"/>
  <c r="L2207" i="12"/>
  <c r="M2207" i="12" s="1"/>
  <c r="L2220" i="12"/>
  <c r="M2220" i="12" s="1"/>
  <c r="L2150" i="12"/>
  <c r="M2150" i="12" s="1"/>
  <c r="L2165" i="12"/>
  <c r="M2165" i="12" s="1"/>
  <c r="L2087" i="12"/>
  <c r="M2087" i="12" s="1"/>
  <c r="L2141" i="12"/>
  <c r="M2141" i="12" s="1"/>
  <c r="L2010" i="12"/>
  <c r="M2010" i="12" s="1"/>
  <c r="L2146" i="12"/>
  <c r="M2146" i="12" s="1"/>
  <c r="L2092" i="12"/>
  <c r="M2092" i="12" s="1"/>
  <c r="L2142" i="12"/>
  <c r="M2142" i="12" s="1"/>
  <c r="L1964" i="12"/>
  <c r="M1964" i="12" s="1"/>
  <c r="L2122" i="12"/>
  <c r="M2122" i="12" s="1"/>
  <c r="L2152" i="12"/>
  <c r="M2152" i="12" s="1"/>
  <c r="L2143" i="12"/>
  <c r="M2143" i="12" s="1"/>
  <c r="L2273" i="12"/>
  <c r="M2273" i="12" s="1"/>
  <c r="L2189" i="12"/>
  <c r="M2189" i="12" s="1"/>
  <c r="L2191" i="12"/>
  <c r="M2191" i="12" s="1"/>
  <c r="L2078" i="12"/>
  <c r="M2078" i="12" s="1"/>
  <c r="L2072" i="12"/>
  <c r="M2072" i="12" s="1"/>
  <c r="L2090" i="12"/>
  <c r="M2090" i="12" s="1"/>
  <c r="L2107" i="12"/>
  <c r="M2107" i="12" s="1"/>
  <c r="L2118" i="12"/>
  <c r="M2118" i="12" s="1"/>
  <c r="L2129" i="12"/>
  <c r="M2129" i="12" s="1"/>
  <c r="L2055" i="12"/>
  <c r="M2055" i="12" s="1"/>
  <c r="L1941" i="12"/>
  <c r="M1941" i="12" s="1"/>
  <c r="L2130" i="12"/>
  <c r="M2130" i="12" s="1"/>
  <c r="L2075" i="12"/>
  <c r="M2075" i="12" s="1"/>
  <c r="L2236" i="12"/>
  <c r="M2236" i="12" s="1"/>
  <c r="L2249" i="12"/>
  <c r="M2249" i="12" s="1"/>
  <c r="L2206" i="12"/>
  <c r="M2206" i="12" s="1"/>
  <c r="L2068" i="12"/>
  <c r="M2068" i="12" s="1"/>
  <c r="L2155" i="12"/>
  <c r="M2155" i="12" s="1"/>
  <c r="L2085" i="12"/>
  <c r="M2085" i="12" s="1"/>
  <c r="L2097" i="12"/>
  <c r="M2097" i="12" s="1"/>
  <c r="L2137" i="12"/>
  <c r="M2137" i="12" s="1"/>
  <c r="L2134" i="12"/>
  <c r="M2134" i="12" s="1"/>
  <c r="L2099" i="12"/>
  <c r="M2099" i="12" s="1"/>
  <c r="L2054" i="12"/>
  <c r="M2054" i="12" s="1"/>
  <c r="L2159" i="12"/>
  <c r="M2159" i="12" s="1"/>
  <c r="L2221" i="12"/>
  <c r="M2221" i="12" s="1"/>
  <c r="L2038" i="12"/>
  <c r="M2038" i="12" s="1"/>
  <c r="L2093" i="12"/>
  <c r="M2093" i="12" s="1"/>
  <c r="L2086" i="12"/>
  <c r="M2086" i="12" s="1"/>
  <c r="L2112" i="12"/>
  <c r="M2112" i="12" s="1"/>
  <c r="L2074" i="12"/>
  <c r="M2074" i="12" s="1"/>
  <c r="L2102" i="12"/>
  <c r="M2102" i="12" s="1"/>
  <c r="L1949" i="12"/>
  <c r="M1949" i="12" s="1"/>
  <c r="L1836" i="12"/>
  <c r="M1836" i="12" s="1"/>
  <c r="L2002" i="12"/>
  <c r="M2002" i="12" s="1"/>
  <c r="L1960" i="12"/>
  <c r="M1960" i="12" s="1"/>
  <c r="L1987" i="12"/>
  <c r="M1987" i="12" s="1"/>
  <c r="L1944" i="12"/>
  <c r="M1944" i="12" s="1"/>
  <c r="L2103" i="12"/>
  <c r="M2103" i="12" s="1"/>
  <c r="L2185" i="12"/>
  <c r="M2185" i="12" s="1"/>
  <c r="L2069" i="12"/>
  <c r="M2069" i="12" s="1"/>
  <c r="L2062" i="12"/>
  <c r="M2062" i="12" s="1"/>
  <c r="L2096" i="12"/>
  <c r="M2096" i="12" s="1"/>
  <c r="L1867" i="12"/>
  <c r="M1867" i="12" s="1"/>
  <c r="L2008" i="12"/>
  <c r="M2008" i="12" s="1"/>
  <c r="L1994" i="12"/>
  <c r="M1994" i="12" s="1"/>
  <c r="L2169" i="12"/>
  <c r="M2169" i="12" s="1"/>
  <c r="L1947" i="12"/>
  <c r="M1947" i="12" s="1"/>
  <c r="L2123" i="12"/>
  <c r="M2123" i="12" s="1"/>
  <c r="L2007" i="12"/>
  <c r="M2007" i="12" s="1"/>
  <c r="L2043" i="12"/>
  <c r="M2043" i="12" s="1"/>
  <c r="L2081" i="12"/>
  <c r="M2081" i="12" s="1"/>
  <c r="L2001" i="12"/>
  <c r="M2001" i="12" s="1"/>
  <c r="L2049" i="12"/>
  <c r="M2049" i="12" s="1"/>
  <c r="L2158" i="12"/>
  <c r="M2158" i="12" s="1"/>
  <c r="L2106" i="12"/>
  <c r="M2106" i="12" s="1"/>
  <c r="L2148" i="12"/>
  <c r="M2148" i="12" s="1"/>
  <c r="L1993" i="12"/>
  <c r="M1993" i="12" s="1"/>
  <c r="L2145" i="12"/>
  <c r="M2145" i="12" s="1"/>
  <c r="L1857" i="12"/>
  <c r="M1857" i="12" s="1"/>
  <c r="L2133" i="12"/>
  <c r="M2133" i="12" s="1"/>
  <c r="L1870" i="12"/>
  <c r="M1870" i="12" s="1"/>
  <c r="L1945" i="12"/>
  <c r="M1945" i="12" s="1"/>
  <c r="L1891" i="12"/>
  <c r="M1891" i="12" s="1"/>
  <c r="L2035" i="12"/>
  <c r="M2035" i="12" s="1"/>
  <c r="L2011" i="12"/>
  <c r="M2011" i="12" s="1"/>
  <c r="L1970" i="12"/>
  <c r="M1970" i="12" s="1"/>
  <c r="L2157" i="12"/>
  <c r="M2157" i="12" s="1"/>
  <c r="L2098" i="12"/>
  <c r="M2098" i="12" s="1"/>
  <c r="L2057" i="12"/>
  <c r="M2057" i="12" s="1"/>
  <c r="L1961" i="12"/>
  <c r="M1961" i="12" s="1"/>
  <c r="L2047" i="12"/>
  <c r="M2047" i="12" s="1"/>
  <c r="L2021" i="12"/>
  <c r="M2021" i="12" s="1"/>
  <c r="L2108" i="12"/>
  <c r="M2108" i="12" s="1"/>
  <c r="L2128" i="12"/>
  <c r="M2128" i="12" s="1"/>
  <c r="L2058" i="12"/>
  <c r="M2058" i="12" s="1"/>
  <c r="L2125" i="12"/>
  <c r="M2125" i="12" s="1"/>
  <c r="L2127" i="12"/>
  <c r="M2127" i="12" s="1"/>
  <c r="L1981" i="12"/>
  <c r="M1981" i="12" s="1"/>
  <c r="L1858" i="12"/>
  <c r="M1858" i="12" s="1"/>
  <c r="L1899" i="12"/>
  <c r="M1899" i="12" s="1"/>
  <c r="L1963" i="12"/>
  <c r="M1963" i="12" s="1"/>
  <c r="L1991" i="12"/>
  <c r="M1991" i="12" s="1"/>
  <c r="L2006" i="12"/>
  <c r="M2006" i="12" s="1"/>
  <c r="L2095" i="12"/>
  <c r="M2095" i="12" s="1"/>
  <c r="L1959" i="12"/>
  <c r="M1959" i="12" s="1"/>
  <c r="L2105" i="12"/>
  <c r="M2105" i="12" s="1"/>
  <c r="L2131" i="12"/>
  <c r="M2131" i="12" s="1"/>
  <c r="L1974" i="12"/>
  <c r="M1974" i="12" s="1"/>
  <c r="L2119" i="12"/>
  <c r="M2119" i="12" s="1"/>
  <c r="L2042" i="12"/>
  <c r="M2042" i="12" s="1"/>
  <c r="L2018" i="12"/>
  <c r="M2018" i="12" s="1"/>
  <c r="L2121" i="12"/>
  <c r="M2121" i="12" s="1"/>
  <c r="L2022" i="12"/>
  <c r="M2022" i="12" s="1"/>
  <c r="L2193" i="12"/>
  <c r="M2193" i="12" s="1"/>
  <c r="L2111" i="12"/>
  <c r="M2111" i="12" s="1"/>
  <c r="L1988" i="12"/>
  <c r="M1988" i="12" s="1"/>
  <c r="L1911" i="12"/>
  <c r="M1911" i="12" s="1"/>
  <c r="L1880" i="12"/>
  <c r="M1880" i="12" s="1"/>
  <c r="L1885" i="12"/>
  <c r="M1885" i="12" s="1"/>
  <c r="L1951" i="12"/>
  <c r="M1951" i="12" s="1"/>
  <c r="L1824" i="12"/>
  <c r="M1824" i="12" s="1"/>
  <c r="L2023" i="12"/>
  <c r="M2023" i="12" s="1"/>
  <c r="L2020" i="12"/>
  <c r="M2020" i="12" s="1"/>
  <c r="L1962" i="12"/>
  <c r="M1962" i="12" s="1"/>
  <c r="L1971" i="12"/>
  <c r="M1971" i="12" s="1"/>
  <c r="L2030" i="12"/>
  <c r="M2030" i="12" s="1"/>
  <c r="L1846" i="12"/>
  <c r="M1846" i="12" s="1"/>
  <c r="L2017" i="12"/>
  <c r="M2017" i="12" s="1"/>
  <c r="L1955" i="12"/>
  <c r="M1955" i="12" s="1"/>
  <c r="L2031" i="12"/>
  <c r="M2031" i="12" s="1"/>
  <c r="L1917" i="12"/>
  <c r="M1917" i="12" s="1"/>
  <c r="L1977" i="12"/>
  <c r="M1977" i="12" s="1"/>
  <c r="L1904" i="12"/>
  <c r="M1904" i="12" s="1"/>
  <c r="L2044" i="12"/>
  <c r="M2044" i="12" s="1"/>
  <c r="L1734" i="12"/>
  <c r="M1734" i="12" s="1"/>
  <c r="L1852" i="12"/>
  <c r="M1852" i="12" s="1"/>
  <c r="L1926" i="12"/>
  <c r="M1926" i="12" s="1"/>
  <c r="L1912" i="12"/>
  <c r="M1912" i="12" s="1"/>
  <c r="L1992" i="12"/>
  <c r="M1992" i="12" s="1"/>
  <c r="L1968" i="12"/>
  <c r="M1968" i="12" s="1"/>
  <c r="L1942" i="12"/>
  <c r="M1942" i="12" s="1"/>
  <c r="L2064" i="12"/>
  <c r="M2064" i="12" s="1"/>
  <c r="L2016" i="12"/>
  <c r="M2016" i="12" s="1"/>
  <c r="L1938" i="12"/>
  <c r="M1938" i="12" s="1"/>
  <c r="L1923" i="12"/>
  <c r="M1923" i="12" s="1"/>
  <c r="L2083" i="12"/>
  <c r="M2083" i="12" s="1"/>
  <c r="L1861" i="12"/>
  <c r="M1861" i="12" s="1"/>
  <c r="L2116" i="12"/>
  <c r="M2116" i="12" s="1"/>
  <c r="L2046" i="12"/>
  <c r="M2046" i="12" s="1"/>
  <c r="L1984" i="12"/>
  <c r="M1984" i="12" s="1"/>
  <c r="L1855" i="12"/>
  <c r="M1855" i="12" s="1"/>
  <c r="L1877" i="12"/>
  <c r="M1877" i="12" s="1"/>
  <c r="L1767" i="12"/>
  <c r="M1767" i="12" s="1"/>
  <c r="L1838" i="12"/>
  <c r="M1838" i="12" s="1"/>
  <c r="L1875" i="12"/>
  <c r="M1875" i="12" s="1"/>
  <c r="L2094" i="12"/>
  <c r="M2094" i="12" s="1"/>
  <c r="L1978" i="12"/>
  <c r="M1978" i="12" s="1"/>
  <c r="L1948" i="12"/>
  <c r="M1948" i="12" s="1"/>
  <c r="L2025" i="12"/>
  <c r="M2025" i="12" s="1"/>
  <c r="L1966" i="12"/>
  <c r="M1966" i="12" s="1"/>
  <c r="L1864" i="12"/>
  <c r="M1864" i="12" s="1"/>
  <c r="L1896" i="12"/>
  <c r="M1896" i="12" s="1"/>
  <c r="L1878" i="12"/>
  <c r="M1878" i="12" s="1"/>
  <c r="L2033" i="12"/>
  <c r="M2033" i="12" s="1"/>
  <c r="L2041" i="12"/>
  <c r="M2041" i="12" s="1"/>
  <c r="L1939" i="12"/>
  <c r="M1939" i="12" s="1"/>
  <c r="L1848" i="12"/>
  <c r="M1848" i="12" s="1"/>
  <c r="L1995" i="12"/>
  <c r="M1995" i="12" s="1"/>
  <c r="L1973" i="12"/>
  <c r="M1973" i="12" s="1"/>
  <c r="L1902" i="12"/>
  <c r="M1902" i="12" s="1"/>
  <c r="L2040" i="12"/>
  <c r="M2040" i="12" s="1"/>
  <c r="L1958" i="12"/>
  <c r="M1958" i="12" s="1"/>
  <c r="L1881" i="12"/>
  <c r="M1881" i="12" s="1"/>
  <c r="L1928" i="12"/>
  <c r="M1928" i="12" s="1"/>
  <c r="L2032" i="12"/>
  <c r="M2032" i="12" s="1"/>
  <c r="L1965" i="12"/>
  <c r="M1965" i="12" s="1"/>
  <c r="L2037" i="12"/>
  <c r="M2037" i="12" s="1"/>
  <c r="L1975" i="12"/>
  <c r="M1975" i="12" s="1"/>
  <c r="L1997" i="12"/>
  <c r="M1997" i="12" s="1"/>
  <c r="L1982" i="12"/>
  <c r="M1982" i="12" s="1"/>
  <c r="L1918" i="12"/>
  <c r="M1918" i="12" s="1"/>
  <c r="L1865" i="12"/>
  <c r="M1865" i="12" s="1"/>
  <c r="L2028" i="12"/>
  <c r="M2028" i="12" s="1"/>
  <c r="L2029" i="12"/>
  <c r="M2029" i="12" s="1"/>
  <c r="L1957" i="12"/>
  <c r="M1957" i="12" s="1"/>
  <c r="L1913" i="12"/>
  <c r="M1913" i="12" s="1"/>
  <c r="L1775" i="12"/>
  <c r="M1775" i="12" s="1"/>
  <c r="L1893" i="12"/>
  <c r="M1893" i="12" s="1"/>
  <c r="L1900" i="12"/>
  <c r="M1900" i="12" s="1"/>
  <c r="L2027" i="12"/>
  <c r="M2027" i="12" s="1"/>
  <c r="L1936" i="12"/>
  <c r="M1936" i="12" s="1"/>
  <c r="L2144" i="12"/>
  <c r="M2144" i="12" s="1"/>
  <c r="L2000" i="12"/>
  <c r="M2000" i="12" s="1"/>
  <c r="L2013" i="12"/>
  <c r="M2013" i="12" s="1"/>
  <c r="L1967" i="12"/>
  <c r="M1967" i="12" s="1"/>
  <c r="L1956" i="12"/>
  <c r="M1956" i="12" s="1"/>
  <c r="L1814" i="12"/>
  <c r="M1814" i="12" s="1"/>
  <c r="L1798" i="12"/>
  <c r="M1798" i="12" s="1"/>
  <c r="L1844" i="12"/>
  <c r="M1844" i="12" s="1"/>
  <c r="L2024" i="12"/>
  <c r="M2024" i="12" s="1"/>
  <c r="L1827" i="12"/>
  <c r="M1827" i="12" s="1"/>
  <c r="L1985" i="12"/>
  <c r="M1985" i="12" s="1"/>
  <c r="L1989" i="12"/>
  <c r="M1989" i="12" s="1"/>
  <c r="L2053" i="12"/>
  <c r="M2053" i="12" s="1"/>
  <c r="L1892" i="12"/>
  <c r="M1892" i="12" s="1"/>
  <c r="L2005" i="12"/>
  <c r="M2005" i="12" s="1"/>
  <c r="L2059" i="12"/>
  <c r="M2059" i="12" s="1"/>
  <c r="L2045" i="12"/>
  <c r="M2045" i="12" s="1"/>
  <c r="L2063" i="12"/>
  <c r="M2063" i="12" s="1"/>
  <c r="L1920" i="12"/>
  <c r="M1920" i="12" s="1"/>
  <c r="L1935" i="12"/>
  <c r="M1935" i="12" s="1"/>
  <c r="L1860" i="12"/>
  <c r="M1860" i="12" s="1"/>
  <c r="L1841" i="12"/>
  <c r="M1841" i="12" s="1"/>
  <c r="L1898" i="12"/>
  <c r="M1898" i="12" s="1"/>
  <c r="L1916" i="12"/>
  <c r="M1916" i="12" s="1"/>
  <c r="L1781" i="12"/>
  <c r="M1781" i="12" s="1"/>
  <c r="L1847" i="12"/>
  <c r="M1847" i="12" s="1"/>
  <c r="L1812" i="12"/>
  <c r="M1812" i="12" s="1"/>
  <c r="L1874" i="12"/>
  <c r="M1874" i="12" s="1"/>
  <c r="L2012" i="12"/>
  <c r="M2012" i="12" s="1"/>
  <c r="L2120" i="12"/>
  <c r="M2120" i="12" s="1"/>
  <c r="L2009" i="12"/>
  <c r="M2009" i="12" s="1"/>
  <c r="L2004" i="12"/>
  <c r="M2004" i="12" s="1"/>
  <c r="L2026" i="12"/>
  <c r="M2026" i="12" s="1"/>
  <c r="L1983" i="12"/>
  <c r="M1983" i="12" s="1"/>
  <c r="L2052" i="12"/>
  <c r="M2052" i="12" s="1"/>
  <c r="L1979" i="12"/>
  <c r="M1979" i="12" s="1"/>
  <c r="L2061" i="12"/>
  <c r="M2061" i="12" s="1"/>
  <c r="L2014" i="12"/>
  <c r="M2014" i="12" s="1"/>
  <c r="L1999" i="12"/>
  <c r="M1999" i="12" s="1"/>
  <c r="L1901" i="12"/>
  <c r="M1901" i="12" s="1"/>
  <c r="L1980" i="12"/>
  <c r="M1980" i="12" s="1"/>
  <c r="L2003" i="12"/>
  <c r="M2003" i="12" s="1"/>
  <c r="L1934" i="12"/>
  <c r="M1934" i="12" s="1"/>
  <c r="L1849" i="12"/>
  <c r="M1849" i="12" s="1"/>
  <c r="L1813" i="12"/>
  <c r="M1813" i="12" s="1"/>
  <c r="L1809" i="12"/>
  <c r="M1809" i="12" s="1"/>
  <c r="L1843" i="12"/>
  <c r="M1843" i="12" s="1"/>
  <c r="L1884" i="12"/>
  <c r="M1884" i="12" s="1"/>
  <c r="L1894" i="12"/>
  <c r="M1894" i="12" s="1"/>
  <c r="L1889" i="12"/>
  <c r="M1889" i="12" s="1"/>
  <c r="L1727" i="12"/>
  <c r="M1727" i="12" s="1"/>
  <c r="L1793" i="12"/>
  <c r="M1793" i="12" s="1"/>
  <c r="L1882" i="12"/>
  <c r="M1882" i="12" s="1"/>
  <c r="L1924" i="12"/>
  <c r="M1924" i="12" s="1"/>
  <c r="L1842" i="12"/>
  <c r="M1842" i="12" s="1"/>
  <c r="L1850" i="12"/>
  <c r="M1850" i="12" s="1"/>
  <c r="L1886" i="12"/>
  <c r="M1886" i="12" s="1"/>
  <c r="L1871" i="12"/>
  <c r="M1871" i="12" s="1"/>
  <c r="L1895" i="12"/>
  <c r="M1895" i="12" s="1"/>
  <c r="L1783" i="12"/>
  <c r="M1783" i="12" s="1"/>
  <c r="L1922" i="12"/>
  <c r="M1922" i="12" s="1"/>
  <c r="L1717" i="12"/>
  <c r="M1717" i="12" s="1"/>
  <c r="L1762" i="12"/>
  <c r="M1762" i="12" s="1"/>
  <c r="L1862" i="12"/>
  <c r="M1862" i="12" s="1"/>
  <c r="L1742" i="12"/>
  <c r="M1742" i="12" s="1"/>
  <c r="L1753" i="12"/>
  <c r="M1753" i="12" s="1"/>
  <c r="L1919" i="12"/>
  <c r="M1919" i="12" s="1"/>
  <c r="L1856" i="12"/>
  <c r="M1856" i="12" s="1"/>
  <c r="L1635" i="12"/>
  <c r="M1635" i="12" s="1"/>
  <c r="L1740" i="12"/>
  <c r="M1740" i="12" s="1"/>
  <c r="L1657" i="12"/>
  <c r="M1657" i="12" s="1"/>
  <c r="L1675" i="12"/>
  <c r="M1675" i="12" s="1"/>
  <c r="L1805" i="12"/>
  <c r="M1805" i="12" s="1"/>
  <c r="L1946" i="12"/>
  <c r="M1946" i="12" s="1"/>
  <c r="L1907" i="12"/>
  <c r="M1907" i="12" s="1"/>
  <c r="L1927" i="12"/>
  <c r="M1927" i="12" s="1"/>
  <c r="L1998" i="12"/>
  <c r="M1998" i="12" s="1"/>
  <c r="L1933" i="12"/>
  <c r="M1933" i="12" s="1"/>
  <c r="L1751" i="12"/>
  <c r="M1751" i="12" s="1"/>
  <c r="L1929" i="12"/>
  <c r="M1929" i="12" s="1"/>
  <c r="L1873" i="12"/>
  <c r="M1873" i="12" s="1"/>
  <c r="L1818" i="12"/>
  <c r="M1818" i="12" s="1"/>
  <c r="L1872" i="12"/>
  <c r="M1872" i="12" s="1"/>
  <c r="L1744" i="12"/>
  <c r="M1744" i="12" s="1"/>
  <c r="L1835" i="12"/>
  <c r="M1835" i="12" s="1"/>
  <c r="L1689" i="12"/>
  <c r="M1689" i="12" s="1"/>
  <c r="L1772" i="12"/>
  <c r="M1772" i="12" s="1"/>
  <c r="L1952" i="12"/>
  <c r="M1952" i="12" s="1"/>
  <c r="L1950" i="12"/>
  <c r="M1950" i="12" s="1"/>
  <c r="L1953" i="12"/>
  <c r="M1953" i="12" s="1"/>
  <c r="L1906" i="12"/>
  <c r="M1906" i="12" s="1"/>
  <c r="L1826" i="12"/>
  <c r="M1826" i="12" s="1"/>
  <c r="L1930" i="12"/>
  <c r="M1930" i="12" s="1"/>
  <c r="L1837" i="12"/>
  <c r="M1837" i="12" s="1"/>
  <c r="L1808" i="12"/>
  <c r="M1808" i="12" s="1"/>
  <c r="L1868" i="12"/>
  <c r="M1868" i="12" s="1"/>
  <c r="L1823" i="12"/>
  <c r="M1823" i="12" s="1"/>
  <c r="L1833" i="12"/>
  <c r="M1833" i="12" s="1"/>
  <c r="L1943" i="12"/>
  <c r="M1943" i="12" s="1"/>
  <c r="L1879" i="12"/>
  <c r="M1879" i="12" s="1"/>
  <c r="L1909" i="12"/>
  <c r="M1909" i="12" s="1"/>
  <c r="L1840" i="12"/>
  <c r="M1840" i="12" s="1"/>
  <c r="L1866" i="12"/>
  <c r="M1866" i="12" s="1"/>
  <c r="L1723" i="12"/>
  <c r="M1723" i="12" s="1"/>
  <c r="L1806" i="12"/>
  <c r="M1806" i="12" s="1"/>
  <c r="L1663" i="12"/>
  <c r="M1663" i="12" s="1"/>
  <c r="L1667" i="12"/>
  <c r="M1667" i="12" s="1"/>
  <c r="L1750" i="12"/>
  <c r="M1750" i="12" s="1"/>
  <c r="L1821" i="12"/>
  <c r="M1821" i="12" s="1"/>
  <c r="L1834" i="12"/>
  <c r="M1834" i="12" s="1"/>
  <c r="L1731" i="12"/>
  <c r="M1731" i="12" s="1"/>
  <c r="L1972" i="12"/>
  <c r="M1972" i="12" s="1"/>
  <c r="L1807" i="12"/>
  <c r="M1807" i="12" s="1"/>
  <c r="L1802" i="12"/>
  <c r="M1802" i="12" s="1"/>
  <c r="L1937" i="12"/>
  <c r="M1937" i="12" s="1"/>
  <c r="L1666" i="12"/>
  <c r="M1666" i="12" s="1"/>
  <c r="L1623" i="12"/>
  <c r="M1623" i="12" s="1"/>
  <c r="L1765" i="12"/>
  <c r="M1765" i="12" s="1"/>
  <c r="L1921" i="12"/>
  <c r="M1921" i="12" s="1"/>
  <c r="L1794" i="12"/>
  <c r="M1794" i="12" s="1"/>
  <c r="L1954" i="12"/>
  <c r="M1954" i="12" s="1"/>
  <c r="L1773" i="12"/>
  <c r="M1773" i="12" s="1"/>
  <c r="L1800" i="12"/>
  <c r="M1800" i="12" s="1"/>
  <c r="L1747" i="12"/>
  <c r="M1747" i="12" s="1"/>
  <c r="L1615" i="12"/>
  <c r="M1615" i="12" s="1"/>
  <c r="L1621" i="12"/>
  <c r="M1621" i="12" s="1"/>
  <c r="L2019" i="12"/>
  <c r="M2019" i="12" s="1"/>
  <c r="L1829" i="12"/>
  <c r="M1829" i="12" s="1"/>
  <c r="L1908" i="12"/>
  <c r="M1908" i="12" s="1"/>
  <c r="L1754" i="12"/>
  <c r="M1754" i="12" s="1"/>
  <c r="L1811" i="12"/>
  <c r="M1811" i="12" s="1"/>
  <c r="L1845" i="12"/>
  <c r="M1845" i="12" s="1"/>
  <c r="L1810" i="12"/>
  <c r="M1810" i="12" s="1"/>
  <c r="L1792" i="12"/>
  <c r="M1792" i="12" s="1"/>
  <c r="L1782" i="12"/>
  <c r="M1782" i="12" s="1"/>
  <c r="L1990" i="12"/>
  <c r="M1990" i="12" s="1"/>
  <c r="L2048" i="12"/>
  <c r="M2048" i="12" s="1"/>
  <c r="L1897" i="12"/>
  <c r="M1897" i="12" s="1"/>
  <c r="L1876" i="12"/>
  <c r="M1876" i="12" s="1"/>
  <c r="L1729" i="12"/>
  <c r="M1729" i="12" s="1"/>
  <c r="L1853" i="12"/>
  <c r="M1853" i="12" s="1"/>
  <c r="L1820" i="12"/>
  <c r="M1820" i="12" s="1"/>
  <c r="L1887" i="12"/>
  <c r="M1887" i="12" s="1"/>
  <c r="L2051" i="12"/>
  <c r="M2051" i="12" s="1"/>
  <c r="L1725" i="12"/>
  <c r="M1725" i="12" s="1"/>
  <c r="L1705" i="12"/>
  <c r="M1705" i="12" s="1"/>
  <c r="L1709" i="12"/>
  <c r="M1709" i="12" s="1"/>
  <c r="L1634" i="12"/>
  <c r="M1634" i="12" s="1"/>
  <c r="L1816" i="12"/>
  <c r="M1816" i="12" s="1"/>
  <c r="L1741" i="12"/>
  <c r="M1741" i="12" s="1"/>
  <c r="L1859" i="12"/>
  <c r="M1859" i="12" s="1"/>
  <c r="L1905" i="12"/>
  <c r="M1905" i="12" s="1"/>
  <c r="L1888" i="12"/>
  <c r="M1888" i="12" s="1"/>
  <c r="L1903" i="12"/>
  <c r="M1903" i="12" s="1"/>
  <c r="L1788" i="12"/>
  <c r="M1788" i="12" s="1"/>
  <c r="L1890" i="12"/>
  <c r="M1890" i="12" s="1"/>
  <c r="L1786" i="12"/>
  <c r="M1786" i="12" s="1"/>
  <c r="L1817" i="12"/>
  <c r="M1817" i="12" s="1"/>
  <c r="L1830" i="12"/>
  <c r="M1830" i="12" s="1"/>
  <c r="L1931" i="12"/>
  <c r="M1931" i="12" s="1"/>
  <c r="L2015" i="12"/>
  <c r="M2015" i="12" s="1"/>
  <c r="L1739" i="12"/>
  <c r="M1739" i="12" s="1"/>
  <c r="L1668" i="12"/>
  <c r="M1668" i="12" s="1"/>
  <c r="L1722" i="12"/>
  <c r="M1722" i="12" s="1"/>
  <c r="L1627" i="12"/>
  <c r="M1627" i="12" s="1"/>
  <c r="L1671" i="12"/>
  <c r="M1671" i="12" s="1"/>
  <c r="L1530" i="12"/>
  <c r="M1530" i="12" s="1"/>
  <c r="L1562" i="12"/>
  <c r="M1562" i="12" s="1"/>
  <c r="L1596" i="12"/>
  <c r="M1596" i="12" s="1"/>
  <c r="L1617" i="12"/>
  <c r="M1617" i="12" s="1"/>
  <c r="L1940" i="12"/>
  <c r="M1940" i="12" s="1"/>
  <c r="L1715" i="12"/>
  <c r="M1715" i="12" s="1"/>
  <c r="L1674" i="12"/>
  <c r="M1674" i="12" s="1"/>
  <c r="L1764" i="12"/>
  <c r="M1764" i="12" s="1"/>
  <c r="L1763" i="12"/>
  <c r="M1763" i="12" s="1"/>
  <c r="L1694" i="12"/>
  <c r="M1694" i="12" s="1"/>
  <c r="L1719" i="12"/>
  <c r="M1719" i="12" s="1"/>
  <c r="L1789" i="12"/>
  <c r="M1789" i="12" s="1"/>
  <c r="L1652" i="12"/>
  <c r="M1652" i="12" s="1"/>
  <c r="L1790" i="12"/>
  <c r="M1790" i="12" s="1"/>
  <c r="L1819" i="12"/>
  <c r="M1819" i="12" s="1"/>
  <c r="L1614" i="12"/>
  <c r="M1614" i="12" s="1"/>
  <c r="L1613" i="12"/>
  <c r="M1613" i="12" s="1"/>
  <c r="L1795" i="12"/>
  <c r="M1795" i="12" s="1"/>
  <c r="L1728" i="12"/>
  <c r="M1728" i="12" s="1"/>
  <c r="L1915" i="12"/>
  <c r="M1915" i="12" s="1"/>
  <c r="L1757" i="12"/>
  <c r="M1757" i="12" s="1"/>
  <c r="L1756" i="12"/>
  <c r="M1756" i="12" s="1"/>
  <c r="L1656" i="12"/>
  <c r="M1656" i="12" s="1"/>
  <c r="L1599" i="12"/>
  <c r="M1599" i="12" s="1"/>
  <c r="L1752" i="12"/>
  <c r="M1752" i="12" s="1"/>
  <c r="L1839" i="12"/>
  <c r="M1839" i="12" s="1"/>
  <c r="L1774" i="12"/>
  <c r="M1774" i="12" s="1"/>
  <c r="L1716" i="12"/>
  <c r="M1716" i="12" s="1"/>
  <c r="L1831" i="12"/>
  <c r="M1831" i="12" s="1"/>
  <c r="L1640" i="12"/>
  <c r="M1640" i="12" s="1"/>
  <c r="L1815" i="12"/>
  <c r="M1815" i="12" s="1"/>
  <c r="L1780" i="12"/>
  <c r="M1780" i="12" s="1"/>
  <c r="L1733" i="12"/>
  <c r="M1733" i="12" s="1"/>
  <c r="L1796" i="12"/>
  <c r="M1796" i="12" s="1"/>
  <c r="L1631" i="12"/>
  <c r="M1631" i="12" s="1"/>
  <c r="L1771" i="12"/>
  <c r="M1771" i="12" s="1"/>
  <c r="L1737" i="12"/>
  <c r="M1737" i="12" s="1"/>
  <c r="L1825" i="12"/>
  <c r="M1825" i="12" s="1"/>
  <c r="L1791" i="12"/>
  <c r="M1791" i="12" s="1"/>
  <c r="L1708" i="12"/>
  <c r="M1708" i="12" s="1"/>
  <c r="L1925" i="12"/>
  <c r="M1925" i="12" s="1"/>
  <c r="L1760" i="12"/>
  <c r="M1760" i="12" s="1"/>
  <c r="L1758" i="12"/>
  <c r="M1758" i="12" s="1"/>
  <c r="L1863" i="12"/>
  <c r="M1863" i="12" s="1"/>
  <c r="L1976" i="12"/>
  <c r="M1976" i="12" s="1"/>
  <c r="L1655" i="12"/>
  <c r="M1655" i="12" s="1"/>
  <c r="L1776" i="12"/>
  <c r="M1776" i="12" s="1"/>
  <c r="L1629" i="12"/>
  <c r="M1629" i="12" s="1"/>
  <c r="L1932" i="12"/>
  <c r="M1932" i="12" s="1"/>
  <c r="L1787" i="12"/>
  <c r="M1787" i="12" s="1"/>
  <c r="L1803" i="12"/>
  <c r="M1803" i="12" s="1"/>
  <c r="L1736" i="12"/>
  <c r="M1736" i="12" s="1"/>
  <c r="L1628" i="12"/>
  <c r="M1628" i="12" s="1"/>
  <c r="L1779" i="12"/>
  <c r="M1779" i="12" s="1"/>
  <c r="L1869" i="12"/>
  <c r="M1869" i="12" s="1"/>
  <c r="L1768" i="12"/>
  <c r="M1768" i="12" s="1"/>
  <c r="L1883" i="12"/>
  <c r="M1883" i="12" s="1"/>
  <c r="L1801" i="12"/>
  <c r="M1801" i="12" s="1"/>
  <c r="L1684" i="12"/>
  <c r="M1684" i="12" s="1"/>
  <c r="L1748" i="12"/>
  <c r="M1748" i="12" s="1"/>
  <c r="L1669" i="12"/>
  <c r="M1669" i="12" s="1"/>
  <c r="L1679" i="12"/>
  <c r="M1679" i="12" s="1"/>
  <c r="L1609" i="12"/>
  <c r="M1609" i="12" s="1"/>
  <c r="L1690" i="12"/>
  <c r="M1690" i="12" s="1"/>
  <c r="L1828" i="12"/>
  <c r="M1828" i="12" s="1"/>
  <c r="L1692" i="12"/>
  <c r="M1692" i="12" s="1"/>
  <c r="L1665" i="12"/>
  <c r="M1665" i="12" s="1"/>
  <c r="L1704" i="12"/>
  <c r="M1704" i="12" s="1"/>
  <c r="L1761" i="12"/>
  <c r="M1761" i="12" s="1"/>
  <c r="L1701" i="12"/>
  <c r="M1701" i="12" s="1"/>
  <c r="L1698" i="12"/>
  <c r="M1698" i="12" s="1"/>
  <c r="L1677" i="12"/>
  <c r="M1677" i="12" s="1"/>
  <c r="L1638" i="12"/>
  <c r="M1638" i="12" s="1"/>
  <c r="L1851" i="12"/>
  <c r="M1851" i="12" s="1"/>
  <c r="L1743" i="12"/>
  <c r="M1743" i="12" s="1"/>
  <c r="L1578" i="12"/>
  <c r="M1578" i="12" s="1"/>
  <c r="L1626" i="12"/>
  <c r="M1626" i="12" s="1"/>
  <c r="L1822" i="12"/>
  <c r="M1822" i="12" s="1"/>
  <c r="L1799" i="12"/>
  <c r="M1799" i="12" s="1"/>
  <c r="L1735" i="12"/>
  <c r="M1735" i="12" s="1"/>
  <c r="L1914" i="12"/>
  <c r="M1914" i="12" s="1"/>
  <c r="L1784" i="12"/>
  <c r="M1784" i="12" s="1"/>
  <c r="L1766" i="12"/>
  <c r="M1766" i="12" s="1"/>
  <c r="L1720" i="12"/>
  <c r="M1720" i="12" s="1"/>
  <c r="L1769" i="12"/>
  <c r="M1769" i="12" s="1"/>
  <c r="L1691" i="12"/>
  <c r="M1691" i="12" s="1"/>
  <c r="L1778" i="12"/>
  <c r="M1778" i="12" s="1"/>
  <c r="L1854" i="12"/>
  <c r="M1854" i="12" s="1"/>
  <c r="L1910" i="12"/>
  <c r="M1910" i="12" s="1"/>
  <c r="L1660" i="12"/>
  <c r="M1660" i="12" s="1"/>
  <c r="L1682" i="12"/>
  <c r="M1682" i="12" s="1"/>
  <c r="L1678" i="12"/>
  <c r="M1678" i="12" s="1"/>
  <c r="L1633" i="12"/>
  <c r="M1633" i="12" s="1"/>
  <c r="L1695" i="12"/>
  <c r="M1695" i="12" s="1"/>
  <c r="L1770" i="12"/>
  <c r="M1770" i="12" s="1"/>
  <c r="L1746" i="12"/>
  <c r="M1746" i="12" s="1"/>
  <c r="L1724" i="12"/>
  <c r="M1724" i="12" s="1"/>
  <c r="L1525" i="12"/>
  <c r="M1525" i="12" s="1"/>
  <c r="L1551" i="12"/>
  <c r="M1551" i="12" s="1"/>
  <c r="L1501" i="12"/>
  <c r="M1501" i="12" s="1"/>
  <c r="L1539" i="12"/>
  <c r="M1539" i="12" s="1"/>
  <c r="L1567" i="12"/>
  <c r="M1567" i="12" s="1"/>
  <c r="L1706" i="12"/>
  <c r="M1706" i="12" s="1"/>
  <c r="L1533" i="12"/>
  <c r="M1533" i="12" s="1"/>
  <c r="L1681" i="12"/>
  <c r="M1681" i="12" s="1"/>
  <c r="L1440" i="12"/>
  <c r="M1440" i="12" s="1"/>
  <c r="L1402" i="12"/>
  <c r="M1402" i="12" s="1"/>
  <c r="L1832" i="12"/>
  <c r="M1832" i="12" s="1"/>
  <c r="L1642" i="12"/>
  <c r="M1642" i="12" s="1"/>
  <c r="L1537" i="12"/>
  <c r="M1537" i="12" s="1"/>
  <c r="L1636" i="12"/>
  <c r="M1636" i="12" s="1"/>
  <c r="L1658" i="12"/>
  <c r="M1658" i="12" s="1"/>
  <c r="L1429" i="12"/>
  <c r="M1429" i="12" s="1"/>
  <c r="L1564" i="12"/>
  <c r="M1564" i="12" s="1"/>
  <c r="L1485" i="12"/>
  <c r="M1485" i="12" s="1"/>
  <c r="L1502" i="12"/>
  <c r="M1502" i="12" s="1"/>
  <c r="L1566" i="12"/>
  <c r="M1566" i="12" s="1"/>
  <c r="L1700" i="12"/>
  <c r="M1700" i="12" s="1"/>
  <c r="L1732" i="12"/>
  <c r="M1732" i="12" s="1"/>
  <c r="L1686" i="12"/>
  <c r="M1686" i="12" s="1"/>
  <c r="L1745" i="12"/>
  <c r="M1745" i="12" s="1"/>
  <c r="L1494" i="12"/>
  <c r="M1494" i="12" s="1"/>
  <c r="L1683" i="12"/>
  <c r="M1683" i="12" s="1"/>
  <c r="L1672" i="12"/>
  <c r="M1672" i="12" s="1"/>
  <c r="L1703" i="12"/>
  <c r="M1703" i="12" s="1"/>
  <c r="L1583" i="12"/>
  <c r="M1583" i="12" s="1"/>
  <c r="L1622" i="12"/>
  <c r="M1622" i="12" s="1"/>
  <c r="L1600" i="12"/>
  <c r="M1600" i="12" s="1"/>
  <c r="L1480" i="12"/>
  <c r="M1480" i="12" s="1"/>
  <c r="L1568" i="12"/>
  <c r="M1568" i="12" s="1"/>
  <c r="L1594" i="12"/>
  <c r="M1594" i="12" s="1"/>
  <c r="L1436" i="12"/>
  <c r="M1436" i="12" s="1"/>
  <c r="L1556" i="12"/>
  <c r="M1556" i="12" s="1"/>
  <c r="L1592" i="12"/>
  <c r="M1592" i="12" s="1"/>
  <c r="L1755" i="12"/>
  <c r="M1755" i="12" s="1"/>
  <c r="L1519" i="12"/>
  <c r="M1519" i="12" s="1"/>
  <c r="L1710" i="12"/>
  <c r="M1710" i="12" s="1"/>
  <c r="L1535" i="12"/>
  <c r="M1535" i="12" s="1"/>
  <c r="L1573" i="12"/>
  <c r="M1573" i="12" s="1"/>
  <c r="L1598" i="12"/>
  <c r="M1598" i="12" s="1"/>
  <c r="L1387" i="12"/>
  <c r="M1387" i="12" s="1"/>
  <c r="L1386" i="12"/>
  <c r="M1386" i="12" s="1"/>
  <c r="L1542" i="12"/>
  <c r="M1542" i="12" s="1"/>
  <c r="L1650" i="12"/>
  <c r="M1650" i="12" s="1"/>
  <c r="L1659" i="12"/>
  <c r="M1659" i="12" s="1"/>
  <c r="L1601" i="12"/>
  <c r="M1601" i="12" s="1"/>
  <c r="L1553" i="12"/>
  <c r="M1553" i="12" s="1"/>
  <c r="L1680" i="12"/>
  <c r="M1680" i="12" s="1"/>
  <c r="L1541" i="12"/>
  <c r="M1541" i="12" s="1"/>
  <c r="L1382" i="12"/>
  <c r="M1382" i="12" s="1"/>
  <c r="L1470" i="12"/>
  <c r="M1470" i="12" s="1"/>
  <c r="L1563" i="12"/>
  <c r="M1563" i="12" s="1"/>
  <c r="L1685" i="12"/>
  <c r="M1685" i="12" s="1"/>
  <c r="L1557" i="12"/>
  <c r="M1557" i="12" s="1"/>
  <c r="L1589" i="12"/>
  <c r="M1589" i="12" s="1"/>
  <c r="L1517" i="12"/>
  <c r="M1517" i="12" s="1"/>
  <c r="L1438" i="12"/>
  <c r="M1438" i="12" s="1"/>
  <c r="L1604" i="12"/>
  <c r="M1604" i="12" s="1"/>
  <c r="L1477" i="12"/>
  <c r="M1477" i="12" s="1"/>
  <c r="L1697" i="12"/>
  <c r="M1697" i="12" s="1"/>
  <c r="L1639" i="12"/>
  <c r="M1639" i="12" s="1"/>
  <c r="L1714" i="12"/>
  <c r="M1714" i="12" s="1"/>
  <c r="L1508" i="12"/>
  <c r="M1508" i="12" s="1"/>
  <c r="L1651" i="12"/>
  <c r="M1651" i="12" s="1"/>
  <c r="L1520" i="12"/>
  <c r="M1520" i="12" s="1"/>
  <c r="L1630" i="12"/>
  <c r="M1630" i="12" s="1"/>
  <c r="L1507" i="12"/>
  <c r="M1507" i="12" s="1"/>
  <c r="L1561" i="12"/>
  <c r="M1561" i="12" s="1"/>
  <c r="L1688" i="12"/>
  <c r="M1688" i="12" s="1"/>
  <c r="L1648" i="12"/>
  <c r="M1648" i="12" s="1"/>
  <c r="L1516" i="12"/>
  <c r="M1516" i="12" s="1"/>
  <c r="L1632" i="12"/>
  <c r="M1632" i="12" s="1"/>
  <c r="L1670" i="12"/>
  <c r="M1670" i="12" s="1"/>
  <c r="L1413" i="12"/>
  <c r="M1413" i="12" s="1"/>
  <c r="L1603" i="12"/>
  <c r="M1603" i="12" s="1"/>
  <c r="L1505" i="12"/>
  <c r="M1505" i="12" s="1"/>
  <c r="L1560" i="12"/>
  <c r="M1560" i="12" s="1"/>
  <c r="L1646" i="12"/>
  <c r="M1646" i="12" s="1"/>
  <c r="L1512" i="12"/>
  <c r="M1512" i="12" s="1"/>
  <c r="L1606" i="12"/>
  <c r="M1606" i="12" s="1"/>
  <c r="L1662" i="12"/>
  <c r="M1662" i="12" s="1"/>
  <c r="L1749" i="12"/>
  <c r="M1749" i="12" s="1"/>
  <c r="L1712" i="12"/>
  <c r="M1712" i="12" s="1"/>
  <c r="L1616" i="12"/>
  <c r="M1616" i="12" s="1"/>
  <c r="L1721" i="12"/>
  <c r="M1721" i="12" s="1"/>
  <c r="L1649" i="12"/>
  <c r="M1649" i="12" s="1"/>
  <c r="L1523" i="12"/>
  <c r="M1523" i="12" s="1"/>
  <c r="L1643" i="12"/>
  <c r="M1643" i="12" s="1"/>
  <c r="L1618" i="12"/>
  <c r="M1618" i="12" s="1"/>
  <c r="L1726" i="12"/>
  <c r="M1726" i="12" s="1"/>
  <c r="L1585" i="12"/>
  <c r="M1585" i="12" s="1"/>
  <c r="L1401" i="12"/>
  <c r="M1401" i="12" s="1"/>
  <c r="L1406" i="12"/>
  <c r="M1406" i="12" s="1"/>
  <c r="L1540" i="12"/>
  <c r="M1540" i="12" s="1"/>
  <c r="L1641" i="12"/>
  <c r="M1641" i="12" s="1"/>
  <c r="L1711" i="12"/>
  <c r="M1711" i="12" s="1"/>
  <c r="L1499" i="12"/>
  <c r="M1499" i="12" s="1"/>
  <c r="L1785" i="12"/>
  <c r="M1785" i="12" s="1"/>
  <c r="L1490" i="12"/>
  <c r="M1490" i="12" s="1"/>
  <c r="L1528" i="12"/>
  <c r="M1528" i="12" s="1"/>
  <c r="L1445" i="12"/>
  <c r="M1445" i="12" s="1"/>
  <c r="L1522" i="12"/>
  <c r="M1522" i="12" s="1"/>
  <c r="L1590" i="12"/>
  <c r="M1590" i="12" s="1"/>
  <c r="L1469" i="12"/>
  <c r="M1469" i="12" s="1"/>
  <c r="L1389" i="12"/>
  <c r="M1389" i="12" s="1"/>
  <c r="L1612" i="12"/>
  <c r="M1612" i="12" s="1"/>
  <c r="L1487" i="12"/>
  <c r="M1487" i="12" s="1"/>
  <c r="L1570" i="12"/>
  <c r="M1570" i="12" s="1"/>
  <c r="L1586" i="12"/>
  <c r="M1586" i="12" s="1"/>
  <c r="L1591" i="12"/>
  <c r="M1591" i="12" s="1"/>
  <c r="L1409" i="12"/>
  <c r="M1409" i="12" s="1"/>
  <c r="L1588" i="12"/>
  <c r="M1588" i="12" s="1"/>
  <c r="L1495" i="12"/>
  <c r="M1495" i="12" s="1"/>
  <c r="L1707" i="12"/>
  <c r="M1707" i="12" s="1"/>
  <c r="L1687" i="12"/>
  <c r="M1687" i="12" s="1"/>
  <c r="L1489" i="12"/>
  <c r="M1489" i="12" s="1"/>
  <c r="L1518" i="12"/>
  <c r="M1518" i="12" s="1"/>
  <c r="L1527" i="12"/>
  <c r="M1527" i="12" s="1"/>
  <c r="L1625" i="12"/>
  <c r="M1625" i="12" s="1"/>
  <c r="L1738" i="12"/>
  <c r="M1738" i="12" s="1"/>
  <c r="L1647" i="12"/>
  <c r="M1647" i="12" s="1"/>
  <c r="L1619" i="12"/>
  <c r="M1619" i="12" s="1"/>
  <c r="L1572" i="12"/>
  <c r="M1572" i="12" s="1"/>
  <c r="L1645" i="12"/>
  <c r="M1645" i="12" s="1"/>
  <c r="L1582" i="12"/>
  <c r="M1582" i="12" s="1"/>
  <c r="L1472" i="12"/>
  <c r="M1472" i="12" s="1"/>
  <c r="L1559" i="12"/>
  <c r="M1559" i="12" s="1"/>
  <c r="L1759" i="12"/>
  <c r="M1759" i="12" s="1"/>
  <c r="L1486" i="12"/>
  <c r="M1486" i="12" s="1"/>
  <c r="L1577" i="12"/>
  <c r="M1577" i="12" s="1"/>
  <c r="L1654" i="12"/>
  <c r="M1654" i="12" s="1"/>
  <c r="L1496" i="12"/>
  <c r="M1496" i="12" s="1"/>
  <c r="L1504" i="12"/>
  <c r="M1504" i="12" s="1"/>
  <c r="L1443" i="12"/>
  <c r="M1443" i="12" s="1"/>
  <c r="L1437" i="12"/>
  <c r="M1437" i="12" s="1"/>
  <c r="L1574" i="12"/>
  <c r="M1574" i="12" s="1"/>
  <c r="L1571" i="12"/>
  <c r="M1571" i="12" s="1"/>
  <c r="L1555" i="12"/>
  <c r="M1555" i="12" s="1"/>
  <c r="L1673" i="12"/>
  <c r="M1673" i="12" s="1"/>
  <c r="L1595" i="12"/>
  <c r="M1595" i="12" s="1"/>
  <c r="L1644" i="12"/>
  <c r="M1644" i="12" s="1"/>
  <c r="L1565" i="12"/>
  <c r="M1565" i="12" s="1"/>
  <c r="L1661" i="12"/>
  <c r="M1661" i="12" s="1"/>
  <c r="L1558" i="12"/>
  <c r="M1558" i="12" s="1"/>
  <c r="L1804" i="12"/>
  <c r="M1804" i="12" s="1"/>
  <c r="L1503" i="12"/>
  <c r="M1503" i="12" s="1"/>
  <c r="L1532" i="12"/>
  <c r="M1532" i="12" s="1"/>
  <c r="L1620" i="12"/>
  <c r="M1620" i="12" s="1"/>
  <c r="L1379" i="12"/>
  <c r="M1379" i="12" s="1"/>
  <c r="L1444" i="12"/>
  <c r="M1444" i="12" s="1"/>
  <c r="L1515" i="12"/>
  <c r="M1515" i="12" s="1"/>
  <c r="L1581" i="12"/>
  <c r="M1581" i="12" s="1"/>
  <c r="L1676" i="12"/>
  <c r="M1676" i="12" s="1"/>
  <c r="L1777" i="12"/>
  <c r="M1777" i="12" s="1"/>
  <c r="L1653" i="12"/>
  <c r="M1653" i="12" s="1"/>
  <c r="L1699" i="12"/>
  <c r="M1699" i="12" s="1"/>
  <c r="L1797" i="12"/>
  <c r="M1797" i="12" s="1"/>
  <c r="L1713" i="12"/>
  <c r="M1713" i="12" s="1"/>
  <c r="L1575" i="12"/>
  <c r="M1575" i="12" s="1"/>
  <c r="L1608" i="12"/>
  <c r="M1608" i="12" s="1"/>
  <c r="L1521" i="12"/>
  <c r="M1521" i="12" s="1"/>
  <c r="L1693" i="12"/>
  <c r="M1693" i="12" s="1"/>
  <c r="L1624" i="12"/>
  <c r="M1624" i="12" s="1"/>
  <c r="L1510" i="12"/>
  <c r="M1510" i="12" s="1"/>
  <c r="L1526" i="12"/>
  <c r="M1526" i="12" s="1"/>
  <c r="L1524" i="12"/>
  <c r="M1524" i="12" s="1"/>
  <c r="L1702" i="12"/>
  <c r="M1702" i="12" s="1"/>
  <c r="L1610" i="12"/>
  <c r="M1610" i="12" s="1"/>
  <c r="L1597" i="12"/>
  <c r="M1597" i="12" s="1"/>
  <c r="L1550" i="12"/>
  <c r="M1550" i="12" s="1"/>
  <c r="L1718" i="12"/>
  <c r="M1718" i="12" s="1"/>
  <c r="L1637" i="12"/>
  <c r="M1637" i="12" s="1"/>
  <c r="L1696" i="12"/>
  <c r="M1696" i="12" s="1"/>
  <c r="L1544" i="12"/>
  <c r="M1544" i="12" s="1"/>
  <c r="L1416" i="12"/>
  <c r="M1416" i="12" s="1"/>
  <c r="L1471" i="12"/>
  <c r="M1471" i="12" s="1"/>
  <c r="L1497" i="12"/>
  <c r="M1497" i="12" s="1"/>
  <c r="L1593" i="12"/>
  <c r="M1593" i="12" s="1"/>
  <c r="L1536" i="12"/>
  <c r="M1536" i="12" s="1"/>
  <c r="L1547" i="12"/>
  <c r="M1547" i="12" s="1"/>
  <c r="L1580" i="12"/>
  <c r="M1580" i="12" s="1"/>
  <c r="L1405" i="12"/>
  <c r="M1405" i="12" s="1"/>
  <c r="L1545" i="12"/>
  <c r="M1545" i="12" s="1"/>
  <c r="L1664" i="12"/>
  <c r="M1664" i="12" s="1"/>
  <c r="L1730" i="12"/>
  <c r="M1730" i="12" s="1"/>
  <c r="L1543" i="12"/>
  <c r="M1543" i="12" s="1"/>
  <c r="L1576" i="12"/>
  <c r="M1576" i="12" s="1"/>
  <c r="L1491" i="12"/>
  <c r="M1491" i="12" s="1"/>
  <c r="L1500" i="12"/>
  <c r="M1500" i="12" s="1"/>
  <c r="L1378" i="12"/>
  <c r="M1378" i="12" s="1"/>
  <c r="L1365" i="12"/>
  <c r="M1365" i="12" s="1"/>
  <c r="L1348" i="12"/>
  <c r="M1348" i="12" s="1"/>
  <c r="L1336" i="12"/>
  <c r="M1336" i="12" s="1"/>
  <c r="L1259" i="12"/>
  <c r="M1259" i="12" s="1"/>
  <c r="L1394" i="12"/>
  <c r="M1394" i="12" s="1"/>
  <c r="L1426" i="12"/>
  <c r="M1426" i="12" s="1"/>
  <c r="L1315" i="12"/>
  <c r="M1315" i="12" s="1"/>
  <c r="L1400" i="12"/>
  <c r="M1400" i="12" s="1"/>
  <c r="L1330" i="12"/>
  <c r="M1330" i="12" s="1"/>
  <c r="L1044" i="12"/>
  <c r="M1044" i="12" s="1"/>
  <c r="L1493" i="12"/>
  <c r="M1493" i="12" s="1"/>
  <c r="L1246" i="12"/>
  <c r="M1246" i="12" s="1"/>
  <c r="L1412" i="12"/>
  <c r="M1412" i="12" s="1"/>
  <c r="L1388" i="12"/>
  <c r="M1388" i="12" s="1"/>
  <c r="L1398" i="12"/>
  <c r="M1398" i="12" s="1"/>
  <c r="L1355" i="12"/>
  <c r="M1355" i="12" s="1"/>
  <c r="L1335" i="12"/>
  <c r="M1335" i="12" s="1"/>
  <c r="L1293" i="12"/>
  <c r="M1293" i="12" s="1"/>
  <c r="L1344" i="12"/>
  <c r="M1344" i="12" s="1"/>
  <c r="L1371" i="12"/>
  <c r="M1371" i="12" s="1"/>
  <c r="L1514" i="12"/>
  <c r="M1514" i="12" s="1"/>
  <c r="L1278" i="12"/>
  <c r="M1278" i="12" s="1"/>
  <c r="L1245" i="12"/>
  <c r="M1245" i="12" s="1"/>
  <c r="L1196" i="12"/>
  <c r="M1196" i="12" s="1"/>
  <c r="L1287" i="12"/>
  <c r="M1287" i="12" s="1"/>
  <c r="L1286" i="12"/>
  <c r="M1286" i="12" s="1"/>
  <c r="L1255" i="12"/>
  <c r="M1255" i="12" s="1"/>
  <c r="L1109" i="12"/>
  <c r="M1109" i="12" s="1"/>
  <c r="L1339" i="12"/>
  <c r="M1339" i="12" s="1"/>
  <c r="L1248" i="12"/>
  <c r="M1248" i="12" s="1"/>
  <c r="L1233" i="12"/>
  <c r="M1233" i="12" s="1"/>
  <c r="L1602" i="12"/>
  <c r="M1602" i="12" s="1"/>
  <c r="L1396" i="12"/>
  <c r="M1396" i="12" s="1"/>
  <c r="L1256" i="12"/>
  <c r="M1256" i="12" s="1"/>
  <c r="L1309" i="12"/>
  <c r="M1309" i="12" s="1"/>
  <c r="L1323" i="12"/>
  <c r="M1323" i="12" s="1"/>
  <c r="L1457" i="12"/>
  <c r="M1457" i="12" s="1"/>
  <c r="L1415" i="12"/>
  <c r="M1415" i="12" s="1"/>
  <c r="L1327" i="12"/>
  <c r="M1327" i="12" s="1"/>
  <c r="L1418" i="12"/>
  <c r="M1418" i="12" s="1"/>
  <c r="L1433" i="12"/>
  <c r="M1433" i="12" s="1"/>
  <c r="L1506" i="12"/>
  <c r="M1506" i="12" s="1"/>
  <c r="L1374" i="12"/>
  <c r="M1374" i="12" s="1"/>
  <c r="L1414" i="12"/>
  <c r="M1414" i="12" s="1"/>
  <c r="L1275" i="12"/>
  <c r="M1275" i="12" s="1"/>
  <c r="L1357" i="12"/>
  <c r="M1357" i="12" s="1"/>
  <c r="L1459" i="12"/>
  <c r="M1459" i="12" s="1"/>
  <c r="L1442" i="12"/>
  <c r="M1442" i="12" s="1"/>
  <c r="L1462" i="12"/>
  <c r="M1462" i="12" s="1"/>
  <c r="L1419" i="12"/>
  <c r="M1419" i="12" s="1"/>
  <c r="L1456" i="12"/>
  <c r="M1456" i="12" s="1"/>
  <c r="L1332" i="12"/>
  <c r="M1332" i="12" s="1"/>
  <c r="L1314" i="12"/>
  <c r="M1314" i="12" s="1"/>
  <c r="L1466" i="12"/>
  <c r="M1466" i="12" s="1"/>
  <c r="L1340" i="12"/>
  <c r="M1340" i="12" s="1"/>
  <c r="L1189" i="12"/>
  <c r="M1189" i="12" s="1"/>
  <c r="L1249" i="12"/>
  <c r="M1249" i="12" s="1"/>
  <c r="L1367" i="12"/>
  <c r="M1367" i="12" s="1"/>
  <c r="L1579" i="12"/>
  <c r="M1579" i="12" s="1"/>
  <c r="L1513" i="12"/>
  <c r="M1513" i="12" s="1"/>
  <c r="L1448" i="12"/>
  <c r="M1448" i="12" s="1"/>
  <c r="L1399" i="12"/>
  <c r="M1399" i="12" s="1"/>
  <c r="L1338" i="12"/>
  <c r="M1338" i="12" s="1"/>
  <c r="L1538" i="12"/>
  <c r="M1538" i="12" s="1"/>
  <c r="L1240" i="12"/>
  <c r="M1240" i="12" s="1"/>
  <c r="L1307" i="12"/>
  <c r="M1307" i="12" s="1"/>
  <c r="L1349" i="12"/>
  <c r="M1349" i="12" s="1"/>
  <c r="L1425" i="12"/>
  <c r="M1425" i="12" s="1"/>
  <c r="L1481" i="12"/>
  <c r="M1481" i="12" s="1"/>
  <c r="L1257" i="12"/>
  <c r="M1257" i="12" s="1"/>
  <c r="L1350" i="12"/>
  <c r="M1350" i="12" s="1"/>
  <c r="L1168" i="12"/>
  <c r="M1168" i="12" s="1"/>
  <c r="L1346" i="12"/>
  <c r="M1346" i="12" s="1"/>
  <c r="L1232" i="12"/>
  <c r="M1232" i="12" s="1"/>
  <c r="L1047" i="12"/>
  <c r="M1047" i="12" s="1"/>
  <c r="L1552" i="12"/>
  <c r="M1552" i="12" s="1"/>
  <c r="L1375" i="12"/>
  <c r="M1375" i="12" s="1"/>
  <c r="L1473" i="12"/>
  <c r="M1473" i="12" s="1"/>
  <c r="L1531" i="12"/>
  <c r="M1531" i="12" s="1"/>
  <c r="L1264" i="12"/>
  <c r="M1264" i="12" s="1"/>
  <c r="L1403" i="12"/>
  <c r="M1403" i="12" s="1"/>
  <c r="L1288" i="12"/>
  <c r="M1288" i="12" s="1"/>
  <c r="L1449" i="12"/>
  <c r="M1449" i="12" s="1"/>
  <c r="L1289" i="12"/>
  <c r="M1289" i="12" s="1"/>
  <c r="L1268" i="12"/>
  <c r="M1268" i="12" s="1"/>
  <c r="L1328" i="12"/>
  <c r="M1328" i="12" s="1"/>
  <c r="L1258" i="12"/>
  <c r="M1258" i="12" s="1"/>
  <c r="L1369" i="12"/>
  <c r="M1369" i="12" s="1"/>
  <c r="L1534" i="12"/>
  <c r="M1534" i="12" s="1"/>
  <c r="L1384" i="12"/>
  <c r="M1384" i="12" s="1"/>
  <c r="L1549" i="12"/>
  <c r="M1549" i="12" s="1"/>
  <c r="L1430" i="12"/>
  <c r="M1430" i="12" s="1"/>
  <c r="L1262" i="12"/>
  <c r="M1262" i="12" s="1"/>
  <c r="L1237" i="12"/>
  <c r="M1237" i="12" s="1"/>
  <c r="L1447" i="12"/>
  <c r="M1447" i="12" s="1"/>
  <c r="L1366" i="12"/>
  <c r="M1366" i="12" s="1"/>
  <c r="L1475" i="12"/>
  <c r="M1475" i="12" s="1"/>
  <c r="L1454" i="12"/>
  <c r="M1454" i="12" s="1"/>
  <c r="L1281" i="12"/>
  <c r="M1281" i="12" s="1"/>
  <c r="L1488" i="12"/>
  <c r="M1488" i="12" s="1"/>
  <c r="L1482" i="12"/>
  <c r="M1482" i="12" s="1"/>
  <c r="L1498" i="12"/>
  <c r="M1498" i="12" s="1"/>
  <c r="L1234" i="12"/>
  <c r="M1234" i="12" s="1"/>
  <c r="L1461" i="12"/>
  <c r="M1461" i="12" s="1"/>
  <c r="L1380" i="12"/>
  <c r="M1380" i="12" s="1"/>
  <c r="L1280" i="12"/>
  <c r="M1280" i="12" s="1"/>
  <c r="L1310" i="12"/>
  <c r="M1310" i="12" s="1"/>
  <c r="L1441" i="12"/>
  <c r="M1441" i="12" s="1"/>
  <c r="L1029" i="12"/>
  <c r="M1029" i="12" s="1"/>
  <c r="L1195" i="12"/>
  <c r="M1195" i="12" s="1"/>
  <c r="L1018" i="12"/>
  <c r="M1018" i="12" s="1"/>
  <c r="L1082" i="12"/>
  <c r="M1082" i="12" s="1"/>
  <c r="L1452" i="12"/>
  <c r="M1452" i="12" s="1"/>
  <c r="L1377" i="12"/>
  <c r="M1377" i="12" s="1"/>
  <c r="L1421" i="12"/>
  <c r="M1421" i="12" s="1"/>
  <c r="L1408" i="12"/>
  <c r="M1408" i="12" s="1"/>
  <c r="L1235" i="12"/>
  <c r="M1235" i="12" s="1"/>
  <c r="L1427" i="12"/>
  <c r="M1427" i="12" s="1"/>
  <c r="L1420" i="12"/>
  <c r="M1420" i="12" s="1"/>
  <c r="L1428" i="12"/>
  <c r="M1428" i="12" s="1"/>
  <c r="L1318" i="12"/>
  <c r="M1318" i="12" s="1"/>
  <c r="L1423" i="12"/>
  <c r="M1423" i="12" s="1"/>
  <c r="L1260" i="12"/>
  <c r="M1260" i="12" s="1"/>
  <c r="L1084" i="12"/>
  <c r="M1084" i="12" s="1"/>
  <c r="L1334" i="12"/>
  <c r="M1334" i="12" s="1"/>
  <c r="L1025" i="12"/>
  <c r="M1025" i="12" s="1"/>
  <c r="L1091" i="12"/>
  <c r="M1091" i="12" s="1"/>
  <c r="L1316" i="12"/>
  <c r="M1316" i="12" s="1"/>
  <c r="L1013" i="12"/>
  <c r="M1013" i="12" s="1"/>
  <c r="L1554" i="12"/>
  <c r="M1554" i="12" s="1"/>
  <c r="L1511" i="12"/>
  <c r="M1511" i="12" s="1"/>
  <c r="L1460" i="12"/>
  <c r="M1460" i="12" s="1"/>
  <c r="L1325" i="12"/>
  <c r="M1325" i="12" s="1"/>
  <c r="L1296" i="12"/>
  <c r="M1296" i="12" s="1"/>
  <c r="L1364" i="12"/>
  <c r="M1364" i="12" s="1"/>
  <c r="L1410" i="12"/>
  <c r="M1410" i="12" s="1"/>
  <c r="L1241" i="12"/>
  <c r="M1241" i="12" s="1"/>
  <c r="L1343" i="12"/>
  <c r="M1343" i="12" s="1"/>
  <c r="L1468" i="12"/>
  <c r="M1468" i="12" s="1"/>
  <c r="L1474" i="12"/>
  <c r="M1474" i="12" s="1"/>
  <c r="L1584" i="12"/>
  <c r="M1584" i="12" s="1"/>
  <c r="L1529" i="12"/>
  <c r="M1529" i="12" s="1"/>
  <c r="L1297" i="12"/>
  <c r="M1297" i="12" s="1"/>
  <c r="L1464" i="12"/>
  <c r="M1464" i="12" s="1"/>
  <c r="L1479" i="12"/>
  <c r="M1479" i="12" s="1"/>
  <c r="L1333" i="12"/>
  <c r="M1333" i="12" s="1"/>
  <c r="L1252" i="12"/>
  <c r="M1252" i="12" s="1"/>
  <c r="L1435" i="12"/>
  <c r="M1435" i="12" s="1"/>
  <c r="L1417" i="12"/>
  <c r="M1417" i="12" s="1"/>
  <c r="L1283" i="12"/>
  <c r="M1283" i="12" s="1"/>
  <c r="L1607" i="12"/>
  <c r="M1607" i="12" s="1"/>
  <c r="L1546" i="12"/>
  <c r="M1546" i="12" s="1"/>
  <c r="L1548" i="12"/>
  <c r="M1548" i="12" s="1"/>
  <c r="L1453" i="12"/>
  <c r="M1453" i="12" s="1"/>
  <c r="L1483" i="12"/>
  <c r="M1483" i="12" s="1"/>
  <c r="L1422" i="12"/>
  <c r="M1422" i="12" s="1"/>
  <c r="L1390" i="12"/>
  <c r="M1390" i="12" s="1"/>
  <c r="L1424" i="12"/>
  <c r="M1424" i="12" s="1"/>
  <c r="L1467" i="12"/>
  <c r="M1467" i="12" s="1"/>
  <c r="L1205" i="12"/>
  <c r="M1205" i="12" s="1"/>
  <c r="L1321" i="12"/>
  <c r="M1321" i="12" s="1"/>
  <c r="L1085" i="12"/>
  <c r="M1085" i="12" s="1"/>
  <c r="L1455" i="12"/>
  <c r="M1455" i="12" s="1"/>
  <c r="L1587" i="12"/>
  <c r="M1587" i="12" s="1"/>
  <c r="L1450" i="12"/>
  <c r="M1450" i="12" s="1"/>
  <c r="L1272" i="12"/>
  <c r="M1272" i="12" s="1"/>
  <c r="L1351" i="12"/>
  <c r="M1351" i="12" s="1"/>
  <c r="L1476" i="12"/>
  <c r="M1476" i="12" s="1"/>
  <c r="L1385" i="12"/>
  <c r="M1385" i="12" s="1"/>
  <c r="L1352" i="12"/>
  <c r="M1352" i="12" s="1"/>
  <c r="L1230" i="12"/>
  <c r="M1230" i="12" s="1"/>
  <c r="L1247" i="12"/>
  <c r="M1247" i="12" s="1"/>
  <c r="L1451" i="12"/>
  <c r="M1451" i="12" s="1"/>
  <c r="L1359" i="12"/>
  <c r="M1359" i="12" s="1"/>
  <c r="L1360" i="12"/>
  <c r="M1360" i="12" s="1"/>
  <c r="L1269" i="12"/>
  <c r="M1269" i="12" s="1"/>
  <c r="L1569" i="12"/>
  <c r="M1569" i="12" s="1"/>
  <c r="L1404" i="12"/>
  <c r="M1404" i="12" s="1"/>
  <c r="L1317" i="12"/>
  <c r="M1317" i="12" s="1"/>
  <c r="L1397" i="12"/>
  <c r="M1397" i="12" s="1"/>
  <c r="L1439" i="12"/>
  <c r="M1439" i="12" s="1"/>
  <c r="L1446" i="12"/>
  <c r="M1446" i="12" s="1"/>
  <c r="L1463" i="12"/>
  <c r="M1463" i="12" s="1"/>
  <c r="L1509" i="12"/>
  <c r="M1509" i="12" s="1"/>
  <c r="L1465" i="12"/>
  <c r="M1465" i="12" s="1"/>
  <c r="L1227" i="12"/>
  <c r="M1227" i="12" s="1"/>
  <c r="L1407" i="12"/>
  <c r="M1407" i="12" s="1"/>
  <c r="L1282" i="12"/>
  <c r="M1282" i="12" s="1"/>
  <c r="L1301" i="12"/>
  <c r="M1301" i="12" s="1"/>
  <c r="L1611" i="12"/>
  <c r="M1611" i="12" s="1"/>
  <c r="L1605" i="12"/>
  <c r="M1605" i="12" s="1"/>
  <c r="L1391" i="12"/>
  <c r="M1391" i="12" s="1"/>
  <c r="L1484" i="12"/>
  <c r="M1484" i="12" s="1"/>
  <c r="L1393" i="12"/>
  <c r="M1393" i="12" s="1"/>
  <c r="L1411" i="12"/>
  <c r="M1411" i="12" s="1"/>
  <c r="L1345" i="12"/>
  <c r="M1345" i="12" s="1"/>
  <c r="L1244" i="12"/>
  <c r="M1244" i="12" s="1"/>
  <c r="L1431" i="12"/>
  <c r="M1431" i="12" s="1"/>
  <c r="L1322" i="12"/>
  <c r="M1322" i="12" s="1"/>
  <c r="L1383" i="12"/>
  <c r="M1383" i="12" s="1"/>
  <c r="L1200" i="12"/>
  <c r="M1200" i="12" s="1"/>
  <c r="L1347" i="12"/>
  <c r="M1347" i="12" s="1"/>
  <c r="L1160" i="12"/>
  <c r="M1160" i="12" s="1"/>
  <c r="L1158" i="12"/>
  <c r="M1158" i="12" s="1"/>
  <c r="L1381" i="12"/>
  <c r="M1381" i="12" s="1"/>
  <c r="L1148" i="12"/>
  <c r="M1148" i="12" s="1"/>
  <c r="L1432" i="12"/>
  <c r="M1432" i="12" s="1"/>
  <c r="L1111" i="12"/>
  <c r="M1111" i="12" s="1"/>
  <c r="L1263" i="12"/>
  <c r="M1263" i="12" s="1"/>
  <c r="L1231" i="12"/>
  <c r="M1231" i="12" s="1"/>
  <c r="L1185" i="12"/>
  <c r="M1185" i="12" s="1"/>
  <c r="L1368" i="12"/>
  <c r="M1368" i="12" s="1"/>
  <c r="L1313" i="12"/>
  <c r="M1313" i="12" s="1"/>
  <c r="L1276" i="12"/>
  <c r="M1276" i="12" s="1"/>
  <c r="L1285" i="12"/>
  <c r="M1285" i="12" s="1"/>
  <c r="L1392" i="12"/>
  <c r="M1392" i="12" s="1"/>
  <c r="L1320" i="12"/>
  <c r="M1320" i="12" s="1"/>
  <c r="L1053" i="12"/>
  <c r="M1053" i="12" s="1"/>
  <c r="L1214" i="12"/>
  <c r="M1214" i="12" s="1"/>
  <c r="L1156" i="12"/>
  <c r="M1156" i="12" s="1"/>
  <c r="L1434" i="12"/>
  <c r="M1434" i="12" s="1"/>
  <c r="L1251" i="12"/>
  <c r="M1251" i="12" s="1"/>
  <c r="L1254" i="12"/>
  <c r="M1254" i="12" s="1"/>
  <c r="L1115" i="12"/>
  <c r="M1115" i="12" s="1"/>
  <c r="L1061" i="12"/>
  <c r="M1061" i="12" s="1"/>
  <c r="L1056" i="12"/>
  <c r="M1056" i="12" s="1"/>
  <c r="L1311" i="12"/>
  <c r="M1311" i="12" s="1"/>
  <c r="L1112" i="12"/>
  <c r="M1112" i="12" s="1"/>
  <c r="L1172" i="12"/>
  <c r="M1172" i="12" s="1"/>
  <c r="L1036" i="12"/>
  <c r="M1036" i="12" s="1"/>
  <c r="L1019" i="12"/>
  <c r="M1019" i="12" s="1"/>
  <c r="L1178" i="12"/>
  <c r="M1178" i="12" s="1"/>
  <c r="L1179" i="12"/>
  <c r="M1179" i="12" s="1"/>
  <c r="L1225" i="12"/>
  <c r="M1225" i="12" s="1"/>
  <c r="L1167" i="12"/>
  <c r="M1167" i="12" s="1"/>
  <c r="L1137" i="12"/>
  <c r="M1137" i="12" s="1"/>
  <c r="L1073" i="12"/>
  <c r="M1073" i="12" s="1"/>
  <c r="L1028" i="12"/>
  <c r="M1028" i="12" s="1"/>
  <c r="L1145" i="12"/>
  <c r="M1145" i="12" s="1"/>
  <c r="L1093" i="12"/>
  <c r="M1093" i="12" s="1"/>
  <c r="L973" i="12"/>
  <c r="M973" i="12" s="1"/>
  <c r="L1271" i="12"/>
  <c r="M1271" i="12" s="1"/>
  <c r="L1299" i="12"/>
  <c r="M1299" i="12" s="1"/>
  <c r="L1051" i="12"/>
  <c r="M1051" i="12" s="1"/>
  <c r="L1012" i="12"/>
  <c r="M1012" i="12" s="1"/>
  <c r="L1253" i="12"/>
  <c r="M1253" i="12" s="1"/>
  <c r="L1216" i="12"/>
  <c r="M1216" i="12" s="1"/>
  <c r="L987" i="12"/>
  <c r="M987" i="12" s="1"/>
  <c r="L1222" i="12"/>
  <c r="M1222" i="12" s="1"/>
  <c r="L929" i="12"/>
  <c r="M929" i="12" s="1"/>
  <c r="L955" i="12"/>
  <c r="M955" i="12" s="1"/>
  <c r="L1110" i="12"/>
  <c r="M1110" i="12" s="1"/>
  <c r="L1077" i="12"/>
  <c r="M1077" i="12" s="1"/>
  <c r="L1007" i="12"/>
  <c r="M1007" i="12" s="1"/>
  <c r="L1243" i="12"/>
  <c r="M1243" i="12" s="1"/>
  <c r="L1165" i="12"/>
  <c r="M1165" i="12" s="1"/>
  <c r="L1201" i="12"/>
  <c r="M1201" i="12" s="1"/>
  <c r="L1139" i="12"/>
  <c r="M1139" i="12" s="1"/>
  <c r="L1099" i="12"/>
  <c r="M1099" i="12" s="1"/>
  <c r="L1074" i="12"/>
  <c r="M1074" i="12" s="1"/>
  <c r="L1372" i="12"/>
  <c r="M1372" i="12" s="1"/>
  <c r="L1324" i="12"/>
  <c r="M1324" i="12" s="1"/>
  <c r="L1270" i="12"/>
  <c r="M1270" i="12" s="1"/>
  <c r="L1337" i="12"/>
  <c r="M1337" i="12" s="1"/>
  <c r="L1125" i="12"/>
  <c r="M1125" i="12" s="1"/>
  <c r="L1238" i="12"/>
  <c r="M1238" i="12" s="1"/>
  <c r="L1008" i="12"/>
  <c r="M1008" i="12" s="1"/>
  <c r="L1292" i="12"/>
  <c r="M1292" i="12" s="1"/>
  <c r="L1163" i="12"/>
  <c r="M1163" i="12" s="1"/>
  <c r="L1209" i="12"/>
  <c r="M1209" i="12" s="1"/>
  <c r="L1181" i="12"/>
  <c r="M1181" i="12" s="1"/>
  <c r="L1069" i="12"/>
  <c r="M1069" i="12" s="1"/>
  <c r="L1153" i="12"/>
  <c r="M1153" i="12" s="1"/>
  <c r="L1133" i="12"/>
  <c r="M1133" i="12" s="1"/>
  <c r="L1090" i="12"/>
  <c r="M1090" i="12" s="1"/>
  <c r="L1223" i="12"/>
  <c r="M1223" i="12" s="1"/>
  <c r="L1088" i="12"/>
  <c r="M1088" i="12" s="1"/>
  <c r="L1003" i="12"/>
  <c r="M1003" i="12" s="1"/>
  <c r="L1045" i="12"/>
  <c r="M1045" i="12" s="1"/>
  <c r="L1021" i="12"/>
  <c r="M1021" i="12" s="1"/>
  <c r="L1060" i="12"/>
  <c r="M1060" i="12" s="1"/>
  <c r="L1267" i="12"/>
  <c r="M1267" i="12" s="1"/>
  <c r="L1358" i="12"/>
  <c r="M1358" i="12" s="1"/>
  <c r="L1250" i="12"/>
  <c r="M1250" i="12" s="1"/>
  <c r="L1354" i="12"/>
  <c r="M1354" i="12" s="1"/>
  <c r="L1138" i="12"/>
  <c r="M1138" i="12" s="1"/>
  <c r="L1198" i="12"/>
  <c r="M1198" i="12" s="1"/>
  <c r="L1030" i="12"/>
  <c r="M1030" i="12" s="1"/>
  <c r="L1058" i="12"/>
  <c r="M1058" i="12" s="1"/>
  <c r="L1302" i="12"/>
  <c r="M1302" i="12" s="1"/>
  <c r="L1298" i="12"/>
  <c r="M1298" i="12" s="1"/>
  <c r="L1096" i="12"/>
  <c r="M1096" i="12" s="1"/>
  <c r="L1202" i="12"/>
  <c r="M1202" i="12" s="1"/>
  <c r="L1169" i="12"/>
  <c r="M1169" i="12" s="1"/>
  <c r="L1207" i="12"/>
  <c r="M1207" i="12" s="1"/>
  <c r="L1113" i="12"/>
  <c r="M1113" i="12" s="1"/>
  <c r="L1206" i="12"/>
  <c r="M1206" i="12" s="1"/>
  <c r="L1123" i="12"/>
  <c r="M1123" i="12" s="1"/>
  <c r="L1161" i="12"/>
  <c r="M1161" i="12" s="1"/>
  <c r="L1279" i="12"/>
  <c r="M1279" i="12" s="1"/>
  <c r="L977" i="12"/>
  <c r="M977" i="12" s="1"/>
  <c r="L1016" i="12"/>
  <c r="M1016" i="12" s="1"/>
  <c r="L1038" i="12"/>
  <c r="M1038" i="12" s="1"/>
  <c r="L1182" i="12"/>
  <c r="M1182" i="12" s="1"/>
  <c r="L1159" i="12"/>
  <c r="M1159" i="12" s="1"/>
  <c r="L1171" i="12"/>
  <c r="M1171" i="12" s="1"/>
  <c r="L1147" i="12"/>
  <c r="M1147" i="12" s="1"/>
  <c r="L1312" i="12"/>
  <c r="M1312" i="12" s="1"/>
  <c r="L1261" i="12"/>
  <c r="M1261" i="12" s="1"/>
  <c r="L1326" i="12"/>
  <c r="M1326" i="12" s="1"/>
  <c r="L1266" i="12"/>
  <c r="M1266" i="12" s="1"/>
  <c r="L1242" i="12"/>
  <c r="M1242" i="12" s="1"/>
  <c r="L1197" i="12"/>
  <c r="M1197" i="12" s="1"/>
  <c r="L1175" i="12"/>
  <c r="M1175" i="12" s="1"/>
  <c r="L1149" i="12"/>
  <c r="M1149" i="12" s="1"/>
  <c r="L1300" i="12"/>
  <c r="M1300" i="12" s="1"/>
  <c r="L1294" i="12"/>
  <c r="M1294" i="12" s="1"/>
  <c r="L1329" i="12"/>
  <c r="M1329" i="12" s="1"/>
  <c r="L1303" i="12"/>
  <c r="M1303" i="12" s="1"/>
  <c r="L1331" i="12"/>
  <c r="M1331" i="12" s="1"/>
  <c r="L1087" i="12"/>
  <c r="M1087" i="12" s="1"/>
  <c r="L1152" i="12"/>
  <c r="M1152" i="12" s="1"/>
  <c r="L1190" i="12"/>
  <c r="M1190" i="12" s="1"/>
  <c r="L1361" i="12"/>
  <c r="M1361" i="12" s="1"/>
  <c r="L1120" i="12"/>
  <c r="M1120" i="12" s="1"/>
  <c r="L1217" i="12"/>
  <c r="M1217" i="12" s="1"/>
  <c r="L1192" i="12"/>
  <c r="M1192" i="12" s="1"/>
  <c r="L1130" i="12"/>
  <c r="M1130" i="12" s="1"/>
  <c r="L1219" i="12"/>
  <c r="M1219" i="12" s="1"/>
  <c r="L1319" i="12"/>
  <c r="M1319" i="12" s="1"/>
  <c r="L1274" i="12"/>
  <c r="M1274" i="12" s="1"/>
  <c r="L1306" i="12"/>
  <c r="M1306" i="12" s="1"/>
  <c r="L1046" i="12"/>
  <c r="M1046" i="12" s="1"/>
  <c r="L1128" i="12"/>
  <c r="M1128" i="12" s="1"/>
  <c r="L1239" i="12"/>
  <c r="M1239" i="12" s="1"/>
  <c r="L1121" i="12"/>
  <c r="M1121" i="12" s="1"/>
  <c r="L1066" i="12"/>
  <c r="M1066" i="12" s="1"/>
  <c r="L1129" i="12"/>
  <c r="M1129" i="12" s="1"/>
  <c r="L1295" i="12"/>
  <c r="M1295" i="12" s="1"/>
  <c r="L1041" i="12"/>
  <c r="M1041" i="12" s="1"/>
  <c r="L1492" i="12"/>
  <c r="M1492" i="12" s="1"/>
  <c r="L1376" i="12"/>
  <c r="M1376" i="12" s="1"/>
  <c r="L1291" i="12"/>
  <c r="M1291" i="12" s="1"/>
  <c r="L1362" i="12"/>
  <c r="M1362" i="12" s="1"/>
  <c r="L1305" i="12"/>
  <c r="M1305" i="12" s="1"/>
  <c r="L1154" i="12"/>
  <c r="M1154" i="12" s="1"/>
  <c r="L1135" i="12"/>
  <c r="M1135" i="12" s="1"/>
  <c r="L1146" i="12"/>
  <c r="M1146" i="12" s="1"/>
  <c r="L1193" i="12"/>
  <c r="M1193" i="12" s="1"/>
  <c r="L1054" i="12"/>
  <c r="M1054" i="12" s="1"/>
  <c r="L1105" i="12"/>
  <c r="M1105" i="12" s="1"/>
  <c r="L1174" i="12"/>
  <c r="M1174" i="12" s="1"/>
  <c r="L1170" i="12"/>
  <c r="M1170" i="12" s="1"/>
  <c r="L1020" i="12"/>
  <c r="M1020" i="12" s="1"/>
  <c r="L937" i="12"/>
  <c r="M937" i="12" s="1"/>
  <c r="L1203" i="12"/>
  <c r="M1203" i="12" s="1"/>
  <c r="L1395" i="12"/>
  <c r="M1395" i="12" s="1"/>
  <c r="L1218" i="12"/>
  <c r="M1218" i="12" s="1"/>
  <c r="L1363" i="12"/>
  <c r="M1363" i="12" s="1"/>
  <c r="L1273" i="12"/>
  <c r="M1273" i="12" s="1"/>
  <c r="L1086" i="12"/>
  <c r="M1086" i="12" s="1"/>
  <c r="L1210" i="12"/>
  <c r="M1210" i="12" s="1"/>
  <c r="L1127" i="12"/>
  <c r="M1127" i="12" s="1"/>
  <c r="L1122" i="12"/>
  <c r="M1122" i="12" s="1"/>
  <c r="L1067" i="12"/>
  <c r="M1067" i="12" s="1"/>
  <c r="L1097" i="12"/>
  <c r="M1097" i="12" s="1"/>
  <c r="L1092" i="12"/>
  <c r="M1092" i="12" s="1"/>
  <c r="L1033" i="12"/>
  <c r="M1033" i="12" s="1"/>
  <c r="L1204" i="12"/>
  <c r="M1204" i="12" s="1"/>
  <c r="L1006" i="12"/>
  <c r="M1006" i="12" s="1"/>
  <c r="L1229" i="12"/>
  <c r="M1229" i="12" s="1"/>
  <c r="L980" i="12"/>
  <c r="M980" i="12" s="1"/>
  <c r="L1011" i="12"/>
  <c r="M1011" i="12" s="1"/>
  <c r="L1164" i="12"/>
  <c r="M1164" i="12" s="1"/>
  <c r="L1224" i="12"/>
  <c r="M1224" i="12" s="1"/>
  <c r="L1212" i="12"/>
  <c r="M1212" i="12" s="1"/>
  <c r="L1290" i="12"/>
  <c r="M1290" i="12" s="1"/>
  <c r="L1341" i="12"/>
  <c r="M1341" i="12" s="1"/>
  <c r="L1157" i="12"/>
  <c r="M1157" i="12" s="1"/>
  <c r="L1117" i="12"/>
  <c r="M1117" i="12" s="1"/>
  <c r="L1221" i="12"/>
  <c r="M1221" i="12" s="1"/>
  <c r="L1141" i="12"/>
  <c r="M1141" i="12" s="1"/>
  <c r="L1024" i="12"/>
  <c r="M1024" i="12" s="1"/>
  <c r="L1057" i="12"/>
  <c r="M1057" i="12" s="1"/>
  <c r="L1191" i="12"/>
  <c r="M1191" i="12" s="1"/>
  <c r="L1458" i="12"/>
  <c r="M1458" i="12" s="1"/>
  <c r="L1478" i="12"/>
  <c r="M1478" i="12" s="1"/>
  <c r="L1136" i="12"/>
  <c r="M1136" i="12" s="1"/>
  <c r="L1150" i="12"/>
  <c r="M1150" i="12" s="1"/>
  <c r="L1140" i="12"/>
  <c r="M1140" i="12" s="1"/>
  <c r="L1308" i="12"/>
  <c r="M1308" i="12" s="1"/>
  <c r="L1213" i="12"/>
  <c r="M1213" i="12" s="1"/>
  <c r="L1356" i="12"/>
  <c r="M1356" i="12" s="1"/>
  <c r="L1265" i="12"/>
  <c r="M1265" i="12" s="1"/>
  <c r="L1010" i="12"/>
  <c r="M1010" i="12" s="1"/>
  <c r="L1131" i="12"/>
  <c r="M1131" i="12" s="1"/>
  <c r="L1183" i="12"/>
  <c r="M1183" i="12" s="1"/>
  <c r="L1177" i="12"/>
  <c r="M1177" i="12" s="1"/>
  <c r="L1031" i="12"/>
  <c r="M1031" i="12" s="1"/>
  <c r="L1194" i="12"/>
  <c r="M1194" i="12" s="1"/>
  <c r="L1119" i="12"/>
  <c r="M1119" i="12" s="1"/>
  <c r="L1132" i="12"/>
  <c r="M1132" i="12" s="1"/>
  <c r="L959" i="12"/>
  <c r="M959" i="12" s="1"/>
  <c r="L986" i="12"/>
  <c r="M986" i="12" s="1"/>
  <c r="L1032" i="12"/>
  <c r="M1032" i="12" s="1"/>
  <c r="L1049" i="12"/>
  <c r="M1049" i="12" s="1"/>
  <c r="L1373" i="12"/>
  <c r="M1373" i="12" s="1"/>
  <c r="L1342" i="12"/>
  <c r="M1342" i="12" s="1"/>
  <c r="L1104" i="12"/>
  <c r="M1104" i="12" s="1"/>
  <c r="L1108" i="12"/>
  <c r="M1108" i="12" s="1"/>
  <c r="L1304" i="12"/>
  <c r="M1304" i="12" s="1"/>
  <c r="L1017" i="12"/>
  <c r="M1017" i="12" s="1"/>
  <c r="L1059" i="12"/>
  <c r="M1059" i="12" s="1"/>
  <c r="L1155" i="12"/>
  <c r="M1155" i="12" s="1"/>
  <c r="L1236" i="12"/>
  <c r="M1236" i="12" s="1"/>
  <c r="L1228" i="12"/>
  <c r="M1228" i="12" s="1"/>
  <c r="L1277" i="12"/>
  <c r="M1277" i="12" s="1"/>
  <c r="L1353" i="12"/>
  <c r="M1353" i="12" s="1"/>
  <c r="L925" i="12"/>
  <c r="M925" i="12" s="1"/>
  <c r="L1215" i="12"/>
  <c r="M1215" i="12" s="1"/>
  <c r="L1098" i="12"/>
  <c r="M1098" i="12" s="1"/>
  <c r="L1134" i="12"/>
  <c r="M1134" i="12" s="1"/>
  <c r="L1062" i="12"/>
  <c r="M1062" i="12" s="1"/>
  <c r="L1143" i="12"/>
  <c r="M1143" i="12" s="1"/>
  <c r="L1114" i="12"/>
  <c r="M1114" i="12" s="1"/>
  <c r="L999" i="12"/>
  <c r="M999" i="12" s="1"/>
  <c r="L958" i="12"/>
  <c r="M958" i="12" s="1"/>
  <c r="L992" i="12"/>
  <c r="M992" i="12" s="1"/>
  <c r="L816" i="12"/>
  <c r="M816" i="12" s="1"/>
  <c r="L876" i="12"/>
  <c r="M876" i="12" s="1"/>
  <c r="L1173" i="12"/>
  <c r="M1173" i="12" s="1"/>
  <c r="L933" i="12"/>
  <c r="M933" i="12" s="1"/>
  <c r="L981" i="12"/>
  <c r="M981" i="12" s="1"/>
  <c r="L1039" i="12"/>
  <c r="M1039" i="12" s="1"/>
  <c r="L919" i="12"/>
  <c r="M919" i="12" s="1"/>
  <c r="L888" i="12"/>
  <c r="M888" i="12" s="1"/>
  <c r="L828" i="12"/>
  <c r="M828" i="12" s="1"/>
  <c r="L885" i="12"/>
  <c r="M885" i="12" s="1"/>
  <c r="L798" i="12"/>
  <c r="M798" i="12" s="1"/>
  <c r="L976" i="12"/>
  <c r="M976" i="12" s="1"/>
  <c r="L1118" i="12"/>
  <c r="M1118" i="12" s="1"/>
  <c r="L1144" i="12"/>
  <c r="M1144" i="12" s="1"/>
  <c r="L1078" i="12"/>
  <c r="M1078" i="12" s="1"/>
  <c r="L1072" i="12"/>
  <c r="M1072" i="12" s="1"/>
  <c r="L921" i="12"/>
  <c r="M921" i="12" s="1"/>
  <c r="L1005" i="12"/>
  <c r="M1005" i="12" s="1"/>
  <c r="L879" i="12"/>
  <c r="M879" i="12" s="1"/>
  <c r="L769" i="12"/>
  <c r="M769" i="12" s="1"/>
  <c r="L1079" i="12"/>
  <c r="M1079" i="12" s="1"/>
  <c r="L1055" i="12"/>
  <c r="M1055" i="12" s="1"/>
  <c r="L975" i="12"/>
  <c r="M975" i="12" s="1"/>
  <c r="L951" i="12"/>
  <c r="M951" i="12" s="1"/>
  <c r="L1014" i="12"/>
  <c r="M1014" i="12" s="1"/>
  <c r="L1188" i="12"/>
  <c r="M1188" i="12" s="1"/>
  <c r="L989" i="12"/>
  <c r="M989" i="12" s="1"/>
  <c r="L830" i="12"/>
  <c r="M830" i="12" s="1"/>
  <c r="L845" i="12"/>
  <c r="M845" i="12" s="1"/>
  <c r="L907" i="12"/>
  <c r="M907" i="12" s="1"/>
  <c r="L751" i="12"/>
  <c r="M751" i="12" s="1"/>
  <c r="L1106" i="12"/>
  <c r="M1106" i="12" s="1"/>
  <c r="L777" i="12"/>
  <c r="M777" i="12" s="1"/>
  <c r="L998" i="12"/>
  <c r="M998" i="12" s="1"/>
  <c r="L969" i="12"/>
  <c r="M969" i="12" s="1"/>
  <c r="L962" i="12"/>
  <c r="M962" i="12" s="1"/>
  <c r="L966" i="12"/>
  <c r="M966" i="12" s="1"/>
  <c r="L957" i="12"/>
  <c r="M957" i="12" s="1"/>
  <c r="L1037" i="12"/>
  <c r="M1037" i="12" s="1"/>
  <c r="L912" i="12"/>
  <c r="M912" i="12" s="1"/>
  <c r="L952" i="12"/>
  <c r="M952" i="12" s="1"/>
  <c r="L1063" i="12"/>
  <c r="M1063" i="12" s="1"/>
  <c r="L822" i="12"/>
  <c r="M822" i="12" s="1"/>
  <c r="L818" i="12"/>
  <c r="M818" i="12" s="1"/>
  <c r="L829" i="12"/>
  <c r="M829" i="12" s="1"/>
  <c r="L1208" i="12"/>
  <c r="M1208" i="12" s="1"/>
  <c r="L1142" i="12"/>
  <c r="M1142" i="12" s="1"/>
  <c r="L1009" i="12"/>
  <c r="M1009" i="12" s="1"/>
  <c r="L1070" i="12"/>
  <c r="M1070" i="12" s="1"/>
  <c r="L927" i="12"/>
  <c r="M927" i="12" s="1"/>
  <c r="L983" i="12"/>
  <c r="M983" i="12" s="1"/>
  <c r="L967" i="12"/>
  <c r="M967" i="12" s="1"/>
  <c r="L948" i="12"/>
  <c r="M948" i="12" s="1"/>
  <c r="L922" i="12"/>
  <c r="M922" i="12" s="1"/>
  <c r="L997" i="12"/>
  <c r="M997" i="12" s="1"/>
  <c r="L1048" i="12"/>
  <c r="M1048" i="12" s="1"/>
  <c r="L1089" i="12"/>
  <c r="M1089" i="12" s="1"/>
  <c r="L1100" i="12"/>
  <c r="M1100" i="12" s="1"/>
  <c r="L923" i="12"/>
  <c r="M923" i="12" s="1"/>
  <c r="L1220" i="12"/>
  <c r="M1220" i="12" s="1"/>
  <c r="L1080" i="12"/>
  <c r="M1080" i="12" s="1"/>
  <c r="L1211" i="12"/>
  <c r="M1211" i="12" s="1"/>
  <c r="L1370" i="12"/>
  <c r="M1370" i="12" s="1"/>
  <c r="L926" i="12"/>
  <c r="M926" i="12" s="1"/>
  <c r="L984" i="12"/>
  <c r="M984" i="12" s="1"/>
  <c r="L1081" i="12"/>
  <c r="M1081" i="12" s="1"/>
  <c r="L1071" i="12"/>
  <c r="M1071" i="12" s="1"/>
  <c r="L943" i="12"/>
  <c r="M943" i="12" s="1"/>
  <c r="L946" i="12"/>
  <c r="M946" i="12" s="1"/>
  <c r="L1095" i="12"/>
  <c r="M1095" i="12" s="1"/>
  <c r="L1101" i="12"/>
  <c r="M1101" i="12" s="1"/>
  <c r="L990" i="12"/>
  <c r="M990" i="12" s="1"/>
  <c r="L956" i="12"/>
  <c r="M956" i="12" s="1"/>
  <c r="L891" i="12"/>
  <c r="M891" i="12" s="1"/>
  <c r="L873" i="12"/>
  <c r="M873" i="12" s="1"/>
  <c r="L746" i="12"/>
  <c r="M746" i="12" s="1"/>
  <c r="L892" i="12"/>
  <c r="M892" i="12" s="1"/>
  <c r="L924" i="12"/>
  <c r="M924" i="12" s="1"/>
  <c r="L775" i="12"/>
  <c r="M775" i="12" s="1"/>
  <c r="L785" i="12"/>
  <c r="M785" i="12" s="1"/>
  <c r="L931" i="12"/>
  <c r="M931" i="12" s="1"/>
  <c r="L1116" i="12"/>
  <c r="M1116" i="12" s="1"/>
  <c r="L968" i="12"/>
  <c r="M968" i="12" s="1"/>
  <c r="L920" i="12"/>
  <c r="M920" i="12" s="1"/>
  <c r="L1176" i="12"/>
  <c r="M1176" i="12" s="1"/>
  <c r="L758" i="12"/>
  <c r="M758" i="12" s="1"/>
  <c r="L1064" i="12"/>
  <c r="M1064" i="12" s="1"/>
  <c r="L799" i="12"/>
  <c r="M799" i="12" s="1"/>
  <c r="L856" i="12"/>
  <c r="M856" i="12" s="1"/>
  <c r="L765" i="12"/>
  <c r="M765" i="12" s="1"/>
  <c r="L1187" i="12"/>
  <c r="M1187" i="12" s="1"/>
  <c r="L996" i="12"/>
  <c r="M996" i="12" s="1"/>
  <c r="L1052" i="12"/>
  <c r="M1052" i="12" s="1"/>
  <c r="L963" i="12"/>
  <c r="M963" i="12" s="1"/>
  <c r="L947" i="12"/>
  <c r="M947" i="12" s="1"/>
  <c r="L1023" i="12"/>
  <c r="M1023" i="12" s="1"/>
  <c r="L941" i="12"/>
  <c r="M941" i="12" s="1"/>
  <c r="L932" i="12"/>
  <c r="M932" i="12" s="1"/>
  <c r="L995" i="12"/>
  <c r="M995" i="12" s="1"/>
  <c r="L1034" i="12"/>
  <c r="M1034" i="12" s="1"/>
  <c r="L725" i="12"/>
  <c r="M725" i="12" s="1"/>
  <c r="L815" i="12"/>
  <c r="M815" i="12" s="1"/>
  <c r="L757" i="12"/>
  <c r="M757" i="12" s="1"/>
  <c r="L1184" i="12"/>
  <c r="M1184" i="12" s="1"/>
  <c r="L1022" i="12"/>
  <c r="M1022" i="12" s="1"/>
  <c r="L1083" i="12"/>
  <c r="M1083" i="12" s="1"/>
  <c r="L1050" i="12"/>
  <c r="M1050" i="12" s="1"/>
  <c r="L1026" i="12"/>
  <c r="M1026" i="12" s="1"/>
  <c r="L960" i="12"/>
  <c r="M960" i="12" s="1"/>
  <c r="L835" i="12"/>
  <c r="M835" i="12" s="1"/>
  <c r="L954" i="12"/>
  <c r="M954" i="12" s="1"/>
  <c r="L708" i="12"/>
  <c r="M708" i="12" s="1"/>
  <c r="L776" i="12"/>
  <c r="M776" i="12" s="1"/>
  <c r="L858" i="12"/>
  <c r="M858" i="12" s="1"/>
  <c r="L1284" i="12"/>
  <c r="M1284" i="12" s="1"/>
  <c r="L1162" i="12"/>
  <c r="M1162" i="12" s="1"/>
  <c r="L1151" i="12"/>
  <c r="M1151" i="12" s="1"/>
  <c r="L1043" i="12"/>
  <c r="M1043" i="12" s="1"/>
  <c r="L1040" i="12"/>
  <c r="M1040" i="12" s="1"/>
  <c r="L936" i="12"/>
  <c r="M936" i="12" s="1"/>
  <c r="L1075" i="12"/>
  <c r="M1075" i="12" s="1"/>
  <c r="L934" i="12"/>
  <c r="M934" i="12" s="1"/>
  <c r="L994" i="12"/>
  <c r="M994" i="12" s="1"/>
  <c r="L1035" i="12"/>
  <c r="M1035" i="12" s="1"/>
  <c r="L1004" i="12"/>
  <c r="M1004" i="12" s="1"/>
  <c r="L940" i="12"/>
  <c r="M940" i="12" s="1"/>
  <c r="L727" i="12"/>
  <c r="M727" i="12" s="1"/>
  <c r="L1015" i="12"/>
  <c r="M1015" i="12" s="1"/>
  <c r="L991" i="12"/>
  <c r="M991" i="12" s="1"/>
  <c r="L974" i="12"/>
  <c r="M974" i="12" s="1"/>
  <c r="L1000" i="12"/>
  <c r="M1000" i="12" s="1"/>
  <c r="L993" i="12"/>
  <c r="M993" i="12" s="1"/>
  <c r="L978" i="12"/>
  <c r="M978" i="12" s="1"/>
  <c r="L961" i="12"/>
  <c r="M961" i="12" s="1"/>
  <c r="L1042" i="12"/>
  <c r="M1042" i="12" s="1"/>
  <c r="L1102" i="12"/>
  <c r="M1102" i="12" s="1"/>
  <c r="L1199" i="12"/>
  <c r="M1199" i="12" s="1"/>
  <c r="L1076" i="12"/>
  <c r="M1076" i="12" s="1"/>
  <c r="L942" i="12"/>
  <c r="M942" i="12" s="1"/>
  <c r="L1126" i="12"/>
  <c r="M1126" i="12" s="1"/>
  <c r="L944" i="12"/>
  <c r="M944" i="12" s="1"/>
  <c r="L979" i="12"/>
  <c r="M979" i="12" s="1"/>
  <c r="L988" i="12"/>
  <c r="M988" i="12" s="1"/>
  <c r="L971" i="12"/>
  <c r="M971" i="12" s="1"/>
  <c r="L723" i="12"/>
  <c r="M723" i="12" s="1"/>
  <c r="L901" i="12"/>
  <c r="M901" i="12" s="1"/>
  <c r="L728" i="12"/>
  <c r="M728" i="12" s="1"/>
  <c r="L872" i="12"/>
  <c r="M872" i="12" s="1"/>
  <c r="L965" i="12"/>
  <c r="M965" i="12" s="1"/>
  <c r="L1124" i="12"/>
  <c r="M1124" i="12" s="1"/>
  <c r="L1065" i="12"/>
  <c r="M1065" i="12" s="1"/>
  <c r="L938" i="12"/>
  <c r="M938" i="12" s="1"/>
  <c r="L795" i="12"/>
  <c r="M795" i="12" s="1"/>
  <c r="L1180" i="12"/>
  <c r="M1180" i="12" s="1"/>
  <c r="L1186" i="12"/>
  <c r="M1186" i="12" s="1"/>
  <c r="L1002" i="12"/>
  <c r="M1002" i="12" s="1"/>
  <c r="L970" i="12"/>
  <c r="M970" i="12" s="1"/>
  <c r="L869" i="12"/>
  <c r="M869" i="12" s="1"/>
  <c r="L790" i="12"/>
  <c r="M790" i="12" s="1"/>
  <c r="L1107" i="12"/>
  <c r="M1107" i="12" s="1"/>
  <c r="L1226" i="12"/>
  <c r="M1226" i="12" s="1"/>
  <c r="L882" i="12"/>
  <c r="M882" i="12" s="1"/>
  <c r="L1103" i="12"/>
  <c r="M1103" i="12" s="1"/>
  <c r="L824" i="12"/>
  <c r="M824" i="12" s="1"/>
  <c r="L761" i="12"/>
  <c r="M761" i="12" s="1"/>
  <c r="L735" i="12"/>
  <c r="M735" i="12" s="1"/>
  <c r="L874" i="12"/>
  <c r="M874" i="12" s="1"/>
  <c r="L808" i="12"/>
  <c r="M808" i="12" s="1"/>
  <c r="L864" i="12"/>
  <c r="M864" i="12" s="1"/>
  <c r="L985" i="12"/>
  <c r="M985" i="12" s="1"/>
  <c r="L783" i="12"/>
  <c r="M783" i="12" s="1"/>
  <c r="L784" i="12"/>
  <c r="M784" i="12" s="1"/>
  <c r="L870" i="12"/>
  <c r="M870" i="12" s="1"/>
  <c r="L711" i="12"/>
  <c r="M711" i="12" s="1"/>
  <c r="L773" i="12"/>
  <c r="M773" i="12" s="1"/>
  <c r="L825" i="12"/>
  <c r="M825" i="12" s="1"/>
  <c r="L793" i="12"/>
  <c r="M793" i="12" s="1"/>
  <c r="L950" i="12"/>
  <c r="M950" i="12" s="1"/>
  <c r="L900" i="12"/>
  <c r="M900" i="12" s="1"/>
  <c r="L837" i="12"/>
  <c r="M837" i="12" s="1"/>
  <c r="L852" i="12"/>
  <c r="M852" i="12" s="1"/>
  <c r="L894" i="12"/>
  <c r="M894" i="12" s="1"/>
  <c r="L817" i="12"/>
  <c r="M817" i="12" s="1"/>
  <c r="L883" i="12"/>
  <c r="M883" i="12" s="1"/>
  <c r="L832" i="12"/>
  <c r="M832" i="12" s="1"/>
  <c r="L767" i="12"/>
  <c r="M767" i="12" s="1"/>
  <c r="L861" i="12"/>
  <c r="M861" i="12" s="1"/>
  <c r="L827" i="12"/>
  <c r="M827" i="12" s="1"/>
  <c r="L880" i="12"/>
  <c r="M880" i="12" s="1"/>
  <c r="L849" i="12"/>
  <c r="M849" i="12" s="1"/>
  <c r="L804" i="12"/>
  <c r="M804" i="12" s="1"/>
  <c r="L789" i="12"/>
  <c r="M789" i="12" s="1"/>
  <c r="L788" i="12"/>
  <c r="M788" i="12" s="1"/>
  <c r="L641" i="12"/>
  <c r="M641" i="12" s="1"/>
  <c r="L729" i="12"/>
  <c r="M729" i="12" s="1"/>
  <c r="L868" i="12"/>
  <c r="M868" i="12" s="1"/>
  <c r="L552" i="12"/>
  <c r="M552" i="12" s="1"/>
  <c r="L525" i="12"/>
  <c r="M525" i="12" s="1"/>
  <c r="L638" i="12"/>
  <c r="M638" i="12" s="1"/>
  <c r="L516" i="12"/>
  <c r="M516" i="12" s="1"/>
  <c r="L843" i="12"/>
  <c r="M843" i="12" s="1"/>
  <c r="L724" i="12"/>
  <c r="M724" i="12" s="1"/>
  <c r="L877" i="12"/>
  <c r="M877" i="12" s="1"/>
  <c r="L779" i="12"/>
  <c r="M779" i="12" s="1"/>
  <c r="L645" i="12"/>
  <c r="M645" i="12" s="1"/>
  <c r="L786" i="12"/>
  <c r="M786" i="12" s="1"/>
  <c r="L537" i="12"/>
  <c r="M537" i="12" s="1"/>
  <c r="L850" i="12"/>
  <c r="M850" i="12" s="1"/>
  <c r="L651" i="12"/>
  <c r="M651" i="12" s="1"/>
  <c r="L809" i="12"/>
  <c r="M809" i="12" s="1"/>
  <c r="L821" i="12"/>
  <c r="M821" i="12" s="1"/>
  <c r="L755" i="12"/>
  <c r="M755" i="12" s="1"/>
  <c r="L823" i="12"/>
  <c r="M823" i="12" s="1"/>
  <c r="L634" i="12"/>
  <c r="M634" i="12" s="1"/>
  <c r="L629" i="12"/>
  <c r="M629" i="12" s="1"/>
  <c r="L863" i="12"/>
  <c r="M863" i="12" s="1"/>
  <c r="L848" i="12"/>
  <c r="M848" i="12" s="1"/>
  <c r="L814" i="12"/>
  <c r="M814" i="12" s="1"/>
  <c r="L736" i="12"/>
  <c r="M736" i="12" s="1"/>
  <c r="L764" i="12"/>
  <c r="M764" i="12" s="1"/>
  <c r="L738" i="12"/>
  <c r="M738" i="12" s="1"/>
  <c r="L851" i="12"/>
  <c r="M851" i="12" s="1"/>
  <c r="L744" i="12"/>
  <c r="M744" i="12" s="1"/>
  <c r="L526" i="12"/>
  <c r="M526" i="12" s="1"/>
  <c r="L540" i="12"/>
  <c r="M540" i="12" s="1"/>
  <c r="L889" i="12"/>
  <c r="M889" i="12" s="1"/>
  <c r="L833" i="12"/>
  <c r="M833" i="12" s="1"/>
  <c r="L964" i="12"/>
  <c r="M964" i="12" s="1"/>
  <c r="L770" i="12"/>
  <c r="M770" i="12" s="1"/>
  <c r="L865" i="12"/>
  <c r="M865" i="12" s="1"/>
  <c r="L860" i="12"/>
  <c r="M860" i="12" s="1"/>
  <c r="L930" i="12"/>
  <c r="M930" i="12" s="1"/>
  <c r="L1027" i="12"/>
  <c r="M1027" i="12" s="1"/>
  <c r="L753" i="12"/>
  <c r="M753" i="12" s="1"/>
  <c r="L553" i="12"/>
  <c r="M553" i="12" s="1"/>
  <c r="L908" i="12"/>
  <c r="M908" i="12" s="1"/>
  <c r="L575" i="12"/>
  <c r="M575" i="12" s="1"/>
  <c r="L570" i="12"/>
  <c r="M570" i="12" s="1"/>
  <c r="L543" i="12"/>
  <c r="M543" i="12" s="1"/>
  <c r="L652" i="12"/>
  <c r="M652" i="12" s="1"/>
  <c r="L741" i="12"/>
  <c r="M741" i="12" s="1"/>
  <c r="L838" i="12"/>
  <c r="M838" i="12" s="1"/>
  <c r="L763" i="12"/>
  <c r="M763" i="12" s="1"/>
  <c r="L847" i="12"/>
  <c r="M847" i="12" s="1"/>
  <c r="L802" i="12"/>
  <c r="M802" i="12" s="1"/>
  <c r="L722" i="12"/>
  <c r="M722" i="12" s="1"/>
  <c r="L914" i="12"/>
  <c r="M914" i="12" s="1"/>
  <c r="L1166" i="12"/>
  <c r="M1166" i="12" s="1"/>
  <c r="L665" i="12"/>
  <c r="M665" i="12" s="1"/>
  <c r="L605" i="12"/>
  <c r="M605" i="12" s="1"/>
  <c r="L591" i="12"/>
  <c r="M591" i="12" s="1"/>
  <c r="L663" i="12"/>
  <c r="M663" i="12" s="1"/>
  <c r="L554" i="12"/>
  <c r="M554" i="12" s="1"/>
  <c r="L590" i="12"/>
  <c r="M590" i="12" s="1"/>
  <c r="L530" i="12"/>
  <c r="M530" i="12" s="1"/>
  <c r="L726" i="12"/>
  <c r="M726" i="12" s="1"/>
  <c r="L840" i="12"/>
  <c r="M840" i="12" s="1"/>
  <c r="L787" i="12"/>
  <c r="M787" i="12" s="1"/>
  <c r="L803" i="12"/>
  <c r="M803" i="12" s="1"/>
  <c r="L953" i="12"/>
  <c r="M953" i="12" s="1"/>
  <c r="L911" i="12"/>
  <c r="M911" i="12" s="1"/>
  <c r="L1068" i="12"/>
  <c r="M1068" i="12" s="1"/>
  <c r="L734" i="12"/>
  <c r="M734" i="12" s="1"/>
  <c r="L709" i="12"/>
  <c r="M709" i="12" s="1"/>
  <c r="L797" i="12"/>
  <c r="M797" i="12" s="1"/>
  <c r="L812" i="12"/>
  <c r="M812" i="12" s="1"/>
  <c r="L778" i="12"/>
  <c r="M778" i="12" s="1"/>
  <c r="L831" i="12"/>
  <c r="M831" i="12" s="1"/>
  <c r="L806" i="12"/>
  <c r="M806" i="12" s="1"/>
  <c r="L730" i="12"/>
  <c r="M730" i="12" s="1"/>
  <c r="L945" i="12"/>
  <c r="M945" i="12" s="1"/>
  <c r="L676" i="12"/>
  <c r="M676" i="12" s="1"/>
  <c r="L612" i="12"/>
  <c r="M612" i="12" s="1"/>
  <c r="L896" i="12"/>
  <c r="M896" i="12" s="1"/>
  <c r="L592" i="12"/>
  <c r="M592" i="12" s="1"/>
  <c r="L648" i="12"/>
  <c r="M648" i="12" s="1"/>
  <c r="L578" i="12"/>
  <c r="M578" i="12" s="1"/>
  <c r="L538" i="12"/>
  <c r="M538" i="12" s="1"/>
  <c r="L839" i="12"/>
  <c r="M839" i="12" s="1"/>
  <c r="L792" i="12"/>
  <c r="M792" i="12" s="1"/>
  <c r="L939" i="12"/>
  <c r="M939" i="12" s="1"/>
  <c r="L747" i="12"/>
  <c r="M747" i="12" s="1"/>
  <c r="L853" i="12"/>
  <c r="M853" i="12" s="1"/>
  <c r="L905" i="12"/>
  <c r="M905" i="12" s="1"/>
  <c r="L928" i="12"/>
  <c r="M928" i="12" s="1"/>
  <c r="L867" i="12"/>
  <c r="M867" i="12" s="1"/>
  <c r="L649" i="12"/>
  <c r="M649" i="12" s="1"/>
  <c r="L583" i="12"/>
  <c r="M583" i="12" s="1"/>
  <c r="L878" i="12"/>
  <c r="M878" i="12" s="1"/>
  <c r="L902" i="12"/>
  <c r="M902" i="12" s="1"/>
  <c r="L1001" i="12"/>
  <c r="M1001" i="12" s="1"/>
  <c r="L750" i="12"/>
  <c r="M750" i="12" s="1"/>
  <c r="L881" i="12"/>
  <c r="M881" i="12" s="1"/>
  <c r="L899" i="12"/>
  <c r="M899" i="12" s="1"/>
  <c r="L780" i="12"/>
  <c r="M780" i="12" s="1"/>
  <c r="L791" i="12"/>
  <c r="M791" i="12" s="1"/>
  <c r="L918" i="12"/>
  <c r="M918" i="12" s="1"/>
  <c r="L875" i="12"/>
  <c r="M875" i="12" s="1"/>
  <c r="L857" i="12"/>
  <c r="M857" i="12" s="1"/>
  <c r="L782" i="12"/>
  <c r="M782" i="12" s="1"/>
  <c r="L766" i="12"/>
  <c r="M766" i="12" s="1"/>
  <c r="L826" i="12"/>
  <c r="M826" i="12" s="1"/>
  <c r="L909" i="12"/>
  <c r="M909" i="12" s="1"/>
  <c r="L836" i="12"/>
  <c r="M836" i="12" s="1"/>
  <c r="L715" i="12"/>
  <c r="M715" i="12" s="1"/>
  <c r="L935" i="12"/>
  <c r="M935" i="12" s="1"/>
  <c r="L893" i="12"/>
  <c r="M893" i="12" s="1"/>
  <c r="L749" i="12"/>
  <c r="M749" i="12" s="1"/>
  <c r="L688" i="12"/>
  <c r="M688" i="12" s="1"/>
  <c r="L559" i="12"/>
  <c r="M559" i="12" s="1"/>
  <c r="L774" i="12"/>
  <c r="M774" i="12" s="1"/>
  <c r="L742" i="12"/>
  <c r="M742" i="12" s="1"/>
  <c r="L713" i="12"/>
  <c r="M713" i="12" s="1"/>
  <c r="L801" i="12"/>
  <c r="M801" i="12" s="1"/>
  <c r="L810" i="12"/>
  <c r="M810" i="12" s="1"/>
  <c r="L743" i="12"/>
  <c r="M743" i="12" s="1"/>
  <c r="L748" i="12"/>
  <c r="M748" i="12" s="1"/>
  <c r="L904" i="12"/>
  <c r="M904" i="12" s="1"/>
  <c r="L855" i="12"/>
  <c r="M855" i="12" s="1"/>
  <c r="L820" i="12"/>
  <c r="M820" i="12" s="1"/>
  <c r="L866" i="12"/>
  <c r="M866" i="12" s="1"/>
  <c r="L622" i="12"/>
  <c r="M622" i="12" s="1"/>
  <c r="L781" i="12"/>
  <c r="M781" i="12" s="1"/>
  <c r="L527" i="12"/>
  <c r="M527" i="12" s="1"/>
  <c r="L671" i="12"/>
  <c r="M671" i="12" s="1"/>
  <c r="L684" i="12"/>
  <c r="M684" i="12" s="1"/>
  <c r="L760" i="12"/>
  <c r="M760" i="12" s="1"/>
  <c r="L859" i="12"/>
  <c r="M859" i="12" s="1"/>
  <c r="L917" i="12"/>
  <c r="M917" i="12" s="1"/>
  <c r="L718" i="12"/>
  <c r="M718" i="12" s="1"/>
  <c r="L628" i="12"/>
  <c r="M628" i="12" s="1"/>
  <c r="L886" i="12"/>
  <c r="M886" i="12" s="1"/>
  <c r="L771" i="12"/>
  <c r="M771" i="12" s="1"/>
  <c r="L733" i="12"/>
  <c r="M733" i="12" s="1"/>
  <c r="L690" i="12"/>
  <c r="M690" i="12" s="1"/>
  <c r="L518" i="12"/>
  <c r="M518" i="12" s="1"/>
  <c r="L768" i="12"/>
  <c r="M768" i="12" s="1"/>
  <c r="L614" i="12"/>
  <c r="M614" i="12" s="1"/>
  <c r="L854" i="12"/>
  <c r="M854" i="12" s="1"/>
  <c r="L615" i="12"/>
  <c r="M615" i="12" s="1"/>
  <c r="L702" i="12"/>
  <c r="M702" i="12" s="1"/>
  <c r="L716" i="12"/>
  <c r="M716" i="12" s="1"/>
  <c r="L515" i="12"/>
  <c r="M515" i="12" s="1"/>
  <c r="L581" i="12"/>
  <c r="M581" i="12" s="1"/>
  <c r="L796" i="12"/>
  <c r="M796" i="12" s="1"/>
  <c r="L737" i="12"/>
  <c r="M737" i="12" s="1"/>
  <c r="L800" i="12"/>
  <c r="M800" i="12" s="1"/>
  <c r="L805" i="12"/>
  <c r="M805" i="12" s="1"/>
  <c r="L916" i="12"/>
  <c r="M916" i="12" s="1"/>
  <c r="L972" i="12"/>
  <c r="M972" i="12" s="1"/>
  <c r="L844" i="12"/>
  <c r="M844" i="12" s="1"/>
  <c r="L834" i="12"/>
  <c r="M834" i="12" s="1"/>
  <c r="L813" i="12"/>
  <c r="M813" i="12" s="1"/>
  <c r="L732" i="12"/>
  <c r="M732" i="12" s="1"/>
  <c r="L521" i="12"/>
  <c r="M521" i="12" s="1"/>
  <c r="L505" i="12"/>
  <c r="M505" i="12" s="1"/>
  <c r="L720" i="12"/>
  <c r="M720" i="12" s="1"/>
  <c r="L754" i="12"/>
  <c r="M754" i="12" s="1"/>
  <c r="L585" i="12"/>
  <c r="M585" i="12" s="1"/>
  <c r="L693" i="12"/>
  <c r="M693" i="12" s="1"/>
  <c r="L551" i="12"/>
  <c r="M551" i="12" s="1"/>
  <c r="L669" i="12"/>
  <c r="M669" i="12" s="1"/>
  <c r="L811" i="12"/>
  <c r="M811" i="12" s="1"/>
  <c r="L668" i="12"/>
  <c r="M668" i="12" s="1"/>
  <c r="L692" i="12"/>
  <c r="M692" i="12" s="1"/>
  <c r="L627" i="12"/>
  <c r="M627" i="12" s="1"/>
  <c r="L601" i="12"/>
  <c r="M601" i="12" s="1"/>
  <c r="L674" i="12"/>
  <c r="M674" i="12" s="1"/>
  <c r="L606" i="12"/>
  <c r="M606" i="12" s="1"/>
  <c r="L762" i="12"/>
  <c r="M762" i="12" s="1"/>
  <c r="L588" i="12"/>
  <c r="M588" i="12" s="1"/>
  <c r="L492" i="12"/>
  <c r="M492" i="12" s="1"/>
  <c r="L483" i="12"/>
  <c r="M483" i="12" s="1"/>
  <c r="L390" i="12"/>
  <c r="M390" i="12" s="1"/>
  <c r="L346" i="12"/>
  <c r="M346" i="12" s="1"/>
  <c r="L576" i="12"/>
  <c r="M576" i="12" s="1"/>
  <c r="L677" i="12"/>
  <c r="M677" i="12" s="1"/>
  <c r="L514" i="12"/>
  <c r="M514" i="12" s="1"/>
  <c r="L719" i="12"/>
  <c r="M719" i="12" s="1"/>
  <c r="L756" i="12"/>
  <c r="M756" i="12" s="1"/>
  <c r="L842" i="12"/>
  <c r="M842" i="12" s="1"/>
  <c r="L600" i="12"/>
  <c r="M600" i="12" s="1"/>
  <c r="L506" i="12"/>
  <c r="M506" i="12" s="1"/>
  <c r="L794" i="12"/>
  <c r="M794" i="12" s="1"/>
  <c r="L890" i="12"/>
  <c r="M890" i="12" s="1"/>
  <c r="L625" i="12"/>
  <c r="M625" i="12" s="1"/>
  <c r="L698" i="12"/>
  <c r="M698" i="12" s="1"/>
  <c r="L685" i="12"/>
  <c r="M685" i="12" s="1"/>
  <c r="L717" i="12"/>
  <c r="M717" i="12" s="1"/>
  <c r="L623" i="12"/>
  <c r="M623" i="12" s="1"/>
  <c r="L541" i="12"/>
  <c r="M541" i="12" s="1"/>
  <c r="L326" i="12"/>
  <c r="M326" i="12" s="1"/>
  <c r="L352" i="12"/>
  <c r="M352" i="12" s="1"/>
  <c r="L448" i="12"/>
  <c r="M448" i="12" s="1"/>
  <c r="L403" i="12"/>
  <c r="M403" i="12" s="1"/>
  <c r="L402" i="12"/>
  <c r="M402" i="12" s="1"/>
  <c r="L556" i="12"/>
  <c r="M556" i="12" s="1"/>
  <c r="L500" i="12"/>
  <c r="M500" i="12" s="1"/>
  <c r="L611" i="12"/>
  <c r="M611" i="12" s="1"/>
  <c r="L587" i="12"/>
  <c r="M587" i="12" s="1"/>
  <c r="L661" i="12"/>
  <c r="M661" i="12" s="1"/>
  <c r="L491" i="12"/>
  <c r="M491" i="12" s="1"/>
  <c r="L534" i="12"/>
  <c r="M534" i="12" s="1"/>
  <c r="L602" i="12"/>
  <c r="M602" i="12" s="1"/>
  <c r="L455" i="12"/>
  <c r="M455" i="12" s="1"/>
  <c r="L489" i="12"/>
  <c r="M489" i="12" s="1"/>
  <c r="L392" i="12"/>
  <c r="M392" i="12" s="1"/>
  <c r="L609" i="12"/>
  <c r="M609" i="12" s="1"/>
  <c r="L441" i="12"/>
  <c r="M441" i="12" s="1"/>
  <c r="L528" i="12"/>
  <c r="M528" i="12" s="1"/>
  <c r="L696" i="12"/>
  <c r="M696" i="12" s="1"/>
  <c r="L654" i="12"/>
  <c r="M654" i="12" s="1"/>
  <c r="L656" i="12"/>
  <c r="M656" i="12" s="1"/>
  <c r="L584" i="12"/>
  <c r="M584" i="12" s="1"/>
  <c r="L572" i="12"/>
  <c r="M572" i="12" s="1"/>
  <c r="L546" i="12"/>
  <c r="M546" i="12" s="1"/>
  <c r="L607" i="12"/>
  <c r="M607" i="12" s="1"/>
  <c r="L344" i="12"/>
  <c r="M344" i="12" s="1"/>
  <c r="L360" i="12"/>
  <c r="M360" i="12" s="1"/>
  <c r="L558" i="12"/>
  <c r="M558" i="12" s="1"/>
  <c r="L524" i="12"/>
  <c r="M524" i="12" s="1"/>
  <c r="L704" i="12"/>
  <c r="M704" i="12" s="1"/>
  <c r="L682" i="12"/>
  <c r="M682" i="12" s="1"/>
  <c r="L535" i="12"/>
  <c r="M535" i="12" s="1"/>
  <c r="L503" i="12"/>
  <c r="M503" i="12" s="1"/>
  <c r="L555" i="12"/>
  <c r="M555" i="12" s="1"/>
  <c r="L519" i="12"/>
  <c r="M519" i="12" s="1"/>
  <c r="L549" i="12"/>
  <c r="M549" i="12" s="1"/>
  <c r="L309" i="12"/>
  <c r="M309" i="12" s="1"/>
  <c r="L357" i="12"/>
  <c r="M357" i="12" s="1"/>
  <c r="L512" i="12"/>
  <c r="M512" i="12" s="1"/>
  <c r="L458" i="12"/>
  <c r="M458" i="12" s="1"/>
  <c r="L679" i="12"/>
  <c r="M679" i="12" s="1"/>
  <c r="L657" i="12"/>
  <c r="M657" i="12" s="1"/>
  <c r="L520" i="12"/>
  <c r="M520" i="12" s="1"/>
  <c r="L523" i="12"/>
  <c r="M523" i="12" s="1"/>
  <c r="L569" i="12"/>
  <c r="M569" i="12" s="1"/>
  <c r="L695" i="12"/>
  <c r="M695" i="12" s="1"/>
  <c r="L568" i="12"/>
  <c r="M568" i="12" s="1"/>
  <c r="L497" i="12"/>
  <c r="M497" i="12" s="1"/>
  <c r="L706" i="12"/>
  <c r="M706" i="12" s="1"/>
  <c r="L617" i="12"/>
  <c r="M617" i="12" s="1"/>
  <c r="L288" i="12"/>
  <c r="M288" i="12" s="1"/>
  <c r="L712" i="12"/>
  <c r="M712" i="12" s="1"/>
  <c r="L567" i="12"/>
  <c r="M567" i="12" s="1"/>
  <c r="L673" i="12"/>
  <c r="M673" i="12" s="1"/>
  <c r="L694" i="12"/>
  <c r="M694" i="12" s="1"/>
  <c r="L660" i="12"/>
  <c r="M660" i="12" s="1"/>
  <c r="L335" i="12"/>
  <c r="M335" i="12" s="1"/>
  <c r="L419" i="12"/>
  <c r="M419" i="12" s="1"/>
  <c r="L681" i="12"/>
  <c r="M681" i="12" s="1"/>
  <c r="L329" i="12"/>
  <c r="M329" i="12" s="1"/>
  <c r="L710" i="12"/>
  <c r="M710" i="12" s="1"/>
  <c r="L884" i="12"/>
  <c r="M884" i="12" s="1"/>
  <c r="L562" i="12"/>
  <c r="M562" i="12" s="1"/>
  <c r="L513" i="12"/>
  <c r="M513" i="12" s="1"/>
  <c r="L647" i="12"/>
  <c r="M647" i="12" s="1"/>
  <c r="L699" i="12"/>
  <c r="M699" i="12" s="1"/>
  <c r="L621" i="12"/>
  <c r="M621" i="12" s="1"/>
  <c r="L599" i="12"/>
  <c r="M599" i="12" s="1"/>
  <c r="L597" i="12"/>
  <c r="M597" i="12" s="1"/>
  <c r="L504" i="12"/>
  <c r="M504" i="12" s="1"/>
  <c r="L653" i="12"/>
  <c r="M653" i="12" s="1"/>
  <c r="L511" i="12"/>
  <c r="M511" i="12" s="1"/>
  <c r="L289" i="12"/>
  <c r="M289" i="12" s="1"/>
  <c r="L424" i="12"/>
  <c r="M424" i="12" s="1"/>
  <c r="L494" i="12"/>
  <c r="M494" i="12" s="1"/>
  <c r="L517" i="12"/>
  <c r="M517" i="12" s="1"/>
  <c r="L400" i="12"/>
  <c r="M400" i="12" s="1"/>
  <c r="L498" i="12"/>
  <c r="M498" i="12" s="1"/>
  <c r="L426" i="12"/>
  <c r="M426" i="12" s="1"/>
  <c r="L435" i="12"/>
  <c r="M435" i="12" s="1"/>
  <c r="L351" i="12"/>
  <c r="M351" i="12" s="1"/>
  <c r="L635" i="12"/>
  <c r="M635" i="12" s="1"/>
  <c r="L862" i="12"/>
  <c r="M862" i="12" s="1"/>
  <c r="L637" i="12"/>
  <c r="M637" i="12" s="1"/>
  <c r="L949" i="12"/>
  <c r="M949" i="12" s="1"/>
  <c r="L536" i="12"/>
  <c r="M536" i="12" s="1"/>
  <c r="L573" i="12"/>
  <c r="M573" i="12" s="1"/>
  <c r="L565" i="12"/>
  <c r="M565" i="12" s="1"/>
  <c r="L481" i="12"/>
  <c r="M481" i="12" s="1"/>
  <c r="L589" i="12"/>
  <c r="M589" i="12" s="1"/>
  <c r="L545" i="12"/>
  <c r="M545" i="12" s="1"/>
  <c r="L283" i="12"/>
  <c r="M283" i="12" s="1"/>
  <c r="L450" i="12"/>
  <c r="M450" i="12" s="1"/>
  <c r="L462" i="12"/>
  <c r="M462" i="12" s="1"/>
  <c r="L475" i="12"/>
  <c r="M475" i="12" s="1"/>
  <c r="L608" i="12"/>
  <c r="M608" i="12" s="1"/>
  <c r="L384" i="12"/>
  <c r="M384" i="12" s="1"/>
  <c r="L982" i="12"/>
  <c r="M982" i="12" s="1"/>
  <c r="L871" i="12"/>
  <c r="M871" i="12" s="1"/>
  <c r="L631" i="12"/>
  <c r="M631" i="12" s="1"/>
  <c r="L561" i="12"/>
  <c r="M561" i="12" s="1"/>
  <c r="L658" i="12"/>
  <c r="M658" i="12" s="1"/>
  <c r="L610" i="12"/>
  <c r="M610" i="12" s="1"/>
  <c r="L906" i="12"/>
  <c r="M906" i="12" s="1"/>
  <c r="L687" i="12"/>
  <c r="M687" i="12" s="1"/>
  <c r="L807" i="12"/>
  <c r="M807" i="12" s="1"/>
  <c r="L643" i="12"/>
  <c r="M643" i="12" s="1"/>
  <c r="L616" i="12"/>
  <c r="M616" i="12" s="1"/>
  <c r="L579" i="12"/>
  <c r="M579" i="12" s="1"/>
  <c r="L697" i="12"/>
  <c r="M697" i="12" s="1"/>
  <c r="L582" i="12"/>
  <c r="M582" i="12" s="1"/>
  <c r="L887" i="12"/>
  <c r="M887" i="12" s="1"/>
  <c r="L586" i="12"/>
  <c r="M586" i="12" s="1"/>
  <c r="L846" i="12"/>
  <c r="M846" i="12" s="1"/>
  <c r="L642" i="12"/>
  <c r="M642" i="12" s="1"/>
  <c r="L574" i="12"/>
  <c r="M574" i="12" s="1"/>
  <c r="L897" i="12"/>
  <c r="M897" i="12" s="1"/>
  <c r="L564" i="12"/>
  <c r="M564" i="12" s="1"/>
  <c r="L593" i="12"/>
  <c r="M593" i="12" s="1"/>
  <c r="L670" i="12"/>
  <c r="M670" i="12" s="1"/>
  <c r="L841" i="12"/>
  <c r="M841" i="12" s="1"/>
  <c r="L740" i="12"/>
  <c r="M740" i="12" s="1"/>
  <c r="L678" i="12"/>
  <c r="M678" i="12" s="1"/>
  <c r="L620" i="12"/>
  <c r="M620" i="12" s="1"/>
  <c r="L639" i="12"/>
  <c r="M639" i="12" s="1"/>
  <c r="L686" i="12"/>
  <c r="M686" i="12" s="1"/>
  <c r="L895" i="12"/>
  <c r="M895" i="12" s="1"/>
  <c r="L389" i="12"/>
  <c r="M389" i="12" s="1"/>
  <c r="L633" i="12"/>
  <c r="M633" i="12" s="1"/>
  <c r="L613" i="12"/>
  <c r="M613" i="12" s="1"/>
  <c r="L683" i="12"/>
  <c r="M683" i="12" s="1"/>
  <c r="L332" i="12"/>
  <c r="M332" i="12" s="1"/>
  <c r="L453" i="12"/>
  <c r="M453" i="12" s="1"/>
  <c r="L427" i="12"/>
  <c r="M427" i="12" s="1"/>
  <c r="L322" i="12"/>
  <c r="M322" i="12" s="1"/>
  <c r="L347" i="12"/>
  <c r="M347" i="12" s="1"/>
  <c r="L752" i="12"/>
  <c r="M752" i="12" s="1"/>
  <c r="L630" i="12"/>
  <c r="M630" i="12" s="1"/>
  <c r="L563" i="12"/>
  <c r="M563" i="12" s="1"/>
  <c r="L529" i="12"/>
  <c r="M529" i="12" s="1"/>
  <c r="L675" i="12"/>
  <c r="M675" i="12" s="1"/>
  <c r="L650" i="12"/>
  <c r="M650" i="12" s="1"/>
  <c r="L1094" i="12"/>
  <c r="M1094" i="12" s="1"/>
  <c r="L604" i="12"/>
  <c r="M604" i="12" s="1"/>
  <c r="L596" i="12"/>
  <c r="M596" i="12" s="1"/>
  <c r="L618" i="12"/>
  <c r="M618" i="12" s="1"/>
  <c r="L819" i="12"/>
  <c r="M819" i="12" s="1"/>
  <c r="L703" i="12"/>
  <c r="M703" i="12" s="1"/>
  <c r="L507" i="12"/>
  <c r="M507" i="12" s="1"/>
  <c r="L430" i="12"/>
  <c r="M430" i="12" s="1"/>
  <c r="L284" i="12"/>
  <c r="M284" i="12" s="1"/>
  <c r="L364" i="12"/>
  <c r="M364" i="12" s="1"/>
  <c r="L374" i="12"/>
  <c r="M374" i="12" s="1"/>
  <c r="L274" i="12"/>
  <c r="M274" i="12" s="1"/>
  <c r="L465" i="12"/>
  <c r="M465" i="12" s="1"/>
  <c r="L287" i="12"/>
  <c r="M287" i="12" s="1"/>
  <c r="L459" i="12"/>
  <c r="M459" i="12" s="1"/>
  <c r="L557" i="12"/>
  <c r="M557" i="12" s="1"/>
  <c r="L705" i="12"/>
  <c r="M705" i="12" s="1"/>
  <c r="L913" i="12"/>
  <c r="M913" i="12" s="1"/>
  <c r="L667" i="12"/>
  <c r="M667" i="12" s="1"/>
  <c r="L595" i="12"/>
  <c r="M595" i="12" s="1"/>
  <c r="L714" i="12"/>
  <c r="M714" i="12" s="1"/>
  <c r="L666" i="12"/>
  <c r="M666" i="12" s="1"/>
  <c r="L745" i="12"/>
  <c r="M745" i="12" s="1"/>
  <c r="L721" i="12"/>
  <c r="M721" i="12" s="1"/>
  <c r="L659" i="12"/>
  <c r="M659" i="12" s="1"/>
  <c r="L707" i="12"/>
  <c r="M707" i="12" s="1"/>
  <c r="L910" i="12"/>
  <c r="M910" i="12" s="1"/>
  <c r="L532" i="12"/>
  <c r="M532" i="12" s="1"/>
  <c r="L594" i="12"/>
  <c r="M594" i="12" s="1"/>
  <c r="L662" i="12"/>
  <c r="M662" i="12" s="1"/>
  <c r="L759" i="12"/>
  <c r="M759" i="12" s="1"/>
  <c r="L508" i="12"/>
  <c r="M508" i="12" s="1"/>
  <c r="L405" i="12"/>
  <c r="M405" i="12" s="1"/>
  <c r="L571" i="12"/>
  <c r="M571" i="12" s="1"/>
  <c r="L544" i="12"/>
  <c r="M544" i="12" s="1"/>
  <c r="L632" i="12"/>
  <c r="M632" i="12" s="1"/>
  <c r="L407" i="12"/>
  <c r="M407" i="12" s="1"/>
  <c r="L432" i="12"/>
  <c r="M432" i="12" s="1"/>
  <c r="L368" i="12"/>
  <c r="M368" i="12" s="1"/>
  <c r="L410" i="12"/>
  <c r="M410" i="12" s="1"/>
  <c r="L303" i="12"/>
  <c r="M303" i="12" s="1"/>
  <c r="L395" i="12"/>
  <c r="M395" i="12" s="1"/>
  <c r="L380" i="12"/>
  <c r="M380" i="12" s="1"/>
  <c r="L369" i="12"/>
  <c r="M369" i="12" s="1"/>
  <c r="L460" i="12"/>
  <c r="M460" i="12" s="1"/>
  <c r="L468" i="12"/>
  <c r="M468" i="12" s="1"/>
  <c r="L265" i="12"/>
  <c r="M265" i="12" s="1"/>
  <c r="L337" i="12"/>
  <c r="M337" i="12" s="1"/>
  <c r="L166" i="12"/>
  <c r="M166" i="12" s="1"/>
  <c r="L425" i="12"/>
  <c r="M425" i="12" s="1"/>
  <c r="L186" i="12"/>
  <c r="M186" i="12" s="1"/>
  <c r="L147" i="12"/>
  <c r="M147" i="12" s="1"/>
  <c r="L421" i="12"/>
  <c r="M421" i="12" s="1"/>
  <c r="L194" i="12"/>
  <c r="M194" i="12" s="1"/>
  <c r="L218" i="12"/>
  <c r="M218" i="12" s="1"/>
  <c r="L376" i="12"/>
  <c r="M376" i="12" s="1"/>
  <c r="L359" i="12"/>
  <c r="M359" i="12" s="1"/>
  <c r="L439" i="12"/>
  <c r="M439" i="12" s="1"/>
  <c r="L365" i="12"/>
  <c r="M365" i="12" s="1"/>
  <c r="L417" i="12"/>
  <c r="M417" i="12" s="1"/>
  <c r="L372" i="12"/>
  <c r="M372" i="12" s="1"/>
  <c r="L423" i="12"/>
  <c r="M423" i="12" s="1"/>
  <c r="L509" i="12"/>
  <c r="M509" i="12" s="1"/>
  <c r="L577" i="12"/>
  <c r="M577" i="12" s="1"/>
  <c r="L293" i="12"/>
  <c r="M293" i="12" s="1"/>
  <c r="L300" i="12"/>
  <c r="M300" i="12" s="1"/>
  <c r="L915" i="12"/>
  <c r="M915" i="12" s="1"/>
  <c r="L493" i="12"/>
  <c r="M493" i="12" s="1"/>
  <c r="L279" i="12"/>
  <c r="M279" i="12" s="1"/>
  <c r="L451" i="12"/>
  <c r="M451" i="12" s="1"/>
  <c r="L502" i="12"/>
  <c r="M502" i="12" s="1"/>
  <c r="L466" i="12"/>
  <c r="M466" i="12" s="1"/>
  <c r="L501" i="12"/>
  <c r="M501" i="12" s="1"/>
  <c r="L626" i="12"/>
  <c r="M626" i="12" s="1"/>
  <c r="L580" i="12"/>
  <c r="M580" i="12" s="1"/>
  <c r="L393" i="12"/>
  <c r="M393" i="12" s="1"/>
  <c r="L298" i="12"/>
  <c r="M298" i="12" s="1"/>
  <c r="L691" i="12"/>
  <c r="M691" i="12" s="1"/>
  <c r="L463" i="12"/>
  <c r="M463" i="12" s="1"/>
  <c r="L292" i="12"/>
  <c r="M292" i="12" s="1"/>
  <c r="L408" i="12"/>
  <c r="M408" i="12" s="1"/>
  <c r="L321" i="12"/>
  <c r="M321" i="12" s="1"/>
  <c r="L477" i="12"/>
  <c r="M477" i="12" s="1"/>
  <c r="L317" i="12"/>
  <c r="M317" i="12" s="1"/>
  <c r="L370" i="12"/>
  <c r="M370" i="12" s="1"/>
  <c r="L222" i="12"/>
  <c r="M222" i="12" s="1"/>
  <c r="L406" i="12"/>
  <c r="M406" i="12" s="1"/>
  <c r="L416" i="12"/>
  <c r="M416" i="12" s="1"/>
  <c r="L161" i="12"/>
  <c r="M161" i="12" s="1"/>
  <c r="L302" i="12"/>
  <c r="M302" i="12" s="1"/>
  <c r="L281" i="12"/>
  <c r="M281" i="12" s="1"/>
  <c r="L672" i="12"/>
  <c r="M672" i="12" s="1"/>
  <c r="L689" i="12"/>
  <c r="M689" i="12" s="1"/>
  <c r="L522" i="12"/>
  <c r="M522" i="12" s="1"/>
  <c r="L443" i="12"/>
  <c r="M443" i="12" s="1"/>
  <c r="L356" i="12"/>
  <c r="M356" i="12" s="1"/>
  <c r="L646" i="12"/>
  <c r="M646" i="12" s="1"/>
  <c r="L644" i="12"/>
  <c r="M644" i="12" s="1"/>
  <c r="L336" i="12"/>
  <c r="M336" i="12" s="1"/>
  <c r="L452" i="12"/>
  <c r="M452" i="12" s="1"/>
  <c r="L394" i="12"/>
  <c r="M394" i="12" s="1"/>
  <c r="L320" i="12"/>
  <c r="M320" i="12" s="1"/>
  <c r="L398" i="12"/>
  <c r="M398" i="12" s="1"/>
  <c r="L566" i="12"/>
  <c r="M566" i="12" s="1"/>
  <c r="L437" i="12"/>
  <c r="M437" i="12" s="1"/>
  <c r="L268" i="12"/>
  <c r="M268" i="12" s="1"/>
  <c r="L345" i="12"/>
  <c r="M345" i="12" s="1"/>
  <c r="L401" i="12"/>
  <c r="M401" i="12" s="1"/>
  <c r="L479" i="12"/>
  <c r="M479" i="12" s="1"/>
  <c r="L305" i="12"/>
  <c r="M305" i="12" s="1"/>
  <c r="L442" i="12"/>
  <c r="M442" i="12" s="1"/>
  <c r="L278" i="12"/>
  <c r="M278" i="12" s="1"/>
  <c r="L903" i="12"/>
  <c r="M903" i="12" s="1"/>
  <c r="L898" i="12"/>
  <c r="M898" i="12" s="1"/>
  <c r="L619" i="12"/>
  <c r="M619" i="12" s="1"/>
  <c r="L471" i="12"/>
  <c r="M471" i="12" s="1"/>
  <c r="L273" i="12"/>
  <c r="M273" i="12" s="1"/>
  <c r="L141" i="12"/>
  <c r="M141" i="12" s="1"/>
  <c r="L386" i="12"/>
  <c r="M386" i="12" s="1"/>
  <c r="L469" i="12"/>
  <c r="M469" i="12" s="1"/>
  <c r="L560" i="12"/>
  <c r="M560" i="12" s="1"/>
  <c r="L381" i="12"/>
  <c r="M381" i="12" s="1"/>
  <c r="L341" i="12"/>
  <c r="M341" i="12" s="1"/>
  <c r="L542" i="12"/>
  <c r="M542" i="12" s="1"/>
  <c r="L221" i="12"/>
  <c r="M221" i="12" s="1"/>
  <c r="L153" i="12"/>
  <c r="M153" i="12" s="1"/>
  <c r="L197" i="12"/>
  <c r="M197" i="12" s="1"/>
  <c r="L420" i="12"/>
  <c r="M420" i="12" s="1"/>
  <c r="L486" i="12"/>
  <c r="M486" i="12" s="1"/>
  <c r="L485" i="12"/>
  <c r="M485" i="12" s="1"/>
  <c r="L533" i="12"/>
  <c r="M533" i="12" s="1"/>
  <c r="L473" i="12"/>
  <c r="M473" i="12" s="1"/>
  <c r="L640" i="12"/>
  <c r="M640" i="12" s="1"/>
  <c r="L377" i="12"/>
  <c r="M377" i="12" s="1"/>
  <c r="L739" i="12"/>
  <c r="M739" i="12" s="1"/>
  <c r="L636" i="12"/>
  <c r="M636" i="12" s="1"/>
  <c r="L484" i="12"/>
  <c r="M484" i="12" s="1"/>
  <c r="L361" i="12"/>
  <c r="M361" i="12" s="1"/>
  <c r="L496" i="12"/>
  <c r="M496" i="12" s="1"/>
  <c r="L388" i="12"/>
  <c r="M388" i="12" s="1"/>
  <c r="L539" i="12"/>
  <c r="M539" i="12" s="1"/>
  <c r="L314" i="12"/>
  <c r="M314" i="12" s="1"/>
  <c r="L454" i="12"/>
  <c r="M454" i="12" s="1"/>
  <c r="L444" i="12"/>
  <c r="M444" i="12" s="1"/>
  <c r="L315" i="12"/>
  <c r="M315" i="12" s="1"/>
  <c r="L664" i="12"/>
  <c r="M664" i="12" s="1"/>
  <c r="L431" i="12"/>
  <c r="M431" i="12" s="1"/>
  <c r="L701" i="12"/>
  <c r="M701" i="12" s="1"/>
  <c r="L457" i="12"/>
  <c r="M457" i="12" s="1"/>
  <c r="L397" i="12"/>
  <c r="M397" i="12" s="1"/>
  <c r="L415" i="12"/>
  <c r="M415" i="12" s="1"/>
  <c r="L404" i="12"/>
  <c r="M404" i="12" s="1"/>
  <c r="L258" i="12"/>
  <c r="M258" i="12" s="1"/>
  <c r="L354" i="12"/>
  <c r="M354" i="12" s="1"/>
  <c r="L464" i="12"/>
  <c r="M464" i="12" s="1"/>
  <c r="L547" i="12"/>
  <c r="M547" i="12" s="1"/>
  <c r="L353" i="12"/>
  <c r="M353" i="12" s="1"/>
  <c r="L308" i="12"/>
  <c r="M308" i="12" s="1"/>
  <c r="L461" i="12"/>
  <c r="M461" i="12" s="1"/>
  <c r="L378" i="12"/>
  <c r="M378" i="12" s="1"/>
  <c r="L655" i="12"/>
  <c r="M655" i="12" s="1"/>
  <c r="L331" i="12"/>
  <c r="M331" i="12" s="1"/>
  <c r="L438" i="12"/>
  <c r="M438" i="12" s="1"/>
  <c r="L680" i="12"/>
  <c r="M680" i="12" s="1"/>
  <c r="L385" i="12"/>
  <c r="M385" i="12" s="1"/>
  <c r="L350" i="12"/>
  <c r="M350" i="12" s="1"/>
  <c r="L296" i="12"/>
  <c r="M296" i="12" s="1"/>
  <c r="L772" i="12"/>
  <c r="M772" i="12" s="1"/>
  <c r="L428" i="12"/>
  <c r="M428" i="12" s="1"/>
  <c r="L290" i="12"/>
  <c r="M290" i="12" s="1"/>
  <c r="L488" i="12"/>
  <c r="M488" i="12" s="1"/>
  <c r="L510" i="12"/>
  <c r="M510" i="12" s="1"/>
  <c r="L304" i="12"/>
  <c r="M304" i="12" s="1"/>
  <c r="L348" i="12"/>
  <c r="M348" i="12" s="1"/>
  <c r="L362" i="12"/>
  <c r="M362" i="12" s="1"/>
  <c r="L387" i="12"/>
  <c r="M387" i="12" s="1"/>
  <c r="L447" i="12"/>
  <c r="M447" i="12" s="1"/>
  <c r="L429" i="12"/>
  <c r="M429" i="12" s="1"/>
  <c r="L295" i="12"/>
  <c r="M295" i="12" s="1"/>
  <c r="L342" i="12"/>
  <c r="M342" i="12" s="1"/>
  <c r="L226" i="12"/>
  <c r="M226" i="12" s="1"/>
  <c r="L371" i="12"/>
  <c r="M371" i="12" s="1"/>
  <c r="L382" i="12"/>
  <c r="M382" i="12" s="1"/>
  <c r="L253" i="12"/>
  <c r="M253" i="12" s="1"/>
  <c r="L339" i="12"/>
  <c r="M339" i="12" s="1"/>
  <c r="L624" i="12"/>
  <c r="M624" i="12" s="1"/>
  <c r="L470" i="12"/>
  <c r="M470" i="12" s="1"/>
  <c r="L383" i="12"/>
  <c r="M383" i="12" s="1"/>
  <c r="L550" i="12"/>
  <c r="M550" i="12" s="1"/>
  <c r="L467" i="12"/>
  <c r="M467" i="12" s="1"/>
  <c r="L700" i="12"/>
  <c r="M700" i="12" s="1"/>
  <c r="L598" i="12"/>
  <c r="M598" i="12" s="1"/>
  <c r="L316" i="12"/>
  <c r="M316" i="12" s="1"/>
  <c r="L285" i="12"/>
  <c r="M285" i="12" s="1"/>
  <c r="L434" i="12"/>
  <c r="M434" i="12" s="1"/>
  <c r="L333" i="12"/>
  <c r="M333" i="12" s="1"/>
  <c r="L319" i="12"/>
  <c r="M319" i="12" s="1"/>
  <c r="L325" i="12"/>
  <c r="M325" i="12" s="1"/>
  <c r="L318" i="12"/>
  <c r="M318" i="12" s="1"/>
  <c r="L433" i="12"/>
  <c r="M433" i="12" s="1"/>
  <c r="L160" i="12"/>
  <c r="M160" i="12" s="1"/>
  <c r="L422" i="12"/>
  <c r="M422" i="12" s="1"/>
  <c r="L482" i="12"/>
  <c r="M482" i="12" s="1"/>
  <c r="L358" i="12"/>
  <c r="M358" i="12" s="1"/>
  <c r="L445" i="12"/>
  <c r="M445" i="12" s="1"/>
  <c r="L240" i="12"/>
  <c r="M240" i="12" s="1"/>
  <c r="L396" i="12"/>
  <c r="M396" i="12" s="1"/>
  <c r="L306" i="12"/>
  <c r="M306" i="12" s="1"/>
  <c r="L409" i="12"/>
  <c r="M409" i="12" s="1"/>
  <c r="L328" i="12"/>
  <c r="M328" i="12" s="1"/>
  <c r="L495" i="12"/>
  <c r="M495" i="12" s="1"/>
  <c r="L301" i="12"/>
  <c r="M301" i="12" s="1"/>
  <c r="L294" i="12"/>
  <c r="M294" i="12" s="1"/>
  <c r="L313" i="12"/>
  <c r="M313" i="12" s="1"/>
  <c r="L449" i="12"/>
  <c r="M449" i="12" s="1"/>
  <c r="L330" i="12"/>
  <c r="M330" i="12" s="1"/>
  <c r="L731" i="12"/>
  <c r="M731" i="12" s="1"/>
  <c r="L391" i="12"/>
  <c r="M391" i="12" s="1"/>
  <c r="L193" i="12"/>
  <c r="M193" i="12" s="1"/>
  <c r="L205" i="12"/>
  <c r="M205" i="12" s="1"/>
  <c r="L196" i="12"/>
  <c r="M196" i="12" s="1"/>
  <c r="L192" i="12"/>
  <c r="M192" i="12" s="1"/>
  <c r="L177" i="12"/>
  <c r="M177" i="12" s="1"/>
  <c r="L256" i="12"/>
  <c r="M256" i="12" s="1"/>
  <c r="L133" i="12"/>
  <c r="M133" i="12" s="1"/>
  <c r="L183" i="12"/>
  <c r="M183" i="12" s="1"/>
  <c r="L167" i="12"/>
  <c r="M167" i="12" s="1"/>
  <c r="L220" i="12"/>
  <c r="M220" i="12" s="1"/>
  <c r="L230" i="12"/>
  <c r="M230" i="12" s="1"/>
  <c r="L327" i="12"/>
  <c r="M327" i="12" s="1"/>
  <c r="L312" i="12"/>
  <c r="M312" i="12" s="1"/>
  <c r="L168" i="12"/>
  <c r="M168" i="12" s="1"/>
  <c r="L149" i="12"/>
  <c r="M149" i="12" s="1"/>
  <c r="L252" i="12"/>
  <c r="M252" i="12" s="1"/>
  <c r="L235" i="12"/>
  <c r="M235" i="12" s="1"/>
  <c r="L211" i="12"/>
  <c r="M211" i="12" s="1"/>
  <c r="L214" i="12"/>
  <c r="M214" i="12" s="1"/>
  <c r="L204" i="12"/>
  <c r="M204" i="12" s="1"/>
  <c r="L440" i="12"/>
  <c r="M440" i="12" s="1"/>
  <c r="L323" i="12"/>
  <c r="M323" i="12" s="1"/>
  <c r="L338" i="12"/>
  <c r="M338" i="12" s="1"/>
  <c r="L291" i="12"/>
  <c r="M291" i="12" s="1"/>
  <c r="L446" i="12"/>
  <c r="M446" i="12" s="1"/>
  <c r="L261" i="12"/>
  <c r="M261" i="12" s="1"/>
  <c r="L239" i="12"/>
  <c r="M239" i="12" s="1"/>
  <c r="L238" i="12"/>
  <c r="M238" i="12" s="1"/>
  <c r="L267" i="12"/>
  <c r="M267" i="12" s="1"/>
  <c r="L237" i="12"/>
  <c r="M237" i="12" s="1"/>
  <c r="L334" i="12"/>
  <c r="M334" i="12" s="1"/>
  <c r="L142" i="12"/>
  <c r="M142" i="12" s="1"/>
  <c r="L363" i="12"/>
  <c r="M363" i="12" s="1"/>
  <c r="L307" i="12"/>
  <c r="M307" i="12" s="1"/>
  <c r="L414" i="12"/>
  <c r="M414" i="12" s="1"/>
  <c r="L411" i="12"/>
  <c r="M411" i="12" s="1"/>
  <c r="L456" i="12"/>
  <c r="M456" i="12" s="1"/>
  <c r="L189" i="12"/>
  <c r="M189" i="12" s="1"/>
  <c r="L282" i="12"/>
  <c r="M282" i="12" s="1"/>
  <c r="L176" i="12"/>
  <c r="M176" i="12" s="1"/>
  <c r="L172" i="12"/>
  <c r="M172" i="12" s="1"/>
  <c r="L171" i="12"/>
  <c r="M171" i="12" s="1"/>
  <c r="L249" i="12"/>
  <c r="M249" i="12" s="1"/>
  <c r="L210" i="12"/>
  <c r="M210" i="12" s="1"/>
  <c r="L324" i="12"/>
  <c r="M324" i="12" s="1"/>
  <c r="L280" i="12"/>
  <c r="M280" i="12" s="1"/>
  <c r="L272" i="12"/>
  <c r="M272" i="12" s="1"/>
  <c r="L219" i="12"/>
  <c r="M219" i="12" s="1"/>
  <c r="L246" i="12"/>
  <c r="M246" i="12" s="1"/>
  <c r="L413" i="12"/>
  <c r="M413" i="12" s="1"/>
  <c r="L190" i="12"/>
  <c r="M190" i="12" s="1"/>
  <c r="L269" i="12"/>
  <c r="M269" i="12" s="1"/>
  <c r="L251" i="12"/>
  <c r="M251" i="12" s="1"/>
  <c r="L412" i="12"/>
  <c r="M412" i="12" s="1"/>
  <c r="L476" i="12"/>
  <c r="M476" i="12" s="1"/>
  <c r="L165" i="12"/>
  <c r="M165" i="12" s="1"/>
  <c r="L229" i="12"/>
  <c r="M229" i="12" s="1"/>
  <c r="L216" i="12"/>
  <c r="M216" i="12" s="1"/>
  <c r="L379" i="12"/>
  <c r="M379" i="12" s="1"/>
  <c r="L209" i="12"/>
  <c r="M209" i="12" s="1"/>
  <c r="C124" i="12"/>
  <c r="S2647" i="12" s="1"/>
  <c r="T2647" i="12" s="1"/>
  <c r="AB2647" i="12" s="1"/>
  <c r="L245" i="12"/>
  <c r="M245" i="12" s="1"/>
  <c r="L366" i="12"/>
  <c r="M366" i="12" s="1"/>
  <c r="L311" i="12"/>
  <c r="M311" i="12" s="1"/>
  <c r="L399" i="12"/>
  <c r="M399" i="12" s="1"/>
  <c r="L180" i="12"/>
  <c r="M180" i="12" s="1"/>
  <c r="L155" i="12"/>
  <c r="M155" i="12" s="1"/>
  <c r="L154" i="12"/>
  <c r="M154" i="12" s="1"/>
  <c r="L170" i="12"/>
  <c r="M170" i="12" s="1"/>
  <c r="L242" i="12"/>
  <c r="M242" i="12" s="1"/>
  <c r="L187" i="12"/>
  <c r="M187" i="12" s="1"/>
  <c r="L140" i="12"/>
  <c r="M140" i="12" s="1"/>
  <c r="L241" i="12"/>
  <c r="M241" i="12" s="1"/>
  <c r="L233" i="12"/>
  <c r="M233" i="12" s="1"/>
  <c r="L227" i="12"/>
  <c r="M227" i="12" s="1"/>
  <c r="L169" i="12"/>
  <c r="M169" i="12" s="1"/>
  <c r="L148" i="12"/>
  <c r="M148" i="12" s="1"/>
  <c r="L179" i="12"/>
  <c r="M179" i="12" s="1"/>
  <c r="L254" i="12"/>
  <c r="M254" i="12" s="1"/>
  <c r="L236" i="12"/>
  <c r="M236" i="12" s="1"/>
  <c r="L191" i="12"/>
  <c r="M191" i="12" s="1"/>
  <c r="L262" i="12"/>
  <c r="M262" i="12" s="1"/>
  <c r="L200" i="12"/>
  <c r="M200" i="12" s="1"/>
  <c r="L257" i="12"/>
  <c r="M257" i="12" s="1"/>
  <c r="L276" i="12"/>
  <c r="M276" i="12" s="1"/>
  <c r="L207" i="12"/>
  <c r="M207" i="12" s="1"/>
  <c r="L472" i="12"/>
  <c r="M472" i="12" s="1"/>
  <c r="L215" i="12"/>
  <c r="M215" i="12" s="1"/>
  <c r="L136" i="12"/>
  <c r="M136" i="12" s="1"/>
  <c r="L144" i="12"/>
  <c r="M144" i="12" s="1"/>
  <c r="L231" i="12"/>
  <c r="M231" i="12" s="1"/>
  <c r="L217" i="12"/>
  <c r="M217" i="12" s="1"/>
  <c r="L199" i="12"/>
  <c r="M199" i="12" s="1"/>
  <c r="L208" i="12"/>
  <c r="M208" i="12" s="1"/>
  <c r="L243" i="12"/>
  <c r="M243" i="12" s="1"/>
  <c r="L159" i="12"/>
  <c r="M159" i="12" s="1"/>
  <c r="L175" i="12"/>
  <c r="M175" i="12" s="1"/>
  <c r="L202" i="12"/>
  <c r="M202" i="12" s="1"/>
  <c r="L164" i="12"/>
  <c r="M164" i="12" s="1"/>
  <c r="L188" i="12"/>
  <c r="M188" i="12" s="1"/>
  <c r="L487" i="12"/>
  <c r="M487" i="12" s="1"/>
  <c r="L225" i="12"/>
  <c r="M225" i="12" s="1"/>
  <c r="L250" i="12"/>
  <c r="M250" i="12" s="1"/>
  <c r="L418" i="12"/>
  <c r="M418" i="12" s="1"/>
  <c r="L184" i="12"/>
  <c r="M184" i="12" s="1"/>
  <c r="L244" i="12"/>
  <c r="M244" i="12" s="1"/>
  <c r="L182" i="12"/>
  <c r="M182" i="12" s="1"/>
  <c r="L173" i="12"/>
  <c r="M173" i="12" s="1"/>
  <c r="L146" i="12"/>
  <c r="M146" i="12" s="1"/>
  <c r="L343" i="12"/>
  <c r="M343" i="12" s="1"/>
  <c r="L151" i="12"/>
  <c r="M151" i="12" s="1"/>
  <c r="L162" i="12"/>
  <c r="M162" i="12" s="1"/>
  <c r="L174" i="12"/>
  <c r="M174" i="12" s="1"/>
  <c r="L270" i="12"/>
  <c r="M270" i="12" s="1"/>
  <c r="L286" i="12"/>
  <c r="M286" i="12" s="1"/>
  <c r="L152" i="12"/>
  <c r="M152" i="12" s="1"/>
  <c r="L271" i="12"/>
  <c r="M271" i="12" s="1"/>
  <c r="L232" i="12"/>
  <c r="M232" i="12" s="1"/>
  <c r="L355" i="12"/>
  <c r="M355" i="12" s="1"/>
  <c r="L259" i="12"/>
  <c r="M259" i="12" s="1"/>
  <c r="L367" i="12"/>
  <c r="M367" i="12" s="1"/>
  <c r="L195" i="12"/>
  <c r="M195" i="12" s="1"/>
  <c r="L531" i="12"/>
  <c r="M531" i="12" s="1"/>
  <c r="L373" i="12"/>
  <c r="M373" i="12" s="1"/>
  <c r="L181" i="12"/>
  <c r="M181" i="12" s="1"/>
  <c r="L138" i="12"/>
  <c r="M138" i="12" s="1"/>
  <c r="L255" i="12"/>
  <c r="M255" i="12" s="1"/>
  <c r="L223" i="12"/>
  <c r="M223" i="12" s="1"/>
  <c r="L135" i="12"/>
  <c r="M135" i="12" s="1"/>
  <c r="L213" i="12"/>
  <c r="M213" i="12" s="1"/>
  <c r="L145" i="12"/>
  <c r="M145" i="12" s="1"/>
  <c r="L134" i="12"/>
  <c r="M134" i="12" s="1"/>
  <c r="L158" i="12"/>
  <c r="M158" i="12" s="1"/>
  <c r="L474" i="12"/>
  <c r="M474" i="12" s="1"/>
  <c r="L266" i="12"/>
  <c r="M266" i="12" s="1"/>
  <c r="L178" i="12"/>
  <c r="M178" i="12" s="1"/>
  <c r="L163" i="12"/>
  <c r="M163" i="12" s="1"/>
  <c r="L275" i="12"/>
  <c r="M275" i="12" s="1"/>
  <c r="L340" i="12"/>
  <c r="M340" i="12" s="1"/>
  <c r="L297" i="12"/>
  <c r="M297" i="12" s="1"/>
  <c r="L548" i="12"/>
  <c r="M548" i="12" s="1"/>
  <c r="L201" i="12"/>
  <c r="M201" i="12" s="1"/>
  <c r="L150" i="12"/>
  <c r="M150" i="12" s="1"/>
  <c r="L206" i="12"/>
  <c r="M206" i="12" s="1"/>
  <c r="L143" i="12"/>
  <c r="M143" i="12" s="1"/>
  <c r="L248" i="12"/>
  <c r="M248" i="12" s="1"/>
  <c r="L203" i="12"/>
  <c r="M203" i="12" s="1"/>
  <c r="L139" i="12"/>
  <c r="M139" i="12" s="1"/>
  <c r="L212" i="12"/>
  <c r="M212" i="12" s="1"/>
  <c r="L478" i="12"/>
  <c r="M478" i="12" s="1"/>
  <c r="L499" i="12"/>
  <c r="M499" i="12" s="1"/>
  <c r="L277" i="12"/>
  <c r="M277" i="12" s="1"/>
  <c r="L263" i="12"/>
  <c r="M263" i="12" s="1"/>
  <c r="L490" i="12"/>
  <c r="M490" i="12" s="1"/>
  <c r="L349" i="12"/>
  <c r="M349" i="12" s="1"/>
  <c r="L224" i="12"/>
  <c r="M224" i="12" s="1"/>
  <c r="L198" i="12"/>
  <c r="M198" i="12" s="1"/>
  <c r="L299" i="12"/>
  <c r="M299" i="12" s="1"/>
  <c r="L137" i="12"/>
  <c r="M137" i="12" s="1"/>
  <c r="L247" i="12"/>
  <c r="M247" i="12" s="1"/>
  <c r="L157" i="12"/>
  <c r="M157" i="12" s="1"/>
  <c r="L260" i="12"/>
  <c r="M260" i="12" s="1"/>
  <c r="L436" i="12"/>
  <c r="M436" i="12" s="1"/>
  <c r="L603" i="12"/>
  <c r="M603" i="12" s="1"/>
  <c r="L375" i="12"/>
  <c r="M375" i="12" s="1"/>
  <c r="L264" i="12"/>
  <c r="M264" i="12" s="1"/>
  <c r="L480" i="12"/>
  <c r="M480" i="12" s="1"/>
  <c r="L234" i="12"/>
  <c r="M234" i="12" s="1"/>
  <c r="L310" i="12"/>
  <c r="M310" i="12" s="1"/>
  <c r="L185" i="12"/>
  <c r="M185" i="12" s="1"/>
  <c r="L156" i="12"/>
  <c r="M156" i="12" s="1"/>
  <c r="L228" i="12"/>
  <c r="M228" i="12" s="1"/>
  <c r="H251" i="12"/>
  <c r="AF251" i="12" s="1"/>
  <c r="H167" i="12"/>
  <c r="AF167" i="12" s="1"/>
  <c r="H190" i="12"/>
  <c r="AF190" i="12" s="1"/>
  <c r="H193" i="12"/>
  <c r="AF193" i="12" s="1"/>
  <c r="H184" i="12"/>
  <c r="AF184" i="12" s="1"/>
  <c r="H280" i="12"/>
  <c r="AF280" i="12" s="1"/>
  <c r="H219" i="12"/>
  <c r="AF219" i="12" s="1"/>
  <c r="H191" i="12"/>
  <c r="AF191" i="12" s="1"/>
  <c r="H253" i="12"/>
  <c r="AF253" i="12" s="1"/>
  <c r="H244" i="12"/>
  <c r="AF244" i="12" s="1"/>
  <c r="H212" i="12"/>
  <c r="AF212" i="12" s="1"/>
  <c r="H259" i="12"/>
  <c r="AF259" i="12" s="1"/>
  <c r="H241" i="12"/>
  <c r="AF241" i="12" s="1"/>
  <c r="H215" i="12"/>
  <c r="AF215" i="12" s="1"/>
  <c r="H216" i="12"/>
  <c r="AF216" i="12" s="1"/>
  <c r="H261" i="12"/>
  <c r="AF261" i="12" s="1"/>
  <c r="H209" i="12"/>
  <c r="AF209" i="12" s="1"/>
  <c r="H161" i="12"/>
  <c r="AF161" i="12" s="1"/>
  <c r="H183" i="12"/>
  <c r="AF183" i="12" s="1"/>
  <c r="H221" i="12"/>
  <c r="AF221" i="12" s="1"/>
  <c r="H370" i="12"/>
  <c r="AF370" i="12" s="1"/>
  <c r="H239" i="12"/>
  <c r="AF239" i="12" s="1"/>
  <c r="H137" i="12"/>
  <c r="AF137" i="12" s="1"/>
  <c r="H393" i="12"/>
  <c r="AF393" i="12" s="1"/>
  <c r="H148" i="12"/>
  <c r="AF148" i="12" s="1"/>
  <c r="H155" i="12"/>
  <c r="AF155" i="12" s="1"/>
  <c r="H218" i="12"/>
  <c r="AF218" i="12" s="1"/>
  <c r="H214" i="12"/>
  <c r="AF214" i="12" s="1"/>
  <c r="H229" i="12"/>
  <c r="AF229" i="12" s="1"/>
  <c r="H158" i="12"/>
  <c r="AF158" i="12" s="1"/>
  <c r="H177" i="12"/>
  <c r="AF177" i="12" s="1"/>
  <c r="H246" i="12"/>
  <c r="AF246" i="12" s="1"/>
  <c r="H154" i="12"/>
  <c r="AF154" i="12" s="1"/>
  <c r="H157" i="12"/>
  <c r="AF157" i="12" s="1"/>
  <c r="H245" i="12"/>
  <c r="AF245" i="12" s="1"/>
  <c r="H147" i="12"/>
  <c r="AF147" i="12" s="1"/>
  <c r="H433" i="12"/>
  <c r="AF433" i="12" s="1"/>
  <c r="H336" i="12"/>
  <c r="AF336" i="12" s="1"/>
  <c r="H156" i="12"/>
  <c r="AF156" i="12" s="1"/>
  <c r="H172" i="12"/>
  <c r="AF172" i="12" s="1"/>
  <c r="H144" i="12"/>
  <c r="AF144" i="12" s="1"/>
  <c r="H192" i="12"/>
  <c r="AF192" i="12" s="1"/>
  <c r="H179" i="12"/>
  <c r="AF179" i="12" s="1"/>
  <c r="H243" i="12"/>
  <c r="AF243" i="12" s="1"/>
  <c r="H151" i="12"/>
  <c r="AF151" i="12" s="1"/>
  <c r="H268" i="12"/>
  <c r="AF268" i="12" s="1"/>
  <c r="Z387" i="12"/>
  <c r="AA387" i="12"/>
  <c r="H223" i="12"/>
  <c r="AF223" i="12" s="1"/>
  <c r="H210" i="12"/>
  <c r="AF210" i="12" s="1"/>
  <c r="H232" i="12"/>
  <c r="AF232" i="12" s="1"/>
  <c r="H266" i="12"/>
  <c r="AF266" i="12" s="1"/>
  <c r="H203" i="12"/>
  <c r="AF203" i="12" s="1"/>
  <c r="H168" i="12"/>
  <c r="AF168" i="12" s="1"/>
  <c r="H162" i="12"/>
  <c r="AF162" i="12" s="1"/>
  <c r="H242" i="12"/>
  <c r="AF242" i="12" s="1"/>
  <c r="H262" i="12"/>
  <c r="AF262" i="12" s="1"/>
  <c r="H174" i="12"/>
  <c r="AF174" i="12" s="1"/>
  <c r="H264" i="12"/>
  <c r="AF264" i="12" s="1"/>
  <c r="H256" i="12"/>
  <c r="AF256" i="12" s="1"/>
  <c r="H149" i="12"/>
  <c r="AF149" i="12" s="1"/>
  <c r="H446" i="12"/>
  <c r="AF446" i="12" s="1"/>
  <c r="H142" i="12"/>
  <c r="AF142" i="12" s="1"/>
  <c r="H175" i="12"/>
  <c r="AF175" i="12" s="1"/>
  <c r="H208" i="12"/>
  <c r="AF208" i="12" s="1"/>
  <c r="H197" i="12"/>
  <c r="AF197" i="12" s="1"/>
  <c r="H230" i="12"/>
  <c r="AF230" i="12" s="1"/>
  <c r="H141" i="12"/>
  <c r="AF141" i="12" s="1"/>
  <c r="H159" i="12"/>
  <c r="AF159" i="12" s="1"/>
  <c r="AA179" i="12"/>
  <c r="AA240" i="12"/>
  <c r="H187" i="12"/>
  <c r="AF187" i="12" s="1"/>
  <c r="H150" i="12"/>
  <c r="AF150" i="12" s="1"/>
  <c r="AF224" i="12"/>
  <c r="X164" i="12"/>
  <c r="X141" i="12"/>
  <c r="X254" i="12"/>
  <c r="X195" i="12"/>
  <c r="X152" i="12"/>
  <c r="H145" i="12"/>
  <c r="AF145" i="12" s="1"/>
  <c r="AF200" i="12"/>
  <c r="AF133" i="12"/>
  <c r="AF181" i="12"/>
  <c r="AF202" i="12"/>
  <c r="AF143" i="12"/>
  <c r="H136" i="12"/>
  <c r="AF136" i="12" s="1"/>
  <c r="X307" i="12"/>
  <c r="X334" i="12"/>
  <c r="X228" i="12"/>
  <c r="H329" i="12"/>
  <c r="AF329" i="12" s="1"/>
  <c r="H346" i="12"/>
  <c r="AF346" i="12" s="1"/>
  <c r="AF284" i="12"/>
  <c r="H364" i="12"/>
  <c r="AF364" i="12" s="1"/>
  <c r="H294" i="12"/>
  <c r="AF294" i="12" s="1"/>
  <c r="H362" i="12"/>
  <c r="AF362" i="12" s="1"/>
  <c r="X142" i="12"/>
  <c r="X250" i="12"/>
  <c r="X234" i="12"/>
  <c r="X217" i="12"/>
  <c r="AF188" i="12"/>
  <c r="X297" i="12"/>
  <c r="AF250" i="12"/>
  <c r="H270" i="12"/>
  <c r="AF270" i="12" s="1"/>
  <c r="X237" i="12"/>
  <c r="AF301" i="12"/>
  <c r="X281" i="12"/>
  <c r="AF441" i="12"/>
  <c r="H428" i="12"/>
  <c r="AF428" i="12" s="1"/>
  <c r="H451" i="12"/>
  <c r="AF451" i="12" s="1"/>
  <c r="H339" i="12"/>
  <c r="AF339" i="12" s="1"/>
  <c r="H269" i="12"/>
  <c r="AF269" i="12" s="1"/>
  <c r="H319" i="12"/>
  <c r="AF319" i="12" s="1"/>
  <c r="H387" i="12"/>
  <c r="AF387" i="12" s="1"/>
  <c r="X201" i="12"/>
  <c r="X213" i="12"/>
  <c r="X206" i="12"/>
  <c r="X159" i="12"/>
  <c r="X162" i="12"/>
  <c r="X147" i="12"/>
  <c r="X239" i="12"/>
  <c r="H388" i="12"/>
  <c r="AF388" i="12" s="1"/>
  <c r="X451" i="12"/>
  <c r="H367" i="12"/>
  <c r="AF367" i="12" s="1"/>
  <c r="H406" i="12"/>
  <c r="AF406" i="12" s="1"/>
  <c r="H385" i="12"/>
  <c r="AF385" i="12" s="1"/>
  <c r="H437" i="12"/>
  <c r="AF437" i="12" s="1"/>
  <c r="X235" i="12"/>
  <c r="X224" i="12"/>
  <c r="X238" i="12"/>
  <c r="X137" i="12"/>
  <c r="X176" i="12"/>
  <c r="X133" i="12"/>
  <c r="X193" i="12"/>
  <c r="AF180" i="12"/>
  <c r="X207" i="12"/>
  <c r="X136" i="12"/>
  <c r="H213" i="12"/>
  <c r="AF213" i="12" s="1"/>
  <c r="X251" i="12"/>
  <c r="AF322" i="12"/>
  <c r="H412" i="12"/>
  <c r="AF412" i="12" s="1"/>
  <c r="H402" i="12"/>
  <c r="AF402" i="12" s="1"/>
  <c r="H408" i="12"/>
  <c r="AF408" i="12" s="1"/>
  <c r="H473" i="12"/>
  <c r="AF473" i="12" s="1"/>
  <c r="AA199" i="12"/>
  <c r="Z252" i="12"/>
  <c r="X229" i="12"/>
  <c r="Z143" i="12"/>
  <c r="X211" i="12"/>
  <c r="Z226" i="12"/>
  <c r="X248" i="12"/>
  <c r="AF217" i="12"/>
  <c r="AF220" i="12"/>
  <c r="X168" i="12"/>
  <c r="X169" i="12"/>
  <c r="X274" i="12"/>
  <c r="X314" i="12"/>
  <c r="H333" i="12"/>
  <c r="AF333" i="12" s="1"/>
  <c r="H372" i="12"/>
  <c r="AF372" i="12" s="1"/>
  <c r="AF431" i="12"/>
  <c r="H460" i="12"/>
  <c r="AF460" i="12" s="1"/>
  <c r="H332" i="12"/>
  <c r="AF332" i="12" s="1"/>
  <c r="H482" i="12"/>
  <c r="AF482" i="12" s="1"/>
  <c r="H295" i="12"/>
  <c r="AF295" i="12" s="1"/>
  <c r="H275" i="12"/>
  <c r="AF275" i="12" s="1"/>
  <c r="H352" i="12"/>
  <c r="AF352" i="12" s="1"/>
  <c r="X219" i="12"/>
  <c r="X431" i="12"/>
  <c r="X158" i="12"/>
  <c r="X319" i="12"/>
  <c r="X344" i="12"/>
  <c r="X277" i="12"/>
  <c r="X356" i="12"/>
  <c r="H476" i="12"/>
  <c r="AF476" i="12" s="1"/>
  <c r="H273" i="12"/>
  <c r="AF273" i="12" s="1"/>
  <c r="H383" i="12"/>
  <c r="AF383" i="12" s="1"/>
  <c r="H360" i="12"/>
  <c r="AF360" i="12" s="1"/>
  <c r="H442" i="12"/>
  <c r="AF442" i="12" s="1"/>
  <c r="X180" i="12"/>
  <c r="X214" i="12"/>
  <c r="X230" i="12"/>
  <c r="X161" i="12"/>
  <c r="X172" i="12"/>
  <c r="X220" i="12"/>
  <c r="X148" i="12"/>
  <c r="X188" i="12"/>
  <c r="X288" i="12"/>
  <c r="X340" i="12"/>
  <c r="AF309" i="12"/>
  <c r="X479" i="12"/>
  <c r="H415" i="12"/>
  <c r="AF415" i="12" s="1"/>
  <c r="H384" i="12"/>
  <c r="AF384" i="12" s="1"/>
  <c r="H361" i="12"/>
  <c r="AF361" i="12" s="1"/>
  <c r="H300" i="12"/>
  <c r="AF300" i="12" s="1"/>
  <c r="H391" i="12"/>
  <c r="AF391" i="12" s="1"/>
  <c r="H297" i="12"/>
  <c r="AF297" i="12" s="1"/>
  <c r="H299" i="12"/>
  <c r="AF299" i="12" s="1"/>
  <c r="H478" i="12"/>
  <c r="AF478" i="12" s="1"/>
  <c r="H490" i="12"/>
  <c r="AF490" i="12" s="1"/>
  <c r="H427" i="12"/>
  <c r="AF427" i="12" s="1"/>
  <c r="X212" i="12"/>
  <c r="X171" i="12"/>
  <c r="X270" i="12"/>
  <c r="X177" i="12"/>
  <c r="AF189" i="12"/>
  <c r="AF234" i="12"/>
  <c r="X154" i="12"/>
  <c r="X216" i="12"/>
  <c r="AF176" i="12"/>
  <c r="AF396" i="12"/>
  <c r="AF272" i="12"/>
  <c r="H449" i="12"/>
  <c r="AF449" i="12" s="1"/>
  <c r="H457" i="12"/>
  <c r="AF457" i="12" s="1"/>
  <c r="AF432" i="12"/>
  <c r="H323" i="12"/>
  <c r="AF323" i="12" s="1"/>
  <c r="H376" i="12"/>
  <c r="AF376" i="12" s="1"/>
  <c r="H291" i="12"/>
  <c r="AF291" i="12" s="1"/>
  <c r="X256" i="12"/>
  <c r="X264" i="12"/>
  <c r="X221" i="12"/>
  <c r="AA178" i="12"/>
  <c r="H152" i="12"/>
  <c r="AF152" i="12" s="1"/>
  <c r="Z170" i="12"/>
  <c r="X249" i="12"/>
  <c r="AA138" i="12"/>
  <c r="X202" i="12"/>
  <c r="AF199" i="12"/>
  <c r="X298" i="12"/>
  <c r="X422" i="12"/>
  <c r="H375" i="12"/>
  <c r="AF375" i="12" s="1"/>
  <c r="AF471" i="12"/>
  <c r="H414" i="12"/>
  <c r="AF414" i="12" s="1"/>
  <c r="H278" i="12"/>
  <c r="AF278" i="12" s="1"/>
  <c r="H390" i="12"/>
  <c r="AF390" i="12" s="1"/>
  <c r="H440" i="12"/>
  <c r="AF440" i="12" s="1"/>
  <c r="X189" i="12"/>
  <c r="X191" i="12"/>
  <c r="X263" i="12"/>
  <c r="X257" i="12"/>
  <c r="AF201" i="12"/>
  <c r="X203" i="12"/>
  <c r="X350" i="12"/>
  <c r="X379" i="12"/>
  <c r="AF369" i="12"/>
  <c r="H450" i="12"/>
  <c r="AF450" i="12" s="1"/>
  <c r="H325" i="12"/>
  <c r="AF325" i="12" s="1"/>
  <c r="H424" i="12"/>
  <c r="AF424" i="12" s="1"/>
  <c r="H286" i="12"/>
  <c r="AF286" i="12" s="1"/>
  <c r="H477" i="12"/>
  <c r="AF477" i="12" s="1"/>
  <c r="H423" i="12"/>
  <c r="AF423" i="12" s="1"/>
  <c r="X231" i="12"/>
  <c r="X262" i="12"/>
  <c r="H205" i="12"/>
  <c r="AF205" i="12" s="1"/>
  <c r="X352" i="12"/>
  <c r="X134" i="12"/>
  <c r="AF260" i="12"/>
  <c r="H479" i="12"/>
  <c r="AF479" i="12" s="1"/>
  <c r="H327" i="12"/>
  <c r="AF327" i="12" s="1"/>
  <c r="X3871" i="12"/>
  <c r="X3866" i="12"/>
  <c r="X3893" i="12"/>
  <c r="X3881" i="12"/>
  <c r="X3898" i="12"/>
  <c r="X3897" i="12"/>
  <c r="X3922" i="12"/>
  <c r="X3925" i="12"/>
  <c r="X3896" i="12"/>
  <c r="X3916" i="12"/>
  <c r="X3878" i="12"/>
  <c r="X3912" i="12"/>
  <c r="X3891" i="12"/>
  <c r="X3904" i="12"/>
  <c r="X3886" i="12"/>
  <c r="X3913" i="12"/>
  <c r="X3927" i="12"/>
  <c r="X3901" i="12"/>
  <c r="X3933" i="12"/>
  <c r="X3899" i="12"/>
  <c r="X3923" i="12"/>
  <c r="X3880" i="12"/>
  <c r="X3835" i="12"/>
  <c r="X3890" i="12"/>
  <c r="X3849" i="12"/>
  <c r="X3889" i="12"/>
  <c r="X3908" i="12"/>
  <c r="X3926" i="12"/>
  <c r="X3928" i="12"/>
  <c r="X3888" i="12"/>
  <c r="X3834" i="12"/>
  <c r="X3900" i="12"/>
  <c r="X3931" i="12"/>
  <c r="X3930" i="12"/>
  <c r="X3905" i="12"/>
  <c r="X3882" i="12"/>
  <c r="X3903" i="12"/>
  <c r="X3867" i="12"/>
  <c r="X3837" i="12"/>
  <c r="X3856" i="12"/>
  <c r="X3917" i="12"/>
  <c r="X3885" i="12"/>
  <c r="X3848" i="12"/>
  <c r="X3934" i="12"/>
  <c r="X3883" i="12"/>
  <c r="X3924" i="12"/>
  <c r="X3895" i="12"/>
  <c r="X3833" i="12"/>
  <c r="X3831" i="12"/>
  <c r="X3772" i="12"/>
  <c r="X3863" i="12"/>
  <c r="X3932" i="12"/>
  <c r="X3920" i="12"/>
  <c r="X3769" i="12"/>
  <c r="X3748" i="12"/>
  <c r="X3843" i="12"/>
  <c r="X3909" i="12"/>
  <c r="X3906" i="12"/>
  <c r="X3914" i="12"/>
  <c r="X3865" i="12"/>
  <c r="X3781" i="12"/>
  <c r="X3911" i="12"/>
  <c r="X3830" i="12"/>
  <c r="X3827" i="12"/>
  <c r="X3824" i="12"/>
  <c r="X3735" i="12"/>
  <c r="X3737" i="12"/>
  <c r="X3826" i="12"/>
  <c r="X3726" i="12"/>
  <c r="X3606" i="12"/>
  <c r="X3754" i="12"/>
  <c r="X3929" i="12"/>
  <c r="X3915" i="12"/>
  <c r="X3918" i="12"/>
  <c r="X3884" i="12"/>
  <c r="X3859" i="12"/>
  <c r="X3732" i="12"/>
  <c r="X3907" i="12"/>
  <c r="X3894" i="12"/>
  <c r="X3892" i="12"/>
  <c r="X3812" i="12"/>
  <c r="X3806" i="12"/>
  <c r="X3599" i="12"/>
  <c r="X3713" i="12"/>
  <c r="X3902" i="12"/>
  <c r="X3919" i="12"/>
  <c r="X3823" i="12"/>
  <c r="X3879" i="12"/>
  <c r="X3868" i="12"/>
  <c r="X3910" i="12"/>
  <c r="X3704" i="12"/>
  <c r="X3605" i="12"/>
  <c r="X3776" i="12"/>
  <c r="X3811" i="12"/>
  <c r="X3768" i="12"/>
  <c r="X3662" i="12"/>
  <c r="X3709" i="12"/>
  <c r="X3650" i="12"/>
  <c r="X3775" i="12"/>
  <c r="X3739" i="12"/>
  <c r="X3621" i="12"/>
  <c r="X3787" i="12"/>
  <c r="X3688" i="12"/>
  <c r="X3643" i="12"/>
  <c r="X3668" i="12"/>
  <c r="X3707" i="12"/>
  <c r="X3847" i="12"/>
  <c r="X3710" i="12"/>
  <c r="X3870" i="12"/>
  <c r="X3788" i="12"/>
  <c r="X3860" i="12"/>
  <c r="X3749" i="12"/>
  <c r="X3746" i="12"/>
  <c r="X3700" i="12"/>
  <c r="X3756" i="12"/>
  <c r="X3872" i="12"/>
  <c r="X3921" i="12"/>
  <c r="X3850" i="12"/>
  <c r="X3861" i="12"/>
  <c r="X3728" i="12"/>
  <c r="X3723" i="12"/>
  <c r="X3887" i="12"/>
  <c r="X3610" i="12"/>
  <c r="X3782" i="12"/>
  <c r="X3730" i="12"/>
  <c r="X3869" i="12"/>
  <c r="X3854" i="12"/>
  <c r="X3654" i="12"/>
  <c r="X3757" i="12"/>
  <c r="X3771" i="12"/>
  <c r="X3731" i="12"/>
  <c r="X3802" i="12"/>
  <c r="X3794" i="12"/>
  <c r="X3807" i="12"/>
  <c r="X3721" i="12"/>
  <c r="X3640" i="12"/>
  <c r="X3733" i="12"/>
  <c r="X3762" i="12"/>
  <c r="X3832" i="12"/>
  <c r="X3783" i="12"/>
  <c r="X3625" i="12"/>
  <c r="X3804" i="12"/>
  <c r="X3718" i="12"/>
  <c r="X3766" i="12"/>
  <c r="X3720" i="12"/>
  <c r="X3681" i="12"/>
  <c r="X3873" i="12"/>
  <c r="X3813" i="12"/>
  <c r="X3740" i="12"/>
  <c r="X3770" i="12"/>
  <c r="X3736" i="12"/>
  <c r="X3743" i="12"/>
  <c r="X3684" i="12"/>
  <c r="X3838" i="12"/>
  <c r="X3773" i="12"/>
  <c r="X3630" i="12"/>
  <c r="X3717" i="12"/>
  <c r="X3767" i="12"/>
  <c r="X3828" i="12"/>
  <c r="X3814" i="12"/>
  <c r="X3622" i="12"/>
  <c r="X3876" i="12"/>
  <c r="X3745" i="12"/>
  <c r="X3683" i="12"/>
  <c r="X3696" i="12"/>
  <c r="X3808" i="12"/>
  <c r="X3798" i="12"/>
  <c r="X3644" i="12"/>
  <c r="X3774" i="12"/>
  <c r="X3809" i="12"/>
  <c r="X3875" i="12"/>
  <c r="X3819" i="12"/>
  <c r="X3695" i="12"/>
  <c r="X3779" i="12"/>
  <c r="X3800" i="12"/>
  <c r="X3751" i="12"/>
  <c r="X3669" i="12"/>
  <c r="X3853" i="12"/>
  <c r="X3839" i="12"/>
  <c r="X3595" i="12"/>
  <c r="X3675" i="12"/>
  <c r="X3805" i="12"/>
  <c r="X3661" i="12"/>
  <c r="X3629" i="12"/>
  <c r="X3705" i="12"/>
  <c r="X3734" i="12"/>
  <c r="X3691" i="12"/>
  <c r="X3840" i="12"/>
  <c r="X3862" i="12"/>
  <c r="X3673" i="12"/>
  <c r="X3852" i="12"/>
  <c r="X3699" i="12"/>
  <c r="X3752" i="12"/>
  <c r="X3793" i="12"/>
  <c r="X3714" i="12"/>
  <c r="X3626" i="12"/>
  <c r="X3729" i="12"/>
  <c r="X3628" i="12"/>
  <c r="X3649" i="12"/>
  <c r="X3594" i="12"/>
  <c r="X3855" i="12"/>
  <c r="X3810" i="12"/>
  <c r="X3666" i="12"/>
  <c r="X3663" i="12"/>
  <c r="X3789" i="12"/>
  <c r="X3719" i="12"/>
  <c r="X3744" i="12"/>
  <c r="X3711" i="12"/>
  <c r="X3765" i="12"/>
  <c r="X3667" i="12"/>
  <c r="X3655" i="12"/>
  <c r="X3777" i="12"/>
  <c r="X3764" i="12"/>
  <c r="X3844" i="12"/>
  <c r="X3780" i="12"/>
  <c r="X3687" i="12"/>
  <c r="X3857" i="12"/>
  <c r="X3801" i="12"/>
  <c r="X3758" i="12"/>
  <c r="X3631" i="12"/>
  <c r="X3638" i="12"/>
  <c r="X3698" i="12"/>
  <c r="X3759" i="12"/>
  <c r="X3864" i="12"/>
  <c r="X3716" i="12"/>
  <c r="X3679" i="12"/>
  <c r="X3642" i="12"/>
  <c r="X3829" i="12"/>
  <c r="X3755" i="12"/>
  <c r="X3817" i="12"/>
  <c r="X3701" i="12"/>
  <c r="X3790" i="12"/>
  <c r="X3818" i="12"/>
  <c r="X3747" i="12"/>
  <c r="X3680" i="12"/>
  <c r="X3620" i="12"/>
  <c r="X3784" i="12"/>
  <c r="X3815" i="12"/>
  <c r="X3703" i="12"/>
  <c r="X3627" i="12"/>
  <c r="X3694" i="12"/>
  <c r="X3820" i="12"/>
  <c r="X3792" i="12"/>
  <c r="X3799" i="12"/>
  <c r="X3786" i="12"/>
  <c r="X3851" i="12"/>
  <c r="X3647" i="12"/>
  <c r="X3796" i="12"/>
  <c r="X3686" i="12"/>
  <c r="X3836" i="12"/>
  <c r="X3877" i="12"/>
  <c r="X3741" i="12"/>
  <c r="X3842" i="12"/>
  <c r="X3760" i="12"/>
  <c r="X3657" i="12"/>
  <c r="X3674" i="12"/>
  <c r="X3803" i="12"/>
  <c r="X3724" i="12"/>
  <c r="X3738" i="12"/>
  <c r="X3706" i="12"/>
  <c r="X3692" i="12"/>
  <c r="X3697" i="12"/>
  <c r="X3858" i="12"/>
  <c r="X3785" i="12"/>
  <c r="X3761" i="12"/>
  <c r="X3678" i="12"/>
  <c r="X3608" i="12"/>
  <c r="X3795" i="12"/>
  <c r="X3615" i="12"/>
  <c r="X3725" i="12"/>
  <c r="X3676" i="12"/>
  <c r="X3677" i="12"/>
  <c r="X3682" i="12"/>
  <c r="X3874" i="12"/>
  <c r="X3659" i="12"/>
  <c r="X3753" i="12"/>
  <c r="X3693" i="12"/>
  <c r="X3689" i="12"/>
  <c r="X3712" i="12"/>
  <c r="X3612" i="12"/>
  <c r="X3609" i="12"/>
  <c r="X3845" i="12"/>
  <c r="X3664" i="12"/>
  <c r="X3821" i="12"/>
  <c r="X3722" i="12"/>
  <c r="X3825" i="12"/>
  <c r="X3690" i="12"/>
  <c r="X3702" i="12"/>
  <c r="X3816" i="12"/>
  <c r="X3671" i="12"/>
  <c r="X3778" i="12"/>
  <c r="X3727" i="12"/>
  <c r="X3652" i="12"/>
  <c r="X3660" i="12"/>
  <c r="X3665" i="12"/>
  <c r="X3708" i="12"/>
  <c r="X3658" i="12"/>
  <c r="X3601" i="12"/>
  <c r="X3623" i="12"/>
  <c r="X3822" i="12"/>
  <c r="X3602" i="12"/>
  <c r="X3636" i="12"/>
  <c r="X3639" i="12"/>
  <c r="X3593" i="12"/>
  <c r="X3362" i="12"/>
  <c r="X3469" i="12"/>
  <c r="X3624" i="12"/>
  <c r="X3618" i="12"/>
  <c r="X3543" i="12"/>
  <c r="X3715" i="12"/>
  <c r="X3685" i="12"/>
  <c r="X3555" i="12"/>
  <c r="X3527" i="12"/>
  <c r="X3365" i="12"/>
  <c r="X3763" i="12"/>
  <c r="X3500" i="12"/>
  <c r="X3591" i="12"/>
  <c r="X3428" i="12"/>
  <c r="X3468" i="12"/>
  <c r="X3791" i="12"/>
  <c r="X3512" i="12"/>
  <c r="X3499" i="12"/>
  <c r="X3373" i="12"/>
  <c r="X3645" i="12"/>
  <c r="X3453" i="12"/>
  <c r="X3455" i="12"/>
  <c r="X3750" i="12"/>
  <c r="X3651" i="12"/>
  <c r="X3672" i="12"/>
  <c r="X3641" i="12"/>
  <c r="X3797" i="12"/>
  <c r="X3598" i="12"/>
  <c r="X3386" i="12"/>
  <c r="X3483" i="12"/>
  <c r="X3670" i="12"/>
  <c r="X3742" i="12"/>
  <c r="X3841" i="12"/>
  <c r="X3846" i="12"/>
  <c r="X3656" i="12"/>
  <c r="X3422" i="12"/>
  <c r="X3635" i="12"/>
  <c r="X3546" i="12"/>
  <c r="X3487" i="12"/>
  <c r="X3466" i="12"/>
  <c r="X3523" i="12"/>
  <c r="X3556" i="12"/>
  <c r="X3470" i="12"/>
  <c r="X3381" i="12"/>
  <c r="X3573" i="12"/>
  <c r="X3501" i="12"/>
  <c r="X3585" i="12"/>
  <c r="X3547" i="12"/>
  <c r="X3521" i="12"/>
  <c r="X3357" i="12"/>
  <c r="X3619" i="12"/>
  <c r="X3579" i="12"/>
  <c r="X3570" i="12"/>
  <c r="X3534" i="12"/>
  <c r="X3416" i="12"/>
  <c r="X3395" i="12"/>
  <c r="X3434" i="12"/>
  <c r="X3613" i="12"/>
  <c r="X3431" i="12"/>
  <c r="X3569" i="12"/>
  <c r="X3580" i="12"/>
  <c r="X3567" i="12"/>
  <c r="X3495" i="12"/>
  <c r="X3440" i="12"/>
  <c r="X3578" i="12"/>
  <c r="X3616" i="12"/>
  <c r="X3637" i="12"/>
  <c r="X3568" i="12"/>
  <c r="X3648" i="12"/>
  <c r="X3475" i="12"/>
  <c r="X3401" i="12"/>
  <c r="X3583" i="12"/>
  <c r="X3508" i="12"/>
  <c r="X3429" i="12"/>
  <c r="X3491" i="12"/>
  <c r="X3633" i="12"/>
  <c r="X3488" i="12"/>
  <c r="X3574" i="12"/>
  <c r="X3559" i="12"/>
  <c r="X3367" i="12"/>
  <c r="X3424" i="12"/>
  <c r="X3509" i="12"/>
  <c r="X3561" i="12"/>
  <c r="X3378" i="12"/>
  <c r="X3477" i="12"/>
  <c r="X3604" i="12"/>
  <c r="X3544" i="12"/>
  <c r="X3514" i="12"/>
  <c r="X3614" i="12"/>
  <c r="X3533" i="12"/>
  <c r="X3597" i="12"/>
  <c r="X3414" i="12"/>
  <c r="X3646" i="12"/>
  <c r="X3588" i="12"/>
  <c r="X3576" i="12"/>
  <c r="X3502" i="12"/>
  <c r="X3515" i="12"/>
  <c r="X3540" i="12"/>
  <c r="X3457" i="12"/>
  <c r="X3445" i="12"/>
  <c r="X3557" i="12"/>
  <c r="X3443" i="12"/>
  <c r="X3433" i="12"/>
  <c r="X3448" i="12"/>
  <c r="X3506" i="12"/>
  <c r="X3493" i="12"/>
  <c r="X3397" i="12"/>
  <c r="X3446" i="12"/>
  <c r="X3575" i="12"/>
  <c r="X3554" i="12"/>
  <c r="X3439" i="12"/>
  <c r="X3553" i="12"/>
  <c r="X3497" i="12"/>
  <c r="X3503" i="12"/>
  <c r="X3581" i="12"/>
  <c r="X3447" i="12"/>
  <c r="X3529" i="12"/>
  <c r="X3565" i="12"/>
  <c r="X3465" i="12"/>
  <c r="X3415" i="12"/>
  <c r="X3368" i="12"/>
  <c r="X3531" i="12"/>
  <c r="X3532" i="12"/>
  <c r="X3450" i="12"/>
  <c r="X3412" i="12"/>
  <c r="X3520" i="12"/>
  <c r="X3496" i="12"/>
  <c r="X3444" i="12"/>
  <c r="X3552" i="12"/>
  <c r="X3600" i="12"/>
  <c r="X3384" i="12"/>
  <c r="X3380" i="12"/>
  <c r="X3511" i="12"/>
  <c r="X3460" i="12"/>
  <c r="X3505" i="12"/>
  <c r="X3634" i="12"/>
  <c r="X3482" i="12"/>
  <c r="X3371" i="12"/>
  <c r="X3589" i="12"/>
  <c r="X3498" i="12"/>
  <c r="X3473" i="12"/>
  <c r="X3537" i="12"/>
  <c r="X3560" i="12"/>
  <c r="X3441" i="12"/>
  <c r="X3467" i="12"/>
  <c r="X3479" i="12"/>
  <c r="X3480" i="12"/>
  <c r="X3374" i="12"/>
  <c r="X3551" i="12"/>
  <c r="X3436" i="12"/>
  <c r="X3577" i="12"/>
  <c r="X3426" i="12"/>
  <c r="X3421" i="12"/>
  <c r="X3586" i="12"/>
  <c r="X3530" i="12"/>
  <c r="X3525" i="12"/>
  <c r="X3541" i="12"/>
  <c r="X3526" i="12"/>
  <c r="X3566" i="12"/>
  <c r="X3459" i="12"/>
  <c r="X3471" i="12"/>
  <c r="X3379" i="12"/>
  <c r="X3611" i="12"/>
  <c r="X3394" i="12"/>
  <c r="X3596" i="12"/>
  <c r="X3461" i="12"/>
  <c r="X3375" i="12"/>
  <c r="X3571" i="12"/>
  <c r="X3420" i="12"/>
  <c r="X3438" i="12"/>
  <c r="X3369" i="12"/>
  <c r="X3517" i="12"/>
  <c r="X3535" i="12"/>
  <c r="X3423" i="12"/>
  <c r="X3516" i="12"/>
  <c r="X3406" i="12"/>
  <c r="X3607" i="12"/>
  <c r="X3504" i="12"/>
  <c r="X3481" i="12"/>
  <c r="X3411" i="12"/>
  <c r="X3587" i="12"/>
  <c r="X3538" i="12"/>
  <c r="X3564" i="12"/>
  <c r="X3524" i="12"/>
  <c r="X3519" i="12"/>
  <c r="X3456" i="12"/>
  <c r="X3430" i="12"/>
  <c r="X3592" i="12"/>
  <c r="X3478" i="12"/>
  <c r="X3442" i="12"/>
  <c r="X3550" i="12"/>
  <c r="X3494" i="12"/>
  <c r="X3617" i="12"/>
  <c r="X3387" i="12"/>
  <c r="X3474" i="12"/>
  <c r="X3510" i="12"/>
  <c r="X3464" i="12"/>
  <c r="X3486" i="12"/>
  <c r="X3472" i="12"/>
  <c r="X3413" i="12"/>
  <c r="X3492" i="12"/>
  <c r="X3449" i="12"/>
  <c r="X3539" i="12"/>
  <c r="X3518" i="12"/>
  <c r="X3476" i="12"/>
  <c r="X3454" i="12"/>
  <c r="X3451" i="12"/>
  <c r="X3536" i="12"/>
  <c r="X3432" i="12"/>
  <c r="X3590" i="12"/>
  <c r="X3632" i="12"/>
  <c r="X3489" i="12"/>
  <c r="X3425" i="12"/>
  <c r="X3385" i="12"/>
  <c r="X3283" i="12"/>
  <c r="X3507" i="12"/>
  <c r="X3562" i="12"/>
  <c r="X3528" i="12"/>
  <c r="X3392" i="12"/>
  <c r="X3360" i="12"/>
  <c r="X3217" i="12"/>
  <c r="X3558" i="12"/>
  <c r="X3485" i="12"/>
  <c r="X3522" i="12"/>
  <c r="X3548" i="12"/>
  <c r="X3463" i="12"/>
  <c r="X3545" i="12"/>
  <c r="X3419" i="12"/>
  <c r="X3584" i="12"/>
  <c r="X3452" i="12"/>
  <c r="X3399" i="12"/>
  <c r="X3572" i="12"/>
  <c r="X3405" i="12"/>
  <c r="X3549" i="12"/>
  <c r="X3513" i="12"/>
  <c r="X3462" i="12"/>
  <c r="X3653" i="12"/>
  <c r="X3427" i="12"/>
  <c r="X3382" i="12"/>
  <c r="X3603" i="12"/>
  <c r="X3542" i="12"/>
  <c r="X3435" i="12"/>
  <c r="X3563" i="12"/>
  <c r="X3376" i="12"/>
  <c r="X3458" i="12"/>
  <c r="X3410" i="12"/>
  <c r="X3417" i="12"/>
  <c r="X3393" i="12"/>
  <c r="X3319" i="12"/>
  <c r="X3295" i="12"/>
  <c r="X3154" i="12"/>
  <c r="X3349" i="12"/>
  <c r="X3582" i="12"/>
  <c r="X3262" i="12"/>
  <c r="X3383" i="12"/>
  <c r="X3209" i="12"/>
  <c r="X3350" i="12"/>
  <c r="X3229" i="12"/>
  <c r="X3227" i="12"/>
  <c r="X3149" i="12"/>
  <c r="X3282" i="12"/>
  <c r="X3484" i="12"/>
  <c r="X3391" i="12"/>
  <c r="X3274" i="12"/>
  <c r="X3175" i="12"/>
  <c r="X3332" i="12"/>
  <c r="X3318" i="12"/>
  <c r="X3402" i="12"/>
  <c r="X3156" i="12"/>
  <c r="X3223" i="12"/>
  <c r="X3236" i="12"/>
  <c r="X3270" i="12"/>
  <c r="X3204" i="12"/>
  <c r="X3169" i="12"/>
  <c r="X3296" i="12"/>
  <c r="X3490" i="12"/>
  <c r="X3257" i="12"/>
  <c r="X3341" i="12"/>
  <c r="X3346" i="12"/>
  <c r="X3186" i="12"/>
  <c r="X3142" i="12"/>
  <c r="X3364" i="12"/>
  <c r="X3303" i="12"/>
  <c r="X3400" i="12"/>
  <c r="X3396" i="12"/>
  <c r="X3192" i="12"/>
  <c r="X3180" i="12"/>
  <c r="X3161" i="12"/>
  <c r="X3345" i="12"/>
  <c r="X3289" i="12"/>
  <c r="X3344" i="12"/>
  <c r="X3353" i="12"/>
  <c r="X3126" i="12"/>
  <c r="X3330" i="12"/>
  <c r="X3193" i="12"/>
  <c r="X3390" i="12"/>
  <c r="X3271" i="12"/>
  <c r="X3327" i="12"/>
  <c r="X3242" i="12"/>
  <c r="X3200" i="12"/>
  <c r="X3130" i="12"/>
  <c r="X3340" i="12"/>
  <c r="X3389" i="12"/>
  <c r="X3234" i="12"/>
  <c r="X3363" i="12"/>
  <c r="X3226" i="12"/>
  <c r="X3370" i="12"/>
  <c r="X3129" i="12"/>
  <c r="X3188" i="12"/>
  <c r="X3245" i="12"/>
  <c r="X3153" i="12"/>
  <c r="X3307" i="12"/>
  <c r="X3437" i="12"/>
  <c r="X3250" i="12"/>
  <c r="X3255" i="12"/>
  <c r="X3299" i="12"/>
  <c r="X3334" i="12"/>
  <c r="X3140" i="12"/>
  <c r="X3244" i="12"/>
  <c r="X3148" i="12"/>
  <c r="X3321" i="12"/>
  <c r="X3313" i="12"/>
  <c r="X3361" i="12"/>
  <c r="X3125" i="12"/>
  <c r="X3277" i="12"/>
  <c r="X3328" i="12"/>
  <c r="X3301" i="12"/>
  <c r="X3314" i="12"/>
  <c r="X3372" i="12"/>
  <c r="X3225" i="12"/>
  <c r="X3281" i="12"/>
  <c r="X3288" i="12"/>
  <c r="X3325" i="12"/>
  <c r="X3185" i="12"/>
  <c r="X3196" i="12"/>
  <c r="X3316" i="12"/>
  <c r="X3284" i="12"/>
  <c r="X3159" i="12"/>
  <c r="X3287" i="12"/>
  <c r="X3145" i="12"/>
  <c r="X3331" i="12"/>
  <c r="X3315" i="12"/>
  <c r="X3366" i="12"/>
  <c r="X3172" i="12"/>
  <c r="X3219" i="12"/>
  <c r="X3404" i="12"/>
  <c r="X3355" i="12"/>
  <c r="X3323" i="12"/>
  <c r="X3243" i="12"/>
  <c r="X3213" i="12"/>
  <c r="X3237" i="12"/>
  <c r="X3290" i="12"/>
  <c r="X3280" i="12"/>
  <c r="X3246" i="12"/>
  <c r="X3201" i="12"/>
  <c r="X3171" i="12"/>
  <c r="X3265" i="12"/>
  <c r="X3260" i="12"/>
  <c r="X3139" i="12"/>
  <c r="X3168" i="12"/>
  <c r="X3352" i="12"/>
  <c r="X3317" i="12"/>
  <c r="X3418" i="12"/>
  <c r="X3343" i="12"/>
  <c r="X3157" i="12"/>
  <c r="X3329" i="12"/>
  <c r="X3409" i="12"/>
  <c r="X3249" i="12"/>
  <c r="X3174" i="12"/>
  <c r="X3268" i="12"/>
  <c r="X3211" i="12"/>
  <c r="X3198" i="12"/>
  <c r="X3189" i="12"/>
  <c r="X3232" i="12"/>
  <c r="X3210" i="12"/>
  <c r="X3259" i="12"/>
  <c r="X3306" i="12"/>
  <c r="X3356" i="12"/>
  <c r="X3123" i="12"/>
  <c r="X3326" i="12"/>
  <c r="X3143" i="12"/>
  <c r="X3310" i="12"/>
  <c r="X3302" i="12"/>
  <c r="X3388" i="12"/>
  <c r="X3158" i="12"/>
  <c r="X3335" i="12"/>
  <c r="X3166" i="12"/>
  <c r="X3202" i="12"/>
  <c r="X3294" i="12"/>
  <c r="X3324" i="12"/>
  <c r="X3279" i="12"/>
  <c r="X3164" i="12"/>
  <c r="X3276" i="12"/>
  <c r="X3184" i="12"/>
  <c r="X3286" i="12"/>
  <c r="X3183" i="12"/>
  <c r="X3304" i="12"/>
  <c r="X3267" i="12"/>
  <c r="X3124" i="12"/>
  <c r="X3339" i="12"/>
  <c r="X3151" i="12"/>
  <c r="X3147" i="12"/>
  <c r="X3253" i="12"/>
  <c r="X3241" i="12"/>
  <c r="X3347" i="12"/>
  <c r="X3240" i="12"/>
  <c r="X3187" i="12"/>
  <c r="X3312" i="12"/>
  <c r="X3190" i="12"/>
  <c r="X3278" i="12"/>
  <c r="X3179" i="12"/>
  <c r="X3212" i="12"/>
  <c r="X3305" i="12"/>
  <c r="X3233" i="12"/>
  <c r="X3377" i="12"/>
  <c r="X3297" i="12"/>
  <c r="X3337" i="12"/>
  <c r="X3273" i="12"/>
  <c r="X3311" i="12"/>
  <c r="X3220" i="12"/>
  <c r="X3182" i="12"/>
  <c r="X3178" i="12"/>
  <c r="X3135" i="12"/>
  <c r="X3137" i="12"/>
  <c r="X3252" i="12"/>
  <c r="X3197" i="12"/>
  <c r="X3152" i="12"/>
  <c r="X3181" i="12"/>
  <c r="X3258" i="12"/>
  <c r="X3269" i="12"/>
  <c r="X3205" i="12"/>
  <c r="X3199" i="12"/>
  <c r="X3298" i="12"/>
  <c r="X3348" i="12"/>
  <c r="X3214" i="12"/>
  <c r="X3235" i="12"/>
  <c r="X3336" i="12"/>
  <c r="X3407" i="12"/>
  <c r="X3230" i="12"/>
  <c r="X3292" i="12"/>
  <c r="X3218" i="12"/>
  <c r="X3144" i="12"/>
  <c r="X3173" i="12"/>
  <c r="X3300" i="12"/>
  <c r="X3263" i="12"/>
  <c r="X3308" i="12"/>
  <c r="X3266" i="12"/>
  <c r="X3408" i="12"/>
  <c r="X3221" i="12"/>
  <c r="X3293" i="12"/>
  <c r="X3207" i="12"/>
  <c r="X3358" i="12"/>
  <c r="X3254" i="12"/>
  <c r="X3203" i="12"/>
  <c r="X3231" i="12"/>
  <c r="X3215" i="12"/>
  <c r="X3248" i="12"/>
  <c r="X3094" i="12"/>
  <c r="X3007" i="12"/>
  <c r="X3074" i="12"/>
  <c r="X3050" i="12"/>
  <c r="X2941" i="12"/>
  <c r="X3134" i="12"/>
  <c r="X3275" i="12"/>
  <c r="X3191" i="12"/>
  <c r="X2996" i="12"/>
  <c r="X2940" i="12"/>
  <c r="X3045" i="12"/>
  <c r="X2882" i="12"/>
  <c r="X3194" i="12"/>
  <c r="X3216" i="12"/>
  <c r="X3136" i="12"/>
  <c r="X3119" i="12"/>
  <c r="X3261" i="12"/>
  <c r="X3228" i="12"/>
  <c r="X3224" i="12"/>
  <c r="X3177" i="12"/>
  <c r="X3398" i="12"/>
  <c r="X3354" i="12"/>
  <c r="X3351" i="12"/>
  <c r="X3072" i="12"/>
  <c r="X3322" i="12"/>
  <c r="X3053" i="12"/>
  <c r="X2912" i="12"/>
  <c r="X2989" i="12"/>
  <c r="X3098" i="12"/>
  <c r="X2935" i="12"/>
  <c r="X3291" i="12"/>
  <c r="X3247" i="12"/>
  <c r="X3131" i="12"/>
  <c r="X2915" i="12"/>
  <c r="X2939" i="12"/>
  <c r="X3110" i="12"/>
  <c r="X3338" i="12"/>
  <c r="X3342" i="12"/>
  <c r="X3238" i="12"/>
  <c r="X3320" i="12"/>
  <c r="X3206" i="12"/>
  <c r="X3055" i="12"/>
  <c r="X3022" i="12"/>
  <c r="X2918" i="12"/>
  <c r="X3359" i="12"/>
  <c r="X3264" i="12"/>
  <c r="X3222" i="12"/>
  <c r="X3122" i="12"/>
  <c r="X3015" i="12"/>
  <c r="X3023" i="12"/>
  <c r="X2928" i="12"/>
  <c r="X2943" i="12"/>
  <c r="X3403" i="12"/>
  <c r="X3309" i="12"/>
  <c r="X3150" i="12"/>
  <c r="X3160" i="12"/>
  <c r="X3272" i="12"/>
  <c r="X3103" i="12"/>
  <c r="X3096" i="12"/>
  <c r="X3062" i="12"/>
  <c r="X2922" i="12"/>
  <c r="X3121" i="12"/>
  <c r="X3138" i="12"/>
  <c r="X3132" i="12"/>
  <c r="X3333" i="12"/>
  <c r="X3195" i="12"/>
  <c r="X3256" i="12"/>
  <c r="X3029" i="12"/>
  <c r="X3046" i="12"/>
  <c r="X3285" i="12"/>
  <c r="X3251" i="12"/>
  <c r="X3120" i="12"/>
  <c r="X3013" i="12"/>
  <c r="X3176" i="12"/>
  <c r="X3079" i="12"/>
  <c r="X2886" i="12"/>
  <c r="X2892" i="12"/>
  <c r="X2921" i="12"/>
  <c r="X2916" i="12"/>
  <c r="X2970" i="12"/>
  <c r="X3100" i="12"/>
  <c r="X3039" i="12"/>
  <c r="X3146" i="12"/>
  <c r="X3056" i="12"/>
  <c r="X2901" i="12"/>
  <c r="X3042" i="12"/>
  <c r="X2938" i="12"/>
  <c r="X3019" i="12"/>
  <c r="X2987" i="12"/>
  <c r="X3010" i="12"/>
  <c r="X3087" i="12"/>
  <c r="X2899" i="12"/>
  <c r="X2964" i="12"/>
  <c r="X3088" i="12"/>
  <c r="X3047" i="12"/>
  <c r="X2967" i="12"/>
  <c r="X2984" i="12"/>
  <c r="X2976" i="12"/>
  <c r="X2926" i="12"/>
  <c r="X2960" i="12"/>
  <c r="X3162" i="12"/>
  <c r="X3092" i="12"/>
  <c r="X2957" i="12"/>
  <c r="X2956" i="12"/>
  <c r="X3097" i="12"/>
  <c r="X3044" i="12"/>
  <c r="X2959" i="12"/>
  <c r="X2936" i="12"/>
  <c r="X2888" i="12"/>
  <c r="X3109" i="12"/>
  <c r="X2885" i="12"/>
  <c r="X3084" i="12"/>
  <c r="X3069" i="12"/>
  <c r="X3051" i="12"/>
  <c r="X2893" i="12"/>
  <c r="X3067" i="12"/>
  <c r="X2955" i="12"/>
  <c r="X3005" i="12"/>
  <c r="X2951" i="12"/>
  <c r="X2931" i="12"/>
  <c r="X2973" i="12"/>
  <c r="X2980" i="12"/>
  <c r="X3091" i="12"/>
  <c r="X3099" i="12"/>
  <c r="X2962" i="12"/>
  <c r="X3032" i="12"/>
  <c r="X2942" i="12"/>
  <c r="X2983" i="12"/>
  <c r="X3163" i="12"/>
  <c r="X3037" i="12"/>
  <c r="X2898" i="12"/>
  <c r="X2932" i="12"/>
  <c r="X3114" i="12"/>
  <c r="X2949" i="12"/>
  <c r="X3036" i="12"/>
  <c r="X2990" i="12"/>
  <c r="X3076" i="12"/>
  <c r="X3002" i="12"/>
  <c r="X3095" i="12"/>
  <c r="X3040" i="12"/>
  <c r="X2927" i="12"/>
  <c r="X2930" i="12"/>
  <c r="X3239" i="12"/>
  <c r="X2891" i="12"/>
  <c r="X3089" i="12"/>
  <c r="X3058" i="12"/>
  <c r="X2994" i="12"/>
  <c r="X3073" i="12"/>
  <c r="X2988" i="12"/>
  <c r="X2911" i="12"/>
  <c r="X3128" i="12"/>
  <c r="X2950" i="12"/>
  <c r="X2979" i="12"/>
  <c r="X2881" i="12"/>
  <c r="X3001" i="12"/>
  <c r="X2963" i="12"/>
  <c r="X2933" i="12"/>
  <c r="X3106" i="12"/>
  <c r="X2947" i="12"/>
  <c r="X3080" i="12"/>
  <c r="X2907" i="12"/>
  <c r="X3063" i="12"/>
  <c r="X3068" i="12"/>
  <c r="X3141" i="12"/>
  <c r="X3133" i="12"/>
  <c r="X2909" i="12"/>
  <c r="X3075" i="12"/>
  <c r="X3016" i="12"/>
  <c r="X2908" i="12"/>
  <c r="X2974" i="12"/>
  <c r="X3167" i="12"/>
  <c r="X3208" i="12"/>
  <c r="X3070" i="12"/>
  <c r="X2965" i="12"/>
  <c r="X2924" i="12"/>
  <c r="X2982" i="12"/>
  <c r="X3059" i="12"/>
  <c r="X3048" i="12"/>
  <c r="X2937" i="12"/>
  <c r="X2902" i="12"/>
  <c r="X2993" i="12"/>
  <c r="X3071" i="12"/>
  <c r="X3081" i="12"/>
  <c r="X2890" i="12"/>
  <c r="X3077" i="12"/>
  <c r="X3014" i="12"/>
  <c r="X2894" i="12"/>
  <c r="X2920" i="12"/>
  <c r="X3028" i="12"/>
  <c r="X3054" i="12"/>
  <c r="X3038" i="12"/>
  <c r="X3004" i="12"/>
  <c r="X3082" i="12"/>
  <c r="X2944" i="12"/>
  <c r="X3127" i="12"/>
  <c r="X3090" i="12"/>
  <c r="X3057" i="12"/>
  <c r="X2998" i="12"/>
  <c r="X2917" i="12"/>
  <c r="X2903" i="12"/>
  <c r="X3025" i="12"/>
  <c r="X3027" i="12"/>
  <c r="X2904" i="12"/>
  <c r="X2977" i="12"/>
  <c r="X3009" i="12"/>
  <c r="X2961" i="12"/>
  <c r="X3065" i="12"/>
  <c r="X3105" i="12"/>
  <c r="X3086" i="12"/>
  <c r="X3102" i="12"/>
  <c r="X3064" i="12"/>
  <c r="X3033" i="12"/>
  <c r="X3035" i="12"/>
  <c r="X2897" i="12"/>
  <c r="X2905" i="12"/>
  <c r="X2914" i="12"/>
  <c r="X3041" i="12"/>
  <c r="X3115" i="12"/>
  <c r="X3078" i="12"/>
  <c r="X2900" i="12"/>
  <c r="X2972" i="12"/>
  <c r="X2995" i="12"/>
  <c r="X2971" i="12"/>
  <c r="X3117" i="12"/>
  <c r="X2934" i="12"/>
  <c r="X3031" i="12"/>
  <c r="X3083" i="12"/>
  <c r="X3021" i="12"/>
  <c r="X2946" i="12"/>
  <c r="X3008" i="12"/>
  <c r="X3111" i="12"/>
  <c r="X3020" i="12"/>
  <c r="X2948" i="12"/>
  <c r="X3003" i="12"/>
  <c r="X3108" i="12"/>
  <c r="X2929" i="12"/>
  <c r="X3043" i="12"/>
  <c r="X2952" i="12"/>
  <c r="X3170" i="12"/>
  <c r="X2999" i="12"/>
  <c r="X3107" i="12"/>
  <c r="X3011" i="12"/>
  <c r="X2954" i="12"/>
  <c r="X2777" i="12"/>
  <c r="X2838" i="12"/>
  <c r="X2853" i="12"/>
  <c r="X2877" i="12"/>
  <c r="X2806" i="12"/>
  <c r="X2846" i="12"/>
  <c r="X2819" i="12"/>
  <c r="X2859" i="12"/>
  <c r="X2913" i="12"/>
  <c r="X2985" i="12"/>
  <c r="X2895" i="12"/>
  <c r="X2810" i="12"/>
  <c r="X2849" i="12"/>
  <c r="X3155" i="12"/>
  <c r="X2986" i="12"/>
  <c r="X3006" i="12"/>
  <c r="X3034" i="12"/>
  <c r="X2945" i="12"/>
  <c r="X2966" i="12"/>
  <c r="X2910" i="12"/>
  <c r="X2925" i="12"/>
  <c r="X2775" i="12"/>
  <c r="X2870" i="12"/>
  <c r="X2878" i="12"/>
  <c r="X2790" i="12"/>
  <c r="X3165" i="12"/>
  <c r="X3000" i="12"/>
  <c r="X2889" i="12"/>
  <c r="X3104" i="12"/>
  <c r="X3012" i="12"/>
  <c r="X2997" i="12"/>
  <c r="X2958" i="12"/>
  <c r="X2839" i="12"/>
  <c r="X2796" i="12"/>
  <c r="X2863" i="12"/>
  <c r="X2767" i="12"/>
  <c r="X2748" i="12"/>
  <c r="X2776" i="12"/>
  <c r="X3030" i="12"/>
  <c r="X2975" i="12"/>
  <c r="X3085" i="12"/>
  <c r="X2883" i="12"/>
  <c r="X3066" i="12"/>
  <c r="X2919" i="12"/>
  <c r="X2763" i="12"/>
  <c r="X2826" i="12"/>
  <c r="X3118" i="12"/>
  <c r="X2968" i="12"/>
  <c r="X3093" i="12"/>
  <c r="X2848" i="12"/>
  <c r="X2858" i="12"/>
  <c r="X2778" i="12"/>
  <c r="X2825" i="12"/>
  <c r="X2906" i="12"/>
  <c r="X3112" i="12"/>
  <c r="X2884" i="12"/>
  <c r="X2923" i="12"/>
  <c r="X2953" i="12"/>
  <c r="X2992" i="12"/>
  <c r="X2851" i="12"/>
  <c r="X2782" i="12"/>
  <c r="X2766" i="12"/>
  <c r="X2827" i="12"/>
  <c r="X3113" i="12"/>
  <c r="X3018" i="12"/>
  <c r="X2832" i="12"/>
  <c r="X2821" i="12"/>
  <c r="X2857" i="12"/>
  <c r="X3061" i="12"/>
  <c r="X3049" i="12"/>
  <c r="X2991" i="12"/>
  <c r="X2887" i="12"/>
  <c r="X3116" i="12"/>
  <c r="X3026" i="12"/>
  <c r="X2969" i="12"/>
  <c r="X2800" i="12"/>
  <c r="X3060" i="12"/>
  <c r="X3101" i="12"/>
  <c r="X3017" i="12"/>
  <c r="X2981" i="12"/>
  <c r="X3052" i="12"/>
  <c r="X2978" i="12"/>
  <c r="X2852" i="12"/>
  <c r="X2869" i="12"/>
  <c r="X2785" i="12"/>
  <c r="X2830" i="12"/>
  <c r="X2816" i="12"/>
  <c r="X3024" i="12"/>
  <c r="X2850" i="12"/>
  <c r="X2867" i="12"/>
  <c r="X2822" i="12"/>
  <c r="X2820" i="12"/>
  <c r="X2873" i="12"/>
  <c r="X2802" i="12"/>
  <c r="X2793" i="12"/>
  <c r="X2808" i="12"/>
  <c r="X2657" i="12"/>
  <c r="X2693" i="12"/>
  <c r="X2576" i="12"/>
  <c r="X2794" i="12"/>
  <c r="X2817" i="12"/>
  <c r="X2809" i="12"/>
  <c r="X2864" i="12"/>
  <c r="X2845" i="12"/>
  <c r="X2831" i="12"/>
  <c r="X2871" i="12"/>
  <c r="X2813" i="12"/>
  <c r="X2762" i="12"/>
  <c r="X2774" i="12"/>
  <c r="X2805" i="12"/>
  <c r="X2835" i="12"/>
  <c r="X2811" i="12"/>
  <c r="X2872" i="12"/>
  <c r="X2896" i="12"/>
  <c r="X2824" i="12"/>
  <c r="X2855" i="12"/>
  <c r="X2795" i="12"/>
  <c r="X2804" i="12"/>
  <c r="X2787" i="12"/>
  <c r="X2799" i="12"/>
  <c r="X2664" i="12"/>
  <c r="X2733" i="12"/>
  <c r="X2679" i="12"/>
  <c r="X2786" i="12"/>
  <c r="X2862" i="12"/>
  <c r="X2764" i="12"/>
  <c r="X2788" i="12"/>
  <c r="X2784" i="12"/>
  <c r="X2880" i="12"/>
  <c r="X2791" i="12"/>
  <c r="X2812" i="12"/>
  <c r="X2771" i="12"/>
  <c r="X2861" i="12"/>
  <c r="X2768" i="12"/>
  <c r="X2828" i="12"/>
  <c r="X2818" i="12"/>
  <c r="X2595" i="12"/>
  <c r="X2739" i="12"/>
  <c r="X2841" i="12"/>
  <c r="X2765" i="12"/>
  <c r="X2875" i="12"/>
  <c r="X2874" i="12"/>
  <c r="X2677" i="12"/>
  <c r="X2702" i="12"/>
  <c r="X2829" i="12"/>
  <c r="X2843" i="12"/>
  <c r="X2807" i="12"/>
  <c r="X2842" i="12"/>
  <c r="X2876" i="12"/>
  <c r="X2854" i="12"/>
  <c r="X2836" i="12"/>
  <c r="X2792" i="12"/>
  <c r="X2840" i="12"/>
  <c r="X2783" i="12"/>
  <c r="X2726" i="12"/>
  <c r="X2690" i="12"/>
  <c r="X2709" i="12"/>
  <c r="X2747" i="12"/>
  <c r="X2815" i="12"/>
  <c r="X2772" i="12"/>
  <c r="X2879" i="12"/>
  <c r="X2847" i="12"/>
  <c r="X2860" i="12"/>
  <c r="X2789" i="12"/>
  <c r="X2643" i="12"/>
  <c r="X2834" i="12"/>
  <c r="X2781" i="12"/>
  <c r="X2773" i="12"/>
  <c r="X2798" i="12"/>
  <c r="X2803" i="12"/>
  <c r="X2865" i="12"/>
  <c r="X2868" i="12"/>
  <c r="X2823" i="12"/>
  <c r="X2856" i="12"/>
  <c r="X2649" i="12"/>
  <c r="X2769" i="12"/>
  <c r="X2654" i="12"/>
  <c r="X2687" i="12"/>
  <c r="X2667" i="12"/>
  <c r="X2711" i="12"/>
  <c r="X2674" i="12"/>
  <c r="X2699" i="12"/>
  <c r="X2715" i="12"/>
  <c r="X2662" i="12"/>
  <c r="X2730" i="12"/>
  <c r="X2696" i="12"/>
  <c r="X2727" i="12"/>
  <c r="X2661" i="12"/>
  <c r="X2779" i="12"/>
  <c r="X2833" i="12"/>
  <c r="X2738" i="12"/>
  <c r="X2593" i="12"/>
  <c r="X2710" i="12"/>
  <c r="X2735" i="12"/>
  <c r="X2814" i="12"/>
  <c r="X2734" i="12"/>
  <c r="X2673" i="12"/>
  <c r="X2844" i="12"/>
  <c r="X2706" i="12"/>
  <c r="X2703" i="12"/>
  <c r="X2694" i="12"/>
  <c r="X2741" i="12"/>
  <c r="X2756" i="12"/>
  <c r="X2837" i="12"/>
  <c r="X2722" i="12"/>
  <c r="X2588" i="12"/>
  <c r="X2701" i="12"/>
  <c r="X2737" i="12"/>
  <c r="X2692" i="12"/>
  <c r="X2757" i="12"/>
  <c r="X2780" i="12"/>
  <c r="X2683" i="12"/>
  <c r="X2680" i="12"/>
  <c r="X2665" i="12"/>
  <c r="X2740" i="12"/>
  <c r="X2675" i="12"/>
  <c r="X2686" i="12"/>
  <c r="X2704" i="12"/>
  <c r="X2746" i="12"/>
  <c r="X2644" i="12"/>
  <c r="X2682" i="12"/>
  <c r="X2647" i="12"/>
  <c r="X2653" i="12"/>
  <c r="X2642" i="12"/>
  <c r="X2716" i="12"/>
  <c r="X2656" i="12"/>
  <c r="X2797" i="12"/>
  <c r="X2744" i="12"/>
  <c r="X2652" i="12"/>
  <c r="X2713" i="12"/>
  <c r="X2568" i="12"/>
  <c r="X2666" i="12"/>
  <c r="X2752" i="12"/>
  <c r="X2648" i="12"/>
  <c r="X2749" i="12"/>
  <c r="X2751" i="12"/>
  <c r="X2770" i="12"/>
  <c r="X2641" i="12"/>
  <c r="X2688" i="12"/>
  <c r="X2731" i="12"/>
  <c r="X2684" i="12"/>
  <c r="X2678" i="12"/>
  <c r="X2720" i="12"/>
  <c r="X2697" i="12"/>
  <c r="X2567" i="12"/>
  <c r="X2866" i="12"/>
  <c r="X2645" i="12"/>
  <c r="X2743" i="12"/>
  <c r="X2732" i="12"/>
  <c r="X2681" i="12"/>
  <c r="X2760" i="12"/>
  <c r="X2723" i="12"/>
  <c r="X2728" i="12"/>
  <c r="X2659" i="12"/>
  <c r="X2698" i="12"/>
  <c r="X2717" i="12"/>
  <c r="X2725" i="12"/>
  <c r="X2600" i="12"/>
  <c r="X2707" i="12"/>
  <c r="X2721" i="12"/>
  <c r="X2700" i="12"/>
  <c r="X2691" i="12"/>
  <c r="X2660" i="12"/>
  <c r="X2672" i="12"/>
  <c r="X2724" i="12"/>
  <c r="X2689" i="12"/>
  <c r="X2559" i="12"/>
  <c r="X2745" i="12"/>
  <c r="X2650" i="12"/>
  <c r="X2718" i="12"/>
  <c r="X2714" i="12"/>
  <c r="X2671" i="12"/>
  <c r="X2646" i="12"/>
  <c r="X2754" i="12"/>
  <c r="X2801" i="12"/>
  <c r="X2663" i="12"/>
  <c r="X2753" i="12"/>
  <c r="X2708" i="12"/>
  <c r="X2750" i="12"/>
  <c r="X2668" i="12"/>
  <c r="X2629" i="12"/>
  <c r="X2736" i="12"/>
  <c r="X2655" i="12"/>
  <c r="X2758" i="12"/>
  <c r="X2685" i="12"/>
  <c r="X2729" i="12"/>
  <c r="X2761" i="12"/>
  <c r="X2632" i="12"/>
  <c r="X2586" i="12"/>
  <c r="X2443" i="12"/>
  <c r="X2602" i="12"/>
  <c r="X2473" i="12"/>
  <c r="X2618" i="12"/>
  <c r="X2631" i="12"/>
  <c r="X2566" i="12"/>
  <c r="X2523" i="12"/>
  <c r="X2705" i="12"/>
  <c r="X2541" i="12"/>
  <c r="X2676" i="12"/>
  <c r="X2574" i="12"/>
  <c r="X2561" i="12"/>
  <c r="X2496" i="12"/>
  <c r="X2604" i="12"/>
  <c r="X2695" i="12"/>
  <c r="X2583" i="12"/>
  <c r="X2669" i="12"/>
  <c r="X2755" i="12"/>
  <c r="X2670" i="12"/>
  <c r="X2639" i="12"/>
  <c r="X2548" i="12"/>
  <c r="X2526" i="12"/>
  <c r="X2591" i="12"/>
  <c r="X2584" i="12"/>
  <c r="X2562" i="12"/>
  <c r="X2560" i="12"/>
  <c r="X2625" i="12"/>
  <c r="X2759" i="12"/>
  <c r="X2658" i="12"/>
  <c r="X2572" i="12"/>
  <c r="X2512" i="12"/>
  <c r="X2640" i="12"/>
  <c r="X2543" i="12"/>
  <c r="X2626" i="12"/>
  <c r="X2582" i="12"/>
  <c r="X2569" i="12"/>
  <c r="X2719" i="12"/>
  <c r="X2546" i="12"/>
  <c r="X2403" i="12"/>
  <c r="X2545" i="12"/>
  <c r="X2635" i="12"/>
  <c r="X2530" i="12"/>
  <c r="X2613" i="12"/>
  <c r="X2628" i="12"/>
  <c r="X2603" i="12"/>
  <c r="X2594" i="12"/>
  <c r="X2551" i="12"/>
  <c r="X2615" i="12"/>
  <c r="X2634" i="12"/>
  <c r="X2621" i="12"/>
  <c r="X2712" i="12"/>
  <c r="X2547" i="12"/>
  <c r="X2537" i="12"/>
  <c r="X2549" i="12"/>
  <c r="X2521" i="12"/>
  <c r="X2638" i="12"/>
  <c r="X2596" i="12"/>
  <c r="X2610" i="12"/>
  <c r="X2587" i="12"/>
  <c r="X2742" i="12"/>
  <c r="X2531" i="12"/>
  <c r="X2590" i="12"/>
  <c r="X2589" i="12"/>
  <c r="X2575" i="12"/>
  <c r="X2598" i="12"/>
  <c r="X2624" i="12"/>
  <c r="X2536" i="12"/>
  <c r="X2580" i="12"/>
  <c r="X2581" i="12"/>
  <c r="X2534" i="12"/>
  <c r="X2651" i="12"/>
  <c r="X2553" i="12"/>
  <c r="X2637" i="12"/>
  <c r="X2619" i="12"/>
  <c r="X2601" i="12"/>
  <c r="X2592" i="12"/>
  <c r="X2579" i="12"/>
  <c r="X2627" i="12"/>
  <c r="X2555" i="12"/>
  <c r="X2614" i="12"/>
  <c r="X2577" i="12"/>
  <c r="X2597" i="12"/>
  <c r="X2554" i="12"/>
  <c r="X2539" i="12"/>
  <c r="X2563" i="12"/>
  <c r="X2607" i="12"/>
  <c r="X2532" i="12"/>
  <c r="X2573" i="12"/>
  <c r="X2450" i="12"/>
  <c r="X2305" i="12"/>
  <c r="X2564" i="12"/>
  <c r="X2609" i="12"/>
  <c r="X2622" i="12"/>
  <c r="X2571" i="12"/>
  <c r="X2524" i="12"/>
  <c r="X2570" i="12"/>
  <c r="X2540" i="12"/>
  <c r="X2633" i="12"/>
  <c r="X2513" i="12"/>
  <c r="X2498" i="12"/>
  <c r="X2328" i="12"/>
  <c r="X2404" i="12"/>
  <c r="X2459" i="12"/>
  <c r="X2505" i="12"/>
  <c r="X2506" i="12"/>
  <c r="X2429" i="12"/>
  <c r="X2487" i="12"/>
  <c r="X2465" i="12"/>
  <c r="X2420" i="12"/>
  <c r="X2552" i="12"/>
  <c r="X2608" i="12"/>
  <c r="X2556" i="12"/>
  <c r="X2415" i="12"/>
  <c r="X2558" i="12"/>
  <c r="X2510" i="12"/>
  <c r="X2612" i="12"/>
  <c r="X2418" i="12"/>
  <c r="X2475" i="12"/>
  <c r="X2451" i="12"/>
  <c r="X2461" i="12"/>
  <c r="X2440" i="12"/>
  <c r="X2283" i="12"/>
  <c r="X2405" i="12"/>
  <c r="X2320" i="12"/>
  <c r="X2527" i="12"/>
  <c r="X2630" i="12"/>
  <c r="X2578" i="12"/>
  <c r="X2617" i="12"/>
  <c r="X2493" i="12"/>
  <c r="X2501" i="12"/>
  <c r="X2606" i="12"/>
  <c r="X2528" i="12"/>
  <c r="X2616" i="12"/>
  <c r="X2529" i="12"/>
  <c r="X2453" i="12"/>
  <c r="X2439" i="12"/>
  <c r="X2474" i="12"/>
  <c r="X2425" i="12"/>
  <c r="X2620" i="12"/>
  <c r="X2516" i="12"/>
  <c r="X2542" i="12"/>
  <c r="X2538" i="12"/>
  <c r="X2611" i="12"/>
  <c r="X2525" i="12"/>
  <c r="X2605" i="12"/>
  <c r="X2565" i="12"/>
  <c r="X2557" i="12"/>
  <c r="X2544" i="12"/>
  <c r="X2636" i="12"/>
  <c r="X2447" i="12"/>
  <c r="X2478" i="12"/>
  <c r="X2533" i="12"/>
  <c r="X2522" i="12"/>
  <c r="X2550" i="12"/>
  <c r="X2441" i="12"/>
  <c r="X2349" i="12"/>
  <c r="X2444" i="12"/>
  <c r="X2417" i="12"/>
  <c r="X2485" i="12"/>
  <c r="X2369" i="12"/>
  <c r="X2407" i="12"/>
  <c r="X2426" i="12"/>
  <c r="X2476" i="12"/>
  <c r="X2448" i="12"/>
  <c r="X2224" i="12"/>
  <c r="X2312" i="12"/>
  <c r="X2389" i="12"/>
  <c r="X2416" i="12"/>
  <c r="X2431" i="12"/>
  <c r="X2302" i="12"/>
  <c r="X2378" i="12"/>
  <c r="X2298" i="12"/>
  <c r="X2445" i="12"/>
  <c r="X2507" i="12"/>
  <c r="X2422" i="12"/>
  <c r="X2424" i="12"/>
  <c r="X2410" i="12"/>
  <c r="X2452" i="12"/>
  <c r="X2468" i="12"/>
  <c r="X2515" i="12"/>
  <c r="X2585" i="12"/>
  <c r="X2503" i="12"/>
  <c r="X2401" i="12"/>
  <c r="X2300" i="12"/>
  <c r="X2315" i="12"/>
  <c r="X2483" i="12"/>
  <c r="X2504" i="12"/>
  <c r="X2500" i="12"/>
  <c r="X2230" i="12"/>
  <c r="X2207" i="12"/>
  <c r="X2438" i="12"/>
  <c r="X2486" i="12"/>
  <c r="X2428" i="12"/>
  <c r="X2454" i="12"/>
  <c r="X2488" i="12"/>
  <c r="X2434" i="12"/>
  <c r="X2449" i="12"/>
  <c r="X2499" i="12"/>
  <c r="X2406" i="12"/>
  <c r="X2491" i="12"/>
  <c r="X2509" i="12"/>
  <c r="X2460" i="12"/>
  <c r="X2421" i="12"/>
  <c r="X2338" i="12"/>
  <c r="X2353" i="12"/>
  <c r="X2384" i="12"/>
  <c r="X2400" i="12"/>
  <c r="X2467" i="12"/>
  <c r="X2413" i="12"/>
  <c r="X2511" i="12"/>
  <c r="X2427" i="12"/>
  <c r="X2364" i="12"/>
  <c r="X2458" i="12"/>
  <c r="X2471" i="12"/>
  <c r="X2519" i="12"/>
  <c r="X2482" i="12"/>
  <c r="X2423" i="12"/>
  <c r="X2502" i="12"/>
  <c r="X2495" i="12"/>
  <c r="X2323" i="12"/>
  <c r="X2291" i="12"/>
  <c r="X2430" i="12"/>
  <c r="X2462" i="12"/>
  <c r="X2408" i="12"/>
  <c r="X2477" i="12"/>
  <c r="X2497" i="12"/>
  <c r="X2466" i="12"/>
  <c r="X2492" i="12"/>
  <c r="X2623" i="12"/>
  <c r="X2489" i="12"/>
  <c r="X2463" i="12"/>
  <c r="X2435" i="12"/>
  <c r="X2490" i="12"/>
  <c r="X2341" i="12"/>
  <c r="X2262" i="12"/>
  <c r="X2535" i="12"/>
  <c r="X2599" i="12"/>
  <c r="X2520" i="12"/>
  <c r="X2446" i="12"/>
  <c r="X2457" i="12"/>
  <c r="X2437" i="12"/>
  <c r="X2470" i="12"/>
  <c r="X2386" i="12"/>
  <c r="X2412" i="12"/>
  <c r="X2436" i="12"/>
  <c r="X2316" i="12"/>
  <c r="X2329" i="12"/>
  <c r="X2248" i="12"/>
  <c r="X2293" i="12"/>
  <c r="X2295" i="12"/>
  <c r="X2330" i="12"/>
  <c r="X2299" i="12"/>
  <c r="X2324" i="12"/>
  <c r="X2518" i="12"/>
  <c r="X2481" i="12"/>
  <c r="X2343" i="12"/>
  <c r="X2356" i="12"/>
  <c r="X2319" i="12"/>
  <c r="X2275" i="12"/>
  <c r="X2346" i="12"/>
  <c r="X2333" i="12"/>
  <c r="X2363" i="12"/>
  <c r="X2392" i="12"/>
  <c r="X2193" i="12"/>
  <c r="X2365" i="12"/>
  <c r="X2380" i="12"/>
  <c r="X2314" i="12"/>
  <c r="X2308" i="12"/>
  <c r="X2433" i="12"/>
  <c r="X2456" i="12"/>
  <c r="X2249" i="12"/>
  <c r="X2351" i="12"/>
  <c r="X2199" i="12"/>
  <c r="X2368" i="12"/>
  <c r="X2340" i="12"/>
  <c r="X2419" i="12"/>
  <c r="X2321" i="12"/>
  <c r="X2379" i="12"/>
  <c r="X2270" i="12"/>
  <c r="X2296" i="12"/>
  <c r="X2514" i="12"/>
  <c r="X2402" i="12"/>
  <c r="X2367" i="12"/>
  <c r="X2245" i="12"/>
  <c r="X2357" i="12"/>
  <c r="X2480" i="12"/>
  <c r="X2313" i="12"/>
  <c r="X2362" i="12"/>
  <c r="X2301" i="12"/>
  <c r="X2334" i="12"/>
  <c r="X2327" i="12"/>
  <c r="X2332" i="12"/>
  <c r="X2347" i="12"/>
  <c r="X2246" i="12"/>
  <c r="X2358" i="12"/>
  <c r="X2387" i="12"/>
  <c r="X2366" i="12"/>
  <c r="X2318" i="12"/>
  <c r="X2273" i="12"/>
  <c r="X2484" i="12"/>
  <c r="X2307" i="12"/>
  <c r="X2399" i="12"/>
  <c r="X2391" i="12"/>
  <c r="X2326" i="12"/>
  <c r="X2215" i="12"/>
  <c r="X2469" i="12"/>
  <c r="X2479" i="12"/>
  <c r="X2409" i="12"/>
  <c r="X2345" i="12"/>
  <c r="X2395" i="12"/>
  <c r="X2290" i="12"/>
  <c r="X2377" i="12"/>
  <c r="X2331" i="12"/>
  <c r="X2375" i="12"/>
  <c r="X2382" i="12"/>
  <c r="X2337" i="12"/>
  <c r="X2271" i="12"/>
  <c r="X2390" i="12"/>
  <c r="X2464" i="12"/>
  <c r="X2355" i="12"/>
  <c r="X2381" i="12"/>
  <c r="X2372" i="12"/>
  <c r="X2393" i="12"/>
  <c r="X2494" i="12"/>
  <c r="X2442" i="12"/>
  <c r="X2359" i="12"/>
  <c r="X2311" i="12"/>
  <c r="X2396" i="12"/>
  <c r="X2397" i="12"/>
  <c r="X2344" i="12"/>
  <c r="X2374" i="12"/>
  <c r="X2205" i="12"/>
  <c r="X2517" i="12"/>
  <c r="X2508" i="12"/>
  <c r="X2187" i="12"/>
  <c r="X2310" i="12"/>
  <c r="X2411" i="12"/>
  <c r="X2432" i="12"/>
  <c r="X2218" i="12"/>
  <c r="X2398" i="12"/>
  <c r="X2173" i="12"/>
  <c r="X2339" i="12"/>
  <c r="X2455" i="12"/>
  <c r="X2414" i="12"/>
  <c r="X2472" i="12"/>
  <c r="X2304" i="12"/>
  <c r="X2361" i="12"/>
  <c r="X2394" i="12"/>
  <c r="X2220" i="12"/>
  <c r="X2376" i="12"/>
  <c r="X2219" i="12"/>
  <c r="X2348" i="12"/>
  <c r="X2175" i="12"/>
  <c r="X2228" i="12"/>
  <c r="X2269" i="12"/>
  <c r="X2197" i="12"/>
  <c r="X2189" i="12"/>
  <c r="X2208" i="12"/>
  <c r="X2268" i="12"/>
  <c r="X2183" i="12"/>
  <c r="X2251" i="12"/>
  <c r="X2198" i="12"/>
  <c r="X2231" i="12"/>
  <c r="X2373" i="12"/>
  <c r="X2294" i="12"/>
  <c r="X2383" i="12"/>
  <c r="X2161" i="12"/>
  <c r="X2201" i="12"/>
  <c r="X2212" i="12"/>
  <c r="X2259" i="12"/>
  <c r="X2083" i="12"/>
  <c r="X2223" i="12"/>
  <c r="X2171" i="12"/>
  <c r="X2342" i="12"/>
  <c r="X2309" i="12"/>
  <c r="X2285" i="12"/>
  <c r="X2258" i="12"/>
  <c r="X2370" i="12"/>
  <c r="X2325" i="12"/>
  <c r="X2257" i="12"/>
  <c r="X2264" i="12"/>
  <c r="X2192" i="12"/>
  <c r="X2256" i="12"/>
  <c r="X2210" i="12"/>
  <c r="X2317" i="12"/>
  <c r="X2350" i="12"/>
  <c r="X2281" i="12"/>
  <c r="X2185" i="12"/>
  <c r="X2265" i="12"/>
  <c r="X2217" i="12"/>
  <c r="X2284" i="12"/>
  <c r="X2157" i="12"/>
  <c r="X2086" i="12"/>
  <c r="X2172" i="12"/>
  <c r="X2279" i="12"/>
  <c r="X2233" i="12"/>
  <c r="X2252" i="12"/>
  <c r="X2335" i="12"/>
  <c r="X2306" i="12"/>
  <c r="X2292" i="12"/>
  <c r="X2181" i="12"/>
  <c r="X2179" i="12"/>
  <c r="X2371" i="12"/>
  <c r="X2178" i="12"/>
  <c r="X2263" i="12"/>
  <c r="X2241" i="12"/>
  <c r="X2209" i="12"/>
  <c r="X2236" i="12"/>
  <c r="X2206" i="12"/>
  <c r="X2195" i="12"/>
  <c r="X2261" i="12"/>
  <c r="X2286" i="12"/>
  <c r="X2167" i="12"/>
  <c r="X2154" i="12"/>
  <c r="X2352" i="12"/>
  <c r="X2239" i="12"/>
  <c r="X2237" i="12"/>
  <c r="X2213" i="12"/>
  <c r="X2244" i="12"/>
  <c r="X2232" i="12"/>
  <c r="X2238" i="12"/>
  <c r="X2196" i="12"/>
  <c r="X2276" i="12"/>
  <c r="X2267" i="12"/>
  <c r="X2221" i="12"/>
  <c r="X2071" i="12"/>
  <c r="X2203" i="12"/>
  <c r="X2336" i="12"/>
  <c r="X2385" i="12"/>
  <c r="X2078" i="12"/>
  <c r="X2190" i="12"/>
  <c r="X2255" i="12"/>
  <c r="X2240" i="12"/>
  <c r="X2169" i="12"/>
  <c r="X2297" i="12"/>
  <c r="X2084" i="12"/>
  <c r="X2200" i="12"/>
  <c r="X2235" i="12"/>
  <c r="X2063" i="12"/>
  <c r="X2388" i="12"/>
  <c r="X2289" i="12"/>
  <c r="X2227" i="12"/>
  <c r="X2151" i="12"/>
  <c r="X2184" i="12"/>
  <c r="X2191" i="12"/>
  <c r="X2194" i="12"/>
  <c r="X2250" i="12"/>
  <c r="X2360" i="12"/>
  <c r="X2277" i="12"/>
  <c r="X2354" i="12"/>
  <c r="X2229" i="12"/>
  <c r="X2150" i="12"/>
  <c r="X2322" i="12"/>
  <c r="X2303" i="12"/>
  <c r="X2182" i="12"/>
  <c r="X2103" i="12"/>
  <c r="X2117" i="12"/>
  <c r="X2243" i="12"/>
  <c r="X2180" i="12"/>
  <c r="X2177" i="12"/>
  <c r="X2260" i="12"/>
  <c r="X2176" i="12"/>
  <c r="X2115" i="12"/>
  <c r="X2222" i="12"/>
  <c r="X2004" i="12"/>
  <c r="X1999" i="12"/>
  <c r="X2254" i="12"/>
  <c r="X2282" i="12"/>
  <c r="X2146" i="12"/>
  <c r="X2010" i="12"/>
  <c r="X1955" i="12"/>
  <c r="X2225" i="12"/>
  <c r="X2057" i="12"/>
  <c r="X2159" i="12"/>
  <c r="X2090" i="12"/>
  <c r="X2126" i="12"/>
  <c r="X2089" i="12"/>
  <c r="X2056" i="12"/>
  <c r="X2134" i="12"/>
  <c r="X2137" i="12"/>
  <c r="X2288" i="12"/>
  <c r="X2139" i="12"/>
  <c r="X1968" i="12"/>
  <c r="X2131" i="12"/>
  <c r="X2129" i="12"/>
  <c r="X2166" i="12"/>
  <c r="X2049" i="12"/>
  <c r="X2035" i="12"/>
  <c r="X2104" i="12"/>
  <c r="X2133" i="12"/>
  <c r="X2060" i="12"/>
  <c r="X2054" i="12"/>
  <c r="X2202" i="12"/>
  <c r="X2135" i="12"/>
  <c r="X2136" i="12"/>
  <c r="X2168" i="12"/>
  <c r="X1951" i="12"/>
  <c r="X2119" i="12"/>
  <c r="X1988" i="12"/>
  <c r="X1972" i="12"/>
  <c r="X2247" i="12"/>
  <c r="X2080" i="12"/>
  <c r="X2158" i="12"/>
  <c r="X2029" i="12"/>
  <c r="X2097" i="12"/>
  <c r="X2164" i="12"/>
  <c r="X2061" i="12"/>
  <c r="X2082" i="12"/>
  <c r="X2186" i="12"/>
  <c r="X2123" i="12"/>
  <c r="X2149" i="12"/>
  <c r="X2121" i="12"/>
  <c r="X2142" i="12"/>
  <c r="X2125" i="12"/>
  <c r="X2145" i="12"/>
  <c r="X2088" i="12"/>
  <c r="X2216" i="12"/>
  <c r="X2278" i="12"/>
  <c r="X2242" i="12"/>
  <c r="X2138" i="12"/>
  <c r="X2079" i="12"/>
  <c r="X1949" i="12"/>
  <c r="X2148" i="12"/>
  <c r="X2011" i="12"/>
  <c r="X1978" i="12"/>
  <c r="X2107" i="12"/>
  <c r="X2028" i="12"/>
  <c r="X1952" i="12"/>
  <c r="X2163" i="12"/>
  <c r="X2272" i="12"/>
  <c r="X2120" i="12"/>
  <c r="X2069" i="12"/>
  <c r="X2153" i="12"/>
  <c r="X2075" i="12"/>
  <c r="X2110" i="12"/>
  <c r="X2234" i="12"/>
  <c r="X2101" i="12"/>
  <c r="X2124" i="12"/>
  <c r="X2174" i="12"/>
  <c r="X2188" i="12"/>
  <c r="X2287" i="12"/>
  <c r="X2116" i="12"/>
  <c r="X1987" i="12"/>
  <c r="X2132" i="12"/>
  <c r="X2068" i="12"/>
  <c r="X2280" i="12"/>
  <c r="X2105" i="12"/>
  <c r="X2253" i="12"/>
  <c r="X2211" i="12"/>
  <c r="X2274" i="12"/>
  <c r="X2109" i="12"/>
  <c r="X2076" i="12"/>
  <c r="X2015" i="12"/>
  <c r="X2204" i="12"/>
  <c r="X2038" i="12"/>
  <c r="X2226" i="12"/>
  <c r="X2170" i="12"/>
  <c r="X2214" i="12"/>
  <c r="X2266" i="12"/>
  <c r="X2102" i="12"/>
  <c r="X2067" i="12"/>
  <c r="X2106" i="12"/>
  <c r="X2113" i="12"/>
  <c r="X1991" i="12"/>
  <c r="X1982" i="12"/>
  <c r="X2064" i="12"/>
  <c r="X1930" i="12"/>
  <c r="X2160" i="12"/>
  <c r="X2096" i="12"/>
  <c r="X2091" i="12"/>
  <c r="X2042" i="12"/>
  <c r="X2092" i="12"/>
  <c r="X2100" i="12"/>
  <c r="X2162" i="12"/>
  <c r="X1971" i="12"/>
  <c r="X2098" i="12"/>
  <c r="X2165" i="12"/>
  <c r="X2122" i="12"/>
  <c r="X2040" i="12"/>
  <c r="X1984" i="12"/>
  <c r="X1938" i="12"/>
  <c r="X2007" i="12"/>
  <c r="X1940" i="12"/>
  <c r="X1927" i="12"/>
  <c r="X1853" i="12"/>
  <c r="X2140" i="12"/>
  <c r="X2070" i="12"/>
  <c r="X2023" i="12"/>
  <c r="X2020" i="12"/>
  <c r="X1918" i="12"/>
  <c r="X1962" i="12"/>
  <c r="X2073" i="12"/>
  <c r="X2114" i="12"/>
  <c r="X2156" i="12"/>
  <c r="X2059" i="12"/>
  <c r="X2030" i="12"/>
  <c r="X2055" i="12"/>
  <c r="X1929" i="12"/>
  <c r="X1985" i="12"/>
  <c r="X1916" i="12"/>
  <c r="X1993" i="12"/>
  <c r="X2039" i="12"/>
  <c r="X1981" i="12"/>
  <c r="X2085" i="12"/>
  <c r="X2118" i="12"/>
  <c r="X2095" i="12"/>
  <c r="X2143" i="12"/>
  <c r="X2127" i="12"/>
  <c r="X2043" i="12"/>
  <c r="X1906" i="12"/>
  <c r="X1979" i="12"/>
  <c r="X1883" i="12"/>
  <c r="X2074" i="12"/>
  <c r="X2046" i="12"/>
  <c r="X1860" i="12"/>
  <c r="X1888" i="12"/>
  <c r="X1891" i="12"/>
  <c r="X2012" i="12"/>
  <c r="X2066" i="12"/>
  <c r="X2094" i="12"/>
  <c r="X2051" i="12"/>
  <c r="X2141" i="12"/>
  <c r="X2047" i="12"/>
  <c r="X1924" i="12"/>
  <c r="X2112" i="12"/>
  <c r="X2108" i="12"/>
  <c r="X2099" i="12"/>
  <c r="X2032" i="12"/>
  <c r="X2128" i="12"/>
  <c r="X1975" i="12"/>
  <c r="X1969" i="12"/>
  <c r="X1926" i="12"/>
  <c r="X1990" i="12"/>
  <c r="X2152" i="12"/>
  <c r="X2130" i="12"/>
  <c r="X2077" i="12"/>
  <c r="X2111" i="12"/>
  <c r="X2006" i="12"/>
  <c r="X2147" i="12"/>
  <c r="X2053" i="12"/>
  <c r="X1966" i="12"/>
  <c r="X2081" i="12"/>
  <c r="X1998" i="12"/>
  <c r="X1994" i="12"/>
  <c r="X2003" i="12"/>
  <c r="X2018" i="12"/>
  <c r="X1960" i="12"/>
  <c r="X2024" i="12"/>
  <c r="X2037" i="12"/>
  <c r="X1915" i="12"/>
  <c r="X1946" i="12"/>
  <c r="X2155" i="12"/>
  <c r="X1912" i="12"/>
  <c r="X1920" i="12"/>
  <c r="X1953" i="12"/>
  <c r="X1939" i="12"/>
  <c r="X1948" i="12"/>
  <c r="X1857" i="12"/>
  <c r="X1731" i="12"/>
  <c r="X2022" i="12"/>
  <c r="X1880" i="12"/>
  <c r="X2044" i="12"/>
  <c r="X1904" i="12"/>
  <c r="X2017" i="12"/>
  <c r="X1870" i="12"/>
  <c r="X2034" i="12"/>
  <c r="X1902" i="12"/>
  <c r="X1741" i="12"/>
  <c r="X2033" i="12"/>
  <c r="X1950" i="12"/>
  <c r="X1935" i="12"/>
  <c r="X2041" i="12"/>
  <c r="X2014" i="12"/>
  <c r="X1941" i="12"/>
  <c r="X1937" i="12"/>
  <c r="X2021" i="12"/>
  <c r="X2048" i="12"/>
  <c r="X1875" i="12"/>
  <c r="X1932" i="12"/>
  <c r="X1829" i="12"/>
  <c r="X2008" i="12"/>
  <c r="X2036" i="12"/>
  <c r="X1861" i="12"/>
  <c r="X2013" i="12"/>
  <c r="X2027" i="12"/>
  <c r="X1750" i="12"/>
  <c r="X1944" i="12"/>
  <c r="X1961" i="12"/>
  <c r="X2000" i="12"/>
  <c r="X2031" i="12"/>
  <c r="X1858" i="12"/>
  <c r="X1827" i="12"/>
  <c r="X1842" i="12"/>
  <c r="X1777" i="12"/>
  <c r="X1761" i="12"/>
  <c r="X2065" i="12"/>
  <c r="X2087" i="12"/>
  <c r="X1928" i="12"/>
  <c r="X1866" i="12"/>
  <c r="X2001" i="12"/>
  <c r="X2072" i="12"/>
  <c r="X2144" i="12"/>
  <c r="X1947" i="12"/>
  <c r="X1843" i="12"/>
  <c r="X1970" i="12"/>
  <c r="X1899" i="12"/>
  <c r="X1909" i="12"/>
  <c r="X1977" i="12"/>
  <c r="X1868" i="12"/>
  <c r="X1748" i="12"/>
  <c r="X1959" i="12"/>
  <c r="X2045" i="12"/>
  <c r="X2019" i="12"/>
  <c r="X1964" i="12"/>
  <c r="X2002" i="12"/>
  <c r="X1846" i="12"/>
  <c r="X1989" i="12"/>
  <c r="X1882" i="12"/>
  <c r="X1877" i="12"/>
  <c r="X1859" i="12"/>
  <c r="X1751" i="12"/>
  <c r="X1872" i="12"/>
  <c r="X1919" i="12"/>
  <c r="X2093" i="12"/>
  <c r="X1967" i="12"/>
  <c r="X1997" i="12"/>
  <c r="X1901" i="12"/>
  <c r="X2016" i="12"/>
  <c r="X1995" i="12"/>
  <c r="X2025" i="12"/>
  <c r="X1933" i="12"/>
  <c r="X1986" i="12"/>
  <c r="X1954" i="12"/>
  <c r="X1839" i="12"/>
  <c r="X1963" i="12"/>
  <c r="X1836" i="12"/>
  <c r="X1885" i="12"/>
  <c r="X2026" i="12"/>
  <c r="X1922" i="12"/>
  <c r="X1976" i="12"/>
  <c r="X2052" i="12"/>
  <c r="X2058" i="12"/>
  <c r="X1830" i="12"/>
  <c r="X1980" i="12"/>
  <c r="X1983" i="12"/>
  <c r="X1832" i="12"/>
  <c r="X1996" i="12"/>
  <c r="X1965" i="12"/>
  <c r="X1958" i="12"/>
  <c r="X1873" i="12"/>
  <c r="X1910" i="12"/>
  <c r="X1942" i="12"/>
  <c r="X1821" i="12"/>
  <c r="X1911" i="12"/>
  <c r="X1767" i="12"/>
  <c r="X1812" i="12"/>
  <c r="X1817" i="12"/>
  <c r="X1704" i="12"/>
  <c r="X1805" i="12"/>
  <c r="X1973" i="12"/>
  <c r="X1746" i="12"/>
  <c r="X1802" i="12"/>
  <c r="X1943" i="12"/>
  <c r="X1847" i="12"/>
  <c r="X1765" i="12"/>
  <c r="X1803" i="12"/>
  <c r="X1747" i="12"/>
  <c r="X1736" i="12"/>
  <c r="X1645" i="12"/>
  <c r="X1699" i="12"/>
  <c r="X1992" i="12"/>
  <c r="X1819" i="12"/>
  <c r="X1856" i="12"/>
  <c r="X1851" i="12"/>
  <c r="X1931" i="12"/>
  <c r="X1743" i="12"/>
  <c r="X1849" i="12"/>
  <c r="X1749" i="12"/>
  <c r="X1763" i="12"/>
  <c r="X1893" i="12"/>
  <c r="X1894" i="12"/>
  <c r="X1744" i="12"/>
  <c r="X1889" i="12"/>
  <c r="X1887" i="12"/>
  <c r="X1923" i="12"/>
  <c r="X1913" i="12"/>
  <c r="X1925" i="12"/>
  <c r="X1742" i="12"/>
  <c r="X1809" i="12"/>
  <c r="X1720" i="12"/>
  <c r="X1862" i="12"/>
  <c r="X1841" i="12"/>
  <c r="X1630" i="12"/>
  <c r="X1755" i="12"/>
  <c r="X1705" i="12"/>
  <c r="X1974" i="12"/>
  <c r="X1855" i="12"/>
  <c r="X1833" i="12"/>
  <c r="X1903" i="12"/>
  <c r="X1824" i="12"/>
  <c r="X1896" i="12"/>
  <c r="X1804" i="12"/>
  <c r="X1852" i="12"/>
  <c r="X1813" i="12"/>
  <c r="X1844" i="12"/>
  <c r="X1898" i="12"/>
  <c r="X1848" i="12"/>
  <c r="X1867" i="12"/>
  <c r="X1879" i="12"/>
  <c r="X1617" i="12"/>
  <c r="X1612" i="12"/>
  <c r="X1762" i="12"/>
  <c r="X1831" i="12"/>
  <c r="X1890" i="12"/>
  <c r="X1874" i="12"/>
  <c r="X1876" i="12"/>
  <c r="X1789" i="12"/>
  <c r="X1790" i="12"/>
  <c r="X1884" i="12"/>
  <c r="X1908" i="12"/>
  <c r="X1791" i="12"/>
  <c r="X1694" i="12"/>
  <c r="X2005" i="12"/>
  <c r="X1834" i="12"/>
  <c r="X1905" i="12"/>
  <c r="X1823" i="12"/>
  <c r="X1717" i="12"/>
  <c r="X1718" i="12"/>
  <c r="X1781" i="12"/>
  <c r="X1871" i="12"/>
  <c r="X1724" i="12"/>
  <c r="X1945" i="12"/>
  <c r="X1957" i="12"/>
  <c r="X1808" i="12"/>
  <c r="X1921" i="12"/>
  <c r="X1757" i="12"/>
  <c r="X1835" i="12"/>
  <c r="X1826" i="12"/>
  <c r="X1615" i="12"/>
  <c r="X1666" i="12"/>
  <c r="X1624" i="12"/>
  <c r="X2062" i="12"/>
  <c r="X1956" i="12"/>
  <c r="X2009" i="12"/>
  <c r="X1892" i="12"/>
  <c r="X2050" i="12"/>
  <c r="X1917" i="12"/>
  <c r="X1936" i="12"/>
  <c r="X1934" i="12"/>
  <c r="X1895" i="12"/>
  <c r="X1845" i="12"/>
  <c r="X1838" i="12"/>
  <c r="X1758" i="12"/>
  <c r="X1897" i="12"/>
  <c r="X1794" i="12"/>
  <c r="X1709" i="12"/>
  <c r="X1702" i="12"/>
  <c r="X1785" i="12"/>
  <c r="X1723" i="12"/>
  <c r="X1863" i="12"/>
  <c r="X1775" i="12"/>
  <c r="X1811" i="12"/>
  <c r="X1684" i="12"/>
  <c r="X1797" i="12"/>
  <c r="X1669" i="12"/>
  <c r="X1634" i="12"/>
  <c r="X1678" i="12"/>
  <c r="X1828" i="12"/>
  <c r="X1825" i="12"/>
  <c r="X1900" i="12"/>
  <c r="X1616" i="12"/>
  <c r="X1661" i="12"/>
  <c r="X1706" i="12"/>
  <c r="X1730" i="12"/>
  <c r="X1619" i="12"/>
  <c r="X1689" i="12"/>
  <c r="X1798" i="12"/>
  <c r="X1788" i="12"/>
  <c r="X1690" i="12"/>
  <c r="X1780" i="12"/>
  <c r="X1677" i="12"/>
  <c r="X1759" i="12"/>
  <c r="X1764" i="12"/>
  <c r="X1878" i="12"/>
  <c r="X1726" i="12"/>
  <c r="X1766" i="12"/>
  <c r="X1686" i="12"/>
  <c r="X1639" i="12"/>
  <c r="X1657" i="12"/>
  <c r="X1710" i="12"/>
  <c r="X1729" i="12"/>
  <c r="X1662" i="12"/>
  <c r="X1714" i="12"/>
  <c r="X1814" i="12"/>
  <c r="X1756" i="12"/>
  <c r="X1633" i="12"/>
  <c r="X1754" i="12"/>
  <c r="X1659" i="12"/>
  <c r="X1715" i="12"/>
  <c r="X1672" i="12"/>
  <c r="X1881" i="12"/>
  <c r="X1865" i="12"/>
  <c r="X1914" i="12"/>
  <c r="X1728" i="12"/>
  <c r="X1629" i="12"/>
  <c r="X1727" i="12"/>
  <c r="X1698" i="12"/>
  <c r="X1691" i="12"/>
  <c r="X1793" i="12"/>
  <c r="X1778" i="12"/>
  <c r="X1644" i="12"/>
  <c r="X1670" i="12"/>
  <c r="X1685" i="12"/>
  <c r="X1792" i="12"/>
  <c r="X1608" i="12"/>
  <c r="X1773" i="12"/>
  <c r="X1854" i="12"/>
  <c r="X1784" i="12"/>
  <c r="X1733" i="12"/>
  <c r="X1605" i="12"/>
  <c r="X1820" i="12"/>
  <c r="X1732" i="12"/>
  <c r="X1688" i="12"/>
  <c r="X1753" i="12"/>
  <c r="X1771" i="12"/>
  <c r="X1800" i="12"/>
  <c r="X1776" i="12"/>
  <c r="X1772" i="12"/>
  <c r="X1769" i="12"/>
  <c r="X1719" i="12"/>
  <c r="X1822" i="12"/>
  <c r="X1660" i="12"/>
  <c r="X1907" i="12"/>
  <c r="X1864" i="12"/>
  <c r="X1869" i="12"/>
  <c r="X1638" i="12"/>
  <c r="X1643" i="12"/>
  <c r="X1886" i="12"/>
  <c r="X1816" i="12"/>
  <c r="X1840" i="12"/>
  <c r="X1795" i="12"/>
  <c r="X1738" i="12"/>
  <c r="X1806" i="12"/>
  <c r="X1850" i="12"/>
  <c r="X1625" i="12"/>
  <c r="X1815" i="12"/>
  <c r="X1651" i="12"/>
  <c r="X1801" i="12"/>
  <c r="X1807" i="12"/>
  <c r="X1725" i="12"/>
  <c r="X1649" i="12"/>
  <c r="X1783" i="12"/>
  <c r="X1627" i="12"/>
  <c r="X1779" i="12"/>
  <c r="X1760" i="12"/>
  <c r="X1796" i="12"/>
  <c r="X1675" i="12"/>
  <c r="X1837" i="12"/>
  <c r="X1734" i="12"/>
  <c r="X1768" i="12"/>
  <c r="X1721" i="12"/>
  <c r="X1735" i="12"/>
  <c r="X1782" i="12"/>
  <c r="X1799" i="12"/>
  <c r="X1655" i="12"/>
  <c r="X1635" i="12"/>
  <c r="X1683" i="12"/>
  <c r="X1561" i="12"/>
  <c r="X1682" i="12"/>
  <c r="X1680" i="12"/>
  <c r="X1594" i="12"/>
  <c r="X1621" i="12"/>
  <c r="X1565" i="12"/>
  <c r="X1548" i="12"/>
  <c r="X1770" i="12"/>
  <c r="X1810" i="12"/>
  <c r="X1658" i="12"/>
  <c r="X1498" i="12"/>
  <c r="X1668" i="12"/>
  <c r="X1607" i="12"/>
  <c r="X1708" i="12"/>
  <c r="X1626" i="12"/>
  <c r="X1611" i="12"/>
  <c r="X1557" i="12"/>
  <c r="X1536" i="12"/>
  <c r="X1431" i="12"/>
  <c r="X1722" i="12"/>
  <c r="X1737" i="12"/>
  <c r="X1640" i="12"/>
  <c r="X1696" i="12"/>
  <c r="X1648" i="12"/>
  <c r="X1676" i="12"/>
  <c r="X1522" i="12"/>
  <c r="X1586" i="12"/>
  <c r="X1701" i="12"/>
  <c r="X1503" i="12"/>
  <c r="X1596" i="12"/>
  <c r="X1529" i="12"/>
  <c r="X1427" i="12"/>
  <c r="X1597" i="12"/>
  <c r="X1598" i="12"/>
  <c r="X1564" i="12"/>
  <c r="X1395" i="12"/>
  <c r="X1494" i="12"/>
  <c r="X1541" i="12"/>
  <c r="X1588" i="12"/>
  <c r="X1603" i="12"/>
  <c r="X1429" i="12"/>
  <c r="X1458" i="12"/>
  <c r="X1398" i="12"/>
  <c r="X1674" i="12"/>
  <c r="X1530" i="12"/>
  <c r="X1540" i="12"/>
  <c r="X1637" i="12"/>
  <c r="X1641" i="12"/>
  <c r="X1492" i="12"/>
  <c r="X1713" i="12"/>
  <c r="X1692" i="12"/>
  <c r="X1600" i="12"/>
  <c r="X1679" i="12"/>
  <c r="X1609" i="12"/>
  <c r="X1425" i="12"/>
  <c r="X1556" i="12"/>
  <c r="X1483" i="12"/>
  <c r="X1787" i="12"/>
  <c r="X1745" i="12"/>
  <c r="X1656" i="12"/>
  <c r="X1716" i="12"/>
  <c r="X1663" i="12"/>
  <c r="X1671" i="12"/>
  <c r="X1636" i="12"/>
  <c r="X1517" i="12"/>
  <c r="X1664" i="12"/>
  <c r="X1382" i="12"/>
  <c r="X1511" i="12"/>
  <c r="X1786" i="12"/>
  <c r="X1618" i="12"/>
  <c r="X1700" i="12"/>
  <c r="X1585" i="12"/>
  <c r="X1642" i="12"/>
  <c r="X1525" i="12"/>
  <c r="X1533" i="12"/>
  <c r="X1513" i="12"/>
  <c r="X1549" i="12"/>
  <c r="X1654" i="12"/>
  <c r="X1519" i="12"/>
  <c r="X1579" i="12"/>
  <c r="X1563" i="12"/>
  <c r="X1518" i="12"/>
  <c r="X1552" i="12"/>
  <c r="X1420" i="12"/>
  <c r="X1516" i="12"/>
  <c r="X1510" i="12"/>
  <c r="X1818" i="12"/>
  <c r="X1681" i="12"/>
  <c r="X1595" i="12"/>
  <c r="X1693" i="12"/>
  <c r="X1569" i="12"/>
  <c r="X1591" i="12"/>
  <c r="X1623" i="12"/>
  <c r="X1646" i="12"/>
  <c r="X1544" i="12"/>
  <c r="X1550" i="12"/>
  <c r="X1574" i="12"/>
  <c r="X1493" i="12"/>
  <c r="X1535" i="12"/>
  <c r="X1697" i="12"/>
  <c r="X1620" i="12"/>
  <c r="X1497" i="12"/>
  <c r="X1538" i="12"/>
  <c r="X1572" i="12"/>
  <c r="X1475" i="12"/>
  <c r="X1375" i="12"/>
  <c r="X1462" i="12"/>
  <c r="X1418" i="12"/>
  <c r="X1371" i="12"/>
  <c r="X1504" i="12"/>
  <c r="X1384" i="12"/>
  <c r="X1604" i="12"/>
  <c r="X1500" i="12"/>
  <c r="X1577" i="12"/>
  <c r="X1526" i="12"/>
  <c r="X1632" i="12"/>
  <c r="X1653" i="12"/>
  <c r="X1622" i="12"/>
  <c r="X1512" i="12"/>
  <c r="X1610" i="12"/>
  <c r="X1391" i="12"/>
  <c r="X1514" i="12"/>
  <c r="X1415" i="12"/>
  <c r="X1456" i="12"/>
  <c r="X1739" i="12"/>
  <c r="X1712" i="12"/>
  <c r="X1551" i="12"/>
  <c r="X1602" i="12"/>
  <c r="X1650" i="12"/>
  <c r="X1496" i="12"/>
  <c r="X1408" i="12"/>
  <c r="X1532" i="12"/>
  <c r="X1471" i="12"/>
  <c r="X1414" i="12"/>
  <c r="X1407" i="12"/>
  <c r="X1587" i="12"/>
  <c r="X1599" i="12"/>
  <c r="X1673" i="12"/>
  <c r="X1711" i="12"/>
  <c r="X1606" i="12"/>
  <c r="X1703" i="12"/>
  <c r="X1488" i="12"/>
  <c r="X1506" i="12"/>
  <c r="X1707" i="12"/>
  <c r="X1567" i="12"/>
  <c r="X1486" i="12"/>
  <c r="X1487" i="12"/>
  <c r="X1589" i="12"/>
  <c r="X1570" i="12"/>
  <c r="X1534" i="12"/>
  <c r="X1613" i="12"/>
  <c r="X1665" i="12"/>
  <c r="X1461" i="12"/>
  <c r="X1469" i="12"/>
  <c r="X1453" i="12"/>
  <c r="X1559" i="12"/>
  <c r="X1562" i="12"/>
  <c r="X1590" i="12"/>
  <c r="X1553" i="12"/>
  <c r="X1614" i="12"/>
  <c r="X1524" i="12"/>
  <c r="X1537" i="12"/>
  <c r="X1584" i="12"/>
  <c r="X1631" i="12"/>
  <c r="X1652" i="12"/>
  <c r="X1774" i="12"/>
  <c r="X1740" i="12"/>
  <c r="X1752" i="12"/>
  <c r="X1543" i="12"/>
  <c r="X1667" i="12"/>
  <c r="X1566" i="12"/>
  <c r="X1554" i="12"/>
  <c r="X1695" i="12"/>
  <c r="X1581" i="12"/>
  <c r="X1547" i="12"/>
  <c r="X1687" i="12"/>
  <c r="X1539" i="12"/>
  <c r="X1573" i="12"/>
  <c r="X1463" i="12"/>
  <c r="X1481" i="12"/>
  <c r="X1439" i="12"/>
  <c r="X1422" i="12"/>
  <c r="X1647" i="12"/>
  <c r="X1495" i="12"/>
  <c r="X1509" i="12"/>
  <c r="X1628" i="12"/>
  <c r="X1593" i="12"/>
  <c r="X1507" i="12"/>
  <c r="X1397" i="12"/>
  <c r="X1542" i="12"/>
  <c r="X1444" i="12"/>
  <c r="X1441" i="12"/>
  <c r="X1465" i="12"/>
  <c r="X1558" i="12"/>
  <c r="X1477" i="12"/>
  <c r="X1473" i="12"/>
  <c r="X1467" i="12"/>
  <c r="X1438" i="12"/>
  <c r="X1317" i="12"/>
  <c r="X1295" i="12"/>
  <c r="X1394" i="12"/>
  <c r="X1474" i="12"/>
  <c r="X1341" i="12"/>
  <c r="X1575" i="12"/>
  <c r="X1404" i="12"/>
  <c r="X1449" i="12"/>
  <c r="X1578" i="12"/>
  <c r="X1464" i="12"/>
  <c r="X1417" i="12"/>
  <c r="X1352" i="12"/>
  <c r="X1364" i="12"/>
  <c r="X1389" i="12"/>
  <c r="X1387" i="12"/>
  <c r="X1443" i="12"/>
  <c r="X1312" i="12"/>
  <c r="X1400" i="12"/>
  <c r="X1303" i="12"/>
  <c r="X1151" i="12"/>
  <c r="X1356" i="12"/>
  <c r="X1298" i="12"/>
  <c r="X1521" i="12"/>
  <c r="X1432" i="12"/>
  <c r="X1501" i="12"/>
  <c r="X1411" i="12"/>
  <c r="X1300" i="12"/>
  <c r="X1393" i="12"/>
  <c r="X1251" i="12"/>
  <c r="X1235" i="12"/>
  <c r="X1274" i="12"/>
  <c r="X1472" i="12"/>
  <c r="X1386" i="12"/>
  <c r="X1381" i="12"/>
  <c r="X1372" i="12"/>
  <c r="X1560" i="12"/>
  <c r="X1457" i="12"/>
  <c r="X1546" i="12"/>
  <c r="X1424" i="12"/>
  <c r="X1232" i="12"/>
  <c r="X1263" i="12"/>
  <c r="X1323" i="12"/>
  <c r="X1383" i="12"/>
  <c r="X1291" i="12"/>
  <c r="X1482" i="12"/>
  <c r="X1437" i="12"/>
  <c r="X1390" i="12"/>
  <c r="X1321" i="12"/>
  <c r="X1316" i="12"/>
  <c r="X1230" i="12"/>
  <c r="X1347" i="12"/>
  <c r="X1582" i="12"/>
  <c r="X1423" i="12"/>
  <c r="X1379" i="12"/>
  <c r="X1325" i="12"/>
  <c r="X1376" i="12"/>
  <c r="X1299" i="12"/>
  <c r="X1292" i="12"/>
  <c r="X1479" i="12"/>
  <c r="X1250" i="12"/>
  <c r="X1396" i="12"/>
  <c r="X1454" i="12"/>
  <c r="X1466" i="12"/>
  <c r="X1470" i="12"/>
  <c r="X1301" i="12"/>
  <c r="X1266" i="12"/>
  <c r="X1358" i="12"/>
  <c r="X1259" i="12"/>
  <c r="X1100" i="12"/>
  <c r="X1311" i="12"/>
  <c r="X1369" i="12"/>
  <c r="X1571" i="12"/>
  <c r="X1531" i="12"/>
  <c r="X1545" i="12"/>
  <c r="X1320" i="12"/>
  <c r="X1237" i="12"/>
  <c r="X1286" i="12"/>
  <c r="X1378" i="12"/>
  <c r="X1332" i="12"/>
  <c r="X1360" i="12"/>
  <c r="X1380" i="12"/>
  <c r="X1350" i="12"/>
  <c r="X1450" i="12"/>
  <c r="X1434" i="12"/>
  <c r="X1490" i="12"/>
  <c r="X1337" i="12"/>
  <c r="X1363" i="12"/>
  <c r="X1271" i="12"/>
  <c r="X1262" i="12"/>
  <c r="X1374" i="12"/>
  <c r="X1289" i="12"/>
  <c r="X1283" i="12"/>
  <c r="X1278" i="12"/>
  <c r="X1370" i="12"/>
  <c r="X1305" i="12"/>
  <c r="X1373" i="12"/>
  <c r="X1413" i="12"/>
  <c r="X1401" i="12"/>
  <c r="X1430" i="12"/>
  <c r="X1290" i="12"/>
  <c r="X1403" i="12"/>
  <c r="X1353" i="12"/>
  <c r="X1480" i="12"/>
  <c r="X1452" i="12"/>
  <c r="X1096" i="12"/>
  <c r="X1280" i="12"/>
  <c r="X1192" i="12"/>
  <c r="X1330" i="12"/>
  <c r="X1515" i="12"/>
  <c r="X1310" i="12"/>
  <c r="X1336" i="12"/>
  <c r="X1307" i="12"/>
  <c r="X1257" i="12"/>
  <c r="X1260" i="12"/>
  <c r="X1355" i="12"/>
  <c r="X1377" i="12"/>
  <c r="X1233" i="12"/>
  <c r="X1576" i="12"/>
  <c r="X1528" i="12"/>
  <c r="X1416" i="12"/>
  <c r="X1459" i="12"/>
  <c r="X1282" i="12"/>
  <c r="X1405" i="12"/>
  <c r="X1318" i="12"/>
  <c r="X1258" i="12"/>
  <c r="X1476" i="12"/>
  <c r="X1447" i="12"/>
  <c r="X1335" i="12"/>
  <c r="X1333" i="12"/>
  <c r="X1433" i="12"/>
  <c r="X1485" i="12"/>
  <c r="X1583" i="12"/>
  <c r="X1421" i="12"/>
  <c r="X1409" i="12"/>
  <c r="X1392" i="12"/>
  <c r="X1253" i="12"/>
  <c r="X1276" i="12"/>
  <c r="X1287" i="12"/>
  <c r="X1435" i="12"/>
  <c r="X1314" i="12"/>
  <c r="X1238" i="12"/>
  <c r="X1440" i="12"/>
  <c r="X1121" i="12"/>
  <c r="X1079" i="12"/>
  <c r="X1308" i="12"/>
  <c r="X1149" i="12"/>
  <c r="X1140" i="12"/>
  <c r="X1527" i="12"/>
  <c r="X1523" i="12"/>
  <c r="X1448" i="12"/>
  <c r="X1508" i="12"/>
  <c r="X1277" i="12"/>
  <c r="X1296" i="12"/>
  <c r="X1241" i="12"/>
  <c r="X1468" i="12"/>
  <c r="X1248" i="12"/>
  <c r="X1351" i="12"/>
  <c r="X1247" i="12"/>
  <c r="X1354" i="12"/>
  <c r="X1203" i="12"/>
  <c r="X1385" i="12"/>
  <c r="X1489" i="12"/>
  <c r="X1419" i="12"/>
  <c r="X1520" i="12"/>
  <c r="X1601" i="12"/>
  <c r="X1388" i="12"/>
  <c r="X1244" i="12"/>
  <c r="X1269" i="12"/>
  <c r="X1442" i="12"/>
  <c r="X1412" i="12"/>
  <c r="X1505" i="12"/>
  <c r="X1399" i="12"/>
  <c r="X1410" i="12"/>
  <c r="X1592" i="12"/>
  <c r="X1491" i="12"/>
  <c r="X1445" i="12"/>
  <c r="X1428" i="12"/>
  <c r="X1478" i="12"/>
  <c r="X1229" i="12"/>
  <c r="X1426" i="12"/>
  <c r="X1460" i="12"/>
  <c r="X1402" i="12"/>
  <c r="X1451" i="12"/>
  <c r="X1568" i="12"/>
  <c r="X1555" i="12"/>
  <c r="X1502" i="12"/>
  <c r="X1499" i="12"/>
  <c r="X1580" i="12"/>
  <c r="X1367" i="12"/>
  <c r="X1327" i="12"/>
  <c r="X1313" i="12"/>
  <c r="X1254" i="12"/>
  <c r="X1436" i="12"/>
  <c r="X1484" i="12"/>
  <c r="X1334" i="12"/>
  <c r="X1406" i="12"/>
  <c r="X1446" i="12"/>
  <c r="X1231" i="12"/>
  <c r="X1342" i="12"/>
  <c r="X1016" i="12"/>
  <c r="X1048" i="12"/>
  <c r="X1104" i="12"/>
  <c r="X1306" i="12"/>
  <c r="X1243" i="12"/>
  <c r="X1368" i="12"/>
  <c r="X1132" i="12"/>
  <c r="X1322" i="12"/>
  <c r="X1349" i="12"/>
  <c r="X1361" i="12"/>
  <c r="X1084" i="12"/>
  <c r="X1173" i="12"/>
  <c r="X1207" i="12"/>
  <c r="X1270" i="12"/>
  <c r="X1062" i="12"/>
  <c r="X1331" i="12"/>
  <c r="X1080" i="12"/>
  <c r="X1216" i="12"/>
  <c r="X1223" i="12"/>
  <c r="X1087" i="12"/>
  <c r="X1176" i="12"/>
  <c r="X1198" i="12"/>
  <c r="X1036" i="12"/>
  <c r="X1073" i="12"/>
  <c r="X1038" i="12"/>
  <c r="X1242" i="12"/>
  <c r="X1154" i="12"/>
  <c r="X1092" i="12"/>
  <c r="X1155" i="12"/>
  <c r="X1078" i="12"/>
  <c r="X1212" i="12"/>
  <c r="X1252" i="12"/>
  <c r="X1326" i="12"/>
  <c r="X1215" i="12"/>
  <c r="X1256" i="12"/>
  <c r="X1205" i="12"/>
  <c r="X1025" i="12"/>
  <c r="X1185" i="12"/>
  <c r="X1201" i="12"/>
  <c r="X1067" i="12"/>
  <c r="X1102" i="12"/>
  <c r="X931" i="12"/>
  <c r="X961" i="12"/>
  <c r="X1046" i="12"/>
  <c r="X1029" i="12"/>
  <c r="X964" i="12"/>
  <c r="X1094" i="12"/>
  <c r="X1005" i="12"/>
  <c r="X930" i="12"/>
  <c r="X1018" i="12"/>
  <c r="X1345" i="12"/>
  <c r="X1329" i="12"/>
  <c r="X1197" i="12"/>
  <c r="X1265" i="12"/>
  <c r="X1191" i="12"/>
  <c r="X1069" i="12"/>
  <c r="X1166" i="12"/>
  <c r="X1171" i="12"/>
  <c r="X1213" i="12"/>
  <c r="X1209" i="12"/>
  <c r="X1011" i="12"/>
  <c r="X921" i="12"/>
  <c r="X1455" i="12"/>
  <c r="X1275" i="12"/>
  <c r="X1255" i="12"/>
  <c r="X1348" i="12"/>
  <c r="X1050" i="12"/>
  <c r="X1343" i="12"/>
  <c r="X1162" i="12"/>
  <c r="X1082" i="12"/>
  <c r="X1115" i="12"/>
  <c r="X1052" i="12"/>
  <c r="X1141" i="12"/>
  <c r="X1026" i="12"/>
  <c r="X1081" i="12"/>
  <c r="X1061" i="12"/>
  <c r="X1150" i="12"/>
  <c r="X1183" i="12"/>
  <c r="X1060" i="12"/>
  <c r="X1365" i="12"/>
  <c r="X1245" i="12"/>
  <c r="X1268" i="12"/>
  <c r="X1114" i="12"/>
  <c r="X1224" i="12"/>
  <c r="X1234" i="12"/>
  <c r="X1227" i="12"/>
  <c r="X1225" i="12"/>
  <c r="X1108" i="12"/>
  <c r="X971" i="12"/>
  <c r="X987" i="12"/>
  <c r="X1090" i="12"/>
  <c r="X1309" i="12"/>
  <c r="X1160" i="12"/>
  <c r="X1056" i="12"/>
  <c r="X1165" i="12"/>
  <c r="X1273" i="12"/>
  <c r="X1186" i="12"/>
  <c r="X1072" i="12"/>
  <c r="X1222" i="12"/>
  <c r="X1146" i="12"/>
  <c r="X1180" i="12"/>
  <c r="X1267" i="12"/>
  <c r="X1058" i="12"/>
  <c r="X1053" i="12"/>
  <c r="X1346" i="12"/>
  <c r="X1063" i="12"/>
  <c r="X1196" i="12"/>
  <c r="X1076" i="12"/>
  <c r="X1097" i="12"/>
  <c r="X1095" i="12"/>
  <c r="X1177" i="12"/>
  <c r="X1030" i="12"/>
  <c r="X1145" i="12"/>
  <c r="X1169" i="12"/>
  <c r="X1189" i="12"/>
  <c r="X1288" i="12"/>
  <c r="X1131" i="12"/>
  <c r="X1035" i="12"/>
  <c r="X932" i="12"/>
  <c r="X956" i="12"/>
  <c r="X998" i="12"/>
  <c r="X1068" i="12"/>
  <c r="X997" i="12"/>
  <c r="X1339" i="12"/>
  <c r="X1051" i="12"/>
  <c r="X1187" i="12"/>
  <c r="X1344" i="12"/>
  <c r="X1226" i="12"/>
  <c r="X1039" i="12"/>
  <c r="X1085" i="12"/>
  <c r="X1093" i="12"/>
  <c r="X1113" i="12"/>
  <c r="X1178" i="12"/>
  <c r="X1359" i="12"/>
  <c r="X1324" i="12"/>
  <c r="X1033" i="12"/>
  <c r="X1181" i="12"/>
  <c r="X1261" i="12"/>
  <c r="X1124" i="12"/>
  <c r="X1130" i="12"/>
  <c r="X1206" i="12"/>
  <c r="X1190" i="12"/>
  <c r="X1144" i="12"/>
  <c r="X1034" i="12"/>
  <c r="X1007" i="12"/>
  <c r="X1022" i="12"/>
  <c r="X1012" i="12"/>
  <c r="X1338" i="12"/>
  <c r="X1315" i="12"/>
  <c r="X1220" i="12"/>
  <c r="X1037" i="12"/>
  <c r="X1279" i="12"/>
  <c r="X1125" i="12"/>
  <c r="X1057" i="12"/>
  <c r="X1024" i="12"/>
  <c r="X1023" i="12"/>
  <c r="X1142" i="12"/>
  <c r="X1040" i="12"/>
  <c r="X1156" i="12"/>
  <c r="X1017" i="12"/>
  <c r="X1147" i="12"/>
  <c r="X1157" i="12"/>
  <c r="X1272" i="12"/>
  <c r="X1366" i="12"/>
  <c r="X1014" i="12"/>
  <c r="X1297" i="12"/>
  <c r="X1319" i="12"/>
  <c r="X1210" i="12"/>
  <c r="X1152" i="12"/>
  <c r="X1163" i="12"/>
  <c r="X1218" i="12"/>
  <c r="X1174" i="12"/>
  <c r="X1021" i="12"/>
  <c r="X1208" i="12"/>
  <c r="X1357" i="12"/>
  <c r="X1304" i="12"/>
  <c r="X1246" i="12"/>
  <c r="X1294" i="12"/>
  <c r="X1127" i="12"/>
  <c r="X1071" i="12"/>
  <c r="X1027" i="12"/>
  <c r="X1204" i="12"/>
  <c r="X1211" i="12"/>
  <c r="X1137" i="12"/>
  <c r="X1089" i="12"/>
  <c r="X1159" i="12"/>
  <c r="X922" i="12"/>
  <c r="X1168" i="12"/>
  <c r="X1285" i="12"/>
  <c r="X1239" i="12"/>
  <c r="X1161" i="12"/>
  <c r="X1362" i="12"/>
  <c r="X1070" i="12"/>
  <c r="X1032" i="12"/>
  <c r="X1281" i="12"/>
  <c r="X1236" i="12"/>
  <c r="X1302" i="12"/>
  <c r="X1009" i="12"/>
  <c r="X1179" i="12"/>
  <c r="X1010" i="12"/>
  <c r="X1133" i="12"/>
  <c r="X1153" i="12"/>
  <c r="X1139" i="12"/>
  <c r="X1264" i="12"/>
  <c r="X1249" i="12"/>
  <c r="X1182" i="12"/>
  <c r="X1228" i="12"/>
  <c r="X1284" i="12"/>
  <c r="X1172" i="12"/>
  <c r="X1086" i="12"/>
  <c r="X1111" i="12"/>
  <c r="X1098" i="12"/>
  <c r="X1077" i="12"/>
  <c r="X1112" i="12"/>
  <c r="X1340" i="12"/>
  <c r="X1042" i="12"/>
  <c r="X1193" i="12"/>
  <c r="X981" i="12"/>
  <c r="X1136" i="12"/>
  <c r="X972" i="12"/>
  <c r="X1129" i="12"/>
  <c r="X1194" i="12"/>
  <c r="X1047" i="12"/>
  <c r="X940" i="12"/>
  <c r="X1054" i="12"/>
  <c r="X1328" i="12"/>
  <c r="X1123" i="12"/>
  <c r="X1202" i="12"/>
  <c r="X1240" i="12"/>
  <c r="X1195" i="12"/>
  <c r="X1043" i="12"/>
  <c r="X1134" i="12"/>
  <c r="X1075" i="12"/>
  <c r="X1143" i="12"/>
  <c r="X952" i="12"/>
  <c r="X974" i="12"/>
  <c r="X1015" i="12"/>
  <c r="X1128" i="12"/>
  <c r="X945" i="12"/>
  <c r="X980" i="12"/>
  <c r="X995" i="12"/>
  <c r="X934" i="12"/>
  <c r="X1118" i="12"/>
  <c r="X954" i="12"/>
  <c r="X923" i="12"/>
  <c r="X863" i="12"/>
  <c r="X1019" i="12"/>
  <c r="X984" i="12"/>
  <c r="X1117" i="12"/>
  <c r="X1116" i="12"/>
  <c r="X1122" i="12"/>
  <c r="X1184" i="12"/>
  <c r="X767" i="12"/>
  <c r="X733" i="12"/>
  <c r="X766" i="12"/>
  <c r="X739" i="12"/>
  <c r="X828" i="12"/>
  <c r="X869" i="12"/>
  <c r="X853" i="12"/>
  <c r="X771" i="12"/>
  <c r="X702" i="12"/>
  <c r="X814" i="12"/>
  <c r="X1164" i="12"/>
  <c r="X1101" i="12"/>
  <c r="X1293" i="12"/>
  <c r="X1001" i="12"/>
  <c r="X982" i="12"/>
  <c r="X811" i="12"/>
  <c r="X908" i="12"/>
  <c r="X729" i="12"/>
  <c r="X806" i="12"/>
  <c r="X816" i="12"/>
  <c r="X1105" i="12"/>
  <c r="X920" i="12"/>
  <c r="X1064" i="12"/>
  <c r="X882" i="12"/>
  <c r="X868" i="12"/>
  <c r="X947" i="12"/>
  <c r="X831" i="12"/>
  <c r="X1103" i="12"/>
  <c r="X1175" i="12"/>
  <c r="X983" i="12"/>
  <c r="X958" i="12"/>
  <c r="X959" i="12"/>
  <c r="X1002" i="12"/>
  <c r="X844" i="12"/>
  <c r="X871" i="12"/>
  <c r="X812" i="12"/>
  <c r="X1120" i="12"/>
  <c r="X1008" i="12"/>
  <c r="X1199" i="12"/>
  <c r="X1214" i="12"/>
  <c r="X1148" i="12"/>
  <c r="X1200" i="12"/>
  <c r="X968" i="12"/>
  <c r="X969" i="12"/>
  <c r="X951" i="12"/>
  <c r="X955" i="12"/>
  <c r="X1020" i="12"/>
  <c r="X936" i="12"/>
  <c r="X804" i="12"/>
  <c r="X743" i="12"/>
  <c r="X1188" i="12"/>
  <c r="X1044" i="12"/>
  <c r="X944" i="12"/>
  <c r="X977" i="12"/>
  <c r="X864" i="12"/>
  <c r="X879" i="12"/>
  <c r="X919" i="12"/>
  <c r="X886" i="12"/>
  <c r="X861" i="12"/>
  <c r="X1091" i="12"/>
  <c r="X1107" i="12"/>
  <c r="X1221" i="12"/>
  <c r="X999" i="12"/>
  <c r="X960" i="12"/>
  <c r="X950" i="12"/>
  <c r="X953" i="12"/>
  <c r="X1219" i="12"/>
  <c r="X1004" i="12"/>
  <c r="X963" i="12"/>
  <c r="X1158" i="12"/>
  <c r="X1065" i="12"/>
  <c r="X938" i="12"/>
  <c r="X978" i="12"/>
  <c r="X926" i="12"/>
  <c r="X993" i="12"/>
  <c r="X888" i="12"/>
  <c r="X846" i="12"/>
  <c r="X890" i="12"/>
  <c r="X836" i="12"/>
  <c r="X1109" i="12"/>
  <c r="X1088" i="12"/>
  <c r="X1059" i="12"/>
  <c r="X985" i="12"/>
  <c r="X967" i="12"/>
  <c r="X1031" i="12"/>
  <c r="X1138" i="12"/>
  <c r="X1006" i="12"/>
  <c r="X957" i="12"/>
  <c r="X990" i="12"/>
  <c r="X833" i="12"/>
  <c r="X768" i="12"/>
  <c r="X787" i="12"/>
  <c r="X917" i="12"/>
  <c r="X770" i="12"/>
  <c r="X772" i="12"/>
  <c r="X824" i="12"/>
  <c r="X782" i="12"/>
  <c r="X1028" i="12"/>
  <c r="X1126" i="12"/>
  <c r="X1099" i="12"/>
  <c r="X946" i="12"/>
  <c r="X1074" i="12"/>
  <c r="X975" i="12"/>
  <c r="X996" i="12"/>
  <c r="X948" i="12"/>
  <c r="X849" i="12"/>
  <c r="X784" i="12"/>
  <c r="X848" i="12"/>
  <c r="X909" i="12"/>
  <c r="X877" i="12"/>
  <c r="X754" i="12"/>
  <c r="X785" i="12"/>
  <c r="X854" i="12"/>
  <c r="X714" i="12"/>
  <c r="X902" i="12"/>
  <c r="X1106" i="12"/>
  <c r="X1119" i="12"/>
  <c r="X1045" i="12"/>
  <c r="X1217" i="12"/>
  <c r="X991" i="12"/>
  <c r="X901" i="12"/>
  <c r="X915" i="12"/>
  <c r="X1049" i="12"/>
  <c r="X1003" i="12"/>
  <c r="X970" i="12"/>
  <c r="X992" i="12"/>
  <c r="X764" i="12"/>
  <c r="X707" i="12"/>
  <c r="X783" i="12"/>
  <c r="X799" i="12"/>
  <c r="X761" i="12"/>
  <c r="X825" i="12"/>
  <c r="X912" i="12"/>
  <c r="X809" i="12"/>
  <c r="X900" i="12"/>
  <c r="X725" i="12"/>
  <c r="X792" i="12"/>
  <c r="X798" i="12"/>
  <c r="X1041" i="12"/>
  <c r="X1135" i="12"/>
  <c r="X1013" i="12"/>
  <c r="X1170" i="12"/>
  <c r="X994" i="12"/>
  <c r="X1167" i="12"/>
  <c r="X988" i="12"/>
  <c r="X986" i="12"/>
  <c r="X1066" i="12"/>
  <c r="X941" i="12"/>
  <c r="X949" i="12"/>
  <c r="X965" i="12"/>
  <c r="X933" i="12"/>
  <c r="X775" i="12"/>
  <c r="X937" i="12"/>
  <c r="X973" i="12"/>
  <c r="X867" i="12"/>
  <c r="X839" i="12"/>
  <c r="X925" i="12"/>
  <c r="X760" i="12"/>
  <c r="X1055" i="12"/>
  <c r="X966" i="12"/>
  <c r="X989" i="12"/>
  <c r="X962" i="12"/>
  <c r="X1110" i="12"/>
  <c r="X942" i="12"/>
  <c r="X711" i="12"/>
  <c r="X856" i="12"/>
  <c r="X827" i="12"/>
  <c r="X719" i="12"/>
  <c r="X893" i="12"/>
  <c r="X897" i="12"/>
  <c r="X718" i="12"/>
  <c r="X884" i="12"/>
  <c r="X834" i="12"/>
  <c r="X876" i="12"/>
  <c r="X731" i="12"/>
  <c r="X895" i="12"/>
  <c r="X910" i="12"/>
  <c r="X838" i="12"/>
  <c r="X907" i="12"/>
  <c r="X976" i="12"/>
  <c r="X779" i="12"/>
  <c r="X807" i="12"/>
  <c r="X697" i="12"/>
  <c r="X619" i="12"/>
  <c r="X616" i="12"/>
  <c r="X530" i="12"/>
  <c r="X712" i="12"/>
  <c r="X604" i="12"/>
  <c r="X822" i="12"/>
  <c r="X586" i="12"/>
  <c r="X661" i="12"/>
  <c r="X540" i="12"/>
  <c r="X703" i="12"/>
  <c r="X683" i="12"/>
  <c r="X577" i="12"/>
  <c r="X658" i="12"/>
  <c r="X776" i="12"/>
  <c r="X549" i="12"/>
  <c r="X751" i="12"/>
  <c r="X928" i="12"/>
  <c r="X823" i="12"/>
  <c r="X821" i="12"/>
  <c r="X795" i="12"/>
  <c r="X875" i="12"/>
  <c r="X881" i="12"/>
  <c r="X883" i="12"/>
  <c r="X1000" i="12"/>
  <c r="X943" i="12"/>
  <c r="X808" i="12"/>
  <c r="X788" i="12"/>
  <c r="X736" i="12"/>
  <c r="X730" i="12"/>
  <c r="X817" i="12"/>
  <c r="X698" i="12"/>
  <c r="X790" i="12"/>
  <c r="X592" i="12"/>
  <c r="X866" i="12"/>
  <c r="X773" i="12"/>
  <c r="X715" i="12"/>
  <c r="X859" i="12"/>
  <c r="X860" i="12"/>
  <c r="X904" i="12"/>
  <c r="X777" i="12"/>
  <c r="X793" i="12"/>
  <c r="X911" i="12"/>
  <c r="X857" i="12"/>
  <c r="X742" i="12"/>
  <c r="X752" i="12"/>
  <c r="X724" i="12"/>
  <c r="X570" i="12"/>
  <c r="X852" i="12"/>
  <c r="X778" i="12"/>
  <c r="X713" i="12"/>
  <c r="X815" i="12"/>
  <c r="X887" i="12"/>
  <c r="X680" i="12"/>
  <c r="X662" i="12"/>
  <c r="X541" i="12"/>
  <c r="X593" i="12"/>
  <c r="X501" i="12"/>
  <c r="X608" i="12"/>
  <c r="X635" i="12"/>
  <c r="X858" i="12"/>
  <c r="X797" i="12"/>
  <c r="X765" i="12"/>
  <c r="X865" i="12"/>
  <c r="X914" i="12"/>
  <c r="X587" i="12"/>
  <c r="X659" i="12"/>
  <c r="X720" i="12"/>
  <c r="X835" i="12"/>
  <c r="X666" i="12"/>
  <c r="X601" i="12"/>
  <c r="X505" i="12"/>
  <c r="X558" i="12"/>
  <c r="X551" i="12"/>
  <c r="X573" i="12"/>
  <c r="X709" i="12"/>
  <c r="X623" i="12"/>
  <c r="X748" i="12"/>
  <c r="X820" i="12"/>
  <c r="X774" i="12"/>
  <c r="X710" i="12"/>
  <c r="X723" i="12"/>
  <c r="X894" i="12"/>
  <c r="X903" i="12"/>
  <c r="X1083" i="12"/>
  <c r="X747" i="12"/>
  <c r="X706" i="12"/>
  <c r="X732" i="12"/>
  <c r="X734" i="12"/>
  <c r="X794" i="12"/>
  <c r="X840" i="12"/>
  <c r="X842" i="12"/>
  <c r="X892" i="12"/>
  <c r="X721" i="12"/>
  <c r="X845" i="12"/>
  <c r="X527" i="12"/>
  <c r="X873" i="12"/>
  <c r="X756" i="12"/>
  <c r="X737" i="12"/>
  <c r="X708" i="12"/>
  <c r="X796" i="12"/>
  <c r="X918" i="12"/>
  <c r="X717" i="12"/>
  <c r="X906" i="12"/>
  <c r="X675" i="12"/>
  <c r="X769" i="12"/>
  <c r="X924" i="12"/>
  <c r="X677" i="12"/>
  <c r="X862" i="12"/>
  <c r="X878" i="12"/>
  <c r="X829" i="12"/>
  <c r="X979" i="12"/>
  <c r="X830" i="12"/>
  <c r="X762" i="12"/>
  <c r="X870" i="12"/>
  <c r="X847" i="12"/>
  <c r="X889" i="12"/>
  <c r="X727" i="12"/>
  <c r="X805" i="12"/>
  <c r="X935" i="12"/>
  <c r="X927" i="12"/>
  <c r="X819" i="12"/>
  <c r="X667" i="12"/>
  <c r="X639" i="12"/>
  <c r="X939" i="12"/>
  <c r="X627" i="12"/>
  <c r="X757" i="12"/>
  <c r="X595" i="12"/>
  <c r="X566" i="12"/>
  <c r="X613" i="12"/>
  <c r="X555" i="12"/>
  <c r="X726" i="12"/>
  <c r="X759" i="12"/>
  <c r="X874" i="12"/>
  <c r="X872" i="12"/>
  <c r="X916" i="12"/>
  <c r="X880" i="12"/>
  <c r="X899" i="12"/>
  <c r="X513" i="12"/>
  <c r="X678" i="12"/>
  <c r="X832" i="12"/>
  <c r="X672" i="12"/>
  <c r="X625" i="12"/>
  <c r="X688" i="12"/>
  <c r="X560" i="12"/>
  <c r="X745" i="12"/>
  <c r="X750" i="12"/>
  <c r="X780" i="12"/>
  <c r="X850" i="12"/>
  <c r="X728" i="12"/>
  <c r="X722" i="12"/>
  <c r="X813" i="12"/>
  <c r="X791" i="12"/>
  <c r="X740" i="12"/>
  <c r="X670" i="12"/>
  <c r="X542" i="12"/>
  <c r="X738" i="12"/>
  <c r="X532" i="12"/>
  <c r="X686" i="12"/>
  <c r="X610" i="12"/>
  <c r="X572" i="12"/>
  <c r="X663" i="12"/>
  <c r="X525" i="12"/>
  <c r="X763" i="12"/>
  <c r="X855" i="12"/>
  <c r="X818" i="12"/>
  <c r="X851" i="12"/>
  <c r="X891" i="12"/>
  <c r="X843" i="12"/>
  <c r="X803" i="12"/>
  <c r="X885" i="12"/>
  <c r="X589" i="12"/>
  <c r="X781" i="12"/>
  <c r="X898" i="12"/>
  <c r="X826" i="12"/>
  <c r="X741" i="12"/>
  <c r="X801" i="12"/>
  <c r="X647" i="12"/>
  <c r="X621" i="12"/>
  <c r="X605" i="12"/>
  <c r="X746" i="12"/>
  <c r="X562" i="12"/>
  <c r="X692" i="12"/>
  <c r="X700" i="12"/>
  <c r="X628" i="12"/>
  <c r="X556" i="12"/>
  <c r="X457" i="12"/>
  <c r="X755" i="12"/>
  <c r="X415" i="12"/>
  <c r="X323" i="12"/>
  <c r="X425" i="12"/>
  <c r="X440" i="12"/>
  <c r="X289" i="12"/>
  <c r="X410" i="12"/>
  <c r="X533" i="12"/>
  <c r="X581" i="12"/>
  <c r="X561" i="12"/>
  <c r="X537" i="12"/>
  <c r="X691" i="12"/>
  <c r="X574" i="12"/>
  <c r="X583" i="12"/>
  <c r="X599" i="12"/>
  <c r="X514" i="12"/>
  <c r="X515" i="12"/>
  <c r="X526" i="12"/>
  <c r="X539" i="12"/>
  <c r="X398" i="12"/>
  <c r="X349" i="12"/>
  <c r="X535" i="12"/>
  <c r="X347" i="12"/>
  <c r="X345" i="12"/>
  <c r="X802" i="12"/>
  <c r="X650" i="12"/>
  <c r="X611" i="12"/>
  <c r="X617" i="12"/>
  <c r="X648" i="12"/>
  <c r="X510" i="12"/>
  <c r="X571" i="12"/>
  <c r="X512" i="12"/>
  <c r="X484" i="12"/>
  <c r="X521" i="12"/>
  <c r="X381" i="12"/>
  <c r="X469" i="12"/>
  <c r="X450" i="12"/>
  <c r="X637" i="12"/>
  <c r="X563" i="12"/>
  <c r="X786" i="12"/>
  <c r="X632" i="12"/>
  <c r="X744" i="12"/>
  <c r="X576" i="12"/>
  <c r="X579" i="12"/>
  <c r="X580" i="12"/>
  <c r="X649" i="12"/>
  <c r="X376" i="12"/>
  <c r="X409" i="12"/>
  <c r="X299" i="12"/>
  <c r="X461" i="12"/>
  <c r="X506" i="12"/>
  <c r="X544" i="12"/>
  <c r="X837" i="12"/>
  <c r="X496" i="12"/>
  <c r="X588" i="12"/>
  <c r="X660" i="12"/>
  <c r="X550" i="12"/>
  <c r="X272" i="12"/>
  <c r="X518" i="12"/>
  <c r="X317" i="12"/>
  <c r="X427" i="12"/>
  <c r="X341" i="12"/>
  <c r="X446" i="12"/>
  <c r="X489" i="12"/>
  <c r="X495" i="12"/>
  <c r="X500" i="12"/>
  <c r="X841" i="12"/>
  <c r="X452" i="12"/>
  <c r="X476" i="12"/>
  <c r="X397" i="12"/>
  <c r="X296" i="12"/>
  <c r="X609" i="12"/>
  <c r="X603" i="12"/>
  <c r="X693" i="12"/>
  <c r="X684" i="12"/>
  <c r="X559" i="12"/>
  <c r="X701" i="12"/>
  <c r="X564" i="12"/>
  <c r="X455" i="12"/>
  <c r="X368" i="12"/>
  <c r="X606" i="12"/>
  <c r="X626" i="12"/>
  <c r="X373" i="12"/>
  <c r="X372" i="12"/>
  <c r="X430" i="12"/>
  <c r="X367" i="12"/>
  <c r="X353" i="12"/>
  <c r="X305" i="12"/>
  <c r="X474" i="12"/>
  <c r="X594" i="12"/>
  <c r="X531" i="12"/>
  <c r="X582" i="12"/>
  <c r="X749" i="12"/>
  <c r="X674" i="12"/>
  <c r="X620" i="12"/>
  <c r="X758" i="12"/>
  <c r="X565" i="12"/>
  <c r="X652" i="12"/>
  <c r="X511" i="12"/>
  <c r="X578" i="12"/>
  <c r="X567" i="12"/>
  <c r="X538" i="12"/>
  <c r="X508" i="12"/>
  <c r="X696" i="12"/>
  <c r="X629" i="12"/>
  <c r="X493" i="12"/>
  <c r="X330" i="12"/>
  <c r="X482" i="12"/>
  <c r="X464" i="12"/>
  <c r="X441" i="12"/>
  <c r="X458" i="12"/>
  <c r="X304" i="12"/>
  <c r="X695" i="12"/>
  <c r="X502" i="12"/>
  <c r="X598" i="12"/>
  <c r="X679" i="12"/>
  <c r="X543" i="12"/>
  <c r="X643" i="12"/>
  <c r="X646" i="12"/>
  <c r="X644" i="12"/>
  <c r="X668" i="12"/>
  <c r="X633" i="12"/>
  <c r="X694" i="12"/>
  <c r="X417" i="12"/>
  <c r="X364" i="12"/>
  <c r="X396" i="12"/>
  <c r="X269" i="12"/>
  <c r="X463" i="12"/>
  <c r="X391" i="12"/>
  <c r="X386" i="12"/>
  <c r="X371" i="12"/>
  <c r="X377" i="12"/>
  <c r="X360" i="12"/>
  <c r="X735" i="12"/>
  <c r="X524" i="12"/>
  <c r="X504" i="12"/>
  <c r="X690" i="12"/>
  <c r="X557" i="12"/>
  <c r="X591" i="12"/>
  <c r="X673" i="12"/>
  <c r="X602" i="12"/>
  <c r="X929" i="12"/>
  <c r="X656" i="12"/>
  <c r="X301" i="12"/>
  <c r="X575" i="12"/>
  <c r="X443" i="12"/>
  <c r="X374" i="12"/>
  <c r="X640" i="12"/>
  <c r="X753" i="12"/>
  <c r="X913" i="12"/>
  <c r="X522" i="12"/>
  <c r="X584" i="12"/>
  <c r="X552" i="12"/>
  <c r="X528" i="12"/>
  <c r="X699" i="12"/>
  <c r="X716" i="12"/>
  <c r="X655" i="12"/>
  <c r="X896" i="12"/>
  <c r="X654" i="12"/>
  <c r="X548" i="12"/>
  <c r="X689" i="12"/>
  <c r="X704" i="12"/>
  <c r="X705" i="12"/>
  <c r="X676" i="12"/>
  <c r="X631" i="12"/>
  <c r="X509" i="12"/>
  <c r="X657" i="12"/>
  <c r="X516" i="12"/>
  <c r="X529" i="12"/>
  <c r="X624" i="12"/>
  <c r="X669" i="12"/>
  <c r="X681" i="12"/>
  <c r="X435" i="12"/>
  <c r="X536" i="12"/>
  <c r="X634" i="12"/>
  <c r="X682" i="12"/>
  <c r="X554" i="12"/>
  <c r="X507" i="12"/>
  <c r="X685" i="12"/>
  <c r="X665" i="12"/>
  <c r="X789" i="12"/>
  <c r="X642" i="12"/>
  <c r="X293" i="12"/>
  <c r="X568" i="12"/>
  <c r="X534" i="12"/>
  <c r="X585" i="12"/>
  <c r="X519" i="12"/>
  <c r="X283" i="12"/>
  <c r="X418" i="12"/>
  <c r="X333" i="12"/>
  <c r="X607" i="12"/>
  <c r="X612" i="12"/>
  <c r="X671" i="12"/>
  <c r="X614" i="12"/>
  <c r="X651" i="12"/>
  <c r="X638" i="12"/>
  <c r="X553" i="12"/>
  <c r="X546" i="12"/>
  <c r="X630" i="12"/>
  <c r="X404" i="12"/>
  <c r="X517" i="12"/>
  <c r="X351" i="12"/>
  <c r="X363" i="12"/>
  <c r="X399" i="12"/>
  <c r="X423" i="12"/>
  <c r="X442" i="12"/>
  <c r="X335" i="12"/>
  <c r="X310" i="12"/>
  <c r="X800" i="12"/>
  <c r="X810" i="12"/>
  <c r="X498" i="12"/>
  <c r="X545" i="12"/>
  <c r="X388" i="12"/>
  <c r="X338" i="12"/>
  <c r="X445" i="12"/>
  <c r="X326" i="12"/>
  <c r="X278" i="12"/>
  <c r="X276" i="12"/>
  <c r="X225" i="12"/>
  <c r="X290" i="12"/>
  <c r="X184" i="12"/>
  <c r="X359" i="12"/>
  <c r="X622" i="12"/>
  <c r="X569" i="12"/>
  <c r="X414" i="12"/>
  <c r="X420" i="12"/>
  <c r="X325" i="12"/>
  <c r="X416" i="12"/>
  <c r="X429" i="12"/>
  <c r="X439" i="12"/>
  <c r="X300" i="12"/>
  <c r="X615" i="12"/>
  <c r="X645" i="12"/>
  <c r="X286" i="12"/>
  <c r="X436" i="12"/>
  <c r="X419" i="12"/>
  <c r="X471" i="12"/>
  <c r="X488" i="12"/>
  <c r="X287" i="12"/>
  <c r="X362" i="12"/>
  <c r="X167" i="12"/>
  <c r="X590" i="12"/>
  <c r="X403" i="12"/>
  <c r="X473" i="12"/>
  <c r="X384" i="12"/>
  <c r="X486" i="12"/>
  <c r="X448" i="12"/>
  <c r="X618" i="12"/>
  <c r="X321" i="12"/>
  <c r="X313" i="12"/>
  <c r="X494" i="12"/>
  <c r="X311" i="12"/>
  <c r="X329" i="12"/>
  <c r="X268" i="12"/>
  <c r="X358" i="12"/>
  <c r="X275" i="12"/>
  <c r="X407" i="12"/>
  <c r="X408" i="12"/>
  <c r="X424" i="12"/>
  <c r="X331" i="12"/>
  <c r="X402" i="12"/>
  <c r="X236" i="12"/>
  <c r="X198" i="12"/>
  <c r="X197" i="12"/>
  <c r="X346" i="12"/>
  <c r="X383" i="12"/>
  <c r="X294" i="12"/>
  <c r="X600" i="12"/>
  <c r="X497" i="12"/>
  <c r="X653" i="12"/>
  <c r="X547" i="12"/>
  <c r="X596" i="12"/>
  <c r="X480" i="12"/>
  <c r="X478" i="12"/>
  <c r="X380" i="12"/>
  <c r="X378" i="12"/>
  <c r="X348" i="12"/>
  <c r="X285" i="12"/>
  <c r="X295" i="12"/>
  <c r="X369" i="12"/>
  <c r="X279" i="12"/>
  <c r="X413" i="12"/>
  <c r="X401" i="12"/>
  <c r="X466" i="12"/>
  <c r="X327" i="12"/>
  <c r="X456" i="12"/>
  <c r="X357" i="12"/>
  <c r="X412" i="12"/>
  <c r="X361" i="12"/>
  <c r="X243" i="12"/>
  <c r="X227" i="12"/>
  <c r="X664" i="12"/>
  <c r="X905" i="12"/>
  <c r="X271" i="12"/>
  <c r="X433" i="12"/>
  <c r="X477" i="12"/>
  <c r="X483" i="12"/>
  <c r="X432" i="12"/>
  <c r="X460" i="12"/>
  <c r="X232" i="12"/>
  <c r="X187" i="12"/>
  <c r="X185" i="12"/>
  <c r="X182" i="12"/>
  <c r="X332" i="12"/>
  <c r="X144" i="12"/>
  <c r="X196" i="12"/>
  <c r="X503" i="12"/>
  <c r="X454" i="12"/>
  <c r="X475" i="12"/>
  <c r="X355" i="12"/>
  <c r="X459" i="12"/>
  <c r="X392" i="12"/>
  <c r="X406" i="12"/>
  <c r="X485" i="12"/>
  <c r="X472" i="12"/>
  <c r="X641" i="12"/>
  <c r="X366" i="12"/>
  <c r="X487" i="12"/>
  <c r="X438" i="12"/>
  <c r="X337" i="12"/>
  <c r="X481" i="12"/>
  <c r="X523" i="12"/>
  <c r="X405" i="12"/>
  <c r="X395" i="12"/>
  <c r="X316" i="12"/>
  <c r="X470" i="12"/>
  <c r="X302" i="12"/>
  <c r="X273" i="12"/>
  <c r="X490" i="12"/>
  <c r="X467" i="12"/>
  <c r="X400" i="12"/>
  <c r="X241" i="12"/>
  <c r="X181" i="12"/>
  <c r="X246" i="12"/>
  <c r="X318" i="12"/>
  <c r="X233" i="12"/>
  <c r="X173" i="12"/>
  <c r="X320" i="12"/>
  <c r="X149" i="12"/>
  <c r="X636" i="12"/>
  <c r="X306" i="12"/>
  <c r="X437" i="12"/>
  <c r="X370" i="12"/>
  <c r="X328" i="12"/>
  <c r="X394" i="12"/>
  <c r="X462" i="12"/>
  <c r="X597" i="12"/>
  <c r="X687" i="12"/>
  <c r="X499" i="12"/>
  <c r="X421" i="12"/>
  <c r="X468" i="12"/>
  <c r="X312" i="12"/>
  <c r="X292" i="12"/>
  <c r="X390" i="12"/>
  <c r="X209" i="12"/>
  <c r="X453" i="12"/>
  <c r="X204" i="12"/>
  <c r="X291" i="12"/>
  <c r="X342" i="12"/>
  <c r="X303" i="12"/>
  <c r="X447" i="12"/>
  <c r="X160" i="12"/>
  <c r="X200" i="12"/>
  <c r="X194" i="12"/>
  <c r="X266" i="12"/>
  <c r="X155" i="12"/>
  <c r="X190" i="12"/>
  <c r="X520" i="12"/>
  <c r="X411" i="12"/>
  <c r="X465" i="12"/>
  <c r="X339" i="12"/>
  <c r="X322" i="12"/>
  <c r="X375" i="12"/>
  <c r="X491" i="12"/>
  <c r="X449" i="12"/>
  <c r="X336" i="12"/>
  <c r="X208" i="12"/>
  <c r="X259" i="12"/>
  <c r="X308" i="12"/>
  <c r="X324" i="12"/>
  <c r="X280" i="12"/>
  <c r="X354" i="12"/>
  <c r="X434" i="12"/>
  <c r="X309" i="12"/>
  <c r="X382" i="12"/>
  <c r="X393" i="12"/>
  <c r="AA255" i="12"/>
  <c r="Z175" i="12"/>
  <c r="X242" i="12"/>
  <c r="X218" i="12"/>
  <c r="AA139" i="12"/>
  <c r="X153" i="12"/>
  <c r="X253" i="12"/>
  <c r="AF186" i="12"/>
  <c r="X284" i="12"/>
  <c r="X265" i="12"/>
  <c r="AF258" i="12"/>
  <c r="AF265" i="12"/>
  <c r="X258" i="12"/>
  <c r="X205" i="12"/>
  <c r="X492" i="12"/>
  <c r="X215" i="12"/>
  <c r="AF358" i="12"/>
  <c r="H374" i="12"/>
  <c r="AF374" i="12" s="1"/>
  <c r="H349" i="12"/>
  <c r="AF349" i="12" s="1"/>
  <c r="H355" i="12"/>
  <c r="AF355" i="12" s="1"/>
  <c r="X210" i="12"/>
  <c r="X261" i="12"/>
  <c r="AF166" i="12"/>
  <c r="X174" i="12"/>
  <c r="X267" i="12"/>
  <c r="X426" i="12"/>
  <c r="H409" i="12"/>
  <c r="AF409" i="12" s="1"/>
  <c r="H279" i="12"/>
  <c r="AF279" i="12" s="1"/>
  <c r="H382" i="12"/>
  <c r="AF382" i="12" s="1"/>
  <c r="H400" i="12"/>
  <c r="AF400" i="12" s="1"/>
  <c r="H289" i="12"/>
  <c r="AF289" i="12" s="1"/>
  <c r="H298" i="12"/>
  <c r="AF298" i="12" s="1"/>
  <c r="AA166" i="12"/>
  <c r="AA247" i="12"/>
  <c r="X222" i="12"/>
  <c r="X186" i="12"/>
  <c r="X183" i="12"/>
  <c r="X223" i="12"/>
  <c r="X150" i="12"/>
  <c r="X165" i="12"/>
  <c r="X260" i="12"/>
  <c r="X428" i="12"/>
  <c r="AF290" i="12"/>
  <c r="X315" i="12"/>
  <c r="X282" i="12"/>
  <c r="X444" i="12"/>
  <c r="H359" i="12"/>
  <c r="AF359" i="12" s="1"/>
  <c r="H401" i="12"/>
  <c r="AF401" i="12" s="1"/>
  <c r="H324" i="12"/>
  <c r="AF324" i="12" s="1"/>
  <c r="H445" i="12"/>
  <c r="AF445" i="12" s="1"/>
  <c r="H389" i="12"/>
  <c r="AF389" i="12" s="1"/>
  <c r="H395" i="12"/>
  <c r="AF395" i="12" s="1"/>
  <c r="H321" i="12"/>
  <c r="AF321" i="12" s="1"/>
  <c r="H326" i="12"/>
  <c r="AF326" i="12" s="1"/>
  <c r="X146" i="12"/>
  <c r="X140" i="12"/>
  <c r="X156" i="12"/>
  <c r="X163" i="12"/>
  <c r="X192" i="12"/>
  <c r="X145" i="12"/>
  <c r="H238" i="12"/>
  <c r="AF238" i="12" s="1"/>
  <c r="AF140" i="12"/>
  <c r="X385" i="12"/>
  <c r="AF263" i="12"/>
  <c r="H306" i="12"/>
  <c r="AF306" i="12" s="1"/>
  <c r="AF347" i="12"/>
  <c r="AF340" i="12"/>
  <c r="H398" i="12"/>
  <c r="AF398" i="12" s="1"/>
  <c r="H334" i="12"/>
  <c r="AF334" i="12" s="1"/>
  <c r="H405" i="12"/>
  <c r="AF405" i="12" s="1"/>
  <c r="H470" i="12"/>
  <c r="AF470" i="12" s="1"/>
  <c r="H357" i="12"/>
  <c r="AF357" i="12" s="1"/>
  <c r="H453" i="12"/>
  <c r="AF453" i="12" s="1"/>
  <c r="H392" i="12"/>
  <c r="AF392" i="12" s="1"/>
  <c r="H277" i="12"/>
  <c r="AF277" i="12" s="1"/>
  <c r="X244" i="12"/>
  <c r="X157" i="12"/>
  <c r="X135" i="12"/>
  <c r="X245" i="12"/>
  <c r="X151" i="12"/>
  <c r="X343" i="12"/>
  <c r="H222" i="12"/>
  <c r="AF222" i="12" s="1"/>
  <c r="X389" i="12"/>
  <c r="AF310" i="12"/>
  <c r="X365" i="12"/>
  <c r="AF368" i="12"/>
  <c r="H356" i="12"/>
  <c r="AF356" i="12" s="1"/>
  <c r="AF342" i="12"/>
  <c r="H438" i="12"/>
  <c r="AF438" i="12" s="1"/>
  <c r="H314" i="12"/>
  <c r="AF314" i="12" s="1"/>
  <c r="H343" i="12"/>
  <c r="AF343" i="12" s="1"/>
  <c r="H274" i="12"/>
  <c r="AF274" i="12" s="1"/>
  <c r="H466" i="12"/>
  <c r="AF466" i="12" s="1"/>
  <c r="H459" i="12"/>
  <c r="AF459" i="12" s="1"/>
  <c r="H407" i="12"/>
  <c r="AF407" i="12" s="1"/>
  <c r="AF475" i="12"/>
  <c r="AF292" i="12"/>
  <c r="AF386" i="12"/>
  <c r="AF363" i="12"/>
  <c r="H288" i="12"/>
  <c r="AF288" i="12" s="1"/>
  <c r="H422" i="12"/>
  <c r="AF422" i="12" s="1"/>
  <c r="H313" i="12"/>
  <c r="AF313" i="12" s="1"/>
  <c r="H465" i="12"/>
  <c r="AF465" i="12" s="1"/>
  <c r="H532" i="12"/>
  <c r="AF532" i="12" s="1"/>
  <c r="H485" i="12"/>
  <c r="AF485" i="12" s="1"/>
  <c r="H651" i="12"/>
  <c r="AF651" i="12" s="1"/>
  <c r="H657" i="12"/>
  <c r="AF657" i="12" s="1"/>
  <c r="H527" i="12"/>
  <c r="AF527" i="12" s="1"/>
  <c r="H637" i="12"/>
  <c r="AF637" i="12" s="1"/>
  <c r="H761" i="12"/>
  <c r="AF761" i="12" s="1"/>
  <c r="H366" i="12"/>
  <c r="AF366" i="12" s="1"/>
  <c r="H410" i="12"/>
  <c r="AF410" i="12" s="1"/>
  <c r="H417" i="12"/>
  <c r="AF417" i="12" s="1"/>
  <c r="H458" i="12"/>
  <c r="AF458" i="12" s="1"/>
  <c r="H318" i="12"/>
  <c r="AF318" i="12" s="1"/>
  <c r="H594" i="12"/>
  <c r="AF594" i="12" s="1"/>
  <c r="H502" i="12"/>
  <c r="AF502" i="12" s="1"/>
  <c r="H535" i="12"/>
  <c r="AF535" i="12" s="1"/>
  <c r="H693" i="12"/>
  <c r="AF693" i="12" s="1"/>
  <c r="H480" i="12"/>
  <c r="AF480" i="12" s="1"/>
  <c r="AF419" i="12"/>
  <c r="H455" i="12"/>
  <c r="AF455" i="12" s="1"/>
  <c r="H429" i="12"/>
  <c r="AF429" i="12" s="1"/>
  <c r="H320" i="12"/>
  <c r="AF320" i="12" s="1"/>
  <c r="H434" i="12"/>
  <c r="AF434" i="12" s="1"/>
  <c r="AF456" i="12"/>
  <c r="H489" i="12"/>
  <c r="AF489" i="12" s="1"/>
  <c r="H463" i="12"/>
  <c r="AF463" i="12" s="1"/>
  <c r="H667" i="12"/>
  <c r="AF667" i="12" s="1"/>
  <c r="H513" i="12"/>
  <c r="AF513" i="12" s="1"/>
  <c r="H648" i="12"/>
  <c r="AF648" i="12" s="1"/>
  <c r="H510" i="12"/>
  <c r="AF510" i="12" s="1"/>
  <c r="H601" i="12"/>
  <c r="AF601" i="12" s="1"/>
  <c r="H585" i="12"/>
  <c r="AF585" i="12" s="1"/>
  <c r="H632" i="12"/>
  <c r="AF632" i="12" s="1"/>
  <c r="AF492" i="12"/>
  <c r="AF436" i="12"/>
  <c r="H282" i="12"/>
  <c r="AF282" i="12" s="1"/>
  <c r="H377" i="12"/>
  <c r="AF377" i="12" s="1"/>
  <c r="H481" i="12"/>
  <c r="AF481" i="12" s="1"/>
  <c r="H524" i="12"/>
  <c r="AF524" i="12" s="1"/>
  <c r="H621" i="12"/>
  <c r="AF621" i="12" s="1"/>
  <c r="H578" i="12"/>
  <c r="AF578" i="12" s="1"/>
  <c r="H577" i="12"/>
  <c r="AF577" i="12" s="1"/>
  <c r="H588" i="12"/>
  <c r="AF588" i="12" s="1"/>
  <c r="H571" i="12"/>
  <c r="AF571" i="12" s="1"/>
  <c r="H572" i="12"/>
  <c r="AF572" i="12" s="1"/>
  <c r="H448" i="12"/>
  <c r="AF448" i="12" s="1"/>
  <c r="AF484" i="12"/>
  <c r="H285" i="12"/>
  <c r="AF285" i="12" s="1"/>
  <c r="H452" i="12"/>
  <c r="AF452" i="12" s="1"/>
  <c r="AF354" i="12"/>
  <c r="AF426" i="12"/>
  <c r="AF394" i="12"/>
  <c r="AF627" i="12"/>
  <c r="H672" i="12"/>
  <c r="AF672" i="12" s="1"/>
  <c r="AF560" i="12"/>
  <c r="H604" i="12"/>
  <c r="AF604" i="12" s="1"/>
  <c r="H543" i="12"/>
  <c r="AF543" i="12" s="1"/>
  <c r="H636" i="12"/>
  <c r="AF636" i="12" s="1"/>
  <c r="H629" i="12"/>
  <c r="AF629" i="12" s="1"/>
  <c r="H695" i="12"/>
  <c r="AF695" i="12" s="1"/>
  <c r="AF488" i="12"/>
  <c r="AF315" i="12"/>
  <c r="H522" i="12"/>
  <c r="AF522" i="12" s="1"/>
  <c r="H684" i="12"/>
  <c r="AF684" i="12" s="1"/>
  <c r="H686" i="12"/>
  <c r="AF686" i="12" s="1"/>
  <c r="H531" i="12"/>
  <c r="AF531" i="12" s="1"/>
  <c r="H683" i="12"/>
  <c r="AF683" i="12" s="1"/>
  <c r="H544" i="12"/>
  <c r="AF544" i="12" s="1"/>
  <c r="H660" i="12"/>
  <c r="AF660" i="12" s="1"/>
  <c r="H703" i="12"/>
  <c r="AF703" i="12" s="1"/>
  <c r="AF380" i="12"/>
  <c r="AF443" i="12"/>
  <c r="H328" i="12"/>
  <c r="AF328" i="12" s="1"/>
  <c r="H562" i="12"/>
  <c r="AF562" i="12" s="1"/>
  <c r="H454" i="12"/>
  <c r="AF454" i="12" s="1"/>
  <c r="H688" i="12"/>
  <c r="AF688" i="12" s="1"/>
  <c r="H539" i="12"/>
  <c r="AF539" i="12" s="1"/>
  <c r="H553" i="12"/>
  <c r="AF553" i="12" s="1"/>
  <c r="AF474" i="12"/>
  <c r="H613" i="12"/>
  <c r="AF613" i="12" s="1"/>
  <c r="H569" i="12"/>
  <c r="AF569" i="12" s="1"/>
  <c r="AF533" i="12"/>
  <c r="H628" i="12"/>
  <c r="AF628" i="12" s="1"/>
  <c r="H633" i="12"/>
  <c r="AF633" i="12" s="1"/>
  <c r="H567" i="12"/>
  <c r="AF567" i="12" s="1"/>
  <c r="AF462" i="12"/>
  <c r="H353" i="12"/>
  <c r="AF353" i="12" s="1"/>
  <c r="AF580" i="12"/>
  <c r="H566" i="12"/>
  <c r="AF566" i="12" s="1"/>
  <c r="H643" i="12"/>
  <c r="AF643" i="12" s="1"/>
  <c r="H593" i="12"/>
  <c r="AF593" i="12" s="1"/>
  <c r="AF691" i="12"/>
  <c r="H682" i="12"/>
  <c r="AF682" i="12" s="1"/>
  <c r="H694" i="12"/>
  <c r="AF694" i="12" s="1"/>
  <c r="H559" i="12"/>
  <c r="AF559" i="12" s="1"/>
  <c r="AF378" i="12"/>
  <c r="H307" i="12"/>
  <c r="AF307" i="12" s="1"/>
  <c r="H311" i="12"/>
  <c r="AF311" i="12" s="1"/>
  <c r="H271" i="12"/>
  <c r="AF271" i="12" s="1"/>
  <c r="H649" i="12"/>
  <c r="AF649" i="12" s="1"/>
  <c r="H558" i="12"/>
  <c r="AF558" i="12" s="1"/>
  <c r="H500" i="12"/>
  <c r="AF500" i="12" s="1"/>
  <c r="H646" i="12"/>
  <c r="AF646" i="12" s="1"/>
  <c r="H676" i="12"/>
  <c r="AF676" i="12" s="1"/>
  <c r="H702" i="12"/>
  <c r="AF702" i="12" s="1"/>
  <c r="H609" i="12"/>
  <c r="AF609" i="12" s="1"/>
  <c r="H467" i="12"/>
  <c r="AF467" i="12" s="1"/>
  <c r="AF413" i="12"/>
  <c r="H287" i="12"/>
  <c r="AF287" i="12" s="1"/>
  <c r="H658" i="12"/>
  <c r="AF658" i="12" s="1"/>
  <c r="AF653" i="12"/>
  <c r="H668" i="12"/>
  <c r="AF668" i="12" s="1"/>
  <c r="H603" i="12"/>
  <c r="AF603" i="12" s="1"/>
  <c r="H640" i="12"/>
  <c r="AF640" i="12" s="1"/>
  <c r="H654" i="12"/>
  <c r="AF654" i="12" s="1"/>
  <c r="H472" i="12"/>
  <c r="AF472" i="12" s="1"/>
  <c r="H276" i="12"/>
  <c r="AF276" i="12" s="1"/>
  <c r="H337" i="12"/>
  <c r="AF337" i="12" s="1"/>
  <c r="AF338" i="12"/>
  <c r="H514" i="12"/>
  <c r="AF514" i="12" s="1"/>
  <c r="H626" i="12"/>
  <c r="AF626" i="12" s="1"/>
  <c r="H584" i="12"/>
  <c r="AF584" i="12" s="1"/>
  <c r="H526" i="12"/>
  <c r="AF526" i="12" s="1"/>
  <c r="AF317" i="12"/>
  <c r="H302" i="12"/>
  <c r="AF302" i="12" s="1"/>
  <c r="H411" i="12"/>
  <c r="AF411" i="12" s="1"/>
  <c r="AF341" i="12"/>
  <c r="AF348" i="12"/>
  <c r="H296" i="12"/>
  <c r="AF296" i="12" s="1"/>
  <c r="H421" i="12"/>
  <c r="AF421" i="12" s="1"/>
  <c r="H308" i="12"/>
  <c r="AF308" i="12" s="1"/>
  <c r="H592" i="12"/>
  <c r="AF592" i="12" s="1"/>
  <c r="AF573" i="12"/>
  <c r="AF435" i="12"/>
  <c r="H486" i="12"/>
  <c r="AF486" i="12" s="1"/>
  <c r="H365" i="12"/>
  <c r="AF365" i="12" s="1"/>
  <c r="H549" i="12"/>
  <c r="AF549" i="12" s="1"/>
  <c r="H659" i="12"/>
  <c r="AF659" i="12" s="1"/>
  <c r="H615" i="12"/>
  <c r="AF615" i="12" s="1"/>
  <c r="AF555" i="12"/>
  <c r="H607" i="12"/>
  <c r="AF607" i="12" s="1"/>
  <c r="H634" i="12"/>
  <c r="AF634" i="12" s="1"/>
  <c r="H645" i="12"/>
  <c r="AF645" i="12" s="1"/>
  <c r="H678" i="12"/>
  <c r="AF678" i="12" s="1"/>
  <c r="H548" i="12"/>
  <c r="AF548" i="12" s="1"/>
  <c r="AF283" i="12"/>
  <c r="AF345" i="12"/>
  <c r="AF281" i="12"/>
  <c r="H305" i="12"/>
  <c r="AF305" i="12" s="1"/>
  <c r="H469" i="12"/>
  <c r="AF469" i="12" s="1"/>
  <c r="H530" i="12"/>
  <c r="AF530" i="12" s="1"/>
  <c r="H350" i="12"/>
  <c r="AF350" i="12" s="1"/>
  <c r="H661" i="12"/>
  <c r="AF661" i="12" s="1"/>
  <c r="H617" i="12"/>
  <c r="AF617" i="12" s="1"/>
  <c r="H622" i="12"/>
  <c r="AF622" i="12" s="1"/>
  <c r="H665" i="12"/>
  <c r="AF665" i="12" s="1"/>
  <c r="H600" i="12"/>
  <c r="AF600" i="12" s="1"/>
  <c r="H707" i="12"/>
  <c r="AF707" i="12" s="1"/>
  <c r="AF494" i="12"/>
  <c r="H330" i="12"/>
  <c r="AF330" i="12" s="1"/>
  <c r="H496" i="12"/>
  <c r="AF496" i="12" s="1"/>
  <c r="AF381" i="12"/>
  <c r="H425" i="12"/>
  <c r="AF425" i="12" s="1"/>
  <c r="AF331" i="12"/>
  <c r="H536" i="12"/>
  <c r="AF536" i="12" s="1"/>
  <c r="H606" i="12"/>
  <c r="AF606" i="12" s="1"/>
  <c r="H669" i="12"/>
  <c r="AF669" i="12" s="1"/>
  <c r="H656" i="12"/>
  <c r="AF656" i="12" s="1"/>
  <c r="H642" i="12"/>
  <c r="AF642" i="12" s="1"/>
  <c r="H586" i="12"/>
  <c r="AF586" i="12" s="1"/>
  <c r="H687" i="12"/>
  <c r="AF687" i="12" s="1"/>
  <c r="H727" i="12"/>
  <c r="AF727" i="12" s="1"/>
  <c r="H698" i="12"/>
  <c r="AF698" i="12" s="1"/>
  <c r="H774" i="12"/>
  <c r="AF774" i="12" s="1"/>
  <c r="H814" i="12"/>
  <c r="AF814" i="12" s="1"/>
  <c r="H895" i="12"/>
  <c r="AF895" i="12" s="1"/>
  <c r="AF598" i="12"/>
  <c r="AF635" i="12"/>
  <c r="AF644" i="12"/>
  <c r="AF515" i="12"/>
  <c r="H504" i="12"/>
  <c r="AF504" i="12" s="1"/>
  <c r="H551" i="12"/>
  <c r="AF551" i="12" s="1"/>
  <c r="AF699" i="12"/>
  <c r="AF666" i="12"/>
  <c r="H597" i="12"/>
  <c r="AF597" i="12" s="1"/>
  <c r="AF631" i="12"/>
  <c r="H826" i="12"/>
  <c r="AF826" i="12" s="1"/>
  <c r="H705" i="12"/>
  <c r="AF705" i="12" s="1"/>
  <c r="H912" i="12"/>
  <c r="AF912" i="12" s="1"/>
  <c r="H726" i="12"/>
  <c r="AF726" i="12" s="1"/>
  <c r="H807" i="12"/>
  <c r="AF807" i="12" s="1"/>
  <c r="AF564" i="12"/>
  <c r="AF650" i="12"/>
  <c r="AF762" i="12"/>
  <c r="H785" i="12"/>
  <c r="AF785" i="12" s="1"/>
  <c r="H709" i="12"/>
  <c r="AF709" i="12" s="1"/>
  <c r="H913" i="12"/>
  <c r="AF913" i="12" s="1"/>
  <c r="H767" i="12"/>
  <c r="AF767" i="12" s="1"/>
  <c r="H677" i="12"/>
  <c r="AF677" i="12" s="1"/>
  <c r="H681" i="12"/>
  <c r="AF681" i="12" s="1"/>
  <c r="H673" i="12"/>
  <c r="AF673" i="12" s="1"/>
  <c r="AF630" i="12"/>
  <c r="H528" i="12"/>
  <c r="AF528" i="12" s="1"/>
  <c r="H595" i="12"/>
  <c r="AF595" i="12" s="1"/>
  <c r="AF605" i="12"/>
  <c r="H523" i="12"/>
  <c r="AF523" i="12" s="1"/>
  <c r="AF516" i="12"/>
  <c r="AF608" i="12"/>
  <c r="H859" i="12"/>
  <c r="AF859" i="12" s="1"/>
  <c r="H846" i="12"/>
  <c r="AF846" i="12" s="1"/>
  <c r="H742" i="12"/>
  <c r="AF742" i="12" s="1"/>
  <c r="H838" i="12"/>
  <c r="AF838" i="12" s="1"/>
  <c r="H844" i="12"/>
  <c r="AF844" i="12" s="1"/>
  <c r="H872" i="12"/>
  <c r="AF872" i="12" s="1"/>
  <c r="H721" i="12"/>
  <c r="AF721" i="12" s="1"/>
  <c r="AF652" i="12"/>
  <c r="AF556" i="12"/>
  <c r="H716" i="12"/>
  <c r="AF716" i="12" s="1"/>
  <c r="H663" i="12"/>
  <c r="AF663" i="12" s="1"/>
  <c r="H871" i="12"/>
  <c r="AF871" i="12" s="1"/>
  <c r="H910" i="12"/>
  <c r="AF910" i="12" s="1"/>
  <c r="H743" i="12"/>
  <c r="AF743" i="12" s="1"/>
  <c r="H901" i="12"/>
  <c r="AF901" i="12" s="1"/>
  <c r="AF545" i="12"/>
  <c r="H723" i="12"/>
  <c r="AF723" i="12" s="1"/>
  <c r="AF537" i="12"/>
  <c r="AF739" i="12"/>
  <c r="AF738" i="12"/>
  <c r="H519" i="12"/>
  <c r="AF519" i="12" s="1"/>
  <c r="AF501" i="12"/>
  <c r="H625" i="12"/>
  <c r="AF625" i="12" s="1"/>
  <c r="H725" i="12"/>
  <c r="AF725" i="12" s="1"/>
  <c r="H915" i="12"/>
  <c r="AF915" i="12" s="1"/>
  <c r="H772" i="12"/>
  <c r="AF772" i="12" s="1"/>
  <c r="H745" i="12"/>
  <c r="AF745" i="12" s="1"/>
  <c r="AF674" i="12"/>
  <c r="H583" i="12"/>
  <c r="AF583" i="12" s="1"/>
  <c r="AF579" i="12"/>
  <c r="H670" i="12"/>
  <c r="AF670" i="12" s="1"/>
  <c r="H787" i="12"/>
  <c r="AF787" i="12" s="1"/>
  <c r="H706" i="12"/>
  <c r="AF706" i="12" s="1"/>
  <c r="H735" i="12"/>
  <c r="AF735" i="12" s="1"/>
  <c r="H813" i="12"/>
  <c r="AF813" i="12" s="1"/>
  <c r="H804" i="12"/>
  <c r="AF804" i="12" s="1"/>
  <c r="AF602" i="12"/>
  <c r="AF638" i="12"/>
  <c r="H542" i="12"/>
  <c r="AF542" i="12" s="1"/>
  <c r="AF508" i="12"/>
  <c r="AF540" i="12"/>
  <c r="AF624" i="12"/>
  <c r="H611" i="12"/>
  <c r="AF611" i="12" s="1"/>
  <c r="H538" i="12"/>
  <c r="AF538" i="12" s="1"/>
  <c r="AF700" i="12"/>
  <c r="AF647" i="12"/>
  <c r="H662" i="12"/>
  <c r="AF662" i="12" s="1"/>
  <c r="H867" i="12"/>
  <c r="AF867" i="12" s="1"/>
  <c r="H868" i="12"/>
  <c r="AF868" i="12" s="1"/>
  <c r="H757" i="12"/>
  <c r="AF757" i="12" s="1"/>
  <c r="H843" i="12"/>
  <c r="AF843" i="12" s="1"/>
  <c r="H831" i="12"/>
  <c r="AF831" i="12" s="1"/>
  <c r="H858" i="12"/>
  <c r="AF858" i="12" s="1"/>
  <c r="AF590" i="12"/>
  <c r="AF581" i="12"/>
  <c r="AF554" i="12"/>
  <c r="H680" i="12"/>
  <c r="AF680" i="12" s="1"/>
  <c r="AF599" i="12"/>
  <c r="H784" i="12"/>
  <c r="AF784" i="12" s="1"/>
  <c r="H827" i="12"/>
  <c r="AF827" i="12" s="1"/>
  <c r="H789" i="12"/>
  <c r="AF789" i="12" s="1"/>
  <c r="H909" i="12"/>
  <c r="AF909" i="12" s="1"/>
  <c r="H464" i="12"/>
  <c r="AF464" i="12" s="1"/>
  <c r="AF620" i="12"/>
  <c r="H546" i="12"/>
  <c r="AF546" i="12" s="1"/>
  <c r="H612" i="12"/>
  <c r="AF612" i="12" s="1"/>
  <c r="AF729" i="12"/>
  <c r="H587" i="12"/>
  <c r="AF587" i="12" s="1"/>
  <c r="H851" i="12"/>
  <c r="AF851" i="12" s="1"/>
  <c r="H794" i="12"/>
  <c r="AF794" i="12" s="1"/>
  <c r="H756" i="12"/>
  <c r="AF756" i="12" s="1"/>
  <c r="H828" i="12"/>
  <c r="AF828" i="12" s="1"/>
  <c r="H799" i="12"/>
  <c r="AF799" i="12" s="1"/>
  <c r="AF541" i="12"/>
  <c r="AF690" i="12"/>
  <c r="AF498" i="12"/>
  <c r="AF550" i="12"/>
  <c r="H520" i="12"/>
  <c r="AF520" i="12" s="1"/>
  <c r="H713" i="12"/>
  <c r="AF713" i="12" s="1"/>
  <c r="H529" i="12"/>
  <c r="AF529" i="12" s="1"/>
  <c r="H862" i="12"/>
  <c r="AF862" i="12" s="1"/>
  <c r="H916" i="12"/>
  <c r="AF916" i="12" s="1"/>
  <c r="H897" i="12"/>
  <c r="AF897" i="12" s="1"/>
  <c r="H911" i="12"/>
  <c r="AF911" i="12" s="1"/>
  <c r="H715" i="12"/>
  <c r="AF715" i="12" s="1"/>
  <c r="AF534" i="12"/>
  <c r="AF619" i="12"/>
  <c r="H816" i="12"/>
  <c r="AF816" i="12" s="1"/>
  <c r="H655" i="12"/>
  <c r="AF655" i="12" s="1"/>
  <c r="H824" i="12"/>
  <c r="AF824" i="12" s="1"/>
  <c r="H759" i="12"/>
  <c r="AF759" i="12" s="1"/>
  <c r="H857" i="12"/>
  <c r="AF857" i="12" s="1"/>
  <c r="H906" i="12"/>
  <c r="AF906" i="12" s="1"/>
  <c r="H829" i="12"/>
  <c r="AF829" i="12" s="1"/>
  <c r="AF511" i="12"/>
  <c r="AF596" i="12"/>
  <c r="AF639" i="12"/>
  <c r="AF552" i="12"/>
  <c r="H866" i="12"/>
  <c r="AF866" i="12" s="1"/>
  <c r="H873" i="12"/>
  <c r="AF873" i="12" s="1"/>
  <c r="H870" i="12"/>
  <c r="AF870" i="12" s="1"/>
  <c r="H689" i="12"/>
  <c r="AF689" i="12" s="1"/>
  <c r="AF671" i="12"/>
  <c r="AF565" i="12"/>
  <c r="AF547" i="12"/>
  <c r="AF518" i="12"/>
  <c r="H889" i="12"/>
  <c r="AF889" i="12" s="1"/>
  <c r="H885" i="12"/>
  <c r="AF885" i="12" s="1"/>
  <c r="H783" i="12"/>
  <c r="AF783" i="12" s="1"/>
  <c r="H869" i="12"/>
  <c r="AF869" i="12" s="1"/>
  <c r="H883" i="12"/>
  <c r="AF883" i="12" s="1"/>
  <c r="H758" i="12"/>
  <c r="AF758" i="12" s="1"/>
  <c r="H902" i="12"/>
  <c r="AF902" i="12" s="1"/>
  <c r="H898" i="12"/>
  <c r="AF898" i="12" s="1"/>
  <c r="AF618" i="12"/>
  <c r="AF557" i="12"/>
  <c r="H575" i="12"/>
  <c r="AF575" i="12" s="1"/>
  <c r="H718" i="12"/>
  <c r="AF718" i="12" s="1"/>
  <c r="H679" i="12"/>
  <c r="AF679" i="12" s="1"/>
  <c r="H832" i="12"/>
  <c r="AF832" i="12" s="1"/>
  <c r="H892" i="12"/>
  <c r="AF892" i="12" s="1"/>
  <c r="H711" i="12"/>
  <c r="AF711" i="12" s="1"/>
  <c r="H775" i="12"/>
  <c r="AF775" i="12" s="1"/>
  <c r="H736" i="12"/>
  <c r="AF736" i="12" s="1"/>
  <c r="H797" i="12"/>
  <c r="AF797" i="12" s="1"/>
  <c r="H890" i="12"/>
  <c r="AF890" i="12" s="1"/>
  <c r="H497" i="12"/>
  <c r="AF497" i="12" s="1"/>
  <c r="H525" i="12"/>
  <c r="AF525" i="12" s="1"/>
  <c r="AF616" i="12"/>
  <c r="H517" i="12"/>
  <c r="AF517" i="12" s="1"/>
  <c r="H685" i="12"/>
  <c r="AF685" i="12" s="1"/>
  <c r="H576" i="12"/>
  <c r="AF576" i="12" s="1"/>
  <c r="AF582" i="12"/>
  <c r="H701" i="12"/>
  <c r="AF701" i="12" s="1"/>
  <c r="H782" i="12"/>
  <c r="AF782" i="12" s="1"/>
  <c r="H856" i="12"/>
  <c r="AF856" i="12" s="1"/>
  <c r="H881" i="12"/>
  <c r="AF881" i="12" s="1"/>
  <c r="H722" i="12"/>
  <c r="AF722" i="12" s="1"/>
  <c r="H796" i="12"/>
  <c r="AF796" i="12" s="1"/>
  <c r="AF750" i="12"/>
  <c r="AF730" i="12"/>
  <c r="AF852" i="12"/>
  <c r="H741" i="12"/>
  <c r="AF741" i="12" s="1"/>
  <c r="H976" i="12"/>
  <c r="AF976" i="12" s="1"/>
  <c r="H1119" i="12"/>
  <c r="AF1119" i="12" s="1"/>
  <c r="AF921" i="12"/>
  <c r="AF724" i="12"/>
  <c r="AF839" i="12"/>
  <c r="AF819" i="12"/>
  <c r="H712" i="12"/>
  <c r="AF712" i="12" s="1"/>
  <c r="H771" i="12"/>
  <c r="AF771" i="12" s="1"/>
  <c r="H882" i="12"/>
  <c r="AF882" i="12" s="1"/>
  <c r="H998" i="12"/>
  <c r="AF998" i="12" s="1"/>
  <c r="H943" i="12"/>
  <c r="AF943" i="12" s="1"/>
  <c r="H989" i="12"/>
  <c r="AF989" i="12" s="1"/>
  <c r="H1097" i="12"/>
  <c r="AF1097" i="12" s="1"/>
  <c r="AF878" i="12"/>
  <c r="AF893" i="12"/>
  <c r="AF879" i="12"/>
  <c r="AF798" i="12"/>
  <c r="H860" i="12"/>
  <c r="AF860" i="12" s="1"/>
  <c r="H806" i="12"/>
  <c r="AF806" i="12" s="1"/>
  <c r="H733" i="12"/>
  <c r="AF733" i="12" s="1"/>
  <c r="H818" i="12"/>
  <c r="AF818" i="12" s="1"/>
  <c r="H935" i="12"/>
  <c r="AF935" i="12" s="1"/>
  <c r="AF793" i="12"/>
  <c r="H760" i="12"/>
  <c r="AF760" i="12" s="1"/>
  <c r="H810" i="12"/>
  <c r="AF810" i="12" s="1"/>
  <c r="H779" i="12"/>
  <c r="AF779" i="12" s="1"/>
  <c r="H908" i="12"/>
  <c r="AF908" i="12" s="1"/>
  <c r="H811" i="12"/>
  <c r="AF811" i="12" s="1"/>
  <c r="H749" i="12"/>
  <c r="AF749" i="12" s="1"/>
  <c r="H930" i="12"/>
  <c r="AF930" i="12" s="1"/>
  <c r="H981" i="12"/>
  <c r="AF981" i="12" s="1"/>
  <c r="H1000" i="12"/>
  <c r="AF1000" i="12" s="1"/>
  <c r="H1052" i="12"/>
  <c r="AF1052" i="12" s="1"/>
  <c r="AF770" i="12"/>
  <c r="AF734" i="12"/>
  <c r="H786" i="12"/>
  <c r="AF786" i="12" s="1"/>
  <c r="H704" i="12"/>
  <c r="AF704" i="12" s="1"/>
  <c r="H959" i="12"/>
  <c r="AF959" i="12" s="1"/>
  <c r="H938" i="12"/>
  <c r="AF938" i="12" s="1"/>
  <c r="H953" i="12"/>
  <c r="AF953" i="12" s="1"/>
  <c r="H920" i="12"/>
  <c r="AF920" i="12" s="1"/>
  <c r="H1172" i="12"/>
  <c r="AF1172" i="12" s="1"/>
  <c r="H963" i="12"/>
  <c r="AF963" i="12" s="1"/>
  <c r="H1136" i="12"/>
  <c r="AF1136" i="12" s="1"/>
  <c r="H1023" i="12"/>
  <c r="AF1023" i="12" s="1"/>
  <c r="AF808" i="12"/>
  <c r="AF904" i="12"/>
  <c r="AF791" i="12"/>
  <c r="H886" i="12"/>
  <c r="AF886" i="12" s="1"/>
  <c r="AF875" i="12"/>
  <c r="H737" i="12"/>
  <c r="AF737" i="12" s="1"/>
  <c r="H948" i="12"/>
  <c r="AF948" i="12" s="1"/>
  <c r="H949" i="12"/>
  <c r="AF949" i="12" s="1"/>
  <c r="H974" i="12"/>
  <c r="AF974" i="12" s="1"/>
  <c r="H1213" i="12"/>
  <c r="AF1213" i="12" s="1"/>
  <c r="H1200" i="12"/>
  <c r="AF1200" i="12" s="1"/>
  <c r="AF864" i="12"/>
  <c r="AF823" i="12"/>
  <c r="AF924" i="12"/>
  <c r="AF830" i="12"/>
  <c r="H731" i="12"/>
  <c r="AF731" i="12" s="1"/>
  <c r="H841" i="12"/>
  <c r="AF841" i="12" s="1"/>
  <c r="AF740" i="12"/>
  <c r="H766" i="12"/>
  <c r="AF766" i="12" s="1"/>
  <c r="AF795" i="12"/>
  <c r="AF880" i="12"/>
  <c r="H987" i="12"/>
  <c r="AF987" i="12" s="1"/>
  <c r="H979" i="12"/>
  <c r="AF979" i="12" s="1"/>
  <c r="H1001" i="12"/>
  <c r="AF1001" i="12" s="1"/>
  <c r="H942" i="12"/>
  <c r="AF942" i="12" s="1"/>
  <c r="H1149" i="12"/>
  <c r="AF1149" i="12" s="1"/>
  <c r="AF788" i="12"/>
  <c r="H855" i="12"/>
  <c r="AF855" i="12" s="1"/>
  <c r="AF888" i="12"/>
  <c r="H746" i="12"/>
  <c r="AF746" i="12" s="1"/>
  <c r="H801" i="12"/>
  <c r="AF801" i="12" s="1"/>
  <c r="H822" i="12"/>
  <c r="AF822" i="12" s="1"/>
  <c r="H773" i="12"/>
  <c r="AF773" i="12" s="1"/>
  <c r="H899" i="12"/>
  <c r="AF899" i="12" s="1"/>
  <c r="H853" i="12"/>
  <c r="AF853" i="12" s="1"/>
  <c r="H918" i="12"/>
  <c r="AF918" i="12" s="1"/>
  <c r="H936" i="12"/>
  <c r="AF936" i="12" s="1"/>
  <c r="H991" i="12"/>
  <c r="AF991" i="12" s="1"/>
  <c r="AF876" i="12"/>
  <c r="H812" i="12"/>
  <c r="AF812" i="12" s="1"/>
  <c r="H764" i="12"/>
  <c r="AF764" i="12" s="1"/>
  <c r="H975" i="12"/>
  <c r="AF975" i="12" s="1"/>
  <c r="H980" i="12"/>
  <c r="AF980" i="12" s="1"/>
  <c r="H988" i="12"/>
  <c r="AF988" i="12" s="1"/>
  <c r="H994" i="12"/>
  <c r="AF994" i="12" s="1"/>
  <c r="H934" i="12"/>
  <c r="AF934" i="12" s="1"/>
  <c r="AF861" i="12"/>
  <c r="H834" i="12"/>
  <c r="AF834" i="12" s="1"/>
  <c r="H744" i="12"/>
  <c r="AF744" i="12" s="1"/>
  <c r="AF805" i="12"/>
  <c r="H905" i="12"/>
  <c r="AF905" i="12" s="1"/>
  <c r="H850" i="12"/>
  <c r="AF850" i="12" s="1"/>
  <c r="H752" i="12"/>
  <c r="AF752" i="12" s="1"/>
  <c r="H933" i="12"/>
  <c r="AF933" i="12" s="1"/>
  <c r="H956" i="12"/>
  <c r="AF956" i="12" s="1"/>
  <c r="H997" i="12"/>
  <c r="AF997" i="12" s="1"/>
  <c r="AF781" i="12"/>
  <c r="AF842" i="12"/>
  <c r="AF837" i="12"/>
  <c r="H919" i="12"/>
  <c r="AF919" i="12" s="1"/>
  <c r="H965" i="12"/>
  <c r="AF965" i="12" s="1"/>
  <c r="H977" i="12"/>
  <c r="AF977" i="12" s="1"/>
  <c r="H940" i="12"/>
  <c r="AF940" i="12" s="1"/>
  <c r="H955" i="12"/>
  <c r="AF955" i="12" s="1"/>
  <c r="H939" i="12"/>
  <c r="AF939" i="12" s="1"/>
  <c r="H1086" i="12"/>
  <c r="AF1086" i="12" s="1"/>
  <c r="H1031" i="12"/>
  <c r="AF1031" i="12" s="1"/>
  <c r="AF848" i="12"/>
  <c r="H887" i="12"/>
  <c r="AF887" i="12" s="1"/>
  <c r="AF802" i="12"/>
  <c r="H907" i="12"/>
  <c r="AF907" i="12" s="1"/>
  <c r="AF792" i="12"/>
  <c r="H972" i="12"/>
  <c r="AF972" i="12" s="1"/>
  <c r="H999" i="12"/>
  <c r="AF999" i="12" s="1"/>
  <c r="H1026" i="12"/>
  <c r="AF1026" i="12" s="1"/>
  <c r="H982" i="12"/>
  <c r="AF982" i="12" s="1"/>
  <c r="H1092" i="12"/>
  <c r="AF1092" i="12" s="1"/>
  <c r="AF714" i="12"/>
  <c r="H914" i="12"/>
  <c r="AF914" i="12" s="1"/>
  <c r="H877" i="12"/>
  <c r="AF877" i="12" s="1"/>
  <c r="AF923" i="12"/>
  <c r="H720" i="12"/>
  <c r="AF720" i="12" s="1"/>
  <c r="AF803" i="12"/>
  <c r="H960" i="12"/>
  <c r="AF960" i="12" s="1"/>
  <c r="H992" i="12"/>
  <c r="AF992" i="12" s="1"/>
  <c r="H1030" i="12"/>
  <c r="AF1030" i="12" s="1"/>
  <c r="H1033" i="12"/>
  <c r="AF1033" i="12" s="1"/>
  <c r="AF865" i="12"/>
  <c r="AF849" i="12"/>
  <c r="H820" i="12"/>
  <c r="AF820" i="12" s="1"/>
  <c r="H928" i="12"/>
  <c r="AF928" i="12" s="1"/>
  <c r="H966" i="12"/>
  <c r="AF966" i="12" s="1"/>
  <c r="H950" i="12"/>
  <c r="AF950" i="12" s="1"/>
  <c r="H946" i="12"/>
  <c r="AF946" i="12" s="1"/>
  <c r="H954" i="12"/>
  <c r="AF954" i="12" s="1"/>
  <c r="H1195" i="12"/>
  <c r="AF1195" i="12" s="1"/>
  <c r="H1210" i="12"/>
  <c r="AF1210" i="12" s="1"/>
  <c r="H1187" i="12"/>
  <c r="AF1187" i="12" s="1"/>
  <c r="AF917" i="12"/>
  <c r="AF840" i="12"/>
  <c r="AF728" i="12"/>
  <c r="H754" i="12"/>
  <c r="AF754" i="12" s="1"/>
  <c r="H891" i="12"/>
  <c r="AF891" i="12" s="1"/>
  <c r="AF747" i="12"/>
  <c r="AF815" i="12"/>
  <c r="H817" i="12"/>
  <c r="AF817" i="12" s="1"/>
  <c r="H833" i="12"/>
  <c r="AF833" i="12" s="1"/>
  <c r="AF763" i="12"/>
  <c r="H970" i="12"/>
  <c r="AF970" i="12" s="1"/>
  <c r="H958" i="12"/>
  <c r="AF958" i="12" s="1"/>
  <c r="H1058" i="12"/>
  <c r="AF1058" i="12" s="1"/>
  <c r="H985" i="12"/>
  <c r="AF985" i="12" s="1"/>
  <c r="H983" i="12"/>
  <c r="AF983" i="12" s="1"/>
  <c r="AF836" i="12"/>
  <c r="H821" i="12"/>
  <c r="AF821" i="12" s="1"/>
  <c r="H751" i="12"/>
  <c r="AF751" i="12" s="1"/>
  <c r="H986" i="12"/>
  <c r="AF986" i="12" s="1"/>
  <c r="H1063" i="12"/>
  <c r="AF1063" i="12" s="1"/>
  <c r="H925" i="12"/>
  <c r="AF925" i="12" s="1"/>
  <c r="H968" i="12"/>
  <c r="AF968" i="12" s="1"/>
  <c r="AF945" i="12"/>
  <c r="AF1178" i="12"/>
  <c r="AF969" i="12"/>
  <c r="H996" i="12"/>
  <c r="AF996" i="12" s="1"/>
  <c r="AF1110" i="12"/>
  <c r="H1085" i="12"/>
  <c r="AF1085" i="12" s="1"/>
  <c r="H1179" i="12"/>
  <c r="AF1179" i="12" s="1"/>
  <c r="H1148" i="12"/>
  <c r="AF1148" i="12" s="1"/>
  <c r="H1123" i="12"/>
  <c r="AF1123" i="12" s="1"/>
  <c r="H1293" i="12"/>
  <c r="AF1293" i="12" s="1"/>
  <c r="H1248" i="12"/>
  <c r="AF1248" i="12" s="1"/>
  <c r="H1015" i="12"/>
  <c r="AF1015" i="12" s="1"/>
  <c r="H1009" i="12"/>
  <c r="AF1009" i="12" s="1"/>
  <c r="H1304" i="12"/>
  <c r="AF1304" i="12" s="1"/>
  <c r="H1244" i="12"/>
  <c r="AF1244" i="12" s="1"/>
  <c r="H951" i="12"/>
  <c r="AF951" i="12" s="1"/>
  <c r="AF961" i="12"/>
  <c r="H1074" i="12"/>
  <c r="AF1074" i="12" s="1"/>
  <c r="H1122" i="12"/>
  <c r="AF1122" i="12" s="1"/>
  <c r="H1131" i="12"/>
  <c r="AF1131" i="12" s="1"/>
  <c r="H1091" i="12"/>
  <c r="AF1091" i="12" s="1"/>
  <c r="H1314" i="12"/>
  <c r="AF1314" i="12" s="1"/>
  <c r="H1263" i="12"/>
  <c r="AF1263" i="12" s="1"/>
  <c r="H1318" i="12"/>
  <c r="AF1318" i="12" s="1"/>
  <c r="H1185" i="12"/>
  <c r="AF1185" i="12" s="1"/>
  <c r="H1349" i="12"/>
  <c r="AF1349" i="12" s="1"/>
  <c r="H927" i="12"/>
  <c r="AF927" i="12" s="1"/>
  <c r="H1118" i="12"/>
  <c r="AF1118" i="12" s="1"/>
  <c r="AF1016" i="12"/>
  <c r="H1112" i="12"/>
  <c r="AF1112" i="12" s="1"/>
  <c r="AF1151" i="12"/>
  <c r="H1132" i="12"/>
  <c r="AF1132" i="12" s="1"/>
  <c r="H1227" i="12"/>
  <c r="AF1227" i="12" s="1"/>
  <c r="H1199" i="12"/>
  <c r="AF1199" i="12" s="1"/>
  <c r="H1206" i="12"/>
  <c r="AF1206" i="12" s="1"/>
  <c r="H1045" i="12"/>
  <c r="AF1045" i="12" s="1"/>
  <c r="H1303" i="12"/>
  <c r="AF1303" i="12" s="1"/>
  <c r="H1025" i="12"/>
  <c r="AF1025" i="12" s="1"/>
  <c r="H1269" i="12"/>
  <c r="AF1269" i="12" s="1"/>
  <c r="H1088" i="12"/>
  <c r="AF1088" i="12" s="1"/>
  <c r="H1236" i="12"/>
  <c r="AF1236" i="12" s="1"/>
  <c r="H1073" i="12"/>
  <c r="AF1073" i="12" s="1"/>
  <c r="H1277" i="12"/>
  <c r="AF1277" i="12" s="1"/>
  <c r="H978" i="12"/>
  <c r="AF978" i="12" s="1"/>
  <c r="AF944" i="12"/>
  <c r="H990" i="12"/>
  <c r="AF990" i="12" s="1"/>
  <c r="H1096" i="12"/>
  <c r="AF1096" i="12" s="1"/>
  <c r="AF1164" i="12"/>
  <c r="AF1158" i="12"/>
  <c r="H1165" i="12"/>
  <c r="AF1165" i="12" s="1"/>
  <c r="H1162" i="12"/>
  <c r="AF1162" i="12" s="1"/>
  <c r="H1207" i="12"/>
  <c r="AF1207" i="12" s="1"/>
  <c r="H1047" i="12"/>
  <c r="AF1047" i="12" s="1"/>
  <c r="H1032" i="12"/>
  <c r="AF1032" i="12" s="1"/>
  <c r="H1186" i="12"/>
  <c r="AF1186" i="12" s="1"/>
  <c r="H1043" i="12"/>
  <c r="AF1043" i="12" s="1"/>
  <c r="H1143" i="12"/>
  <c r="AF1143" i="12" s="1"/>
  <c r="H1365" i="12"/>
  <c r="AF1365" i="12" s="1"/>
  <c r="H1064" i="12"/>
  <c r="AF1064" i="12" s="1"/>
  <c r="H1041" i="12"/>
  <c r="AF1041" i="12" s="1"/>
  <c r="H1134" i="12"/>
  <c r="AF1134" i="12" s="1"/>
  <c r="H1171" i="12"/>
  <c r="AF1171" i="12" s="1"/>
  <c r="H1356" i="12"/>
  <c r="AF1356" i="12" s="1"/>
  <c r="AF971" i="12"/>
  <c r="AF1386" i="12"/>
  <c r="AF1150" i="12"/>
  <c r="H1008" i="12"/>
  <c r="AF1008" i="12" s="1"/>
  <c r="H1093" i="12"/>
  <c r="AF1093" i="12" s="1"/>
  <c r="H1125" i="12"/>
  <c r="AF1125" i="12" s="1"/>
  <c r="H1128" i="12"/>
  <c r="AF1128" i="12" s="1"/>
  <c r="H1048" i="12"/>
  <c r="AF1048" i="12" s="1"/>
  <c r="H1082" i="12"/>
  <c r="AF1082" i="12" s="1"/>
  <c r="H1080" i="12"/>
  <c r="AF1080" i="12" s="1"/>
  <c r="H1219" i="12"/>
  <c r="AF1219" i="12" s="1"/>
  <c r="H1100" i="12"/>
  <c r="AF1100" i="12" s="1"/>
  <c r="H1139" i="12"/>
  <c r="AF1139" i="12" s="1"/>
  <c r="H1104" i="12"/>
  <c r="AF1104" i="12" s="1"/>
  <c r="H1169" i="12"/>
  <c r="AF1169" i="12" s="1"/>
  <c r="H1221" i="12"/>
  <c r="AF1221" i="12" s="1"/>
  <c r="H1067" i="12"/>
  <c r="AF1067" i="12" s="1"/>
  <c r="H1209" i="12"/>
  <c r="AF1209" i="12" s="1"/>
  <c r="H1076" i="12"/>
  <c r="AF1076" i="12" s="1"/>
  <c r="H1226" i="12"/>
  <c r="AF1226" i="12" s="1"/>
  <c r="H1235" i="12"/>
  <c r="AF1235" i="12" s="1"/>
  <c r="H1144" i="12"/>
  <c r="AF1144" i="12" s="1"/>
  <c r="H1297" i="12"/>
  <c r="AF1297" i="12" s="1"/>
  <c r="AF1224" i="12"/>
  <c r="H1049" i="12"/>
  <c r="AF1049" i="12" s="1"/>
  <c r="H1075" i="12"/>
  <c r="AF1075" i="12" s="1"/>
  <c r="H1191" i="12"/>
  <c r="AF1191" i="12" s="1"/>
  <c r="H1101" i="12"/>
  <c r="AF1101" i="12" s="1"/>
  <c r="H1146" i="12"/>
  <c r="AF1146" i="12" s="1"/>
  <c r="H1036" i="12"/>
  <c r="AF1036" i="12" s="1"/>
  <c r="H1329" i="12"/>
  <c r="AF1329" i="12" s="1"/>
  <c r="H1258" i="12"/>
  <c r="AF1258" i="12" s="1"/>
  <c r="H1152" i="12"/>
  <c r="AF1152" i="12" s="1"/>
  <c r="H1193" i="12"/>
  <c r="AF1193" i="12" s="1"/>
  <c r="H1238" i="12"/>
  <c r="AF1238" i="12" s="1"/>
  <c r="AF957" i="12"/>
  <c r="H1204" i="12"/>
  <c r="AF1204" i="12" s="1"/>
  <c r="H1121" i="12"/>
  <c r="AF1121" i="12" s="1"/>
  <c r="H1005" i="12"/>
  <c r="AF1005" i="12" s="1"/>
  <c r="H1215" i="12"/>
  <c r="AF1215" i="12" s="1"/>
  <c r="H1068" i="12"/>
  <c r="AF1068" i="12" s="1"/>
  <c r="H1059" i="12"/>
  <c r="AF1059" i="12" s="1"/>
  <c r="H1168" i="12"/>
  <c r="AF1168" i="12" s="1"/>
  <c r="H1141" i="12"/>
  <c r="AF1141" i="12" s="1"/>
  <c r="H1177" i="12"/>
  <c r="AF1177" i="12" s="1"/>
  <c r="H1218" i="12"/>
  <c r="AF1218" i="12" s="1"/>
  <c r="H1216" i="12"/>
  <c r="AF1216" i="12" s="1"/>
  <c r="H1079" i="12"/>
  <c r="AF1079" i="12" s="1"/>
  <c r="H1155" i="12"/>
  <c r="AF1155" i="12" s="1"/>
  <c r="AF1057" i="12"/>
  <c r="H1217" i="12"/>
  <c r="AF1217" i="12" s="1"/>
  <c r="H1202" i="12"/>
  <c r="AF1202" i="12" s="1"/>
  <c r="H1196" i="12"/>
  <c r="AF1196" i="12" s="1"/>
  <c r="H1117" i="12"/>
  <c r="AF1117" i="12" s="1"/>
  <c r="H1274" i="12"/>
  <c r="AF1274" i="12" s="1"/>
  <c r="H1326" i="12"/>
  <c r="AF1326" i="12" s="1"/>
  <c r="H1017" i="12"/>
  <c r="AF1017" i="12" s="1"/>
  <c r="H1260" i="12"/>
  <c r="AF1260" i="12" s="1"/>
  <c r="H748" i="12"/>
  <c r="AF748" i="12" s="1"/>
  <c r="H937" i="12"/>
  <c r="AF937" i="12" s="1"/>
  <c r="AF1159" i="12"/>
  <c r="H1182" i="12"/>
  <c r="AF1182" i="12" s="1"/>
  <c r="AF1037" i="12"/>
  <c r="H1019" i="12"/>
  <c r="AF1019" i="12" s="1"/>
  <c r="H1156" i="12"/>
  <c r="AF1156" i="12" s="1"/>
  <c r="H1021" i="12"/>
  <c r="AF1021" i="12" s="1"/>
  <c r="H1127" i="12"/>
  <c r="AF1127" i="12" s="1"/>
  <c r="H1077" i="12"/>
  <c r="AF1077" i="12" s="1"/>
  <c r="H1018" i="12"/>
  <c r="AF1018" i="12" s="1"/>
  <c r="H1014" i="12"/>
  <c r="AF1014" i="12" s="1"/>
  <c r="H1124" i="12"/>
  <c r="AF1124" i="12" s="1"/>
  <c r="H1198" i="12"/>
  <c r="AF1198" i="12" s="1"/>
  <c r="H1230" i="12"/>
  <c r="AF1230" i="12" s="1"/>
  <c r="AF1223" i="12"/>
  <c r="AF1070" i="12"/>
  <c r="AF1108" i="12"/>
  <c r="H1024" i="12"/>
  <c r="AF1024" i="12" s="1"/>
  <c r="H1201" i="12"/>
  <c r="AF1201" i="12" s="1"/>
  <c r="H1069" i="12"/>
  <c r="AF1069" i="12" s="1"/>
  <c r="H1028" i="12"/>
  <c r="AF1028" i="12" s="1"/>
  <c r="H1113" i="12"/>
  <c r="AF1113" i="12" s="1"/>
  <c r="H1212" i="12"/>
  <c r="AF1212" i="12" s="1"/>
  <c r="H1254" i="12"/>
  <c r="AF1254" i="12" s="1"/>
  <c r="H1053" i="12"/>
  <c r="AF1053" i="12" s="1"/>
  <c r="H964" i="12"/>
  <c r="AF964" i="12" s="1"/>
  <c r="H967" i="12"/>
  <c r="AF967" i="12" s="1"/>
  <c r="H1167" i="12"/>
  <c r="AF1167" i="12" s="1"/>
  <c r="H1197" i="12"/>
  <c r="AF1197" i="12" s="1"/>
  <c r="AF1184" i="12"/>
  <c r="H1142" i="12"/>
  <c r="AF1142" i="12" s="1"/>
  <c r="H1114" i="12"/>
  <c r="AF1114" i="12" s="1"/>
  <c r="H1107" i="12"/>
  <c r="AF1107" i="12" s="1"/>
  <c r="H1135" i="12"/>
  <c r="AF1135" i="12" s="1"/>
  <c r="H1120" i="12"/>
  <c r="AF1120" i="12" s="1"/>
  <c r="H1157" i="12"/>
  <c r="AF1157" i="12" s="1"/>
  <c r="H1116" i="12"/>
  <c r="AF1116" i="12" s="1"/>
  <c r="H1361" i="12"/>
  <c r="AF1361" i="12" s="1"/>
  <c r="AF947" i="12"/>
  <c r="H1208" i="12"/>
  <c r="AF1208" i="12" s="1"/>
  <c r="H1066" i="12"/>
  <c r="AF1066" i="12" s="1"/>
  <c r="AF1083" i="12"/>
  <c r="H1170" i="12"/>
  <c r="AF1170" i="12" s="1"/>
  <c r="H1034" i="12"/>
  <c r="AF1034" i="12" s="1"/>
  <c r="H1056" i="12"/>
  <c r="AF1056" i="12" s="1"/>
  <c r="H1129" i="12"/>
  <c r="AF1129" i="12" s="1"/>
  <c r="H1342" i="12"/>
  <c r="AF1342" i="12" s="1"/>
  <c r="H1094" i="12"/>
  <c r="AF1094" i="12" s="1"/>
  <c r="H1166" i="12"/>
  <c r="AF1166" i="12" s="1"/>
  <c r="H1098" i="12"/>
  <c r="AF1098" i="12" s="1"/>
  <c r="H1022" i="12"/>
  <c r="AF1022" i="12" s="1"/>
  <c r="AF1090" i="12"/>
  <c r="H1153" i="12"/>
  <c r="AF1153" i="12" s="1"/>
  <c r="H1160" i="12"/>
  <c r="AF1160" i="12" s="1"/>
  <c r="H1220" i="12"/>
  <c r="AF1220" i="12" s="1"/>
  <c r="H1176" i="12"/>
  <c r="AF1176" i="12" s="1"/>
  <c r="H1383" i="12"/>
  <c r="AF1383" i="12" s="1"/>
  <c r="H1010" i="12"/>
  <c r="AF1010" i="12" s="1"/>
  <c r="H1188" i="12"/>
  <c r="AF1188" i="12" s="1"/>
  <c r="H1062" i="12"/>
  <c r="AF1062" i="12" s="1"/>
  <c r="H1259" i="12"/>
  <c r="AF1259" i="12" s="1"/>
  <c r="AF952" i="12"/>
  <c r="AF1003" i="12"/>
  <c r="AF1051" i="12"/>
  <c r="H1130" i="12"/>
  <c r="AF1130" i="12" s="1"/>
  <c r="AF1061" i="12"/>
  <c r="AF1027" i="12"/>
  <c r="H1232" i="12"/>
  <c r="AF1232" i="12" s="1"/>
  <c r="H1106" i="12"/>
  <c r="AF1106" i="12" s="1"/>
  <c r="H1225" i="12"/>
  <c r="AF1225" i="12" s="1"/>
  <c r="H1161" i="12"/>
  <c r="AF1161" i="12" s="1"/>
  <c r="H1317" i="12"/>
  <c r="AF1317" i="12" s="1"/>
  <c r="H1089" i="12"/>
  <c r="AF1089" i="12" s="1"/>
  <c r="H973" i="12"/>
  <c r="AF973" i="12" s="1"/>
  <c r="H1006" i="12"/>
  <c r="AF1006" i="12" s="1"/>
  <c r="H1183" i="12"/>
  <c r="AF1183" i="12" s="1"/>
  <c r="H1133" i="12"/>
  <c r="AF1133" i="12" s="1"/>
  <c r="H1039" i="12"/>
  <c r="AF1039" i="12" s="1"/>
  <c r="AF1087" i="12"/>
  <c r="H1194" i="12"/>
  <c r="AF1194" i="12" s="1"/>
  <c r="H1099" i="12"/>
  <c r="AF1099" i="12" s="1"/>
  <c r="H1103" i="12"/>
  <c r="AF1103" i="12" s="1"/>
  <c r="H1038" i="12"/>
  <c r="AF1038" i="12" s="1"/>
  <c r="H1020" i="12"/>
  <c r="AF1020" i="12" s="1"/>
  <c r="H1054" i="12"/>
  <c r="AF1054" i="12" s="1"/>
  <c r="H1211" i="12"/>
  <c r="AF1211" i="12" s="1"/>
  <c r="H1013" i="12"/>
  <c r="AF1013" i="12" s="1"/>
  <c r="H1190" i="12"/>
  <c r="AF1190" i="12" s="1"/>
  <c r="H1343" i="12"/>
  <c r="AF1343" i="12" s="1"/>
  <c r="H1281" i="12"/>
  <c r="AF1281" i="12" s="1"/>
  <c r="H1285" i="12"/>
  <c r="AF1285" i="12" s="1"/>
  <c r="H1385" i="12"/>
  <c r="AF1385" i="12" s="1"/>
  <c r="H1467" i="12"/>
  <c r="AF1467" i="12" s="1"/>
  <c r="H1518" i="12"/>
  <c r="AF1518" i="12" s="1"/>
  <c r="AF1174" i="12"/>
  <c r="H1007" i="12"/>
  <c r="AF1007" i="12" s="1"/>
  <c r="AF1240" i="12"/>
  <c r="H1344" i="12"/>
  <c r="AF1344" i="12" s="1"/>
  <c r="H1060" i="12"/>
  <c r="AF1060" i="12" s="1"/>
  <c r="H1362" i="12"/>
  <c r="AF1362" i="12" s="1"/>
  <c r="H1273" i="12"/>
  <c r="AF1273" i="12" s="1"/>
  <c r="H1358" i="12"/>
  <c r="AF1358" i="12" s="1"/>
  <c r="H1340" i="12"/>
  <c r="AF1340" i="12" s="1"/>
  <c r="H1250" i="12"/>
  <c r="AF1250" i="12" s="1"/>
  <c r="H1308" i="12"/>
  <c r="AF1308" i="12" s="1"/>
  <c r="H1432" i="12"/>
  <c r="AF1432" i="12" s="1"/>
  <c r="H1563" i="12"/>
  <c r="AF1563" i="12" s="1"/>
  <c r="AF1288" i="12"/>
  <c r="H1189" i="12"/>
  <c r="AF1189" i="12" s="1"/>
  <c r="AF1301" i="12"/>
  <c r="H1287" i="12"/>
  <c r="AF1287" i="12" s="1"/>
  <c r="H1334" i="12"/>
  <c r="AF1334" i="12" s="1"/>
  <c r="H1409" i="12"/>
  <c r="AF1409" i="12" s="1"/>
  <c r="H1359" i="12"/>
  <c r="AF1359" i="12" s="1"/>
  <c r="H1435" i="12"/>
  <c r="AF1435" i="12" s="1"/>
  <c r="H1439" i="12"/>
  <c r="AF1439" i="12" s="1"/>
  <c r="H1521" i="12"/>
  <c r="AF1521" i="12" s="1"/>
  <c r="AF1350" i="12"/>
  <c r="H1302" i="12"/>
  <c r="AF1302" i="12" s="1"/>
  <c r="H1306" i="12"/>
  <c r="AF1306" i="12" s="1"/>
  <c r="H1327" i="12"/>
  <c r="AF1327" i="12" s="1"/>
  <c r="H1234" i="12"/>
  <c r="AF1234" i="12" s="1"/>
  <c r="H1337" i="12"/>
  <c r="AF1337" i="12" s="1"/>
  <c r="H1433" i="12"/>
  <c r="AF1433" i="12" s="1"/>
  <c r="H1599" i="12"/>
  <c r="AF1599" i="12" s="1"/>
  <c r="H1443" i="12"/>
  <c r="AF1443" i="12" s="1"/>
  <c r="H1321" i="12"/>
  <c r="AF1321" i="12" s="1"/>
  <c r="H1140" i="12"/>
  <c r="AF1140" i="12" s="1"/>
  <c r="H1267" i="12"/>
  <c r="AF1267" i="12" s="1"/>
  <c r="AF1261" i="12"/>
  <c r="AF1173" i="12"/>
  <c r="H1377" i="12"/>
  <c r="AF1377" i="12" s="1"/>
  <c r="H1380" i="12"/>
  <c r="AF1380" i="12" s="1"/>
  <c r="H1262" i="12"/>
  <c r="AF1262" i="12" s="1"/>
  <c r="H1255" i="12"/>
  <c r="AF1255" i="12" s="1"/>
  <c r="AF1272" i="12"/>
  <c r="AF1392" i="12"/>
  <c r="H1445" i="12"/>
  <c r="AF1445" i="12" s="1"/>
  <c r="H1397" i="12"/>
  <c r="AF1397" i="12" s="1"/>
  <c r="H1468" i="12"/>
  <c r="AF1468" i="12" s="1"/>
  <c r="H1446" i="12"/>
  <c r="AF1446" i="12" s="1"/>
  <c r="H1551" i="12"/>
  <c r="AF1551" i="12" s="1"/>
  <c r="H1341" i="12"/>
  <c r="AF1341" i="12" s="1"/>
  <c r="H1252" i="12"/>
  <c r="AF1252" i="12" s="1"/>
  <c r="AF1328" i="12"/>
  <c r="H1247" i="12"/>
  <c r="AF1247" i="12" s="1"/>
  <c r="H1416" i="12"/>
  <c r="AF1416" i="12" s="1"/>
  <c r="H1276" i="12"/>
  <c r="AF1276" i="12" s="1"/>
  <c r="H1373" i="12"/>
  <c r="AF1373" i="12" s="1"/>
  <c r="H1347" i="12"/>
  <c r="AF1347" i="12" s="1"/>
  <c r="H1374" i="12"/>
  <c r="AF1374" i="12" s="1"/>
  <c r="H1391" i="12"/>
  <c r="AF1391" i="12" s="1"/>
  <c r="H1434" i="12"/>
  <c r="AF1434" i="12" s="1"/>
  <c r="H1543" i="12"/>
  <c r="AF1543" i="12" s="1"/>
  <c r="AF1283" i="12"/>
  <c r="AF1229" i="12"/>
  <c r="AF1296" i="12"/>
  <c r="AF1282" i="12"/>
  <c r="AF1352" i="12"/>
  <c r="AF1403" i="12"/>
  <c r="AF1289" i="12"/>
  <c r="AF1415" i="12"/>
  <c r="H1275" i="12"/>
  <c r="AF1275" i="12" s="1"/>
  <c r="H1310" i="12"/>
  <c r="AF1310" i="12" s="1"/>
  <c r="H1388" i="12"/>
  <c r="AF1388" i="12" s="1"/>
  <c r="H1428" i="12"/>
  <c r="AF1428" i="12" s="1"/>
  <c r="H1412" i="12"/>
  <c r="AF1412" i="12" s="1"/>
  <c r="H1307" i="12"/>
  <c r="AF1307" i="12" s="1"/>
  <c r="H1257" i="12"/>
  <c r="AF1257" i="12" s="1"/>
  <c r="H1458" i="12"/>
  <c r="AF1458" i="12" s="1"/>
  <c r="H1271" i="12"/>
  <c r="AF1271" i="12" s="1"/>
  <c r="H1270" i="12"/>
  <c r="AF1270" i="12" s="1"/>
  <c r="H1400" i="12"/>
  <c r="AF1400" i="12" s="1"/>
  <c r="H1394" i="12"/>
  <c r="AF1394" i="12" s="1"/>
  <c r="H1447" i="12"/>
  <c r="AF1447" i="12" s="1"/>
  <c r="H1461" i="12"/>
  <c r="AF1461" i="12" s="1"/>
  <c r="H1393" i="12"/>
  <c r="AF1393" i="12" s="1"/>
  <c r="H1357" i="12"/>
  <c r="AF1357" i="12" s="1"/>
  <c r="AF1126" i="12"/>
  <c r="H1050" i="12"/>
  <c r="AF1050" i="12" s="1"/>
  <c r="H1338" i="12"/>
  <c r="AF1338" i="12" s="1"/>
  <c r="AF1268" i="12"/>
  <c r="AF1437" i="12"/>
  <c r="H1284" i="12"/>
  <c r="AF1284" i="12" s="1"/>
  <c r="H1298" i="12"/>
  <c r="AF1298" i="12" s="1"/>
  <c r="H1381" i="12"/>
  <c r="AF1381" i="12" s="1"/>
  <c r="H1279" i="12"/>
  <c r="AF1279" i="12" s="1"/>
  <c r="H1319" i="12"/>
  <c r="AF1319" i="12" s="1"/>
  <c r="H1473" i="12"/>
  <c r="AF1473" i="12" s="1"/>
  <c r="H1278" i="12"/>
  <c r="AF1278" i="12" s="1"/>
  <c r="H1065" i="12"/>
  <c r="AF1065" i="12" s="1"/>
  <c r="H1348" i="12"/>
  <c r="AF1348" i="12" s="1"/>
  <c r="H1336" i="12"/>
  <c r="AF1336" i="12" s="1"/>
  <c r="H1332" i="12"/>
  <c r="AF1332" i="12" s="1"/>
  <c r="H1299" i="12"/>
  <c r="AF1299" i="12" s="1"/>
  <c r="H1346" i="12"/>
  <c r="AF1346" i="12" s="1"/>
  <c r="H1440" i="12"/>
  <c r="AF1440" i="12" s="1"/>
  <c r="H1292" i="12"/>
  <c r="AF1292" i="12" s="1"/>
  <c r="H1492" i="12"/>
  <c r="AF1492" i="12" s="1"/>
  <c r="H1466" i="12"/>
  <c r="AF1466" i="12" s="1"/>
  <c r="H1413" i="12"/>
  <c r="AF1413" i="12" s="1"/>
  <c r="AF1355" i="12"/>
  <c r="H1290" i="12"/>
  <c r="AF1290" i="12" s="1"/>
  <c r="H1305" i="12"/>
  <c r="AF1305" i="12" s="1"/>
  <c r="H1315" i="12"/>
  <c r="AF1315" i="12" s="1"/>
  <c r="H1580" i="12"/>
  <c r="AF1580" i="12" s="1"/>
  <c r="H1294" i="12"/>
  <c r="AF1294" i="12" s="1"/>
  <c r="AF1369" i="12"/>
  <c r="AF1354" i="12"/>
  <c r="H1316" i="12"/>
  <c r="AF1316" i="12" s="1"/>
  <c r="H1404" i="12"/>
  <c r="AF1404" i="12" s="1"/>
  <c r="H1417" i="12"/>
  <c r="AF1417" i="12" s="1"/>
  <c r="AF1222" i="12"/>
  <c r="H1253" i="12"/>
  <c r="AF1253" i="12" s="1"/>
  <c r="H1371" i="12"/>
  <c r="AF1371" i="12" s="1"/>
  <c r="H1249" i="12"/>
  <c r="AF1249" i="12" s="1"/>
  <c r="H1444" i="12"/>
  <c r="AF1444" i="12" s="1"/>
  <c r="H1424" i="12"/>
  <c r="AF1424" i="12" s="1"/>
  <c r="H1457" i="12"/>
  <c r="AF1457" i="12" s="1"/>
  <c r="H1481" i="12"/>
  <c r="AF1481" i="12" s="1"/>
  <c r="H1532" i="12"/>
  <c r="AF1532" i="12" s="1"/>
  <c r="H1072" i="12"/>
  <c r="AF1072" i="12" s="1"/>
  <c r="H1368" i="12"/>
  <c r="AF1368" i="12" s="1"/>
  <c r="H1452" i="12"/>
  <c r="AF1452" i="12" s="1"/>
  <c r="H1300" i="12"/>
  <c r="AF1300" i="12" s="1"/>
  <c r="H1330" i="12"/>
  <c r="AF1330" i="12" s="1"/>
  <c r="H1345" i="12"/>
  <c r="AF1345" i="12" s="1"/>
  <c r="H1451" i="12"/>
  <c r="AF1451" i="12" s="1"/>
  <c r="H1591" i="12"/>
  <c r="AF1591" i="12" s="1"/>
  <c r="H1550" i="12"/>
  <c r="AF1550" i="12" s="1"/>
  <c r="H1545" i="12"/>
  <c r="AF1545" i="12" s="1"/>
  <c r="H1501" i="12"/>
  <c r="AF1501" i="12" s="1"/>
  <c r="H1115" i="12"/>
  <c r="AF1115" i="12" s="1"/>
  <c r="H1280" i="12"/>
  <c r="AF1280" i="12" s="1"/>
  <c r="AF1137" i="12"/>
  <c r="H1402" i="12"/>
  <c r="AF1402" i="12" s="1"/>
  <c r="H1242" i="12"/>
  <c r="AF1242" i="12" s="1"/>
  <c r="AF1375" i="12"/>
  <c r="H1370" i="12"/>
  <c r="AF1370" i="12" s="1"/>
  <c r="H1363" i="12"/>
  <c r="AF1363" i="12" s="1"/>
  <c r="H1486" i="12"/>
  <c r="AF1486" i="12" s="1"/>
  <c r="H1460" i="12"/>
  <c r="AF1460" i="12" s="1"/>
  <c r="H1376" i="12"/>
  <c r="AF1376" i="12" s="1"/>
  <c r="H1406" i="12"/>
  <c r="AF1406" i="12" s="1"/>
  <c r="H1203" i="12"/>
  <c r="AF1203" i="12" s="1"/>
  <c r="H1029" i="12"/>
  <c r="AF1029" i="12" s="1"/>
  <c r="AF1102" i="12"/>
  <c r="H1246" i="12"/>
  <c r="AF1246" i="12" s="1"/>
  <c r="H1322" i="12"/>
  <c r="AF1322" i="12" s="1"/>
  <c r="H1241" i="12"/>
  <c r="AF1241" i="12" s="1"/>
  <c r="H1237" i="12"/>
  <c r="AF1237" i="12" s="1"/>
  <c r="H1575" i="12"/>
  <c r="AF1575" i="12" s="1"/>
  <c r="H1465" i="12"/>
  <c r="AF1465" i="12" s="1"/>
  <c r="H1462" i="12"/>
  <c r="AF1462" i="12" s="1"/>
  <c r="H1470" i="12"/>
  <c r="AF1470" i="12" s="1"/>
  <c r="H1243" i="12"/>
  <c r="AF1243" i="12" s="1"/>
  <c r="H1313" i="12"/>
  <c r="AF1313" i="12" s="1"/>
  <c r="AF1312" i="12"/>
  <c r="H1372" i="12"/>
  <c r="AF1372" i="12" s="1"/>
  <c r="H1335" i="12"/>
  <c r="AF1335" i="12" s="1"/>
  <c r="AF1239" i="12"/>
  <c r="H1420" i="12"/>
  <c r="AF1420" i="12" s="1"/>
  <c r="AF1405" i="12"/>
  <c r="AF1431" i="12"/>
  <c r="H1427" i="12"/>
  <c r="AF1427" i="12" s="1"/>
  <c r="H1455" i="12"/>
  <c r="AF1455" i="12" s="1"/>
  <c r="AF1384" i="12"/>
  <c r="AF1459" i="12"/>
  <c r="H1544" i="12"/>
  <c r="AF1544" i="12" s="1"/>
  <c r="H1503" i="12"/>
  <c r="AF1503" i="12" s="1"/>
  <c r="H1556" i="12"/>
  <c r="AF1556" i="12" s="1"/>
  <c r="H1525" i="12"/>
  <c r="AF1525" i="12" s="1"/>
  <c r="H1702" i="12"/>
  <c r="AF1702" i="12" s="1"/>
  <c r="H1692" i="12"/>
  <c r="AF1692" i="12" s="1"/>
  <c r="H1507" i="12"/>
  <c r="AF1507" i="12" s="1"/>
  <c r="H1670" i="12"/>
  <c r="AF1670" i="12" s="1"/>
  <c r="H1675" i="12"/>
  <c r="AF1675" i="12" s="1"/>
  <c r="H1620" i="12"/>
  <c r="AF1620" i="12" s="1"/>
  <c r="H1476" i="12"/>
  <c r="AF1476" i="12" s="1"/>
  <c r="AF1429" i="12"/>
  <c r="H1480" i="12"/>
  <c r="AF1480" i="12" s="1"/>
  <c r="H1483" i="12"/>
  <c r="AF1483" i="12" s="1"/>
  <c r="AF1382" i="12"/>
  <c r="H1488" i="12"/>
  <c r="AF1488" i="12" s="1"/>
  <c r="H1669" i="12"/>
  <c r="AF1669" i="12" s="1"/>
  <c r="H1579" i="12"/>
  <c r="AF1579" i="12" s="1"/>
  <c r="H1558" i="12"/>
  <c r="AF1558" i="12" s="1"/>
  <c r="H1562" i="12"/>
  <c r="AF1562" i="12" s="1"/>
  <c r="H1678" i="12"/>
  <c r="AF1678" i="12" s="1"/>
  <c r="H1531" i="12"/>
  <c r="AF1531" i="12" s="1"/>
  <c r="H1546" i="12"/>
  <c r="AF1546" i="12" s="1"/>
  <c r="H1600" i="12"/>
  <c r="AF1600" i="12" s="1"/>
  <c r="H1712" i="12"/>
  <c r="AF1712" i="12" s="1"/>
  <c r="AF1485" i="12"/>
  <c r="H1390" i="12"/>
  <c r="AF1390" i="12" s="1"/>
  <c r="AF1519" i="12"/>
  <c r="AF1549" i="12"/>
  <c r="AF1389" i="12"/>
  <c r="AF1517" i="12"/>
  <c r="H1367" i="12"/>
  <c r="AF1367" i="12" s="1"/>
  <c r="H1438" i="12"/>
  <c r="AF1438" i="12" s="1"/>
  <c r="AF1510" i="12"/>
  <c r="H1709" i="12"/>
  <c r="AF1709" i="12" s="1"/>
  <c r="H1541" i="12"/>
  <c r="AF1541" i="12" s="1"/>
  <c r="H1710" i="12"/>
  <c r="AF1710" i="12" s="1"/>
  <c r="H1568" i="12"/>
  <c r="AF1568" i="12" s="1"/>
  <c r="H1516" i="12"/>
  <c r="AF1516" i="12" s="1"/>
  <c r="H1699" i="12"/>
  <c r="AF1699" i="12" s="1"/>
  <c r="H1801" i="12"/>
  <c r="AF1801" i="12" s="1"/>
  <c r="H1423" i="12"/>
  <c r="AF1423" i="12" s="1"/>
  <c r="AF1479" i="12"/>
  <c r="H1601" i="12"/>
  <c r="AF1601" i="12" s="1"/>
  <c r="H1493" i="12"/>
  <c r="AF1493" i="12" s="1"/>
  <c r="H1608" i="12"/>
  <c r="AF1608" i="12" s="1"/>
  <c r="H1606" i="12"/>
  <c r="AF1606" i="12" s="1"/>
  <c r="H1527" i="12"/>
  <c r="AF1527" i="12" s="1"/>
  <c r="H1657" i="12"/>
  <c r="AF1657" i="12" s="1"/>
  <c r="H1607" i="12"/>
  <c r="AF1607" i="12" s="1"/>
  <c r="H1596" i="12"/>
  <c r="AF1596" i="12" s="1"/>
  <c r="H1526" i="12"/>
  <c r="AF1526" i="12" s="1"/>
  <c r="H1634" i="12"/>
  <c r="AF1634" i="12" s="1"/>
  <c r="AF1331" i="12"/>
  <c r="H1325" i="12"/>
  <c r="AF1325" i="12" s="1"/>
  <c r="H1309" i="12"/>
  <c r="AF1309" i="12" s="1"/>
  <c r="H1286" i="12"/>
  <c r="AF1286" i="12" s="1"/>
  <c r="H1421" i="12"/>
  <c r="AF1421" i="12" s="1"/>
  <c r="H1484" i="12"/>
  <c r="AF1484" i="12" s="1"/>
  <c r="AF1469" i="12"/>
  <c r="H1426" i="12"/>
  <c r="AF1426" i="12" s="1"/>
  <c r="H1418" i="12"/>
  <c r="AF1418" i="12" s="1"/>
  <c r="AF1713" i="12"/>
  <c r="H1612" i="12"/>
  <c r="AF1612" i="12" s="1"/>
  <c r="H1506" i="12"/>
  <c r="AF1506" i="12" s="1"/>
  <c r="H1603" i="12"/>
  <c r="AF1603" i="12" s="1"/>
  <c r="H1536" i="12"/>
  <c r="AF1536" i="12" s="1"/>
  <c r="H1592" i="12"/>
  <c r="AF1592" i="12" s="1"/>
  <c r="H1667" i="12"/>
  <c r="AF1667" i="12" s="1"/>
  <c r="H1683" i="12"/>
  <c r="AF1683" i="12" s="1"/>
  <c r="H1540" i="12"/>
  <c r="AF1540" i="12" s="1"/>
  <c r="H1408" i="12"/>
  <c r="AF1408" i="12" s="1"/>
  <c r="H1578" i="12"/>
  <c r="AF1578" i="12" s="1"/>
  <c r="AF1496" i="12"/>
  <c r="AF1477" i="12"/>
  <c r="H1586" i="12"/>
  <c r="AF1586" i="12" s="1"/>
  <c r="H1677" i="12"/>
  <c r="AF1677" i="12" s="1"/>
  <c r="H1524" i="12"/>
  <c r="AF1524" i="12" s="1"/>
  <c r="H1697" i="12"/>
  <c r="AF1697" i="12" s="1"/>
  <c r="H1548" i="12"/>
  <c r="AF1548" i="12" s="1"/>
  <c r="H1555" i="12"/>
  <c r="AF1555" i="12" s="1"/>
  <c r="H1534" i="12"/>
  <c r="AF1534" i="12" s="1"/>
  <c r="H1604" i="12"/>
  <c r="AF1604" i="12" s="1"/>
  <c r="H1617" i="12"/>
  <c r="AF1617" i="12" s="1"/>
  <c r="H1703" i="12"/>
  <c r="AF1703" i="12" s="1"/>
  <c r="AF1564" i="12"/>
  <c r="H1528" i="12"/>
  <c r="AF1528" i="12" s="1"/>
  <c r="AF1378" i="12"/>
  <c r="H1520" i="12"/>
  <c r="AF1520" i="12" s="1"/>
  <c r="H1693" i="12"/>
  <c r="AF1693" i="12" s="1"/>
  <c r="H1590" i="12"/>
  <c r="AF1590" i="12" s="1"/>
  <c r="H1538" i="12"/>
  <c r="AF1538" i="12" s="1"/>
  <c r="H1722" i="12"/>
  <c r="AF1722" i="12" s="1"/>
  <c r="AF1475" i="12"/>
  <c r="H1500" i="12"/>
  <c r="AF1500" i="12" s="1"/>
  <c r="H1553" i="12"/>
  <c r="AF1553" i="12" s="1"/>
  <c r="H1598" i="12"/>
  <c r="AF1598" i="12" s="1"/>
  <c r="H1641" i="12"/>
  <c r="AF1641" i="12" s="1"/>
  <c r="H1577" i="12"/>
  <c r="AF1577" i="12" s="1"/>
  <c r="H1597" i="12"/>
  <c r="AF1597" i="12" s="1"/>
  <c r="H1565" i="12"/>
  <c r="AF1565" i="12" s="1"/>
  <c r="H1557" i="12"/>
  <c r="AF1557" i="12" s="1"/>
  <c r="H1583" i="12"/>
  <c r="AF1583" i="12" s="1"/>
  <c r="H1552" i="12"/>
  <c r="AF1552" i="12" s="1"/>
  <c r="H1672" i="12"/>
  <c r="AF1672" i="12" s="1"/>
  <c r="H1295" i="12"/>
  <c r="AF1295" i="12" s="1"/>
  <c r="AF1265" i="12"/>
  <c r="AF1323" i="12"/>
  <c r="H1320" i="12"/>
  <c r="AF1320" i="12" s="1"/>
  <c r="H1324" i="12"/>
  <c r="AF1324" i="12" s="1"/>
  <c r="H1311" i="12"/>
  <c r="AF1311" i="12" s="1"/>
  <c r="H1453" i="12"/>
  <c r="AF1453" i="12" s="1"/>
  <c r="H1542" i="12"/>
  <c r="AF1542" i="12" s="1"/>
  <c r="H1505" i="12"/>
  <c r="AF1505" i="12" s="1"/>
  <c r="AF1449" i="12"/>
  <c r="H1489" i="12"/>
  <c r="AF1489" i="12" s="1"/>
  <c r="H1401" i="12"/>
  <c r="AF1401" i="12" s="1"/>
  <c r="H1554" i="12"/>
  <c r="AF1554" i="12" s="1"/>
  <c r="H1574" i="12"/>
  <c r="AF1574" i="12" s="1"/>
  <c r="H1559" i="12"/>
  <c r="AF1559" i="12" s="1"/>
  <c r="H1530" i="12"/>
  <c r="AF1530" i="12" s="1"/>
  <c r="H1631" i="12"/>
  <c r="AF1631" i="12" s="1"/>
  <c r="AF1441" i="12"/>
  <c r="H1514" i="12"/>
  <c r="AF1514" i="12" s="1"/>
  <c r="H1566" i="12"/>
  <c r="AF1566" i="12" s="1"/>
  <c r="H1714" i="12"/>
  <c r="AF1714" i="12" s="1"/>
  <c r="H1508" i="12"/>
  <c r="AF1508" i="12" s="1"/>
  <c r="H1513" i="12"/>
  <c r="AF1513" i="12" s="1"/>
  <c r="H1585" i="12"/>
  <c r="AF1585" i="12" s="1"/>
  <c r="H1511" i="12"/>
  <c r="AF1511" i="12" s="1"/>
  <c r="H1701" i="12"/>
  <c r="AF1701" i="12" s="1"/>
  <c r="H1679" i="12"/>
  <c r="AF1679" i="12" s="1"/>
  <c r="AF1474" i="12"/>
  <c r="AF1395" i="12"/>
  <c r="H1502" i="12"/>
  <c r="AF1502" i="12" s="1"/>
  <c r="H1594" i="12"/>
  <c r="AF1594" i="12" s="1"/>
  <c r="H1512" i="12"/>
  <c r="AF1512" i="12" s="1"/>
  <c r="H1593" i="12"/>
  <c r="AF1593" i="12" s="1"/>
  <c r="H1633" i="12"/>
  <c r="AF1633" i="12" s="1"/>
  <c r="H1627" i="12"/>
  <c r="AF1627" i="12" s="1"/>
  <c r="H1707" i="12"/>
  <c r="AF1707" i="12" s="1"/>
  <c r="AF1454" i="12"/>
  <c r="H1495" i="12"/>
  <c r="AF1495" i="12" s="1"/>
  <c r="H1411" i="12"/>
  <c r="AF1411" i="12" s="1"/>
  <c r="H1573" i="12"/>
  <c r="AF1573" i="12" s="1"/>
  <c r="H1509" i="12"/>
  <c r="AF1509" i="12" s="1"/>
  <c r="H1491" i="12"/>
  <c r="AF1491" i="12" s="1"/>
  <c r="H1665" i="12"/>
  <c r="AF1665" i="12" s="1"/>
  <c r="H1584" i="12"/>
  <c r="AF1584" i="12" s="1"/>
  <c r="H1497" i="12"/>
  <c r="AF1497" i="12" s="1"/>
  <c r="H1668" i="12"/>
  <c r="AF1668" i="12" s="1"/>
  <c r="H1654" i="12"/>
  <c r="AF1654" i="12" s="1"/>
  <c r="H1618" i="12"/>
  <c r="AF1618" i="12" s="1"/>
  <c r="H1622" i="12"/>
  <c r="AF1622" i="12" s="1"/>
  <c r="H1602" i="12"/>
  <c r="AF1602" i="12" s="1"/>
  <c r="AF1482" i="12"/>
  <c r="H1569" i="12"/>
  <c r="AF1569" i="12" s="1"/>
  <c r="H1410" i="12"/>
  <c r="AF1410" i="12" s="1"/>
  <c r="H1588" i="12"/>
  <c r="AF1588" i="12" s="1"/>
  <c r="AF1430" i="12"/>
  <c r="H1533" i="12"/>
  <c r="AF1533" i="12" s="1"/>
  <c r="H1560" i="12"/>
  <c r="AF1560" i="12" s="1"/>
  <c r="H1610" i="12"/>
  <c r="AF1610" i="12" s="1"/>
  <c r="H1605" i="12"/>
  <c r="AF1605" i="12" s="1"/>
  <c r="H1515" i="12"/>
  <c r="AF1515" i="12" s="1"/>
  <c r="H1680" i="12"/>
  <c r="AF1680" i="12" s="1"/>
  <c r="H1645" i="12"/>
  <c r="AF1645" i="12" s="1"/>
  <c r="H1529" i="12"/>
  <c r="AF1529" i="12" s="1"/>
  <c r="H1661" i="12"/>
  <c r="AF1661" i="12" s="1"/>
  <c r="H1494" i="12"/>
  <c r="AF1494" i="12" s="1"/>
  <c r="H1595" i="12"/>
  <c r="AF1595" i="12" s="1"/>
  <c r="AF1379" i="12"/>
  <c r="AF1499" i="12"/>
  <c r="H1640" i="12"/>
  <c r="AF1640" i="12" s="1"/>
  <c r="H1572" i="12"/>
  <c r="AF1572" i="12" s="1"/>
  <c r="H1587" i="12"/>
  <c r="AF1587" i="12" s="1"/>
  <c r="H1715" i="12"/>
  <c r="AF1715" i="12" s="1"/>
  <c r="H1652" i="12"/>
  <c r="AF1652" i="12" s="1"/>
  <c r="H1567" i="12"/>
  <c r="AF1567" i="12" s="1"/>
  <c r="H1576" i="12"/>
  <c r="AF1576" i="12" s="1"/>
  <c r="AF1478" i="12"/>
  <c r="AF1570" i="12"/>
  <c r="H1589" i="12"/>
  <c r="AF1589" i="12" s="1"/>
  <c r="H1504" i="12"/>
  <c r="AF1504" i="12" s="1"/>
  <c r="H1498" i="12"/>
  <c r="AF1498" i="12" s="1"/>
  <c r="H1647" i="12"/>
  <c r="AF1647" i="12" s="1"/>
  <c r="H1537" i="12"/>
  <c r="AF1537" i="12" s="1"/>
  <c r="H1636" i="12"/>
  <c r="AF1636" i="12" s="1"/>
  <c r="H1387" i="12"/>
  <c r="AF1387" i="12" s="1"/>
  <c r="H1456" i="12"/>
  <c r="AF1456" i="12" s="1"/>
  <c r="H1535" i="12"/>
  <c r="AF1535" i="12" s="1"/>
  <c r="H1694" i="12"/>
  <c r="AF1694" i="12" s="1"/>
  <c r="H1700" i="12"/>
  <c r="AF1700" i="12" s="1"/>
  <c r="H1625" i="12"/>
  <c r="AF1625" i="12" s="1"/>
  <c r="H1523" i="12"/>
  <c r="AF1523" i="12" s="1"/>
  <c r="H1706" i="12"/>
  <c r="AF1706" i="12" s="1"/>
  <c r="H1671" i="12"/>
  <c r="AF1671" i="12" s="1"/>
  <c r="AF1616" i="12"/>
  <c r="H1690" i="12"/>
  <c r="AF1690" i="12" s="1"/>
  <c r="H1909" i="12"/>
  <c r="AF1909" i="12" s="1"/>
  <c r="H1806" i="12"/>
  <c r="AF1806" i="12" s="1"/>
  <c r="H1796" i="12"/>
  <c r="AF1796" i="12" s="1"/>
  <c r="H1704" i="12"/>
  <c r="AF1704" i="12" s="1"/>
  <c r="H1773" i="12"/>
  <c r="AF1773" i="12" s="1"/>
  <c r="H1664" i="12"/>
  <c r="AF1664" i="12" s="1"/>
  <c r="H1705" i="12"/>
  <c r="AF1705" i="12" s="1"/>
  <c r="H1755" i="12"/>
  <c r="AF1755" i="12" s="1"/>
  <c r="H1876" i="12"/>
  <c r="AF1876" i="12" s="1"/>
  <c r="AF1630" i="12"/>
  <c r="AF1691" i="12"/>
  <c r="H1822" i="12"/>
  <c r="AF1822" i="12" s="1"/>
  <c r="AF1623" i="12"/>
  <c r="H1653" i="12"/>
  <c r="AF1653" i="12" s="1"/>
  <c r="H1767" i="12"/>
  <c r="AF1767" i="12" s="1"/>
  <c r="H1770" i="12"/>
  <c r="AF1770" i="12" s="1"/>
  <c r="H1809" i="12"/>
  <c r="AF1809" i="12" s="1"/>
  <c r="H1847" i="12"/>
  <c r="AF1847" i="12" s="1"/>
  <c r="H1897" i="12"/>
  <c r="AF1897" i="12" s="1"/>
  <c r="AF1650" i="12"/>
  <c r="AF1629" i="12"/>
  <c r="AF1628" i="12"/>
  <c r="H1611" i="12"/>
  <c r="AF1611" i="12" s="1"/>
  <c r="H1803" i="12"/>
  <c r="AF1803" i="12" s="1"/>
  <c r="H1906" i="12"/>
  <c r="AF1906" i="12" s="1"/>
  <c r="AF1539" i="12"/>
  <c r="H1663" i="12"/>
  <c r="AF1663" i="12" s="1"/>
  <c r="H1658" i="12"/>
  <c r="AF1658" i="12" s="1"/>
  <c r="H1816" i="12"/>
  <c r="AF1816" i="12" s="1"/>
  <c r="H1834" i="12"/>
  <c r="AF1834" i="12" s="1"/>
  <c r="H1619" i="12"/>
  <c r="AF1619" i="12" s="1"/>
  <c r="AF1717" i="12"/>
  <c r="AF1760" i="12"/>
  <c r="H1639" i="12"/>
  <c r="AF1639" i="12" s="1"/>
  <c r="H1681" i="12"/>
  <c r="AF1681" i="12" s="1"/>
  <c r="AF1649" i="12"/>
  <c r="AF1790" i="12"/>
  <c r="AF1660" i="12"/>
  <c r="AF1751" i="12"/>
  <c r="H1674" i="12"/>
  <c r="AF1674" i="12" s="1"/>
  <c r="H1726" i="12"/>
  <c r="AF1726" i="12" s="1"/>
  <c r="H1808" i="12"/>
  <c r="AF1808" i="12" s="1"/>
  <c r="AF1804" i="12"/>
  <c r="AF1655" i="12"/>
  <c r="H1646" i="12"/>
  <c r="AF1646" i="12" s="1"/>
  <c r="H1635" i="12"/>
  <c r="AF1635" i="12" s="1"/>
  <c r="H1698" i="12"/>
  <c r="AF1698" i="12" s="1"/>
  <c r="H1772" i="12"/>
  <c r="AF1772" i="12" s="1"/>
  <c r="H1799" i="12"/>
  <c r="AF1799" i="12" s="1"/>
  <c r="H1818" i="12"/>
  <c r="AF1818" i="12" s="1"/>
  <c r="H1638" i="12"/>
  <c r="AF1638" i="12" s="1"/>
  <c r="AF1718" i="12"/>
  <c r="AF1686" i="12"/>
  <c r="H1813" i="12"/>
  <c r="AF1813" i="12" s="1"/>
  <c r="H1648" i="12"/>
  <c r="AF1648" i="12" s="1"/>
  <c r="H1819" i="12"/>
  <c r="AF1819" i="12" s="1"/>
  <c r="H1782" i="12"/>
  <c r="AF1782" i="12" s="1"/>
  <c r="H1708" i="12"/>
  <c r="AF1708" i="12" s="1"/>
  <c r="H1831" i="12"/>
  <c r="AF1831" i="12" s="1"/>
  <c r="H1719" i="12"/>
  <c r="AF1719" i="12" s="1"/>
  <c r="AF1768" i="12"/>
  <c r="H1613" i="12"/>
  <c r="AF1613" i="12" s="1"/>
  <c r="H1815" i="12"/>
  <c r="AF1815" i="12" s="1"/>
  <c r="H1753" i="12"/>
  <c r="AF1753" i="12" s="1"/>
  <c r="H1795" i="12"/>
  <c r="AF1795" i="12" s="1"/>
  <c r="H1685" i="12"/>
  <c r="AF1685" i="12" s="1"/>
  <c r="H1758" i="12"/>
  <c r="AF1758" i="12" s="1"/>
  <c r="H1800" i="12"/>
  <c r="AF1800" i="12" s="1"/>
  <c r="H1762" i="12"/>
  <c r="AF1762" i="12" s="1"/>
  <c r="H1777" i="12"/>
  <c r="AF1777" i="12" s="1"/>
  <c r="H1840" i="12"/>
  <c r="AF1840" i="12" s="1"/>
  <c r="AF1662" i="12"/>
  <c r="AF1748" i="12"/>
  <c r="H1780" i="12"/>
  <c r="AF1780" i="12" s="1"/>
  <c r="H1688" i="12"/>
  <c r="AF1688" i="12" s="1"/>
  <c r="H1744" i="12"/>
  <c r="AF1744" i="12" s="1"/>
  <c r="AF1802" i="12"/>
  <c r="AF1682" i="12"/>
  <c r="H1643" i="12"/>
  <c r="AF1643" i="12" s="1"/>
  <c r="H1811" i="12"/>
  <c r="AF1811" i="12" s="1"/>
  <c r="H1832" i="12"/>
  <c r="AF1832" i="12" s="1"/>
  <c r="H1826" i="12"/>
  <c r="AF1826" i="12" s="1"/>
  <c r="H1696" i="12"/>
  <c r="AF1696" i="12" s="1"/>
  <c r="H1659" i="12"/>
  <c r="AF1659" i="12" s="1"/>
  <c r="H1781" i="12"/>
  <c r="AF1781" i="12" s="1"/>
  <c r="H1728" i="12"/>
  <c r="AF1728" i="12" s="1"/>
  <c r="H1859" i="12"/>
  <c r="AF1859" i="12" s="1"/>
  <c r="H1873" i="12"/>
  <c r="AF1873" i="12" s="1"/>
  <c r="AF1621" i="12"/>
  <c r="AF1695" i="12"/>
  <c r="H1624" i="12"/>
  <c r="AF1624" i="12" s="1"/>
  <c r="AF1812" i="12"/>
  <c r="H1814" i="12"/>
  <c r="AF1814" i="12" s="1"/>
  <c r="H1757" i="12"/>
  <c r="AF1757" i="12" s="1"/>
  <c r="H1779" i="12"/>
  <c r="AF1779" i="12" s="1"/>
  <c r="H1844" i="12"/>
  <c r="AF1844" i="12" s="1"/>
  <c r="H1676" i="12"/>
  <c r="AF1676" i="12" s="1"/>
  <c r="H1775" i="12"/>
  <c r="AF1775" i="12" s="1"/>
  <c r="H1644" i="12"/>
  <c r="AF1644" i="12" s="1"/>
  <c r="AF1793" i="12"/>
  <c r="H1626" i="12"/>
  <c r="AF1626" i="12" s="1"/>
  <c r="H1720" i="12"/>
  <c r="AF1720" i="12" s="1"/>
  <c r="H1745" i="12"/>
  <c r="AF1745" i="12" s="1"/>
  <c r="H1730" i="12"/>
  <c r="AF1730" i="12" s="1"/>
  <c r="H1759" i="12"/>
  <c r="AF1759" i="12" s="1"/>
  <c r="H1741" i="12"/>
  <c r="AF1741" i="12" s="1"/>
  <c r="H1838" i="12"/>
  <c r="AF1838" i="12" s="1"/>
  <c r="H1885" i="12"/>
  <c r="AF1885" i="12" s="1"/>
  <c r="H1765" i="12"/>
  <c r="AF1765" i="12" s="1"/>
  <c r="H2039" i="12"/>
  <c r="AF2039" i="12" s="1"/>
  <c r="H1930" i="12"/>
  <c r="AF1930" i="12" s="1"/>
  <c r="H1771" i="12"/>
  <c r="AF1771" i="12" s="1"/>
  <c r="H1919" i="12"/>
  <c r="AF1919" i="12" s="1"/>
  <c r="H1883" i="12"/>
  <c r="AF1883" i="12" s="1"/>
  <c r="AF1729" i="12"/>
  <c r="H1916" i="12"/>
  <c r="AF1916" i="12" s="1"/>
  <c r="H1738" i="12"/>
  <c r="AF1738" i="12" s="1"/>
  <c r="H1846" i="12"/>
  <c r="AF1846" i="12" s="1"/>
  <c r="H1893" i="12"/>
  <c r="AF1893" i="12" s="1"/>
  <c r="H1861" i="12"/>
  <c r="AF1861" i="12" s="1"/>
  <c r="H1980" i="12"/>
  <c r="AF1980" i="12" s="1"/>
  <c r="H1749" i="12"/>
  <c r="AF1749" i="12" s="1"/>
  <c r="H1632" i="12"/>
  <c r="AF1632" i="12" s="1"/>
  <c r="H1756" i="12"/>
  <c r="AF1756" i="12" s="1"/>
  <c r="H1921" i="12"/>
  <c r="AF1921" i="12" s="1"/>
  <c r="H1776" i="12"/>
  <c r="AF1776" i="12" s="1"/>
  <c r="H1915" i="12"/>
  <c r="AF1915" i="12" s="1"/>
  <c r="H1732" i="12"/>
  <c r="AF1732" i="12" s="1"/>
  <c r="H1731" i="12"/>
  <c r="AF1731" i="12" s="1"/>
  <c r="H1763" i="12"/>
  <c r="AF1763" i="12" s="1"/>
  <c r="H1894" i="12"/>
  <c r="AF1894" i="12" s="1"/>
  <c r="AF1865" i="12"/>
  <c r="H1860" i="12"/>
  <c r="AF1860" i="12" s="1"/>
  <c r="H1651" i="12"/>
  <c r="AF1651" i="12" s="1"/>
  <c r="H1740" i="12"/>
  <c r="AF1740" i="12" s="1"/>
  <c r="H1817" i="12"/>
  <c r="AF1817" i="12" s="1"/>
  <c r="H1764" i="12"/>
  <c r="AF1764" i="12" s="1"/>
  <c r="H1743" i="12"/>
  <c r="AF1743" i="12" s="1"/>
  <c r="H1841" i="12"/>
  <c r="AF1841" i="12" s="1"/>
  <c r="H1754" i="12"/>
  <c r="AF1754" i="12" s="1"/>
  <c r="H1810" i="12"/>
  <c r="AF1810" i="12" s="1"/>
  <c r="AF1866" i="12"/>
  <c r="H1874" i="12"/>
  <c r="AF1874" i="12" s="1"/>
  <c r="H1899" i="12"/>
  <c r="AF1899" i="12" s="1"/>
  <c r="H1869" i="12"/>
  <c r="AF1869" i="12" s="1"/>
  <c r="AF1778" i="12"/>
  <c r="H1727" i="12"/>
  <c r="AF1727" i="12" s="1"/>
  <c r="AF1788" i="12"/>
  <c r="H1918" i="12"/>
  <c r="AF1918" i="12" s="1"/>
  <c r="H1830" i="12"/>
  <c r="AF1830" i="12" s="1"/>
  <c r="H1825" i="12"/>
  <c r="AF1825" i="12" s="1"/>
  <c r="AF1880" i="12"/>
  <c r="H1820" i="12"/>
  <c r="AF1820" i="12" s="1"/>
  <c r="H1737" i="12"/>
  <c r="AF1737" i="12" s="1"/>
  <c r="H1850" i="12"/>
  <c r="AF1850" i="12" s="1"/>
  <c r="H1761" i="12"/>
  <c r="AF1761" i="12" s="1"/>
  <c r="H1858" i="12"/>
  <c r="AF1858" i="12" s="1"/>
  <c r="H1747" i="12"/>
  <c r="AF1747" i="12" s="1"/>
  <c r="H1752" i="12"/>
  <c r="AF1752" i="12" s="1"/>
  <c r="AF1824" i="12"/>
  <c r="H1927" i="12"/>
  <c r="AF1927" i="12" s="1"/>
  <c r="H1723" i="12"/>
  <c r="AF1723" i="12" s="1"/>
  <c r="H1837" i="12"/>
  <c r="AF1837" i="12" s="1"/>
  <c r="H1787" i="12"/>
  <c r="AF1787" i="12" s="1"/>
  <c r="H1786" i="12"/>
  <c r="AF1786" i="12" s="1"/>
  <c r="H2023" i="12"/>
  <c r="AF2023" i="12" s="1"/>
  <c r="H1900" i="12"/>
  <c r="AF1900" i="12" s="1"/>
  <c r="H1666" i="12"/>
  <c r="AF1666" i="12" s="1"/>
  <c r="H1736" i="12"/>
  <c r="AF1736" i="12" s="1"/>
  <c r="AF1920" i="12"/>
  <c r="AF1870" i="12"/>
  <c r="H1854" i="12"/>
  <c r="AF1854" i="12" s="1"/>
  <c r="H1896" i="12"/>
  <c r="AF1896" i="12" s="1"/>
  <c r="AF1887" i="12"/>
  <c r="H1914" i="12"/>
  <c r="AF1914" i="12" s="1"/>
  <c r="H1892" i="12"/>
  <c r="AF1892" i="12" s="1"/>
  <c r="H1750" i="12"/>
  <c r="AF1750" i="12" s="1"/>
  <c r="H1807" i="12"/>
  <c r="AF1807" i="12" s="1"/>
  <c r="H1979" i="12"/>
  <c r="AF1979" i="12" s="1"/>
  <c r="H1862" i="12"/>
  <c r="AF1862" i="12" s="1"/>
  <c r="H1877" i="12"/>
  <c r="AF1877" i="12" s="1"/>
  <c r="H1922" i="12"/>
  <c r="AF1922" i="12" s="1"/>
  <c r="H1769" i="12"/>
  <c r="AF1769" i="12" s="1"/>
  <c r="H1792" i="12"/>
  <c r="AF1792" i="12" s="1"/>
  <c r="H1739" i="12"/>
  <c r="AF1739" i="12" s="1"/>
  <c r="H1794" i="12"/>
  <c r="AF1794" i="12" s="1"/>
  <c r="AF1827" i="12"/>
  <c r="H1864" i="12"/>
  <c r="AF1864" i="12" s="1"/>
  <c r="H1733" i="12"/>
  <c r="AF1733" i="12" s="1"/>
  <c r="H1789" i="12"/>
  <c r="AF1789" i="12" s="1"/>
  <c r="H1784" i="12"/>
  <c r="AF1784" i="12" s="1"/>
  <c r="AF1878" i="12"/>
  <c r="H1829" i="12"/>
  <c r="AF1829" i="12" s="1"/>
  <c r="H1721" i="12"/>
  <c r="AF1721" i="12" s="1"/>
  <c r="H1791" i="12"/>
  <c r="AF1791" i="12" s="1"/>
  <c r="H1901" i="12"/>
  <c r="AF1901" i="12" s="1"/>
  <c r="AF1746" i="12"/>
  <c r="AF1935" i="12"/>
  <c r="H2035" i="12"/>
  <c r="AF2035" i="12" s="1"/>
  <c r="H1863" i="12"/>
  <c r="AF1863" i="12" s="1"/>
  <c r="H2008" i="12"/>
  <c r="AF2008" i="12" s="1"/>
  <c r="H1890" i="12"/>
  <c r="AF1890" i="12" s="1"/>
  <c r="H1845" i="12"/>
  <c r="AF1845" i="12" s="1"/>
  <c r="H2031" i="12"/>
  <c r="AF2031" i="12" s="1"/>
  <c r="H1967" i="12"/>
  <c r="AF1967" i="12" s="1"/>
  <c r="H1944" i="12"/>
  <c r="AF1944" i="12" s="1"/>
  <c r="H1875" i="12"/>
  <c r="AF1875" i="12" s="1"/>
  <c r="AF1797" i="12"/>
  <c r="AF1823" i="12"/>
  <c r="AF1848" i="12"/>
  <c r="AF1857" i="12"/>
  <c r="H1987" i="12"/>
  <c r="AF1987" i="12" s="1"/>
  <c r="H2002" i="12"/>
  <c r="AF2002" i="12" s="1"/>
  <c r="H1867" i="12"/>
  <c r="AF1867" i="12" s="1"/>
  <c r="H1947" i="12"/>
  <c r="AF1947" i="12" s="1"/>
  <c r="AF1925" i="12"/>
  <c r="H2014" i="12"/>
  <c r="AF2014" i="12" s="1"/>
  <c r="H1852" i="12"/>
  <c r="AF1852" i="12" s="1"/>
  <c r="H1872" i="12"/>
  <c r="AF1872" i="12" s="1"/>
  <c r="H2051" i="12"/>
  <c r="AF2051" i="12" s="1"/>
  <c r="H1908" i="12"/>
  <c r="AF1908" i="12" s="1"/>
  <c r="H1891" i="12"/>
  <c r="AF1891" i="12" s="1"/>
  <c r="AF1851" i="12"/>
  <c r="AF1994" i="12"/>
  <c r="AF1946" i="12"/>
  <c r="AF1856" i="12"/>
  <c r="H2033" i="12"/>
  <c r="AF2033" i="12" s="1"/>
  <c r="H2036" i="12"/>
  <c r="AF2036" i="12" s="1"/>
  <c r="H1968" i="12"/>
  <c r="AF1968" i="12" s="1"/>
  <c r="H2004" i="12"/>
  <c r="AF2004" i="12" s="1"/>
  <c r="AF1725" i="12"/>
  <c r="AF1926" i="12"/>
  <c r="H1960" i="12"/>
  <c r="AF1960" i="12" s="1"/>
  <c r="H1907" i="12"/>
  <c r="AF1907" i="12" s="1"/>
  <c r="AF1774" i="12"/>
  <c r="AF1912" i="12"/>
  <c r="H1888" i="12"/>
  <c r="AF1888" i="12" s="1"/>
  <c r="AF2046" i="12"/>
  <c r="AF1972" i="12"/>
  <c r="H1948" i="12"/>
  <c r="AF1948" i="12" s="1"/>
  <c r="H1902" i="12"/>
  <c r="AF1902" i="12" s="1"/>
  <c r="H1990" i="12"/>
  <c r="AF1990" i="12" s="1"/>
  <c r="H2028" i="12"/>
  <c r="AF2028" i="12" s="1"/>
  <c r="H1943" i="12"/>
  <c r="AF1943" i="12" s="1"/>
  <c r="AF2037" i="12"/>
  <c r="AF2026" i="12"/>
  <c r="H2049" i="12"/>
  <c r="AF2049" i="12" s="1"/>
  <c r="H1933" i="12"/>
  <c r="AF1933" i="12" s="1"/>
  <c r="H2011" i="12"/>
  <c r="AF2011" i="12" s="1"/>
  <c r="H1835" i="12"/>
  <c r="AF1835" i="12" s="1"/>
  <c r="H2048" i="12"/>
  <c r="AF2048" i="12" s="1"/>
  <c r="H1884" i="12"/>
  <c r="AF1884" i="12" s="1"/>
  <c r="H1977" i="12"/>
  <c r="AF1977" i="12" s="1"/>
  <c r="H1959" i="12"/>
  <c r="AF1959" i="12" s="1"/>
  <c r="H1996" i="12"/>
  <c r="AF1996" i="12" s="1"/>
  <c r="H1889" i="12"/>
  <c r="AF1889" i="12" s="1"/>
  <c r="H1964" i="12"/>
  <c r="AF1964" i="12" s="1"/>
  <c r="H1995" i="12"/>
  <c r="AF1995" i="12" s="1"/>
  <c r="H1932" i="12"/>
  <c r="AF1932" i="12" s="1"/>
  <c r="H1911" i="12"/>
  <c r="AF1911" i="12" s="1"/>
  <c r="H2009" i="12"/>
  <c r="AF2009" i="12" s="1"/>
  <c r="H2007" i="12"/>
  <c r="AF2007" i="12" s="1"/>
  <c r="H1905" i="12"/>
  <c r="AF1905" i="12" s="1"/>
  <c r="AF1962" i="12"/>
  <c r="H1961" i="12"/>
  <c r="AF1961" i="12" s="1"/>
  <c r="H2001" i="12"/>
  <c r="AF2001" i="12" s="1"/>
  <c r="H1895" i="12"/>
  <c r="AF1895" i="12" s="1"/>
  <c r="H1952" i="12"/>
  <c r="AF1952" i="12" s="1"/>
  <c r="H2013" i="12"/>
  <c r="AF2013" i="12" s="1"/>
  <c r="AF1886" i="12"/>
  <c r="H1956" i="12"/>
  <c r="AF1956" i="12" s="1"/>
  <c r="H2103" i="12"/>
  <c r="AF2103" i="12" s="1"/>
  <c r="H1898" i="12"/>
  <c r="AF1898" i="12" s="1"/>
  <c r="H1913" i="12"/>
  <c r="AF1913" i="12" s="1"/>
  <c r="AF1871" i="12"/>
  <c r="H1929" i="12"/>
  <c r="AF1929" i="12" s="1"/>
  <c r="H2025" i="12"/>
  <c r="AF2025" i="12" s="1"/>
  <c r="H1938" i="12"/>
  <c r="AF1938" i="12" s="1"/>
  <c r="AF1953" i="12"/>
  <c r="AF1881" i="12"/>
  <c r="AF1984" i="12"/>
  <c r="H1934" i="12"/>
  <c r="AF1934" i="12" s="1"/>
  <c r="H2071" i="12"/>
  <c r="AF2071" i="12" s="1"/>
  <c r="H2003" i="12"/>
  <c r="AF2003" i="12" s="1"/>
  <c r="AF2126" i="12"/>
  <c r="H2032" i="12"/>
  <c r="AF2032" i="12" s="1"/>
  <c r="AF2017" i="12"/>
  <c r="AF1941" i="12"/>
  <c r="H2030" i="12"/>
  <c r="AF2030" i="12" s="1"/>
  <c r="H2110" i="12"/>
  <c r="AF2110" i="12" s="1"/>
  <c r="H2098" i="12"/>
  <c r="AF2098" i="12" s="1"/>
  <c r="H2145" i="12"/>
  <c r="AF2145" i="12" s="1"/>
  <c r="H2089" i="12"/>
  <c r="AF2089" i="12" s="1"/>
  <c r="H1997" i="12"/>
  <c r="AF1997" i="12" s="1"/>
  <c r="H2040" i="12"/>
  <c r="AF2040" i="12" s="1"/>
  <c r="AF1839" i="12"/>
  <c r="H1931" i="12"/>
  <c r="AF1931" i="12" s="1"/>
  <c r="H1992" i="12"/>
  <c r="AF1992" i="12" s="1"/>
  <c r="H2156" i="12"/>
  <c r="AF2156" i="12" s="1"/>
  <c r="H2152" i="12"/>
  <c r="AF2152" i="12" s="1"/>
  <c r="AF1945" i="12"/>
  <c r="H2015" i="12"/>
  <c r="AF2015" i="12" s="1"/>
  <c r="H2063" i="12"/>
  <c r="AF2063" i="12" s="1"/>
  <c r="AF2024" i="12"/>
  <c r="H2066" i="12"/>
  <c r="AF2066" i="12" s="1"/>
  <c r="AF2019" i="12"/>
  <c r="H1999" i="12"/>
  <c r="AF1999" i="12" s="1"/>
  <c r="H1836" i="12"/>
  <c r="AF1836" i="12" s="1"/>
  <c r="AF1937" i="12"/>
  <c r="AF1973" i="12"/>
  <c r="AF2132" i="12"/>
  <c r="H2116" i="12"/>
  <c r="AF2116" i="12" s="1"/>
  <c r="AF1910" i="12"/>
  <c r="H2058" i="12"/>
  <c r="AF2058" i="12" s="1"/>
  <c r="H2113" i="12"/>
  <c r="AF2113" i="12" s="1"/>
  <c r="H2083" i="12"/>
  <c r="AF2083" i="12" s="1"/>
  <c r="AF1936" i="12"/>
  <c r="H1969" i="12"/>
  <c r="AF1969" i="12" s="1"/>
  <c r="H1949" i="12"/>
  <c r="AF1949" i="12" s="1"/>
  <c r="AF2018" i="12"/>
  <c r="AF2053" i="12"/>
  <c r="H2140" i="12"/>
  <c r="AF2140" i="12" s="1"/>
  <c r="AF2120" i="12"/>
  <c r="H2076" i="12"/>
  <c r="AF2076" i="12" s="1"/>
  <c r="H1833" i="12"/>
  <c r="AF1833" i="12" s="1"/>
  <c r="H1965" i="12"/>
  <c r="AF1965" i="12" s="1"/>
  <c r="H1985" i="12"/>
  <c r="AF1985" i="12" s="1"/>
  <c r="H2064" i="12"/>
  <c r="AF2064" i="12" s="1"/>
  <c r="AF2005" i="12"/>
  <c r="AF1971" i="12"/>
  <c r="H1954" i="12"/>
  <c r="AF1954" i="12" s="1"/>
  <c r="H2092" i="12"/>
  <c r="AF2092" i="12" s="1"/>
  <c r="H1868" i="12"/>
  <c r="AF1868" i="12" s="1"/>
  <c r="H2022" i="12"/>
  <c r="AF2022" i="12" s="1"/>
  <c r="AF2078" i="12"/>
  <c r="AF1950" i="12"/>
  <c r="AF1963" i="12"/>
  <c r="AF2086" i="12"/>
  <c r="H2147" i="12"/>
  <c r="AF2147" i="12" s="1"/>
  <c r="AF2041" i="12"/>
  <c r="AF1974" i="12"/>
  <c r="H1988" i="12"/>
  <c r="AF1988" i="12" s="1"/>
  <c r="H2027" i="12"/>
  <c r="AF2027" i="12" s="1"/>
  <c r="AF2000" i="12"/>
  <c r="H1855" i="12"/>
  <c r="AF1855" i="12" s="1"/>
  <c r="AF1849" i="12"/>
  <c r="H1955" i="12"/>
  <c r="AF1955" i="12" s="1"/>
  <c r="H2020" i="12"/>
  <c r="AF2020" i="12" s="1"/>
  <c r="H2118" i="12"/>
  <c r="AF2118" i="12" s="1"/>
  <c r="H1998" i="12"/>
  <c r="AF1998" i="12" s="1"/>
  <c r="H2115" i="12"/>
  <c r="AF2115" i="12" s="1"/>
  <c r="H2010" i="12"/>
  <c r="AF2010" i="12" s="1"/>
  <c r="AF2138" i="12"/>
  <c r="H2134" i="12"/>
  <c r="AF2134" i="12" s="1"/>
  <c r="AF1966" i="12"/>
  <c r="AF2034" i="12"/>
  <c r="H2131" i="12"/>
  <c r="AF2131" i="12" s="1"/>
  <c r="H2006" i="12"/>
  <c r="AF2006" i="12" s="1"/>
  <c r="H2104" i="12"/>
  <c r="AF2104" i="12" s="1"/>
  <c r="H2016" i="12"/>
  <c r="AF2016" i="12" s="1"/>
  <c r="H1982" i="12"/>
  <c r="AF1982" i="12" s="1"/>
  <c r="H2059" i="12"/>
  <c r="AF2059" i="12" s="1"/>
  <c r="AF2042" i="12"/>
  <c r="H2047" i="12"/>
  <c r="AF2047" i="12" s="1"/>
  <c r="AF2055" i="12"/>
  <c r="H2081" i="12"/>
  <c r="AF2081" i="12" s="1"/>
  <c r="H2094" i="12"/>
  <c r="AF2094" i="12" s="1"/>
  <c r="H2079" i="12"/>
  <c r="AF2079" i="12" s="1"/>
  <c r="H2087" i="12"/>
  <c r="AF2087" i="12" s="1"/>
  <c r="H2137" i="12"/>
  <c r="AF2137" i="12" s="1"/>
  <c r="H2136" i="12"/>
  <c r="AF2136" i="12" s="1"/>
  <c r="AF2129" i="12"/>
  <c r="H2142" i="12"/>
  <c r="AF2142" i="12" s="1"/>
  <c r="H2151" i="12"/>
  <c r="AF2151" i="12" s="1"/>
  <c r="H2112" i="12"/>
  <c r="AF2112" i="12" s="1"/>
  <c r="H2073" i="12"/>
  <c r="AF2073" i="12" s="1"/>
  <c r="H2146" i="12"/>
  <c r="AF2146" i="12" s="1"/>
  <c r="AF2121" i="12"/>
  <c r="H2045" i="12"/>
  <c r="AF2045" i="12" s="1"/>
  <c r="H2062" i="12"/>
  <c r="AF2062" i="12" s="1"/>
  <c r="H2263" i="12"/>
  <c r="AF2263" i="12" s="1"/>
  <c r="H2056" i="12"/>
  <c r="AF2056" i="12" s="1"/>
  <c r="H2101" i="12"/>
  <c r="AF2101" i="12" s="1"/>
  <c r="H2185" i="12"/>
  <c r="AF2185" i="12" s="1"/>
  <c r="AF1957" i="12"/>
  <c r="H2057" i="12"/>
  <c r="AF2057" i="12" s="1"/>
  <c r="H2068" i="12"/>
  <c r="AF2068" i="12" s="1"/>
  <c r="H2220" i="12"/>
  <c r="AF2220" i="12" s="1"/>
  <c r="H2163" i="12"/>
  <c r="AF2163" i="12" s="1"/>
  <c r="H2244" i="12"/>
  <c r="AF2244" i="12" s="1"/>
  <c r="AF2144" i="12"/>
  <c r="AF2088" i="12"/>
  <c r="H2091" i="12"/>
  <c r="AF2091" i="12" s="1"/>
  <c r="AF1981" i="12"/>
  <c r="H2105" i="12"/>
  <c r="AF2105" i="12" s="1"/>
  <c r="H2067" i="12"/>
  <c r="AF2067" i="12" s="1"/>
  <c r="H2150" i="12"/>
  <c r="AF2150" i="12" s="1"/>
  <c r="H2158" i="12"/>
  <c r="AF2158" i="12" s="1"/>
  <c r="AF2155" i="12"/>
  <c r="AF2052" i="12"/>
  <c r="H2054" i="12"/>
  <c r="AF2054" i="12" s="1"/>
  <c r="H2229" i="12"/>
  <c r="AF2229" i="12" s="1"/>
  <c r="AF1986" i="12"/>
  <c r="AF2111" i="12"/>
  <c r="H2135" i="12"/>
  <c r="AF2135" i="12" s="1"/>
  <c r="H2154" i="12"/>
  <c r="AF2154" i="12" s="1"/>
  <c r="H2153" i="12"/>
  <c r="AF2153" i="12" s="1"/>
  <c r="H2139" i="12"/>
  <c r="AF2139" i="12" s="1"/>
  <c r="H2247" i="12"/>
  <c r="AF2247" i="12" s="1"/>
  <c r="H2196" i="12"/>
  <c r="AF2196" i="12" s="1"/>
  <c r="H2090" i="12"/>
  <c r="AF2090" i="12" s="1"/>
  <c r="H2143" i="12"/>
  <c r="AF2143" i="12" s="1"/>
  <c r="H2273" i="12"/>
  <c r="AF2273" i="12" s="1"/>
  <c r="AF2029" i="12"/>
  <c r="AF2114" i="12"/>
  <c r="H2107" i="12"/>
  <c r="AF2107" i="12" s="1"/>
  <c r="H2259" i="12"/>
  <c r="AF2259" i="12" s="1"/>
  <c r="H2061" i="12"/>
  <c r="AF2061" i="12" s="1"/>
  <c r="H2149" i="12"/>
  <c r="AF2149" i="12" s="1"/>
  <c r="H2278" i="12"/>
  <c r="AF2278" i="12" s="1"/>
  <c r="H2130" i="12"/>
  <c r="AF2130" i="12" s="1"/>
  <c r="H2237" i="12"/>
  <c r="AF2237" i="12" s="1"/>
  <c r="H2224" i="12"/>
  <c r="AF2224" i="12" s="1"/>
  <c r="H2209" i="12"/>
  <c r="AF2209" i="12" s="1"/>
  <c r="AF1976" i="12"/>
  <c r="AF2157" i="12"/>
  <c r="AF2162" i="12"/>
  <c r="H2128" i="12"/>
  <c r="AF2128" i="12" s="1"/>
  <c r="H2077" i="12"/>
  <c r="AF2077" i="12" s="1"/>
  <c r="H2281" i="12"/>
  <c r="AF2281" i="12" s="1"/>
  <c r="AF1951" i="12"/>
  <c r="AF2021" i="12"/>
  <c r="H2074" i="12"/>
  <c r="AF2074" i="12" s="1"/>
  <c r="H2172" i="12"/>
  <c r="AF2172" i="12" s="1"/>
  <c r="H2043" i="12"/>
  <c r="AF2043" i="12" s="1"/>
  <c r="H2102" i="12"/>
  <c r="AF2102" i="12" s="1"/>
  <c r="H2097" i="12"/>
  <c r="AF2097" i="12" s="1"/>
  <c r="AF2050" i="12"/>
  <c r="H1978" i="12"/>
  <c r="AF1978" i="12" s="1"/>
  <c r="H2167" i="12"/>
  <c r="AF2167" i="12" s="1"/>
  <c r="H2159" i="12"/>
  <c r="AF2159" i="12" s="1"/>
  <c r="H2267" i="12"/>
  <c r="AF2267" i="12" s="1"/>
  <c r="H2178" i="12"/>
  <c r="AF2178" i="12" s="1"/>
  <c r="H2218" i="12"/>
  <c r="AF2218" i="12" s="1"/>
  <c r="H2175" i="12"/>
  <c r="AF2175" i="12" s="1"/>
  <c r="H2161" i="12"/>
  <c r="AF2161" i="12" s="1"/>
  <c r="H2201" i="12"/>
  <c r="AF2201" i="12" s="1"/>
  <c r="H2317" i="12"/>
  <c r="AF2317" i="12" s="1"/>
  <c r="H2180" i="12"/>
  <c r="AF2180" i="12" s="1"/>
  <c r="AF2082" i="12"/>
  <c r="H2226" i="12"/>
  <c r="AF2226" i="12" s="1"/>
  <c r="H2117" i="12"/>
  <c r="AF2117" i="12" s="1"/>
  <c r="H2189" i="12"/>
  <c r="AF2189" i="12" s="1"/>
  <c r="H2222" i="12"/>
  <c r="AF2222" i="12" s="1"/>
  <c r="H2228" i="12"/>
  <c r="AF2228" i="12" s="1"/>
  <c r="H2171" i="12"/>
  <c r="AF2171" i="12" s="1"/>
  <c r="H2236" i="12"/>
  <c r="AF2236" i="12" s="1"/>
  <c r="AF2072" i="12"/>
  <c r="AF2239" i="12"/>
  <c r="AF2075" i="12"/>
  <c r="AF2165" i="12"/>
  <c r="H2212" i="12"/>
  <c r="AF2212" i="12" s="1"/>
  <c r="H2272" i="12"/>
  <c r="AF2272" i="12" s="1"/>
  <c r="AF2164" i="12"/>
  <c r="H2264" i="12"/>
  <c r="AF2264" i="12" s="1"/>
  <c r="H2235" i="12"/>
  <c r="AF2235" i="12" s="1"/>
  <c r="H2230" i="12"/>
  <c r="AF2230" i="12" s="1"/>
  <c r="H2208" i="12"/>
  <c r="AF2208" i="12" s="1"/>
  <c r="H2400" i="12"/>
  <c r="AF2400" i="12" s="1"/>
  <c r="H2168" i="12"/>
  <c r="AF2168" i="12" s="1"/>
  <c r="H2194" i="12"/>
  <c r="AF2194" i="12" s="1"/>
  <c r="H2251" i="12"/>
  <c r="AF2251" i="12" s="1"/>
  <c r="H2300" i="12"/>
  <c r="AF2300" i="12" s="1"/>
  <c r="H2211" i="12"/>
  <c r="AF2211" i="12" s="1"/>
  <c r="H2174" i="12"/>
  <c r="AF2174" i="12" s="1"/>
  <c r="AF2274" i="12"/>
  <c r="H2304" i="12"/>
  <c r="AF2304" i="12" s="1"/>
  <c r="H2314" i="12"/>
  <c r="AF2314" i="12" s="1"/>
  <c r="H2404" i="12"/>
  <c r="AF2404" i="12" s="1"/>
  <c r="H2187" i="12"/>
  <c r="AF2187" i="12" s="1"/>
  <c r="H2269" i="12"/>
  <c r="AF2269" i="12" s="1"/>
  <c r="AF2200" i="12"/>
  <c r="H2213" i="12"/>
  <c r="AF2213" i="12" s="1"/>
  <c r="H2345" i="12"/>
  <c r="AF2345" i="12" s="1"/>
  <c r="H2323" i="12"/>
  <c r="AF2323" i="12" s="1"/>
  <c r="H2133" i="12"/>
  <c r="AF2133" i="12" s="1"/>
  <c r="H2100" i="12"/>
  <c r="AF2100" i="12" s="1"/>
  <c r="H2257" i="12"/>
  <c r="AF2257" i="12" s="1"/>
  <c r="H2108" i="12"/>
  <c r="AF2108" i="12" s="1"/>
  <c r="H2338" i="12"/>
  <c r="AF2338" i="12" s="1"/>
  <c r="H2340" i="12"/>
  <c r="AF2340" i="12" s="1"/>
  <c r="H2294" i="12"/>
  <c r="AF2294" i="12" s="1"/>
  <c r="AF2207" i="12"/>
  <c r="H2206" i="12"/>
  <c r="AF2206" i="12" s="1"/>
  <c r="H2122" i="12"/>
  <c r="AF2122" i="12" s="1"/>
  <c r="H2275" i="12"/>
  <c r="AF2275" i="12" s="1"/>
  <c r="H2170" i="12"/>
  <c r="AF2170" i="12" s="1"/>
  <c r="H2240" i="12"/>
  <c r="AF2240" i="12" s="1"/>
  <c r="H2375" i="12"/>
  <c r="AF2375" i="12" s="1"/>
  <c r="H2339" i="12"/>
  <c r="AF2339" i="12" s="1"/>
  <c r="H2119" i="12"/>
  <c r="AF2119" i="12" s="1"/>
  <c r="H2252" i="12"/>
  <c r="AF2252" i="12" s="1"/>
  <c r="H2215" i="12"/>
  <c r="AF2215" i="12" s="1"/>
  <c r="H2271" i="12"/>
  <c r="AF2271" i="12" s="1"/>
  <c r="AF2214" i="12"/>
  <c r="H2210" i="12"/>
  <c r="AF2210" i="12" s="1"/>
  <c r="H2193" i="12"/>
  <c r="AF2193" i="12" s="1"/>
  <c r="AF2262" i="12"/>
  <c r="H2204" i="12"/>
  <c r="AF2204" i="12" s="1"/>
  <c r="H2221" i="12"/>
  <c r="AF2221" i="12" s="1"/>
  <c r="AF2232" i="12"/>
  <c r="H2216" i="12"/>
  <c r="AF2216" i="12" s="1"/>
  <c r="H2099" i="12"/>
  <c r="AF2099" i="12" s="1"/>
  <c r="H2355" i="12"/>
  <c r="AF2355" i="12" s="1"/>
  <c r="H2190" i="12"/>
  <c r="AF2190" i="12" s="1"/>
  <c r="H2255" i="12"/>
  <c r="AF2255" i="12" s="1"/>
  <c r="H2336" i="12"/>
  <c r="AF2336" i="12" s="1"/>
  <c r="H2106" i="12"/>
  <c r="AF2106" i="12" s="1"/>
  <c r="H2186" i="12"/>
  <c r="AF2186" i="12" s="1"/>
  <c r="AF2268" i="12"/>
  <c r="H2065" i="12"/>
  <c r="AF2065" i="12" s="1"/>
  <c r="H2205" i="12"/>
  <c r="AF2205" i="12" s="1"/>
  <c r="H2195" i="12"/>
  <c r="AF2195" i="12" s="1"/>
  <c r="H2265" i="12"/>
  <c r="AF2265" i="12" s="1"/>
  <c r="H2301" i="12"/>
  <c r="AF2301" i="12" s="1"/>
  <c r="H2394" i="12"/>
  <c r="AF2394" i="12" s="1"/>
  <c r="AF2080" i="12"/>
  <c r="AF2093" i="12"/>
  <c r="H2258" i="12"/>
  <c r="AF2258" i="12" s="1"/>
  <c r="H2291" i="12"/>
  <c r="AF2291" i="12" s="1"/>
  <c r="H2242" i="12"/>
  <c r="AF2242" i="12" s="1"/>
  <c r="H2179" i="12"/>
  <c r="AF2179" i="12" s="1"/>
  <c r="H2173" i="12"/>
  <c r="AF2173" i="12" s="1"/>
  <c r="H2197" i="12"/>
  <c r="AF2197" i="12" s="1"/>
  <c r="H2177" i="12"/>
  <c r="AF2177" i="12" s="1"/>
  <c r="AF2202" i="12"/>
  <c r="H2277" i="12"/>
  <c r="AF2277" i="12" s="1"/>
  <c r="H2127" i="12"/>
  <c r="AF2127" i="12" s="1"/>
  <c r="H2183" i="12"/>
  <c r="AF2183" i="12" s="1"/>
  <c r="AF2198" i="12"/>
  <c r="H2246" i="12"/>
  <c r="AF2246" i="12" s="1"/>
  <c r="H2238" i="12"/>
  <c r="AF2238" i="12" s="1"/>
  <c r="H2084" i="12"/>
  <c r="AF2084" i="12" s="1"/>
  <c r="H2166" i="12"/>
  <c r="AF2166" i="12" s="1"/>
  <c r="H2191" i="12"/>
  <c r="AF2191" i="12" s="1"/>
  <c r="AF2309" i="12"/>
  <c r="H2320" i="12"/>
  <c r="AF2320" i="12" s="1"/>
  <c r="H2370" i="12"/>
  <c r="AF2370" i="12" s="1"/>
  <c r="H2312" i="12"/>
  <c r="AF2312" i="12" s="1"/>
  <c r="H2319" i="12"/>
  <c r="AF2319" i="12" s="1"/>
  <c r="H2401" i="12"/>
  <c r="AF2401" i="12" s="1"/>
  <c r="H2182" i="12"/>
  <c r="AF2182" i="12" s="1"/>
  <c r="H2371" i="12"/>
  <c r="AF2371" i="12" s="1"/>
  <c r="H2386" i="12"/>
  <c r="AF2386" i="12" s="1"/>
  <c r="AF2388" i="12"/>
  <c r="H2276" i="12"/>
  <c r="AF2276" i="12" s="1"/>
  <c r="H2342" i="12"/>
  <c r="AF2342" i="12" s="1"/>
  <c r="H2261" i="12"/>
  <c r="AF2261" i="12" s="1"/>
  <c r="AF2280" i="12"/>
  <c r="H2443" i="12"/>
  <c r="AF2443" i="12" s="1"/>
  <c r="AF2369" i="12"/>
  <c r="H2348" i="12"/>
  <c r="AF2348" i="12" s="1"/>
  <c r="H2176" i="12"/>
  <c r="AF2176" i="12" s="1"/>
  <c r="H2332" i="12"/>
  <c r="AF2332" i="12" s="1"/>
  <c r="H2290" i="12"/>
  <c r="AF2290" i="12" s="1"/>
  <c r="H2487" i="12"/>
  <c r="AF2487" i="12" s="1"/>
  <c r="H2199" i="12"/>
  <c r="AF2199" i="12" s="1"/>
  <c r="AF2397" i="12"/>
  <c r="H2352" i="12"/>
  <c r="AF2352" i="12" s="1"/>
  <c r="AF2219" i="12"/>
  <c r="H2330" i="12"/>
  <c r="AF2330" i="12" s="1"/>
  <c r="H2227" i="12"/>
  <c r="AF2227" i="12" s="1"/>
  <c r="H2382" i="12"/>
  <c r="AF2382" i="12" s="1"/>
  <c r="AF2331" i="12"/>
  <c r="H2311" i="12"/>
  <c r="AF2311" i="12" s="1"/>
  <c r="H2350" i="12"/>
  <c r="AF2350" i="12" s="1"/>
  <c r="AF2363" i="12"/>
  <c r="AF2192" i="12"/>
  <c r="H2360" i="12"/>
  <c r="AF2360" i="12" s="1"/>
  <c r="AF2233" i="12"/>
  <c r="AF2296" i="12"/>
  <c r="H2383" i="12"/>
  <c r="AF2383" i="12" s="1"/>
  <c r="AF2225" i="12"/>
  <c r="H2254" i="12"/>
  <c r="AF2254" i="12" s="1"/>
  <c r="H2234" i="12"/>
  <c r="AF2234" i="12" s="1"/>
  <c r="AF2321" i="12"/>
  <c r="AF2335" i="12"/>
  <c r="AF2359" i="12"/>
  <c r="H2376" i="12"/>
  <c r="AF2376" i="12" s="1"/>
  <c r="AF2313" i="12"/>
  <c r="H2297" i="12"/>
  <c r="AF2297" i="12" s="1"/>
  <c r="AF2315" i="12"/>
  <c r="AF2337" i="12"/>
  <c r="AF2316" i="12"/>
  <c r="AF2169" i="12"/>
  <c r="H2392" i="12"/>
  <c r="AF2392" i="12" s="1"/>
  <c r="H2217" i="12"/>
  <c r="AF2217" i="12" s="1"/>
  <c r="H2307" i="12"/>
  <c r="AF2307" i="12" s="1"/>
  <c r="H2353" i="12"/>
  <c r="AF2353" i="12" s="1"/>
  <c r="H2328" i="12"/>
  <c r="AF2328" i="12" s="1"/>
  <c r="AF2347" i="12"/>
  <c r="H2358" i="12"/>
  <c r="AF2358" i="12" s="1"/>
  <c r="H2384" i="12"/>
  <c r="AF2384" i="12" s="1"/>
  <c r="H2310" i="12"/>
  <c r="AF2310" i="12" s="1"/>
  <c r="H2341" i="12"/>
  <c r="AF2341" i="12" s="1"/>
  <c r="H2250" i="12"/>
  <c r="AF2250" i="12" s="1"/>
  <c r="H2343" i="12"/>
  <c r="AF2343" i="12" s="1"/>
  <c r="AF2344" i="12"/>
  <c r="H2326" i="12"/>
  <c r="AF2326" i="12" s="1"/>
  <c r="H2249" i="12"/>
  <c r="AF2249" i="12" s="1"/>
  <c r="H2357" i="12"/>
  <c r="AF2357" i="12" s="1"/>
  <c r="H2379" i="12"/>
  <c r="AF2379" i="12" s="1"/>
  <c r="AF2248" i="12"/>
  <c r="AF2285" i="12"/>
  <c r="AF2354" i="12"/>
  <c r="H2367" i="12"/>
  <c r="AF2367" i="12" s="1"/>
  <c r="H2293" i="12"/>
  <c r="AF2293" i="12" s="1"/>
  <c r="H2365" i="12"/>
  <c r="AF2365" i="12" s="1"/>
  <c r="AF2203" i="12"/>
  <c r="H2253" i="12"/>
  <c r="AF2253" i="12" s="1"/>
  <c r="H2396" i="12"/>
  <c r="AF2396" i="12" s="1"/>
  <c r="H2395" i="12"/>
  <c r="AF2395" i="12" s="1"/>
  <c r="H2284" i="12"/>
  <c r="AF2284" i="12" s="1"/>
  <c r="H2184" i="12"/>
  <c r="AF2184" i="12" s="1"/>
  <c r="H2432" i="12"/>
  <c r="AF2432" i="12" s="1"/>
  <c r="AF2299" i="12"/>
  <c r="H2356" i="12"/>
  <c r="AF2356" i="12" s="1"/>
  <c r="AF2260" i="12"/>
  <c r="H2362" i="12"/>
  <c r="AF2362" i="12" s="1"/>
  <c r="AF2351" i="12"/>
  <c r="H2373" i="12"/>
  <c r="AF2373" i="12" s="1"/>
  <c r="H2364" i="12"/>
  <c r="AF2364" i="12" s="1"/>
  <c r="H2308" i="12"/>
  <c r="AF2308" i="12" s="1"/>
  <c r="H2520" i="12"/>
  <c r="AF2520" i="12" s="1"/>
  <c r="H2378" i="12"/>
  <c r="AF2378" i="12" s="1"/>
  <c r="AF2305" i="12"/>
  <c r="H2390" i="12"/>
  <c r="AF2390" i="12" s="1"/>
  <c r="H2188" i="12"/>
  <c r="AF2188" i="12" s="1"/>
  <c r="H2399" i="12"/>
  <c r="AF2399" i="12" s="1"/>
  <c r="H2279" i="12"/>
  <c r="AF2279" i="12" s="1"/>
  <c r="AF2387" i="12"/>
  <c r="AF2324" i="12"/>
  <c r="H2493" i="12"/>
  <c r="AF2493" i="12" s="1"/>
  <c r="H2478" i="12"/>
  <c r="AF2478" i="12" s="1"/>
  <c r="H2508" i="12"/>
  <c r="AF2508" i="12" s="1"/>
  <c r="H2454" i="12"/>
  <c r="AF2454" i="12" s="1"/>
  <c r="H2498" i="12"/>
  <c r="AF2498" i="12" s="1"/>
  <c r="H2469" i="12"/>
  <c r="AF2469" i="12" s="1"/>
  <c r="H2494" i="12"/>
  <c r="AF2494" i="12" s="1"/>
  <c r="AF2372" i="12"/>
  <c r="AF2329" i="12"/>
  <c r="H2491" i="12"/>
  <c r="AF2491" i="12" s="1"/>
  <c r="AF2488" i="12"/>
  <c r="H2412" i="12"/>
  <c r="AF2412" i="12" s="1"/>
  <c r="H2467" i="12"/>
  <c r="AF2467" i="12" s="1"/>
  <c r="H2389" i="12"/>
  <c r="AF2389" i="12" s="1"/>
  <c r="H2302" i="12"/>
  <c r="AF2302" i="12" s="1"/>
  <c r="H2476" i="12"/>
  <c r="AF2476" i="12" s="1"/>
  <c r="H2517" i="12"/>
  <c r="AF2517" i="12" s="1"/>
  <c r="H2418" i="12"/>
  <c r="AF2418" i="12" s="1"/>
  <c r="AF2327" i="12"/>
  <c r="AF2474" i="12"/>
  <c r="H2445" i="12"/>
  <c r="AF2445" i="12" s="1"/>
  <c r="H2421" i="12"/>
  <c r="AF2421" i="12" s="1"/>
  <c r="H2426" i="12"/>
  <c r="AF2426" i="12" s="1"/>
  <c r="AF2416" i="12"/>
  <c r="H2461" i="12"/>
  <c r="AF2461" i="12" s="1"/>
  <c r="H2429" i="12"/>
  <c r="AF2429" i="12" s="1"/>
  <c r="H2414" i="12"/>
  <c r="AF2414" i="12" s="1"/>
  <c r="H2455" i="12"/>
  <c r="AF2455" i="12" s="1"/>
  <c r="H2485" i="12"/>
  <c r="AF2485" i="12" s="1"/>
  <c r="H2334" i="12"/>
  <c r="AF2334" i="12" s="1"/>
  <c r="H2514" i="12"/>
  <c r="AF2514" i="12" s="1"/>
  <c r="H2497" i="12"/>
  <c r="AF2497" i="12" s="1"/>
  <c r="H2477" i="12"/>
  <c r="AF2477" i="12" s="1"/>
  <c r="H2435" i="12"/>
  <c r="AF2435" i="12" s="1"/>
  <c r="H2424" i="12"/>
  <c r="AF2424" i="12" s="1"/>
  <c r="H2381" i="12"/>
  <c r="AF2381" i="12" s="1"/>
  <c r="AF2441" i="12"/>
  <c r="H2282" i="12"/>
  <c r="AF2282" i="12" s="1"/>
  <c r="H2506" i="12"/>
  <c r="AF2506" i="12" s="1"/>
  <c r="H2423" i="12"/>
  <c r="AF2423" i="12" s="1"/>
  <c r="H2295" i="12"/>
  <c r="AF2295" i="12" s="1"/>
  <c r="H2377" i="12"/>
  <c r="AF2377" i="12" s="1"/>
  <c r="AF2515" i="12"/>
  <c r="H2471" i="12"/>
  <c r="AF2471" i="12" s="1"/>
  <c r="H2518" i="12"/>
  <c r="AF2518" i="12" s="1"/>
  <c r="AF2408" i="12"/>
  <c r="H2468" i="12"/>
  <c r="AF2468" i="12" s="1"/>
  <c r="H2548" i="12"/>
  <c r="AF2548" i="12" s="1"/>
  <c r="H2333" i="12"/>
  <c r="AF2333" i="12" s="1"/>
  <c r="H2437" i="12"/>
  <c r="AF2437" i="12" s="1"/>
  <c r="H2503" i="12"/>
  <c r="AF2503" i="12" s="1"/>
  <c r="AF2484" i="12"/>
  <c r="H2510" i="12"/>
  <c r="AF2510" i="12" s="1"/>
  <c r="AF2393" i="12"/>
  <c r="H2409" i="12"/>
  <c r="AF2409" i="12" s="1"/>
  <c r="AF2486" i="12"/>
  <c r="H2420" i="12"/>
  <c r="AF2420" i="12" s="1"/>
  <c r="H2460" i="12"/>
  <c r="AF2460" i="12" s="1"/>
  <c r="H2430" i="12"/>
  <c r="AF2430" i="12" s="1"/>
  <c r="H2504" i="12"/>
  <c r="AF2504" i="12" s="1"/>
  <c r="H2446" i="12"/>
  <c r="AF2446" i="12" s="1"/>
  <c r="H2452" i="12"/>
  <c r="AF2452" i="12" s="1"/>
  <c r="H2410" i="12"/>
  <c r="AF2410" i="12" s="1"/>
  <c r="H2402" i="12"/>
  <c r="AF2402" i="12" s="1"/>
  <c r="AF2456" i="12"/>
  <c r="H2502" i="12"/>
  <c r="AF2502" i="12" s="1"/>
  <c r="AF2451" i="12"/>
  <c r="AF2480" i="12"/>
  <c r="H2447" i="12"/>
  <c r="AF2447" i="12" s="1"/>
  <c r="H2407" i="12"/>
  <c r="AF2407" i="12" s="1"/>
  <c r="H2533" i="12"/>
  <c r="AF2533" i="12" s="1"/>
  <c r="H2495" i="12"/>
  <c r="AF2495" i="12" s="1"/>
  <c r="H2448" i="12"/>
  <c r="AF2448" i="12" s="1"/>
  <c r="H2419" i="12"/>
  <c r="AF2419" i="12" s="1"/>
  <c r="H2440" i="12"/>
  <c r="AF2440" i="12" s="1"/>
  <c r="H2482" i="12"/>
  <c r="AF2482" i="12" s="1"/>
  <c r="AF2505" i="12"/>
  <c r="AF2413" i="12"/>
  <c r="H2459" i="12"/>
  <c r="AF2459" i="12" s="1"/>
  <c r="H2453" i="12"/>
  <c r="AF2453" i="12" s="1"/>
  <c r="AF2483" i="12"/>
  <c r="H2624" i="12"/>
  <c r="AF2624" i="12" s="1"/>
  <c r="H2433" i="12"/>
  <c r="AF2433" i="12" s="1"/>
  <c r="H2619" i="12"/>
  <c r="AF2619" i="12" s="1"/>
  <c r="H2318" i="12"/>
  <c r="AF2318" i="12" s="1"/>
  <c r="AF2475" i="12"/>
  <c r="H2561" i="12"/>
  <c r="AF2561" i="12" s="1"/>
  <c r="AF2403" i="12"/>
  <c r="AF2457" i="12"/>
  <c r="H2555" i="12"/>
  <c r="AF2555" i="12" s="1"/>
  <c r="H2463" i="12"/>
  <c r="AF2463" i="12" s="1"/>
  <c r="H2425" i="12"/>
  <c r="AF2425" i="12" s="1"/>
  <c r="H2434" i="12"/>
  <c r="AF2434" i="12" s="1"/>
  <c r="H2635" i="12"/>
  <c r="AF2635" i="12" s="1"/>
  <c r="H2592" i="12"/>
  <c r="AF2592" i="12" s="1"/>
  <c r="AF2496" i="12"/>
  <c r="H2633" i="12"/>
  <c r="AF2633" i="12" s="1"/>
  <c r="H2620" i="12"/>
  <c r="AF2620" i="12" s="1"/>
  <c r="H2489" i="12"/>
  <c r="AF2489" i="12" s="1"/>
  <c r="H2531" i="12"/>
  <c r="AF2531" i="12" s="1"/>
  <c r="H2567" i="12"/>
  <c r="AF2567" i="12" s="1"/>
  <c r="AF2625" i="12"/>
  <c r="AF2492" i="12"/>
  <c r="H2572" i="12"/>
  <c r="AF2572" i="12" s="1"/>
  <c r="AF2563" i="12"/>
  <c r="H2542" i="12"/>
  <c r="AF2542" i="12" s="1"/>
  <c r="H2615" i="12"/>
  <c r="AF2615" i="12" s="1"/>
  <c r="AF2406" i="12"/>
  <c r="AF2385" i="12"/>
  <c r="AF2411" i="12"/>
  <c r="H2537" i="12"/>
  <c r="AF2537" i="12" s="1"/>
  <c r="H2583" i="12"/>
  <c r="AF2583" i="12" s="1"/>
  <c r="H2509" i="12"/>
  <c r="AF2509" i="12" s="1"/>
  <c r="H2570" i="12"/>
  <c r="AF2570" i="12" s="1"/>
  <c r="H2605" i="12"/>
  <c r="AF2605" i="12" s="1"/>
  <c r="H2574" i="12"/>
  <c r="AF2574" i="12" s="1"/>
  <c r="H2534" i="12"/>
  <c r="AF2534" i="12" s="1"/>
  <c r="AF2541" i="12"/>
  <c r="H2539" i="12"/>
  <c r="AF2539" i="12" s="1"/>
  <c r="AF2629" i="12"/>
  <c r="H2428" i="12"/>
  <c r="AF2428" i="12" s="1"/>
  <c r="H2544" i="12"/>
  <c r="AF2544" i="12" s="1"/>
  <c r="AF2306" i="12"/>
  <c r="H2513" i="12"/>
  <c r="AF2513" i="12" s="1"/>
  <c r="H2427" i="12"/>
  <c r="AF2427" i="12" s="1"/>
  <c r="H2546" i="12"/>
  <c r="AF2546" i="12" s="1"/>
  <c r="H2462" i="12"/>
  <c r="AF2462" i="12" s="1"/>
  <c r="H2602" i="12"/>
  <c r="AF2602" i="12" s="1"/>
  <c r="H2380" i="12"/>
  <c r="AF2380" i="12" s="1"/>
  <c r="H2298" i="12"/>
  <c r="AF2298" i="12" s="1"/>
  <c r="H2638" i="12"/>
  <c r="AF2638" i="12" s="1"/>
  <c r="H2580" i="12"/>
  <c r="AF2580" i="12" s="1"/>
  <c r="AF2473" i="12"/>
  <c r="AF2417" i="12"/>
  <c r="AF2516" i="12"/>
  <c r="AF2442" i="12"/>
  <c r="H2545" i="12"/>
  <c r="AF2545" i="12" s="1"/>
  <c r="H2600" i="12"/>
  <c r="AF2600" i="12" s="1"/>
  <c r="H2610" i="12"/>
  <c r="AF2610" i="12" s="1"/>
  <c r="H2554" i="12"/>
  <c r="AF2554" i="12" s="1"/>
  <c r="H2550" i="12"/>
  <c r="AF2550" i="12" s="1"/>
  <c r="AF2501" i="12"/>
  <c r="AF2465" i="12"/>
  <c r="H2522" i="12"/>
  <c r="AF2522" i="12" s="1"/>
  <c r="H2543" i="12"/>
  <c r="AF2543" i="12" s="1"/>
  <c r="AF2565" i="12"/>
  <c r="AF2599" i="12"/>
  <c r="H2398" i="12"/>
  <c r="AF2398" i="12" s="1"/>
  <c r="H2562" i="12"/>
  <c r="AF2562" i="12" s="1"/>
  <c r="H2626" i="12"/>
  <c r="AF2626" i="12" s="1"/>
  <c r="AF2527" i="12"/>
  <c r="AF2614" i="12"/>
  <c r="H2571" i="12"/>
  <c r="AF2571" i="12" s="1"/>
  <c r="AF2436" i="12"/>
  <c r="AF2559" i="12"/>
  <c r="AF2549" i="12"/>
  <c r="H2540" i="12"/>
  <c r="AF2540" i="12" s="1"/>
  <c r="H2606" i="12"/>
  <c r="AF2606" i="12" s="1"/>
  <c r="H2591" i="12"/>
  <c r="AF2591" i="12" s="1"/>
  <c r="H2618" i="12"/>
  <c r="AF2618" i="12" s="1"/>
  <c r="AF2637" i="12"/>
  <c r="H2714" i="12"/>
  <c r="AF2714" i="12" s="1"/>
  <c r="H2612" i="12"/>
  <c r="AF2612" i="12" s="1"/>
  <c r="H2560" i="12"/>
  <c r="AF2560" i="12" s="1"/>
  <c r="H2507" i="12"/>
  <c r="AF2507" i="12" s="1"/>
  <c r="AF2585" i="12"/>
  <c r="AF2500" i="12"/>
  <c r="H2622" i="12"/>
  <c r="AF2622" i="12" s="1"/>
  <c r="AF2553" i="12"/>
  <c r="H2627" i="12"/>
  <c r="AF2627" i="12" s="1"/>
  <c r="H2613" i="12"/>
  <c r="AF2613" i="12" s="1"/>
  <c r="H2713" i="12"/>
  <c r="AF2713" i="12" s="1"/>
  <c r="AF2547" i="12"/>
  <c r="H2577" i="12"/>
  <c r="AF2577" i="12" s="1"/>
  <c r="H2663" i="12"/>
  <c r="AF2663" i="12" s="1"/>
  <c r="H2761" i="12"/>
  <c r="AF2761" i="12" s="1"/>
  <c r="AF2609" i="12"/>
  <c r="H2557" i="12"/>
  <c r="AF2557" i="12" s="1"/>
  <c r="H2566" i="12"/>
  <c r="AF2566" i="12" s="1"/>
  <c r="H2587" i="12"/>
  <c r="AF2587" i="12" s="1"/>
  <c r="AF2636" i="12"/>
  <c r="H2676" i="12"/>
  <c r="AF2676" i="12" s="1"/>
  <c r="AF2586" i="12"/>
  <c r="AF2616" i="12"/>
  <c r="AF2535" i="12"/>
  <c r="H2528" i="12"/>
  <c r="AF2528" i="12" s="1"/>
  <c r="H2568" i="12"/>
  <c r="AF2568" i="12" s="1"/>
  <c r="AF2551" i="12"/>
  <c r="H2621" i="12"/>
  <c r="AF2621" i="12" s="1"/>
  <c r="H2431" i="12"/>
  <c r="AF2431" i="12" s="1"/>
  <c r="H2526" i="12"/>
  <c r="AF2526" i="12" s="1"/>
  <c r="H2595" i="12"/>
  <c r="AF2595" i="12" s="1"/>
  <c r="H2756" i="12"/>
  <c r="AF2756" i="12" s="1"/>
  <c r="H2675" i="12"/>
  <c r="AF2675" i="12" s="1"/>
  <c r="AF2532" i="12"/>
  <c r="H2450" i="12"/>
  <c r="AF2450" i="12" s="1"/>
  <c r="H2640" i="12"/>
  <c r="AF2640" i="12" s="1"/>
  <c r="H2623" i="12"/>
  <c r="AF2623" i="12" s="1"/>
  <c r="AF2569" i="12"/>
  <c r="H2573" i="12"/>
  <c r="AF2573" i="12" s="1"/>
  <c r="AF2556" i="12"/>
  <c r="AF2611" i="12"/>
  <c r="AF2593" i="12"/>
  <c r="AF2628" i="12"/>
  <c r="H2558" i="12"/>
  <c r="AF2558" i="12" s="1"/>
  <c r="H2682" i="12"/>
  <c r="AF2682" i="12" s="1"/>
  <c r="H2677" i="12"/>
  <c r="AF2677" i="12" s="1"/>
  <c r="H2464" i="12"/>
  <c r="AF2464" i="12" s="1"/>
  <c r="H2596" i="12"/>
  <c r="AF2596" i="12" s="1"/>
  <c r="H2588" i="12"/>
  <c r="AF2588" i="12" s="1"/>
  <c r="H2678" i="12"/>
  <c r="AF2678" i="12" s="1"/>
  <c r="H2686" i="12"/>
  <c r="AF2686" i="12" s="1"/>
  <c r="AF2584" i="12"/>
  <c r="H2422" i="12"/>
  <c r="AF2422" i="12" s="1"/>
  <c r="H2449" i="12"/>
  <c r="AF2449" i="12" s="1"/>
  <c r="H2538" i="12"/>
  <c r="AF2538" i="12" s="1"/>
  <c r="AF2552" i="12"/>
  <c r="H2536" i="12"/>
  <c r="AF2536" i="12" s="1"/>
  <c r="H2712" i="12"/>
  <c r="AF2712" i="12" s="1"/>
  <c r="H2733" i="12"/>
  <c r="AF2733" i="12" s="1"/>
  <c r="H2722" i="12"/>
  <c r="AF2722" i="12" s="1"/>
  <c r="H2523" i="12"/>
  <c r="AF2523" i="12" s="1"/>
  <c r="AF2594" i="12"/>
  <c r="AF2530" i="12"/>
  <c r="H2529" i="12"/>
  <c r="AF2529" i="12" s="1"/>
  <c r="H2737" i="12"/>
  <c r="AF2737" i="12" s="1"/>
  <c r="AF2740" i="12"/>
  <c r="H2716" i="12"/>
  <c r="AF2716" i="12" s="1"/>
  <c r="H2753" i="12"/>
  <c r="AF2753" i="12" s="1"/>
  <c r="H2725" i="12"/>
  <c r="AF2725" i="12" s="1"/>
  <c r="H2645" i="12"/>
  <c r="AF2645" i="12" s="1"/>
  <c r="H2732" i="12"/>
  <c r="AF2732" i="12" s="1"/>
  <c r="H2576" i="12"/>
  <c r="AF2576" i="12" s="1"/>
  <c r="H2743" i="12"/>
  <c r="AF2743" i="12" s="1"/>
  <c r="AF2683" i="12"/>
  <c r="AF2704" i="12"/>
  <c r="AF2738" i="12"/>
  <c r="AF2730" i="12"/>
  <c r="H2672" i="12"/>
  <c r="AF2672" i="12" s="1"/>
  <c r="H2708" i="12"/>
  <c r="AF2708" i="12" s="1"/>
  <c r="H2646" i="12"/>
  <c r="AF2646" i="12" s="1"/>
  <c r="H2656" i="12"/>
  <c r="AF2656" i="12" s="1"/>
  <c r="AF2690" i="12"/>
  <c r="AF2642" i="12"/>
  <c r="H2695" i="12"/>
  <c r="AF2695" i="12" s="1"/>
  <c r="H2660" i="12"/>
  <c r="AF2660" i="12" s="1"/>
  <c r="H2649" i="12"/>
  <c r="AF2649" i="12" s="1"/>
  <c r="H2564" i="12"/>
  <c r="AF2564" i="12" s="1"/>
  <c r="H2696" i="12"/>
  <c r="AF2696" i="12" s="1"/>
  <c r="AF2724" i="12"/>
  <c r="AF2578" i="12"/>
  <c r="AF2662" i="12"/>
  <c r="H2723" i="12"/>
  <c r="AF2723" i="12" s="1"/>
  <c r="H2659" i="12"/>
  <c r="AF2659" i="12" s="1"/>
  <c r="AF2679" i="12"/>
  <c r="H2742" i="12"/>
  <c r="AF2742" i="12" s="1"/>
  <c r="H2598" i="12"/>
  <c r="AF2598" i="12" s="1"/>
  <c r="H2748" i="12"/>
  <c r="AF2748" i="12" s="1"/>
  <c r="H2734" i="12"/>
  <c r="AF2734" i="12" s="1"/>
  <c r="H2694" i="12"/>
  <c r="AF2694" i="12" s="1"/>
  <c r="H2673" i="12"/>
  <c r="AF2673" i="12" s="1"/>
  <c r="H2754" i="12"/>
  <c r="AF2754" i="12" s="1"/>
  <c r="H2634" i="12"/>
  <c r="AF2634" i="12" s="1"/>
  <c r="H2693" i="12"/>
  <c r="AF2693" i="12" s="1"/>
  <c r="AF2744" i="12"/>
  <c r="AF2729" i="12"/>
  <c r="H2667" i="12"/>
  <c r="AF2667" i="12" s="1"/>
  <c r="H2665" i="12"/>
  <c r="AF2665" i="12" s="1"/>
  <c r="H2739" i="12"/>
  <c r="AF2739" i="12" s="1"/>
  <c r="H2863" i="12"/>
  <c r="AF2863" i="12" s="1"/>
  <c r="H2731" i="12"/>
  <c r="AF2731" i="12" s="1"/>
  <c r="AF2741" i="12"/>
  <c r="H2711" i="12"/>
  <c r="AF2711" i="12" s="1"/>
  <c r="H2631" i="12"/>
  <c r="AF2631" i="12" s="1"/>
  <c r="H2751" i="12"/>
  <c r="AF2751" i="12" s="1"/>
  <c r="H2703" i="12"/>
  <c r="AF2703" i="12" s="1"/>
  <c r="AF2687" i="12"/>
  <c r="H2752" i="12"/>
  <c r="AF2752" i="12" s="1"/>
  <c r="H2759" i="12"/>
  <c r="AF2759" i="12" s="1"/>
  <c r="H2749" i="12"/>
  <c r="AF2749" i="12" s="1"/>
  <c r="H2648" i="12"/>
  <c r="AF2648" i="12" s="1"/>
  <c r="H2575" i="12"/>
  <c r="AF2575" i="12" s="1"/>
  <c r="H2698" i="12"/>
  <c r="AF2698" i="12" s="1"/>
  <c r="H2706" i="12"/>
  <c r="AF2706" i="12" s="1"/>
  <c r="AF2720" i="12"/>
  <c r="H2719" i="12"/>
  <c r="AF2719" i="12" s="1"/>
  <c r="H2709" i="12"/>
  <c r="AF2709" i="12" s="1"/>
  <c r="H2688" i="12"/>
  <c r="AF2688" i="12" s="1"/>
  <c r="H2849" i="12"/>
  <c r="AF2849" i="12" s="1"/>
  <c r="AF2590" i="12"/>
  <c r="H2750" i="12"/>
  <c r="AF2750" i="12" s="1"/>
  <c r="H2745" i="12"/>
  <c r="AF2745" i="12" s="1"/>
  <c r="H2727" i="12"/>
  <c r="AF2727" i="12" s="1"/>
  <c r="H2652" i="12"/>
  <c r="AF2652" i="12" s="1"/>
  <c r="H2691" i="12"/>
  <c r="AF2691" i="12" s="1"/>
  <c r="AF2721" i="12"/>
  <c r="AF2680" i="12"/>
  <c r="H2685" i="12"/>
  <c r="AF2685" i="12" s="1"/>
  <c r="H2692" i="12"/>
  <c r="AF2692" i="12" s="1"/>
  <c r="H2710" i="12"/>
  <c r="AF2710" i="12" s="1"/>
  <c r="H2670" i="12"/>
  <c r="AF2670" i="12" s="1"/>
  <c r="AF2664" i="12"/>
  <c r="AF2700" i="12"/>
  <c r="AF2715" i="12"/>
  <c r="H2639" i="12"/>
  <c r="AF2639" i="12" s="1"/>
  <c r="H2707" i="12"/>
  <c r="AF2707" i="12" s="1"/>
  <c r="H2674" i="12"/>
  <c r="AF2674" i="12" s="1"/>
  <c r="H2755" i="12"/>
  <c r="AF2755" i="12" s="1"/>
  <c r="H2701" i="12"/>
  <c r="AF2701" i="12" s="1"/>
  <c r="H2717" i="12"/>
  <c r="AF2717" i="12" s="1"/>
  <c r="H2780" i="12"/>
  <c r="AF2780" i="12" s="1"/>
  <c r="H2681" i="12"/>
  <c r="AF2681" i="12" s="1"/>
  <c r="H2607" i="12"/>
  <c r="AF2607" i="12" s="1"/>
  <c r="AF2643" i="12"/>
  <c r="H2671" i="12"/>
  <c r="AF2671" i="12" s="1"/>
  <c r="H2728" i="12"/>
  <c r="AF2728" i="12" s="1"/>
  <c r="H2651" i="12"/>
  <c r="AF2651" i="12" s="1"/>
  <c r="AF2699" i="12"/>
  <c r="AF2658" i="12"/>
  <c r="H2702" i="12"/>
  <c r="AF2702" i="12" s="1"/>
  <c r="H2650" i="12"/>
  <c r="AF2650" i="12" s="1"/>
  <c r="H2644" i="12"/>
  <c r="AF2644" i="12" s="1"/>
  <c r="H2655" i="12"/>
  <c r="AF2655" i="12" s="1"/>
  <c r="H2793" i="12"/>
  <c r="AF2793" i="12" s="1"/>
  <c r="H2782" i="12"/>
  <c r="AF2782" i="12" s="1"/>
  <c r="H2770" i="12"/>
  <c r="AF2770" i="12" s="1"/>
  <c r="H2854" i="12"/>
  <c r="AF2854" i="12" s="1"/>
  <c r="H2669" i="12"/>
  <c r="AF2669" i="12" s="1"/>
  <c r="AF2647" i="12"/>
  <c r="H2872" i="12"/>
  <c r="AF2872" i="12" s="1"/>
  <c r="H2832" i="12"/>
  <c r="AF2832" i="12" s="1"/>
  <c r="H2842" i="12"/>
  <c r="AF2842" i="12" s="1"/>
  <c r="H2760" i="12"/>
  <c r="AF2760" i="12" s="1"/>
  <c r="H2836" i="12"/>
  <c r="AF2836" i="12" s="1"/>
  <c r="AF2736" i="12"/>
  <c r="AF2864" i="12"/>
  <c r="H2809" i="12"/>
  <c r="AF2809" i="12" s="1"/>
  <c r="H2870" i="12"/>
  <c r="AF2870" i="12" s="1"/>
  <c r="H2801" i="12"/>
  <c r="AF2801" i="12" s="1"/>
  <c r="H2795" i="12"/>
  <c r="AF2795" i="12" s="1"/>
  <c r="H2821" i="12"/>
  <c r="AF2821" i="12" s="1"/>
  <c r="H2762" i="12"/>
  <c r="AF2762" i="12" s="1"/>
  <c r="H2875" i="12"/>
  <c r="AF2875" i="12" s="1"/>
  <c r="H2833" i="12"/>
  <c r="AF2833" i="12" s="1"/>
  <c r="H2831" i="12"/>
  <c r="AF2831" i="12" s="1"/>
  <c r="H2767" i="12"/>
  <c r="AF2767" i="12" s="1"/>
  <c r="H2846" i="12"/>
  <c r="AF2846" i="12" s="1"/>
  <c r="H2792" i="12"/>
  <c r="AF2792" i="12" s="1"/>
  <c r="AF2868" i="12"/>
  <c r="H2778" i="12"/>
  <c r="AF2778" i="12" s="1"/>
  <c r="H2820" i="12"/>
  <c r="AF2820" i="12" s="1"/>
  <c r="H2805" i="12"/>
  <c r="AF2805" i="12" s="1"/>
  <c r="H2746" i="12"/>
  <c r="AF2746" i="12" s="1"/>
  <c r="H2838" i="12"/>
  <c r="AF2838" i="12" s="1"/>
  <c r="H2818" i="12"/>
  <c r="AF2818" i="12" s="1"/>
  <c r="H2858" i="12"/>
  <c r="AF2858" i="12" s="1"/>
  <c r="AF2697" i="12"/>
  <c r="H2859" i="12"/>
  <c r="AF2859" i="12" s="1"/>
  <c r="H2815" i="12"/>
  <c r="AF2815" i="12" s="1"/>
  <c r="H2878" i="12"/>
  <c r="AF2878" i="12" s="1"/>
  <c r="H2834" i="12"/>
  <c r="AF2834" i="12" s="1"/>
  <c r="AF2799" i="12"/>
  <c r="H2785" i="12"/>
  <c r="AF2785" i="12" s="1"/>
  <c r="H2763" i="12"/>
  <c r="AF2763" i="12" s="1"/>
  <c r="H2653" i="12"/>
  <c r="AF2653" i="12" s="1"/>
  <c r="H2786" i="12"/>
  <c r="AF2786" i="12" s="1"/>
  <c r="H2840" i="12"/>
  <c r="AF2840" i="12" s="1"/>
  <c r="H2843" i="12"/>
  <c r="AF2843" i="12" s="1"/>
  <c r="H2800" i="12"/>
  <c r="AF2800" i="12" s="1"/>
  <c r="H2807" i="12"/>
  <c r="AF2807" i="12" s="1"/>
  <c r="H2874" i="12"/>
  <c r="AF2874" i="12" s="1"/>
  <c r="AF2684" i="12"/>
  <c r="H2835" i="12"/>
  <c r="AF2835" i="12" s="1"/>
  <c r="H2847" i="12"/>
  <c r="AF2847" i="12" s="1"/>
  <c r="H2790" i="12"/>
  <c r="AF2790" i="12" s="1"/>
  <c r="H2812" i="12"/>
  <c r="AF2812" i="12" s="1"/>
  <c r="H2869" i="12"/>
  <c r="AF2869" i="12" s="1"/>
  <c r="H2853" i="12"/>
  <c r="AF2853" i="12" s="1"/>
  <c r="H2824" i="12"/>
  <c r="AF2824" i="12" s="1"/>
  <c r="H2873" i="12"/>
  <c r="AF2873" i="12" s="1"/>
  <c r="H2798" i="12"/>
  <c r="AF2798" i="12" s="1"/>
  <c r="H2867" i="12"/>
  <c r="AF2867" i="12" s="1"/>
  <c r="AF2771" i="12"/>
  <c r="H2810" i="12"/>
  <c r="AF2810" i="12" s="1"/>
  <c r="H2773" i="12"/>
  <c r="AF2773" i="12" s="1"/>
  <c r="H2784" i="12"/>
  <c r="AF2784" i="12" s="1"/>
  <c r="H2705" i="12"/>
  <c r="AF2705" i="12" s="1"/>
  <c r="H2823" i="12"/>
  <c r="AF2823" i="12" s="1"/>
  <c r="H2850" i="12"/>
  <c r="AF2850" i="12" s="1"/>
  <c r="H2861" i="12"/>
  <c r="AF2861" i="12" s="1"/>
  <c r="AF2772" i="12"/>
  <c r="H2804" i="12"/>
  <c r="AF2804" i="12" s="1"/>
  <c r="H2802" i="12"/>
  <c r="AF2802" i="12" s="1"/>
  <c r="H2877" i="12"/>
  <c r="AF2877" i="12" s="1"/>
  <c r="AF2747" i="12"/>
  <c r="H2844" i="12"/>
  <c r="AF2844" i="12" s="1"/>
  <c r="H2826" i="12"/>
  <c r="AF2826" i="12" s="1"/>
  <c r="H2841" i="12"/>
  <c r="AF2841" i="12" s="1"/>
  <c r="H2865" i="12"/>
  <c r="AF2865" i="12" s="1"/>
  <c r="H2881" i="12"/>
  <c r="AF2881" i="12" s="1"/>
  <c r="H2806" i="12"/>
  <c r="AF2806" i="12" s="1"/>
  <c r="H2796" i="12"/>
  <c r="AF2796" i="12" s="1"/>
  <c r="H2822" i="12"/>
  <c r="AF2822" i="12" s="1"/>
  <c r="AF2828" i="12"/>
  <c r="H2776" i="12"/>
  <c r="AF2776" i="12" s="1"/>
  <c r="H2852" i="12"/>
  <c r="AF2852" i="12" s="1"/>
  <c r="H2845" i="12"/>
  <c r="AF2845" i="12" s="1"/>
  <c r="AF2882" i="12"/>
  <c r="H2791" i="12"/>
  <c r="AF2791" i="12" s="1"/>
  <c r="AF2871" i="12"/>
  <c r="H2900" i="12"/>
  <c r="AF2900" i="12" s="1"/>
  <c r="H3079" i="12"/>
  <c r="AF3079" i="12" s="1"/>
  <c r="H2905" i="12"/>
  <c r="AF2905" i="12" s="1"/>
  <c r="H2829" i="12"/>
  <c r="AF2829" i="12" s="1"/>
  <c r="H2913" i="12"/>
  <c r="AF2913" i="12" s="1"/>
  <c r="H2914" i="12"/>
  <c r="AF2914" i="12" s="1"/>
  <c r="H2825" i="12"/>
  <c r="AF2825" i="12" s="1"/>
  <c r="H2814" i="12"/>
  <c r="AF2814" i="12" s="1"/>
  <c r="H2876" i="12"/>
  <c r="AF2876" i="12" s="1"/>
  <c r="H2855" i="12"/>
  <c r="AF2855" i="12" s="1"/>
  <c r="H2970" i="12"/>
  <c r="AF2970" i="12" s="1"/>
  <c r="H2929" i="12"/>
  <c r="AF2929" i="12" s="1"/>
  <c r="AF2813" i="12"/>
  <c r="AF2827" i="12"/>
  <c r="H2839" i="12"/>
  <c r="AF2839" i="12" s="1"/>
  <c r="H3070" i="12"/>
  <c r="AF3070" i="12" s="1"/>
  <c r="AF3041" i="12"/>
  <c r="H2965" i="12"/>
  <c r="AF2965" i="12" s="1"/>
  <c r="H3046" i="12"/>
  <c r="AF3046" i="12" s="1"/>
  <c r="H3000" i="12"/>
  <c r="AF3000" i="12" s="1"/>
  <c r="H2837" i="12"/>
  <c r="AF2837" i="12" s="1"/>
  <c r="H2808" i="12"/>
  <c r="AF2808" i="12" s="1"/>
  <c r="H3054" i="12"/>
  <c r="AF3054" i="12" s="1"/>
  <c r="H2894" i="12"/>
  <c r="AF2894" i="12" s="1"/>
  <c r="H2879" i="12"/>
  <c r="AF2879" i="12" s="1"/>
  <c r="H2996" i="12"/>
  <c r="AF2996" i="12" s="1"/>
  <c r="H2909" i="12"/>
  <c r="AF2909" i="12" s="1"/>
  <c r="AF2857" i="12"/>
  <c r="H2781" i="12"/>
  <c r="AF2781" i="12" s="1"/>
  <c r="H2860" i="12"/>
  <c r="AF2860" i="12" s="1"/>
  <c r="H2958" i="12"/>
  <c r="AF2958" i="12" s="1"/>
  <c r="H2926" i="12"/>
  <c r="AF2926" i="12" s="1"/>
  <c r="AF2816" i="12"/>
  <c r="AF2803" i="12"/>
  <c r="H2768" i="12"/>
  <c r="AF2768" i="12" s="1"/>
  <c r="H2884" i="12"/>
  <c r="AF2884" i="12" s="1"/>
  <c r="H2898" i="12"/>
  <c r="AF2898" i="12" s="1"/>
  <c r="H3012" i="12"/>
  <c r="AF3012" i="12" s="1"/>
  <c r="H2856" i="12"/>
  <c r="AF2856" i="12" s="1"/>
  <c r="AF2972" i="12"/>
  <c r="H3083" i="12"/>
  <c r="AF3083" i="12" s="1"/>
  <c r="AF2783" i="12"/>
  <c r="H2848" i="12"/>
  <c r="AF2848" i="12" s="1"/>
  <c r="H2830" i="12"/>
  <c r="AF2830" i="12" s="1"/>
  <c r="AF2758" i="12"/>
  <c r="H2942" i="12"/>
  <c r="AF2942" i="12" s="1"/>
  <c r="AF2777" i="12"/>
  <c r="H2797" i="12"/>
  <c r="AF2797" i="12" s="1"/>
  <c r="AF3047" i="12"/>
  <c r="H2939" i="12"/>
  <c r="AF2939" i="12" s="1"/>
  <c r="H3114" i="12"/>
  <c r="AF3114" i="12" s="1"/>
  <c r="H2999" i="12"/>
  <c r="AF2999" i="12" s="1"/>
  <c r="H2880" i="12"/>
  <c r="AF2880" i="12" s="1"/>
  <c r="H2904" i="12"/>
  <c r="AF2904" i="12" s="1"/>
  <c r="AF3100" i="12"/>
  <c r="AF2922" i="12"/>
  <c r="H2936" i="12"/>
  <c r="AF2936" i="12" s="1"/>
  <c r="AF3057" i="12"/>
  <c r="H3018" i="12"/>
  <c r="AF3018" i="12" s="1"/>
  <c r="H2925" i="12"/>
  <c r="AF2925" i="12" s="1"/>
  <c r="H2947" i="12"/>
  <c r="AF2947" i="12" s="1"/>
  <c r="H3115" i="12"/>
  <c r="AF3115" i="12" s="1"/>
  <c r="AF2945" i="12"/>
  <c r="AF2990" i="12"/>
  <c r="AF3095" i="12"/>
  <c r="H3094" i="12"/>
  <c r="AF3094" i="12" s="1"/>
  <c r="H3090" i="12"/>
  <c r="AF3090" i="12" s="1"/>
  <c r="AF3021" i="12"/>
  <c r="H3003" i="12"/>
  <c r="AF3003" i="12" s="1"/>
  <c r="H3074" i="12"/>
  <c r="AF3074" i="12" s="1"/>
  <c r="H2943" i="12"/>
  <c r="AF2943" i="12" s="1"/>
  <c r="H3099" i="12"/>
  <c r="AF3099" i="12" s="1"/>
  <c r="H3008" i="12"/>
  <c r="AF3008" i="12" s="1"/>
  <c r="H2954" i="12"/>
  <c r="AF2954" i="12" s="1"/>
  <c r="H3138" i="12"/>
  <c r="AF3138" i="12" s="1"/>
  <c r="H2993" i="12"/>
  <c r="AF2993" i="12" s="1"/>
  <c r="AF3062" i="12"/>
  <c r="AF3029" i="12"/>
  <c r="H3078" i="12"/>
  <c r="AF3078" i="12" s="1"/>
  <c r="H3030" i="12"/>
  <c r="AF3030" i="12" s="1"/>
  <c r="AF3044" i="12"/>
  <c r="AF3019" i="12"/>
  <c r="H2976" i="12"/>
  <c r="AF2976" i="12" s="1"/>
  <c r="H3103" i="12"/>
  <c r="AF3103" i="12" s="1"/>
  <c r="H3091" i="12"/>
  <c r="AF3091" i="12" s="1"/>
  <c r="H2980" i="12"/>
  <c r="AF2980" i="12" s="1"/>
  <c r="H3096" i="12"/>
  <c r="AF3096" i="12" s="1"/>
  <c r="AF2989" i="12"/>
  <c r="AF2952" i="12"/>
  <c r="AF2932" i="12"/>
  <c r="H2937" i="12"/>
  <c r="AF2937" i="12" s="1"/>
  <c r="AF2946" i="12"/>
  <c r="AF3108" i="12"/>
  <c r="AF3025" i="12"/>
  <c r="AF2930" i="12"/>
  <c r="H3073" i="12"/>
  <c r="AF3073" i="12" s="1"/>
  <c r="H3098" i="12"/>
  <c r="AF3098" i="12" s="1"/>
  <c r="AF2901" i="12"/>
  <c r="AF3050" i="12"/>
  <c r="AF2967" i="12"/>
  <c r="H2949" i="12"/>
  <c r="AF2949" i="12" s="1"/>
  <c r="H3068" i="12"/>
  <c r="AF3068" i="12" s="1"/>
  <c r="H2968" i="12"/>
  <c r="AF2968" i="12" s="1"/>
  <c r="H3069" i="12"/>
  <c r="AF3069" i="12" s="1"/>
  <c r="H2921" i="12"/>
  <c r="AF2921" i="12" s="1"/>
  <c r="H2948" i="12"/>
  <c r="AF2948" i="12" s="1"/>
  <c r="H3109" i="12"/>
  <c r="AF3109" i="12" s="1"/>
  <c r="AF3107" i="12"/>
  <c r="H2890" i="12"/>
  <c r="AF2890" i="12" s="1"/>
  <c r="AF3060" i="12"/>
  <c r="AF3011" i="12"/>
  <c r="H2956" i="12"/>
  <c r="AF2956" i="12" s="1"/>
  <c r="AF2896" i="12"/>
  <c r="AF3023" i="12"/>
  <c r="AF2963" i="12"/>
  <c r="H2994" i="12"/>
  <c r="AF2994" i="12" s="1"/>
  <c r="H2961" i="12"/>
  <c r="AF2961" i="12" s="1"/>
  <c r="H3110" i="12"/>
  <c r="AF3110" i="12" s="1"/>
  <c r="H2897" i="12"/>
  <c r="AF2897" i="12" s="1"/>
  <c r="H3080" i="12"/>
  <c r="AF3080" i="12" s="1"/>
  <c r="H3075" i="12"/>
  <c r="AF3075" i="12" s="1"/>
  <c r="H3052" i="12"/>
  <c r="AF3052" i="12" s="1"/>
  <c r="H2992" i="12"/>
  <c r="AF2992" i="12" s="1"/>
  <c r="H2986" i="12"/>
  <c r="AF2986" i="12" s="1"/>
  <c r="AF2941" i="12"/>
  <c r="AF3125" i="12"/>
  <c r="H2908" i="12"/>
  <c r="AF2908" i="12" s="1"/>
  <c r="AF2889" i="12"/>
  <c r="H3058" i="12"/>
  <c r="AF3058" i="12" s="1"/>
  <c r="H2960" i="12"/>
  <c r="AF2960" i="12" s="1"/>
  <c r="H3010" i="12"/>
  <c r="AF3010" i="12" s="1"/>
  <c r="H2923" i="12"/>
  <c r="AF2923" i="12" s="1"/>
  <c r="H3117" i="12"/>
  <c r="AF3117" i="12" s="1"/>
  <c r="H2977" i="12"/>
  <c r="AF2977" i="12" s="1"/>
  <c r="AF3065" i="12"/>
  <c r="H2978" i="12"/>
  <c r="AF2978" i="12" s="1"/>
  <c r="H2975" i="12"/>
  <c r="AF2975" i="12" s="1"/>
  <c r="AF2883" i="12"/>
  <c r="AF3104" i="12"/>
  <c r="H2991" i="12"/>
  <c r="AF2991" i="12" s="1"/>
  <c r="H2916" i="12"/>
  <c r="AF2916" i="12" s="1"/>
  <c r="H3042" i="12"/>
  <c r="AF3042" i="12" s="1"/>
  <c r="H2974" i="12"/>
  <c r="AF2974" i="12" s="1"/>
  <c r="H3105" i="12"/>
  <c r="AF3105" i="12" s="1"/>
  <c r="H2912" i="12"/>
  <c r="AF2912" i="12" s="1"/>
  <c r="H3038" i="12"/>
  <c r="AF3038" i="12" s="1"/>
  <c r="H3086" i="12"/>
  <c r="AF3086" i="12" s="1"/>
  <c r="AF3026" i="12"/>
  <c r="H3007" i="12"/>
  <c r="AF3007" i="12" s="1"/>
  <c r="H3009" i="12"/>
  <c r="AF3009" i="12" s="1"/>
  <c r="H2981" i="12"/>
  <c r="AF2981" i="12" s="1"/>
  <c r="H3097" i="12"/>
  <c r="AF3097" i="12" s="1"/>
  <c r="H2979" i="12"/>
  <c r="AF2979" i="12" s="1"/>
  <c r="AF3101" i="12"/>
  <c r="AF2973" i="12"/>
  <c r="AF2910" i="12"/>
  <c r="H2935" i="12"/>
  <c r="AF2935" i="12" s="1"/>
  <c r="H2987" i="12"/>
  <c r="AF2987" i="12" s="1"/>
  <c r="H2891" i="12"/>
  <c r="AF2891" i="12" s="1"/>
  <c r="AF3067" i="12"/>
  <c r="AF2917" i="12"/>
  <c r="H2918" i="12"/>
  <c r="AF2918" i="12" s="1"/>
  <c r="H3045" i="12"/>
  <c r="AF3045" i="12" s="1"/>
  <c r="H2971" i="12"/>
  <c r="AF2971" i="12" s="1"/>
  <c r="H3017" i="12"/>
  <c r="AF3017" i="12" s="1"/>
  <c r="H3002" i="12"/>
  <c r="AF3002" i="12" s="1"/>
  <c r="H3027" i="12"/>
  <c r="AF3027" i="12" s="1"/>
  <c r="H3092" i="12"/>
  <c r="AF3092" i="12" s="1"/>
  <c r="H3014" i="12"/>
  <c r="AF3014" i="12" s="1"/>
  <c r="AF3102" i="12"/>
  <c r="H3160" i="12"/>
  <c r="AF3160" i="12" s="1"/>
  <c r="H2938" i="12"/>
  <c r="AF2938" i="12" s="1"/>
  <c r="H3001" i="12"/>
  <c r="AF3001" i="12" s="1"/>
  <c r="H2931" i="12"/>
  <c r="AF2931" i="12" s="1"/>
  <c r="H2985" i="12"/>
  <c r="AF2985" i="12" s="1"/>
  <c r="AF2962" i="12"/>
  <c r="AF3082" i="12"/>
  <c r="AF2944" i="12"/>
  <c r="AF3077" i="12"/>
  <c r="H2957" i="12"/>
  <c r="AF2957" i="12" s="1"/>
  <c r="AF3048" i="12"/>
  <c r="H3085" i="12"/>
  <c r="AF3085" i="12" s="1"/>
  <c r="AF2928" i="12"/>
  <c r="H3043" i="12"/>
  <c r="AF3043" i="12" s="1"/>
  <c r="H3037" i="12"/>
  <c r="AF3037" i="12" s="1"/>
  <c r="H2940" i="12"/>
  <c r="AF2940" i="12" s="1"/>
  <c r="H2888" i="12"/>
  <c r="AF2888" i="12" s="1"/>
  <c r="H3051" i="12"/>
  <c r="AF3051" i="12" s="1"/>
  <c r="H3039" i="12"/>
  <c r="AF3039" i="12" s="1"/>
  <c r="H3116" i="12"/>
  <c r="AF3116" i="12" s="1"/>
  <c r="AF3028" i="12"/>
  <c r="H3071" i="12"/>
  <c r="AF3071" i="12" s="1"/>
  <c r="H3089" i="12"/>
  <c r="AF3089" i="12" s="1"/>
  <c r="H3049" i="12"/>
  <c r="AF3049" i="12" s="1"/>
  <c r="H3005" i="12"/>
  <c r="AF3005" i="12" s="1"/>
  <c r="H3066" i="12"/>
  <c r="AF3066" i="12" s="1"/>
  <c r="AF3053" i="12"/>
  <c r="AF3061" i="12"/>
  <c r="H2903" i="12"/>
  <c r="AF2903" i="12" s="1"/>
  <c r="H3081" i="12"/>
  <c r="AF3081" i="12" s="1"/>
  <c r="H3036" i="12"/>
  <c r="AF3036" i="12" s="1"/>
  <c r="H3016" i="12"/>
  <c r="AF3016" i="12" s="1"/>
  <c r="AF2886" i="12"/>
  <c r="AF2953" i="12"/>
  <c r="H3034" i="12"/>
  <c r="AF3034" i="12" s="1"/>
  <c r="AF2915" i="12"/>
  <c r="H3106" i="12"/>
  <c r="AF3106" i="12" s="1"/>
  <c r="H2885" i="12"/>
  <c r="AF2885" i="12" s="1"/>
  <c r="AF2895" i="12"/>
  <c r="H2982" i="12"/>
  <c r="AF2982" i="12" s="1"/>
  <c r="H3031" i="12"/>
  <c r="AF3031" i="12" s="1"/>
  <c r="H2924" i="12"/>
  <c r="AF2924" i="12" s="1"/>
  <c r="H2919" i="12"/>
  <c r="AF2919" i="12" s="1"/>
  <c r="H3076" i="12"/>
  <c r="AF3076" i="12" s="1"/>
  <c r="H3006" i="12"/>
  <c r="AF3006" i="12" s="1"/>
  <c r="AF3013" i="12"/>
  <c r="H3072" i="12"/>
  <c r="AF3072" i="12" s="1"/>
  <c r="H2911" i="12"/>
  <c r="AF2911" i="12" s="1"/>
  <c r="H2966" i="12"/>
  <c r="AF2966" i="12" s="1"/>
  <c r="H2964" i="12"/>
  <c r="AF2964" i="12" s="1"/>
  <c r="AF3055" i="12"/>
  <c r="H2920" i="12"/>
  <c r="AF2920" i="12" s="1"/>
  <c r="H3111" i="12"/>
  <c r="AF3111" i="12" s="1"/>
  <c r="H2984" i="12"/>
  <c r="AF2984" i="12" s="1"/>
  <c r="H3059" i="12"/>
  <c r="AF3059" i="12" s="1"/>
  <c r="AF2951" i="12"/>
  <c r="H3020" i="12"/>
  <c r="AF3020" i="12" s="1"/>
  <c r="H3164" i="12"/>
  <c r="AF3164" i="12" s="1"/>
  <c r="H3349" i="12"/>
  <c r="AF3349" i="12" s="1"/>
  <c r="H3145" i="12"/>
  <c r="AF3145" i="12" s="1"/>
  <c r="AF3035" i="12"/>
  <c r="H3139" i="12"/>
  <c r="AF3139" i="12" s="1"/>
  <c r="H3406" i="12"/>
  <c r="AF3406" i="12" s="1"/>
  <c r="H3133" i="12"/>
  <c r="AF3133" i="12" s="1"/>
  <c r="H3287" i="12"/>
  <c r="AF3287" i="12" s="1"/>
  <c r="H3231" i="12"/>
  <c r="AF3231" i="12" s="1"/>
  <c r="H3327" i="12"/>
  <c r="AF3327" i="12" s="1"/>
  <c r="H3333" i="12"/>
  <c r="AF3333" i="12" s="1"/>
  <c r="H3136" i="12"/>
  <c r="AF3136" i="12" s="1"/>
  <c r="H3341" i="12"/>
  <c r="AF3341" i="12" s="1"/>
  <c r="H3142" i="12"/>
  <c r="AF3142" i="12" s="1"/>
  <c r="AF2969" i="12"/>
  <c r="AF3173" i="12"/>
  <c r="H3249" i="12"/>
  <c r="AF3249" i="12" s="1"/>
  <c r="H3033" i="12"/>
  <c r="AF3033" i="12" s="1"/>
  <c r="H3313" i="12"/>
  <c r="AF3313" i="12" s="1"/>
  <c r="H3218" i="12"/>
  <c r="AF3218" i="12" s="1"/>
  <c r="H3248" i="12"/>
  <c r="AF3248" i="12" s="1"/>
  <c r="H3290" i="12"/>
  <c r="AF3290" i="12" s="1"/>
  <c r="AF3169" i="12"/>
  <c r="H3152" i="12"/>
  <c r="AF3152" i="12" s="1"/>
  <c r="H3246" i="12"/>
  <c r="AF3246" i="12" s="1"/>
  <c r="H3177" i="12"/>
  <c r="AF3177" i="12" s="1"/>
  <c r="H3157" i="12"/>
  <c r="AF3157" i="12" s="1"/>
  <c r="H2893" i="12"/>
  <c r="AF2893" i="12" s="1"/>
  <c r="AF3087" i="12"/>
  <c r="H3126" i="12"/>
  <c r="AF3126" i="12" s="1"/>
  <c r="H3199" i="12"/>
  <c r="AF3199" i="12" s="1"/>
  <c r="AF3198" i="12"/>
  <c r="H3283" i="12"/>
  <c r="AF3283" i="12" s="1"/>
  <c r="H3129" i="12"/>
  <c r="AF3129" i="12" s="1"/>
  <c r="H3130" i="12"/>
  <c r="AF3130" i="12" s="1"/>
  <c r="H3204" i="12"/>
  <c r="AF3204" i="12" s="1"/>
  <c r="H3134" i="12"/>
  <c r="AF3134" i="12" s="1"/>
  <c r="H3191" i="12"/>
  <c r="AF3191" i="12" s="1"/>
  <c r="H2934" i="12"/>
  <c r="AF2934" i="12" s="1"/>
  <c r="H3237" i="12"/>
  <c r="AF3237" i="12" s="1"/>
  <c r="H3285" i="12"/>
  <c r="AF3285" i="12" s="1"/>
  <c r="H3302" i="12"/>
  <c r="AF3302" i="12" s="1"/>
  <c r="H3189" i="12"/>
  <c r="AF3189" i="12" s="1"/>
  <c r="H3220" i="12"/>
  <c r="AF3220" i="12" s="1"/>
  <c r="H3056" i="12"/>
  <c r="AF3056" i="12" s="1"/>
  <c r="H3032" i="12"/>
  <c r="AF3032" i="12" s="1"/>
  <c r="H3135" i="12"/>
  <c r="AF3135" i="12" s="1"/>
  <c r="AF3183" i="12"/>
  <c r="H3312" i="12"/>
  <c r="AF3312" i="12" s="1"/>
  <c r="H3328" i="12"/>
  <c r="AF3328" i="12" s="1"/>
  <c r="H3300" i="12"/>
  <c r="AF3300" i="12" s="1"/>
  <c r="H3155" i="12"/>
  <c r="AF3155" i="12" s="1"/>
  <c r="AF3004" i="12"/>
  <c r="H3182" i="12"/>
  <c r="AF3182" i="12" s="1"/>
  <c r="H3137" i="12"/>
  <c r="AF3137" i="12" s="1"/>
  <c r="H3212" i="12"/>
  <c r="AF3212" i="12" s="1"/>
  <c r="H3146" i="12"/>
  <c r="AF3146" i="12" s="1"/>
  <c r="H3122" i="12"/>
  <c r="AF3122" i="12" s="1"/>
  <c r="AF3217" i="12"/>
  <c r="H3247" i="12"/>
  <c r="AF3247" i="12" s="1"/>
  <c r="H3276" i="12"/>
  <c r="AF3276" i="12" s="1"/>
  <c r="H3143" i="12"/>
  <c r="AF3143" i="12" s="1"/>
  <c r="H3202" i="12"/>
  <c r="AF3202" i="12" s="1"/>
  <c r="H3132" i="12"/>
  <c r="AF3132" i="12" s="1"/>
  <c r="H3211" i="12"/>
  <c r="AF3211" i="12" s="1"/>
  <c r="H3324" i="12"/>
  <c r="AF3324" i="12" s="1"/>
  <c r="H3295" i="12"/>
  <c r="AF3295" i="12" s="1"/>
  <c r="H3356" i="12"/>
  <c r="AF3356" i="12" s="1"/>
  <c r="H3319" i="12"/>
  <c r="AF3319" i="12" s="1"/>
  <c r="AF3156" i="12"/>
  <c r="H3292" i="12"/>
  <c r="AF3292" i="12" s="1"/>
  <c r="H3365" i="12"/>
  <c r="AF3365" i="12" s="1"/>
  <c r="H3124" i="12"/>
  <c r="AF3124" i="12" s="1"/>
  <c r="H3273" i="12"/>
  <c r="AF3273" i="12" s="1"/>
  <c r="H3305" i="12"/>
  <c r="AF3305" i="12" s="1"/>
  <c r="H3258" i="12"/>
  <c r="AF3258" i="12" s="1"/>
  <c r="H3344" i="12"/>
  <c r="AF3344" i="12" s="1"/>
  <c r="H3159" i="12"/>
  <c r="AF3159" i="12" s="1"/>
  <c r="H3170" i="12"/>
  <c r="AF3170" i="12" s="1"/>
  <c r="H3239" i="12"/>
  <c r="AF3239" i="12" s="1"/>
  <c r="H3162" i="12"/>
  <c r="AF3162" i="12" s="1"/>
  <c r="H3297" i="12"/>
  <c r="AF3297" i="12" s="1"/>
  <c r="H3232" i="12"/>
  <c r="AF3232" i="12" s="1"/>
  <c r="H3227" i="12"/>
  <c r="AF3227" i="12" s="1"/>
  <c r="AF3329" i="12"/>
  <c r="H3147" i="12"/>
  <c r="AF3147" i="12" s="1"/>
  <c r="AF3286" i="12"/>
  <c r="H3194" i="12"/>
  <c r="AF3194" i="12" s="1"/>
  <c r="H3409" i="12"/>
  <c r="AF3409" i="12" s="1"/>
  <c r="H3209" i="12"/>
  <c r="AF3209" i="12" s="1"/>
  <c r="H3256" i="12"/>
  <c r="AF3256" i="12" s="1"/>
  <c r="H3335" i="12"/>
  <c r="AF3335" i="12" s="1"/>
  <c r="H3176" i="12"/>
  <c r="AF3176" i="12" s="1"/>
  <c r="H3197" i="12"/>
  <c r="AF3197" i="12" s="1"/>
  <c r="H3318" i="12"/>
  <c r="AF3318" i="12" s="1"/>
  <c r="H3226" i="12"/>
  <c r="AF3226" i="12" s="1"/>
  <c r="H3178" i="12"/>
  <c r="AF3178" i="12" s="1"/>
  <c r="H3243" i="12"/>
  <c r="AF3243" i="12" s="1"/>
  <c r="H3172" i="12"/>
  <c r="AF3172" i="12" s="1"/>
  <c r="AF3196" i="12"/>
  <c r="AF3291" i="12"/>
  <c r="AF3144" i="12"/>
  <c r="H3275" i="12"/>
  <c r="AF3275" i="12" s="1"/>
  <c r="H3345" i="12"/>
  <c r="AF3345" i="12" s="1"/>
  <c r="H3252" i="12"/>
  <c r="AF3252" i="12" s="1"/>
  <c r="H3153" i="12"/>
  <c r="AF3153" i="12" s="1"/>
  <c r="H3270" i="12"/>
  <c r="AF3270" i="12" s="1"/>
  <c r="H3303" i="12"/>
  <c r="AF3303" i="12" s="1"/>
  <c r="H3314" i="12"/>
  <c r="AF3314" i="12" s="1"/>
  <c r="H3262" i="12"/>
  <c r="AF3262" i="12" s="1"/>
  <c r="H3150" i="12"/>
  <c r="AF3150" i="12" s="1"/>
  <c r="H3316" i="12"/>
  <c r="AF3316" i="12" s="1"/>
  <c r="H3120" i="12"/>
  <c r="AF3120" i="12" s="1"/>
  <c r="H3264" i="12"/>
  <c r="AF3264" i="12" s="1"/>
  <c r="H3213" i="12"/>
  <c r="AF3213" i="12" s="1"/>
  <c r="H3141" i="12"/>
  <c r="AF3141" i="12" s="1"/>
  <c r="H3317" i="12"/>
  <c r="AF3317" i="12" s="1"/>
  <c r="H3174" i="12"/>
  <c r="AF3174" i="12" s="1"/>
  <c r="H3280" i="12"/>
  <c r="AF3280" i="12" s="1"/>
  <c r="H3193" i="12"/>
  <c r="AF3193" i="12" s="1"/>
  <c r="H3175" i="12"/>
  <c r="AF3175" i="12" s="1"/>
  <c r="AF3123" i="12"/>
  <c r="H3205" i="12"/>
  <c r="AF3205" i="12" s="1"/>
  <c r="H3353" i="12"/>
  <c r="AF3353" i="12" s="1"/>
  <c r="H3240" i="12"/>
  <c r="AF3240" i="12" s="1"/>
  <c r="H3208" i="12"/>
  <c r="AF3208" i="12" s="1"/>
  <c r="AF3179" i="12"/>
  <c r="AF3321" i="12"/>
  <c r="AF3180" i="12"/>
  <c r="AF3354" i="12"/>
  <c r="AF3306" i="12"/>
  <c r="H3268" i="12"/>
  <c r="AF3268" i="12" s="1"/>
  <c r="H3320" i="12"/>
  <c r="AF3320" i="12" s="1"/>
  <c r="H3161" i="12"/>
  <c r="AF3161" i="12" s="1"/>
  <c r="H3357" i="12"/>
  <c r="AF3357" i="12" s="1"/>
  <c r="H3131" i="12"/>
  <c r="AF3131" i="12" s="1"/>
  <c r="H3299" i="12"/>
  <c r="AF3299" i="12" s="1"/>
  <c r="H3284" i="12"/>
  <c r="AF3284" i="12" s="1"/>
  <c r="AF3158" i="12"/>
  <c r="H3255" i="12"/>
  <c r="AF3255" i="12" s="1"/>
  <c r="H3346" i="12"/>
  <c r="AF3346" i="12" s="1"/>
  <c r="H3168" i="12"/>
  <c r="AF3168" i="12" s="1"/>
  <c r="H3339" i="12"/>
  <c r="AF3339" i="12" s="1"/>
  <c r="AF3250" i="12"/>
  <c r="H3171" i="12"/>
  <c r="AF3171" i="12" s="1"/>
  <c r="AF3219" i="12"/>
  <c r="H3355" i="12"/>
  <c r="AF3355" i="12" s="1"/>
  <c r="H3203" i="12"/>
  <c r="AF3203" i="12" s="1"/>
  <c r="H3154" i="12"/>
  <c r="AF3154" i="12" s="1"/>
  <c r="H3322" i="12"/>
  <c r="AF3322" i="12" s="1"/>
  <c r="AF3325" i="12"/>
  <c r="H3224" i="12"/>
  <c r="AF3224" i="12" s="1"/>
  <c r="AF3257" i="12"/>
  <c r="AF3336" i="12"/>
  <c r="H3184" i="12"/>
  <c r="AF3184" i="12" s="1"/>
  <c r="H3310" i="12"/>
  <c r="AF3310" i="12" s="1"/>
  <c r="H3167" i="12"/>
  <c r="AF3167" i="12" s="1"/>
  <c r="AF3274" i="12"/>
  <c r="H3367" i="12"/>
  <c r="AF3367" i="12" s="1"/>
  <c r="H3223" i="12"/>
  <c r="AF3223" i="12" s="1"/>
  <c r="H3282" i="12"/>
  <c r="AF3282" i="12" s="1"/>
  <c r="H3228" i="12"/>
  <c r="AF3228" i="12" s="1"/>
  <c r="H3293" i="12"/>
  <c r="AF3293" i="12" s="1"/>
  <c r="H3338" i="12"/>
  <c r="AF3338" i="12" s="1"/>
  <c r="H3331" i="12"/>
  <c r="AF3331" i="12" s="1"/>
  <c r="H3266" i="12"/>
  <c r="AF3266" i="12" s="1"/>
  <c r="H3334" i="12"/>
  <c r="AF3334" i="12" s="1"/>
  <c r="AF3288" i="12"/>
  <c r="AF3351" i="12"/>
  <c r="H3207" i="12"/>
  <c r="AF3207" i="12" s="1"/>
  <c r="AF3121" i="12"/>
  <c r="H3186" i="12"/>
  <c r="AF3186" i="12" s="1"/>
  <c r="AF3263" i="12"/>
  <c r="H3296" i="12"/>
  <c r="AF3296" i="12" s="1"/>
  <c r="H3128" i="12"/>
  <c r="AF3128" i="12" s="1"/>
  <c r="H3181" i="12"/>
  <c r="AF3181" i="12" s="1"/>
  <c r="H3315" i="12"/>
  <c r="AF3315" i="12" s="1"/>
  <c r="H3185" i="12"/>
  <c r="AF3185" i="12" s="1"/>
  <c r="H3298" i="12"/>
  <c r="AF3298" i="12" s="1"/>
  <c r="AF3229" i="12"/>
  <c r="H3307" i="12"/>
  <c r="AF3307" i="12" s="1"/>
  <c r="H3119" i="12"/>
  <c r="AF3119" i="12" s="1"/>
  <c r="H3140" i="12"/>
  <c r="AF3140" i="12" s="1"/>
  <c r="AF3254" i="12"/>
  <c r="H3230" i="12"/>
  <c r="AF3230" i="12" s="1"/>
  <c r="H3278" i="12"/>
  <c r="AF3278" i="12" s="1"/>
  <c r="AF3301" i="12"/>
  <c r="H3388" i="12"/>
  <c r="AF3388" i="12" s="1"/>
  <c r="H3225" i="12"/>
  <c r="AF3225" i="12" s="1"/>
  <c r="H3308" i="12"/>
  <c r="AF3308" i="12" s="1"/>
  <c r="H3277" i="12"/>
  <c r="AF3277" i="12" s="1"/>
  <c r="H3235" i="12"/>
  <c r="AF3235" i="12" s="1"/>
  <c r="H3340" i="12"/>
  <c r="AF3340" i="12" s="1"/>
  <c r="H3222" i="12"/>
  <c r="AF3222" i="12" s="1"/>
  <c r="H3201" i="12"/>
  <c r="AF3201" i="12" s="1"/>
  <c r="H3165" i="12"/>
  <c r="AF3165" i="12" s="1"/>
  <c r="H3200" i="12"/>
  <c r="AF3200" i="12" s="1"/>
  <c r="H3234" i="12"/>
  <c r="AF3234" i="12" s="1"/>
  <c r="H3311" i="12"/>
  <c r="AF3311" i="12" s="1"/>
  <c r="AF3326" i="12"/>
  <c r="H3271" i="12"/>
  <c r="AF3271" i="12" s="1"/>
  <c r="AF3269" i="12"/>
  <c r="AF3210" i="12"/>
  <c r="H3221" i="12"/>
  <c r="AF3221" i="12" s="1"/>
  <c r="H3265" i="12"/>
  <c r="AF3265" i="12" s="1"/>
  <c r="AF3195" i="12"/>
  <c r="H3361" i="12"/>
  <c r="AF3361" i="12" s="1"/>
  <c r="H3309" i="12"/>
  <c r="AF3309" i="12" s="1"/>
  <c r="H3241" i="12"/>
  <c r="AF3241" i="12" s="1"/>
  <c r="H3332" i="12"/>
  <c r="AF3332" i="12" s="1"/>
  <c r="H3272" i="12"/>
  <c r="AF3272" i="12" s="1"/>
  <c r="H3289" i="12"/>
  <c r="AF3289" i="12" s="1"/>
  <c r="H3375" i="12"/>
  <c r="AF3375" i="12" s="1"/>
  <c r="H3343" i="12"/>
  <c r="AF3343" i="12" s="1"/>
  <c r="AF3216" i="12"/>
  <c r="AF3330" i="12"/>
  <c r="AF3360" i="12"/>
  <c r="H3214" i="12"/>
  <c r="AF3214" i="12" s="1"/>
  <c r="H3244" i="12"/>
  <c r="AF3244" i="12" s="1"/>
  <c r="AF3251" i="12"/>
  <c r="H3281" i="12"/>
  <c r="AF3281" i="12" s="1"/>
  <c r="AF3260" i="12"/>
  <c r="H3233" i="12"/>
  <c r="AF3233" i="12" s="1"/>
  <c r="AF3294" i="12"/>
  <c r="AF3238" i="12"/>
  <c r="H3358" i="12"/>
  <c r="AF3358" i="12" s="1"/>
  <c r="H3418" i="12"/>
  <c r="AF3418" i="12" s="1"/>
  <c r="H3253" i="12"/>
  <c r="AF3253" i="12" s="1"/>
  <c r="H3449" i="12"/>
  <c r="AF3449" i="12" s="1"/>
  <c r="AF3166" i="12"/>
  <c r="H3206" i="12"/>
  <c r="AF3206" i="12" s="1"/>
  <c r="H3456" i="12"/>
  <c r="AF3456" i="12" s="1"/>
  <c r="AF3151" i="12"/>
  <c r="AF3323" i="12"/>
  <c r="H3560" i="12"/>
  <c r="AF3560" i="12" s="1"/>
  <c r="H3370" i="12"/>
  <c r="AF3370" i="12" s="1"/>
  <c r="AF3497" i="12"/>
  <c r="H3490" i="12"/>
  <c r="AF3490" i="12" s="1"/>
  <c r="H3427" i="12"/>
  <c r="AF3427" i="12" s="1"/>
  <c r="H3496" i="12"/>
  <c r="AF3496" i="12" s="1"/>
  <c r="H3474" i="12"/>
  <c r="AF3474" i="12" s="1"/>
  <c r="H3544" i="12"/>
  <c r="AF3544" i="12" s="1"/>
  <c r="H3382" i="12"/>
  <c r="AF3382" i="12" s="1"/>
  <c r="H3507" i="12"/>
  <c r="AF3507" i="12" s="1"/>
  <c r="H3386" i="12"/>
  <c r="AF3386" i="12" s="1"/>
  <c r="H3501" i="12"/>
  <c r="AF3501" i="12" s="1"/>
  <c r="H3561" i="12"/>
  <c r="AF3561" i="12" s="1"/>
  <c r="H3448" i="12"/>
  <c r="AF3448" i="12" s="1"/>
  <c r="AF3502" i="12"/>
  <c r="H3440" i="12"/>
  <c r="AF3440" i="12" s="1"/>
  <c r="H3405" i="12"/>
  <c r="AF3405" i="12" s="1"/>
  <c r="AF3499" i="12"/>
  <c r="H3563" i="12"/>
  <c r="AF3563" i="12" s="1"/>
  <c r="H3444" i="12"/>
  <c r="AF3444" i="12" s="1"/>
  <c r="H3511" i="12"/>
  <c r="AF3511" i="12" s="1"/>
  <c r="H3519" i="12"/>
  <c r="AF3519" i="12" s="1"/>
  <c r="H3437" i="12"/>
  <c r="AF3437" i="12" s="1"/>
  <c r="H3587" i="12"/>
  <c r="AF3587" i="12" s="1"/>
  <c r="H3534" i="12"/>
  <c r="AF3534" i="12" s="1"/>
  <c r="H3417" i="12"/>
  <c r="AF3417" i="12" s="1"/>
  <c r="H3457" i="12"/>
  <c r="AF3457" i="12" s="1"/>
  <c r="H3379" i="12"/>
  <c r="AF3379" i="12" s="1"/>
  <c r="H3631" i="12"/>
  <c r="AF3631" i="12" s="1"/>
  <c r="H3459" i="12"/>
  <c r="AF3459" i="12" s="1"/>
  <c r="H3514" i="12"/>
  <c r="AF3514" i="12" s="1"/>
  <c r="H3570" i="12"/>
  <c r="AF3570" i="12" s="1"/>
  <c r="H3503" i="12"/>
  <c r="AF3503" i="12" s="1"/>
  <c r="H3515" i="12"/>
  <c r="AF3515" i="12" s="1"/>
  <c r="H3569" i="12"/>
  <c r="AF3569" i="12" s="1"/>
  <c r="AF3510" i="12"/>
  <c r="H3550" i="12"/>
  <c r="AF3550" i="12" s="1"/>
  <c r="H3371" i="12"/>
  <c r="AF3371" i="12" s="1"/>
  <c r="H3438" i="12"/>
  <c r="AF3438" i="12" s="1"/>
  <c r="H3525" i="12"/>
  <c r="AF3525" i="12" s="1"/>
  <c r="H3458" i="12"/>
  <c r="AF3458" i="12" s="1"/>
  <c r="AF3450" i="12"/>
  <c r="AF3516" i="12"/>
  <c r="H3415" i="12"/>
  <c r="AF3415" i="12" s="1"/>
  <c r="AF3469" i="12"/>
  <c r="H3401" i="12"/>
  <c r="AF3401" i="12" s="1"/>
  <c r="H3506" i="12"/>
  <c r="AF3506" i="12" s="1"/>
  <c r="H3612" i="12"/>
  <c r="AF3612" i="12" s="1"/>
  <c r="H3407" i="12"/>
  <c r="AF3407" i="12" s="1"/>
  <c r="H3586" i="12"/>
  <c r="AF3586" i="12" s="1"/>
  <c r="H3583" i="12"/>
  <c r="AF3583" i="12" s="1"/>
  <c r="AF3431" i="12"/>
  <c r="H3536" i="12"/>
  <c r="AF3536" i="12" s="1"/>
  <c r="H3599" i="12"/>
  <c r="AF3599" i="12" s="1"/>
  <c r="H3492" i="12"/>
  <c r="AF3492" i="12" s="1"/>
  <c r="H3435" i="12"/>
  <c r="AF3435" i="12" s="1"/>
  <c r="H3543" i="12"/>
  <c r="AF3543" i="12" s="1"/>
  <c r="H3557" i="12"/>
  <c r="AF3557" i="12" s="1"/>
  <c r="H3363" i="12"/>
  <c r="AF3363" i="12" s="1"/>
  <c r="H3571" i="12"/>
  <c r="AF3571" i="12" s="1"/>
  <c r="H3369" i="12"/>
  <c r="AF3369" i="12" s="1"/>
  <c r="AF3489" i="12"/>
  <c r="H3396" i="12"/>
  <c r="AF3396" i="12" s="1"/>
  <c r="H3487" i="12"/>
  <c r="AF3487" i="12" s="1"/>
  <c r="H3641" i="12"/>
  <c r="AF3641" i="12" s="1"/>
  <c r="AF3368" i="12"/>
  <c r="H3493" i="12"/>
  <c r="AF3493" i="12" s="1"/>
  <c r="H3513" i="12"/>
  <c r="AF3513" i="12" s="1"/>
  <c r="H3548" i="12"/>
  <c r="AF3548" i="12" s="1"/>
  <c r="AF3420" i="12"/>
  <c r="H3399" i="12"/>
  <c r="AF3399" i="12" s="1"/>
  <c r="H3498" i="12"/>
  <c r="AF3498" i="12" s="1"/>
  <c r="H3527" i="12"/>
  <c r="AF3527" i="12" s="1"/>
  <c r="AF3559" i="12"/>
  <c r="H3462" i="12"/>
  <c r="AF3462" i="12" s="1"/>
  <c r="AF3461" i="12"/>
  <c r="AF3454" i="12"/>
  <c r="H3547" i="12"/>
  <c r="AF3547" i="12" s="1"/>
  <c r="AF3481" i="12"/>
  <c r="AF3646" i="12"/>
  <c r="H3377" i="12"/>
  <c r="AF3377" i="12" s="1"/>
  <c r="H3579" i="12"/>
  <c r="AF3579" i="12" s="1"/>
  <c r="H3546" i="12"/>
  <c r="AF3546" i="12" s="1"/>
  <c r="H3464" i="12"/>
  <c r="AF3464" i="12" s="1"/>
  <c r="H3526" i="12"/>
  <c r="AF3526" i="12" s="1"/>
  <c r="AF3484" i="12"/>
  <c r="H3530" i="12"/>
  <c r="AF3530" i="12" s="1"/>
  <c r="H3421" i="12"/>
  <c r="AF3421" i="12" s="1"/>
  <c r="AF3374" i="12"/>
  <c r="H3447" i="12"/>
  <c r="AF3447" i="12" s="1"/>
  <c r="H3428" i="12"/>
  <c r="AF3428" i="12" s="1"/>
  <c r="H3400" i="12"/>
  <c r="AF3400" i="12" s="1"/>
  <c r="H3582" i="12"/>
  <c r="AF3582" i="12" s="1"/>
  <c r="AF3483" i="12"/>
  <c r="H3588" i="12"/>
  <c r="AF3588" i="12" s="1"/>
  <c r="H3538" i="12"/>
  <c r="AF3538" i="12" s="1"/>
  <c r="H3424" i="12"/>
  <c r="AF3424" i="12" s="1"/>
  <c r="AF3640" i="12"/>
  <c r="AF3478" i="12"/>
  <c r="H3604" i="12"/>
  <c r="AF3604" i="12" s="1"/>
  <c r="H3475" i="12"/>
  <c r="AF3475" i="12" s="1"/>
  <c r="H3625" i="12"/>
  <c r="AF3625" i="12" s="1"/>
  <c r="H3523" i="12"/>
  <c r="AF3523" i="12" s="1"/>
  <c r="AF3630" i="12"/>
  <c r="H3578" i="12"/>
  <c r="AF3578" i="12" s="1"/>
  <c r="H3562" i="12"/>
  <c r="AF3562" i="12" s="1"/>
  <c r="H3553" i="12"/>
  <c r="AF3553" i="12" s="1"/>
  <c r="H3372" i="12"/>
  <c r="AF3372" i="12" s="1"/>
  <c r="AF3549" i="12"/>
  <c r="H3551" i="12"/>
  <c r="AF3551" i="12" s="1"/>
  <c r="AF3633" i="12"/>
  <c r="AF3395" i="12"/>
  <c r="H3432" i="12"/>
  <c r="AF3432" i="12" s="1"/>
  <c r="AF3576" i="12"/>
  <c r="H3607" i="12"/>
  <c r="AF3607" i="12" s="1"/>
  <c r="H3505" i="12"/>
  <c r="AF3505" i="12" s="1"/>
  <c r="H3572" i="12"/>
  <c r="AF3572" i="12" s="1"/>
  <c r="H3430" i="12"/>
  <c r="AF3430" i="12" s="1"/>
  <c r="H3394" i="12"/>
  <c r="AF3394" i="12" s="1"/>
  <c r="AF3387" i="12"/>
  <c r="H3567" i="12"/>
  <c r="AF3567" i="12" s="1"/>
  <c r="H3494" i="12"/>
  <c r="AF3494" i="12" s="1"/>
  <c r="AF3441" i="12"/>
  <c r="H3545" i="12"/>
  <c r="AF3545" i="12" s="1"/>
  <c r="H3384" i="12"/>
  <c r="AF3384" i="12" s="1"/>
  <c r="H3554" i="12"/>
  <c r="AF3554" i="12" s="1"/>
  <c r="H3517" i="12"/>
  <c r="AF3517" i="12" s="1"/>
  <c r="H3558" i="12"/>
  <c r="AF3558" i="12" s="1"/>
  <c r="AF3392" i="12"/>
  <c r="H3520" i="12"/>
  <c r="AF3520" i="12" s="1"/>
  <c r="H3537" i="12"/>
  <c r="AF3537" i="12" s="1"/>
  <c r="AF3436" i="12"/>
  <c r="H3486" i="12"/>
  <c r="AF3486" i="12" s="1"/>
  <c r="H3622" i="12"/>
  <c r="AF3622" i="12" s="1"/>
  <c r="AF3594" i="12"/>
  <c r="H3556" i="12"/>
  <c r="AF3556" i="12" s="1"/>
  <c r="H3529" i="12"/>
  <c r="AF3529" i="12" s="1"/>
  <c r="H3366" i="12"/>
  <c r="AF3366" i="12" s="1"/>
  <c r="AF3528" i="12"/>
  <c r="H3477" i="12"/>
  <c r="AF3477" i="12" s="1"/>
  <c r="H3380" i="12"/>
  <c r="AF3380" i="12" s="1"/>
  <c r="H3451" i="12"/>
  <c r="AF3451" i="12" s="1"/>
  <c r="AF3621" i="12"/>
  <c r="H3425" i="12"/>
  <c r="AF3425" i="12" s="1"/>
  <c r="H3471" i="12"/>
  <c r="AF3471" i="12" s="1"/>
  <c r="AF3542" i="12"/>
  <c r="AF3414" i="12"/>
  <c r="AF3433" i="12"/>
  <c r="H3533" i="12"/>
  <c r="AF3533" i="12" s="1"/>
  <c r="H3584" i="12"/>
  <c r="AF3584" i="12" s="1"/>
  <c r="H3482" i="12"/>
  <c r="AF3482" i="12" s="1"/>
  <c r="AF3364" i="12"/>
  <c r="H3426" i="12"/>
  <c r="AF3426" i="12" s="1"/>
  <c r="H3568" i="12"/>
  <c r="AF3568" i="12" s="1"/>
  <c r="AF3597" i="12"/>
  <c r="H3508" i="12"/>
  <c r="AF3508" i="12" s="1"/>
  <c r="H3485" i="12"/>
  <c r="AF3485" i="12" s="1"/>
  <c r="H3453" i="12"/>
  <c r="AF3453" i="12" s="1"/>
  <c r="H3460" i="12"/>
  <c r="AF3460" i="12" s="1"/>
  <c r="H3419" i="12"/>
  <c r="AF3419" i="12" s="1"/>
  <c r="H3466" i="12"/>
  <c r="AF3466" i="12" s="1"/>
  <c r="H3566" i="12"/>
  <c r="AF3566" i="12" s="1"/>
  <c r="H3383" i="12"/>
  <c r="AF3383" i="12" s="1"/>
  <c r="AF3397" i="12"/>
  <c r="H3591" i="12"/>
  <c r="AF3591" i="12" s="1"/>
  <c r="H3573" i="12"/>
  <c r="AF3573" i="12" s="1"/>
  <c r="AF3391" i="12"/>
  <c r="H3535" i="12"/>
  <c r="AF3535" i="12" s="1"/>
  <c r="H3445" i="12"/>
  <c r="AF3445" i="12" s="1"/>
  <c r="H3500" i="12"/>
  <c r="AF3500" i="12" s="1"/>
  <c r="H3636" i="12"/>
  <c r="AF3636" i="12" s="1"/>
  <c r="AF3617" i="12"/>
  <c r="AF3541" i="12"/>
  <c r="H3629" i="12"/>
  <c r="AF3629" i="12" s="1"/>
  <c r="H3413" i="12"/>
  <c r="AF3413" i="12" s="1"/>
  <c r="H3539" i="12"/>
  <c r="AF3539" i="12" s="1"/>
  <c r="H3390" i="12"/>
  <c r="AF3390" i="12" s="1"/>
  <c r="H3518" i="12"/>
  <c r="AF3518" i="12" s="1"/>
  <c r="H3412" i="12"/>
  <c r="AF3412" i="12" s="1"/>
  <c r="AF3408" i="12"/>
  <c r="AF3452" i="12"/>
  <c r="H3575" i="12"/>
  <c r="AF3575" i="12" s="1"/>
  <c r="H3590" i="12"/>
  <c r="AF3590" i="12" s="1"/>
  <c r="H3423" i="12"/>
  <c r="AF3423" i="12" s="1"/>
  <c r="H3376" i="12"/>
  <c r="AF3376" i="12" s="1"/>
  <c r="H3488" i="12"/>
  <c r="AF3488" i="12" s="1"/>
  <c r="H3564" i="12"/>
  <c r="AF3564" i="12" s="1"/>
  <c r="AF3455" i="12"/>
  <c r="H3479" i="12"/>
  <c r="AF3479" i="12" s="1"/>
  <c r="H3403" i="12"/>
  <c r="AF3403" i="12" s="1"/>
  <c r="H3509" i="12"/>
  <c r="AF3509" i="12" s="1"/>
  <c r="AF3476" i="12"/>
  <c r="AF3504" i="12"/>
  <c r="H3422" i="12"/>
  <c r="AF3422" i="12" s="1"/>
  <c r="AF3362" i="12"/>
  <c r="H3540" i="12"/>
  <c r="AF3540" i="12" s="1"/>
  <c r="AF3381" i="12"/>
  <c r="H3552" i="12"/>
  <c r="AF3552" i="12" s="1"/>
  <c r="H3470" i="12"/>
  <c r="AF3470" i="12" s="1"/>
  <c r="H3639" i="12"/>
  <c r="AF3639" i="12" s="1"/>
  <c r="H3468" i="12"/>
  <c r="AF3468" i="12" s="1"/>
  <c r="H3389" i="12"/>
  <c r="AF3389" i="12" s="1"/>
  <c r="H3574" i="12"/>
  <c r="AF3574" i="12" s="1"/>
  <c r="H3473" i="12"/>
  <c r="AF3473" i="12" s="1"/>
  <c r="AF3637" i="12"/>
  <c r="H3393" i="12"/>
  <c r="AF3393" i="12" s="1"/>
  <c r="H3416" i="12"/>
  <c r="AF3416" i="12" s="1"/>
  <c r="H3512" i="12"/>
  <c r="AF3512" i="12" s="1"/>
  <c r="H3398" i="12"/>
  <c r="AF3398" i="12" s="1"/>
  <c r="H3442" i="12"/>
  <c r="AF3442" i="12" s="1"/>
  <c r="H3524" i="12"/>
  <c r="AF3524" i="12" s="1"/>
  <c r="H3585" i="12"/>
  <c r="AF3585" i="12" s="1"/>
  <c r="H3491" i="12"/>
  <c r="AF3491" i="12" s="1"/>
  <c r="H3581" i="12"/>
  <c r="AF3581" i="12" s="1"/>
  <c r="AF3446" i="12"/>
  <c r="H3611" i="12"/>
  <c r="AF3611" i="12" s="1"/>
  <c r="H3602" i="12"/>
  <c r="AF3602" i="12" s="1"/>
  <c r="H3744" i="12"/>
  <c r="AF3744" i="12" s="1"/>
  <c r="H3429" i="12"/>
  <c r="AF3429" i="12" s="1"/>
  <c r="H3708" i="12"/>
  <c r="AF3708" i="12" s="1"/>
  <c r="H3495" i="12"/>
  <c r="AF3495" i="12" s="1"/>
  <c r="H3555" i="12"/>
  <c r="AF3555" i="12" s="1"/>
  <c r="H3606" i="12"/>
  <c r="AF3606" i="12" s="1"/>
  <c r="H3732" i="12"/>
  <c r="AF3732" i="12" s="1"/>
  <c r="H3626" i="12"/>
  <c r="AF3626" i="12" s="1"/>
  <c r="H3532" i="12"/>
  <c r="AF3532" i="12" s="1"/>
  <c r="H3531" i="12"/>
  <c r="AF3531" i="12" s="1"/>
  <c r="AF3593" i="12"/>
  <c r="AF3768" i="12"/>
  <c r="H3796" i="12"/>
  <c r="AF3796" i="12" s="1"/>
  <c r="H3614" i="12"/>
  <c r="AF3614" i="12" s="1"/>
  <c r="H3706" i="12"/>
  <c r="AF3706" i="12" s="1"/>
  <c r="H3795" i="12"/>
  <c r="AF3795" i="12" s="1"/>
  <c r="H3404" i="12"/>
  <c r="AF3404" i="12" s="1"/>
  <c r="AF3373" i="12"/>
  <c r="H3623" i="12"/>
  <c r="AF3623" i="12" s="1"/>
  <c r="H3844" i="12"/>
  <c r="AF3844" i="12" s="1"/>
  <c r="H3742" i="12"/>
  <c r="AF3742" i="12" s="1"/>
  <c r="H3695" i="12"/>
  <c r="AF3695" i="12" s="1"/>
  <c r="H3759" i="12"/>
  <c r="AF3759" i="12" s="1"/>
  <c r="H3628" i="12"/>
  <c r="AF3628" i="12" s="1"/>
  <c r="H3665" i="12"/>
  <c r="AF3665" i="12" s="1"/>
  <c r="H3711" i="12"/>
  <c r="AF3711" i="12" s="1"/>
  <c r="H3402" i="12"/>
  <c r="AF3402" i="12" s="1"/>
  <c r="H3592" i="12"/>
  <c r="AF3592" i="12" s="1"/>
  <c r="H3730" i="12"/>
  <c r="AF3730" i="12" s="1"/>
  <c r="H3812" i="12"/>
  <c r="AF3812" i="12" s="1"/>
  <c r="H3808" i="12"/>
  <c r="AF3808" i="12" s="1"/>
  <c r="AF3764" i="12"/>
  <c r="H3853" i="12"/>
  <c r="AF3853" i="12" s="1"/>
  <c r="H3672" i="12"/>
  <c r="AF3672" i="12" s="1"/>
  <c r="H3677" i="12"/>
  <c r="AF3677" i="12" s="1"/>
  <c r="H3805" i="12"/>
  <c r="AF3805" i="12" s="1"/>
  <c r="H3693" i="12"/>
  <c r="AF3693" i="12" s="1"/>
  <c r="AF3653" i="12"/>
  <c r="H3777" i="12"/>
  <c r="AF3777" i="12" s="1"/>
  <c r="AF3863" i="12"/>
  <c r="H3601" i="12"/>
  <c r="AF3601" i="12" s="1"/>
  <c r="H3827" i="12"/>
  <c r="AF3827" i="12" s="1"/>
  <c r="H3660" i="12"/>
  <c r="AF3660" i="12" s="1"/>
  <c r="H3826" i="12"/>
  <c r="AF3826" i="12" s="1"/>
  <c r="H3609" i="12"/>
  <c r="AF3609" i="12" s="1"/>
  <c r="AF3664" i="12"/>
  <c r="H3726" i="12"/>
  <c r="AF3726" i="12" s="1"/>
  <c r="AF3781" i="12"/>
  <c r="H3687" i="12"/>
  <c r="AF3687" i="12" s="1"/>
  <c r="H3683" i="12"/>
  <c r="AF3683" i="12" s="1"/>
  <c r="AF3739" i="12"/>
  <c r="H3721" i="12"/>
  <c r="AF3721" i="12" s="1"/>
  <c r="H3634" i="12"/>
  <c r="AF3634" i="12" s="1"/>
  <c r="AF3619" i="12"/>
  <c r="H3674" i="12"/>
  <c r="AF3674" i="12" s="1"/>
  <c r="H3791" i="12"/>
  <c r="AF3791" i="12" s="1"/>
  <c r="H3806" i="12"/>
  <c r="AF3806" i="12" s="1"/>
  <c r="H3648" i="12"/>
  <c r="AF3648" i="12" s="1"/>
  <c r="H3778" i="12"/>
  <c r="AF3778" i="12" s="1"/>
  <c r="H3713" i="12"/>
  <c r="AF3713" i="12" s="1"/>
  <c r="H3800" i="12"/>
  <c r="AF3800" i="12" s="1"/>
  <c r="H3598" i="12"/>
  <c r="AF3598" i="12" s="1"/>
  <c r="H3700" i="12"/>
  <c r="AF3700" i="12" s="1"/>
  <c r="H3774" i="12"/>
  <c r="AF3774" i="12" s="1"/>
  <c r="H3684" i="12"/>
  <c r="AF3684" i="12" s="1"/>
  <c r="AF3786" i="12"/>
  <c r="H3823" i="12"/>
  <c r="AF3823" i="12" s="1"/>
  <c r="H3620" i="12"/>
  <c r="AF3620" i="12" s="1"/>
  <c r="H3758" i="12"/>
  <c r="AF3758" i="12" s="1"/>
  <c r="H3785" i="12"/>
  <c r="AF3785" i="12" s="1"/>
  <c r="H3872" i="12"/>
  <c r="AF3872" i="12" s="1"/>
  <c r="H3828" i="12"/>
  <c r="AF3828" i="12" s="1"/>
  <c r="H3724" i="12"/>
  <c r="AF3724" i="12" s="1"/>
  <c r="H3846" i="12"/>
  <c r="AF3846" i="12" s="1"/>
  <c r="AF3645" i="12"/>
  <c r="AF3669" i="12"/>
  <c r="H3741" i="12"/>
  <c r="AF3741" i="12" s="1"/>
  <c r="AF3773" i="12"/>
  <c r="H3692" i="12"/>
  <c r="AF3692" i="12" s="1"/>
  <c r="H3783" i="12"/>
  <c r="AF3783" i="12" s="1"/>
  <c r="H3882" i="12"/>
  <c r="AF3882" i="12" s="1"/>
  <c r="H3818" i="12"/>
  <c r="AF3818" i="12" s="1"/>
  <c r="H3869" i="12"/>
  <c r="AF3869" i="12" s="1"/>
  <c r="AF3656" i="12"/>
  <c r="H3811" i="12"/>
  <c r="AF3811" i="12" s="1"/>
  <c r="H3715" i="12"/>
  <c r="AF3715" i="12" s="1"/>
  <c r="AF3861" i="12"/>
  <c r="AF3705" i="12"/>
  <c r="H3618" i="12"/>
  <c r="AF3618" i="12" s="1"/>
  <c r="H3729" i="12"/>
  <c r="AF3729" i="12" s="1"/>
  <c r="H3654" i="12"/>
  <c r="AF3654" i="12" s="1"/>
  <c r="H3737" i="12"/>
  <c r="AF3737" i="12" s="1"/>
  <c r="H3643" i="12"/>
  <c r="AF3643" i="12" s="1"/>
  <c r="AF3689" i="12"/>
  <c r="H3675" i="12"/>
  <c r="AF3675" i="12" s="1"/>
  <c r="H3688" i="12"/>
  <c r="AF3688" i="12" s="1"/>
  <c r="H3860" i="12"/>
  <c r="AF3860" i="12" s="1"/>
  <c r="H3635" i="12"/>
  <c r="AF3635" i="12" s="1"/>
  <c r="H3757" i="12"/>
  <c r="AF3757" i="12" s="1"/>
  <c r="H3793" i="12"/>
  <c r="AF3793" i="12" s="1"/>
  <c r="H3879" i="12"/>
  <c r="AF3879" i="12" s="1"/>
  <c r="AF3723" i="12"/>
  <c r="H3816" i="12"/>
  <c r="AF3816" i="12" s="1"/>
  <c r="AF3767" i="12"/>
  <c r="H3644" i="12"/>
  <c r="AF3644" i="12" s="1"/>
  <c r="AF3678" i="12"/>
  <c r="H3743" i="12"/>
  <c r="AF3743" i="12" s="1"/>
  <c r="H3747" i="12"/>
  <c r="AF3747" i="12" s="1"/>
  <c r="H3834" i="12"/>
  <c r="AF3834" i="12" s="1"/>
  <c r="AF3857" i="12"/>
  <c r="H3755" i="12"/>
  <c r="AF3755" i="12" s="1"/>
  <c r="H3717" i="12"/>
  <c r="AF3717" i="12" s="1"/>
  <c r="H3847" i="12"/>
  <c r="AF3847" i="12" s="1"/>
  <c r="AF3782" i="12"/>
  <c r="AF3832" i="12"/>
  <c r="H3663" i="12"/>
  <c r="AF3663" i="12" s="1"/>
  <c r="AF3776" i="12"/>
  <c r="AF3746" i="12"/>
  <c r="H3642" i="12"/>
  <c r="AF3642" i="12" s="1"/>
  <c r="H3803" i="12"/>
  <c r="AF3803" i="12" s="1"/>
  <c r="H3753" i="12"/>
  <c r="AF3753" i="12" s="1"/>
  <c r="H3819" i="12"/>
  <c r="AF3819" i="12" s="1"/>
  <c r="H3814" i="12"/>
  <c r="AF3814" i="12" s="1"/>
  <c r="H3610" i="12"/>
  <c r="AF3610" i="12" s="1"/>
  <c r="AF3798" i="12"/>
  <c r="H3666" i="12"/>
  <c r="AF3666" i="12" s="1"/>
  <c r="H3685" i="12"/>
  <c r="AF3685" i="12" s="1"/>
  <c r="AF3760" i="12"/>
  <c r="AF3605" i="12"/>
  <c r="H3632" i="12"/>
  <c r="AF3632" i="12" s="1"/>
  <c r="AF3740" i="12"/>
  <c r="AF3836" i="12"/>
  <c r="H3668" i="12"/>
  <c r="AF3668" i="12" s="1"/>
  <c r="H3801" i="12"/>
  <c r="AF3801" i="12" s="1"/>
  <c r="H3734" i="12"/>
  <c r="AF3734" i="12" s="1"/>
  <c r="H3725" i="12"/>
  <c r="AF3725" i="12" s="1"/>
  <c r="H3765" i="12"/>
  <c r="AF3765" i="12" s="1"/>
  <c r="AF3657" i="12"/>
  <c r="AF3719" i="12"/>
  <c r="H3638" i="12"/>
  <c r="AF3638" i="12" s="1"/>
  <c r="H3787" i="12"/>
  <c r="AF3787" i="12" s="1"/>
  <c r="AF3864" i="12"/>
  <c r="H3658" i="12"/>
  <c r="AF3658" i="12" s="1"/>
  <c r="H3771" i="12"/>
  <c r="AF3771" i="12" s="1"/>
  <c r="H3761" i="12"/>
  <c r="AF3761" i="12" s="1"/>
  <c r="AF3789" i="12"/>
  <c r="H3794" i="12"/>
  <c r="AF3794" i="12" s="1"/>
  <c r="H3775" i="12"/>
  <c r="AF3775" i="12" s="1"/>
  <c r="H3679" i="12"/>
  <c r="AF3679" i="12" s="1"/>
  <c r="H3673" i="12"/>
  <c r="AF3673" i="12" s="1"/>
  <c r="AF3616" i="12"/>
  <c r="AF3595" i="12"/>
  <c r="H3842" i="12"/>
  <c r="AF3842" i="12" s="1"/>
  <c r="H3876" i="12"/>
  <c r="AF3876" i="12" s="1"/>
  <c r="AF3704" i="12"/>
  <c r="AF3697" i="12"/>
  <c r="H3738" i="12"/>
  <c r="AF3738" i="12" s="1"/>
  <c r="H3649" i="12"/>
  <c r="AF3649" i="12" s="1"/>
  <c r="H3694" i="12"/>
  <c r="AF3694" i="12" s="1"/>
  <c r="H3667" i="12"/>
  <c r="AF3667" i="12" s="1"/>
  <c r="AF3874" i="12"/>
  <c r="AF3702" i="12"/>
  <c r="H3714" i="12"/>
  <c r="AF3714" i="12" s="1"/>
  <c r="H3770" i="12"/>
  <c r="AF3770" i="12" s="1"/>
  <c r="H3799" i="12"/>
  <c r="AF3799" i="12" s="1"/>
  <c r="H3820" i="12"/>
  <c r="AF3820" i="12" s="1"/>
  <c r="H3807" i="12"/>
  <c r="AF3807" i="12" s="1"/>
  <c r="AF3690" i="12"/>
  <c r="H3815" i="12"/>
  <c r="AF3815" i="12" s="1"/>
  <c r="H3810" i="12"/>
  <c r="AF3810" i="12" s="1"/>
  <c r="H3627" i="12"/>
  <c r="AF3627" i="12" s="1"/>
  <c r="AF3817" i="12"/>
  <c r="AF3720" i="12"/>
  <c r="AF3731" i="12"/>
  <c r="H3756" i="12"/>
  <c r="AF3756" i="12" s="1"/>
  <c r="AF3650" i="12"/>
  <c r="H3733" i="12"/>
  <c r="AF3733" i="12" s="1"/>
  <c r="H3850" i="12"/>
  <c r="AF3850" i="12" s="1"/>
  <c r="AF3696" i="12"/>
  <c r="AF3681" i="12"/>
  <c r="AF3728" i="12"/>
  <c r="H3712" i="12"/>
  <c r="AF3712" i="12" s="1"/>
  <c r="H3754" i="12"/>
  <c r="AF3754" i="12" s="1"/>
  <c r="H3762" i="12"/>
  <c r="AF3762" i="12" s="1"/>
  <c r="H3804" i="12"/>
  <c r="AF3804" i="12" s="1"/>
  <c r="H3855" i="12"/>
  <c r="AF3855" i="12" s="1"/>
  <c r="H3718" i="12"/>
  <c r="AF3718" i="12" s="1"/>
  <c r="H3596" i="12"/>
  <c r="AF3596" i="12" s="1"/>
  <c r="H3866" i="12"/>
  <c r="AF3866" i="12" s="1"/>
  <c r="AF3662" i="12"/>
  <c r="H3727" i="12"/>
  <c r="AF3727" i="12" s="1"/>
  <c r="H3831" i="12"/>
  <c r="AF3831" i="12" s="1"/>
  <c r="H3716" i="12"/>
  <c r="AF3716" i="12" s="1"/>
  <c r="H3600" i="12"/>
  <c r="AF3600" i="12" s="1"/>
  <c r="H3671" i="12"/>
  <c r="AF3671" i="12" s="1"/>
  <c r="H3710" i="12"/>
  <c r="AF3710" i="12" s="1"/>
  <c r="H3752" i="12"/>
  <c r="AF3752" i="12" s="1"/>
  <c r="H3655" i="12"/>
  <c r="AF3655" i="12" s="1"/>
  <c r="H3651" i="12"/>
  <c r="AF3651" i="12" s="1"/>
  <c r="H3686" i="12"/>
  <c r="AF3686" i="12" s="1"/>
  <c r="H3772" i="12"/>
  <c r="AF3772" i="12" s="1"/>
  <c r="H3624" i="12"/>
  <c r="AF3624" i="12" s="1"/>
  <c r="H3790" i="12"/>
  <c r="AF3790" i="12" s="1"/>
  <c r="H3763" i="12"/>
  <c r="AF3763" i="12" s="1"/>
  <c r="H3825" i="12"/>
  <c r="AF3825" i="12" s="1"/>
  <c r="H3707" i="12"/>
  <c r="AF3707" i="12" s="1"/>
  <c r="H3745" i="12"/>
  <c r="AF3745" i="12" s="1"/>
  <c r="AF3659" i="12"/>
  <c r="H3784" i="12"/>
  <c r="AF3784" i="12" s="1"/>
  <c r="H3647" i="12"/>
  <c r="AF3647" i="12" s="1"/>
  <c r="H3821" i="12"/>
  <c r="AF3821" i="12" s="1"/>
  <c r="H3698" i="12"/>
  <c r="AF3698" i="12" s="1"/>
  <c r="H3780" i="12"/>
  <c r="AF3780" i="12" s="1"/>
  <c r="AF3797" i="12"/>
  <c r="H3676" i="12"/>
  <c r="AF3676" i="12" s="1"/>
  <c r="H3839" i="12"/>
  <c r="AF3839" i="12" s="1"/>
  <c r="H3769" i="12"/>
  <c r="AF3769" i="12" s="1"/>
  <c r="H3868" i="12"/>
  <c r="AF3868" i="12" s="1"/>
  <c r="H3896" i="12"/>
  <c r="AF3896" i="12" s="1"/>
  <c r="H3703" i="12"/>
  <c r="AF3703" i="12" s="1"/>
  <c r="H3924" i="12"/>
  <c r="AF3924" i="12" s="1"/>
  <c r="H3910" i="12"/>
  <c r="AF3910" i="12" s="1"/>
  <c r="AF3670" i="12"/>
  <c r="H3851" i="12"/>
  <c r="AF3851" i="12" s="1"/>
  <c r="H3907" i="12"/>
  <c r="AF3907" i="12" s="1"/>
  <c r="H3898" i="12"/>
  <c r="AF3898" i="12" s="1"/>
  <c r="H3884" i="12"/>
  <c r="AF3884" i="12" s="1"/>
  <c r="H3918" i="12"/>
  <c r="AF3918" i="12" s="1"/>
  <c r="AF3848" i="12"/>
  <c r="H3889" i="12"/>
  <c r="AF3889" i="12" s="1"/>
  <c r="H3932" i="12"/>
  <c r="AF3932" i="12" s="1"/>
  <c r="H3835" i="12"/>
  <c r="AF3835" i="12" s="1"/>
  <c r="H3766" i="12"/>
  <c r="AF3766" i="12" s="1"/>
  <c r="H3838" i="12"/>
  <c r="AF3838" i="12" s="1"/>
  <c r="AF3829" i="12"/>
  <c r="H3903" i="12"/>
  <c r="AF3903" i="12" s="1"/>
  <c r="H3852" i="12"/>
  <c r="AF3852" i="12" s="1"/>
  <c r="H3809" i="12"/>
  <c r="AF3809" i="12" s="1"/>
  <c r="H3840" i="12"/>
  <c r="AF3840" i="12" s="1"/>
  <c r="H3841" i="12"/>
  <c r="AF3841" i="12" s="1"/>
  <c r="H3900" i="12"/>
  <c r="AF3900" i="12" s="1"/>
  <c r="H3881" i="12"/>
  <c r="AF3881" i="12" s="1"/>
  <c r="H3928" i="12"/>
  <c r="AF3928" i="12" s="1"/>
  <c r="AF3856" i="12"/>
  <c r="AF3912" i="12"/>
  <c r="H3871" i="12"/>
  <c r="AF3871" i="12" s="1"/>
  <c r="H3915" i="12"/>
  <c r="AF3915" i="12" s="1"/>
  <c r="H3849" i="12"/>
  <c r="AF3849" i="12" s="1"/>
  <c r="H3904" i="12"/>
  <c r="AF3904" i="12" s="1"/>
  <c r="H3885" i="12"/>
  <c r="AF3885" i="12" s="1"/>
  <c r="H3883" i="12"/>
  <c r="AF3883" i="12" s="1"/>
  <c r="H3833" i="12"/>
  <c r="AF3833" i="12" s="1"/>
  <c r="H3934" i="12"/>
  <c r="AF3934" i="12" s="1"/>
  <c r="H3890" i="12"/>
  <c r="AF3890" i="12" s="1"/>
  <c r="H3920" i="12"/>
  <c r="AF3920" i="12" s="1"/>
  <c r="H3870" i="12"/>
  <c r="AF3870" i="12" s="1"/>
  <c r="H3914" i="12"/>
  <c r="AF3914" i="12" s="1"/>
  <c r="H3911" i="12"/>
  <c r="AF3911" i="12" s="1"/>
  <c r="AF3923" i="12"/>
  <c r="AF3845" i="12"/>
  <c r="H3887" i="12"/>
  <c r="AF3887" i="12" s="1"/>
  <c r="H3893" i="12"/>
  <c r="AF3893" i="12" s="1"/>
  <c r="H3921" i="12"/>
  <c r="AF3921" i="12" s="1"/>
  <c r="H3909" i="12"/>
  <c r="AF3909" i="12" s="1"/>
  <c r="H3925" i="12"/>
  <c r="AF3925" i="12" s="1"/>
  <c r="H3837" i="12"/>
  <c r="AF3837" i="12" s="1"/>
  <c r="H3897" i="12"/>
  <c r="AF3897" i="12" s="1"/>
  <c r="H3899" i="12"/>
  <c r="AF3899" i="12" s="1"/>
  <c r="H3892" i="12"/>
  <c r="AF3892" i="12" s="1"/>
  <c r="H3865" i="12"/>
  <c r="AF3865" i="12" s="1"/>
  <c r="H3933" i="12"/>
  <c r="AF3933" i="12" s="1"/>
  <c r="H3854" i="12"/>
  <c r="AF3854" i="12" s="1"/>
  <c r="H3877" i="12"/>
  <c r="AF3877" i="12" s="1"/>
  <c r="H3830" i="12"/>
  <c r="AF3830" i="12" s="1"/>
  <c r="H3886" i="12"/>
  <c r="AF3886" i="12" s="1"/>
  <c r="H3878" i="12"/>
  <c r="AF3878" i="12" s="1"/>
  <c r="H3858" i="12"/>
  <c r="AF3858" i="12" s="1"/>
  <c r="H3927" i="12"/>
  <c r="AF3927" i="12" s="1"/>
  <c r="H3843" i="12"/>
  <c r="AF3843" i="12" s="1"/>
  <c r="H3894" i="12"/>
  <c r="AF3894" i="12" s="1"/>
  <c r="AF3895" i="12"/>
  <c r="H3930" i="12"/>
  <c r="AF3930" i="12" s="1"/>
  <c r="H3906" i="12"/>
  <c r="AF3906" i="12" s="1"/>
  <c r="H3929" i="12"/>
  <c r="AF3929" i="12" s="1"/>
  <c r="H3916" i="12"/>
  <c r="AF3916" i="12" s="1"/>
  <c r="AF3931" i="12"/>
  <c r="H3922" i="12"/>
  <c r="AF3922" i="12" s="1"/>
  <c r="H3862" i="12"/>
  <c r="AF3862" i="12" s="1"/>
  <c r="H3917" i="12"/>
  <c r="AF3917" i="12" s="1"/>
  <c r="H3908" i="12"/>
  <c r="AF3908" i="12" s="1"/>
  <c r="AF3902" i="12"/>
  <c r="H3880" i="12"/>
  <c r="AF3880" i="12" s="1"/>
  <c r="H3901" i="12"/>
  <c r="AF3901" i="12" s="1"/>
  <c r="H3905" i="12"/>
  <c r="AF3905" i="12" s="1"/>
  <c r="H3913" i="12"/>
  <c r="AF3913" i="12" s="1"/>
  <c r="H3888" i="12"/>
  <c r="AF3888" i="12" s="1"/>
  <c r="H3919" i="12"/>
  <c r="AF3919" i="12" s="1"/>
  <c r="H3873" i="12"/>
  <c r="AF3873" i="12" s="1"/>
  <c r="S300" i="12" l="1"/>
  <c r="T300" i="12" s="1"/>
  <c r="AB300" i="12" s="1"/>
  <c r="S212" i="12"/>
  <c r="T212" i="12" s="1"/>
  <c r="AB212" i="12" s="1"/>
  <c r="S167" i="12"/>
  <c r="T167" i="12" s="1"/>
  <c r="AB167" i="12" s="1"/>
  <c r="S674" i="12"/>
  <c r="T674" i="12" s="1"/>
  <c r="AB674" i="12" s="1"/>
  <c r="S887" i="12"/>
  <c r="T887" i="12" s="1"/>
  <c r="AB887" i="12" s="1"/>
  <c r="S440" i="12"/>
  <c r="T440" i="12" s="1"/>
  <c r="AB440" i="12" s="1"/>
  <c r="S1208" i="12"/>
  <c r="T1208" i="12" s="1"/>
  <c r="AB1208" i="12" s="1"/>
  <c r="S185" i="12"/>
  <c r="T185" i="12" s="1"/>
  <c r="AB185" i="12" s="1"/>
  <c r="S1649" i="12"/>
  <c r="T1649" i="12" s="1"/>
  <c r="AB1649" i="12" s="1"/>
  <c r="AC1649" i="12" s="1"/>
  <c r="AD1649" i="12" s="1"/>
  <c r="S320" i="12"/>
  <c r="T320" i="12" s="1"/>
  <c r="AB320" i="12" s="1"/>
  <c r="S217" i="12"/>
  <c r="T217" i="12" s="1"/>
  <c r="AB217" i="12" s="1"/>
  <c r="S495" i="12"/>
  <c r="T495" i="12" s="1"/>
  <c r="AB495" i="12" s="1"/>
  <c r="S143" i="12"/>
  <c r="T143" i="12" s="1"/>
  <c r="AB143" i="12" s="1"/>
  <c r="S701" i="12"/>
  <c r="T701" i="12" s="1"/>
  <c r="AB701" i="12" s="1"/>
  <c r="S191" i="12"/>
  <c r="T191" i="12" s="1"/>
  <c r="AB191" i="12" s="1"/>
  <c r="S451" i="12"/>
  <c r="T451" i="12" s="1"/>
  <c r="AB451" i="12" s="1"/>
  <c r="S365" i="12"/>
  <c r="T365" i="12" s="1"/>
  <c r="AB365" i="12" s="1"/>
  <c r="S808" i="12"/>
  <c r="T808" i="12" s="1"/>
  <c r="AB808" i="12" s="1"/>
  <c r="S1177" i="12"/>
  <c r="T1177" i="12" s="1"/>
  <c r="AB1177" i="12" s="1"/>
  <c r="S309" i="12"/>
  <c r="T309" i="12" s="1"/>
  <c r="AB309" i="12" s="1"/>
  <c r="S547" i="12"/>
  <c r="T547" i="12" s="1"/>
  <c r="AB547" i="12" s="1"/>
  <c r="S288" i="12"/>
  <c r="T288" i="12" s="1"/>
  <c r="AB288" i="12" s="1"/>
  <c r="S535" i="12"/>
  <c r="T535" i="12" s="1"/>
  <c r="AB535" i="12" s="1"/>
  <c r="S2736" i="12"/>
  <c r="T2736" i="12" s="1"/>
  <c r="AB2736" i="12" s="1"/>
  <c r="S171" i="12"/>
  <c r="T171" i="12" s="1"/>
  <c r="AB171" i="12" s="1"/>
  <c r="AC171" i="12" s="1"/>
  <c r="AD171" i="12" s="1"/>
  <c r="S724" i="12"/>
  <c r="T724" i="12" s="1"/>
  <c r="AB724" i="12" s="1"/>
  <c r="S521" i="12"/>
  <c r="T521" i="12" s="1"/>
  <c r="AB521" i="12" s="1"/>
  <c r="S875" i="12"/>
  <c r="T875" i="12" s="1"/>
  <c r="AB875" i="12" s="1"/>
  <c r="S152" i="12"/>
  <c r="T152" i="12" s="1"/>
  <c r="AB152" i="12" s="1"/>
  <c r="S461" i="12"/>
  <c r="T461" i="12" s="1"/>
  <c r="AB461" i="12" s="1"/>
  <c r="S310" i="12"/>
  <c r="T310" i="12" s="1"/>
  <c r="AB310" i="12" s="1"/>
  <c r="S510" i="12"/>
  <c r="T510" i="12" s="1"/>
  <c r="AB510" i="12" s="1"/>
  <c r="S979" i="12"/>
  <c r="T979" i="12" s="1"/>
  <c r="AB979" i="12" s="1"/>
  <c r="AC979" i="12" s="1"/>
  <c r="AD979" i="12" s="1"/>
  <c r="S256" i="12"/>
  <c r="T256" i="12" s="1"/>
  <c r="AB256" i="12" s="1"/>
  <c r="S154" i="12"/>
  <c r="T154" i="12" s="1"/>
  <c r="AB154" i="12" s="1"/>
  <c r="S338" i="12"/>
  <c r="T338" i="12" s="1"/>
  <c r="AB338" i="12" s="1"/>
  <c r="S590" i="12"/>
  <c r="T590" i="12" s="1"/>
  <c r="AB590" i="12" s="1"/>
  <c r="S1116" i="12"/>
  <c r="T1116" i="12" s="1"/>
  <c r="AB1116" i="12" s="1"/>
  <c r="S206" i="12"/>
  <c r="T206" i="12" s="1"/>
  <c r="AB206" i="12" s="1"/>
  <c r="S250" i="12"/>
  <c r="T250" i="12" s="1"/>
  <c r="AB250" i="12" s="1"/>
  <c r="S241" i="12"/>
  <c r="T241" i="12" s="1"/>
  <c r="AB241" i="12" s="1"/>
  <c r="AC241" i="12" s="1"/>
  <c r="AD241" i="12" s="1"/>
  <c r="S396" i="12"/>
  <c r="T396" i="12" s="1"/>
  <c r="AB396" i="12" s="1"/>
  <c r="S151" i="12"/>
  <c r="T151" i="12" s="1"/>
  <c r="AB151" i="12" s="1"/>
  <c r="S459" i="12"/>
  <c r="T459" i="12" s="1"/>
  <c r="AB459" i="12" s="1"/>
  <c r="S425" i="12"/>
  <c r="T425" i="12" s="1"/>
  <c r="AB425" i="12" s="1"/>
  <c r="S453" i="12"/>
  <c r="T453" i="12" s="1"/>
  <c r="AB453" i="12" s="1"/>
  <c r="S484" i="12"/>
  <c r="T484" i="12" s="1"/>
  <c r="AB484" i="12" s="1"/>
  <c r="S303" i="12"/>
  <c r="T303" i="12" s="1"/>
  <c r="AB303" i="12" s="1"/>
  <c r="S289" i="12"/>
  <c r="T289" i="12" s="1"/>
  <c r="AB289" i="12" s="1"/>
  <c r="AC289" i="12" s="1"/>
  <c r="AD289" i="12" s="1"/>
  <c r="S503" i="12"/>
  <c r="T503" i="12" s="1"/>
  <c r="AB503" i="12" s="1"/>
  <c r="S749" i="12"/>
  <c r="T749" i="12" s="1"/>
  <c r="AB749" i="12" s="1"/>
  <c r="S558" i="12"/>
  <c r="T558" i="12" s="1"/>
  <c r="AB558" i="12" s="1"/>
  <c r="S502" i="12"/>
  <c r="T502" i="12" s="1"/>
  <c r="AB502" i="12" s="1"/>
  <c r="S856" i="12"/>
  <c r="T856" i="12" s="1"/>
  <c r="AB856" i="12" s="1"/>
  <c r="S1185" i="12"/>
  <c r="T1185" i="12" s="1"/>
  <c r="AB1185" i="12" s="1"/>
  <c r="S1067" i="12"/>
  <c r="T1067" i="12" s="1"/>
  <c r="AB1067" i="12" s="1"/>
  <c r="S1871" i="12"/>
  <c r="T1871" i="12" s="1"/>
  <c r="AB1871" i="12" s="1"/>
  <c r="S234" i="12"/>
  <c r="T234" i="12" s="1"/>
  <c r="AB234" i="12" s="1"/>
  <c r="S372" i="12"/>
  <c r="T372" i="12" s="1"/>
  <c r="AB372" i="12" s="1"/>
  <c r="S345" i="12"/>
  <c r="T345" i="12" s="1"/>
  <c r="AB345" i="12" s="1"/>
  <c r="S265" i="12"/>
  <c r="T265" i="12" s="1"/>
  <c r="AB265" i="12" s="1"/>
  <c r="S271" i="12"/>
  <c r="T271" i="12" s="1"/>
  <c r="AB271" i="12" s="1"/>
  <c r="S391" i="12"/>
  <c r="T391" i="12" s="1"/>
  <c r="AB391" i="12" s="1"/>
  <c r="S398" i="12"/>
  <c r="T398" i="12" s="1"/>
  <c r="AB398" i="12" s="1"/>
  <c r="S579" i="12"/>
  <c r="T579" i="12" s="1"/>
  <c r="AB579" i="12" s="1"/>
  <c r="AC579" i="12" s="1"/>
  <c r="AD579" i="12" s="1"/>
  <c r="S205" i="12"/>
  <c r="T205" i="12" s="1"/>
  <c r="AB205" i="12" s="1"/>
  <c r="S417" i="12"/>
  <c r="T417" i="12" s="1"/>
  <c r="AB417" i="12" s="1"/>
  <c r="S270" i="12"/>
  <c r="T270" i="12" s="1"/>
  <c r="AB270" i="12" s="1"/>
  <c r="S664" i="12"/>
  <c r="T664" i="12" s="1"/>
  <c r="AB664" i="12" s="1"/>
  <c r="S560" i="12"/>
  <c r="T560" i="12" s="1"/>
  <c r="AB560" i="12" s="1"/>
  <c r="S688" i="12"/>
  <c r="T688" i="12" s="1"/>
  <c r="AB688" i="12" s="1"/>
  <c r="S627" i="12"/>
  <c r="T627" i="12" s="1"/>
  <c r="AB627" i="12" s="1"/>
  <c r="S765" i="12"/>
  <c r="T765" i="12" s="1"/>
  <c r="AB765" i="12" s="1"/>
  <c r="AC765" i="12" s="1"/>
  <c r="AD765" i="12" s="1"/>
  <c r="S1017" i="12"/>
  <c r="T1017" i="12" s="1"/>
  <c r="AB1017" i="12" s="1"/>
  <c r="S1325" i="12"/>
  <c r="T1325" i="12" s="1"/>
  <c r="AB1325" i="12" s="1"/>
  <c r="S2245" i="12"/>
  <c r="T2245" i="12" s="1"/>
  <c r="AB2245" i="12" s="1"/>
  <c r="S211" i="12"/>
  <c r="T211" i="12" s="1"/>
  <c r="AB211" i="12" s="1"/>
  <c r="S226" i="12"/>
  <c r="T226" i="12" s="1"/>
  <c r="AB226" i="12" s="1"/>
  <c r="S252" i="12"/>
  <c r="T252" i="12" s="1"/>
  <c r="AB252" i="12" s="1"/>
  <c r="S248" i="12"/>
  <c r="T248" i="12" s="1"/>
  <c r="AB248" i="12" s="1"/>
  <c r="S400" i="12"/>
  <c r="T400" i="12" s="1"/>
  <c r="AB400" i="12" s="1"/>
  <c r="AC400" i="12" s="1"/>
  <c r="AD400" i="12" s="1"/>
  <c r="S261" i="12"/>
  <c r="T261" i="12" s="1"/>
  <c r="AB261" i="12" s="1"/>
  <c r="S615" i="12"/>
  <c r="T615" i="12" s="1"/>
  <c r="AB615" i="12" s="1"/>
  <c r="S409" i="12"/>
  <c r="T409" i="12" s="1"/>
  <c r="AB409" i="12" s="1"/>
  <c r="S464" i="12"/>
  <c r="T464" i="12" s="1"/>
  <c r="AB464" i="12" s="1"/>
  <c r="S305" i="12"/>
  <c r="T305" i="12" s="1"/>
  <c r="AB305" i="12" s="1"/>
  <c r="S363" i="12"/>
  <c r="T363" i="12" s="1"/>
  <c r="AB363" i="12" s="1"/>
  <c r="S578" i="12"/>
  <c r="T578" i="12" s="1"/>
  <c r="AB578" i="12" s="1"/>
  <c r="S559" i="12"/>
  <c r="T559" i="12" s="1"/>
  <c r="AB559" i="12" s="1"/>
  <c r="AC559" i="12" s="1"/>
  <c r="AD559" i="12" s="1"/>
  <c r="S619" i="12"/>
  <c r="T619" i="12" s="1"/>
  <c r="AB619" i="12" s="1"/>
  <c r="S601" i="12"/>
  <c r="T601" i="12" s="1"/>
  <c r="AB601" i="12" s="1"/>
  <c r="S869" i="12"/>
  <c r="T869" i="12" s="1"/>
  <c r="AB869" i="12" s="1"/>
  <c r="S824" i="12"/>
  <c r="T824" i="12" s="1"/>
  <c r="AB824" i="12" s="1"/>
  <c r="S845" i="12"/>
  <c r="T845" i="12" s="1"/>
  <c r="AB845" i="12" s="1"/>
  <c r="S1462" i="12"/>
  <c r="T1462" i="12" s="1"/>
  <c r="AB1462" i="12" s="1"/>
  <c r="S210" i="12"/>
  <c r="T210" i="12" s="1"/>
  <c r="AB210" i="12" s="1"/>
  <c r="S243" i="12"/>
  <c r="T243" i="12" s="1"/>
  <c r="AB243" i="12" s="1"/>
  <c r="AC243" i="12" s="1"/>
  <c r="AD243" i="12" s="1"/>
  <c r="S199" i="12"/>
  <c r="T199" i="12" s="1"/>
  <c r="AB199" i="12" s="1"/>
  <c r="S251" i="12"/>
  <c r="T251" i="12" s="1"/>
  <c r="AB251" i="12" s="1"/>
  <c r="S253" i="12"/>
  <c r="T253" i="12" s="1"/>
  <c r="AB253" i="12" s="1"/>
  <c r="S209" i="12"/>
  <c r="T209" i="12" s="1"/>
  <c r="AB209" i="12" s="1"/>
  <c r="S230" i="12"/>
  <c r="T230" i="12" s="1"/>
  <c r="AB230" i="12" s="1"/>
  <c r="S422" i="12"/>
  <c r="T422" i="12" s="1"/>
  <c r="AB422" i="12" s="1"/>
  <c r="S383" i="12"/>
  <c r="T383" i="12" s="1"/>
  <c r="AB383" i="12" s="1"/>
  <c r="S306" i="12"/>
  <c r="T306" i="12" s="1"/>
  <c r="AB306" i="12" s="1"/>
  <c r="AC306" i="12" s="1"/>
  <c r="AD306" i="12" s="1"/>
  <c r="S327" i="12"/>
  <c r="T327" i="12" s="1"/>
  <c r="AB327" i="12" s="1"/>
  <c r="S831" i="12"/>
  <c r="T831" i="12" s="1"/>
  <c r="AB831" i="12" s="1"/>
  <c r="S682" i="12"/>
  <c r="T682" i="12" s="1"/>
  <c r="AB682" i="12" s="1"/>
  <c r="S625" i="12"/>
  <c r="T625" i="12" s="1"/>
  <c r="AB625" i="12" s="1"/>
  <c r="S609" i="12"/>
  <c r="T609" i="12" s="1"/>
  <c r="AB609" i="12" s="1"/>
  <c r="S697" i="12"/>
  <c r="T697" i="12" s="1"/>
  <c r="AB697" i="12" s="1"/>
  <c r="S853" i="12"/>
  <c r="T853" i="12" s="1"/>
  <c r="AB853" i="12" s="1"/>
  <c r="S1375" i="12"/>
  <c r="T1375" i="12" s="1"/>
  <c r="AB1375" i="12" s="1"/>
  <c r="AC1375" i="12" s="1"/>
  <c r="AD1375" i="12" s="1"/>
  <c r="S1286" i="12"/>
  <c r="T1286" i="12" s="1"/>
  <c r="AB1286" i="12" s="1"/>
  <c r="S262" i="12"/>
  <c r="T262" i="12" s="1"/>
  <c r="AB262" i="12" s="1"/>
  <c r="S144" i="12"/>
  <c r="T144" i="12" s="1"/>
  <c r="AB144" i="12" s="1"/>
  <c r="S164" i="12"/>
  <c r="T164" i="12" s="1"/>
  <c r="AB164" i="12" s="1"/>
  <c r="S198" i="12"/>
  <c r="T198" i="12" s="1"/>
  <c r="AB198" i="12" s="1"/>
  <c r="S412" i="12"/>
  <c r="T412" i="12" s="1"/>
  <c r="AB412" i="12" s="1"/>
  <c r="S404" i="12"/>
  <c r="T404" i="12" s="1"/>
  <c r="AB404" i="12" s="1"/>
  <c r="S462" i="12"/>
  <c r="T462" i="12" s="1"/>
  <c r="AB462" i="12" s="1"/>
  <c r="AC462" i="12" s="1"/>
  <c r="AD462" i="12" s="1"/>
  <c r="S319" i="12"/>
  <c r="T319" i="12" s="1"/>
  <c r="AB319" i="12" s="1"/>
  <c r="S146" i="12"/>
  <c r="T146" i="12" s="1"/>
  <c r="AB146" i="12" s="1"/>
  <c r="S281" i="12"/>
  <c r="T281" i="12" s="1"/>
  <c r="AB281" i="12" s="1"/>
  <c r="S438" i="12"/>
  <c r="T438" i="12" s="1"/>
  <c r="AB438" i="12" s="1"/>
  <c r="S607" i="12"/>
  <c r="T607" i="12" s="1"/>
  <c r="AB607" i="12" s="1"/>
  <c r="S528" i="12"/>
  <c r="T528" i="12" s="1"/>
  <c r="AB528" i="12" s="1"/>
  <c r="S342" i="12"/>
  <c r="T342" i="12" s="1"/>
  <c r="AB342" i="12" s="1"/>
  <c r="S470" i="12"/>
  <c r="T470" i="12" s="1"/>
  <c r="AB470" i="12" s="1"/>
  <c r="AC470" i="12" s="1"/>
  <c r="AD470" i="12" s="1"/>
  <c r="S901" i="12"/>
  <c r="T901" i="12" s="1"/>
  <c r="AB901" i="12" s="1"/>
  <c r="S867" i="12"/>
  <c r="T867" i="12" s="1"/>
  <c r="AB867" i="12" s="1"/>
  <c r="S910" i="12"/>
  <c r="T910" i="12" s="1"/>
  <c r="AB910" i="12" s="1"/>
  <c r="S1547" i="12"/>
  <c r="T1547" i="12" s="1"/>
  <c r="AB1547" i="12" s="1"/>
  <c r="S264" i="12"/>
  <c r="T264" i="12" s="1"/>
  <c r="AB264" i="12" s="1"/>
  <c r="S429" i="12"/>
  <c r="T429" i="12" s="1"/>
  <c r="AB429" i="12" s="1"/>
  <c r="S221" i="12"/>
  <c r="T221" i="12" s="1"/>
  <c r="AB221" i="12" s="1"/>
  <c r="S240" i="12"/>
  <c r="T240" i="12" s="1"/>
  <c r="AB240" i="12" s="1"/>
  <c r="AC240" i="12" s="1"/>
  <c r="AD240" i="12" s="1"/>
  <c r="S178" i="12"/>
  <c r="T178" i="12" s="1"/>
  <c r="AB178" i="12" s="1"/>
  <c r="S675" i="12"/>
  <c r="T675" i="12" s="1"/>
  <c r="AB675" i="12" s="1"/>
  <c r="S480" i="12"/>
  <c r="T480" i="12" s="1"/>
  <c r="AB480" i="12" s="1"/>
  <c r="S280" i="12"/>
  <c r="T280" i="12" s="1"/>
  <c r="AB280" i="12" s="1"/>
  <c r="S273" i="12"/>
  <c r="T273" i="12" s="1"/>
  <c r="AB273" i="12" s="1"/>
  <c r="S539" i="12"/>
  <c r="T539" i="12" s="1"/>
  <c r="AB539" i="12" s="1"/>
  <c r="S571" i="12"/>
  <c r="T571" i="12" s="1"/>
  <c r="AB571" i="12" s="1"/>
  <c r="S693" i="12"/>
  <c r="T693" i="12" s="1"/>
  <c r="AB693" i="12" s="1"/>
  <c r="AC693" i="12" s="1"/>
  <c r="AD693" i="12" s="1"/>
  <c r="S1007" i="12"/>
  <c r="T1007" i="12" s="1"/>
  <c r="AB1007" i="12" s="1"/>
  <c r="S460" i="12"/>
  <c r="T460" i="12" s="1"/>
  <c r="AB460" i="12" s="1"/>
  <c r="S509" i="12"/>
  <c r="T509" i="12" s="1"/>
  <c r="AB509" i="12" s="1"/>
  <c r="S788" i="12"/>
  <c r="T788" i="12" s="1"/>
  <c r="AB788" i="12" s="1"/>
  <c r="S974" i="12"/>
  <c r="T974" i="12" s="1"/>
  <c r="AB974" i="12" s="1"/>
  <c r="S992" i="12"/>
  <c r="T992" i="12" s="1"/>
  <c r="AB992" i="12" s="1"/>
  <c r="S1508" i="12"/>
  <c r="T1508" i="12" s="1"/>
  <c r="AB1508" i="12" s="1"/>
  <c r="S213" i="12"/>
  <c r="T213" i="12" s="1"/>
  <c r="AB213" i="12" s="1"/>
  <c r="AC213" i="12" s="1"/>
  <c r="AD213" i="12" s="1"/>
  <c r="S175" i="12"/>
  <c r="T175" i="12" s="1"/>
  <c r="AB175" i="12" s="1"/>
  <c r="S246" i="12"/>
  <c r="T246" i="12" s="1"/>
  <c r="AB246" i="12" s="1"/>
  <c r="S308" i="12"/>
  <c r="T308" i="12" s="1"/>
  <c r="AB308" i="12" s="1"/>
  <c r="S174" i="12"/>
  <c r="T174" i="12" s="1"/>
  <c r="AB174" i="12" s="1"/>
  <c r="S298" i="12"/>
  <c r="T298" i="12" s="1"/>
  <c r="AB298" i="12" s="1"/>
  <c r="S160" i="12"/>
  <c r="T160" i="12" s="1"/>
  <c r="AB160" i="12" s="1"/>
  <c r="S864" i="12"/>
  <c r="T864" i="12" s="1"/>
  <c r="AB864" i="12" s="1"/>
  <c r="S334" i="12"/>
  <c r="T334" i="12" s="1"/>
  <c r="AB334" i="12" s="1"/>
  <c r="AC334" i="12" s="1"/>
  <c r="AD334" i="12" s="1"/>
  <c r="S222" i="12"/>
  <c r="T222" i="12" s="1"/>
  <c r="AB222" i="12" s="1"/>
  <c r="S351" i="12"/>
  <c r="T351" i="12" s="1"/>
  <c r="AB351" i="12" s="1"/>
  <c r="S481" i="12"/>
  <c r="T481" i="12" s="1"/>
  <c r="AB481" i="12" s="1"/>
  <c r="S413" i="12"/>
  <c r="T413" i="12" s="1"/>
  <c r="AB413" i="12" s="1"/>
  <c r="S370" i="12"/>
  <c r="T370" i="12" s="1"/>
  <c r="AB370" i="12" s="1"/>
  <c r="S329" i="12"/>
  <c r="T329" i="12" s="1"/>
  <c r="AB329" i="12" s="1"/>
  <c r="S356" i="12"/>
  <c r="T356" i="12" s="1"/>
  <c r="AB356" i="12" s="1"/>
  <c r="S267" i="12"/>
  <c r="T267" i="12" s="1"/>
  <c r="AB267" i="12" s="1"/>
  <c r="AC267" i="12" s="1"/>
  <c r="AD267" i="12" s="1"/>
  <c r="S165" i="12"/>
  <c r="T165" i="12" s="1"/>
  <c r="AB165" i="12" s="1"/>
  <c r="S427" i="12"/>
  <c r="T427" i="12" s="1"/>
  <c r="AB427" i="12" s="1"/>
  <c r="S431" i="12"/>
  <c r="T431" i="12" s="1"/>
  <c r="AB431" i="12" s="1"/>
  <c r="S317" i="12"/>
  <c r="T317" i="12" s="1"/>
  <c r="AB317" i="12" s="1"/>
  <c r="S318" i="12"/>
  <c r="T318" i="12" s="1"/>
  <c r="AB318" i="12" s="1"/>
  <c r="S685" i="12"/>
  <c r="T685" i="12" s="1"/>
  <c r="AB685" i="12" s="1"/>
  <c r="S652" i="12"/>
  <c r="T652" i="12" s="1"/>
  <c r="AB652" i="12" s="1"/>
  <c r="S575" i="12"/>
  <c r="T575" i="12" s="1"/>
  <c r="AB575" i="12" s="1"/>
  <c r="AC575" i="12" s="1"/>
  <c r="AD575" i="12" s="1"/>
  <c r="S768" i="12"/>
  <c r="T768" i="12" s="1"/>
  <c r="AB768" i="12" s="1"/>
  <c r="S793" i="12"/>
  <c r="T793" i="12" s="1"/>
  <c r="AB793" i="12" s="1"/>
  <c r="S744" i="12"/>
  <c r="T744" i="12" s="1"/>
  <c r="AB744" i="12" s="1"/>
  <c r="S670" i="12"/>
  <c r="T670" i="12" s="1"/>
  <c r="AB670" i="12" s="1"/>
  <c r="S769" i="12"/>
  <c r="T769" i="12" s="1"/>
  <c r="AB769" i="12" s="1"/>
  <c r="S616" i="12"/>
  <c r="T616" i="12" s="1"/>
  <c r="AB616" i="12" s="1"/>
  <c r="S594" i="12"/>
  <c r="T594" i="12" s="1"/>
  <c r="AB594" i="12" s="1"/>
  <c r="S739" i="12"/>
  <c r="T739" i="12" s="1"/>
  <c r="AB739" i="12" s="1"/>
  <c r="AC739" i="12" s="1"/>
  <c r="AD739" i="12" s="1"/>
  <c r="S665" i="12"/>
  <c r="T665" i="12" s="1"/>
  <c r="AB665" i="12" s="1"/>
  <c r="S957" i="12"/>
  <c r="T957" i="12" s="1"/>
  <c r="AB957" i="12" s="1"/>
  <c r="S987" i="12"/>
  <c r="T987" i="12" s="1"/>
  <c r="AB987" i="12" s="1"/>
  <c r="S836" i="12"/>
  <c r="T836" i="12" s="1"/>
  <c r="AB836" i="12" s="1"/>
  <c r="S1307" i="12"/>
  <c r="T1307" i="12" s="1"/>
  <c r="AB1307" i="12" s="1"/>
  <c r="S1392" i="12"/>
  <c r="T1392" i="12" s="1"/>
  <c r="AB1392" i="12" s="1"/>
  <c r="S1454" i="12"/>
  <c r="T1454" i="12" s="1"/>
  <c r="AB1454" i="12" s="1"/>
  <c r="S1915" i="12"/>
  <c r="T1915" i="12" s="1"/>
  <c r="AB1915" i="12" s="1"/>
  <c r="AC1915" i="12" s="1"/>
  <c r="AD1915" i="12" s="1"/>
  <c r="S192" i="12"/>
  <c r="T192" i="12" s="1"/>
  <c r="AB192" i="12" s="1"/>
  <c r="S435" i="12"/>
  <c r="T435" i="12" s="1"/>
  <c r="AB435" i="12" s="1"/>
  <c r="S156" i="12"/>
  <c r="T156" i="12" s="1"/>
  <c r="AB156" i="12" s="1"/>
  <c r="S195" i="12"/>
  <c r="T195" i="12" s="1"/>
  <c r="AB195" i="12" s="1"/>
  <c r="S604" i="12"/>
  <c r="T604" i="12" s="1"/>
  <c r="AB604" i="12" s="1"/>
  <c r="S176" i="12"/>
  <c r="T176" i="12" s="1"/>
  <c r="AB176" i="12" s="1"/>
  <c r="S436" i="12"/>
  <c r="T436" i="12" s="1"/>
  <c r="AB436" i="12" s="1"/>
  <c r="S153" i="12"/>
  <c r="T153" i="12" s="1"/>
  <c r="AB153" i="12" s="1"/>
  <c r="AC153" i="12" s="1"/>
  <c r="AD153" i="12" s="1"/>
  <c r="S157" i="12"/>
  <c r="T157" i="12" s="1"/>
  <c r="AB157" i="12" s="1"/>
  <c r="S520" i="12"/>
  <c r="T520" i="12" s="1"/>
  <c r="AB520" i="12" s="1"/>
  <c r="S458" i="12"/>
  <c r="T458" i="12" s="1"/>
  <c r="AB458" i="12" s="1"/>
  <c r="S382" i="12"/>
  <c r="T382" i="12" s="1"/>
  <c r="AB382" i="12" s="1"/>
  <c r="S301" i="12"/>
  <c r="T301" i="12" s="1"/>
  <c r="AB301" i="12" s="1"/>
  <c r="S379" i="12"/>
  <c r="T379" i="12" s="1"/>
  <c r="AB379" i="12" s="1"/>
  <c r="S603" i="12"/>
  <c r="T603" i="12" s="1"/>
  <c r="AB603" i="12" s="1"/>
  <c r="S410" i="12"/>
  <c r="T410" i="12" s="1"/>
  <c r="AB410" i="12" s="1"/>
  <c r="AC410" i="12" s="1"/>
  <c r="AD410" i="12" s="1"/>
  <c r="S485" i="12"/>
  <c r="T485" i="12" s="1"/>
  <c r="AB485" i="12" s="1"/>
  <c r="S532" i="12"/>
  <c r="T532" i="12" s="1"/>
  <c r="AB532" i="12" s="1"/>
  <c r="S166" i="12"/>
  <c r="T166" i="12" s="1"/>
  <c r="AB166" i="12" s="1"/>
  <c r="S386" i="12"/>
  <c r="T386" i="12" s="1"/>
  <c r="AB386" i="12" s="1"/>
  <c r="S420" i="12"/>
  <c r="T420" i="12" s="1"/>
  <c r="AB420" i="12" s="1"/>
  <c r="S608" i="12"/>
  <c r="T608" i="12" s="1"/>
  <c r="AB608" i="12" s="1"/>
  <c r="S437" i="12"/>
  <c r="T437" i="12" s="1"/>
  <c r="AB437" i="12" s="1"/>
  <c r="S522" i="12"/>
  <c r="T522" i="12" s="1"/>
  <c r="AB522" i="12" s="1"/>
  <c r="AC522" i="12" s="1"/>
  <c r="AD522" i="12" s="1"/>
  <c r="S284" i="12"/>
  <c r="T284" i="12" s="1"/>
  <c r="AB284" i="12" s="1"/>
  <c r="S671" i="12"/>
  <c r="T671" i="12" s="1"/>
  <c r="AB671" i="12" s="1"/>
  <c r="S307" i="12"/>
  <c r="T307" i="12" s="1"/>
  <c r="AB307" i="12" s="1"/>
  <c r="S375" i="12"/>
  <c r="T375" i="12" s="1"/>
  <c r="AB375" i="12" s="1"/>
  <c r="S418" i="12"/>
  <c r="T418" i="12" s="1"/>
  <c r="AB418" i="12" s="1"/>
  <c r="S809" i="12"/>
  <c r="T809" i="12" s="1"/>
  <c r="AB809" i="12" s="1"/>
  <c r="S735" i="12"/>
  <c r="T735" i="12" s="1"/>
  <c r="AB735" i="12" s="1"/>
  <c r="S891" i="12"/>
  <c r="T891" i="12" s="1"/>
  <c r="AB891" i="12" s="1"/>
  <c r="AC891" i="12" s="1"/>
  <c r="AD891" i="12" s="1"/>
  <c r="S846" i="12"/>
  <c r="T846" i="12" s="1"/>
  <c r="AB846" i="12" s="1"/>
  <c r="S895" i="12"/>
  <c r="T895" i="12" s="1"/>
  <c r="AB895" i="12" s="1"/>
  <c r="S955" i="12"/>
  <c r="T955" i="12" s="1"/>
  <c r="AB955" i="12" s="1"/>
  <c r="S977" i="12"/>
  <c r="T977" i="12" s="1"/>
  <c r="AB977" i="12" s="1"/>
  <c r="S994" i="12"/>
  <c r="T994" i="12" s="1"/>
  <c r="AB994" i="12" s="1"/>
  <c r="S1237" i="12"/>
  <c r="T1237" i="12" s="1"/>
  <c r="AB1237" i="12" s="1"/>
  <c r="S1261" i="12"/>
  <c r="T1261" i="12" s="1"/>
  <c r="AB1261" i="12" s="1"/>
  <c r="S1651" i="12"/>
  <c r="T1651" i="12" s="1"/>
  <c r="AB1651" i="12" s="1"/>
  <c r="AC1651" i="12" s="1"/>
  <c r="AD1651" i="12" s="1"/>
  <c r="S189" i="12"/>
  <c r="T189" i="12" s="1"/>
  <c r="AB189" i="12" s="1"/>
  <c r="S173" i="12"/>
  <c r="T173" i="12" s="1"/>
  <c r="AB173" i="12" s="1"/>
  <c r="S161" i="12"/>
  <c r="T161" i="12" s="1"/>
  <c r="AB161" i="12" s="1"/>
  <c r="S488" i="12"/>
  <c r="T488" i="12" s="1"/>
  <c r="AB488" i="12" s="1"/>
  <c r="S381" i="12"/>
  <c r="T381" i="12" s="1"/>
  <c r="AB381" i="12" s="1"/>
  <c r="S228" i="12"/>
  <c r="T228" i="12" s="1"/>
  <c r="AB228" i="12" s="1"/>
  <c r="S184" i="12"/>
  <c r="T184" i="12" s="1"/>
  <c r="AB184" i="12" s="1"/>
  <c r="S324" i="12"/>
  <c r="T324" i="12" s="1"/>
  <c r="AB324" i="12" s="1"/>
  <c r="AC324" i="12" s="1"/>
  <c r="AD324" i="12" s="1"/>
  <c r="S245" i="12"/>
  <c r="T245" i="12" s="1"/>
  <c r="AB245" i="12" s="1"/>
  <c r="S216" i="12"/>
  <c r="T216" i="12" s="1"/>
  <c r="AB216" i="12" s="1"/>
  <c r="S346" i="12"/>
  <c r="T346" i="12" s="1"/>
  <c r="AB346" i="12" s="1"/>
  <c r="S364" i="12"/>
  <c r="T364" i="12" s="1"/>
  <c r="AB364" i="12" s="1"/>
  <c r="S341" i="12"/>
  <c r="T341" i="12" s="1"/>
  <c r="AB341" i="12" s="1"/>
  <c r="S407" i="12"/>
  <c r="T407" i="12" s="1"/>
  <c r="AB407" i="12" s="1"/>
  <c r="S290" i="12"/>
  <c r="T290" i="12" s="1"/>
  <c r="AB290" i="12" s="1"/>
  <c r="S360" i="12"/>
  <c r="T360" i="12" s="1"/>
  <c r="AB360" i="12" s="1"/>
  <c r="S445" i="12"/>
  <c r="T445" i="12" s="1"/>
  <c r="AB445" i="12" s="1"/>
  <c r="S441" i="12"/>
  <c r="T441" i="12" s="1"/>
  <c r="AB441" i="12" s="1"/>
  <c r="S224" i="12"/>
  <c r="T224" i="12" s="1"/>
  <c r="AB224" i="12" s="1"/>
  <c r="S567" i="12"/>
  <c r="T567" i="12" s="1"/>
  <c r="AB567" i="12" s="1"/>
  <c r="S617" i="12"/>
  <c r="T617" i="12" s="1"/>
  <c r="AB617" i="12" s="1"/>
  <c r="S340" i="12"/>
  <c r="T340" i="12" s="1"/>
  <c r="AB340" i="12" s="1"/>
  <c r="S656" i="12"/>
  <c r="T656" i="12" s="1"/>
  <c r="AB656" i="12" s="1"/>
  <c r="S593" i="12"/>
  <c r="T593" i="12" s="1"/>
  <c r="AB593" i="12" s="1"/>
  <c r="AC593" i="12" s="1"/>
  <c r="AD593" i="12" s="1"/>
  <c r="S852" i="12"/>
  <c r="T852" i="12" s="1"/>
  <c r="AB852" i="12" s="1"/>
  <c r="S580" i="12"/>
  <c r="T580" i="12" s="1"/>
  <c r="AB580" i="12" s="1"/>
  <c r="S595" i="12"/>
  <c r="T595" i="12" s="1"/>
  <c r="AB595" i="12" s="1"/>
  <c r="S542" i="12"/>
  <c r="T542" i="12" s="1"/>
  <c r="AB542" i="12" s="1"/>
  <c r="S282" i="12"/>
  <c r="T282" i="12" s="1"/>
  <c r="AB282" i="12" s="1"/>
  <c r="S646" i="12"/>
  <c r="T646" i="12" s="1"/>
  <c r="AB646" i="12" s="1"/>
  <c r="S742" i="12"/>
  <c r="T742" i="12" s="1"/>
  <c r="AB742" i="12" s="1"/>
  <c r="S518" i="12"/>
  <c r="T518" i="12" s="1"/>
  <c r="AB518" i="12" s="1"/>
  <c r="AC518" i="12" s="1"/>
  <c r="AD518" i="12" s="1"/>
  <c r="S844" i="12"/>
  <c r="T844" i="12" s="1"/>
  <c r="AB844" i="12" s="1"/>
  <c r="S799" i="12"/>
  <c r="T799" i="12" s="1"/>
  <c r="AB799" i="12" s="1"/>
  <c r="S980" i="12"/>
  <c r="T980" i="12" s="1"/>
  <c r="AB980" i="12" s="1"/>
  <c r="S813" i="12"/>
  <c r="T813" i="12" s="1"/>
  <c r="AB813" i="12" s="1"/>
  <c r="S1099" i="12"/>
  <c r="T1099" i="12" s="1"/>
  <c r="AB1099" i="12" s="1"/>
  <c r="S1186" i="12"/>
  <c r="T1186" i="12" s="1"/>
  <c r="AB1186" i="12" s="1"/>
  <c r="S1263" i="12"/>
  <c r="T1263" i="12" s="1"/>
  <c r="AB1263" i="12" s="1"/>
  <c r="S1628" i="12"/>
  <c r="T1628" i="12" s="1"/>
  <c r="AB1628" i="12" s="1"/>
  <c r="AC1628" i="12" s="1"/>
  <c r="AD1628" i="12" s="1"/>
  <c r="S315" i="12"/>
  <c r="T315" i="12" s="1"/>
  <c r="AB315" i="12" s="1"/>
  <c r="S204" i="12"/>
  <c r="T204" i="12" s="1"/>
  <c r="AB204" i="12" s="1"/>
  <c r="S135" i="12"/>
  <c r="T135" i="12" s="1"/>
  <c r="AB135" i="12" s="1"/>
  <c r="S388" i="12"/>
  <c r="T388" i="12" s="1"/>
  <c r="AB388" i="12" s="1"/>
  <c r="S162" i="12"/>
  <c r="T162" i="12" s="1"/>
  <c r="AB162" i="12" s="1"/>
  <c r="S145" i="12"/>
  <c r="T145" i="12" s="1"/>
  <c r="AB145" i="12" s="1"/>
  <c r="S168" i="12"/>
  <c r="T168" i="12" s="1"/>
  <c r="AB168" i="12" s="1"/>
  <c r="S236" i="12"/>
  <c r="T236" i="12" s="1"/>
  <c r="AB236" i="12" s="1"/>
  <c r="AC236" i="12" s="1"/>
  <c r="AD236" i="12" s="1"/>
  <c r="S200" i="12"/>
  <c r="T200" i="12" s="1"/>
  <c r="AB200" i="12" s="1"/>
  <c r="S378" i="12"/>
  <c r="T378" i="12" s="1"/>
  <c r="AB378" i="12" s="1"/>
  <c r="S392" i="12"/>
  <c r="T392" i="12" s="1"/>
  <c r="AB392" i="12" s="1"/>
  <c r="S357" i="12"/>
  <c r="T357" i="12" s="1"/>
  <c r="AB357" i="12" s="1"/>
  <c r="S448" i="12"/>
  <c r="T448" i="12" s="1"/>
  <c r="AB448" i="12" s="1"/>
  <c r="S433" i="12"/>
  <c r="T433" i="12" s="1"/>
  <c r="AB433" i="12" s="1"/>
  <c r="S467" i="12"/>
  <c r="T467" i="12" s="1"/>
  <c r="AB467" i="12" s="1"/>
  <c r="S367" i="12"/>
  <c r="T367" i="12" s="1"/>
  <c r="AB367" i="12" s="1"/>
  <c r="AC367" i="12" s="1"/>
  <c r="AD367" i="12" s="1"/>
  <c r="S599" i="12"/>
  <c r="T599" i="12" s="1"/>
  <c r="AB599" i="12" s="1"/>
  <c r="S471" i="12"/>
  <c r="T471" i="12" s="1"/>
  <c r="AB471" i="12" s="1"/>
  <c r="S141" i="12"/>
  <c r="T141" i="12" s="1"/>
  <c r="AB141" i="12" s="1"/>
  <c r="S371" i="12"/>
  <c r="T371" i="12" s="1"/>
  <c r="AB371" i="12" s="1"/>
  <c r="S249" i="12"/>
  <c r="T249" i="12" s="1"/>
  <c r="AB249" i="12" s="1"/>
  <c r="S576" i="12"/>
  <c r="T576" i="12" s="1"/>
  <c r="AB576" i="12" s="1"/>
  <c r="S900" i="12"/>
  <c r="T900" i="12" s="1"/>
  <c r="AB900" i="12" s="1"/>
  <c r="S885" i="12"/>
  <c r="T885" i="12" s="1"/>
  <c r="AB885" i="12" s="1"/>
  <c r="AC885" i="12" s="1"/>
  <c r="AD885" i="12" s="1"/>
  <c r="S657" i="12"/>
  <c r="T657" i="12" s="1"/>
  <c r="AB657" i="12" s="1"/>
  <c r="S708" i="12"/>
  <c r="T708" i="12" s="1"/>
  <c r="AB708" i="12" s="1"/>
  <c r="S876" i="12"/>
  <c r="T876" i="12" s="1"/>
  <c r="AB876" i="12" s="1"/>
  <c r="S499" i="12"/>
  <c r="T499" i="12" s="1"/>
  <c r="AB499" i="12" s="1"/>
  <c r="S686" i="12"/>
  <c r="T686" i="12" s="1"/>
  <c r="AB686" i="12" s="1"/>
  <c r="S588" i="12"/>
  <c r="T588" i="12" s="1"/>
  <c r="AB588" i="12" s="1"/>
  <c r="S718" i="12"/>
  <c r="T718" i="12" s="1"/>
  <c r="AB718" i="12" s="1"/>
  <c r="S680" i="12"/>
  <c r="T680" i="12" s="1"/>
  <c r="AB680" i="12" s="1"/>
  <c r="AC680" i="12" s="1"/>
  <c r="AD680" i="12" s="1"/>
  <c r="S726" i="12"/>
  <c r="T726" i="12" s="1"/>
  <c r="AB726" i="12" s="1"/>
  <c r="S850" i="12"/>
  <c r="T850" i="12" s="1"/>
  <c r="AB850" i="12" s="1"/>
  <c r="S877" i="12"/>
  <c r="T877" i="12" s="1"/>
  <c r="AB877" i="12" s="1"/>
  <c r="S969" i="12"/>
  <c r="T969" i="12" s="1"/>
  <c r="AB969" i="12" s="1"/>
  <c r="S1126" i="12"/>
  <c r="T1126" i="12" s="1"/>
  <c r="AB1126" i="12" s="1"/>
  <c r="S1027" i="12"/>
  <c r="T1027" i="12" s="1"/>
  <c r="AB1027" i="12" s="1"/>
  <c r="S1574" i="12"/>
  <c r="T1574" i="12" s="1"/>
  <c r="AB1574" i="12" s="1"/>
  <c r="S1761" i="12"/>
  <c r="T1761" i="12" s="1"/>
  <c r="AB1761" i="12" s="1"/>
  <c r="AC1761" i="12" s="1"/>
  <c r="AD1761" i="12" s="1"/>
  <c r="S529" i="12"/>
  <c r="T529" i="12" s="1"/>
  <c r="AB529" i="12" s="1"/>
  <c r="S921" i="12"/>
  <c r="T921" i="12" s="1"/>
  <c r="AB921" i="12" s="1"/>
  <c r="S497" i="12"/>
  <c r="T497" i="12" s="1"/>
  <c r="AB497" i="12" s="1"/>
  <c r="S574" i="12"/>
  <c r="T574" i="12" s="1"/>
  <c r="AB574" i="12" s="1"/>
  <c r="S874" i="12"/>
  <c r="T874" i="12" s="1"/>
  <c r="AB874" i="12" s="1"/>
  <c r="S946" i="12"/>
  <c r="T946" i="12" s="1"/>
  <c r="AB946" i="12" s="1"/>
  <c r="S704" i="12"/>
  <c r="T704" i="12" s="1"/>
  <c r="AB704" i="12" s="1"/>
  <c r="S1051" i="12"/>
  <c r="T1051" i="12" s="1"/>
  <c r="AB1051" i="12" s="1"/>
  <c r="AC1051" i="12" s="1"/>
  <c r="AD1051" i="12" s="1"/>
  <c r="S1215" i="12"/>
  <c r="T1215" i="12" s="1"/>
  <c r="AB1215" i="12" s="1"/>
  <c r="S1049" i="12"/>
  <c r="T1049" i="12" s="1"/>
  <c r="AB1049" i="12" s="1"/>
  <c r="S1543" i="12"/>
  <c r="T1543" i="12" s="1"/>
  <c r="AB1543" i="12" s="1"/>
  <c r="S1895" i="12"/>
  <c r="T1895" i="12" s="1"/>
  <c r="AB1895" i="12" s="1"/>
  <c r="S562" i="12"/>
  <c r="T562" i="12" s="1"/>
  <c r="AB562" i="12" s="1"/>
  <c r="S1308" i="12"/>
  <c r="T1308" i="12" s="1"/>
  <c r="AB1308" i="12" s="1"/>
  <c r="S1361" i="12"/>
  <c r="T1361" i="12" s="1"/>
  <c r="AB1361" i="12" s="1"/>
  <c r="S1348" i="12"/>
  <c r="T1348" i="12" s="1"/>
  <c r="AB1348" i="12" s="1"/>
  <c r="AC1348" i="12" s="1"/>
  <c r="AD1348" i="12" s="1"/>
  <c r="S2378" i="12"/>
  <c r="T2378" i="12" s="1"/>
  <c r="AB2378" i="12" s="1"/>
  <c r="S2315" i="12"/>
  <c r="T2315" i="12" s="1"/>
  <c r="AB2315" i="12" s="1"/>
  <c r="S1292" i="12"/>
  <c r="T1292" i="12" s="1"/>
  <c r="AB1292" i="12" s="1"/>
  <c r="S1716" i="12"/>
  <c r="T1716" i="12" s="1"/>
  <c r="AB1716" i="12" s="1"/>
  <c r="S676" i="12"/>
  <c r="T676" i="12" s="1"/>
  <c r="AB676" i="12" s="1"/>
  <c r="S924" i="12"/>
  <c r="T924" i="12" s="1"/>
  <c r="AB924" i="12" s="1"/>
  <c r="S988" i="12"/>
  <c r="T988" i="12" s="1"/>
  <c r="AB988" i="12" s="1"/>
  <c r="S1370" i="12"/>
  <c r="T1370" i="12" s="1"/>
  <c r="AB1370" i="12" s="1"/>
  <c r="AC1370" i="12" s="1"/>
  <c r="AD1370" i="12" s="1"/>
  <c r="S1315" i="12"/>
  <c r="T1315" i="12" s="1"/>
  <c r="AB1315" i="12" s="1"/>
  <c r="S1887" i="12"/>
  <c r="T1887" i="12" s="1"/>
  <c r="AB1887" i="12" s="1"/>
  <c r="S935" i="12"/>
  <c r="T935" i="12" s="1"/>
  <c r="AB935" i="12" s="1"/>
  <c r="S917" i="12"/>
  <c r="T917" i="12" s="1"/>
  <c r="AB917" i="12" s="1"/>
  <c r="S496" i="12"/>
  <c r="T496" i="12" s="1"/>
  <c r="AB496" i="12" s="1"/>
  <c r="S862" i="12"/>
  <c r="T862" i="12" s="1"/>
  <c r="AB862" i="12" s="1"/>
  <c r="S620" i="12"/>
  <c r="T620" i="12" s="1"/>
  <c r="AB620" i="12" s="1"/>
  <c r="S981" i="12"/>
  <c r="T981" i="12" s="1"/>
  <c r="AB981" i="12" s="1"/>
  <c r="AC981" i="12" s="1"/>
  <c r="AD981" i="12" s="1"/>
  <c r="S834" i="12"/>
  <c r="T834" i="12" s="1"/>
  <c r="AB834" i="12" s="1"/>
  <c r="S1137" i="12"/>
  <c r="T1137" i="12" s="1"/>
  <c r="AB1137" i="12" s="1"/>
  <c r="S1143" i="12"/>
  <c r="T1143" i="12" s="1"/>
  <c r="AB1143" i="12" s="1"/>
  <c r="S1495" i="12"/>
  <c r="T1495" i="12" s="1"/>
  <c r="AB1495" i="12" s="1"/>
  <c r="S498" i="12"/>
  <c r="T498" i="12" s="1"/>
  <c r="AB498" i="12" s="1"/>
  <c r="S642" i="12"/>
  <c r="T642" i="12" s="1"/>
  <c r="AB642" i="12" s="1"/>
  <c r="S715" i="12"/>
  <c r="T715" i="12" s="1"/>
  <c r="AB715" i="12" s="1"/>
  <c r="S581" i="12"/>
  <c r="T581" i="12" s="1"/>
  <c r="AB581" i="12" s="1"/>
  <c r="AC581" i="12" s="1"/>
  <c r="AD581" i="12" s="1"/>
  <c r="S912" i="12"/>
  <c r="T912" i="12" s="1"/>
  <c r="AB912" i="12" s="1"/>
  <c r="S1244" i="12"/>
  <c r="T1244" i="12" s="1"/>
  <c r="AB1244" i="12" s="1"/>
  <c r="S1255" i="12"/>
  <c r="T1255" i="12" s="1"/>
  <c r="AB1255" i="12" s="1"/>
  <c r="S1406" i="12"/>
  <c r="T1406" i="12" s="1"/>
  <c r="AB1406" i="12" s="1"/>
  <c r="S1635" i="12"/>
  <c r="T1635" i="12" s="1"/>
  <c r="AB1635" i="12" s="1"/>
  <c r="S583" i="12"/>
  <c r="T583" i="12" s="1"/>
  <c r="AB583" i="12" s="1"/>
  <c r="S611" i="12"/>
  <c r="T611" i="12" s="1"/>
  <c r="AB611" i="12" s="1"/>
  <c r="S668" i="12"/>
  <c r="T668" i="12" s="1"/>
  <c r="AB668" i="12" s="1"/>
  <c r="AC668" i="12" s="1"/>
  <c r="AD668" i="12" s="1"/>
  <c r="S848" i="12"/>
  <c r="T848" i="12" s="1"/>
  <c r="AB848" i="12" s="1"/>
  <c r="S632" i="12"/>
  <c r="T632" i="12" s="1"/>
  <c r="AB632" i="12" s="1"/>
  <c r="S925" i="12"/>
  <c r="T925" i="12" s="1"/>
  <c r="AB925" i="12" s="1"/>
  <c r="S931" i="12"/>
  <c r="T931" i="12" s="1"/>
  <c r="AB931" i="12" s="1"/>
  <c r="S1096" i="12"/>
  <c r="T1096" i="12" s="1"/>
  <c r="AB1096" i="12" s="1"/>
  <c r="S1354" i="12"/>
  <c r="T1354" i="12" s="1"/>
  <c r="AB1354" i="12" s="1"/>
  <c r="S1870" i="12"/>
  <c r="T1870" i="12" s="1"/>
  <c r="AB1870" i="12" s="1"/>
  <c r="S223" i="12"/>
  <c r="T223" i="12" s="1"/>
  <c r="AB223" i="12" s="1"/>
  <c r="AC223" i="12" s="1"/>
  <c r="AD223" i="12" s="1"/>
  <c r="S385" i="12"/>
  <c r="T385" i="12" s="1"/>
  <c r="AB385" i="12" s="1"/>
  <c r="S169" i="12"/>
  <c r="T169" i="12" s="1"/>
  <c r="AB169" i="12" s="1"/>
  <c r="S202" i="12"/>
  <c r="T202" i="12" s="1"/>
  <c r="AB202" i="12" s="1"/>
  <c r="S322" i="12"/>
  <c r="T322" i="12" s="1"/>
  <c r="AB322" i="12" s="1"/>
  <c r="S215" i="12"/>
  <c r="T215" i="12" s="1"/>
  <c r="AB215" i="12" s="1"/>
  <c r="S362" i="12"/>
  <c r="T362" i="12" s="1"/>
  <c r="AB362" i="12" s="1"/>
  <c r="S278" i="12"/>
  <c r="T278" i="12" s="1"/>
  <c r="AB278" i="12" s="1"/>
  <c r="S614" i="12"/>
  <c r="T614" i="12" s="1"/>
  <c r="AB614" i="12" s="1"/>
  <c r="AC614" i="12" s="1"/>
  <c r="AD614" i="12" s="1"/>
  <c r="S244" i="12"/>
  <c r="T244" i="12" s="1"/>
  <c r="AB244" i="12" s="1"/>
  <c r="S457" i="12"/>
  <c r="T457" i="12" s="1"/>
  <c r="AB457" i="12" s="1"/>
  <c r="S416" i="12"/>
  <c r="T416" i="12" s="1"/>
  <c r="AB416" i="12" s="1"/>
  <c r="S283" i="12"/>
  <c r="T283" i="12" s="1"/>
  <c r="AB283" i="12" s="1"/>
  <c r="S299" i="12"/>
  <c r="T299" i="12" s="1"/>
  <c r="AB299" i="12" s="1"/>
  <c r="S634" i="12"/>
  <c r="T634" i="12" s="1"/>
  <c r="AB634" i="12" s="1"/>
  <c r="S493" i="12"/>
  <c r="T493" i="12" s="1"/>
  <c r="AB493" i="12" s="1"/>
  <c r="AC493" i="12" s="1"/>
  <c r="AD493" i="12" s="1"/>
  <c r="S347" i="12"/>
  <c r="T347" i="12" s="1"/>
  <c r="AB347" i="12" s="1"/>
  <c r="AC347" i="12" s="1"/>
  <c r="AD347" i="12" s="1"/>
  <c r="S291" i="12"/>
  <c r="T291" i="12" s="1"/>
  <c r="AB291" i="12" s="1"/>
  <c r="S186" i="12"/>
  <c r="T186" i="12" s="1"/>
  <c r="AB186" i="12" s="1"/>
  <c r="S469" i="12"/>
  <c r="T469" i="12" s="1"/>
  <c r="AB469" i="12" s="1"/>
  <c r="S751" i="12"/>
  <c r="T751" i="12" s="1"/>
  <c r="AB751" i="12" s="1"/>
  <c r="S659" i="12"/>
  <c r="T659" i="12" s="1"/>
  <c r="AB659" i="12" s="1"/>
  <c r="S552" i="12"/>
  <c r="T552" i="12" s="1"/>
  <c r="AB552" i="12" s="1"/>
  <c r="S839" i="12"/>
  <c r="T839" i="12" s="1"/>
  <c r="AB839" i="12" s="1"/>
  <c r="S336" i="12"/>
  <c r="T336" i="12" s="1"/>
  <c r="AB336" i="12" s="1"/>
  <c r="AC336" i="12" s="1"/>
  <c r="AD336" i="12" s="1"/>
  <c r="S508" i="12"/>
  <c r="T508" i="12" s="1"/>
  <c r="AB508" i="12" s="1"/>
  <c r="S399" i="12"/>
  <c r="T399" i="12" s="1"/>
  <c r="AB399" i="12" s="1"/>
  <c r="S565" i="12"/>
  <c r="T565" i="12" s="1"/>
  <c r="AB565" i="12" s="1"/>
  <c r="S564" i="12"/>
  <c r="T564" i="12" s="1"/>
  <c r="AB564" i="12" s="1"/>
  <c r="S557" i="12"/>
  <c r="T557" i="12" s="1"/>
  <c r="AB557" i="12" s="1"/>
  <c r="S513" i="12"/>
  <c r="T513" i="12" s="1"/>
  <c r="AB513" i="12" s="1"/>
  <c r="S817" i="12"/>
  <c r="T817" i="12" s="1"/>
  <c r="AB817" i="12" s="1"/>
  <c r="AC817" i="12" s="1"/>
  <c r="AD817" i="12" s="1"/>
  <c r="S794" i="12"/>
  <c r="T794" i="12" s="1"/>
  <c r="AB794" i="12" s="1"/>
  <c r="AC794" i="12" s="1"/>
  <c r="AD794" i="12" s="1"/>
  <c r="S690" i="12"/>
  <c r="T690" i="12" s="1"/>
  <c r="AB690" i="12" s="1"/>
  <c r="S728" i="12"/>
  <c r="T728" i="12" s="1"/>
  <c r="AB728" i="12" s="1"/>
  <c r="S907" i="12"/>
  <c r="T907" i="12" s="1"/>
  <c r="AB907" i="12" s="1"/>
  <c r="S1142" i="12"/>
  <c r="T1142" i="12" s="1"/>
  <c r="AB1142" i="12" s="1"/>
  <c r="S1139" i="12"/>
  <c r="T1139" i="12" s="1"/>
  <c r="AB1139" i="12" s="1"/>
  <c r="S958" i="12"/>
  <c r="T958" i="12" s="1"/>
  <c r="AB958" i="12" s="1"/>
  <c r="S878" i="12"/>
  <c r="T878" i="12" s="1"/>
  <c r="AB878" i="12" s="1"/>
  <c r="S1070" i="12"/>
  <c r="T1070" i="12" s="1"/>
  <c r="AB1070" i="12" s="1"/>
  <c r="S1311" i="12"/>
  <c r="T1311" i="12" s="1"/>
  <c r="AB1311" i="12" s="1"/>
  <c r="S1228" i="12"/>
  <c r="T1228" i="12" s="1"/>
  <c r="AB1228" i="12" s="1"/>
  <c r="S1482" i="12"/>
  <c r="T1482" i="12" s="1"/>
  <c r="AB1482" i="12" s="1"/>
  <c r="S1660" i="12"/>
  <c r="T1660" i="12" s="1"/>
  <c r="AB1660" i="12" s="1"/>
  <c r="S1736" i="12"/>
  <c r="T1736" i="12" s="1"/>
  <c r="AB1736" i="12" s="1"/>
  <c r="S2137" i="12"/>
  <c r="T2137" i="12" s="1"/>
  <c r="AB2137" i="12" s="1"/>
  <c r="S328" i="12"/>
  <c r="T328" i="12" s="1"/>
  <c r="AB328" i="12" s="1"/>
  <c r="AC328" i="12" s="1"/>
  <c r="AD328" i="12" s="1"/>
  <c r="S339" i="12"/>
  <c r="T339" i="12" s="1"/>
  <c r="AB339" i="12" s="1"/>
  <c r="AC339" i="12" s="1"/>
  <c r="AD339" i="12" s="1"/>
  <c r="S207" i="12"/>
  <c r="T207" i="12" s="1"/>
  <c r="AB207" i="12" s="1"/>
  <c r="S316" i="12"/>
  <c r="T316" i="12" s="1"/>
  <c r="AB316" i="12" s="1"/>
  <c r="S179" i="12"/>
  <c r="T179" i="12" s="1"/>
  <c r="AB179" i="12" s="1"/>
  <c r="S180" i="12"/>
  <c r="T180" i="12" s="1"/>
  <c r="AB180" i="12" s="1"/>
  <c r="S237" i="12"/>
  <c r="T237" i="12" s="1"/>
  <c r="AB237" i="12" s="1"/>
  <c r="S238" i="12"/>
  <c r="T238" i="12" s="1"/>
  <c r="AB238" i="12" s="1"/>
  <c r="S208" i="12"/>
  <c r="T208" i="12" s="1"/>
  <c r="AB208" i="12" s="1"/>
  <c r="S181" i="12"/>
  <c r="T181" i="12" s="1"/>
  <c r="AB181" i="12" s="1"/>
  <c r="AC181" i="12" s="1"/>
  <c r="AD181" i="12" s="1"/>
  <c r="S442" i="12"/>
  <c r="T442" i="12" s="1"/>
  <c r="AB442" i="12" s="1"/>
  <c r="S343" i="12"/>
  <c r="T343" i="12" s="1"/>
  <c r="AB343" i="12" s="1"/>
  <c r="S478" i="12"/>
  <c r="T478" i="12" s="1"/>
  <c r="AB478" i="12" s="1"/>
  <c r="S553" i="12"/>
  <c r="T553" i="12" s="1"/>
  <c r="AB553" i="12" s="1"/>
  <c r="S366" i="12"/>
  <c r="T366" i="12" s="1"/>
  <c r="AB366" i="12" s="1"/>
  <c r="S138" i="12"/>
  <c r="T138" i="12" s="1"/>
  <c r="AB138" i="12" s="1"/>
  <c r="S492" i="12"/>
  <c r="T492" i="12" s="1"/>
  <c r="AB492" i="12" s="1"/>
  <c r="S394" i="12"/>
  <c r="T394" i="12" s="1"/>
  <c r="AB394" i="12" s="1"/>
  <c r="AC394" i="12" s="1"/>
  <c r="AD394" i="12" s="1"/>
  <c r="S242" i="12"/>
  <c r="T242" i="12" s="1"/>
  <c r="AB242" i="12" s="1"/>
  <c r="S465" i="12"/>
  <c r="T465" i="12" s="1"/>
  <c r="AB465" i="12" s="1"/>
  <c r="S452" i="12"/>
  <c r="T452" i="12" s="1"/>
  <c r="AB452" i="12" s="1"/>
  <c r="S294" i="12"/>
  <c r="T294" i="12" s="1"/>
  <c r="AB294" i="12" s="1"/>
  <c r="S598" i="12"/>
  <c r="T598" i="12" s="1"/>
  <c r="AB598" i="12" s="1"/>
  <c r="S702" i="12"/>
  <c r="T702" i="12" s="1"/>
  <c r="AB702" i="12" s="1"/>
  <c r="S293" i="12"/>
  <c r="T293" i="12" s="1"/>
  <c r="AB293" i="12" s="1"/>
  <c r="S639" i="12"/>
  <c r="T639" i="12" s="1"/>
  <c r="AB639" i="12" s="1"/>
  <c r="AC639" i="12" s="1"/>
  <c r="AD639" i="12" s="1"/>
  <c r="S472" i="12"/>
  <c r="T472" i="12" s="1"/>
  <c r="AB472" i="12" s="1"/>
  <c r="S545" i="12"/>
  <c r="T545" i="12" s="1"/>
  <c r="AB545" i="12" s="1"/>
  <c r="S333" i="12"/>
  <c r="T333" i="12" s="1"/>
  <c r="AB333" i="12" s="1"/>
  <c r="S551" i="12"/>
  <c r="T551" i="12" s="1"/>
  <c r="AB551" i="12" s="1"/>
  <c r="S655" i="12"/>
  <c r="T655" i="12" s="1"/>
  <c r="AB655" i="12" s="1"/>
  <c r="S919" i="12"/>
  <c r="T919" i="12" s="1"/>
  <c r="AB919" i="12" s="1"/>
  <c r="S918" i="12"/>
  <c r="T918" i="12" s="1"/>
  <c r="AB918" i="12" s="1"/>
  <c r="S587" i="12"/>
  <c r="T587" i="12" s="1"/>
  <c r="AB587" i="12" s="1"/>
  <c r="AC587" i="12" s="1"/>
  <c r="AD587" i="12" s="1"/>
  <c r="S762" i="12"/>
  <c r="T762" i="12" s="1"/>
  <c r="AB762" i="12" s="1"/>
  <c r="S821" i="12"/>
  <c r="T821" i="12" s="1"/>
  <c r="AB821" i="12" s="1"/>
  <c r="S1119" i="12"/>
  <c r="T1119" i="12" s="1"/>
  <c r="AB1119" i="12" s="1"/>
  <c r="S995" i="12"/>
  <c r="T995" i="12" s="1"/>
  <c r="AB995" i="12" s="1"/>
  <c r="S897" i="12"/>
  <c r="T897" i="12" s="1"/>
  <c r="AB897" i="12" s="1"/>
  <c r="S748" i="12"/>
  <c r="T748" i="12" s="1"/>
  <c r="AB748" i="12" s="1"/>
  <c r="S1218" i="12"/>
  <c r="T1218" i="12" s="1"/>
  <c r="AB1218" i="12" s="1"/>
  <c r="S1250" i="12"/>
  <c r="T1250" i="12" s="1"/>
  <c r="AB1250" i="12" s="1"/>
  <c r="AC1250" i="12" s="1"/>
  <c r="AD1250" i="12" s="1"/>
  <c r="S1340" i="12"/>
  <c r="T1340" i="12" s="1"/>
  <c r="AB1340" i="12" s="1"/>
  <c r="S1260" i="12"/>
  <c r="T1260" i="12" s="1"/>
  <c r="AB1260" i="12" s="1"/>
  <c r="S1493" i="12"/>
  <c r="T1493" i="12" s="1"/>
  <c r="AB1493" i="12" s="1"/>
  <c r="S1753" i="12"/>
  <c r="T1753" i="12" s="1"/>
  <c r="AB1753" i="12" s="1"/>
  <c r="S2138" i="12"/>
  <c r="T2138" i="12" s="1"/>
  <c r="AB2138" i="12" s="1"/>
  <c r="S406" i="12"/>
  <c r="T406" i="12" s="1"/>
  <c r="AB406" i="12" s="1"/>
  <c r="S266" i="12"/>
  <c r="T266" i="12" s="1"/>
  <c r="AB266" i="12" s="1"/>
  <c r="AC266" i="12" s="1"/>
  <c r="AD266" i="12" s="1"/>
  <c r="S233" i="12"/>
  <c r="T233" i="12" s="1"/>
  <c r="AB233" i="12" s="1"/>
  <c r="AC233" i="12" s="1"/>
  <c r="AD233" i="12" s="1"/>
  <c r="S268" i="12"/>
  <c r="T268" i="12" s="1"/>
  <c r="AB268" i="12" s="1"/>
  <c r="S227" i="12"/>
  <c r="T227" i="12" s="1"/>
  <c r="AB227" i="12" s="1"/>
  <c r="S163" i="12"/>
  <c r="T163" i="12" s="1"/>
  <c r="AB163" i="12" s="1"/>
  <c r="S137" i="12"/>
  <c r="T137" i="12" s="1"/>
  <c r="AB137" i="12" s="1"/>
  <c r="S142" i="12"/>
  <c r="T142" i="12" s="1"/>
  <c r="AB142" i="12" s="1"/>
  <c r="S477" i="12"/>
  <c r="T477" i="12" s="1"/>
  <c r="AB477" i="12" s="1"/>
  <c r="S247" i="12"/>
  <c r="T247" i="12" s="1"/>
  <c r="AB247" i="12" s="1"/>
  <c r="S707" i="12"/>
  <c r="T707" i="12" s="1"/>
  <c r="AB707" i="12" s="1"/>
  <c r="AC707" i="12" s="1"/>
  <c r="AD707" i="12" s="1"/>
  <c r="S531" i="12"/>
  <c r="T531" i="12" s="1"/>
  <c r="AB531" i="12" s="1"/>
  <c r="S373" i="12"/>
  <c r="T373" i="12" s="1"/>
  <c r="AB373" i="12" s="1"/>
  <c r="S443" i="12"/>
  <c r="T443" i="12" s="1"/>
  <c r="AB443" i="12" s="1"/>
  <c r="S325" i="12"/>
  <c r="T325" i="12" s="1"/>
  <c r="AB325" i="12" s="1"/>
  <c r="S369" i="12"/>
  <c r="T369" i="12" s="1"/>
  <c r="AB369" i="12" s="1"/>
  <c r="S543" i="12"/>
  <c r="T543" i="12" s="1"/>
  <c r="AB543" i="12" s="1"/>
  <c r="S483" i="12"/>
  <c r="T483" i="12" s="1"/>
  <c r="AB483" i="12" s="1"/>
  <c r="S466" i="12"/>
  <c r="T466" i="12" s="1"/>
  <c r="AB466" i="12" s="1"/>
  <c r="AC466" i="12" s="1"/>
  <c r="AD466" i="12" s="1"/>
  <c r="S387" i="12"/>
  <c r="T387" i="12" s="1"/>
  <c r="AB387" i="12" s="1"/>
  <c r="S311" i="12"/>
  <c r="T311" i="12" s="1"/>
  <c r="AB311" i="12" s="1"/>
  <c r="S767" i="12"/>
  <c r="T767" i="12" s="1"/>
  <c r="AB767" i="12" s="1"/>
  <c r="S582" i="12"/>
  <c r="T582" i="12" s="1"/>
  <c r="AB582" i="12" s="1"/>
  <c r="S476" i="12"/>
  <c r="T476" i="12" s="1"/>
  <c r="AB476" i="12" s="1"/>
  <c r="S626" i="12"/>
  <c r="T626" i="12" s="1"/>
  <c r="AB626" i="12" s="1"/>
  <c r="S621" i="12"/>
  <c r="T621" i="12" s="1"/>
  <c r="AB621" i="12" s="1"/>
  <c r="S658" i="12"/>
  <c r="T658" i="12" s="1"/>
  <c r="AB658" i="12" s="1"/>
  <c r="AC658" i="12" s="1"/>
  <c r="AD658" i="12" s="1"/>
  <c r="S321" i="12"/>
  <c r="T321" i="12" s="1"/>
  <c r="AB321" i="12" s="1"/>
  <c r="S302" i="12"/>
  <c r="T302" i="12" s="1"/>
  <c r="AB302" i="12" s="1"/>
  <c r="S602" i="12"/>
  <c r="T602" i="12" s="1"/>
  <c r="AB602" i="12" s="1"/>
  <c r="S666" i="12"/>
  <c r="T666" i="12" s="1"/>
  <c r="AB666" i="12" s="1"/>
  <c r="S927" i="12"/>
  <c r="T927" i="12" s="1"/>
  <c r="AB927" i="12" s="1"/>
  <c r="S854" i="12"/>
  <c r="T854" i="12" s="1"/>
  <c r="AB854" i="12" s="1"/>
  <c r="S776" i="12"/>
  <c r="T776" i="12" s="1"/>
  <c r="AB776" i="12" s="1"/>
  <c r="AC776" i="12" s="1"/>
  <c r="AD776" i="12" s="1"/>
  <c r="S548" i="12"/>
  <c r="T548" i="12" s="1"/>
  <c r="AB548" i="12" s="1"/>
  <c r="AC548" i="12" s="1"/>
  <c r="AD548" i="12" s="1"/>
  <c r="S961" i="12"/>
  <c r="T961" i="12" s="1"/>
  <c r="AB961" i="12" s="1"/>
  <c r="S1072" i="12"/>
  <c r="T1072" i="12" s="1"/>
  <c r="AB1072" i="12" s="1"/>
  <c r="S743" i="12"/>
  <c r="T743" i="12" s="1"/>
  <c r="AB743" i="12" s="1"/>
  <c r="S1014" i="12"/>
  <c r="T1014" i="12" s="1"/>
  <c r="AB1014" i="12" s="1"/>
  <c r="S999" i="12"/>
  <c r="T999" i="12" s="1"/>
  <c r="AB999" i="12" s="1"/>
  <c r="S1145" i="12"/>
  <c r="T1145" i="12" s="1"/>
  <c r="AB1145" i="12" s="1"/>
  <c r="S1192" i="12"/>
  <c r="T1192" i="12" s="1"/>
  <c r="AB1192" i="12" s="1"/>
  <c r="S1388" i="12"/>
  <c r="T1388" i="12" s="1"/>
  <c r="AB1388" i="12" s="1"/>
  <c r="AC1388" i="12" s="1"/>
  <c r="AD1388" i="12" s="1"/>
  <c r="S1399" i="12"/>
  <c r="T1399" i="12" s="1"/>
  <c r="AB1399" i="12" s="1"/>
  <c r="S1549" i="12"/>
  <c r="T1549" i="12" s="1"/>
  <c r="AB1549" i="12" s="1"/>
  <c r="S1926" i="12"/>
  <c r="T1926" i="12" s="1"/>
  <c r="AB1926" i="12" s="1"/>
  <c r="S2641" i="12"/>
  <c r="T2641" i="12" s="1"/>
  <c r="AB2641" i="12" s="1"/>
  <c r="S219" i="12"/>
  <c r="T219" i="12" s="1"/>
  <c r="AB219" i="12" s="1"/>
  <c r="S196" i="12"/>
  <c r="T196" i="12" s="1"/>
  <c r="AB196" i="12" s="1"/>
  <c r="S331" i="12"/>
  <c r="T331" i="12" s="1"/>
  <c r="AB331" i="12" s="1"/>
  <c r="AC331" i="12" s="1"/>
  <c r="AD331" i="12" s="1"/>
  <c r="S194" i="12"/>
  <c r="T194" i="12" s="1"/>
  <c r="AB194" i="12" s="1"/>
  <c r="AC194" i="12" s="1"/>
  <c r="AD194" i="12" s="1"/>
  <c r="S149" i="12"/>
  <c r="T149" i="12" s="1"/>
  <c r="AB149" i="12" s="1"/>
  <c r="S258" i="12"/>
  <c r="T258" i="12" s="1"/>
  <c r="AB258" i="12" s="1"/>
  <c r="S348" i="12"/>
  <c r="T348" i="12" s="1"/>
  <c r="AB348" i="12" s="1"/>
  <c r="S150" i="12"/>
  <c r="T150" i="12" s="1"/>
  <c r="AB150" i="12" s="1"/>
  <c r="S507" i="12"/>
  <c r="T507" i="12" s="1"/>
  <c r="AB507" i="12" s="1"/>
  <c r="S296" i="12"/>
  <c r="T296" i="12" s="1"/>
  <c r="AB296" i="12" s="1"/>
  <c r="S259" i="12"/>
  <c r="T259" i="12" s="1"/>
  <c r="AB259" i="12" s="1"/>
  <c r="S384" i="12"/>
  <c r="T384" i="12" s="1"/>
  <c r="AB384" i="12" s="1"/>
  <c r="AC384" i="12" s="1"/>
  <c r="AD384" i="12" s="1"/>
  <c r="S260" i="12"/>
  <c r="T260" i="12" s="1"/>
  <c r="AB260" i="12" s="1"/>
  <c r="S415" i="12"/>
  <c r="T415" i="12" s="1"/>
  <c r="AB415" i="12" s="1"/>
  <c r="S439" i="12"/>
  <c r="T439" i="12" s="1"/>
  <c r="AB439" i="12" s="1"/>
  <c r="S511" i="12"/>
  <c r="T511" i="12" s="1"/>
  <c r="AB511" i="12" s="1"/>
  <c r="S515" i="12"/>
  <c r="T515" i="12" s="1"/>
  <c r="AB515" i="12" s="1"/>
  <c r="S353" i="12"/>
  <c r="T353" i="12" s="1"/>
  <c r="AB353" i="12" s="1"/>
  <c r="S605" i="12"/>
  <c r="T605" i="12" s="1"/>
  <c r="AB605" i="12" s="1"/>
  <c r="S717" i="12"/>
  <c r="T717" i="12" s="1"/>
  <c r="AB717" i="12" s="1"/>
  <c r="AC717" i="12" s="1"/>
  <c r="AD717" i="12" s="1"/>
  <c r="S428" i="12"/>
  <c r="T428" i="12" s="1"/>
  <c r="AB428" i="12" s="1"/>
  <c r="S220" i="12"/>
  <c r="T220" i="12" s="1"/>
  <c r="AB220" i="12" s="1"/>
  <c r="S649" i="12"/>
  <c r="T649" i="12" s="1"/>
  <c r="AB649" i="12" s="1"/>
  <c r="S549" i="12"/>
  <c r="T549" i="12" s="1"/>
  <c r="AB549" i="12" s="1"/>
  <c r="S424" i="12"/>
  <c r="T424" i="12" s="1"/>
  <c r="AB424" i="12" s="1"/>
  <c r="S651" i="12"/>
  <c r="T651" i="12" s="1"/>
  <c r="AB651" i="12" s="1"/>
  <c r="S679" i="12"/>
  <c r="T679" i="12" s="1"/>
  <c r="AB679" i="12" s="1"/>
  <c r="S556" i="12"/>
  <c r="T556" i="12" s="1"/>
  <c r="AB556" i="12" s="1"/>
  <c r="AC556" i="12" s="1"/>
  <c r="AD556" i="12" s="1"/>
  <c r="S504" i="12"/>
  <c r="T504" i="12" s="1"/>
  <c r="AB504" i="12" s="1"/>
  <c r="S523" i="12"/>
  <c r="T523" i="12" s="1"/>
  <c r="AB523" i="12" s="1"/>
  <c r="S612" i="12"/>
  <c r="T612" i="12" s="1"/>
  <c r="AB612" i="12" s="1"/>
  <c r="S694" i="12"/>
  <c r="T694" i="12" s="1"/>
  <c r="AB694" i="12" s="1"/>
  <c r="S926" i="12"/>
  <c r="T926" i="12" s="1"/>
  <c r="AB926" i="12" s="1"/>
  <c r="S561" i="12"/>
  <c r="T561" i="12" s="1"/>
  <c r="AB561" i="12" s="1"/>
  <c r="S512" i="12"/>
  <c r="T512" i="12" s="1"/>
  <c r="AB512" i="12" s="1"/>
  <c r="AC512" i="12" s="1"/>
  <c r="AD512" i="12" s="1"/>
  <c r="S757" i="12"/>
  <c r="T757" i="12" s="1"/>
  <c r="AB757" i="12" s="1"/>
  <c r="AC757" i="12" s="1"/>
  <c r="AD757" i="12" s="1"/>
  <c r="S1155" i="12"/>
  <c r="T1155" i="12" s="1"/>
  <c r="AB1155" i="12" s="1"/>
  <c r="S733" i="12"/>
  <c r="T733" i="12" s="1"/>
  <c r="AB733" i="12" s="1"/>
  <c r="S778" i="12"/>
  <c r="T778" i="12" s="1"/>
  <c r="AB778" i="12" s="1"/>
  <c r="S890" i="12"/>
  <c r="T890" i="12" s="1"/>
  <c r="AB890" i="12" s="1"/>
  <c r="S990" i="12"/>
  <c r="T990" i="12" s="1"/>
  <c r="AB990" i="12" s="1"/>
  <c r="S1347" i="12"/>
  <c r="T1347" i="12" s="1"/>
  <c r="AB1347" i="12" s="1"/>
  <c r="S1151" i="12"/>
  <c r="T1151" i="12" s="1"/>
  <c r="AB1151" i="12" s="1"/>
  <c r="S1191" i="12"/>
  <c r="T1191" i="12" s="1"/>
  <c r="AB1191" i="12" s="1"/>
  <c r="S1239" i="12"/>
  <c r="T1239" i="12" s="1"/>
  <c r="AB1239" i="12" s="1"/>
  <c r="S1587" i="12"/>
  <c r="T1587" i="12" s="1"/>
  <c r="AB1587" i="12" s="1"/>
  <c r="S1952" i="12"/>
  <c r="T1952" i="12" s="1"/>
  <c r="AB1952" i="12" s="1"/>
  <c r="S3094" i="12"/>
  <c r="T3094" i="12" s="1"/>
  <c r="AB3094" i="12" s="1"/>
  <c r="S134" i="12"/>
  <c r="T134" i="12" s="1"/>
  <c r="AB134" i="12" s="1"/>
  <c r="S136" i="12"/>
  <c r="T136" i="12" s="1"/>
  <c r="AB136" i="12" s="1"/>
  <c r="S401" i="12"/>
  <c r="T401" i="12" s="1"/>
  <c r="AB401" i="12" s="1"/>
  <c r="AC401" i="12" s="1"/>
  <c r="AD401" i="12" s="1"/>
  <c r="S231" i="12"/>
  <c r="T231" i="12" s="1"/>
  <c r="AB231" i="12" s="1"/>
  <c r="AC231" i="12" s="1"/>
  <c r="AD231" i="12" s="1"/>
  <c r="S133" i="12"/>
  <c r="T133" i="12" s="1"/>
  <c r="AB133" i="12" s="1"/>
  <c r="S187" i="12"/>
  <c r="T187" i="12" s="1"/>
  <c r="AB187" i="12" s="1"/>
  <c r="S225" i="12"/>
  <c r="T225" i="12" s="1"/>
  <c r="AB225" i="12" s="1"/>
  <c r="S263" i="12"/>
  <c r="T263" i="12" s="1"/>
  <c r="AB263" i="12" s="1"/>
  <c r="S158" i="12"/>
  <c r="T158" i="12" s="1"/>
  <c r="AB158" i="12" s="1"/>
  <c r="S421" i="12"/>
  <c r="T421" i="12" s="1"/>
  <c r="AB421" i="12" s="1"/>
  <c r="S255" i="12"/>
  <c r="T255" i="12" s="1"/>
  <c r="AB255" i="12" s="1"/>
  <c r="S389" i="12"/>
  <c r="T389" i="12" s="1"/>
  <c r="AB389" i="12" s="1"/>
  <c r="AC389" i="12" s="1"/>
  <c r="AD389" i="12" s="1"/>
  <c r="S350" i="12"/>
  <c r="T350" i="12" s="1"/>
  <c r="AB350" i="12" s="1"/>
  <c r="S337" i="12"/>
  <c r="T337" i="12" s="1"/>
  <c r="AB337" i="12" s="1"/>
  <c r="S326" i="12"/>
  <c r="T326" i="12" s="1"/>
  <c r="AB326" i="12" s="1"/>
  <c r="S482" i="12"/>
  <c r="T482" i="12" s="1"/>
  <c r="AB482" i="12" s="1"/>
  <c r="S454" i="12"/>
  <c r="T454" i="12" s="1"/>
  <c r="AB454" i="12" s="1"/>
  <c r="S550" i="12"/>
  <c r="T550" i="12" s="1"/>
  <c r="AB550" i="12" s="1"/>
  <c r="S759" i="12"/>
  <c r="T759" i="12" s="1"/>
  <c r="AB759" i="12" s="1"/>
  <c r="AC759" i="12" s="1"/>
  <c r="AD759" i="12" s="1"/>
  <c r="S139" i="12"/>
  <c r="T139" i="12" s="1"/>
  <c r="AB139" i="12" s="1"/>
  <c r="AC139" i="12" s="1"/>
  <c r="AD139" i="12" s="1"/>
  <c r="S335" i="12"/>
  <c r="T335" i="12" s="1"/>
  <c r="AB335" i="12" s="1"/>
  <c r="S426" i="12"/>
  <c r="T426" i="12" s="1"/>
  <c r="AB426" i="12" s="1"/>
  <c r="S631" i="12"/>
  <c r="T631" i="12" s="1"/>
  <c r="AB631" i="12" s="1"/>
  <c r="S450" i="12"/>
  <c r="T450" i="12" s="1"/>
  <c r="AB450" i="12" s="1"/>
  <c r="S777" i="12"/>
  <c r="T777" i="12" s="1"/>
  <c r="AB777" i="12" s="1"/>
  <c r="S698" i="12"/>
  <c r="T698" i="12" s="1"/>
  <c r="AB698" i="12" s="1"/>
  <c r="S681" i="12"/>
  <c r="T681" i="12" s="1"/>
  <c r="AB681" i="12" s="1"/>
  <c r="S592" i="12"/>
  <c r="T592" i="12" s="1"/>
  <c r="AB592" i="12" s="1"/>
  <c r="AC592" i="12" s="1"/>
  <c r="AD592" i="12" s="1"/>
  <c r="S517" i="12"/>
  <c r="T517" i="12" s="1"/>
  <c r="AB517" i="12" s="1"/>
  <c r="S506" i="12"/>
  <c r="T506" i="12" s="1"/>
  <c r="AB506" i="12" s="1"/>
  <c r="S585" i="12"/>
  <c r="T585" i="12" s="1"/>
  <c r="AB585" i="12" s="1"/>
  <c r="S648" i="12"/>
  <c r="T648" i="12" s="1"/>
  <c r="AB648" i="12" s="1"/>
  <c r="S763" i="12"/>
  <c r="T763" i="12" s="1"/>
  <c r="AB763" i="12" s="1"/>
  <c r="S683" i="12"/>
  <c r="T683" i="12" s="1"/>
  <c r="AB683" i="12" s="1"/>
  <c r="S589" i="12"/>
  <c r="T589" i="12" s="1"/>
  <c r="AB589" i="12" s="1"/>
  <c r="AC589" i="12" s="1"/>
  <c r="AD589" i="12" s="1"/>
  <c r="S663" i="12"/>
  <c r="T663" i="12" s="1"/>
  <c r="AB663" i="12" s="1"/>
  <c r="AC663" i="12" s="1"/>
  <c r="AD663" i="12" s="1"/>
  <c r="S932" i="12"/>
  <c r="T932" i="12" s="1"/>
  <c r="AB932" i="12" s="1"/>
  <c r="S771" i="12"/>
  <c r="T771" i="12" s="1"/>
  <c r="AB771" i="12" s="1"/>
  <c r="S781" i="12"/>
  <c r="T781" i="12" s="1"/>
  <c r="AB781" i="12" s="1"/>
  <c r="S1006" i="12"/>
  <c r="T1006" i="12" s="1"/>
  <c r="AB1006" i="12" s="1"/>
  <c r="S1316" i="12"/>
  <c r="T1316" i="12" s="1"/>
  <c r="AB1316" i="12" s="1"/>
  <c r="S1211" i="12"/>
  <c r="T1211" i="12" s="1"/>
  <c r="AB1211" i="12" s="1"/>
  <c r="S1123" i="12"/>
  <c r="T1123" i="12" s="1"/>
  <c r="AB1123" i="12" s="1"/>
  <c r="S1268" i="12"/>
  <c r="T1268" i="12" s="1"/>
  <c r="AB1268" i="12" s="1"/>
  <c r="AC1268" i="12" s="1"/>
  <c r="AD1268" i="12" s="1"/>
  <c r="S1638" i="12"/>
  <c r="T1638" i="12" s="1"/>
  <c r="AB1638" i="12" s="1"/>
  <c r="S1430" i="12"/>
  <c r="T1430" i="12" s="1"/>
  <c r="AB1430" i="12" s="1"/>
  <c r="S1923" i="12"/>
  <c r="T1923" i="12" s="1"/>
  <c r="AB1923" i="12" s="1"/>
  <c r="S229" i="12"/>
  <c r="T229" i="12" s="1"/>
  <c r="AB229" i="12" s="1"/>
  <c r="S269" i="12"/>
  <c r="T269" i="12" s="1"/>
  <c r="AB269" i="12" s="1"/>
  <c r="S232" i="12"/>
  <c r="T232" i="12" s="1"/>
  <c r="AB232" i="12" s="1"/>
  <c r="S491" i="12"/>
  <c r="T491" i="12" s="1"/>
  <c r="AB491" i="12" s="1"/>
  <c r="AC491" i="12" s="1"/>
  <c r="AD491" i="12" s="1"/>
  <c r="S177" i="12"/>
  <c r="T177" i="12" s="1"/>
  <c r="AB177" i="12" s="1"/>
  <c r="AC177" i="12" s="1"/>
  <c r="AD177" i="12" s="1"/>
  <c r="S274" i="12"/>
  <c r="T274" i="12" s="1"/>
  <c r="AB274" i="12" s="1"/>
  <c r="S358" i="12"/>
  <c r="T358" i="12" s="1"/>
  <c r="AB358" i="12" s="1"/>
  <c r="S525" i="12"/>
  <c r="T525" i="12" s="1"/>
  <c r="AB525" i="12" s="1"/>
  <c r="S203" i="12"/>
  <c r="T203" i="12" s="1"/>
  <c r="AB203" i="12" s="1"/>
  <c r="S193" i="12"/>
  <c r="T193" i="12" s="1"/>
  <c r="AB193" i="12" s="1"/>
  <c r="S170" i="12"/>
  <c r="T170" i="12" s="1"/>
  <c r="AB170" i="12" s="1"/>
  <c r="S344" i="12"/>
  <c r="T344" i="12" s="1"/>
  <c r="AB344" i="12" s="1"/>
  <c r="S368" i="12"/>
  <c r="T368" i="12" s="1"/>
  <c r="AB368" i="12" s="1"/>
  <c r="AC368" i="12" s="1"/>
  <c r="AD368" i="12" s="1"/>
  <c r="S330" i="12"/>
  <c r="T330" i="12" s="1"/>
  <c r="AB330" i="12" s="1"/>
  <c r="S272" i="12"/>
  <c r="T272" i="12" s="1"/>
  <c r="AB272" i="12" s="1"/>
  <c r="S527" i="12"/>
  <c r="T527" i="12" s="1"/>
  <c r="AB527" i="12" s="1"/>
  <c r="S277" i="12"/>
  <c r="T277" i="12" s="1"/>
  <c r="AB277" i="12" s="1"/>
  <c r="S377" i="12"/>
  <c r="T377" i="12" s="1"/>
  <c r="AB377" i="12" s="1"/>
  <c r="S432" i="12"/>
  <c r="T432" i="12" s="1"/>
  <c r="AB432" i="12" s="1"/>
  <c r="S354" i="12"/>
  <c r="T354" i="12" s="1"/>
  <c r="AB354" i="12" s="1"/>
  <c r="AC354" i="12" s="1"/>
  <c r="AD354" i="12" s="1"/>
  <c r="S434" i="12"/>
  <c r="T434" i="12" s="1"/>
  <c r="AB434" i="12" s="1"/>
  <c r="AC434" i="12" s="1"/>
  <c r="AD434" i="12" s="1"/>
  <c r="S304" i="12"/>
  <c r="T304" i="12" s="1"/>
  <c r="AB304" i="12" s="1"/>
  <c r="S661" i="12"/>
  <c r="T661" i="12" s="1"/>
  <c r="AB661" i="12" s="1"/>
  <c r="S447" i="12"/>
  <c r="T447" i="12" s="1"/>
  <c r="AB447" i="12" s="1"/>
  <c r="S596" i="12"/>
  <c r="T596" i="12" s="1"/>
  <c r="AB596" i="12" s="1"/>
  <c r="S568" i="12"/>
  <c r="T568" i="12" s="1"/>
  <c r="AB568" i="12" s="1"/>
  <c r="S526" i="12"/>
  <c r="T526" i="12" s="1"/>
  <c r="AB526" i="12" s="1"/>
  <c r="S699" i="12"/>
  <c r="T699" i="12" s="1"/>
  <c r="AB699" i="12" s="1"/>
  <c r="S684" i="12"/>
  <c r="T684" i="12" s="1"/>
  <c r="AB684" i="12" s="1"/>
  <c r="AC684" i="12" s="1"/>
  <c r="AD684" i="12" s="1"/>
  <c r="S573" i="12"/>
  <c r="T573" i="12" s="1"/>
  <c r="AB573" i="12" s="1"/>
  <c r="S554" i="12"/>
  <c r="T554" i="12" s="1"/>
  <c r="AB554" i="12" s="1"/>
  <c r="S898" i="12"/>
  <c r="T898" i="12" s="1"/>
  <c r="AB898" i="12" s="1"/>
  <c r="S537" i="12"/>
  <c r="T537" i="12" s="1"/>
  <c r="AB537" i="12" s="1"/>
  <c r="S669" i="12"/>
  <c r="T669" i="12" s="1"/>
  <c r="AB669" i="12" s="1"/>
  <c r="S1071" i="12"/>
  <c r="T1071" i="12" s="1"/>
  <c r="AB1071" i="12" s="1"/>
  <c r="S746" i="12"/>
  <c r="T746" i="12" s="1"/>
  <c r="AB746" i="12" s="1"/>
  <c r="AC746" i="12" s="1"/>
  <c r="AD746" i="12" s="1"/>
  <c r="S1048" i="12"/>
  <c r="T1048" i="12" s="1"/>
  <c r="AB1048" i="12" s="1"/>
  <c r="AC1048" i="12" s="1"/>
  <c r="AD1048" i="12" s="1"/>
  <c r="S1021" i="12"/>
  <c r="T1021" i="12" s="1"/>
  <c r="AB1021" i="12" s="1"/>
  <c r="S1001" i="12"/>
  <c r="T1001" i="12" s="1"/>
  <c r="AB1001" i="12" s="1"/>
  <c r="S723" i="12"/>
  <c r="T723" i="12" s="1"/>
  <c r="AB723" i="12" s="1"/>
  <c r="S1034" i="12"/>
  <c r="T1034" i="12" s="1"/>
  <c r="AB1034" i="12" s="1"/>
  <c r="S1332" i="12"/>
  <c r="T1332" i="12" s="1"/>
  <c r="AB1332" i="12" s="1"/>
  <c r="S1111" i="12"/>
  <c r="T1111" i="12" s="1"/>
  <c r="AB1111" i="12" s="1"/>
  <c r="S1494" i="12"/>
  <c r="T1494" i="12" s="1"/>
  <c r="AB1494" i="12" s="1"/>
  <c r="S1540" i="12"/>
  <c r="T1540" i="12" s="1"/>
  <c r="AB1540" i="12" s="1"/>
  <c r="AC1540" i="12" s="1"/>
  <c r="AD1540" i="12" s="1"/>
  <c r="S1625" i="12"/>
  <c r="T1625" i="12" s="1"/>
  <c r="AB1625" i="12" s="1"/>
  <c r="S1728" i="12"/>
  <c r="T1728" i="12" s="1"/>
  <c r="AB1728" i="12" s="1"/>
  <c r="S832" i="12"/>
  <c r="T832" i="12" s="1"/>
  <c r="AB832" i="12" s="1"/>
  <c r="S796" i="12"/>
  <c r="T796" i="12" s="1"/>
  <c r="AB796" i="12" s="1"/>
  <c r="S1046" i="12"/>
  <c r="T1046" i="12" s="1"/>
  <c r="AB1046" i="12" s="1"/>
  <c r="S1190" i="12"/>
  <c r="T1190" i="12" s="1"/>
  <c r="AB1190" i="12" s="1"/>
  <c r="S1020" i="12"/>
  <c r="T1020" i="12" s="1"/>
  <c r="AB1020" i="12" s="1"/>
  <c r="S1277" i="12"/>
  <c r="T1277" i="12" s="1"/>
  <c r="AB1277" i="12" s="1"/>
  <c r="AC1277" i="12" s="1"/>
  <c r="AD1277" i="12" s="1"/>
  <c r="S1578" i="12"/>
  <c r="T1578" i="12" s="1"/>
  <c r="AB1578" i="12" s="1"/>
  <c r="S1774" i="12"/>
  <c r="T1774" i="12" s="1"/>
  <c r="AB1774" i="12" s="1"/>
  <c r="S1914" i="12"/>
  <c r="T1914" i="12" s="1"/>
  <c r="AB1914" i="12" s="1"/>
  <c r="S155" i="12"/>
  <c r="T155" i="12" s="1"/>
  <c r="AB155" i="12" s="1"/>
  <c r="S183" i="12"/>
  <c r="T183" i="12" s="1"/>
  <c r="AB183" i="12" s="1"/>
  <c r="S218" i="12"/>
  <c r="T218" i="12" s="1"/>
  <c r="AB218" i="12" s="1"/>
  <c r="S140" i="12"/>
  <c r="T140" i="12" s="1"/>
  <c r="AB140" i="12" s="1"/>
  <c r="S159" i="12"/>
  <c r="T159" i="12" s="1"/>
  <c r="AB159" i="12" s="1"/>
  <c r="AC159" i="12" s="1"/>
  <c r="AD159" i="12" s="1"/>
  <c r="S148" i="12"/>
  <c r="T148" i="12" s="1"/>
  <c r="AB148" i="12" s="1"/>
  <c r="S214" i="12"/>
  <c r="T214" i="12" s="1"/>
  <c r="AB214" i="12" s="1"/>
  <c r="S355" i="12"/>
  <c r="T355" i="12" s="1"/>
  <c r="AB355" i="12" s="1"/>
  <c r="S235" i="12"/>
  <c r="T235" i="12" s="1"/>
  <c r="AB235" i="12" s="1"/>
  <c r="S287" i="12"/>
  <c r="T287" i="12" s="1"/>
  <c r="AB287" i="12" s="1"/>
  <c r="S446" i="12"/>
  <c r="T446" i="12" s="1"/>
  <c r="AB446" i="12" s="1"/>
  <c r="S403" i="12"/>
  <c r="T403" i="12" s="1"/>
  <c r="AB403" i="12" s="1"/>
  <c r="S444" i="12"/>
  <c r="T444" i="12" s="1"/>
  <c r="AB444" i="12" s="1"/>
  <c r="AC444" i="12" s="1"/>
  <c r="AD444" i="12" s="1"/>
  <c r="S490" i="12"/>
  <c r="T490" i="12" s="1"/>
  <c r="AB490" i="12" s="1"/>
  <c r="S489" i="12"/>
  <c r="T489" i="12" s="1"/>
  <c r="AB489" i="12" s="1"/>
  <c r="S295" i="12"/>
  <c r="T295" i="12" s="1"/>
  <c r="AB295" i="12" s="1"/>
  <c r="S474" i="12"/>
  <c r="T474" i="12" s="1"/>
  <c r="AB474" i="12" s="1"/>
  <c r="S312" i="12"/>
  <c r="T312" i="12" s="1"/>
  <c r="AB312" i="12" s="1"/>
  <c r="S486" i="12"/>
  <c r="T486" i="12" s="1"/>
  <c r="AB486" i="12" s="1"/>
  <c r="S376" i="12"/>
  <c r="T376" i="12" s="1"/>
  <c r="AB376" i="12" s="1"/>
  <c r="S390" i="12"/>
  <c r="T390" i="12" s="1"/>
  <c r="AB390" i="12" s="1"/>
  <c r="AC390" i="12" s="1"/>
  <c r="AD390" i="12" s="1"/>
  <c r="S359" i="12"/>
  <c r="T359" i="12" s="1"/>
  <c r="AB359" i="12" s="1"/>
  <c r="S524" i="12"/>
  <c r="T524" i="12" s="1"/>
  <c r="AB524" i="12" s="1"/>
  <c r="S672" i="12"/>
  <c r="T672" i="12" s="1"/>
  <c r="AB672" i="12" s="1"/>
  <c r="S734" i="12"/>
  <c r="T734" i="12" s="1"/>
  <c r="AB734" i="12" s="1"/>
  <c r="S279" i="12"/>
  <c r="T279" i="12" s="1"/>
  <c r="AB279" i="12" s="1"/>
  <c r="S332" i="12"/>
  <c r="T332" i="12" s="1"/>
  <c r="AB332" i="12" s="1"/>
  <c r="S828" i="12"/>
  <c r="T828" i="12" s="1"/>
  <c r="AB828" i="12" s="1"/>
  <c r="AC828" i="12" s="1"/>
  <c r="AD828" i="12" s="1"/>
  <c r="S703" i="12"/>
  <c r="T703" i="12" s="1"/>
  <c r="AB703" i="12" s="1"/>
  <c r="AC703" i="12" s="1"/>
  <c r="AD703" i="12" s="1"/>
  <c r="S361" i="12"/>
  <c r="T361" i="12" s="1"/>
  <c r="AB361" i="12" s="1"/>
  <c r="S275" i="12"/>
  <c r="T275" i="12" s="1"/>
  <c r="AB275" i="12" s="1"/>
  <c r="S600" i="12"/>
  <c r="T600" i="12" s="1"/>
  <c r="AB600" i="12" s="1"/>
  <c r="S805" i="12"/>
  <c r="T805" i="12" s="1"/>
  <c r="AB805" i="12" s="1"/>
  <c r="S940" i="12"/>
  <c r="T940" i="12" s="1"/>
  <c r="AB940" i="12" s="1"/>
  <c r="S807" i="12"/>
  <c r="T807" i="12" s="1"/>
  <c r="AB807" i="12" s="1"/>
  <c r="S804" i="12"/>
  <c r="T804" i="12" s="1"/>
  <c r="AB804" i="12" s="1"/>
  <c r="S962" i="12"/>
  <c r="T962" i="12" s="1"/>
  <c r="AB962" i="12" s="1"/>
  <c r="AC962" i="12" s="1"/>
  <c r="AD962" i="12" s="1"/>
  <c r="S1204" i="12"/>
  <c r="T1204" i="12" s="1"/>
  <c r="AB1204" i="12" s="1"/>
  <c r="S964" i="12"/>
  <c r="T964" i="12" s="1"/>
  <c r="AB964" i="12" s="1"/>
  <c r="S1092" i="12"/>
  <c r="T1092" i="12" s="1"/>
  <c r="AB1092" i="12" s="1"/>
  <c r="S1058" i="12"/>
  <c r="T1058" i="12" s="1"/>
  <c r="AB1058" i="12" s="1"/>
  <c r="S1223" i="12"/>
  <c r="T1223" i="12" s="1"/>
  <c r="AB1223" i="12" s="1"/>
  <c r="S1200" i="12"/>
  <c r="T1200" i="12" s="1"/>
  <c r="AB1200" i="12" s="1"/>
  <c r="S1374" i="12"/>
  <c r="T1374" i="12" s="1"/>
  <c r="AB1374" i="12" s="1"/>
  <c r="AC1374" i="12" s="1"/>
  <c r="AD1374" i="12" s="1"/>
  <c r="S1641" i="12"/>
  <c r="T1641" i="12" s="1"/>
  <c r="AB1641" i="12" s="1"/>
  <c r="AC1641" i="12" s="1"/>
  <c r="AD1641" i="12" s="1"/>
  <c r="S1623" i="12"/>
  <c r="T1623" i="12" s="1"/>
  <c r="AB1623" i="12" s="1"/>
  <c r="S2064" i="12"/>
  <c r="T2064" i="12" s="1"/>
  <c r="AB2064" i="12" s="1"/>
  <c r="S473" i="12"/>
  <c r="T473" i="12" s="1"/>
  <c r="AB473" i="12" s="1"/>
  <c r="S201" i="12"/>
  <c r="T201" i="12" s="1"/>
  <c r="AB201" i="12" s="1"/>
  <c r="S188" i="12"/>
  <c r="T188" i="12" s="1"/>
  <c r="AB188" i="12" s="1"/>
  <c r="S182" i="12"/>
  <c r="T182" i="12" s="1"/>
  <c r="AB182" i="12" s="1"/>
  <c r="S323" i="12"/>
  <c r="T323" i="12" s="1"/>
  <c r="AB323" i="12" s="1"/>
  <c r="S257" i="12"/>
  <c r="T257" i="12" s="1"/>
  <c r="AB257" i="12" s="1"/>
  <c r="AC257" i="12" s="1"/>
  <c r="AD257" i="12" s="1"/>
  <c r="S239" i="12"/>
  <c r="T239" i="12" s="1"/>
  <c r="AB239" i="12" s="1"/>
  <c r="S197" i="12"/>
  <c r="T197" i="12" s="1"/>
  <c r="AB197" i="12" s="1"/>
  <c r="S172" i="12"/>
  <c r="T172" i="12" s="1"/>
  <c r="AB172" i="12" s="1"/>
  <c r="S254" i="12"/>
  <c r="T254" i="12" s="1"/>
  <c r="AB254" i="12" s="1"/>
  <c r="S455" i="12"/>
  <c r="T455" i="12" s="1"/>
  <c r="AB455" i="12" s="1"/>
  <c r="S423" i="12"/>
  <c r="T423" i="12" s="1"/>
  <c r="AB423" i="12" s="1"/>
  <c r="S393" i="12"/>
  <c r="T393" i="12" s="1"/>
  <c r="AB393" i="12" s="1"/>
  <c r="AC393" i="12" s="1"/>
  <c r="AD393" i="12" s="1"/>
  <c r="S190" i="12"/>
  <c r="T190" i="12" s="1"/>
  <c r="AB190" i="12" s="1"/>
  <c r="AC190" i="12" s="1"/>
  <c r="AD190" i="12" s="1"/>
  <c r="S397" i="12"/>
  <c r="T397" i="12" s="1"/>
  <c r="AB397" i="12" s="1"/>
  <c r="S147" i="12"/>
  <c r="T147" i="12" s="1"/>
  <c r="AB147" i="12" s="1"/>
  <c r="S505" i="12"/>
  <c r="T505" i="12" s="1"/>
  <c r="AB505" i="12" s="1"/>
  <c r="S479" i="12"/>
  <c r="T479" i="12" s="1"/>
  <c r="AB479" i="12" s="1"/>
  <c r="S577" i="12"/>
  <c r="T577" i="12" s="1"/>
  <c r="AB577" i="12" s="1"/>
  <c r="S534" i="12"/>
  <c r="T534" i="12" s="1"/>
  <c r="AB534" i="12" s="1"/>
  <c r="S468" i="12"/>
  <c r="T468" i="12" s="1"/>
  <c r="AB468" i="12" s="1"/>
  <c r="S313" i="12"/>
  <c r="T313" i="12" s="1"/>
  <c r="AB313" i="12" s="1"/>
  <c r="AC313" i="12" s="1"/>
  <c r="AD313" i="12" s="1"/>
  <c r="S519" i="12"/>
  <c r="T519" i="12" s="1"/>
  <c r="AB519" i="12" s="1"/>
  <c r="S622" i="12"/>
  <c r="T622" i="12" s="1"/>
  <c r="AB622" i="12" s="1"/>
  <c r="S544" i="12"/>
  <c r="T544" i="12" s="1"/>
  <c r="AB544" i="12" s="1"/>
  <c r="S647" i="12"/>
  <c r="T647" i="12" s="1"/>
  <c r="AB647" i="12" s="1"/>
  <c r="S374" i="12"/>
  <c r="T374" i="12" s="1"/>
  <c r="AB374" i="12" s="1"/>
  <c r="S725" i="12"/>
  <c r="T725" i="12" s="1"/>
  <c r="AB725" i="12" s="1"/>
  <c r="S764" i="12"/>
  <c r="T764" i="12" s="1"/>
  <c r="AB764" i="12" s="1"/>
  <c r="AC764" i="12" s="1"/>
  <c r="AD764" i="12" s="1"/>
  <c r="S563" i="12"/>
  <c r="T563" i="12" s="1"/>
  <c r="AB563" i="12" s="1"/>
  <c r="AC563" i="12" s="1"/>
  <c r="AD563" i="12" s="1"/>
  <c r="S349" i="12"/>
  <c r="T349" i="12" s="1"/>
  <c r="AB349" i="12" s="1"/>
  <c r="S540" i="12"/>
  <c r="T540" i="12" s="1"/>
  <c r="AB540" i="12" s="1"/>
  <c r="S840" i="12"/>
  <c r="T840" i="12" s="1"/>
  <c r="AB840" i="12" s="1"/>
  <c r="S833" i="12"/>
  <c r="T833" i="12" s="1"/>
  <c r="AB833" i="12" s="1"/>
  <c r="S849" i="12"/>
  <c r="T849" i="12" s="1"/>
  <c r="AB849" i="12" s="1"/>
  <c r="S1091" i="12"/>
  <c r="T1091" i="12" s="1"/>
  <c r="AB1091" i="12" s="1"/>
  <c r="S1041" i="12"/>
  <c r="T1041" i="12" s="1"/>
  <c r="AB1041" i="12" s="1"/>
  <c r="S1037" i="12"/>
  <c r="T1037" i="12" s="1"/>
  <c r="AB1037" i="12" s="1"/>
  <c r="S1054" i="12"/>
  <c r="T1054" i="12" s="1"/>
  <c r="AB1054" i="12" s="1"/>
  <c r="S963" i="12"/>
  <c r="T963" i="12" s="1"/>
  <c r="AB963" i="12" s="1"/>
  <c r="S1134" i="12"/>
  <c r="T1134" i="12" s="1"/>
  <c r="AB1134" i="12" s="1"/>
  <c r="S1136" i="12"/>
  <c r="T1136" i="12" s="1"/>
  <c r="AB1136" i="12" s="1"/>
  <c r="S1127" i="12"/>
  <c r="T1127" i="12" s="1"/>
  <c r="AB1127" i="12" s="1"/>
  <c r="S1273" i="12"/>
  <c r="T1273" i="12" s="1"/>
  <c r="AB1273" i="12" s="1"/>
  <c r="S1565" i="12"/>
  <c r="T1565" i="12" s="1"/>
  <c r="AB1565" i="12" s="1"/>
  <c r="AC1565" i="12" s="1"/>
  <c r="AD1565" i="12" s="1"/>
  <c r="S1737" i="12"/>
  <c r="T1737" i="12" s="1"/>
  <c r="AB1737" i="12" s="1"/>
  <c r="AC1737" i="12" s="1"/>
  <c r="AD1737" i="12" s="1"/>
  <c r="S1875" i="12"/>
  <c r="T1875" i="12" s="1"/>
  <c r="AB1875" i="12" s="1"/>
  <c r="S487" i="12"/>
  <c r="T487" i="12" s="1"/>
  <c r="AB487" i="12" s="1"/>
  <c r="S624" i="12"/>
  <c r="T624" i="12" s="1"/>
  <c r="AB624" i="12" s="1"/>
  <c r="S538" i="12"/>
  <c r="T538" i="12" s="1"/>
  <c r="AB538" i="12" s="1"/>
  <c r="S597" i="12"/>
  <c r="T597" i="12" s="1"/>
  <c r="AB597" i="12" s="1"/>
  <c r="S696" i="12"/>
  <c r="T696" i="12" s="1"/>
  <c r="AB696" i="12" s="1"/>
  <c r="S843" i="12"/>
  <c r="T843" i="12" s="1"/>
  <c r="AB843" i="12" s="1"/>
  <c r="S956" i="12"/>
  <c r="T956" i="12" s="1"/>
  <c r="AB956" i="12" s="1"/>
  <c r="AC956" i="12" s="1"/>
  <c r="AD956" i="12" s="1"/>
  <c r="S730" i="12"/>
  <c r="T730" i="12" s="1"/>
  <c r="AB730" i="12" s="1"/>
  <c r="S667" i="12"/>
  <c r="T667" i="12" s="1"/>
  <c r="AB667" i="12" s="1"/>
  <c r="S591" i="12"/>
  <c r="T591" i="12" s="1"/>
  <c r="AB591" i="12" s="1"/>
  <c r="S747" i="12"/>
  <c r="T747" i="12" s="1"/>
  <c r="AB747" i="12" s="1"/>
  <c r="S906" i="12"/>
  <c r="T906" i="12" s="1"/>
  <c r="AB906" i="12" s="1"/>
  <c r="S837" i="12"/>
  <c r="T837" i="12" s="1"/>
  <c r="AB837" i="12" s="1"/>
  <c r="S1124" i="12"/>
  <c r="T1124" i="12" s="1"/>
  <c r="AB1124" i="12" s="1"/>
  <c r="S1011" i="12"/>
  <c r="T1011" i="12" s="1"/>
  <c r="AB1011" i="12" s="1"/>
  <c r="AC1011" i="12" s="1"/>
  <c r="AD1011" i="12" s="1"/>
  <c r="S941" i="12"/>
  <c r="T941" i="12" s="1"/>
  <c r="AB941" i="12" s="1"/>
  <c r="S815" i="12"/>
  <c r="T815" i="12" s="1"/>
  <c r="AB815" i="12" s="1"/>
  <c r="S1160" i="12"/>
  <c r="T1160" i="12" s="1"/>
  <c r="AB1160" i="12" s="1"/>
  <c r="S783" i="12"/>
  <c r="T783" i="12" s="1"/>
  <c r="AB783" i="12" s="1"/>
  <c r="S1209" i="12"/>
  <c r="T1209" i="12" s="1"/>
  <c r="AB1209" i="12" s="1"/>
  <c r="S1000" i="12"/>
  <c r="T1000" i="12" s="1"/>
  <c r="AB1000" i="12" s="1"/>
  <c r="S1158" i="12"/>
  <c r="T1158" i="12" s="1"/>
  <c r="AB1158" i="12" s="1"/>
  <c r="S1019" i="12"/>
  <c r="T1019" i="12" s="1"/>
  <c r="AB1019" i="12" s="1"/>
  <c r="AC1019" i="12" s="1"/>
  <c r="AD1019" i="12" s="1"/>
  <c r="S1422" i="12"/>
  <c r="T1422" i="12" s="1"/>
  <c r="AB1422" i="12" s="1"/>
  <c r="S1159" i="12"/>
  <c r="T1159" i="12" s="1"/>
  <c r="AB1159" i="12" s="1"/>
  <c r="S1078" i="12"/>
  <c r="T1078" i="12" s="1"/>
  <c r="AB1078" i="12" s="1"/>
  <c r="S1296" i="12"/>
  <c r="T1296" i="12" s="1"/>
  <c r="AB1296" i="12" s="1"/>
  <c r="S1293" i="12"/>
  <c r="T1293" i="12" s="1"/>
  <c r="AB1293" i="12" s="1"/>
  <c r="S1299" i="12"/>
  <c r="T1299" i="12" s="1"/>
  <c r="AB1299" i="12" s="1"/>
  <c r="S1490" i="12"/>
  <c r="T1490" i="12" s="1"/>
  <c r="AB1490" i="12" s="1"/>
  <c r="AC1490" i="12" s="1"/>
  <c r="AD1490" i="12" s="1"/>
  <c r="S1243" i="12"/>
  <c r="T1243" i="12" s="1"/>
  <c r="AB1243" i="12" s="1"/>
  <c r="AC1243" i="12" s="1"/>
  <c r="AD1243" i="12" s="1"/>
  <c r="S1396" i="12"/>
  <c r="T1396" i="12" s="1"/>
  <c r="AB1396" i="12" s="1"/>
  <c r="S1517" i="12"/>
  <c r="T1517" i="12" s="1"/>
  <c r="AB1517" i="12" s="1"/>
  <c r="S1505" i="12"/>
  <c r="T1505" i="12" s="1"/>
  <c r="AB1505" i="12" s="1"/>
  <c r="S1463" i="12"/>
  <c r="T1463" i="12" s="1"/>
  <c r="AB1463" i="12" s="1"/>
  <c r="S1812" i="12"/>
  <c r="T1812" i="12" s="1"/>
  <c r="AB1812" i="12" s="1"/>
  <c r="S1936" i="12"/>
  <c r="T1936" i="12" s="1"/>
  <c r="AB1936" i="12" s="1"/>
  <c r="S1905" i="12"/>
  <c r="T1905" i="12" s="1"/>
  <c r="AB1905" i="12" s="1"/>
  <c r="S1882" i="12"/>
  <c r="T1882" i="12" s="1"/>
  <c r="AB1882" i="12" s="1"/>
  <c r="AC1882" i="12" s="1"/>
  <c r="AD1882" i="12" s="1"/>
  <c r="S2152" i="12"/>
  <c r="T2152" i="12" s="1"/>
  <c r="AB2152" i="12" s="1"/>
  <c r="S2755" i="12"/>
  <c r="T2755" i="12" s="1"/>
  <c r="AB2755" i="12" s="1"/>
  <c r="S1068" i="12"/>
  <c r="T1068" i="12" s="1"/>
  <c r="AB1068" i="12" s="1"/>
  <c r="S1320" i="12"/>
  <c r="T1320" i="12" s="1"/>
  <c r="AB1320" i="12" s="1"/>
  <c r="S1334" i="12"/>
  <c r="T1334" i="12" s="1"/>
  <c r="AB1334" i="12" s="1"/>
  <c r="S1410" i="12"/>
  <c r="T1410" i="12" s="1"/>
  <c r="AB1410" i="12" s="1"/>
  <c r="S1470" i="12"/>
  <c r="T1470" i="12" s="1"/>
  <c r="AB1470" i="12" s="1"/>
  <c r="AC1470" i="12" s="1"/>
  <c r="AD1470" i="12" s="1"/>
  <c r="S1556" i="12"/>
  <c r="T1556" i="12" s="1"/>
  <c r="AB1556" i="12" s="1"/>
  <c r="AC1556" i="12" s="1"/>
  <c r="AD1556" i="12" s="1"/>
  <c r="S1532" i="12"/>
  <c r="T1532" i="12" s="1"/>
  <c r="AB1532" i="12" s="1"/>
  <c r="S1461" i="12"/>
  <c r="T1461" i="12" s="1"/>
  <c r="AB1461" i="12" s="1"/>
  <c r="S1678" i="12"/>
  <c r="T1678" i="12" s="1"/>
  <c r="AB1678" i="12" s="1"/>
  <c r="S1806" i="12"/>
  <c r="T1806" i="12" s="1"/>
  <c r="AB1806" i="12" s="1"/>
  <c r="S1819" i="12"/>
  <c r="T1819" i="12" s="1"/>
  <c r="AB1819" i="12" s="1"/>
  <c r="S1908" i="12"/>
  <c r="T1908" i="12" s="1"/>
  <c r="AB1908" i="12" s="1"/>
  <c r="S1943" i="12"/>
  <c r="T1943" i="12" s="1"/>
  <c r="AB1943" i="12" s="1"/>
  <c r="S2156" i="12"/>
  <c r="T2156" i="12" s="1"/>
  <c r="AB2156" i="12" s="1"/>
  <c r="AC2156" i="12" s="1"/>
  <c r="AD2156" i="12" s="1"/>
  <c r="S3647" i="12"/>
  <c r="T3647" i="12" s="1"/>
  <c r="AB3647" i="12" s="1"/>
  <c r="S3007" i="12"/>
  <c r="T3007" i="12" s="1"/>
  <c r="AB3007" i="12" s="1"/>
  <c r="S2715" i="12"/>
  <c r="T2715" i="12" s="1"/>
  <c r="AB2715" i="12" s="1"/>
  <c r="S2379" i="12"/>
  <c r="T2379" i="12" s="1"/>
  <c r="AB2379" i="12" s="1"/>
  <c r="S2316" i="12"/>
  <c r="T2316" i="12" s="1"/>
  <c r="AB2316" i="12" s="1"/>
  <c r="S2243" i="12"/>
  <c r="T2243" i="12" s="1"/>
  <c r="AB2243" i="12" s="1"/>
  <c r="S2199" i="12"/>
  <c r="T2199" i="12" s="1"/>
  <c r="AB2199" i="12" s="1"/>
  <c r="AC2199" i="12" s="1"/>
  <c r="AD2199" i="12" s="1"/>
  <c r="S1992" i="12"/>
  <c r="T1992" i="12" s="1"/>
  <c r="AB1992" i="12" s="1"/>
  <c r="AC1992" i="12" s="1"/>
  <c r="AD1992" i="12" s="1"/>
  <c r="S1993" i="12"/>
  <c r="T1993" i="12" s="1"/>
  <c r="AB1993" i="12" s="1"/>
  <c r="S1977" i="12"/>
  <c r="T1977" i="12" s="1"/>
  <c r="AB1977" i="12" s="1"/>
  <c r="S2013" i="12"/>
  <c r="T2013" i="12" s="1"/>
  <c r="AB2013" i="12" s="1"/>
  <c r="S1765" i="12"/>
  <c r="T1765" i="12" s="1"/>
  <c r="AB1765" i="12" s="1"/>
  <c r="S1612" i="12"/>
  <c r="T1612" i="12" s="1"/>
  <c r="AB1612" i="12" s="1"/>
  <c r="S1781" i="12"/>
  <c r="T1781" i="12" s="1"/>
  <c r="AB1781" i="12" s="1"/>
  <c r="S1983" i="12"/>
  <c r="T1983" i="12" s="1"/>
  <c r="AB1983" i="12" s="1"/>
  <c r="S1792" i="12"/>
  <c r="T1792" i="12" s="1"/>
  <c r="AB1792" i="12" s="1"/>
  <c r="AC1792" i="12" s="1"/>
  <c r="AD1792" i="12" s="1"/>
  <c r="S1859" i="12"/>
  <c r="T1859" i="12" s="1"/>
  <c r="AB1859" i="12" s="1"/>
  <c r="S1727" i="12"/>
  <c r="T1727" i="12" s="1"/>
  <c r="AB1727" i="12" s="1"/>
  <c r="S1913" i="12"/>
  <c r="T1913" i="12" s="1"/>
  <c r="AB1913" i="12" s="1"/>
  <c r="S1710" i="12"/>
  <c r="T1710" i="12" s="1"/>
  <c r="AB1710" i="12" s="1"/>
  <c r="S1711" i="12"/>
  <c r="T1711" i="12" s="1"/>
  <c r="AB1711" i="12" s="1"/>
  <c r="S1644" i="12"/>
  <c r="T1644" i="12" s="1"/>
  <c r="AB1644" i="12" s="1"/>
  <c r="S1762" i="12"/>
  <c r="T1762" i="12" s="1"/>
  <c r="AB1762" i="12" s="1"/>
  <c r="S1606" i="12"/>
  <c r="T1606" i="12" s="1"/>
  <c r="AB1606" i="12" s="1"/>
  <c r="AC1606" i="12" s="1"/>
  <c r="AD1606" i="12" s="1"/>
  <c r="S1709" i="12"/>
  <c r="T1709" i="12" s="1"/>
  <c r="AB1709" i="12" s="1"/>
  <c r="S1803" i="12"/>
  <c r="T1803" i="12" s="1"/>
  <c r="AB1803" i="12" s="1"/>
  <c r="S1717" i="12"/>
  <c r="T1717" i="12" s="1"/>
  <c r="AB1717" i="12" s="1"/>
  <c r="S1616" i="12"/>
  <c r="T1616" i="12" s="1"/>
  <c r="AB1616" i="12" s="1"/>
  <c r="S1450" i="12"/>
  <c r="T1450" i="12" s="1"/>
  <c r="AB1450" i="12" s="1"/>
  <c r="S1594" i="12"/>
  <c r="T1594" i="12" s="1"/>
  <c r="AB1594" i="12" s="1"/>
  <c r="S1504" i="12"/>
  <c r="T1504" i="12" s="1"/>
  <c r="AB1504" i="12" s="1"/>
  <c r="S1580" i="12"/>
  <c r="T1580" i="12" s="1"/>
  <c r="AB1580" i="12" s="1"/>
  <c r="AC1580" i="12" s="1"/>
  <c r="AD1580" i="12" s="1"/>
  <c r="S1615" i="12"/>
  <c r="T1615" i="12" s="1"/>
  <c r="AB1615" i="12" s="1"/>
  <c r="S1533" i="12"/>
  <c r="T1533" i="12" s="1"/>
  <c r="AB1533" i="12" s="1"/>
  <c r="S1525" i="12"/>
  <c r="T1525" i="12" s="1"/>
  <c r="AB1525" i="12" s="1"/>
  <c r="S1457" i="12"/>
  <c r="T1457" i="12" s="1"/>
  <c r="AB1457" i="12" s="1"/>
  <c r="S1557" i="12"/>
  <c r="T1557" i="12" s="1"/>
  <c r="AB1557" i="12" s="1"/>
  <c r="S1449" i="12"/>
  <c r="T1449" i="12" s="1"/>
  <c r="AB1449" i="12" s="1"/>
  <c r="S1393" i="12"/>
  <c r="T1393" i="12" s="1"/>
  <c r="AB1393" i="12" s="1"/>
  <c r="AC1393" i="12" s="1"/>
  <c r="AD1393" i="12" s="1"/>
  <c r="S1232" i="12"/>
  <c r="T1232" i="12" s="1"/>
  <c r="AB1232" i="12" s="1"/>
  <c r="AC1232" i="12" s="1"/>
  <c r="AD1232" i="12" s="1"/>
  <c r="S1227" i="12"/>
  <c r="T1227" i="12" s="1"/>
  <c r="AB1227" i="12" s="1"/>
  <c r="S1473" i="12"/>
  <c r="T1473" i="12" s="1"/>
  <c r="AB1473" i="12" s="1"/>
  <c r="S1326" i="12"/>
  <c r="T1326" i="12" s="1"/>
  <c r="AB1326" i="12" s="1"/>
  <c r="S1383" i="12"/>
  <c r="T1383" i="12" s="1"/>
  <c r="AB1383" i="12" s="1"/>
  <c r="S1236" i="12"/>
  <c r="T1236" i="12" s="1"/>
  <c r="AB1236" i="12" s="1"/>
  <c r="S1480" i="12"/>
  <c r="T1480" i="12" s="1"/>
  <c r="AB1480" i="12" s="1"/>
  <c r="S1421" i="12"/>
  <c r="T1421" i="12" s="1"/>
  <c r="AB1421" i="12" s="1"/>
  <c r="S1380" i="12"/>
  <c r="T1380" i="12" s="1"/>
  <c r="AB1380" i="12" s="1"/>
  <c r="AC1380" i="12" s="1"/>
  <c r="AD1380" i="12" s="1"/>
  <c r="S1411" i="12"/>
  <c r="T1411" i="12" s="1"/>
  <c r="AB1411" i="12" s="1"/>
  <c r="S1024" i="12"/>
  <c r="T1024" i="12" s="1"/>
  <c r="AB1024" i="12" s="1"/>
  <c r="S1358" i="12"/>
  <c r="T1358" i="12" s="1"/>
  <c r="AB1358" i="12" s="1"/>
  <c r="S1129" i="12"/>
  <c r="T1129" i="12" s="1"/>
  <c r="AB1129" i="12" s="1"/>
  <c r="S1149" i="12"/>
  <c r="T1149" i="12" s="1"/>
  <c r="AB1149" i="12" s="1"/>
  <c r="S1343" i="12"/>
  <c r="T1343" i="12" s="1"/>
  <c r="AB1343" i="12" s="1"/>
  <c r="S951" i="12"/>
  <c r="T951" i="12" s="1"/>
  <c r="AB951" i="12" s="1"/>
  <c r="S1118" i="12"/>
  <c r="T1118" i="12" s="1"/>
  <c r="AB1118" i="12" s="1"/>
  <c r="AC1118" i="12" s="1"/>
  <c r="AD1118" i="12" s="1"/>
  <c r="S1238" i="12"/>
  <c r="T1238" i="12" s="1"/>
  <c r="AB1238" i="12" s="1"/>
  <c r="S959" i="12"/>
  <c r="T959" i="12" s="1"/>
  <c r="AB959" i="12" s="1"/>
  <c r="S1256" i="12"/>
  <c r="T1256" i="12" s="1"/>
  <c r="AB1256" i="12" s="1"/>
  <c r="S1060" i="12"/>
  <c r="T1060" i="12" s="1"/>
  <c r="AB1060" i="12" s="1"/>
  <c r="S1300" i="12"/>
  <c r="T1300" i="12" s="1"/>
  <c r="AB1300" i="12" s="1"/>
  <c r="S1385" i="12"/>
  <c r="T1385" i="12" s="1"/>
  <c r="AB1385" i="12" s="1"/>
  <c r="S943" i="12"/>
  <c r="T943" i="12" s="1"/>
  <c r="AB943" i="12" s="1"/>
  <c r="S922" i="12"/>
  <c r="T922" i="12" s="1"/>
  <c r="AB922" i="12" s="1"/>
  <c r="AC922" i="12" s="1"/>
  <c r="AD922" i="12" s="1"/>
  <c r="S1102" i="12"/>
  <c r="T1102" i="12" s="1"/>
  <c r="AB1102" i="12" s="1"/>
  <c r="S1056" i="12"/>
  <c r="T1056" i="12" s="1"/>
  <c r="AB1056" i="12" s="1"/>
  <c r="S1106" i="12"/>
  <c r="T1106" i="12" s="1"/>
  <c r="AB1106" i="12" s="1"/>
  <c r="S972" i="12"/>
  <c r="T972" i="12" s="1"/>
  <c r="AB972" i="12" s="1"/>
  <c r="S1087" i="12"/>
  <c r="T1087" i="12" s="1"/>
  <c r="AB1087" i="12" s="1"/>
  <c r="S1117" i="12"/>
  <c r="T1117" i="12" s="1"/>
  <c r="AB1117" i="12" s="1"/>
  <c r="S996" i="12"/>
  <c r="T996" i="12" s="1"/>
  <c r="AB996" i="12" s="1"/>
  <c r="AC996" i="12" s="1"/>
  <c r="AD996" i="12" s="1"/>
  <c r="S1035" i="12"/>
  <c r="T1035" i="12" s="1"/>
  <c r="AB1035" i="12" s="1"/>
  <c r="AC1035" i="12" s="1"/>
  <c r="AD1035" i="12" s="1"/>
  <c r="S1013" i="12"/>
  <c r="T1013" i="12" s="1"/>
  <c r="AB1013" i="12" s="1"/>
  <c r="S861" i="12"/>
  <c r="T861" i="12" s="1"/>
  <c r="AB861" i="12" s="1"/>
  <c r="S750" i="12"/>
  <c r="T750" i="12" s="1"/>
  <c r="AB750" i="12" s="1"/>
  <c r="S711" i="12"/>
  <c r="T711" i="12" s="1"/>
  <c r="AB711" i="12" s="1"/>
  <c r="S514" i="12"/>
  <c r="T514" i="12" s="1"/>
  <c r="AB514" i="12" s="1"/>
  <c r="S896" i="12"/>
  <c r="T896" i="12" s="1"/>
  <c r="AB896" i="12" s="1"/>
  <c r="S755" i="12"/>
  <c r="T755" i="12" s="1"/>
  <c r="AB755" i="12" s="1"/>
  <c r="S754" i="12"/>
  <c r="T754" i="12" s="1"/>
  <c r="AB754" i="12" s="1"/>
  <c r="AC754" i="12" s="1"/>
  <c r="AD754" i="12" s="1"/>
  <c r="S814" i="12"/>
  <c r="T814" i="12" s="1"/>
  <c r="AB814" i="12" s="1"/>
  <c r="S801" i="12"/>
  <c r="T801" i="12" s="1"/>
  <c r="AB801" i="12" s="1"/>
  <c r="S555" i="12"/>
  <c r="T555" i="12" s="1"/>
  <c r="AB555" i="12" s="1"/>
  <c r="S533" i="12"/>
  <c r="T533" i="12" s="1"/>
  <c r="AB533" i="12" s="1"/>
  <c r="S810" i="12"/>
  <c r="T810" i="12" s="1"/>
  <c r="AB810" i="12" s="1"/>
  <c r="S673" i="12"/>
  <c r="T673" i="12" s="1"/>
  <c r="AB673" i="12" s="1"/>
  <c r="S3074" i="12"/>
  <c r="T3074" i="12" s="1"/>
  <c r="AB3074" i="12" s="1"/>
  <c r="AC3074" i="12" s="1"/>
  <c r="AD3074" i="12" s="1"/>
  <c r="S2731" i="12"/>
  <c r="T2731" i="12" s="1"/>
  <c r="AB2731" i="12" s="1"/>
  <c r="AC2731" i="12" s="1"/>
  <c r="AD2731" i="12" s="1"/>
  <c r="S2282" i="12"/>
  <c r="T2282" i="12" s="1"/>
  <c r="AB2282" i="12" s="1"/>
  <c r="S2448" i="12"/>
  <c r="T2448" i="12" s="1"/>
  <c r="AB2448" i="12" s="1"/>
  <c r="S2252" i="12"/>
  <c r="T2252" i="12" s="1"/>
  <c r="AB2252" i="12" s="1"/>
  <c r="S2109" i="12"/>
  <c r="T2109" i="12" s="1"/>
  <c r="AB2109" i="12" s="1"/>
  <c r="S2136" i="12"/>
  <c r="T2136" i="12" s="1"/>
  <c r="AB2136" i="12" s="1"/>
  <c r="S2031" i="12"/>
  <c r="T2031" i="12" s="1"/>
  <c r="AB2031" i="12" s="1"/>
  <c r="S1988" i="12"/>
  <c r="T1988" i="12" s="1"/>
  <c r="AB1988" i="12" s="1"/>
  <c r="S1949" i="12"/>
  <c r="T1949" i="12" s="1"/>
  <c r="AB1949" i="12" s="1"/>
  <c r="AC1949" i="12" s="1"/>
  <c r="AD1949" i="12" s="1"/>
  <c r="S1878" i="12"/>
  <c r="T1878" i="12" s="1"/>
  <c r="AB1878" i="12" s="1"/>
  <c r="S1611" i="12"/>
  <c r="T1611" i="12" s="1"/>
  <c r="AB1611" i="12" s="1"/>
  <c r="S1763" i="12"/>
  <c r="T1763" i="12" s="1"/>
  <c r="AB1763" i="12" s="1"/>
  <c r="S1836" i="12"/>
  <c r="T1836" i="12" s="1"/>
  <c r="AB1836" i="12" s="1"/>
  <c r="S1886" i="12"/>
  <c r="T1886" i="12" s="1"/>
  <c r="AB1886" i="12" s="1"/>
  <c r="S1851" i="12"/>
  <c r="T1851" i="12" s="1"/>
  <c r="AB1851" i="12" s="1"/>
  <c r="S1779" i="12"/>
  <c r="T1779" i="12" s="1"/>
  <c r="AB1779" i="12" s="1"/>
  <c r="AC1779" i="12" s="1"/>
  <c r="AD1779" i="12" s="1"/>
  <c r="S1865" i="12"/>
  <c r="T1865" i="12" s="1"/>
  <c r="AB1865" i="12" s="1"/>
  <c r="AC1865" i="12" s="1"/>
  <c r="AD1865" i="12" s="1"/>
  <c r="S1805" i="12"/>
  <c r="T1805" i="12" s="1"/>
  <c r="AB1805" i="12" s="1"/>
  <c r="S1784" i="12"/>
  <c r="T1784" i="12" s="1"/>
  <c r="AB1784" i="12" s="1"/>
  <c r="S1786" i="12"/>
  <c r="T1786" i="12" s="1"/>
  <c r="AB1786" i="12" s="1"/>
  <c r="S1813" i="12"/>
  <c r="T1813" i="12" s="1"/>
  <c r="AB1813" i="12" s="1"/>
  <c r="S1824" i="12"/>
  <c r="T1824" i="12" s="1"/>
  <c r="AB1824" i="12" s="1"/>
  <c r="S1614" i="12"/>
  <c r="T1614" i="12" s="1"/>
  <c r="AB1614" i="12" s="1"/>
  <c r="S3038" i="12"/>
  <c r="T3038" i="12" s="1"/>
  <c r="AB3038" i="12" s="1"/>
  <c r="S2602" i="12"/>
  <c r="T2602" i="12" s="1"/>
  <c r="AB2602" i="12" s="1"/>
  <c r="S2516" i="12"/>
  <c r="T2516" i="12" s="1"/>
  <c r="AB2516" i="12" s="1"/>
  <c r="S2300" i="12"/>
  <c r="T2300" i="12" s="1"/>
  <c r="AB2300" i="12" s="1"/>
  <c r="S2188" i="12"/>
  <c r="T2188" i="12" s="1"/>
  <c r="AB2188" i="12" s="1"/>
  <c r="S2033" i="12"/>
  <c r="T2033" i="12" s="1"/>
  <c r="AB2033" i="12" s="1"/>
  <c r="S1982" i="12"/>
  <c r="T1982" i="12" s="1"/>
  <c r="AB1982" i="12" s="1"/>
  <c r="S1986" i="12"/>
  <c r="T1986" i="12" s="1"/>
  <c r="AB1986" i="12" s="1"/>
  <c r="S2049" i="12"/>
  <c r="T2049" i="12" s="1"/>
  <c r="AB2049" i="12" s="1"/>
  <c r="AC2049" i="12" s="1"/>
  <c r="AD2049" i="12" s="1"/>
  <c r="S1917" i="12"/>
  <c r="T1917" i="12" s="1"/>
  <c r="AB1917" i="12" s="1"/>
  <c r="AC1917" i="12" s="1"/>
  <c r="AD1917" i="12" s="1"/>
  <c r="S1742" i="12"/>
  <c r="T1742" i="12" s="1"/>
  <c r="AB1742" i="12" s="1"/>
  <c r="S1770" i="12"/>
  <c r="T1770" i="12" s="1"/>
  <c r="AB1770" i="12" s="1"/>
  <c r="S2052" i="12"/>
  <c r="T2052" i="12" s="1"/>
  <c r="AB2052" i="12" s="1"/>
  <c r="S1828" i="12"/>
  <c r="T1828" i="12" s="1"/>
  <c r="AB1828" i="12" s="1"/>
  <c r="S1759" i="12"/>
  <c r="T1759" i="12" s="1"/>
  <c r="AB1759" i="12" s="1"/>
  <c r="S1766" i="12"/>
  <c r="T1766" i="12" s="1"/>
  <c r="AB1766" i="12" s="1"/>
  <c r="S1674" i="12"/>
  <c r="T1674" i="12" s="1"/>
  <c r="AB1674" i="12" s="1"/>
  <c r="S1668" i="12"/>
  <c r="T1668" i="12" s="1"/>
  <c r="AB1668" i="12" s="1"/>
  <c r="AC1668" i="12" s="1"/>
  <c r="AD1668" i="12" s="1"/>
  <c r="S1743" i="12"/>
  <c r="T1743" i="12" s="1"/>
  <c r="AB1743" i="12" s="1"/>
  <c r="S1814" i="12"/>
  <c r="T1814" i="12" s="1"/>
  <c r="AB1814" i="12" s="1"/>
  <c r="S1804" i="12"/>
  <c r="T1804" i="12" s="1"/>
  <c r="AB1804" i="12" s="1"/>
  <c r="S1731" i="12"/>
  <c r="T1731" i="12" s="1"/>
  <c r="AB1731" i="12" s="1"/>
  <c r="S1632" i="12"/>
  <c r="T1632" i="12" s="1"/>
  <c r="AB1632" i="12" s="1"/>
  <c r="S1647" i="12"/>
  <c r="T1647" i="12" s="1"/>
  <c r="AB1647" i="12" s="1"/>
  <c r="S1513" i="12"/>
  <c r="T1513" i="12" s="1"/>
  <c r="AB1513" i="12" s="1"/>
  <c r="AC1513" i="12" s="1"/>
  <c r="AD1513" i="12" s="1"/>
  <c r="S1656" i="12"/>
  <c r="T1656" i="12" s="1"/>
  <c r="AB1656" i="12" s="1"/>
  <c r="AC1656" i="12" s="1"/>
  <c r="AD1656" i="12" s="1"/>
  <c r="S1696" i="12"/>
  <c r="T1696" i="12" s="1"/>
  <c r="AB1696" i="12" s="1"/>
  <c r="S1469" i="12"/>
  <c r="T1469" i="12" s="1"/>
  <c r="AB1469" i="12" s="1"/>
  <c r="S1700" i="12"/>
  <c r="T1700" i="12" s="1"/>
  <c r="AB1700" i="12" s="1"/>
  <c r="S1466" i="12"/>
  <c r="T1466" i="12" s="1"/>
  <c r="AB1466" i="12" s="1"/>
  <c r="S1524" i="12"/>
  <c r="T1524" i="12" s="1"/>
  <c r="AB1524" i="12" s="1"/>
  <c r="S1579" i="12"/>
  <c r="T1579" i="12" s="1"/>
  <c r="AB1579" i="12" s="1"/>
  <c r="S1637" i="12"/>
  <c r="T1637" i="12" s="1"/>
  <c r="AB1637" i="12" s="1"/>
  <c r="S1697" i="12"/>
  <c r="T1697" i="12" s="1"/>
  <c r="AB1697" i="12" s="1"/>
  <c r="AC1697" i="12" s="1"/>
  <c r="AD1697" i="12" s="1"/>
  <c r="S1427" i="12"/>
  <c r="T1427" i="12" s="1"/>
  <c r="AB1427" i="12" s="1"/>
  <c r="S1426" i="12"/>
  <c r="T1426" i="12" s="1"/>
  <c r="AB1426" i="12" s="1"/>
  <c r="S1335" i="12"/>
  <c r="T1335" i="12" s="1"/>
  <c r="AB1335" i="12" s="1"/>
  <c r="S1324" i="12"/>
  <c r="T1324" i="12" s="1"/>
  <c r="AB1324" i="12" s="1"/>
  <c r="S1333" i="12"/>
  <c r="T1333" i="12" s="1"/>
  <c r="AB1333" i="12" s="1"/>
  <c r="S1459" i="12"/>
  <c r="T1459" i="12" s="1"/>
  <c r="AB1459" i="12" s="1"/>
  <c r="S1477" i="12"/>
  <c r="T1477" i="12" s="1"/>
  <c r="AB1477" i="12" s="1"/>
  <c r="AC1477" i="12" s="1"/>
  <c r="AD1477" i="12" s="1"/>
  <c r="S1259" i="12"/>
  <c r="T1259" i="12" s="1"/>
  <c r="AB1259" i="12" s="1"/>
  <c r="AC1259" i="12" s="1"/>
  <c r="AD1259" i="12" s="1"/>
  <c r="S1428" i="12"/>
  <c r="T1428" i="12" s="1"/>
  <c r="AB1428" i="12" s="1"/>
  <c r="S1371" i="12"/>
  <c r="T1371" i="12" s="1"/>
  <c r="AB1371" i="12" s="1"/>
  <c r="S1306" i="12"/>
  <c r="T1306" i="12" s="1"/>
  <c r="AB1306" i="12" s="1"/>
  <c r="S1258" i="12"/>
  <c r="T1258" i="12" s="1"/>
  <c r="AB1258" i="12" s="1"/>
  <c r="S1337" i="12"/>
  <c r="T1337" i="12" s="1"/>
  <c r="AB1337" i="12" s="1"/>
  <c r="S1384" i="12"/>
  <c r="T1384" i="12" s="1"/>
  <c r="AB1384" i="12" s="1"/>
  <c r="S1166" i="12"/>
  <c r="T1166" i="12" s="1"/>
  <c r="AB1166" i="12" s="1"/>
  <c r="S1154" i="12"/>
  <c r="T1154" i="12" s="1"/>
  <c r="AB1154" i="12" s="1"/>
  <c r="AC1154" i="12" s="1"/>
  <c r="AD1154" i="12" s="1"/>
  <c r="S1062" i="12"/>
  <c r="T1062" i="12" s="1"/>
  <c r="AB1062" i="12" s="1"/>
  <c r="S1025" i="12"/>
  <c r="T1025" i="12" s="1"/>
  <c r="AB1025" i="12" s="1"/>
  <c r="S1053" i="12"/>
  <c r="T1053" i="12" s="1"/>
  <c r="AB1053" i="12" s="1"/>
  <c r="S1093" i="12"/>
  <c r="T1093" i="12" s="1"/>
  <c r="AB1093" i="12" s="1"/>
  <c r="S1433" i="12"/>
  <c r="T1433" i="12" s="1"/>
  <c r="AB1433" i="12" s="1"/>
  <c r="S1105" i="12"/>
  <c r="T1105" i="12" s="1"/>
  <c r="AB1105" i="12" s="1"/>
  <c r="S1409" i="12"/>
  <c r="T1409" i="12" s="1"/>
  <c r="AB1409" i="12" s="1"/>
  <c r="AC1409" i="12" s="1"/>
  <c r="AD1409" i="12" s="1"/>
  <c r="S1135" i="12"/>
  <c r="T1135" i="12" s="1"/>
  <c r="AB1135" i="12" s="1"/>
  <c r="AC1135" i="12" s="1"/>
  <c r="AD1135" i="12" s="1"/>
  <c r="S1065" i="12"/>
  <c r="T1065" i="12" s="1"/>
  <c r="AB1065" i="12" s="1"/>
  <c r="S1202" i="12"/>
  <c r="T1202" i="12" s="1"/>
  <c r="AB1202" i="12" s="1"/>
  <c r="S1130" i="12"/>
  <c r="T1130" i="12" s="1"/>
  <c r="AB1130" i="12" s="1"/>
  <c r="S1055" i="12"/>
  <c r="T1055" i="12" s="1"/>
  <c r="AB1055" i="12" s="1"/>
  <c r="S945" i="12"/>
  <c r="T945" i="12" s="1"/>
  <c r="AB945" i="12" s="1"/>
  <c r="S939" i="12"/>
  <c r="T939" i="12" s="1"/>
  <c r="AB939" i="12" s="1"/>
  <c r="S736" i="12"/>
  <c r="T736" i="12" s="1"/>
  <c r="AB736" i="12" s="1"/>
  <c r="S1002" i="12"/>
  <c r="T1002" i="12" s="1"/>
  <c r="AB1002" i="12" s="1"/>
  <c r="AC1002" i="12" s="1"/>
  <c r="AD1002" i="12" s="1"/>
  <c r="S1023" i="12"/>
  <c r="T1023" i="12" s="1"/>
  <c r="AB1023" i="12" s="1"/>
  <c r="S944" i="12"/>
  <c r="T944" i="12" s="1"/>
  <c r="AB944" i="12" s="1"/>
  <c r="S1115" i="12"/>
  <c r="T1115" i="12" s="1"/>
  <c r="AB1115" i="12" s="1"/>
  <c r="S792" i="12"/>
  <c r="T792" i="12" s="1"/>
  <c r="AB792" i="12" s="1"/>
  <c r="S1112" i="12"/>
  <c r="T1112" i="12" s="1"/>
  <c r="AB1112" i="12" s="1"/>
  <c r="S1226" i="12"/>
  <c r="T1226" i="12" s="1"/>
  <c r="AB1226" i="12" s="1"/>
  <c r="S948" i="12"/>
  <c r="T948" i="12" s="1"/>
  <c r="AB948" i="12" s="1"/>
  <c r="AC948" i="12" s="1"/>
  <c r="AD948" i="12" s="1"/>
  <c r="S915" i="12"/>
  <c r="T915" i="12" s="1"/>
  <c r="AB915" i="12" s="1"/>
  <c r="AC915" i="12" s="1"/>
  <c r="AD915" i="12" s="1"/>
  <c r="S905" i="12"/>
  <c r="T905" i="12" s="1"/>
  <c r="AB905" i="12" s="1"/>
  <c r="S882" i="12"/>
  <c r="T882" i="12" s="1"/>
  <c r="AB882" i="12" s="1"/>
  <c r="S937" i="12"/>
  <c r="T937" i="12" s="1"/>
  <c r="AB937" i="12" s="1"/>
  <c r="S753" i="12"/>
  <c r="T753" i="12" s="1"/>
  <c r="AB753" i="12" s="1"/>
  <c r="S1086" i="12"/>
  <c r="T1086" i="12" s="1"/>
  <c r="AB1086" i="12" s="1"/>
  <c r="S883" i="12"/>
  <c r="T883" i="12" s="1"/>
  <c r="AB883" i="12" s="1"/>
  <c r="S911" i="12"/>
  <c r="T911" i="12" s="1"/>
  <c r="AB911" i="12" s="1"/>
  <c r="S993" i="12"/>
  <c r="T993" i="12" s="1"/>
  <c r="AB993" i="12" s="1"/>
  <c r="S643" i="12"/>
  <c r="T643" i="12" s="1"/>
  <c r="AB643" i="12" s="1"/>
  <c r="S816" i="12"/>
  <c r="T816" i="12" s="1"/>
  <c r="AB816" i="12" s="1"/>
  <c r="S819" i="12"/>
  <c r="T819" i="12" s="1"/>
  <c r="AB819" i="12" s="1"/>
  <c r="S3071" i="12"/>
  <c r="T3071" i="12" s="1"/>
  <c r="AB3071" i="12" s="1"/>
  <c r="S2617" i="12"/>
  <c r="T2617" i="12" s="1"/>
  <c r="AB2617" i="12" s="1"/>
  <c r="S2435" i="12"/>
  <c r="T2435" i="12" s="1"/>
  <c r="AB2435" i="12" s="1"/>
  <c r="S2328" i="12"/>
  <c r="T2328" i="12" s="1"/>
  <c r="AB2328" i="12" s="1"/>
  <c r="AC2328" i="12" s="1"/>
  <c r="AD2328" i="12" s="1"/>
  <c r="S2213" i="12"/>
  <c r="T2213" i="12" s="1"/>
  <c r="AB2213" i="12" s="1"/>
  <c r="AC2213" i="12" s="1"/>
  <c r="AD2213" i="12" s="1"/>
  <c r="S2100" i="12"/>
  <c r="T2100" i="12" s="1"/>
  <c r="AB2100" i="12" s="1"/>
  <c r="S1976" i="12"/>
  <c r="T1976" i="12" s="1"/>
  <c r="AB1976" i="12" s="1"/>
  <c r="S1856" i="12"/>
  <c r="T1856" i="12" s="1"/>
  <c r="AB1856" i="12" s="1"/>
  <c r="S2039" i="12"/>
  <c r="T2039" i="12" s="1"/>
  <c r="AB2039" i="12" s="1"/>
  <c r="S1881" i="12"/>
  <c r="T1881" i="12" s="1"/>
  <c r="AB1881" i="12" s="1"/>
  <c r="S1669" i="12"/>
  <c r="T1669" i="12" s="1"/>
  <c r="AB1669" i="12" s="1"/>
  <c r="S2048" i="12"/>
  <c r="T2048" i="12" s="1"/>
  <c r="AB2048" i="12" s="1"/>
  <c r="S1855" i="12"/>
  <c r="T1855" i="12" s="1"/>
  <c r="AB1855" i="12" s="1"/>
  <c r="AC1855" i="12" s="1"/>
  <c r="AD1855" i="12" s="1"/>
  <c r="S1744" i="12"/>
  <c r="T1744" i="12" s="1"/>
  <c r="AB1744" i="12" s="1"/>
  <c r="S1890" i="12"/>
  <c r="T1890" i="12" s="1"/>
  <c r="AB1890" i="12" s="1"/>
  <c r="S1771" i="12"/>
  <c r="T1771" i="12" s="1"/>
  <c r="AB1771" i="12" s="1"/>
  <c r="S1754" i="12"/>
  <c r="T1754" i="12" s="1"/>
  <c r="AB1754" i="12" s="1"/>
  <c r="S1790" i="12"/>
  <c r="T1790" i="12" s="1"/>
  <c r="AB1790" i="12" s="1"/>
  <c r="S1787" i="12"/>
  <c r="T1787" i="12" s="1"/>
  <c r="AB1787" i="12" s="1"/>
  <c r="S1617" i="12"/>
  <c r="T1617" i="12" s="1"/>
  <c r="AB1617" i="12" s="1"/>
  <c r="AC1617" i="12" s="1"/>
  <c r="AD1617" i="12" s="1"/>
  <c r="S1677" i="12"/>
  <c r="T1677" i="12" s="1"/>
  <c r="AB1677" i="12" s="1"/>
  <c r="AC1677" i="12" s="1"/>
  <c r="AD1677" i="12" s="1"/>
  <c r="S1833" i="12"/>
  <c r="T1833" i="12" s="1"/>
  <c r="AB1833" i="12" s="1"/>
  <c r="S1734" i="12"/>
  <c r="T1734" i="12" s="1"/>
  <c r="AB1734" i="12" s="1"/>
  <c r="S1526" i="12"/>
  <c r="T1526" i="12" s="1"/>
  <c r="AB1526" i="12" s="1"/>
  <c r="S1662" i="12"/>
  <c r="T1662" i="12" s="1"/>
  <c r="AB1662" i="12" s="1"/>
  <c r="S1646" i="12"/>
  <c r="T1646" i="12" s="1"/>
  <c r="AB1646" i="12" s="1"/>
  <c r="S1631" i="12"/>
  <c r="T1631" i="12" s="1"/>
  <c r="AB1631" i="12" s="1"/>
  <c r="S1867" i="12"/>
  <c r="T1867" i="12" s="1"/>
  <c r="AB1867" i="12" s="1"/>
  <c r="S1613" i="12"/>
  <c r="T1613" i="12" s="1"/>
  <c r="AB1613" i="12" s="1"/>
  <c r="AC1613" i="12" s="1"/>
  <c r="AD1613" i="12" s="1"/>
  <c r="S1512" i="12"/>
  <c r="T1512" i="12" s="1"/>
  <c r="AB1512" i="12" s="1"/>
  <c r="S1654" i="12"/>
  <c r="T1654" i="12" s="1"/>
  <c r="AB1654" i="12" s="1"/>
  <c r="S1683" i="12"/>
  <c r="T1683" i="12" s="1"/>
  <c r="AB1683" i="12" s="1"/>
  <c r="S1577" i="12"/>
  <c r="T1577" i="12" s="1"/>
  <c r="AB1577" i="12" s="1"/>
  <c r="S1402" i="12"/>
  <c r="T1402" i="12" s="1"/>
  <c r="AB1402" i="12" s="1"/>
  <c r="S1567" i="12"/>
  <c r="T1567" i="12" s="1"/>
  <c r="AB1567" i="12" s="1"/>
  <c r="S1445" i="12"/>
  <c r="T1445" i="12" s="1"/>
  <c r="AB1445" i="12" s="1"/>
  <c r="AC1445" i="12" s="1"/>
  <c r="AD1445" i="12" s="1"/>
  <c r="S1562" i="12"/>
  <c r="T1562" i="12" s="1"/>
  <c r="AB1562" i="12" s="1"/>
  <c r="AC1562" i="12" s="1"/>
  <c r="AD1562" i="12" s="1"/>
  <c r="S1265" i="12"/>
  <c r="T1265" i="12" s="1"/>
  <c r="AB1265" i="12" s="1"/>
  <c r="S1496" i="12"/>
  <c r="T1496" i="12" s="1"/>
  <c r="AB1496" i="12" s="1"/>
  <c r="S1291" i="12"/>
  <c r="T1291" i="12" s="1"/>
  <c r="AB1291" i="12" s="1"/>
  <c r="S1270" i="12"/>
  <c r="T1270" i="12" s="1"/>
  <c r="AB1270" i="12" s="1"/>
  <c r="S1331" i="12"/>
  <c r="T1331" i="12" s="1"/>
  <c r="AB1331" i="12" s="1"/>
  <c r="S1401" i="12"/>
  <c r="T1401" i="12" s="1"/>
  <c r="AB1401" i="12" s="1"/>
  <c r="S1464" i="12"/>
  <c r="T1464" i="12" s="1"/>
  <c r="AB1464" i="12" s="1"/>
  <c r="S1280" i="12"/>
  <c r="T1280" i="12" s="1"/>
  <c r="AB1280" i="12" s="1"/>
  <c r="AC1280" i="12" s="1"/>
  <c r="AD1280" i="12" s="1"/>
  <c r="S1400" i="12"/>
  <c r="T1400" i="12" s="1"/>
  <c r="AB1400" i="12" s="1"/>
  <c r="S1344" i="12"/>
  <c r="T1344" i="12" s="1"/>
  <c r="AB1344" i="12" s="1"/>
  <c r="S1362" i="12"/>
  <c r="T1362" i="12" s="1"/>
  <c r="AB1362" i="12" s="1"/>
  <c r="S1301" i="12"/>
  <c r="T1301" i="12" s="1"/>
  <c r="AB1301" i="12" s="1"/>
  <c r="S1262" i="12"/>
  <c r="T1262" i="12" s="1"/>
  <c r="AB1262" i="12" s="1"/>
  <c r="S1234" i="12"/>
  <c r="T1234" i="12" s="1"/>
  <c r="AB1234" i="12" s="1"/>
  <c r="S1081" i="12"/>
  <c r="T1081" i="12" s="1"/>
  <c r="AB1081" i="12" s="1"/>
  <c r="AC1081" i="12" s="1"/>
  <c r="AD1081" i="12" s="1"/>
  <c r="S1338" i="12"/>
  <c r="T1338" i="12" s="1"/>
  <c r="AB1338" i="12" s="1"/>
  <c r="AC1338" i="12" s="1"/>
  <c r="AD1338" i="12" s="1"/>
  <c r="S960" i="12"/>
  <c r="T960" i="12" s="1"/>
  <c r="AB960" i="12" s="1"/>
  <c r="S1275" i="12"/>
  <c r="T1275" i="12" s="1"/>
  <c r="AB1275" i="12" s="1"/>
  <c r="S1213" i="12"/>
  <c r="T1213" i="12" s="1"/>
  <c r="AB1213" i="12" s="1"/>
  <c r="S1264" i="12"/>
  <c r="T1264" i="12" s="1"/>
  <c r="AB1264" i="12" s="1"/>
  <c r="S1156" i="12"/>
  <c r="T1156" i="12" s="1"/>
  <c r="AB1156" i="12" s="1"/>
  <c r="S1318" i="12"/>
  <c r="T1318" i="12" s="1"/>
  <c r="AB1318" i="12" s="1"/>
  <c r="S1052" i="12"/>
  <c r="T1052" i="12" s="1"/>
  <c r="AB1052" i="12" s="1"/>
  <c r="S1379" i="12"/>
  <c r="T1379" i="12" s="1"/>
  <c r="AB1379" i="12" s="1"/>
  <c r="AC1379" i="12" s="1"/>
  <c r="AD1379" i="12" s="1"/>
  <c r="S986" i="12"/>
  <c r="T986" i="12" s="1"/>
  <c r="AB986" i="12" s="1"/>
  <c r="S984" i="12"/>
  <c r="T984" i="12" s="1"/>
  <c r="AB984" i="12" s="1"/>
  <c r="S825" i="12"/>
  <c r="T825" i="12" s="1"/>
  <c r="AB825" i="12" s="1"/>
  <c r="S806" i="12"/>
  <c r="T806" i="12" s="1"/>
  <c r="AB806" i="12" s="1"/>
  <c r="S1181" i="12"/>
  <c r="T1181" i="12" s="1"/>
  <c r="AB1181" i="12" s="1"/>
  <c r="S756" i="12"/>
  <c r="T756" i="12" s="1"/>
  <c r="AB756" i="12" s="1"/>
  <c r="S966" i="12"/>
  <c r="T966" i="12" s="1"/>
  <c r="AB966" i="12" s="1"/>
  <c r="AC966" i="12" s="1"/>
  <c r="AD966" i="12" s="1"/>
  <c r="S870" i="12"/>
  <c r="T870" i="12" s="1"/>
  <c r="AB870" i="12" s="1"/>
  <c r="AC870" i="12" s="1"/>
  <c r="AD870" i="12" s="1"/>
  <c r="S780" i="12"/>
  <c r="T780" i="12" s="1"/>
  <c r="AB780" i="12" s="1"/>
  <c r="S838" i="12"/>
  <c r="T838" i="12" s="1"/>
  <c r="AB838" i="12" s="1"/>
  <c r="S1012" i="12"/>
  <c r="T1012" i="12" s="1"/>
  <c r="AB1012" i="12" s="1"/>
  <c r="S758" i="12"/>
  <c r="T758" i="12" s="1"/>
  <c r="AB758" i="12" s="1"/>
  <c r="S795" i="12"/>
  <c r="T795" i="12" s="1"/>
  <c r="AB795" i="12" s="1"/>
  <c r="S916" i="12"/>
  <c r="T916" i="12" s="1"/>
  <c r="AB916" i="12" s="1"/>
  <c r="S760" i="12"/>
  <c r="T760" i="12" s="1"/>
  <c r="AB760" i="12" s="1"/>
  <c r="S1103" i="12"/>
  <c r="T1103" i="12" s="1"/>
  <c r="AB1103" i="12" s="1"/>
  <c r="AC1103" i="12" s="1"/>
  <c r="AD1103" i="12" s="1"/>
  <c r="S584" i="12"/>
  <c r="T584" i="12" s="1"/>
  <c r="AB584" i="12" s="1"/>
  <c r="S835" i="12"/>
  <c r="T835" i="12" s="1"/>
  <c r="AB835" i="12" s="1"/>
  <c r="S822" i="12"/>
  <c r="T822" i="12" s="1"/>
  <c r="AB822" i="12" s="1"/>
  <c r="S773" i="12"/>
  <c r="T773" i="12" s="1"/>
  <c r="AB773" i="12" s="1"/>
  <c r="S841" i="12"/>
  <c r="T841" i="12" s="1"/>
  <c r="AB841" i="12" s="1"/>
  <c r="S727" i="12"/>
  <c r="T727" i="12" s="1"/>
  <c r="AB727" i="12" s="1"/>
  <c r="S638" i="12"/>
  <c r="T638" i="12" s="1"/>
  <c r="AB638" i="12" s="1"/>
  <c r="AC638" i="12" s="1"/>
  <c r="AD638" i="12" s="1"/>
  <c r="S731" i="12"/>
  <c r="T731" i="12" s="1"/>
  <c r="AB731" i="12" s="1"/>
  <c r="AC731" i="12" s="1"/>
  <c r="AD731" i="12" s="1"/>
  <c r="S2946" i="12"/>
  <c r="T2946" i="12" s="1"/>
  <c r="AB2946" i="12" s="1"/>
  <c r="S2562" i="12"/>
  <c r="T2562" i="12" s="1"/>
  <c r="AB2562" i="12" s="1"/>
  <c r="S2345" i="12"/>
  <c r="T2345" i="12" s="1"/>
  <c r="AB2345" i="12" s="1"/>
  <c r="S1970" i="12"/>
  <c r="T1970" i="12" s="1"/>
  <c r="AB1970" i="12" s="1"/>
  <c r="S2155" i="12"/>
  <c r="T2155" i="12" s="1"/>
  <c r="AB2155" i="12" s="1"/>
  <c r="S2090" i="12"/>
  <c r="T2090" i="12" s="1"/>
  <c r="AB2090" i="12" s="1"/>
  <c r="S2083" i="12"/>
  <c r="T2083" i="12" s="1"/>
  <c r="AB2083" i="12" s="1"/>
  <c r="S1877" i="12"/>
  <c r="T1877" i="12" s="1"/>
  <c r="AB1877" i="12" s="1"/>
  <c r="AC1877" i="12" s="1"/>
  <c r="AD1877" i="12" s="1"/>
  <c r="S1940" i="12"/>
  <c r="T1940" i="12" s="1"/>
  <c r="AB1940" i="12" s="1"/>
  <c r="S1864" i="12"/>
  <c r="T1864" i="12" s="1"/>
  <c r="AB1864" i="12" s="1"/>
  <c r="S1850" i="12"/>
  <c r="T1850" i="12" s="1"/>
  <c r="AB1850" i="12" s="1"/>
  <c r="S1780" i="12"/>
  <c r="T1780" i="12" s="1"/>
  <c r="AB1780" i="12" s="1"/>
  <c r="S1902" i="12"/>
  <c r="T1902" i="12" s="1"/>
  <c r="AB1902" i="12" s="1"/>
  <c r="S1659" i="12"/>
  <c r="T1659" i="12" s="1"/>
  <c r="AB1659" i="12" s="1"/>
  <c r="S1909" i="12"/>
  <c r="T1909" i="12" s="1"/>
  <c r="AB1909" i="12" s="1"/>
  <c r="S1843" i="12"/>
  <c r="T1843" i="12" s="1"/>
  <c r="AB1843" i="12" s="1"/>
  <c r="AC1843" i="12" s="1"/>
  <c r="AD1843" i="12" s="1"/>
  <c r="S1764" i="12"/>
  <c r="T1764" i="12" s="1"/>
  <c r="AB1764" i="12" s="1"/>
  <c r="S1633" i="12"/>
  <c r="T1633" i="12" s="1"/>
  <c r="AB1633" i="12" s="1"/>
  <c r="S1795" i="12"/>
  <c r="T1795" i="12" s="1"/>
  <c r="AB1795" i="12" s="1"/>
  <c r="S1693" i="12"/>
  <c r="T1693" i="12" s="1"/>
  <c r="AB1693" i="12" s="1"/>
  <c r="S1698" i="12"/>
  <c r="T1698" i="12" s="1"/>
  <c r="AB1698" i="12" s="1"/>
  <c r="S1718" i="12"/>
  <c r="T1718" i="12" s="1"/>
  <c r="AB1718" i="12" s="1"/>
  <c r="S1897" i="12"/>
  <c r="T1897" i="12" s="1"/>
  <c r="AB1897" i="12" s="1"/>
  <c r="S1435" i="12"/>
  <c r="T1435" i="12" s="1"/>
  <c r="AB1435" i="12" s="1"/>
  <c r="AC1435" i="12" s="1"/>
  <c r="AD1435" i="12" s="1"/>
  <c r="S1415" i="12"/>
  <c r="T1415" i="12" s="1"/>
  <c r="AB1415" i="12" s="1"/>
  <c r="S1739" i="12"/>
  <c r="T1739" i="12" s="1"/>
  <c r="AB1739" i="12" s="1"/>
  <c r="S1447" i="12"/>
  <c r="T1447" i="12" s="1"/>
  <c r="AB1447" i="12" s="1"/>
  <c r="S1645" i="12"/>
  <c r="T1645" i="12" s="1"/>
  <c r="AB1645" i="12" s="1"/>
  <c r="S1590" i="12"/>
  <c r="T1590" i="12" s="1"/>
  <c r="AB1590" i="12" s="1"/>
  <c r="S1434" i="12"/>
  <c r="T1434" i="12" s="1"/>
  <c r="AB1434" i="12" s="1"/>
  <c r="S1538" i="12"/>
  <c r="T1538" i="12" s="1"/>
  <c r="AB1538" i="12" s="1"/>
  <c r="AC1538" i="12" s="1"/>
  <c r="AD1538" i="12" s="1"/>
  <c r="S1444" i="12"/>
  <c r="T1444" i="12" s="1"/>
  <c r="AB1444" i="12" s="1"/>
  <c r="AC1444" i="12" s="1"/>
  <c r="AD1444" i="12" s="1"/>
  <c r="S1456" i="12"/>
  <c r="T1456" i="12" s="1"/>
  <c r="AB1456" i="12" s="1"/>
  <c r="S1809" i="12"/>
  <c r="T1809" i="12" s="1"/>
  <c r="AB1809" i="12" s="1"/>
  <c r="S1510" i="12"/>
  <c r="T1510" i="12" s="1"/>
  <c r="AB1510" i="12" s="1"/>
  <c r="S1436" i="12"/>
  <c r="T1436" i="12" s="1"/>
  <c r="AB1436" i="12" s="1"/>
  <c r="S1453" i="12"/>
  <c r="T1453" i="12" s="1"/>
  <c r="AB1453" i="12" s="1"/>
  <c r="S1498" i="12"/>
  <c r="T1498" i="12" s="1"/>
  <c r="AB1498" i="12" s="1"/>
  <c r="S1282" i="12"/>
  <c r="T1282" i="12" s="1"/>
  <c r="AB1282" i="12" s="1"/>
  <c r="S1317" i="12"/>
  <c r="T1317" i="12" s="1"/>
  <c r="AB1317" i="12" s="1"/>
  <c r="AC1317" i="12" s="1"/>
  <c r="AD1317" i="12" s="1"/>
  <c r="S1563" i="12"/>
  <c r="T1563" i="12" s="1"/>
  <c r="AB1563" i="12" s="1"/>
  <c r="S1310" i="12"/>
  <c r="T1310" i="12" s="1"/>
  <c r="AB1310" i="12" s="1"/>
  <c r="S1229" i="12"/>
  <c r="T1229" i="12" s="1"/>
  <c r="AB1229" i="12" s="1"/>
  <c r="S1349" i="12"/>
  <c r="T1349" i="12" s="1"/>
  <c r="AB1349" i="12" s="1"/>
  <c r="S1098" i="12"/>
  <c r="T1098" i="12" s="1"/>
  <c r="AB1098" i="12" s="1"/>
  <c r="S1528" i="12"/>
  <c r="T1528" i="12" s="1"/>
  <c r="AB1528" i="12" s="1"/>
  <c r="S1281" i="12"/>
  <c r="T1281" i="12" s="1"/>
  <c r="AB1281" i="12" s="1"/>
  <c r="S1248" i="12"/>
  <c r="T1248" i="12" s="1"/>
  <c r="AB1248" i="12" s="1"/>
  <c r="AC1248" i="12" s="1"/>
  <c r="AD1248" i="12" s="1"/>
  <c r="S1351" i="12"/>
  <c r="T1351" i="12" s="1"/>
  <c r="AB1351" i="12" s="1"/>
  <c r="S1176" i="12"/>
  <c r="T1176" i="12" s="1"/>
  <c r="AB1176" i="12" s="1"/>
  <c r="S1285" i="12"/>
  <c r="T1285" i="12" s="1"/>
  <c r="AB1285" i="12" s="1"/>
  <c r="S1205" i="12"/>
  <c r="T1205" i="12" s="1"/>
  <c r="AB1205" i="12" s="1"/>
  <c r="S1360" i="12"/>
  <c r="T1360" i="12" s="1"/>
  <c r="AB1360" i="12" s="1"/>
  <c r="S1133" i="12"/>
  <c r="T1133" i="12" s="1"/>
  <c r="AB1133" i="12" s="1"/>
  <c r="S1045" i="12"/>
  <c r="T1045" i="12" s="1"/>
  <c r="AB1045" i="12" s="1"/>
  <c r="S1077" i="12"/>
  <c r="T1077" i="12" s="1"/>
  <c r="AB1077" i="12" s="1"/>
  <c r="AC1077" i="12" s="1"/>
  <c r="AD1077" i="12" s="1"/>
  <c r="S1221" i="12"/>
  <c r="T1221" i="12" s="1"/>
  <c r="AB1221" i="12" s="1"/>
  <c r="S2779" i="12"/>
  <c r="T2779" i="12" s="1"/>
  <c r="AB2779" i="12" s="1"/>
  <c r="S2633" i="12"/>
  <c r="T2633" i="12" s="1"/>
  <c r="AB2633" i="12" s="1"/>
  <c r="S2239" i="12"/>
  <c r="T2239" i="12" s="1"/>
  <c r="AB2239" i="12" s="1"/>
  <c r="S2296" i="12"/>
  <c r="T2296" i="12" s="1"/>
  <c r="AB2296" i="12" s="1"/>
  <c r="S2111" i="12"/>
  <c r="T2111" i="12" s="1"/>
  <c r="AB2111" i="12" s="1"/>
  <c r="S1924" i="12"/>
  <c r="T1924" i="12" s="1"/>
  <c r="AB1924" i="12" s="1"/>
  <c r="AC1924" i="12" s="1"/>
  <c r="AD1924" i="12" s="1"/>
  <c r="S2158" i="12"/>
  <c r="T2158" i="12" s="1"/>
  <c r="AB2158" i="12" s="1"/>
  <c r="AC2158" i="12" s="1"/>
  <c r="AD2158" i="12" s="1"/>
  <c r="S2010" i="12"/>
  <c r="T2010" i="12" s="1"/>
  <c r="AB2010" i="12" s="1"/>
  <c r="S2032" i="12"/>
  <c r="T2032" i="12" s="1"/>
  <c r="AB2032" i="12" s="1"/>
  <c r="S1919" i="12"/>
  <c r="T1919" i="12" s="1"/>
  <c r="AB1919" i="12" s="1"/>
  <c r="S1862" i="12"/>
  <c r="T1862" i="12" s="1"/>
  <c r="AB1862" i="12" s="1"/>
  <c r="S1800" i="12"/>
  <c r="T1800" i="12" s="1"/>
  <c r="AB1800" i="12" s="1"/>
  <c r="S1883" i="12"/>
  <c r="T1883" i="12" s="1"/>
  <c r="AB1883" i="12" s="1"/>
  <c r="S1620" i="12"/>
  <c r="T1620" i="12" s="1"/>
  <c r="AB1620" i="12" s="1"/>
  <c r="S1751" i="12"/>
  <c r="T1751" i="12" s="1"/>
  <c r="AB1751" i="12" s="1"/>
  <c r="AC1751" i="12" s="1"/>
  <c r="AD1751" i="12" s="1"/>
  <c r="S1888" i="12"/>
  <c r="T1888" i="12" s="1"/>
  <c r="AB1888" i="12" s="1"/>
  <c r="S1832" i="12"/>
  <c r="T1832" i="12" s="1"/>
  <c r="AB1832" i="12" s="1"/>
  <c r="S1661" i="12"/>
  <c r="T1661" i="12" s="1"/>
  <c r="AB1661" i="12" s="1"/>
  <c r="S1723" i="12"/>
  <c r="T1723" i="12" s="1"/>
  <c r="AB1723" i="12" s="1"/>
  <c r="S1694" i="12"/>
  <c r="T1694" i="12" s="1"/>
  <c r="AB1694" i="12" s="1"/>
  <c r="S1713" i="12"/>
  <c r="T1713" i="12" s="1"/>
  <c r="AB1713" i="12" s="1"/>
  <c r="S1630" i="12"/>
  <c r="T1630" i="12" s="1"/>
  <c r="AB1630" i="12" s="1"/>
  <c r="AC1630" i="12" s="1"/>
  <c r="AD1630" i="12" s="1"/>
  <c r="S1679" i="12"/>
  <c r="T1679" i="12" s="1"/>
  <c r="AB1679" i="12" s="1"/>
  <c r="AC1679" i="12" s="1"/>
  <c r="AD1679" i="12" s="1"/>
  <c r="S1722" i="12"/>
  <c r="T1722" i="12" s="1"/>
  <c r="AB1722" i="12" s="1"/>
  <c r="S1582" i="12"/>
  <c r="T1582" i="12" s="1"/>
  <c r="AB1582" i="12" s="1"/>
  <c r="S1443" i="12"/>
  <c r="T1443" i="12" s="1"/>
  <c r="AB1443" i="12" s="1"/>
  <c r="S1476" i="12"/>
  <c r="T1476" i="12" s="1"/>
  <c r="AB1476" i="12" s="1"/>
  <c r="S1655" i="12"/>
  <c r="T1655" i="12" s="1"/>
  <c r="AB1655" i="12" s="1"/>
  <c r="S1487" i="12"/>
  <c r="T1487" i="12" s="1"/>
  <c r="AB1487" i="12" s="1"/>
  <c r="S1585" i="12"/>
  <c r="T1585" i="12" s="1"/>
  <c r="AB1585" i="12" s="1"/>
  <c r="S1572" i="12"/>
  <c r="T1572" i="12" s="1"/>
  <c r="AB1572" i="12" s="1"/>
  <c r="AC1572" i="12" s="1"/>
  <c r="AD1572" i="12" s="1"/>
  <c r="S1596" i="12"/>
  <c r="T1596" i="12" s="1"/>
  <c r="AB1596" i="12" s="1"/>
  <c r="S1811" i="12"/>
  <c r="T1811" i="12" s="1"/>
  <c r="AB1811" i="12" s="1"/>
  <c r="S1643" i="12"/>
  <c r="T1643" i="12" s="1"/>
  <c r="AB1643" i="12" s="1"/>
  <c r="S1485" i="12"/>
  <c r="T1485" i="12" s="1"/>
  <c r="AB1485" i="12" s="1"/>
  <c r="S1584" i="12"/>
  <c r="T1584" i="12" s="1"/>
  <c r="AB1584" i="12" s="1"/>
  <c r="S1387" i="12"/>
  <c r="T1387" i="12" s="1"/>
  <c r="AB1387" i="12" s="1"/>
  <c r="S1609" i="12"/>
  <c r="T1609" i="12" s="1"/>
  <c r="AB1609" i="12" s="1"/>
  <c r="AC1609" i="12" s="1"/>
  <c r="AD1609" i="12" s="1"/>
  <c r="S1330" i="12"/>
  <c r="T1330" i="12" s="1"/>
  <c r="AB1330" i="12" s="1"/>
  <c r="AC1330" i="12" s="1"/>
  <c r="AD1330" i="12" s="1"/>
  <c r="S1274" i="12"/>
  <c r="T1274" i="12" s="1"/>
  <c r="AB1274" i="12" s="1"/>
  <c r="S1440" i="12"/>
  <c r="T1440" i="12" s="1"/>
  <c r="AB1440" i="12" s="1"/>
  <c r="S1128" i="12"/>
  <c r="T1128" i="12" s="1"/>
  <c r="AB1128" i="12" s="1"/>
  <c r="S1506" i="12"/>
  <c r="T1506" i="12" s="1"/>
  <c r="AB1506" i="12" s="1"/>
  <c r="S1294" i="12"/>
  <c r="T1294" i="12" s="1"/>
  <c r="AB1294" i="12" s="1"/>
  <c r="S1269" i="12"/>
  <c r="T1269" i="12" s="1"/>
  <c r="AB1269" i="12" s="1"/>
  <c r="S1509" i="12"/>
  <c r="T1509" i="12" s="1"/>
  <c r="AB1509" i="12" s="1"/>
  <c r="S1544" i="12"/>
  <c r="T1544" i="12" s="1"/>
  <c r="AB1544" i="12" s="1"/>
  <c r="AC1544" i="12" s="1"/>
  <c r="AD1544" i="12" s="1"/>
  <c r="S1403" i="12"/>
  <c r="T1403" i="12" s="1"/>
  <c r="AB1403" i="12" s="1"/>
  <c r="S1373" i="12"/>
  <c r="T1373" i="12" s="1"/>
  <c r="AB1373" i="12" s="1"/>
  <c r="S1008" i="12"/>
  <c r="T1008" i="12" s="1"/>
  <c r="AB1008" i="12" s="1"/>
  <c r="S1061" i="12"/>
  <c r="T1061" i="12" s="1"/>
  <c r="AB1061" i="12" s="1"/>
  <c r="S1278" i="12"/>
  <c r="T1278" i="12" s="1"/>
  <c r="AB1278" i="12" s="1"/>
  <c r="S1284" i="12"/>
  <c r="T1284" i="12" s="1"/>
  <c r="AB1284" i="12" s="1"/>
  <c r="S1150" i="12"/>
  <c r="T1150" i="12" s="1"/>
  <c r="AB1150" i="12" s="1"/>
  <c r="AC1150" i="12" s="1"/>
  <c r="AD1150" i="12" s="1"/>
  <c r="S1288" i="12"/>
  <c r="T1288" i="12" s="1"/>
  <c r="AB1288" i="12" s="1"/>
  <c r="AC1288" i="12" s="1"/>
  <c r="AD1288" i="12" s="1"/>
  <c r="S2869" i="12"/>
  <c r="T2869" i="12" s="1"/>
  <c r="AB2869" i="12" s="1"/>
  <c r="S2598" i="12"/>
  <c r="T2598" i="12" s="1"/>
  <c r="AB2598" i="12" s="1"/>
  <c r="S2349" i="12"/>
  <c r="T2349" i="12" s="1"/>
  <c r="AB2349" i="12" s="1"/>
  <c r="S2091" i="12"/>
  <c r="T2091" i="12" s="1"/>
  <c r="AB2091" i="12" s="1"/>
  <c r="S2169" i="12"/>
  <c r="T2169" i="12" s="1"/>
  <c r="AB2169" i="12" s="1"/>
  <c r="S1979" i="12"/>
  <c r="T1979" i="12" s="1"/>
  <c r="AB1979" i="12" s="1"/>
  <c r="S1946" i="12"/>
  <c r="T1946" i="12" s="1"/>
  <c r="AB1946" i="12" s="1"/>
  <c r="S1921" i="12"/>
  <c r="T1921" i="12" s="1"/>
  <c r="AB1921" i="12" s="1"/>
  <c r="AC1921" i="12" s="1"/>
  <c r="AD1921" i="12" s="1"/>
  <c r="S1998" i="12"/>
  <c r="T1998" i="12" s="1"/>
  <c r="AB1998" i="12" s="1"/>
  <c r="S1830" i="12"/>
  <c r="T1830" i="12" s="1"/>
  <c r="AB1830" i="12" s="1"/>
  <c r="S1858" i="12"/>
  <c r="T1858" i="12" s="1"/>
  <c r="AB1858" i="12" s="1"/>
  <c r="S1821" i="12"/>
  <c r="T1821" i="12" s="1"/>
  <c r="AB1821" i="12" s="1"/>
  <c r="S1782" i="12"/>
  <c r="T1782" i="12" s="1"/>
  <c r="AB1782" i="12" s="1"/>
  <c r="S1963" i="12"/>
  <c r="T1963" i="12" s="1"/>
  <c r="AB1963" i="12" s="1"/>
  <c r="S1735" i="12"/>
  <c r="T1735" i="12" s="1"/>
  <c r="AB1735" i="12" s="1"/>
  <c r="AC1735" i="12" s="1"/>
  <c r="AD1735" i="12" s="1"/>
  <c r="S1845" i="12"/>
  <c r="T1845" i="12" s="1"/>
  <c r="AB1845" i="12" s="1"/>
  <c r="AC1845" i="12" s="1"/>
  <c r="AD1845" i="12" s="1"/>
  <c r="S1838" i="12"/>
  <c r="T1838" i="12" s="1"/>
  <c r="AB1838" i="12" s="1"/>
  <c r="S1872" i="12"/>
  <c r="T1872" i="12" s="1"/>
  <c r="AB1872" i="12" s="1"/>
  <c r="S1676" i="12"/>
  <c r="T1676" i="12" s="1"/>
  <c r="AB1676" i="12" s="1"/>
  <c r="S1933" i="12"/>
  <c r="T1933" i="12" s="1"/>
  <c r="AB1933" i="12" s="1"/>
  <c r="S1793" i="12"/>
  <c r="T1793" i="12" s="1"/>
  <c r="AB1793" i="12" s="1"/>
  <c r="S1752" i="12"/>
  <c r="T1752" i="12" s="1"/>
  <c r="AB1752" i="12" s="1"/>
  <c r="S1835" i="12"/>
  <c r="T1835" i="12" s="1"/>
  <c r="AB1835" i="12" s="1"/>
  <c r="S1672" i="12"/>
  <c r="T1672" i="12" s="1"/>
  <c r="AB1672" i="12" s="1"/>
  <c r="AC1672" i="12" s="1"/>
  <c r="AD1672" i="12" s="1"/>
  <c r="S1414" i="12"/>
  <c r="T1414" i="12" s="1"/>
  <c r="AB1414" i="12" s="1"/>
  <c r="S1599" i="12"/>
  <c r="T1599" i="12" s="1"/>
  <c r="AB1599" i="12" s="1"/>
  <c r="S1576" i="12"/>
  <c r="T1576" i="12" s="1"/>
  <c r="AB1576" i="12" s="1"/>
  <c r="S1624" i="12"/>
  <c r="T1624" i="12" s="1"/>
  <c r="AB1624" i="12" s="1"/>
  <c r="S1640" i="12"/>
  <c r="T1640" i="12" s="1"/>
  <c r="AB1640" i="12" s="1"/>
  <c r="S1603" i="12"/>
  <c r="T1603" i="12" s="1"/>
  <c r="AB1603" i="12" s="1"/>
  <c r="S1502" i="12"/>
  <c r="T1502" i="12" s="1"/>
  <c r="AB1502" i="12" s="1"/>
  <c r="AC1502" i="12" s="1"/>
  <c r="AD1502" i="12" s="1"/>
  <c r="S1417" i="12"/>
  <c r="T1417" i="12" s="1"/>
  <c r="AB1417" i="12" s="1"/>
  <c r="AC1417" i="12" s="1"/>
  <c r="AD1417" i="12" s="1"/>
  <c r="S1707" i="12"/>
  <c r="T1707" i="12" s="1"/>
  <c r="AB1707" i="12" s="1"/>
  <c r="S1605" i="12"/>
  <c r="T1605" i="12" s="1"/>
  <c r="AB1605" i="12" s="1"/>
  <c r="S1511" i="12"/>
  <c r="T1511" i="12" s="1"/>
  <c r="AB1511" i="12" s="1"/>
  <c r="S1276" i="12"/>
  <c r="T1276" i="12" s="1"/>
  <c r="AB1276" i="12" s="1"/>
  <c r="S1352" i="12"/>
  <c r="T1352" i="12" s="1"/>
  <c r="AB1352" i="12" s="1"/>
  <c r="S1600" i="12"/>
  <c r="T1600" i="12" s="1"/>
  <c r="AB1600" i="12" s="1"/>
  <c r="S1312" i="12"/>
  <c r="T1312" i="12" s="1"/>
  <c r="AB1312" i="12" s="1"/>
  <c r="S1321" i="12"/>
  <c r="T1321" i="12" s="1"/>
  <c r="AB1321" i="12" s="1"/>
  <c r="AC1321" i="12" s="1"/>
  <c r="AD1321" i="12" s="1"/>
  <c r="S1460" i="12"/>
  <c r="T1460" i="12" s="1"/>
  <c r="AB1460" i="12" s="1"/>
  <c r="S1336" i="12"/>
  <c r="T1336" i="12" s="1"/>
  <c r="AB1336" i="12" s="1"/>
  <c r="S1484" i="12"/>
  <c r="T1484" i="12" s="1"/>
  <c r="AB1484" i="12" s="1"/>
  <c r="S1353" i="12"/>
  <c r="T1353" i="12" s="1"/>
  <c r="AB1353" i="12" s="1"/>
  <c r="S1022" i="12"/>
  <c r="T1022" i="12" s="1"/>
  <c r="AB1022" i="12" s="1"/>
  <c r="S1245" i="12"/>
  <c r="T1245" i="12" s="1"/>
  <c r="AB1245" i="12" s="1"/>
  <c r="S1681" i="12"/>
  <c r="T1681" i="12" s="1"/>
  <c r="AB1681" i="12" s="1"/>
  <c r="AC1681" i="12" s="1"/>
  <c r="AD1681" i="12" s="1"/>
  <c r="S1304" i="12"/>
  <c r="T1304" i="12" s="1"/>
  <c r="AB1304" i="12" s="1"/>
  <c r="AC1304" i="12" s="1"/>
  <c r="AD1304" i="12" s="1"/>
  <c r="S1175" i="12"/>
  <c r="T1175" i="12" s="1"/>
  <c r="AB1175" i="12" s="1"/>
  <c r="S1147" i="12"/>
  <c r="T1147" i="12" s="1"/>
  <c r="AB1147" i="12" s="1"/>
  <c r="S1182" i="12"/>
  <c r="T1182" i="12" s="1"/>
  <c r="AB1182" i="12" s="1"/>
  <c r="S1064" i="12"/>
  <c r="T1064" i="12" s="1"/>
  <c r="AB1064" i="12" s="1"/>
  <c r="S1161" i="12"/>
  <c r="T1161" i="12" s="1"/>
  <c r="AB1161" i="12" s="1"/>
  <c r="S1016" i="12"/>
  <c r="T1016" i="12" s="1"/>
  <c r="AB1016" i="12" s="1"/>
  <c r="S1028" i="12"/>
  <c r="T1028" i="12" s="1"/>
  <c r="AB1028" i="12" s="1"/>
  <c r="S1224" i="12"/>
  <c r="T1224" i="12" s="1"/>
  <c r="AB1224" i="12" s="1"/>
  <c r="AC1224" i="12" s="1"/>
  <c r="AD1224" i="12" s="1"/>
  <c r="S1085" i="12"/>
  <c r="T1085" i="12" s="1"/>
  <c r="AB1085" i="12" s="1"/>
  <c r="S3932" i="12"/>
  <c r="T3932" i="12" s="1"/>
  <c r="AB3932" i="12" s="1"/>
  <c r="S2764" i="12"/>
  <c r="T2764" i="12" s="1"/>
  <c r="AB2764" i="12" s="1"/>
  <c r="S2423" i="12"/>
  <c r="T2423" i="12" s="1"/>
  <c r="AB2423" i="12" s="1"/>
  <c r="S2339" i="12"/>
  <c r="T2339" i="12" s="1"/>
  <c r="AB2339" i="12" s="1"/>
  <c r="S2105" i="12"/>
  <c r="T2105" i="12" s="1"/>
  <c r="AB2105" i="12" s="1"/>
  <c r="S2208" i="12"/>
  <c r="T2208" i="12" s="1"/>
  <c r="AB2208" i="12" s="1"/>
  <c r="AC2208" i="12" s="1"/>
  <c r="AD2208" i="12" s="1"/>
  <c r="S2150" i="12"/>
  <c r="T2150" i="12" s="1"/>
  <c r="AB2150" i="12" s="1"/>
  <c r="AC2150" i="12" s="1"/>
  <c r="AD2150" i="12" s="1"/>
  <c r="S2130" i="12"/>
  <c r="T2130" i="12" s="1"/>
  <c r="AB2130" i="12" s="1"/>
  <c r="S1898" i="12"/>
  <c r="T1898" i="12" s="1"/>
  <c r="AB1898" i="12" s="1"/>
  <c r="S2005" i="12"/>
  <c r="T2005" i="12" s="1"/>
  <c r="AB2005" i="12" s="1"/>
  <c r="S1866" i="12"/>
  <c r="T1866" i="12" s="1"/>
  <c r="AB1866" i="12" s="1"/>
  <c r="S1937" i="12"/>
  <c r="T1937" i="12" s="1"/>
  <c r="AB1937" i="12" s="1"/>
  <c r="S1791" i="12"/>
  <c r="T1791" i="12" s="1"/>
  <c r="AB1791" i="12" s="1"/>
  <c r="S1777" i="12"/>
  <c r="T1777" i="12" s="1"/>
  <c r="AB1777" i="12" s="1"/>
  <c r="S1802" i="12"/>
  <c r="T1802" i="12" s="1"/>
  <c r="AB1802" i="12" s="1"/>
  <c r="AC1802" i="12" s="1"/>
  <c r="AD1802" i="12" s="1"/>
  <c r="S1931" i="12"/>
  <c r="T1931" i="12" s="1"/>
  <c r="AB1931" i="12" s="1"/>
  <c r="S1730" i="12"/>
  <c r="T1730" i="12" s="1"/>
  <c r="AB1730" i="12" s="1"/>
  <c r="S1817" i="12"/>
  <c r="T1817" i="12" s="1"/>
  <c r="AB1817" i="12" s="1"/>
  <c r="S1747" i="12"/>
  <c r="T1747" i="12" s="1"/>
  <c r="AB1747" i="12" s="1"/>
  <c r="S1714" i="12"/>
  <c r="T1714" i="12" s="1"/>
  <c r="AB1714" i="12" s="1"/>
  <c r="S1860" i="12"/>
  <c r="T1860" i="12" s="1"/>
  <c r="AB1860" i="12" s="1"/>
  <c r="S1725" i="12"/>
  <c r="T1725" i="12" s="1"/>
  <c r="AB1725" i="12" s="1"/>
  <c r="AC1725" i="12" s="1"/>
  <c r="AD1725" i="12" s="1"/>
  <c r="S1889" i="12"/>
  <c r="T1889" i="12" s="1"/>
  <c r="AB1889" i="12" s="1"/>
  <c r="AC1889" i="12" s="1"/>
  <c r="AD1889" i="12" s="1"/>
  <c r="S1775" i="12"/>
  <c r="T1775" i="12" s="1"/>
  <c r="AB1775" i="12" s="1"/>
  <c r="S1516" i="12"/>
  <c r="T1516" i="12" s="1"/>
  <c r="AB1516" i="12" s="1"/>
  <c r="S1536" i="12"/>
  <c r="T1536" i="12" s="1"/>
  <c r="AB1536" i="12" s="1"/>
  <c r="S1488" i="12"/>
  <c r="T1488" i="12" s="1"/>
  <c r="AB1488" i="12" s="1"/>
  <c r="S1554" i="12"/>
  <c r="T1554" i="12" s="1"/>
  <c r="AB1554" i="12" s="1"/>
  <c r="S1522" i="12"/>
  <c r="T1522" i="12" s="1"/>
  <c r="AB1522" i="12" s="1"/>
  <c r="S1555" i="12"/>
  <c r="T1555" i="12" s="1"/>
  <c r="AB1555" i="12" s="1"/>
  <c r="S1568" i="12"/>
  <c r="T1568" i="12" s="1"/>
  <c r="AB1568" i="12" s="1"/>
  <c r="AC1568" i="12" s="1"/>
  <c r="AD1568" i="12" s="1"/>
  <c r="S1602" i="12"/>
  <c r="T1602" i="12" s="1"/>
  <c r="AB1602" i="12" s="1"/>
  <c r="S1545" i="12"/>
  <c r="T1545" i="12" s="1"/>
  <c r="AB1545" i="12" s="1"/>
  <c r="S1561" i="12"/>
  <c r="T1561" i="12" s="1"/>
  <c r="AB1561" i="12" s="1"/>
  <c r="S1586" i="12"/>
  <c r="T1586" i="12" s="1"/>
  <c r="AB1586" i="12" s="1"/>
  <c r="S1419" i="12"/>
  <c r="T1419" i="12" s="1"/>
  <c r="AB1419" i="12" s="1"/>
  <c r="S1489" i="12"/>
  <c r="T1489" i="12" s="1"/>
  <c r="AB1489" i="12" s="1"/>
  <c r="S1235" i="12"/>
  <c r="T1235" i="12" s="1"/>
  <c r="AB1235" i="12" s="1"/>
  <c r="AC1235" i="12" s="1"/>
  <c r="AD1235" i="12" s="1"/>
  <c r="S1566" i="12"/>
  <c r="T1566" i="12" s="1"/>
  <c r="AB1566" i="12" s="1"/>
  <c r="AC1566" i="12" s="1"/>
  <c r="AD1566" i="12" s="1"/>
  <c r="S1242" i="12"/>
  <c r="T1242" i="12" s="1"/>
  <c r="AB1242" i="12" s="1"/>
  <c r="S1364" i="12"/>
  <c r="T1364" i="12" s="1"/>
  <c r="AB1364" i="12" s="1"/>
  <c r="S1389" i="12"/>
  <c r="T1389" i="12" s="1"/>
  <c r="AB1389" i="12" s="1"/>
  <c r="S1314" i="12"/>
  <c r="T1314" i="12" s="1"/>
  <c r="AB1314" i="12" s="1"/>
  <c r="S1439" i="12"/>
  <c r="T1439" i="12" s="1"/>
  <c r="AB1439" i="12" s="1"/>
  <c r="S1458" i="12"/>
  <c r="T1458" i="12" s="1"/>
  <c r="AB1458" i="12" s="1"/>
  <c r="S1266" i="12"/>
  <c r="T1266" i="12" s="1"/>
  <c r="AB1266" i="12" s="1"/>
  <c r="S1451" i="12"/>
  <c r="T1451" i="12" s="1"/>
  <c r="AB1451" i="12" s="1"/>
  <c r="AC1451" i="12" s="1"/>
  <c r="AD1451" i="12" s="1"/>
  <c r="S1474" i="12"/>
  <c r="T1474" i="12" s="1"/>
  <c r="AB1474" i="12" s="1"/>
  <c r="S1366" i="12"/>
  <c r="T1366" i="12" s="1"/>
  <c r="AB1366" i="12" s="1"/>
  <c r="S1171" i="12"/>
  <c r="T1171" i="12" s="1"/>
  <c r="AB1171" i="12" s="1"/>
  <c r="S1169" i="12"/>
  <c r="T1169" i="12" s="1"/>
  <c r="AB1169" i="12" s="1"/>
  <c r="S1206" i="12"/>
  <c r="T1206" i="12" s="1"/>
  <c r="AB1206" i="12" s="1"/>
  <c r="S1295" i="12"/>
  <c r="T1295" i="12" s="1"/>
  <c r="AB1295" i="12" s="1"/>
  <c r="S1359" i="12"/>
  <c r="T1359" i="12" s="1"/>
  <c r="AB1359" i="12" s="1"/>
  <c r="AC1359" i="12" s="1"/>
  <c r="AD1359" i="12" s="1"/>
  <c r="S1038" i="12"/>
  <c r="T1038" i="12" s="1"/>
  <c r="AB1038" i="12" s="1"/>
  <c r="AC1038" i="12" s="1"/>
  <c r="AD1038" i="12" s="1"/>
  <c r="S1083" i="12"/>
  <c r="T1083" i="12" s="1"/>
  <c r="AB1083" i="12" s="1"/>
  <c r="S1233" i="12"/>
  <c r="T1233" i="12" s="1"/>
  <c r="AB1233" i="12" s="1"/>
  <c r="S1195" i="12"/>
  <c r="T1195" i="12" s="1"/>
  <c r="AB1195" i="12" s="1"/>
  <c r="S1066" i="12"/>
  <c r="T1066" i="12" s="1"/>
  <c r="AB1066" i="12" s="1"/>
  <c r="S1090" i="12"/>
  <c r="T1090" i="12" s="1"/>
  <c r="AB1090" i="12" s="1"/>
  <c r="S1097" i="12"/>
  <c r="T1097" i="12" s="1"/>
  <c r="AB1097" i="12" s="1"/>
  <c r="S1089" i="12"/>
  <c r="T1089" i="12" s="1"/>
  <c r="AB1089" i="12" s="1"/>
  <c r="S920" i="12"/>
  <c r="T920" i="12" s="1"/>
  <c r="AB920" i="12" s="1"/>
  <c r="AC920" i="12" s="1"/>
  <c r="AD920" i="12" s="1"/>
  <c r="S933" i="12"/>
  <c r="T933" i="12" s="1"/>
  <c r="AB933" i="12" s="1"/>
  <c r="S881" i="12"/>
  <c r="T881" i="12" s="1"/>
  <c r="AB881" i="12" s="1"/>
  <c r="S1203" i="12"/>
  <c r="T1203" i="12" s="1"/>
  <c r="AB1203" i="12" s="1"/>
  <c r="S802" i="12"/>
  <c r="T802" i="12" s="1"/>
  <c r="AB802" i="12" s="1"/>
  <c r="S827" i="12"/>
  <c r="T827" i="12" s="1"/>
  <c r="AB827" i="12" s="1"/>
  <c r="S857" i="12"/>
  <c r="T857" i="12" s="1"/>
  <c r="AB857" i="12" s="1"/>
  <c r="S942" i="12"/>
  <c r="T942" i="12" s="1"/>
  <c r="AB942" i="12" s="1"/>
  <c r="S1222" i="12"/>
  <c r="T1222" i="12" s="1"/>
  <c r="AB1222" i="12" s="1"/>
  <c r="AC1222" i="12" s="1"/>
  <c r="AD1222" i="12" s="1"/>
  <c r="S1101" i="12"/>
  <c r="T1101" i="12" s="1"/>
  <c r="AB1101" i="12" s="1"/>
  <c r="S1121" i="12"/>
  <c r="T1121" i="12" s="1"/>
  <c r="AB1121" i="12" s="1"/>
  <c r="S938" i="12"/>
  <c r="T938" i="12" s="1"/>
  <c r="AB938" i="12" s="1"/>
  <c r="S991" i="12"/>
  <c r="T991" i="12" s="1"/>
  <c r="AB991" i="12" s="1"/>
  <c r="S613" i="12"/>
  <c r="T613" i="12" s="1"/>
  <c r="AB613" i="12" s="1"/>
  <c r="S714" i="12"/>
  <c r="T714" i="12" s="1"/>
  <c r="AB714" i="12" s="1"/>
  <c r="S803" i="12"/>
  <c r="T803" i="12" s="1"/>
  <c r="AB803" i="12" s="1"/>
  <c r="S494" i="12"/>
  <c r="T494" i="12" s="1"/>
  <c r="AB494" i="12" s="1"/>
  <c r="AC494" i="12" s="1"/>
  <c r="AD494" i="12" s="1"/>
  <c r="S677" i="12"/>
  <c r="T677" i="12" s="1"/>
  <c r="AB677" i="12" s="1"/>
  <c r="S644" i="12"/>
  <c r="T644" i="12" s="1"/>
  <c r="AB644" i="12" s="1"/>
  <c r="S913" i="12"/>
  <c r="T913" i="12" s="1"/>
  <c r="AB913" i="12" s="1"/>
  <c r="S785" i="12"/>
  <c r="T785" i="12" s="1"/>
  <c r="AB785" i="12" s="1"/>
  <c r="S820" i="12"/>
  <c r="T820" i="12" s="1"/>
  <c r="AB820" i="12" s="1"/>
  <c r="S893" i="12"/>
  <c r="T893" i="12" s="1"/>
  <c r="AB893" i="12" s="1"/>
  <c r="S3728" i="12"/>
  <c r="T3728" i="12" s="1"/>
  <c r="AB3728" i="12" s="1"/>
  <c r="S2790" i="12"/>
  <c r="T2790" i="12" s="1"/>
  <c r="AB2790" i="12" s="1"/>
  <c r="AC2790" i="12" s="1"/>
  <c r="AD2790" i="12" s="1"/>
  <c r="S2525" i="12"/>
  <c r="T2525" i="12" s="1"/>
  <c r="AB2525" i="12" s="1"/>
  <c r="S2323" i="12"/>
  <c r="T2323" i="12" s="1"/>
  <c r="AB2323" i="12" s="1"/>
  <c r="S2214" i="12"/>
  <c r="T2214" i="12" s="1"/>
  <c r="AB2214" i="12" s="1"/>
  <c r="S2181" i="12"/>
  <c r="T2181" i="12" s="1"/>
  <c r="AB2181" i="12" s="1"/>
  <c r="S2163" i="12"/>
  <c r="T2163" i="12" s="1"/>
  <c r="AB2163" i="12" s="1"/>
  <c r="S1873" i="12"/>
  <c r="T1873" i="12" s="1"/>
  <c r="AB1873" i="12" s="1"/>
  <c r="S1903" i="12"/>
  <c r="T1903" i="12" s="1"/>
  <c r="AB1903" i="12" s="1"/>
  <c r="S1879" i="12"/>
  <c r="T1879" i="12" s="1"/>
  <c r="AB1879" i="12" s="1"/>
  <c r="AC1879" i="12" s="1"/>
  <c r="AD1879" i="12" s="1"/>
  <c r="S1778" i="12"/>
  <c r="T1778" i="12" s="1"/>
  <c r="AB1778" i="12" s="1"/>
  <c r="S1900" i="12"/>
  <c r="T1900" i="12" s="1"/>
  <c r="AB1900" i="12" s="1"/>
  <c r="S1776" i="12"/>
  <c r="T1776" i="12" s="1"/>
  <c r="AB1776" i="12" s="1"/>
  <c r="S1741" i="12"/>
  <c r="T1741" i="12" s="1"/>
  <c r="AB1741" i="12" s="1"/>
  <c r="S1807" i="12"/>
  <c r="T1807" i="12" s="1"/>
  <c r="AB1807" i="12" s="1"/>
  <c r="S1987" i="12"/>
  <c r="T1987" i="12" s="1"/>
  <c r="AB1987" i="12" s="1"/>
  <c r="S1768" i="12"/>
  <c r="T1768" i="12" s="1"/>
  <c r="AB1768" i="12" s="1"/>
  <c r="AC1768" i="12" s="1"/>
  <c r="AD1768" i="12" s="1"/>
  <c r="S1951" i="12"/>
  <c r="T1951" i="12" s="1"/>
  <c r="AB1951" i="12" s="1"/>
  <c r="AC1951" i="12" s="1"/>
  <c r="AD1951" i="12" s="1"/>
  <c r="S1666" i="12"/>
  <c r="T1666" i="12" s="1"/>
  <c r="AB1666" i="12" s="1"/>
  <c r="S1664" i="12"/>
  <c r="T1664" i="12" s="1"/>
  <c r="AB1664" i="12" s="1"/>
  <c r="S1852" i="12"/>
  <c r="T1852" i="12" s="1"/>
  <c r="AB1852" i="12" s="1"/>
  <c r="S1670" i="12"/>
  <c r="T1670" i="12" s="1"/>
  <c r="AB1670" i="12" s="1"/>
  <c r="S1695" i="12"/>
  <c r="T1695" i="12" s="1"/>
  <c r="AB1695" i="12" s="1"/>
  <c r="S1834" i="12"/>
  <c r="T1834" i="12" s="1"/>
  <c r="AB1834" i="12" s="1"/>
  <c r="S1560" i="12"/>
  <c r="T1560" i="12" s="1"/>
  <c r="AB1560" i="12" s="1"/>
  <c r="S1552" i="12"/>
  <c r="T1552" i="12" s="1"/>
  <c r="AB1552" i="12" s="1"/>
  <c r="AC1552" i="12" s="1"/>
  <c r="AD1552" i="12" s="1"/>
  <c r="S1521" i="12"/>
  <c r="T1521" i="12" s="1"/>
  <c r="AB1521" i="12" s="1"/>
  <c r="S1575" i="12"/>
  <c r="T1575" i="12" s="1"/>
  <c r="AB1575" i="12" s="1"/>
  <c r="S1420" i="12"/>
  <c r="T1420" i="12" s="1"/>
  <c r="AB1420" i="12" s="1"/>
  <c r="S1539" i="12"/>
  <c r="T1539" i="12" s="1"/>
  <c r="AB1539" i="12" s="1"/>
  <c r="S1381" i="12"/>
  <c r="T1381" i="12" s="1"/>
  <c r="AB1381" i="12" s="1"/>
  <c r="S1405" i="12"/>
  <c r="T1405" i="12" s="1"/>
  <c r="AB1405" i="12" s="1"/>
  <c r="S1397" i="12"/>
  <c r="T1397" i="12" s="1"/>
  <c r="AB1397" i="12" s="1"/>
  <c r="S1658" i="12"/>
  <c r="T1658" i="12" s="1"/>
  <c r="AB1658" i="12" s="1"/>
  <c r="AC1658" i="12" s="1"/>
  <c r="AD1658" i="12" s="1"/>
  <c r="S1627" i="12"/>
  <c r="T1627" i="12" s="1"/>
  <c r="AB1627" i="12" s="1"/>
  <c r="S1491" i="12"/>
  <c r="T1491" i="12" s="1"/>
  <c r="AB1491" i="12" s="1"/>
  <c r="S1425" i="12"/>
  <c r="T1425" i="12" s="1"/>
  <c r="AB1425" i="12" s="1"/>
  <c r="S1376" i="12"/>
  <c r="T1376" i="12" s="1"/>
  <c r="AB1376" i="12" s="1"/>
  <c r="S1551" i="12"/>
  <c r="T1551" i="12" s="1"/>
  <c r="AB1551" i="12" s="1"/>
  <c r="S1595" i="12"/>
  <c r="T1595" i="12" s="1"/>
  <c r="AB1595" i="12" s="1"/>
  <c r="S1537" i="12"/>
  <c r="T1537" i="12" s="1"/>
  <c r="AB1537" i="12" s="1"/>
  <c r="S1520" i="12"/>
  <c r="T1520" i="12" s="1"/>
  <c r="AB1520" i="12" s="1"/>
  <c r="S3542" i="12"/>
  <c r="T3542" i="12" s="1"/>
  <c r="AB3542" i="12" s="1"/>
  <c r="S2840" i="12"/>
  <c r="T2840" i="12" s="1"/>
  <c r="AB2840" i="12" s="1"/>
  <c r="S2569" i="12"/>
  <c r="T2569" i="12" s="1"/>
  <c r="AB2569" i="12" s="1"/>
  <c r="S2366" i="12"/>
  <c r="T2366" i="12" s="1"/>
  <c r="AB2366" i="12" s="1"/>
  <c r="S2370" i="12"/>
  <c r="T2370" i="12" s="1"/>
  <c r="AB2370" i="12" s="1"/>
  <c r="S2166" i="12"/>
  <c r="T2166" i="12" s="1"/>
  <c r="AB2166" i="12" s="1"/>
  <c r="S2131" i="12"/>
  <c r="T2131" i="12" s="1"/>
  <c r="AB2131" i="12" s="1"/>
  <c r="S1938" i="12"/>
  <c r="T1938" i="12" s="1"/>
  <c r="AB1938" i="12" s="1"/>
  <c r="AC1938" i="12" s="1"/>
  <c r="AD1938" i="12" s="1"/>
  <c r="S1827" i="12"/>
  <c r="T1827" i="12" s="1"/>
  <c r="AB1827" i="12" s="1"/>
  <c r="S2065" i="12"/>
  <c r="T2065" i="12" s="1"/>
  <c r="AB2065" i="12" s="1"/>
  <c r="S1757" i="12"/>
  <c r="T1757" i="12" s="1"/>
  <c r="AB1757" i="12" s="1"/>
  <c r="S1733" i="12"/>
  <c r="T1733" i="12" s="1"/>
  <c r="AB1733" i="12" s="1"/>
  <c r="S1950" i="12"/>
  <c r="T1950" i="12" s="1"/>
  <c r="AB1950" i="12" s="1"/>
  <c r="S1969" i="12"/>
  <c r="T1969" i="12" s="1"/>
  <c r="AB1969" i="12" s="1"/>
  <c r="S1760" i="12"/>
  <c r="T1760" i="12" s="1"/>
  <c r="AB1760" i="12" s="1"/>
  <c r="S1996" i="12"/>
  <c r="T1996" i="12" s="1"/>
  <c r="AB1996" i="12" s="1"/>
  <c r="AC1996" i="12" s="1"/>
  <c r="AD1996" i="12" s="1"/>
  <c r="S1837" i="12"/>
  <c r="T1837" i="12" s="1"/>
  <c r="AB1837" i="12" s="1"/>
  <c r="S1789" i="12"/>
  <c r="T1789" i="12" s="1"/>
  <c r="AB1789" i="12" s="1"/>
  <c r="S1785" i="12"/>
  <c r="T1785" i="12" s="1"/>
  <c r="AB1785" i="12" s="1"/>
  <c r="S1607" i="12"/>
  <c r="T1607" i="12" s="1"/>
  <c r="AB1607" i="12" s="1"/>
  <c r="S1745" i="12"/>
  <c r="T1745" i="12" s="1"/>
  <c r="AB1745" i="12" s="1"/>
  <c r="S1610" i="12"/>
  <c r="T1610" i="12" s="1"/>
  <c r="AB1610" i="12" s="1"/>
  <c r="S1687" i="12"/>
  <c r="T1687" i="12" s="1"/>
  <c r="AB1687" i="12" s="1"/>
  <c r="AC1687" i="12" s="1"/>
  <c r="AD1687" i="12" s="1"/>
  <c r="S1636" i="12"/>
  <c r="T1636" i="12" s="1"/>
  <c r="AB1636" i="12" s="1"/>
  <c r="AC1636" i="12" s="1"/>
  <c r="AD1636" i="12" s="1"/>
  <c r="S1622" i="12"/>
  <c r="T1622" i="12" s="1"/>
  <c r="AB1622" i="12" s="1"/>
  <c r="S1368" i="12"/>
  <c r="T1368" i="12" s="1"/>
  <c r="AB1368" i="12" s="1"/>
  <c r="S1619" i="12"/>
  <c r="T1619" i="12" s="1"/>
  <c r="AB1619" i="12" s="1"/>
  <c r="S1686" i="12"/>
  <c r="T1686" i="12" s="1"/>
  <c r="AB1686" i="12" s="1"/>
  <c r="S1412" i="12"/>
  <c r="T1412" i="12" s="1"/>
  <c r="AB1412" i="12" s="1"/>
  <c r="S1581" i="12"/>
  <c r="T1581" i="12" s="1"/>
  <c r="AB1581" i="12" s="1"/>
  <c r="S1514" i="12"/>
  <c r="T1514" i="12" s="1"/>
  <c r="AB1514" i="12" s="1"/>
  <c r="S1593" i="12"/>
  <c r="T1593" i="12" s="1"/>
  <c r="AB1593" i="12" s="1"/>
  <c r="AC1593" i="12" s="1"/>
  <c r="AD1593" i="12" s="1"/>
  <c r="S1527" i="12"/>
  <c r="T1527" i="12" s="1"/>
  <c r="AB1527" i="12" s="1"/>
  <c r="S1564" i="12"/>
  <c r="T1564" i="12" s="1"/>
  <c r="AB1564" i="12" s="1"/>
  <c r="S1667" i="12"/>
  <c r="T1667" i="12" s="1"/>
  <c r="AB1667" i="12" s="1"/>
  <c r="S1849" i="12"/>
  <c r="T1849" i="12" s="1"/>
  <c r="AB1849" i="12" s="1"/>
  <c r="S1404" i="12"/>
  <c r="T1404" i="12" s="1"/>
  <c r="AB1404" i="12" s="1"/>
  <c r="AC1404" i="12" s="1"/>
  <c r="AD1404" i="12" s="1"/>
  <c r="S1231" i="12"/>
  <c r="T1231" i="12" s="1"/>
  <c r="AB1231" i="12" s="1"/>
  <c r="S1257" i="12"/>
  <c r="T1257" i="12" s="1"/>
  <c r="AB1257" i="12" s="1"/>
  <c r="AC1257" i="12" s="1"/>
  <c r="AD1257" i="12" s="1"/>
  <c r="S1492" i="12"/>
  <c r="T1492" i="12" s="1"/>
  <c r="AB1492" i="12" s="1"/>
  <c r="AC1492" i="12" s="1"/>
  <c r="AD1492" i="12" s="1"/>
  <c r="S1377" i="12"/>
  <c r="T1377" i="12" s="1"/>
  <c r="AB1377" i="12" s="1"/>
  <c r="S1465" i="12"/>
  <c r="T1465" i="12" s="1"/>
  <c r="AB1465" i="12" s="1"/>
  <c r="S1588" i="12"/>
  <c r="T1588" i="12" s="1"/>
  <c r="AB1588" i="12" s="1"/>
  <c r="S1365" i="12"/>
  <c r="T1365" i="12" s="1"/>
  <c r="AB1365" i="12" s="1"/>
  <c r="S1378" i="12"/>
  <c r="T1378" i="12" s="1"/>
  <c r="AB1378" i="12" s="1"/>
  <c r="S1346" i="12"/>
  <c r="T1346" i="12" s="1"/>
  <c r="AB1346" i="12" s="1"/>
  <c r="S1478" i="12"/>
  <c r="T1478" i="12" s="1"/>
  <c r="AB1478" i="12" s="1"/>
  <c r="S1501" i="12"/>
  <c r="T1501" i="12" s="1"/>
  <c r="AB1501" i="12" s="1"/>
  <c r="AC1501" i="12" s="1"/>
  <c r="AD1501" i="12" s="1"/>
  <c r="S1350" i="12"/>
  <c r="T1350" i="12" s="1"/>
  <c r="AB1350" i="12" s="1"/>
  <c r="S1107" i="12"/>
  <c r="T1107" i="12" s="1"/>
  <c r="AB1107" i="12" s="1"/>
  <c r="S1075" i="12"/>
  <c r="T1075" i="12" s="1"/>
  <c r="AB1075" i="12" s="1"/>
  <c r="S1164" i="12"/>
  <c r="T1164" i="12" s="1"/>
  <c r="AB1164" i="12" s="1"/>
  <c r="S1030" i="12"/>
  <c r="T1030" i="12" s="1"/>
  <c r="AB1030" i="12" s="1"/>
  <c r="AC1030" i="12" s="1"/>
  <c r="AD1030" i="12" s="1"/>
  <c r="S1104" i="12"/>
  <c r="T1104" i="12" s="1"/>
  <c r="AB1104" i="12" s="1"/>
  <c r="S1120" i="12"/>
  <c r="T1120" i="12" s="1"/>
  <c r="AB1120" i="12" s="1"/>
  <c r="S1044" i="12"/>
  <c r="T1044" i="12" s="1"/>
  <c r="AB1044" i="12" s="1"/>
  <c r="AC1044" i="12" s="1"/>
  <c r="AD1044" i="12" s="1"/>
  <c r="S1032" i="12"/>
  <c r="T1032" i="12" s="1"/>
  <c r="AB1032" i="12" s="1"/>
  <c r="S1138" i="12"/>
  <c r="T1138" i="12" s="1"/>
  <c r="AB1138" i="12" s="1"/>
  <c r="S1253" i="12"/>
  <c r="T1253" i="12" s="1"/>
  <c r="AB1253" i="12" s="1"/>
  <c r="S1084" i="12"/>
  <c r="T1084" i="12" s="1"/>
  <c r="AB1084" i="12" s="1"/>
  <c r="S1167" i="12"/>
  <c r="T1167" i="12" s="1"/>
  <c r="AB1167" i="12" s="1"/>
  <c r="S1201" i="12"/>
  <c r="T1201" i="12" s="1"/>
  <c r="AB1201" i="12" s="1"/>
  <c r="S789" i="12"/>
  <c r="T789" i="12" s="1"/>
  <c r="AB789" i="12" s="1"/>
  <c r="S1114" i="12"/>
  <c r="T1114" i="12" s="1"/>
  <c r="AB1114" i="12" s="1"/>
  <c r="AC1114" i="12" s="1"/>
  <c r="AD1114" i="12" s="1"/>
  <c r="S779" i="12"/>
  <c r="T779" i="12" s="1"/>
  <c r="AB779" i="12" s="1"/>
  <c r="S982" i="12"/>
  <c r="T982" i="12" s="1"/>
  <c r="AB982" i="12" s="1"/>
  <c r="S770" i="12"/>
  <c r="T770" i="12" s="1"/>
  <c r="AB770" i="12" s="1"/>
  <c r="S934" i="12"/>
  <c r="T934" i="12" s="1"/>
  <c r="AB934" i="12" s="1"/>
  <c r="S1031" i="12"/>
  <c r="T1031" i="12" s="1"/>
  <c r="AB1031" i="12" s="1"/>
  <c r="S894" i="12"/>
  <c r="T894" i="12" s="1"/>
  <c r="AB894" i="12" s="1"/>
  <c r="S983" i="12"/>
  <c r="T983" i="12" s="1"/>
  <c r="AB983" i="12" s="1"/>
  <c r="AC983" i="12" s="1"/>
  <c r="AD983" i="12" s="1"/>
  <c r="S1178" i="12"/>
  <c r="T1178" i="12" s="1"/>
  <c r="AB1178" i="12" s="1"/>
  <c r="AC1178" i="12" s="1"/>
  <c r="AD1178" i="12" s="1"/>
  <c r="S989" i="12"/>
  <c r="T989" i="12" s="1"/>
  <c r="AB989" i="12" s="1"/>
  <c r="S928" i="12"/>
  <c r="T928" i="12" s="1"/>
  <c r="AB928" i="12" s="1"/>
  <c r="S787" i="12"/>
  <c r="T787" i="12" s="1"/>
  <c r="AB787" i="12" s="1"/>
  <c r="S706" i="12"/>
  <c r="T706" i="12" s="1"/>
  <c r="AB706" i="12" s="1"/>
  <c r="S908" i="12"/>
  <c r="T908" i="12" s="1"/>
  <c r="AB908" i="12" s="1"/>
  <c r="AC908" i="12" s="1"/>
  <c r="AD908" i="12" s="1"/>
  <c r="S761" i="12"/>
  <c r="T761" i="12" s="1"/>
  <c r="AB761" i="12" s="1"/>
  <c r="S709" i="12"/>
  <c r="T709" i="12" s="1"/>
  <c r="AB709" i="12" s="1"/>
  <c r="S971" i="12"/>
  <c r="T971" i="12" s="1"/>
  <c r="AB971" i="12" s="1"/>
  <c r="AC971" i="12" s="1"/>
  <c r="AD971" i="12" s="1"/>
  <c r="S653" i="12"/>
  <c r="T653" i="12" s="1"/>
  <c r="AB653" i="12" s="1"/>
  <c r="S719" i="12"/>
  <c r="T719" i="12" s="1"/>
  <c r="AB719" i="12" s="1"/>
  <c r="S606" i="12"/>
  <c r="T606" i="12" s="1"/>
  <c r="AB606" i="12" s="1"/>
  <c r="S713" i="12"/>
  <c r="T713" i="12" s="1"/>
  <c r="AB713" i="12" s="1"/>
  <c r="S636" i="12"/>
  <c r="T636" i="12" s="1"/>
  <c r="AB636" i="12" s="1"/>
  <c r="AC636" i="12" s="1"/>
  <c r="AD636" i="12" s="1"/>
  <c r="S3290" i="12"/>
  <c r="T3290" i="12" s="1"/>
  <c r="AB3290" i="12" s="1"/>
  <c r="S2663" i="12"/>
  <c r="T2663" i="12" s="1"/>
  <c r="AB2663" i="12" s="1"/>
  <c r="AC2663" i="12" s="1"/>
  <c r="AD2663" i="12" s="1"/>
  <c r="S2626" i="12"/>
  <c r="T2626" i="12" s="1"/>
  <c r="AB2626" i="12" s="1"/>
  <c r="AC2626" i="12" s="1"/>
  <c r="AD2626" i="12" s="1"/>
  <c r="S2250" i="12"/>
  <c r="T2250" i="12" s="1"/>
  <c r="AB2250" i="12" s="1"/>
  <c r="S2224" i="12"/>
  <c r="T2224" i="12" s="1"/>
  <c r="AB2224" i="12" s="1"/>
  <c r="S2212" i="12"/>
  <c r="T2212" i="12" s="1"/>
  <c r="AB2212" i="12" s="1"/>
  <c r="S2104" i="12"/>
  <c r="T2104" i="12" s="1"/>
  <c r="AB2104" i="12" s="1"/>
  <c r="S2045" i="12"/>
  <c r="T2045" i="12" s="1"/>
  <c r="AB2045" i="12" s="1"/>
  <c r="AC2045" i="12" s="1"/>
  <c r="AD2045" i="12" s="1"/>
  <c r="S1826" i="12"/>
  <c r="T1826" i="12" s="1"/>
  <c r="AB1826" i="12" s="1"/>
  <c r="S1844" i="12"/>
  <c r="T1844" i="12" s="1"/>
  <c r="AB1844" i="12" s="1"/>
  <c r="S1726" i="12"/>
  <c r="T1726" i="12" s="1"/>
  <c r="AB1726" i="12" s="1"/>
  <c r="AC1726" i="12" s="1"/>
  <c r="AD1726" i="12" s="1"/>
  <c r="S1874" i="12"/>
  <c r="T1874" i="12" s="1"/>
  <c r="AB1874" i="12" s="1"/>
  <c r="S2036" i="12"/>
  <c r="T2036" i="12" s="1"/>
  <c r="AB2036" i="12" s="1"/>
  <c r="S1995" i="12"/>
  <c r="T1995" i="12" s="1"/>
  <c r="AB1995" i="12" s="1"/>
  <c r="S1719" i="12"/>
  <c r="T1719" i="12" s="1"/>
  <c r="AB1719" i="12" s="1"/>
  <c r="S1891" i="12"/>
  <c r="T1891" i="12" s="1"/>
  <c r="AB1891" i="12" s="1"/>
  <c r="AC1891" i="12" s="1"/>
  <c r="AD1891" i="12" s="1"/>
  <c r="S1911" i="12"/>
  <c r="T1911" i="12" s="1"/>
  <c r="AB1911" i="12" s="1"/>
  <c r="S1799" i="12"/>
  <c r="T1799" i="12" s="1"/>
  <c r="AB1799" i="12" s="1"/>
  <c r="AC1799" i="12" s="1"/>
  <c r="AD1799" i="12" s="1"/>
  <c r="S1639" i="12"/>
  <c r="T1639" i="12" s="1"/>
  <c r="AB1639" i="12" s="1"/>
  <c r="AC1639" i="12" s="1"/>
  <c r="AD1639" i="12" s="1"/>
  <c r="S1684" i="12"/>
  <c r="T1684" i="12" s="1"/>
  <c r="AB1684" i="12" s="1"/>
  <c r="S1904" i="12"/>
  <c r="T1904" i="12" s="1"/>
  <c r="AB1904" i="12" s="1"/>
  <c r="S1692" i="12"/>
  <c r="T1692" i="12" s="1"/>
  <c r="AB1692" i="12" s="1"/>
  <c r="S1854" i="12"/>
  <c r="T1854" i="12" s="1"/>
  <c r="AB1854" i="12" s="1"/>
  <c r="S1621" i="12"/>
  <c r="T1621" i="12" s="1"/>
  <c r="AB1621" i="12" s="1"/>
  <c r="AC1621" i="12" s="1"/>
  <c r="AD1621" i="12" s="1"/>
  <c r="S1531" i="12"/>
  <c r="T1531" i="12" s="1"/>
  <c r="AB1531" i="12" s="1"/>
  <c r="S1431" i="12"/>
  <c r="T1431" i="12" s="1"/>
  <c r="AB1431" i="12" s="1"/>
  <c r="S1657" i="12"/>
  <c r="T1657" i="12" s="1"/>
  <c r="AB1657" i="12" s="1"/>
  <c r="AC1657" i="12" s="1"/>
  <c r="AD1657" i="12" s="1"/>
  <c r="S1534" i="12"/>
  <c r="T1534" i="12" s="1"/>
  <c r="AB1534" i="12" s="1"/>
  <c r="S1706" i="12"/>
  <c r="T1706" i="12" s="1"/>
  <c r="AB1706" i="12" s="1"/>
  <c r="S1673" i="12"/>
  <c r="T1673" i="12" s="1"/>
  <c r="AB1673" i="12" s="1"/>
  <c r="S1705" i="12"/>
  <c r="T1705" i="12" s="1"/>
  <c r="AB1705" i="12" s="1"/>
  <c r="S1591" i="12"/>
  <c r="T1591" i="12" s="1"/>
  <c r="AB1591" i="12" s="1"/>
  <c r="AC1591" i="12" s="1"/>
  <c r="AD1591" i="12" s="1"/>
  <c r="S1604" i="12"/>
  <c r="T1604" i="12" s="1"/>
  <c r="AB1604" i="12" s="1"/>
  <c r="S1558" i="12"/>
  <c r="T1558" i="12" s="1"/>
  <c r="AB1558" i="12" s="1"/>
  <c r="AC1558" i="12" s="1"/>
  <c r="AD1558" i="12" s="1"/>
  <c r="S1732" i="12"/>
  <c r="T1732" i="12" s="1"/>
  <c r="AB1732" i="12" s="1"/>
  <c r="AC1732" i="12" s="1"/>
  <c r="AD1732" i="12" s="1"/>
  <c r="S1500" i="12"/>
  <c r="T1500" i="12" s="1"/>
  <c r="AB1500" i="12" s="1"/>
  <c r="S1529" i="12"/>
  <c r="T1529" i="12" s="1"/>
  <c r="AB1529" i="12" s="1"/>
  <c r="S1571" i="12"/>
  <c r="T1571" i="12" s="1"/>
  <c r="AB1571" i="12" s="1"/>
  <c r="S1468" i="12"/>
  <c r="T1468" i="12" s="1"/>
  <c r="AB1468" i="12" s="1"/>
  <c r="S1247" i="12"/>
  <c r="T1247" i="12" s="1"/>
  <c r="AB1247" i="12" s="1"/>
  <c r="AC1247" i="12" s="1"/>
  <c r="AD1247" i="12" s="1"/>
  <c r="S1424" i="12"/>
  <c r="T1424" i="12" s="1"/>
  <c r="AB1424" i="12" s="1"/>
  <c r="S1467" i="12"/>
  <c r="T1467" i="12" s="1"/>
  <c r="AB1467" i="12" s="1"/>
  <c r="S1395" i="12"/>
  <c r="T1395" i="12" s="1"/>
  <c r="AB1395" i="12" s="1"/>
  <c r="AC1395" i="12" s="1"/>
  <c r="AD1395" i="12" s="1"/>
  <c r="S1441" i="12"/>
  <c r="T1441" i="12" s="1"/>
  <c r="AB1441" i="12" s="1"/>
  <c r="S1475" i="12"/>
  <c r="T1475" i="12" s="1"/>
  <c r="AB1475" i="12" s="1"/>
  <c r="S1386" i="12"/>
  <c r="T1386" i="12" s="1"/>
  <c r="AB1386" i="12" s="1"/>
  <c r="S1413" i="12"/>
  <c r="T1413" i="12" s="1"/>
  <c r="AB1413" i="12" s="1"/>
  <c r="S1398" i="12"/>
  <c r="T1398" i="12" s="1"/>
  <c r="AB1398" i="12" s="1"/>
  <c r="AC1398" i="12" s="1"/>
  <c r="AD1398" i="12" s="1"/>
  <c r="S1290" i="12"/>
  <c r="T1290" i="12" s="1"/>
  <c r="AB1290" i="12" s="1"/>
  <c r="S1004" i="12"/>
  <c r="T1004" i="12" s="1"/>
  <c r="AB1004" i="12" s="1"/>
  <c r="AC1004" i="12" s="1"/>
  <c r="AD1004" i="12" s="1"/>
  <c r="S1125" i="12"/>
  <c r="T1125" i="12" s="1"/>
  <c r="AB1125" i="12" s="1"/>
  <c r="AC1125" i="12" s="1"/>
  <c r="AD1125" i="12" s="1"/>
  <c r="S1194" i="12"/>
  <c r="T1194" i="12" s="1"/>
  <c r="AB1194" i="12" s="1"/>
  <c r="S1050" i="12"/>
  <c r="T1050" i="12" s="1"/>
  <c r="AB1050" i="12" s="1"/>
  <c r="S1199" i="12"/>
  <c r="T1199" i="12" s="1"/>
  <c r="AB1199" i="12" s="1"/>
  <c r="S1029" i="12"/>
  <c r="T1029" i="12" s="1"/>
  <c r="AB1029" i="12" s="1"/>
  <c r="S968" i="12"/>
  <c r="T968" i="12" s="1"/>
  <c r="AB968" i="12" s="1"/>
  <c r="S1180" i="12"/>
  <c r="T1180" i="12" s="1"/>
  <c r="AB1180" i="12" s="1"/>
  <c r="S1042" i="12"/>
  <c r="T1042" i="12" s="1"/>
  <c r="AB1042" i="12" s="1"/>
  <c r="S1132" i="12"/>
  <c r="T1132" i="12" s="1"/>
  <c r="AB1132" i="12" s="1"/>
  <c r="AC1132" i="12" s="1"/>
  <c r="AD1132" i="12" s="1"/>
  <c r="S1108" i="12"/>
  <c r="T1108" i="12" s="1"/>
  <c r="AB1108" i="12" s="1"/>
  <c r="S967" i="12"/>
  <c r="T967" i="12" s="1"/>
  <c r="AB967" i="12" s="1"/>
  <c r="S1220" i="12"/>
  <c r="T1220" i="12" s="1"/>
  <c r="AB1220" i="12" s="1"/>
  <c r="S903" i="12"/>
  <c r="T903" i="12" s="1"/>
  <c r="AB903" i="12" s="1"/>
  <c r="S973" i="12"/>
  <c r="T973" i="12" s="1"/>
  <c r="AB973" i="12" s="1"/>
  <c r="AC973" i="12" s="1"/>
  <c r="AD973" i="12" s="1"/>
  <c r="S1184" i="12"/>
  <c r="T1184" i="12" s="1"/>
  <c r="AB1184" i="12" s="1"/>
  <c r="S949" i="12"/>
  <c r="T949" i="12" s="1"/>
  <c r="AB949" i="12" s="1"/>
  <c r="AC949" i="12" s="1"/>
  <c r="AD949" i="12" s="1"/>
  <c r="S851" i="12"/>
  <c r="T851" i="12" s="1"/>
  <c r="AB851" i="12" s="1"/>
  <c r="AC851" i="12" s="1"/>
  <c r="AD851" i="12" s="1"/>
  <c r="S1225" i="12"/>
  <c r="T1225" i="12" s="1"/>
  <c r="AB1225" i="12" s="1"/>
  <c r="S1026" i="12"/>
  <c r="T1026" i="12" s="1"/>
  <c r="AB1026" i="12" s="1"/>
  <c r="S1003" i="12"/>
  <c r="T1003" i="12" s="1"/>
  <c r="AB1003" i="12" s="1"/>
  <c r="S923" i="12"/>
  <c r="T923" i="12" s="1"/>
  <c r="AB923" i="12" s="1"/>
  <c r="S978" i="12"/>
  <c r="T978" i="12" s="1"/>
  <c r="AB978" i="12" s="1"/>
  <c r="AC978" i="12" s="1"/>
  <c r="AD978" i="12" s="1"/>
  <c r="S872" i="12"/>
  <c r="T872" i="12" s="1"/>
  <c r="AB872" i="12" s="1"/>
  <c r="S772" i="12"/>
  <c r="T772" i="12" s="1"/>
  <c r="AB772" i="12" s="1"/>
  <c r="S811" i="12"/>
  <c r="T811" i="12" s="1"/>
  <c r="AB811" i="12" s="1"/>
  <c r="AC811" i="12" s="1"/>
  <c r="AD811" i="12" s="1"/>
  <c r="S536" i="12"/>
  <c r="T536" i="12" s="1"/>
  <c r="AB536" i="12" s="1"/>
  <c r="S3298" i="12"/>
  <c r="T3298" i="12" s="1"/>
  <c r="AB3298" i="12" s="1"/>
  <c r="S2734" i="12"/>
  <c r="T2734" i="12" s="1"/>
  <c r="AB2734" i="12" s="1"/>
  <c r="S2353" i="12"/>
  <c r="T2353" i="12" s="1"/>
  <c r="AB2353" i="12" s="1"/>
  <c r="S2325" i="12"/>
  <c r="T2325" i="12" s="1"/>
  <c r="AB2325" i="12" s="1"/>
  <c r="AC2325" i="12" s="1"/>
  <c r="AD2325" i="12" s="1"/>
  <c r="S2267" i="12"/>
  <c r="T2267" i="12" s="1"/>
  <c r="AB2267" i="12" s="1"/>
  <c r="S2132" i="12"/>
  <c r="T2132" i="12" s="1"/>
  <c r="AB2132" i="12" s="1"/>
  <c r="AC2132" i="12" s="1"/>
  <c r="AD2132" i="12" s="1"/>
  <c r="S2159" i="12"/>
  <c r="T2159" i="12" s="1"/>
  <c r="AB2159" i="12" s="1"/>
  <c r="AC2159" i="12" s="1"/>
  <c r="AD2159" i="12" s="1"/>
  <c r="S1863" i="12"/>
  <c r="T1863" i="12" s="1"/>
  <c r="AB1863" i="12" s="1"/>
  <c r="S2029" i="12"/>
  <c r="T2029" i="12" s="1"/>
  <c r="AB2029" i="12" s="1"/>
  <c r="S1893" i="12"/>
  <c r="T1893" i="12" s="1"/>
  <c r="AB1893" i="12" s="1"/>
  <c r="S1642" i="12"/>
  <c r="T1642" i="12" s="1"/>
  <c r="AB1642" i="12" s="1"/>
  <c r="S1820" i="12"/>
  <c r="T1820" i="12" s="1"/>
  <c r="AB1820" i="12" s="1"/>
  <c r="AC1820" i="12" s="1"/>
  <c r="AD1820" i="12" s="1"/>
  <c r="S1738" i="12"/>
  <c r="T1738" i="12" s="1"/>
  <c r="AB1738" i="12" s="1"/>
  <c r="S1794" i="12"/>
  <c r="T1794" i="12" s="1"/>
  <c r="AB1794" i="12" s="1"/>
  <c r="S1876" i="12"/>
  <c r="T1876" i="12" s="1"/>
  <c r="AB1876" i="12" s="1"/>
  <c r="AC1876" i="12" s="1"/>
  <c r="AD1876" i="12" s="1"/>
  <c r="S1928" i="12"/>
  <c r="T1928" i="12" s="1"/>
  <c r="AB1928" i="12" s="1"/>
  <c r="S1724" i="12"/>
  <c r="T1724" i="12" s="1"/>
  <c r="AB1724" i="12" s="1"/>
  <c r="S1796" i="12"/>
  <c r="T1796" i="12" s="1"/>
  <c r="AB1796" i="12" s="1"/>
  <c r="S1720" i="12"/>
  <c r="T1720" i="12" s="1"/>
  <c r="AB1720" i="12" s="1"/>
  <c r="S1831" i="12"/>
  <c r="T1831" i="12" s="1"/>
  <c r="AB1831" i="12" s="1"/>
  <c r="AC1831" i="12" s="1"/>
  <c r="AD1831" i="12" s="1"/>
  <c r="S1769" i="12"/>
  <c r="T1769" i="12" s="1"/>
  <c r="AB1769" i="12" s="1"/>
  <c r="S1816" i="12"/>
  <c r="T1816" i="12" s="1"/>
  <c r="AB1816" i="12" s="1"/>
  <c r="AC1816" i="12" s="1"/>
  <c r="AD1816" i="12" s="1"/>
  <c r="S1755" i="12"/>
  <c r="T1755" i="12" s="1"/>
  <c r="AB1755" i="12" s="1"/>
  <c r="AC1755" i="12" s="1"/>
  <c r="AD1755" i="12" s="1"/>
  <c r="S1601" i="12"/>
  <c r="T1601" i="12" s="1"/>
  <c r="AB1601" i="12" s="1"/>
  <c r="S1810" i="12"/>
  <c r="T1810" i="12" s="1"/>
  <c r="AB1810" i="12" s="1"/>
  <c r="S1650" i="12"/>
  <c r="T1650" i="12" s="1"/>
  <c r="AB1650" i="12" s="1"/>
  <c r="S1682" i="12"/>
  <c r="T1682" i="12" s="1"/>
  <c r="AB1682" i="12" s="1"/>
  <c r="S1583" i="12"/>
  <c r="T1583" i="12" s="1"/>
  <c r="AB1583" i="12" s="1"/>
  <c r="AC1583" i="12" s="1"/>
  <c r="AD1583" i="12" s="1"/>
  <c r="S1535" i="12"/>
  <c r="T1535" i="12" s="1"/>
  <c r="AB1535" i="12" s="1"/>
  <c r="S1715" i="12"/>
  <c r="T1715" i="12" s="1"/>
  <c r="AB1715" i="12" s="1"/>
  <c r="S1598" i="12"/>
  <c r="T1598" i="12" s="1"/>
  <c r="AB1598" i="12" s="1"/>
  <c r="AC1598" i="12" s="1"/>
  <c r="AD1598" i="12" s="1"/>
  <c r="S1648" i="12"/>
  <c r="T1648" i="12" s="1"/>
  <c r="AB1648" i="12" s="1"/>
  <c r="S1708" i="12"/>
  <c r="T1708" i="12" s="1"/>
  <c r="AB1708" i="12" s="1"/>
  <c r="S1429" i="12"/>
  <c r="T1429" i="12" s="1"/>
  <c r="AB1429" i="12" s="1"/>
  <c r="S1626" i="12"/>
  <c r="T1626" i="12" s="1"/>
  <c r="AB1626" i="12" s="1"/>
  <c r="S1546" i="12"/>
  <c r="T1546" i="12" s="1"/>
  <c r="AB1546" i="12" s="1"/>
  <c r="S1246" i="12"/>
  <c r="T1246" i="12" s="1"/>
  <c r="AB1246" i="12" s="1"/>
  <c r="S1530" i="12"/>
  <c r="T1530" i="12" s="1"/>
  <c r="AB1530" i="12" s="1"/>
  <c r="AC1530" i="12" s="1"/>
  <c r="AD1530" i="12" s="1"/>
  <c r="S1442" i="12"/>
  <c r="T1442" i="12" s="1"/>
  <c r="AB1442" i="12" s="1"/>
  <c r="AC1442" i="12" s="1"/>
  <c r="AD1442" i="12" s="1"/>
  <c r="S1418" i="12"/>
  <c r="T1418" i="12" s="1"/>
  <c r="AB1418" i="12" s="1"/>
  <c r="S1391" i="12"/>
  <c r="T1391" i="12" s="1"/>
  <c r="AB1391" i="12" s="1"/>
  <c r="S1302" i="12"/>
  <c r="T1302" i="12" s="1"/>
  <c r="AB1302" i="12" s="1"/>
  <c r="S1309" i="12"/>
  <c r="T1309" i="12" s="1"/>
  <c r="AB1309" i="12" s="1"/>
  <c r="S1279" i="12"/>
  <c r="T1279" i="12" s="1"/>
  <c r="AB1279" i="12" s="1"/>
  <c r="AC1279" i="12" s="1"/>
  <c r="AD1279" i="12" s="1"/>
  <c r="S1297" i="12"/>
  <c r="T1297" i="12" s="1"/>
  <c r="AB1297" i="12" s="1"/>
  <c r="S1341" i="12"/>
  <c r="T1341" i="12" s="1"/>
  <c r="AB1341" i="12" s="1"/>
  <c r="S1553" i="12"/>
  <c r="T1553" i="12" s="1"/>
  <c r="AB1553" i="12" s="1"/>
  <c r="AC1553" i="12" s="1"/>
  <c r="AD1553" i="12" s="1"/>
  <c r="S1481" i="12"/>
  <c r="T1481" i="12" s="1"/>
  <c r="AB1481" i="12" s="1"/>
  <c r="S1355" i="12"/>
  <c r="T1355" i="12" s="1"/>
  <c r="AB1355" i="12" s="1"/>
  <c r="S1289" i="12"/>
  <c r="T1289" i="12" s="1"/>
  <c r="AB1289" i="12" s="1"/>
  <c r="S1252" i="12"/>
  <c r="T1252" i="12" s="1"/>
  <c r="AB1252" i="12" s="1"/>
  <c r="S1110" i="12"/>
  <c r="T1110" i="12" s="1"/>
  <c r="AB1110" i="12" s="1"/>
  <c r="AC1110" i="12" s="1"/>
  <c r="AD1110" i="12" s="1"/>
  <c r="S1153" i="12"/>
  <c r="T1153" i="12" s="1"/>
  <c r="AB1153" i="12" s="1"/>
  <c r="S1179" i="12"/>
  <c r="T1179" i="12" s="1"/>
  <c r="AB1179" i="12" s="1"/>
  <c r="AC1179" i="12" s="1"/>
  <c r="AD1179" i="12" s="1"/>
  <c r="S1157" i="12"/>
  <c r="T1157" i="12" s="1"/>
  <c r="AB1157" i="12" s="1"/>
  <c r="AC1157" i="12" s="1"/>
  <c r="AD1157" i="12" s="1"/>
  <c r="S1448" i="12"/>
  <c r="T1448" i="12" s="1"/>
  <c r="AB1448" i="12" s="1"/>
  <c r="S1369" i="12"/>
  <c r="T1369" i="12" s="1"/>
  <c r="AB1369" i="12" s="1"/>
  <c r="S1187" i="12"/>
  <c r="T1187" i="12" s="1"/>
  <c r="AB1187" i="12" s="1"/>
  <c r="S1328" i="12"/>
  <c r="T1328" i="12" s="1"/>
  <c r="AB1328" i="12" s="1"/>
  <c r="S1219" i="12"/>
  <c r="T1219" i="12" s="1"/>
  <c r="AB1219" i="12" s="1"/>
  <c r="AC1219" i="12" s="1"/>
  <c r="AD1219" i="12" s="1"/>
  <c r="S1382" i="12"/>
  <c r="T1382" i="12" s="1"/>
  <c r="AB1382" i="12" s="1"/>
  <c r="S1394" i="12"/>
  <c r="T1394" i="12" s="1"/>
  <c r="AB1394" i="12" s="1"/>
  <c r="S1251" i="12"/>
  <c r="T1251" i="12" s="1"/>
  <c r="AB1251" i="12" s="1"/>
  <c r="AC1251" i="12" s="1"/>
  <c r="AD1251" i="12" s="1"/>
  <c r="S1446" i="12"/>
  <c r="T1446" i="12" s="1"/>
  <c r="AB1446" i="12" s="1"/>
  <c r="S1592" i="12"/>
  <c r="T1592" i="12" s="1"/>
  <c r="AB1592" i="12" s="1"/>
  <c r="S1542" i="12"/>
  <c r="T1542" i="12" s="1"/>
  <c r="AB1542" i="12" s="1"/>
  <c r="S1472" i="12"/>
  <c r="T1472" i="12" s="1"/>
  <c r="AB1472" i="12" s="1"/>
  <c r="S1367" i="12"/>
  <c r="T1367" i="12" s="1"/>
  <c r="AB1367" i="12" s="1"/>
  <c r="AC1367" i="12" s="1"/>
  <c r="AD1367" i="12" s="1"/>
  <c r="S1497" i="12"/>
  <c r="T1497" i="12" s="1"/>
  <c r="AB1497" i="12" s="1"/>
  <c r="S1721" i="12"/>
  <c r="T1721" i="12" s="1"/>
  <c r="AB1721" i="12" s="1"/>
  <c r="AC1721" i="12" s="1"/>
  <c r="AD1721" i="12" s="1"/>
  <c r="S1749" i="12"/>
  <c r="T1749" i="12" s="1"/>
  <c r="AB1749" i="12" s="1"/>
  <c r="AC1749" i="12" s="1"/>
  <c r="AD1749" i="12" s="1"/>
  <c r="S1758" i="12"/>
  <c r="T1758" i="12" s="1"/>
  <c r="AB1758" i="12" s="1"/>
  <c r="S2037" i="12"/>
  <c r="T2037" i="12" s="1"/>
  <c r="AB2037" i="12" s="1"/>
  <c r="S2187" i="12"/>
  <c r="T2187" i="12" s="1"/>
  <c r="AB2187" i="12" s="1"/>
  <c r="S3067" i="12"/>
  <c r="T3067" i="12" s="1"/>
  <c r="AB3067" i="12" s="1"/>
  <c r="S654" i="12"/>
  <c r="T654" i="12" s="1"/>
  <c r="AB654" i="12" s="1"/>
  <c r="S641" i="12"/>
  <c r="T641" i="12" s="1"/>
  <c r="AB641" i="12" s="1"/>
  <c r="S449" i="12"/>
  <c r="T449" i="12" s="1"/>
  <c r="AB449" i="12" s="1"/>
  <c r="S586" i="12"/>
  <c r="T586" i="12" s="1"/>
  <c r="AB586" i="12" s="1"/>
  <c r="AC586" i="12" s="1"/>
  <c r="AD586" i="12" s="1"/>
  <c r="S650" i="12"/>
  <c r="T650" i="12" s="1"/>
  <c r="AB650" i="12" s="1"/>
  <c r="S678" i="12"/>
  <c r="T678" i="12" s="1"/>
  <c r="AB678" i="12" s="1"/>
  <c r="S722" i="12"/>
  <c r="T722" i="12" s="1"/>
  <c r="AB722" i="12" s="1"/>
  <c r="S868" i="12"/>
  <c r="T868" i="12" s="1"/>
  <c r="AB868" i="12" s="1"/>
  <c r="S858" i="12"/>
  <c r="T858" i="12" s="1"/>
  <c r="AB858" i="12" s="1"/>
  <c r="S892" i="12"/>
  <c r="T892" i="12" s="1"/>
  <c r="AB892" i="12" s="1"/>
  <c r="S738" i="12"/>
  <c r="T738" i="12" s="1"/>
  <c r="AB738" i="12" s="1"/>
  <c r="AC738" i="12" s="1"/>
  <c r="AD738" i="12" s="1"/>
  <c r="S830" i="12"/>
  <c r="T830" i="12" s="1"/>
  <c r="AB830" i="12" s="1"/>
  <c r="AC830" i="12" s="1"/>
  <c r="AD830" i="12" s="1"/>
  <c r="S863" i="12"/>
  <c r="T863" i="12" s="1"/>
  <c r="AB863" i="12" s="1"/>
  <c r="S886" i="12"/>
  <c r="T886" i="12" s="1"/>
  <c r="AB886" i="12" s="1"/>
  <c r="S889" i="12"/>
  <c r="T889" i="12" s="1"/>
  <c r="AB889" i="12" s="1"/>
  <c r="S721" i="12"/>
  <c r="T721" i="12" s="1"/>
  <c r="AB721" i="12" s="1"/>
  <c r="S790" i="12"/>
  <c r="T790" i="12" s="1"/>
  <c r="AB790" i="12" s="1"/>
  <c r="AC790" i="12" s="1"/>
  <c r="AD790" i="12" s="1"/>
  <c r="S997" i="12"/>
  <c r="T997" i="12" s="1"/>
  <c r="AB997" i="12" s="1"/>
  <c r="S975" i="12"/>
  <c r="T975" i="12" s="1"/>
  <c r="AB975" i="12" s="1"/>
  <c r="S965" i="12"/>
  <c r="T965" i="12" s="1"/>
  <c r="AB965" i="12" s="1"/>
  <c r="AC965" i="12" s="1"/>
  <c r="AD965" i="12" s="1"/>
  <c r="S1015" i="12"/>
  <c r="T1015" i="12" s="1"/>
  <c r="AB1015" i="12" s="1"/>
  <c r="S1059" i="12"/>
  <c r="T1059" i="12" s="1"/>
  <c r="AB1059" i="12" s="1"/>
  <c r="S1313" i="12"/>
  <c r="T1313" i="12" s="1"/>
  <c r="AB1313" i="12" s="1"/>
  <c r="S1109" i="12"/>
  <c r="T1109" i="12" s="1"/>
  <c r="AB1109" i="12" s="1"/>
  <c r="S1193" i="12"/>
  <c r="T1193" i="12" s="1"/>
  <c r="AB1193" i="12" s="1"/>
  <c r="AC1193" i="12" s="1"/>
  <c r="AD1193" i="12" s="1"/>
  <c r="S1080" i="12"/>
  <c r="T1080" i="12" s="1"/>
  <c r="AB1080" i="12" s="1"/>
  <c r="S1172" i="12"/>
  <c r="T1172" i="12" s="1"/>
  <c r="AB1172" i="12" s="1"/>
  <c r="AC1172" i="12" s="1"/>
  <c r="AD1172" i="12" s="1"/>
  <c r="S1271" i="12"/>
  <c r="T1271" i="12" s="1"/>
  <c r="AB1271" i="12" s="1"/>
  <c r="AC1271" i="12" s="1"/>
  <c r="AD1271" i="12" s="1"/>
  <c r="S1541" i="12"/>
  <c r="T1541" i="12" s="1"/>
  <c r="AB1541" i="12" s="1"/>
  <c r="S1305" i="12"/>
  <c r="T1305" i="12" s="1"/>
  <c r="AB1305" i="12" s="1"/>
  <c r="S1372" i="12"/>
  <c r="T1372" i="12" s="1"/>
  <c r="AB1372" i="12" s="1"/>
  <c r="S1704" i="12"/>
  <c r="T1704" i="12" s="1"/>
  <c r="AB1704" i="12" s="1"/>
  <c r="S1797" i="12"/>
  <c r="T1797" i="12" s="1"/>
  <c r="AB1797" i="12" s="1"/>
  <c r="AC1797" i="12" s="1"/>
  <c r="AD1797" i="12" s="1"/>
  <c r="S1671" i="12"/>
  <c r="T1671" i="12" s="1"/>
  <c r="AB1671" i="12" s="1"/>
  <c r="S1519" i="12"/>
  <c r="T1519" i="12" s="1"/>
  <c r="AB1519" i="12" s="1"/>
  <c r="S1408" i="12"/>
  <c r="T1408" i="12" s="1"/>
  <c r="AB1408" i="12" s="1"/>
  <c r="AC1408" i="12" s="1"/>
  <c r="AD1408" i="12" s="1"/>
  <c r="S1740" i="12"/>
  <c r="T1740" i="12" s="1"/>
  <c r="AB1740" i="12" s="1"/>
  <c r="S1783" i="12"/>
  <c r="T1783" i="12" s="1"/>
  <c r="AB1783" i="12" s="1"/>
  <c r="S1729" i="12"/>
  <c r="T1729" i="12" s="1"/>
  <c r="AB1729" i="12" s="1"/>
  <c r="S1822" i="12"/>
  <c r="T1822" i="12" s="1"/>
  <c r="AB1822" i="12" s="1"/>
  <c r="S2371" i="12"/>
  <c r="T2371" i="12" s="1"/>
  <c r="AB2371" i="12" s="1"/>
  <c r="AC2371" i="12" s="1"/>
  <c r="AD2371" i="12" s="1"/>
  <c r="S3125" i="12"/>
  <c r="T3125" i="12" s="1"/>
  <c r="AB3125" i="12" s="1"/>
  <c r="S546" i="12"/>
  <c r="T546" i="12" s="1"/>
  <c r="AB546" i="12" s="1"/>
  <c r="AC546" i="12" s="1"/>
  <c r="AD546" i="12" s="1"/>
  <c r="S695" i="12"/>
  <c r="T695" i="12" s="1"/>
  <c r="AB695" i="12" s="1"/>
  <c r="AC695" i="12" s="1"/>
  <c r="AD695" i="12" s="1"/>
  <c r="S745" i="12"/>
  <c r="T745" i="12" s="1"/>
  <c r="AB745" i="12" s="1"/>
  <c r="S888" i="12"/>
  <c r="T888" i="12" s="1"/>
  <c r="AB888" i="12" s="1"/>
  <c r="S866" i="12"/>
  <c r="T866" i="12" s="1"/>
  <c r="AB866" i="12" s="1"/>
  <c r="S635" i="12"/>
  <c r="T635" i="12" s="1"/>
  <c r="AB635" i="12" s="1"/>
  <c r="S826" i="12"/>
  <c r="T826" i="12" s="1"/>
  <c r="AB826" i="12" s="1"/>
  <c r="AC826" i="12" s="1"/>
  <c r="AD826" i="12" s="1"/>
  <c r="S842" i="12"/>
  <c r="T842" i="12" s="1"/>
  <c r="AB842" i="12" s="1"/>
  <c r="S929" i="12"/>
  <c r="T929" i="12" s="1"/>
  <c r="AB929" i="12" s="1"/>
  <c r="S884" i="12"/>
  <c r="T884" i="12" s="1"/>
  <c r="AB884" i="12" s="1"/>
  <c r="S741" i="12"/>
  <c r="T741" i="12" s="1"/>
  <c r="AB741" i="12" s="1"/>
  <c r="S786" i="12"/>
  <c r="T786" i="12" s="1"/>
  <c r="AB786" i="12" s="1"/>
  <c r="S1063" i="12"/>
  <c r="T1063" i="12" s="1"/>
  <c r="AB1063" i="12" s="1"/>
  <c r="S930" i="12"/>
  <c r="T930" i="12" s="1"/>
  <c r="AB930" i="12" s="1"/>
  <c r="S1088" i="12"/>
  <c r="T1088" i="12" s="1"/>
  <c r="AB1088" i="12" s="1"/>
  <c r="AC1088" i="12" s="1"/>
  <c r="AD1088" i="12" s="1"/>
  <c r="S1163" i="12"/>
  <c r="T1163" i="12" s="1"/>
  <c r="AB1163" i="12" s="1"/>
  <c r="S1357" i="12"/>
  <c r="T1357" i="12" s="1"/>
  <c r="AB1357" i="12" s="1"/>
  <c r="AC1357" i="12" s="1"/>
  <c r="AD1357" i="12" s="1"/>
  <c r="S1043" i="12"/>
  <c r="T1043" i="12" s="1"/>
  <c r="AB1043" i="12" s="1"/>
  <c r="AC1043" i="12" s="1"/>
  <c r="AD1043" i="12" s="1"/>
  <c r="S1168" i="12"/>
  <c r="T1168" i="12" s="1"/>
  <c r="AB1168" i="12" s="1"/>
  <c r="S1040" i="12"/>
  <c r="T1040" i="12" s="1"/>
  <c r="AB1040" i="12" s="1"/>
  <c r="S1039" i="12"/>
  <c r="T1039" i="12" s="1"/>
  <c r="AB1039" i="12" s="1"/>
  <c r="S1009" i="12"/>
  <c r="T1009" i="12" s="1"/>
  <c r="AB1009" i="12" s="1"/>
  <c r="S1287" i="12"/>
  <c r="T1287" i="12" s="1"/>
  <c r="AB1287" i="12" s="1"/>
  <c r="S1230" i="12"/>
  <c r="T1230" i="12" s="1"/>
  <c r="AB1230" i="12" s="1"/>
  <c r="S1241" i="12"/>
  <c r="T1241" i="12" s="1"/>
  <c r="AB1241" i="12" s="1"/>
  <c r="S1503" i="12"/>
  <c r="T1503" i="12" s="1"/>
  <c r="AB1503" i="12" s="1"/>
  <c r="AC1503" i="12" s="1"/>
  <c r="AD1503" i="12" s="1"/>
  <c r="S1010" i="12"/>
  <c r="T1010" i="12" s="1"/>
  <c r="AB1010" i="12" s="1"/>
  <c r="S1407" i="12"/>
  <c r="T1407" i="12" s="1"/>
  <c r="AB1407" i="12" s="1"/>
  <c r="S1690" i="12"/>
  <c r="T1690" i="12" s="1"/>
  <c r="AB1690" i="12" s="1"/>
  <c r="S1653" i="12"/>
  <c r="T1653" i="12" s="1"/>
  <c r="AB1653" i="12" s="1"/>
  <c r="S1589" i="12"/>
  <c r="T1589" i="12" s="1"/>
  <c r="AB1589" i="12" s="1"/>
  <c r="S1701" i="12"/>
  <c r="T1701" i="12" s="1"/>
  <c r="AB1701" i="12" s="1"/>
  <c r="S1815" i="12"/>
  <c r="T1815" i="12" s="1"/>
  <c r="AB1815" i="12" s="1"/>
  <c r="AC1815" i="12" s="1"/>
  <c r="AD1815" i="12" s="1"/>
  <c r="S1885" i="12"/>
  <c r="T1885" i="12" s="1"/>
  <c r="AB1885" i="12" s="1"/>
  <c r="AC1885" i="12" s="1"/>
  <c r="AD1885" i="12" s="1"/>
  <c r="S1939" i="12"/>
  <c r="T1939" i="12" s="1"/>
  <c r="AB1939" i="12" s="1"/>
  <c r="S2260" i="12"/>
  <c r="T2260" i="12" s="1"/>
  <c r="AB2260" i="12" s="1"/>
  <c r="S3537" i="12"/>
  <c r="T3537" i="12" s="1"/>
  <c r="AB3537" i="12" s="1"/>
  <c r="S662" i="12"/>
  <c r="T662" i="12" s="1"/>
  <c r="AB662" i="12" s="1"/>
  <c r="S405" i="12"/>
  <c r="T405" i="12" s="1"/>
  <c r="AB405" i="12" s="1"/>
  <c r="AC405" i="12" s="1"/>
  <c r="AD405" i="12" s="1"/>
  <c r="S456" i="12"/>
  <c r="T456" i="12" s="1"/>
  <c r="AB456" i="12" s="1"/>
  <c r="S276" i="12"/>
  <c r="T276" i="12" s="1"/>
  <c r="AB276" i="12" s="1"/>
  <c r="S352" i="12"/>
  <c r="T352" i="12" s="1"/>
  <c r="AB352" i="12" s="1"/>
  <c r="AC352" i="12" s="1"/>
  <c r="AD352" i="12" s="1"/>
  <c r="S314" i="12"/>
  <c r="T314" i="12" s="1"/>
  <c r="AB314" i="12" s="1"/>
  <c r="S285" i="12"/>
  <c r="T285" i="12" s="1"/>
  <c r="AB285" i="12" s="1"/>
  <c r="S292" i="12"/>
  <c r="T292" i="12" s="1"/>
  <c r="AB292" i="12" s="1"/>
  <c r="S430" i="12"/>
  <c r="T430" i="12" s="1"/>
  <c r="AB430" i="12" s="1"/>
  <c r="S516" i="12"/>
  <c r="T516" i="12" s="1"/>
  <c r="AB516" i="12" s="1"/>
  <c r="AC516" i="12" s="1"/>
  <c r="AD516" i="12" s="1"/>
  <c r="S700" i="12"/>
  <c r="T700" i="12" s="1"/>
  <c r="AB700" i="12" s="1"/>
  <c r="S645" i="12"/>
  <c r="T645" i="12" s="1"/>
  <c r="AB645" i="12" s="1"/>
  <c r="AC645" i="12" s="1"/>
  <c r="AD645" i="12" s="1"/>
  <c r="S859" i="12"/>
  <c r="T859" i="12" s="1"/>
  <c r="AB859" i="12" s="1"/>
  <c r="AC859" i="12" s="1"/>
  <c r="AD859" i="12" s="1"/>
  <c r="S623" i="12"/>
  <c r="T623" i="12" s="1"/>
  <c r="AB623" i="12" s="1"/>
  <c r="S618" i="12"/>
  <c r="T618" i="12" s="1"/>
  <c r="AB618" i="12" s="1"/>
  <c r="S572" i="12"/>
  <c r="T572" i="12" s="1"/>
  <c r="AB572" i="12" s="1"/>
  <c r="S692" i="12"/>
  <c r="T692" i="12" s="1"/>
  <c r="AB692" i="12" s="1"/>
  <c r="S860" i="12"/>
  <c r="T860" i="12" s="1"/>
  <c r="AB860" i="12" s="1"/>
  <c r="S610" i="12"/>
  <c r="T610" i="12" s="1"/>
  <c r="AB610" i="12" s="1"/>
  <c r="S530" i="12"/>
  <c r="T530" i="12" s="1"/>
  <c r="AB530" i="12" s="1"/>
  <c r="S829" i="12"/>
  <c r="T829" i="12" s="1"/>
  <c r="AB829" i="12" s="1"/>
  <c r="AC829" i="12" s="1"/>
  <c r="AD829" i="12" s="1"/>
  <c r="S630" i="12"/>
  <c r="T630" i="12" s="1"/>
  <c r="AB630" i="12" s="1"/>
  <c r="S791" i="12"/>
  <c r="T791" i="12" s="1"/>
  <c r="AB791" i="12" s="1"/>
  <c r="S871" i="12"/>
  <c r="T871" i="12" s="1"/>
  <c r="AB871" i="12" s="1"/>
  <c r="S691" i="12"/>
  <c r="T691" i="12" s="1"/>
  <c r="AB691" i="12" s="1"/>
  <c r="S660" i="12"/>
  <c r="T660" i="12" s="1"/>
  <c r="AB660" i="12" s="1"/>
  <c r="S880" i="12"/>
  <c r="T880" i="12" s="1"/>
  <c r="AB880" i="12" s="1"/>
  <c r="S775" i="12"/>
  <c r="T775" i="12" s="1"/>
  <c r="AB775" i="12" s="1"/>
  <c r="AC775" i="12" s="1"/>
  <c r="AD775" i="12" s="1"/>
  <c r="S823" i="12"/>
  <c r="T823" i="12" s="1"/>
  <c r="AB823" i="12" s="1"/>
  <c r="AC823" i="12" s="1"/>
  <c r="AD823" i="12" s="1"/>
  <c r="S947" i="12"/>
  <c r="T947" i="12" s="1"/>
  <c r="AB947" i="12" s="1"/>
  <c r="S904" i="12"/>
  <c r="T904" i="12" s="1"/>
  <c r="AB904" i="12" s="1"/>
  <c r="S950" i="12"/>
  <c r="T950" i="12" s="1"/>
  <c r="AB950" i="12" s="1"/>
  <c r="S985" i="12"/>
  <c r="T985" i="12" s="1"/>
  <c r="AB985" i="12" s="1"/>
  <c r="S1196" i="12"/>
  <c r="T1196" i="12" s="1"/>
  <c r="AB1196" i="12" s="1"/>
  <c r="S1047" i="12"/>
  <c r="T1047" i="12" s="1"/>
  <c r="AB1047" i="12" s="1"/>
  <c r="S1033" i="12"/>
  <c r="T1033" i="12" s="1"/>
  <c r="AB1033" i="12" s="1"/>
  <c r="S1212" i="12"/>
  <c r="T1212" i="12" s="1"/>
  <c r="AB1212" i="12" s="1"/>
  <c r="AC1212" i="12" s="1"/>
  <c r="AD1212" i="12" s="1"/>
  <c r="S1073" i="12"/>
  <c r="T1073" i="12" s="1"/>
  <c r="AB1073" i="12" s="1"/>
  <c r="S1146" i="12"/>
  <c r="T1146" i="12" s="1"/>
  <c r="AB1146" i="12" s="1"/>
  <c r="S1082" i="12"/>
  <c r="T1082" i="12" s="1"/>
  <c r="AB1082" i="12" s="1"/>
  <c r="S1162" i="12"/>
  <c r="T1162" i="12" s="1"/>
  <c r="AB1162" i="12" s="1"/>
  <c r="S1327" i="12"/>
  <c r="T1327" i="12" s="1"/>
  <c r="AB1327" i="12" s="1"/>
  <c r="S1322" i="12"/>
  <c r="T1322" i="12" s="1"/>
  <c r="AB1322" i="12" s="1"/>
  <c r="S1356" i="12"/>
  <c r="T1356" i="12" s="1"/>
  <c r="AB1356" i="12" s="1"/>
  <c r="S1131" i="12"/>
  <c r="T1131" i="12" s="1"/>
  <c r="AB1131" i="12" s="1"/>
  <c r="AC1131" i="12" s="1"/>
  <c r="AD1131" i="12" s="1"/>
  <c r="S1438" i="12"/>
  <c r="T1438" i="12" s="1"/>
  <c r="AB1438" i="12" s="1"/>
  <c r="S1390" i="12"/>
  <c r="T1390" i="12" s="1"/>
  <c r="AB1390" i="12" s="1"/>
  <c r="S1608" i="12"/>
  <c r="T1608" i="12" s="1"/>
  <c r="AB1608" i="12" s="1"/>
  <c r="S1652" i="12"/>
  <c r="T1652" i="12" s="1"/>
  <c r="AB1652" i="12" s="1"/>
  <c r="S1507" i="12"/>
  <c r="T1507" i="12" s="1"/>
  <c r="AB1507" i="12" s="1"/>
  <c r="AC1507" i="12" s="1"/>
  <c r="AD1507" i="12" s="1"/>
  <c r="S1699" i="12"/>
  <c r="T1699" i="12" s="1"/>
  <c r="AB1699" i="12" s="1"/>
  <c r="S1894" i="12"/>
  <c r="T1894" i="12" s="1"/>
  <c r="AB1894" i="12" s="1"/>
  <c r="S2035" i="12"/>
  <c r="T2035" i="12" s="1"/>
  <c r="AB2035" i="12" s="1"/>
  <c r="AC2035" i="12" s="1"/>
  <c r="AD2035" i="12" s="1"/>
  <c r="S2047" i="12"/>
  <c r="T2047" i="12" s="1"/>
  <c r="AB2047" i="12" s="1"/>
  <c r="S2232" i="12"/>
  <c r="T2232" i="12" s="1"/>
  <c r="AB2232" i="12" s="1"/>
  <c r="S716" i="12"/>
  <c r="T716" i="12" s="1"/>
  <c r="AB716" i="12" s="1"/>
  <c r="S729" i="12"/>
  <c r="T729" i="12" s="1"/>
  <c r="AB729" i="12" s="1"/>
  <c r="S855" i="12"/>
  <c r="T855" i="12" s="1"/>
  <c r="AB855" i="12" s="1"/>
  <c r="AC855" i="12" s="1"/>
  <c r="AD855" i="12" s="1"/>
  <c r="S720" i="12"/>
  <c r="T720" i="12" s="1"/>
  <c r="AB720" i="12" s="1"/>
  <c r="S909" i="12"/>
  <c r="T909" i="12" s="1"/>
  <c r="AB909" i="12" s="1"/>
  <c r="AC909" i="12" s="1"/>
  <c r="AD909" i="12" s="1"/>
  <c r="S899" i="12"/>
  <c r="T899" i="12" s="1"/>
  <c r="AB899" i="12" s="1"/>
  <c r="AC899" i="12" s="1"/>
  <c r="AD899" i="12" s="1"/>
  <c r="S970" i="12"/>
  <c r="T970" i="12" s="1"/>
  <c r="AB970" i="12" s="1"/>
  <c r="S1198" i="12"/>
  <c r="T1198" i="12" s="1"/>
  <c r="AB1198" i="12" s="1"/>
  <c r="S732" i="12"/>
  <c r="T732" i="12" s="1"/>
  <c r="AB732" i="12" s="1"/>
  <c r="S936" i="12"/>
  <c r="T936" i="12" s="1"/>
  <c r="AB936" i="12" s="1"/>
  <c r="S1214" i="12"/>
  <c r="T1214" i="12" s="1"/>
  <c r="AB1214" i="12" s="1"/>
  <c r="AC1214" i="12" s="1"/>
  <c r="AD1214" i="12" s="1"/>
  <c r="S873" i="12"/>
  <c r="T873" i="12" s="1"/>
  <c r="AB873" i="12" s="1"/>
  <c r="S800" i="12"/>
  <c r="T800" i="12" s="1"/>
  <c r="AB800" i="12" s="1"/>
  <c r="S1173" i="12"/>
  <c r="T1173" i="12" s="1"/>
  <c r="AB1173" i="12" s="1"/>
  <c r="AC1173" i="12" s="1"/>
  <c r="AD1173" i="12" s="1"/>
  <c r="S1189" i="12"/>
  <c r="T1189" i="12" s="1"/>
  <c r="AB1189" i="12" s="1"/>
  <c r="S1148" i="12"/>
  <c r="T1148" i="12" s="1"/>
  <c r="AB1148" i="12" s="1"/>
  <c r="S1165" i="12"/>
  <c r="T1165" i="12" s="1"/>
  <c r="AB1165" i="12" s="1"/>
  <c r="S1094" i="12"/>
  <c r="T1094" i="12" s="1"/>
  <c r="AB1094" i="12" s="1"/>
  <c r="S1005" i="12"/>
  <c r="T1005" i="12" s="1"/>
  <c r="AB1005" i="12" s="1"/>
  <c r="AC1005" i="12" s="1"/>
  <c r="AD1005" i="12" s="1"/>
  <c r="S1144" i="12"/>
  <c r="T1144" i="12" s="1"/>
  <c r="AB1144" i="12" s="1"/>
  <c r="S1240" i="12"/>
  <c r="T1240" i="12" s="1"/>
  <c r="AB1240" i="12" s="1"/>
  <c r="AC1240" i="12" s="1"/>
  <c r="AD1240" i="12" s="1"/>
  <c r="S1339" i="12"/>
  <c r="T1339" i="12" s="1"/>
  <c r="AB1339" i="12" s="1"/>
  <c r="AC1339" i="12" s="1"/>
  <c r="AD1339" i="12" s="1"/>
  <c r="S1471" i="12"/>
  <c r="T1471" i="12" s="1"/>
  <c r="AB1471" i="12" s="1"/>
  <c r="S1345" i="12"/>
  <c r="T1345" i="12" s="1"/>
  <c r="AB1345" i="12" s="1"/>
  <c r="S1452" i="12"/>
  <c r="T1452" i="12" s="1"/>
  <c r="AB1452" i="12" s="1"/>
  <c r="S1689" i="12"/>
  <c r="T1689" i="12" s="1"/>
  <c r="AB1689" i="12" s="1"/>
  <c r="S1569" i="12"/>
  <c r="T1569" i="12" s="1"/>
  <c r="AB1569" i="12" s="1"/>
  <c r="AC1569" i="12" s="1"/>
  <c r="AD1569" i="12" s="1"/>
  <c r="S1570" i="12"/>
  <c r="T1570" i="12" s="1"/>
  <c r="AB1570" i="12" s="1"/>
  <c r="S1839" i="12"/>
  <c r="T1839" i="12" s="1"/>
  <c r="AB1839" i="12" s="1"/>
  <c r="S1994" i="12"/>
  <c r="T1994" i="12" s="1"/>
  <c r="AB1994" i="12" s="1"/>
  <c r="AC1994" i="12" s="1"/>
  <c r="AD1994" i="12" s="1"/>
  <c r="S1756" i="12"/>
  <c r="T1756" i="12" s="1"/>
  <c r="AB1756" i="12" s="1"/>
  <c r="S1942" i="12"/>
  <c r="T1942" i="12" s="1"/>
  <c r="AB1942" i="12" s="1"/>
  <c r="S2291" i="12"/>
  <c r="T2291" i="12" s="1"/>
  <c r="AB2291" i="12" s="1"/>
  <c r="S1069" i="12"/>
  <c r="T1069" i="12" s="1"/>
  <c r="AB1069" i="12" s="1"/>
  <c r="S1479" i="12"/>
  <c r="T1479" i="12" s="1"/>
  <c r="AB1479" i="12" s="1"/>
  <c r="AC1479" i="12" s="1"/>
  <c r="AD1479" i="12" s="1"/>
  <c r="S1283" i="12"/>
  <c r="T1283" i="12" s="1"/>
  <c r="AB1283" i="12" s="1"/>
  <c r="S1550" i="12"/>
  <c r="T1550" i="12" s="1"/>
  <c r="AB1550" i="12" s="1"/>
  <c r="S1319" i="12"/>
  <c r="T1319" i="12" s="1"/>
  <c r="AB1319" i="12" s="1"/>
  <c r="AC1319" i="12" s="1"/>
  <c r="AD1319" i="12" s="1"/>
  <c r="S1416" i="12"/>
  <c r="T1416" i="12" s="1"/>
  <c r="AB1416" i="12" s="1"/>
  <c r="S1702" i="12"/>
  <c r="T1702" i="12" s="1"/>
  <c r="AB1702" i="12" s="1"/>
  <c r="S1573" i="12"/>
  <c r="T1573" i="12" s="1"/>
  <c r="AB1573" i="12" s="1"/>
  <c r="S1629" i="12"/>
  <c r="T1629" i="12" s="1"/>
  <c r="AB1629" i="12" s="1"/>
  <c r="S1788" i="12"/>
  <c r="T1788" i="12" s="1"/>
  <c r="AB1788" i="12" s="1"/>
  <c r="AC1788" i="12" s="1"/>
  <c r="AD1788" i="12" s="1"/>
  <c r="S1703" i="12"/>
  <c r="T1703" i="12" s="1"/>
  <c r="AB1703" i="12" s="1"/>
  <c r="S1772" i="12"/>
  <c r="T1772" i="12" s="1"/>
  <c r="AB1772" i="12" s="1"/>
  <c r="S1618" i="12"/>
  <c r="T1618" i="12" s="1"/>
  <c r="AB1618" i="12" s="1"/>
  <c r="AC1618" i="12" s="1"/>
  <c r="AD1618" i="12" s="1"/>
  <c r="S2139" i="12"/>
  <c r="T2139" i="12" s="1"/>
  <c r="AB2139" i="12" s="1"/>
  <c r="S2432" i="12"/>
  <c r="T2432" i="12" s="1"/>
  <c r="AB2432" i="12" s="1"/>
  <c r="S1141" i="12"/>
  <c r="T1141" i="12" s="1"/>
  <c r="AB1141" i="12" s="1"/>
  <c r="S1432" i="12"/>
  <c r="T1432" i="12" s="1"/>
  <c r="AB1432" i="12" s="1"/>
  <c r="S976" i="12"/>
  <c r="T976" i="12" s="1"/>
  <c r="AB976" i="12" s="1"/>
  <c r="AC976" i="12" s="1"/>
  <c r="AD976" i="12" s="1"/>
  <c r="S1249" i="12"/>
  <c r="T1249" i="12" s="1"/>
  <c r="AB1249" i="12" s="1"/>
  <c r="S1210" i="12"/>
  <c r="T1210" i="12" s="1"/>
  <c r="AB1210" i="12" s="1"/>
  <c r="AC1210" i="12" s="1"/>
  <c r="AD1210" i="12" s="1"/>
  <c r="S1423" i="12"/>
  <c r="T1423" i="12" s="1"/>
  <c r="AB1423" i="12" s="1"/>
  <c r="AC1423" i="12" s="1"/>
  <c r="AD1423" i="12" s="1"/>
  <c r="S1483" i="12"/>
  <c r="T1483" i="12" s="1"/>
  <c r="AB1483" i="12" s="1"/>
  <c r="S1329" i="12"/>
  <c r="T1329" i="12" s="1"/>
  <c r="AB1329" i="12" s="1"/>
  <c r="S1455" i="12"/>
  <c r="T1455" i="12" s="1"/>
  <c r="AB1455" i="12" s="1"/>
  <c r="S1523" i="12"/>
  <c r="T1523" i="12" s="1"/>
  <c r="AB1523" i="12" s="1"/>
  <c r="S1675" i="12"/>
  <c r="T1675" i="12" s="1"/>
  <c r="AB1675" i="12" s="1"/>
  <c r="AC1675" i="12" s="1"/>
  <c r="AD1675" i="12" s="1"/>
  <c r="S1486" i="12"/>
  <c r="T1486" i="12" s="1"/>
  <c r="AB1486" i="12" s="1"/>
  <c r="S1548" i="12"/>
  <c r="T1548" i="12" s="1"/>
  <c r="AB1548" i="12" s="1"/>
  <c r="S1801" i="12"/>
  <c r="T1801" i="12" s="1"/>
  <c r="AB1801" i="12" s="1"/>
  <c r="AC1801" i="12" s="1"/>
  <c r="AD1801" i="12" s="1"/>
  <c r="S1680" i="12"/>
  <c r="T1680" i="12" s="1"/>
  <c r="AB1680" i="12" s="1"/>
  <c r="S1910" i="12"/>
  <c r="T1910" i="12" s="1"/>
  <c r="AB1910" i="12" s="1"/>
  <c r="S1880" i="12"/>
  <c r="T1880" i="12" s="1"/>
  <c r="AB1880" i="12" s="1"/>
  <c r="S2015" i="12"/>
  <c r="T2015" i="12" s="1"/>
  <c r="AB2015" i="12" s="1"/>
  <c r="S2504" i="12"/>
  <c r="T2504" i="12" s="1"/>
  <c r="AB2504" i="12" s="1"/>
  <c r="AC2504" i="12" s="1"/>
  <c r="AD2504" i="12" s="1"/>
  <c r="S414" i="12"/>
  <c r="T414" i="12" s="1"/>
  <c r="AB414" i="12" s="1"/>
  <c r="S784" i="12"/>
  <c r="T784" i="12" s="1"/>
  <c r="AB784" i="12" s="1"/>
  <c r="AC784" i="12" s="1"/>
  <c r="AD784" i="12" s="1"/>
  <c r="S541" i="12"/>
  <c r="T541" i="12" s="1"/>
  <c r="AB541" i="12" s="1"/>
  <c r="AC541" i="12" s="1"/>
  <c r="AD541" i="12" s="1"/>
  <c r="S914" i="12"/>
  <c r="T914" i="12" s="1"/>
  <c r="AB914" i="12" s="1"/>
  <c r="S408" i="12"/>
  <c r="T408" i="12" s="1"/>
  <c r="AB408" i="12" s="1"/>
  <c r="S633" i="12"/>
  <c r="T633" i="12" s="1"/>
  <c r="AB633" i="12" s="1"/>
  <c r="S818" i="12"/>
  <c r="T818" i="12" s="1"/>
  <c r="AB818" i="12" s="1"/>
  <c r="S847" i="12"/>
  <c r="T847" i="12" s="1"/>
  <c r="AB847" i="12" s="1"/>
  <c r="AC847" i="12" s="1"/>
  <c r="AD847" i="12" s="1"/>
  <c r="S998" i="12"/>
  <c r="T998" i="12" s="1"/>
  <c r="AB998" i="12" s="1"/>
  <c r="S710" i="12"/>
  <c r="T710" i="12" s="1"/>
  <c r="AB710" i="12" s="1"/>
  <c r="S812" i="12"/>
  <c r="T812" i="12" s="1"/>
  <c r="AB812" i="12" s="1"/>
  <c r="AC812" i="12" s="1"/>
  <c r="AD812" i="12" s="1"/>
  <c r="S902" i="12"/>
  <c r="T902" i="12" s="1"/>
  <c r="AB902" i="12" s="1"/>
  <c r="S782" i="12"/>
  <c r="T782" i="12" s="1"/>
  <c r="AB782" i="12" s="1"/>
  <c r="S865" i="12"/>
  <c r="T865" i="12" s="1"/>
  <c r="AB865" i="12" s="1"/>
  <c r="S798" i="12"/>
  <c r="T798" i="12" s="1"/>
  <c r="AB798" i="12" s="1"/>
  <c r="S1174" i="12"/>
  <c r="T1174" i="12" s="1"/>
  <c r="AB1174" i="12" s="1"/>
  <c r="AC1174" i="12" s="1"/>
  <c r="AD1174" i="12" s="1"/>
  <c r="S1188" i="12"/>
  <c r="T1188" i="12" s="1"/>
  <c r="AB1188" i="12" s="1"/>
  <c r="S797" i="12"/>
  <c r="T797" i="12" s="1"/>
  <c r="AB797" i="12" s="1"/>
  <c r="S1100" i="12"/>
  <c r="T1100" i="12" s="1"/>
  <c r="AB1100" i="12" s="1"/>
  <c r="AC1100" i="12" s="1"/>
  <c r="AD1100" i="12" s="1"/>
  <c r="S1018" i="12"/>
  <c r="T1018" i="12" s="1"/>
  <c r="AB1018" i="12" s="1"/>
  <c r="S954" i="12"/>
  <c r="T954" i="12" s="1"/>
  <c r="AB954" i="12" s="1"/>
  <c r="S1152" i="12"/>
  <c r="T1152" i="12" s="1"/>
  <c r="AB1152" i="12" s="1"/>
  <c r="S1298" i="12"/>
  <c r="T1298" i="12" s="1"/>
  <c r="AB1298" i="12" s="1"/>
  <c r="S1170" i="12"/>
  <c r="T1170" i="12" s="1"/>
  <c r="AB1170" i="12" s="1"/>
  <c r="S1074" i="12"/>
  <c r="T1074" i="12" s="1"/>
  <c r="AB1074" i="12" s="1"/>
  <c r="S1217" i="12"/>
  <c r="T1217" i="12" s="1"/>
  <c r="AB1217" i="12" s="1"/>
  <c r="S1267" i="12"/>
  <c r="T1267" i="12" s="1"/>
  <c r="AB1267" i="12" s="1"/>
  <c r="AC1267" i="12" s="1"/>
  <c r="AD1267" i="12" s="1"/>
  <c r="S1437" i="12"/>
  <c r="T1437" i="12" s="1"/>
  <c r="AB1437" i="12" s="1"/>
  <c r="S1342" i="12"/>
  <c r="T1342" i="12" s="1"/>
  <c r="AB1342" i="12" s="1"/>
  <c r="S1323" i="12"/>
  <c r="T1323" i="12" s="1"/>
  <c r="AB1323" i="12" s="1"/>
  <c r="S1363" i="12"/>
  <c r="T1363" i="12" s="1"/>
  <c r="AB1363" i="12" s="1"/>
  <c r="S1499" i="12"/>
  <c r="T1499" i="12" s="1"/>
  <c r="AB1499" i="12" s="1"/>
  <c r="S1515" i="12"/>
  <c r="T1515" i="12" s="1"/>
  <c r="AB1515" i="12" s="1"/>
  <c r="S1663" i="12"/>
  <c r="T1663" i="12" s="1"/>
  <c r="AB1663" i="12" s="1"/>
  <c r="S1665" i="12"/>
  <c r="T1665" i="12" s="1"/>
  <c r="AB1665" i="12" s="1"/>
  <c r="AC1665" i="12" s="1"/>
  <c r="AD1665" i="12" s="1"/>
  <c r="S1685" i="12"/>
  <c r="T1685" i="12" s="1"/>
  <c r="AB1685" i="12" s="1"/>
  <c r="S1634" i="12"/>
  <c r="T1634" i="12" s="1"/>
  <c r="AB1634" i="12" s="1"/>
  <c r="S1748" i="12"/>
  <c r="T1748" i="12" s="1"/>
  <c r="AB1748" i="12" s="1"/>
  <c r="S1808" i="12"/>
  <c r="T1808" i="12" s="1"/>
  <c r="AB1808" i="12" s="1"/>
  <c r="S1934" i="12"/>
  <c r="T1934" i="12" s="1"/>
  <c r="AB1934" i="12" s="1"/>
  <c r="AC1934" i="12" s="1"/>
  <c r="AD1934" i="12" s="1"/>
  <c r="S2473" i="12"/>
  <c r="T2473" i="12" s="1"/>
  <c r="AB2473" i="12" s="1"/>
  <c r="S463" i="12"/>
  <c r="T463" i="12" s="1"/>
  <c r="AB463" i="12" s="1"/>
  <c r="S286" i="12"/>
  <c r="T286" i="12" s="1"/>
  <c r="AB286" i="12" s="1"/>
  <c r="AC286" i="12" s="1"/>
  <c r="AD286" i="12" s="1"/>
  <c r="S380" i="12"/>
  <c r="T380" i="12" s="1"/>
  <c r="AB380" i="12" s="1"/>
  <c r="S402" i="12"/>
  <c r="T402" i="12" s="1"/>
  <c r="AB402" i="12" s="1"/>
  <c r="S411" i="12"/>
  <c r="T411" i="12" s="1"/>
  <c r="AB411" i="12" s="1"/>
  <c r="S395" i="12"/>
  <c r="T395" i="12" s="1"/>
  <c r="AB395" i="12" s="1"/>
  <c r="S500" i="12"/>
  <c r="T500" i="12" s="1"/>
  <c r="AB500" i="12" s="1"/>
  <c r="AC500" i="12" s="1"/>
  <c r="AD500" i="12" s="1"/>
  <c r="S419" i="12"/>
  <c r="T419" i="12" s="1"/>
  <c r="AB419" i="12" s="1"/>
  <c r="S629" i="12"/>
  <c r="T629" i="12" s="1"/>
  <c r="AB629" i="12" s="1"/>
  <c r="AC629" i="12" s="1"/>
  <c r="AD629" i="12" s="1"/>
  <c r="S689" i="12"/>
  <c r="T689" i="12" s="1"/>
  <c r="AB689" i="12" s="1"/>
  <c r="AC689" i="12" s="1"/>
  <c r="AD689" i="12" s="1"/>
  <c r="S628" i="12"/>
  <c r="T628" i="12" s="1"/>
  <c r="AB628" i="12" s="1"/>
  <c r="S687" i="12"/>
  <c r="T687" i="12" s="1"/>
  <c r="AB687" i="12" s="1"/>
  <c r="S569" i="12"/>
  <c r="T569" i="12" s="1"/>
  <c r="AB569" i="12" s="1"/>
  <c r="S570" i="12"/>
  <c r="T570" i="12" s="1"/>
  <c r="AB570" i="12" s="1"/>
  <c r="S566" i="12"/>
  <c r="T566" i="12" s="1"/>
  <c r="AB566" i="12" s="1"/>
  <c r="AC566" i="12" s="1"/>
  <c r="AD566" i="12" s="1"/>
  <c r="S475" i="12"/>
  <c r="T475" i="12" s="1"/>
  <c r="AB475" i="12" s="1"/>
  <c r="S774" i="12"/>
  <c r="T774" i="12" s="1"/>
  <c r="AB774" i="12" s="1"/>
  <c r="S501" i="12"/>
  <c r="T501" i="12" s="1"/>
  <c r="AB501" i="12" s="1"/>
  <c r="AC501" i="12" s="1"/>
  <c r="AD501" i="12" s="1"/>
  <c r="S297" i="12"/>
  <c r="T297" i="12" s="1"/>
  <c r="AB297" i="12" s="1"/>
  <c r="S637" i="12"/>
  <c r="T637" i="12" s="1"/>
  <c r="AB637" i="12" s="1"/>
  <c r="S712" i="12"/>
  <c r="T712" i="12" s="1"/>
  <c r="AB712" i="12" s="1"/>
  <c r="S740" i="12"/>
  <c r="T740" i="12" s="1"/>
  <c r="AB740" i="12" s="1"/>
  <c r="S752" i="12"/>
  <c r="T752" i="12" s="1"/>
  <c r="AB752" i="12" s="1"/>
  <c r="AC752" i="12" s="1"/>
  <c r="AD752" i="12" s="1"/>
  <c r="S879" i="12"/>
  <c r="T879" i="12" s="1"/>
  <c r="AB879" i="12" s="1"/>
  <c r="S640" i="12"/>
  <c r="T640" i="12" s="1"/>
  <c r="AB640" i="12" s="1"/>
  <c r="AC640" i="12" s="1"/>
  <c r="AD640" i="12" s="1"/>
  <c r="S766" i="12"/>
  <c r="T766" i="12" s="1"/>
  <c r="AB766" i="12" s="1"/>
  <c r="AC766" i="12" s="1"/>
  <c r="AD766" i="12" s="1"/>
  <c r="S737" i="12"/>
  <c r="T737" i="12" s="1"/>
  <c r="AB737" i="12" s="1"/>
  <c r="S1036" i="12"/>
  <c r="T1036" i="12" s="1"/>
  <c r="AB1036" i="12" s="1"/>
  <c r="S953" i="12"/>
  <c r="T953" i="12" s="1"/>
  <c r="AB953" i="12" s="1"/>
  <c r="S952" i="12"/>
  <c r="T952" i="12" s="1"/>
  <c r="AB952" i="12" s="1"/>
  <c r="S1197" i="12"/>
  <c r="T1197" i="12" s="1"/>
  <c r="AB1197" i="12" s="1"/>
  <c r="AC1197" i="12" s="1"/>
  <c r="AD1197" i="12" s="1"/>
  <c r="S1079" i="12"/>
  <c r="T1079" i="12" s="1"/>
  <c r="AB1079" i="12" s="1"/>
  <c r="S705" i="12"/>
  <c r="T705" i="12" s="1"/>
  <c r="AB705" i="12" s="1"/>
  <c r="S1216" i="12"/>
  <c r="T1216" i="12" s="1"/>
  <c r="AB1216" i="12" s="1"/>
  <c r="AC1216" i="12" s="1"/>
  <c r="AD1216" i="12" s="1"/>
  <c r="S1095" i="12"/>
  <c r="T1095" i="12" s="1"/>
  <c r="AB1095" i="12" s="1"/>
  <c r="S1057" i="12"/>
  <c r="T1057" i="12" s="1"/>
  <c r="AB1057" i="12" s="1"/>
  <c r="S1076" i="12"/>
  <c r="T1076" i="12" s="1"/>
  <c r="AB1076" i="12" s="1"/>
  <c r="S1207" i="12"/>
  <c r="T1207" i="12" s="1"/>
  <c r="AB1207" i="12" s="1"/>
  <c r="S1113" i="12"/>
  <c r="T1113" i="12" s="1"/>
  <c r="AB1113" i="12" s="1"/>
  <c r="S1140" i="12"/>
  <c r="T1140" i="12" s="1"/>
  <c r="AB1140" i="12" s="1"/>
  <c r="S1122" i="12"/>
  <c r="T1122" i="12" s="1"/>
  <c r="AB1122" i="12" s="1"/>
  <c r="AC1122" i="12" s="1"/>
  <c r="AD1122" i="12" s="1"/>
  <c r="S1183" i="12"/>
  <c r="T1183" i="12" s="1"/>
  <c r="AB1183" i="12" s="1"/>
  <c r="AC1183" i="12" s="1"/>
  <c r="AD1183" i="12" s="1"/>
  <c r="S1597" i="12"/>
  <c r="T1597" i="12" s="1"/>
  <c r="AB1597" i="12" s="1"/>
  <c r="S1254" i="12"/>
  <c r="T1254" i="12" s="1"/>
  <c r="AB1254" i="12" s="1"/>
  <c r="S1272" i="12"/>
  <c r="T1272" i="12" s="1"/>
  <c r="AB1272" i="12" s="1"/>
  <c r="S1303" i="12"/>
  <c r="T1303" i="12" s="1"/>
  <c r="AB1303" i="12" s="1"/>
  <c r="S1691" i="12"/>
  <c r="T1691" i="12" s="1"/>
  <c r="AB1691" i="12" s="1"/>
  <c r="S1559" i="12"/>
  <c r="T1559" i="12" s="1"/>
  <c r="AB1559" i="12" s="1"/>
  <c r="S1518" i="12"/>
  <c r="T1518" i="12" s="1"/>
  <c r="AB1518" i="12" s="1"/>
  <c r="S1712" i="12"/>
  <c r="T1712" i="12" s="1"/>
  <c r="AB1712" i="12" s="1"/>
  <c r="AC1712" i="12" s="1"/>
  <c r="AD1712" i="12" s="1"/>
  <c r="S1798" i="12"/>
  <c r="T1798" i="12" s="1"/>
  <c r="AB1798" i="12" s="1"/>
  <c r="S1688" i="12"/>
  <c r="T1688" i="12" s="1"/>
  <c r="AB1688" i="12" s="1"/>
  <c r="S1750" i="12"/>
  <c r="T1750" i="12" s="1"/>
  <c r="AB1750" i="12" s="1"/>
  <c r="S1746" i="12"/>
  <c r="T1746" i="12" s="1"/>
  <c r="AB1746" i="12" s="1"/>
  <c r="S1841" i="12"/>
  <c r="T1841" i="12" s="1"/>
  <c r="AB1841" i="12" s="1"/>
  <c r="S2409" i="12"/>
  <c r="T2409" i="12" s="1"/>
  <c r="AB2409" i="12" s="1"/>
  <c r="S1959" i="12"/>
  <c r="T1959" i="12" s="1"/>
  <c r="AB1959" i="12" s="1"/>
  <c r="AC1959" i="12" s="1"/>
  <c r="AD1959" i="12" s="1"/>
  <c r="S2000" i="12"/>
  <c r="T2000" i="12" s="1"/>
  <c r="AB2000" i="12" s="1"/>
  <c r="AC2000" i="12" s="1"/>
  <c r="AD2000" i="12" s="1"/>
  <c r="S2022" i="12"/>
  <c r="T2022" i="12" s="1"/>
  <c r="AB2022" i="12" s="1"/>
  <c r="S1847" i="12"/>
  <c r="T1847" i="12" s="1"/>
  <c r="AB1847" i="12" s="1"/>
  <c r="S1857" i="12"/>
  <c r="T1857" i="12" s="1"/>
  <c r="AB1857" i="12" s="1"/>
  <c r="S2044" i="12"/>
  <c r="T2044" i="12" s="1"/>
  <c r="AB2044" i="12" s="1"/>
  <c r="S1984" i="12"/>
  <c r="T1984" i="12" s="1"/>
  <c r="AB1984" i="12" s="1"/>
  <c r="AC1984" i="12" s="1"/>
  <c r="AD1984" i="12" s="1"/>
  <c r="S1869" i="12"/>
  <c r="T1869" i="12" s="1"/>
  <c r="AB1869" i="12" s="1"/>
  <c r="S1840" i="12"/>
  <c r="T1840" i="12" s="1"/>
  <c r="AB1840" i="12" s="1"/>
  <c r="S1823" i="12"/>
  <c r="T1823" i="12" s="1"/>
  <c r="AB1823" i="12" s="1"/>
  <c r="AC1823" i="12" s="1"/>
  <c r="AD1823" i="12" s="1"/>
  <c r="S1964" i="12"/>
  <c r="T1964" i="12" s="1"/>
  <c r="AB1964" i="12" s="1"/>
  <c r="S2119" i="12"/>
  <c r="T2119" i="12" s="1"/>
  <c r="AB2119" i="12" s="1"/>
  <c r="S2101" i="12"/>
  <c r="T2101" i="12" s="1"/>
  <c r="AB2101" i="12" s="1"/>
  <c r="S2095" i="12"/>
  <c r="T2095" i="12" s="1"/>
  <c r="AB2095" i="12" s="1"/>
  <c r="S2259" i="12"/>
  <c r="T2259" i="12" s="1"/>
  <c r="AB2259" i="12" s="1"/>
  <c r="S2326" i="12"/>
  <c r="T2326" i="12" s="1"/>
  <c r="AB2326" i="12" s="1"/>
  <c r="S2413" i="12"/>
  <c r="T2413" i="12" s="1"/>
  <c r="AB2413" i="12" s="1"/>
  <c r="AC2413" i="12" s="1"/>
  <c r="AD2413" i="12" s="1"/>
  <c r="S2295" i="12"/>
  <c r="T2295" i="12" s="1"/>
  <c r="AB2295" i="12" s="1"/>
  <c r="AC2295" i="12" s="1"/>
  <c r="AD2295" i="12" s="1"/>
  <c r="S2493" i="12"/>
  <c r="T2493" i="12" s="1"/>
  <c r="AB2493" i="12" s="1"/>
  <c r="S2520" i="12"/>
  <c r="T2520" i="12" s="1"/>
  <c r="AB2520" i="12" s="1"/>
  <c r="S2732" i="12"/>
  <c r="T2732" i="12" s="1"/>
  <c r="AB2732" i="12" s="1"/>
  <c r="S2864" i="12"/>
  <c r="T2864" i="12" s="1"/>
  <c r="AB2864" i="12" s="1"/>
  <c r="S2987" i="12"/>
  <c r="T2987" i="12" s="1"/>
  <c r="AB2987" i="12" s="1"/>
  <c r="AC2987" i="12" s="1"/>
  <c r="AD2987" i="12" s="1"/>
  <c r="S3338" i="12"/>
  <c r="T3338" i="12" s="1"/>
  <c r="AB3338" i="12" s="1"/>
  <c r="S3610" i="12"/>
  <c r="T3610" i="12" s="1"/>
  <c r="AB3610" i="12" s="1"/>
  <c r="S1899" i="12"/>
  <c r="T1899" i="12" s="1"/>
  <c r="AB1899" i="12" s="1"/>
  <c r="AC1899" i="12" s="1"/>
  <c r="AD1899" i="12" s="1"/>
  <c r="S1927" i="12"/>
  <c r="T1927" i="12" s="1"/>
  <c r="AB1927" i="12" s="1"/>
  <c r="S2099" i="12"/>
  <c r="T2099" i="12" s="1"/>
  <c r="AB2099" i="12" s="1"/>
  <c r="S1935" i="12"/>
  <c r="T1935" i="12" s="1"/>
  <c r="AB1935" i="12" s="1"/>
  <c r="S1892" i="12"/>
  <c r="T1892" i="12" s="1"/>
  <c r="AB1892" i="12" s="1"/>
  <c r="S1954" i="12"/>
  <c r="T1954" i="12" s="1"/>
  <c r="AB1954" i="12" s="1"/>
  <c r="AC1954" i="12" s="1"/>
  <c r="AD1954" i="12" s="1"/>
  <c r="S1944" i="12"/>
  <c r="T1944" i="12" s="1"/>
  <c r="AB1944" i="12" s="1"/>
  <c r="S2122" i="12"/>
  <c r="T2122" i="12" s="1"/>
  <c r="AB2122" i="12" s="1"/>
  <c r="AC2122" i="12" s="1"/>
  <c r="AD2122" i="12" s="1"/>
  <c r="S1861" i="12"/>
  <c r="T1861" i="12" s="1"/>
  <c r="AB1861" i="12" s="1"/>
  <c r="AC1861" i="12" s="1"/>
  <c r="AD1861" i="12" s="1"/>
  <c r="S2024" i="12"/>
  <c r="T2024" i="12" s="1"/>
  <c r="AB2024" i="12" s="1"/>
  <c r="S2082" i="12"/>
  <c r="T2082" i="12" s="1"/>
  <c r="AB2082" i="12" s="1"/>
  <c r="S2261" i="12"/>
  <c r="T2261" i="12" s="1"/>
  <c r="AB2261" i="12" s="1"/>
  <c r="S2086" i="12"/>
  <c r="T2086" i="12" s="1"/>
  <c r="AB2086" i="12" s="1"/>
  <c r="S2465" i="12"/>
  <c r="T2465" i="12" s="1"/>
  <c r="AB2465" i="12" s="1"/>
  <c r="AC2465" i="12" s="1"/>
  <c r="AD2465" i="12" s="1"/>
  <c r="S2434" i="12"/>
  <c r="T2434" i="12" s="1"/>
  <c r="AB2434" i="12" s="1"/>
  <c r="S2321" i="12"/>
  <c r="T2321" i="12" s="1"/>
  <c r="AB2321" i="12" s="1"/>
  <c r="S2404" i="12"/>
  <c r="T2404" i="12" s="1"/>
  <c r="AB2404" i="12" s="1"/>
  <c r="AC2404" i="12" s="1"/>
  <c r="AD2404" i="12" s="1"/>
  <c r="S2632" i="12"/>
  <c r="T2632" i="12" s="1"/>
  <c r="AB2632" i="12" s="1"/>
  <c r="S2777" i="12"/>
  <c r="T2777" i="12" s="1"/>
  <c r="AB2777" i="12" s="1"/>
  <c r="S3010" i="12"/>
  <c r="T3010" i="12" s="1"/>
  <c r="AB3010" i="12" s="1"/>
  <c r="S3121" i="12"/>
  <c r="T3121" i="12" s="1"/>
  <c r="AB3121" i="12" s="1"/>
  <c r="S3699" i="12"/>
  <c r="T3699" i="12" s="1"/>
  <c r="AB3699" i="12" s="1"/>
  <c r="S1916" i="12"/>
  <c r="T1916" i="12" s="1"/>
  <c r="AB1916" i="12" s="1"/>
  <c r="S1912" i="12"/>
  <c r="T1912" i="12" s="1"/>
  <c r="AB1912" i="12" s="1"/>
  <c r="AC1912" i="12" s="1"/>
  <c r="AD1912" i="12" s="1"/>
  <c r="S1842" i="12"/>
  <c r="T1842" i="12" s="1"/>
  <c r="AB1842" i="12" s="1"/>
  <c r="AC1842" i="12" s="1"/>
  <c r="AD1842" i="12" s="1"/>
  <c r="S1906" i="12"/>
  <c r="T1906" i="12" s="1"/>
  <c r="AB1906" i="12" s="1"/>
  <c r="S2134" i="12"/>
  <c r="T2134" i="12" s="1"/>
  <c r="AB2134" i="12" s="1"/>
  <c r="S1981" i="12"/>
  <c r="T1981" i="12" s="1"/>
  <c r="AB1981" i="12" s="1"/>
  <c r="S2075" i="12"/>
  <c r="T2075" i="12" s="1"/>
  <c r="AB2075" i="12" s="1"/>
  <c r="S2062" i="12"/>
  <c r="T2062" i="12" s="1"/>
  <c r="AB2062" i="12" s="1"/>
  <c r="AC2062" i="12" s="1"/>
  <c r="AD2062" i="12" s="1"/>
  <c r="S2249" i="12"/>
  <c r="T2249" i="12" s="1"/>
  <c r="AB2249" i="12" s="1"/>
  <c r="S2272" i="12"/>
  <c r="T2272" i="12" s="1"/>
  <c r="AB2272" i="12" s="1"/>
  <c r="S2330" i="12"/>
  <c r="T2330" i="12" s="1"/>
  <c r="AB2330" i="12" s="1"/>
  <c r="AC2330" i="12" s="1"/>
  <c r="AD2330" i="12" s="1"/>
  <c r="S2299" i="12"/>
  <c r="T2299" i="12" s="1"/>
  <c r="AB2299" i="12" s="1"/>
  <c r="S2464" i="12"/>
  <c r="T2464" i="12" s="1"/>
  <c r="AB2464" i="12" s="1"/>
  <c r="S2523" i="12"/>
  <c r="T2523" i="12" s="1"/>
  <c r="AB2523" i="12" s="1"/>
  <c r="S2681" i="12"/>
  <c r="T2681" i="12" s="1"/>
  <c r="AB2681" i="12" s="1"/>
  <c r="S2870" i="12"/>
  <c r="T2870" i="12" s="1"/>
  <c r="AB2870" i="12" s="1"/>
  <c r="AC2870" i="12" s="1"/>
  <c r="AD2870" i="12" s="1"/>
  <c r="S3037" i="12"/>
  <c r="T3037" i="12" s="1"/>
  <c r="AB3037" i="12" s="1"/>
  <c r="S3262" i="12"/>
  <c r="T3262" i="12" s="1"/>
  <c r="AB3262" i="12" s="1"/>
  <c r="S3798" i="12"/>
  <c r="T3798" i="12" s="1"/>
  <c r="AB3798" i="12" s="1"/>
  <c r="AC3798" i="12" s="1"/>
  <c r="AD3798" i="12" s="1"/>
  <c r="S3791" i="12"/>
  <c r="T3791" i="12" s="1"/>
  <c r="AB3791" i="12" s="1"/>
  <c r="S1932" i="12"/>
  <c r="T1932" i="12" s="1"/>
  <c r="AB1932" i="12" s="1"/>
  <c r="S1974" i="12"/>
  <c r="T1974" i="12" s="1"/>
  <c r="AB1974" i="12" s="1"/>
  <c r="S2053" i="12"/>
  <c r="T2053" i="12" s="1"/>
  <c r="AB2053" i="12" s="1"/>
  <c r="S1920" i="12"/>
  <c r="T1920" i="12" s="1"/>
  <c r="AB1920" i="12" s="1"/>
  <c r="AC1920" i="12" s="1"/>
  <c r="AD1920" i="12" s="1"/>
  <c r="S2041" i="12"/>
  <c r="T2041" i="12" s="1"/>
  <c r="AB2041" i="12" s="1"/>
  <c r="S2020" i="12"/>
  <c r="T2020" i="12" s="1"/>
  <c r="AB2020" i="12" s="1"/>
  <c r="S2034" i="12"/>
  <c r="T2034" i="12" s="1"/>
  <c r="AB2034" i="12" s="1"/>
  <c r="AC2034" i="12" s="1"/>
  <c r="AD2034" i="12" s="1"/>
  <c r="S2057" i="12"/>
  <c r="T2057" i="12" s="1"/>
  <c r="AB2057" i="12" s="1"/>
  <c r="S1972" i="12"/>
  <c r="T1972" i="12" s="1"/>
  <c r="AB1972" i="12" s="1"/>
  <c r="S2110" i="12"/>
  <c r="T2110" i="12" s="1"/>
  <c r="AB2110" i="12" s="1"/>
  <c r="S2154" i="12"/>
  <c r="T2154" i="12" s="1"/>
  <c r="AB2154" i="12" s="1"/>
  <c r="S2060" i="12"/>
  <c r="T2060" i="12" s="1"/>
  <c r="AB2060" i="12" s="1"/>
  <c r="S2279" i="12"/>
  <c r="T2279" i="12" s="1"/>
  <c r="AB2279" i="12" s="1"/>
  <c r="AC2279" i="12" s="1"/>
  <c r="AD2279" i="12" s="1"/>
  <c r="S2185" i="12"/>
  <c r="T2185" i="12" s="1"/>
  <c r="AB2185" i="12" s="1"/>
  <c r="AC2185" i="12" s="1"/>
  <c r="AD2185" i="12" s="1"/>
  <c r="S2331" i="12"/>
  <c r="T2331" i="12" s="1"/>
  <c r="AB2331" i="12" s="1"/>
  <c r="AC2331" i="12" s="1"/>
  <c r="AD2331" i="12" s="1"/>
  <c r="S2517" i="12"/>
  <c r="T2517" i="12" s="1"/>
  <c r="AB2517" i="12" s="1"/>
  <c r="S2411" i="12"/>
  <c r="T2411" i="12" s="1"/>
  <c r="AB2411" i="12" s="1"/>
  <c r="S2688" i="12"/>
  <c r="T2688" i="12" s="1"/>
  <c r="AB2688" i="12" s="1"/>
  <c r="S2861" i="12"/>
  <c r="T2861" i="12" s="1"/>
  <c r="AB2861" i="12" s="1"/>
  <c r="S2918" i="12"/>
  <c r="T2918" i="12" s="1"/>
  <c r="AB2918" i="12" s="1"/>
  <c r="AC2918" i="12" s="1"/>
  <c r="AD2918" i="12" s="1"/>
  <c r="S3241" i="12"/>
  <c r="T3241" i="12" s="1"/>
  <c r="AB3241" i="12" s="1"/>
  <c r="S1767" i="12"/>
  <c r="T1767" i="12" s="1"/>
  <c r="AB1767" i="12" s="1"/>
  <c r="S2030" i="12"/>
  <c r="T2030" i="12" s="1"/>
  <c r="AB2030" i="12" s="1"/>
  <c r="AC2030" i="12" s="1"/>
  <c r="AD2030" i="12" s="1"/>
  <c r="S1989" i="12"/>
  <c r="T1989" i="12" s="1"/>
  <c r="AB1989" i="12" s="1"/>
  <c r="S2006" i="12"/>
  <c r="T2006" i="12" s="1"/>
  <c r="AB2006" i="12" s="1"/>
  <c r="S1956" i="12"/>
  <c r="T1956" i="12" s="1"/>
  <c r="AB1956" i="12" s="1"/>
  <c r="S2040" i="12"/>
  <c r="T2040" i="12" s="1"/>
  <c r="AB2040" i="12" s="1"/>
  <c r="S1925" i="12"/>
  <c r="T1925" i="12" s="1"/>
  <c r="AB1925" i="12" s="1"/>
  <c r="AC1925" i="12" s="1"/>
  <c r="AD1925" i="12" s="1"/>
  <c r="S1930" i="12"/>
  <c r="T1930" i="12" s="1"/>
  <c r="AB1930" i="12" s="1"/>
  <c r="S2174" i="12"/>
  <c r="T2174" i="12" s="1"/>
  <c r="AB2174" i="12" s="1"/>
  <c r="AC2174" i="12" s="1"/>
  <c r="AD2174" i="12" s="1"/>
  <c r="S1957" i="12"/>
  <c r="T1957" i="12" s="1"/>
  <c r="AB1957" i="12" s="1"/>
  <c r="AC1957" i="12" s="1"/>
  <c r="AD1957" i="12" s="1"/>
  <c r="S2071" i="12"/>
  <c r="T2071" i="12" s="1"/>
  <c r="AB2071" i="12" s="1"/>
  <c r="S2178" i="12"/>
  <c r="T2178" i="12" s="1"/>
  <c r="AB2178" i="12" s="1"/>
  <c r="S2117" i="12"/>
  <c r="T2117" i="12" s="1"/>
  <c r="AB2117" i="12" s="1"/>
  <c r="S2277" i="12"/>
  <c r="T2277" i="12" s="1"/>
  <c r="AB2277" i="12" s="1"/>
  <c r="S2458" i="12"/>
  <c r="T2458" i="12" s="1"/>
  <c r="AB2458" i="12" s="1"/>
  <c r="AC2458" i="12" s="1"/>
  <c r="AD2458" i="12" s="1"/>
  <c r="S2410" i="12"/>
  <c r="T2410" i="12" s="1"/>
  <c r="AB2410" i="12" s="1"/>
  <c r="S2604" i="12"/>
  <c r="T2604" i="12" s="1"/>
  <c r="AB2604" i="12" s="1"/>
  <c r="S2794" i="12"/>
  <c r="T2794" i="12" s="1"/>
  <c r="AB2794" i="12" s="1"/>
  <c r="AC2794" i="12" s="1"/>
  <c r="AD2794" i="12" s="1"/>
  <c r="S2989" i="12"/>
  <c r="T2989" i="12" s="1"/>
  <c r="AB2989" i="12" s="1"/>
  <c r="S2897" i="12"/>
  <c r="T2897" i="12" s="1"/>
  <c r="AB2897" i="12" s="1"/>
  <c r="S3625" i="12"/>
  <c r="T3625" i="12" s="1"/>
  <c r="AB3625" i="12" s="1"/>
  <c r="S1773" i="12"/>
  <c r="T1773" i="12" s="1"/>
  <c r="AB1773" i="12" s="1"/>
  <c r="S1818" i="12"/>
  <c r="T1818" i="12" s="1"/>
  <c r="AB1818" i="12" s="1"/>
  <c r="AC1818" i="12" s="1"/>
  <c r="AD1818" i="12" s="1"/>
  <c r="S1846" i="12"/>
  <c r="T1846" i="12" s="1"/>
  <c r="AB1846" i="12" s="1"/>
  <c r="S1991" i="12"/>
  <c r="T1991" i="12" s="1"/>
  <c r="AB1991" i="12" s="1"/>
  <c r="AC1991" i="12" s="1"/>
  <c r="AD1991" i="12" s="1"/>
  <c r="S1922" i="12"/>
  <c r="T1922" i="12" s="1"/>
  <c r="AB1922" i="12" s="1"/>
  <c r="AC1922" i="12" s="1"/>
  <c r="AD1922" i="12" s="1"/>
  <c r="S2012" i="12"/>
  <c r="T2012" i="12" s="1"/>
  <c r="AB2012" i="12" s="1"/>
  <c r="S1968" i="12"/>
  <c r="T1968" i="12" s="1"/>
  <c r="AB1968" i="12" s="1"/>
  <c r="S1884" i="12"/>
  <c r="T1884" i="12" s="1"/>
  <c r="AB1884" i="12" s="1"/>
  <c r="S1853" i="12"/>
  <c r="T1853" i="12" s="1"/>
  <c r="AB1853" i="12" s="1"/>
  <c r="S2120" i="12"/>
  <c r="T2120" i="12" s="1"/>
  <c r="AB2120" i="12" s="1"/>
  <c r="AC2120" i="12" s="1"/>
  <c r="AD2120" i="12" s="1"/>
  <c r="S2043" i="12"/>
  <c r="T2043" i="12" s="1"/>
  <c r="AB2043" i="12" s="1"/>
  <c r="S2070" i="12"/>
  <c r="T2070" i="12" s="1"/>
  <c r="AB2070" i="12" s="1"/>
  <c r="S2258" i="12"/>
  <c r="T2258" i="12" s="1"/>
  <c r="AB2258" i="12" s="1"/>
  <c r="AC2258" i="12" s="1"/>
  <c r="AD2258" i="12" s="1"/>
  <c r="S2004" i="12"/>
  <c r="T2004" i="12" s="1"/>
  <c r="AB2004" i="12" s="1"/>
  <c r="S2290" i="12"/>
  <c r="T2290" i="12" s="1"/>
  <c r="AB2290" i="12" s="1"/>
  <c r="S2266" i="12"/>
  <c r="T2266" i="12" s="1"/>
  <c r="AB2266" i="12" s="1"/>
  <c r="S2406" i="12"/>
  <c r="T2406" i="12" s="1"/>
  <c r="AB2406" i="12" s="1"/>
  <c r="S2414" i="12"/>
  <c r="T2414" i="12" s="1"/>
  <c r="AB2414" i="12" s="1"/>
  <c r="AC2414" i="12" s="1"/>
  <c r="AD2414" i="12" s="1"/>
  <c r="S2478" i="12"/>
  <c r="T2478" i="12" s="1"/>
  <c r="AB2478" i="12" s="1"/>
  <c r="S2577" i="12"/>
  <c r="T2577" i="12" s="1"/>
  <c r="AB2577" i="12" s="1"/>
  <c r="AC2577" i="12" s="1"/>
  <c r="AD2577" i="12" s="1"/>
  <c r="S2721" i="12"/>
  <c r="T2721" i="12" s="1"/>
  <c r="AB2721" i="12" s="1"/>
  <c r="AC2721" i="12" s="1"/>
  <c r="AD2721" i="12" s="1"/>
  <c r="S2934" i="12"/>
  <c r="T2934" i="12" s="1"/>
  <c r="AB2934" i="12" s="1"/>
  <c r="S3334" i="12"/>
  <c r="T3334" i="12" s="1"/>
  <c r="AB3334" i="12" s="1"/>
  <c r="S3391" i="12"/>
  <c r="T3391" i="12" s="1"/>
  <c r="AB3391" i="12" s="1"/>
  <c r="S1985" i="12"/>
  <c r="T1985" i="12" s="1"/>
  <c r="AB1985" i="12" s="1"/>
  <c r="S1961" i="12"/>
  <c r="T1961" i="12" s="1"/>
  <c r="AB1961" i="12" s="1"/>
  <c r="AC1961" i="12" s="1"/>
  <c r="AD1961" i="12" s="1"/>
  <c r="S1868" i="12"/>
  <c r="T1868" i="12" s="1"/>
  <c r="AB1868" i="12" s="1"/>
  <c r="S1918" i="12"/>
  <c r="T1918" i="12" s="1"/>
  <c r="AB1918" i="12" s="1"/>
  <c r="S2063" i="12"/>
  <c r="T2063" i="12" s="1"/>
  <c r="AB2063" i="12" s="1"/>
  <c r="AC2063" i="12" s="1"/>
  <c r="AD2063" i="12" s="1"/>
  <c r="S2051" i="12"/>
  <c r="T2051" i="12" s="1"/>
  <c r="AB2051" i="12" s="1"/>
  <c r="S2096" i="12"/>
  <c r="T2096" i="12" s="1"/>
  <c r="AB2096" i="12" s="1"/>
  <c r="S2072" i="12"/>
  <c r="T2072" i="12" s="1"/>
  <c r="AB2072" i="12" s="1"/>
  <c r="S2254" i="12"/>
  <c r="T2254" i="12" s="1"/>
  <c r="AB2254" i="12" s="1"/>
  <c r="S2256" i="12"/>
  <c r="T2256" i="12" s="1"/>
  <c r="AB2256" i="12" s="1"/>
  <c r="AC2256" i="12" s="1"/>
  <c r="AD2256" i="12" s="1"/>
  <c r="S2342" i="12"/>
  <c r="T2342" i="12" s="1"/>
  <c r="AB2342" i="12" s="1"/>
  <c r="AC2342" i="12" s="1"/>
  <c r="AD2342" i="12" s="1"/>
  <c r="S2402" i="12"/>
  <c r="T2402" i="12" s="1"/>
  <c r="AB2402" i="12" s="1"/>
  <c r="AC2402" i="12" s="1"/>
  <c r="AD2402" i="12" s="1"/>
  <c r="S2440" i="12"/>
  <c r="T2440" i="12" s="1"/>
  <c r="AB2440" i="12" s="1"/>
  <c r="AC2440" i="12" s="1"/>
  <c r="AD2440" i="12" s="1"/>
  <c r="S2545" i="12"/>
  <c r="T2545" i="12" s="1"/>
  <c r="AB2545" i="12" s="1"/>
  <c r="S2526" i="12"/>
  <c r="T2526" i="12" s="1"/>
  <c r="AB2526" i="12" s="1"/>
  <c r="S2719" i="12"/>
  <c r="T2719" i="12" s="1"/>
  <c r="AB2719" i="12" s="1"/>
  <c r="S3036" i="12"/>
  <c r="T3036" i="12" s="1"/>
  <c r="AB3036" i="12" s="1"/>
  <c r="S2932" i="12"/>
  <c r="T2932" i="12" s="1"/>
  <c r="AB2932" i="12" s="1"/>
  <c r="AC2932" i="12" s="1"/>
  <c r="AD2932" i="12" s="1"/>
  <c r="S3536" i="12"/>
  <c r="T3536" i="12" s="1"/>
  <c r="AB3536" i="12" s="1"/>
  <c r="S2998" i="12"/>
  <c r="T2998" i="12" s="1"/>
  <c r="AB2998" i="12" s="1"/>
  <c r="S3600" i="12"/>
  <c r="T3600" i="12" s="1"/>
  <c r="AB3600" i="12" s="1"/>
  <c r="AC3600" i="12" s="1"/>
  <c r="AD3600" i="12" s="1"/>
  <c r="S2391" i="12"/>
  <c r="T2391" i="12" s="1"/>
  <c r="AB2391" i="12" s="1"/>
  <c r="S2502" i="12"/>
  <c r="T2502" i="12" s="1"/>
  <c r="AB2502" i="12" s="1"/>
  <c r="S2570" i="12"/>
  <c r="T2570" i="12" s="1"/>
  <c r="AB2570" i="12" s="1"/>
  <c r="S2639" i="12"/>
  <c r="T2639" i="12" s="1"/>
  <c r="AB2639" i="12" s="1"/>
  <c r="S2877" i="12"/>
  <c r="T2877" i="12" s="1"/>
  <c r="AB2877" i="12" s="1"/>
  <c r="S3322" i="12"/>
  <c r="T3322" i="12" s="1"/>
  <c r="AB3322" i="12" s="1"/>
  <c r="AC3322" i="12" s="1"/>
  <c r="AD3322" i="12" s="1"/>
  <c r="S3430" i="12"/>
  <c r="T3430" i="12" s="1"/>
  <c r="AB3430" i="12" s="1"/>
  <c r="AC3430" i="12" s="1"/>
  <c r="AD3430" i="12" s="1"/>
  <c r="S2151" i="12"/>
  <c r="T2151" i="12" s="1"/>
  <c r="AB2151" i="12" s="1"/>
  <c r="AC2151" i="12" s="1"/>
  <c r="AD2151" i="12" s="1"/>
  <c r="S2230" i="12"/>
  <c r="T2230" i="12" s="1"/>
  <c r="AB2230" i="12" s="1"/>
  <c r="S2223" i="12"/>
  <c r="T2223" i="12" s="1"/>
  <c r="AB2223" i="12" s="1"/>
  <c r="S2231" i="12"/>
  <c r="T2231" i="12" s="1"/>
  <c r="AB2231" i="12" s="1"/>
  <c r="S2361" i="12"/>
  <c r="T2361" i="12" s="1"/>
  <c r="AB2361" i="12" s="1"/>
  <c r="AC2361" i="12" s="1"/>
  <c r="AD2361" i="12" s="1"/>
  <c r="S2386" i="12"/>
  <c r="T2386" i="12" s="1"/>
  <c r="AB2386" i="12" s="1"/>
  <c r="AC2386" i="12" s="1"/>
  <c r="AD2386" i="12" s="1"/>
  <c r="S2441" i="12"/>
  <c r="T2441" i="12" s="1"/>
  <c r="AB2441" i="12" s="1"/>
  <c r="S2606" i="12"/>
  <c r="T2606" i="12" s="1"/>
  <c r="AB2606" i="12" s="1"/>
  <c r="S2875" i="12"/>
  <c r="T2875" i="12" s="1"/>
  <c r="AB2875" i="12" s="1"/>
  <c r="AC2875" i="12" s="1"/>
  <c r="AD2875" i="12" s="1"/>
  <c r="S3045" i="12"/>
  <c r="T3045" i="12" s="1"/>
  <c r="AB3045" i="12" s="1"/>
  <c r="S2925" i="12"/>
  <c r="T2925" i="12" s="1"/>
  <c r="AB2925" i="12" s="1"/>
  <c r="S3650" i="12"/>
  <c r="T3650" i="12" s="1"/>
  <c r="AB3650" i="12" s="1"/>
  <c r="S3306" i="12"/>
  <c r="T3306" i="12" s="1"/>
  <c r="AB3306" i="12" s="1"/>
  <c r="S3196" i="12"/>
  <c r="T3196" i="12" s="1"/>
  <c r="AB3196" i="12" s="1"/>
  <c r="AC3196" i="12" s="1"/>
  <c r="AD3196" i="12" s="1"/>
  <c r="S3256" i="12"/>
  <c r="T3256" i="12" s="1"/>
  <c r="AB3256" i="12" s="1"/>
  <c r="S3582" i="12"/>
  <c r="T3582" i="12" s="1"/>
  <c r="AB3582" i="12" s="1"/>
  <c r="AC3582" i="12" s="1"/>
  <c r="AD3582" i="12" s="1"/>
  <c r="S3715" i="12"/>
  <c r="T3715" i="12" s="1"/>
  <c r="AB3715" i="12" s="1"/>
  <c r="AC3715" i="12" s="1"/>
  <c r="AD3715" i="12" s="1"/>
  <c r="S3712" i="12"/>
  <c r="T3712" i="12" s="1"/>
  <c r="AB3712" i="12" s="1"/>
  <c r="S2558" i="12"/>
  <c r="T2558" i="12" s="1"/>
  <c r="AB2558" i="12" s="1"/>
  <c r="S2584" i="12"/>
  <c r="T2584" i="12" s="1"/>
  <c r="AB2584" i="12" s="1"/>
  <c r="S2507" i="12"/>
  <c r="T2507" i="12" s="1"/>
  <c r="AB2507" i="12" s="1"/>
  <c r="S2628" i="12"/>
  <c r="T2628" i="12" s="1"/>
  <c r="AB2628" i="12" s="1"/>
  <c r="AC2628" i="12" s="1"/>
  <c r="AD2628" i="12" s="1"/>
  <c r="S2618" i="12"/>
  <c r="T2618" i="12" s="1"/>
  <c r="AB2618" i="12" s="1"/>
  <c r="S2693" i="12"/>
  <c r="T2693" i="12" s="1"/>
  <c r="AB2693" i="12" s="1"/>
  <c r="S2823" i="12"/>
  <c r="T2823" i="12" s="1"/>
  <c r="AB2823" i="12" s="1"/>
  <c r="AC2823" i="12" s="1"/>
  <c r="AD2823" i="12" s="1"/>
  <c r="S2992" i="12"/>
  <c r="T2992" i="12" s="1"/>
  <c r="AB2992" i="12" s="1"/>
  <c r="S3065" i="12"/>
  <c r="T3065" i="12" s="1"/>
  <c r="AB3065" i="12" s="1"/>
  <c r="S2940" i="12"/>
  <c r="T2940" i="12" s="1"/>
  <c r="AB2940" i="12" s="1"/>
  <c r="S2880" i="12"/>
  <c r="T2880" i="12" s="1"/>
  <c r="AB2880" i="12" s="1"/>
  <c r="S3245" i="12"/>
  <c r="T3245" i="12" s="1"/>
  <c r="AB3245" i="12" s="1"/>
  <c r="AC3245" i="12" s="1"/>
  <c r="AD3245" i="12" s="1"/>
  <c r="S3211" i="12"/>
  <c r="T3211" i="12" s="1"/>
  <c r="AB3211" i="12" s="1"/>
  <c r="AC3211" i="12" s="1"/>
  <c r="AD3211" i="12" s="1"/>
  <c r="S3607" i="12"/>
  <c r="T3607" i="12" s="1"/>
  <c r="AB3607" i="12" s="1"/>
  <c r="AC3607" i="12" s="1"/>
  <c r="AD3607" i="12" s="1"/>
  <c r="S3426" i="12"/>
  <c r="T3426" i="12" s="1"/>
  <c r="AB3426" i="12" s="1"/>
  <c r="AC3426" i="12" s="1"/>
  <c r="AD3426" i="12" s="1"/>
  <c r="S3717" i="12"/>
  <c r="T3717" i="12" s="1"/>
  <c r="AB3717" i="12" s="1"/>
  <c r="S3913" i="12"/>
  <c r="T3913" i="12" s="1"/>
  <c r="AB3913" i="12" s="1"/>
  <c r="S3307" i="12"/>
  <c r="T3307" i="12" s="1"/>
  <c r="AB3307" i="12" s="1"/>
  <c r="S3255" i="12"/>
  <c r="T3255" i="12" s="1"/>
  <c r="AB3255" i="12" s="1"/>
  <c r="S3490" i="12"/>
  <c r="T3490" i="12" s="1"/>
  <c r="AB3490" i="12" s="1"/>
  <c r="AC3490" i="12" s="1"/>
  <c r="AD3490" i="12" s="1"/>
  <c r="S3425" i="12"/>
  <c r="T3425" i="12" s="1"/>
  <c r="AB3425" i="12" s="1"/>
  <c r="S3790" i="12"/>
  <c r="T3790" i="12" s="1"/>
  <c r="AB3790" i="12" s="1"/>
  <c r="S3915" i="12"/>
  <c r="T3915" i="12" s="1"/>
  <c r="AB3915" i="12" s="1"/>
  <c r="AC3915" i="12" s="1"/>
  <c r="AD3915" i="12" s="1"/>
  <c r="S3016" i="12"/>
  <c r="T3016" i="12" s="1"/>
  <c r="AB3016" i="12" s="1"/>
  <c r="S3092" i="12"/>
  <c r="T3092" i="12" s="1"/>
  <c r="AB3092" i="12" s="1"/>
  <c r="S3313" i="12"/>
  <c r="T3313" i="12" s="1"/>
  <c r="AB3313" i="12" s="1"/>
  <c r="S3342" i="12"/>
  <c r="T3342" i="12" s="1"/>
  <c r="AB3342" i="12" s="1"/>
  <c r="S3556" i="12"/>
  <c r="T3556" i="12" s="1"/>
  <c r="AB3556" i="12" s="1"/>
  <c r="S3532" i="12"/>
  <c r="T3532" i="12" s="1"/>
  <c r="AB3532" i="12" s="1"/>
  <c r="S3808" i="12"/>
  <c r="T3808" i="12" s="1"/>
  <c r="AB3808" i="12" s="1"/>
  <c r="AC3808" i="12" s="1"/>
  <c r="AD3808" i="12" s="1"/>
  <c r="S3916" i="12"/>
  <c r="T3916" i="12" s="1"/>
  <c r="AB3916" i="12" s="1"/>
  <c r="AC3916" i="12" s="1"/>
  <c r="AD3916" i="12" s="1"/>
  <c r="S2620" i="12"/>
  <c r="T2620" i="12" s="1"/>
  <c r="AB2620" i="12" s="1"/>
  <c r="S2417" i="12"/>
  <c r="T2417" i="12" s="1"/>
  <c r="AB2417" i="12" s="1"/>
  <c r="S2748" i="12"/>
  <c r="T2748" i="12" s="1"/>
  <c r="AB2748" i="12" s="1"/>
  <c r="S2599" i="12"/>
  <c r="T2599" i="12" s="1"/>
  <c r="AB2599" i="12" s="1"/>
  <c r="S2698" i="12"/>
  <c r="T2698" i="12" s="1"/>
  <c r="AB2698" i="12" s="1"/>
  <c r="S2657" i="12"/>
  <c r="T2657" i="12" s="1"/>
  <c r="AB2657" i="12" s="1"/>
  <c r="S2985" i="12"/>
  <c r="T2985" i="12" s="1"/>
  <c r="AB2985" i="12" s="1"/>
  <c r="S2836" i="12"/>
  <c r="T2836" i="12" s="1"/>
  <c r="AB2836" i="12" s="1"/>
  <c r="AC2836" i="12" s="1"/>
  <c r="AD2836" i="12" s="1"/>
  <c r="S3000" i="12"/>
  <c r="T3000" i="12" s="1"/>
  <c r="AB3000" i="12" s="1"/>
  <c r="S3029" i="12"/>
  <c r="T3029" i="12" s="1"/>
  <c r="AB3029" i="12" s="1"/>
  <c r="S3219" i="12"/>
  <c r="T3219" i="12" s="1"/>
  <c r="AB3219" i="12" s="1"/>
  <c r="S3232" i="12"/>
  <c r="T3232" i="12" s="1"/>
  <c r="AB3232" i="12" s="1"/>
  <c r="S3175" i="12"/>
  <c r="T3175" i="12" s="1"/>
  <c r="AB3175" i="12" s="1"/>
  <c r="AC3175" i="12" s="1"/>
  <c r="AD3175" i="12" s="1"/>
  <c r="S3399" i="12"/>
  <c r="T3399" i="12" s="1"/>
  <c r="AB3399" i="12" s="1"/>
  <c r="S3508" i="12"/>
  <c r="T3508" i="12" s="1"/>
  <c r="AB3508" i="12" s="1"/>
  <c r="AC3508" i="12" s="1"/>
  <c r="AD3508" i="12" s="1"/>
  <c r="S3877" i="12"/>
  <c r="T3877" i="12" s="1"/>
  <c r="AB3877" i="12" s="1"/>
  <c r="AC3877" i="12" s="1"/>
  <c r="AD3877" i="12" s="1"/>
  <c r="S2344" i="12"/>
  <c r="T2344" i="12" s="1"/>
  <c r="AB2344" i="12" s="1"/>
  <c r="S2600" i="12"/>
  <c r="T2600" i="12" s="1"/>
  <c r="AB2600" i="12" s="1"/>
  <c r="S2587" i="12"/>
  <c r="T2587" i="12" s="1"/>
  <c r="AB2587" i="12" s="1"/>
  <c r="S2538" i="12"/>
  <c r="T2538" i="12" s="1"/>
  <c r="AB2538" i="12" s="1"/>
  <c r="S2650" i="12"/>
  <c r="T2650" i="12" s="1"/>
  <c r="AB2650" i="12" s="1"/>
  <c r="AC2650" i="12" s="1"/>
  <c r="AD2650" i="12" s="1"/>
  <c r="S2549" i="12"/>
  <c r="T2549" i="12" s="1"/>
  <c r="AB2549" i="12" s="1"/>
  <c r="S2738" i="12"/>
  <c r="T2738" i="12" s="1"/>
  <c r="AB2738" i="12" s="1"/>
  <c r="S3035" i="12"/>
  <c r="T3035" i="12" s="1"/>
  <c r="AB3035" i="12" s="1"/>
  <c r="AC3035" i="12" s="1"/>
  <c r="AD3035" i="12" s="1"/>
  <c r="S2980" i="12"/>
  <c r="T2980" i="12" s="1"/>
  <c r="AB2980" i="12" s="1"/>
  <c r="S3046" i="12"/>
  <c r="T3046" i="12" s="1"/>
  <c r="AB3046" i="12" s="1"/>
  <c r="S3018" i="12"/>
  <c r="T3018" i="12" s="1"/>
  <c r="AB3018" i="12" s="1"/>
  <c r="S3329" i="12"/>
  <c r="T3329" i="12" s="1"/>
  <c r="AB3329" i="12" s="1"/>
  <c r="S3371" i="12"/>
  <c r="T3371" i="12" s="1"/>
  <c r="AB3371" i="12" s="1"/>
  <c r="AC3371" i="12" s="1"/>
  <c r="AD3371" i="12" s="1"/>
  <c r="S3389" i="12"/>
  <c r="T3389" i="12" s="1"/>
  <c r="AB3389" i="12" s="1"/>
  <c r="AC3389" i="12" s="1"/>
  <c r="AD3389" i="12" s="1"/>
  <c r="S3398" i="12"/>
  <c r="T3398" i="12" s="1"/>
  <c r="AB3398" i="12" s="1"/>
  <c r="AC3398" i="12" s="1"/>
  <c r="AD3398" i="12" s="1"/>
  <c r="S3652" i="12"/>
  <c r="T3652" i="12" s="1"/>
  <c r="AB3652" i="12" s="1"/>
  <c r="AC3652" i="12" s="1"/>
  <c r="AD3652" i="12" s="1"/>
  <c r="S2408" i="12"/>
  <c r="T2408" i="12" s="1"/>
  <c r="AB2408" i="12" s="1"/>
  <c r="S2718" i="12"/>
  <c r="T2718" i="12" s="1"/>
  <c r="AB2718" i="12" s="1"/>
  <c r="S2546" i="12"/>
  <c r="T2546" i="12" s="1"/>
  <c r="AB2546" i="12" s="1"/>
  <c r="S2707" i="12"/>
  <c r="T2707" i="12" s="1"/>
  <c r="AB2707" i="12" s="1"/>
  <c r="S2640" i="12"/>
  <c r="T2640" i="12" s="1"/>
  <c r="AB2640" i="12" s="1"/>
  <c r="AC2640" i="12" s="1"/>
  <c r="AD2640" i="12" s="1"/>
  <c r="S2914" i="12"/>
  <c r="T2914" i="12" s="1"/>
  <c r="AB2914" i="12" s="1"/>
  <c r="S2935" i="12"/>
  <c r="T2935" i="12" s="1"/>
  <c r="AB2935" i="12" s="1"/>
  <c r="S3078" i="12"/>
  <c r="T3078" i="12" s="1"/>
  <c r="AB3078" i="12" s="1"/>
  <c r="AC3078" i="12" s="1"/>
  <c r="AD3078" i="12" s="1"/>
  <c r="S2933" i="12"/>
  <c r="T2933" i="12" s="1"/>
  <c r="AB2933" i="12" s="1"/>
  <c r="S3418" i="12"/>
  <c r="T3418" i="12" s="1"/>
  <c r="AB3418" i="12" s="1"/>
  <c r="S3267" i="12"/>
  <c r="T3267" i="12" s="1"/>
  <c r="AB3267" i="12" s="1"/>
  <c r="S3217" i="12"/>
  <c r="T3217" i="12" s="1"/>
  <c r="AB3217" i="12" s="1"/>
  <c r="S3581" i="12"/>
  <c r="T3581" i="12" s="1"/>
  <c r="AB3581" i="12" s="1"/>
  <c r="AC3581" i="12" s="1"/>
  <c r="AD3581" i="12" s="1"/>
  <c r="S3481" i="12"/>
  <c r="T3481" i="12" s="1"/>
  <c r="AB3481" i="12" s="1"/>
  <c r="S3737" i="12"/>
  <c r="T3737" i="12" s="1"/>
  <c r="AB3737" i="12" s="1"/>
  <c r="AC3737" i="12" s="1"/>
  <c r="AD3737" i="12" s="1"/>
  <c r="S2257" i="12"/>
  <c r="T2257" i="12" s="1"/>
  <c r="AB2257" i="12" s="1"/>
  <c r="AC2257" i="12" s="1"/>
  <c r="AD2257" i="12" s="1"/>
  <c r="S2079" i="12"/>
  <c r="T2079" i="12" s="1"/>
  <c r="AB2079" i="12" s="1"/>
  <c r="S2348" i="12"/>
  <c r="T2348" i="12" s="1"/>
  <c r="AB2348" i="12" s="1"/>
  <c r="S2398" i="12"/>
  <c r="T2398" i="12" s="1"/>
  <c r="AB2398" i="12" s="1"/>
  <c r="S2500" i="12"/>
  <c r="T2500" i="12" s="1"/>
  <c r="AB2500" i="12" s="1"/>
  <c r="S2499" i="12"/>
  <c r="T2499" i="12" s="1"/>
  <c r="AB2499" i="12" s="1"/>
  <c r="AC2499" i="12" s="1"/>
  <c r="AD2499" i="12" s="1"/>
  <c r="S2518" i="12"/>
  <c r="T2518" i="12" s="1"/>
  <c r="AB2518" i="12" s="1"/>
  <c r="S2763" i="12"/>
  <c r="T2763" i="12" s="1"/>
  <c r="AB2763" i="12" s="1"/>
  <c r="S2550" i="12"/>
  <c r="T2550" i="12" s="1"/>
  <c r="AB2550" i="12" s="1"/>
  <c r="AC2550" i="12" s="1"/>
  <c r="AD2550" i="12" s="1"/>
  <c r="S2773" i="12"/>
  <c r="T2773" i="12" s="1"/>
  <c r="AB2773" i="12" s="1"/>
  <c r="S2521" i="12"/>
  <c r="T2521" i="12" s="1"/>
  <c r="AB2521" i="12" s="1"/>
  <c r="S2912" i="12"/>
  <c r="T2912" i="12" s="1"/>
  <c r="AB2912" i="12" s="1"/>
  <c r="S2699" i="12"/>
  <c r="T2699" i="12" s="1"/>
  <c r="AB2699" i="12" s="1"/>
  <c r="S3112" i="12"/>
  <c r="T3112" i="12" s="1"/>
  <c r="AB3112" i="12" s="1"/>
  <c r="AC3112" i="12" s="1"/>
  <c r="AD3112" i="12" s="1"/>
  <c r="S3080" i="12"/>
  <c r="T3080" i="12" s="1"/>
  <c r="AB3080" i="12" s="1"/>
  <c r="S3132" i="12"/>
  <c r="T3132" i="12" s="1"/>
  <c r="AB3132" i="12" s="1"/>
  <c r="AC3132" i="12" s="1"/>
  <c r="AD3132" i="12" s="1"/>
  <c r="S3294" i="12"/>
  <c r="T3294" i="12" s="1"/>
  <c r="AB3294" i="12" s="1"/>
  <c r="AC3294" i="12" s="1"/>
  <c r="AD3294" i="12" s="1"/>
  <c r="S3311" i="12"/>
  <c r="T3311" i="12" s="1"/>
  <c r="AB3311" i="12" s="1"/>
  <c r="S3535" i="12"/>
  <c r="T3535" i="12" s="1"/>
  <c r="AB3535" i="12" s="1"/>
  <c r="S3454" i="12"/>
  <c r="T3454" i="12" s="1"/>
  <c r="AB3454" i="12" s="1"/>
  <c r="S3888" i="12"/>
  <c r="T3888" i="12" s="1"/>
  <c r="AB3888" i="12" s="1"/>
  <c r="S3889" i="12"/>
  <c r="T3889" i="12" s="1"/>
  <c r="AB3889" i="12" s="1"/>
  <c r="AC3889" i="12" s="1"/>
  <c r="AD3889" i="12" s="1"/>
  <c r="S3770" i="12"/>
  <c r="T3770" i="12" s="1"/>
  <c r="AB3770" i="12" s="1"/>
  <c r="S3687" i="12"/>
  <c r="T3687" i="12" s="1"/>
  <c r="AB3687" i="12" s="1"/>
  <c r="S3702" i="12"/>
  <c r="T3702" i="12" s="1"/>
  <c r="AB3702" i="12" s="1"/>
  <c r="AC3702" i="12" s="1"/>
  <c r="AD3702" i="12" s="1"/>
  <c r="S3744" i="12"/>
  <c r="T3744" i="12" s="1"/>
  <c r="AB3744" i="12" s="1"/>
  <c r="S3658" i="12"/>
  <c r="T3658" i="12" s="1"/>
  <c r="AB3658" i="12" s="1"/>
  <c r="S3545" i="12"/>
  <c r="T3545" i="12" s="1"/>
  <c r="AB3545" i="12" s="1"/>
  <c r="S3401" i="12"/>
  <c r="T3401" i="12" s="1"/>
  <c r="AB3401" i="12" s="1"/>
  <c r="S3531" i="12"/>
  <c r="T3531" i="12" s="1"/>
  <c r="AB3531" i="12" s="1"/>
  <c r="AC3531" i="12" s="1"/>
  <c r="AD3531" i="12" s="1"/>
  <c r="S3651" i="12"/>
  <c r="T3651" i="12" s="1"/>
  <c r="AB3651" i="12" s="1"/>
  <c r="AC3651" i="12" s="1"/>
  <c r="AD3651" i="12" s="1"/>
  <c r="S3496" i="12"/>
  <c r="T3496" i="12" s="1"/>
  <c r="AB3496" i="12" s="1"/>
  <c r="AC3496" i="12" s="1"/>
  <c r="AD3496" i="12" s="1"/>
  <c r="S3487" i="12"/>
  <c r="T3487" i="12" s="1"/>
  <c r="AB3487" i="12" s="1"/>
  <c r="AC3487" i="12" s="1"/>
  <c r="AD3487" i="12" s="1"/>
  <c r="S3620" i="12"/>
  <c r="T3620" i="12" s="1"/>
  <c r="AB3620" i="12" s="1"/>
  <c r="S3520" i="12"/>
  <c r="T3520" i="12" s="1"/>
  <c r="AB3520" i="12" s="1"/>
  <c r="S3376" i="12"/>
  <c r="T3376" i="12" s="1"/>
  <c r="AB3376" i="12" s="1"/>
  <c r="S3145" i="12"/>
  <c r="T3145" i="12" s="1"/>
  <c r="AB3145" i="12" s="1"/>
  <c r="S3170" i="12"/>
  <c r="T3170" i="12" s="1"/>
  <c r="AB3170" i="12" s="1"/>
  <c r="AC3170" i="12" s="1"/>
  <c r="AD3170" i="12" s="1"/>
  <c r="S3381" i="12"/>
  <c r="T3381" i="12" s="1"/>
  <c r="AB3381" i="12" s="1"/>
  <c r="S3197" i="12"/>
  <c r="T3197" i="12" s="1"/>
  <c r="AB3197" i="12" s="1"/>
  <c r="S3168" i="12"/>
  <c r="T3168" i="12" s="1"/>
  <c r="AB3168" i="12" s="1"/>
  <c r="AC3168" i="12" s="1"/>
  <c r="AD3168" i="12" s="1"/>
  <c r="S3291" i="12"/>
  <c r="T3291" i="12" s="1"/>
  <c r="AB3291" i="12" s="1"/>
  <c r="S2984" i="12"/>
  <c r="T2984" i="12" s="1"/>
  <c r="AB2984" i="12" s="1"/>
  <c r="S3130" i="12"/>
  <c r="T3130" i="12" s="1"/>
  <c r="AB3130" i="12" s="1"/>
  <c r="S3041" i="12"/>
  <c r="T3041" i="12" s="1"/>
  <c r="AB3041" i="12" s="1"/>
  <c r="S2920" i="12"/>
  <c r="T2920" i="12" s="1"/>
  <c r="AB2920" i="12" s="1"/>
  <c r="S3008" i="12"/>
  <c r="T3008" i="12" s="1"/>
  <c r="AB3008" i="12" s="1"/>
  <c r="S3101" i="12"/>
  <c r="T3101" i="12" s="1"/>
  <c r="AB3101" i="12" s="1"/>
  <c r="AC3101" i="12" s="1"/>
  <c r="AD3101" i="12" s="1"/>
  <c r="S3019" i="12"/>
  <c r="T3019" i="12" s="1"/>
  <c r="AB3019" i="12" s="1"/>
  <c r="AC3019" i="12" s="1"/>
  <c r="AD3019" i="12" s="1"/>
  <c r="S3021" i="12"/>
  <c r="T3021" i="12" s="1"/>
  <c r="AB3021" i="12" s="1"/>
  <c r="S2939" i="12"/>
  <c r="T2939" i="12" s="1"/>
  <c r="AB2939" i="12" s="1"/>
  <c r="S2927" i="12"/>
  <c r="T2927" i="12" s="1"/>
  <c r="AB2927" i="12" s="1"/>
  <c r="S3015" i="12"/>
  <c r="T3015" i="12" s="1"/>
  <c r="AB3015" i="12" s="1"/>
  <c r="S3111" i="12"/>
  <c r="T3111" i="12" s="1"/>
  <c r="AB3111" i="12" s="1"/>
  <c r="AC3111" i="12" s="1"/>
  <c r="AD3111" i="12" s="1"/>
  <c r="S2872" i="12"/>
  <c r="T2872" i="12" s="1"/>
  <c r="AB2872" i="12" s="1"/>
  <c r="S2785" i="12"/>
  <c r="T2785" i="12" s="1"/>
  <c r="AB2785" i="12" s="1"/>
  <c r="S2828" i="12"/>
  <c r="T2828" i="12" s="1"/>
  <c r="AB2828" i="12" s="1"/>
  <c r="AC2828" i="12" s="1"/>
  <c r="AD2828" i="12" s="1"/>
  <c r="S3050" i="12"/>
  <c r="T3050" i="12" s="1"/>
  <c r="AB3050" i="12" s="1"/>
  <c r="S2668" i="12"/>
  <c r="T2668" i="12" s="1"/>
  <c r="AB2668" i="12" s="1"/>
  <c r="S2767" i="12"/>
  <c r="T2767" i="12" s="1"/>
  <c r="AB2767" i="12" s="1"/>
  <c r="S2878" i="12"/>
  <c r="T2878" i="12" s="1"/>
  <c r="AB2878" i="12" s="1"/>
  <c r="S2834" i="12"/>
  <c r="T2834" i="12" s="1"/>
  <c r="AB2834" i="12" s="1"/>
  <c r="S2810" i="12"/>
  <c r="T2810" i="12" s="1"/>
  <c r="AB2810" i="12" s="1"/>
  <c r="S2654" i="12"/>
  <c r="T2654" i="12" s="1"/>
  <c r="AB2654" i="12" s="1"/>
  <c r="AC2654" i="12" s="1"/>
  <c r="AD2654" i="12" s="1"/>
  <c r="S2733" i="12"/>
  <c r="T2733" i="12" s="1"/>
  <c r="AB2733" i="12" s="1"/>
  <c r="AC2733" i="12" s="1"/>
  <c r="AD2733" i="12" s="1"/>
  <c r="S2750" i="12"/>
  <c r="T2750" i="12" s="1"/>
  <c r="AB2750" i="12" s="1"/>
  <c r="S2555" i="12"/>
  <c r="T2555" i="12" s="1"/>
  <c r="AB2555" i="12" s="1"/>
  <c r="S2642" i="12"/>
  <c r="T2642" i="12" s="1"/>
  <c r="AB2642" i="12" s="1"/>
  <c r="S2530" i="12"/>
  <c r="T2530" i="12" s="1"/>
  <c r="AB2530" i="12" s="1"/>
  <c r="S2611" i="12"/>
  <c r="T2611" i="12" s="1"/>
  <c r="AB2611" i="12" s="1"/>
  <c r="S2576" i="12"/>
  <c r="T2576" i="12" s="1"/>
  <c r="AB2576" i="12" s="1"/>
  <c r="S2585" i="12"/>
  <c r="T2585" i="12" s="1"/>
  <c r="AB2585" i="12" s="1"/>
  <c r="S2536" i="12"/>
  <c r="T2536" i="12" s="1"/>
  <c r="AB2536" i="12" s="1"/>
  <c r="AC2536" i="12" s="1"/>
  <c r="AD2536" i="12" s="1"/>
  <c r="S2491" i="12"/>
  <c r="T2491" i="12" s="1"/>
  <c r="AB2491" i="12" s="1"/>
  <c r="S2439" i="12"/>
  <c r="T2439" i="12" s="1"/>
  <c r="AB2439" i="12" s="1"/>
  <c r="S2456" i="12"/>
  <c r="T2456" i="12" s="1"/>
  <c r="AB2456" i="12" s="1"/>
  <c r="S2461" i="12"/>
  <c r="T2461" i="12" s="1"/>
  <c r="AB2461" i="12" s="1"/>
  <c r="S2568" i="12"/>
  <c r="T2568" i="12" s="1"/>
  <c r="AB2568" i="12" s="1"/>
  <c r="AC2568" i="12" s="1"/>
  <c r="AD2568" i="12" s="1"/>
  <c r="S2457" i="12"/>
  <c r="T2457" i="12" s="1"/>
  <c r="AB2457" i="12" s="1"/>
  <c r="S2229" i="12"/>
  <c r="T2229" i="12" s="1"/>
  <c r="AB2229" i="12" s="1"/>
  <c r="AC2229" i="12" s="1"/>
  <c r="AD2229" i="12" s="1"/>
  <c r="S2294" i="12"/>
  <c r="T2294" i="12" s="1"/>
  <c r="AB2294" i="12" s="1"/>
  <c r="AC2294" i="12" s="1"/>
  <c r="AD2294" i="12" s="1"/>
  <c r="S2357" i="12"/>
  <c r="T2357" i="12" s="1"/>
  <c r="AB2357" i="12" s="1"/>
  <c r="S2301" i="12"/>
  <c r="T2301" i="12" s="1"/>
  <c r="AB2301" i="12" s="1"/>
  <c r="S2273" i="12"/>
  <c r="T2273" i="12" s="1"/>
  <c r="AB2273" i="12" s="1"/>
  <c r="S2373" i="12"/>
  <c r="T2373" i="12" s="1"/>
  <c r="AB2373" i="12" s="1"/>
  <c r="S2372" i="12"/>
  <c r="T2372" i="12" s="1"/>
  <c r="AB2372" i="12" s="1"/>
  <c r="AC2372" i="12" s="1"/>
  <c r="AD2372" i="12" s="1"/>
  <c r="S2319" i="12"/>
  <c r="T2319" i="12" s="1"/>
  <c r="AB2319" i="12" s="1"/>
  <c r="S2171" i="12"/>
  <c r="T2171" i="12" s="1"/>
  <c r="AB2171" i="12" s="1"/>
  <c r="S2192" i="12"/>
  <c r="T2192" i="12" s="1"/>
  <c r="AB2192" i="12" s="1"/>
  <c r="AC2192" i="12" s="1"/>
  <c r="AD2192" i="12" s="1"/>
  <c r="S2145" i="12"/>
  <c r="T2145" i="12" s="1"/>
  <c r="AB2145" i="12" s="1"/>
  <c r="S2179" i="12"/>
  <c r="T2179" i="12" s="1"/>
  <c r="AB2179" i="12" s="1"/>
  <c r="S2175" i="12"/>
  <c r="T2175" i="12" s="1"/>
  <c r="AB2175" i="12" s="1"/>
  <c r="S2242" i="12"/>
  <c r="T2242" i="12" s="1"/>
  <c r="AB2242" i="12" s="1"/>
  <c r="S2237" i="12"/>
  <c r="T2237" i="12" s="1"/>
  <c r="AB2237" i="12" s="1"/>
  <c r="AC2237" i="12" s="1"/>
  <c r="AD2237" i="12" s="1"/>
  <c r="S2097" i="12"/>
  <c r="T2097" i="12" s="1"/>
  <c r="AB2097" i="12" s="1"/>
  <c r="AC2097" i="12" s="1"/>
  <c r="AD2097" i="12" s="1"/>
  <c r="S2019" i="12"/>
  <c r="T2019" i="12" s="1"/>
  <c r="AB2019" i="12" s="1"/>
  <c r="AC2019" i="12" s="1"/>
  <c r="AD2019" i="12" s="1"/>
  <c r="S2125" i="12"/>
  <c r="T2125" i="12" s="1"/>
  <c r="AB2125" i="12" s="1"/>
  <c r="AC2125" i="12" s="1"/>
  <c r="AD2125" i="12" s="1"/>
  <c r="S2116" i="12"/>
  <c r="T2116" i="12" s="1"/>
  <c r="AB2116" i="12" s="1"/>
  <c r="S2143" i="12"/>
  <c r="T2143" i="12" s="1"/>
  <c r="AB2143" i="12" s="1"/>
  <c r="S2140" i="12"/>
  <c r="T2140" i="12" s="1"/>
  <c r="AB2140" i="12" s="1"/>
  <c r="S2162" i="12"/>
  <c r="T2162" i="12" s="1"/>
  <c r="AB2162" i="12" s="1"/>
  <c r="S2167" i="12"/>
  <c r="T2167" i="12" s="1"/>
  <c r="AB2167" i="12" s="1"/>
  <c r="AC2167" i="12" s="1"/>
  <c r="AD2167" i="12" s="1"/>
  <c r="S2018" i="12"/>
  <c r="T2018" i="12" s="1"/>
  <c r="AB2018" i="12" s="1"/>
  <c r="S2093" i="12"/>
  <c r="T2093" i="12" s="1"/>
  <c r="AB2093" i="12" s="1"/>
  <c r="S2061" i="12"/>
  <c r="T2061" i="12" s="1"/>
  <c r="AB2061" i="12" s="1"/>
  <c r="AC2061" i="12" s="1"/>
  <c r="AD2061" i="12" s="1"/>
  <c r="S1947" i="12"/>
  <c r="T1947" i="12" s="1"/>
  <c r="AB1947" i="12" s="1"/>
  <c r="S3912" i="12"/>
  <c r="T3912" i="12" s="1"/>
  <c r="AB3912" i="12" s="1"/>
  <c r="S3866" i="12"/>
  <c r="T3866" i="12" s="1"/>
  <c r="AB3866" i="12" s="1"/>
  <c r="S3662" i="12"/>
  <c r="T3662" i="12" s="1"/>
  <c r="AB3662" i="12" s="1"/>
  <c r="S3763" i="12"/>
  <c r="T3763" i="12" s="1"/>
  <c r="AB3763" i="12" s="1"/>
  <c r="AC3763" i="12" s="1"/>
  <c r="AD3763" i="12" s="1"/>
  <c r="S3654" i="12"/>
  <c r="T3654" i="12" s="1"/>
  <c r="AB3654" i="12" s="1"/>
  <c r="AC3654" i="12" s="1"/>
  <c r="AD3654" i="12" s="1"/>
  <c r="S3704" i="12"/>
  <c r="T3704" i="12" s="1"/>
  <c r="AB3704" i="12" s="1"/>
  <c r="AC3704" i="12" s="1"/>
  <c r="AD3704" i="12" s="1"/>
  <c r="S3507" i="12"/>
  <c r="T3507" i="12" s="1"/>
  <c r="AB3507" i="12" s="1"/>
  <c r="AC3507" i="12" s="1"/>
  <c r="AD3507" i="12" s="1"/>
  <c r="S3456" i="12"/>
  <c r="T3456" i="12" s="1"/>
  <c r="AB3456" i="12" s="1"/>
  <c r="S3558" i="12"/>
  <c r="T3558" i="12" s="1"/>
  <c r="AB3558" i="12" s="1"/>
  <c r="S3576" i="12"/>
  <c r="T3576" i="12" s="1"/>
  <c r="AB3576" i="12" s="1"/>
  <c r="S3464" i="12"/>
  <c r="T3464" i="12" s="1"/>
  <c r="AB3464" i="12" s="1"/>
  <c r="S3641" i="12"/>
  <c r="T3641" i="12" s="1"/>
  <c r="AB3641" i="12" s="1"/>
  <c r="AC3641" i="12" s="1"/>
  <c r="AD3641" i="12" s="1"/>
  <c r="S3562" i="12"/>
  <c r="T3562" i="12" s="1"/>
  <c r="AB3562" i="12" s="1"/>
  <c r="S3429" i="12"/>
  <c r="T3429" i="12" s="1"/>
  <c r="AB3429" i="12" s="1"/>
  <c r="S3360" i="12"/>
  <c r="T3360" i="12" s="1"/>
  <c r="AB3360" i="12" s="1"/>
  <c r="AC3360" i="12" s="1"/>
  <c r="AD3360" i="12" s="1"/>
  <c r="S3300" i="12"/>
  <c r="T3300" i="12" s="1"/>
  <c r="AB3300" i="12" s="1"/>
  <c r="S3210" i="12"/>
  <c r="T3210" i="12" s="1"/>
  <c r="AB3210" i="12" s="1"/>
  <c r="S3325" i="12"/>
  <c r="T3325" i="12" s="1"/>
  <c r="AB3325" i="12" s="1"/>
  <c r="S3393" i="12"/>
  <c r="T3393" i="12" s="1"/>
  <c r="AB3393" i="12" s="1"/>
  <c r="S3165" i="12"/>
  <c r="T3165" i="12" s="1"/>
  <c r="AB3165" i="12" s="1"/>
  <c r="S3233" i="12"/>
  <c r="T3233" i="12" s="1"/>
  <c r="AB3233" i="12" s="1"/>
  <c r="AC3233" i="12" s="1"/>
  <c r="AD3233" i="12" s="1"/>
  <c r="S3150" i="12"/>
  <c r="T3150" i="12" s="1"/>
  <c r="AB3150" i="12" s="1"/>
  <c r="AC3150" i="12" s="1"/>
  <c r="AD3150" i="12" s="1"/>
  <c r="S3352" i="12"/>
  <c r="T3352" i="12" s="1"/>
  <c r="AB3352" i="12" s="1"/>
  <c r="AC3352" i="12" s="1"/>
  <c r="AD3352" i="12" s="1"/>
  <c r="S2926" i="12"/>
  <c r="T2926" i="12" s="1"/>
  <c r="AB2926" i="12" s="1"/>
  <c r="S3083" i="12"/>
  <c r="T3083" i="12" s="1"/>
  <c r="AB3083" i="12" s="1"/>
  <c r="S3034" i="12"/>
  <c r="T3034" i="12" s="1"/>
  <c r="AB3034" i="12" s="1"/>
  <c r="S2896" i="12"/>
  <c r="T2896" i="12" s="1"/>
  <c r="AB2896" i="12" s="1"/>
  <c r="S2948" i="12"/>
  <c r="T2948" i="12" s="1"/>
  <c r="AB2948" i="12" s="1"/>
  <c r="AC2948" i="12" s="1"/>
  <c r="AD2948" i="12" s="1"/>
  <c r="S2945" i="12"/>
  <c r="T2945" i="12" s="1"/>
  <c r="AB2945" i="12" s="1"/>
  <c r="S2961" i="12"/>
  <c r="T2961" i="12" s="1"/>
  <c r="AB2961" i="12" s="1"/>
  <c r="S2801" i="12"/>
  <c r="T2801" i="12" s="1"/>
  <c r="AB2801" i="12" s="1"/>
  <c r="AC2801" i="12" s="1"/>
  <c r="AD2801" i="12" s="1"/>
  <c r="S2991" i="12"/>
  <c r="T2991" i="12" s="1"/>
  <c r="AB2991" i="12" s="1"/>
  <c r="S3069" i="12"/>
  <c r="T3069" i="12" s="1"/>
  <c r="AB3069" i="12" s="1"/>
  <c r="S2915" i="12"/>
  <c r="T2915" i="12" s="1"/>
  <c r="AB2915" i="12" s="1"/>
  <c r="S2962" i="12"/>
  <c r="T2962" i="12" s="1"/>
  <c r="AB2962" i="12" s="1"/>
  <c r="S2792" i="12"/>
  <c r="T2792" i="12" s="1"/>
  <c r="AB2792" i="12" s="1"/>
  <c r="AC2792" i="12" s="1"/>
  <c r="AD2792" i="12" s="1"/>
  <c r="S2874" i="12"/>
  <c r="T2874" i="12" s="1"/>
  <c r="AB2874" i="12" s="1"/>
  <c r="AC2874" i="12" s="1"/>
  <c r="AD2874" i="12" s="1"/>
  <c r="S2844" i="12"/>
  <c r="T2844" i="12" s="1"/>
  <c r="AB2844" i="12" s="1"/>
  <c r="AC2844" i="12" s="1"/>
  <c r="AD2844" i="12" s="1"/>
  <c r="S2800" i="12"/>
  <c r="T2800" i="12" s="1"/>
  <c r="AB2800" i="12" s="1"/>
  <c r="AC2800" i="12" s="1"/>
  <c r="AD2800" i="12" s="1"/>
  <c r="S2806" i="12"/>
  <c r="T2806" i="12" s="1"/>
  <c r="AB2806" i="12" s="1"/>
  <c r="S2860" i="12"/>
  <c r="T2860" i="12" s="1"/>
  <c r="AB2860" i="12" s="1"/>
  <c r="S2835" i="12"/>
  <c r="T2835" i="12" s="1"/>
  <c r="AB2835" i="12" s="1"/>
  <c r="S2659" i="12"/>
  <c r="T2659" i="12" s="1"/>
  <c r="AB2659" i="12" s="1"/>
  <c r="S2658" i="12"/>
  <c r="T2658" i="12" s="1"/>
  <c r="AB2658" i="12" s="1"/>
  <c r="AC2658" i="12" s="1"/>
  <c r="AD2658" i="12" s="1"/>
  <c r="S2592" i="12"/>
  <c r="T2592" i="12" s="1"/>
  <c r="AB2592" i="12" s="1"/>
  <c r="S2725" i="12"/>
  <c r="T2725" i="12" s="1"/>
  <c r="AB2725" i="12" s="1"/>
  <c r="S2648" i="12"/>
  <c r="T2648" i="12" s="1"/>
  <c r="AB2648" i="12" s="1"/>
  <c r="AC2648" i="12" s="1"/>
  <c r="AD2648" i="12" s="1"/>
  <c r="S2593" i="12"/>
  <c r="T2593" i="12" s="1"/>
  <c r="AB2593" i="12" s="1"/>
  <c r="S2619" i="12"/>
  <c r="T2619" i="12" s="1"/>
  <c r="AB2619" i="12" s="1"/>
  <c r="S2529" i="12"/>
  <c r="T2529" i="12" s="1"/>
  <c r="AB2529" i="12" s="1"/>
  <c r="S2565" i="12"/>
  <c r="T2565" i="12" s="1"/>
  <c r="AB2565" i="12" s="1"/>
  <c r="S2540" i="12"/>
  <c r="T2540" i="12" s="1"/>
  <c r="AB2540" i="12" s="1"/>
  <c r="AC2540" i="12" s="1"/>
  <c r="AD2540" i="12" s="1"/>
  <c r="S2508" i="12"/>
  <c r="T2508" i="12" s="1"/>
  <c r="AB2508" i="12" s="1"/>
  <c r="AC2508" i="12" s="1"/>
  <c r="AD2508" i="12" s="1"/>
  <c r="S2496" i="12"/>
  <c r="T2496" i="12" s="1"/>
  <c r="AB2496" i="12" s="1"/>
  <c r="AC2496" i="12" s="1"/>
  <c r="AD2496" i="12" s="1"/>
  <c r="S2624" i="12"/>
  <c r="T2624" i="12" s="1"/>
  <c r="AB2624" i="12" s="1"/>
  <c r="AC2624" i="12" s="1"/>
  <c r="AD2624" i="12" s="1"/>
  <c r="S2477" i="12"/>
  <c r="T2477" i="12" s="1"/>
  <c r="AB2477" i="12" s="1"/>
  <c r="S2613" i="12"/>
  <c r="T2613" i="12" s="1"/>
  <c r="AB2613" i="12" s="1"/>
  <c r="S2489" i="12"/>
  <c r="T2489" i="12" s="1"/>
  <c r="AB2489" i="12" s="1"/>
  <c r="S2396" i="12"/>
  <c r="T2396" i="12" s="1"/>
  <c r="AB2396" i="12" s="1"/>
  <c r="S2333" i="12"/>
  <c r="T2333" i="12" s="1"/>
  <c r="AB2333" i="12" s="1"/>
  <c r="AC2333" i="12" s="1"/>
  <c r="AD2333" i="12" s="1"/>
  <c r="S2472" i="12"/>
  <c r="T2472" i="12" s="1"/>
  <c r="AB2472" i="12" s="1"/>
  <c r="S2363" i="12"/>
  <c r="T2363" i="12" s="1"/>
  <c r="AB2363" i="12" s="1"/>
  <c r="S2200" i="12"/>
  <c r="T2200" i="12" s="1"/>
  <c r="AB2200" i="12" s="1"/>
  <c r="AC2200" i="12" s="1"/>
  <c r="AD2200" i="12" s="1"/>
  <c r="S2388" i="12"/>
  <c r="T2388" i="12" s="1"/>
  <c r="AB2388" i="12" s="1"/>
  <c r="S2346" i="12"/>
  <c r="T2346" i="12" s="1"/>
  <c r="AB2346" i="12" s="1"/>
  <c r="S2329" i="12"/>
  <c r="T2329" i="12" s="1"/>
  <c r="AB2329" i="12" s="1"/>
  <c r="S2303" i="12"/>
  <c r="T2303" i="12" s="1"/>
  <c r="AB2303" i="12" s="1"/>
  <c r="S2228" i="12"/>
  <c r="T2228" i="12" s="1"/>
  <c r="AB2228" i="12" s="1"/>
  <c r="S2106" i="12"/>
  <c r="T2106" i="12" s="1"/>
  <c r="AB2106" i="12" s="1"/>
  <c r="AC2106" i="12" s="1"/>
  <c r="AD2106" i="12" s="1"/>
  <c r="S2310" i="12"/>
  <c r="T2310" i="12" s="1"/>
  <c r="AB2310" i="12" s="1"/>
  <c r="AC2310" i="12" s="1"/>
  <c r="AD2310" i="12" s="1"/>
  <c r="S2058" i="12"/>
  <c r="T2058" i="12" s="1"/>
  <c r="AB2058" i="12" s="1"/>
  <c r="AC2058" i="12" s="1"/>
  <c r="AD2058" i="12" s="1"/>
  <c r="S2219" i="12"/>
  <c r="T2219" i="12" s="1"/>
  <c r="AB2219" i="12" s="1"/>
  <c r="S2211" i="12"/>
  <c r="T2211" i="12" s="1"/>
  <c r="AB2211" i="12" s="1"/>
  <c r="S2067" i="12"/>
  <c r="T2067" i="12" s="1"/>
  <c r="AB2067" i="12" s="1"/>
  <c r="S2127" i="12"/>
  <c r="T2127" i="12" s="1"/>
  <c r="AB2127" i="12" s="1"/>
  <c r="S2084" i="12"/>
  <c r="T2084" i="12" s="1"/>
  <c r="AB2084" i="12" s="1"/>
  <c r="AC2084" i="12" s="1"/>
  <c r="AD2084" i="12" s="1"/>
  <c r="S2121" i="12"/>
  <c r="T2121" i="12" s="1"/>
  <c r="AB2121" i="12" s="1"/>
  <c r="S2118" i="12"/>
  <c r="T2118" i="12" s="1"/>
  <c r="AB2118" i="12" s="1"/>
  <c r="S2098" i="12"/>
  <c r="T2098" i="12" s="1"/>
  <c r="AB2098" i="12" s="1"/>
  <c r="AC2098" i="12" s="1"/>
  <c r="AD2098" i="12" s="1"/>
  <c r="S2080" i="12"/>
  <c r="T2080" i="12" s="1"/>
  <c r="AB2080" i="12" s="1"/>
  <c r="S2124" i="12"/>
  <c r="T2124" i="12" s="1"/>
  <c r="AB2124" i="12" s="1"/>
  <c r="S1907" i="12"/>
  <c r="T1907" i="12" s="1"/>
  <c r="AB1907" i="12" s="1"/>
  <c r="S2068" i="12"/>
  <c r="T2068" i="12" s="1"/>
  <c r="AB2068" i="12" s="1"/>
  <c r="S2103" i="12"/>
  <c r="T2103" i="12" s="1"/>
  <c r="AB2103" i="12" s="1"/>
  <c r="AC2103" i="12" s="1"/>
  <c r="AD2103" i="12" s="1"/>
  <c r="S2017" i="12"/>
  <c r="T2017" i="12" s="1"/>
  <c r="AB2017" i="12" s="1"/>
  <c r="S3891" i="12"/>
  <c r="T3891" i="12" s="1"/>
  <c r="AB3891" i="12" s="1"/>
  <c r="AC3891" i="12" s="1"/>
  <c r="AD3891" i="12" s="1"/>
  <c r="S3703" i="12"/>
  <c r="T3703" i="12" s="1"/>
  <c r="AB3703" i="12" s="1"/>
  <c r="AC3703" i="12" s="1"/>
  <c r="AD3703" i="12" s="1"/>
  <c r="S3869" i="12"/>
  <c r="T3869" i="12" s="1"/>
  <c r="AB3869" i="12" s="1"/>
  <c r="S3767" i="12"/>
  <c r="T3767" i="12" s="1"/>
  <c r="AB3767" i="12" s="1"/>
  <c r="S3745" i="12"/>
  <c r="T3745" i="12" s="1"/>
  <c r="AB3745" i="12" s="1"/>
  <c r="S3628" i="12"/>
  <c r="T3628" i="12" s="1"/>
  <c r="AB3628" i="12" s="1"/>
  <c r="S3664" i="12"/>
  <c r="T3664" i="12" s="1"/>
  <c r="AB3664" i="12" s="1"/>
  <c r="S3518" i="12"/>
  <c r="T3518" i="12" s="1"/>
  <c r="AB3518" i="12" s="1"/>
  <c r="S3501" i="12"/>
  <c r="T3501" i="12" s="1"/>
  <c r="AB3501" i="12" s="1"/>
  <c r="S3638" i="12"/>
  <c r="T3638" i="12" s="1"/>
  <c r="AB3638" i="12" s="1"/>
  <c r="AC3638" i="12" s="1"/>
  <c r="AD3638" i="12" s="1"/>
  <c r="S3467" i="12"/>
  <c r="T3467" i="12" s="1"/>
  <c r="AB3467" i="12" s="1"/>
  <c r="S3433" i="12"/>
  <c r="T3433" i="12" s="1"/>
  <c r="AB3433" i="12" s="1"/>
  <c r="S3609" i="12"/>
  <c r="T3609" i="12" s="1"/>
  <c r="AB3609" i="12" s="1"/>
  <c r="S3613" i="12"/>
  <c r="T3613" i="12" s="1"/>
  <c r="AB3613" i="12" s="1"/>
  <c r="S3227" i="12"/>
  <c r="T3227" i="12" s="1"/>
  <c r="AB3227" i="12" s="1"/>
  <c r="AC3227" i="12" s="1"/>
  <c r="AD3227" i="12" s="1"/>
  <c r="S3351" i="12"/>
  <c r="T3351" i="12" s="1"/>
  <c r="AB3351" i="12" s="1"/>
  <c r="S3182" i="12"/>
  <c r="T3182" i="12" s="1"/>
  <c r="AB3182" i="12" s="1"/>
  <c r="AC3182" i="12" s="1"/>
  <c r="AD3182" i="12" s="1"/>
  <c r="S3243" i="12"/>
  <c r="T3243" i="12" s="1"/>
  <c r="AB3243" i="12" s="1"/>
  <c r="AC3243" i="12" s="1"/>
  <c r="AD3243" i="12" s="1"/>
  <c r="S3171" i="12"/>
  <c r="T3171" i="12" s="1"/>
  <c r="AB3171" i="12" s="1"/>
  <c r="S3272" i="12"/>
  <c r="T3272" i="12" s="1"/>
  <c r="AB3272" i="12" s="1"/>
  <c r="S3362" i="12"/>
  <c r="T3362" i="12" s="1"/>
  <c r="AB3362" i="12" s="1"/>
  <c r="S3223" i="12"/>
  <c r="T3223" i="12" s="1"/>
  <c r="AB3223" i="12" s="1"/>
  <c r="S2994" i="12"/>
  <c r="T2994" i="12" s="1"/>
  <c r="AB2994" i="12" s="1"/>
  <c r="AC2994" i="12" s="1"/>
  <c r="AD2994" i="12" s="1"/>
  <c r="S3051" i="12"/>
  <c r="T3051" i="12" s="1"/>
  <c r="AB3051" i="12" s="1"/>
  <c r="S3058" i="12"/>
  <c r="T3058" i="12" s="1"/>
  <c r="AB3058" i="12" s="1"/>
  <c r="S2899" i="12"/>
  <c r="T2899" i="12" s="1"/>
  <c r="AB2899" i="12" s="1"/>
  <c r="AC2899" i="12" s="1"/>
  <c r="AD2899" i="12" s="1"/>
  <c r="S3100" i="12"/>
  <c r="T3100" i="12" s="1"/>
  <c r="AB3100" i="12" s="1"/>
  <c r="S3113" i="12"/>
  <c r="T3113" i="12" s="1"/>
  <c r="AB3113" i="12" s="1"/>
  <c r="S2895" i="12"/>
  <c r="T2895" i="12" s="1"/>
  <c r="AB2895" i="12" s="1"/>
  <c r="S2950" i="12"/>
  <c r="T2950" i="12" s="1"/>
  <c r="AB2950" i="12" s="1"/>
  <c r="S2922" i="12"/>
  <c r="T2922" i="12" s="1"/>
  <c r="AB2922" i="12" s="1"/>
  <c r="AC2922" i="12" s="1"/>
  <c r="AD2922" i="12" s="1"/>
  <c r="S2957" i="12"/>
  <c r="T2957" i="12" s="1"/>
  <c r="AB2957" i="12" s="1"/>
  <c r="AC2957" i="12" s="1"/>
  <c r="AD2957" i="12" s="1"/>
  <c r="S3055" i="12"/>
  <c r="T3055" i="12" s="1"/>
  <c r="AB3055" i="12" s="1"/>
  <c r="AC3055" i="12" s="1"/>
  <c r="AD3055" i="12" s="1"/>
  <c r="S2971" i="12"/>
  <c r="T2971" i="12" s="1"/>
  <c r="AB2971" i="12" s="1"/>
  <c r="AC2971" i="12" s="1"/>
  <c r="AD2971" i="12" s="1"/>
  <c r="S2876" i="12"/>
  <c r="T2876" i="12" s="1"/>
  <c r="AB2876" i="12" s="1"/>
  <c r="S2964" i="12"/>
  <c r="T2964" i="12" s="1"/>
  <c r="AB2964" i="12" s="1"/>
  <c r="S2781" i="12"/>
  <c r="T2781" i="12" s="1"/>
  <c r="AB2781" i="12" s="1"/>
  <c r="S2829" i="12"/>
  <c r="T2829" i="12" s="1"/>
  <c r="AB2829" i="12" s="1"/>
  <c r="S2787" i="12"/>
  <c r="T2787" i="12" s="1"/>
  <c r="AB2787" i="12" s="1"/>
  <c r="AC2787" i="12" s="1"/>
  <c r="AD2787" i="12" s="1"/>
  <c r="S2677" i="12"/>
  <c r="T2677" i="12" s="1"/>
  <c r="AB2677" i="12" s="1"/>
  <c r="S2846" i="12"/>
  <c r="T2846" i="12" s="1"/>
  <c r="AB2846" i="12" s="1"/>
  <c r="S2855" i="12"/>
  <c r="T2855" i="12" s="1"/>
  <c r="AB2855" i="12" s="1"/>
  <c r="AC2855" i="12" s="1"/>
  <c r="AD2855" i="12" s="1"/>
  <c r="S2656" i="12"/>
  <c r="T2656" i="12" s="1"/>
  <c r="AB2656" i="12" s="1"/>
  <c r="S2643" i="12"/>
  <c r="T2643" i="12" s="1"/>
  <c r="AB2643" i="12" s="1"/>
  <c r="S3887" i="12"/>
  <c r="T3887" i="12" s="1"/>
  <c r="AB3887" i="12" s="1"/>
  <c r="S3760" i="12"/>
  <c r="T3760" i="12" s="1"/>
  <c r="AB3760" i="12" s="1"/>
  <c r="S3832" i="12"/>
  <c r="T3832" i="12" s="1"/>
  <c r="AB3832" i="12" s="1"/>
  <c r="S3731" i="12"/>
  <c r="T3731" i="12" s="1"/>
  <c r="AB3731" i="12" s="1"/>
  <c r="AC3731" i="12" s="1"/>
  <c r="AD3731" i="12" s="1"/>
  <c r="S3816" i="12"/>
  <c r="T3816" i="12" s="1"/>
  <c r="AB3816" i="12" s="1"/>
  <c r="AC3816" i="12" s="1"/>
  <c r="AD3816" i="12" s="1"/>
  <c r="S3615" i="12"/>
  <c r="T3615" i="12" s="1"/>
  <c r="AB3615" i="12" s="1"/>
  <c r="AC3615" i="12" s="1"/>
  <c r="AD3615" i="12" s="1"/>
  <c r="S3491" i="12"/>
  <c r="T3491" i="12" s="1"/>
  <c r="AB3491" i="12" s="1"/>
  <c r="S3584" i="12"/>
  <c r="T3584" i="12" s="1"/>
  <c r="AB3584" i="12" s="1"/>
  <c r="S3444" i="12"/>
  <c r="T3444" i="12" s="1"/>
  <c r="AB3444" i="12" s="1"/>
  <c r="S3453" i="12"/>
  <c r="T3453" i="12" s="1"/>
  <c r="AB3453" i="12" s="1"/>
  <c r="S3517" i="12"/>
  <c r="T3517" i="12" s="1"/>
  <c r="AB3517" i="12" s="1"/>
  <c r="AC3517" i="12" s="1"/>
  <c r="AD3517" i="12" s="1"/>
  <c r="S3458" i="12"/>
  <c r="T3458" i="12" s="1"/>
  <c r="AB3458" i="12" s="1"/>
  <c r="S3417" i="12"/>
  <c r="T3417" i="12" s="1"/>
  <c r="AB3417" i="12" s="1"/>
  <c r="S3525" i="12"/>
  <c r="T3525" i="12" s="1"/>
  <c r="AB3525" i="12" s="1"/>
  <c r="AC3525" i="12" s="1"/>
  <c r="AD3525" i="12" s="1"/>
  <c r="S3315" i="12"/>
  <c r="T3315" i="12" s="1"/>
  <c r="AB3315" i="12" s="1"/>
  <c r="S3331" i="12"/>
  <c r="T3331" i="12" s="1"/>
  <c r="AB3331" i="12" s="1"/>
  <c r="S3347" i="12"/>
  <c r="T3347" i="12" s="1"/>
  <c r="AB3347" i="12" s="1"/>
  <c r="S3238" i="12"/>
  <c r="T3238" i="12" s="1"/>
  <c r="AB3238" i="12" s="1"/>
  <c r="S3212" i="12"/>
  <c r="T3212" i="12" s="1"/>
  <c r="AB3212" i="12" s="1"/>
  <c r="AC3212" i="12" s="1"/>
  <c r="AD3212" i="12" s="1"/>
  <c r="S3263" i="12"/>
  <c r="T3263" i="12" s="1"/>
  <c r="AB3263" i="12" s="1"/>
  <c r="S3276" i="12"/>
  <c r="T3276" i="12" s="1"/>
  <c r="AB3276" i="12" s="1"/>
  <c r="AC3276" i="12" s="1"/>
  <c r="AD3276" i="12" s="1"/>
  <c r="S3216" i="12"/>
  <c r="T3216" i="12" s="1"/>
  <c r="AB3216" i="12" s="1"/>
  <c r="AC3216" i="12" s="1"/>
  <c r="AD3216" i="12" s="1"/>
  <c r="S3358" i="12"/>
  <c r="T3358" i="12" s="1"/>
  <c r="AB3358" i="12" s="1"/>
  <c r="S3251" i="12"/>
  <c r="T3251" i="12" s="1"/>
  <c r="AB3251" i="12" s="1"/>
  <c r="S2956" i="12"/>
  <c r="T2956" i="12" s="1"/>
  <c r="AB2956" i="12" s="1"/>
  <c r="S3061" i="12"/>
  <c r="T3061" i="12" s="1"/>
  <c r="AB3061" i="12" s="1"/>
  <c r="S2997" i="12"/>
  <c r="T2997" i="12" s="1"/>
  <c r="AB2997" i="12" s="1"/>
  <c r="AC2997" i="12" s="1"/>
  <c r="AD2997" i="12" s="1"/>
  <c r="S3056" i="12"/>
  <c r="T3056" i="12" s="1"/>
  <c r="AB3056" i="12" s="1"/>
  <c r="S3108" i="12"/>
  <c r="T3108" i="12" s="1"/>
  <c r="AB3108" i="12" s="1"/>
  <c r="S3032" i="12"/>
  <c r="T3032" i="12" s="1"/>
  <c r="AB3032" i="12" s="1"/>
  <c r="AC3032" i="12" s="1"/>
  <c r="AD3032" i="12" s="1"/>
  <c r="S2982" i="12"/>
  <c r="T2982" i="12" s="1"/>
  <c r="AB2982" i="12" s="1"/>
  <c r="S2811" i="12"/>
  <c r="T2811" i="12" s="1"/>
  <c r="AB2811" i="12" s="1"/>
  <c r="S3103" i="12"/>
  <c r="T3103" i="12" s="1"/>
  <c r="AB3103" i="12" s="1"/>
  <c r="S2802" i="12"/>
  <c r="T2802" i="12" s="1"/>
  <c r="AB2802" i="12" s="1"/>
  <c r="S2819" i="12"/>
  <c r="T2819" i="12" s="1"/>
  <c r="AB2819" i="12" s="1"/>
  <c r="AC2819" i="12" s="1"/>
  <c r="AD2819" i="12" s="1"/>
  <c r="S2936" i="12"/>
  <c r="T2936" i="12" s="1"/>
  <c r="AB2936" i="12" s="1"/>
  <c r="S2866" i="12"/>
  <c r="T2866" i="12" s="1"/>
  <c r="AB2866" i="12" s="1"/>
  <c r="AC2866" i="12" s="1"/>
  <c r="AD2866" i="12" s="1"/>
  <c r="S2770" i="12"/>
  <c r="T2770" i="12" s="1"/>
  <c r="AB2770" i="12" s="1"/>
  <c r="AC2770" i="12" s="1"/>
  <c r="AD2770" i="12" s="1"/>
  <c r="S2674" i="12"/>
  <c r="T2674" i="12" s="1"/>
  <c r="AB2674" i="12" s="1"/>
  <c r="S2722" i="12"/>
  <c r="T2722" i="12" s="1"/>
  <c r="AB2722" i="12" s="1"/>
  <c r="S2817" i="12"/>
  <c r="T2817" i="12" s="1"/>
  <c r="AB2817" i="12" s="1"/>
  <c r="S2833" i="12"/>
  <c r="T2833" i="12" s="1"/>
  <c r="AB2833" i="12" s="1"/>
  <c r="S2655" i="12"/>
  <c r="T2655" i="12" s="1"/>
  <c r="AB2655" i="12" s="1"/>
  <c r="AC2655" i="12" s="1"/>
  <c r="AD2655" i="12" s="1"/>
  <c r="S2702" i="12"/>
  <c r="T2702" i="12" s="1"/>
  <c r="AB2702" i="12" s="1"/>
  <c r="S2666" i="12"/>
  <c r="T2666" i="12" s="1"/>
  <c r="AB2666" i="12" s="1"/>
  <c r="S2691" i="12"/>
  <c r="T2691" i="12" s="1"/>
  <c r="AB2691" i="12" s="1"/>
  <c r="AC2691" i="12" s="1"/>
  <c r="AD2691" i="12" s="1"/>
  <c r="S2685" i="12"/>
  <c r="T2685" i="12" s="1"/>
  <c r="AB2685" i="12" s="1"/>
  <c r="S2539" i="12"/>
  <c r="T2539" i="12" s="1"/>
  <c r="AB2539" i="12" s="1"/>
  <c r="S2551" i="12"/>
  <c r="T2551" i="12" s="1"/>
  <c r="AB2551" i="12" s="1"/>
  <c r="S2547" i="12"/>
  <c r="T2547" i="12" s="1"/>
  <c r="AB2547" i="12" s="1"/>
  <c r="S2532" i="12"/>
  <c r="T2532" i="12" s="1"/>
  <c r="AB2532" i="12" s="1"/>
  <c r="AC2532" i="12" s="1"/>
  <c r="AD2532" i="12" s="1"/>
  <c r="S2711" i="12"/>
  <c r="T2711" i="12" s="1"/>
  <c r="AB2711" i="12" s="1"/>
  <c r="S2476" i="12"/>
  <c r="T2476" i="12" s="1"/>
  <c r="AB2476" i="12" s="1"/>
  <c r="AC2476" i="12" s="1"/>
  <c r="AD2476" i="12" s="1"/>
  <c r="S2419" i="12"/>
  <c r="T2419" i="12" s="1"/>
  <c r="AB2419" i="12" s="1"/>
  <c r="AC2419" i="12" s="1"/>
  <c r="AD2419" i="12" s="1"/>
  <c r="S2535" i="12"/>
  <c r="T2535" i="12" s="1"/>
  <c r="AB2535" i="12" s="1"/>
  <c r="S2601" i="12"/>
  <c r="T2601" i="12" s="1"/>
  <c r="AB2601" i="12" s="1"/>
  <c r="S2495" i="12"/>
  <c r="T2495" i="12" s="1"/>
  <c r="AB2495" i="12" s="1"/>
  <c r="S2244" i="12"/>
  <c r="T2244" i="12" s="1"/>
  <c r="AB2244" i="12" s="1"/>
  <c r="S2486" i="12"/>
  <c r="T2486" i="12" s="1"/>
  <c r="AB2486" i="12" s="1"/>
  <c r="AC2486" i="12" s="1"/>
  <c r="AD2486" i="12" s="1"/>
  <c r="S2306" i="12"/>
  <c r="T2306" i="12" s="1"/>
  <c r="AB2306" i="12" s="1"/>
  <c r="S2420" i="12"/>
  <c r="T2420" i="12" s="1"/>
  <c r="AB2420" i="12" s="1"/>
  <c r="S2318" i="12"/>
  <c r="T2318" i="12" s="1"/>
  <c r="AB2318" i="12" s="1"/>
  <c r="AC2318" i="12" s="1"/>
  <c r="AD2318" i="12" s="1"/>
  <c r="S2376" i="12"/>
  <c r="T2376" i="12" s="1"/>
  <c r="AB2376" i="12" s="1"/>
  <c r="S2384" i="12"/>
  <c r="T2384" i="12" s="1"/>
  <c r="AB2384" i="12" s="1"/>
  <c r="S2336" i="12"/>
  <c r="T2336" i="12" s="1"/>
  <c r="AB2336" i="12" s="1"/>
  <c r="S2364" i="12"/>
  <c r="T2364" i="12" s="1"/>
  <c r="AB2364" i="12" s="1"/>
  <c r="S2399" i="12"/>
  <c r="T2399" i="12" s="1"/>
  <c r="AB2399" i="12" s="1"/>
  <c r="AC2399" i="12" s="1"/>
  <c r="AD2399" i="12" s="1"/>
  <c r="S2215" i="12"/>
  <c r="T2215" i="12" s="1"/>
  <c r="AB2215" i="12" s="1"/>
  <c r="S2198" i="12"/>
  <c r="T2198" i="12" s="1"/>
  <c r="AB2198" i="12" s="1"/>
  <c r="AC2198" i="12" s="1"/>
  <c r="AD2198" i="12" s="1"/>
  <c r="S2183" i="12"/>
  <c r="T2183" i="12" s="1"/>
  <c r="AB2183" i="12" s="1"/>
  <c r="AC2183" i="12" s="1"/>
  <c r="AD2183" i="12" s="1"/>
  <c r="S2141" i="12"/>
  <c r="T2141" i="12" s="1"/>
  <c r="AB2141" i="12" s="1"/>
  <c r="S2236" i="12"/>
  <c r="T2236" i="12" s="1"/>
  <c r="AB2236" i="12" s="1"/>
  <c r="S2194" i="12"/>
  <c r="T2194" i="12" s="1"/>
  <c r="AB2194" i="12" s="1"/>
  <c r="S2177" i="12"/>
  <c r="T2177" i="12" s="1"/>
  <c r="AB2177" i="12" s="1"/>
  <c r="S2197" i="12"/>
  <c r="T2197" i="12" s="1"/>
  <c r="AB2197" i="12" s="1"/>
  <c r="AC2197" i="12" s="1"/>
  <c r="AD2197" i="12" s="1"/>
  <c r="S2280" i="12"/>
  <c r="T2280" i="12" s="1"/>
  <c r="AB2280" i="12" s="1"/>
  <c r="S2147" i="12"/>
  <c r="T2147" i="12" s="1"/>
  <c r="AB2147" i="12" s="1"/>
  <c r="S2085" i="12"/>
  <c r="T2085" i="12" s="1"/>
  <c r="AB2085" i="12" s="1"/>
  <c r="AC2085" i="12" s="1"/>
  <c r="AD2085" i="12" s="1"/>
  <c r="S2108" i="12"/>
  <c r="T2108" i="12" s="1"/>
  <c r="AB2108" i="12" s="1"/>
  <c r="S1825" i="12"/>
  <c r="T1825" i="12" s="1"/>
  <c r="AB1825" i="12" s="1"/>
  <c r="S2073" i="12"/>
  <c r="T2073" i="12" s="1"/>
  <c r="AB2073" i="12" s="1"/>
  <c r="S1962" i="12"/>
  <c r="T1962" i="12" s="1"/>
  <c r="AB1962" i="12" s="1"/>
  <c r="S2027" i="12"/>
  <c r="T2027" i="12" s="1"/>
  <c r="AB2027" i="12" s="1"/>
  <c r="S2078" i="12"/>
  <c r="T2078" i="12" s="1"/>
  <c r="AB2078" i="12" s="1"/>
  <c r="S1929" i="12"/>
  <c r="T1929" i="12" s="1"/>
  <c r="AB1929" i="12" s="1"/>
  <c r="AC1929" i="12" s="1"/>
  <c r="AD1929" i="12" s="1"/>
  <c r="S3890" i="12"/>
  <c r="T3890" i="12" s="1"/>
  <c r="AB3890" i="12" s="1"/>
  <c r="AC3890" i="12" s="1"/>
  <c r="AD3890" i="12" s="1"/>
  <c r="S3706" i="12"/>
  <c r="T3706" i="12" s="1"/>
  <c r="AB3706" i="12" s="1"/>
  <c r="S3757" i="12"/>
  <c r="T3757" i="12" s="1"/>
  <c r="AB3757" i="12" s="1"/>
  <c r="S3833" i="12"/>
  <c r="T3833" i="12" s="1"/>
  <c r="AB3833" i="12" s="1"/>
  <c r="S3682" i="12"/>
  <c r="T3682" i="12" s="1"/>
  <c r="AB3682" i="12" s="1"/>
  <c r="S3781" i="12"/>
  <c r="T3781" i="12" s="1"/>
  <c r="AB3781" i="12" s="1"/>
  <c r="AC3781" i="12" s="1"/>
  <c r="AD3781" i="12" s="1"/>
  <c r="S3385" i="12"/>
  <c r="T3385" i="12" s="1"/>
  <c r="AB3385" i="12" s="1"/>
  <c r="S3595" i="12"/>
  <c r="T3595" i="12" s="1"/>
  <c r="AB3595" i="12" s="1"/>
  <c r="S3541" i="12"/>
  <c r="T3541" i="12" s="1"/>
  <c r="AB3541" i="12" s="1"/>
  <c r="AC3541" i="12" s="1"/>
  <c r="AD3541" i="12" s="1"/>
  <c r="S3618" i="12"/>
  <c r="T3618" i="12" s="1"/>
  <c r="AB3618" i="12" s="1"/>
  <c r="S3459" i="12"/>
  <c r="T3459" i="12" s="1"/>
  <c r="AB3459" i="12" s="1"/>
  <c r="S3450" i="12"/>
  <c r="T3450" i="12" s="1"/>
  <c r="AB3450" i="12" s="1"/>
  <c r="S3434" i="12"/>
  <c r="T3434" i="12" s="1"/>
  <c r="AB3434" i="12" s="1"/>
  <c r="S3185" i="12"/>
  <c r="T3185" i="12" s="1"/>
  <c r="AB3185" i="12" s="1"/>
  <c r="AC3185" i="12" s="1"/>
  <c r="AD3185" i="12" s="1"/>
  <c r="S3413" i="12"/>
  <c r="T3413" i="12" s="1"/>
  <c r="AB3413" i="12" s="1"/>
  <c r="S3309" i="12"/>
  <c r="T3309" i="12" s="1"/>
  <c r="AB3309" i="12" s="1"/>
  <c r="AC3309" i="12" s="1"/>
  <c r="AD3309" i="12" s="1"/>
  <c r="S3356" i="12"/>
  <c r="T3356" i="12" s="1"/>
  <c r="AB3356" i="12" s="1"/>
  <c r="AC3356" i="12" s="1"/>
  <c r="AD3356" i="12" s="1"/>
  <c r="S3354" i="12"/>
  <c r="T3354" i="12" s="1"/>
  <c r="AB3354" i="12" s="1"/>
  <c r="S3380" i="12"/>
  <c r="T3380" i="12" s="1"/>
  <c r="AB3380" i="12" s="1"/>
  <c r="S3363" i="12"/>
  <c r="T3363" i="12" s="1"/>
  <c r="AB3363" i="12" s="1"/>
  <c r="S3195" i="12"/>
  <c r="T3195" i="12" s="1"/>
  <c r="AB3195" i="12" s="1"/>
  <c r="S3247" i="12"/>
  <c r="T3247" i="12" s="1"/>
  <c r="AB3247" i="12" s="1"/>
  <c r="AC3247" i="12" s="1"/>
  <c r="AD3247" i="12" s="1"/>
  <c r="S3091" i="12"/>
  <c r="T3091" i="12" s="1"/>
  <c r="AB3091" i="12" s="1"/>
  <c r="S3299" i="12"/>
  <c r="T3299" i="12" s="1"/>
  <c r="AB3299" i="12" s="1"/>
  <c r="AC3299" i="12" s="1"/>
  <c r="AD3299" i="12" s="1"/>
  <c r="S3033" i="12"/>
  <c r="T3033" i="12" s="1"/>
  <c r="AB3033" i="12" s="1"/>
  <c r="AC3033" i="12" s="1"/>
  <c r="AD3033" i="12" s="1"/>
  <c r="S3068" i="12"/>
  <c r="T3068" i="12" s="1"/>
  <c r="AB3068" i="12" s="1"/>
  <c r="S2856" i="12"/>
  <c r="T2856" i="12" s="1"/>
  <c r="AB2856" i="12" s="1"/>
  <c r="S3076" i="12"/>
  <c r="T3076" i="12" s="1"/>
  <c r="AB3076" i="12" s="1"/>
  <c r="S2990" i="12"/>
  <c r="T2990" i="12" s="1"/>
  <c r="AB2990" i="12" s="1"/>
  <c r="S3114" i="12"/>
  <c r="T3114" i="12" s="1"/>
  <c r="AB3114" i="12" s="1"/>
  <c r="AC3114" i="12" s="1"/>
  <c r="AD3114" i="12" s="1"/>
  <c r="S3077" i="12"/>
  <c r="T3077" i="12" s="1"/>
  <c r="AB3077" i="12" s="1"/>
  <c r="S3102" i="12"/>
  <c r="T3102" i="12" s="1"/>
  <c r="AB3102" i="12" s="1"/>
  <c r="S3120" i="12"/>
  <c r="T3120" i="12" s="1"/>
  <c r="AB3120" i="12" s="1"/>
  <c r="AC3120" i="12" s="1"/>
  <c r="AD3120" i="12" s="1"/>
  <c r="S3012" i="12"/>
  <c r="T3012" i="12" s="1"/>
  <c r="AB3012" i="12" s="1"/>
  <c r="S2778" i="12"/>
  <c r="T2778" i="12" s="1"/>
  <c r="AB2778" i="12" s="1"/>
  <c r="S2928" i="12"/>
  <c r="T2928" i="12" s="1"/>
  <c r="AB2928" i="12" s="1"/>
  <c r="S2841" i="12"/>
  <c r="T2841" i="12" s="1"/>
  <c r="AB2841" i="12" s="1"/>
  <c r="S2929" i="12"/>
  <c r="T2929" i="12" s="1"/>
  <c r="AB2929" i="12" s="1"/>
  <c r="S2713" i="12"/>
  <c r="T2713" i="12" s="1"/>
  <c r="AB2713" i="12" s="1"/>
  <c r="S2862" i="12"/>
  <c r="T2862" i="12" s="1"/>
  <c r="AB2862" i="12" s="1"/>
  <c r="S2857" i="12"/>
  <c r="T2857" i="12" s="1"/>
  <c r="AB2857" i="12" s="1"/>
  <c r="AC2857" i="12" s="1"/>
  <c r="AD2857" i="12" s="1"/>
  <c r="S2603" i="12"/>
  <c r="T2603" i="12" s="1"/>
  <c r="AB2603" i="12" s="1"/>
  <c r="S2753" i="12"/>
  <c r="T2753" i="12" s="1"/>
  <c r="AB2753" i="12" s="1"/>
  <c r="S2743" i="12"/>
  <c r="T2743" i="12" s="1"/>
  <c r="AB2743" i="12" s="1"/>
  <c r="S2751" i="12"/>
  <c r="T2751" i="12" s="1"/>
  <c r="AB2751" i="12" s="1"/>
  <c r="S2774" i="12"/>
  <c r="T2774" i="12" s="1"/>
  <c r="AB2774" i="12" s="1"/>
  <c r="AC2774" i="12" s="1"/>
  <c r="AD2774" i="12" s="1"/>
  <c r="S2653" i="12"/>
  <c r="T2653" i="12" s="1"/>
  <c r="AB2653" i="12" s="1"/>
  <c r="S2634" i="12"/>
  <c r="T2634" i="12" s="1"/>
  <c r="AB2634" i="12" s="1"/>
  <c r="AC2634" i="12" s="1"/>
  <c r="AD2634" i="12" s="1"/>
  <c r="S2729" i="12"/>
  <c r="T2729" i="12" s="1"/>
  <c r="AB2729" i="12" s="1"/>
  <c r="AC2729" i="12" s="1"/>
  <c r="AD2729" i="12" s="1"/>
  <c r="S2694" i="12"/>
  <c r="T2694" i="12" s="1"/>
  <c r="AB2694" i="12" s="1"/>
  <c r="S2524" i="12"/>
  <c r="T2524" i="12" s="1"/>
  <c r="AB2524" i="12" s="1"/>
  <c r="S2622" i="12"/>
  <c r="T2622" i="12" s="1"/>
  <c r="AB2622" i="12" s="1"/>
  <c r="S2563" i="12"/>
  <c r="T2563" i="12" s="1"/>
  <c r="AB2563" i="12" s="1"/>
  <c r="S2541" i="12"/>
  <c r="T2541" i="12" s="1"/>
  <c r="AB2541" i="12" s="1"/>
  <c r="S2412" i="12"/>
  <c r="T2412" i="12" s="1"/>
  <c r="AB2412" i="12" s="1"/>
  <c r="S2479" i="12"/>
  <c r="T2479" i="12" s="1"/>
  <c r="AB2479" i="12" s="1"/>
  <c r="S2506" i="12"/>
  <c r="T2506" i="12" s="1"/>
  <c r="AB2506" i="12" s="1"/>
  <c r="AC2506" i="12" s="1"/>
  <c r="AD2506" i="12" s="1"/>
  <c r="S2466" i="12"/>
  <c r="T2466" i="12" s="1"/>
  <c r="AB2466" i="12" s="1"/>
  <c r="S2433" i="12"/>
  <c r="T2433" i="12" s="1"/>
  <c r="AB2433" i="12" s="1"/>
  <c r="S2356" i="12"/>
  <c r="T2356" i="12" s="1"/>
  <c r="AB2356" i="12" s="1"/>
  <c r="S2485" i="12"/>
  <c r="T2485" i="12" s="1"/>
  <c r="AB2485" i="12" s="1"/>
  <c r="S2445" i="12"/>
  <c r="T2445" i="12" s="1"/>
  <c r="AB2445" i="12" s="1"/>
  <c r="AC2445" i="12" s="1"/>
  <c r="AD2445" i="12" s="1"/>
  <c r="S2312" i="12"/>
  <c r="T2312" i="12" s="1"/>
  <c r="AB2312" i="12" s="1"/>
  <c r="S2314" i="12"/>
  <c r="T2314" i="12" s="1"/>
  <c r="AB2314" i="12" s="1"/>
  <c r="AC2314" i="12" s="1"/>
  <c r="AD2314" i="12" s="1"/>
  <c r="S2351" i="12"/>
  <c r="T2351" i="12" s="1"/>
  <c r="AB2351" i="12" s="1"/>
  <c r="AC2351" i="12" s="1"/>
  <c r="AD2351" i="12" s="1"/>
  <c r="S2255" i="12"/>
  <c r="T2255" i="12" s="1"/>
  <c r="AB2255" i="12" s="1"/>
  <c r="S2327" i="12"/>
  <c r="T2327" i="12" s="1"/>
  <c r="AB2327" i="12" s="1"/>
  <c r="S2368" i="12"/>
  <c r="T2368" i="12" s="1"/>
  <c r="AB2368" i="12" s="1"/>
  <c r="S2240" i="12"/>
  <c r="T2240" i="12" s="1"/>
  <c r="AB2240" i="12" s="1"/>
  <c r="S2397" i="12"/>
  <c r="T2397" i="12" s="1"/>
  <c r="AB2397" i="12" s="1"/>
  <c r="AC2397" i="12" s="1"/>
  <c r="AD2397" i="12" s="1"/>
  <c r="S2289" i="12"/>
  <c r="T2289" i="12" s="1"/>
  <c r="AB2289" i="12" s="1"/>
  <c r="S2270" i="12"/>
  <c r="T2270" i="12" s="1"/>
  <c r="AB2270" i="12" s="1"/>
  <c r="S2193" i="12"/>
  <c r="T2193" i="12" s="1"/>
  <c r="AB2193" i="12" s="1"/>
  <c r="AC2193" i="12" s="1"/>
  <c r="AD2193" i="12" s="1"/>
  <c r="S2026" i="12"/>
  <c r="T2026" i="12" s="1"/>
  <c r="AB2026" i="12" s="1"/>
  <c r="S2114" i="12"/>
  <c r="T2114" i="12" s="1"/>
  <c r="AB2114" i="12" s="1"/>
  <c r="S2207" i="12"/>
  <c r="T2207" i="12" s="1"/>
  <c r="AB2207" i="12" s="1"/>
  <c r="S2107" i="12"/>
  <c r="T2107" i="12" s="1"/>
  <c r="AB2107" i="12" s="1"/>
  <c r="S1973" i="12"/>
  <c r="T1973" i="12" s="1"/>
  <c r="AB1973" i="12" s="1"/>
  <c r="AC1973" i="12" s="1"/>
  <c r="AD1973" i="12" s="1"/>
  <c r="S1955" i="12"/>
  <c r="T1955" i="12" s="1"/>
  <c r="AB1955" i="12" s="1"/>
  <c r="S2069" i="12"/>
  <c r="T2069" i="12" s="1"/>
  <c r="AB2069" i="12" s="1"/>
  <c r="AC2069" i="12" s="1"/>
  <c r="AD2069" i="12" s="1"/>
  <c r="S2133" i="12"/>
  <c r="T2133" i="12" s="1"/>
  <c r="AB2133" i="12" s="1"/>
  <c r="AC2133" i="12" s="1"/>
  <c r="AD2133" i="12" s="1"/>
  <c r="S2081" i="12"/>
  <c r="T2081" i="12" s="1"/>
  <c r="AB2081" i="12" s="1"/>
  <c r="S1945" i="12"/>
  <c r="T1945" i="12" s="1"/>
  <c r="AB1945" i="12" s="1"/>
  <c r="S2113" i="12"/>
  <c r="T2113" i="12" s="1"/>
  <c r="AB2113" i="12" s="1"/>
  <c r="S1829" i="12"/>
  <c r="T1829" i="12" s="1"/>
  <c r="AB1829" i="12" s="1"/>
  <c r="S3921" i="12"/>
  <c r="T3921" i="12" s="1"/>
  <c r="AB3921" i="12" s="1"/>
  <c r="AC3921" i="12" s="1"/>
  <c r="AD3921" i="12" s="1"/>
  <c r="S3681" i="12"/>
  <c r="T3681" i="12" s="1"/>
  <c r="AB3681" i="12" s="1"/>
  <c r="S3836" i="12"/>
  <c r="T3836" i="12" s="1"/>
  <c r="AB3836" i="12" s="1"/>
  <c r="S3874" i="12"/>
  <c r="T3874" i="12" s="1"/>
  <c r="AB3874" i="12" s="1"/>
  <c r="AC3874" i="12" s="1"/>
  <c r="AD3874" i="12" s="1"/>
  <c r="S3858" i="12"/>
  <c r="T3858" i="12" s="1"/>
  <c r="AB3858" i="12" s="1"/>
  <c r="S3725" i="12"/>
  <c r="T3725" i="12" s="1"/>
  <c r="AB3725" i="12" s="1"/>
  <c r="S3552" i="12"/>
  <c r="T3552" i="12" s="1"/>
  <c r="AB3552" i="12" s="1"/>
  <c r="S3404" i="12"/>
  <c r="T3404" i="12" s="1"/>
  <c r="AB3404" i="12" s="1"/>
  <c r="S3441" i="12"/>
  <c r="T3441" i="12" s="1"/>
  <c r="AB3441" i="12" s="1"/>
  <c r="AC3441" i="12" s="1"/>
  <c r="AD3441" i="12" s="1"/>
  <c r="S3424" i="12"/>
  <c r="T3424" i="12" s="1"/>
  <c r="AB3424" i="12" s="1"/>
  <c r="S3511" i="12"/>
  <c r="T3511" i="12" s="1"/>
  <c r="AB3511" i="12" s="1"/>
  <c r="AC3511" i="12" s="1"/>
  <c r="AD3511" i="12" s="1"/>
  <c r="S3524" i="12"/>
  <c r="T3524" i="12" s="1"/>
  <c r="AB3524" i="12" s="1"/>
  <c r="AC3524" i="12" s="1"/>
  <c r="AD3524" i="12" s="1"/>
  <c r="S3590" i="12"/>
  <c r="T3590" i="12" s="1"/>
  <c r="AB3590" i="12" s="1"/>
  <c r="S3194" i="12"/>
  <c r="T3194" i="12" s="1"/>
  <c r="AB3194" i="12" s="1"/>
  <c r="S3254" i="12"/>
  <c r="T3254" i="12" s="1"/>
  <c r="AB3254" i="12" s="1"/>
  <c r="S3377" i="12"/>
  <c r="T3377" i="12" s="1"/>
  <c r="AB3377" i="12" s="1"/>
  <c r="S3349" i="12"/>
  <c r="T3349" i="12" s="1"/>
  <c r="AB3349" i="12" s="1"/>
  <c r="S3183" i="12"/>
  <c r="T3183" i="12" s="1"/>
  <c r="AB3183" i="12" s="1"/>
  <c r="S3205" i="12"/>
  <c r="T3205" i="12" s="1"/>
  <c r="AB3205" i="12" s="1"/>
  <c r="S3337" i="12"/>
  <c r="T3337" i="12" s="1"/>
  <c r="AB3337" i="12" s="1"/>
  <c r="AC3337" i="12" s="1"/>
  <c r="AD3337" i="12" s="1"/>
  <c r="S3198" i="12"/>
  <c r="T3198" i="12" s="1"/>
  <c r="AB3198" i="12" s="1"/>
  <c r="S3224" i="12"/>
  <c r="T3224" i="12" s="1"/>
  <c r="AB3224" i="12" s="1"/>
  <c r="S3047" i="12"/>
  <c r="T3047" i="12" s="1"/>
  <c r="AB3047" i="12" s="1"/>
  <c r="S3097" i="12"/>
  <c r="T3097" i="12" s="1"/>
  <c r="AB3097" i="12" s="1"/>
  <c r="S2943" i="12"/>
  <c r="T2943" i="12" s="1"/>
  <c r="AB2943" i="12" s="1"/>
  <c r="AC2943" i="12" s="1"/>
  <c r="AD2943" i="12" s="1"/>
  <c r="S2988" i="12"/>
  <c r="T2988" i="12" s="1"/>
  <c r="AB2988" i="12" s="1"/>
  <c r="AC2988" i="12" s="1"/>
  <c r="AD2988" i="12" s="1"/>
  <c r="S2902" i="12"/>
  <c r="T2902" i="12" s="1"/>
  <c r="AB2902" i="12" s="1"/>
  <c r="AC2902" i="12" s="1"/>
  <c r="AD2902" i="12" s="1"/>
  <c r="S2970" i="12"/>
  <c r="T2970" i="12" s="1"/>
  <c r="AB2970" i="12" s="1"/>
  <c r="AC2970" i="12" s="1"/>
  <c r="AD2970" i="12" s="1"/>
  <c r="S2917" i="12"/>
  <c r="T2917" i="12" s="1"/>
  <c r="AB2917" i="12" s="1"/>
  <c r="S2949" i="12"/>
  <c r="T2949" i="12" s="1"/>
  <c r="AB2949" i="12" s="1"/>
  <c r="S3124" i="12"/>
  <c r="T3124" i="12" s="1"/>
  <c r="AB3124" i="12" s="1"/>
  <c r="S2930" i="12"/>
  <c r="T2930" i="12" s="1"/>
  <c r="AB2930" i="12" s="1"/>
  <c r="S3043" i="12"/>
  <c r="T3043" i="12" s="1"/>
  <c r="AB3043" i="12" s="1"/>
  <c r="AC3043" i="12" s="1"/>
  <c r="AD3043" i="12" s="1"/>
  <c r="S2772" i="12"/>
  <c r="T2772" i="12" s="1"/>
  <c r="AB2772" i="12" s="1"/>
  <c r="S2837" i="12"/>
  <c r="T2837" i="12" s="1"/>
  <c r="AB2837" i="12" s="1"/>
  <c r="S2825" i="12"/>
  <c r="T2825" i="12" s="1"/>
  <c r="AB2825" i="12" s="1"/>
  <c r="AC2825" i="12" s="1"/>
  <c r="AD2825" i="12" s="1"/>
  <c r="S2791" i="12"/>
  <c r="T2791" i="12" s="1"/>
  <c r="AB2791" i="12" s="1"/>
  <c r="S2735" i="12"/>
  <c r="T2735" i="12" s="1"/>
  <c r="AB2735" i="12" s="1"/>
  <c r="S2968" i="12"/>
  <c r="T2968" i="12" s="1"/>
  <c r="AB2968" i="12" s="1"/>
  <c r="S2784" i="12"/>
  <c r="T2784" i="12" s="1"/>
  <c r="AB2784" i="12" s="1"/>
  <c r="S2682" i="12"/>
  <c r="T2682" i="12" s="1"/>
  <c r="AB2682" i="12" s="1"/>
  <c r="S2670" i="12"/>
  <c r="T2670" i="12" s="1"/>
  <c r="AB2670" i="12" s="1"/>
  <c r="S2676" i="12"/>
  <c r="T2676" i="12" s="1"/>
  <c r="AB2676" i="12" s="1"/>
  <c r="AC2676" i="12" s="1"/>
  <c r="AD2676" i="12" s="1"/>
  <c r="S2675" i="12"/>
  <c r="T2675" i="12" s="1"/>
  <c r="AB2675" i="12" s="1"/>
  <c r="AC2675" i="12" s="1"/>
  <c r="AD2675" i="12" s="1"/>
  <c r="S2672" i="12"/>
  <c r="T2672" i="12" s="1"/>
  <c r="AB2672" i="12" s="1"/>
  <c r="S2712" i="12"/>
  <c r="T2712" i="12" s="1"/>
  <c r="AB2712" i="12" s="1"/>
  <c r="S2664" i="12"/>
  <c r="T2664" i="12" s="1"/>
  <c r="AB2664" i="12" s="1"/>
  <c r="S2717" i="12"/>
  <c r="T2717" i="12" s="1"/>
  <c r="AB2717" i="12" s="1"/>
  <c r="AC2717" i="12" s="1"/>
  <c r="AD2717" i="12" s="1"/>
  <c r="S2560" i="12"/>
  <c r="T2560" i="12" s="1"/>
  <c r="AB2560" i="12" s="1"/>
  <c r="S2612" i="12"/>
  <c r="T2612" i="12" s="1"/>
  <c r="AB2612" i="12" s="1"/>
  <c r="S2630" i="12"/>
  <c r="T2630" i="12" s="1"/>
  <c r="AB2630" i="12" s="1"/>
  <c r="AC2630" i="12" s="1"/>
  <c r="AD2630" i="12" s="1"/>
  <c r="S2531" i="12"/>
  <c r="T2531" i="12" s="1"/>
  <c r="AB2531" i="12" s="1"/>
  <c r="AC2531" i="12" s="1"/>
  <c r="AD2531" i="12" s="1"/>
  <c r="S2579" i="12"/>
  <c r="T2579" i="12" s="1"/>
  <c r="AB2579" i="12" s="1"/>
  <c r="S2534" i="12"/>
  <c r="T2534" i="12" s="1"/>
  <c r="AB2534" i="12" s="1"/>
  <c r="S2631" i="12"/>
  <c r="T2631" i="12" s="1"/>
  <c r="AB2631" i="12" s="1"/>
  <c r="S2481" i="12"/>
  <c r="T2481" i="12" s="1"/>
  <c r="AB2481" i="12" s="1"/>
  <c r="S2566" i="12"/>
  <c r="T2566" i="12" s="1"/>
  <c r="AB2566" i="12" s="1"/>
  <c r="AC2566" i="12" s="1"/>
  <c r="AD2566" i="12" s="1"/>
  <c r="S2469" i="12"/>
  <c r="T2469" i="12" s="1"/>
  <c r="AB2469" i="12" s="1"/>
  <c r="AC2469" i="12" s="1"/>
  <c r="AD2469" i="12" s="1"/>
  <c r="S2425" i="12"/>
  <c r="T2425" i="12" s="1"/>
  <c r="AB2425" i="12" s="1"/>
  <c r="AC2425" i="12" s="1"/>
  <c r="AD2425" i="12" s="1"/>
  <c r="S2369" i="12"/>
  <c r="T2369" i="12" s="1"/>
  <c r="AB2369" i="12" s="1"/>
  <c r="AC2369" i="12" s="1"/>
  <c r="AD2369" i="12" s="1"/>
  <c r="S2487" i="12"/>
  <c r="T2487" i="12" s="1"/>
  <c r="AB2487" i="12" s="1"/>
  <c r="S2527" i="12"/>
  <c r="T2527" i="12" s="1"/>
  <c r="AB2527" i="12" s="1"/>
  <c r="S2297" i="12"/>
  <c r="T2297" i="12" s="1"/>
  <c r="AB2297" i="12" s="1"/>
  <c r="S2227" i="12"/>
  <c r="T2227" i="12" s="1"/>
  <c r="AB2227" i="12" s="1"/>
  <c r="S2436" i="12"/>
  <c r="T2436" i="12" s="1"/>
  <c r="AB2436" i="12" s="1"/>
  <c r="S2307" i="12"/>
  <c r="T2307" i="12" s="1"/>
  <c r="AB2307" i="12" s="1"/>
  <c r="S2324" i="12"/>
  <c r="T2324" i="12" s="1"/>
  <c r="AB2324" i="12" s="1"/>
  <c r="AC2324" i="12" s="1"/>
  <c r="AD2324" i="12" s="1"/>
  <c r="S2365" i="12"/>
  <c r="T2365" i="12" s="1"/>
  <c r="AB2365" i="12" s="1"/>
  <c r="AC2365" i="12" s="1"/>
  <c r="AD2365" i="12" s="1"/>
  <c r="S2195" i="12"/>
  <c r="T2195" i="12" s="1"/>
  <c r="AB2195" i="12" s="1"/>
  <c r="S2265" i="12"/>
  <c r="T2265" i="12" s="1"/>
  <c r="AB2265" i="12" s="1"/>
  <c r="S2222" i="12"/>
  <c r="T2222" i="12" s="1"/>
  <c r="AB2222" i="12" s="1"/>
  <c r="S2341" i="12"/>
  <c r="T2341" i="12" s="1"/>
  <c r="AB2341" i="12" s="1"/>
  <c r="S2292" i="12"/>
  <c r="T2292" i="12" s="1"/>
  <c r="AB2292" i="12" s="1"/>
  <c r="AC2292" i="12" s="1"/>
  <c r="AD2292" i="12" s="1"/>
  <c r="S2161" i="12"/>
  <c r="T2161" i="12" s="1"/>
  <c r="AB2161" i="12" s="1"/>
  <c r="AC2161" i="12" s="1"/>
  <c r="AD2161" i="12" s="1"/>
  <c r="S2094" i="12"/>
  <c r="T2094" i="12" s="1"/>
  <c r="AB2094" i="12" s="1"/>
  <c r="AC2094" i="12" s="1"/>
  <c r="AD2094" i="12" s="1"/>
  <c r="S2160" i="12"/>
  <c r="T2160" i="12" s="1"/>
  <c r="AB2160" i="12" s="1"/>
  <c r="AC2160" i="12" s="1"/>
  <c r="AD2160" i="12" s="1"/>
  <c r="S2184" i="12"/>
  <c r="T2184" i="12" s="1"/>
  <c r="AB2184" i="12" s="1"/>
  <c r="S2002" i="12"/>
  <c r="T2002" i="12" s="1"/>
  <c r="AB2002" i="12" s="1"/>
  <c r="S1958" i="12"/>
  <c r="T1958" i="12" s="1"/>
  <c r="AB1958" i="12" s="1"/>
  <c r="S1971" i="12"/>
  <c r="T1971" i="12" s="1"/>
  <c r="AB1971" i="12" s="1"/>
  <c r="S2153" i="12"/>
  <c r="T2153" i="12" s="1"/>
  <c r="AB2153" i="12" s="1"/>
  <c r="AC2153" i="12" s="1"/>
  <c r="AD2153" i="12" s="1"/>
  <c r="S2135" i="12"/>
  <c r="T2135" i="12" s="1"/>
  <c r="AB2135" i="12" s="1"/>
  <c r="S2115" i="12"/>
  <c r="T2115" i="12" s="1"/>
  <c r="AB2115" i="12" s="1"/>
  <c r="AC2115" i="12" s="1"/>
  <c r="AD2115" i="12" s="1"/>
  <c r="S2038" i="12"/>
  <c r="T2038" i="12" s="1"/>
  <c r="AB2038" i="12" s="1"/>
  <c r="AC2038" i="12" s="1"/>
  <c r="AD2038" i="12" s="1"/>
  <c r="S2056" i="12"/>
  <c r="T2056" i="12" s="1"/>
  <c r="AB2056" i="12" s="1"/>
  <c r="S3881" i="12"/>
  <c r="T3881" i="12" s="1"/>
  <c r="AB3881" i="12" s="1"/>
  <c r="S3696" i="12"/>
  <c r="T3696" i="12" s="1"/>
  <c r="AB3696" i="12" s="1"/>
  <c r="S3795" i="12"/>
  <c r="T3795" i="12" s="1"/>
  <c r="AB3795" i="12" s="1"/>
  <c r="S3799" i="12"/>
  <c r="T3799" i="12" s="1"/>
  <c r="AB3799" i="12" s="1"/>
  <c r="AC3799" i="12" s="1"/>
  <c r="AD3799" i="12" s="1"/>
  <c r="S3730" i="12"/>
  <c r="T3730" i="12" s="1"/>
  <c r="AB3730" i="12" s="1"/>
  <c r="S3637" i="12"/>
  <c r="T3637" i="12" s="1"/>
  <c r="AB3637" i="12" s="1"/>
  <c r="AC3637" i="12" s="1"/>
  <c r="AD3637" i="12" s="1"/>
  <c r="S3593" i="12"/>
  <c r="T3593" i="12" s="1"/>
  <c r="AB3593" i="12" s="1"/>
  <c r="AC3593" i="12" s="1"/>
  <c r="AD3593" i="12" s="1"/>
  <c r="S3597" i="12"/>
  <c r="T3597" i="12" s="1"/>
  <c r="AB3597" i="12" s="1"/>
  <c r="S3572" i="12"/>
  <c r="T3572" i="12" s="1"/>
  <c r="AB3572" i="12" s="1"/>
  <c r="S3569" i="12"/>
  <c r="T3569" i="12" s="1"/>
  <c r="AB3569" i="12" s="1"/>
  <c r="S3388" i="12"/>
  <c r="T3388" i="12" s="1"/>
  <c r="AB3388" i="12" s="1"/>
  <c r="S3419" i="12"/>
  <c r="T3419" i="12" s="1"/>
  <c r="AB3419" i="12" s="1"/>
  <c r="AC3419" i="12" s="1"/>
  <c r="AD3419" i="12" s="1"/>
  <c r="S3502" i="12"/>
  <c r="T3502" i="12" s="1"/>
  <c r="AB3502" i="12" s="1"/>
  <c r="S3350" i="12"/>
  <c r="T3350" i="12" s="1"/>
  <c r="AB3350" i="12" s="1"/>
  <c r="S3264" i="12"/>
  <c r="T3264" i="12" s="1"/>
  <c r="AB3264" i="12" s="1"/>
  <c r="AC3264" i="12" s="1"/>
  <c r="AD3264" i="12" s="1"/>
  <c r="S3230" i="12"/>
  <c r="T3230" i="12" s="1"/>
  <c r="AB3230" i="12" s="1"/>
  <c r="S3131" i="12"/>
  <c r="T3131" i="12" s="1"/>
  <c r="AB3131" i="12" s="1"/>
  <c r="S3274" i="12"/>
  <c r="T3274" i="12" s="1"/>
  <c r="AB3274" i="12" s="1"/>
  <c r="S3203" i="12"/>
  <c r="T3203" i="12" s="1"/>
  <c r="AB3203" i="12" s="1"/>
  <c r="AC3203" i="12" s="1"/>
  <c r="AD3203" i="12" s="1"/>
  <c r="S3191" i="12"/>
  <c r="T3191" i="12" s="1"/>
  <c r="AB3191" i="12" s="1"/>
  <c r="AC3191" i="12" s="1"/>
  <c r="AD3191" i="12" s="1"/>
  <c r="S3128" i="12"/>
  <c r="T3128" i="12" s="1"/>
  <c r="AB3128" i="12" s="1"/>
  <c r="AC3128" i="12" s="1"/>
  <c r="AD3128" i="12" s="1"/>
  <c r="S3303" i="12"/>
  <c r="T3303" i="12" s="1"/>
  <c r="AB3303" i="12" s="1"/>
  <c r="AC3303" i="12" s="1"/>
  <c r="AD3303" i="12" s="1"/>
  <c r="S3011" i="12"/>
  <c r="T3011" i="12" s="1"/>
  <c r="AB3011" i="12" s="1"/>
  <c r="AC3011" i="12" s="1"/>
  <c r="AD3011" i="12" s="1"/>
  <c r="S2898" i="12"/>
  <c r="T2898" i="12" s="1"/>
  <c r="AB2898" i="12" s="1"/>
  <c r="S3030" i="12"/>
  <c r="T3030" i="12" s="1"/>
  <c r="AB3030" i="12" s="1"/>
  <c r="S2979" i="12"/>
  <c r="T2979" i="12" s="1"/>
  <c r="AB2979" i="12" s="1"/>
  <c r="S2867" i="12"/>
  <c r="T2867" i="12" s="1"/>
  <c r="AB2867" i="12" s="1"/>
  <c r="S2955" i="12"/>
  <c r="T2955" i="12" s="1"/>
  <c r="AB2955" i="12" s="1"/>
  <c r="AC2955" i="12" s="1"/>
  <c r="AD2955" i="12" s="1"/>
  <c r="S3164" i="12"/>
  <c r="T3164" i="12" s="1"/>
  <c r="AB3164" i="12" s="1"/>
  <c r="S3081" i="12"/>
  <c r="T3081" i="12" s="1"/>
  <c r="AB3081" i="12" s="1"/>
  <c r="S3014" i="12"/>
  <c r="T3014" i="12" s="1"/>
  <c r="AB3014" i="12" s="1"/>
  <c r="AC3014" i="12" s="1"/>
  <c r="AD3014" i="12" s="1"/>
  <c r="S2966" i="12"/>
  <c r="T2966" i="12" s="1"/>
  <c r="AB2966" i="12" s="1"/>
  <c r="S3001" i="12"/>
  <c r="T3001" i="12" s="1"/>
  <c r="AB3001" i="12" s="1"/>
  <c r="S3064" i="12"/>
  <c r="T3064" i="12" s="1"/>
  <c r="AB3064" i="12" s="1"/>
  <c r="S2821" i="12"/>
  <c r="T2821" i="12" s="1"/>
  <c r="AB2821" i="12" s="1"/>
  <c r="S2762" i="12"/>
  <c r="T2762" i="12" s="1"/>
  <c r="AB2762" i="12" s="1"/>
  <c r="AC2762" i="12" s="1"/>
  <c r="AD2762" i="12" s="1"/>
  <c r="S2885" i="12"/>
  <c r="T2885" i="12" s="1"/>
  <c r="AB2885" i="12" s="1"/>
  <c r="AC2885" i="12" s="1"/>
  <c r="AD2885" i="12" s="1"/>
  <c r="S2858" i="12"/>
  <c r="T2858" i="12" s="1"/>
  <c r="AB2858" i="12" s="1"/>
  <c r="AC2858" i="12" s="1"/>
  <c r="AD2858" i="12" s="1"/>
  <c r="S2768" i="12"/>
  <c r="T2768" i="12" s="1"/>
  <c r="AB2768" i="12" s="1"/>
  <c r="AC2768" i="12" s="1"/>
  <c r="AD2768" i="12" s="1"/>
  <c r="S2873" i="12"/>
  <c r="T2873" i="12" s="1"/>
  <c r="AB2873" i="12" s="1"/>
  <c r="S2679" i="12"/>
  <c r="T2679" i="12" s="1"/>
  <c r="AB2679" i="12" s="1"/>
  <c r="S2671" i="12"/>
  <c r="T2671" i="12" s="1"/>
  <c r="AB2671" i="12" s="1"/>
  <c r="S2742" i="12"/>
  <c r="T2742" i="12" s="1"/>
  <c r="AB2742" i="12" s="1"/>
  <c r="S2690" i="12"/>
  <c r="T2690" i="12" s="1"/>
  <c r="AB2690" i="12" s="1"/>
  <c r="AC2690" i="12" s="1"/>
  <c r="AD2690" i="12" s="1"/>
  <c r="S2741" i="12"/>
  <c r="T2741" i="12" s="1"/>
  <c r="AB2741" i="12" s="1"/>
  <c r="S2669" i="12"/>
  <c r="T2669" i="12" s="1"/>
  <c r="AB2669" i="12" s="1"/>
  <c r="S2678" i="12"/>
  <c r="T2678" i="12" s="1"/>
  <c r="AB2678" i="12" s="1"/>
  <c r="AC2678" i="12" s="1"/>
  <c r="AD2678" i="12" s="1"/>
  <c r="S2574" i="12"/>
  <c r="T2574" i="12" s="1"/>
  <c r="AB2574" i="12" s="1"/>
  <c r="S2582" i="12"/>
  <c r="T2582" i="12" s="1"/>
  <c r="AB2582" i="12" s="1"/>
  <c r="S2543" i="12"/>
  <c r="T2543" i="12" s="1"/>
  <c r="AB2543" i="12" s="1"/>
  <c r="S2480" i="12"/>
  <c r="T2480" i="12" s="1"/>
  <c r="AB2480" i="12" s="1"/>
  <c r="S2607" i="12"/>
  <c r="T2607" i="12" s="1"/>
  <c r="AB2607" i="12" s="1"/>
  <c r="S2490" i="12"/>
  <c r="T2490" i="12" s="1"/>
  <c r="AB2490" i="12" s="1"/>
  <c r="AC2490" i="12" s="1"/>
  <c r="AD2490" i="12" s="1"/>
  <c r="S2572" i="12"/>
  <c r="T2572" i="12" s="1"/>
  <c r="AB2572" i="12" s="1"/>
  <c r="AC2572" i="12" s="1"/>
  <c r="AD2572" i="12" s="1"/>
  <c r="S2621" i="12"/>
  <c r="T2621" i="12" s="1"/>
  <c r="AB2621" i="12" s="1"/>
  <c r="AC2621" i="12" s="1"/>
  <c r="AD2621" i="12" s="1"/>
  <c r="S2455" i="12"/>
  <c r="T2455" i="12" s="1"/>
  <c r="AB2455" i="12" s="1"/>
  <c r="AC2455" i="12" s="1"/>
  <c r="AD2455" i="12" s="1"/>
  <c r="S2583" i="12"/>
  <c r="T2583" i="12" s="1"/>
  <c r="AB2583" i="12" s="1"/>
  <c r="S2460" i="12"/>
  <c r="T2460" i="12" s="1"/>
  <c r="AB2460" i="12" s="1"/>
  <c r="S2446" i="12"/>
  <c r="T2446" i="12" s="1"/>
  <c r="AB2446" i="12" s="1"/>
  <c r="AC2446" i="12" s="1"/>
  <c r="AD2446" i="12" s="1"/>
  <c r="S2381" i="12"/>
  <c r="T2381" i="12" s="1"/>
  <c r="AB2381" i="12" s="1"/>
  <c r="AC2381" i="12" s="1"/>
  <c r="AD2381" i="12" s="1"/>
  <c r="S2271" i="12"/>
  <c r="T2271" i="12" s="1"/>
  <c r="AB2271" i="12" s="1"/>
  <c r="S2377" i="12"/>
  <c r="T2377" i="12" s="1"/>
  <c r="AB2377" i="12" s="1"/>
  <c r="AC2377" i="12" s="1"/>
  <c r="AD2377" i="12" s="1"/>
  <c r="S2400" i="12"/>
  <c r="T2400" i="12" s="1"/>
  <c r="AB2400" i="12" s="1"/>
  <c r="AC2400" i="12" s="1"/>
  <c r="AD2400" i="12" s="1"/>
  <c r="S2375" i="12"/>
  <c r="T2375" i="12" s="1"/>
  <c r="AB2375" i="12" s="1"/>
  <c r="S2332" i="12"/>
  <c r="T2332" i="12" s="1"/>
  <c r="AB2332" i="12" s="1"/>
  <c r="S2205" i="12"/>
  <c r="T2205" i="12" s="1"/>
  <c r="AB2205" i="12" s="1"/>
  <c r="S2225" i="12"/>
  <c r="T2225" i="12" s="1"/>
  <c r="AB2225" i="12" s="1"/>
  <c r="S2286" i="12"/>
  <c r="T2286" i="12" s="1"/>
  <c r="AB2286" i="12" s="1"/>
  <c r="S2218" i="12"/>
  <c r="T2218" i="12" s="1"/>
  <c r="AB2218" i="12" s="1"/>
  <c r="AC2218" i="12" s="1"/>
  <c r="AD2218" i="12" s="1"/>
  <c r="S2283" i="12"/>
  <c r="T2283" i="12" s="1"/>
  <c r="AB2283" i="12" s="1"/>
  <c r="AC2283" i="12" s="1"/>
  <c r="AD2283" i="12" s="1"/>
  <c r="S2380" i="12"/>
  <c r="T2380" i="12" s="1"/>
  <c r="AB2380" i="12" s="1"/>
  <c r="AC2380" i="12" s="1"/>
  <c r="AD2380" i="12" s="1"/>
  <c r="S2382" i="12"/>
  <c r="T2382" i="12" s="1"/>
  <c r="AB2382" i="12" s="1"/>
  <c r="AC2382" i="12" s="1"/>
  <c r="AD2382" i="12" s="1"/>
  <c r="S2269" i="12"/>
  <c r="T2269" i="12" s="1"/>
  <c r="AB2269" i="12" s="1"/>
  <c r="S2302" i="12"/>
  <c r="T2302" i="12" s="1"/>
  <c r="AB2302" i="12" s="1"/>
  <c r="S2092" i="12"/>
  <c r="T2092" i="12" s="1"/>
  <c r="AB2092" i="12" s="1"/>
  <c r="S2238" i="12"/>
  <c r="T2238" i="12" s="1"/>
  <c r="AB2238" i="12" s="1"/>
  <c r="AC2238" i="12" s="1"/>
  <c r="AD2238" i="12" s="1"/>
  <c r="S2050" i="12"/>
  <c r="T2050" i="12" s="1"/>
  <c r="AB2050" i="12" s="1"/>
  <c r="S2059" i="12"/>
  <c r="T2059" i="12" s="1"/>
  <c r="AB2059" i="12" s="1"/>
  <c r="S2008" i="12"/>
  <c r="T2008" i="12" s="1"/>
  <c r="AB2008" i="12" s="1"/>
  <c r="AC2008" i="12" s="1"/>
  <c r="AD2008" i="12" s="1"/>
  <c r="S1965" i="12"/>
  <c r="T1965" i="12" s="1"/>
  <c r="AB1965" i="12" s="1"/>
  <c r="S1960" i="12"/>
  <c r="T1960" i="12" s="1"/>
  <c r="AB1960" i="12" s="1"/>
  <c r="S2023" i="12"/>
  <c r="T2023" i="12" s="1"/>
  <c r="AB2023" i="12" s="1"/>
  <c r="S2046" i="12"/>
  <c r="T2046" i="12" s="1"/>
  <c r="AB2046" i="12" s="1"/>
  <c r="S1941" i="12"/>
  <c r="T1941" i="12" s="1"/>
  <c r="AB1941" i="12" s="1"/>
  <c r="AC1941" i="12" s="1"/>
  <c r="AD1941" i="12" s="1"/>
  <c r="S2009" i="12"/>
  <c r="T2009" i="12" s="1"/>
  <c r="AB2009" i="12" s="1"/>
  <c r="AC2009" i="12" s="1"/>
  <c r="AD2009" i="12" s="1"/>
  <c r="S3926" i="12"/>
  <c r="T3926" i="12" s="1"/>
  <c r="AB3926" i="12" s="1"/>
  <c r="S3837" i="12"/>
  <c r="T3837" i="12" s="1"/>
  <c r="AB3837" i="12" s="1"/>
  <c r="AC3837" i="12" s="1"/>
  <c r="AD3837" i="12" s="1"/>
  <c r="S3724" i="12"/>
  <c r="T3724" i="12" s="1"/>
  <c r="AB3724" i="12" s="1"/>
  <c r="S3601" i="12"/>
  <c r="T3601" i="12" s="1"/>
  <c r="AB3601" i="12" s="1"/>
  <c r="S3676" i="12"/>
  <c r="T3676" i="12" s="1"/>
  <c r="AB3676" i="12" s="1"/>
  <c r="S3796" i="12"/>
  <c r="T3796" i="12" s="1"/>
  <c r="AB3796" i="12" s="1"/>
  <c r="S3485" i="12"/>
  <c r="T3485" i="12" s="1"/>
  <c r="AB3485" i="12" s="1"/>
  <c r="AC3485" i="12" s="1"/>
  <c r="AD3485" i="12" s="1"/>
  <c r="S3457" i="12"/>
  <c r="T3457" i="12" s="1"/>
  <c r="AB3457" i="12" s="1"/>
  <c r="S3384" i="12"/>
  <c r="T3384" i="12" s="1"/>
  <c r="AB3384" i="12" s="1"/>
  <c r="S3577" i="12"/>
  <c r="T3577" i="12" s="1"/>
  <c r="AB3577" i="12" s="1"/>
  <c r="AC3577" i="12" s="1"/>
  <c r="AD3577" i="12" s="1"/>
  <c r="S3452" i="12"/>
  <c r="T3452" i="12" s="1"/>
  <c r="AB3452" i="12" s="1"/>
  <c r="S3526" i="12"/>
  <c r="T3526" i="12" s="1"/>
  <c r="AB3526" i="12" s="1"/>
  <c r="S3310" i="12"/>
  <c r="T3310" i="12" s="1"/>
  <c r="AB3310" i="12" s="1"/>
  <c r="S3269" i="12"/>
  <c r="T3269" i="12" s="1"/>
  <c r="AB3269" i="12" s="1"/>
  <c r="S3153" i="12"/>
  <c r="T3153" i="12" s="1"/>
  <c r="AB3153" i="12" s="1"/>
  <c r="AC3153" i="12" s="1"/>
  <c r="AD3153" i="12" s="1"/>
  <c r="S3163" i="12"/>
  <c r="T3163" i="12" s="1"/>
  <c r="AB3163" i="12" s="1"/>
  <c r="AC3163" i="12" s="1"/>
  <c r="AD3163" i="12" s="1"/>
  <c r="S3375" i="12"/>
  <c r="T3375" i="12" s="1"/>
  <c r="AB3375" i="12" s="1"/>
  <c r="AC3375" i="12" s="1"/>
  <c r="AD3375" i="12" s="1"/>
  <c r="S3316" i="12"/>
  <c r="T3316" i="12" s="1"/>
  <c r="AB3316" i="12" s="1"/>
  <c r="AC3316" i="12" s="1"/>
  <c r="AD3316" i="12" s="1"/>
  <c r="S3193" i="12"/>
  <c r="T3193" i="12" s="1"/>
  <c r="AB3193" i="12" s="1"/>
  <c r="S3367" i="12"/>
  <c r="T3367" i="12" s="1"/>
  <c r="AB3367" i="12" s="1"/>
  <c r="S3328" i="12"/>
  <c r="T3328" i="12" s="1"/>
  <c r="AB3328" i="12" s="1"/>
  <c r="S3095" i="12"/>
  <c r="T3095" i="12" s="1"/>
  <c r="AB3095" i="12" s="1"/>
  <c r="S3024" i="12"/>
  <c r="T3024" i="12" s="1"/>
  <c r="AB3024" i="12" s="1"/>
  <c r="AC3024" i="12" s="1"/>
  <c r="AD3024" i="12" s="1"/>
  <c r="S2923" i="12"/>
  <c r="T2923" i="12" s="1"/>
  <c r="AB2923" i="12" s="1"/>
  <c r="S3020" i="12"/>
  <c r="T3020" i="12" s="1"/>
  <c r="AB3020" i="12" s="1"/>
  <c r="S3017" i="12"/>
  <c r="T3017" i="12" s="1"/>
  <c r="AB3017" i="12" s="1"/>
  <c r="AC3017" i="12" s="1"/>
  <c r="AD3017" i="12" s="1"/>
  <c r="S3006" i="12"/>
  <c r="T3006" i="12" s="1"/>
  <c r="AB3006" i="12" s="1"/>
  <c r="S2983" i="12"/>
  <c r="T2983" i="12" s="1"/>
  <c r="AB2983" i="12" s="1"/>
  <c r="S2965" i="12"/>
  <c r="T2965" i="12" s="1"/>
  <c r="AB2965" i="12" s="1"/>
  <c r="S3107" i="12"/>
  <c r="T3107" i="12" s="1"/>
  <c r="AB3107" i="12" s="1"/>
  <c r="S2889" i="12"/>
  <c r="T2889" i="12" s="1"/>
  <c r="AB2889" i="12" s="1"/>
  <c r="AC2889" i="12" s="1"/>
  <c r="AD2889" i="12" s="1"/>
  <c r="S3115" i="12"/>
  <c r="T3115" i="12" s="1"/>
  <c r="AB3115" i="12" s="1"/>
  <c r="AC3115" i="12" s="1"/>
  <c r="AD3115" i="12" s="1"/>
  <c r="S3090" i="12"/>
  <c r="T3090" i="12" s="1"/>
  <c r="AB3090" i="12" s="1"/>
  <c r="AC3090" i="12" s="1"/>
  <c r="AD3090" i="12" s="1"/>
  <c r="S2938" i="12"/>
  <c r="T2938" i="12" s="1"/>
  <c r="AB2938" i="12" s="1"/>
  <c r="AC2938" i="12" s="1"/>
  <c r="AD2938" i="12" s="1"/>
  <c r="S2783" i="12"/>
  <c r="T2783" i="12" s="1"/>
  <c r="AB2783" i="12" s="1"/>
  <c r="AC2783" i="12" s="1"/>
  <c r="AD2783" i="12" s="1"/>
  <c r="S2942" i="12"/>
  <c r="T2942" i="12" s="1"/>
  <c r="AB2942" i="12" s="1"/>
  <c r="S2815" i="12"/>
  <c r="T2815" i="12" s="1"/>
  <c r="AB2815" i="12" s="1"/>
  <c r="S2771" i="12"/>
  <c r="T2771" i="12" s="1"/>
  <c r="AB2771" i="12" s="1"/>
  <c r="S2814" i="12"/>
  <c r="T2814" i="12" s="1"/>
  <c r="AB2814" i="12" s="1"/>
  <c r="AC2814" i="12" s="1"/>
  <c r="AD2814" i="12" s="1"/>
  <c r="S2805" i="12"/>
  <c r="T2805" i="12" s="1"/>
  <c r="AB2805" i="12" s="1"/>
  <c r="S2839" i="12"/>
  <c r="T2839" i="12" s="1"/>
  <c r="AB2839" i="12" s="1"/>
  <c r="S2649" i="12"/>
  <c r="T2649" i="12" s="1"/>
  <c r="AB2649" i="12" s="1"/>
  <c r="AC2649" i="12" s="1"/>
  <c r="AD2649" i="12" s="1"/>
  <c r="S2744" i="12"/>
  <c r="T2744" i="12" s="1"/>
  <c r="AB2744" i="12" s="1"/>
  <c r="S2705" i="12"/>
  <c r="T2705" i="12" s="1"/>
  <c r="AB2705" i="12" s="1"/>
  <c r="S2689" i="12"/>
  <c r="T2689" i="12" s="1"/>
  <c r="AB2689" i="12" s="1"/>
  <c r="S2782" i="12"/>
  <c r="T2782" i="12" s="1"/>
  <c r="AB2782" i="12" s="1"/>
  <c r="S2752" i="12"/>
  <c r="T2752" i="12" s="1"/>
  <c r="AB2752" i="12" s="1"/>
  <c r="S2501" i="12"/>
  <c r="T2501" i="12" s="1"/>
  <c r="AB2501" i="12" s="1"/>
  <c r="AC2501" i="12" s="1"/>
  <c r="AD2501" i="12" s="1"/>
  <c r="S2553" i="12"/>
  <c r="T2553" i="12" s="1"/>
  <c r="AB2553" i="12" s="1"/>
  <c r="AC2553" i="12" s="1"/>
  <c r="AD2553" i="12" s="1"/>
  <c r="S2596" i="12"/>
  <c r="T2596" i="12" s="1"/>
  <c r="AB2596" i="12" s="1"/>
  <c r="AC2596" i="12" s="1"/>
  <c r="AD2596" i="12" s="1"/>
  <c r="S2544" i="12"/>
  <c r="T2544" i="12" s="1"/>
  <c r="AB2544" i="12" s="1"/>
  <c r="S2696" i="12"/>
  <c r="T2696" i="12" s="1"/>
  <c r="AB2696" i="12" s="1"/>
  <c r="S2629" i="12"/>
  <c r="T2629" i="12" s="1"/>
  <c r="AB2629" i="12" s="1"/>
  <c r="S2615" i="12"/>
  <c r="T2615" i="12" s="1"/>
  <c r="AB2615" i="12" s="1"/>
  <c r="S2284" i="12"/>
  <c r="T2284" i="12" s="1"/>
  <c r="AB2284" i="12" s="1"/>
  <c r="AC2284" i="12" s="1"/>
  <c r="AD2284" i="12" s="1"/>
  <c r="S2594" i="12"/>
  <c r="T2594" i="12" s="1"/>
  <c r="AB2594" i="12" s="1"/>
  <c r="S2597" i="12"/>
  <c r="T2597" i="12" s="1"/>
  <c r="AB2597" i="12" s="1"/>
  <c r="AC2597" i="12" s="1"/>
  <c r="AD2597" i="12" s="1"/>
  <c r="S2512" i="12"/>
  <c r="T2512" i="12" s="1"/>
  <c r="AB2512" i="12" s="1"/>
  <c r="AC2512" i="12" s="1"/>
  <c r="AD2512" i="12" s="1"/>
  <c r="S2443" i="12"/>
  <c r="T2443" i="12" s="1"/>
  <c r="AB2443" i="12" s="1"/>
  <c r="S2449" i="12"/>
  <c r="T2449" i="12" s="1"/>
  <c r="AB2449" i="12" s="1"/>
  <c r="S2362" i="12"/>
  <c r="T2362" i="12" s="1"/>
  <c r="AB2362" i="12" s="1"/>
  <c r="S2437" i="12"/>
  <c r="T2437" i="12" s="1"/>
  <c r="AB2437" i="12" s="1"/>
  <c r="S2427" i="12"/>
  <c r="T2427" i="12" s="1"/>
  <c r="AB2427" i="12" s="1"/>
  <c r="S2354" i="12"/>
  <c r="T2354" i="12" s="1"/>
  <c r="AB2354" i="12" s="1"/>
  <c r="S2355" i="12"/>
  <c r="T2355" i="12" s="1"/>
  <c r="AB2355" i="12" s="1"/>
  <c r="AC2355" i="12" s="1"/>
  <c r="AD2355" i="12" s="1"/>
  <c r="S2313" i="12"/>
  <c r="T2313" i="12" s="1"/>
  <c r="AB2313" i="12" s="1"/>
  <c r="AC2313" i="12" s="1"/>
  <c r="AD2313" i="12" s="1"/>
  <c r="S2253" i="12"/>
  <c r="T2253" i="12" s="1"/>
  <c r="AB2253" i="12" s="1"/>
  <c r="S2209" i="12"/>
  <c r="T2209" i="12" s="1"/>
  <c r="AB2209" i="12" s="1"/>
  <c r="S2182" i="12"/>
  <c r="T2182" i="12" s="1"/>
  <c r="AB2182" i="12" s="1"/>
  <c r="S2191" i="12"/>
  <c r="T2191" i="12" s="1"/>
  <c r="AB2191" i="12" s="1"/>
  <c r="S2337" i="12"/>
  <c r="T2337" i="12" s="1"/>
  <c r="AB2337" i="12" s="1"/>
  <c r="AC2337" i="12" s="1"/>
  <c r="AD2337" i="12" s="1"/>
  <c r="S2129" i="12"/>
  <c r="T2129" i="12" s="1"/>
  <c r="AB2129" i="12" s="1"/>
  <c r="S2025" i="12"/>
  <c r="T2025" i="12" s="1"/>
  <c r="AB2025" i="12" s="1"/>
  <c r="S2172" i="12"/>
  <c r="T2172" i="12" s="1"/>
  <c r="AB2172" i="12" s="1"/>
  <c r="AC2172" i="12" s="1"/>
  <c r="AD2172" i="12" s="1"/>
  <c r="S2016" i="12"/>
  <c r="T2016" i="12" s="1"/>
  <c r="AB2016" i="12" s="1"/>
  <c r="S2234" i="12"/>
  <c r="T2234" i="12" s="1"/>
  <c r="AB2234" i="12" s="1"/>
  <c r="S1980" i="12"/>
  <c r="T1980" i="12" s="1"/>
  <c r="AB1980" i="12" s="1"/>
  <c r="S2021" i="12"/>
  <c r="T2021" i="12" s="1"/>
  <c r="AB2021" i="12" s="1"/>
  <c r="S1999" i="12"/>
  <c r="T1999" i="12" s="1"/>
  <c r="AB1999" i="12" s="1"/>
  <c r="AC1999" i="12" s="1"/>
  <c r="AD1999" i="12" s="1"/>
  <c r="S1990" i="12"/>
  <c r="T1990" i="12" s="1"/>
  <c r="AB1990" i="12" s="1"/>
  <c r="S2102" i="12"/>
  <c r="T2102" i="12" s="1"/>
  <c r="AB2102" i="12" s="1"/>
  <c r="AC2102" i="12" s="1"/>
  <c r="AD2102" i="12" s="1"/>
  <c r="S2003" i="12"/>
  <c r="T2003" i="12" s="1"/>
  <c r="AB2003" i="12" s="1"/>
  <c r="AC2003" i="12" s="1"/>
  <c r="AD2003" i="12" s="1"/>
  <c r="S2054" i="12"/>
  <c r="T2054" i="12" s="1"/>
  <c r="AB2054" i="12" s="1"/>
  <c r="S1953" i="12"/>
  <c r="T1953" i="12" s="1"/>
  <c r="AB1953" i="12" s="1"/>
  <c r="S1848" i="12"/>
  <c r="T1848" i="12" s="1"/>
  <c r="AB1848" i="12" s="1"/>
  <c r="S3880" i="12"/>
  <c r="T3880" i="12" s="1"/>
  <c r="AB3880" i="12" s="1"/>
  <c r="S3850" i="12"/>
  <c r="T3850" i="12" s="1"/>
  <c r="AB3850" i="12" s="1"/>
  <c r="AC3850" i="12" s="1"/>
  <c r="AD3850" i="12" s="1"/>
  <c r="S3623" i="12"/>
  <c r="T3623" i="12" s="1"/>
  <c r="AB3623" i="12" s="1"/>
  <c r="S3723" i="12"/>
  <c r="T3723" i="12" s="1"/>
  <c r="AB3723" i="12" s="1"/>
  <c r="S3616" i="12"/>
  <c r="T3616" i="12" s="1"/>
  <c r="AB3616" i="12" s="1"/>
  <c r="AC3616" i="12" s="1"/>
  <c r="AD3616" i="12" s="1"/>
  <c r="S3680" i="12"/>
  <c r="T3680" i="12" s="1"/>
  <c r="AB3680" i="12" s="1"/>
  <c r="S3807" i="12"/>
  <c r="T3807" i="12" s="1"/>
  <c r="AB3807" i="12" s="1"/>
  <c r="S3596" i="12"/>
  <c r="T3596" i="12" s="1"/>
  <c r="AB3596" i="12" s="1"/>
  <c r="S3439" i="12"/>
  <c r="T3439" i="12" s="1"/>
  <c r="AB3439" i="12" s="1"/>
  <c r="S3587" i="12"/>
  <c r="T3587" i="12" s="1"/>
  <c r="AB3587" i="12" s="1"/>
  <c r="AC3587" i="12" s="1"/>
  <c r="AD3587" i="12" s="1"/>
  <c r="S3379" i="12"/>
  <c r="T3379" i="12" s="1"/>
  <c r="AB3379" i="12" s="1"/>
  <c r="S3446" i="12"/>
  <c r="T3446" i="12" s="1"/>
  <c r="AB3446" i="12" s="1"/>
  <c r="AC3446" i="12" s="1"/>
  <c r="AD3446" i="12" s="1"/>
  <c r="S3394" i="12"/>
  <c r="T3394" i="12" s="1"/>
  <c r="AB3394" i="12" s="1"/>
  <c r="AC3394" i="12" s="1"/>
  <c r="AD3394" i="12" s="1"/>
  <c r="S3447" i="12"/>
  <c r="T3447" i="12" s="1"/>
  <c r="AB3447" i="12" s="1"/>
  <c r="AC3447" i="12" s="1"/>
  <c r="AD3447" i="12" s="1"/>
  <c r="S3279" i="12"/>
  <c r="T3279" i="12" s="1"/>
  <c r="AB3279" i="12" s="1"/>
  <c r="S3201" i="12"/>
  <c r="T3201" i="12" s="1"/>
  <c r="AB3201" i="12" s="1"/>
  <c r="S3302" i="12"/>
  <c r="T3302" i="12" s="1"/>
  <c r="AB3302" i="12" s="1"/>
  <c r="S3207" i="12"/>
  <c r="T3207" i="12" s="1"/>
  <c r="AB3207" i="12" s="1"/>
  <c r="S3242" i="12"/>
  <c r="T3242" i="12" s="1"/>
  <c r="AB3242" i="12" s="1"/>
  <c r="S3218" i="12"/>
  <c r="T3218" i="12" s="1"/>
  <c r="AB3218" i="12" s="1"/>
  <c r="S3250" i="12"/>
  <c r="T3250" i="12" s="1"/>
  <c r="AB3250" i="12" s="1"/>
  <c r="AC3250" i="12" s="1"/>
  <c r="AD3250" i="12" s="1"/>
  <c r="S3118" i="12"/>
  <c r="T3118" i="12" s="1"/>
  <c r="AB3118" i="12" s="1"/>
  <c r="S3028" i="12"/>
  <c r="T3028" i="12" s="1"/>
  <c r="AB3028" i="12" s="1"/>
  <c r="S2892" i="12"/>
  <c r="T2892" i="12" s="1"/>
  <c r="AB2892" i="12" s="1"/>
  <c r="S3070" i="12"/>
  <c r="T3070" i="12" s="1"/>
  <c r="AB3070" i="12" s="1"/>
  <c r="AC3070" i="12" s="1"/>
  <c r="AD3070" i="12" s="1"/>
  <c r="S3151" i="12"/>
  <c r="T3151" i="12" s="1"/>
  <c r="AB3151" i="12" s="1"/>
  <c r="S2909" i="12"/>
  <c r="T2909" i="12" s="1"/>
  <c r="AB2909" i="12" s="1"/>
  <c r="AC2909" i="12" s="1"/>
  <c r="AD2909" i="12" s="1"/>
  <c r="S2960" i="12"/>
  <c r="T2960" i="12" s="1"/>
  <c r="AB2960" i="12" s="1"/>
  <c r="AC2960" i="12" s="1"/>
  <c r="AD2960" i="12" s="1"/>
  <c r="S3143" i="12"/>
  <c r="T3143" i="12" s="1"/>
  <c r="AB3143" i="12" s="1"/>
  <c r="AC3143" i="12" s="1"/>
  <c r="AD3143" i="12" s="1"/>
  <c r="S2959" i="12"/>
  <c r="T2959" i="12" s="1"/>
  <c r="AB2959" i="12" s="1"/>
  <c r="AC2959" i="12" s="1"/>
  <c r="AD2959" i="12" s="1"/>
  <c r="S3082" i="12"/>
  <c r="T3082" i="12" s="1"/>
  <c r="AB3082" i="12" s="1"/>
  <c r="S3117" i="12"/>
  <c r="T3117" i="12" s="1"/>
  <c r="AB3117" i="12" s="1"/>
  <c r="S3042" i="12"/>
  <c r="T3042" i="12" s="1"/>
  <c r="AB3042" i="12" s="1"/>
  <c r="AC3042" i="12" s="1"/>
  <c r="AD3042" i="12" s="1"/>
  <c r="S2900" i="12"/>
  <c r="T2900" i="12" s="1"/>
  <c r="AB2900" i="12" s="1"/>
  <c r="AC2900" i="12" s="1"/>
  <c r="AD2900" i="12" s="1"/>
  <c r="S2813" i="12"/>
  <c r="T2813" i="12" s="1"/>
  <c r="AB2813" i="12" s="1"/>
  <c r="S2832" i="12"/>
  <c r="T2832" i="12" s="1"/>
  <c r="AB2832" i="12" s="1"/>
  <c r="S2871" i="12"/>
  <c r="T2871" i="12" s="1"/>
  <c r="AB2871" i="12" s="1"/>
  <c r="AC2871" i="12" s="1"/>
  <c r="AD2871" i="12" s="1"/>
  <c r="S2827" i="12"/>
  <c r="T2827" i="12" s="1"/>
  <c r="AB2827" i="12" s="1"/>
  <c r="S2812" i="12"/>
  <c r="T2812" i="12" s="1"/>
  <c r="AB2812" i="12" s="1"/>
  <c r="S2804" i="12"/>
  <c r="T2804" i="12" s="1"/>
  <c r="AB2804" i="12" s="1"/>
  <c r="S2854" i="12"/>
  <c r="T2854" i="12" s="1"/>
  <c r="AB2854" i="12" s="1"/>
  <c r="S2850" i="12"/>
  <c r="T2850" i="12" s="1"/>
  <c r="AB2850" i="12" s="1"/>
  <c r="AC2850" i="12" s="1"/>
  <c r="AD2850" i="12" s="1"/>
  <c r="S2703" i="12"/>
  <c r="T2703" i="12" s="1"/>
  <c r="AB2703" i="12" s="1"/>
  <c r="AC2703" i="12" s="1"/>
  <c r="AD2703" i="12" s="1"/>
  <c r="S2588" i="12"/>
  <c r="T2588" i="12" s="1"/>
  <c r="AB2588" i="12" s="1"/>
  <c r="AC2588" i="12" s="1"/>
  <c r="AD2588" i="12" s="1"/>
  <c r="S2816" i="12"/>
  <c r="T2816" i="12" s="1"/>
  <c r="AB2816" i="12" s="1"/>
  <c r="AC2816" i="12" s="1"/>
  <c r="AD2816" i="12" s="1"/>
  <c r="S2692" i="12"/>
  <c r="T2692" i="12" s="1"/>
  <c r="AB2692" i="12" s="1"/>
  <c r="S2661" i="12"/>
  <c r="T2661" i="12" s="1"/>
  <c r="AB2661" i="12" s="1"/>
  <c r="S2749" i="12"/>
  <c r="T2749" i="12" s="1"/>
  <c r="AB2749" i="12" s="1"/>
  <c r="S2571" i="12"/>
  <c r="T2571" i="12" s="1"/>
  <c r="AB2571" i="12" s="1"/>
  <c r="S2638" i="12"/>
  <c r="T2638" i="12" s="1"/>
  <c r="AB2638" i="12" s="1"/>
  <c r="AC2638" i="12" s="1"/>
  <c r="AD2638" i="12" s="1"/>
  <c r="S2528" i="12"/>
  <c r="T2528" i="12" s="1"/>
  <c r="AB2528" i="12" s="1"/>
  <c r="S2609" i="12"/>
  <c r="T2609" i="12" s="1"/>
  <c r="AB2609" i="12" s="1"/>
  <c r="AC2609" i="12" s="1"/>
  <c r="AD2609" i="12" s="1"/>
  <c r="S2746" i="12"/>
  <c r="T2746" i="12" s="1"/>
  <c r="AB2746" i="12" s="1"/>
  <c r="AC2746" i="12" s="1"/>
  <c r="AD2746" i="12" s="1"/>
  <c r="S2610" i="12"/>
  <c r="T2610" i="12" s="1"/>
  <c r="AB2610" i="12" s="1"/>
  <c r="S2646" i="12"/>
  <c r="T2646" i="12" s="1"/>
  <c r="AB2646" i="12" s="1"/>
  <c r="S2494" i="12"/>
  <c r="T2494" i="12" s="1"/>
  <c r="AB2494" i="12" s="1"/>
  <c r="S2580" i="12"/>
  <c r="T2580" i="12" s="1"/>
  <c r="AB2580" i="12" s="1"/>
  <c r="S2470" i="12"/>
  <c r="T2470" i="12" s="1"/>
  <c r="AB2470" i="12" s="1"/>
  <c r="AC2470" i="12" s="1"/>
  <c r="AD2470" i="12" s="1"/>
  <c r="S2519" i="12"/>
  <c r="T2519" i="12" s="1"/>
  <c r="AB2519" i="12" s="1"/>
  <c r="S2484" i="12"/>
  <c r="T2484" i="12" s="1"/>
  <c r="AB2484" i="12" s="1"/>
  <c r="AC2484" i="12" s="1"/>
  <c r="AD2484" i="12" s="1"/>
  <c r="S2426" i="12"/>
  <c r="T2426" i="12" s="1"/>
  <c r="AB2426" i="12" s="1"/>
  <c r="AC2426" i="12" s="1"/>
  <c r="AD2426" i="12" s="1"/>
  <c r="S2492" i="12"/>
  <c r="T2492" i="12" s="1"/>
  <c r="AB2492" i="12" s="1"/>
  <c r="S2340" i="12"/>
  <c r="T2340" i="12" s="1"/>
  <c r="AB2340" i="12" s="1"/>
  <c r="S2498" i="12"/>
  <c r="T2498" i="12" s="1"/>
  <c r="AB2498" i="12" s="1"/>
  <c r="S2424" i="12"/>
  <c r="T2424" i="12" s="1"/>
  <c r="AB2424" i="12" s="1"/>
  <c r="AC2424" i="12" s="1"/>
  <c r="AD2424" i="12" s="1"/>
  <c r="S2385" i="12"/>
  <c r="T2385" i="12" s="1"/>
  <c r="AB2385" i="12" s="1"/>
  <c r="AC2385" i="12" s="1"/>
  <c r="AD2385" i="12" s="1"/>
  <c r="S2293" i="12"/>
  <c r="T2293" i="12" s="1"/>
  <c r="AB2293" i="12" s="1"/>
  <c r="S2285" i="12"/>
  <c r="T2285" i="12" s="1"/>
  <c r="AB2285" i="12" s="1"/>
  <c r="S2201" i="12"/>
  <c r="T2201" i="12" s="1"/>
  <c r="AB2201" i="12" s="1"/>
  <c r="AC2201" i="12" s="1"/>
  <c r="AD2201" i="12" s="1"/>
  <c r="S2221" i="12"/>
  <c r="T2221" i="12" s="1"/>
  <c r="AB2221" i="12" s="1"/>
  <c r="S2176" i="12"/>
  <c r="T2176" i="12" s="1"/>
  <c r="AB2176" i="12" s="1"/>
  <c r="S2281" i="12"/>
  <c r="T2281" i="12" s="1"/>
  <c r="AB2281" i="12" s="1"/>
  <c r="S2126" i="12"/>
  <c r="T2126" i="12" s="1"/>
  <c r="AB2126" i="12" s="1"/>
  <c r="S2077" i="12"/>
  <c r="T2077" i="12" s="1"/>
  <c r="AB2077" i="12" s="1"/>
  <c r="AC2077" i="12" s="1"/>
  <c r="AD2077" i="12" s="1"/>
  <c r="S2275" i="12"/>
  <c r="T2275" i="12" s="1"/>
  <c r="AB2275" i="12" s="1"/>
  <c r="AC2275" i="12" s="1"/>
  <c r="AD2275" i="12" s="1"/>
  <c r="S2190" i="12"/>
  <c r="T2190" i="12" s="1"/>
  <c r="AB2190" i="12" s="1"/>
  <c r="AC2190" i="12" s="1"/>
  <c r="AD2190" i="12" s="1"/>
  <c r="S2128" i="12"/>
  <c r="T2128" i="12" s="1"/>
  <c r="AB2128" i="12" s="1"/>
  <c r="AC2128" i="12" s="1"/>
  <c r="AD2128" i="12" s="1"/>
  <c r="S2251" i="12"/>
  <c r="T2251" i="12" s="1"/>
  <c r="AB2251" i="12" s="1"/>
  <c r="S2206" i="12"/>
  <c r="T2206" i="12" s="1"/>
  <c r="AB2206" i="12" s="1"/>
  <c r="S1896" i="12"/>
  <c r="T1896" i="12" s="1"/>
  <c r="AB1896" i="12" s="1"/>
  <c r="S2112" i="12"/>
  <c r="T2112" i="12" s="1"/>
  <c r="AB2112" i="12" s="1"/>
  <c r="AC2112" i="12" s="1"/>
  <c r="AD2112" i="12" s="1"/>
  <c r="S2189" i="12"/>
  <c r="T2189" i="12" s="1"/>
  <c r="AB2189" i="12" s="1"/>
  <c r="AC2189" i="12" s="1"/>
  <c r="AD2189" i="12" s="1"/>
  <c r="S2001" i="12"/>
  <c r="T2001" i="12" s="1"/>
  <c r="AB2001" i="12" s="1"/>
  <c r="S2074" i="12"/>
  <c r="T2074" i="12" s="1"/>
  <c r="AB2074" i="12" s="1"/>
  <c r="S1978" i="12"/>
  <c r="T1978" i="12" s="1"/>
  <c r="AB1978" i="12" s="1"/>
  <c r="AC1978" i="12" s="1"/>
  <c r="AD1978" i="12" s="1"/>
  <c r="S3895" i="12"/>
  <c r="T3895" i="12" s="1"/>
  <c r="AB3895" i="12" s="1"/>
  <c r="S3718" i="12"/>
  <c r="T3718" i="12" s="1"/>
  <c r="AB3718" i="12" s="1"/>
  <c r="S3826" i="12"/>
  <c r="T3826" i="12" s="1"/>
  <c r="AB3826" i="12" s="1"/>
  <c r="S3801" i="12"/>
  <c r="T3801" i="12" s="1"/>
  <c r="AB3801" i="12" s="1"/>
  <c r="S3849" i="12"/>
  <c r="T3849" i="12" s="1"/>
  <c r="AB3849" i="12" s="1"/>
  <c r="AC3849" i="12" s="1"/>
  <c r="AD3849" i="12" s="1"/>
  <c r="S3817" i="12"/>
  <c r="T3817" i="12" s="1"/>
  <c r="AB3817" i="12" s="1"/>
  <c r="S3747" i="12"/>
  <c r="T3747" i="12" s="1"/>
  <c r="AB3747" i="12" s="1"/>
  <c r="AC3747" i="12" s="1"/>
  <c r="AD3747" i="12" s="1"/>
  <c r="S3599" i="12"/>
  <c r="T3599" i="12" s="1"/>
  <c r="AB3599" i="12" s="1"/>
  <c r="AC3599" i="12" s="1"/>
  <c r="AD3599" i="12" s="1"/>
  <c r="S3386" i="12"/>
  <c r="T3386" i="12" s="1"/>
  <c r="AB3386" i="12" s="1"/>
  <c r="S3633" i="12"/>
  <c r="T3633" i="12" s="1"/>
  <c r="AB3633" i="12" s="1"/>
  <c r="S3431" i="12"/>
  <c r="T3431" i="12" s="1"/>
  <c r="AB3431" i="12" s="1"/>
  <c r="S3591" i="12"/>
  <c r="T3591" i="12" s="1"/>
  <c r="AB3591" i="12" s="1"/>
  <c r="S3627" i="12"/>
  <c r="T3627" i="12" s="1"/>
  <c r="AB3627" i="12" s="1"/>
  <c r="AC3627" i="12" s="1"/>
  <c r="AD3627" i="12" s="1"/>
  <c r="S3374" i="12"/>
  <c r="T3374" i="12" s="1"/>
  <c r="AB3374" i="12" s="1"/>
  <c r="S3340" i="12"/>
  <c r="T3340" i="12" s="1"/>
  <c r="AB3340" i="12" s="1"/>
  <c r="S3324" i="12"/>
  <c r="T3324" i="12" s="1"/>
  <c r="AB3324" i="12" s="1"/>
  <c r="AC3324" i="12" s="1"/>
  <c r="AD3324" i="12" s="1"/>
  <c r="S3266" i="12"/>
  <c r="T3266" i="12" s="1"/>
  <c r="AB3266" i="12" s="1"/>
  <c r="S3231" i="12"/>
  <c r="T3231" i="12" s="1"/>
  <c r="AB3231" i="12" s="1"/>
  <c r="S3357" i="12"/>
  <c r="T3357" i="12" s="1"/>
  <c r="AB3357" i="12" s="1"/>
  <c r="S3199" i="12"/>
  <c r="T3199" i="12" s="1"/>
  <c r="AB3199" i="12" s="1"/>
  <c r="S3179" i="12"/>
  <c r="T3179" i="12" s="1"/>
  <c r="AB3179" i="12" s="1"/>
  <c r="AC3179" i="12" s="1"/>
  <c r="AD3179" i="12" s="1"/>
  <c r="S3273" i="12"/>
  <c r="T3273" i="12" s="1"/>
  <c r="AB3273" i="12" s="1"/>
  <c r="AC3273" i="12" s="1"/>
  <c r="AD3273" i="12" s="1"/>
  <c r="S3122" i="12"/>
  <c r="T3122" i="12" s="1"/>
  <c r="AB3122" i="12" s="1"/>
  <c r="AC3122" i="12" s="1"/>
  <c r="AD3122" i="12" s="1"/>
  <c r="S2944" i="12"/>
  <c r="T2944" i="12" s="1"/>
  <c r="AB2944" i="12" s="1"/>
  <c r="AC2944" i="12" s="1"/>
  <c r="AD2944" i="12" s="1"/>
  <c r="S3087" i="12"/>
  <c r="T3087" i="12" s="1"/>
  <c r="AB3087" i="12" s="1"/>
  <c r="AC3087" i="12" s="1"/>
  <c r="AD3087" i="12" s="1"/>
  <c r="S2890" i="12"/>
  <c r="T2890" i="12" s="1"/>
  <c r="AB2890" i="12" s="1"/>
  <c r="S2903" i="12"/>
  <c r="T2903" i="12" s="1"/>
  <c r="AB2903" i="12" s="1"/>
  <c r="S2882" i="12"/>
  <c r="T2882" i="12" s="1"/>
  <c r="AB2882" i="12" s="1"/>
  <c r="AC2882" i="12" s="1"/>
  <c r="AD2882" i="12" s="1"/>
  <c r="S2972" i="12"/>
  <c r="T2972" i="12" s="1"/>
  <c r="AB2972" i="12" s="1"/>
  <c r="S3110" i="12"/>
  <c r="T3110" i="12" s="1"/>
  <c r="AB3110" i="12" s="1"/>
  <c r="S2999" i="12"/>
  <c r="T2999" i="12" s="1"/>
  <c r="AB2999" i="12" s="1"/>
  <c r="AC2999" i="12" s="1"/>
  <c r="AD2999" i="12" s="1"/>
  <c r="S3062" i="12"/>
  <c r="T3062" i="12" s="1"/>
  <c r="AB3062" i="12" s="1"/>
  <c r="AC3062" i="12" s="1"/>
  <c r="AD3062" i="12" s="1"/>
  <c r="S2803" i="12"/>
  <c r="T2803" i="12" s="1"/>
  <c r="AB2803" i="12" s="1"/>
  <c r="S3169" i="12"/>
  <c r="T3169" i="12" s="1"/>
  <c r="AB3169" i="12" s="1"/>
  <c r="S2906" i="12"/>
  <c r="T2906" i="12" s="1"/>
  <c r="AB2906" i="12" s="1"/>
  <c r="S2868" i="12"/>
  <c r="T2868" i="12" s="1"/>
  <c r="AB2868" i="12" s="1"/>
  <c r="S2761" i="12"/>
  <c r="T2761" i="12" s="1"/>
  <c r="AB2761" i="12" s="1"/>
  <c r="AC2761" i="12" s="1"/>
  <c r="AD2761" i="12" s="1"/>
  <c r="S2859" i="12"/>
  <c r="T2859" i="12" s="1"/>
  <c r="AB2859" i="12" s="1"/>
  <c r="S2796" i="12"/>
  <c r="T2796" i="12" s="1"/>
  <c r="AB2796" i="12" s="1"/>
  <c r="AC2796" i="12" s="1"/>
  <c r="AD2796" i="12" s="1"/>
  <c r="S2845" i="12"/>
  <c r="T2845" i="12" s="1"/>
  <c r="AB2845" i="12" s="1"/>
  <c r="AC2845" i="12" s="1"/>
  <c r="AD2845" i="12" s="1"/>
  <c r="S2820" i="12"/>
  <c r="T2820" i="12" s="1"/>
  <c r="AB2820" i="12" s="1"/>
  <c r="S2838" i="12"/>
  <c r="T2838" i="12" s="1"/>
  <c r="AB2838" i="12" s="1"/>
  <c r="S2754" i="12"/>
  <c r="T2754" i="12" s="1"/>
  <c r="AB2754" i="12" s="1"/>
  <c r="S2589" i="12"/>
  <c r="T2589" i="12" s="1"/>
  <c r="AB2589" i="12" s="1"/>
  <c r="S2842" i="12"/>
  <c r="T2842" i="12" s="1"/>
  <c r="AB2842" i="12" s="1"/>
  <c r="AC2842" i="12" s="1"/>
  <c r="AD2842" i="12" s="1"/>
  <c r="S3893" i="12"/>
  <c r="T3893" i="12" s="1"/>
  <c r="AB3893" i="12" s="1"/>
  <c r="S3851" i="12"/>
  <c r="T3851" i="12" s="1"/>
  <c r="AB3851" i="12" s="1"/>
  <c r="S3668" i="12"/>
  <c r="T3668" i="12" s="1"/>
  <c r="AB3668" i="12" s="1"/>
  <c r="AC3668" i="12" s="1"/>
  <c r="AD3668" i="12" s="1"/>
  <c r="S3765" i="12"/>
  <c r="T3765" i="12" s="1"/>
  <c r="AB3765" i="12" s="1"/>
  <c r="S3619" i="12"/>
  <c r="T3619" i="12" s="1"/>
  <c r="AB3619" i="12" s="1"/>
  <c r="AC3619" i="12" s="1"/>
  <c r="AD3619" i="12" s="1"/>
  <c r="S3673" i="12"/>
  <c r="T3673" i="12" s="1"/>
  <c r="AB3673" i="12" s="1"/>
  <c r="S3845" i="12"/>
  <c r="T3845" i="12" s="1"/>
  <c r="AB3845" i="12" s="1"/>
  <c r="S3727" i="12"/>
  <c r="T3727" i="12" s="1"/>
  <c r="AB3727" i="12" s="1"/>
  <c r="AC3727" i="12" s="1"/>
  <c r="AD3727" i="12" s="1"/>
  <c r="S3483" i="12"/>
  <c r="T3483" i="12" s="1"/>
  <c r="AB3483" i="12" s="1"/>
  <c r="AC3483" i="12" s="1"/>
  <c r="AD3483" i="12" s="1"/>
  <c r="S3410" i="12"/>
  <c r="T3410" i="12" s="1"/>
  <c r="AB3410" i="12" s="1"/>
  <c r="S3482" i="12"/>
  <c r="T3482" i="12" s="1"/>
  <c r="AB3482" i="12" s="1"/>
  <c r="AC3482" i="12" s="1"/>
  <c r="AD3482" i="12" s="1"/>
  <c r="S3421" i="12"/>
  <c r="T3421" i="12" s="1"/>
  <c r="AB3421" i="12" s="1"/>
  <c r="S3523" i="12"/>
  <c r="T3523" i="12" s="1"/>
  <c r="AB3523" i="12" s="1"/>
  <c r="S3289" i="12"/>
  <c r="T3289" i="12" s="1"/>
  <c r="AB3289" i="12" s="1"/>
  <c r="S3162" i="12"/>
  <c r="T3162" i="12" s="1"/>
  <c r="AB3162" i="12" s="1"/>
  <c r="S3305" i="12"/>
  <c r="T3305" i="12" s="1"/>
  <c r="AB3305" i="12" s="1"/>
  <c r="AC3305" i="12" s="1"/>
  <c r="AD3305" i="12" s="1"/>
  <c r="S3166" i="12"/>
  <c r="T3166" i="12" s="1"/>
  <c r="AB3166" i="12" s="1"/>
  <c r="S3304" i="12"/>
  <c r="T3304" i="12" s="1"/>
  <c r="AB3304" i="12" s="1"/>
  <c r="AC3304" i="12" s="1"/>
  <c r="AD3304" i="12" s="1"/>
  <c r="S3292" i="12"/>
  <c r="T3292" i="12" s="1"/>
  <c r="AB3292" i="12" s="1"/>
  <c r="AC3292" i="12" s="1"/>
  <c r="AD3292" i="12" s="1"/>
  <c r="S3395" i="12"/>
  <c r="T3395" i="12" s="1"/>
  <c r="AB3395" i="12" s="1"/>
  <c r="S3126" i="12"/>
  <c r="T3126" i="12" s="1"/>
  <c r="AB3126" i="12" s="1"/>
  <c r="S3040" i="12"/>
  <c r="T3040" i="12" s="1"/>
  <c r="AB3040" i="12" s="1"/>
  <c r="S2967" i="12"/>
  <c r="T2967" i="12" s="1"/>
  <c r="AB2967" i="12" s="1"/>
  <c r="AC2967" i="12" s="1"/>
  <c r="AD2967" i="12" s="1"/>
  <c r="S3260" i="12"/>
  <c r="T3260" i="12" s="1"/>
  <c r="AB3260" i="12" s="1"/>
  <c r="AC3260" i="12" s="1"/>
  <c r="AD3260" i="12" s="1"/>
  <c r="S3004" i="12"/>
  <c r="T3004" i="12" s="1"/>
  <c r="AB3004" i="12" s="1"/>
  <c r="AC3004" i="12" s="1"/>
  <c r="AD3004" i="12" s="1"/>
  <c r="S3059" i="12"/>
  <c r="T3059" i="12" s="1"/>
  <c r="AB3059" i="12" s="1"/>
  <c r="AC3059" i="12" s="1"/>
  <c r="AD3059" i="12" s="1"/>
  <c r="S2978" i="12"/>
  <c r="T2978" i="12" s="1"/>
  <c r="AB2978" i="12" s="1"/>
  <c r="AC2978" i="12" s="1"/>
  <c r="AD2978" i="12" s="1"/>
  <c r="S2947" i="12"/>
  <c r="T2947" i="12" s="1"/>
  <c r="AB2947" i="12" s="1"/>
  <c r="AC2947" i="12" s="1"/>
  <c r="AD2947" i="12" s="1"/>
  <c r="S2919" i="12"/>
  <c r="T2919" i="12" s="1"/>
  <c r="AB2919" i="12" s="1"/>
  <c r="S3052" i="12"/>
  <c r="T3052" i="12" s="1"/>
  <c r="AB3052" i="12" s="1"/>
  <c r="S2951" i="12"/>
  <c r="T2951" i="12" s="1"/>
  <c r="AB2951" i="12" s="1"/>
  <c r="S3053" i="12"/>
  <c r="T3053" i="12" s="1"/>
  <c r="AB3053" i="12" s="1"/>
  <c r="AC3053" i="12" s="1"/>
  <c r="AD3053" i="12" s="1"/>
  <c r="S3023" i="12"/>
  <c r="T3023" i="12" s="1"/>
  <c r="AB3023" i="12" s="1"/>
  <c r="S2765" i="12"/>
  <c r="T2765" i="12" s="1"/>
  <c r="AB2765" i="12" s="1"/>
  <c r="AC2765" i="12" s="1"/>
  <c r="AD2765" i="12" s="1"/>
  <c r="S2830" i="12"/>
  <c r="T2830" i="12" s="1"/>
  <c r="AB2830" i="12" s="1"/>
  <c r="AC2830" i="12" s="1"/>
  <c r="AD2830" i="12" s="1"/>
  <c r="S2780" i="12"/>
  <c r="T2780" i="12" s="1"/>
  <c r="AB2780" i="12" s="1"/>
  <c r="S2973" i="12"/>
  <c r="T2973" i="12" s="1"/>
  <c r="AB2973" i="12" s="1"/>
  <c r="S2808" i="12"/>
  <c r="T2808" i="12" s="1"/>
  <c r="AB2808" i="12" s="1"/>
  <c r="S2786" i="12"/>
  <c r="T2786" i="12" s="1"/>
  <c r="AB2786" i="12" s="1"/>
  <c r="S2849" i="12"/>
  <c r="T2849" i="12" s="1"/>
  <c r="AB2849" i="12" s="1"/>
  <c r="AC2849" i="12" s="1"/>
  <c r="AD2849" i="12" s="1"/>
  <c r="S2799" i="12"/>
  <c r="T2799" i="12" s="1"/>
  <c r="AB2799" i="12" s="1"/>
  <c r="AC2799" i="12" s="1"/>
  <c r="AD2799" i="12" s="1"/>
  <c r="S2788" i="12"/>
  <c r="T2788" i="12" s="1"/>
  <c r="AB2788" i="12" s="1"/>
  <c r="AC2788" i="12" s="1"/>
  <c r="AD2788" i="12" s="1"/>
  <c r="S2760" i="12"/>
  <c r="T2760" i="12" s="1"/>
  <c r="AB2760" i="12" s="1"/>
  <c r="AC2760" i="12" s="1"/>
  <c r="AD2760" i="12" s="1"/>
  <c r="S2798" i="12"/>
  <c r="T2798" i="12" s="1"/>
  <c r="AB2798" i="12" s="1"/>
  <c r="S2747" i="12"/>
  <c r="T2747" i="12" s="1"/>
  <c r="AB2747" i="12" s="1"/>
  <c r="S2710" i="12"/>
  <c r="T2710" i="12" s="1"/>
  <c r="AB2710" i="12" s="1"/>
  <c r="S2847" i="12"/>
  <c r="T2847" i="12" s="1"/>
  <c r="AB2847" i="12" s="1"/>
  <c r="S2467" i="12"/>
  <c r="T2467" i="12" s="1"/>
  <c r="AB2467" i="12" s="1"/>
  <c r="S2662" i="12"/>
  <c r="T2662" i="12" s="1"/>
  <c r="AB2662" i="12" s="1"/>
  <c r="S2554" i="12"/>
  <c r="T2554" i="12" s="1"/>
  <c r="AB2554" i="12" s="1"/>
  <c r="AC2554" i="12" s="1"/>
  <c r="AD2554" i="12" s="1"/>
  <c r="S2635" i="12"/>
  <c r="T2635" i="12" s="1"/>
  <c r="AB2635" i="12" s="1"/>
  <c r="AC2635" i="12" s="1"/>
  <c r="AD2635" i="12" s="1"/>
  <c r="S2608" i="12"/>
  <c r="T2608" i="12" s="1"/>
  <c r="AB2608" i="12" s="1"/>
  <c r="S2483" i="12"/>
  <c r="T2483" i="12" s="1"/>
  <c r="AB2483" i="12" s="1"/>
  <c r="S2645" i="12"/>
  <c r="T2645" i="12" s="1"/>
  <c r="AB2645" i="12" s="1"/>
  <c r="S2468" i="12"/>
  <c r="T2468" i="12" s="1"/>
  <c r="AB2468" i="12" s="1"/>
  <c r="AC2468" i="12" s="1"/>
  <c r="AD2468" i="12" s="1"/>
  <c r="S2515" i="12"/>
  <c r="T2515" i="12" s="1"/>
  <c r="AB2515" i="12" s="1"/>
  <c r="AC2515" i="12" s="1"/>
  <c r="AD2515" i="12" s="1"/>
  <c r="S2561" i="12"/>
  <c r="T2561" i="12" s="1"/>
  <c r="AB2561" i="12" s="1"/>
  <c r="S2359" i="12"/>
  <c r="T2359" i="12" s="1"/>
  <c r="AB2359" i="12" s="1"/>
  <c r="AC2359" i="12" s="1"/>
  <c r="AD2359" i="12" s="1"/>
  <c r="S2317" i="12"/>
  <c r="T2317" i="12" s="1"/>
  <c r="AB2317" i="12" s="1"/>
  <c r="AC2317" i="12" s="1"/>
  <c r="AD2317" i="12" s="1"/>
  <c r="S2401" i="12"/>
  <c r="T2401" i="12" s="1"/>
  <c r="AB2401" i="12" s="1"/>
  <c r="S2451" i="12"/>
  <c r="T2451" i="12" s="1"/>
  <c r="AB2451" i="12" s="1"/>
  <c r="S2463" i="12"/>
  <c r="T2463" i="12" s="1"/>
  <c r="AB2463" i="12" s="1"/>
  <c r="S2308" i="12"/>
  <c r="T2308" i="12" s="1"/>
  <c r="AB2308" i="12" s="1"/>
  <c r="AC2308" i="12" s="1"/>
  <c r="AD2308" i="12" s="1"/>
  <c r="S2298" i="12"/>
  <c r="T2298" i="12" s="1"/>
  <c r="AB2298" i="12" s="1"/>
  <c r="AC2298" i="12" s="1"/>
  <c r="AD2298" i="12" s="1"/>
  <c r="S2360" i="12"/>
  <c r="T2360" i="12" s="1"/>
  <c r="AB2360" i="12" s="1"/>
  <c r="S2202" i="12"/>
  <c r="T2202" i="12" s="1"/>
  <c r="AB2202" i="12" s="1"/>
  <c r="S2347" i="12"/>
  <c r="T2347" i="12" s="1"/>
  <c r="AB2347" i="12" s="1"/>
  <c r="AC2347" i="12" s="1"/>
  <c r="AD2347" i="12" s="1"/>
  <c r="S2204" i="12"/>
  <c r="T2204" i="12" s="1"/>
  <c r="AB2204" i="12" s="1"/>
  <c r="S2338" i="12"/>
  <c r="T2338" i="12" s="1"/>
  <c r="AB2338" i="12" s="1"/>
  <c r="S2246" i="12"/>
  <c r="T2246" i="12" s="1"/>
  <c r="AB2246" i="12" s="1"/>
  <c r="S2392" i="12"/>
  <c r="T2392" i="12" s="1"/>
  <c r="AB2392" i="12" s="1"/>
  <c r="S2210" i="12"/>
  <c r="T2210" i="12" s="1"/>
  <c r="AB2210" i="12" s="1"/>
  <c r="S2216" i="12"/>
  <c r="T2216" i="12" s="1"/>
  <c r="AB2216" i="12" s="1"/>
  <c r="S2089" i="12"/>
  <c r="T2089" i="12" s="1"/>
  <c r="AB2089" i="12" s="1"/>
  <c r="AC2089" i="12" s="1"/>
  <c r="AD2089" i="12" s="1"/>
  <c r="S2148" i="12"/>
  <c r="T2148" i="12" s="1"/>
  <c r="AB2148" i="12" s="1"/>
  <c r="AC2148" i="12" s="1"/>
  <c r="AD2148" i="12" s="1"/>
  <c r="S2157" i="12"/>
  <c r="T2157" i="12" s="1"/>
  <c r="AB2157" i="12" s="1"/>
  <c r="S1966" i="12"/>
  <c r="T1966" i="12" s="1"/>
  <c r="AB1966" i="12" s="1"/>
  <c r="S2170" i="12"/>
  <c r="T2170" i="12" s="1"/>
  <c r="AB2170" i="12" s="1"/>
  <c r="S2168" i="12"/>
  <c r="T2168" i="12" s="1"/>
  <c r="AB2168" i="12" s="1"/>
  <c r="AC2168" i="12" s="1"/>
  <c r="AD2168" i="12" s="1"/>
  <c r="S1948" i="12"/>
  <c r="T1948" i="12" s="1"/>
  <c r="AB1948" i="12" s="1"/>
  <c r="AC1948" i="12" s="1"/>
  <c r="AD1948" i="12" s="1"/>
  <c r="S1967" i="12"/>
  <c r="T1967" i="12" s="1"/>
  <c r="AB1967" i="12" s="1"/>
  <c r="S2007" i="12"/>
  <c r="T2007" i="12" s="1"/>
  <c r="AB2007" i="12" s="1"/>
  <c r="S2087" i="12"/>
  <c r="T2087" i="12" s="1"/>
  <c r="AB2087" i="12" s="1"/>
  <c r="AC2087" i="12" s="1"/>
  <c r="AD2087" i="12" s="1"/>
  <c r="S2014" i="12"/>
  <c r="T2014" i="12" s="1"/>
  <c r="AB2014" i="12" s="1"/>
  <c r="S1901" i="12"/>
  <c r="T1901" i="12" s="1"/>
  <c r="AB1901" i="12" s="1"/>
  <c r="S3892" i="12"/>
  <c r="T3892" i="12" s="1"/>
  <c r="AB3892" i="12" s="1"/>
  <c r="S3843" i="12"/>
  <c r="T3843" i="12" s="1"/>
  <c r="AB3843" i="12" s="1"/>
  <c r="S3734" i="12"/>
  <c r="T3734" i="12" s="1"/>
  <c r="AB3734" i="12" s="1"/>
  <c r="AC3734" i="12" s="1"/>
  <c r="AD3734" i="12" s="1"/>
  <c r="S3721" i="12"/>
  <c r="T3721" i="12" s="1"/>
  <c r="AB3721" i="12" s="1"/>
  <c r="S3594" i="12"/>
  <c r="T3594" i="12" s="1"/>
  <c r="AB3594" i="12" s="1"/>
  <c r="AC3594" i="12" s="1"/>
  <c r="AD3594" i="12" s="1"/>
  <c r="S3629" i="12"/>
  <c r="T3629" i="12" s="1"/>
  <c r="AB3629" i="12" s="1"/>
  <c r="AC3629" i="12" s="1"/>
  <c r="AD3629" i="12" s="1"/>
  <c r="S3779" i="12"/>
  <c r="T3779" i="12" s="1"/>
  <c r="AB3779" i="12" s="1"/>
  <c r="S3553" i="12"/>
  <c r="T3553" i="12" s="1"/>
  <c r="AB3553" i="12" s="1"/>
  <c r="S3606" i="12"/>
  <c r="T3606" i="12" s="1"/>
  <c r="AB3606" i="12" s="1"/>
  <c r="S3392" i="12"/>
  <c r="T3392" i="12" s="1"/>
  <c r="AB3392" i="12" s="1"/>
  <c r="S3364" i="12"/>
  <c r="T3364" i="12" s="1"/>
  <c r="AB3364" i="12" s="1"/>
  <c r="AC3364" i="12" s="1"/>
  <c r="AD3364" i="12" s="1"/>
  <c r="S3534" i="12"/>
  <c r="T3534" i="12" s="1"/>
  <c r="AB3534" i="12" s="1"/>
  <c r="S3494" i="12"/>
  <c r="T3494" i="12" s="1"/>
  <c r="AB3494" i="12" s="1"/>
  <c r="S3477" i="12"/>
  <c r="T3477" i="12" s="1"/>
  <c r="AB3477" i="12" s="1"/>
  <c r="AC3477" i="12" s="1"/>
  <c r="AD3477" i="12" s="1"/>
  <c r="S3209" i="12"/>
  <c r="T3209" i="12" s="1"/>
  <c r="AB3209" i="12" s="1"/>
  <c r="S3208" i="12"/>
  <c r="T3208" i="12" s="1"/>
  <c r="AB3208" i="12" s="1"/>
  <c r="S3154" i="12"/>
  <c r="T3154" i="12" s="1"/>
  <c r="AB3154" i="12" s="1"/>
  <c r="S3409" i="12"/>
  <c r="T3409" i="12" s="1"/>
  <c r="AB3409" i="12" s="1"/>
  <c r="AC3409" i="12" s="1"/>
  <c r="AD3409" i="12" s="1"/>
  <c r="S3323" i="12"/>
  <c r="T3323" i="12" s="1"/>
  <c r="AB3323" i="12" s="1"/>
  <c r="AC3323" i="12" s="1"/>
  <c r="AD3323" i="12" s="1"/>
  <c r="S3420" i="12"/>
  <c r="T3420" i="12" s="1"/>
  <c r="AB3420" i="12" s="1"/>
  <c r="S3295" i="12"/>
  <c r="T3295" i="12" s="1"/>
  <c r="AB3295" i="12" s="1"/>
  <c r="AC3295" i="12" s="1"/>
  <c r="AD3295" i="12" s="1"/>
  <c r="S2893" i="12"/>
  <c r="T2893" i="12" s="1"/>
  <c r="AB2893" i="12" s="1"/>
  <c r="AC2893" i="12" s="1"/>
  <c r="AD2893" i="12" s="1"/>
  <c r="S3109" i="12"/>
  <c r="T3109" i="12" s="1"/>
  <c r="AB3109" i="12" s="1"/>
  <c r="AC3109" i="12" s="1"/>
  <c r="AD3109" i="12" s="1"/>
  <c r="S3188" i="12"/>
  <c r="T3188" i="12" s="1"/>
  <c r="AB3188" i="12" s="1"/>
  <c r="S2910" i="12"/>
  <c r="T2910" i="12" s="1"/>
  <c r="AB2910" i="12" s="1"/>
  <c r="S3088" i="12"/>
  <c r="T3088" i="12" s="1"/>
  <c r="AB3088" i="12" s="1"/>
  <c r="AC3088" i="12" s="1"/>
  <c r="AD3088" i="12" s="1"/>
  <c r="S3133" i="12"/>
  <c r="T3133" i="12" s="1"/>
  <c r="AB3133" i="12" s="1"/>
  <c r="AC3133" i="12" s="1"/>
  <c r="AD3133" i="12" s="1"/>
  <c r="S3106" i="12"/>
  <c r="T3106" i="12" s="1"/>
  <c r="AB3106" i="12" s="1"/>
  <c r="S2958" i="12"/>
  <c r="T2958" i="12" s="1"/>
  <c r="AB2958" i="12" s="1"/>
  <c r="AC2958" i="12" s="1"/>
  <c r="AD2958" i="12" s="1"/>
  <c r="S3098" i="12"/>
  <c r="T3098" i="12" s="1"/>
  <c r="AB3098" i="12" s="1"/>
  <c r="AC3098" i="12" s="1"/>
  <c r="AD3098" i="12" s="1"/>
  <c r="S3060" i="12"/>
  <c r="T3060" i="12" s="1"/>
  <c r="AB3060" i="12" s="1"/>
  <c r="S2907" i="12"/>
  <c r="T2907" i="12" s="1"/>
  <c r="AB2907" i="12" s="1"/>
  <c r="S2963" i="12"/>
  <c r="T2963" i="12" s="1"/>
  <c r="AB2963" i="12" s="1"/>
  <c r="S2795" i="12"/>
  <c r="T2795" i="12" s="1"/>
  <c r="AB2795" i="12" s="1"/>
  <c r="AC2795" i="12" s="1"/>
  <c r="AD2795" i="12" s="1"/>
  <c r="S3085" i="12"/>
  <c r="T3085" i="12" s="1"/>
  <c r="AB3085" i="12" s="1"/>
  <c r="AC3085" i="12" s="1"/>
  <c r="AD3085" i="12" s="1"/>
  <c r="S2848" i="12"/>
  <c r="T2848" i="12" s="1"/>
  <c r="AB2848" i="12" s="1"/>
  <c r="AC2848" i="12" s="1"/>
  <c r="AD2848" i="12" s="1"/>
  <c r="S3022" i="12"/>
  <c r="T3022" i="12" s="1"/>
  <c r="AB3022" i="12" s="1"/>
  <c r="AC3022" i="12" s="1"/>
  <c r="AD3022" i="12" s="1"/>
  <c r="S2831" i="12"/>
  <c r="T2831" i="12" s="1"/>
  <c r="AB2831" i="12" s="1"/>
  <c r="AC2831" i="12" s="1"/>
  <c r="AD2831" i="12" s="1"/>
  <c r="S2865" i="12"/>
  <c r="T2865" i="12" s="1"/>
  <c r="AB2865" i="12" s="1"/>
  <c r="AC2865" i="12" s="1"/>
  <c r="AD2865" i="12" s="1"/>
  <c r="S2863" i="12"/>
  <c r="T2863" i="12" s="1"/>
  <c r="AB2863" i="12" s="1"/>
  <c r="S2706" i="12"/>
  <c r="T2706" i="12" s="1"/>
  <c r="AB2706" i="12" s="1"/>
  <c r="S2904" i="12"/>
  <c r="T2904" i="12" s="1"/>
  <c r="AB2904" i="12" s="1"/>
  <c r="S2684" i="12"/>
  <c r="T2684" i="12" s="1"/>
  <c r="AB2684" i="12" s="1"/>
  <c r="AC2684" i="12" s="1"/>
  <c r="AD2684" i="12" s="1"/>
  <c r="S2740" i="12"/>
  <c r="T2740" i="12" s="1"/>
  <c r="AB2740" i="12" s="1"/>
  <c r="S2714" i="12"/>
  <c r="T2714" i="12" s="1"/>
  <c r="AB2714" i="12" s="1"/>
  <c r="S2695" i="12"/>
  <c r="T2695" i="12" s="1"/>
  <c r="AB2695" i="12" s="1"/>
  <c r="AC2695" i="12" s="1"/>
  <c r="AD2695" i="12" s="1"/>
  <c r="S2683" i="12"/>
  <c r="T2683" i="12" s="1"/>
  <c r="AB2683" i="12" s="1"/>
  <c r="S2575" i="12"/>
  <c r="T2575" i="12" s="1"/>
  <c r="AB2575" i="12" s="1"/>
  <c r="S2510" i="12"/>
  <c r="T2510" i="12" s="1"/>
  <c r="AB2510" i="12" s="1"/>
  <c r="S2709" i="12"/>
  <c r="T2709" i="12" s="1"/>
  <c r="AB2709" i="12" s="1"/>
  <c r="S2627" i="12"/>
  <c r="T2627" i="12" s="1"/>
  <c r="AB2627" i="12" s="1"/>
  <c r="AC2627" i="12" s="1"/>
  <c r="AD2627" i="12" s="1"/>
  <c r="S2509" i="12"/>
  <c r="T2509" i="12" s="1"/>
  <c r="AB2509" i="12" s="1"/>
  <c r="AC2509" i="12" s="1"/>
  <c r="AD2509" i="12" s="1"/>
  <c r="S2573" i="12"/>
  <c r="T2573" i="12" s="1"/>
  <c r="AB2573" i="12" s="1"/>
  <c r="AC2573" i="12" s="1"/>
  <c r="AD2573" i="12" s="1"/>
  <c r="S2450" i="12"/>
  <c r="T2450" i="12" s="1"/>
  <c r="AB2450" i="12" s="1"/>
  <c r="AC2450" i="12" s="1"/>
  <c r="AD2450" i="12" s="1"/>
  <c r="S2438" i="12"/>
  <c r="T2438" i="12" s="1"/>
  <c r="AB2438" i="12" s="1"/>
  <c r="AC2438" i="12" s="1"/>
  <c r="AD2438" i="12" s="1"/>
  <c r="S2533" i="12"/>
  <c r="T2533" i="12" s="1"/>
  <c r="AB2533" i="12" s="1"/>
  <c r="S2548" i="12"/>
  <c r="T2548" i="12" s="1"/>
  <c r="AB2548" i="12" s="1"/>
  <c r="S2416" i="12"/>
  <c r="T2416" i="12" s="1"/>
  <c r="AB2416" i="12" s="1"/>
  <c r="S2311" i="12"/>
  <c r="T2311" i="12" s="1"/>
  <c r="AB2311" i="12" s="1"/>
  <c r="S2335" i="12"/>
  <c r="T2335" i="12" s="1"/>
  <c r="AB2335" i="12" s="1"/>
  <c r="S2421" i="12"/>
  <c r="T2421" i="12" s="1"/>
  <c r="AB2421" i="12" s="1"/>
  <c r="S2428" i="12"/>
  <c r="T2428" i="12" s="1"/>
  <c r="AB2428" i="12" s="1"/>
  <c r="AC2428" i="12" s="1"/>
  <c r="AD2428" i="12" s="1"/>
  <c r="S2322" i="12"/>
  <c r="T2322" i="12" s="1"/>
  <c r="AB2322" i="12" s="1"/>
  <c r="S2387" i="12"/>
  <c r="T2387" i="12" s="1"/>
  <c r="AB2387" i="12" s="1"/>
  <c r="S2309" i="12"/>
  <c r="T2309" i="12" s="1"/>
  <c r="AB2309" i="12" s="1"/>
  <c r="S2405" i="12"/>
  <c r="T2405" i="12" s="1"/>
  <c r="AB2405" i="12" s="1"/>
  <c r="S2287" i="12"/>
  <c r="T2287" i="12" s="1"/>
  <c r="AB2287" i="12" s="1"/>
  <c r="AC2287" i="12" s="1"/>
  <c r="AD2287" i="12" s="1"/>
  <c r="S2220" i="12"/>
  <c r="T2220" i="12" s="1"/>
  <c r="AB2220" i="12" s="1"/>
  <c r="AC2220" i="12" s="1"/>
  <c r="AD2220" i="12" s="1"/>
  <c r="S2247" i="12"/>
  <c r="T2247" i="12" s="1"/>
  <c r="AB2247" i="12" s="1"/>
  <c r="AC2247" i="12" s="1"/>
  <c r="AD2247" i="12" s="1"/>
  <c r="S2196" i="12"/>
  <c r="T2196" i="12" s="1"/>
  <c r="AB2196" i="12" s="1"/>
  <c r="AC2196" i="12" s="1"/>
  <c r="AD2196" i="12" s="1"/>
  <c r="S2268" i="12"/>
  <c r="T2268" i="12" s="1"/>
  <c r="AB2268" i="12" s="1"/>
  <c r="AC2268" i="12" s="1"/>
  <c r="AD2268" i="12" s="1"/>
  <c r="S2248" i="12"/>
  <c r="T2248" i="12" s="1"/>
  <c r="AB2248" i="12" s="1"/>
  <c r="S2278" i="12"/>
  <c r="T2278" i="12" s="1"/>
  <c r="AB2278" i="12" s="1"/>
  <c r="S2180" i="12"/>
  <c r="T2180" i="12" s="1"/>
  <c r="AB2180" i="12" s="1"/>
  <c r="AC2180" i="12" s="1"/>
  <c r="AD2180" i="12" s="1"/>
  <c r="S2165" i="12"/>
  <c r="T2165" i="12" s="1"/>
  <c r="AB2165" i="12" s="1"/>
  <c r="AC2165" i="12" s="1"/>
  <c r="AD2165" i="12" s="1"/>
  <c r="S2028" i="12"/>
  <c r="T2028" i="12" s="1"/>
  <c r="AB2028" i="12" s="1"/>
  <c r="S2076" i="12"/>
  <c r="T2076" i="12" s="1"/>
  <c r="AB2076" i="12" s="1"/>
  <c r="S2276" i="12"/>
  <c r="T2276" i="12" s="1"/>
  <c r="AB2276" i="12" s="1"/>
  <c r="AC2276" i="12" s="1"/>
  <c r="AD2276" i="12" s="1"/>
  <c r="S2123" i="12"/>
  <c r="T2123" i="12" s="1"/>
  <c r="AB2123" i="12" s="1"/>
  <c r="S2144" i="12"/>
  <c r="T2144" i="12" s="1"/>
  <c r="AB2144" i="12" s="1"/>
  <c r="S2011" i="12"/>
  <c r="T2011" i="12" s="1"/>
  <c r="AB2011" i="12" s="1"/>
  <c r="S2164" i="12"/>
  <c r="T2164" i="12" s="1"/>
  <c r="AB2164" i="12" s="1"/>
  <c r="S2042" i="12"/>
  <c r="T2042" i="12" s="1"/>
  <c r="AB2042" i="12" s="1"/>
  <c r="AC2042" i="12" s="1"/>
  <c r="AD2042" i="12" s="1"/>
  <c r="S1975" i="12"/>
  <c r="T1975" i="12" s="1"/>
  <c r="AB1975" i="12" s="1"/>
  <c r="AC1975" i="12" s="1"/>
  <c r="AD1975" i="12" s="1"/>
  <c r="S1997" i="12"/>
  <c r="T1997" i="12" s="1"/>
  <c r="AB1997" i="12" s="1"/>
  <c r="AC1997" i="12" s="1"/>
  <c r="AD1997" i="12" s="1"/>
  <c r="S2418" i="12"/>
  <c r="T2418" i="12" s="1"/>
  <c r="AB2418" i="12" s="1"/>
  <c r="AC2418" i="12" s="1"/>
  <c r="AD2418" i="12" s="1"/>
  <c r="S2415" i="12"/>
  <c r="T2415" i="12" s="1"/>
  <c r="AB2415" i="12" s="1"/>
  <c r="AC2415" i="12" s="1"/>
  <c r="AD2415" i="12" s="1"/>
  <c r="S2637" i="12"/>
  <c r="T2637" i="12" s="1"/>
  <c r="AB2637" i="12" s="1"/>
  <c r="S2616" i="12"/>
  <c r="T2616" i="12" s="1"/>
  <c r="AB2616" i="12" s="1"/>
  <c r="S2564" i="12"/>
  <c r="T2564" i="12" s="1"/>
  <c r="AB2564" i="12" s="1"/>
  <c r="S2720" i="12"/>
  <c r="T2720" i="12" s="1"/>
  <c r="AB2720" i="12" s="1"/>
  <c r="AC2720" i="12" s="1"/>
  <c r="AD2720" i="12" s="1"/>
  <c r="S2651" i="12"/>
  <c r="T2651" i="12" s="1"/>
  <c r="AB2651" i="12" s="1"/>
  <c r="S2826" i="12"/>
  <c r="T2826" i="12" s="1"/>
  <c r="AB2826" i="12" s="1"/>
  <c r="S2843" i="12"/>
  <c r="T2843" i="12" s="1"/>
  <c r="AB2843" i="12" s="1"/>
  <c r="AC2843" i="12" s="1"/>
  <c r="AD2843" i="12" s="1"/>
  <c r="S2953" i="12"/>
  <c r="T2953" i="12" s="1"/>
  <c r="AB2953" i="12" s="1"/>
  <c r="S3002" i="12"/>
  <c r="T3002" i="12" s="1"/>
  <c r="AB3002" i="12" s="1"/>
  <c r="S2996" i="12"/>
  <c r="T2996" i="12" s="1"/>
  <c r="AB2996" i="12" s="1"/>
  <c r="S3355" i="12"/>
  <c r="T3355" i="12" s="1"/>
  <c r="AB3355" i="12" s="1"/>
  <c r="S3271" i="12"/>
  <c r="T3271" i="12" s="1"/>
  <c r="AB3271" i="12" s="1"/>
  <c r="AC3271" i="12" s="1"/>
  <c r="AD3271" i="12" s="1"/>
  <c r="S3568" i="12"/>
  <c r="T3568" i="12" s="1"/>
  <c r="AB3568" i="12" s="1"/>
  <c r="S3566" i="12"/>
  <c r="T3566" i="12" s="1"/>
  <c r="AB3566" i="12" s="1"/>
  <c r="AC3566" i="12" s="1"/>
  <c r="AD3566" i="12" s="1"/>
  <c r="S3738" i="12"/>
  <c r="T3738" i="12" s="1"/>
  <c r="AB3738" i="12" s="1"/>
  <c r="AC3738" i="12" s="1"/>
  <c r="AD3738" i="12" s="1"/>
  <c r="S2514" i="12"/>
  <c r="T2514" i="12" s="1"/>
  <c r="AB2514" i="12" s="1"/>
  <c r="S2511" i="12"/>
  <c r="T2511" i="12" s="1"/>
  <c r="AB2511" i="12" s="1"/>
  <c r="S2513" i="12"/>
  <c r="T2513" i="12" s="1"/>
  <c r="AB2513" i="12" s="1"/>
  <c r="S2625" i="12"/>
  <c r="T2625" i="12" s="1"/>
  <c r="AB2625" i="12" s="1"/>
  <c r="S2567" i="12"/>
  <c r="T2567" i="12" s="1"/>
  <c r="AB2567" i="12" s="1"/>
  <c r="AC2567" i="12" s="1"/>
  <c r="AD2567" i="12" s="1"/>
  <c r="S2700" i="12"/>
  <c r="T2700" i="12" s="1"/>
  <c r="AB2700" i="12" s="1"/>
  <c r="S2697" i="12"/>
  <c r="T2697" i="12" s="1"/>
  <c r="AB2697" i="12" s="1"/>
  <c r="S2739" i="12"/>
  <c r="T2739" i="12" s="1"/>
  <c r="AB2739" i="12" s="1"/>
  <c r="AC2739" i="12" s="1"/>
  <c r="AD2739" i="12" s="1"/>
  <c r="S2822" i="12"/>
  <c r="T2822" i="12" s="1"/>
  <c r="AB2822" i="12" s="1"/>
  <c r="S2881" i="12"/>
  <c r="T2881" i="12" s="1"/>
  <c r="AB2881" i="12" s="1"/>
  <c r="S3054" i="12"/>
  <c r="T3054" i="12" s="1"/>
  <c r="AB3054" i="12" s="1"/>
  <c r="S3075" i="12"/>
  <c r="T3075" i="12" s="1"/>
  <c r="AB3075" i="12" s="1"/>
  <c r="AC3075" i="12" s="1"/>
  <c r="AD3075" i="12" s="1"/>
  <c r="S3189" i="12"/>
  <c r="T3189" i="12" s="1"/>
  <c r="AB3189" i="12" s="1"/>
  <c r="AC3189" i="12" s="1"/>
  <c r="AD3189" i="12" s="1"/>
  <c r="S3345" i="12"/>
  <c r="T3345" i="12" s="1"/>
  <c r="AB3345" i="12" s="1"/>
  <c r="AC3345" i="12" s="1"/>
  <c r="AD3345" i="12" s="1"/>
  <c r="S3608" i="12"/>
  <c r="T3608" i="12" s="1"/>
  <c r="AB3608" i="12" s="1"/>
  <c r="AC3608" i="12" s="1"/>
  <c r="AD3608" i="12" s="1"/>
  <c r="S3416" i="12"/>
  <c r="T3416" i="12" s="1"/>
  <c r="AB3416" i="12" s="1"/>
  <c r="AC3416" i="12" s="1"/>
  <c r="AD3416" i="12" s="1"/>
  <c r="S3755" i="12"/>
  <c r="T3755" i="12" s="1"/>
  <c r="AB3755" i="12" s="1"/>
  <c r="AC3755" i="12" s="1"/>
  <c r="AD3755" i="12" s="1"/>
  <c r="S2454" i="12"/>
  <c r="T2454" i="12" s="1"/>
  <c r="AB2454" i="12" s="1"/>
  <c r="S2431" i="12"/>
  <c r="T2431" i="12" s="1"/>
  <c r="AB2431" i="12" s="1"/>
  <c r="S2595" i="12"/>
  <c r="T2595" i="12" s="1"/>
  <c r="AB2595" i="12" s="1"/>
  <c r="S2605" i="12"/>
  <c r="T2605" i="12" s="1"/>
  <c r="AB2605" i="12" s="1"/>
  <c r="AC2605" i="12" s="1"/>
  <c r="AD2605" i="12" s="1"/>
  <c r="S2557" i="12"/>
  <c r="T2557" i="12" s="1"/>
  <c r="AB2557" i="12" s="1"/>
  <c r="S2680" i="12"/>
  <c r="T2680" i="12" s="1"/>
  <c r="AB2680" i="12" s="1"/>
  <c r="S2756" i="12"/>
  <c r="T2756" i="12" s="1"/>
  <c r="AB2756" i="12" s="1"/>
  <c r="AC2756" i="12" s="1"/>
  <c r="AD2756" i="12" s="1"/>
  <c r="S2879" i="12"/>
  <c r="T2879" i="12" s="1"/>
  <c r="AB2879" i="12" s="1"/>
  <c r="S3119" i="12"/>
  <c r="T3119" i="12" s="1"/>
  <c r="AB3119" i="12" s="1"/>
  <c r="S3073" i="12"/>
  <c r="T3073" i="12" s="1"/>
  <c r="AB3073" i="12" s="1"/>
  <c r="S2937" i="12"/>
  <c r="T2937" i="12" s="1"/>
  <c r="AB2937" i="12" s="1"/>
  <c r="S3180" i="12"/>
  <c r="T3180" i="12" s="1"/>
  <c r="AB3180" i="12" s="1"/>
  <c r="AC3180" i="12" s="1"/>
  <c r="AD3180" i="12" s="1"/>
  <c r="S3213" i="12"/>
  <c r="T3213" i="12" s="1"/>
  <c r="AB3213" i="12" s="1"/>
  <c r="AC3213" i="12" s="1"/>
  <c r="AD3213" i="12" s="1"/>
  <c r="S3353" i="12"/>
  <c r="T3353" i="12" s="1"/>
  <c r="AB3353" i="12" s="1"/>
  <c r="AC3353" i="12" s="1"/>
  <c r="AD3353" i="12" s="1"/>
  <c r="S3579" i="12"/>
  <c r="T3579" i="12" s="1"/>
  <c r="AB3579" i="12" s="1"/>
  <c r="AC3579" i="12" s="1"/>
  <c r="AD3579" i="12" s="1"/>
  <c r="S3726" i="12"/>
  <c r="T3726" i="12" s="1"/>
  <c r="AB3726" i="12" s="1"/>
  <c r="S3800" i="12"/>
  <c r="T3800" i="12" s="1"/>
  <c r="AB3800" i="12" s="1"/>
  <c r="S2235" i="12"/>
  <c r="T2235" i="12" s="1"/>
  <c r="AB2235" i="12" s="1"/>
  <c r="S2264" i="12"/>
  <c r="T2264" i="12" s="1"/>
  <c r="AB2264" i="12" s="1"/>
  <c r="AC2264" i="12" s="1"/>
  <c r="AD2264" i="12" s="1"/>
  <c r="S2305" i="12"/>
  <c r="T2305" i="12" s="1"/>
  <c r="AB2305" i="12" s="1"/>
  <c r="AC2305" i="12" s="1"/>
  <c r="AD2305" i="12" s="1"/>
  <c r="S2320" i="12"/>
  <c r="T2320" i="12" s="1"/>
  <c r="AB2320" i="12" s="1"/>
  <c r="S2444" i="12"/>
  <c r="T2444" i="12" s="1"/>
  <c r="AB2444" i="12" s="1"/>
  <c r="S2537" i="12"/>
  <c r="T2537" i="12" s="1"/>
  <c r="AB2537" i="12" s="1"/>
  <c r="AC2537" i="12" s="1"/>
  <c r="AD2537" i="12" s="1"/>
  <c r="S2522" i="12"/>
  <c r="T2522" i="12" s="1"/>
  <c r="AB2522" i="12" s="1"/>
  <c r="S2556" i="12"/>
  <c r="T2556" i="12" s="1"/>
  <c r="AB2556" i="12" s="1"/>
  <c r="AC2556" i="12" s="1"/>
  <c r="AD2556" i="12" s="1"/>
  <c r="S2665" i="12"/>
  <c r="T2665" i="12" s="1"/>
  <c r="AB2665" i="12" s="1"/>
  <c r="S2614" i="12"/>
  <c r="T2614" i="12" s="1"/>
  <c r="AB2614" i="12" s="1"/>
  <c r="S2708" i="12"/>
  <c r="T2708" i="12" s="1"/>
  <c r="AB2708" i="12" s="1"/>
  <c r="AC2708" i="12" s="1"/>
  <c r="AD2708" i="12" s="1"/>
  <c r="S2757" i="12"/>
  <c r="T2757" i="12" s="1"/>
  <c r="AB2757" i="12" s="1"/>
  <c r="S2667" i="12"/>
  <c r="T2667" i="12" s="1"/>
  <c r="AB2667" i="12" s="1"/>
  <c r="AC2667" i="12" s="1"/>
  <c r="AD2667" i="12" s="1"/>
  <c r="S2952" i="12"/>
  <c r="T2952" i="12" s="1"/>
  <c r="AB2952" i="12" s="1"/>
  <c r="AC2952" i="12" s="1"/>
  <c r="AD2952" i="12" s="1"/>
  <c r="S3105" i="12"/>
  <c r="T3105" i="12" s="1"/>
  <c r="AB3105" i="12" s="1"/>
  <c r="S3127" i="12"/>
  <c r="T3127" i="12" s="1"/>
  <c r="AB3127" i="12" s="1"/>
  <c r="S3259" i="12"/>
  <c r="T3259" i="12" s="1"/>
  <c r="AB3259" i="12" s="1"/>
  <c r="S3265" i="12"/>
  <c r="T3265" i="12" s="1"/>
  <c r="AB3265" i="12" s="1"/>
  <c r="S3547" i="12"/>
  <c r="T3547" i="12" s="1"/>
  <c r="AB3547" i="12" s="1"/>
  <c r="S3567" i="12"/>
  <c r="T3567" i="12" s="1"/>
  <c r="AB3567" i="12" s="1"/>
  <c r="S3844" i="12"/>
  <c r="T3844" i="12" s="1"/>
  <c r="AB3844" i="12" s="1"/>
  <c r="AC3844" i="12" s="1"/>
  <c r="AD3844" i="12" s="1"/>
  <c r="S3830" i="12"/>
  <c r="T3830" i="12" s="1"/>
  <c r="AB3830" i="12" s="1"/>
  <c r="AC3830" i="12" s="1"/>
  <c r="AD3830" i="12" s="1"/>
  <c r="AC321" i="12"/>
  <c r="AD321" i="12" s="1"/>
  <c r="AC133" i="12"/>
  <c r="AD133" i="12" s="1"/>
  <c r="AA492" i="12"/>
  <c r="Z492" i="12"/>
  <c r="AC473" i="12"/>
  <c r="AD473" i="12" s="1"/>
  <c r="AA434" i="12"/>
  <c r="Z434" i="12"/>
  <c r="AA190" i="12"/>
  <c r="Z190" i="12"/>
  <c r="AA468" i="12"/>
  <c r="Z468" i="12"/>
  <c r="Z318" i="12"/>
  <c r="AA318" i="12"/>
  <c r="Z438" i="12"/>
  <c r="AA438" i="12"/>
  <c r="AA182" i="12"/>
  <c r="Z182" i="12"/>
  <c r="AA357" i="12"/>
  <c r="Z357" i="12"/>
  <c r="Z547" i="12"/>
  <c r="AA547" i="12"/>
  <c r="Z358" i="12"/>
  <c r="AA358" i="12"/>
  <c r="AA287" i="12"/>
  <c r="Z287" i="12"/>
  <c r="AC201" i="12"/>
  <c r="AD201" i="12" s="1"/>
  <c r="AC388" i="12"/>
  <c r="AD388" i="12" s="1"/>
  <c r="Z354" i="12"/>
  <c r="AA354" i="12"/>
  <c r="Z155" i="12"/>
  <c r="AA155" i="12"/>
  <c r="Z421" i="12"/>
  <c r="AA421" i="12"/>
  <c r="AA246" i="12"/>
  <c r="Z246" i="12"/>
  <c r="Z487" i="12"/>
  <c r="AA487" i="12"/>
  <c r="Z185" i="12"/>
  <c r="AA185" i="12"/>
  <c r="AA456" i="12"/>
  <c r="Z456" i="12"/>
  <c r="AA653" i="12"/>
  <c r="Z653" i="12"/>
  <c r="Z268" i="12"/>
  <c r="AA268" i="12"/>
  <c r="AA488" i="12"/>
  <c r="Z488" i="12"/>
  <c r="Z359" i="12"/>
  <c r="AA359" i="12"/>
  <c r="Z442" i="12"/>
  <c r="AA442" i="12"/>
  <c r="Z333" i="12"/>
  <c r="AA333" i="12"/>
  <c r="AA536" i="12"/>
  <c r="Z536" i="12"/>
  <c r="AA896" i="12"/>
  <c r="Z896" i="12"/>
  <c r="Z929" i="12"/>
  <c r="AA929" i="12"/>
  <c r="Z396" i="12"/>
  <c r="AA396" i="12"/>
  <c r="AA441" i="12"/>
  <c r="Z441" i="12"/>
  <c r="AA674" i="12"/>
  <c r="Z674" i="12"/>
  <c r="Z564" i="12"/>
  <c r="AA564" i="12"/>
  <c r="Z341" i="12"/>
  <c r="AA341" i="12"/>
  <c r="Z649" i="12"/>
  <c r="AA649" i="12"/>
  <c r="Z510" i="12"/>
  <c r="AA510" i="12"/>
  <c r="Z583" i="12"/>
  <c r="AA583" i="12"/>
  <c r="AA628" i="12"/>
  <c r="Z628" i="12"/>
  <c r="Z843" i="12"/>
  <c r="AA843" i="12"/>
  <c r="Z791" i="12"/>
  <c r="AA791" i="12"/>
  <c r="Z880" i="12"/>
  <c r="AA880" i="12"/>
  <c r="AA927" i="12"/>
  <c r="Z927" i="12"/>
  <c r="Z675" i="12"/>
  <c r="AA675" i="12"/>
  <c r="Z734" i="12"/>
  <c r="AA734" i="12"/>
  <c r="AA558" i="12"/>
  <c r="Z558" i="12"/>
  <c r="Z593" i="12"/>
  <c r="AA593" i="12"/>
  <c r="AA777" i="12"/>
  <c r="Z777" i="12"/>
  <c r="Z1000" i="12"/>
  <c r="AA1000" i="12"/>
  <c r="AA661" i="12"/>
  <c r="Z661" i="12"/>
  <c r="AA731" i="12"/>
  <c r="Z731" i="12"/>
  <c r="AA1055" i="12"/>
  <c r="Z1055" i="12"/>
  <c r="Z994" i="12"/>
  <c r="AA994" i="12"/>
  <c r="Z764" i="12"/>
  <c r="AA764" i="12"/>
  <c r="AA754" i="12"/>
  <c r="Z754" i="12"/>
  <c r="Z772" i="12"/>
  <c r="AA772" i="12"/>
  <c r="Z836" i="12"/>
  <c r="AA836" i="12"/>
  <c r="AA999" i="12"/>
  <c r="Z999" i="12"/>
  <c r="AA1020" i="12"/>
  <c r="Z1020" i="12"/>
  <c r="Z958" i="12"/>
  <c r="AA958" i="12"/>
  <c r="AA982" i="12"/>
  <c r="Z982" i="12"/>
  <c r="AA1122" i="12"/>
  <c r="Z1122" i="12"/>
  <c r="Z952" i="12"/>
  <c r="AA952" i="12"/>
  <c r="Z1136" i="12"/>
  <c r="AA1136" i="12"/>
  <c r="Z1139" i="12"/>
  <c r="AA1139" i="12"/>
  <c r="Z922" i="12"/>
  <c r="AA922" i="12"/>
  <c r="AA1218" i="12"/>
  <c r="Z1218" i="12"/>
  <c r="Z1024" i="12"/>
  <c r="AA1024" i="12"/>
  <c r="Z1124" i="12"/>
  <c r="AA1124" i="12"/>
  <c r="Z997" i="12"/>
  <c r="AA997" i="12"/>
  <c r="AA1196" i="12"/>
  <c r="Z1196" i="12"/>
  <c r="Z1090" i="12"/>
  <c r="AA1090" i="12"/>
  <c r="Z1081" i="12"/>
  <c r="AA1081" i="12"/>
  <c r="Z1213" i="12"/>
  <c r="AA1213" i="12"/>
  <c r="Z961" i="12"/>
  <c r="AA961" i="12"/>
  <c r="Z1154" i="12"/>
  <c r="AA1154" i="12"/>
  <c r="AA1084" i="12"/>
  <c r="Z1084" i="12"/>
  <c r="Z1484" i="12"/>
  <c r="AA1484" i="12"/>
  <c r="Z1478" i="12"/>
  <c r="AA1478" i="12"/>
  <c r="AA1489" i="12"/>
  <c r="Z1489" i="12"/>
  <c r="AA1149" i="12"/>
  <c r="Z1149" i="12"/>
  <c r="Z1433" i="12"/>
  <c r="AA1433" i="12"/>
  <c r="Z1260" i="12"/>
  <c r="AA1260" i="12"/>
  <c r="AC262" i="12"/>
  <c r="AD262" i="12" s="1"/>
  <c r="AC503" i="12"/>
  <c r="AD503" i="12" s="1"/>
  <c r="AC374" i="12"/>
  <c r="AD374" i="12" s="1"/>
  <c r="AC215" i="12"/>
  <c r="AD215" i="12" s="1"/>
  <c r="Z244" i="12"/>
  <c r="AA244" i="12"/>
  <c r="Z165" i="12"/>
  <c r="AA165" i="12"/>
  <c r="AC184" i="12"/>
  <c r="AD184" i="12" s="1"/>
  <c r="Z426" i="12"/>
  <c r="AA426" i="12"/>
  <c r="AC299" i="12"/>
  <c r="AD299" i="12" s="1"/>
  <c r="Z205" i="12"/>
  <c r="AA205" i="12"/>
  <c r="AC211" i="12"/>
  <c r="AD211" i="12" s="1"/>
  <c r="AA280" i="12"/>
  <c r="Z280" i="12"/>
  <c r="AA266" i="12"/>
  <c r="Z266" i="12"/>
  <c r="Z499" i="12"/>
  <c r="AA499" i="12"/>
  <c r="AA181" i="12"/>
  <c r="Z181" i="12"/>
  <c r="AA366" i="12"/>
  <c r="Z366" i="12"/>
  <c r="Z187" i="12"/>
  <c r="AA187" i="12"/>
  <c r="Z327" i="12"/>
  <c r="AA327" i="12"/>
  <c r="AA497" i="12"/>
  <c r="Z497" i="12"/>
  <c r="AA329" i="12"/>
  <c r="Z329" i="12"/>
  <c r="Z471" i="12"/>
  <c r="AA471" i="12"/>
  <c r="AA184" i="12"/>
  <c r="Z184" i="12"/>
  <c r="Z423" i="12"/>
  <c r="AA423" i="12"/>
  <c r="AA418" i="12"/>
  <c r="Z418" i="12"/>
  <c r="Z435" i="12"/>
  <c r="AA435" i="12"/>
  <c r="AA655" i="12"/>
  <c r="Z655" i="12"/>
  <c r="Z602" i="12"/>
  <c r="AA602" i="12"/>
  <c r="AA364" i="12"/>
  <c r="Z364" i="12"/>
  <c r="Z464" i="12"/>
  <c r="AA464" i="12"/>
  <c r="AA749" i="12"/>
  <c r="Z749" i="12"/>
  <c r="AA701" i="12"/>
  <c r="Z701" i="12"/>
  <c r="Z427" i="12"/>
  <c r="AA427" i="12"/>
  <c r="Z580" i="12"/>
  <c r="AA580" i="12"/>
  <c r="Z648" i="12"/>
  <c r="AA648" i="12"/>
  <c r="Z574" i="12"/>
  <c r="AA574" i="12"/>
  <c r="AA700" i="12"/>
  <c r="Z700" i="12"/>
  <c r="AA891" i="12"/>
  <c r="Z891" i="12"/>
  <c r="Z813" i="12"/>
  <c r="AA813" i="12"/>
  <c r="AA916" i="12"/>
  <c r="Z916" i="12"/>
  <c r="AA935" i="12"/>
  <c r="Z935" i="12"/>
  <c r="Z906" i="12"/>
  <c r="AA906" i="12"/>
  <c r="AA732" i="12"/>
  <c r="Z732" i="12"/>
  <c r="Z505" i="12"/>
  <c r="AA505" i="12"/>
  <c r="Z541" i="12"/>
  <c r="AA541" i="12"/>
  <c r="AC178" i="12"/>
  <c r="AD178" i="12" s="1"/>
  <c r="AC277" i="12"/>
  <c r="AD277" i="12" s="1"/>
  <c r="AC141" i="12"/>
  <c r="AD141" i="12" s="1"/>
  <c r="AC207" i="12"/>
  <c r="AD207" i="12" s="1"/>
  <c r="Z261" i="12"/>
  <c r="AA261" i="12"/>
  <c r="AC488" i="12"/>
  <c r="AD488" i="12" s="1"/>
  <c r="AC471" i="12"/>
  <c r="AD471" i="12" s="1"/>
  <c r="AA324" i="12"/>
  <c r="Z324" i="12"/>
  <c r="Z194" i="12"/>
  <c r="AA194" i="12"/>
  <c r="AA687" i="12"/>
  <c r="Z687" i="12"/>
  <c r="AA241" i="12"/>
  <c r="Z241" i="12"/>
  <c r="AA641" i="12"/>
  <c r="Z641" i="12"/>
  <c r="AA232" i="12"/>
  <c r="Z232" i="12"/>
  <c r="Z466" i="12"/>
  <c r="AA466" i="12"/>
  <c r="AA600" i="12"/>
  <c r="Z600" i="12"/>
  <c r="Z311" i="12"/>
  <c r="AA311" i="12"/>
  <c r="Z419" i="12"/>
  <c r="AA419" i="12"/>
  <c r="AA290" i="12"/>
  <c r="Z290" i="12"/>
  <c r="AA399" i="12"/>
  <c r="Z399" i="12"/>
  <c r="AA283" i="12"/>
  <c r="Z283" i="12"/>
  <c r="AA681" i="12"/>
  <c r="Z681" i="12"/>
  <c r="AA716" i="12"/>
  <c r="Z716" i="12"/>
  <c r="Z673" i="12"/>
  <c r="AA673" i="12"/>
  <c r="AA417" i="12"/>
  <c r="Z417" i="12"/>
  <c r="AA482" i="12"/>
  <c r="Z482" i="12"/>
  <c r="AA582" i="12"/>
  <c r="Z582" i="12"/>
  <c r="Z559" i="12"/>
  <c r="AA559" i="12"/>
  <c r="Z317" i="12"/>
  <c r="AA317" i="12"/>
  <c r="AA579" i="12"/>
  <c r="Z579" i="12"/>
  <c r="Z617" i="12"/>
  <c r="AA617" i="12"/>
  <c r="AA691" i="12"/>
  <c r="Z691" i="12"/>
  <c r="Z692" i="12"/>
  <c r="AA692" i="12"/>
  <c r="AA851" i="12"/>
  <c r="Z851" i="12"/>
  <c r="Z722" i="12"/>
  <c r="AA722" i="12"/>
  <c r="AA872" i="12"/>
  <c r="Z872" i="12"/>
  <c r="AA805" i="12"/>
  <c r="Z805" i="12"/>
  <c r="Z717" i="12"/>
  <c r="AA717" i="12"/>
  <c r="AA706" i="12"/>
  <c r="Z706" i="12"/>
  <c r="Z601" i="12"/>
  <c r="AA601" i="12"/>
  <c r="AA662" i="12"/>
  <c r="Z662" i="12"/>
  <c r="AA860" i="12"/>
  <c r="Z860" i="12"/>
  <c r="Z881" i="12"/>
  <c r="AA881" i="12"/>
  <c r="AA822" i="12"/>
  <c r="Z822" i="12"/>
  <c r="Z834" i="12"/>
  <c r="AA834" i="12"/>
  <c r="AA925" i="12"/>
  <c r="Z925" i="12"/>
  <c r="AA1013" i="12"/>
  <c r="Z1013" i="12"/>
  <c r="Z970" i="12"/>
  <c r="AA970" i="12"/>
  <c r="AA909" i="12"/>
  <c r="Z909" i="12"/>
  <c r="AA917" i="12"/>
  <c r="Z917" i="12"/>
  <c r="AA846" i="12"/>
  <c r="Z846" i="12"/>
  <c r="Z1107" i="12"/>
  <c r="AA1107" i="12"/>
  <c r="Z951" i="12"/>
  <c r="AA951" i="12"/>
  <c r="Z1175" i="12"/>
  <c r="AA1175" i="12"/>
  <c r="Z1293" i="12"/>
  <c r="AA1293" i="12"/>
  <c r="Z1117" i="12"/>
  <c r="AA1117" i="12"/>
  <c r="AA1075" i="12"/>
  <c r="Z1075" i="12"/>
  <c r="AA1193" i="12"/>
  <c r="Z1193" i="12"/>
  <c r="AA1133" i="12"/>
  <c r="Z1133" i="12"/>
  <c r="Z1089" i="12"/>
  <c r="AA1089" i="12"/>
  <c r="Z1152" i="12"/>
  <c r="AA1152" i="12"/>
  <c r="Z1125" i="12"/>
  <c r="AA1125" i="12"/>
  <c r="Z1181" i="12"/>
  <c r="AA1181" i="12"/>
  <c r="AA998" i="12"/>
  <c r="Z998" i="12"/>
  <c r="Z1346" i="12"/>
  <c r="AA1346" i="12"/>
  <c r="AA971" i="12"/>
  <c r="Z971" i="12"/>
  <c r="Z1141" i="12"/>
  <c r="AA1141" i="12"/>
  <c r="AC459" i="12"/>
  <c r="AD459" i="12" s="1"/>
  <c r="AA151" i="12"/>
  <c r="Z151" i="12"/>
  <c r="AC225" i="12"/>
  <c r="AD225" i="12" s="1"/>
  <c r="AC174" i="12"/>
  <c r="AD174" i="12" s="1"/>
  <c r="AC411" i="12"/>
  <c r="AD411" i="12" s="1"/>
  <c r="AA210" i="12"/>
  <c r="Z210" i="12"/>
  <c r="AA258" i="12"/>
  <c r="Z258" i="12"/>
  <c r="Z218" i="12"/>
  <c r="AA218" i="12"/>
  <c r="Z308" i="12"/>
  <c r="AA308" i="12"/>
  <c r="AA200" i="12"/>
  <c r="Z200" i="12"/>
  <c r="AA597" i="12"/>
  <c r="Z597" i="12"/>
  <c r="Z400" i="12"/>
  <c r="AA400" i="12"/>
  <c r="Z472" i="12"/>
  <c r="AA472" i="12"/>
  <c r="Z460" i="12"/>
  <c r="AA460" i="12"/>
  <c r="Z401" i="12"/>
  <c r="AA401" i="12"/>
  <c r="Z294" i="12"/>
  <c r="AA294" i="12"/>
  <c r="AA494" i="12"/>
  <c r="Z494" i="12"/>
  <c r="AA436" i="12"/>
  <c r="Z436" i="12"/>
  <c r="Z225" i="12"/>
  <c r="AA225" i="12"/>
  <c r="Z363" i="12"/>
  <c r="AA363" i="12"/>
  <c r="Z519" i="12"/>
  <c r="AA519" i="12"/>
  <c r="AA669" i="12"/>
  <c r="Z669" i="12"/>
  <c r="AC188" i="12"/>
  <c r="AD188" i="12" s="1"/>
  <c r="AC182" i="12"/>
  <c r="AD182" i="12" s="1"/>
  <c r="AC172" i="12"/>
  <c r="AD172" i="12" s="1"/>
  <c r="AC185" i="12"/>
  <c r="AD185" i="12" s="1"/>
  <c r="AC484" i="12"/>
  <c r="AD484" i="12" s="1"/>
  <c r="AC651" i="12"/>
  <c r="AD651" i="12" s="1"/>
  <c r="AA140" i="12"/>
  <c r="Z140" i="12"/>
  <c r="AA150" i="12"/>
  <c r="Z150" i="12"/>
  <c r="AC202" i="12"/>
  <c r="AD202" i="12" s="1"/>
  <c r="AC419" i="12"/>
  <c r="AD419" i="12" s="1"/>
  <c r="AC251" i="12"/>
  <c r="AD251" i="12" s="1"/>
  <c r="Z259" i="12"/>
  <c r="AA259" i="12"/>
  <c r="AA160" i="12"/>
  <c r="Z160" i="12"/>
  <c r="AA462" i="12"/>
  <c r="Z462" i="12"/>
  <c r="Z467" i="12"/>
  <c r="AA467" i="12"/>
  <c r="Z485" i="12"/>
  <c r="AA485" i="12"/>
  <c r="AA432" i="12"/>
  <c r="Z432" i="12"/>
  <c r="AA413" i="12"/>
  <c r="Z413" i="12"/>
  <c r="AA383" i="12"/>
  <c r="Z383" i="12"/>
  <c r="AA313" i="12"/>
  <c r="Z313" i="12"/>
  <c r="AC195" i="12"/>
  <c r="AD195" i="12" s="1"/>
  <c r="AC520" i="12"/>
  <c r="AD520" i="12" s="1"/>
  <c r="AC382" i="12"/>
  <c r="AD382" i="12" s="1"/>
  <c r="AC379" i="12"/>
  <c r="AD379" i="12" s="1"/>
  <c r="AC499" i="12"/>
  <c r="AD499" i="12" s="1"/>
  <c r="AC805" i="12"/>
  <c r="AD805" i="12" s="1"/>
  <c r="AC791" i="12"/>
  <c r="AD791" i="12" s="1"/>
  <c r="AC967" i="12"/>
  <c r="AD967" i="12" s="1"/>
  <c r="AC1180" i="12"/>
  <c r="AD1180" i="12" s="1"/>
  <c r="AC1475" i="12"/>
  <c r="AD1475" i="12" s="1"/>
  <c r="Z146" i="12"/>
  <c r="AA146" i="12"/>
  <c r="AA223" i="12"/>
  <c r="Z223" i="12"/>
  <c r="AC197" i="12"/>
  <c r="AD197" i="12" s="1"/>
  <c r="AC319" i="12"/>
  <c r="AD319" i="12" s="1"/>
  <c r="AC142" i="12"/>
  <c r="AD142" i="12" s="1"/>
  <c r="AC362" i="12"/>
  <c r="AD362" i="12" s="1"/>
  <c r="AC244" i="12"/>
  <c r="AD244" i="12" s="1"/>
  <c r="AC425" i="12"/>
  <c r="AD425" i="12" s="1"/>
  <c r="AC158" i="12"/>
  <c r="AD158" i="12" s="1"/>
  <c r="AC263" i="12"/>
  <c r="AD263" i="12" s="1"/>
  <c r="AC380" i="12"/>
  <c r="AD380" i="12" s="1"/>
  <c r="AC467" i="12"/>
  <c r="AD467" i="12" s="1"/>
  <c r="AC179" i="12"/>
  <c r="AD179" i="12" s="1"/>
  <c r="AC180" i="12"/>
  <c r="AD180" i="12" s="1"/>
  <c r="AC237" i="12"/>
  <c r="AD237" i="12" s="1"/>
  <c r="AC432" i="12"/>
  <c r="AD432" i="12" s="1"/>
  <c r="AC437" i="12"/>
  <c r="AD437" i="12" s="1"/>
  <c r="AC672" i="12"/>
  <c r="AD672" i="12" s="1"/>
  <c r="AC528" i="12"/>
  <c r="AD528" i="12" s="1"/>
  <c r="AC681" i="12"/>
  <c r="AD681" i="12" s="1"/>
  <c r="AC1031" i="12"/>
  <c r="AD1031" i="12" s="1"/>
  <c r="AC1084" i="12"/>
  <c r="AD1084" i="12" s="1"/>
  <c r="AA444" i="12"/>
  <c r="Z444" i="12"/>
  <c r="AA183" i="12"/>
  <c r="Z183" i="12"/>
  <c r="Z284" i="12"/>
  <c r="AA284" i="12"/>
  <c r="AC198" i="12"/>
  <c r="AD198" i="12" s="1"/>
  <c r="Z449" i="12"/>
  <c r="AA449" i="12"/>
  <c r="Z342" i="12"/>
  <c r="AA342" i="12"/>
  <c r="AA370" i="12"/>
  <c r="Z370" i="12"/>
  <c r="Z302" i="12"/>
  <c r="AA302" i="12"/>
  <c r="Z459" i="12"/>
  <c r="AA459" i="12"/>
  <c r="Z433" i="12"/>
  <c r="AA433" i="12"/>
  <c r="AA295" i="12"/>
  <c r="Z295" i="12"/>
  <c r="AA198" i="12"/>
  <c r="Z198" i="12"/>
  <c r="Z448" i="12"/>
  <c r="AA448" i="12"/>
  <c r="AA300" i="12"/>
  <c r="Z300" i="12"/>
  <c r="Z445" i="12"/>
  <c r="AA445" i="12"/>
  <c r="Z630" i="12"/>
  <c r="AA630" i="12"/>
  <c r="Z293" i="12"/>
  <c r="AA293" i="12"/>
  <c r="Z657" i="12"/>
  <c r="AA657" i="12"/>
  <c r="AA522" i="12"/>
  <c r="Z522" i="12"/>
  <c r="Z524" i="12"/>
  <c r="AA524" i="12"/>
  <c r="AA646" i="12"/>
  <c r="Z646" i="12"/>
  <c r="Z508" i="12"/>
  <c r="AA508" i="12"/>
  <c r="AA353" i="12"/>
  <c r="Z353" i="12"/>
  <c r="Z296" i="12"/>
  <c r="AA296" i="12"/>
  <c r="Z588" i="12"/>
  <c r="AA588" i="12"/>
  <c r="Z563" i="12"/>
  <c r="AA563" i="12"/>
  <c r="AA347" i="12"/>
  <c r="Z347" i="12"/>
  <c r="Z410" i="12"/>
  <c r="AA410" i="12"/>
  <c r="AA647" i="12"/>
  <c r="Z647" i="12"/>
  <c r="Z663" i="12"/>
  <c r="AA663" i="12"/>
  <c r="AA745" i="12"/>
  <c r="Z745" i="12"/>
  <c r="AA613" i="12"/>
  <c r="Z613" i="12"/>
  <c r="Z762" i="12"/>
  <c r="AA762" i="12"/>
  <c r="AA756" i="12"/>
  <c r="Z756" i="12"/>
  <c r="AA723" i="12"/>
  <c r="Z723" i="12"/>
  <c r="Z587" i="12"/>
  <c r="AA587" i="12"/>
  <c r="Z778" i="12"/>
  <c r="AA778" i="12"/>
  <c r="Z592" i="12"/>
  <c r="AA592" i="12"/>
  <c r="AA928" i="12"/>
  <c r="Z928" i="12"/>
  <c r="Z619" i="12"/>
  <c r="AA619" i="12"/>
  <c r="Z719" i="12"/>
  <c r="AA719" i="12"/>
  <c r="Z775" i="12"/>
  <c r="AA775" i="12"/>
  <c r="AA725" i="12"/>
  <c r="Z725" i="12"/>
  <c r="Z991" i="12"/>
  <c r="AA991" i="12"/>
  <c r="Z996" i="12"/>
  <c r="AA996" i="12"/>
  <c r="Z957" i="12"/>
  <c r="AA957" i="12"/>
  <c r="AA938" i="12"/>
  <c r="Z938" i="12"/>
  <c r="Z879" i="12"/>
  <c r="AA879" i="12"/>
  <c r="AA1214" i="12"/>
  <c r="Z1214" i="12"/>
  <c r="Z882" i="12"/>
  <c r="AA882" i="12"/>
  <c r="AA771" i="12"/>
  <c r="Z771" i="12"/>
  <c r="AA954" i="12"/>
  <c r="Z954" i="12"/>
  <c r="Z1202" i="12"/>
  <c r="AA1202" i="12"/>
  <c r="AC189" i="12"/>
  <c r="AD189" i="12" s="1"/>
  <c r="AC173" i="12"/>
  <c r="AD173" i="12" s="1"/>
  <c r="AC407" i="12"/>
  <c r="AD407" i="12" s="1"/>
  <c r="AC768" i="12"/>
  <c r="AD768" i="12" s="1"/>
  <c r="AC3888" i="12"/>
  <c r="AD3888" i="12" s="1"/>
  <c r="AA389" i="12"/>
  <c r="Z389" i="12"/>
  <c r="AC222" i="12"/>
  <c r="AD222" i="12" s="1"/>
  <c r="Z385" i="12"/>
  <c r="AA385" i="12"/>
  <c r="AC469" i="12"/>
  <c r="AD469" i="12" s="1"/>
  <c r="AC135" i="12"/>
  <c r="AD135" i="12" s="1"/>
  <c r="AC392" i="12"/>
  <c r="AD392" i="12" s="1"/>
  <c r="AC576" i="12"/>
  <c r="AD576" i="12" s="1"/>
  <c r="AC229" i="12"/>
  <c r="AD229" i="12" s="1"/>
  <c r="AC385" i="12"/>
  <c r="AD385" i="12" s="1"/>
  <c r="AC196" i="12"/>
  <c r="AD196" i="12" s="1"/>
  <c r="AA375" i="12"/>
  <c r="Z375" i="12"/>
  <c r="Z204" i="12"/>
  <c r="AA204" i="12"/>
  <c r="Z306" i="12"/>
  <c r="AA306" i="12"/>
  <c r="Z316" i="12"/>
  <c r="AA316" i="12"/>
  <c r="Z475" i="12"/>
  <c r="AA475" i="12"/>
  <c r="AA905" i="12"/>
  <c r="Z905" i="12"/>
  <c r="AA348" i="12"/>
  <c r="Z348" i="12"/>
  <c r="AA402" i="12"/>
  <c r="Z402" i="12"/>
  <c r="AA384" i="12"/>
  <c r="Z384" i="12"/>
  <c r="Z429" i="12"/>
  <c r="AA429" i="12"/>
  <c r="AA388" i="12"/>
  <c r="Z388" i="12"/>
  <c r="Z553" i="12"/>
  <c r="AA553" i="12"/>
  <c r="AA789" i="12"/>
  <c r="Z789" i="12"/>
  <c r="AC270" i="12"/>
  <c r="AD270" i="12" s="1"/>
  <c r="AA343" i="12"/>
  <c r="Z343" i="12"/>
  <c r="Z157" i="12"/>
  <c r="AA157" i="12"/>
  <c r="AC239" i="12"/>
  <c r="AD239" i="12" s="1"/>
  <c r="AA315" i="12"/>
  <c r="Z315" i="12"/>
  <c r="AC152" i="12"/>
  <c r="AD152" i="12" s="1"/>
  <c r="AC445" i="12"/>
  <c r="AD445" i="12" s="1"/>
  <c r="AC254" i="12"/>
  <c r="AD254" i="12" s="1"/>
  <c r="AC359" i="12"/>
  <c r="AD359" i="12" s="1"/>
  <c r="AC281" i="12"/>
  <c r="AD281" i="12" s="1"/>
  <c r="AC151" i="12"/>
  <c r="AD151" i="12" s="1"/>
  <c r="AA145" i="12"/>
  <c r="Z145" i="12"/>
  <c r="AC255" i="12"/>
  <c r="AD255" i="12" s="1"/>
  <c r="AC612" i="12"/>
  <c r="AD612" i="12" s="1"/>
  <c r="AC284" i="12"/>
  <c r="AD284" i="12" s="1"/>
  <c r="AC249" i="12"/>
  <c r="AD249" i="12" s="1"/>
  <c r="Z222" i="12"/>
  <c r="AA222" i="12"/>
  <c r="AC291" i="12"/>
  <c r="AD291" i="12" s="1"/>
  <c r="AC622" i="12"/>
  <c r="AD622" i="12" s="1"/>
  <c r="Z382" i="12"/>
  <c r="AA382" i="12"/>
  <c r="AA411" i="12"/>
  <c r="Z411" i="12"/>
  <c r="Z292" i="12"/>
  <c r="AA292" i="12"/>
  <c r="Z173" i="12"/>
  <c r="AA173" i="12"/>
  <c r="AA481" i="12"/>
  <c r="Z481" i="12"/>
  <c r="AA144" i="12"/>
  <c r="Z144" i="12"/>
  <c r="AA361" i="12"/>
  <c r="Z361" i="12"/>
  <c r="AA480" i="12"/>
  <c r="Z480" i="12"/>
  <c r="Z407" i="12"/>
  <c r="AA407" i="12"/>
  <c r="AA167" i="12"/>
  <c r="Z167" i="12"/>
  <c r="AA414" i="12"/>
  <c r="Z414" i="12"/>
  <c r="Z800" i="12"/>
  <c r="AA800" i="12"/>
  <c r="AA671" i="12"/>
  <c r="Z671" i="12"/>
  <c r="AA554" i="12"/>
  <c r="Z554" i="12"/>
  <c r="AA689" i="12"/>
  <c r="Z689" i="12"/>
  <c r="Z575" i="12"/>
  <c r="AA575" i="12"/>
  <c r="Z391" i="12"/>
  <c r="AA391" i="12"/>
  <c r="Z695" i="12"/>
  <c r="AA695" i="12"/>
  <c r="Z565" i="12"/>
  <c r="AA565" i="12"/>
  <c r="AA606" i="12"/>
  <c r="Z606" i="12"/>
  <c r="Z495" i="12"/>
  <c r="AA495" i="12"/>
  <c r="Z299" i="12"/>
  <c r="AA299" i="12"/>
  <c r="Z484" i="12"/>
  <c r="AA484" i="12"/>
  <c r="AA515" i="12"/>
  <c r="Z515" i="12"/>
  <c r="Z755" i="12"/>
  <c r="AA755" i="12"/>
  <c r="Z589" i="12"/>
  <c r="AA589" i="12"/>
  <c r="AA542" i="12"/>
  <c r="Z542" i="12"/>
  <c r="Z678" i="12"/>
  <c r="AA678" i="12"/>
  <c r="AA639" i="12"/>
  <c r="Z639" i="12"/>
  <c r="Z677" i="12"/>
  <c r="AA677" i="12"/>
  <c r="AA842" i="12"/>
  <c r="Z842" i="12"/>
  <c r="Z709" i="12"/>
  <c r="AA709" i="12"/>
  <c r="Z635" i="12"/>
  <c r="AA635" i="12"/>
  <c r="Z857" i="12"/>
  <c r="AA857" i="12"/>
  <c r="AA788" i="12"/>
  <c r="Z788" i="12"/>
  <c r="AA683" i="12"/>
  <c r="Z683" i="12"/>
  <c r="AA838" i="12"/>
  <c r="Z838" i="12"/>
  <c r="AA962" i="12"/>
  <c r="Z962" i="12"/>
  <c r="Z986" i="12"/>
  <c r="AA986" i="12"/>
  <c r="Z799" i="12"/>
  <c r="AA799" i="12"/>
  <c r="AA714" i="12"/>
  <c r="Z714" i="12"/>
  <c r="AA1028" i="12"/>
  <c r="Z1028" i="12"/>
  <c r="Z1059" i="12"/>
  <c r="AA1059" i="12"/>
  <c r="Z953" i="12"/>
  <c r="AA953" i="12"/>
  <c r="Z743" i="12"/>
  <c r="AA743" i="12"/>
  <c r="Z844" i="12"/>
  <c r="AA844" i="12"/>
  <c r="AA729" i="12"/>
  <c r="Z729" i="12"/>
  <c r="Z733" i="12"/>
  <c r="AA733" i="12"/>
  <c r="AA1128" i="12"/>
  <c r="Z1128" i="12"/>
  <c r="Z1194" i="12"/>
  <c r="AA1194" i="12"/>
  <c r="Z1182" i="12"/>
  <c r="AA1182" i="12"/>
  <c r="AA1239" i="12"/>
  <c r="Z1239" i="12"/>
  <c r="AC210" i="12"/>
  <c r="AD210" i="12" s="1"/>
  <c r="AC209" i="12"/>
  <c r="AD209" i="12" s="1"/>
  <c r="AC293" i="12"/>
  <c r="AD293" i="12" s="1"/>
  <c r="AC176" i="12"/>
  <c r="AD176" i="12" s="1"/>
  <c r="AC175" i="12"/>
  <c r="AD175" i="12" s="1"/>
  <c r="AA215" i="12"/>
  <c r="Z215" i="12"/>
  <c r="Z153" i="12"/>
  <c r="AA153" i="12"/>
  <c r="AA309" i="12"/>
  <c r="Z309" i="12"/>
  <c r="Z520" i="12"/>
  <c r="AA520" i="12"/>
  <c r="Z312" i="12"/>
  <c r="AA312" i="12"/>
  <c r="AA233" i="12"/>
  <c r="Z233" i="12"/>
  <c r="AA337" i="12"/>
  <c r="Z337" i="12"/>
  <c r="AA332" i="12"/>
  <c r="Z332" i="12"/>
  <c r="Z412" i="12"/>
  <c r="AA412" i="12"/>
  <c r="AA596" i="12"/>
  <c r="Z596" i="12"/>
  <c r="AA275" i="12"/>
  <c r="Z275" i="12"/>
  <c r="Z362" i="12"/>
  <c r="AA362" i="12"/>
  <c r="AA569" i="12"/>
  <c r="Z569" i="12"/>
  <c r="Z310" i="12"/>
  <c r="AA310" i="12"/>
  <c r="AA612" i="12"/>
  <c r="Z612" i="12"/>
  <c r="AA682" i="12"/>
  <c r="Z682" i="12"/>
  <c r="Z548" i="12"/>
  <c r="AA548" i="12"/>
  <c r="Z301" i="12"/>
  <c r="AA301" i="12"/>
  <c r="Z463" i="12"/>
  <c r="AA463" i="12"/>
  <c r="AA304" i="12"/>
  <c r="Z304" i="12"/>
  <c r="AA758" i="12"/>
  <c r="Z758" i="12"/>
  <c r="AA368" i="12"/>
  <c r="Z368" i="12"/>
  <c r="Z489" i="12"/>
  <c r="AA489" i="12"/>
  <c r="Z409" i="12"/>
  <c r="AA409" i="12"/>
  <c r="Z512" i="12"/>
  <c r="AA512" i="12"/>
  <c r="Z514" i="12"/>
  <c r="AA514" i="12"/>
  <c r="AA457" i="12"/>
  <c r="Z457" i="12"/>
  <c r="Z885" i="12"/>
  <c r="AA885" i="12"/>
  <c r="AA670" i="12"/>
  <c r="Z670" i="12"/>
  <c r="Z513" i="12"/>
  <c r="AA513" i="12"/>
  <c r="Z667" i="12"/>
  <c r="AA667" i="12"/>
  <c r="AA924" i="12"/>
  <c r="Z924" i="12"/>
  <c r="AA840" i="12"/>
  <c r="Z840" i="12"/>
  <c r="Z573" i="12"/>
  <c r="AA573" i="12"/>
  <c r="AA608" i="12"/>
  <c r="Z608" i="12"/>
  <c r="AA911" i="12"/>
  <c r="Z911" i="12"/>
  <c r="Z808" i="12"/>
  <c r="AA808" i="12"/>
  <c r="Z703" i="12"/>
  <c r="AA703" i="12"/>
  <c r="AA910" i="12"/>
  <c r="Z910" i="12"/>
  <c r="Z989" i="12"/>
  <c r="AA989" i="12"/>
  <c r="Z988" i="12"/>
  <c r="AA988" i="12"/>
  <c r="AA783" i="12"/>
  <c r="Z783" i="12"/>
  <c r="AA854" i="12"/>
  <c r="Z854" i="12"/>
  <c r="Z782" i="12"/>
  <c r="AA782" i="12"/>
  <c r="Z1088" i="12"/>
  <c r="AA1088" i="12"/>
  <c r="AA950" i="12"/>
  <c r="Z950" i="12"/>
  <c r="AA804" i="12"/>
  <c r="Z804" i="12"/>
  <c r="Z1002" i="12"/>
  <c r="AA1002" i="12"/>
  <c r="Z908" i="12"/>
  <c r="AA908" i="12"/>
  <c r="Z767" i="12"/>
  <c r="AA767" i="12"/>
  <c r="Z1015" i="12"/>
  <c r="AA1015" i="12"/>
  <c r="AA1129" i="12"/>
  <c r="Z1129" i="12"/>
  <c r="AA1249" i="12"/>
  <c r="Z1249" i="12"/>
  <c r="AA1285" i="12"/>
  <c r="Z1285" i="12"/>
  <c r="AA1021" i="12"/>
  <c r="Z1021" i="12"/>
  <c r="AA1142" i="12"/>
  <c r="Z1142" i="12"/>
  <c r="Z1206" i="12"/>
  <c r="AA1206" i="12"/>
  <c r="Z1051" i="12"/>
  <c r="AA1051" i="12"/>
  <c r="AA1097" i="12"/>
  <c r="Z1097" i="12"/>
  <c r="Z1160" i="12"/>
  <c r="AA1160" i="12"/>
  <c r="AA1150" i="12"/>
  <c r="Z1150" i="12"/>
  <c r="AA1011" i="12"/>
  <c r="Z1011" i="12"/>
  <c r="AA1029" i="12"/>
  <c r="Z1029" i="12"/>
  <c r="AA1155" i="12"/>
  <c r="Z1155" i="12"/>
  <c r="Z1207" i="12"/>
  <c r="AA1207" i="12"/>
  <c r="AA1406" i="12"/>
  <c r="Z1406" i="12"/>
  <c r="Z1426" i="12"/>
  <c r="AA1426" i="12"/>
  <c r="Z1520" i="12"/>
  <c r="AA1520" i="12"/>
  <c r="AA1527" i="12"/>
  <c r="Z1527" i="12"/>
  <c r="Z1583" i="12"/>
  <c r="AA1583" i="12"/>
  <c r="AA1377" i="12"/>
  <c r="Z1377" i="12"/>
  <c r="AA1290" i="12"/>
  <c r="Z1290" i="12"/>
  <c r="AA1434" i="12"/>
  <c r="Z1434" i="12"/>
  <c r="Z1259" i="12"/>
  <c r="AA1259" i="12"/>
  <c r="AA1582" i="12"/>
  <c r="Z1582" i="12"/>
  <c r="Z1560" i="12"/>
  <c r="AA1560" i="12"/>
  <c r="Z1151" i="12"/>
  <c r="AA1151" i="12"/>
  <c r="Z1474" i="12"/>
  <c r="AA1474" i="12"/>
  <c r="AA1628" i="12"/>
  <c r="Z1628" i="12"/>
  <c r="AA1667" i="12"/>
  <c r="Z1667" i="12"/>
  <c r="Z1469" i="12"/>
  <c r="AA1469" i="12"/>
  <c r="AA1673" i="12"/>
  <c r="Z1673" i="12"/>
  <c r="Z1514" i="12"/>
  <c r="AA1514" i="12"/>
  <c r="AA1375" i="12"/>
  <c r="Z1375" i="12"/>
  <c r="Z1693" i="12"/>
  <c r="AA1693" i="12"/>
  <c r="AA1525" i="12"/>
  <c r="Z1525" i="12"/>
  <c r="Z1787" i="12"/>
  <c r="AA1787" i="12"/>
  <c r="AA1458" i="12"/>
  <c r="Z1458" i="12"/>
  <c r="AA1522" i="12"/>
  <c r="Z1522" i="12"/>
  <c r="AA1658" i="12"/>
  <c r="Z1658" i="12"/>
  <c r="Z1721" i="12"/>
  <c r="AA1721" i="12"/>
  <c r="Z1625" i="12"/>
  <c r="AA1625" i="12"/>
  <c r="AA1769" i="12"/>
  <c r="Z1769" i="12"/>
  <c r="AA1685" i="12"/>
  <c r="Z1685" i="12"/>
  <c r="Z1754" i="12"/>
  <c r="AA1754" i="12"/>
  <c r="AA1677" i="12"/>
  <c r="Z1677" i="12"/>
  <c r="AA1669" i="12"/>
  <c r="Z1669" i="12"/>
  <c r="Z1934" i="12"/>
  <c r="AA1934" i="12"/>
  <c r="Z365" i="12"/>
  <c r="AA365" i="12"/>
  <c r="Z135" i="12"/>
  <c r="AA135" i="12"/>
  <c r="AC208" i="12"/>
  <c r="AD208" i="12" s="1"/>
  <c r="AC220" i="12"/>
  <c r="AD220" i="12" s="1"/>
  <c r="AC340" i="12"/>
  <c r="AD340" i="12" s="1"/>
  <c r="AC217" i="12"/>
  <c r="AD217" i="12" s="1"/>
  <c r="AC372" i="12"/>
  <c r="AD372" i="12" s="1"/>
  <c r="AC204" i="12"/>
  <c r="AD204" i="12" s="1"/>
  <c r="AA393" i="12"/>
  <c r="Z393" i="12"/>
  <c r="Z465" i="12"/>
  <c r="AA465" i="12"/>
  <c r="AA390" i="12"/>
  <c r="Z390" i="12"/>
  <c r="AA320" i="12"/>
  <c r="Z320" i="12"/>
  <c r="AA523" i="12"/>
  <c r="Z523" i="12"/>
  <c r="AA196" i="12"/>
  <c r="Z196" i="12"/>
  <c r="AA243" i="12"/>
  <c r="Z243" i="12"/>
  <c r="Z478" i="12"/>
  <c r="AA478" i="12"/>
  <c r="Z408" i="12"/>
  <c r="AA408" i="12"/>
  <c r="Z590" i="12"/>
  <c r="AA590" i="12"/>
  <c r="AA420" i="12"/>
  <c r="Z420" i="12"/>
  <c r="AA810" i="12"/>
  <c r="Z810" i="12"/>
  <c r="AA614" i="12"/>
  <c r="Z614" i="12"/>
  <c r="AA507" i="12"/>
  <c r="Z507" i="12"/>
  <c r="Z704" i="12"/>
  <c r="AA704" i="12"/>
  <c r="AA443" i="12"/>
  <c r="Z443" i="12"/>
  <c r="AA386" i="12"/>
  <c r="Z386" i="12"/>
  <c r="AA502" i="12"/>
  <c r="Z502" i="12"/>
  <c r="Z652" i="12"/>
  <c r="AA652" i="12"/>
  <c r="Z626" i="12"/>
  <c r="AA626" i="12"/>
  <c r="Z500" i="12"/>
  <c r="AA500" i="12"/>
  <c r="AA461" i="12"/>
  <c r="Z461" i="12"/>
  <c r="Z521" i="12"/>
  <c r="AA521" i="12"/>
  <c r="AA526" i="12"/>
  <c r="Z526" i="12"/>
  <c r="Z415" i="12"/>
  <c r="AA415" i="12"/>
  <c r="Z781" i="12"/>
  <c r="AA781" i="12"/>
  <c r="Z738" i="12"/>
  <c r="AA738" i="12"/>
  <c r="Z832" i="12"/>
  <c r="AA832" i="12"/>
  <c r="AA939" i="12"/>
  <c r="Z939" i="12"/>
  <c r="AA862" i="12"/>
  <c r="Z862" i="12"/>
  <c r="AA892" i="12"/>
  <c r="Z892" i="12"/>
  <c r="Z623" i="12"/>
  <c r="AA623" i="12"/>
  <c r="AA858" i="12"/>
  <c r="Z858" i="12"/>
  <c r="Z742" i="12"/>
  <c r="AA742" i="12"/>
  <c r="AA736" i="12"/>
  <c r="Z736" i="12"/>
  <c r="Z577" i="12"/>
  <c r="AA577" i="12"/>
  <c r="AA907" i="12"/>
  <c r="Z907" i="12"/>
  <c r="Z1110" i="12"/>
  <c r="AA1110" i="12"/>
  <c r="Z1066" i="12"/>
  <c r="AA1066" i="12"/>
  <c r="AA761" i="12"/>
  <c r="Z761" i="12"/>
  <c r="Z902" i="12"/>
  <c r="AA902" i="12"/>
  <c r="Z1126" i="12"/>
  <c r="AA1126" i="12"/>
  <c r="AA985" i="12"/>
  <c r="Z985" i="12"/>
  <c r="Z1219" i="12"/>
  <c r="AA1219" i="12"/>
  <c r="AA1188" i="12"/>
  <c r="Z1188" i="12"/>
  <c r="AA871" i="12"/>
  <c r="Z871" i="12"/>
  <c r="AA806" i="12"/>
  <c r="Z806" i="12"/>
  <c r="AA766" i="12"/>
  <c r="Z766" i="12"/>
  <c r="AA945" i="12"/>
  <c r="Z945" i="12"/>
  <c r="AA1047" i="12"/>
  <c r="Z1047" i="12"/>
  <c r="AA1228" i="12"/>
  <c r="Z1228" i="12"/>
  <c r="AA1161" i="12"/>
  <c r="Z1161" i="12"/>
  <c r="AA1357" i="12"/>
  <c r="Z1357" i="12"/>
  <c r="Z1156" i="12"/>
  <c r="AA1156" i="12"/>
  <c r="AA1144" i="12"/>
  <c r="Z1144" i="12"/>
  <c r="Z1344" i="12"/>
  <c r="AA1344" i="12"/>
  <c r="Z1177" i="12"/>
  <c r="AA1177" i="12"/>
  <c r="AA1165" i="12"/>
  <c r="Z1165" i="12"/>
  <c r="Z1060" i="12"/>
  <c r="AA1060" i="12"/>
  <c r="Z1455" i="12"/>
  <c r="AA1455" i="12"/>
  <c r="Z1094" i="12"/>
  <c r="AA1094" i="12"/>
  <c r="AA1212" i="12"/>
  <c r="Z1212" i="12"/>
  <c r="AA1062" i="12"/>
  <c r="Z1062" i="12"/>
  <c r="Z1231" i="12"/>
  <c r="AA1231" i="12"/>
  <c r="Z1402" i="12"/>
  <c r="AA1402" i="12"/>
  <c r="Z1388" i="12"/>
  <c r="AA1388" i="12"/>
  <c r="Z1448" i="12"/>
  <c r="AA1448" i="12"/>
  <c r="AA1409" i="12"/>
  <c r="Z1409" i="12"/>
  <c r="AA1576" i="12"/>
  <c r="Z1576" i="12"/>
  <c r="Z1353" i="12"/>
  <c r="AA1353" i="12"/>
  <c r="Z1337" i="12"/>
  <c r="AA1337" i="12"/>
  <c r="AA1311" i="12"/>
  <c r="Z1311" i="12"/>
  <c r="AA1379" i="12"/>
  <c r="Z1379" i="12"/>
  <c r="AA1546" i="12"/>
  <c r="Z1546" i="12"/>
  <c r="Z1298" i="12"/>
  <c r="AA1298" i="12"/>
  <c r="AA1575" i="12"/>
  <c r="Z1575" i="12"/>
  <c r="Z1507" i="12"/>
  <c r="AA1507" i="12"/>
  <c r="Z1554" i="12"/>
  <c r="AA1554" i="12"/>
  <c r="Z1559" i="12"/>
  <c r="AA1559" i="12"/>
  <c r="Z1606" i="12"/>
  <c r="AA1606" i="12"/>
  <c r="Z1456" i="12"/>
  <c r="AA1456" i="12"/>
  <c r="Z1418" i="12"/>
  <c r="AA1418" i="12"/>
  <c r="Z1591" i="12"/>
  <c r="AA1591" i="12"/>
  <c r="Z1513" i="12"/>
  <c r="AA1513" i="12"/>
  <c r="AA1656" i="12"/>
  <c r="Z1656" i="12"/>
  <c r="Z1674" i="12"/>
  <c r="AA1674" i="12"/>
  <c r="AA1701" i="12"/>
  <c r="Z1701" i="12"/>
  <c r="Z1668" i="12"/>
  <c r="AA1668" i="12"/>
  <c r="Z1782" i="12"/>
  <c r="AA1782" i="12"/>
  <c r="AA1651" i="12"/>
  <c r="Z1651" i="12"/>
  <c r="Z1822" i="12"/>
  <c r="AA1822" i="12"/>
  <c r="Z1608" i="12"/>
  <c r="AA1608" i="12"/>
  <c r="AA1715" i="12"/>
  <c r="Z1715" i="12"/>
  <c r="AA1764" i="12"/>
  <c r="Z1764" i="12"/>
  <c r="Z1678" i="12"/>
  <c r="AA1678" i="12"/>
  <c r="AA1845" i="12"/>
  <c r="Z1845" i="12"/>
  <c r="AA1921" i="12"/>
  <c r="Z1921" i="12"/>
  <c r="Z1884" i="12"/>
  <c r="AA1884" i="12"/>
  <c r="AA1852" i="12"/>
  <c r="Z1852" i="12"/>
  <c r="Z1925" i="12"/>
  <c r="AA1925" i="12"/>
  <c r="Z1992" i="12"/>
  <c r="AA1992" i="12"/>
  <c r="Z1767" i="12"/>
  <c r="AA1767" i="12"/>
  <c r="Z1922" i="12"/>
  <c r="AA1922" i="12"/>
  <c r="AA1919" i="12"/>
  <c r="Z1919" i="12"/>
  <c r="AA1909" i="12"/>
  <c r="Z1909" i="12"/>
  <c r="AA1858" i="12"/>
  <c r="Z1858" i="12"/>
  <c r="Z1937" i="12"/>
  <c r="AA1937" i="12"/>
  <c r="AA1731" i="12"/>
  <c r="Z1731" i="12"/>
  <c r="Z1998" i="12"/>
  <c r="AA1998" i="12"/>
  <c r="AA2099" i="12"/>
  <c r="Z2099" i="12"/>
  <c r="Z1979" i="12"/>
  <c r="AA1979" i="12"/>
  <c r="AA2059" i="12"/>
  <c r="Z2059" i="12"/>
  <c r="Z2040" i="12"/>
  <c r="AA2040" i="12"/>
  <c r="Z2113" i="12"/>
  <c r="AA2113" i="12"/>
  <c r="Z2105" i="12"/>
  <c r="AA2105" i="12"/>
  <c r="Z2120" i="12"/>
  <c r="AA2120" i="12"/>
  <c r="Z2145" i="12"/>
  <c r="AA2145" i="12"/>
  <c r="Z1988" i="12"/>
  <c r="AA1988" i="12"/>
  <c r="AA1968" i="12"/>
  <c r="Z1968" i="12"/>
  <c r="Z2254" i="12"/>
  <c r="AA2254" i="12"/>
  <c r="AA2229" i="12"/>
  <c r="Z2229" i="12"/>
  <c r="Z2297" i="12"/>
  <c r="AA2297" i="12"/>
  <c r="Z2244" i="12"/>
  <c r="AA2244" i="12"/>
  <c r="Z2371" i="12"/>
  <c r="AA2371" i="12"/>
  <c r="AA2281" i="12"/>
  <c r="Z2281" i="12"/>
  <c r="Z2083" i="12"/>
  <c r="AA2083" i="12"/>
  <c r="AA2269" i="12"/>
  <c r="Z2269" i="12"/>
  <c r="Z2218" i="12"/>
  <c r="AA2218" i="12"/>
  <c r="AA2393" i="12"/>
  <c r="Z2393" i="12"/>
  <c r="AA2479" i="12"/>
  <c r="Z2479" i="12"/>
  <c r="AA2327" i="12"/>
  <c r="Z2327" i="12"/>
  <c r="Z2340" i="12"/>
  <c r="AA2340" i="12"/>
  <c r="Z2275" i="12"/>
  <c r="AA2275" i="12"/>
  <c r="AA2386" i="12"/>
  <c r="Z2386" i="12"/>
  <c r="AA2466" i="12"/>
  <c r="Z2466" i="12"/>
  <c r="Z2427" i="12"/>
  <c r="AA2427" i="12"/>
  <c r="AA2488" i="12"/>
  <c r="Z2488" i="12"/>
  <c r="Z2468" i="12"/>
  <c r="AA2468" i="12"/>
  <c r="AA2476" i="12"/>
  <c r="Z2476" i="12"/>
  <c r="AA2557" i="12"/>
  <c r="Z2557" i="12"/>
  <c r="Z2606" i="12"/>
  <c r="AA2606" i="12"/>
  <c r="Z2510" i="12"/>
  <c r="AA2510" i="12"/>
  <c r="AA2513" i="12"/>
  <c r="Z2513" i="12"/>
  <c r="AA2554" i="12"/>
  <c r="Z2554" i="12"/>
  <c r="Z2536" i="12"/>
  <c r="AA2536" i="12"/>
  <c r="Z2712" i="12"/>
  <c r="AA2712" i="12"/>
  <c r="AA2582" i="12"/>
  <c r="Z2582" i="12"/>
  <c r="Z2670" i="12"/>
  <c r="AA2670" i="12"/>
  <c r="Z2473" i="12"/>
  <c r="AA2473" i="12"/>
  <c r="AA2663" i="12"/>
  <c r="Z2663" i="12"/>
  <c r="AA2721" i="12"/>
  <c r="Z2721" i="12"/>
  <c r="Z2697" i="12"/>
  <c r="AA2697" i="12"/>
  <c r="Z2744" i="12"/>
  <c r="AA2744" i="12"/>
  <c r="AA2683" i="12"/>
  <c r="Z2683" i="12"/>
  <c r="AA2734" i="12"/>
  <c r="Z2734" i="12"/>
  <c r="Z2711" i="12"/>
  <c r="AA2711" i="12"/>
  <c r="AA2789" i="12"/>
  <c r="Z2789" i="12"/>
  <c r="AA2842" i="12"/>
  <c r="Z2842" i="12"/>
  <c r="AA2771" i="12"/>
  <c r="Z2771" i="12"/>
  <c r="AA2855" i="12"/>
  <c r="Z2855" i="12"/>
  <c r="Z2794" i="12"/>
  <c r="AA2794" i="12"/>
  <c r="AA2869" i="12"/>
  <c r="Z2869" i="12"/>
  <c r="AA2857" i="12"/>
  <c r="Z2857" i="12"/>
  <c r="Z2778" i="12"/>
  <c r="AA2778" i="12"/>
  <c r="Z2767" i="12"/>
  <c r="AA2767" i="12"/>
  <c r="AA2910" i="12"/>
  <c r="Z2910" i="12"/>
  <c r="AA2877" i="12"/>
  <c r="Z2877" i="12"/>
  <c r="AA3111" i="12"/>
  <c r="Z3111" i="12"/>
  <c r="AA2905" i="12"/>
  <c r="Z2905" i="12"/>
  <c r="Z2917" i="12"/>
  <c r="AA2917" i="12"/>
  <c r="AA3081" i="12"/>
  <c r="Z3081" i="12"/>
  <c r="AA3075" i="12"/>
  <c r="Z3075" i="12"/>
  <c r="AA3128" i="12"/>
  <c r="Z3128" i="12"/>
  <c r="AA3036" i="12"/>
  <c r="Z3036" i="12"/>
  <c r="Z2951" i="12"/>
  <c r="AA2951" i="12"/>
  <c r="Z2957" i="12"/>
  <c r="AA2957" i="12"/>
  <c r="AA2938" i="12"/>
  <c r="Z2938" i="12"/>
  <c r="Z3251" i="12"/>
  <c r="AA3251" i="12"/>
  <c r="AA3150" i="12"/>
  <c r="Z3150" i="12"/>
  <c r="Z3238" i="12"/>
  <c r="AA3238" i="12"/>
  <c r="Z3351" i="12"/>
  <c r="AA3351" i="12"/>
  <c r="AA3275" i="12"/>
  <c r="Z3275" i="12"/>
  <c r="Z3408" i="12"/>
  <c r="AA3408" i="12"/>
  <c r="AA3199" i="12"/>
  <c r="Z3199" i="12"/>
  <c r="Z3297" i="12"/>
  <c r="AA3297" i="12"/>
  <c r="AA3339" i="12"/>
  <c r="Z3339" i="12"/>
  <c r="Z3388" i="12"/>
  <c r="AA3388" i="12"/>
  <c r="AA3249" i="12"/>
  <c r="Z3249" i="12"/>
  <c r="AA3290" i="12"/>
  <c r="Z3290" i="12"/>
  <c r="AA3316" i="12"/>
  <c r="Z3316" i="12"/>
  <c r="AA3148" i="12"/>
  <c r="Z3148" i="12"/>
  <c r="Z3234" i="12"/>
  <c r="AA3234" i="12"/>
  <c r="Z3161" i="12"/>
  <c r="AA3161" i="12"/>
  <c r="Z3270" i="12"/>
  <c r="AA3270" i="12"/>
  <c r="AA3209" i="12"/>
  <c r="Z3209" i="12"/>
  <c r="AA3603" i="12"/>
  <c r="Z3603" i="12"/>
  <c r="AA3522" i="12"/>
  <c r="Z3522" i="12"/>
  <c r="Z3536" i="12"/>
  <c r="AA3536" i="12"/>
  <c r="AA3494" i="12"/>
  <c r="Z3494" i="12"/>
  <c r="AA3406" i="12"/>
  <c r="Z3406" i="12"/>
  <c r="AA3459" i="12"/>
  <c r="Z3459" i="12"/>
  <c r="AA3441" i="12"/>
  <c r="Z3441" i="12"/>
  <c r="Z3444" i="12"/>
  <c r="AA3444" i="12"/>
  <c r="AA3553" i="12"/>
  <c r="Z3553" i="12"/>
  <c r="AA3502" i="12"/>
  <c r="Z3502" i="12"/>
  <c r="AA3367" i="12"/>
  <c r="Z3367" i="12"/>
  <c r="AA3440" i="12"/>
  <c r="Z3440" i="12"/>
  <c r="Z3547" i="12"/>
  <c r="AA3547" i="12"/>
  <c r="Z3742" i="12"/>
  <c r="AA3742" i="12"/>
  <c r="AA3791" i="12"/>
  <c r="Z3791" i="12"/>
  <c r="AA3593" i="12"/>
  <c r="Z3593" i="12"/>
  <c r="AA3702" i="12"/>
  <c r="Z3702" i="12"/>
  <c r="Z3677" i="12"/>
  <c r="AA3677" i="12"/>
  <c r="AA3674" i="12"/>
  <c r="Z3674" i="12"/>
  <c r="Z3627" i="12"/>
  <c r="AA3627" i="12"/>
  <c r="Z3864" i="12"/>
  <c r="AA3864" i="12"/>
  <c r="Z3711" i="12"/>
  <c r="AA3711" i="12"/>
  <c r="AA3699" i="12"/>
  <c r="Z3699" i="12"/>
  <c r="AA3751" i="12"/>
  <c r="Z3751" i="12"/>
  <c r="AA3814" i="12"/>
  <c r="Z3814" i="12"/>
  <c r="Z3766" i="12"/>
  <c r="AA3766" i="12"/>
  <c r="AA3654" i="12"/>
  <c r="Z3654" i="12"/>
  <c r="Z3749" i="12"/>
  <c r="AA3749" i="12"/>
  <c r="Z3662" i="12"/>
  <c r="AA3662" i="12"/>
  <c r="Z3892" i="12"/>
  <c r="AA3892" i="12"/>
  <c r="Z3827" i="12"/>
  <c r="AA3827" i="12"/>
  <c r="Z3833" i="12"/>
  <c r="AA3833" i="12"/>
  <c r="AA3900" i="12"/>
  <c r="Z3900" i="12"/>
  <c r="AA3913" i="12"/>
  <c r="Z3913" i="12"/>
  <c r="AC134" i="12"/>
  <c r="AD134" i="12" s="1"/>
  <c r="Z203" i="12"/>
  <c r="AA203" i="12"/>
  <c r="AC247" i="12"/>
  <c r="AD247" i="12" s="1"/>
  <c r="AC259" i="12"/>
  <c r="AD259" i="12" s="1"/>
  <c r="AC451" i="12"/>
  <c r="AD451" i="12" s="1"/>
  <c r="AC308" i="12"/>
  <c r="AD308" i="12" s="1"/>
  <c r="AC282" i="12"/>
  <c r="AD282" i="12" s="1"/>
  <c r="AC285" i="12"/>
  <c r="AD285" i="12" s="1"/>
  <c r="AC446" i="12"/>
  <c r="AD446" i="12" s="1"/>
  <c r="AC381" i="12"/>
  <c r="AD381" i="12" s="1"/>
  <c r="AC611" i="12"/>
  <c r="AD611" i="12" s="1"/>
  <c r="AC383" i="12"/>
  <c r="AD383" i="12" s="1"/>
  <c r="AC678" i="12"/>
  <c r="AD678" i="12" s="1"/>
  <c r="AC795" i="12"/>
  <c r="AD795" i="12" s="1"/>
  <c r="AC578" i="12"/>
  <c r="AD578" i="12" s="1"/>
  <c r="AC688" i="12"/>
  <c r="AD688" i="12" s="1"/>
  <c r="AC742" i="12"/>
  <c r="AD742" i="12" s="1"/>
  <c r="AC635" i="12"/>
  <c r="AD635" i="12" s="1"/>
  <c r="AC701" i="12"/>
  <c r="AD701" i="12" s="1"/>
  <c r="AC992" i="12"/>
  <c r="AD992" i="12" s="1"/>
  <c r="AC602" i="12"/>
  <c r="AD602" i="12" s="1"/>
  <c r="AC715" i="12"/>
  <c r="AD715" i="12" s="1"/>
  <c r="AC798" i="12"/>
  <c r="AD798" i="12" s="1"/>
  <c r="AC616" i="12"/>
  <c r="AD616" i="12" s="1"/>
  <c r="AC712" i="12"/>
  <c r="AD712" i="12" s="1"/>
  <c r="AC977" i="12"/>
  <c r="AD977" i="12" s="1"/>
  <c r="AC782" i="12"/>
  <c r="AD782" i="12" s="1"/>
  <c r="AC1221" i="12"/>
  <c r="AD1221" i="12" s="1"/>
  <c r="AC893" i="12"/>
  <c r="AD893" i="12" s="1"/>
  <c r="AC1076" i="12"/>
  <c r="AD1076" i="12" s="1"/>
  <c r="AC1189" i="12"/>
  <c r="AD1189" i="12" s="1"/>
  <c r="AC1111" i="12"/>
  <c r="AD1111" i="12" s="1"/>
  <c r="AC1153" i="12"/>
  <c r="AD1153" i="12" s="1"/>
  <c r="AC931" i="12"/>
  <c r="AD931" i="12" s="1"/>
  <c r="AC756" i="12"/>
  <c r="AD756" i="12" s="1"/>
  <c r="AC1166" i="12"/>
  <c r="AD1166" i="12" s="1"/>
  <c r="AC1253" i="12"/>
  <c r="AD1253" i="12" s="1"/>
  <c r="AC1231" i="12"/>
  <c r="AD1231" i="12" s="1"/>
  <c r="AC1300" i="12"/>
  <c r="AD1300" i="12" s="1"/>
  <c r="AC1284" i="12"/>
  <c r="AD1284" i="12" s="1"/>
  <c r="AC1362" i="12"/>
  <c r="AD1362" i="12" s="1"/>
  <c r="AC1130" i="12"/>
  <c r="AD1130" i="12" s="1"/>
  <c r="AC1366" i="12"/>
  <c r="AD1366" i="12" s="1"/>
  <c r="AC1463" i="12"/>
  <c r="AD1463" i="12" s="1"/>
  <c r="AC1066" i="12"/>
  <c r="AD1066" i="12" s="1"/>
  <c r="AC1427" i="12"/>
  <c r="AD1427" i="12" s="1"/>
  <c r="AC1305" i="12"/>
  <c r="AD1305" i="12" s="1"/>
  <c r="AC1377" i="12"/>
  <c r="AD1377" i="12" s="1"/>
  <c r="AC1524" i="12"/>
  <c r="AD1524" i="12" s="1"/>
  <c r="AC1497" i="12"/>
  <c r="AD1497" i="12" s="1"/>
  <c r="AC1346" i="12"/>
  <c r="AD1346" i="12" s="1"/>
  <c r="AC1554" i="12"/>
  <c r="AD1554" i="12" s="1"/>
  <c r="AC1425" i="12"/>
  <c r="AD1425" i="12" s="1"/>
  <c r="AC1293" i="12"/>
  <c r="AD1293" i="12" s="1"/>
  <c r="AC1685" i="12"/>
  <c r="AD1685" i="12" s="1"/>
  <c r="AC1728" i="12"/>
  <c r="AD1728" i="12" s="1"/>
  <c r="AC1486" i="12"/>
  <c r="AD1486" i="12" s="1"/>
  <c r="AC1645" i="12"/>
  <c r="AD1645" i="12" s="1"/>
  <c r="AC1518" i="12"/>
  <c r="AD1518" i="12" s="1"/>
  <c r="AC1555" i="12"/>
  <c r="AD1555" i="12" s="1"/>
  <c r="AC1643" i="12"/>
  <c r="AD1643" i="12" s="1"/>
  <c r="AC1664" i="12"/>
  <c r="AD1664" i="12" s="1"/>
  <c r="AC1734" i="12"/>
  <c r="AD1734" i="12" s="1"/>
  <c r="AC1824" i="12"/>
  <c r="AD1824" i="12" s="1"/>
  <c r="AC1743" i="12"/>
  <c r="AD1743" i="12" s="1"/>
  <c r="AC1905" i="12"/>
  <c r="AD1905" i="12" s="1"/>
  <c r="AC1850" i="12"/>
  <c r="AD1850" i="12" s="1"/>
  <c r="AC1887" i="12"/>
  <c r="AD1887" i="12" s="1"/>
  <c r="AC1958" i="12"/>
  <c r="AD1958" i="12" s="1"/>
  <c r="AC1933" i="12"/>
  <c r="AD1933" i="12" s="1"/>
  <c r="AC1838" i="12"/>
  <c r="AD1838" i="12" s="1"/>
  <c r="AC1952" i="12"/>
  <c r="AD1952" i="12" s="1"/>
  <c r="AC1936" i="12"/>
  <c r="AD1936" i="12" s="1"/>
  <c r="AC1981" i="12"/>
  <c r="AD1981" i="12" s="1"/>
  <c r="AC1873" i="12"/>
  <c r="AD1873" i="12" s="1"/>
  <c r="AC2101" i="12"/>
  <c r="AD2101" i="12" s="1"/>
  <c r="AC1866" i="12"/>
  <c r="AD1866" i="12" s="1"/>
  <c r="AC2048" i="12"/>
  <c r="AD2048" i="12" s="1"/>
  <c r="AC1918" i="12"/>
  <c r="AD1918" i="12" s="1"/>
  <c r="AC2104" i="12"/>
  <c r="AD2104" i="12" s="1"/>
  <c r="AC2056" i="12"/>
  <c r="AD2056" i="12" s="1"/>
  <c r="AC2070" i="12"/>
  <c r="AD2070" i="12" s="1"/>
  <c r="AC2073" i="12"/>
  <c r="AD2073" i="12" s="1"/>
  <c r="AC2249" i="12"/>
  <c r="AD2249" i="12" s="1"/>
  <c r="AC2096" i="12"/>
  <c r="AD2096" i="12" s="1"/>
  <c r="AC2163" i="12"/>
  <c r="AD2163" i="12" s="1"/>
  <c r="AC2357" i="12"/>
  <c r="AD2357" i="12" s="1"/>
  <c r="AC2345" i="12"/>
  <c r="AD2345" i="12" s="1"/>
  <c r="AC2339" i="12"/>
  <c r="AD2339" i="12" s="1"/>
  <c r="AC2441" i="12"/>
  <c r="AD2441" i="12" s="1"/>
  <c r="AC2522" i="12"/>
  <c r="AD2522" i="12" s="1"/>
  <c r="AC2570" i="12"/>
  <c r="AD2570" i="12" s="1"/>
  <c r="AC2679" i="12"/>
  <c r="AD2679" i="12" s="1"/>
  <c r="AC2692" i="12"/>
  <c r="AD2692" i="12" s="1"/>
  <c r="AC3001" i="12"/>
  <c r="AD3001" i="12" s="1"/>
  <c r="AC2815" i="12"/>
  <c r="AD2815" i="12" s="1"/>
  <c r="AC3060" i="12"/>
  <c r="AD3060" i="12" s="1"/>
  <c r="AC2982" i="12"/>
  <c r="AD2982" i="12" s="1"/>
  <c r="AC2966" i="12"/>
  <c r="AD2966" i="12" s="1"/>
  <c r="AC2996" i="12"/>
  <c r="AD2996" i="12" s="1"/>
  <c r="AC3028" i="12"/>
  <c r="AD3028" i="12" s="1"/>
  <c r="AC3266" i="12"/>
  <c r="AD3266" i="12" s="1"/>
  <c r="AC3331" i="12"/>
  <c r="AD3331" i="12" s="1"/>
  <c r="AC3145" i="12"/>
  <c r="AD3145" i="12" s="1"/>
  <c r="AC3421" i="12"/>
  <c r="AD3421" i="12" s="1"/>
  <c r="AC3197" i="12"/>
  <c r="AD3197" i="12" s="1"/>
  <c r="AC3601" i="12"/>
  <c r="AD3601" i="12" s="1"/>
  <c r="AC3385" i="12"/>
  <c r="AD3385" i="12" s="1"/>
  <c r="AC3562" i="12"/>
  <c r="AD3562" i="12" s="1"/>
  <c r="AC3558" i="12"/>
  <c r="AD3558" i="12" s="1"/>
  <c r="AC3609" i="12"/>
  <c r="AD3609" i="12" s="1"/>
  <c r="AC3597" i="12"/>
  <c r="AD3597" i="12" s="1"/>
  <c r="AC3832" i="12"/>
  <c r="AD3832" i="12" s="1"/>
  <c r="AA220" i="12"/>
  <c r="Z220" i="12"/>
  <c r="AC348" i="12"/>
  <c r="AD348" i="12" s="1"/>
  <c r="AC439" i="12"/>
  <c r="AD439" i="12" s="1"/>
  <c r="AA133" i="12"/>
  <c r="Z133" i="12"/>
  <c r="AC140" i="12"/>
  <c r="AD140" i="12" s="1"/>
  <c r="S2149" i="12"/>
  <c r="T2149" i="12" s="1"/>
  <c r="AB2149" i="12" s="1"/>
  <c r="S2055" i="12"/>
  <c r="T2055" i="12" s="1"/>
  <c r="AB2055" i="12" s="1"/>
  <c r="S2233" i="12"/>
  <c r="T2233" i="12" s="1"/>
  <c r="AB2233" i="12" s="1"/>
  <c r="S2226" i="12"/>
  <c r="T2226" i="12" s="1"/>
  <c r="AB2226" i="12" s="1"/>
  <c r="S2262" i="12"/>
  <c r="T2262" i="12" s="1"/>
  <c r="AB2262" i="12" s="1"/>
  <c r="S2217" i="12"/>
  <c r="T2217" i="12" s="1"/>
  <c r="AB2217" i="12" s="1"/>
  <c r="S2173" i="12"/>
  <c r="T2173" i="12" s="1"/>
  <c r="AB2173" i="12" s="1"/>
  <c r="S2263" i="12"/>
  <c r="T2263" i="12" s="1"/>
  <c r="AB2263" i="12" s="1"/>
  <c r="S2274" i="12"/>
  <c r="T2274" i="12" s="1"/>
  <c r="AB2274" i="12" s="1"/>
  <c r="S2393" i="12"/>
  <c r="T2393" i="12" s="1"/>
  <c r="AB2393" i="12" s="1"/>
  <c r="S2383" i="12"/>
  <c r="T2383" i="12" s="1"/>
  <c r="AB2383" i="12" s="1"/>
  <c r="S2334" i="12"/>
  <c r="T2334" i="12" s="1"/>
  <c r="AB2334" i="12" s="1"/>
  <c r="S2304" i="12"/>
  <c r="T2304" i="12" s="1"/>
  <c r="AB2304" i="12" s="1"/>
  <c r="S2350" i="12"/>
  <c r="T2350" i="12" s="1"/>
  <c r="AB2350" i="12" s="1"/>
  <c r="S2471" i="12"/>
  <c r="T2471" i="12" s="1"/>
  <c r="AB2471" i="12" s="1"/>
  <c r="S2453" i="12"/>
  <c r="T2453" i="12" s="1"/>
  <c r="AB2453" i="12" s="1"/>
  <c r="S2459" i="12"/>
  <c r="T2459" i="12" s="1"/>
  <c r="AB2459" i="12" s="1"/>
  <c r="S2389" i="12"/>
  <c r="T2389" i="12" s="1"/>
  <c r="AB2389" i="12" s="1"/>
  <c r="S2395" i="12"/>
  <c r="T2395" i="12" s="1"/>
  <c r="AB2395" i="12" s="1"/>
  <c r="S2390" i="12"/>
  <c r="T2390" i="12" s="1"/>
  <c r="AB2390" i="12" s="1"/>
  <c r="S2462" i="12"/>
  <c r="T2462" i="12" s="1"/>
  <c r="AB2462" i="12" s="1"/>
  <c r="S2623" i="12"/>
  <c r="T2623" i="12" s="1"/>
  <c r="AB2623" i="12" s="1"/>
  <c r="S2422" i="12"/>
  <c r="T2422" i="12" s="1"/>
  <c r="AB2422" i="12" s="1"/>
  <c r="S2591" i="12"/>
  <c r="T2591" i="12" s="1"/>
  <c r="AB2591" i="12" s="1"/>
  <c r="S2482" i="12"/>
  <c r="T2482" i="12" s="1"/>
  <c r="AB2482" i="12" s="1"/>
  <c r="S2552" i="12"/>
  <c r="T2552" i="12" s="1"/>
  <c r="AB2552" i="12" s="1"/>
  <c r="S2542" i="12"/>
  <c r="T2542" i="12" s="1"/>
  <c r="AB2542" i="12" s="1"/>
  <c r="S2673" i="12"/>
  <c r="T2673" i="12" s="1"/>
  <c r="AB2673" i="12" s="1"/>
  <c r="S2403" i="12"/>
  <c r="T2403" i="12" s="1"/>
  <c r="AB2403" i="12" s="1"/>
  <c r="S2644" i="12"/>
  <c r="T2644" i="12" s="1"/>
  <c r="AB2644" i="12" s="1"/>
  <c r="S2586" i="12"/>
  <c r="T2586" i="12" s="1"/>
  <c r="AB2586" i="12" s="1"/>
  <c r="S2737" i="12"/>
  <c r="T2737" i="12" s="1"/>
  <c r="AB2737" i="12" s="1"/>
  <c r="S2660" i="12"/>
  <c r="T2660" i="12" s="1"/>
  <c r="AB2660" i="12" s="1"/>
  <c r="S2818" i="12"/>
  <c r="T2818" i="12" s="1"/>
  <c r="AB2818" i="12" s="1"/>
  <c r="S2723" i="12"/>
  <c r="T2723" i="12" s="1"/>
  <c r="AB2723" i="12" s="1"/>
  <c r="S2686" i="12"/>
  <c r="T2686" i="12" s="1"/>
  <c r="AB2686" i="12" s="1"/>
  <c r="S2687" i="12"/>
  <c r="T2687" i="12" s="1"/>
  <c r="AB2687" i="12" s="1"/>
  <c r="S2652" i="12"/>
  <c r="T2652" i="12" s="1"/>
  <c r="AB2652" i="12" s="1"/>
  <c r="S2759" i="12"/>
  <c r="T2759" i="12" s="1"/>
  <c r="AB2759" i="12" s="1"/>
  <c r="S2888" i="12"/>
  <c r="T2888" i="12" s="1"/>
  <c r="AB2888" i="12" s="1"/>
  <c r="S2775" i="12"/>
  <c r="T2775" i="12" s="1"/>
  <c r="AB2775" i="12" s="1"/>
  <c r="S2793" i="12"/>
  <c r="T2793" i="12" s="1"/>
  <c r="AB2793" i="12" s="1"/>
  <c r="S2701" i="12"/>
  <c r="T2701" i="12" s="1"/>
  <c r="AB2701" i="12" s="1"/>
  <c r="S2887" i="12"/>
  <c r="T2887" i="12" s="1"/>
  <c r="AB2887" i="12" s="1"/>
  <c r="S2807" i="12"/>
  <c r="T2807" i="12" s="1"/>
  <c r="AB2807" i="12" s="1"/>
  <c r="S2905" i="12"/>
  <c r="T2905" i="12" s="1"/>
  <c r="AB2905" i="12" s="1"/>
  <c r="S2809" i="12"/>
  <c r="T2809" i="12" s="1"/>
  <c r="AB2809" i="12" s="1"/>
  <c r="S3096" i="12"/>
  <c r="T3096" i="12" s="1"/>
  <c r="AB3096" i="12" s="1"/>
  <c r="S3149" i="12"/>
  <c r="T3149" i="12" s="1"/>
  <c r="AB3149" i="12" s="1"/>
  <c r="S2993" i="12"/>
  <c r="T2993" i="12" s="1"/>
  <c r="AB2993" i="12" s="1"/>
  <c r="S3066" i="12"/>
  <c r="T3066" i="12" s="1"/>
  <c r="AB3066" i="12" s="1"/>
  <c r="S3057" i="12"/>
  <c r="T3057" i="12" s="1"/>
  <c r="AB3057" i="12" s="1"/>
  <c r="S2913" i="12"/>
  <c r="T2913" i="12" s="1"/>
  <c r="AB2913" i="12" s="1"/>
  <c r="S3157" i="12"/>
  <c r="T3157" i="12" s="1"/>
  <c r="AB3157" i="12" s="1"/>
  <c r="S3049" i="12"/>
  <c r="T3049" i="12" s="1"/>
  <c r="AB3049" i="12" s="1"/>
  <c r="S3048" i="12"/>
  <c r="T3048" i="12" s="1"/>
  <c r="AB3048" i="12" s="1"/>
  <c r="S3013" i="12"/>
  <c r="T3013" i="12" s="1"/>
  <c r="AB3013" i="12" s="1"/>
  <c r="S3104" i="12"/>
  <c r="T3104" i="12" s="1"/>
  <c r="AB3104" i="12" s="1"/>
  <c r="S3086" i="12"/>
  <c r="T3086" i="12" s="1"/>
  <c r="AB3086" i="12" s="1"/>
  <c r="S2883" i="12"/>
  <c r="T2883" i="12" s="1"/>
  <c r="AB2883" i="12" s="1"/>
  <c r="S3341" i="12"/>
  <c r="T3341" i="12" s="1"/>
  <c r="AB3341" i="12" s="1"/>
  <c r="S3009" i="12"/>
  <c r="T3009" i="12" s="1"/>
  <c r="AB3009" i="12" s="1"/>
  <c r="S3026" i="12"/>
  <c r="T3026" i="12" s="1"/>
  <c r="AB3026" i="12" s="1"/>
  <c r="S3152" i="12"/>
  <c r="T3152" i="12" s="1"/>
  <c r="AB3152" i="12" s="1"/>
  <c r="S3285" i="12"/>
  <c r="T3285" i="12" s="1"/>
  <c r="AB3285" i="12" s="1"/>
  <c r="S3228" i="12"/>
  <c r="T3228" i="12" s="1"/>
  <c r="AB3228" i="12" s="1"/>
  <c r="S3320" i="12"/>
  <c r="T3320" i="12" s="1"/>
  <c r="AB3320" i="12" s="1"/>
  <c r="S3202" i="12"/>
  <c r="T3202" i="12" s="1"/>
  <c r="AB3202" i="12" s="1"/>
  <c r="S3234" i="12"/>
  <c r="T3234" i="12" s="1"/>
  <c r="AB3234" i="12" s="1"/>
  <c r="S3206" i="12"/>
  <c r="T3206" i="12" s="1"/>
  <c r="AB3206" i="12" s="1"/>
  <c r="S3343" i="12"/>
  <c r="T3343" i="12" s="1"/>
  <c r="AB3343" i="12" s="1"/>
  <c r="S3296" i="12"/>
  <c r="T3296" i="12" s="1"/>
  <c r="AB3296" i="12" s="1"/>
  <c r="S3146" i="12"/>
  <c r="T3146" i="12" s="1"/>
  <c r="AB3146" i="12" s="1"/>
  <c r="S3135" i="12"/>
  <c r="T3135" i="12" s="1"/>
  <c r="AB3135" i="12" s="1"/>
  <c r="S3173" i="12"/>
  <c r="T3173" i="12" s="1"/>
  <c r="AB3173" i="12" s="1"/>
  <c r="S3284" i="12"/>
  <c r="T3284" i="12" s="1"/>
  <c r="AB3284" i="12" s="1"/>
  <c r="S3137" i="12"/>
  <c r="T3137" i="12" s="1"/>
  <c r="AB3137" i="12" s="1"/>
  <c r="S3282" i="12"/>
  <c r="T3282" i="12" s="1"/>
  <c r="AB3282" i="12" s="1"/>
  <c r="S3432" i="12"/>
  <c r="T3432" i="12" s="1"/>
  <c r="AB3432" i="12" s="1"/>
  <c r="S3586" i="12"/>
  <c r="T3586" i="12" s="1"/>
  <c r="AB3586" i="12" s="1"/>
  <c r="S3492" i="12"/>
  <c r="T3492" i="12" s="1"/>
  <c r="AB3492" i="12" s="1"/>
  <c r="S3570" i="12"/>
  <c r="T3570" i="12" s="1"/>
  <c r="AB3570" i="12" s="1"/>
  <c r="S3472" i="12"/>
  <c r="T3472" i="12" s="1"/>
  <c r="AB3472" i="12" s="1"/>
  <c r="S3634" i="12"/>
  <c r="T3634" i="12" s="1"/>
  <c r="AB3634" i="12" s="1"/>
  <c r="S3408" i="12"/>
  <c r="T3408" i="12" s="1"/>
  <c r="AB3408" i="12" s="1"/>
  <c r="S3468" i="12"/>
  <c r="T3468" i="12" s="1"/>
  <c r="AB3468" i="12" s="1"/>
  <c r="S3383" i="12"/>
  <c r="T3383" i="12" s="1"/>
  <c r="AB3383" i="12" s="1"/>
  <c r="S3493" i="12"/>
  <c r="T3493" i="12" s="1"/>
  <c r="AB3493" i="12" s="1"/>
  <c r="S3621" i="12"/>
  <c r="T3621" i="12" s="1"/>
  <c r="AB3621" i="12" s="1"/>
  <c r="S3522" i="12"/>
  <c r="T3522" i="12" s="1"/>
  <c r="AB3522" i="12" s="1"/>
  <c r="S3366" i="12"/>
  <c r="T3366" i="12" s="1"/>
  <c r="AB3366" i="12" s="1"/>
  <c r="S3648" i="12"/>
  <c r="T3648" i="12" s="1"/>
  <c r="AB3648" i="12" s="1"/>
  <c r="S3560" i="12"/>
  <c r="T3560" i="12" s="1"/>
  <c r="AB3560" i="12" s="1"/>
  <c r="S3846" i="12"/>
  <c r="T3846" i="12" s="1"/>
  <c r="AB3846" i="12" s="1"/>
  <c r="S3743" i="12"/>
  <c r="T3743" i="12" s="1"/>
  <c r="AB3743" i="12" s="1"/>
  <c r="S3788" i="12"/>
  <c r="T3788" i="12" s="1"/>
  <c r="AB3788" i="12" s="1"/>
  <c r="S3716" i="12"/>
  <c r="T3716" i="12" s="1"/>
  <c r="AB3716" i="12" s="1"/>
  <c r="S3690" i="12"/>
  <c r="T3690" i="12" s="1"/>
  <c r="AB3690" i="12" s="1"/>
  <c r="S3842" i="12"/>
  <c r="T3842" i="12" s="1"/>
  <c r="AB3842" i="12" s="1"/>
  <c r="S3749" i="12"/>
  <c r="T3749" i="12" s="1"/>
  <c r="AB3749" i="12" s="1"/>
  <c r="S3679" i="12"/>
  <c r="T3679" i="12" s="1"/>
  <c r="AB3679" i="12" s="1"/>
  <c r="S3848" i="12"/>
  <c r="T3848" i="12" s="1"/>
  <c r="AB3848" i="12" s="1"/>
  <c r="S3864" i="12"/>
  <c r="T3864" i="12" s="1"/>
  <c r="AB3864" i="12" s="1"/>
  <c r="S3804" i="12"/>
  <c r="T3804" i="12" s="1"/>
  <c r="AB3804" i="12" s="1"/>
  <c r="S3840" i="12"/>
  <c r="T3840" i="12" s="1"/>
  <c r="AB3840" i="12" s="1"/>
  <c r="S3839" i="12"/>
  <c r="T3839" i="12" s="1"/>
  <c r="AB3839" i="12" s="1"/>
  <c r="S3698" i="12"/>
  <c r="T3698" i="12" s="1"/>
  <c r="AB3698" i="12" s="1"/>
  <c r="S3860" i="12"/>
  <c r="T3860" i="12" s="1"/>
  <c r="AB3860" i="12" s="1"/>
  <c r="S3905" i="12"/>
  <c r="T3905" i="12" s="1"/>
  <c r="AB3905" i="12" s="1"/>
  <c r="S3920" i="12"/>
  <c r="T3920" i="12" s="1"/>
  <c r="AB3920" i="12" s="1"/>
  <c r="S3900" i="12"/>
  <c r="T3900" i="12" s="1"/>
  <c r="AB3900" i="12" s="1"/>
  <c r="S3933" i="12"/>
  <c r="T3933" i="12" s="1"/>
  <c r="AB3933" i="12" s="1"/>
  <c r="AA1208" i="12"/>
  <c r="Z1208" i="12"/>
  <c r="Z1040" i="12"/>
  <c r="AA1040" i="12"/>
  <c r="Z1190" i="12"/>
  <c r="AA1190" i="12"/>
  <c r="Z1187" i="12"/>
  <c r="AA1187" i="12"/>
  <c r="AA1095" i="12"/>
  <c r="Z1095" i="12"/>
  <c r="Z1056" i="12"/>
  <c r="AA1056" i="12"/>
  <c r="Z1183" i="12"/>
  <c r="AA1183" i="12"/>
  <c r="Z921" i="12"/>
  <c r="AA921" i="12"/>
  <c r="Z964" i="12"/>
  <c r="AA964" i="12"/>
  <c r="AA1078" i="12"/>
  <c r="Z1078" i="12"/>
  <c r="Z1270" i="12"/>
  <c r="AA1270" i="12"/>
  <c r="Z1446" i="12"/>
  <c r="AA1446" i="12"/>
  <c r="Z1460" i="12"/>
  <c r="AA1460" i="12"/>
  <c r="AA1601" i="12"/>
  <c r="Z1601" i="12"/>
  <c r="AA1523" i="12"/>
  <c r="Z1523" i="12"/>
  <c r="AA1421" i="12"/>
  <c r="Z1421" i="12"/>
  <c r="Z1233" i="12"/>
  <c r="AA1233" i="12"/>
  <c r="AA1403" i="12"/>
  <c r="Z1403" i="12"/>
  <c r="Z1490" i="12"/>
  <c r="AA1490" i="12"/>
  <c r="Z1100" i="12"/>
  <c r="AA1100" i="12"/>
  <c r="AA1423" i="12"/>
  <c r="Z1423" i="12"/>
  <c r="Z1457" i="12"/>
  <c r="AA1457" i="12"/>
  <c r="AA1356" i="12"/>
  <c r="Z1356" i="12"/>
  <c r="Z1341" i="12"/>
  <c r="AA1341" i="12"/>
  <c r="Z1593" i="12"/>
  <c r="AA1593" i="12"/>
  <c r="AA1566" i="12"/>
  <c r="Z1566" i="12"/>
  <c r="AA1453" i="12"/>
  <c r="Z1453" i="12"/>
  <c r="Z1711" i="12"/>
  <c r="AA1711" i="12"/>
  <c r="AA1415" i="12"/>
  <c r="Z1415" i="12"/>
  <c r="AA1462" i="12"/>
  <c r="Z1462" i="12"/>
  <c r="AA1569" i="12"/>
  <c r="Z1569" i="12"/>
  <c r="AA1533" i="12"/>
  <c r="Z1533" i="12"/>
  <c r="Z1745" i="12"/>
  <c r="AA1745" i="12"/>
  <c r="Z1398" i="12"/>
  <c r="AA1398" i="12"/>
  <c r="Z1586" i="12"/>
  <c r="AA1586" i="12"/>
  <c r="Z1498" i="12"/>
  <c r="AA1498" i="12"/>
  <c r="Z1735" i="12"/>
  <c r="AA1735" i="12"/>
  <c r="AA1815" i="12"/>
  <c r="Z1815" i="12"/>
  <c r="Z1719" i="12"/>
  <c r="AA1719" i="12"/>
  <c r="AA1792" i="12"/>
  <c r="Z1792" i="12"/>
  <c r="Z1659" i="12"/>
  <c r="AA1659" i="12"/>
  <c r="Z1759" i="12"/>
  <c r="AA1759" i="12"/>
  <c r="AA1634" i="12"/>
  <c r="Z1634" i="12"/>
  <c r="AA1895" i="12"/>
  <c r="Z1895" i="12"/>
  <c r="AA1808" i="12"/>
  <c r="Z1808" i="12"/>
  <c r="Z1790" i="12"/>
  <c r="AA1790" i="12"/>
  <c r="AA1804" i="12"/>
  <c r="Z1804" i="12"/>
  <c r="Z1913" i="12"/>
  <c r="AA1913" i="12"/>
  <c r="AA1699" i="12"/>
  <c r="Z1699" i="12"/>
  <c r="AA1911" i="12"/>
  <c r="Z1911" i="12"/>
  <c r="AA2026" i="12"/>
  <c r="Z2026" i="12"/>
  <c r="Z1872" i="12"/>
  <c r="AA1872" i="12"/>
  <c r="Z1899" i="12"/>
  <c r="AA1899" i="12"/>
  <c r="Z2031" i="12"/>
  <c r="AA2031" i="12"/>
  <c r="AA1941" i="12"/>
  <c r="Z1941" i="12"/>
  <c r="AA1857" i="12"/>
  <c r="Z1857" i="12"/>
  <c r="AA2081" i="12"/>
  <c r="Z2081" i="12"/>
  <c r="AA2108" i="12"/>
  <c r="Z2108" i="12"/>
  <c r="Z1906" i="12"/>
  <c r="AA1906" i="12"/>
  <c r="Z2156" i="12"/>
  <c r="AA2156" i="12"/>
  <c r="AA2122" i="12"/>
  <c r="Z2122" i="12"/>
  <c r="AA2106" i="12"/>
  <c r="Z2106" i="12"/>
  <c r="Z2280" i="12"/>
  <c r="AA2280" i="12"/>
  <c r="AA2272" i="12"/>
  <c r="Z2272" i="12"/>
  <c r="AA2125" i="12"/>
  <c r="Z2125" i="12"/>
  <c r="AA2119" i="12"/>
  <c r="Z2119" i="12"/>
  <c r="AA2139" i="12"/>
  <c r="Z2139" i="12"/>
  <c r="AA1999" i="12"/>
  <c r="Z1999" i="12"/>
  <c r="AA2354" i="12"/>
  <c r="Z2354" i="12"/>
  <c r="AA2169" i="12"/>
  <c r="Z2169" i="12"/>
  <c r="Z2213" i="12"/>
  <c r="AA2213" i="12"/>
  <c r="AA2179" i="12"/>
  <c r="Z2179" i="12"/>
  <c r="AA2350" i="12"/>
  <c r="Z2350" i="12"/>
  <c r="Z2259" i="12"/>
  <c r="AA2259" i="12"/>
  <c r="Z2228" i="12"/>
  <c r="AA2228" i="12"/>
  <c r="AA2432" i="12"/>
  <c r="Z2432" i="12"/>
  <c r="Z2372" i="12"/>
  <c r="AA2372" i="12"/>
  <c r="Z2469" i="12"/>
  <c r="AA2469" i="12"/>
  <c r="Z2334" i="12"/>
  <c r="AA2334" i="12"/>
  <c r="AA2368" i="12"/>
  <c r="Z2368" i="12"/>
  <c r="AA2319" i="12"/>
  <c r="Z2319" i="12"/>
  <c r="Z2470" i="12"/>
  <c r="AA2470" i="12"/>
  <c r="Z2497" i="12"/>
  <c r="AA2497" i="12"/>
  <c r="Z2511" i="12"/>
  <c r="AA2511" i="12"/>
  <c r="AA2454" i="12"/>
  <c r="Z2454" i="12"/>
  <c r="AA2452" i="12"/>
  <c r="Z2452" i="12"/>
  <c r="Z2426" i="12"/>
  <c r="AA2426" i="12"/>
  <c r="AA2565" i="12"/>
  <c r="Z2565" i="12"/>
  <c r="Z2501" i="12"/>
  <c r="AA2501" i="12"/>
  <c r="Z2558" i="12"/>
  <c r="AA2558" i="12"/>
  <c r="Z2633" i="12"/>
  <c r="AA2633" i="12"/>
  <c r="Z2597" i="12"/>
  <c r="AA2597" i="12"/>
  <c r="Z2624" i="12"/>
  <c r="AA2624" i="12"/>
  <c r="Z2621" i="12"/>
  <c r="AA2621" i="12"/>
  <c r="Z2626" i="12"/>
  <c r="AA2626" i="12"/>
  <c r="AA2755" i="12"/>
  <c r="Z2755" i="12"/>
  <c r="AA2602" i="12"/>
  <c r="Z2602" i="12"/>
  <c r="AA2801" i="12"/>
  <c r="Z2801" i="12"/>
  <c r="Z2707" i="12"/>
  <c r="AA2707" i="12"/>
  <c r="Z2720" i="12"/>
  <c r="AA2720" i="12"/>
  <c r="Z2797" i="12"/>
  <c r="AA2797" i="12"/>
  <c r="Z2780" i="12"/>
  <c r="AA2780" i="12"/>
  <c r="AA2814" i="12"/>
  <c r="Z2814" i="12"/>
  <c r="Z2667" i="12"/>
  <c r="AA2667" i="12"/>
  <c r="AA2860" i="12"/>
  <c r="Z2860" i="12"/>
  <c r="Z2807" i="12"/>
  <c r="AA2807" i="12"/>
  <c r="AA2812" i="12"/>
  <c r="Z2812" i="12"/>
  <c r="Z2824" i="12"/>
  <c r="AA2824" i="12"/>
  <c r="Z2576" i="12"/>
  <c r="AA2576" i="12"/>
  <c r="AA2852" i="12"/>
  <c r="Z2852" i="12"/>
  <c r="Z2821" i="12"/>
  <c r="AA2821" i="12"/>
  <c r="Z2858" i="12"/>
  <c r="AA2858" i="12"/>
  <c r="Z2863" i="12"/>
  <c r="AA2863" i="12"/>
  <c r="AA2966" i="12"/>
  <c r="Z2966" i="12"/>
  <c r="AA2853" i="12"/>
  <c r="Z2853" i="12"/>
  <c r="Z3008" i="12"/>
  <c r="AA3008" i="12"/>
  <c r="Z2897" i="12"/>
  <c r="AA2897" i="12"/>
  <c r="Z2998" i="12"/>
  <c r="AA2998" i="12"/>
  <c r="AA3071" i="12"/>
  <c r="Z3071" i="12"/>
  <c r="AA2909" i="12"/>
  <c r="Z2909" i="12"/>
  <c r="Z2911" i="12"/>
  <c r="AA2911" i="12"/>
  <c r="AA2949" i="12"/>
  <c r="Z2949" i="12"/>
  <c r="AA3005" i="12"/>
  <c r="Z3005" i="12"/>
  <c r="Z3092" i="12"/>
  <c r="AA3092" i="12"/>
  <c r="Z3042" i="12"/>
  <c r="AA3042" i="12"/>
  <c r="AA3285" i="12"/>
  <c r="Z3285" i="12"/>
  <c r="AA3309" i="12"/>
  <c r="Z3309" i="12"/>
  <c r="Z3342" i="12"/>
  <c r="AA3342" i="12"/>
  <c r="AA3354" i="12"/>
  <c r="Z3354" i="12"/>
  <c r="AA3134" i="12"/>
  <c r="Z3134" i="12"/>
  <c r="Z3266" i="12"/>
  <c r="AA3266" i="12"/>
  <c r="AA3205" i="12"/>
  <c r="Z3205" i="12"/>
  <c r="Z3377" i="12"/>
  <c r="AA3377" i="12"/>
  <c r="AA3124" i="12"/>
  <c r="Z3124" i="12"/>
  <c r="Z3302" i="12"/>
  <c r="AA3302" i="12"/>
  <c r="Z3409" i="12"/>
  <c r="AA3409" i="12"/>
  <c r="Z3237" i="12"/>
  <c r="AA3237" i="12"/>
  <c r="AA3196" i="12"/>
  <c r="Z3196" i="12"/>
  <c r="AA3244" i="12"/>
  <c r="Z3244" i="12"/>
  <c r="Z3389" i="12"/>
  <c r="AA3389" i="12"/>
  <c r="AA3180" i="12"/>
  <c r="Z3180" i="12"/>
  <c r="AA3236" i="12"/>
  <c r="Z3236" i="12"/>
  <c r="AA3383" i="12"/>
  <c r="Z3383" i="12"/>
  <c r="Z3382" i="12"/>
  <c r="AA3382" i="12"/>
  <c r="Z3485" i="12"/>
  <c r="AA3485" i="12"/>
  <c r="AA3451" i="12"/>
  <c r="Z3451" i="12"/>
  <c r="Z3550" i="12"/>
  <c r="AA3550" i="12"/>
  <c r="AA3516" i="12"/>
  <c r="Z3516" i="12"/>
  <c r="AA3566" i="12"/>
  <c r="Z3566" i="12"/>
  <c r="AA3560" i="12"/>
  <c r="Z3560" i="12"/>
  <c r="AA3496" i="12"/>
  <c r="Z3496" i="12"/>
  <c r="AA3439" i="12"/>
  <c r="Z3439" i="12"/>
  <c r="Z3576" i="12"/>
  <c r="AA3576" i="12"/>
  <c r="AA3559" i="12"/>
  <c r="Z3559" i="12"/>
  <c r="AA3495" i="12"/>
  <c r="Z3495" i="12"/>
  <c r="AA3585" i="12"/>
  <c r="Z3585" i="12"/>
  <c r="Z3670" i="12"/>
  <c r="AA3670" i="12"/>
  <c r="Z3468" i="12"/>
  <c r="AA3468" i="12"/>
  <c r="AA3639" i="12"/>
  <c r="Z3639" i="12"/>
  <c r="AA3690" i="12"/>
  <c r="Z3690" i="12"/>
  <c r="Z3676" i="12"/>
  <c r="AA3676" i="12"/>
  <c r="Z3657" i="12"/>
  <c r="AA3657" i="12"/>
  <c r="Z3703" i="12"/>
  <c r="AA3703" i="12"/>
  <c r="Z3759" i="12"/>
  <c r="AA3759" i="12"/>
  <c r="Z3744" i="12"/>
  <c r="AA3744" i="12"/>
  <c r="AA3852" i="12"/>
  <c r="Z3852" i="12"/>
  <c r="AA3800" i="12"/>
  <c r="Z3800" i="12"/>
  <c r="AA3828" i="12"/>
  <c r="Z3828" i="12"/>
  <c r="Z3718" i="12"/>
  <c r="AA3718" i="12"/>
  <c r="Z3854" i="12"/>
  <c r="AA3854" i="12"/>
  <c r="Z3860" i="12"/>
  <c r="AA3860" i="12"/>
  <c r="Z3768" i="12"/>
  <c r="AA3768" i="12"/>
  <c r="Z3894" i="12"/>
  <c r="AA3894" i="12"/>
  <c r="Z3830" i="12"/>
  <c r="AA3830" i="12"/>
  <c r="Z3895" i="12"/>
  <c r="AA3895" i="12"/>
  <c r="AA3834" i="12"/>
  <c r="Z3834" i="12"/>
  <c r="Z3886" i="12"/>
  <c r="AA3886" i="12"/>
  <c r="AC227" i="12"/>
  <c r="AD227" i="12" s="1"/>
  <c r="AC212" i="12"/>
  <c r="AD212" i="12" s="1"/>
  <c r="AA202" i="12"/>
  <c r="Z202" i="12"/>
  <c r="AC192" i="12"/>
  <c r="AD192" i="12" s="1"/>
  <c r="AC421" i="12"/>
  <c r="AD421" i="12" s="1"/>
  <c r="AC376" i="12"/>
  <c r="AD376" i="12" s="1"/>
  <c r="AC309" i="12"/>
  <c r="AD309" i="12" s="1"/>
  <c r="AC550" i="12"/>
  <c r="AD550" i="12" s="1"/>
  <c r="AC438" i="12"/>
  <c r="AD438" i="12" s="1"/>
  <c r="AC275" i="12"/>
  <c r="AD275" i="12" s="1"/>
  <c r="AC303" i="12"/>
  <c r="AD303" i="12" s="1"/>
  <c r="AC590" i="12"/>
  <c r="AD590" i="12" s="1"/>
  <c r="AC442" i="12"/>
  <c r="AD442" i="12" s="1"/>
  <c r="AC595" i="12"/>
  <c r="AD595" i="12" s="1"/>
  <c r="AC538" i="12"/>
  <c r="AD538" i="12" s="1"/>
  <c r="AC615" i="12"/>
  <c r="AD615" i="12" s="1"/>
  <c r="AC669" i="12"/>
  <c r="AD669" i="12" s="1"/>
  <c r="AC627" i="12"/>
  <c r="AD627" i="12" s="1"/>
  <c r="AC544" i="12"/>
  <c r="AD544" i="12" s="1"/>
  <c r="AC562" i="12"/>
  <c r="AD562" i="12" s="1"/>
  <c r="AC599" i="12"/>
  <c r="AD599" i="12" s="1"/>
  <c r="AC511" i="12"/>
  <c r="AD511" i="12" s="1"/>
  <c r="AC845" i="12"/>
  <c r="AD845" i="12" s="1"/>
  <c r="AC907" i="12"/>
  <c r="AD907" i="12" s="1"/>
  <c r="AC750" i="12"/>
  <c r="AD750" i="12" s="1"/>
  <c r="AC813" i="12"/>
  <c r="AD813" i="12" s="1"/>
  <c r="AC662" i="12"/>
  <c r="AD662" i="12" s="1"/>
  <c r="AC914" i="12"/>
  <c r="AD914" i="12" s="1"/>
  <c r="AC553" i="12"/>
  <c r="AD553" i="12" s="1"/>
  <c r="AC866" i="12"/>
  <c r="AD866" i="12" s="1"/>
  <c r="AC917" i="12"/>
  <c r="AD917" i="12" s="1"/>
  <c r="AC879" i="12"/>
  <c r="AD879" i="12" s="1"/>
  <c r="AC1041" i="12"/>
  <c r="AD1041" i="12" s="1"/>
  <c r="AC964" i="12"/>
  <c r="AD964" i="12" s="1"/>
  <c r="AC1141" i="12"/>
  <c r="AD1141" i="12" s="1"/>
  <c r="AC720" i="12"/>
  <c r="AD720" i="12" s="1"/>
  <c r="AC736" i="12"/>
  <c r="AD736" i="12" s="1"/>
  <c r="AC1169" i="12"/>
  <c r="AD1169" i="12" s="1"/>
  <c r="AC1089" i="12"/>
  <c r="AD1089" i="12" s="1"/>
  <c r="AC947" i="12"/>
  <c r="AD947" i="12" s="1"/>
  <c r="AC1101" i="12"/>
  <c r="AD1101" i="12" s="1"/>
  <c r="AC937" i="12"/>
  <c r="AD937" i="12" s="1"/>
  <c r="AC1080" i="12"/>
  <c r="AD1080" i="12" s="1"/>
  <c r="AC1263" i="12"/>
  <c r="AD1263" i="12" s="1"/>
  <c r="AC1249" i="12"/>
  <c r="AD1249" i="12" s="1"/>
  <c r="AC1278" i="12"/>
  <c r="AD1278" i="12" s="1"/>
  <c r="AC1226" i="12"/>
  <c r="AD1226" i="12" s="1"/>
  <c r="AC1026" i="12"/>
  <c r="AD1026" i="12" s="1"/>
  <c r="AC1360" i="12"/>
  <c r="AD1360" i="12" s="1"/>
  <c r="AC1170" i="12"/>
  <c r="AD1170" i="12" s="1"/>
  <c r="AC1013" i="12"/>
  <c r="AD1013" i="12" s="1"/>
  <c r="AC1209" i="12"/>
  <c r="AD1209" i="12" s="1"/>
  <c r="AC1102" i="12"/>
  <c r="AD1102" i="12" s="1"/>
  <c r="AC1255" i="12"/>
  <c r="AD1255" i="12" s="1"/>
  <c r="AC1506" i="12"/>
  <c r="AD1506" i="12" s="1"/>
  <c r="AC1604" i="12"/>
  <c r="AD1604" i="12" s="1"/>
  <c r="AC1516" i="12"/>
  <c r="AD1516" i="12" s="1"/>
  <c r="AC1481" i="12"/>
  <c r="AD1481" i="12" s="1"/>
  <c r="AC1412" i="12"/>
  <c r="AD1412" i="12" s="1"/>
  <c r="AC1452" i="12"/>
  <c r="AD1452" i="12" s="1"/>
  <c r="AC1428" i="12"/>
  <c r="AD1428" i="12" s="1"/>
  <c r="AC1400" i="12"/>
  <c r="AD1400" i="12" s="1"/>
  <c r="AC1285" i="12"/>
  <c r="AD1285" i="12" s="1"/>
  <c r="AC1543" i="12"/>
  <c r="AD1543" i="12" s="1"/>
  <c r="AC1521" i="12"/>
  <c r="AD1521" i="12" s="1"/>
  <c r="AC1570" i="12"/>
  <c r="AD1570" i="12" s="1"/>
  <c r="AC1537" i="12"/>
  <c r="AD1537" i="12" s="1"/>
  <c r="AC1821" i="12"/>
  <c r="AD1821" i="12" s="1"/>
  <c r="AC1698" i="12"/>
  <c r="AD1698" i="12" s="1"/>
  <c r="AC1758" i="12"/>
  <c r="AD1758" i="12" s="1"/>
  <c r="AC1581" i="12"/>
  <c r="AD1581" i="12" s="1"/>
  <c r="AC1549" i="12"/>
  <c r="AD1549" i="12" s="1"/>
  <c r="AC1700" i="12"/>
  <c r="AD1700" i="12" s="1"/>
  <c r="AC1695" i="12"/>
  <c r="AD1695" i="12" s="1"/>
  <c r="AC1747" i="12"/>
  <c r="AD1747" i="12" s="1"/>
  <c r="AC1869" i="12"/>
  <c r="AD1869" i="12" s="1"/>
  <c r="AC1777" i="12"/>
  <c r="AD1777" i="12" s="1"/>
  <c r="AC1980" i="12"/>
  <c r="AD1980" i="12" s="1"/>
  <c r="AC1884" i="12"/>
  <c r="AD1884" i="12" s="1"/>
  <c r="AC1990" i="12"/>
  <c r="AD1990" i="12" s="1"/>
  <c r="AC1878" i="12"/>
  <c r="AD1878" i="12" s="1"/>
  <c r="AC1847" i="12"/>
  <c r="AD1847" i="12" s="1"/>
  <c r="AC1943" i="12"/>
  <c r="AD1943" i="12" s="1"/>
  <c r="AC2081" i="12"/>
  <c r="AD2081" i="12" s="1"/>
  <c r="AC1832" i="12"/>
  <c r="AD1832" i="12" s="1"/>
  <c r="AC2026" i="12"/>
  <c r="AD2026" i="12" s="1"/>
  <c r="AC2018" i="12"/>
  <c r="AD2018" i="12" s="1"/>
  <c r="AC2162" i="12"/>
  <c r="AD2162" i="12" s="1"/>
  <c r="AC2136" i="12"/>
  <c r="AD2136" i="12" s="1"/>
  <c r="AC2211" i="12"/>
  <c r="AD2211" i="12" s="1"/>
  <c r="AC2195" i="12"/>
  <c r="AD2195" i="12" s="1"/>
  <c r="AC2144" i="12"/>
  <c r="AD2144" i="12" s="1"/>
  <c r="AC2105" i="12"/>
  <c r="AD2105" i="12" s="1"/>
  <c r="AC2272" i="12"/>
  <c r="AD2272" i="12" s="1"/>
  <c r="AC2306" i="12"/>
  <c r="AD2306" i="12" s="1"/>
  <c r="AC2194" i="12"/>
  <c r="AD2194" i="12" s="1"/>
  <c r="AC2291" i="12"/>
  <c r="AD2291" i="12" s="1"/>
  <c r="AC2384" i="12"/>
  <c r="AD2384" i="12" s="1"/>
  <c r="AC2417" i="12"/>
  <c r="AD2417" i="12" s="1"/>
  <c r="AC2520" i="12"/>
  <c r="AD2520" i="12" s="1"/>
  <c r="AC2346" i="12"/>
  <c r="AD2346" i="12" s="1"/>
  <c r="AC2420" i="12"/>
  <c r="AD2420" i="12" s="1"/>
  <c r="AC2617" i="12"/>
  <c r="AD2617" i="12" s="1"/>
  <c r="AC2662" i="12"/>
  <c r="AD2662" i="12" s="1"/>
  <c r="AC2535" i="12"/>
  <c r="AD2535" i="12" s="1"/>
  <c r="AC2582" i="12"/>
  <c r="AD2582" i="12" s="1"/>
  <c r="AC2719" i="12"/>
  <c r="AD2719" i="12" s="1"/>
  <c r="AC2664" i="12"/>
  <c r="AD2664" i="12" s="1"/>
  <c r="AC2738" i="12"/>
  <c r="AD2738" i="12" s="1"/>
  <c r="AC2802" i="12"/>
  <c r="AD2802" i="12" s="1"/>
  <c r="AC2722" i="12"/>
  <c r="AD2722" i="12" s="1"/>
  <c r="AC2785" i="12"/>
  <c r="AD2785" i="12" s="1"/>
  <c r="AC2767" i="12"/>
  <c r="AD2767" i="12" s="1"/>
  <c r="AC2803" i="12"/>
  <c r="AD2803" i="12" s="1"/>
  <c r="AC2834" i="12"/>
  <c r="AD2834" i="12" s="1"/>
  <c r="AC2896" i="12"/>
  <c r="AD2896" i="12" s="1"/>
  <c r="AC3082" i="12"/>
  <c r="AD3082" i="12" s="1"/>
  <c r="AC3164" i="12"/>
  <c r="AD3164" i="12" s="1"/>
  <c r="AC2984" i="12"/>
  <c r="AD2984" i="12" s="1"/>
  <c r="AC3021" i="12"/>
  <c r="AD3021" i="12" s="1"/>
  <c r="AC3118" i="12"/>
  <c r="AD3118" i="12" s="1"/>
  <c r="AC3307" i="12"/>
  <c r="AD3307" i="12" s="1"/>
  <c r="AC3267" i="12"/>
  <c r="AD3267" i="12" s="1"/>
  <c r="AC3208" i="12"/>
  <c r="AD3208" i="12" s="1"/>
  <c r="AC3357" i="12"/>
  <c r="AD3357" i="12" s="1"/>
  <c r="AC3274" i="12"/>
  <c r="AD3274" i="12" s="1"/>
  <c r="AC3124" i="12"/>
  <c r="AD3124" i="12" s="1"/>
  <c r="AC3536" i="12"/>
  <c r="AD3536" i="12" s="1"/>
  <c r="AC3556" i="12"/>
  <c r="AD3556" i="12" s="1"/>
  <c r="AC3377" i="12"/>
  <c r="AD3377" i="12" s="1"/>
  <c r="AC3456" i="12"/>
  <c r="AD3456" i="12" s="1"/>
  <c r="AC3613" i="12"/>
  <c r="AD3613" i="12" s="1"/>
  <c r="AC3650" i="12"/>
  <c r="AD3650" i="12" s="1"/>
  <c r="AC3687" i="12"/>
  <c r="AD3687" i="12" s="1"/>
  <c r="AC3757" i="12"/>
  <c r="AD3757" i="12" s="1"/>
  <c r="AC3658" i="12"/>
  <c r="AD3658" i="12" s="1"/>
  <c r="AC477" i="12"/>
  <c r="AD477" i="12" s="1"/>
  <c r="Z172" i="12"/>
  <c r="AA172" i="12"/>
  <c r="AA219" i="12"/>
  <c r="Z219" i="12"/>
  <c r="AC234" i="12"/>
  <c r="AD234" i="12" s="1"/>
  <c r="AC461" i="12"/>
  <c r="AD461" i="12" s="1"/>
  <c r="AC147" i="12"/>
  <c r="AD147" i="12" s="1"/>
  <c r="AA162" i="12"/>
  <c r="Z162" i="12"/>
  <c r="AC264" i="12"/>
  <c r="AD264" i="12" s="1"/>
  <c r="AC145" i="12"/>
  <c r="AD145" i="12" s="1"/>
  <c r="AA1957" i="12"/>
  <c r="Z1957" i="12"/>
  <c r="AA1789" i="12"/>
  <c r="Z1789" i="12"/>
  <c r="AA1896" i="12"/>
  <c r="Z1896" i="12"/>
  <c r="AA1923" i="12"/>
  <c r="Z1923" i="12"/>
  <c r="AA1645" i="12"/>
  <c r="Z1645" i="12"/>
  <c r="AA1821" i="12"/>
  <c r="Z1821" i="12"/>
  <c r="AA1885" i="12"/>
  <c r="Z1885" i="12"/>
  <c r="Z1751" i="12"/>
  <c r="AA1751" i="12"/>
  <c r="Z1970" i="12"/>
  <c r="AA1970" i="12"/>
  <c r="Z2000" i="12"/>
  <c r="AA2000" i="12"/>
  <c r="Z2014" i="12"/>
  <c r="AA2014" i="12"/>
  <c r="AA1948" i="12"/>
  <c r="Z1948" i="12"/>
  <c r="Z1966" i="12"/>
  <c r="AA1966" i="12"/>
  <c r="Z2112" i="12"/>
  <c r="AA2112" i="12"/>
  <c r="Z2043" i="12"/>
  <c r="AA2043" i="12"/>
  <c r="Z2114" i="12"/>
  <c r="AA2114" i="12"/>
  <c r="Z2165" i="12"/>
  <c r="AA2165" i="12"/>
  <c r="AA2067" i="12"/>
  <c r="Z2067" i="12"/>
  <c r="AA2068" i="12"/>
  <c r="Z2068" i="12"/>
  <c r="Z2163" i="12"/>
  <c r="AA2163" i="12"/>
  <c r="AA2142" i="12"/>
  <c r="Z2142" i="12"/>
  <c r="AA1951" i="12"/>
  <c r="Z1951" i="12"/>
  <c r="AA2288" i="12"/>
  <c r="Z2288" i="12"/>
  <c r="Z2004" i="12"/>
  <c r="AA2004" i="12"/>
  <c r="AA2277" i="12"/>
  <c r="Z2277" i="12"/>
  <c r="Z2240" i="12"/>
  <c r="AA2240" i="12"/>
  <c r="Z2237" i="12"/>
  <c r="AA2237" i="12"/>
  <c r="AA2181" i="12"/>
  <c r="Z2181" i="12"/>
  <c r="AA2317" i="12"/>
  <c r="Z2317" i="12"/>
  <c r="Z2212" i="12"/>
  <c r="AA2212" i="12"/>
  <c r="AA2175" i="12"/>
  <c r="Z2175" i="12"/>
  <c r="Z2411" i="12"/>
  <c r="AA2411" i="12"/>
  <c r="AA2381" i="12"/>
  <c r="Z2381" i="12"/>
  <c r="AA2215" i="12"/>
  <c r="Z2215" i="12"/>
  <c r="AA2301" i="12"/>
  <c r="Z2301" i="12"/>
  <c r="AA2199" i="12"/>
  <c r="Z2199" i="12"/>
  <c r="Z2356" i="12"/>
  <c r="AA2356" i="12"/>
  <c r="Z2437" i="12"/>
  <c r="AA2437" i="12"/>
  <c r="Z2477" i="12"/>
  <c r="AA2477" i="12"/>
  <c r="Z2413" i="12"/>
  <c r="AA2413" i="12"/>
  <c r="AA2428" i="12"/>
  <c r="Z2428" i="12"/>
  <c r="Z2410" i="12"/>
  <c r="AA2410" i="12"/>
  <c r="AA2407" i="12"/>
  <c r="Z2407" i="12"/>
  <c r="Z2605" i="12"/>
  <c r="AA2605" i="12"/>
  <c r="Z2493" i="12"/>
  <c r="AA2493" i="12"/>
  <c r="Z2415" i="12"/>
  <c r="AA2415" i="12"/>
  <c r="Z2540" i="12"/>
  <c r="AA2540" i="12"/>
  <c r="AA2577" i="12"/>
  <c r="Z2577" i="12"/>
  <c r="AA2598" i="12"/>
  <c r="Z2598" i="12"/>
  <c r="Z2634" i="12"/>
  <c r="AA2634" i="12"/>
  <c r="Z2543" i="12"/>
  <c r="AA2543" i="12"/>
  <c r="AA2669" i="12"/>
  <c r="Z2669" i="12"/>
  <c r="Z2443" i="12"/>
  <c r="AA2443" i="12"/>
  <c r="AA2754" i="12"/>
  <c r="Z2754" i="12"/>
  <c r="Z2600" i="12"/>
  <c r="AA2600" i="12"/>
  <c r="Z2678" i="12"/>
  <c r="AA2678" i="12"/>
  <c r="Z2656" i="12"/>
  <c r="AA2656" i="12"/>
  <c r="AA2757" i="12"/>
  <c r="Z2757" i="12"/>
  <c r="Z2735" i="12"/>
  <c r="AA2735" i="12"/>
  <c r="Z2687" i="12"/>
  <c r="AA2687" i="12"/>
  <c r="Z2847" i="12"/>
  <c r="AA2847" i="12"/>
  <c r="AA2843" i="12"/>
  <c r="Z2843" i="12"/>
  <c r="AA2791" i="12"/>
  <c r="Z2791" i="12"/>
  <c r="Z2896" i="12"/>
  <c r="AA2896" i="12"/>
  <c r="AA2693" i="12"/>
  <c r="Z2693" i="12"/>
  <c r="Z2978" i="12"/>
  <c r="AA2978" i="12"/>
  <c r="AA2832" i="12"/>
  <c r="Z2832" i="12"/>
  <c r="AA2848" i="12"/>
  <c r="Z2848" i="12"/>
  <c r="Z2796" i="12"/>
  <c r="AA2796" i="12"/>
  <c r="AA2945" i="12"/>
  <c r="Z2945" i="12"/>
  <c r="Z2838" i="12"/>
  <c r="AA2838" i="12"/>
  <c r="AA2946" i="12"/>
  <c r="Z2946" i="12"/>
  <c r="AA3035" i="12"/>
  <c r="Z3035" i="12"/>
  <c r="AA3057" i="12"/>
  <c r="Z3057" i="12"/>
  <c r="Z2993" i="12"/>
  <c r="AA2993" i="12"/>
  <c r="Z3133" i="12"/>
  <c r="AA3133" i="12"/>
  <c r="AA2988" i="12"/>
  <c r="Z2988" i="12"/>
  <c r="AA3114" i="12"/>
  <c r="Z3114" i="12"/>
  <c r="Z2955" i="12"/>
  <c r="AA2955" i="12"/>
  <c r="Z3162" i="12"/>
  <c r="AA3162" i="12"/>
  <c r="Z2901" i="12"/>
  <c r="AA2901" i="12"/>
  <c r="Z3046" i="12"/>
  <c r="AA3046" i="12"/>
  <c r="Z3403" i="12"/>
  <c r="AA3403" i="12"/>
  <c r="Z3338" i="12"/>
  <c r="AA3338" i="12"/>
  <c r="Z3398" i="12"/>
  <c r="AA3398" i="12"/>
  <c r="Z2941" i="12"/>
  <c r="AA2941" i="12"/>
  <c r="AA3308" i="12"/>
  <c r="Z3308" i="12"/>
  <c r="AA3269" i="12"/>
  <c r="Z3269" i="12"/>
  <c r="AA3233" i="12"/>
  <c r="Z3233" i="12"/>
  <c r="AA3267" i="12"/>
  <c r="Z3267" i="12"/>
  <c r="Z3310" i="12"/>
  <c r="AA3310" i="12"/>
  <c r="Z3329" i="12"/>
  <c r="AA3329" i="12"/>
  <c r="Z3213" i="12"/>
  <c r="AA3213" i="12"/>
  <c r="AA3185" i="12"/>
  <c r="Z3185" i="12"/>
  <c r="Z3140" i="12"/>
  <c r="AA3140" i="12"/>
  <c r="AA3340" i="12"/>
  <c r="Z3340" i="12"/>
  <c r="AA3192" i="12"/>
  <c r="Z3192" i="12"/>
  <c r="Z3223" i="12"/>
  <c r="AA3223" i="12"/>
  <c r="AA3262" i="12"/>
  <c r="Z3262" i="12"/>
  <c r="Z3427" i="12"/>
  <c r="AA3427" i="12"/>
  <c r="AA3558" i="12"/>
  <c r="Z3558" i="12"/>
  <c r="AA3454" i="12"/>
  <c r="Z3454" i="12"/>
  <c r="AA3442" i="12"/>
  <c r="Z3442" i="12"/>
  <c r="Z3423" i="12"/>
  <c r="AA3423" i="12"/>
  <c r="Z3526" i="12"/>
  <c r="AA3526" i="12"/>
  <c r="Z3537" i="12"/>
  <c r="AA3537" i="12"/>
  <c r="Z3520" i="12"/>
  <c r="AA3520" i="12"/>
  <c r="AA3554" i="12"/>
  <c r="Z3554" i="12"/>
  <c r="Z3588" i="12"/>
  <c r="AA3588" i="12"/>
  <c r="AA3574" i="12"/>
  <c r="Z3574" i="12"/>
  <c r="Z3567" i="12"/>
  <c r="AA3567" i="12"/>
  <c r="AA3501" i="12"/>
  <c r="Z3501" i="12"/>
  <c r="AA3483" i="12"/>
  <c r="Z3483" i="12"/>
  <c r="AA3428" i="12"/>
  <c r="Z3428" i="12"/>
  <c r="Z3636" i="12"/>
  <c r="AA3636" i="12"/>
  <c r="Z3825" i="12"/>
  <c r="AA3825" i="12"/>
  <c r="AA3725" i="12"/>
  <c r="Z3725" i="12"/>
  <c r="AA3760" i="12"/>
  <c r="Z3760" i="12"/>
  <c r="AA3815" i="12"/>
  <c r="Z3815" i="12"/>
  <c r="Z3698" i="12"/>
  <c r="AA3698" i="12"/>
  <c r="AA3719" i="12"/>
  <c r="Z3719" i="12"/>
  <c r="Z3673" i="12"/>
  <c r="AA3673" i="12"/>
  <c r="AA3779" i="12"/>
  <c r="Z3779" i="12"/>
  <c r="Z3767" i="12"/>
  <c r="AA3767" i="12"/>
  <c r="Z3804" i="12"/>
  <c r="AA3804" i="12"/>
  <c r="Z3869" i="12"/>
  <c r="AA3869" i="12"/>
  <c r="AA3788" i="12"/>
  <c r="Z3788" i="12"/>
  <c r="AA3811" i="12"/>
  <c r="Z3811" i="12"/>
  <c r="AA3907" i="12"/>
  <c r="Z3907" i="12"/>
  <c r="AA3911" i="12"/>
  <c r="Z3911" i="12"/>
  <c r="AA3924" i="12"/>
  <c r="Z3924" i="12"/>
  <c r="Z3888" i="12"/>
  <c r="AA3888" i="12"/>
  <c r="Z3904" i="12"/>
  <c r="AA3904" i="12"/>
  <c r="Z257" i="12"/>
  <c r="AA257" i="12"/>
  <c r="AC199" i="12"/>
  <c r="AD199" i="12" s="1"/>
  <c r="AC571" i="12"/>
  <c r="AD571" i="12" s="1"/>
  <c r="AC454" i="12"/>
  <c r="AD454" i="12" s="1"/>
  <c r="AC218" i="12"/>
  <c r="AD218" i="12" s="1"/>
  <c r="AC644" i="12"/>
  <c r="AD644" i="12" s="1"/>
  <c r="AC323" i="12"/>
  <c r="AD323" i="12" s="1"/>
  <c r="AC482" i="12"/>
  <c r="AD482" i="12" s="1"/>
  <c r="AC464" i="12"/>
  <c r="AD464" i="12" s="1"/>
  <c r="AC302" i="12"/>
  <c r="AD302" i="12" s="1"/>
  <c r="AC624" i="12"/>
  <c r="AD624" i="12" s="1"/>
  <c r="AC523" i="12"/>
  <c r="AD523" i="12" s="1"/>
  <c r="AC280" i="12"/>
  <c r="AD280" i="12" s="1"/>
  <c r="AC691" i="12"/>
  <c r="AD691" i="12" s="1"/>
  <c r="AC529" i="12"/>
  <c r="AD529" i="12" s="1"/>
  <c r="AC732" i="12"/>
  <c r="AD732" i="12" s="1"/>
  <c r="AC825" i="12"/>
  <c r="AD825" i="12" s="1"/>
  <c r="AC740" i="12"/>
  <c r="AD740" i="12" s="1"/>
  <c r="AC531" i="12"/>
  <c r="AD531" i="12" s="1"/>
  <c r="AC552" i="12"/>
  <c r="AD552" i="12" s="1"/>
  <c r="AC535" i="12"/>
  <c r="AD535" i="12" s="1"/>
  <c r="AC634" i="12"/>
  <c r="AD634" i="12" s="1"/>
  <c r="AC1204" i="12"/>
  <c r="AD1204" i="12" s="1"/>
  <c r="AC737" i="12"/>
  <c r="AD737" i="12" s="1"/>
  <c r="AC935" i="12"/>
  <c r="AD935" i="12" s="1"/>
  <c r="AC802" i="12"/>
  <c r="AD802" i="12" s="1"/>
  <c r="AC799" i="12"/>
  <c r="AD799" i="12" s="1"/>
  <c r="AC946" i="12"/>
  <c r="AD946" i="12" s="1"/>
  <c r="AC690" i="12"/>
  <c r="AD690" i="12" s="1"/>
  <c r="AC883" i="12"/>
  <c r="AD883" i="12" s="1"/>
  <c r="AC896" i="12"/>
  <c r="AD896" i="12" s="1"/>
  <c r="AC836" i="12"/>
  <c r="AD836" i="12" s="1"/>
  <c r="AC1023" i="12"/>
  <c r="AD1023" i="12" s="1"/>
  <c r="AC1327" i="12"/>
  <c r="AD1327" i="12" s="1"/>
  <c r="AC1009" i="12"/>
  <c r="AD1009" i="12" s="1"/>
  <c r="AC933" i="12"/>
  <c r="AD933" i="12" s="1"/>
  <c r="AC1029" i="12"/>
  <c r="AD1029" i="12" s="1"/>
  <c r="AC1168" i="12"/>
  <c r="AD1168" i="12" s="1"/>
  <c r="AC991" i="12"/>
  <c r="AD991" i="12" s="1"/>
  <c r="AC924" i="12"/>
  <c r="AD924" i="12" s="1"/>
  <c r="AC1087" i="12"/>
  <c r="AD1087" i="12" s="1"/>
  <c r="AC1059" i="12"/>
  <c r="AD1059" i="12" s="1"/>
  <c r="AC1067" i="12"/>
  <c r="AD1067" i="12" s="1"/>
  <c r="AC1094" i="12"/>
  <c r="AD1094" i="12" s="1"/>
  <c r="AC1115" i="12"/>
  <c r="AD1115" i="12" s="1"/>
  <c r="AC1482" i="12"/>
  <c r="AD1482" i="12" s="1"/>
  <c r="AC1336" i="12"/>
  <c r="AD1336" i="12" s="1"/>
  <c r="AC1252" i="12"/>
  <c r="AD1252" i="12" s="1"/>
  <c r="AC1301" i="12"/>
  <c r="AD1301" i="12" s="1"/>
  <c r="AC1108" i="12"/>
  <c r="AD1108" i="12" s="1"/>
  <c r="AC1176" i="12"/>
  <c r="AD1176" i="12" s="1"/>
  <c r="AC1289" i="12"/>
  <c r="AD1289" i="12" s="1"/>
  <c r="AC1443" i="12"/>
  <c r="AD1443" i="12" s="1"/>
  <c r="AC1392" i="12"/>
  <c r="AD1392" i="12" s="1"/>
  <c r="AC1523" i="12"/>
  <c r="AD1523" i="12" s="1"/>
  <c r="AC1401" i="12"/>
  <c r="AD1401" i="12" s="1"/>
  <c r="AC1488" i="12"/>
  <c r="AD1488" i="12" s="1"/>
  <c r="AC1468" i="12"/>
  <c r="AD1468" i="12" s="1"/>
  <c r="AC1290" i="12"/>
  <c r="AD1290" i="12" s="1"/>
  <c r="AC1419" i="12"/>
  <c r="AD1419" i="12" s="1"/>
  <c r="AC1462" i="12"/>
  <c r="AD1462" i="12" s="1"/>
  <c r="AC1684" i="12"/>
  <c r="AD1684" i="12" s="1"/>
  <c r="AC1880" i="12"/>
  <c r="AD1880" i="12" s="1"/>
  <c r="AC1594" i="12"/>
  <c r="AD1594" i="12" s="1"/>
  <c r="AC1576" i="12"/>
  <c r="AD1576" i="12" s="1"/>
  <c r="AC1822" i="12"/>
  <c r="AD1822" i="12" s="1"/>
  <c r="AC1790" i="12"/>
  <c r="AD1790" i="12" s="1"/>
  <c r="AC1599" i="12"/>
  <c r="AD1599" i="12" s="1"/>
  <c r="AC1629" i="12"/>
  <c r="AD1629" i="12" s="1"/>
  <c r="AC1669" i="12"/>
  <c r="AD1669" i="12" s="1"/>
  <c r="AC1642" i="12"/>
  <c r="AD1642" i="12" s="1"/>
  <c r="AC1942" i="12"/>
  <c r="AD1942" i="12" s="1"/>
  <c r="AC1692" i="12"/>
  <c r="AD1692" i="12" s="1"/>
  <c r="AC1717" i="12"/>
  <c r="AD1717" i="12" s="1"/>
  <c r="AC1968" i="12"/>
  <c r="AD1968" i="12" s="1"/>
  <c r="AC1757" i="12"/>
  <c r="AD1757" i="12" s="1"/>
  <c r="AC1868" i="12"/>
  <c r="AD1868" i="12" s="1"/>
  <c r="AC2044" i="12"/>
  <c r="AD2044" i="12" s="1"/>
  <c r="AC1895" i="12"/>
  <c r="AD1895" i="12" s="1"/>
  <c r="AC2022" i="12"/>
  <c r="AD2022" i="12" s="1"/>
  <c r="AC1836" i="12"/>
  <c r="AD1836" i="12" s="1"/>
  <c r="AC1989" i="12"/>
  <c r="AD1989" i="12" s="1"/>
  <c r="AC2124" i="12"/>
  <c r="AD2124" i="12" s="1"/>
  <c r="AC1960" i="12"/>
  <c r="AD1960" i="12" s="1"/>
  <c r="AC2002" i="12"/>
  <c r="AD2002" i="12" s="1"/>
  <c r="AC2219" i="12"/>
  <c r="AD2219" i="12" s="1"/>
  <c r="AC2250" i="12"/>
  <c r="AD2250" i="12" s="1"/>
  <c r="AC2261" i="12"/>
  <c r="AD2261" i="12" s="1"/>
  <c r="AC2248" i="12"/>
  <c r="AD2248" i="12" s="1"/>
  <c r="AC2221" i="12"/>
  <c r="AD2221" i="12" s="1"/>
  <c r="AC2353" i="12"/>
  <c r="AD2353" i="12" s="1"/>
  <c r="AC2252" i="12"/>
  <c r="AD2252" i="12" s="1"/>
  <c r="AC2240" i="12"/>
  <c r="AD2240" i="12" s="1"/>
  <c r="AC2246" i="12"/>
  <c r="AD2246" i="12" s="1"/>
  <c r="AC2511" i="12"/>
  <c r="AD2511" i="12" s="1"/>
  <c r="AC2376" i="12"/>
  <c r="AD2376" i="12" s="1"/>
  <c r="AC2370" i="12"/>
  <c r="AD2370" i="12" s="1"/>
  <c r="AC2432" i="12"/>
  <c r="AD2432" i="12" s="1"/>
  <c r="AC2534" i="12"/>
  <c r="AD2534" i="12" s="1"/>
  <c r="AC2356" i="12"/>
  <c r="AD2356" i="12" s="1"/>
  <c r="AC2494" i="12"/>
  <c r="AD2494" i="12" s="1"/>
  <c r="AC2527" i="12"/>
  <c r="AD2527" i="12" s="1"/>
  <c r="AC2593" i="12"/>
  <c r="AD2593" i="12" s="1"/>
  <c r="AC2693" i="12"/>
  <c r="AD2693" i="12" s="1"/>
  <c r="AC2647" i="12"/>
  <c r="AD2647" i="12" s="1"/>
  <c r="AC2558" i="12"/>
  <c r="AD2558" i="12" s="1"/>
  <c r="AC2740" i="12"/>
  <c r="AD2740" i="12" s="1"/>
  <c r="AC2778" i="12"/>
  <c r="AD2778" i="12" s="1"/>
  <c r="AC2735" i="12"/>
  <c r="AD2735" i="12" s="1"/>
  <c r="AC2705" i="12"/>
  <c r="AD2705" i="12" s="1"/>
  <c r="AC2946" i="12"/>
  <c r="AD2946" i="12" s="1"/>
  <c r="AC3058" i="12"/>
  <c r="AD3058" i="12" s="1"/>
  <c r="AC3103" i="12"/>
  <c r="AD3103" i="12" s="1"/>
  <c r="AC3131" i="12"/>
  <c r="AD3131" i="12" s="1"/>
  <c r="AC3351" i="12"/>
  <c r="AD3351" i="12" s="1"/>
  <c r="AC3272" i="12"/>
  <c r="AD3272" i="12" s="1"/>
  <c r="AC3165" i="12"/>
  <c r="AD3165" i="12" s="1"/>
  <c r="AC3291" i="12"/>
  <c r="AD3291" i="12" s="1"/>
  <c r="AC3534" i="12"/>
  <c r="AD3534" i="12" s="1"/>
  <c r="AC3418" i="12"/>
  <c r="AD3418" i="12" s="1"/>
  <c r="AC3518" i="12"/>
  <c r="AD3518" i="12" s="1"/>
  <c r="AC3817" i="12"/>
  <c r="AD3817" i="12" s="1"/>
  <c r="AC3791" i="12"/>
  <c r="AD3791" i="12" s="1"/>
  <c r="AA154" i="12"/>
  <c r="Z154" i="12"/>
  <c r="Z161" i="12"/>
  <c r="AA161" i="12"/>
  <c r="AC283" i="12"/>
  <c r="AD283" i="12" s="1"/>
  <c r="AC253" i="12"/>
  <c r="AD253" i="12" s="1"/>
  <c r="AA251" i="12"/>
  <c r="Z251" i="12"/>
  <c r="AA176" i="12"/>
  <c r="Z176" i="12"/>
  <c r="AC269" i="12"/>
  <c r="AD269" i="12" s="1"/>
  <c r="AC235" i="12"/>
  <c r="AD235" i="12" s="1"/>
  <c r="AA281" i="12"/>
  <c r="Z281" i="12"/>
  <c r="AC447" i="12"/>
  <c r="AD447" i="12" s="1"/>
  <c r="AC295" i="12"/>
  <c r="AD295" i="12" s="1"/>
  <c r="Z622" i="12"/>
  <c r="AA622" i="12"/>
  <c r="AA335" i="12"/>
  <c r="Z335" i="12"/>
  <c r="AA607" i="12"/>
  <c r="Z607" i="12"/>
  <c r="AA634" i="12"/>
  <c r="Z634" i="12"/>
  <c r="AA654" i="12"/>
  <c r="Z654" i="12"/>
  <c r="AA656" i="12"/>
  <c r="Z656" i="12"/>
  <c r="AA269" i="12"/>
  <c r="Z269" i="12"/>
  <c r="AA458" i="12"/>
  <c r="Z458" i="12"/>
  <c r="Z620" i="12"/>
  <c r="AA620" i="12"/>
  <c r="AA455" i="12"/>
  <c r="Z455" i="12"/>
  <c r="AA446" i="12"/>
  <c r="Z446" i="12"/>
  <c r="AA376" i="12"/>
  <c r="Z376" i="12"/>
  <c r="AA571" i="12"/>
  <c r="Z571" i="12"/>
  <c r="AA599" i="12"/>
  <c r="Z599" i="12"/>
  <c r="Z556" i="12"/>
  <c r="AA556" i="12"/>
  <c r="Z803" i="12"/>
  <c r="AA803" i="12"/>
  <c r="Z740" i="12"/>
  <c r="AA740" i="12"/>
  <c r="Z899" i="12"/>
  <c r="AA899" i="12"/>
  <c r="Z819" i="12"/>
  <c r="AA819" i="12"/>
  <c r="Z769" i="12"/>
  <c r="AA769" i="12"/>
  <c r="Z794" i="12"/>
  <c r="AA794" i="12"/>
  <c r="AA551" i="12"/>
  <c r="Z551" i="12"/>
  <c r="Z501" i="12"/>
  <c r="AA501" i="12"/>
  <c r="Z793" i="12"/>
  <c r="AA793" i="12"/>
  <c r="Z943" i="12"/>
  <c r="AA943" i="12"/>
  <c r="Z540" i="12"/>
  <c r="AA540" i="12"/>
  <c r="AA895" i="12"/>
  <c r="Z895" i="12"/>
  <c r="Z966" i="12"/>
  <c r="AA966" i="12"/>
  <c r="AA1167" i="12"/>
  <c r="Z1167" i="12"/>
  <c r="AA707" i="12"/>
  <c r="Z707" i="12"/>
  <c r="Z785" i="12"/>
  <c r="AA785" i="12"/>
  <c r="Z824" i="12"/>
  <c r="AA824" i="12"/>
  <c r="Z1109" i="12"/>
  <c r="AA1109" i="12"/>
  <c r="Z960" i="12"/>
  <c r="AA960" i="12"/>
  <c r="AA936" i="12"/>
  <c r="Z936" i="12"/>
  <c r="Z959" i="12"/>
  <c r="AA959" i="12"/>
  <c r="Z811" i="12"/>
  <c r="AA811" i="12"/>
  <c r="AA1184" i="12"/>
  <c r="Z1184" i="12"/>
  <c r="Z974" i="12"/>
  <c r="AA974" i="12"/>
  <c r="Z972" i="12"/>
  <c r="AA972" i="12"/>
  <c r="Z1264" i="12"/>
  <c r="AA1264" i="12"/>
  <c r="AA1168" i="12"/>
  <c r="Z1168" i="12"/>
  <c r="AA1174" i="12"/>
  <c r="Z1174" i="12"/>
  <c r="Z1023" i="12"/>
  <c r="AA1023" i="12"/>
  <c r="Z1130" i="12"/>
  <c r="AA1130" i="12"/>
  <c r="AA1339" i="12"/>
  <c r="Z1339" i="12"/>
  <c r="Z1076" i="12"/>
  <c r="AA1076" i="12"/>
  <c r="Z1309" i="12"/>
  <c r="AA1309" i="12"/>
  <c r="AA1061" i="12"/>
  <c r="Z1061" i="12"/>
  <c r="AA1209" i="12"/>
  <c r="Z1209" i="12"/>
  <c r="AA1046" i="12"/>
  <c r="Z1046" i="12"/>
  <c r="Z1092" i="12"/>
  <c r="AA1092" i="12"/>
  <c r="AA1173" i="12"/>
  <c r="Z1173" i="12"/>
  <c r="Z1334" i="12"/>
  <c r="AA1334" i="12"/>
  <c r="Z1229" i="12"/>
  <c r="AA1229" i="12"/>
  <c r="Z1419" i="12"/>
  <c r="AA1419" i="12"/>
  <c r="Z1140" i="12"/>
  <c r="AA1140" i="12"/>
  <c r="AA1485" i="12"/>
  <c r="Z1485" i="12"/>
  <c r="AA1355" i="12"/>
  <c r="Z1355" i="12"/>
  <c r="AA1430" i="12"/>
  <c r="Z1430" i="12"/>
  <c r="AA1450" i="12"/>
  <c r="Z1450" i="12"/>
  <c r="AA1358" i="12"/>
  <c r="Z1358" i="12"/>
  <c r="AA1347" i="12"/>
  <c r="Z1347" i="12"/>
  <c r="Z1372" i="12"/>
  <c r="AA1372" i="12"/>
  <c r="Z1303" i="12"/>
  <c r="AA1303" i="12"/>
  <c r="Z1394" i="12"/>
  <c r="AA1394" i="12"/>
  <c r="AA1509" i="12"/>
  <c r="Z1509" i="12"/>
  <c r="AA1543" i="12"/>
  <c r="Z1543" i="12"/>
  <c r="AA1461" i="12"/>
  <c r="Z1461" i="12"/>
  <c r="Z1599" i="12"/>
  <c r="AA1599" i="12"/>
  <c r="AA1391" i="12"/>
  <c r="Z1391" i="12"/>
  <c r="Z1475" i="12"/>
  <c r="AA1475" i="12"/>
  <c r="Z1595" i="12"/>
  <c r="AA1595" i="12"/>
  <c r="Z1642" i="12"/>
  <c r="AA1642" i="12"/>
  <c r="AA1483" i="12"/>
  <c r="Z1483" i="12"/>
  <c r="AA1429" i="12"/>
  <c r="Z1429" i="12"/>
  <c r="Z1676" i="12"/>
  <c r="AA1676" i="12"/>
  <c r="Z1810" i="12"/>
  <c r="AA1810" i="12"/>
  <c r="AA1768" i="12"/>
  <c r="Z1768" i="12"/>
  <c r="AA1850" i="12"/>
  <c r="Z1850" i="12"/>
  <c r="Z1772" i="12"/>
  <c r="AA1772" i="12"/>
  <c r="Z1670" i="12"/>
  <c r="AA1670" i="12"/>
  <c r="Z1633" i="12"/>
  <c r="AA1633" i="12"/>
  <c r="Z1780" i="12"/>
  <c r="AA1780" i="12"/>
  <c r="AA1797" i="12"/>
  <c r="Z1797" i="12"/>
  <c r="Z1936" i="12"/>
  <c r="AA1936" i="12"/>
  <c r="Z1945" i="12"/>
  <c r="AA1945" i="12"/>
  <c r="AA1876" i="12"/>
  <c r="Z1876" i="12"/>
  <c r="AA1824" i="12"/>
  <c r="Z1824" i="12"/>
  <c r="AA1887" i="12"/>
  <c r="Z1887" i="12"/>
  <c r="Z1736" i="12"/>
  <c r="AA1736" i="12"/>
  <c r="AA1942" i="12"/>
  <c r="Z1942" i="12"/>
  <c r="AA1836" i="12"/>
  <c r="Z1836" i="12"/>
  <c r="AA1859" i="12"/>
  <c r="Z1859" i="12"/>
  <c r="Z1843" i="12"/>
  <c r="AA1843" i="12"/>
  <c r="Z1961" i="12"/>
  <c r="AA1961" i="12"/>
  <c r="Z2041" i="12"/>
  <c r="AA2041" i="12"/>
  <c r="Z1939" i="12"/>
  <c r="AA1939" i="12"/>
  <c r="AA2053" i="12"/>
  <c r="Z2053" i="12"/>
  <c r="Z1924" i="12"/>
  <c r="AA1924" i="12"/>
  <c r="AA2127" i="12"/>
  <c r="Z2127" i="12"/>
  <c r="AA2073" i="12"/>
  <c r="Z2073" i="12"/>
  <c r="AA2098" i="12"/>
  <c r="Z2098" i="12"/>
  <c r="AA2102" i="12"/>
  <c r="Z2102" i="12"/>
  <c r="AA2132" i="12"/>
  <c r="Z2132" i="12"/>
  <c r="Z1952" i="12"/>
  <c r="AA1952" i="12"/>
  <c r="AA2121" i="12"/>
  <c r="Z2121" i="12"/>
  <c r="AA2168" i="12"/>
  <c r="Z2168" i="12"/>
  <c r="AA2137" i="12"/>
  <c r="Z2137" i="12"/>
  <c r="Z2222" i="12"/>
  <c r="AA2222" i="12"/>
  <c r="AA2360" i="12"/>
  <c r="Z2360" i="12"/>
  <c r="AA2255" i="12"/>
  <c r="Z2255" i="12"/>
  <c r="AA2239" i="12"/>
  <c r="Z2239" i="12"/>
  <c r="Z2292" i="12"/>
  <c r="AA2292" i="12"/>
  <c r="Z2210" i="12"/>
  <c r="AA2210" i="12"/>
  <c r="AA2201" i="12"/>
  <c r="Z2201" i="12"/>
  <c r="AA2348" i="12"/>
  <c r="Z2348" i="12"/>
  <c r="Z2310" i="12"/>
  <c r="AA2310" i="12"/>
  <c r="AA2355" i="12"/>
  <c r="Z2355" i="12"/>
  <c r="Z2326" i="12"/>
  <c r="AA2326" i="12"/>
  <c r="AA2362" i="12"/>
  <c r="Z2362" i="12"/>
  <c r="Z2351" i="12"/>
  <c r="AA2351" i="12"/>
  <c r="Z2343" i="12"/>
  <c r="AA2343" i="12"/>
  <c r="AA2457" i="12"/>
  <c r="Z2457" i="12"/>
  <c r="AA2408" i="12"/>
  <c r="Z2408" i="12"/>
  <c r="AA2467" i="12"/>
  <c r="Z2467" i="12"/>
  <c r="Z2486" i="12"/>
  <c r="AA2486" i="12"/>
  <c r="Z2424" i="12"/>
  <c r="AA2424" i="12"/>
  <c r="AA2369" i="12"/>
  <c r="Z2369" i="12"/>
  <c r="AA2525" i="12"/>
  <c r="Z2525" i="12"/>
  <c r="AA2617" i="12"/>
  <c r="Z2617" i="12"/>
  <c r="AA2556" i="12"/>
  <c r="Z2556" i="12"/>
  <c r="Z2570" i="12"/>
  <c r="AA2570" i="12"/>
  <c r="AA2614" i="12"/>
  <c r="Z2614" i="12"/>
  <c r="AA2575" i="12"/>
  <c r="Z2575" i="12"/>
  <c r="AA2615" i="12"/>
  <c r="Z2615" i="12"/>
  <c r="Z2640" i="12"/>
  <c r="AA2640" i="12"/>
  <c r="AA2583" i="12"/>
  <c r="Z2583" i="12"/>
  <c r="Z2586" i="12"/>
  <c r="AA2586" i="12"/>
  <c r="AA2646" i="12"/>
  <c r="Z2646" i="12"/>
  <c r="AA2725" i="12"/>
  <c r="Z2725" i="12"/>
  <c r="Z2684" i="12"/>
  <c r="AA2684" i="12"/>
  <c r="Z2716" i="12"/>
  <c r="AA2716" i="12"/>
  <c r="Z2692" i="12"/>
  <c r="AA2692" i="12"/>
  <c r="Z2710" i="12"/>
  <c r="AA2710" i="12"/>
  <c r="AA2654" i="12"/>
  <c r="Z2654" i="12"/>
  <c r="Z2879" i="12"/>
  <c r="AA2879" i="12"/>
  <c r="Z2829" i="12"/>
  <c r="AA2829" i="12"/>
  <c r="Z2880" i="12"/>
  <c r="AA2880" i="12"/>
  <c r="Z2872" i="12"/>
  <c r="AA2872" i="12"/>
  <c r="Z2657" i="12"/>
  <c r="AA2657" i="12"/>
  <c r="Z3052" i="12"/>
  <c r="AA3052" i="12"/>
  <c r="Z3018" i="12"/>
  <c r="AA3018" i="12"/>
  <c r="AA3093" i="12"/>
  <c r="Z3093" i="12"/>
  <c r="AA2839" i="12"/>
  <c r="Z2839" i="12"/>
  <c r="AA3034" i="12"/>
  <c r="Z3034" i="12"/>
  <c r="Z2777" i="12"/>
  <c r="AA2777" i="12"/>
  <c r="Z3021" i="12"/>
  <c r="AA3021" i="12"/>
  <c r="Z3033" i="12"/>
  <c r="AA3033" i="12"/>
  <c r="AA3090" i="12"/>
  <c r="Z3090" i="12"/>
  <c r="AA2902" i="12"/>
  <c r="Z2902" i="12"/>
  <c r="Z3141" i="12"/>
  <c r="AA3141" i="12"/>
  <c r="AA3073" i="12"/>
  <c r="Z3073" i="12"/>
  <c r="AA2932" i="12"/>
  <c r="Z2932" i="12"/>
  <c r="Z3067" i="12"/>
  <c r="AA3067" i="12"/>
  <c r="AA2960" i="12"/>
  <c r="Z2960" i="12"/>
  <c r="AA3056" i="12"/>
  <c r="Z3056" i="12"/>
  <c r="AA3029" i="12"/>
  <c r="Z3029" i="12"/>
  <c r="AA2943" i="12"/>
  <c r="Z2943" i="12"/>
  <c r="AA3110" i="12"/>
  <c r="Z3110" i="12"/>
  <c r="AA3177" i="12"/>
  <c r="Z3177" i="12"/>
  <c r="AA3050" i="12"/>
  <c r="Z3050" i="12"/>
  <c r="Z3263" i="12"/>
  <c r="AA3263" i="12"/>
  <c r="AA3258" i="12"/>
  <c r="Z3258" i="12"/>
  <c r="Z3305" i="12"/>
  <c r="AA3305" i="12"/>
  <c r="AA3304" i="12"/>
  <c r="Z3304" i="12"/>
  <c r="AA3143" i="12"/>
  <c r="Z3143" i="12"/>
  <c r="AA3157" i="12"/>
  <c r="Z3157" i="12"/>
  <c r="Z3243" i="12"/>
  <c r="AA3243" i="12"/>
  <c r="Z3325" i="12"/>
  <c r="AA3325" i="12"/>
  <c r="AA3334" i="12"/>
  <c r="Z3334" i="12"/>
  <c r="Z3130" i="12"/>
  <c r="AA3130" i="12"/>
  <c r="Z3396" i="12"/>
  <c r="AA3396" i="12"/>
  <c r="Z3156" i="12"/>
  <c r="AA3156" i="12"/>
  <c r="AA3582" i="12"/>
  <c r="Z3582" i="12"/>
  <c r="AA3653" i="12"/>
  <c r="Z3653" i="12"/>
  <c r="AA3217" i="12"/>
  <c r="Z3217" i="12"/>
  <c r="Z3476" i="12"/>
  <c r="AA3476" i="12"/>
  <c r="AA3478" i="12"/>
  <c r="Z3478" i="12"/>
  <c r="Z3535" i="12"/>
  <c r="AA3535" i="12"/>
  <c r="AA3541" i="12"/>
  <c r="Z3541" i="12"/>
  <c r="Z3473" i="12"/>
  <c r="AA3473" i="12"/>
  <c r="Z3412" i="12"/>
  <c r="AA3412" i="12"/>
  <c r="AA3575" i="12"/>
  <c r="Z3575" i="12"/>
  <c r="Z3646" i="12"/>
  <c r="AA3646" i="12"/>
  <c r="Z3488" i="12"/>
  <c r="AA3488" i="12"/>
  <c r="AA3580" i="12"/>
  <c r="Z3580" i="12"/>
  <c r="AA3573" i="12"/>
  <c r="Z3573" i="12"/>
  <c r="Z3386" i="12"/>
  <c r="AA3386" i="12"/>
  <c r="Z3591" i="12"/>
  <c r="AA3591" i="12"/>
  <c r="Z3602" i="12"/>
  <c r="AA3602" i="12"/>
  <c r="Z3722" i="12"/>
  <c r="AA3722" i="12"/>
  <c r="AA3615" i="12"/>
  <c r="Z3615" i="12"/>
  <c r="AA3842" i="12"/>
  <c r="Z3842" i="12"/>
  <c r="AA3784" i="12"/>
  <c r="Z3784" i="12"/>
  <c r="Z3638" i="12"/>
  <c r="AA3638" i="12"/>
  <c r="AA3789" i="12"/>
  <c r="Z3789" i="12"/>
  <c r="Z3862" i="12"/>
  <c r="AA3862" i="12"/>
  <c r="Z3695" i="12"/>
  <c r="AA3695" i="12"/>
  <c r="Z3717" i="12"/>
  <c r="AA3717" i="12"/>
  <c r="Z3625" i="12"/>
  <c r="AA3625" i="12"/>
  <c r="Z3730" i="12"/>
  <c r="AA3730" i="12"/>
  <c r="Z3870" i="12"/>
  <c r="AA3870" i="12"/>
  <c r="Z3776" i="12"/>
  <c r="AA3776" i="12"/>
  <c r="Z3732" i="12"/>
  <c r="AA3732" i="12"/>
  <c r="AA3781" i="12"/>
  <c r="Z3781" i="12"/>
  <c r="AA3883" i="12"/>
  <c r="Z3883" i="12"/>
  <c r="Z3928" i="12"/>
  <c r="AA3928" i="12"/>
  <c r="Z3891" i="12"/>
  <c r="AA3891" i="12"/>
  <c r="AA262" i="12"/>
  <c r="Z262" i="12"/>
  <c r="AA263" i="12"/>
  <c r="Z263" i="12"/>
  <c r="AC465" i="12"/>
  <c r="AD465" i="12" s="1"/>
  <c r="AC332" i="12"/>
  <c r="AD332" i="12" s="1"/>
  <c r="AC489" i="12"/>
  <c r="AD489" i="12" s="1"/>
  <c r="AC557" i="12"/>
  <c r="AD557" i="12" s="1"/>
  <c r="AC355" i="12"/>
  <c r="AD355" i="12" s="1"/>
  <c r="AC609" i="12"/>
  <c r="AD609" i="12" s="1"/>
  <c r="AC416" i="12"/>
  <c r="AD416" i="12" s="1"/>
  <c r="AC276" i="12"/>
  <c r="AD276" i="12" s="1"/>
  <c r="AC268" i="12"/>
  <c r="AD268" i="12" s="1"/>
  <c r="AC377" i="12"/>
  <c r="AD377" i="12" s="1"/>
  <c r="AC338" i="12"/>
  <c r="AD338" i="12" s="1"/>
  <c r="AC685" i="12"/>
  <c r="AD685" i="12" s="1"/>
  <c r="AC620" i="12"/>
  <c r="AD620" i="12" s="1"/>
  <c r="AC632" i="12"/>
  <c r="AD632" i="12" s="1"/>
  <c r="AC564" i="12"/>
  <c r="AD564" i="12" s="1"/>
  <c r="AC583" i="12"/>
  <c r="AD583" i="12" s="1"/>
  <c r="AC509" i="12"/>
  <c r="AD509" i="12" s="1"/>
  <c r="AC744" i="12"/>
  <c r="AD744" i="12" s="1"/>
  <c r="AC708" i="12"/>
  <c r="AD708" i="12" s="1"/>
  <c r="AC596" i="12"/>
  <c r="AD596" i="12" s="1"/>
  <c r="AC577" i="12"/>
  <c r="AD577" i="12" s="1"/>
  <c r="AC745" i="12"/>
  <c r="AD745" i="12" s="1"/>
  <c r="AC534" i="12"/>
  <c r="AD534" i="12" s="1"/>
  <c r="AC1236" i="12"/>
  <c r="AD1236" i="12" s="1"/>
  <c r="AC887" i="12"/>
  <c r="AD887" i="12" s="1"/>
  <c r="AC793" i="12"/>
  <c r="AD793" i="12" s="1"/>
  <c r="AC824" i="12"/>
  <c r="AD824" i="12" s="1"/>
  <c r="AC898" i="12"/>
  <c r="AD898" i="12" s="1"/>
  <c r="AC865" i="12"/>
  <c r="AD865" i="12" s="1"/>
  <c r="AC877" i="12"/>
  <c r="AD877" i="12" s="1"/>
  <c r="AC743" i="12"/>
  <c r="AD743" i="12" s="1"/>
  <c r="AC755" i="12"/>
  <c r="AD755" i="12" s="1"/>
  <c r="AC955" i="12"/>
  <c r="AD955" i="12" s="1"/>
  <c r="AC970" i="12"/>
  <c r="AD970" i="12" s="1"/>
  <c r="AC1145" i="12"/>
  <c r="AD1145" i="12" s="1"/>
  <c r="AC932" i="12"/>
  <c r="AD932" i="12" s="1"/>
  <c r="AC952" i="12"/>
  <c r="AD952" i="12" s="1"/>
  <c r="AC1039" i="12"/>
  <c r="AD1039" i="12" s="1"/>
  <c r="AC1062" i="12"/>
  <c r="AD1062" i="12" s="1"/>
  <c r="AC953" i="12"/>
  <c r="AD953" i="12" s="1"/>
  <c r="AC1149" i="12"/>
  <c r="AD1149" i="12" s="1"/>
  <c r="AC1142" i="12"/>
  <c r="AD1142" i="12" s="1"/>
  <c r="AC1091" i="12"/>
  <c r="AD1091" i="12" s="1"/>
  <c r="AC1265" i="12"/>
  <c r="AD1265" i="12" s="1"/>
  <c r="AC1298" i="12"/>
  <c r="AD1298" i="12" s="1"/>
  <c r="AC1345" i="12"/>
  <c r="AD1345" i="12" s="1"/>
  <c r="AC1164" i="12"/>
  <c r="AD1164" i="12" s="1"/>
  <c r="AC1361" i="12"/>
  <c r="AD1361" i="12" s="1"/>
  <c r="AC1158" i="12"/>
  <c r="AD1158" i="12" s="1"/>
  <c r="AC1449" i="12"/>
  <c r="AD1449" i="12" s="1"/>
  <c r="AC1515" i="12"/>
  <c r="AD1515" i="12" s="1"/>
  <c r="AC1494" i="12"/>
  <c r="AD1494" i="12" s="1"/>
  <c r="AC1441" i="12"/>
  <c r="AD1441" i="12" s="1"/>
  <c r="AC1517" i="12"/>
  <c r="AD1517" i="12" s="1"/>
  <c r="AC1307" i="12"/>
  <c r="AD1307" i="12" s="1"/>
  <c r="AC1282" i="12"/>
  <c r="AD1282" i="12" s="1"/>
  <c r="AC1390" i="12"/>
  <c r="AD1390" i="12" s="1"/>
  <c r="AC1453" i="12"/>
  <c r="AD1453" i="12" s="1"/>
  <c r="AC1748" i="12"/>
  <c r="AD1748" i="12" s="1"/>
  <c r="AC1707" i="12"/>
  <c r="AD1707" i="12" s="1"/>
  <c r="AC1535" i="12"/>
  <c r="AD1535" i="12" s="1"/>
  <c r="AC1702" i="12"/>
  <c r="AD1702" i="12" s="1"/>
  <c r="AC1514" i="12"/>
  <c r="AD1514" i="12" s="1"/>
  <c r="AC1648" i="12"/>
  <c r="AD1648" i="12" s="1"/>
  <c r="AC1686" i="12"/>
  <c r="AD1686" i="12" s="1"/>
  <c r="AC1810" i="12"/>
  <c r="AD1810" i="12" s="1"/>
  <c r="AC1774" i="12"/>
  <c r="AD1774" i="12" s="1"/>
  <c r="AC1739" i="12"/>
  <c r="AD1739" i="12" s="1"/>
  <c r="AC1633" i="12"/>
  <c r="AD1633" i="12" s="1"/>
  <c r="AC1722" i="12"/>
  <c r="AD1722" i="12" s="1"/>
  <c r="AC1701" i="12"/>
  <c r="AD1701" i="12" s="1"/>
  <c r="AC1906" i="12"/>
  <c r="AD1906" i="12" s="1"/>
  <c r="AC2036" i="12"/>
  <c r="AD2036" i="12" s="1"/>
  <c r="AC1795" i="12"/>
  <c r="AD1795" i="12" s="1"/>
  <c r="AC1864" i="12"/>
  <c r="AD1864" i="12" s="1"/>
  <c r="AC1837" i="12"/>
  <c r="AD1837" i="12" s="1"/>
  <c r="AC1860" i="12"/>
  <c r="AD1860" i="12" s="1"/>
  <c r="AC1976" i="12"/>
  <c r="AD1976" i="12" s="1"/>
  <c r="AC2054" i="12"/>
  <c r="AD2054" i="12" s="1"/>
  <c r="AC2040" i="12"/>
  <c r="AD2040" i="12" s="1"/>
  <c r="AC2031" i="12"/>
  <c r="AD2031" i="12" s="1"/>
  <c r="AC1862" i="12"/>
  <c r="AD1862" i="12" s="1"/>
  <c r="AC2095" i="12"/>
  <c r="AD2095" i="12" s="1"/>
  <c r="AC2067" i="12"/>
  <c r="AD2067" i="12" s="1"/>
  <c r="AC2178" i="12"/>
  <c r="AD2178" i="12" s="1"/>
  <c r="AC2170" i="12"/>
  <c r="AD2170" i="12" s="1"/>
  <c r="AC2278" i="12"/>
  <c r="AD2278" i="12" s="1"/>
  <c r="AC2205" i="12"/>
  <c r="AD2205" i="12" s="1"/>
  <c r="AC2320" i="12"/>
  <c r="AD2320" i="12" s="1"/>
  <c r="AC2232" i="12"/>
  <c r="AD2232" i="12" s="1"/>
  <c r="AC2344" i="12"/>
  <c r="AD2344" i="12" s="1"/>
  <c r="AC2391" i="12"/>
  <c r="AD2391" i="12" s="1"/>
  <c r="AC2362" i="12"/>
  <c r="AD2362" i="12" s="1"/>
  <c r="AC2487" i="12"/>
  <c r="AD2487" i="12" s="1"/>
  <c r="AC2463" i="12"/>
  <c r="AD2463" i="12" s="1"/>
  <c r="AC2613" i="12"/>
  <c r="AD2613" i="12" s="1"/>
  <c r="AC2715" i="12"/>
  <c r="AD2715" i="12" s="1"/>
  <c r="AC2541" i="12"/>
  <c r="AD2541" i="12" s="1"/>
  <c r="AC2651" i="12"/>
  <c r="AD2651" i="12" s="1"/>
  <c r="AC2539" i="12"/>
  <c r="AD2539" i="12" s="1"/>
  <c r="AC2525" i="12"/>
  <c r="AD2525" i="12" s="1"/>
  <c r="AC2669" i="12"/>
  <c r="AD2669" i="12" s="1"/>
  <c r="AC2685" i="12"/>
  <c r="AD2685" i="12" s="1"/>
  <c r="AC2877" i="12"/>
  <c r="AD2877" i="12" s="1"/>
  <c r="AC2841" i="12"/>
  <c r="AD2841" i="12" s="1"/>
  <c r="AC2895" i="12"/>
  <c r="AD2895" i="12" s="1"/>
  <c r="AC2879" i="12"/>
  <c r="AD2879" i="12" s="1"/>
  <c r="AC3036" i="12"/>
  <c r="AD3036" i="12" s="1"/>
  <c r="AC2925" i="12"/>
  <c r="AD2925" i="12" s="1"/>
  <c r="AC2983" i="12"/>
  <c r="AD2983" i="12" s="1"/>
  <c r="AC3056" i="12"/>
  <c r="AD3056" i="12" s="1"/>
  <c r="AC3034" i="12"/>
  <c r="AD3034" i="12" s="1"/>
  <c r="AC2942" i="12"/>
  <c r="AD2942" i="12" s="1"/>
  <c r="AC3016" i="12"/>
  <c r="AD3016" i="12" s="1"/>
  <c r="AC2906" i="12"/>
  <c r="AD2906" i="12" s="1"/>
  <c r="AC3110" i="12"/>
  <c r="AD3110" i="12" s="1"/>
  <c r="AC3051" i="12"/>
  <c r="AD3051" i="12" s="1"/>
  <c r="AC3207" i="12"/>
  <c r="AD3207" i="12" s="1"/>
  <c r="AC3306" i="12"/>
  <c r="AD3306" i="12" s="1"/>
  <c r="AC3290" i="12"/>
  <c r="AD3290" i="12" s="1"/>
  <c r="AC3219" i="12"/>
  <c r="AD3219" i="12" s="1"/>
  <c r="AC3429" i="12"/>
  <c r="AD3429" i="12" s="1"/>
  <c r="AC3454" i="12"/>
  <c r="AD3454" i="12" s="1"/>
  <c r="AC3567" i="12"/>
  <c r="AD3567" i="12" s="1"/>
  <c r="AC3434" i="12"/>
  <c r="AD3434" i="12" s="1"/>
  <c r="AC3362" i="12"/>
  <c r="AD3362" i="12" s="1"/>
  <c r="AC3552" i="12"/>
  <c r="AD3552" i="12" s="1"/>
  <c r="AC3553" i="12"/>
  <c r="AD3553" i="12" s="1"/>
  <c r="AC3770" i="12"/>
  <c r="AD3770" i="12" s="1"/>
  <c r="AA230" i="12"/>
  <c r="Z230" i="12"/>
  <c r="AC150" i="12"/>
  <c r="AD150" i="12" s="1"/>
  <c r="AC356" i="12"/>
  <c r="AD356" i="12" s="1"/>
  <c r="AC298" i="12"/>
  <c r="AD298" i="12" s="1"/>
  <c r="Z217" i="12"/>
  <c r="AA217" i="12"/>
  <c r="AC187" i="12"/>
  <c r="AD187" i="12" s="1"/>
  <c r="S3495" i="12"/>
  <c r="T3495" i="12" s="1"/>
  <c r="AB3495" i="12" s="1"/>
  <c r="S3474" i="12"/>
  <c r="T3474" i="12" s="1"/>
  <c r="AB3474" i="12" s="1"/>
  <c r="S3500" i="12"/>
  <c r="T3500" i="12" s="1"/>
  <c r="AB3500" i="12" s="1"/>
  <c r="S3720" i="12"/>
  <c r="T3720" i="12" s="1"/>
  <c r="AB3720" i="12" s="1"/>
  <c r="S3786" i="12"/>
  <c r="T3786" i="12" s="1"/>
  <c r="AB3786" i="12" s="1"/>
  <c r="S3803" i="12"/>
  <c r="T3803" i="12" s="1"/>
  <c r="AB3803" i="12" s="1"/>
  <c r="S3761" i="12"/>
  <c r="T3761" i="12" s="1"/>
  <c r="AB3761" i="12" s="1"/>
  <c r="S3878" i="12"/>
  <c r="T3878" i="12" s="1"/>
  <c r="AB3878" i="12" s="1"/>
  <c r="S3742" i="12"/>
  <c r="T3742" i="12" s="1"/>
  <c r="AB3742" i="12" s="1"/>
  <c r="S3697" i="12"/>
  <c r="T3697" i="12" s="1"/>
  <c r="AB3697" i="12" s="1"/>
  <c r="S3784" i="12"/>
  <c r="T3784" i="12" s="1"/>
  <c r="AB3784" i="12" s="1"/>
  <c r="S3733" i="12"/>
  <c r="T3733" i="12" s="1"/>
  <c r="AB3733" i="12" s="1"/>
  <c r="S3667" i="12"/>
  <c r="T3667" i="12" s="1"/>
  <c r="AB3667" i="12" s="1"/>
  <c r="S3820" i="12"/>
  <c r="T3820" i="12" s="1"/>
  <c r="AB3820" i="12" s="1"/>
  <c r="S3752" i="12"/>
  <c r="T3752" i="12" s="1"/>
  <c r="AB3752" i="12" s="1"/>
  <c r="S3886" i="12"/>
  <c r="T3886" i="12" s="1"/>
  <c r="AB3886" i="12" s="1"/>
  <c r="S3656" i="12"/>
  <c r="T3656" i="12" s="1"/>
  <c r="AB3656" i="12" s="1"/>
  <c r="S3917" i="12"/>
  <c r="T3917" i="12" s="1"/>
  <c r="AB3917" i="12" s="1"/>
  <c r="S3918" i="12"/>
  <c r="T3918" i="12" s="1"/>
  <c r="AB3918" i="12" s="1"/>
  <c r="S3924" i="12"/>
  <c r="T3924" i="12" s="1"/>
  <c r="AB3924" i="12" s="1"/>
  <c r="S3903" i="12"/>
  <c r="T3903" i="12" s="1"/>
  <c r="AB3903" i="12" s="1"/>
  <c r="Z1401" i="12"/>
  <c r="AA1401" i="12"/>
  <c r="AA1350" i="12"/>
  <c r="Z1350" i="12"/>
  <c r="AA1266" i="12"/>
  <c r="Z1266" i="12"/>
  <c r="Z1230" i="12"/>
  <c r="AA1230" i="12"/>
  <c r="Z1381" i="12"/>
  <c r="AA1381" i="12"/>
  <c r="AA1400" i="12"/>
  <c r="Z1400" i="12"/>
  <c r="AA1295" i="12"/>
  <c r="Z1295" i="12"/>
  <c r="AA1495" i="12"/>
  <c r="Z1495" i="12"/>
  <c r="AA1752" i="12"/>
  <c r="Z1752" i="12"/>
  <c r="AA1665" i="12"/>
  <c r="Z1665" i="12"/>
  <c r="Z1587" i="12"/>
  <c r="AA1587" i="12"/>
  <c r="Z1610" i="12"/>
  <c r="AA1610" i="12"/>
  <c r="AA1572" i="12"/>
  <c r="Z1572" i="12"/>
  <c r="Z1681" i="12"/>
  <c r="AA1681" i="12"/>
  <c r="Z1585" i="12"/>
  <c r="AA1585" i="12"/>
  <c r="Z1556" i="12"/>
  <c r="AA1556" i="12"/>
  <c r="Z1603" i="12"/>
  <c r="AA1603" i="12"/>
  <c r="Z1648" i="12"/>
  <c r="AA1648" i="12"/>
  <c r="Z1770" i="12"/>
  <c r="AA1770" i="12"/>
  <c r="AA1734" i="12"/>
  <c r="Z1734" i="12"/>
  <c r="Z1806" i="12"/>
  <c r="AA1806" i="12"/>
  <c r="AA1776" i="12"/>
  <c r="Z1776" i="12"/>
  <c r="Z1644" i="12"/>
  <c r="AA1644" i="12"/>
  <c r="AA1756" i="12"/>
  <c r="Z1756" i="12"/>
  <c r="AA1690" i="12"/>
  <c r="Z1690" i="12"/>
  <c r="AA1684" i="12"/>
  <c r="Z1684" i="12"/>
  <c r="Z1917" i="12"/>
  <c r="AA1917" i="12"/>
  <c r="Z1724" i="12"/>
  <c r="AA1724" i="12"/>
  <c r="AA1874" i="12"/>
  <c r="Z1874" i="12"/>
  <c r="Z1903" i="12"/>
  <c r="AA1903" i="12"/>
  <c r="AA1889" i="12"/>
  <c r="Z1889" i="12"/>
  <c r="Z1747" i="12"/>
  <c r="AA1747" i="12"/>
  <c r="Z1910" i="12"/>
  <c r="AA1910" i="12"/>
  <c r="Z1963" i="12"/>
  <c r="AA1963" i="12"/>
  <c r="AA1877" i="12"/>
  <c r="Z1877" i="12"/>
  <c r="Z1947" i="12"/>
  <c r="AA1947" i="12"/>
  <c r="AA1944" i="12"/>
  <c r="Z1944" i="12"/>
  <c r="AA1935" i="12"/>
  <c r="Z1935" i="12"/>
  <c r="Z1953" i="12"/>
  <c r="AA1953" i="12"/>
  <c r="AA2147" i="12"/>
  <c r="Z2147" i="12"/>
  <c r="Z2047" i="12"/>
  <c r="AA2047" i="12"/>
  <c r="AA2143" i="12"/>
  <c r="Z2143" i="12"/>
  <c r="Z1962" i="12"/>
  <c r="AA1962" i="12"/>
  <c r="AA1971" i="12"/>
  <c r="Z1971" i="12"/>
  <c r="AA2266" i="12"/>
  <c r="Z2266" i="12"/>
  <c r="AA1987" i="12"/>
  <c r="Z1987" i="12"/>
  <c r="AA2028" i="12"/>
  <c r="Z2028" i="12"/>
  <c r="AA2149" i="12"/>
  <c r="Z2149" i="12"/>
  <c r="AA2136" i="12"/>
  <c r="Z2136" i="12"/>
  <c r="Z2134" i="12"/>
  <c r="AA2134" i="12"/>
  <c r="AA2115" i="12"/>
  <c r="Z2115" i="12"/>
  <c r="AA2250" i="12"/>
  <c r="Z2250" i="12"/>
  <c r="Z2190" i="12"/>
  <c r="AA2190" i="12"/>
  <c r="Z2352" i="12"/>
  <c r="AA2352" i="12"/>
  <c r="Z2306" i="12"/>
  <c r="AA2306" i="12"/>
  <c r="AA2256" i="12"/>
  <c r="Z2256" i="12"/>
  <c r="Z2161" i="12"/>
  <c r="AA2161" i="12"/>
  <c r="Z2219" i="12"/>
  <c r="AA2219" i="12"/>
  <c r="Z2187" i="12"/>
  <c r="AA2187" i="12"/>
  <c r="Z2464" i="12"/>
  <c r="AA2464" i="12"/>
  <c r="AA2391" i="12"/>
  <c r="Z2391" i="12"/>
  <c r="Z2313" i="12"/>
  <c r="AA2313" i="12"/>
  <c r="AA2249" i="12"/>
  <c r="Z2249" i="12"/>
  <c r="AA2481" i="12"/>
  <c r="Z2481" i="12"/>
  <c r="AA2446" i="12"/>
  <c r="Z2446" i="12"/>
  <c r="AA2462" i="12"/>
  <c r="Z2462" i="12"/>
  <c r="AA2400" i="12"/>
  <c r="Z2400" i="12"/>
  <c r="Z2438" i="12"/>
  <c r="AA2438" i="12"/>
  <c r="Z2422" i="12"/>
  <c r="AA2422" i="12"/>
  <c r="AA2485" i="12"/>
  <c r="Z2485" i="12"/>
  <c r="Z2611" i="12"/>
  <c r="AA2611" i="12"/>
  <c r="AA2578" i="12"/>
  <c r="Z2578" i="12"/>
  <c r="Z2608" i="12"/>
  <c r="AA2608" i="12"/>
  <c r="Z2524" i="12"/>
  <c r="AA2524" i="12"/>
  <c r="AA2555" i="12"/>
  <c r="Z2555" i="12"/>
  <c r="AA2589" i="12"/>
  <c r="Z2589" i="12"/>
  <c r="Z2551" i="12"/>
  <c r="AA2551" i="12"/>
  <c r="AA2512" i="12"/>
  <c r="Z2512" i="12"/>
  <c r="AA2695" i="12"/>
  <c r="Z2695" i="12"/>
  <c r="AA2632" i="12"/>
  <c r="Z2632" i="12"/>
  <c r="AA2671" i="12"/>
  <c r="Z2671" i="12"/>
  <c r="AA2717" i="12"/>
  <c r="Z2717" i="12"/>
  <c r="AA2731" i="12"/>
  <c r="Z2731" i="12"/>
  <c r="AA2642" i="12"/>
  <c r="Z2642" i="12"/>
  <c r="Z2737" i="12"/>
  <c r="AA2737" i="12"/>
  <c r="Z2593" i="12"/>
  <c r="AA2593" i="12"/>
  <c r="AA2769" i="12"/>
  <c r="Z2769" i="12"/>
  <c r="AA2772" i="12"/>
  <c r="Z2772" i="12"/>
  <c r="Z2702" i="12"/>
  <c r="AA2702" i="12"/>
  <c r="Z2784" i="12"/>
  <c r="AA2784" i="12"/>
  <c r="Z2811" i="12"/>
  <c r="AA2811" i="12"/>
  <c r="Z2808" i="12"/>
  <c r="AA2808" i="12"/>
  <c r="AA2981" i="12"/>
  <c r="Z2981" i="12"/>
  <c r="AA3113" i="12"/>
  <c r="Z3113" i="12"/>
  <c r="Z2968" i="12"/>
  <c r="AA2968" i="12"/>
  <c r="AA2958" i="12"/>
  <c r="Z2958" i="12"/>
  <c r="Z3006" i="12"/>
  <c r="AA3006" i="12"/>
  <c r="AA2954" i="12"/>
  <c r="Z2954" i="12"/>
  <c r="Z3083" i="12"/>
  <c r="AA3083" i="12"/>
  <c r="AA3064" i="12"/>
  <c r="Z3064" i="12"/>
  <c r="AA3127" i="12"/>
  <c r="Z3127" i="12"/>
  <c r="Z2937" i="12"/>
  <c r="AA2937" i="12"/>
  <c r="AA3068" i="12"/>
  <c r="Z3068" i="12"/>
  <c r="Z2994" i="12"/>
  <c r="AA2994" i="12"/>
  <c r="Z2898" i="12"/>
  <c r="AA2898" i="12"/>
  <c r="AA2893" i="12"/>
  <c r="Z2893" i="12"/>
  <c r="Z2926" i="12"/>
  <c r="AA2926" i="12"/>
  <c r="AA3146" i="12"/>
  <c r="Z3146" i="12"/>
  <c r="AA3256" i="12"/>
  <c r="Z3256" i="12"/>
  <c r="Z2928" i="12"/>
  <c r="AA2928" i="12"/>
  <c r="AA2939" i="12"/>
  <c r="Z2939" i="12"/>
  <c r="Z3224" i="12"/>
  <c r="AA3224" i="12"/>
  <c r="AA3074" i="12"/>
  <c r="Z3074" i="12"/>
  <c r="AA3300" i="12"/>
  <c r="Z3300" i="12"/>
  <c r="Z3181" i="12"/>
  <c r="AA3181" i="12"/>
  <c r="AA3212" i="12"/>
  <c r="Z3212" i="12"/>
  <c r="AA3183" i="12"/>
  <c r="Z3183" i="12"/>
  <c r="Z3326" i="12"/>
  <c r="AA3326" i="12"/>
  <c r="Z3343" i="12"/>
  <c r="AA3343" i="12"/>
  <c r="Z3323" i="12"/>
  <c r="AA3323" i="12"/>
  <c r="AA3288" i="12"/>
  <c r="Z3288" i="12"/>
  <c r="Z3299" i="12"/>
  <c r="AA3299" i="12"/>
  <c r="AA3200" i="12"/>
  <c r="Z3200" i="12"/>
  <c r="AA3400" i="12"/>
  <c r="Z3400" i="12"/>
  <c r="Z3402" i="12"/>
  <c r="AA3402" i="12"/>
  <c r="Z3349" i="12"/>
  <c r="AA3349" i="12"/>
  <c r="Z3462" i="12"/>
  <c r="AA3462" i="12"/>
  <c r="Z3360" i="12"/>
  <c r="AA3360" i="12"/>
  <c r="Z3518" i="12"/>
  <c r="AA3518" i="12"/>
  <c r="AA3592" i="12"/>
  <c r="Z3592" i="12"/>
  <c r="AA3517" i="12"/>
  <c r="Z3517" i="12"/>
  <c r="Z3525" i="12"/>
  <c r="AA3525" i="12"/>
  <c r="Z3498" i="12"/>
  <c r="AA3498" i="12"/>
  <c r="AA3450" i="12"/>
  <c r="Z3450" i="12"/>
  <c r="Z3446" i="12"/>
  <c r="AA3446" i="12"/>
  <c r="AA3414" i="12"/>
  <c r="Z3414" i="12"/>
  <c r="Z3633" i="12"/>
  <c r="AA3633" i="12"/>
  <c r="Z3569" i="12"/>
  <c r="AA3569" i="12"/>
  <c r="Z3381" i="12"/>
  <c r="AA3381" i="12"/>
  <c r="Z3598" i="12"/>
  <c r="AA3598" i="12"/>
  <c r="Z3500" i="12"/>
  <c r="AA3500" i="12"/>
  <c r="AA3822" i="12"/>
  <c r="Z3822" i="12"/>
  <c r="AA3821" i="12"/>
  <c r="Z3821" i="12"/>
  <c r="AA3795" i="12"/>
  <c r="Z3795" i="12"/>
  <c r="AA3741" i="12"/>
  <c r="Z3741" i="12"/>
  <c r="Z3620" i="12"/>
  <c r="AA3620" i="12"/>
  <c r="AA3631" i="12"/>
  <c r="Z3631" i="12"/>
  <c r="AA3663" i="12"/>
  <c r="Z3663" i="12"/>
  <c r="Z3840" i="12"/>
  <c r="AA3840" i="12"/>
  <c r="Z3819" i="12"/>
  <c r="AA3819" i="12"/>
  <c r="Z3630" i="12"/>
  <c r="AA3630" i="12"/>
  <c r="AA3783" i="12"/>
  <c r="Z3783" i="12"/>
  <c r="Z3782" i="12"/>
  <c r="AA3782" i="12"/>
  <c r="Z3710" i="12"/>
  <c r="AA3710" i="12"/>
  <c r="AA3605" i="12"/>
  <c r="Z3605" i="12"/>
  <c r="AA3859" i="12"/>
  <c r="Z3859" i="12"/>
  <c r="AA3865" i="12"/>
  <c r="Z3865" i="12"/>
  <c r="AA3934" i="12"/>
  <c r="Z3934" i="12"/>
  <c r="Z3926" i="12"/>
  <c r="AA3926" i="12"/>
  <c r="AA3912" i="12"/>
  <c r="Z3912" i="12"/>
  <c r="AC250" i="12"/>
  <c r="AD250" i="12" s="1"/>
  <c r="Z191" i="12"/>
  <c r="AA191" i="12"/>
  <c r="AA422" i="12"/>
  <c r="Z422" i="12"/>
  <c r="Z249" i="12"/>
  <c r="AA249" i="12"/>
  <c r="AC458" i="12"/>
  <c r="AD458" i="12" s="1"/>
  <c r="AC664" i="12"/>
  <c r="AD664" i="12" s="1"/>
  <c r="AC549" i="12"/>
  <c r="AD549" i="12" s="1"/>
  <c r="AC650" i="12"/>
  <c r="AD650" i="12" s="1"/>
  <c r="AC414" i="12"/>
  <c r="AD414" i="12" s="1"/>
  <c r="AC424" i="12"/>
  <c r="AD424" i="12" s="1"/>
  <c r="AC386" i="12"/>
  <c r="AD386" i="12" s="1"/>
  <c r="AC294" i="12"/>
  <c r="AD294" i="12" s="1"/>
  <c r="AC423" i="12"/>
  <c r="AD423" i="12" s="1"/>
  <c r="AC417" i="12"/>
  <c r="AD417" i="12" s="1"/>
  <c r="AC862" i="12"/>
  <c r="AD862" i="12" s="1"/>
  <c r="AC597" i="12"/>
  <c r="AD597" i="12" s="1"/>
  <c r="AC892" i="12"/>
  <c r="AD892" i="12" s="1"/>
  <c r="AC542" i="12"/>
  <c r="AD542" i="12" s="1"/>
  <c r="AC818" i="12"/>
  <c r="AD818" i="12" s="1"/>
  <c r="AC747" i="12"/>
  <c r="AD747" i="12" s="1"/>
  <c r="AC897" i="12"/>
  <c r="AD897" i="12" s="1"/>
  <c r="AC711" i="12"/>
  <c r="AD711" i="12" s="1"/>
  <c r="AC1095" i="12"/>
  <c r="AD1095" i="12" s="1"/>
  <c r="AC869" i="12"/>
  <c r="AD869" i="12" s="1"/>
  <c r="AC699" i="12"/>
  <c r="AD699" i="12" s="1"/>
  <c r="AC696" i="12"/>
  <c r="AD696" i="12" s="1"/>
  <c r="AC822" i="12"/>
  <c r="AD822" i="12" s="1"/>
  <c r="AC853" i="12"/>
  <c r="AD853" i="12" s="1"/>
  <c r="AC748" i="12"/>
  <c r="AD748" i="12" s="1"/>
  <c r="AC714" i="12"/>
  <c r="AD714" i="12" s="1"/>
  <c r="AC895" i="12"/>
  <c r="AD895" i="12" s="1"/>
  <c r="AC726" i="12"/>
  <c r="AD726" i="12" s="1"/>
  <c r="AC941" i="12"/>
  <c r="AD941" i="12" s="1"/>
  <c r="AC721" i="12"/>
  <c r="AD721" i="12" s="1"/>
  <c r="AC969" i="12"/>
  <c r="AD969" i="12" s="1"/>
  <c r="AC961" i="12"/>
  <c r="AD961" i="12" s="1"/>
  <c r="AC1027" i="12"/>
  <c r="AD1027" i="12" s="1"/>
  <c r="AC1075" i="12"/>
  <c r="AD1075" i="12" s="1"/>
  <c r="AC786" i="12"/>
  <c r="AD786" i="12" s="1"/>
  <c r="AC986" i="12"/>
  <c r="AD986" i="12" s="1"/>
  <c r="AC926" i="12"/>
  <c r="AD926" i="12" s="1"/>
  <c r="AC934" i="12"/>
  <c r="AD934" i="12" s="1"/>
  <c r="AC1171" i="12"/>
  <c r="AD1171" i="12" s="1"/>
  <c r="AC1138" i="12"/>
  <c r="AD1138" i="12" s="1"/>
  <c r="AC1112" i="12"/>
  <c r="AD1112" i="12" s="1"/>
  <c r="AC1085" i="12"/>
  <c r="AD1085" i="12" s="1"/>
  <c r="AC1148" i="12"/>
  <c r="AD1148" i="12" s="1"/>
  <c r="AC1369" i="12"/>
  <c r="AD1369" i="12" s="1"/>
  <c r="AC1227" i="12"/>
  <c r="AD1227" i="12" s="1"/>
  <c r="AC1024" i="12"/>
  <c r="AD1024" i="12" s="1"/>
  <c r="AC1233" i="12"/>
  <c r="AD1233" i="12" s="1"/>
  <c r="AC1238" i="12"/>
  <c r="AD1238" i="12" s="1"/>
  <c r="AC1134" i="12"/>
  <c r="AD1134" i="12" s="1"/>
  <c r="AC1353" i="12"/>
  <c r="AD1353" i="12" s="1"/>
  <c r="AC1119" i="12"/>
  <c r="AD1119" i="12" s="1"/>
  <c r="AC1411" i="12"/>
  <c r="AD1411" i="12" s="1"/>
  <c r="AC1430" i="12"/>
  <c r="AD1430" i="12" s="1"/>
  <c r="AC1520" i="12"/>
  <c r="AD1520" i="12" s="1"/>
  <c r="AC1433" i="12"/>
  <c r="AD1433" i="12" s="1"/>
  <c r="AC1294" i="12"/>
  <c r="AD1294" i="12" s="1"/>
  <c r="AC1418" i="12"/>
  <c r="AD1418" i="12" s="1"/>
  <c r="AC1460" i="12"/>
  <c r="AD1460" i="12" s="1"/>
  <c r="AC1487" i="12"/>
  <c r="AD1487" i="12" s="1"/>
  <c r="AC1770" i="12"/>
  <c r="AD1770" i="12" s="1"/>
  <c r="AC1703" i="12"/>
  <c r="AD1703" i="12" s="1"/>
  <c r="AC1635" i="12"/>
  <c r="AD1635" i="12" s="1"/>
  <c r="AC1571" i="12"/>
  <c r="AD1571" i="12" s="1"/>
  <c r="AC1647" i="12"/>
  <c r="AD1647" i="12" s="1"/>
  <c r="AC1585" i="12"/>
  <c r="AD1585" i="12" s="1"/>
  <c r="AC1666" i="12"/>
  <c r="AD1666" i="12" s="1"/>
  <c r="AC1808" i="12"/>
  <c r="AD1808" i="12" s="1"/>
  <c r="AC1650" i="12"/>
  <c r="AD1650" i="12" s="1"/>
  <c r="AC1780" i="12"/>
  <c r="AD1780" i="12" s="1"/>
  <c r="AC1914" i="12"/>
  <c r="AD1914" i="12" s="1"/>
  <c r="AC1786" i="12"/>
  <c r="AD1786" i="12" s="1"/>
  <c r="AC1729" i="12"/>
  <c r="AD1729" i="12" s="1"/>
  <c r="AC1736" i="12"/>
  <c r="AD1736" i="12" s="1"/>
  <c r="AC1798" i="12"/>
  <c r="AD1798" i="12" s="1"/>
  <c r="AC1964" i="12"/>
  <c r="AD1964" i="12" s="1"/>
  <c r="AC1950" i="12"/>
  <c r="AD1950" i="12" s="1"/>
  <c r="AC1919" i="12"/>
  <c r="AD1919" i="12" s="1"/>
  <c r="AC1759" i="12"/>
  <c r="AD1759" i="12" s="1"/>
  <c r="AC1787" i="12"/>
  <c r="AD1787" i="12" s="1"/>
  <c r="AC2033" i="12"/>
  <c r="AD2033" i="12" s="1"/>
  <c r="AC1971" i="12"/>
  <c r="AD1971" i="12" s="1"/>
  <c r="AC1987" i="12"/>
  <c r="AD1987" i="12" s="1"/>
  <c r="AC1947" i="12"/>
  <c r="AD1947" i="12" s="1"/>
  <c r="AC2110" i="12"/>
  <c r="AD2110" i="12" s="1"/>
  <c r="AC2117" i="12"/>
  <c r="AD2117" i="12" s="1"/>
  <c r="AC2139" i="12"/>
  <c r="AD2139" i="12" s="1"/>
  <c r="AC1969" i="12"/>
  <c r="AD1969" i="12" s="1"/>
  <c r="AC2182" i="12"/>
  <c r="AD2182" i="12" s="1"/>
  <c r="AC2083" i="12"/>
  <c r="AD2083" i="12" s="1"/>
  <c r="AC2118" i="12"/>
  <c r="AD2118" i="12" s="1"/>
  <c r="AC2171" i="12"/>
  <c r="AD2171" i="12" s="1"/>
  <c r="AC2222" i="12"/>
  <c r="AD2222" i="12" s="1"/>
  <c r="AC2260" i="12"/>
  <c r="AD2260" i="12" s="1"/>
  <c r="AC2388" i="12"/>
  <c r="AD2388" i="12" s="1"/>
  <c r="AC2340" i="12"/>
  <c r="AD2340" i="12" s="1"/>
  <c r="AC2477" i="12"/>
  <c r="AD2477" i="12" s="1"/>
  <c r="AC2437" i="12"/>
  <c r="AD2437" i="12" s="1"/>
  <c r="AC2412" i="12"/>
  <c r="AD2412" i="12" s="1"/>
  <c r="AC2608" i="12"/>
  <c r="AD2608" i="12" s="1"/>
  <c r="AC2599" i="12"/>
  <c r="AD2599" i="12" s="1"/>
  <c r="AC2615" i="12"/>
  <c r="AD2615" i="12" s="1"/>
  <c r="AC2641" i="12"/>
  <c r="AD2641" i="12" s="1"/>
  <c r="AC2755" i="12"/>
  <c r="AD2755" i="12" s="1"/>
  <c r="AC2610" i="12"/>
  <c r="AD2610" i="12" s="1"/>
  <c r="AC2817" i="12"/>
  <c r="AD2817" i="12" s="1"/>
  <c r="AC2863" i="12"/>
  <c r="AD2863" i="12" s="1"/>
  <c r="AC2646" i="12"/>
  <c r="AD2646" i="12" s="1"/>
  <c r="AC2672" i="12"/>
  <c r="AD2672" i="12" s="1"/>
  <c r="AC2791" i="12"/>
  <c r="AD2791" i="12" s="1"/>
  <c r="AC2872" i="12"/>
  <c r="AD2872" i="12" s="1"/>
  <c r="AC2869" i="12"/>
  <c r="AD2869" i="12" s="1"/>
  <c r="AC2821" i="12"/>
  <c r="AD2821" i="12" s="1"/>
  <c r="AC2965" i="12"/>
  <c r="AD2965" i="12" s="1"/>
  <c r="AC2939" i="12"/>
  <c r="AD2939" i="12" s="1"/>
  <c r="AC2846" i="12"/>
  <c r="AD2846" i="12" s="1"/>
  <c r="AC3010" i="12"/>
  <c r="AD3010" i="12" s="1"/>
  <c r="AC3106" i="12"/>
  <c r="AD3106" i="12" s="1"/>
  <c r="AC3126" i="12"/>
  <c r="AD3126" i="12" s="1"/>
  <c r="AC2964" i="12"/>
  <c r="AD2964" i="12" s="1"/>
  <c r="AC3054" i="12"/>
  <c r="AD3054" i="12" s="1"/>
  <c r="AC3183" i="12"/>
  <c r="AD3183" i="12" s="1"/>
  <c r="AC3313" i="12"/>
  <c r="AD3313" i="12" s="1"/>
  <c r="AC3338" i="12"/>
  <c r="AD3338" i="12" s="1"/>
  <c r="AC3127" i="12"/>
  <c r="AD3127" i="12" s="1"/>
  <c r="AC3130" i="12"/>
  <c r="AD3130" i="12" s="1"/>
  <c r="AC3195" i="12"/>
  <c r="AD3195" i="12" s="1"/>
  <c r="AC3311" i="12"/>
  <c r="AD3311" i="12" s="1"/>
  <c r="AC3342" i="12"/>
  <c r="AD3342" i="12" s="1"/>
  <c r="AC3125" i="12"/>
  <c r="AD3125" i="12" s="1"/>
  <c r="AC3347" i="12"/>
  <c r="AD3347" i="12" s="1"/>
  <c r="AC3444" i="12"/>
  <c r="AD3444" i="12" s="1"/>
  <c r="AC3459" i="12"/>
  <c r="AD3459" i="12" s="1"/>
  <c r="AC3401" i="12"/>
  <c r="AD3401" i="12" s="1"/>
  <c r="AC3526" i="12"/>
  <c r="AD3526" i="12" s="1"/>
  <c r="AC3662" i="12"/>
  <c r="AD3662" i="12" s="1"/>
  <c r="AC3673" i="12"/>
  <c r="AD3673" i="12" s="1"/>
  <c r="AC3744" i="12"/>
  <c r="AD3744" i="12" s="1"/>
  <c r="AC3887" i="12"/>
  <c r="AD3887" i="12" s="1"/>
  <c r="AC312" i="12"/>
  <c r="AD312" i="12" s="1"/>
  <c r="Z214" i="12"/>
  <c r="AA214" i="12"/>
  <c r="AC148" i="12"/>
  <c r="AD148" i="12" s="1"/>
  <c r="AC157" i="12"/>
  <c r="AD157" i="12" s="1"/>
  <c r="AC398" i="12"/>
  <c r="AD398" i="12" s="1"/>
  <c r="AC301" i="12"/>
  <c r="AD301" i="12" s="1"/>
  <c r="AA159" i="12"/>
  <c r="Z159" i="12"/>
  <c r="AC166" i="12"/>
  <c r="AD166" i="12" s="1"/>
  <c r="AC300" i="12"/>
  <c r="AD300" i="12" s="1"/>
  <c r="Z234" i="12"/>
  <c r="AA234" i="12"/>
  <c r="Z152" i="12"/>
  <c r="AA152" i="12"/>
  <c r="AA904" i="12"/>
  <c r="Z904" i="12"/>
  <c r="Z883" i="12"/>
  <c r="AA883" i="12"/>
  <c r="Z586" i="12"/>
  <c r="AA586" i="12"/>
  <c r="AA876" i="12"/>
  <c r="Z876" i="12"/>
  <c r="Z760" i="12"/>
  <c r="AA760" i="12"/>
  <c r="Z1170" i="12"/>
  <c r="AA1170" i="12"/>
  <c r="Z992" i="12"/>
  <c r="AA992" i="12"/>
  <c r="Z877" i="12"/>
  <c r="AA877" i="12"/>
  <c r="AA770" i="12"/>
  <c r="Z770" i="12"/>
  <c r="Z890" i="12"/>
  <c r="AA890" i="12"/>
  <c r="Z1221" i="12"/>
  <c r="AA1221" i="12"/>
  <c r="AA955" i="12"/>
  <c r="Z955" i="12"/>
  <c r="Z983" i="12"/>
  <c r="AA983" i="12"/>
  <c r="Z1001" i="12"/>
  <c r="AA1001" i="12"/>
  <c r="AA1116" i="12"/>
  <c r="Z1116" i="12"/>
  <c r="AA1143" i="12"/>
  <c r="Z1143" i="12"/>
  <c r="AA981" i="12"/>
  <c r="Z981" i="12"/>
  <c r="Z1153" i="12"/>
  <c r="AA1153" i="12"/>
  <c r="Z1159" i="12"/>
  <c r="AA1159" i="12"/>
  <c r="AA1163" i="12"/>
  <c r="Z1163" i="12"/>
  <c r="Z1057" i="12"/>
  <c r="AA1057" i="12"/>
  <c r="AA1261" i="12"/>
  <c r="Z1261" i="12"/>
  <c r="Z1068" i="12"/>
  <c r="AA1068" i="12"/>
  <c r="Z1063" i="12"/>
  <c r="AA1063" i="12"/>
  <c r="AA987" i="12"/>
  <c r="Z987" i="12"/>
  <c r="Z1026" i="12"/>
  <c r="AA1026" i="12"/>
  <c r="Z1171" i="12"/>
  <c r="AA1171" i="12"/>
  <c r="Z931" i="12"/>
  <c r="AA931" i="12"/>
  <c r="AA1242" i="12"/>
  <c r="Z1242" i="12"/>
  <c r="Z1361" i="12"/>
  <c r="AA1361" i="12"/>
  <c r="Z1436" i="12"/>
  <c r="AA1436" i="12"/>
  <c r="AA1428" i="12"/>
  <c r="Z1428" i="12"/>
  <c r="Z1385" i="12"/>
  <c r="AA1385" i="12"/>
  <c r="Z1308" i="12"/>
  <c r="AA1308" i="12"/>
  <c r="Z1333" i="12"/>
  <c r="AA1333" i="12"/>
  <c r="AA1257" i="12"/>
  <c r="Z1257" i="12"/>
  <c r="Z1413" i="12"/>
  <c r="AA1413" i="12"/>
  <c r="AA1380" i="12"/>
  <c r="Z1380" i="12"/>
  <c r="Z1301" i="12"/>
  <c r="AA1301" i="12"/>
  <c r="Z1316" i="12"/>
  <c r="AA1316" i="12"/>
  <c r="AA1386" i="12"/>
  <c r="Z1386" i="12"/>
  <c r="AA1312" i="12"/>
  <c r="Z1312" i="12"/>
  <c r="AA1317" i="12"/>
  <c r="Z1317" i="12"/>
  <c r="AA1647" i="12"/>
  <c r="Z1647" i="12"/>
  <c r="AA1740" i="12"/>
  <c r="Z1740" i="12"/>
  <c r="Z1613" i="12"/>
  <c r="AA1613" i="12"/>
  <c r="Z1407" i="12"/>
  <c r="AA1407" i="12"/>
  <c r="Z1512" i="12"/>
  <c r="AA1512" i="12"/>
  <c r="Z1538" i="12"/>
  <c r="AA1538" i="12"/>
  <c r="AA1818" i="12"/>
  <c r="Z1818" i="12"/>
  <c r="AA1700" i="12"/>
  <c r="Z1700" i="12"/>
  <c r="AA1425" i="12"/>
  <c r="Z1425" i="12"/>
  <c r="Z1588" i="12"/>
  <c r="AA1588" i="12"/>
  <c r="Z1696" i="12"/>
  <c r="AA1696" i="12"/>
  <c r="AA1548" i="12"/>
  <c r="Z1548" i="12"/>
  <c r="AA1837" i="12"/>
  <c r="Z1837" i="12"/>
  <c r="Z1738" i="12"/>
  <c r="AA1738" i="12"/>
  <c r="AA1800" i="12"/>
  <c r="Z1800" i="12"/>
  <c r="Z1778" i="12"/>
  <c r="AA1778" i="12"/>
  <c r="AA1814" i="12"/>
  <c r="Z1814" i="12"/>
  <c r="AA1788" i="12"/>
  <c r="Z1788" i="12"/>
  <c r="AA1811" i="12"/>
  <c r="Z1811" i="12"/>
  <c r="Z2050" i="12"/>
  <c r="AA2050" i="12"/>
  <c r="AA1871" i="12"/>
  <c r="Z1871" i="12"/>
  <c r="Z1890" i="12"/>
  <c r="AA1890" i="12"/>
  <c r="Z1833" i="12"/>
  <c r="AA1833" i="12"/>
  <c r="AA1744" i="12"/>
  <c r="Z1744" i="12"/>
  <c r="AA1803" i="12"/>
  <c r="Z1803" i="12"/>
  <c r="AA1873" i="12"/>
  <c r="Z1873" i="12"/>
  <c r="Z1839" i="12"/>
  <c r="AA1839" i="12"/>
  <c r="Z1882" i="12"/>
  <c r="AA1882" i="12"/>
  <c r="AA2144" i="12"/>
  <c r="Z2144" i="12"/>
  <c r="Z1750" i="12"/>
  <c r="AA1750" i="12"/>
  <c r="AA1950" i="12"/>
  <c r="Z1950" i="12"/>
  <c r="Z1920" i="12"/>
  <c r="AA1920" i="12"/>
  <c r="AA2006" i="12"/>
  <c r="Z2006" i="12"/>
  <c r="Z2141" i="12"/>
  <c r="AA2141" i="12"/>
  <c r="AA2095" i="12"/>
  <c r="Z2095" i="12"/>
  <c r="Z1918" i="12"/>
  <c r="AA1918" i="12"/>
  <c r="AA2162" i="12"/>
  <c r="Z2162" i="12"/>
  <c r="AA2214" i="12"/>
  <c r="Z2214" i="12"/>
  <c r="Z2116" i="12"/>
  <c r="AA2116" i="12"/>
  <c r="Z2107" i="12"/>
  <c r="AA2107" i="12"/>
  <c r="Z2123" i="12"/>
  <c r="AA2123" i="12"/>
  <c r="AA2135" i="12"/>
  <c r="Z2135" i="12"/>
  <c r="Z2056" i="12"/>
  <c r="AA2056" i="12"/>
  <c r="AA2176" i="12"/>
  <c r="Z2176" i="12"/>
  <c r="AA2194" i="12"/>
  <c r="Z2194" i="12"/>
  <c r="Z2078" i="12"/>
  <c r="AA2078" i="12"/>
  <c r="Z2154" i="12"/>
  <c r="AA2154" i="12"/>
  <c r="Z2335" i="12"/>
  <c r="AA2335" i="12"/>
  <c r="Z2192" i="12"/>
  <c r="AA2192" i="12"/>
  <c r="AA2383" i="12"/>
  <c r="Z2383" i="12"/>
  <c r="AA2376" i="12"/>
  <c r="Z2376" i="12"/>
  <c r="AA2508" i="12"/>
  <c r="Z2508" i="12"/>
  <c r="Z2390" i="12"/>
  <c r="AA2390" i="12"/>
  <c r="AA2399" i="12"/>
  <c r="Z2399" i="12"/>
  <c r="Z2480" i="12"/>
  <c r="AA2480" i="12"/>
  <c r="Z2456" i="12"/>
  <c r="AA2456" i="12"/>
  <c r="AA2518" i="12"/>
  <c r="Z2518" i="12"/>
  <c r="AA2520" i="12"/>
  <c r="Z2520" i="12"/>
  <c r="AA2430" i="12"/>
  <c r="Z2430" i="12"/>
  <c r="Z2384" i="12"/>
  <c r="AA2384" i="12"/>
  <c r="Z2207" i="12"/>
  <c r="AA2207" i="12"/>
  <c r="AA2507" i="12"/>
  <c r="Z2507" i="12"/>
  <c r="Z2417" i="12"/>
  <c r="AA2417" i="12"/>
  <c r="AA2538" i="12"/>
  <c r="Z2538" i="12"/>
  <c r="AA2630" i="12"/>
  <c r="Z2630" i="12"/>
  <c r="AA2552" i="12"/>
  <c r="Z2552" i="12"/>
  <c r="Z2571" i="12"/>
  <c r="AA2571" i="12"/>
  <c r="Z2627" i="12"/>
  <c r="AA2627" i="12"/>
  <c r="AA2590" i="12"/>
  <c r="Z2590" i="12"/>
  <c r="Z2594" i="12"/>
  <c r="AA2594" i="12"/>
  <c r="AA2572" i="12"/>
  <c r="Z2572" i="12"/>
  <c r="AA2604" i="12"/>
  <c r="Z2604" i="12"/>
  <c r="AA2761" i="12"/>
  <c r="Z2761" i="12"/>
  <c r="AA2714" i="12"/>
  <c r="Z2714" i="12"/>
  <c r="Z2698" i="12"/>
  <c r="AA2698" i="12"/>
  <c r="AA2688" i="12"/>
  <c r="Z2688" i="12"/>
  <c r="AA2653" i="12"/>
  <c r="Z2653" i="12"/>
  <c r="Z2701" i="12"/>
  <c r="AA2701" i="12"/>
  <c r="AA2738" i="12"/>
  <c r="Z2738" i="12"/>
  <c r="AA2649" i="12"/>
  <c r="Z2649" i="12"/>
  <c r="Z2815" i="12"/>
  <c r="AA2815" i="12"/>
  <c r="Z2677" i="12"/>
  <c r="AA2677" i="12"/>
  <c r="Z2788" i="12"/>
  <c r="AA2788" i="12"/>
  <c r="AA2835" i="12"/>
  <c r="Z2835" i="12"/>
  <c r="Z2793" i="12"/>
  <c r="AA2793" i="12"/>
  <c r="AA3017" i="12"/>
  <c r="Z3017" i="12"/>
  <c r="Z2827" i="12"/>
  <c r="AA2827" i="12"/>
  <c r="AA3118" i="12"/>
  <c r="Z3118" i="12"/>
  <c r="AA2997" i="12"/>
  <c r="Z2997" i="12"/>
  <c r="Z2986" i="12"/>
  <c r="AA2986" i="12"/>
  <c r="Z3011" i="12"/>
  <c r="AA3011" i="12"/>
  <c r="Z3031" i="12"/>
  <c r="AA3031" i="12"/>
  <c r="AA3102" i="12"/>
  <c r="Z3102" i="12"/>
  <c r="Z2944" i="12"/>
  <c r="AA2944" i="12"/>
  <c r="Z3048" i="12"/>
  <c r="AA3048" i="12"/>
  <c r="AA3063" i="12"/>
  <c r="Z3063" i="12"/>
  <c r="AA3058" i="12"/>
  <c r="Z3058" i="12"/>
  <c r="AA3037" i="12"/>
  <c r="Z3037" i="12"/>
  <c r="AA3051" i="12"/>
  <c r="Z3051" i="12"/>
  <c r="Z2976" i="12"/>
  <c r="AA2976" i="12"/>
  <c r="AA3039" i="12"/>
  <c r="Z3039" i="12"/>
  <c r="AA3195" i="12"/>
  <c r="Z3195" i="12"/>
  <c r="Z3023" i="12"/>
  <c r="AA3023" i="12"/>
  <c r="AA2915" i="12"/>
  <c r="Z2915" i="12"/>
  <c r="AA3228" i="12"/>
  <c r="Z3228" i="12"/>
  <c r="AA3007" i="12"/>
  <c r="Z3007" i="12"/>
  <c r="AA3173" i="12"/>
  <c r="Z3173" i="12"/>
  <c r="Z3152" i="12"/>
  <c r="AA3152" i="12"/>
  <c r="AA3179" i="12"/>
  <c r="Z3179" i="12"/>
  <c r="Z3286" i="12"/>
  <c r="AA3286" i="12"/>
  <c r="Z3123" i="12"/>
  <c r="AA3123" i="12"/>
  <c r="Z3418" i="12"/>
  <c r="AA3418" i="12"/>
  <c r="Z3355" i="12"/>
  <c r="AA3355" i="12"/>
  <c r="Z3281" i="12"/>
  <c r="AA3281" i="12"/>
  <c r="AA3255" i="12"/>
  <c r="Z3255" i="12"/>
  <c r="Z3242" i="12"/>
  <c r="AA3242" i="12"/>
  <c r="AA3303" i="12"/>
  <c r="Z3303" i="12"/>
  <c r="AA3318" i="12"/>
  <c r="Z3318" i="12"/>
  <c r="Z3154" i="12"/>
  <c r="AA3154" i="12"/>
  <c r="Z3513" i="12"/>
  <c r="AA3513" i="12"/>
  <c r="AA3392" i="12"/>
  <c r="Z3392" i="12"/>
  <c r="Z3539" i="12"/>
  <c r="AA3539" i="12"/>
  <c r="AA3430" i="12"/>
  <c r="Z3430" i="12"/>
  <c r="AA3369" i="12"/>
  <c r="Z3369" i="12"/>
  <c r="AA3530" i="12"/>
  <c r="Z3530" i="12"/>
  <c r="Z3589" i="12"/>
  <c r="AA3589" i="12"/>
  <c r="Z3532" i="12"/>
  <c r="AA3532" i="12"/>
  <c r="Z3397" i="12"/>
  <c r="AA3397" i="12"/>
  <c r="Z3597" i="12"/>
  <c r="AA3597" i="12"/>
  <c r="AA3491" i="12"/>
  <c r="Z3491" i="12"/>
  <c r="Z3431" i="12"/>
  <c r="AA3431" i="12"/>
  <c r="AA3470" i="12"/>
  <c r="Z3470" i="12"/>
  <c r="Z3797" i="12"/>
  <c r="AA3797" i="12"/>
  <c r="Z3763" i="12"/>
  <c r="AA3763" i="12"/>
  <c r="Z3623" i="12"/>
  <c r="AA3623" i="12"/>
  <c r="Z3664" i="12"/>
  <c r="AA3664" i="12"/>
  <c r="AA3608" i="12"/>
  <c r="Z3608" i="12"/>
  <c r="AA3877" i="12"/>
  <c r="Z3877" i="12"/>
  <c r="Z3680" i="12"/>
  <c r="AA3680" i="12"/>
  <c r="AA3758" i="12"/>
  <c r="Z3758" i="12"/>
  <c r="AA3666" i="12"/>
  <c r="Z3666" i="12"/>
  <c r="Z3691" i="12"/>
  <c r="AA3691" i="12"/>
  <c r="Z3875" i="12"/>
  <c r="AA3875" i="12"/>
  <c r="Z3773" i="12"/>
  <c r="AA3773" i="12"/>
  <c r="AA3832" i="12"/>
  <c r="Z3832" i="12"/>
  <c r="Z3610" i="12"/>
  <c r="AA3610" i="12"/>
  <c r="Z3847" i="12"/>
  <c r="AA3847" i="12"/>
  <c r="AA3704" i="12"/>
  <c r="Z3704" i="12"/>
  <c r="Z3884" i="12"/>
  <c r="AA3884" i="12"/>
  <c r="Z3914" i="12"/>
  <c r="AA3914" i="12"/>
  <c r="AA3848" i="12"/>
  <c r="Z3848" i="12"/>
  <c r="AA3908" i="12"/>
  <c r="Z3908" i="12"/>
  <c r="Z3878" i="12"/>
  <c r="AA3878" i="12"/>
  <c r="AC365" i="12"/>
  <c r="AD365" i="12" s="1"/>
  <c r="AC617" i="12"/>
  <c r="AD617" i="12" s="1"/>
  <c r="AC515" i="12"/>
  <c r="AD515" i="12" s="1"/>
  <c r="AC353" i="12"/>
  <c r="AD353" i="12" s="1"/>
  <c r="AC342" i="12"/>
  <c r="AD342" i="12" s="1"/>
  <c r="AC519" i="12"/>
  <c r="AD519" i="12" s="1"/>
  <c r="AC647" i="12"/>
  <c r="AD647" i="12" s="1"/>
  <c r="AC288" i="12"/>
  <c r="AD288" i="12" s="1"/>
  <c r="AC449" i="12"/>
  <c r="AD449" i="12" s="1"/>
  <c r="AC507" i="12"/>
  <c r="AD507" i="12" s="1"/>
  <c r="AC369" i="12"/>
  <c r="AD369" i="12" s="1"/>
  <c r="AC524" i="12"/>
  <c r="AD524" i="12" s="1"/>
  <c r="AC719" i="12"/>
  <c r="AD719" i="12" s="1"/>
  <c r="AC903" i="12"/>
  <c r="AD903" i="12" s="1"/>
  <c r="AC514" i="12"/>
  <c r="AD514" i="12" s="1"/>
  <c r="AC621" i="12"/>
  <c r="AD621" i="12" s="1"/>
  <c r="AC806" i="12"/>
  <c r="AD806" i="12" s="1"/>
  <c r="AC618" i="12"/>
  <c r="AD618" i="12" s="1"/>
  <c r="AC936" i="12"/>
  <c r="AD936" i="12" s="1"/>
  <c r="AC751" i="12"/>
  <c r="AD751" i="12" s="1"/>
  <c r="AC591" i="12"/>
  <c r="AD591" i="12" s="1"/>
  <c r="AC709" i="12"/>
  <c r="AD709" i="12" s="1"/>
  <c r="AC900" i="12"/>
  <c r="AD900" i="12" s="1"/>
  <c r="AC527" i="12"/>
  <c r="AD527" i="12" s="1"/>
  <c r="AC749" i="12"/>
  <c r="AD749" i="12" s="1"/>
  <c r="AC850" i="12"/>
  <c r="AD850" i="12" s="1"/>
  <c r="AC724" i="12"/>
  <c r="AD724" i="12" s="1"/>
  <c r="AC875" i="12"/>
  <c r="AD875" i="12" s="1"/>
  <c r="AC763" i="12"/>
  <c r="AD763" i="12" s="1"/>
  <c r="AC867" i="12"/>
  <c r="AD867" i="12" s="1"/>
  <c r="AC814" i="12"/>
  <c r="AD814" i="12" s="1"/>
  <c r="AC787" i="12"/>
  <c r="AD787" i="12" s="1"/>
  <c r="AC846" i="12"/>
  <c r="AD846" i="12" s="1"/>
  <c r="AC944" i="12"/>
  <c r="AD944" i="12" s="1"/>
  <c r="AC1049" i="12"/>
  <c r="AD1049" i="12" s="1"/>
  <c r="AC1022" i="12"/>
  <c r="AD1022" i="12" s="1"/>
  <c r="AC954" i="12"/>
  <c r="AD954" i="12" s="1"/>
  <c r="AC1020" i="12"/>
  <c r="AD1020" i="12" s="1"/>
  <c r="AC968" i="12"/>
  <c r="AD968" i="12" s="1"/>
  <c r="AC1046" i="12"/>
  <c r="AD1046" i="12" s="1"/>
  <c r="AC1070" i="12"/>
  <c r="AD1070" i="12" s="1"/>
  <c r="AC1123" i="12"/>
  <c r="AD1123" i="12" s="1"/>
  <c r="AC1223" i="12"/>
  <c r="AD1223" i="12" s="1"/>
  <c r="AC1146" i="12"/>
  <c r="AD1146" i="12" s="1"/>
  <c r="AC1074" i="12"/>
  <c r="AD1074" i="12" s="1"/>
  <c r="AC1175" i="12"/>
  <c r="AD1175" i="12" s="1"/>
  <c r="AC1260" i="12"/>
  <c r="AD1260" i="12" s="1"/>
  <c r="AC1299" i="12"/>
  <c r="AD1299" i="12" s="1"/>
  <c r="AC1273" i="12"/>
  <c r="AD1273" i="12" s="1"/>
  <c r="AC1414" i="12"/>
  <c r="AD1414" i="12" s="1"/>
  <c r="AC1508" i="12"/>
  <c r="AD1508" i="12" s="1"/>
  <c r="AC1396" i="12"/>
  <c r="AD1396" i="12" s="1"/>
  <c r="AC1450" i="12"/>
  <c r="AD1450" i="12" s="1"/>
  <c r="AC1432" i="12"/>
  <c r="AD1432" i="12" s="1"/>
  <c r="AC1331" i="12"/>
  <c r="AD1331" i="12" s="1"/>
  <c r="AC1578" i="12"/>
  <c r="AD1578" i="12" s="1"/>
  <c r="AC1333" i="12"/>
  <c r="AD1333" i="12" s="1"/>
  <c r="AC1597" i="12"/>
  <c r="AD1597" i="12" s="1"/>
  <c r="AC1731" i="12"/>
  <c r="AD1731" i="12" s="1"/>
  <c r="AC1670" i="12"/>
  <c r="AD1670" i="12" s="1"/>
  <c r="AC1704" i="12"/>
  <c r="AD1704" i="12" s="1"/>
  <c r="AC1500" i="12"/>
  <c r="AD1500" i="12" s="1"/>
  <c r="AC1504" i="12"/>
  <c r="AD1504" i="12" s="1"/>
  <c r="AC1575" i="12"/>
  <c r="AD1575" i="12" s="1"/>
  <c r="AC1615" i="12"/>
  <c r="AD1615" i="12" s="1"/>
  <c r="AC1439" i="12"/>
  <c r="AD1439" i="12" s="1"/>
  <c r="AC1709" i="12"/>
  <c r="AD1709" i="12" s="1"/>
  <c r="AC1653" i="12"/>
  <c r="AD1653" i="12" s="1"/>
  <c r="AC1807" i="12"/>
  <c r="AD1807" i="12" s="1"/>
  <c r="AC1730" i="12"/>
  <c r="AD1730" i="12" s="1"/>
  <c r="AC1491" i="12"/>
  <c r="AD1491" i="12" s="1"/>
  <c r="AC1752" i="12"/>
  <c r="AD1752" i="12" s="1"/>
  <c r="AC1805" i="12"/>
  <c r="AD1805" i="12" s="1"/>
  <c r="AC1769" i="12"/>
  <c r="AD1769" i="12" s="1"/>
  <c r="AC1908" i="12"/>
  <c r="AD1908" i="12" s="1"/>
  <c r="AC1776" i="12"/>
  <c r="AD1776" i="12" s="1"/>
  <c r="AC1796" i="12"/>
  <c r="AD1796" i="12" s="1"/>
  <c r="AC2015" i="12"/>
  <c r="AD2015" i="12" s="1"/>
  <c r="AC1888" i="12"/>
  <c r="AD1888" i="12" s="1"/>
  <c r="AC1940" i="12"/>
  <c r="AD1940" i="12" s="1"/>
  <c r="AC1928" i="12"/>
  <c r="AD1928" i="12" s="1"/>
  <c r="AC1848" i="12"/>
  <c r="AD1848" i="12" s="1"/>
  <c r="AC2050" i="12"/>
  <c r="AD2050" i="12" s="1"/>
  <c r="AC2021" i="12"/>
  <c r="AD2021" i="12" s="1"/>
  <c r="AC2051" i="12"/>
  <c r="AD2051" i="12" s="1"/>
  <c r="AC1932" i="12"/>
  <c r="AD1932" i="12" s="1"/>
  <c r="AC2074" i="12"/>
  <c r="AD2074" i="12" s="1"/>
  <c r="AC2024" i="12"/>
  <c r="AD2024" i="12" s="1"/>
  <c r="AC2065" i="12"/>
  <c r="AD2065" i="12" s="1"/>
  <c r="AC2131" i="12"/>
  <c r="AD2131" i="12" s="1"/>
  <c r="AC2143" i="12"/>
  <c r="AD2143" i="12" s="1"/>
  <c r="AC2130" i="12"/>
  <c r="AD2130" i="12" s="1"/>
  <c r="AC2023" i="12"/>
  <c r="AD2023" i="12" s="1"/>
  <c r="AC2191" i="12"/>
  <c r="AD2191" i="12" s="1"/>
  <c r="AC2140" i="12"/>
  <c r="AD2140" i="12" s="1"/>
  <c r="AC2227" i="12"/>
  <c r="AD2227" i="12" s="1"/>
  <c r="AC2236" i="12"/>
  <c r="AD2236" i="12" s="1"/>
  <c r="AC2225" i="12"/>
  <c r="AD2225" i="12" s="1"/>
  <c r="AC2290" i="12"/>
  <c r="AD2290" i="12" s="1"/>
  <c r="AC2231" i="12"/>
  <c r="AD2231" i="12" s="1"/>
  <c r="AC2129" i="12"/>
  <c r="AD2129" i="12" s="1"/>
  <c r="AC2316" i="12"/>
  <c r="AD2316" i="12" s="1"/>
  <c r="AC2315" i="12"/>
  <c r="AD2315" i="12" s="1"/>
  <c r="AC2348" i="12"/>
  <c r="AD2348" i="12" s="1"/>
  <c r="AC2398" i="12"/>
  <c r="AD2398" i="12" s="1"/>
  <c r="AC2443" i="12"/>
  <c r="AD2443" i="12" s="1"/>
  <c r="AC2483" i="12"/>
  <c r="AD2483" i="12" s="1"/>
  <c r="AC2637" i="12"/>
  <c r="AD2637" i="12" s="1"/>
  <c r="AC2521" i="12"/>
  <c r="AD2521" i="12" s="1"/>
  <c r="AC2600" i="12"/>
  <c r="AD2600" i="12" s="1"/>
  <c r="AC2633" i="12"/>
  <c r="AD2633" i="12" s="1"/>
  <c r="AC2598" i="12"/>
  <c r="AD2598" i="12" s="1"/>
  <c r="AC2829" i="12"/>
  <c r="AD2829" i="12" s="1"/>
  <c r="AC2741" i="12"/>
  <c r="AD2741" i="12" s="1"/>
  <c r="AC2699" i="12"/>
  <c r="AD2699" i="12" s="1"/>
  <c r="AC2607" i="12"/>
  <c r="AD2607" i="12" s="1"/>
  <c r="AC2533" i="12"/>
  <c r="AD2533" i="12" s="1"/>
  <c r="AC2665" i="12"/>
  <c r="AD2665" i="12" s="1"/>
  <c r="AC2688" i="12"/>
  <c r="AD2688" i="12" s="1"/>
  <c r="AC2718" i="12"/>
  <c r="AD2718" i="12" s="1"/>
  <c r="AC2861" i="12"/>
  <c r="AD2861" i="12" s="1"/>
  <c r="AC2805" i="12"/>
  <c r="AD2805" i="12" s="1"/>
  <c r="AC2771" i="12"/>
  <c r="AD2771" i="12" s="1"/>
  <c r="AC3012" i="12"/>
  <c r="AD3012" i="12" s="1"/>
  <c r="AC3038" i="12"/>
  <c r="AD3038" i="12" s="1"/>
  <c r="AC2804" i="12"/>
  <c r="AD2804" i="12" s="1"/>
  <c r="AC2777" i="12"/>
  <c r="AD2777" i="12" s="1"/>
  <c r="AC3064" i="12"/>
  <c r="AD3064" i="12" s="1"/>
  <c r="AC3097" i="12"/>
  <c r="AD3097" i="12" s="1"/>
  <c r="AC2915" i="12"/>
  <c r="AD2915" i="12" s="1"/>
  <c r="AC2992" i="12"/>
  <c r="AD2992" i="12" s="1"/>
  <c r="AC3029" i="12"/>
  <c r="AD3029" i="12" s="1"/>
  <c r="AC3046" i="12"/>
  <c r="AD3046" i="12" s="1"/>
  <c r="AC2912" i="12"/>
  <c r="AD2912" i="12" s="1"/>
  <c r="AC3350" i="12"/>
  <c r="AD3350" i="12" s="1"/>
  <c r="AC3210" i="12"/>
  <c r="AD3210" i="12" s="1"/>
  <c r="AC3453" i="12"/>
  <c r="AD3453" i="12" s="1"/>
  <c r="AC3545" i="12"/>
  <c r="AD3545" i="12" s="1"/>
  <c r="AC3596" i="12"/>
  <c r="AD3596" i="12" s="1"/>
  <c r="AC3833" i="12"/>
  <c r="AD3833" i="12" s="1"/>
  <c r="AC3681" i="12"/>
  <c r="AD3681" i="12" s="1"/>
  <c r="AA479" i="12"/>
  <c r="Z479" i="12"/>
  <c r="AC457" i="12"/>
  <c r="AD457" i="12" s="1"/>
  <c r="AA248" i="12"/>
  <c r="Z248" i="12"/>
  <c r="AC463" i="12"/>
  <c r="AD463" i="12" s="1"/>
  <c r="AC164" i="12"/>
  <c r="AD164" i="12" s="1"/>
  <c r="AC169" i="12"/>
  <c r="AD169" i="12" s="1"/>
  <c r="AC481" i="12"/>
  <c r="AD481" i="12" s="1"/>
  <c r="Z250" i="12"/>
  <c r="AA250" i="12"/>
  <c r="Z195" i="12"/>
  <c r="AA195" i="12"/>
  <c r="AC375" i="12"/>
  <c r="AD375" i="12" s="1"/>
  <c r="S3655" i="12"/>
  <c r="T3655" i="12" s="1"/>
  <c r="AB3655" i="12" s="1"/>
  <c r="S3838" i="12"/>
  <c r="T3838" i="12" s="1"/>
  <c r="AB3838" i="12" s="1"/>
  <c r="S3670" i="12"/>
  <c r="T3670" i="12" s="1"/>
  <c r="AB3670" i="12" s="1"/>
  <c r="S3872" i="12"/>
  <c r="T3872" i="12" s="1"/>
  <c r="AB3872" i="12" s="1"/>
  <c r="S3827" i="12"/>
  <c r="T3827" i="12" s="1"/>
  <c r="AB3827" i="12" s="1"/>
  <c r="S3689" i="12"/>
  <c r="T3689" i="12" s="1"/>
  <c r="AB3689" i="12" s="1"/>
  <c r="S3782" i="12"/>
  <c r="T3782" i="12" s="1"/>
  <c r="AB3782" i="12" s="1"/>
  <c r="S3775" i="12"/>
  <c r="T3775" i="12" s="1"/>
  <c r="AB3775" i="12" s="1"/>
  <c r="S3852" i="12"/>
  <c r="T3852" i="12" s="1"/>
  <c r="AB3852" i="12" s="1"/>
  <c r="S3931" i="12"/>
  <c r="T3931" i="12" s="1"/>
  <c r="AB3931" i="12" s="1"/>
  <c r="S3879" i="12"/>
  <c r="T3879" i="12" s="1"/>
  <c r="AB3879" i="12" s="1"/>
  <c r="Z1166" i="12"/>
  <c r="AA1166" i="12"/>
  <c r="AA1102" i="12"/>
  <c r="Z1102" i="12"/>
  <c r="Z1038" i="12"/>
  <c r="AA1038" i="12"/>
  <c r="Z1349" i="12"/>
  <c r="AA1349" i="12"/>
  <c r="Z1254" i="12"/>
  <c r="AA1254" i="12"/>
  <c r="AA1445" i="12"/>
  <c r="Z1445" i="12"/>
  <c r="Z1203" i="12"/>
  <c r="AA1203" i="12"/>
  <c r="Z1079" i="12"/>
  <c r="AA1079" i="12"/>
  <c r="AA1335" i="12"/>
  <c r="Z1335" i="12"/>
  <c r="Z1307" i="12"/>
  <c r="AA1307" i="12"/>
  <c r="AA1373" i="12"/>
  <c r="Z1373" i="12"/>
  <c r="Z1360" i="12"/>
  <c r="AA1360" i="12"/>
  <c r="AA1470" i="12"/>
  <c r="Z1470" i="12"/>
  <c r="AA1321" i="12"/>
  <c r="Z1321" i="12"/>
  <c r="Z1472" i="12"/>
  <c r="AA1472" i="12"/>
  <c r="Z1443" i="12"/>
  <c r="AA1443" i="12"/>
  <c r="AA1438" i="12"/>
  <c r="Z1438" i="12"/>
  <c r="Z1422" i="12"/>
  <c r="AA1422" i="12"/>
  <c r="AA1774" i="12"/>
  <c r="Z1774" i="12"/>
  <c r="Z1534" i="12"/>
  <c r="AA1534" i="12"/>
  <c r="AA1414" i="12"/>
  <c r="Z1414" i="12"/>
  <c r="Z1622" i="12"/>
  <c r="AA1622" i="12"/>
  <c r="AA1497" i="12"/>
  <c r="Z1497" i="12"/>
  <c r="AA1510" i="12"/>
  <c r="Z1510" i="12"/>
  <c r="AA1618" i="12"/>
  <c r="Z1618" i="12"/>
  <c r="AA1609" i="12"/>
  <c r="Z1609" i="12"/>
  <c r="AA1541" i="12"/>
  <c r="Z1541" i="12"/>
  <c r="Z1640" i="12"/>
  <c r="AA1640" i="12"/>
  <c r="Z1565" i="12"/>
  <c r="AA1565" i="12"/>
  <c r="Z1675" i="12"/>
  <c r="AA1675" i="12"/>
  <c r="Z1795" i="12"/>
  <c r="AA1795" i="12"/>
  <c r="Z1771" i="12"/>
  <c r="AA1771" i="12"/>
  <c r="AA1793" i="12"/>
  <c r="Z1793" i="12"/>
  <c r="Z1714" i="12"/>
  <c r="AA1714" i="12"/>
  <c r="AA1798" i="12"/>
  <c r="Z1798" i="12"/>
  <c r="Z1775" i="12"/>
  <c r="AA1775" i="12"/>
  <c r="Z1892" i="12"/>
  <c r="AA1892" i="12"/>
  <c r="Z1781" i="12"/>
  <c r="AA1781" i="12"/>
  <c r="AA1831" i="12"/>
  <c r="Z1831" i="12"/>
  <c r="AA1855" i="12"/>
  <c r="Z1855" i="12"/>
  <c r="Z1894" i="12"/>
  <c r="AA1894" i="12"/>
  <c r="Z1765" i="12"/>
  <c r="AA1765" i="12"/>
  <c r="AA1958" i="12"/>
  <c r="Z1958" i="12"/>
  <c r="Z1954" i="12"/>
  <c r="AA1954" i="12"/>
  <c r="Z1989" i="12"/>
  <c r="AA1989" i="12"/>
  <c r="Z2072" i="12"/>
  <c r="AA2072" i="12"/>
  <c r="Z2027" i="12"/>
  <c r="AA2027" i="12"/>
  <c r="Z2033" i="12"/>
  <c r="AA2033" i="12"/>
  <c r="AA1912" i="12"/>
  <c r="Z1912" i="12"/>
  <c r="AA2111" i="12"/>
  <c r="Z2111" i="12"/>
  <c r="Z2051" i="12"/>
  <c r="AA2051" i="12"/>
  <c r="AA2118" i="12"/>
  <c r="Z2118" i="12"/>
  <c r="Z2020" i="12"/>
  <c r="AA2020" i="12"/>
  <c r="AA2100" i="12"/>
  <c r="Z2100" i="12"/>
  <c r="AA2170" i="12"/>
  <c r="Z2170" i="12"/>
  <c r="Z2287" i="12"/>
  <c r="AA2287" i="12"/>
  <c r="Z1978" i="12"/>
  <c r="AA1978" i="12"/>
  <c r="AA2186" i="12"/>
  <c r="Z2186" i="12"/>
  <c r="AA2202" i="12"/>
  <c r="Z2202" i="12"/>
  <c r="Z2089" i="12"/>
  <c r="AA2089" i="12"/>
  <c r="AA2260" i="12"/>
  <c r="Z2260" i="12"/>
  <c r="Z2191" i="12"/>
  <c r="AA2191" i="12"/>
  <c r="AA2385" i="12"/>
  <c r="Z2385" i="12"/>
  <c r="AA2167" i="12"/>
  <c r="Z2167" i="12"/>
  <c r="Z2252" i="12"/>
  <c r="AA2252" i="12"/>
  <c r="AA2264" i="12"/>
  <c r="Z2264" i="12"/>
  <c r="AA2294" i="12"/>
  <c r="Z2294" i="12"/>
  <c r="Z2220" i="12"/>
  <c r="AA2220" i="12"/>
  <c r="Z2517" i="12"/>
  <c r="AA2517" i="12"/>
  <c r="Z2271" i="12"/>
  <c r="AA2271" i="12"/>
  <c r="AA2307" i="12"/>
  <c r="Z2307" i="12"/>
  <c r="AA2357" i="12"/>
  <c r="Z2357" i="12"/>
  <c r="Z2433" i="12"/>
  <c r="AA2433" i="12"/>
  <c r="AA2324" i="12"/>
  <c r="Z2324" i="12"/>
  <c r="Z2599" i="12"/>
  <c r="AA2599" i="12"/>
  <c r="AA2291" i="12"/>
  <c r="Z2291" i="12"/>
  <c r="AA2353" i="12"/>
  <c r="Z2353" i="12"/>
  <c r="AA2230" i="12"/>
  <c r="Z2230" i="12"/>
  <c r="AA2445" i="12"/>
  <c r="Z2445" i="12"/>
  <c r="AA2444" i="12"/>
  <c r="Z2444" i="12"/>
  <c r="Z2542" i="12"/>
  <c r="AA2542" i="12"/>
  <c r="Z2527" i="12"/>
  <c r="AA2527" i="12"/>
  <c r="AA2420" i="12"/>
  <c r="Z2420" i="12"/>
  <c r="Z2622" i="12"/>
  <c r="AA2622" i="12"/>
  <c r="AA2579" i="12"/>
  <c r="Z2579" i="12"/>
  <c r="AA2531" i="12"/>
  <c r="Z2531" i="12"/>
  <c r="Z2603" i="12"/>
  <c r="AA2603" i="12"/>
  <c r="Z2658" i="12"/>
  <c r="AA2658" i="12"/>
  <c r="AA2496" i="12"/>
  <c r="Z2496" i="12"/>
  <c r="AA2729" i="12"/>
  <c r="Z2729" i="12"/>
  <c r="AA2718" i="12"/>
  <c r="Z2718" i="12"/>
  <c r="Z2659" i="12"/>
  <c r="AA2659" i="12"/>
  <c r="Z2641" i="12"/>
  <c r="AA2641" i="12"/>
  <c r="AA2647" i="12"/>
  <c r="Z2647" i="12"/>
  <c r="AA2588" i="12"/>
  <c r="Z2588" i="12"/>
  <c r="Z2833" i="12"/>
  <c r="AA2833" i="12"/>
  <c r="AA2856" i="12"/>
  <c r="Z2856" i="12"/>
  <c r="AA2747" i="12"/>
  <c r="Z2747" i="12"/>
  <c r="Z2874" i="12"/>
  <c r="AA2874" i="12"/>
  <c r="Z2764" i="12"/>
  <c r="AA2764" i="12"/>
  <c r="Z2805" i="12"/>
  <c r="AA2805" i="12"/>
  <c r="AA2802" i="12"/>
  <c r="Z2802" i="12"/>
  <c r="Z3101" i="12"/>
  <c r="AA3101" i="12"/>
  <c r="Z2766" i="12"/>
  <c r="AA2766" i="12"/>
  <c r="AA2826" i="12"/>
  <c r="Z2826" i="12"/>
  <c r="AA3012" i="12"/>
  <c r="Z3012" i="12"/>
  <c r="AA3155" i="12"/>
  <c r="Z3155" i="12"/>
  <c r="AA3107" i="12"/>
  <c r="Z3107" i="12"/>
  <c r="Z2934" i="12"/>
  <c r="AA2934" i="12"/>
  <c r="AA3086" i="12"/>
  <c r="Z3086" i="12"/>
  <c r="AA3082" i="12"/>
  <c r="Z3082" i="12"/>
  <c r="Z3059" i="12"/>
  <c r="AA3059" i="12"/>
  <c r="AA2907" i="12"/>
  <c r="Z2907" i="12"/>
  <c r="AA3089" i="12"/>
  <c r="Z3089" i="12"/>
  <c r="Z3163" i="12"/>
  <c r="AA3163" i="12"/>
  <c r="AA3069" i="12"/>
  <c r="Z3069" i="12"/>
  <c r="Z2984" i="12"/>
  <c r="AA2984" i="12"/>
  <c r="AA3100" i="12"/>
  <c r="Z3100" i="12"/>
  <c r="AA3333" i="12"/>
  <c r="Z3333" i="12"/>
  <c r="AA3015" i="12"/>
  <c r="Z3015" i="12"/>
  <c r="AA3131" i="12"/>
  <c r="Z3131" i="12"/>
  <c r="Z3261" i="12"/>
  <c r="AA3261" i="12"/>
  <c r="AA3094" i="12"/>
  <c r="Z3094" i="12"/>
  <c r="Z3144" i="12"/>
  <c r="AA3144" i="12"/>
  <c r="AA3197" i="12"/>
  <c r="Z3197" i="12"/>
  <c r="AA3278" i="12"/>
  <c r="Z3278" i="12"/>
  <c r="Z3184" i="12"/>
  <c r="AA3184" i="12"/>
  <c r="AA3356" i="12"/>
  <c r="Z3356" i="12"/>
  <c r="AA3317" i="12"/>
  <c r="Z3317" i="12"/>
  <c r="Z3404" i="12"/>
  <c r="AA3404" i="12"/>
  <c r="Z3225" i="12"/>
  <c r="AA3225" i="12"/>
  <c r="AA3250" i="12"/>
  <c r="Z3250" i="12"/>
  <c r="AA3327" i="12"/>
  <c r="Z3327" i="12"/>
  <c r="AA3364" i="12"/>
  <c r="Z3364" i="12"/>
  <c r="Z3332" i="12"/>
  <c r="AA3332" i="12"/>
  <c r="AA3295" i="12"/>
  <c r="Z3295" i="12"/>
  <c r="Z3549" i="12"/>
  <c r="AA3549" i="12"/>
  <c r="Z3528" i="12"/>
  <c r="AA3528" i="12"/>
  <c r="AA3449" i="12"/>
  <c r="Z3449" i="12"/>
  <c r="AA3456" i="12"/>
  <c r="Z3456" i="12"/>
  <c r="Z3438" i="12"/>
  <c r="AA3438" i="12"/>
  <c r="AA3586" i="12"/>
  <c r="Z3586" i="12"/>
  <c r="AA3371" i="12"/>
  <c r="Z3371" i="12"/>
  <c r="Z3531" i="12"/>
  <c r="AA3531" i="12"/>
  <c r="AA3493" i="12"/>
  <c r="Z3493" i="12"/>
  <c r="Z3533" i="12"/>
  <c r="AA3533" i="12"/>
  <c r="AA3429" i="12"/>
  <c r="Z3429" i="12"/>
  <c r="Z3613" i="12"/>
  <c r="AA3613" i="12"/>
  <c r="Z3556" i="12"/>
  <c r="AA3556" i="12"/>
  <c r="Z3641" i="12"/>
  <c r="AA3641" i="12"/>
  <c r="AA3365" i="12"/>
  <c r="Z3365" i="12"/>
  <c r="Z3601" i="12"/>
  <c r="AA3601" i="12"/>
  <c r="Z3845" i="12"/>
  <c r="AA3845" i="12"/>
  <c r="AA3678" i="12"/>
  <c r="Z3678" i="12"/>
  <c r="AA3836" i="12"/>
  <c r="Z3836" i="12"/>
  <c r="Z3747" i="12"/>
  <c r="AA3747" i="12"/>
  <c r="AA3801" i="12"/>
  <c r="Z3801" i="12"/>
  <c r="AA3810" i="12"/>
  <c r="Z3810" i="12"/>
  <c r="Z3734" i="12"/>
  <c r="AA3734" i="12"/>
  <c r="AA3809" i="12"/>
  <c r="Z3809" i="12"/>
  <c r="AA3838" i="12"/>
  <c r="Z3838" i="12"/>
  <c r="Z3762" i="12"/>
  <c r="AA3762" i="12"/>
  <c r="Z3887" i="12"/>
  <c r="AA3887" i="12"/>
  <c r="Z3707" i="12"/>
  <c r="AA3707" i="12"/>
  <c r="AA3910" i="12"/>
  <c r="Z3910" i="12"/>
  <c r="Z3918" i="12"/>
  <c r="AA3918" i="12"/>
  <c r="Z3906" i="12"/>
  <c r="AA3906" i="12"/>
  <c r="Z3885" i="12"/>
  <c r="AA3885" i="12"/>
  <c r="Z3889" i="12"/>
  <c r="AA3889" i="12"/>
  <c r="AA3916" i="12"/>
  <c r="Z3916" i="12"/>
  <c r="AC200" i="12"/>
  <c r="AD200" i="12" s="1"/>
  <c r="AA189" i="12"/>
  <c r="Z189" i="12"/>
  <c r="AC490" i="12"/>
  <c r="AD490" i="12" s="1"/>
  <c r="AC378" i="12"/>
  <c r="AD378" i="12" s="1"/>
  <c r="AC245" i="12"/>
  <c r="AD245" i="12" s="1"/>
  <c r="AC396" i="12"/>
  <c r="AD396" i="12" s="1"/>
  <c r="AC406" i="12"/>
  <c r="AD406" i="12" s="1"/>
  <c r="AC363" i="12"/>
  <c r="AD363" i="12" s="1"/>
  <c r="AC474" i="12"/>
  <c r="AD474" i="12" s="1"/>
  <c r="AC366" i="12"/>
  <c r="AD366" i="12" s="1"/>
  <c r="AC307" i="12"/>
  <c r="AD307" i="12" s="1"/>
  <c r="AC305" i="12"/>
  <c r="AD305" i="12" s="1"/>
  <c r="AC329" i="12"/>
  <c r="AD329" i="12" s="1"/>
  <c r="AC856" i="12"/>
  <c r="AD856" i="12" s="1"/>
  <c r="AC536" i="12"/>
  <c r="AD536" i="12" s="1"/>
  <c r="AC762" i="12"/>
  <c r="AD762" i="12" s="1"/>
  <c r="AC980" i="12"/>
  <c r="AD980" i="12" s="1"/>
  <c r="AC337" i="12"/>
  <c r="AD337" i="12" s="1"/>
  <c r="AC530" i="12"/>
  <c r="AD530" i="12" s="1"/>
  <c r="AC533" i="12"/>
  <c r="AD533" i="12" s="1"/>
  <c r="AC972" i="12"/>
  <c r="AD972" i="12" s="1"/>
  <c r="AC287" i="12"/>
  <c r="AD287" i="12" s="1"/>
  <c r="AC839" i="12"/>
  <c r="AD839" i="12" s="1"/>
  <c r="AC666" i="12"/>
  <c r="AD666" i="12" s="1"/>
  <c r="AC649" i="12"/>
  <c r="AD649" i="12" s="1"/>
  <c r="AC588" i="12"/>
  <c r="AD588" i="12" s="1"/>
  <c r="AC974" i="12"/>
  <c r="AD974" i="12" s="1"/>
  <c r="AC1057" i="12"/>
  <c r="AD1057" i="12" s="1"/>
  <c r="AC710" i="12"/>
  <c r="AD710" i="12" s="1"/>
  <c r="AC832" i="12"/>
  <c r="AD832" i="12" s="1"/>
  <c r="AC770" i="12"/>
  <c r="AD770" i="12" s="1"/>
  <c r="AC788" i="12"/>
  <c r="AD788" i="12" s="1"/>
  <c r="AC939" i="12"/>
  <c r="AD939" i="12" s="1"/>
  <c r="AC929" i="12"/>
  <c r="AD929" i="12" s="1"/>
  <c r="AC1025" i="12"/>
  <c r="AD1025" i="12" s="1"/>
  <c r="AC808" i="12"/>
  <c r="AD808" i="12" s="1"/>
  <c r="AC1069" i="12"/>
  <c r="AD1069" i="12" s="1"/>
  <c r="AC1160" i="12"/>
  <c r="AD1160" i="12" s="1"/>
  <c r="AC1096" i="12"/>
  <c r="AD1096" i="12" s="1"/>
  <c r="AC1208" i="12"/>
  <c r="AD1208" i="12" s="1"/>
  <c r="AC1015" i="12"/>
  <c r="AD1015" i="12" s="1"/>
  <c r="AC1140" i="12"/>
  <c r="AD1140" i="12" s="1"/>
  <c r="AC1116" i="12"/>
  <c r="AD1116" i="12" s="1"/>
  <c r="AC1133" i="12"/>
  <c r="AD1133" i="12" s="1"/>
  <c r="AC1190" i="12"/>
  <c r="AD1190" i="12" s="1"/>
  <c r="AC1220" i="12"/>
  <c r="AD1220" i="12" s="1"/>
  <c r="AC1050" i="12"/>
  <c r="AD1050" i="12" s="1"/>
  <c r="AC1225" i="12"/>
  <c r="AD1225" i="12" s="1"/>
  <c r="AC1008" i="12"/>
  <c r="AD1008" i="12" s="1"/>
  <c r="AC1063" i="12"/>
  <c r="AD1063" i="12" s="1"/>
  <c r="AC1064" i="12"/>
  <c r="AD1064" i="12" s="1"/>
  <c r="AC1286" i="12"/>
  <c r="AD1286" i="12" s="1"/>
  <c r="AC1296" i="12"/>
  <c r="AD1296" i="12" s="1"/>
  <c r="AC1522" i="12"/>
  <c r="AD1522" i="12" s="1"/>
  <c r="AC1234" i="12"/>
  <c r="AD1234" i="12" s="1"/>
  <c r="AC1413" i="12"/>
  <c r="AD1413" i="12" s="1"/>
  <c r="AC1533" i="12"/>
  <c r="AD1533" i="12" s="1"/>
  <c r="AC1527" i="12"/>
  <c r="AD1527" i="12" s="1"/>
  <c r="AC1456" i="12"/>
  <c r="AD1456" i="12" s="1"/>
  <c r="AC1386" i="12"/>
  <c r="AD1386" i="12" s="1"/>
  <c r="AC1561" i="12"/>
  <c r="AD1561" i="12" s="1"/>
  <c r="AC1436" i="12"/>
  <c r="AD1436" i="12" s="1"/>
  <c r="AC1534" i="12"/>
  <c r="AD1534" i="12" s="1"/>
  <c r="AC1448" i="12"/>
  <c r="AD1448" i="12" s="1"/>
  <c r="AC1627" i="12"/>
  <c r="AD1627" i="12" s="1"/>
  <c r="AC1705" i="12"/>
  <c r="AD1705" i="12" s="1"/>
  <c r="AC1505" i="12"/>
  <c r="AD1505" i="12" s="1"/>
  <c r="AC1691" i="12"/>
  <c r="AD1691" i="12" s="1"/>
  <c r="AC1674" i="12"/>
  <c r="AD1674" i="12" s="1"/>
  <c r="AC1638" i="12"/>
  <c r="AD1638" i="12" s="1"/>
  <c r="AC1546" i="12"/>
  <c r="AD1546" i="12" s="1"/>
  <c r="AC1711" i="12"/>
  <c r="AD1711" i="12" s="1"/>
  <c r="AC1771" i="12"/>
  <c r="AD1771" i="12" s="1"/>
  <c r="AC1775" i="12"/>
  <c r="AD1775" i="12" s="1"/>
  <c r="AC1760" i="12"/>
  <c r="AD1760" i="12" s="1"/>
  <c r="AC1839" i="12"/>
  <c r="AD1839" i="12" s="1"/>
  <c r="AC1716" i="12"/>
  <c r="AD1716" i="12" s="1"/>
  <c r="AC1883" i="12"/>
  <c r="AD1883" i="12" s="1"/>
  <c r="AC1814" i="12"/>
  <c r="AD1814" i="12" s="1"/>
  <c r="AC1746" i="12"/>
  <c r="AD1746" i="12" s="1"/>
  <c r="AC1927" i="12"/>
  <c r="AD1927" i="12" s="1"/>
  <c r="AC1988" i="12"/>
  <c r="AD1988" i="12" s="1"/>
  <c r="AC2075" i="12"/>
  <c r="AD2075" i="12" s="1"/>
  <c r="AC2082" i="12"/>
  <c r="AD2082" i="12" s="1"/>
  <c r="AC2134" i="12"/>
  <c r="AD2134" i="12" s="1"/>
  <c r="AC2123" i="12"/>
  <c r="AD2123" i="12" s="1"/>
  <c r="AC2068" i="12"/>
  <c r="AD2068" i="12" s="1"/>
  <c r="AC2277" i="12"/>
  <c r="AD2277" i="12" s="1"/>
  <c r="AC2204" i="12"/>
  <c r="AD2204" i="12" s="1"/>
  <c r="AC2188" i="12"/>
  <c r="AD2188" i="12" s="1"/>
  <c r="AC2273" i="12"/>
  <c r="AD2273" i="12" s="1"/>
  <c r="AC2360" i="12"/>
  <c r="AD2360" i="12" s="1"/>
  <c r="AC2184" i="12"/>
  <c r="AD2184" i="12" s="1"/>
  <c r="AC2406" i="12"/>
  <c r="AD2406" i="12" s="1"/>
  <c r="AC2435" i="12"/>
  <c r="AD2435" i="12" s="1"/>
  <c r="AC2464" i="12"/>
  <c r="AD2464" i="12" s="1"/>
  <c r="AC2451" i="12"/>
  <c r="AD2451" i="12" s="1"/>
  <c r="AC2518" i="12"/>
  <c r="AD2518" i="12" s="1"/>
  <c r="AC2575" i="12"/>
  <c r="AD2575" i="12" s="1"/>
  <c r="AC2460" i="12"/>
  <c r="AD2460" i="12" s="1"/>
  <c r="AC2543" i="12"/>
  <c r="AD2543" i="12" s="1"/>
  <c r="AC2579" i="12"/>
  <c r="AD2579" i="12" s="1"/>
  <c r="AC2616" i="12"/>
  <c r="AD2616" i="12" s="1"/>
  <c r="AC2571" i="12"/>
  <c r="AD2571" i="12" s="1"/>
  <c r="AC2564" i="12"/>
  <c r="AD2564" i="12" s="1"/>
  <c r="AC2580" i="12"/>
  <c r="AD2580" i="12" s="1"/>
  <c r="AC2707" i="12"/>
  <c r="AD2707" i="12" s="1"/>
  <c r="AC2747" i="12"/>
  <c r="AD2747" i="12" s="1"/>
  <c r="AC2736" i="12"/>
  <c r="AD2736" i="12" s="1"/>
  <c r="AC2820" i="12"/>
  <c r="AD2820" i="12" s="1"/>
  <c r="AC2779" i="12"/>
  <c r="AD2779" i="12" s="1"/>
  <c r="AC2808" i="12"/>
  <c r="AD2808" i="12" s="1"/>
  <c r="AC2827" i="12"/>
  <c r="AD2827" i="12" s="1"/>
  <c r="AC2838" i="12"/>
  <c r="AD2838" i="12" s="1"/>
  <c r="AC3102" i="12"/>
  <c r="AD3102" i="12" s="1"/>
  <c r="AC2990" i="12"/>
  <c r="AD2990" i="12" s="1"/>
  <c r="AC3000" i="12"/>
  <c r="AD3000" i="12" s="1"/>
  <c r="AC3100" i="12"/>
  <c r="AD3100" i="12" s="1"/>
  <c r="AC2945" i="12"/>
  <c r="AD2945" i="12" s="1"/>
  <c r="AC3269" i="12"/>
  <c r="AD3269" i="12" s="1"/>
  <c r="AC2919" i="12"/>
  <c r="AD2919" i="12" s="1"/>
  <c r="AC3199" i="12"/>
  <c r="AD3199" i="12" s="1"/>
  <c r="AC3502" i="12"/>
  <c r="AD3502" i="12" s="1"/>
  <c r="AC3395" i="12"/>
  <c r="AD3395" i="12" s="1"/>
  <c r="AC3623" i="12"/>
  <c r="AD3623" i="12" s="1"/>
  <c r="AC3767" i="12"/>
  <c r="AD3767" i="12" s="1"/>
  <c r="AC3807" i="12"/>
  <c r="AD3807" i="12" s="1"/>
  <c r="AC420" i="12"/>
  <c r="AD420" i="12" s="1"/>
  <c r="Z180" i="12"/>
  <c r="AA180" i="12"/>
  <c r="AC154" i="12"/>
  <c r="AD154" i="12" s="1"/>
  <c r="AC413" i="12"/>
  <c r="AD413" i="12" s="1"/>
  <c r="AA137" i="12"/>
  <c r="Z137" i="12"/>
  <c r="AC433" i="12"/>
  <c r="AD433" i="12" s="1"/>
  <c r="AA237" i="12"/>
  <c r="Z237" i="12"/>
  <c r="AC186" i="12"/>
  <c r="AD186" i="12" s="1"/>
  <c r="Z254" i="12"/>
  <c r="AA254" i="12"/>
  <c r="AC162" i="12"/>
  <c r="AD162" i="12" s="1"/>
  <c r="AC138" i="12"/>
  <c r="AD138" i="12" s="1"/>
  <c r="Z699" i="12"/>
  <c r="AA699" i="12"/>
  <c r="Z591" i="12"/>
  <c r="AA591" i="12"/>
  <c r="AA694" i="12"/>
  <c r="Z694" i="12"/>
  <c r="Z330" i="12"/>
  <c r="AA330" i="12"/>
  <c r="AA531" i="12"/>
  <c r="Z531" i="12"/>
  <c r="Z684" i="12"/>
  <c r="AA684" i="12"/>
  <c r="Z518" i="12"/>
  <c r="AA518" i="12"/>
  <c r="Z576" i="12"/>
  <c r="AA576" i="12"/>
  <c r="Z611" i="12"/>
  <c r="AA611" i="12"/>
  <c r="Z537" i="12"/>
  <c r="AA537" i="12"/>
  <c r="AA562" i="12"/>
  <c r="Z562" i="12"/>
  <c r="AA818" i="12"/>
  <c r="Z818" i="12"/>
  <c r="AA728" i="12"/>
  <c r="Z728" i="12"/>
  <c r="Z874" i="12"/>
  <c r="AA874" i="12"/>
  <c r="Z727" i="12"/>
  <c r="AA727" i="12"/>
  <c r="AA918" i="12"/>
  <c r="Z918" i="12"/>
  <c r="Z747" i="12"/>
  <c r="AA747" i="12"/>
  <c r="AA666" i="12"/>
  <c r="Z666" i="12"/>
  <c r="Z680" i="12"/>
  <c r="AA680" i="12"/>
  <c r="AA859" i="12"/>
  <c r="Z859" i="12"/>
  <c r="Z875" i="12"/>
  <c r="AA875" i="12"/>
  <c r="AA604" i="12"/>
  <c r="Z604" i="12"/>
  <c r="AA884" i="12"/>
  <c r="Z884" i="12"/>
  <c r="AA839" i="12"/>
  <c r="Z839" i="12"/>
  <c r="AA1135" i="12"/>
  <c r="Z1135" i="12"/>
  <c r="Z1003" i="12"/>
  <c r="AA1003" i="12"/>
  <c r="Z848" i="12"/>
  <c r="AA848" i="12"/>
  <c r="AA787" i="12"/>
  <c r="Z787" i="12"/>
  <c r="AA888" i="12"/>
  <c r="Z888" i="12"/>
  <c r="AA1091" i="12"/>
  <c r="Z1091" i="12"/>
  <c r="AA969" i="12"/>
  <c r="Z969" i="12"/>
  <c r="Z1103" i="12"/>
  <c r="AA1103" i="12"/>
  <c r="Z1101" i="12"/>
  <c r="AA1101" i="12"/>
  <c r="AA984" i="12"/>
  <c r="Z984" i="12"/>
  <c r="Z1134" i="12"/>
  <c r="AA1134" i="12"/>
  <c r="Z1042" i="12"/>
  <c r="AA1042" i="12"/>
  <c r="Z1010" i="12"/>
  <c r="AA1010" i="12"/>
  <c r="Z1137" i="12"/>
  <c r="AA1137" i="12"/>
  <c r="Z1210" i="12"/>
  <c r="AA1210" i="12"/>
  <c r="AA1279" i="12"/>
  <c r="Z1279" i="12"/>
  <c r="AA1033" i="12"/>
  <c r="Z1033" i="12"/>
  <c r="AA956" i="12"/>
  <c r="Z956" i="12"/>
  <c r="AA1053" i="12"/>
  <c r="Z1053" i="12"/>
  <c r="AA1108" i="12"/>
  <c r="Z1108" i="12"/>
  <c r="AA1052" i="12"/>
  <c r="Z1052" i="12"/>
  <c r="AA1069" i="12"/>
  <c r="Z1069" i="12"/>
  <c r="AA1067" i="12"/>
  <c r="Z1067" i="12"/>
  <c r="AA1073" i="12"/>
  <c r="Z1073" i="12"/>
  <c r="AA1322" i="12"/>
  <c r="Z1322" i="12"/>
  <c r="AA1313" i="12"/>
  <c r="Z1313" i="12"/>
  <c r="AA1491" i="12"/>
  <c r="Z1491" i="12"/>
  <c r="AA1354" i="12"/>
  <c r="Z1354" i="12"/>
  <c r="AA1121" i="12"/>
  <c r="Z1121" i="12"/>
  <c r="Z1447" i="12"/>
  <c r="AA1447" i="12"/>
  <c r="Z1336" i="12"/>
  <c r="AA1336" i="12"/>
  <c r="AA1305" i="12"/>
  <c r="Z1305" i="12"/>
  <c r="Z1332" i="12"/>
  <c r="AA1332" i="12"/>
  <c r="Z1466" i="12"/>
  <c r="AA1466" i="12"/>
  <c r="Z1390" i="12"/>
  <c r="AA1390" i="12"/>
  <c r="Z1274" i="12"/>
  <c r="AA1274" i="12"/>
  <c r="Z1387" i="12"/>
  <c r="AA1387" i="12"/>
  <c r="Z1467" i="12"/>
  <c r="AA1467" i="12"/>
  <c r="AA1439" i="12"/>
  <c r="Z1439" i="12"/>
  <c r="Z1652" i="12"/>
  <c r="AA1652" i="12"/>
  <c r="AA1570" i="12"/>
  <c r="Z1570" i="12"/>
  <c r="AA1471" i="12"/>
  <c r="Z1471" i="12"/>
  <c r="Z1653" i="12"/>
  <c r="AA1653" i="12"/>
  <c r="Z1620" i="12"/>
  <c r="AA1620" i="12"/>
  <c r="AA1516" i="12"/>
  <c r="Z1516" i="12"/>
  <c r="Z1786" i="12"/>
  <c r="AA1786" i="12"/>
  <c r="Z1679" i="12"/>
  <c r="AA1679" i="12"/>
  <c r="Z1494" i="12"/>
  <c r="AA1494" i="12"/>
  <c r="AA1737" i="12"/>
  <c r="Z1737" i="12"/>
  <c r="Z1621" i="12"/>
  <c r="AA1621" i="12"/>
  <c r="Z1796" i="12"/>
  <c r="AA1796" i="12"/>
  <c r="Z1840" i="12"/>
  <c r="AA1840" i="12"/>
  <c r="Z1753" i="12"/>
  <c r="AA1753" i="12"/>
  <c r="AA1691" i="12"/>
  <c r="Z1691" i="12"/>
  <c r="Z1662" i="12"/>
  <c r="AA1662" i="12"/>
  <c r="AA1689" i="12"/>
  <c r="Z1689" i="12"/>
  <c r="AA1863" i="12"/>
  <c r="Z1863" i="12"/>
  <c r="AA2009" i="12"/>
  <c r="Z2009" i="12"/>
  <c r="Z1718" i="12"/>
  <c r="AA1718" i="12"/>
  <c r="AA1762" i="12"/>
  <c r="Z1762" i="12"/>
  <c r="AA1974" i="12"/>
  <c r="Z1974" i="12"/>
  <c r="AA1893" i="12"/>
  <c r="Z1893" i="12"/>
  <c r="AA1847" i="12"/>
  <c r="Z1847" i="12"/>
  <c r="Z1965" i="12"/>
  <c r="AA1965" i="12"/>
  <c r="AA1986" i="12"/>
  <c r="Z1986" i="12"/>
  <c r="AA1846" i="12"/>
  <c r="Z1846" i="12"/>
  <c r="Z2001" i="12"/>
  <c r="AA2001" i="12"/>
  <c r="AA2013" i="12"/>
  <c r="Z2013" i="12"/>
  <c r="AA1741" i="12"/>
  <c r="Z1741" i="12"/>
  <c r="Z2155" i="12"/>
  <c r="AA2155" i="12"/>
  <c r="Z2077" i="12"/>
  <c r="AA2077" i="12"/>
  <c r="AA2094" i="12"/>
  <c r="Z2094" i="12"/>
  <c r="AA2085" i="12"/>
  <c r="Z2085" i="12"/>
  <c r="AA2023" i="12"/>
  <c r="Z2023" i="12"/>
  <c r="AA2092" i="12"/>
  <c r="Z2092" i="12"/>
  <c r="AA2226" i="12"/>
  <c r="Z2226" i="12"/>
  <c r="AA2188" i="12"/>
  <c r="Z2188" i="12"/>
  <c r="AA2011" i="12"/>
  <c r="Z2011" i="12"/>
  <c r="AA2082" i="12"/>
  <c r="Z2082" i="12"/>
  <c r="AA2054" i="12"/>
  <c r="Z2054" i="12"/>
  <c r="AA2126" i="12"/>
  <c r="Z2126" i="12"/>
  <c r="Z2177" i="12"/>
  <c r="AA2177" i="12"/>
  <c r="AA2184" i="12"/>
  <c r="Z2184" i="12"/>
  <c r="Z2336" i="12"/>
  <c r="AA2336" i="12"/>
  <c r="Z2286" i="12"/>
  <c r="AA2286" i="12"/>
  <c r="AA2233" i="12"/>
  <c r="Z2233" i="12"/>
  <c r="Z2257" i="12"/>
  <c r="AA2257" i="12"/>
  <c r="Z2373" i="12"/>
  <c r="AA2373" i="12"/>
  <c r="Z2394" i="12"/>
  <c r="AA2394" i="12"/>
  <c r="AA2205" i="12"/>
  <c r="Z2205" i="12"/>
  <c r="AA2337" i="12"/>
  <c r="Z2337" i="12"/>
  <c r="Z2484" i="12"/>
  <c r="AA2484" i="12"/>
  <c r="AA2245" i="12"/>
  <c r="Z2245" i="12"/>
  <c r="AA2308" i="12"/>
  <c r="Z2308" i="12"/>
  <c r="Z2299" i="12"/>
  <c r="AA2299" i="12"/>
  <c r="AA2535" i="12"/>
  <c r="Z2535" i="12"/>
  <c r="Z2323" i="12"/>
  <c r="AA2323" i="12"/>
  <c r="AA2338" i="12"/>
  <c r="Z2338" i="12"/>
  <c r="Z2500" i="12"/>
  <c r="AA2500" i="12"/>
  <c r="AA2298" i="12"/>
  <c r="Z2298" i="12"/>
  <c r="AA2349" i="12"/>
  <c r="Z2349" i="12"/>
  <c r="Z2516" i="12"/>
  <c r="AA2516" i="12"/>
  <c r="AA2320" i="12"/>
  <c r="Z2320" i="12"/>
  <c r="AA2465" i="12"/>
  <c r="Z2465" i="12"/>
  <c r="Z2609" i="12"/>
  <c r="AA2609" i="12"/>
  <c r="Z2592" i="12"/>
  <c r="AA2592" i="12"/>
  <c r="AA2742" i="12"/>
  <c r="Z2742" i="12"/>
  <c r="AA2628" i="12"/>
  <c r="Z2628" i="12"/>
  <c r="AA2759" i="12"/>
  <c r="Z2759" i="12"/>
  <c r="Z2561" i="12"/>
  <c r="AA2561" i="12"/>
  <c r="Z2685" i="12"/>
  <c r="AA2685" i="12"/>
  <c r="Z2650" i="12"/>
  <c r="AA2650" i="12"/>
  <c r="Z2728" i="12"/>
  <c r="AA2728" i="12"/>
  <c r="Z2770" i="12"/>
  <c r="AA2770" i="12"/>
  <c r="Z2682" i="12"/>
  <c r="AA2682" i="12"/>
  <c r="AA2722" i="12"/>
  <c r="Z2722" i="12"/>
  <c r="AA2779" i="12"/>
  <c r="Z2779" i="12"/>
  <c r="AA2823" i="12"/>
  <c r="Z2823" i="12"/>
  <c r="AA2709" i="12"/>
  <c r="Z2709" i="12"/>
  <c r="AA2875" i="12"/>
  <c r="Z2875" i="12"/>
  <c r="AA2862" i="12"/>
  <c r="Z2862" i="12"/>
  <c r="Z2774" i="12"/>
  <c r="AA2774" i="12"/>
  <c r="Z2873" i="12"/>
  <c r="AA2873" i="12"/>
  <c r="Z3060" i="12"/>
  <c r="AA3060" i="12"/>
  <c r="Z2782" i="12"/>
  <c r="AA2782" i="12"/>
  <c r="Z2763" i="12"/>
  <c r="AA2763" i="12"/>
  <c r="Z3104" i="12"/>
  <c r="AA3104" i="12"/>
  <c r="Z2849" i="12"/>
  <c r="AA2849" i="12"/>
  <c r="Z2999" i="12"/>
  <c r="AA2999" i="12"/>
  <c r="AA3117" i="12"/>
  <c r="Z3117" i="12"/>
  <c r="Z3105" i="12"/>
  <c r="AA3105" i="12"/>
  <c r="Z3004" i="12"/>
  <c r="AA3004" i="12"/>
  <c r="AA2982" i="12"/>
  <c r="Z2982" i="12"/>
  <c r="Z3080" i="12"/>
  <c r="AA3080" i="12"/>
  <c r="Z2891" i="12"/>
  <c r="AA2891" i="12"/>
  <c r="AA2983" i="12"/>
  <c r="Z2983" i="12"/>
  <c r="AA3084" i="12"/>
  <c r="Z3084" i="12"/>
  <c r="Z2967" i="12"/>
  <c r="AA2967" i="12"/>
  <c r="AA2970" i="12"/>
  <c r="Z2970" i="12"/>
  <c r="AA3132" i="12"/>
  <c r="Z3132" i="12"/>
  <c r="Z3122" i="12"/>
  <c r="AA3122" i="12"/>
  <c r="Z3247" i="12"/>
  <c r="AA3247" i="12"/>
  <c r="Z3119" i="12"/>
  <c r="AA3119" i="12"/>
  <c r="Z3248" i="12"/>
  <c r="AA3248" i="12"/>
  <c r="Z3218" i="12"/>
  <c r="AA3218" i="12"/>
  <c r="Z3252" i="12"/>
  <c r="AA3252" i="12"/>
  <c r="Z3190" i="12"/>
  <c r="AA3190" i="12"/>
  <c r="Z3276" i="12"/>
  <c r="AA3276" i="12"/>
  <c r="AA3306" i="12"/>
  <c r="Z3306" i="12"/>
  <c r="AA3352" i="12"/>
  <c r="Z3352" i="12"/>
  <c r="AA3219" i="12"/>
  <c r="Z3219" i="12"/>
  <c r="AA3372" i="12"/>
  <c r="Z3372" i="12"/>
  <c r="Z3437" i="12"/>
  <c r="AA3437" i="12"/>
  <c r="AA3271" i="12"/>
  <c r="Z3271" i="12"/>
  <c r="AA3142" i="12"/>
  <c r="Z3142" i="12"/>
  <c r="AA3175" i="12"/>
  <c r="Z3175" i="12"/>
  <c r="AA3319" i="12"/>
  <c r="Z3319" i="12"/>
  <c r="AA3405" i="12"/>
  <c r="Z3405" i="12"/>
  <c r="AA3562" i="12"/>
  <c r="Z3562" i="12"/>
  <c r="Z3492" i="12"/>
  <c r="AA3492" i="12"/>
  <c r="AA3519" i="12"/>
  <c r="Z3519" i="12"/>
  <c r="AA3420" i="12"/>
  <c r="Z3420" i="12"/>
  <c r="AA3421" i="12"/>
  <c r="Z3421" i="12"/>
  <c r="AA3482" i="12"/>
  <c r="Z3482" i="12"/>
  <c r="AA3368" i="12"/>
  <c r="Z3368" i="12"/>
  <c r="AA3506" i="12"/>
  <c r="Z3506" i="12"/>
  <c r="Z3614" i="12"/>
  <c r="AA3614" i="12"/>
  <c r="AA3508" i="12"/>
  <c r="Z3508" i="12"/>
  <c r="AA3434" i="12"/>
  <c r="Z3434" i="12"/>
  <c r="Z3523" i="12"/>
  <c r="AA3523" i="12"/>
  <c r="Z3672" i="12"/>
  <c r="AA3672" i="12"/>
  <c r="AA3527" i="12"/>
  <c r="Z3527" i="12"/>
  <c r="Z3658" i="12"/>
  <c r="AA3658" i="12"/>
  <c r="Z3609" i="12"/>
  <c r="AA3609" i="12"/>
  <c r="Z3761" i="12"/>
  <c r="AA3761" i="12"/>
  <c r="Z3686" i="12"/>
  <c r="AA3686" i="12"/>
  <c r="Z3818" i="12"/>
  <c r="AA3818" i="12"/>
  <c r="Z3857" i="12"/>
  <c r="AA3857" i="12"/>
  <c r="Z3855" i="12"/>
  <c r="AA3855" i="12"/>
  <c r="Z3705" i="12"/>
  <c r="AA3705" i="12"/>
  <c r="Z3774" i="12"/>
  <c r="AA3774" i="12"/>
  <c r="Z3684" i="12"/>
  <c r="AA3684" i="12"/>
  <c r="AA3733" i="12"/>
  <c r="Z3733" i="12"/>
  <c r="AA3723" i="12"/>
  <c r="Z3723" i="12"/>
  <c r="Z3668" i="12"/>
  <c r="AA3668" i="12"/>
  <c r="AA3868" i="12"/>
  <c r="Z3868" i="12"/>
  <c r="AA3915" i="12"/>
  <c r="Z3915" i="12"/>
  <c r="AA3909" i="12"/>
  <c r="Z3909" i="12"/>
  <c r="Z3917" i="12"/>
  <c r="AA3917" i="12"/>
  <c r="Z3849" i="12"/>
  <c r="AA3849" i="12"/>
  <c r="AA3896" i="12"/>
  <c r="Z3896" i="12"/>
  <c r="AA231" i="12"/>
  <c r="Z231" i="12"/>
  <c r="AC232" i="12"/>
  <c r="AD232" i="12" s="1"/>
  <c r="Z298" i="12"/>
  <c r="AA298" i="12"/>
  <c r="AC326" i="12"/>
  <c r="AD326" i="12" s="1"/>
  <c r="AC395" i="12"/>
  <c r="AD395" i="12" s="1"/>
  <c r="AC487" i="12"/>
  <c r="AD487" i="12" s="1"/>
  <c r="AC603" i="12"/>
  <c r="AD603" i="12" s="1"/>
  <c r="AC436" i="12"/>
  <c r="AD436" i="12" s="1"/>
  <c r="AC316" i="12"/>
  <c r="AD316" i="12" s="1"/>
  <c r="AC351" i="12"/>
  <c r="AD351" i="12" s="1"/>
  <c r="AC694" i="12"/>
  <c r="AD694" i="12" s="1"/>
  <c r="AC370" i="12"/>
  <c r="AD370" i="12" s="1"/>
  <c r="AC358" i="12"/>
  <c r="AD358" i="12" s="1"/>
  <c r="AC364" i="12"/>
  <c r="AD364" i="12" s="1"/>
  <c r="AC580" i="12"/>
  <c r="AD580" i="12" s="1"/>
  <c r="AC655" i="12"/>
  <c r="AD655" i="12" s="1"/>
  <c r="AC560" i="12"/>
  <c r="AD560" i="12" s="1"/>
  <c r="AC272" i="12"/>
  <c r="AD272" i="12" s="1"/>
  <c r="AC582" i="12"/>
  <c r="AD582" i="12" s="1"/>
  <c r="AC837" i="12"/>
  <c r="AD837" i="12" s="1"/>
  <c r="AC661" i="12"/>
  <c r="AD661" i="12" s="1"/>
  <c r="AC665" i="12"/>
  <c r="AD665" i="12" s="1"/>
  <c r="AC923" i="12"/>
  <c r="AD923" i="12" s="1"/>
  <c r="AC728" i="12"/>
  <c r="AD728" i="12" s="1"/>
  <c r="AC871" i="12"/>
  <c r="AD871" i="12" s="1"/>
  <c r="AC880" i="12"/>
  <c r="AD880" i="12" s="1"/>
  <c r="AC985" i="12"/>
  <c r="AD985" i="12" s="1"/>
  <c r="AC840" i="12"/>
  <c r="AD840" i="12" s="1"/>
  <c r="AC894" i="12"/>
  <c r="AD894" i="12" s="1"/>
  <c r="AC807" i="12"/>
  <c r="AD807" i="12" s="1"/>
  <c r="AC994" i="12"/>
  <c r="AD994" i="12" s="1"/>
  <c r="AC1207" i="12"/>
  <c r="AD1207" i="12" s="1"/>
  <c r="AC1104" i="12"/>
  <c r="AD1104" i="12" s="1"/>
  <c r="AC960" i="12"/>
  <c r="AD960" i="12" s="1"/>
  <c r="AC1206" i="12"/>
  <c r="AD1206" i="12" s="1"/>
  <c r="AC878" i="12"/>
  <c r="AD878" i="12" s="1"/>
  <c r="AC1162" i="12"/>
  <c r="AD1162" i="12" s="1"/>
  <c r="AC982" i="12"/>
  <c r="AD982" i="12" s="1"/>
  <c r="AC997" i="12"/>
  <c r="AD997" i="12" s="1"/>
  <c r="AC1230" i="12"/>
  <c r="AD1230" i="12" s="1"/>
  <c r="AC1097" i="12"/>
  <c r="AD1097" i="12" s="1"/>
  <c r="AC843" i="12"/>
  <c r="AD843" i="12" s="1"/>
  <c r="AC1185" i="12"/>
  <c r="AD1185" i="12" s="1"/>
  <c r="AC1199" i="12"/>
  <c r="AD1199" i="12" s="1"/>
  <c r="AC1072" i="12"/>
  <c r="AD1072" i="12" s="1"/>
  <c r="AC1350" i="12"/>
  <c r="AD1350" i="12" s="1"/>
  <c r="AC1335" i="12"/>
  <c r="AD1335" i="12" s="1"/>
  <c r="AC1407" i="12"/>
  <c r="AD1407" i="12" s="1"/>
  <c r="AC1275" i="12"/>
  <c r="AD1275" i="12" s="1"/>
  <c r="AC1328" i="12"/>
  <c r="AD1328" i="12" s="1"/>
  <c r="AC1262" i="12"/>
  <c r="AD1262" i="12" s="1"/>
  <c r="AC1509" i="12"/>
  <c r="AD1509" i="12" s="1"/>
  <c r="AC1310" i="12"/>
  <c r="AD1310" i="12" s="1"/>
  <c r="AC1592" i="12"/>
  <c r="AD1592" i="12" s="1"/>
  <c r="AC1387" i="12"/>
  <c r="AD1387" i="12" s="1"/>
  <c r="AC1421" i="12"/>
  <c r="AD1421" i="12" s="1"/>
  <c r="AC1229" i="12"/>
  <c r="AD1229" i="12" s="1"/>
  <c r="AC1637" i="12"/>
  <c r="AD1637" i="12" s="1"/>
  <c r="AC1391" i="12"/>
  <c r="AD1391" i="12" s="1"/>
  <c r="AC1586" i="12"/>
  <c r="AD1586" i="12" s="1"/>
  <c r="AC1584" i="12"/>
  <c r="AD1584" i="12" s="1"/>
  <c r="AC1673" i="12"/>
  <c r="AD1673" i="12" s="1"/>
  <c r="AC1676" i="12"/>
  <c r="AD1676" i="12" s="1"/>
  <c r="AC1589" i="12"/>
  <c r="AD1589" i="12" s="1"/>
  <c r="AC1510" i="12"/>
  <c r="AD1510" i="12" s="1"/>
  <c r="AC1663" i="12"/>
  <c r="AD1663" i="12" s="1"/>
  <c r="AC1602" i="12"/>
  <c r="AD1602" i="12" s="1"/>
  <c r="AC1595" i="12"/>
  <c r="AD1595" i="12" s="1"/>
  <c r="AC1708" i="12"/>
  <c r="AD1708" i="12" s="1"/>
  <c r="AC1600" i="12"/>
  <c r="AD1600" i="12" s="1"/>
  <c r="AC1590" i="12"/>
  <c r="AD1590" i="12" s="1"/>
  <c r="AC1791" i="12"/>
  <c r="AD1791" i="12" s="1"/>
  <c r="AC1744" i="12"/>
  <c r="AD1744" i="12" s="1"/>
  <c r="AC1825" i="12"/>
  <c r="AD1825" i="12" s="1"/>
  <c r="AC1742" i="12"/>
  <c r="AD1742" i="12" s="1"/>
  <c r="AC1738" i="12"/>
  <c r="AD1738" i="12" s="1"/>
  <c r="AC1694" i="12"/>
  <c r="AD1694" i="12" s="1"/>
  <c r="AC1901" i="12"/>
  <c r="AD1901" i="12" s="1"/>
  <c r="AC2043" i="12"/>
  <c r="AD2043" i="12" s="1"/>
  <c r="AC1867" i="12"/>
  <c r="AD1867" i="12" s="1"/>
  <c r="AC1923" i="12"/>
  <c r="AD1923" i="12" s="1"/>
  <c r="AC1857" i="12"/>
  <c r="AD1857" i="12" s="1"/>
  <c r="AC2029" i="12"/>
  <c r="AD2029" i="12" s="1"/>
  <c r="AC2012" i="12"/>
  <c r="AD2012" i="12" s="1"/>
  <c r="AC2064" i="12"/>
  <c r="AD2064" i="12" s="1"/>
  <c r="AC2071" i="12"/>
  <c r="AD2071" i="12" s="1"/>
  <c r="AC2090" i="12"/>
  <c r="AD2090" i="12" s="1"/>
  <c r="AC2228" i="12"/>
  <c r="AD2228" i="12" s="1"/>
  <c r="AC2289" i="12"/>
  <c r="AD2289" i="12" s="1"/>
  <c r="AC2113" i="12"/>
  <c r="AD2113" i="12" s="1"/>
  <c r="AC2259" i="12"/>
  <c r="AD2259" i="12" s="1"/>
  <c r="AC2301" i="12"/>
  <c r="AD2301" i="12" s="1"/>
  <c r="AC2326" i="12"/>
  <c r="AD2326" i="12" s="1"/>
  <c r="AC2243" i="12"/>
  <c r="AD2243" i="12" s="1"/>
  <c r="AC2309" i="12"/>
  <c r="AD2309" i="12" s="1"/>
  <c r="AC2302" i="12"/>
  <c r="AD2302" i="12" s="1"/>
  <c r="AC2366" i="12"/>
  <c r="AD2366" i="12" s="1"/>
  <c r="AC2513" i="12"/>
  <c r="AD2513" i="12" s="1"/>
  <c r="AC2523" i="12"/>
  <c r="AD2523" i="12" s="1"/>
  <c r="AC2427" i="12"/>
  <c r="AD2427" i="12" s="1"/>
  <c r="AC2498" i="12"/>
  <c r="AD2498" i="12" s="1"/>
  <c r="AC2436" i="12"/>
  <c r="AD2436" i="12" s="1"/>
  <c r="AC2620" i="12"/>
  <c r="AD2620" i="12" s="1"/>
  <c r="AC2562" i="12"/>
  <c r="AD2562" i="12" s="1"/>
  <c r="AC2563" i="12"/>
  <c r="AD2563" i="12" s="1"/>
  <c r="AC2639" i="12"/>
  <c r="AD2639" i="12" s="1"/>
  <c r="AC2625" i="12"/>
  <c r="AD2625" i="12" s="1"/>
  <c r="AC2603" i="12"/>
  <c r="AD2603" i="12" s="1"/>
  <c r="AC2668" i="12"/>
  <c r="AD2668" i="12" s="1"/>
  <c r="AC2748" i="12"/>
  <c r="AD2748" i="12" s="1"/>
  <c r="AC2862" i="12"/>
  <c r="AD2862" i="12" s="1"/>
  <c r="AC2951" i="12"/>
  <c r="AD2951" i="12" s="1"/>
  <c r="AC2878" i="12"/>
  <c r="AD2878" i="12" s="1"/>
  <c r="AC2972" i="12"/>
  <c r="AD2972" i="12" s="1"/>
  <c r="AC3015" i="12"/>
  <c r="AD3015" i="12" s="1"/>
  <c r="AC2968" i="12"/>
  <c r="AD2968" i="12" s="1"/>
  <c r="AC2880" i="12"/>
  <c r="AD2880" i="12" s="1"/>
  <c r="AC2781" i="12"/>
  <c r="AD2781" i="12" s="1"/>
  <c r="AC2956" i="12"/>
  <c r="AD2956" i="12" s="1"/>
  <c r="AC2940" i="12"/>
  <c r="AD2940" i="12" s="1"/>
  <c r="AC3119" i="12"/>
  <c r="AD3119" i="12" s="1"/>
  <c r="AC2935" i="12"/>
  <c r="AD2935" i="12" s="1"/>
  <c r="AC3095" i="12"/>
  <c r="AD3095" i="12" s="1"/>
  <c r="AC2950" i="12"/>
  <c r="AD2950" i="12" s="1"/>
  <c r="AC3083" i="12"/>
  <c r="AD3083" i="12" s="1"/>
  <c r="AC3223" i="12"/>
  <c r="AD3223" i="12" s="1"/>
  <c r="AC3399" i="12"/>
  <c r="AD3399" i="12" s="1"/>
  <c r="AC3302" i="12"/>
  <c r="AD3302" i="12" s="1"/>
  <c r="AC3340" i="12"/>
  <c r="AD3340" i="12" s="1"/>
  <c r="AC3169" i="12"/>
  <c r="AD3169" i="12" s="1"/>
  <c r="AC3386" i="12"/>
  <c r="AD3386" i="12" s="1"/>
  <c r="AC3467" i="12"/>
  <c r="AD3467" i="12" s="1"/>
  <c r="AC3376" i="12"/>
  <c r="AD3376" i="12" s="1"/>
  <c r="AC3591" i="12"/>
  <c r="AD3591" i="12" s="1"/>
  <c r="AC3576" i="12"/>
  <c r="AD3576" i="12" s="1"/>
  <c r="AC3724" i="12"/>
  <c r="AD3724" i="12" s="1"/>
  <c r="AC3699" i="12"/>
  <c r="AD3699" i="12" s="1"/>
  <c r="AC3869" i="12"/>
  <c r="AD3869" i="12" s="1"/>
  <c r="AC3795" i="12"/>
  <c r="AD3795" i="12" s="1"/>
  <c r="AC3843" i="12"/>
  <c r="AD3843" i="12" s="1"/>
  <c r="AC3717" i="12"/>
  <c r="AD3717" i="12" s="1"/>
  <c r="Z356" i="12"/>
  <c r="AA356" i="12"/>
  <c r="AC341" i="12"/>
  <c r="AD341" i="12" s="1"/>
  <c r="AC163" i="12"/>
  <c r="AD163" i="12" s="1"/>
  <c r="AC242" i="12"/>
  <c r="AD242" i="12" s="1"/>
  <c r="AA141" i="12"/>
  <c r="Z141" i="12"/>
  <c r="AC430" i="12"/>
  <c r="AD430" i="12" s="1"/>
  <c r="AC137" i="12"/>
  <c r="AD137" i="12" s="1"/>
  <c r="S3449" i="12"/>
  <c r="T3449" i="12" s="1"/>
  <c r="AB3449" i="12" s="1"/>
  <c r="S3550" i="12"/>
  <c r="T3550" i="12" s="1"/>
  <c r="AB3550" i="12" s="1"/>
  <c r="S3455" i="12"/>
  <c r="T3455" i="12" s="1"/>
  <c r="AB3455" i="12" s="1"/>
  <c r="S3460" i="12"/>
  <c r="T3460" i="12" s="1"/>
  <c r="AB3460" i="12" s="1"/>
  <c r="S3640" i="12"/>
  <c r="T3640" i="12" s="1"/>
  <c r="AB3640" i="12" s="1"/>
  <c r="S3565" i="12"/>
  <c r="T3565" i="12" s="1"/>
  <c r="AB3565" i="12" s="1"/>
  <c r="S3617" i="12"/>
  <c r="T3617" i="12" s="1"/>
  <c r="AB3617" i="12" s="1"/>
  <c r="S3776" i="12"/>
  <c r="T3776" i="12" s="1"/>
  <c r="AB3776" i="12" s="1"/>
  <c r="S3758" i="12"/>
  <c r="T3758" i="12" s="1"/>
  <c r="AB3758" i="12" s="1"/>
  <c r="S3659" i="12"/>
  <c r="T3659" i="12" s="1"/>
  <c r="AB3659" i="12" s="1"/>
  <c r="S3746" i="12"/>
  <c r="T3746" i="12" s="1"/>
  <c r="AB3746" i="12" s="1"/>
  <c r="S3635" i="12"/>
  <c r="T3635" i="12" s="1"/>
  <c r="AB3635" i="12" s="1"/>
  <c r="S3612" i="12"/>
  <c r="T3612" i="12" s="1"/>
  <c r="AB3612" i="12" s="1"/>
  <c r="S3713" i="12"/>
  <c r="T3713" i="12" s="1"/>
  <c r="AB3713" i="12" s="1"/>
  <c r="S3685" i="12"/>
  <c r="T3685" i="12" s="1"/>
  <c r="AB3685" i="12" s="1"/>
  <c r="S3871" i="12"/>
  <c r="T3871" i="12" s="1"/>
  <c r="AB3871" i="12" s="1"/>
  <c r="S3753" i="12"/>
  <c r="T3753" i="12" s="1"/>
  <c r="AB3753" i="12" s="1"/>
  <c r="S3787" i="12"/>
  <c r="T3787" i="12" s="1"/>
  <c r="AB3787" i="12" s="1"/>
  <c r="S3825" i="12"/>
  <c r="T3825" i="12" s="1"/>
  <c r="AB3825" i="12" s="1"/>
  <c r="S3622" i="12"/>
  <c r="T3622" i="12" s="1"/>
  <c r="AB3622" i="12" s="1"/>
  <c r="S3792" i="12"/>
  <c r="T3792" i="12" s="1"/>
  <c r="AB3792" i="12" s="1"/>
  <c r="S3748" i="12"/>
  <c r="T3748" i="12" s="1"/>
  <c r="AB3748" i="12" s="1"/>
  <c r="S3705" i="12"/>
  <c r="T3705" i="12" s="1"/>
  <c r="AB3705" i="12" s="1"/>
  <c r="S3927" i="12"/>
  <c r="T3927" i="12" s="1"/>
  <c r="AB3927" i="12" s="1"/>
  <c r="S3870" i="12"/>
  <c r="T3870" i="12" s="1"/>
  <c r="AB3870" i="12" s="1"/>
  <c r="S3923" i="12"/>
  <c r="T3923" i="12" s="1"/>
  <c r="AB3923" i="12" s="1"/>
  <c r="AA286" i="12"/>
  <c r="Z286" i="12"/>
  <c r="Z276" i="12"/>
  <c r="AA276" i="12"/>
  <c r="AA351" i="12"/>
  <c r="Z351" i="12"/>
  <c r="AA585" i="12"/>
  <c r="Z585" i="12"/>
  <c r="Z624" i="12"/>
  <c r="AA624" i="12"/>
  <c r="AA528" i="12"/>
  <c r="Z528" i="12"/>
  <c r="AA557" i="12"/>
  <c r="Z557" i="12"/>
  <c r="AA633" i="12"/>
  <c r="Z633" i="12"/>
  <c r="AA493" i="12"/>
  <c r="Z493" i="12"/>
  <c r="Z594" i="12"/>
  <c r="AA594" i="12"/>
  <c r="Z693" i="12"/>
  <c r="AA693" i="12"/>
  <c r="AA272" i="12"/>
  <c r="Z272" i="12"/>
  <c r="AA744" i="12"/>
  <c r="Z744" i="12"/>
  <c r="Z650" i="12"/>
  <c r="AA650" i="12"/>
  <c r="AA561" i="12"/>
  <c r="Z561" i="12"/>
  <c r="AA746" i="12"/>
  <c r="Z746" i="12"/>
  <c r="Z855" i="12"/>
  <c r="AA855" i="12"/>
  <c r="AA850" i="12"/>
  <c r="Z850" i="12"/>
  <c r="AA759" i="12"/>
  <c r="Z759" i="12"/>
  <c r="Z889" i="12"/>
  <c r="AA889" i="12"/>
  <c r="Z796" i="12"/>
  <c r="AA796" i="12"/>
  <c r="Z1083" i="12"/>
  <c r="AA1083" i="12"/>
  <c r="Z835" i="12"/>
  <c r="AA835" i="12"/>
  <c r="AA887" i="12"/>
  <c r="Z887" i="12"/>
  <c r="Z715" i="12"/>
  <c r="AA715" i="12"/>
  <c r="Z795" i="12"/>
  <c r="AA795" i="12"/>
  <c r="AA712" i="12"/>
  <c r="Z712" i="12"/>
  <c r="Z718" i="12"/>
  <c r="AA718" i="12"/>
  <c r="Z867" i="12"/>
  <c r="AA867" i="12"/>
  <c r="Z1041" i="12"/>
  <c r="AA1041" i="12"/>
  <c r="Z1049" i="12"/>
  <c r="AA1049" i="12"/>
  <c r="Z784" i="12"/>
  <c r="AA784" i="12"/>
  <c r="AA768" i="12"/>
  <c r="Z768" i="12"/>
  <c r="AA993" i="12"/>
  <c r="Z993" i="12"/>
  <c r="AA861" i="12"/>
  <c r="Z861" i="12"/>
  <c r="Z968" i="12"/>
  <c r="AA968" i="12"/>
  <c r="AA831" i="12"/>
  <c r="Z831" i="12"/>
  <c r="AA1164" i="12"/>
  <c r="Z1164" i="12"/>
  <c r="Z1019" i="12"/>
  <c r="AA1019" i="12"/>
  <c r="Z1043" i="12"/>
  <c r="AA1043" i="12"/>
  <c r="Z1340" i="12"/>
  <c r="AA1340" i="12"/>
  <c r="AA1179" i="12"/>
  <c r="Z1179" i="12"/>
  <c r="AA1211" i="12"/>
  <c r="Z1211" i="12"/>
  <c r="Z1319" i="12"/>
  <c r="AA1319" i="12"/>
  <c r="Z1037" i="12"/>
  <c r="AA1037" i="12"/>
  <c r="Z1324" i="12"/>
  <c r="AA1324" i="12"/>
  <c r="Z932" i="12"/>
  <c r="AA932" i="12"/>
  <c r="Z1058" i="12"/>
  <c r="AA1058" i="12"/>
  <c r="Z1225" i="12"/>
  <c r="AA1225" i="12"/>
  <c r="Z1115" i="12"/>
  <c r="AA1115" i="12"/>
  <c r="Z1191" i="12"/>
  <c r="AA1191" i="12"/>
  <c r="Z1201" i="12"/>
  <c r="AA1201" i="12"/>
  <c r="Z1036" i="12"/>
  <c r="AA1036" i="12"/>
  <c r="Z1132" i="12"/>
  <c r="AA1132" i="12"/>
  <c r="AA1327" i="12"/>
  <c r="Z1327" i="12"/>
  <c r="Z1592" i="12"/>
  <c r="AA1592" i="12"/>
  <c r="AA1247" i="12"/>
  <c r="Z1247" i="12"/>
  <c r="Z1440" i="12"/>
  <c r="AA1440" i="12"/>
  <c r="Z1476" i="12"/>
  <c r="AA1476" i="12"/>
  <c r="AA1310" i="12"/>
  <c r="Z1310" i="12"/>
  <c r="AA1370" i="12"/>
  <c r="Z1370" i="12"/>
  <c r="Z1378" i="12"/>
  <c r="AA1378" i="12"/>
  <c r="Z1454" i="12"/>
  <c r="AA1454" i="12"/>
  <c r="Z1437" i="12"/>
  <c r="AA1437" i="12"/>
  <c r="AA1235" i="12"/>
  <c r="Z1235" i="12"/>
  <c r="AA1389" i="12"/>
  <c r="Z1389" i="12"/>
  <c r="Z1473" i="12"/>
  <c r="AA1473" i="12"/>
  <c r="Z1481" i="12"/>
  <c r="AA1481" i="12"/>
  <c r="AA1631" i="12"/>
  <c r="Z1631" i="12"/>
  <c r="AA1589" i="12"/>
  <c r="Z1589" i="12"/>
  <c r="Z1532" i="12"/>
  <c r="AA1532" i="12"/>
  <c r="Z1632" i="12"/>
  <c r="AA1632" i="12"/>
  <c r="AA1697" i="12"/>
  <c r="Z1697" i="12"/>
  <c r="AA1420" i="12"/>
  <c r="Z1420" i="12"/>
  <c r="AA1511" i="12"/>
  <c r="Z1511" i="12"/>
  <c r="Z1600" i="12"/>
  <c r="AA1600" i="12"/>
  <c r="Z1395" i="12"/>
  <c r="AA1395" i="12"/>
  <c r="AA1722" i="12"/>
  <c r="Z1722" i="12"/>
  <c r="AA1594" i="12"/>
  <c r="Z1594" i="12"/>
  <c r="AA1760" i="12"/>
  <c r="Z1760" i="12"/>
  <c r="Z1816" i="12"/>
  <c r="AA1816" i="12"/>
  <c r="AA1688" i="12"/>
  <c r="Z1688" i="12"/>
  <c r="Z1698" i="12"/>
  <c r="AA1698" i="12"/>
  <c r="Z1729" i="12"/>
  <c r="AA1729" i="12"/>
  <c r="AA1619" i="12"/>
  <c r="Z1619" i="12"/>
  <c r="Z1723" i="12"/>
  <c r="AA1723" i="12"/>
  <c r="AA1956" i="12"/>
  <c r="Z1956" i="12"/>
  <c r="Z1717" i="12"/>
  <c r="AA1717" i="12"/>
  <c r="Z1612" i="12"/>
  <c r="AA1612" i="12"/>
  <c r="AA1705" i="12"/>
  <c r="Z1705" i="12"/>
  <c r="Z1763" i="12"/>
  <c r="AA1763" i="12"/>
  <c r="AA1943" i="12"/>
  <c r="Z1943" i="12"/>
  <c r="AA1996" i="12"/>
  <c r="Z1996" i="12"/>
  <c r="Z1933" i="12"/>
  <c r="AA1933" i="12"/>
  <c r="AA2002" i="12"/>
  <c r="Z2002" i="12"/>
  <c r="Z1866" i="12"/>
  <c r="AA1866" i="12"/>
  <c r="AA1861" i="12"/>
  <c r="Z1861" i="12"/>
  <c r="Z1902" i="12"/>
  <c r="AA1902" i="12"/>
  <c r="AA1946" i="12"/>
  <c r="Z1946" i="12"/>
  <c r="Z2130" i="12"/>
  <c r="AA2130" i="12"/>
  <c r="AA2066" i="12"/>
  <c r="Z2066" i="12"/>
  <c r="Z1981" i="12"/>
  <c r="AA1981" i="12"/>
  <c r="Z2070" i="12"/>
  <c r="AA2070" i="12"/>
  <c r="AA2042" i="12"/>
  <c r="Z2042" i="12"/>
  <c r="Z2038" i="12"/>
  <c r="AA2038" i="12"/>
  <c r="Z2174" i="12"/>
  <c r="AA2174" i="12"/>
  <c r="AA2148" i="12"/>
  <c r="Z2148" i="12"/>
  <c r="Z2061" i="12"/>
  <c r="AA2061" i="12"/>
  <c r="Z2060" i="12"/>
  <c r="AA2060" i="12"/>
  <c r="Z2090" i="12"/>
  <c r="AA2090" i="12"/>
  <c r="AA2180" i="12"/>
  <c r="Z2180" i="12"/>
  <c r="AA2151" i="12"/>
  <c r="Z2151" i="12"/>
  <c r="Z2203" i="12"/>
  <c r="AA2203" i="12"/>
  <c r="Z2261" i="12"/>
  <c r="AA2261" i="12"/>
  <c r="AA2279" i="12"/>
  <c r="Z2279" i="12"/>
  <c r="AA2325" i="12"/>
  <c r="Z2325" i="12"/>
  <c r="AA2231" i="12"/>
  <c r="Z2231" i="12"/>
  <c r="Z2361" i="12"/>
  <c r="AA2361" i="12"/>
  <c r="Z2374" i="12"/>
  <c r="AA2374" i="12"/>
  <c r="Z2382" i="12"/>
  <c r="AA2382" i="12"/>
  <c r="Z2273" i="12"/>
  <c r="AA2273" i="12"/>
  <c r="Z2367" i="12"/>
  <c r="AA2367" i="12"/>
  <c r="AA2314" i="12"/>
  <c r="Z2314" i="12"/>
  <c r="Z2330" i="12"/>
  <c r="AA2330" i="12"/>
  <c r="AA2262" i="12"/>
  <c r="Z2262" i="12"/>
  <c r="AA2495" i="12"/>
  <c r="Z2495" i="12"/>
  <c r="Z2421" i="12"/>
  <c r="AA2421" i="12"/>
  <c r="Z2504" i="12"/>
  <c r="AA2504" i="12"/>
  <c r="AA2378" i="12"/>
  <c r="Z2378" i="12"/>
  <c r="AA2441" i="12"/>
  <c r="Z2441" i="12"/>
  <c r="AA2620" i="12"/>
  <c r="Z2620" i="12"/>
  <c r="AA2405" i="12"/>
  <c r="Z2405" i="12"/>
  <c r="Z2487" i="12"/>
  <c r="AA2487" i="12"/>
  <c r="Z2564" i="12"/>
  <c r="AA2564" i="12"/>
  <c r="Z2601" i="12"/>
  <c r="AA2601" i="12"/>
  <c r="AA2587" i="12"/>
  <c r="Z2587" i="12"/>
  <c r="Z2613" i="12"/>
  <c r="AA2613" i="12"/>
  <c r="Z2625" i="12"/>
  <c r="AA2625" i="12"/>
  <c r="AA2574" i="12"/>
  <c r="Z2574" i="12"/>
  <c r="Z2758" i="12"/>
  <c r="AA2758" i="12"/>
  <c r="Z2745" i="12"/>
  <c r="AA2745" i="12"/>
  <c r="AA2723" i="12"/>
  <c r="Z2723" i="12"/>
  <c r="Z2751" i="12"/>
  <c r="AA2751" i="12"/>
  <c r="AA2644" i="12"/>
  <c r="Z2644" i="12"/>
  <c r="Z2837" i="12"/>
  <c r="AA2837" i="12"/>
  <c r="AA2661" i="12"/>
  <c r="Z2661" i="12"/>
  <c r="AA2868" i="12"/>
  <c r="Z2868" i="12"/>
  <c r="Z2690" i="12"/>
  <c r="AA2690" i="12"/>
  <c r="Z2765" i="12"/>
  <c r="AA2765" i="12"/>
  <c r="AA2786" i="12"/>
  <c r="Z2786" i="12"/>
  <c r="Z2762" i="12"/>
  <c r="AA2762" i="12"/>
  <c r="AA2820" i="12"/>
  <c r="Z2820" i="12"/>
  <c r="AA2800" i="12"/>
  <c r="Z2800" i="12"/>
  <c r="Z2851" i="12"/>
  <c r="AA2851" i="12"/>
  <c r="Z2919" i="12"/>
  <c r="AA2919" i="12"/>
  <c r="AA2889" i="12"/>
  <c r="Z2889" i="12"/>
  <c r="Z2810" i="12"/>
  <c r="AA2810" i="12"/>
  <c r="AA3170" i="12"/>
  <c r="Z3170" i="12"/>
  <c r="AA2971" i="12"/>
  <c r="Z2971" i="12"/>
  <c r="AA3065" i="12"/>
  <c r="Z3065" i="12"/>
  <c r="AA3038" i="12"/>
  <c r="Z3038" i="12"/>
  <c r="AA2924" i="12"/>
  <c r="Z2924" i="12"/>
  <c r="Z2947" i="12"/>
  <c r="AA2947" i="12"/>
  <c r="AA3239" i="12"/>
  <c r="Z3239" i="12"/>
  <c r="AA2942" i="12"/>
  <c r="Z2942" i="12"/>
  <c r="Z2885" i="12"/>
  <c r="AA2885" i="12"/>
  <c r="AA3047" i="12"/>
  <c r="Z3047" i="12"/>
  <c r="AA2916" i="12"/>
  <c r="Z2916" i="12"/>
  <c r="AA3138" i="12"/>
  <c r="Z3138" i="12"/>
  <c r="Z3222" i="12"/>
  <c r="AA3222" i="12"/>
  <c r="AA3291" i="12"/>
  <c r="Z3291" i="12"/>
  <c r="AA3136" i="12"/>
  <c r="Z3136" i="12"/>
  <c r="Z3215" i="12"/>
  <c r="AA3215" i="12"/>
  <c r="Z3292" i="12"/>
  <c r="AA3292" i="12"/>
  <c r="AA3137" i="12"/>
  <c r="Z3137" i="12"/>
  <c r="Z3312" i="12"/>
  <c r="AA3312" i="12"/>
  <c r="AA3164" i="12"/>
  <c r="Z3164" i="12"/>
  <c r="Z3259" i="12"/>
  <c r="AA3259" i="12"/>
  <c r="AA3168" i="12"/>
  <c r="Z3168" i="12"/>
  <c r="AA3172" i="12"/>
  <c r="Z3172" i="12"/>
  <c r="AA3314" i="12"/>
  <c r="Z3314" i="12"/>
  <c r="Z3307" i="12"/>
  <c r="AA3307" i="12"/>
  <c r="Z3390" i="12"/>
  <c r="AA3390" i="12"/>
  <c r="AA3186" i="12"/>
  <c r="Z3186" i="12"/>
  <c r="AA3274" i="12"/>
  <c r="Z3274" i="12"/>
  <c r="Z3393" i="12"/>
  <c r="AA3393" i="12"/>
  <c r="AA3572" i="12"/>
  <c r="Z3572" i="12"/>
  <c r="Z3507" i="12"/>
  <c r="AA3507" i="12"/>
  <c r="Z3413" i="12"/>
  <c r="AA3413" i="12"/>
  <c r="Z3524" i="12"/>
  <c r="AA3524" i="12"/>
  <c r="AA3571" i="12"/>
  <c r="Z3571" i="12"/>
  <c r="Z3426" i="12"/>
  <c r="AA3426" i="12"/>
  <c r="Z3634" i="12"/>
  <c r="AA3634" i="12"/>
  <c r="AA3415" i="12"/>
  <c r="Z3415" i="12"/>
  <c r="AA3448" i="12"/>
  <c r="Z3448" i="12"/>
  <c r="Z3514" i="12"/>
  <c r="AA3514" i="12"/>
  <c r="Z3583" i="12"/>
  <c r="AA3583" i="12"/>
  <c r="AA3395" i="12"/>
  <c r="Z3395" i="12"/>
  <c r="AA3466" i="12"/>
  <c r="Z3466" i="12"/>
  <c r="Z3651" i="12"/>
  <c r="AA3651" i="12"/>
  <c r="Z3555" i="12"/>
  <c r="AA3555" i="12"/>
  <c r="AA3708" i="12"/>
  <c r="Z3708" i="12"/>
  <c r="Z3612" i="12"/>
  <c r="AA3612" i="12"/>
  <c r="Z3785" i="12"/>
  <c r="AA3785" i="12"/>
  <c r="Z3796" i="12"/>
  <c r="AA3796" i="12"/>
  <c r="AA3790" i="12"/>
  <c r="Z3790" i="12"/>
  <c r="Z3687" i="12"/>
  <c r="AA3687" i="12"/>
  <c r="Z3594" i="12"/>
  <c r="AA3594" i="12"/>
  <c r="AA3629" i="12"/>
  <c r="Z3629" i="12"/>
  <c r="AA3644" i="12"/>
  <c r="Z3644" i="12"/>
  <c r="AA3743" i="12"/>
  <c r="Z3743" i="12"/>
  <c r="Z3640" i="12"/>
  <c r="AA3640" i="12"/>
  <c r="Z3728" i="12"/>
  <c r="AA3728" i="12"/>
  <c r="AA3643" i="12"/>
  <c r="Z3643" i="12"/>
  <c r="AA3879" i="12"/>
  <c r="Z3879" i="12"/>
  <c r="AA3929" i="12"/>
  <c r="Z3929" i="12"/>
  <c r="AA3843" i="12"/>
  <c r="Z3843" i="12"/>
  <c r="Z3856" i="12"/>
  <c r="AA3856" i="12"/>
  <c r="AA3890" i="12"/>
  <c r="Z3890" i="12"/>
  <c r="Z3925" i="12"/>
  <c r="AA3925" i="12"/>
  <c r="AC193" i="12"/>
  <c r="AD193" i="12" s="1"/>
  <c r="AC265" i="12"/>
  <c r="AD265" i="12" s="1"/>
  <c r="AC349" i="12"/>
  <c r="AD349" i="12" s="1"/>
  <c r="AC346" i="12"/>
  <c r="AD346" i="12" s="1"/>
  <c r="AC279" i="12"/>
  <c r="AD279" i="12" s="1"/>
  <c r="AC648" i="12"/>
  <c r="AD648" i="12" s="1"/>
  <c r="AC360" i="12"/>
  <c r="AD360" i="12" s="1"/>
  <c r="AC344" i="12"/>
  <c r="AD344" i="12" s="1"/>
  <c r="AC350" i="12"/>
  <c r="AD350" i="12" s="1"/>
  <c r="AC475" i="12"/>
  <c r="AD475" i="12" s="1"/>
  <c r="AC273" i="12"/>
  <c r="AD273" i="12" s="1"/>
  <c r="AC686" i="12"/>
  <c r="AD686" i="12" s="1"/>
  <c r="AC274" i="12"/>
  <c r="AD274" i="12" s="1"/>
  <c r="AC543" i="12"/>
  <c r="AD543" i="12" s="1"/>
  <c r="AC568" i="12"/>
  <c r="AD568" i="12" s="1"/>
  <c r="AC835" i="12"/>
  <c r="AD835" i="12" s="1"/>
  <c r="AC630" i="12"/>
  <c r="AD630" i="12" s="1"/>
  <c r="AC408" i="12"/>
  <c r="AD408" i="12" s="1"/>
  <c r="AC619" i="12"/>
  <c r="AD619" i="12" s="1"/>
  <c r="AC608" i="12"/>
  <c r="AD608" i="12" s="1"/>
  <c r="AC498" i="12"/>
  <c r="AD498" i="12" s="1"/>
  <c r="AC702" i="12"/>
  <c r="AD702" i="12" s="1"/>
  <c r="AC796" i="12"/>
  <c r="AD796" i="12" s="1"/>
  <c r="AC901" i="12"/>
  <c r="AD901" i="12" s="1"/>
  <c r="AC773" i="12"/>
  <c r="AD773" i="12" s="1"/>
  <c r="AC930" i="12"/>
  <c r="AD930" i="12" s="1"/>
  <c r="AC727" i="12"/>
  <c r="AD727" i="12" s="1"/>
  <c r="AC804" i="12"/>
  <c r="AD804" i="12" s="1"/>
  <c r="AC831" i="12"/>
  <c r="AD831" i="12" s="1"/>
  <c r="AC841" i="12"/>
  <c r="AD841" i="12" s="1"/>
  <c r="AC706" i="12"/>
  <c r="AD706" i="12" s="1"/>
  <c r="AC928" i="12"/>
  <c r="AD928" i="12" s="1"/>
  <c r="AC1016" i="12"/>
  <c r="AD1016" i="12" s="1"/>
  <c r="AC1144" i="12"/>
  <c r="AD1144" i="12" s="1"/>
  <c r="AC1001" i="12"/>
  <c r="AD1001" i="12" s="1"/>
  <c r="AC1186" i="12"/>
  <c r="AD1186" i="12" s="1"/>
  <c r="AC1073" i="12"/>
  <c r="AD1073" i="12" s="1"/>
  <c r="AC1155" i="12"/>
  <c r="AD1155" i="12" s="1"/>
  <c r="AC1033" i="12"/>
  <c r="AD1033" i="12" s="1"/>
  <c r="AC1082" i="12"/>
  <c r="AD1082" i="12" s="1"/>
  <c r="AC783" i="12"/>
  <c r="AD783" i="12" s="1"/>
  <c r="AC1194" i="12"/>
  <c r="AD1194" i="12" s="1"/>
  <c r="AC1291" i="12"/>
  <c r="AD1291" i="12" s="1"/>
  <c r="AC1129" i="12"/>
  <c r="AD1129" i="12" s="1"/>
  <c r="AC1034" i="12"/>
  <c r="AD1034" i="12" s="1"/>
  <c r="AC1159" i="12"/>
  <c r="AD1159" i="12" s="1"/>
  <c r="AC1215" i="12"/>
  <c r="AD1215" i="12" s="1"/>
  <c r="AC1302" i="12"/>
  <c r="AD1302" i="12" s="1"/>
  <c r="AC1324" i="12"/>
  <c r="AD1324" i="12" s="1"/>
  <c r="AC1313" i="12"/>
  <c r="AD1313" i="12" s="1"/>
  <c r="AC1465" i="12"/>
  <c r="AD1465" i="12" s="1"/>
  <c r="AC1385" i="12"/>
  <c r="AD1385" i="12" s="1"/>
  <c r="AC1309" i="12"/>
  <c r="AD1309" i="12" s="1"/>
  <c r="AC1371" i="12"/>
  <c r="AD1371" i="12" s="1"/>
  <c r="AC1261" i="12"/>
  <c r="AD1261" i="12" s="1"/>
  <c r="AC1272" i="12"/>
  <c r="AD1272" i="12" s="1"/>
  <c r="AC1406" i="12"/>
  <c r="AD1406" i="12" s="1"/>
  <c r="AC1434" i="12"/>
  <c r="AD1434" i="12" s="1"/>
  <c r="AC1466" i="12"/>
  <c r="AD1466" i="12" s="1"/>
  <c r="AC1467" i="12"/>
  <c r="AD1467" i="12" s="1"/>
  <c r="AC1496" i="12"/>
  <c r="AD1496" i="12" s="1"/>
  <c r="AC1536" i="12"/>
  <c r="AD1536" i="12" s="1"/>
  <c r="AC1655" i="12"/>
  <c r="AD1655" i="12" s="1"/>
  <c r="AC1817" i="12"/>
  <c r="AD1817" i="12" s="1"/>
  <c r="AC1608" i="12"/>
  <c r="AD1608" i="12" s="1"/>
  <c r="AC1625" i="12"/>
  <c r="AD1625" i="12" s="1"/>
  <c r="AC1619" i="12"/>
  <c r="AD1619" i="12" s="1"/>
  <c r="AC1587" i="12"/>
  <c r="AD1587" i="12" s="1"/>
  <c r="AC1525" i="12"/>
  <c r="AD1525" i="12" s="1"/>
  <c r="AC1714" i="12"/>
  <c r="AD1714" i="12" s="1"/>
  <c r="AC1614" i="12"/>
  <c r="AD1614" i="12" s="1"/>
  <c r="AC1573" i="12"/>
  <c r="AD1573" i="12" s="1"/>
  <c r="AC1662" i="12"/>
  <c r="AD1662" i="12" s="1"/>
  <c r="AC1833" i="12"/>
  <c r="AD1833" i="12" s="1"/>
  <c r="AC1785" i="12"/>
  <c r="AD1785" i="12" s="1"/>
  <c r="AC1813" i="12"/>
  <c r="AD1813" i="12" s="1"/>
  <c r="AC1800" i="12"/>
  <c r="AD1800" i="12" s="1"/>
  <c r="AC1783" i="12"/>
  <c r="AD1783" i="12" s="1"/>
  <c r="AC1910" i="12"/>
  <c r="AD1910" i="12" s="1"/>
  <c r="AC1904" i="12"/>
  <c r="AD1904" i="12" s="1"/>
  <c r="AC1913" i="12"/>
  <c r="AD1913" i="12" s="1"/>
  <c r="AC1840" i="12"/>
  <c r="AD1840" i="12" s="1"/>
  <c r="AC1897" i="12"/>
  <c r="AD1897" i="12" s="1"/>
  <c r="AC1966" i="12"/>
  <c r="AD1966" i="12" s="1"/>
  <c r="AC2155" i="12"/>
  <c r="AD2155" i="12" s="1"/>
  <c r="AC2092" i="12"/>
  <c r="AD2092" i="12" s="1"/>
  <c r="AC2109" i="12"/>
  <c r="AD2109" i="12" s="1"/>
  <c r="AC2166" i="12"/>
  <c r="AD2166" i="12" s="1"/>
  <c r="AC2053" i="12"/>
  <c r="AD2053" i="12" s="1"/>
  <c r="AC2207" i="12"/>
  <c r="AD2207" i="12" s="1"/>
  <c r="AC2254" i="12"/>
  <c r="AD2254" i="12" s="1"/>
  <c r="AC2206" i="12"/>
  <c r="AD2206" i="12" s="1"/>
  <c r="AC2215" i="12"/>
  <c r="AD2215" i="12" s="1"/>
  <c r="AC2187" i="12"/>
  <c r="AD2187" i="12" s="1"/>
  <c r="AC2181" i="12"/>
  <c r="AD2181" i="12" s="1"/>
  <c r="AC2265" i="12"/>
  <c r="AD2265" i="12" s="1"/>
  <c r="AC2336" i="12"/>
  <c r="AD2336" i="12" s="1"/>
  <c r="AC2387" i="12"/>
  <c r="AD2387" i="12" s="1"/>
  <c r="AC2409" i="12"/>
  <c r="AD2409" i="12" s="1"/>
  <c r="AC2363" i="12"/>
  <c r="AD2363" i="12" s="1"/>
  <c r="AC2510" i="12"/>
  <c r="AD2510" i="12" s="1"/>
  <c r="AC2411" i="12"/>
  <c r="AD2411" i="12" s="1"/>
  <c r="AC2461" i="12"/>
  <c r="AD2461" i="12" s="1"/>
  <c r="AC2401" i="12"/>
  <c r="AD2401" i="12" s="1"/>
  <c r="AC2560" i="12"/>
  <c r="AD2560" i="12" s="1"/>
  <c r="AC2584" i="12"/>
  <c r="AD2584" i="12" s="1"/>
  <c r="AC2595" i="12"/>
  <c r="AD2595" i="12" s="1"/>
  <c r="AC2612" i="12"/>
  <c r="AD2612" i="12" s="1"/>
  <c r="AC2674" i="12"/>
  <c r="AD2674" i="12" s="1"/>
  <c r="AC2725" i="12"/>
  <c r="AD2725" i="12" s="1"/>
  <c r="AC2643" i="12"/>
  <c r="AD2643" i="12" s="1"/>
  <c r="AC2526" i="12"/>
  <c r="AD2526" i="12" s="1"/>
  <c r="AC2683" i="12"/>
  <c r="AD2683" i="12" s="1"/>
  <c r="AC2666" i="12"/>
  <c r="AD2666" i="12" s="1"/>
  <c r="AC2743" i="12"/>
  <c r="AD2743" i="12" s="1"/>
  <c r="AC2763" i="12"/>
  <c r="AD2763" i="12" s="1"/>
  <c r="AC2920" i="12"/>
  <c r="AD2920" i="12" s="1"/>
  <c r="AC2840" i="12"/>
  <c r="AD2840" i="12" s="1"/>
  <c r="AC2917" i="12"/>
  <c r="AD2917" i="12" s="1"/>
  <c r="AC2773" i="12"/>
  <c r="AD2773" i="12" s="1"/>
  <c r="AC2903" i="12"/>
  <c r="AD2903" i="12" s="1"/>
  <c r="AC3008" i="12"/>
  <c r="AD3008" i="12" s="1"/>
  <c r="AC3092" i="12"/>
  <c r="AD3092" i="12" s="1"/>
  <c r="AC2782" i="12"/>
  <c r="AD2782" i="12" s="1"/>
  <c r="AC2904" i="12"/>
  <c r="AD2904" i="12" s="1"/>
  <c r="AC3076" i="12"/>
  <c r="AD3076" i="12" s="1"/>
  <c r="AC3045" i="12"/>
  <c r="AD3045" i="12" s="1"/>
  <c r="AC3020" i="12"/>
  <c r="AD3020" i="12" s="1"/>
  <c r="AC3188" i="12"/>
  <c r="AD3188" i="12" s="1"/>
  <c r="AC3209" i="12"/>
  <c r="AD3209" i="12" s="1"/>
  <c r="AC3238" i="12"/>
  <c r="AD3238" i="12" s="1"/>
  <c r="AC3205" i="12"/>
  <c r="AD3205" i="12" s="1"/>
  <c r="AC3162" i="12"/>
  <c r="AD3162" i="12" s="1"/>
  <c r="AC3413" i="12"/>
  <c r="AD3413" i="12" s="1"/>
  <c r="AC3520" i="12"/>
  <c r="AD3520" i="12" s="1"/>
  <c r="AC3433" i="12"/>
  <c r="AD3433" i="12" s="1"/>
  <c r="AC3425" i="12"/>
  <c r="AD3425" i="12" s="1"/>
  <c r="AC3450" i="12"/>
  <c r="AD3450" i="12" s="1"/>
  <c r="AC3494" i="12"/>
  <c r="AD3494" i="12" s="1"/>
  <c r="AC3664" i="12"/>
  <c r="AD3664" i="12" s="1"/>
  <c r="AC3706" i="12"/>
  <c r="AD3706" i="12" s="1"/>
  <c r="AC3800" i="12"/>
  <c r="AD3800" i="12" s="1"/>
  <c r="AC3845" i="12"/>
  <c r="AD3845" i="12" s="1"/>
  <c r="AC3826" i="12"/>
  <c r="AD3826" i="12" s="1"/>
  <c r="AC3723" i="12"/>
  <c r="AD3723" i="12" s="1"/>
  <c r="Z177" i="12"/>
  <c r="AA177" i="12"/>
  <c r="AC248" i="12"/>
  <c r="AD248" i="12" s="1"/>
  <c r="Z277" i="12"/>
  <c r="AA277" i="12"/>
  <c r="Z314" i="12"/>
  <c r="AA314" i="12"/>
  <c r="Z238" i="12"/>
  <c r="AA238" i="12"/>
  <c r="AC219" i="12"/>
  <c r="AD219" i="12" s="1"/>
  <c r="AC450" i="12"/>
  <c r="AD450" i="12" s="1"/>
  <c r="Z228" i="12"/>
  <c r="AA228" i="12"/>
  <c r="Z164" i="12"/>
  <c r="AA164" i="12"/>
  <c r="AC226" i="12"/>
  <c r="AD226" i="12" s="1"/>
  <c r="S3129" i="12"/>
  <c r="T3129" i="12" s="1"/>
  <c r="AB3129" i="12" s="1"/>
  <c r="S3339" i="12"/>
  <c r="T3339" i="12" s="1"/>
  <c r="AB3339" i="12" s="1"/>
  <c r="S3270" i="12"/>
  <c r="T3270" i="12" s="1"/>
  <c r="AB3270" i="12" s="1"/>
  <c r="S3280" i="12"/>
  <c r="T3280" i="12" s="1"/>
  <c r="AB3280" i="12" s="1"/>
  <c r="S3275" i="12"/>
  <c r="T3275" i="12" s="1"/>
  <c r="AB3275" i="12" s="1"/>
  <c r="S3123" i="12"/>
  <c r="T3123" i="12" s="1"/>
  <c r="AB3123" i="12" s="1"/>
  <c r="S3390" i="12"/>
  <c r="T3390" i="12" s="1"/>
  <c r="AB3390" i="12" s="1"/>
  <c r="S3248" i="12"/>
  <c r="T3248" i="12" s="1"/>
  <c r="AB3248" i="12" s="1"/>
  <c r="S3244" i="12"/>
  <c r="T3244" i="12" s="1"/>
  <c r="AB3244" i="12" s="1"/>
  <c r="S3268" i="12"/>
  <c r="T3268" i="12" s="1"/>
  <c r="AB3268" i="12" s="1"/>
  <c r="S3235" i="12"/>
  <c r="T3235" i="12" s="1"/>
  <c r="AB3235" i="12" s="1"/>
  <c r="S3330" i="12"/>
  <c r="T3330" i="12" s="1"/>
  <c r="AB3330" i="12" s="1"/>
  <c r="S3437" i="12"/>
  <c r="T3437" i="12" s="1"/>
  <c r="AB3437" i="12" s="1"/>
  <c r="S3486" i="12"/>
  <c r="T3486" i="12" s="1"/>
  <c r="AB3486" i="12" s="1"/>
  <c r="S3373" i="12"/>
  <c r="T3373" i="12" s="1"/>
  <c r="AB3373" i="12" s="1"/>
  <c r="S3372" i="12"/>
  <c r="T3372" i="12" s="1"/>
  <c r="AB3372" i="12" s="1"/>
  <c r="S3546" i="12"/>
  <c r="T3546" i="12" s="1"/>
  <c r="AB3546" i="12" s="1"/>
  <c r="S3489" i="12"/>
  <c r="T3489" i="12" s="1"/>
  <c r="AB3489" i="12" s="1"/>
  <c r="S3382" i="12"/>
  <c r="T3382" i="12" s="1"/>
  <c r="AB3382" i="12" s="1"/>
  <c r="S3506" i="12"/>
  <c r="T3506" i="12" s="1"/>
  <c r="AB3506" i="12" s="1"/>
  <c r="S3479" i="12"/>
  <c r="T3479" i="12" s="1"/>
  <c r="AB3479" i="12" s="1"/>
  <c r="S3461" i="12"/>
  <c r="T3461" i="12" s="1"/>
  <c r="AB3461" i="12" s="1"/>
  <c r="S3527" i="12"/>
  <c r="T3527" i="12" s="1"/>
  <c r="AB3527" i="12" s="1"/>
  <c r="S3646" i="12"/>
  <c r="T3646" i="12" s="1"/>
  <c r="AB3646" i="12" s="1"/>
  <c r="S3644" i="12"/>
  <c r="T3644" i="12" s="1"/>
  <c r="AB3644" i="12" s="1"/>
  <c r="S3436" i="12"/>
  <c r="T3436" i="12" s="1"/>
  <c r="AB3436" i="12" s="1"/>
  <c r="S3583" i="12"/>
  <c r="T3583" i="12" s="1"/>
  <c r="AB3583" i="12" s="1"/>
  <c r="S3539" i="12"/>
  <c r="T3539" i="12" s="1"/>
  <c r="AB3539" i="12" s="1"/>
  <c r="S3834" i="12"/>
  <c r="T3834" i="12" s="1"/>
  <c r="AB3834" i="12" s="1"/>
  <c r="S3809" i="12"/>
  <c r="T3809" i="12" s="1"/>
  <c r="AB3809" i="12" s="1"/>
  <c r="S3736" i="12"/>
  <c r="T3736" i="12" s="1"/>
  <c r="AB3736" i="12" s="1"/>
  <c r="S3669" i="12"/>
  <c r="T3669" i="12" s="1"/>
  <c r="AB3669" i="12" s="1"/>
  <c r="S3709" i="12"/>
  <c r="T3709" i="12" s="1"/>
  <c r="AB3709" i="12" s="1"/>
  <c r="S3875" i="12"/>
  <c r="T3875" i="12" s="1"/>
  <c r="AB3875" i="12" s="1"/>
  <c r="S3711" i="12"/>
  <c r="T3711" i="12" s="1"/>
  <c r="AB3711" i="12" s="1"/>
  <c r="S3785" i="12"/>
  <c r="T3785" i="12" s="1"/>
  <c r="AB3785" i="12" s="1"/>
  <c r="S3739" i="12"/>
  <c r="T3739" i="12" s="1"/>
  <c r="AB3739" i="12" s="1"/>
  <c r="S3666" i="12"/>
  <c r="T3666" i="12" s="1"/>
  <c r="AB3666" i="12" s="1"/>
  <c r="S3684" i="12"/>
  <c r="T3684" i="12" s="1"/>
  <c r="AB3684" i="12" s="1"/>
  <c r="S3751" i="12"/>
  <c r="T3751" i="12" s="1"/>
  <c r="AB3751" i="12" s="1"/>
  <c r="S3814" i="12"/>
  <c r="T3814" i="12" s="1"/>
  <c r="AB3814" i="12" s="1"/>
  <c r="S3691" i="12"/>
  <c r="T3691" i="12" s="1"/>
  <c r="AB3691" i="12" s="1"/>
  <c r="S3663" i="12"/>
  <c r="T3663" i="12" s="1"/>
  <c r="AB3663" i="12" s="1"/>
  <c r="S3710" i="12"/>
  <c r="T3710" i="12" s="1"/>
  <c r="AB3710" i="12" s="1"/>
  <c r="S3922" i="12"/>
  <c r="T3922" i="12" s="1"/>
  <c r="AB3922" i="12" s="1"/>
  <c r="S3876" i="12"/>
  <c r="T3876" i="12" s="1"/>
  <c r="AB3876" i="12" s="1"/>
  <c r="S3896" i="12"/>
  <c r="T3896" i="12" s="1"/>
  <c r="AB3896" i="12" s="1"/>
  <c r="AC206" i="12"/>
  <c r="AD206" i="12" s="1"/>
  <c r="AC510" i="12"/>
  <c r="AD510" i="12" s="1"/>
  <c r="Z282" i="12"/>
  <c r="AA282" i="12"/>
  <c r="AC216" i="12"/>
  <c r="AD216" i="12" s="1"/>
  <c r="AC565" i="12"/>
  <c r="AD565" i="12" s="1"/>
  <c r="AC146" i="12"/>
  <c r="AD146" i="12" s="1"/>
  <c r="AA208" i="12"/>
  <c r="Z208" i="12"/>
  <c r="Z447" i="12"/>
  <c r="AA447" i="12"/>
  <c r="Z394" i="12"/>
  <c r="AA394" i="12"/>
  <c r="AA490" i="12"/>
  <c r="Z490" i="12"/>
  <c r="Z406" i="12"/>
  <c r="AA406" i="12"/>
  <c r="Z483" i="12"/>
  <c r="AA483" i="12"/>
  <c r="Z279" i="12"/>
  <c r="AA279" i="12"/>
  <c r="AA346" i="12"/>
  <c r="Z346" i="12"/>
  <c r="AA321" i="12"/>
  <c r="Z321" i="12"/>
  <c r="Z645" i="12"/>
  <c r="AA645" i="12"/>
  <c r="Z278" i="12"/>
  <c r="AA278" i="12"/>
  <c r="AA517" i="12"/>
  <c r="Z517" i="12"/>
  <c r="AA534" i="12"/>
  <c r="Z534" i="12"/>
  <c r="Z529" i="12"/>
  <c r="AA529" i="12"/>
  <c r="AA552" i="12"/>
  <c r="Z552" i="12"/>
  <c r="Z690" i="12"/>
  <c r="AA690" i="12"/>
  <c r="AA668" i="12"/>
  <c r="Z668" i="12"/>
  <c r="AA629" i="12"/>
  <c r="Z629" i="12"/>
  <c r="AA474" i="12"/>
  <c r="Z474" i="12"/>
  <c r="AA603" i="12"/>
  <c r="Z603" i="12"/>
  <c r="AA550" i="12"/>
  <c r="Z550" i="12"/>
  <c r="AA632" i="12"/>
  <c r="Z632" i="12"/>
  <c r="AA802" i="12"/>
  <c r="Z802" i="12"/>
  <c r="Z581" i="12"/>
  <c r="AA581" i="12"/>
  <c r="AA605" i="12"/>
  <c r="Z605" i="12"/>
  <c r="Z763" i="12"/>
  <c r="AA763" i="12"/>
  <c r="Z780" i="12"/>
  <c r="AA780" i="12"/>
  <c r="Z726" i="12"/>
  <c r="AA726" i="12"/>
  <c r="Z847" i="12"/>
  <c r="AA847" i="12"/>
  <c r="Z708" i="12"/>
  <c r="AA708" i="12"/>
  <c r="Z903" i="12"/>
  <c r="AA903" i="12"/>
  <c r="Z720" i="12"/>
  <c r="AA720" i="12"/>
  <c r="Z815" i="12"/>
  <c r="AA815" i="12"/>
  <c r="AA773" i="12"/>
  <c r="Z773" i="12"/>
  <c r="Z821" i="12"/>
  <c r="AA821" i="12"/>
  <c r="AA530" i="12"/>
  <c r="Z530" i="12"/>
  <c r="Z897" i="12"/>
  <c r="AA897" i="12"/>
  <c r="Z973" i="12"/>
  <c r="AA973" i="12"/>
  <c r="AA798" i="12"/>
  <c r="Z798" i="12"/>
  <c r="Z915" i="12"/>
  <c r="AA915" i="12"/>
  <c r="AA849" i="12"/>
  <c r="Z849" i="12"/>
  <c r="AA833" i="12"/>
  <c r="Z833" i="12"/>
  <c r="AA926" i="12"/>
  <c r="Z926" i="12"/>
  <c r="Z886" i="12"/>
  <c r="AA886" i="12"/>
  <c r="Z1200" i="12"/>
  <c r="AA1200" i="12"/>
  <c r="Z947" i="12"/>
  <c r="AA947" i="12"/>
  <c r="Z814" i="12"/>
  <c r="AA814" i="12"/>
  <c r="Z863" i="12"/>
  <c r="AA863" i="12"/>
  <c r="Z1195" i="12"/>
  <c r="AA1195" i="12"/>
  <c r="AA1112" i="12"/>
  <c r="Z1112" i="12"/>
  <c r="AA1009" i="12"/>
  <c r="Z1009" i="12"/>
  <c r="AA1204" i="12"/>
  <c r="Z1204" i="12"/>
  <c r="Z1297" i="12"/>
  <c r="AA1297" i="12"/>
  <c r="AA1220" i="12"/>
  <c r="Z1220" i="12"/>
  <c r="AA1359" i="12"/>
  <c r="Z1359" i="12"/>
  <c r="AA1035" i="12"/>
  <c r="Z1035" i="12"/>
  <c r="AA1267" i="12"/>
  <c r="Z1267" i="12"/>
  <c r="AA1227" i="12"/>
  <c r="Z1227" i="12"/>
  <c r="Z1082" i="12"/>
  <c r="AA1082" i="12"/>
  <c r="AA1265" i="12"/>
  <c r="Z1265" i="12"/>
  <c r="AA1185" i="12"/>
  <c r="Z1185" i="12"/>
  <c r="AA1198" i="12"/>
  <c r="Z1198" i="12"/>
  <c r="Z1368" i="12"/>
  <c r="AA1368" i="12"/>
  <c r="Z1367" i="12"/>
  <c r="AA1367" i="12"/>
  <c r="AA1410" i="12"/>
  <c r="Z1410" i="12"/>
  <c r="Z1351" i="12"/>
  <c r="AA1351" i="12"/>
  <c r="Z1238" i="12"/>
  <c r="AA1238" i="12"/>
  <c r="Z1258" i="12"/>
  <c r="AA1258" i="12"/>
  <c r="Z1515" i="12"/>
  <c r="AA1515" i="12"/>
  <c r="Z1278" i="12"/>
  <c r="AA1278" i="12"/>
  <c r="AA1286" i="12"/>
  <c r="Z1286" i="12"/>
  <c r="Z1396" i="12"/>
  <c r="AA1396" i="12"/>
  <c r="Z1482" i="12"/>
  <c r="AA1482" i="12"/>
  <c r="AA1251" i="12"/>
  <c r="Z1251" i="12"/>
  <c r="AA1364" i="12"/>
  <c r="Z1364" i="12"/>
  <c r="Z1477" i="12"/>
  <c r="AA1477" i="12"/>
  <c r="Z1463" i="12"/>
  <c r="AA1463" i="12"/>
  <c r="AA1584" i="12"/>
  <c r="Z1584" i="12"/>
  <c r="AA1487" i="12"/>
  <c r="Z1487" i="12"/>
  <c r="Z1408" i="12"/>
  <c r="AA1408" i="12"/>
  <c r="Z1526" i="12"/>
  <c r="AA1526" i="12"/>
  <c r="AA1535" i="12"/>
  <c r="Z1535" i="12"/>
  <c r="AA1552" i="12"/>
  <c r="Z1552" i="12"/>
  <c r="Z1382" i="12"/>
  <c r="AA1382" i="12"/>
  <c r="AA1692" i="12"/>
  <c r="Z1692" i="12"/>
  <c r="AA1564" i="12"/>
  <c r="Z1564" i="12"/>
  <c r="Z1431" i="12"/>
  <c r="AA1431" i="12"/>
  <c r="Z1680" i="12"/>
  <c r="AA1680" i="12"/>
  <c r="Z1779" i="12"/>
  <c r="AA1779" i="12"/>
  <c r="Z1886" i="12"/>
  <c r="AA1886" i="12"/>
  <c r="Z1732" i="12"/>
  <c r="AA1732" i="12"/>
  <c r="AA1727" i="12"/>
  <c r="Z1727" i="12"/>
  <c r="Z1710" i="12"/>
  <c r="AA1710" i="12"/>
  <c r="Z1730" i="12"/>
  <c r="AA1730" i="12"/>
  <c r="AA1785" i="12"/>
  <c r="Z1785" i="12"/>
  <c r="AA2062" i="12"/>
  <c r="Z2062" i="12"/>
  <c r="Z1823" i="12"/>
  <c r="AA1823" i="12"/>
  <c r="Z1617" i="12"/>
  <c r="AA1617" i="12"/>
  <c r="AA1755" i="12"/>
  <c r="Z1755" i="12"/>
  <c r="AA1749" i="12"/>
  <c r="Z1749" i="12"/>
  <c r="AA1802" i="12"/>
  <c r="Z1802" i="12"/>
  <c r="AA1832" i="12"/>
  <c r="Z1832" i="12"/>
  <c r="AA2025" i="12"/>
  <c r="Z2025" i="12"/>
  <c r="Z1964" i="12"/>
  <c r="AA1964" i="12"/>
  <c r="Z1928" i="12"/>
  <c r="AA1928" i="12"/>
  <c r="Z2036" i="12"/>
  <c r="AA2036" i="12"/>
  <c r="Z2034" i="12"/>
  <c r="AA2034" i="12"/>
  <c r="Z1915" i="12"/>
  <c r="AA1915" i="12"/>
  <c r="Z2152" i="12"/>
  <c r="AA2152" i="12"/>
  <c r="Z2012" i="12"/>
  <c r="AA2012" i="12"/>
  <c r="Z2039" i="12"/>
  <c r="AA2039" i="12"/>
  <c r="Z2140" i="12"/>
  <c r="AA2140" i="12"/>
  <c r="Z2091" i="12"/>
  <c r="AA2091" i="12"/>
  <c r="AA2204" i="12"/>
  <c r="Z2204" i="12"/>
  <c r="Z2124" i="12"/>
  <c r="AA2124" i="12"/>
  <c r="AA1949" i="12"/>
  <c r="Z1949" i="12"/>
  <c r="AA2164" i="12"/>
  <c r="Z2164" i="12"/>
  <c r="AA2133" i="12"/>
  <c r="Z2133" i="12"/>
  <c r="Z2159" i="12"/>
  <c r="AA2159" i="12"/>
  <c r="AA2243" i="12"/>
  <c r="Z2243" i="12"/>
  <c r="Z2227" i="12"/>
  <c r="AA2227" i="12"/>
  <c r="Z2071" i="12"/>
  <c r="AA2071" i="12"/>
  <c r="AA2195" i="12"/>
  <c r="Z2195" i="12"/>
  <c r="AA2172" i="12"/>
  <c r="Z2172" i="12"/>
  <c r="Z2370" i="12"/>
  <c r="AA2370" i="12"/>
  <c r="AA2198" i="12"/>
  <c r="Z2198" i="12"/>
  <c r="Z2304" i="12"/>
  <c r="AA2304" i="12"/>
  <c r="AA2344" i="12"/>
  <c r="Z2344" i="12"/>
  <c r="Z2375" i="12"/>
  <c r="AA2375" i="12"/>
  <c r="AA2318" i="12"/>
  <c r="Z2318" i="12"/>
  <c r="Z2402" i="12"/>
  <c r="AA2402" i="12"/>
  <c r="Z2380" i="12"/>
  <c r="AA2380" i="12"/>
  <c r="Z2295" i="12"/>
  <c r="AA2295" i="12"/>
  <c r="Z2341" i="12"/>
  <c r="AA2341" i="12"/>
  <c r="Z2502" i="12"/>
  <c r="AA2502" i="12"/>
  <c r="Z2460" i="12"/>
  <c r="AA2460" i="12"/>
  <c r="Z2483" i="12"/>
  <c r="AA2483" i="12"/>
  <c r="Z2302" i="12"/>
  <c r="AA2302" i="12"/>
  <c r="AA2550" i="12"/>
  <c r="Z2550" i="12"/>
  <c r="AA2425" i="12"/>
  <c r="Z2425" i="12"/>
  <c r="AA2283" i="12"/>
  <c r="Z2283" i="12"/>
  <c r="Z2429" i="12"/>
  <c r="AA2429" i="12"/>
  <c r="AA2305" i="12"/>
  <c r="Z2305" i="12"/>
  <c r="Z2619" i="12"/>
  <c r="AA2619" i="12"/>
  <c r="AA2610" i="12"/>
  <c r="Z2610" i="12"/>
  <c r="AA2530" i="12"/>
  <c r="Z2530" i="12"/>
  <c r="AA2560" i="12"/>
  <c r="Z2560" i="12"/>
  <c r="Z2676" i="12"/>
  <c r="AA2676" i="12"/>
  <c r="AA2655" i="12"/>
  <c r="Z2655" i="12"/>
  <c r="Z2559" i="12"/>
  <c r="AA2559" i="12"/>
  <c r="Z2760" i="12"/>
  <c r="AA2760" i="12"/>
  <c r="AA2749" i="12"/>
  <c r="Z2749" i="12"/>
  <c r="AA2746" i="12"/>
  <c r="Z2746" i="12"/>
  <c r="Z2756" i="12"/>
  <c r="AA2756" i="12"/>
  <c r="AA2727" i="12"/>
  <c r="Z2727" i="12"/>
  <c r="Z2865" i="12"/>
  <c r="AA2865" i="12"/>
  <c r="Z2726" i="12"/>
  <c r="AA2726" i="12"/>
  <c r="Z2841" i="12"/>
  <c r="AA2841" i="12"/>
  <c r="Z2679" i="12"/>
  <c r="AA2679" i="12"/>
  <c r="AA2813" i="12"/>
  <c r="Z2813" i="12"/>
  <c r="Z2822" i="12"/>
  <c r="AA2822" i="12"/>
  <c r="AA2969" i="12"/>
  <c r="Z2969" i="12"/>
  <c r="AA2992" i="12"/>
  <c r="Z2992" i="12"/>
  <c r="AA3066" i="12"/>
  <c r="Z3066" i="12"/>
  <c r="Z3000" i="12"/>
  <c r="AA3000" i="12"/>
  <c r="Z2895" i="12"/>
  <c r="AA2895" i="12"/>
  <c r="Z2952" i="12"/>
  <c r="AA2952" i="12"/>
  <c r="Z2995" i="12"/>
  <c r="AA2995" i="12"/>
  <c r="AA2961" i="12"/>
  <c r="Z2961" i="12"/>
  <c r="Z3054" i="12"/>
  <c r="AA3054" i="12"/>
  <c r="Z2965" i="12"/>
  <c r="AA2965" i="12"/>
  <c r="Z3106" i="12"/>
  <c r="AA3106" i="12"/>
  <c r="Z2930" i="12"/>
  <c r="AA2930" i="12"/>
  <c r="AA3032" i="12"/>
  <c r="Z3032" i="12"/>
  <c r="AA3109" i="12"/>
  <c r="Z3109" i="12"/>
  <c r="AA3088" i="12"/>
  <c r="Z3088" i="12"/>
  <c r="Z2921" i="12"/>
  <c r="AA2921" i="12"/>
  <c r="Z3121" i="12"/>
  <c r="AA3121" i="12"/>
  <c r="AA3264" i="12"/>
  <c r="Z3264" i="12"/>
  <c r="AA2935" i="12"/>
  <c r="Z2935" i="12"/>
  <c r="AA3216" i="12"/>
  <c r="Z3216" i="12"/>
  <c r="Z3231" i="12"/>
  <c r="AA3231" i="12"/>
  <c r="AA3230" i="12"/>
  <c r="Z3230" i="12"/>
  <c r="Z3135" i="12"/>
  <c r="AA3135" i="12"/>
  <c r="AA3187" i="12"/>
  <c r="Z3187" i="12"/>
  <c r="Z3279" i="12"/>
  <c r="AA3279" i="12"/>
  <c r="AA3210" i="12"/>
  <c r="Z3210" i="12"/>
  <c r="AA3139" i="12"/>
  <c r="Z3139" i="12"/>
  <c r="AA3366" i="12"/>
  <c r="Z3366" i="12"/>
  <c r="Z3301" i="12"/>
  <c r="AA3301" i="12"/>
  <c r="AA3153" i="12"/>
  <c r="Z3153" i="12"/>
  <c r="Z3193" i="12"/>
  <c r="AA3193" i="12"/>
  <c r="AA3346" i="12"/>
  <c r="Z3346" i="12"/>
  <c r="Z3391" i="12"/>
  <c r="AA3391" i="12"/>
  <c r="Z3417" i="12"/>
  <c r="AA3417" i="12"/>
  <c r="Z3399" i="12"/>
  <c r="AA3399" i="12"/>
  <c r="Z3283" i="12"/>
  <c r="AA3283" i="12"/>
  <c r="Z3472" i="12"/>
  <c r="AA3472" i="12"/>
  <c r="Z3564" i="12"/>
  <c r="AA3564" i="12"/>
  <c r="Z3375" i="12"/>
  <c r="AA3375" i="12"/>
  <c r="Z3577" i="12"/>
  <c r="AA3577" i="12"/>
  <c r="Z3505" i="12"/>
  <c r="AA3505" i="12"/>
  <c r="AA3465" i="12"/>
  <c r="Z3465" i="12"/>
  <c r="Z3433" i="12"/>
  <c r="AA3433" i="12"/>
  <c r="Z3544" i="12"/>
  <c r="AA3544" i="12"/>
  <c r="AA3401" i="12"/>
  <c r="Z3401" i="12"/>
  <c r="AA3416" i="12"/>
  <c r="Z3416" i="12"/>
  <c r="Z3487" i="12"/>
  <c r="AA3487" i="12"/>
  <c r="Z3750" i="12"/>
  <c r="AA3750" i="12"/>
  <c r="Z3685" i="12"/>
  <c r="AA3685" i="12"/>
  <c r="Z3665" i="12"/>
  <c r="AA3665" i="12"/>
  <c r="Z3712" i="12"/>
  <c r="AA3712" i="12"/>
  <c r="Z3858" i="12"/>
  <c r="AA3858" i="12"/>
  <c r="AA3647" i="12"/>
  <c r="Z3647" i="12"/>
  <c r="AA3701" i="12"/>
  <c r="Z3701" i="12"/>
  <c r="AA3780" i="12"/>
  <c r="Z3780" i="12"/>
  <c r="AA3649" i="12"/>
  <c r="Z3649" i="12"/>
  <c r="AA3661" i="12"/>
  <c r="Z3661" i="12"/>
  <c r="Z3798" i="12"/>
  <c r="AA3798" i="12"/>
  <c r="AA3736" i="12"/>
  <c r="Z3736" i="12"/>
  <c r="AA3721" i="12"/>
  <c r="Z3721" i="12"/>
  <c r="Z3861" i="12"/>
  <c r="AA3861" i="12"/>
  <c r="AA3688" i="12"/>
  <c r="Z3688" i="12"/>
  <c r="Z3823" i="12"/>
  <c r="AA3823" i="12"/>
  <c r="Z3754" i="12"/>
  <c r="AA3754" i="12"/>
  <c r="AA3748" i="12"/>
  <c r="Z3748" i="12"/>
  <c r="AA3837" i="12"/>
  <c r="Z3837" i="12"/>
  <c r="Z3835" i="12"/>
  <c r="AA3835" i="12"/>
  <c r="AA3922" i="12"/>
  <c r="Z3922" i="12"/>
  <c r="AA221" i="12"/>
  <c r="Z221" i="12"/>
  <c r="AC428" i="12"/>
  <c r="AD428" i="12" s="1"/>
  <c r="AC333" i="12"/>
  <c r="AD333" i="12" s="1"/>
  <c r="AC335" i="12"/>
  <c r="AD335" i="12" s="1"/>
  <c r="AC570" i="12"/>
  <c r="AD570" i="12" s="1"/>
  <c r="AC820" i="12"/>
  <c r="AD820" i="12" s="1"/>
  <c r="AC573" i="12"/>
  <c r="AD573" i="12" s="1"/>
  <c r="AC322" i="12"/>
  <c r="AD322" i="12" s="1"/>
  <c r="AC387" i="12"/>
  <c r="AD387" i="12" s="1"/>
  <c r="AC789" i="12"/>
  <c r="AD789" i="12" s="1"/>
  <c r="AC642" i="12"/>
  <c r="AD642" i="12" s="1"/>
  <c r="AC777" i="12"/>
  <c r="AD777" i="12" s="1"/>
  <c r="AC704" i="12"/>
  <c r="AD704" i="12" s="1"/>
  <c r="AC429" i="12"/>
  <c r="AD429" i="12" s="1"/>
  <c r="AC330" i="12"/>
  <c r="AD330" i="12" s="1"/>
  <c r="AC545" i="12"/>
  <c r="AD545" i="12" s="1"/>
  <c r="AC558" i="12"/>
  <c r="AD558" i="12" s="1"/>
  <c r="AC526" i="12"/>
  <c r="AD526" i="12" s="1"/>
  <c r="AC659" i="12"/>
  <c r="AD659" i="12" s="1"/>
  <c r="AC815" i="12"/>
  <c r="AD815" i="12" s="1"/>
  <c r="AC767" i="12"/>
  <c r="AD767" i="12" s="1"/>
  <c r="AC1010" i="12"/>
  <c r="AD1010" i="12" s="1"/>
  <c r="AC758" i="12"/>
  <c r="AD758" i="12" s="1"/>
  <c r="AC984" i="12"/>
  <c r="AD984" i="12" s="1"/>
  <c r="AC792" i="12"/>
  <c r="AD792" i="12" s="1"/>
  <c r="AC803" i="12"/>
  <c r="AD803" i="12" s="1"/>
  <c r="AC904" i="12"/>
  <c r="AD904" i="12" s="1"/>
  <c r="AC848" i="12"/>
  <c r="AD848" i="12" s="1"/>
  <c r="AC925" i="12"/>
  <c r="AD925" i="12" s="1"/>
  <c r="AC1139" i="12"/>
  <c r="AD1139" i="12" s="1"/>
  <c r="AC1107" i="12"/>
  <c r="AD1107" i="12" s="1"/>
  <c r="AC1098" i="12"/>
  <c r="AD1098" i="12" s="1"/>
  <c r="AC1136" i="12"/>
  <c r="AD1136" i="12" s="1"/>
  <c r="AC854" i="12"/>
  <c r="AD854" i="12" s="1"/>
  <c r="AC987" i="12"/>
  <c r="AD987" i="12" s="1"/>
  <c r="AC942" i="12"/>
  <c r="AD942" i="12" s="1"/>
  <c r="AC1200" i="12"/>
  <c r="AD1200" i="12" s="1"/>
  <c r="AC1127" i="12"/>
  <c r="AD1127" i="12" s="1"/>
  <c r="AC1205" i="12"/>
  <c r="AD1205" i="12" s="1"/>
  <c r="AC730" i="12"/>
  <c r="AD730" i="12" s="1"/>
  <c r="AC1143" i="12"/>
  <c r="AD1143" i="12" s="1"/>
  <c r="AC1269" i="12"/>
  <c r="AD1269" i="12" s="1"/>
  <c r="AC1093" i="12"/>
  <c r="AD1093" i="12" s="1"/>
  <c r="AC1211" i="12"/>
  <c r="AD1211" i="12" s="1"/>
  <c r="AC1312" i="12"/>
  <c r="AD1312" i="12" s="1"/>
  <c r="AC1121" i="12"/>
  <c r="AD1121" i="12" s="1"/>
  <c r="AC1053" i="12"/>
  <c r="AD1053" i="12" s="1"/>
  <c r="AC1213" i="12"/>
  <c r="AD1213" i="12" s="1"/>
  <c r="AC1329" i="12"/>
  <c r="AD1329" i="12" s="1"/>
  <c r="AC1326" i="12"/>
  <c r="AD1326" i="12" s="1"/>
  <c r="AC1281" i="12"/>
  <c r="AD1281" i="12" s="1"/>
  <c r="AC1337" i="12"/>
  <c r="AD1337" i="12" s="1"/>
  <c r="AC1476" i="12"/>
  <c r="AD1476" i="12" s="1"/>
  <c r="AC1405" i="12"/>
  <c r="AD1405" i="12" s="1"/>
  <c r="AC1237" i="12"/>
  <c r="AD1237" i="12" s="1"/>
  <c r="AC1399" i="12"/>
  <c r="AD1399" i="12" s="1"/>
  <c r="AC1323" i="12"/>
  <c r="AD1323" i="12" s="1"/>
  <c r="AC1431" i="12"/>
  <c r="AD1431" i="12" s="1"/>
  <c r="AC1455" i="12"/>
  <c r="AD1455" i="12" s="1"/>
  <c r="AC1471" i="12"/>
  <c r="AD1471" i="12" s="1"/>
  <c r="AC1563" i="12"/>
  <c r="AD1563" i="12" s="1"/>
  <c r="AC1560" i="12"/>
  <c r="AD1560" i="12" s="1"/>
  <c r="AC1782" i="12"/>
  <c r="AD1782" i="12" s="1"/>
  <c r="AC1690" i="12"/>
  <c r="AD1690" i="12" s="1"/>
  <c r="AC1688" i="12"/>
  <c r="AD1688" i="12" s="1"/>
  <c r="AC1511" i="12"/>
  <c r="AD1511" i="12" s="1"/>
  <c r="AC1616" i="12"/>
  <c r="AD1616" i="12" s="1"/>
  <c r="AC1773" i="12"/>
  <c r="AD1773" i="12" s="1"/>
  <c r="AC1603" i="12"/>
  <c r="AD1603" i="12" s="1"/>
  <c r="AC1564" i="12"/>
  <c r="AD1564" i="12" s="1"/>
  <c r="AC1498" i="12"/>
  <c r="AD1498" i="12" s="1"/>
  <c r="AC1763" i="12"/>
  <c r="AD1763" i="12" s="1"/>
  <c r="AC1854" i="12"/>
  <c r="AD1854" i="12" s="1"/>
  <c r="AC1828" i="12"/>
  <c r="AD1828" i="12" s="1"/>
  <c r="AC1926" i="12"/>
  <c r="AD1926" i="12" s="1"/>
  <c r="AC1830" i="12"/>
  <c r="AD1830" i="12" s="1"/>
  <c r="AC1886" i="12"/>
  <c r="AD1886" i="12" s="1"/>
  <c r="AC1809" i="12"/>
  <c r="AD1809" i="12" s="1"/>
  <c r="AC1900" i="12"/>
  <c r="AD1900" i="12" s="1"/>
  <c r="AC1930" i="12"/>
  <c r="AD1930" i="12" s="1"/>
  <c r="AC1753" i="12"/>
  <c r="AD1753" i="12" s="1"/>
  <c r="AC1727" i="12"/>
  <c r="AD1727" i="12" s="1"/>
  <c r="AC1896" i="12"/>
  <c r="AD1896" i="12" s="1"/>
  <c r="AC2046" i="12"/>
  <c r="AD2046" i="12" s="1"/>
  <c r="AC1892" i="12"/>
  <c r="AD1892" i="12" s="1"/>
  <c r="AC2004" i="12"/>
  <c r="AD2004" i="12" s="1"/>
  <c r="AC1986" i="12"/>
  <c r="AD1986" i="12" s="1"/>
  <c r="AC2072" i="12"/>
  <c r="AD2072" i="12" s="1"/>
  <c r="AC2107" i="12"/>
  <c r="AD2107" i="12" s="1"/>
  <c r="AC2078" i="12"/>
  <c r="AD2078" i="12" s="1"/>
  <c r="AC2080" i="12"/>
  <c r="AD2080" i="12" s="1"/>
  <c r="AC2119" i="12"/>
  <c r="AD2119" i="12" s="1"/>
  <c r="AC2286" i="12"/>
  <c r="AD2286" i="12" s="1"/>
  <c r="AC2216" i="12"/>
  <c r="AD2216" i="12" s="1"/>
  <c r="AC2214" i="12"/>
  <c r="AD2214" i="12" s="1"/>
  <c r="AC2270" i="12"/>
  <c r="AD2270" i="12" s="1"/>
  <c r="AC2364" i="12"/>
  <c r="AD2364" i="12" s="1"/>
  <c r="AC2373" i="12"/>
  <c r="AD2373" i="12" s="1"/>
  <c r="AC2307" i="12"/>
  <c r="AD2307" i="12" s="1"/>
  <c r="AC2375" i="12"/>
  <c r="AD2375" i="12" s="1"/>
  <c r="AC2299" i="12"/>
  <c r="AD2299" i="12" s="1"/>
  <c r="AC2392" i="12"/>
  <c r="AD2392" i="12" s="1"/>
  <c r="AC2467" i="12"/>
  <c r="AD2467" i="12" s="1"/>
  <c r="AC2466" i="12"/>
  <c r="AD2466" i="12" s="1"/>
  <c r="AC2507" i="12"/>
  <c r="AD2507" i="12" s="1"/>
  <c r="AC2592" i="12"/>
  <c r="AD2592" i="12" s="1"/>
  <c r="AC2574" i="12"/>
  <c r="AD2574" i="12" s="1"/>
  <c r="AC2565" i="12"/>
  <c r="AD2565" i="12" s="1"/>
  <c r="AC2569" i="12"/>
  <c r="AD2569" i="12" s="1"/>
  <c r="AC2585" i="12"/>
  <c r="AD2585" i="12" s="1"/>
  <c r="AC2618" i="12"/>
  <c r="AD2618" i="12" s="1"/>
  <c r="AC2656" i="12"/>
  <c r="AD2656" i="12" s="1"/>
  <c r="AC2694" i="12"/>
  <c r="AD2694" i="12" s="1"/>
  <c r="AC2757" i="12"/>
  <c r="AD2757" i="12" s="1"/>
  <c r="AC2752" i="12"/>
  <c r="AD2752" i="12" s="1"/>
  <c r="AC2661" i="12"/>
  <c r="AD2661" i="12" s="1"/>
  <c r="AC2953" i="12"/>
  <c r="AD2953" i="12" s="1"/>
  <c r="AC2786" i="12"/>
  <c r="AD2786" i="12" s="1"/>
  <c r="AC2961" i="12"/>
  <c r="AD2961" i="12" s="1"/>
  <c r="AC3061" i="12"/>
  <c r="AD3061" i="12" s="1"/>
  <c r="AC2980" i="12"/>
  <c r="AD2980" i="12" s="1"/>
  <c r="AC3037" i="12"/>
  <c r="AD3037" i="12" s="1"/>
  <c r="AC2936" i="12"/>
  <c r="AD2936" i="12" s="1"/>
  <c r="AC2898" i="12"/>
  <c r="AD2898" i="12" s="1"/>
  <c r="AC2998" i="12"/>
  <c r="AD2998" i="12" s="1"/>
  <c r="AC3047" i="12"/>
  <c r="AD3047" i="12" s="1"/>
  <c r="AC3068" i="12"/>
  <c r="AD3068" i="12" s="1"/>
  <c r="AC3201" i="12"/>
  <c r="AD3201" i="12" s="1"/>
  <c r="AC3259" i="12"/>
  <c r="AD3259" i="12" s="1"/>
  <c r="AC3241" i="12"/>
  <c r="AD3241" i="12" s="1"/>
  <c r="AC3349" i="12"/>
  <c r="AD3349" i="12" s="1"/>
  <c r="AC3329" i="12"/>
  <c r="AD3329" i="12" s="1"/>
  <c r="AC3392" i="12"/>
  <c r="AD3392" i="12" s="1"/>
  <c r="AC3532" i="12"/>
  <c r="AD3532" i="12" s="1"/>
  <c r="AC3417" i="12"/>
  <c r="AD3417" i="12" s="1"/>
  <c r="AC3728" i="12"/>
  <c r="AD3728" i="12" s="1"/>
  <c r="AC3790" i="12"/>
  <c r="AD3790" i="12" s="1"/>
  <c r="AC3851" i="12"/>
  <c r="AD3851" i="12" s="1"/>
  <c r="AC3858" i="12"/>
  <c r="AD3858" i="12" s="1"/>
  <c r="AC3712" i="12"/>
  <c r="AD3712" i="12" s="1"/>
  <c r="AC3912" i="12"/>
  <c r="AD3912" i="12" s="1"/>
  <c r="AC3932" i="12"/>
  <c r="AD3932" i="12" s="1"/>
  <c r="AC214" i="12"/>
  <c r="AD214" i="12" s="1"/>
  <c r="Z344" i="12"/>
  <c r="AA344" i="12"/>
  <c r="AA224" i="12"/>
  <c r="Z224" i="12"/>
  <c r="Z206" i="12"/>
  <c r="AA206" i="12"/>
  <c r="AA334" i="12"/>
  <c r="Z334" i="12"/>
  <c r="AC296" i="12"/>
  <c r="AD296" i="12" s="1"/>
  <c r="S2066" i="12"/>
  <c r="T2066" i="12" s="1"/>
  <c r="AB2066" i="12" s="1"/>
  <c r="S2088" i="12"/>
  <c r="T2088" i="12" s="1"/>
  <c r="AB2088" i="12" s="1"/>
  <c r="S2142" i="12"/>
  <c r="T2142" i="12" s="1"/>
  <c r="AB2142" i="12" s="1"/>
  <c r="S2352" i="12"/>
  <c r="T2352" i="12" s="1"/>
  <c r="AB2352" i="12" s="1"/>
  <c r="S2146" i="12"/>
  <c r="T2146" i="12" s="1"/>
  <c r="AB2146" i="12" s="1"/>
  <c r="S2241" i="12"/>
  <c r="T2241" i="12" s="1"/>
  <c r="AB2241" i="12" s="1"/>
  <c r="S2203" i="12"/>
  <c r="T2203" i="12" s="1"/>
  <c r="AB2203" i="12" s="1"/>
  <c r="S2288" i="12"/>
  <c r="T2288" i="12" s="1"/>
  <c r="AB2288" i="12" s="1"/>
  <c r="S2186" i="12"/>
  <c r="T2186" i="12" s="1"/>
  <c r="AB2186" i="12" s="1"/>
  <c r="S2358" i="12"/>
  <c r="T2358" i="12" s="1"/>
  <c r="AB2358" i="12" s="1"/>
  <c r="S2394" i="12"/>
  <c r="T2394" i="12" s="1"/>
  <c r="AB2394" i="12" s="1"/>
  <c r="S2503" i="12"/>
  <c r="T2503" i="12" s="1"/>
  <c r="AB2503" i="12" s="1"/>
  <c r="S2505" i="12"/>
  <c r="T2505" i="12" s="1"/>
  <c r="AB2505" i="12" s="1"/>
  <c r="S2343" i="12"/>
  <c r="T2343" i="12" s="1"/>
  <c r="AB2343" i="12" s="1"/>
  <c r="S2374" i="12"/>
  <c r="T2374" i="12" s="1"/>
  <c r="AB2374" i="12" s="1"/>
  <c r="S2488" i="12"/>
  <c r="T2488" i="12" s="1"/>
  <c r="AB2488" i="12" s="1"/>
  <c r="S2429" i="12"/>
  <c r="T2429" i="12" s="1"/>
  <c r="AB2429" i="12" s="1"/>
  <c r="S2430" i="12"/>
  <c r="T2430" i="12" s="1"/>
  <c r="AB2430" i="12" s="1"/>
  <c r="S2452" i="12"/>
  <c r="T2452" i="12" s="1"/>
  <c r="AB2452" i="12" s="1"/>
  <c r="S2447" i="12"/>
  <c r="T2447" i="12" s="1"/>
  <c r="AB2447" i="12" s="1"/>
  <c r="S2442" i="12"/>
  <c r="T2442" i="12" s="1"/>
  <c r="AB2442" i="12" s="1"/>
  <c r="S2497" i="12"/>
  <c r="T2497" i="12" s="1"/>
  <c r="AB2497" i="12" s="1"/>
  <c r="S2636" i="12"/>
  <c r="T2636" i="12" s="1"/>
  <c r="AB2636" i="12" s="1"/>
  <c r="S2407" i="12"/>
  <c r="T2407" i="12" s="1"/>
  <c r="AB2407" i="12" s="1"/>
  <c r="S2367" i="12"/>
  <c r="T2367" i="12" s="1"/>
  <c r="AB2367" i="12" s="1"/>
  <c r="S2474" i="12"/>
  <c r="T2474" i="12" s="1"/>
  <c r="AB2474" i="12" s="1"/>
  <c r="S2475" i="12"/>
  <c r="T2475" i="12" s="1"/>
  <c r="AB2475" i="12" s="1"/>
  <c r="S2578" i="12"/>
  <c r="T2578" i="12" s="1"/>
  <c r="AB2578" i="12" s="1"/>
  <c r="S2559" i="12"/>
  <c r="T2559" i="12" s="1"/>
  <c r="AB2559" i="12" s="1"/>
  <c r="S2727" i="12"/>
  <c r="T2727" i="12" s="1"/>
  <c r="AB2727" i="12" s="1"/>
  <c r="S2590" i="12"/>
  <c r="T2590" i="12" s="1"/>
  <c r="AB2590" i="12" s="1"/>
  <c r="S2581" i="12"/>
  <c r="T2581" i="12" s="1"/>
  <c r="AB2581" i="12" s="1"/>
  <c r="S2724" i="12"/>
  <c r="T2724" i="12" s="1"/>
  <c r="AB2724" i="12" s="1"/>
  <c r="S2716" i="12"/>
  <c r="T2716" i="12" s="1"/>
  <c r="AB2716" i="12" s="1"/>
  <c r="S2704" i="12"/>
  <c r="T2704" i="12" s="1"/>
  <c r="AB2704" i="12" s="1"/>
  <c r="S2730" i="12"/>
  <c r="T2730" i="12" s="1"/>
  <c r="AB2730" i="12" s="1"/>
  <c r="S2728" i="12"/>
  <c r="T2728" i="12" s="1"/>
  <c r="AB2728" i="12" s="1"/>
  <c r="S2853" i="12"/>
  <c r="T2853" i="12" s="1"/>
  <c r="AB2853" i="12" s="1"/>
  <c r="S2776" i="12"/>
  <c r="T2776" i="12" s="1"/>
  <c r="AB2776" i="12" s="1"/>
  <c r="S2851" i="12"/>
  <c r="T2851" i="12" s="1"/>
  <c r="AB2851" i="12" s="1"/>
  <c r="S2745" i="12"/>
  <c r="T2745" i="12" s="1"/>
  <c r="AB2745" i="12" s="1"/>
  <c r="S2726" i="12"/>
  <c r="T2726" i="12" s="1"/>
  <c r="AB2726" i="12" s="1"/>
  <c r="S2789" i="12"/>
  <c r="T2789" i="12" s="1"/>
  <c r="AB2789" i="12" s="1"/>
  <c r="S2797" i="12"/>
  <c r="T2797" i="12" s="1"/>
  <c r="AB2797" i="12" s="1"/>
  <c r="S2921" i="12"/>
  <c r="T2921" i="12" s="1"/>
  <c r="AB2921" i="12" s="1"/>
  <c r="S2758" i="12"/>
  <c r="T2758" i="12" s="1"/>
  <c r="AB2758" i="12" s="1"/>
  <c r="S2769" i="12"/>
  <c r="T2769" i="12" s="1"/>
  <c r="AB2769" i="12" s="1"/>
  <c r="S2766" i="12"/>
  <c r="T2766" i="12" s="1"/>
  <c r="AB2766" i="12" s="1"/>
  <c r="S2954" i="12"/>
  <c r="T2954" i="12" s="1"/>
  <c r="AB2954" i="12" s="1"/>
  <c r="S2891" i="12"/>
  <c r="T2891" i="12" s="1"/>
  <c r="AB2891" i="12" s="1"/>
  <c r="S3039" i="12"/>
  <c r="T3039" i="12" s="1"/>
  <c r="AB3039" i="12" s="1"/>
  <c r="S2995" i="12"/>
  <c r="T2995" i="12" s="1"/>
  <c r="AB2995" i="12" s="1"/>
  <c r="S2916" i="12"/>
  <c r="T2916" i="12" s="1"/>
  <c r="AB2916" i="12" s="1"/>
  <c r="S2901" i="12"/>
  <c r="T2901" i="12" s="1"/>
  <c r="AB2901" i="12" s="1"/>
  <c r="S3160" i="12"/>
  <c r="T3160" i="12" s="1"/>
  <c r="AB3160" i="12" s="1"/>
  <c r="S2924" i="12"/>
  <c r="T2924" i="12" s="1"/>
  <c r="AB2924" i="12" s="1"/>
  <c r="S3148" i="12"/>
  <c r="T3148" i="12" s="1"/>
  <c r="AB3148" i="12" s="1"/>
  <c r="S3174" i="12"/>
  <c r="T3174" i="12" s="1"/>
  <c r="AB3174" i="12" s="1"/>
  <c r="S2931" i="12"/>
  <c r="T2931" i="12" s="1"/>
  <c r="AB2931" i="12" s="1"/>
  <c r="S3161" i="12"/>
  <c r="T3161" i="12" s="1"/>
  <c r="AB3161" i="12" s="1"/>
  <c r="S3249" i="12"/>
  <c r="T3249" i="12" s="1"/>
  <c r="AB3249" i="12" s="1"/>
  <c r="S3192" i="12"/>
  <c r="T3192" i="12" s="1"/>
  <c r="AB3192" i="12" s="1"/>
  <c r="S3116" i="12"/>
  <c r="T3116" i="12" s="1"/>
  <c r="AB3116" i="12" s="1"/>
  <c r="S3093" i="12"/>
  <c r="T3093" i="12" s="1"/>
  <c r="AB3093" i="12" s="1"/>
  <c r="S3283" i="12"/>
  <c r="T3283" i="12" s="1"/>
  <c r="AB3283" i="12" s="1"/>
  <c r="S3252" i="12"/>
  <c r="T3252" i="12" s="1"/>
  <c r="AB3252" i="12" s="1"/>
  <c r="S3172" i="12"/>
  <c r="T3172" i="12" s="1"/>
  <c r="AB3172" i="12" s="1"/>
  <c r="S3327" i="12"/>
  <c r="T3327" i="12" s="1"/>
  <c r="AB3327" i="12" s="1"/>
  <c r="S3138" i="12"/>
  <c r="T3138" i="12" s="1"/>
  <c r="AB3138" i="12" s="1"/>
  <c r="S3144" i="12"/>
  <c r="T3144" i="12" s="1"/>
  <c r="AB3144" i="12" s="1"/>
  <c r="S3278" i="12"/>
  <c r="T3278" i="12" s="1"/>
  <c r="AB3278" i="12" s="1"/>
  <c r="S3229" i="12"/>
  <c r="T3229" i="12" s="1"/>
  <c r="AB3229" i="12" s="1"/>
  <c r="S3333" i="12"/>
  <c r="T3333" i="12" s="1"/>
  <c r="AB3333" i="12" s="1"/>
  <c r="S3190" i="12"/>
  <c r="T3190" i="12" s="1"/>
  <c r="AB3190" i="12" s="1"/>
  <c r="S3319" i="12"/>
  <c r="T3319" i="12" s="1"/>
  <c r="AB3319" i="12" s="1"/>
  <c r="S3346" i="12"/>
  <c r="T3346" i="12" s="1"/>
  <c r="AB3346" i="12" s="1"/>
  <c r="S3136" i="12"/>
  <c r="T3136" i="12" s="1"/>
  <c r="AB3136" i="12" s="1"/>
  <c r="S3604" i="12"/>
  <c r="T3604" i="12" s="1"/>
  <c r="AB3604" i="12" s="1"/>
  <c r="S3575" i="12"/>
  <c r="T3575" i="12" s="1"/>
  <c r="AB3575" i="12" s="1"/>
  <c r="S3440" i="12"/>
  <c r="T3440" i="12" s="1"/>
  <c r="AB3440" i="12" s="1"/>
  <c r="S3473" i="12"/>
  <c r="T3473" i="12" s="1"/>
  <c r="AB3473" i="12" s="1"/>
  <c r="S3544" i="12"/>
  <c r="T3544" i="12" s="1"/>
  <c r="AB3544" i="12" s="1"/>
  <c r="S3462" i="12"/>
  <c r="T3462" i="12" s="1"/>
  <c r="AB3462" i="12" s="1"/>
  <c r="S3512" i="12"/>
  <c r="T3512" i="12" s="1"/>
  <c r="AB3512" i="12" s="1"/>
  <c r="S3571" i="12"/>
  <c r="T3571" i="12" s="1"/>
  <c r="AB3571" i="12" s="1"/>
  <c r="S3548" i="12"/>
  <c r="T3548" i="12" s="1"/>
  <c r="AB3548" i="12" s="1"/>
  <c r="S3406" i="12"/>
  <c r="T3406" i="12" s="1"/>
  <c r="AB3406" i="12" s="1"/>
  <c r="S3435" i="12"/>
  <c r="T3435" i="12" s="1"/>
  <c r="AB3435" i="12" s="1"/>
  <c r="S3510" i="12"/>
  <c r="T3510" i="12" s="1"/>
  <c r="AB3510" i="12" s="1"/>
  <c r="S3519" i="12"/>
  <c r="T3519" i="12" s="1"/>
  <c r="AB3519" i="12" s="1"/>
  <c r="S3549" i="12"/>
  <c r="T3549" i="12" s="1"/>
  <c r="AB3549" i="12" s="1"/>
  <c r="S3427" i="12"/>
  <c r="T3427" i="12" s="1"/>
  <c r="AB3427" i="12" s="1"/>
  <c r="S3370" i="12"/>
  <c r="T3370" i="12" s="1"/>
  <c r="AB3370" i="12" s="1"/>
  <c r="S3580" i="12"/>
  <c r="T3580" i="12" s="1"/>
  <c r="AB3580" i="12" s="1"/>
  <c r="S3835" i="12"/>
  <c r="T3835" i="12" s="1"/>
  <c r="AB3835" i="12" s="1"/>
  <c r="S3777" i="12"/>
  <c r="T3777" i="12" s="1"/>
  <c r="AB3777" i="12" s="1"/>
  <c r="S3768" i="12"/>
  <c r="T3768" i="12" s="1"/>
  <c r="AB3768" i="12" s="1"/>
  <c r="S3862" i="12"/>
  <c r="T3862" i="12" s="1"/>
  <c r="AB3862" i="12" s="1"/>
  <c r="S3750" i="12"/>
  <c r="T3750" i="12" s="1"/>
  <c r="AB3750" i="12" s="1"/>
  <c r="S3729" i="12"/>
  <c r="T3729" i="12" s="1"/>
  <c r="AB3729" i="12" s="1"/>
  <c r="S3824" i="12"/>
  <c r="T3824" i="12" s="1"/>
  <c r="AB3824" i="12" s="1"/>
  <c r="S3810" i="12"/>
  <c r="T3810" i="12" s="1"/>
  <c r="AB3810" i="12" s="1"/>
  <c r="S3686" i="12"/>
  <c r="T3686" i="12" s="1"/>
  <c r="AB3686" i="12" s="1"/>
  <c r="S3867" i="12"/>
  <c r="T3867" i="12" s="1"/>
  <c r="AB3867" i="12" s="1"/>
  <c r="S3818" i="12"/>
  <c r="T3818" i="12" s="1"/>
  <c r="AB3818" i="12" s="1"/>
  <c r="S3925" i="12"/>
  <c r="T3925" i="12" s="1"/>
  <c r="AB3925" i="12" s="1"/>
  <c r="S3735" i="12"/>
  <c r="T3735" i="12" s="1"/>
  <c r="AB3735" i="12" s="1"/>
  <c r="S3678" i="12"/>
  <c r="T3678" i="12" s="1"/>
  <c r="AB3678" i="12" s="1"/>
  <c r="S3766" i="12"/>
  <c r="T3766" i="12" s="1"/>
  <c r="AB3766" i="12" s="1"/>
  <c r="S3868" i="12"/>
  <c r="T3868" i="12" s="1"/>
  <c r="AB3868" i="12" s="1"/>
  <c r="S3928" i="12"/>
  <c r="T3928" i="12" s="1"/>
  <c r="AB3928" i="12" s="1"/>
  <c r="S3902" i="12"/>
  <c r="T3902" i="12" s="1"/>
  <c r="AB3902" i="12" s="1"/>
  <c r="Z186" i="12"/>
  <c r="AA186" i="12"/>
  <c r="AC418" i="12"/>
  <c r="AD418" i="12" s="1"/>
  <c r="Z265" i="12"/>
  <c r="AA265" i="12"/>
  <c r="AA336" i="12"/>
  <c r="Z336" i="12"/>
  <c r="AA303" i="12"/>
  <c r="Z303" i="12"/>
  <c r="AA328" i="12"/>
  <c r="Z328" i="12"/>
  <c r="AA273" i="12"/>
  <c r="Z273" i="12"/>
  <c r="Z392" i="12"/>
  <c r="AA392" i="12"/>
  <c r="Z477" i="12"/>
  <c r="AA477" i="12"/>
  <c r="AA369" i="12"/>
  <c r="Z369" i="12"/>
  <c r="AA197" i="12"/>
  <c r="Z197" i="12"/>
  <c r="AA618" i="12"/>
  <c r="Z618" i="12"/>
  <c r="Z615" i="12"/>
  <c r="AA615" i="12"/>
  <c r="Z326" i="12"/>
  <c r="AA326" i="12"/>
  <c r="Z404" i="12"/>
  <c r="AA404" i="12"/>
  <c r="AA568" i="12"/>
  <c r="Z568" i="12"/>
  <c r="Z516" i="12"/>
  <c r="AA516" i="12"/>
  <c r="AA584" i="12"/>
  <c r="Z584" i="12"/>
  <c r="AA504" i="12"/>
  <c r="Z504" i="12"/>
  <c r="Z644" i="12"/>
  <c r="AA644" i="12"/>
  <c r="AA696" i="12"/>
  <c r="Z696" i="12"/>
  <c r="Z305" i="12"/>
  <c r="AA305" i="12"/>
  <c r="Z609" i="12"/>
  <c r="AA609" i="12"/>
  <c r="Z660" i="12"/>
  <c r="AA660" i="12"/>
  <c r="Z786" i="12"/>
  <c r="AA786" i="12"/>
  <c r="Z345" i="12"/>
  <c r="AA345" i="12"/>
  <c r="AA533" i="12"/>
  <c r="Z533" i="12"/>
  <c r="Z621" i="12"/>
  <c r="AA621" i="12"/>
  <c r="AA525" i="12"/>
  <c r="Z525" i="12"/>
  <c r="AA750" i="12"/>
  <c r="Z750" i="12"/>
  <c r="Z555" i="12"/>
  <c r="AA555" i="12"/>
  <c r="Z870" i="12"/>
  <c r="AA870" i="12"/>
  <c r="Z737" i="12"/>
  <c r="AA737" i="12"/>
  <c r="Z894" i="12"/>
  <c r="AA894" i="12"/>
  <c r="AA659" i="12"/>
  <c r="Z659" i="12"/>
  <c r="Z713" i="12"/>
  <c r="AA713" i="12"/>
  <c r="AA866" i="12"/>
  <c r="Z866" i="12"/>
  <c r="AA823" i="12"/>
  <c r="Z823" i="12"/>
  <c r="Z616" i="12"/>
  <c r="AA616" i="12"/>
  <c r="Z893" i="12"/>
  <c r="AA893" i="12"/>
  <c r="AA937" i="12"/>
  <c r="Z937" i="12"/>
  <c r="Z792" i="12"/>
  <c r="AA792" i="12"/>
  <c r="AA901" i="12"/>
  <c r="Z901" i="12"/>
  <c r="Z948" i="12"/>
  <c r="AA948" i="12"/>
  <c r="Z990" i="12"/>
  <c r="AA990" i="12"/>
  <c r="Z978" i="12"/>
  <c r="AA978" i="12"/>
  <c r="Z919" i="12"/>
  <c r="AA919" i="12"/>
  <c r="Z1148" i="12"/>
  <c r="AA1148" i="12"/>
  <c r="AA868" i="12"/>
  <c r="Z868" i="12"/>
  <c r="AA702" i="12"/>
  <c r="Z702" i="12"/>
  <c r="Z923" i="12"/>
  <c r="AA923" i="12"/>
  <c r="Z1240" i="12"/>
  <c r="AA1240" i="12"/>
  <c r="AA1077" i="12"/>
  <c r="Z1077" i="12"/>
  <c r="Z1302" i="12"/>
  <c r="AA1302" i="12"/>
  <c r="Z1027" i="12"/>
  <c r="AA1027" i="12"/>
  <c r="AA1014" i="12"/>
  <c r="Z1014" i="12"/>
  <c r="Z1315" i="12"/>
  <c r="AA1315" i="12"/>
  <c r="Z1178" i="12"/>
  <c r="AA1178" i="12"/>
  <c r="AA1131" i="12"/>
  <c r="Z1131" i="12"/>
  <c r="Z1180" i="12"/>
  <c r="AA1180" i="12"/>
  <c r="AA1234" i="12"/>
  <c r="Z1234" i="12"/>
  <c r="Z1162" i="12"/>
  <c r="AA1162" i="12"/>
  <c r="Z1197" i="12"/>
  <c r="AA1197" i="12"/>
  <c r="AA1025" i="12"/>
  <c r="Z1025" i="12"/>
  <c r="AA1176" i="12"/>
  <c r="Z1176" i="12"/>
  <c r="Z1243" i="12"/>
  <c r="AA1243" i="12"/>
  <c r="AA1580" i="12"/>
  <c r="Z1580" i="12"/>
  <c r="Z1399" i="12"/>
  <c r="AA1399" i="12"/>
  <c r="Z1248" i="12"/>
  <c r="AA1248" i="12"/>
  <c r="AA1314" i="12"/>
  <c r="Z1314" i="12"/>
  <c r="AA1318" i="12"/>
  <c r="Z1318" i="12"/>
  <c r="AA1330" i="12"/>
  <c r="Z1330" i="12"/>
  <c r="AA1283" i="12"/>
  <c r="Z1283" i="12"/>
  <c r="AA1237" i="12"/>
  <c r="Z1237" i="12"/>
  <c r="Z1250" i="12"/>
  <c r="AA1250" i="12"/>
  <c r="Z1291" i="12"/>
  <c r="AA1291" i="12"/>
  <c r="AA1393" i="12"/>
  <c r="Z1393" i="12"/>
  <c r="Z1352" i="12"/>
  <c r="AA1352" i="12"/>
  <c r="AA1558" i="12"/>
  <c r="Z1558" i="12"/>
  <c r="Z1573" i="12"/>
  <c r="AA1573" i="12"/>
  <c r="AA1537" i="12"/>
  <c r="Z1537" i="12"/>
  <c r="Z1486" i="12"/>
  <c r="AA1486" i="12"/>
  <c r="AA1496" i="12"/>
  <c r="Z1496" i="12"/>
  <c r="AA1577" i="12"/>
  <c r="Z1577" i="12"/>
  <c r="Z1493" i="12"/>
  <c r="AA1493" i="12"/>
  <c r="Z1518" i="12"/>
  <c r="AA1518" i="12"/>
  <c r="AA1664" i="12"/>
  <c r="Z1664" i="12"/>
  <c r="AA1713" i="12"/>
  <c r="Z1713" i="12"/>
  <c r="Z1598" i="12"/>
  <c r="AA1598" i="12"/>
  <c r="AA1536" i="12"/>
  <c r="Z1536" i="12"/>
  <c r="Z1682" i="12"/>
  <c r="AA1682" i="12"/>
  <c r="AA1627" i="12"/>
  <c r="Z1627" i="12"/>
  <c r="Z1643" i="12"/>
  <c r="AA1643" i="12"/>
  <c r="Z1820" i="12"/>
  <c r="AA1820" i="12"/>
  <c r="AA1629" i="12"/>
  <c r="Z1629" i="12"/>
  <c r="Z1657" i="12"/>
  <c r="AA1657" i="12"/>
  <c r="Z1706" i="12"/>
  <c r="AA1706" i="12"/>
  <c r="AA1702" i="12"/>
  <c r="Z1702" i="12"/>
  <c r="Z1624" i="12"/>
  <c r="AA1624" i="12"/>
  <c r="Z1905" i="12"/>
  <c r="AA1905" i="12"/>
  <c r="AA1879" i="12"/>
  <c r="Z1879" i="12"/>
  <c r="Z1630" i="12"/>
  <c r="AA1630" i="12"/>
  <c r="Z1849" i="12"/>
  <c r="AA1849" i="12"/>
  <c r="AA1746" i="12"/>
  <c r="Z1746" i="12"/>
  <c r="Z1983" i="12"/>
  <c r="AA1983" i="12"/>
  <c r="Z1995" i="12"/>
  <c r="AA1995" i="12"/>
  <c r="Z2019" i="12"/>
  <c r="AA2019" i="12"/>
  <c r="Z2087" i="12"/>
  <c r="AA2087" i="12"/>
  <c r="Z2008" i="12"/>
  <c r="AA2008" i="12"/>
  <c r="AA1870" i="12"/>
  <c r="Z1870" i="12"/>
  <c r="Z2037" i="12"/>
  <c r="AA2037" i="12"/>
  <c r="AA1990" i="12"/>
  <c r="Z1990" i="12"/>
  <c r="Z1891" i="12"/>
  <c r="AA1891" i="12"/>
  <c r="AA1993" i="12"/>
  <c r="Z1993" i="12"/>
  <c r="Z1853" i="12"/>
  <c r="AA1853" i="12"/>
  <c r="AA2096" i="12"/>
  <c r="Z2096" i="12"/>
  <c r="AA2015" i="12"/>
  <c r="Z2015" i="12"/>
  <c r="AA2101" i="12"/>
  <c r="Z2101" i="12"/>
  <c r="AA2079" i="12"/>
  <c r="Z2079" i="12"/>
  <c r="Z2097" i="12"/>
  <c r="AA2097" i="12"/>
  <c r="AA2104" i="12"/>
  <c r="Z2104" i="12"/>
  <c r="Z2057" i="12"/>
  <c r="AA2057" i="12"/>
  <c r="Z2117" i="12"/>
  <c r="AA2117" i="12"/>
  <c r="AA2289" i="12"/>
  <c r="Z2289" i="12"/>
  <c r="Z2221" i="12"/>
  <c r="AA2221" i="12"/>
  <c r="AA2206" i="12"/>
  <c r="Z2206" i="12"/>
  <c r="AA2086" i="12"/>
  <c r="Z2086" i="12"/>
  <c r="Z2258" i="12"/>
  <c r="AA2258" i="12"/>
  <c r="AA2251" i="12"/>
  <c r="Z2251" i="12"/>
  <c r="AA2472" i="12"/>
  <c r="Z2472" i="12"/>
  <c r="AA2397" i="12"/>
  <c r="Z2397" i="12"/>
  <c r="AA2331" i="12"/>
  <c r="Z2331" i="12"/>
  <c r="AA2366" i="12"/>
  <c r="Z2366" i="12"/>
  <c r="AA2514" i="12"/>
  <c r="Z2514" i="12"/>
  <c r="AA2365" i="12"/>
  <c r="Z2365" i="12"/>
  <c r="AA2293" i="12"/>
  <c r="Z2293" i="12"/>
  <c r="AA2490" i="12"/>
  <c r="Z2490" i="12"/>
  <c r="AA2423" i="12"/>
  <c r="Z2423" i="12"/>
  <c r="AA2509" i="12"/>
  <c r="Z2509" i="12"/>
  <c r="Z2315" i="12"/>
  <c r="AA2315" i="12"/>
  <c r="AA2431" i="12"/>
  <c r="Z2431" i="12"/>
  <c r="Z2522" i="12"/>
  <c r="AA2522" i="12"/>
  <c r="AA2474" i="12"/>
  <c r="Z2474" i="12"/>
  <c r="Z2440" i="12"/>
  <c r="AA2440" i="12"/>
  <c r="AA2506" i="12"/>
  <c r="Z2506" i="12"/>
  <c r="Z2450" i="12"/>
  <c r="AA2450" i="12"/>
  <c r="AA2637" i="12"/>
  <c r="Z2637" i="12"/>
  <c r="AA2596" i="12"/>
  <c r="Z2596" i="12"/>
  <c r="AA2635" i="12"/>
  <c r="Z2635" i="12"/>
  <c r="Z2562" i="12"/>
  <c r="AA2562" i="12"/>
  <c r="Z2541" i="12"/>
  <c r="AA2541" i="12"/>
  <c r="AA2736" i="12"/>
  <c r="Z2736" i="12"/>
  <c r="AA2689" i="12"/>
  <c r="Z2689" i="12"/>
  <c r="AA2681" i="12"/>
  <c r="Z2681" i="12"/>
  <c r="AA2648" i="12"/>
  <c r="Z2648" i="12"/>
  <c r="Z2704" i="12"/>
  <c r="AA2704" i="12"/>
  <c r="AA2741" i="12"/>
  <c r="Z2741" i="12"/>
  <c r="Z2696" i="12"/>
  <c r="AA2696" i="12"/>
  <c r="Z2803" i="12"/>
  <c r="AA2803" i="12"/>
  <c r="Z2783" i="12"/>
  <c r="AA2783" i="12"/>
  <c r="AA2739" i="12"/>
  <c r="Z2739" i="12"/>
  <c r="AA2733" i="12"/>
  <c r="Z2733" i="12"/>
  <c r="Z2871" i="12"/>
  <c r="AA2871" i="12"/>
  <c r="Z2867" i="12"/>
  <c r="AA2867" i="12"/>
  <c r="AA3026" i="12"/>
  <c r="Z3026" i="12"/>
  <c r="Z2953" i="12"/>
  <c r="AA2953" i="12"/>
  <c r="AA2883" i="12"/>
  <c r="Z2883" i="12"/>
  <c r="AA3165" i="12"/>
  <c r="Z3165" i="12"/>
  <c r="AA2985" i="12"/>
  <c r="Z2985" i="12"/>
  <c r="Z3043" i="12"/>
  <c r="AA3043" i="12"/>
  <c r="Z2972" i="12"/>
  <c r="AA2972" i="12"/>
  <c r="Z3009" i="12"/>
  <c r="AA3009" i="12"/>
  <c r="AA3028" i="12"/>
  <c r="Z3028" i="12"/>
  <c r="AA3070" i="12"/>
  <c r="Z3070" i="12"/>
  <c r="Z2933" i="12"/>
  <c r="AA2933" i="12"/>
  <c r="Z2927" i="12"/>
  <c r="AA2927" i="12"/>
  <c r="Z2962" i="12"/>
  <c r="AA2962" i="12"/>
  <c r="AA2888" i="12"/>
  <c r="Z2888" i="12"/>
  <c r="AA2964" i="12"/>
  <c r="Z2964" i="12"/>
  <c r="Z2892" i="12"/>
  <c r="AA2892" i="12"/>
  <c r="AA2922" i="12"/>
  <c r="Z2922" i="12"/>
  <c r="Z3359" i="12"/>
  <c r="AA3359" i="12"/>
  <c r="Z3098" i="12"/>
  <c r="AA3098" i="12"/>
  <c r="AA3194" i="12"/>
  <c r="Z3194" i="12"/>
  <c r="Z3203" i="12"/>
  <c r="AA3203" i="12"/>
  <c r="AA3407" i="12"/>
  <c r="Z3407" i="12"/>
  <c r="AA3178" i="12"/>
  <c r="Z3178" i="12"/>
  <c r="AA3240" i="12"/>
  <c r="Z3240" i="12"/>
  <c r="AA3324" i="12"/>
  <c r="Z3324" i="12"/>
  <c r="Z3232" i="12"/>
  <c r="AA3232" i="12"/>
  <c r="AA3260" i="12"/>
  <c r="Z3260" i="12"/>
  <c r="Z3315" i="12"/>
  <c r="AA3315" i="12"/>
  <c r="AA3328" i="12"/>
  <c r="Z3328" i="12"/>
  <c r="AA3245" i="12"/>
  <c r="Z3245" i="12"/>
  <c r="Z3330" i="12"/>
  <c r="AA3330" i="12"/>
  <c r="AA3341" i="12"/>
  <c r="Z3341" i="12"/>
  <c r="AA3484" i="12"/>
  <c r="Z3484" i="12"/>
  <c r="AA3410" i="12"/>
  <c r="Z3410" i="12"/>
  <c r="AA3452" i="12"/>
  <c r="Z3452" i="12"/>
  <c r="AA3385" i="12"/>
  <c r="Z3385" i="12"/>
  <c r="AA3486" i="12"/>
  <c r="Z3486" i="12"/>
  <c r="AA3538" i="12"/>
  <c r="Z3538" i="12"/>
  <c r="Z3461" i="12"/>
  <c r="AA3461" i="12"/>
  <c r="Z3436" i="12"/>
  <c r="AA3436" i="12"/>
  <c r="Z3460" i="12"/>
  <c r="AA3460" i="12"/>
  <c r="AA3565" i="12"/>
  <c r="Z3565" i="12"/>
  <c r="AA3443" i="12"/>
  <c r="Z3443" i="12"/>
  <c r="Z3604" i="12"/>
  <c r="AA3604" i="12"/>
  <c r="Z3475" i="12"/>
  <c r="AA3475" i="12"/>
  <c r="Z3534" i="12"/>
  <c r="AA3534" i="12"/>
  <c r="Z3546" i="12"/>
  <c r="AA3546" i="12"/>
  <c r="Z3455" i="12"/>
  <c r="AA3455" i="12"/>
  <c r="Z3715" i="12"/>
  <c r="AA3715" i="12"/>
  <c r="AA3660" i="12"/>
  <c r="Z3660" i="12"/>
  <c r="AA3689" i="12"/>
  <c r="Z3689" i="12"/>
  <c r="Z3697" i="12"/>
  <c r="AA3697" i="12"/>
  <c r="AA3851" i="12"/>
  <c r="Z3851" i="12"/>
  <c r="Z3817" i="12"/>
  <c r="AA3817" i="12"/>
  <c r="Z3844" i="12"/>
  <c r="AA3844" i="12"/>
  <c r="AA3628" i="12"/>
  <c r="Z3628" i="12"/>
  <c r="Z3805" i="12"/>
  <c r="AA3805" i="12"/>
  <c r="Z3808" i="12"/>
  <c r="AA3808" i="12"/>
  <c r="AA3770" i="12"/>
  <c r="Z3770" i="12"/>
  <c r="Z3807" i="12"/>
  <c r="AA3807" i="12"/>
  <c r="Z3850" i="12"/>
  <c r="AA3850" i="12"/>
  <c r="AA3787" i="12"/>
  <c r="Z3787" i="12"/>
  <c r="AA3919" i="12"/>
  <c r="Z3919" i="12"/>
  <c r="AA3606" i="12"/>
  <c r="Z3606" i="12"/>
  <c r="Z3769" i="12"/>
  <c r="AA3769" i="12"/>
  <c r="Z3867" i="12"/>
  <c r="AA3867" i="12"/>
  <c r="Z3880" i="12"/>
  <c r="AA3880" i="12"/>
  <c r="AA3897" i="12"/>
  <c r="Z3897" i="12"/>
  <c r="AC170" i="12"/>
  <c r="AD170" i="12" s="1"/>
  <c r="AC271" i="12"/>
  <c r="AD271" i="12" s="1"/>
  <c r="AA264" i="12"/>
  <c r="Z264" i="12"/>
  <c r="AC873" i="12"/>
  <c r="AD873" i="12" s="1"/>
  <c r="AC311" i="12"/>
  <c r="AD311" i="12" s="1"/>
  <c r="AC455" i="12"/>
  <c r="AD455" i="12" s="1"/>
  <c r="AC676" i="12"/>
  <c r="AD676" i="12" s="1"/>
  <c r="AC292" i="12"/>
  <c r="AD292" i="12" s="1"/>
  <c r="AC403" i="12"/>
  <c r="AD403" i="12" s="1"/>
  <c r="AC532" i="12"/>
  <c r="AD532" i="12" s="1"/>
  <c r="AC660" i="12"/>
  <c r="AD660" i="12" s="1"/>
  <c r="AC478" i="12"/>
  <c r="AD478" i="12" s="1"/>
  <c r="AC633" i="12"/>
  <c r="AD633" i="12" s="1"/>
  <c r="AC594" i="12"/>
  <c r="AD594" i="12" s="1"/>
  <c r="AC889" i="12"/>
  <c r="AD889" i="12" s="1"/>
  <c r="AC671" i="12"/>
  <c r="AD671" i="12" s="1"/>
  <c r="AC697" i="12"/>
  <c r="AD697" i="12" s="1"/>
  <c r="AC646" i="12"/>
  <c r="AD646" i="12" s="1"/>
  <c r="AC540" i="12"/>
  <c r="AD540" i="12" s="1"/>
  <c r="AC852" i="12"/>
  <c r="AD852" i="12" s="1"/>
  <c r="AC781" i="12"/>
  <c r="AD781" i="12" s="1"/>
  <c r="AC927" i="12"/>
  <c r="AD927" i="12" s="1"/>
  <c r="AC989" i="12"/>
  <c r="AD989" i="12" s="1"/>
  <c r="AC705" i="12"/>
  <c r="AD705" i="12" s="1"/>
  <c r="AC945" i="12"/>
  <c r="AD945" i="12" s="1"/>
  <c r="AC1007" i="12"/>
  <c r="AD1007" i="12" s="1"/>
  <c r="AC753" i="12"/>
  <c r="AD753" i="12" s="1"/>
  <c r="AC872" i="12"/>
  <c r="AD872" i="12" s="1"/>
  <c r="AC821" i="12"/>
  <c r="AD821" i="12" s="1"/>
  <c r="AC890" i="12"/>
  <c r="AD890" i="12" s="1"/>
  <c r="AC761" i="12"/>
  <c r="AD761" i="12" s="1"/>
  <c r="AC905" i="12"/>
  <c r="AD905" i="12" s="1"/>
  <c r="AC963" i="12"/>
  <c r="AD963" i="12" s="1"/>
  <c r="AC1167" i="12"/>
  <c r="AD1167" i="12" s="1"/>
  <c r="AC1055" i="12"/>
  <c r="AD1055" i="12" s="1"/>
  <c r="AC1042" i="12"/>
  <c r="AD1042" i="12" s="1"/>
  <c r="AC943" i="12"/>
  <c r="AD943" i="12" s="1"/>
  <c r="AC995" i="12"/>
  <c r="AD995" i="12" s="1"/>
  <c r="AC1036" i="12"/>
  <c r="AD1036" i="12" s="1"/>
  <c r="AC957" i="12"/>
  <c r="AD957" i="12" s="1"/>
  <c r="AC1322" i="12"/>
  <c r="AD1322" i="12" s="1"/>
  <c r="AC1181" i="12"/>
  <c r="AD1181" i="12" s="1"/>
  <c r="AC1003" i="12"/>
  <c r="AD1003" i="12" s="1"/>
  <c r="AC1126" i="12"/>
  <c r="AD1126" i="12" s="1"/>
  <c r="AC1365" i="12"/>
  <c r="AD1365" i="12" s="1"/>
  <c r="AC1217" i="12"/>
  <c r="AD1217" i="12" s="1"/>
  <c r="AC1274" i="12"/>
  <c r="AD1274" i="12" s="1"/>
  <c r="AC1306" i="12"/>
  <c r="AD1306" i="12" s="1"/>
  <c r="AC1228" i="12"/>
  <c r="AD1228" i="12" s="1"/>
  <c r="AC1137" i="12"/>
  <c r="AD1137" i="12" s="1"/>
  <c r="AC1332" i="12"/>
  <c r="AD1332" i="12" s="1"/>
  <c r="AC1295" i="12"/>
  <c r="AD1295" i="12" s="1"/>
  <c r="AC1364" i="12"/>
  <c r="AD1364" i="12" s="1"/>
  <c r="AC1258" i="12"/>
  <c r="AD1258" i="12" s="1"/>
  <c r="AC1342" i="12"/>
  <c r="AD1342" i="12" s="1"/>
  <c r="AC1415" i="12"/>
  <c r="AD1415" i="12" s="1"/>
  <c r="AC1318" i="12"/>
  <c r="AD1318" i="12" s="1"/>
  <c r="AC1429" i="12"/>
  <c r="AD1429" i="12" s="1"/>
  <c r="AC1368" i="12"/>
  <c r="AD1368" i="12" s="1"/>
  <c r="AC1426" i="12"/>
  <c r="AD1426" i="12" s="1"/>
  <c r="AC1256" i="12"/>
  <c r="AD1256" i="12" s="1"/>
  <c r="AC1611" i="12"/>
  <c r="AD1611" i="12" s="1"/>
  <c r="AC1660" i="12"/>
  <c r="AD1660" i="12" s="1"/>
  <c r="AC1756" i="12"/>
  <c r="AD1756" i="12" s="1"/>
  <c r="AC1719" i="12"/>
  <c r="AD1719" i="12" s="1"/>
  <c r="AC1559" i="12"/>
  <c r="AD1559" i="12" s="1"/>
  <c r="AC1631" i="12"/>
  <c r="AD1631" i="12" s="1"/>
  <c r="AC1784" i="12"/>
  <c r="AD1784" i="12" s="1"/>
  <c r="AC1495" i="12"/>
  <c r="AD1495" i="12" s="1"/>
  <c r="AC1539" i="12"/>
  <c r="AD1539" i="12" s="1"/>
  <c r="AC1706" i="12"/>
  <c r="AD1706" i="12" s="1"/>
  <c r="AC1851" i="12"/>
  <c r="AD1851" i="12" s="1"/>
  <c r="AC1846" i="12"/>
  <c r="AD1846" i="12" s="1"/>
  <c r="AC1713" i="12"/>
  <c r="AD1713" i="12" s="1"/>
  <c r="AC1620" i="12"/>
  <c r="AD1620" i="12" s="1"/>
  <c r="AC1859" i="12"/>
  <c r="AD1859" i="12" s="1"/>
  <c r="AC1849" i="12"/>
  <c r="AD1849" i="12" s="1"/>
  <c r="AC2016" i="12"/>
  <c r="AD2016" i="12" s="1"/>
  <c r="AC1931" i="12"/>
  <c r="AD1931" i="12" s="1"/>
  <c r="AC1781" i="12"/>
  <c r="AD1781" i="12" s="1"/>
  <c r="AC1955" i="12"/>
  <c r="AD1955" i="12" s="1"/>
  <c r="AC1946" i="12"/>
  <c r="AD1946" i="12" s="1"/>
  <c r="AC2014" i="12"/>
  <c r="AD2014" i="12" s="1"/>
  <c r="AC1979" i="12"/>
  <c r="AD1979" i="12" s="1"/>
  <c r="AC1907" i="12"/>
  <c r="AD1907" i="12" s="1"/>
  <c r="AC2027" i="12"/>
  <c r="AD2027" i="12" s="1"/>
  <c r="AC2169" i="12"/>
  <c r="AD2169" i="12" s="1"/>
  <c r="AC2164" i="12"/>
  <c r="AD2164" i="12" s="1"/>
  <c r="AC2176" i="12"/>
  <c r="AD2176" i="12" s="1"/>
  <c r="AC2091" i="12"/>
  <c r="AD2091" i="12" s="1"/>
  <c r="AC2079" i="12"/>
  <c r="AD2079" i="12" s="1"/>
  <c r="AC2209" i="12"/>
  <c r="AD2209" i="12" s="1"/>
  <c r="AC2145" i="12"/>
  <c r="AD2145" i="12" s="1"/>
  <c r="AC2086" i="12"/>
  <c r="AD2086" i="12" s="1"/>
  <c r="AC2322" i="12"/>
  <c r="AD2322" i="12" s="1"/>
  <c r="AC2341" i="12"/>
  <c r="AD2341" i="12" s="1"/>
  <c r="AC2311" i="12"/>
  <c r="AD2311" i="12" s="1"/>
  <c r="AC2293" i="12"/>
  <c r="AD2293" i="12" s="1"/>
  <c r="AC2456" i="12"/>
  <c r="AD2456" i="12" s="1"/>
  <c r="AC2332" i="12"/>
  <c r="AD2332" i="12" s="1"/>
  <c r="AC2329" i="12"/>
  <c r="AD2329" i="12" s="1"/>
  <c r="AC2338" i="12"/>
  <c r="AD2338" i="12" s="1"/>
  <c r="AC2449" i="12"/>
  <c r="AD2449" i="12" s="1"/>
  <c r="AC2457" i="12"/>
  <c r="AD2457" i="12" s="1"/>
  <c r="AC2517" i="12"/>
  <c r="AD2517" i="12" s="1"/>
  <c r="AC2473" i="12"/>
  <c r="AD2473" i="12" s="1"/>
  <c r="AC2611" i="12"/>
  <c r="AD2611" i="12" s="1"/>
  <c r="AC2576" i="12"/>
  <c r="AD2576" i="12" s="1"/>
  <c r="AC2530" i="12"/>
  <c r="AD2530" i="12" s="1"/>
  <c r="AC2604" i="12"/>
  <c r="AD2604" i="12" s="1"/>
  <c r="AC2491" i="12"/>
  <c r="AD2491" i="12" s="1"/>
  <c r="AC2545" i="12"/>
  <c r="AD2545" i="12" s="1"/>
  <c r="AC2583" i="12"/>
  <c r="AD2583" i="12" s="1"/>
  <c r="AC2602" i="12"/>
  <c r="AD2602" i="12" s="1"/>
  <c r="AC2742" i="12"/>
  <c r="AD2742" i="12" s="1"/>
  <c r="AC2671" i="12"/>
  <c r="AD2671" i="12" s="1"/>
  <c r="AC2680" i="12"/>
  <c r="AD2680" i="12" s="1"/>
  <c r="AC2659" i="12"/>
  <c r="AD2659" i="12" s="1"/>
  <c r="AC2764" i="12"/>
  <c r="AD2764" i="12" s="1"/>
  <c r="AC2700" i="12"/>
  <c r="AD2700" i="12" s="1"/>
  <c r="AC2867" i="12"/>
  <c r="AD2867" i="12" s="1"/>
  <c r="AC2854" i="12"/>
  <c r="AD2854" i="12" s="1"/>
  <c r="AC2780" i="12"/>
  <c r="AD2780" i="12" s="1"/>
  <c r="AC2826" i="12"/>
  <c r="AD2826" i="12" s="1"/>
  <c r="AC3121" i="12"/>
  <c r="AD3121" i="12" s="1"/>
  <c r="AC2991" i="12"/>
  <c r="AD2991" i="12" s="1"/>
  <c r="AC3105" i="12"/>
  <c r="AD3105" i="12" s="1"/>
  <c r="AC2881" i="12"/>
  <c r="AD2881" i="12" s="1"/>
  <c r="AC2927" i="12"/>
  <c r="AD2927" i="12" s="1"/>
  <c r="AC3071" i="12"/>
  <c r="AD3071" i="12" s="1"/>
  <c r="AC3094" i="12"/>
  <c r="AD3094" i="12" s="1"/>
  <c r="AC3069" i="12"/>
  <c r="AD3069" i="12" s="1"/>
  <c r="AC3410" i="12"/>
  <c r="AD3410" i="12" s="1"/>
  <c r="AC3289" i="12"/>
  <c r="AD3289" i="12" s="1"/>
  <c r="AC3232" i="12"/>
  <c r="AD3232" i="12" s="1"/>
  <c r="AC3230" i="12"/>
  <c r="AD3230" i="12" s="1"/>
  <c r="AC3251" i="12"/>
  <c r="AD3251" i="12" s="1"/>
  <c r="AC3452" i="12"/>
  <c r="AD3452" i="12" s="1"/>
  <c r="AC3384" i="12"/>
  <c r="AD3384" i="12" s="1"/>
  <c r="AC3569" i="12"/>
  <c r="AD3569" i="12" s="1"/>
  <c r="AC3491" i="12"/>
  <c r="AD3491" i="12" s="1"/>
  <c r="AC3464" i="12"/>
  <c r="AD3464" i="12" s="1"/>
  <c r="AC3431" i="12"/>
  <c r="AD3431" i="12" s="1"/>
  <c r="AC3779" i="12"/>
  <c r="AD3779" i="12" s="1"/>
  <c r="AC3726" i="12"/>
  <c r="AD3726" i="12" s="1"/>
  <c r="AC3696" i="12"/>
  <c r="AD3696" i="12" s="1"/>
  <c r="AC3725" i="12"/>
  <c r="AD3725" i="12" s="1"/>
  <c r="AC3881" i="12"/>
  <c r="AD3881" i="12" s="1"/>
  <c r="AC3895" i="12"/>
  <c r="AD3895" i="12" s="1"/>
  <c r="AA270" i="12"/>
  <c r="Z270" i="12"/>
  <c r="AA340" i="12"/>
  <c r="Z340" i="12"/>
  <c r="AA211" i="12"/>
  <c r="Z211" i="12"/>
  <c r="AA136" i="12"/>
  <c r="Z136" i="12"/>
  <c r="Z451" i="12"/>
  <c r="AA451" i="12"/>
  <c r="Z213" i="12"/>
  <c r="AA213" i="12"/>
  <c r="AC325" i="12"/>
  <c r="AD325" i="12" s="1"/>
  <c r="AC165" i="12"/>
  <c r="AD165" i="12" s="1"/>
  <c r="Z307" i="12"/>
  <c r="AA307" i="12"/>
  <c r="AC149" i="12"/>
  <c r="AD149" i="12" s="1"/>
  <c r="S3221" i="12"/>
  <c r="T3221" i="12" s="1"/>
  <c r="AB3221" i="12" s="1"/>
  <c r="S3411" i="12"/>
  <c r="T3411" i="12" s="1"/>
  <c r="AB3411" i="12" s="1"/>
  <c r="S3167" i="12"/>
  <c r="T3167" i="12" s="1"/>
  <c r="AB3167" i="12" s="1"/>
  <c r="S3222" i="12"/>
  <c r="T3222" i="12" s="1"/>
  <c r="AB3222" i="12" s="1"/>
  <c r="S3158" i="12"/>
  <c r="T3158" i="12" s="1"/>
  <c r="AB3158" i="12" s="1"/>
  <c r="S3414" i="12"/>
  <c r="T3414" i="12" s="1"/>
  <c r="AB3414" i="12" s="1"/>
  <c r="S3529" i="12"/>
  <c r="T3529" i="12" s="1"/>
  <c r="AB3529" i="12" s="1"/>
  <c r="S3528" i="12"/>
  <c r="T3528" i="12" s="1"/>
  <c r="AB3528" i="12" s="1"/>
  <c r="S3515" i="12"/>
  <c r="T3515" i="12" s="1"/>
  <c r="AB3515" i="12" s="1"/>
  <c r="S3443" i="12"/>
  <c r="T3443" i="12" s="1"/>
  <c r="AB3443" i="12" s="1"/>
  <c r="S3639" i="12"/>
  <c r="T3639" i="12" s="1"/>
  <c r="AB3639" i="12" s="1"/>
  <c r="S3603" i="12"/>
  <c r="T3603" i="12" s="1"/>
  <c r="AB3603" i="12" s="1"/>
  <c r="S3448" i="12"/>
  <c r="T3448" i="12" s="1"/>
  <c r="AB3448" i="12" s="1"/>
  <c r="S3505" i="12"/>
  <c r="T3505" i="12" s="1"/>
  <c r="AB3505" i="12" s="1"/>
  <c r="S3611" i="12"/>
  <c r="T3611" i="12" s="1"/>
  <c r="AB3611" i="12" s="1"/>
  <c r="S3557" i="12"/>
  <c r="T3557" i="12" s="1"/>
  <c r="AB3557" i="12" s="1"/>
  <c r="S3451" i="12"/>
  <c r="T3451" i="12" s="1"/>
  <c r="AB3451" i="12" s="1"/>
  <c r="S3592" i="12"/>
  <c r="T3592" i="12" s="1"/>
  <c r="AB3592" i="12" s="1"/>
  <c r="S3397" i="12"/>
  <c r="T3397" i="12" s="1"/>
  <c r="AB3397" i="12" s="1"/>
  <c r="S3369" i="12"/>
  <c r="T3369" i="12" s="1"/>
  <c r="AB3369" i="12" s="1"/>
  <c r="S3533" i="12"/>
  <c r="T3533" i="12" s="1"/>
  <c r="AB3533" i="12" s="1"/>
  <c r="S3585" i="12"/>
  <c r="T3585" i="12" s="1"/>
  <c r="AB3585" i="12" s="1"/>
  <c r="S3714" i="12"/>
  <c r="T3714" i="12" s="1"/>
  <c r="AB3714" i="12" s="1"/>
  <c r="S3773" i="12"/>
  <c r="T3773" i="12" s="1"/>
  <c r="AB3773" i="12" s="1"/>
  <c r="S3700" i="12"/>
  <c r="T3700" i="12" s="1"/>
  <c r="AB3700" i="12" s="1"/>
  <c r="S3861" i="12"/>
  <c r="T3861" i="12" s="1"/>
  <c r="AB3861" i="12" s="1"/>
  <c r="S3812" i="12"/>
  <c r="T3812" i="12" s="1"/>
  <c r="AB3812" i="12" s="1"/>
  <c r="S3806" i="12"/>
  <c r="T3806" i="12" s="1"/>
  <c r="AB3806" i="12" s="1"/>
  <c r="S3692" i="12"/>
  <c r="T3692" i="12" s="1"/>
  <c r="AB3692" i="12" s="1"/>
  <c r="S3847" i="12"/>
  <c r="T3847" i="12" s="1"/>
  <c r="AB3847" i="12" s="1"/>
  <c r="S3672" i="12"/>
  <c r="T3672" i="12" s="1"/>
  <c r="AB3672" i="12" s="1"/>
  <c r="S3856" i="12"/>
  <c r="T3856" i="12" s="1"/>
  <c r="AB3856" i="12" s="1"/>
  <c r="S3783" i="12"/>
  <c r="T3783" i="12" s="1"/>
  <c r="AB3783" i="12" s="1"/>
  <c r="S3885" i="12"/>
  <c r="T3885" i="12" s="1"/>
  <c r="AB3885" i="12" s="1"/>
  <c r="S3823" i="12"/>
  <c r="T3823" i="12" s="1"/>
  <c r="AB3823" i="12" s="1"/>
  <c r="S3677" i="12"/>
  <c r="T3677" i="12" s="1"/>
  <c r="AB3677" i="12" s="1"/>
  <c r="S3778" i="12"/>
  <c r="T3778" i="12" s="1"/>
  <c r="AB3778" i="12" s="1"/>
  <c r="S3901" i="12"/>
  <c r="T3901" i="12" s="1"/>
  <c r="AB3901" i="12" s="1"/>
  <c r="S3897" i="12"/>
  <c r="T3897" i="12" s="1"/>
  <c r="AB3897" i="12" s="1"/>
  <c r="S3909" i="12"/>
  <c r="T3909" i="12" s="1"/>
  <c r="AB3909" i="12" s="1"/>
  <c r="Z1098" i="12"/>
  <c r="AA1098" i="12"/>
  <c r="Z1236" i="12"/>
  <c r="AA1236" i="12"/>
  <c r="Z1071" i="12"/>
  <c r="AA1071" i="12"/>
  <c r="AA1366" i="12"/>
  <c r="Z1366" i="12"/>
  <c r="AA1338" i="12"/>
  <c r="Z1338" i="12"/>
  <c r="Z1113" i="12"/>
  <c r="AA1113" i="12"/>
  <c r="Z1288" i="12"/>
  <c r="AA1288" i="12"/>
  <c r="AA1146" i="12"/>
  <c r="Z1146" i="12"/>
  <c r="Z1224" i="12"/>
  <c r="AA1224" i="12"/>
  <c r="AA1343" i="12"/>
  <c r="Z1343" i="12"/>
  <c r="Z1329" i="12"/>
  <c r="AA1329" i="12"/>
  <c r="AA1205" i="12"/>
  <c r="Z1205" i="12"/>
  <c r="AA1087" i="12"/>
  <c r="Z1087" i="12"/>
  <c r="AA1306" i="12"/>
  <c r="Z1306" i="12"/>
  <c r="Z1499" i="12"/>
  <c r="AA1499" i="12"/>
  <c r="AA1505" i="12"/>
  <c r="Z1505" i="12"/>
  <c r="AA1468" i="12"/>
  <c r="Z1468" i="12"/>
  <c r="Z1435" i="12"/>
  <c r="AA1435" i="12"/>
  <c r="Z1405" i="12"/>
  <c r="AA1405" i="12"/>
  <c r="Z1192" i="12"/>
  <c r="AA1192" i="12"/>
  <c r="AA1289" i="12"/>
  <c r="Z1289" i="12"/>
  <c r="Z1320" i="12"/>
  <c r="AA1320" i="12"/>
  <c r="AA1479" i="12"/>
  <c r="Z1479" i="12"/>
  <c r="Z1383" i="12"/>
  <c r="AA1383" i="12"/>
  <c r="AA1300" i="12"/>
  <c r="Z1300" i="12"/>
  <c r="Z1417" i="12"/>
  <c r="AA1417" i="12"/>
  <c r="AA1465" i="12"/>
  <c r="Z1465" i="12"/>
  <c r="AA1539" i="12"/>
  <c r="Z1539" i="12"/>
  <c r="Z1524" i="12"/>
  <c r="AA1524" i="12"/>
  <c r="Z1567" i="12"/>
  <c r="AA1567" i="12"/>
  <c r="AA1650" i="12"/>
  <c r="Z1650" i="12"/>
  <c r="Z1500" i="12"/>
  <c r="AA1500" i="12"/>
  <c r="Z1574" i="12"/>
  <c r="AA1574" i="12"/>
  <c r="AA1563" i="12"/>
  <c r="Z1563" i="12"/>
  <c r="AA1517" i="12"/>
  <c r="Z1517" i="12"/>
  <c r="Z1492" i="12"/>
  <c r="AA1492" i="12"/>
  <c r="AA1597" i="12"/>
  <c r="Z1597" i="12"/>
  <c r="AA1557" i="12"/>
  <c r="Z1557" i="12"/>
  <c r="Z1561" i="12"/>
  <c r="AA1561" i="12"/>
  <c r="Z1783" i="12"/>
  <c r="AA1783" i="12"/>
  <c r="AA1638" i="12"/>
  <c r="Z1638" i="12"/>
  <c r="Z1605" i="12"/>
  <c r="AA1605" i="12"/>
  <c r="Z1728" i="12"/>
  <c r="AA1728" i="12"/>
  <c r="Z1639" i="12"/>
  <c r="AA1639" i="12"/>
  <c r="AA1661" i="12"/>
  <c r="Z1661" i="12"/>
  <c r="AA1709" i="12"/>
  <c r="Z1709" i="12"/>
  <c r="AA1666" i="12"/>
  <c r="Z1666" i="12"/>
  <c r="AA1834" i="12"/>
  <c r="Z1834" i="12"/>
  <c r="AA1867" i="12"/>
  <c r="Z1867" i="12"/>
  <c r="Z1841" i="12"/>
  <c r="AA1841" i="12"/>
  <c r="Z1743" i="12"/>
  <c r="AA1743" i="12"/>
  <c r="AA1973" i="12"/>
  <c r="Z1973" i="12"/>
  <c r="Z1980" i="12"/>
  <c r="AA1980" i="12"/>
  <c r="Z2016" i="12"/>
  <c r="AA2016" i="12"/>
  <c r="AA2045" i="12"/>
  <c r="Z2045" i="12"/>
  <c r="Z2065" i="12"/>
  <c r="AA2065" i="12"/>
  <c r="Z1829" i="12"/>
  <c r="AA1829" i="12"/>
  <c r="Z2017" i="12"/>
  <c r="AA2017" i="12"/>
  <c r="AA2024" i="12"/>
  <c r="Z2024" i="12"/>
  <c r="Z1926" i="12"/>
  <c r="AA1926" i="12"/>
  <c r="Z1888" i="12"/>
  <c r="AA1888" i="12"/>
  <c r="Z1916" i="12"/>
  <c r="AA1916" i="12"/>
  <c r="AA1927" i="12"/>
  <c r="Z1927" i="12"/>
  <c r="Z2160" i="12"/>
  <c r="AA2160" i="12"/>
  <c r="Z2076" i="12"/>
  <c r="AA2076" i="12"/>
  <c r="Z2234" i="12"/>
  <c r="AA2234" i="12"/>
  <c r="Z2138" i="12"/>
  <c r="AA2138" i="12"/>
  <c r="Z2029" i="12"/>
  <c r="AA2029" i="12"/>
  <c r="AA2035" i="12"/>
  <c r="Z2035" i="12"/>
  <c r="AA2225" i="12"/>
  <c r="Z2225" i="12"/>
  <c r="AA2103" i="12"/>
  <c r="Z2103" i="12"/>
  <c r="Z2388" i="12"/>
  <c r="AA2388" i="12"/>
  <c r="Z2267" i="12"/>
  <c r="AA2267" i="12"/>
  <c r="Z2236" i="12"/>
  <c r="AA2236" i="12"/>
  <c r="AA2157" i="12"/>
  <c r="Z2157" i="12"/>
  <c r="AA2285" i="12"/>
  <c r="Z2285" i="12"/>
  <c r="Z2183" i="12"/>
  <c r="AA2183" i="12"/>
  <c r="Z2414" i="12"/>
  <c r="AA2414" i="12"/>
  <c r="AA2396" i="12"/>
  <c r="Z2396" i="12"/>
  <c r="AA2377" i="12"/>
  <c r="Z2377" i="12"/>
  <c r="Z2387" i="12"/>
  <c r="AA2387" i="12"/>
  <c r="AA2296" i="12"/>
  <c r="Z2296" i="12"/>
  <c r="AA2193" i="12"/>
  <c r="Z2193" i="12"/>
  <c r="Z2248" i="12"/>
  <c r="AA2248" i="12"/>
  <c r="AA2435" i="12"/>
  <c r="Z2435" i="12"/>
  <c r="AA2482" i="12"/>
  <c r="Z2482" i="12"/>
  <c r="Z2491" i="12"/>
  <c r="AA2491" i="12"/>
  <c r="Z2300" i="12"/>
  <c r="AA2300" i="12"/>
  <c r="Z2416" i="12"/>
  <c r="AA2416" i="12"/>
  <c r="AA2533" i="12"/>
  <c r="Z2533" i="12"/>
  <c r="Z2439" i="12"/>
  <c r="AA2439" i="12"/>
  <c r="Z2461" i="12"/>
  <c r="AA2461" i="12"/>
  <c r="Z2505" i="12"/>
  <c r="AA2505" i="12"/>
  <c r="AA2573" i="12"/>
  <c r="Z2573" i="12"/>
  <c r="Z2553" i="12"/>
  <c r="AA2553" i="12"/>
  <c r="AA2638" i="12"/>
  <c r="Z2638" i="12"/>
  <c r="AA2545" i="12"/>
  <c r="Z2545" i="12"/>
  <c r="AA2584" i="12"/>
  <c r="Z2584" i="12"/>
  <c r="Z2705" i="12"/>
  <c r="AA2705" i="12"/>
  <c r="Z2629" i="12"/>
  <c r="AA2629" i="12"/>
  <c r="Z2724" i="12"/>
  <c r="AA2724" i="12"/>
  <c r="AA2732" i="12"/>
  <c r="Z2732" i="12"/>
  <c r="AA2752" i="12"/>
  <c r="Z2752" i="12"/>
  <c r="Z2686" i="12"/>
  <c r="AA2686" i="12"/>
  <c r="Z2694" i="12"/>
  <c r="AA2694" i="12"/>
  <c r="AA2730" i="12"/>
  <c r="Z2730" i="12"/>
  <c r="AA2798" i="12"/>
  <c r="Z2798" i="12"/>
  <c r="Z2840" i="12"/>
  <c r="AA2840" i="12"/>
  <c r="Z2595" i="12"/>
  <c r="AA2595" i="12"/>
  <c r="AA2664" i="12"/>
  <c r="Z2664" i="12"/>
  <c r="AA2831" i="12"/>
  <c r="Z2831" i="12"/>
  <c r="Z2850" i="12"/>
  <c r="AA2850" i="12"/>
  <c r="Z3116" i="12"/>
  <c r="AA3116" i="12"/>
  <c r="Z2923" i="12"/>
  <c r="AA2923" i="12"/>
  <c r="AA3085" i="12"/>
  <c r="Z3085" i="12"/>
  <c r="AA2790" i="12"/>
  <c r="Z2790" i="12"/>
  <c r="Z2913" i="12"/>
  <c r="AA2913" i="12"/>
  <c r="Z2929" i="12"/>
  <c r="AA2929" i="12"/>
  <c r="Z2900" i="12"/>
  <c r="AA2900" i="12"/>
  <c r="AA2977" i="12"/>
  <c r="Z2977" i="12"/>
  <c r="AA2920" i="12"/>
  <c r="Z2920" i="12"/>
  <c r="Z3208" i="12"/>
  <c r="AA3208" i="12"/>
  <c r="AA2963" i="12"/>
  <c r="Z2963" i="12"/>
  <c r="Z3040" i="12"/>
  <c r="AA3040" i="12"/>
  <c r="AA3099" i="12"/>
  <c r="Z3099" i="12"/>
  <c r="Z2936" i="12"/>
  <c r="AA2936" i="12"/>
  <c r="AA2899" i="12"/>
  <c r="Z2899" i="12"/>
  <c r="AA2886" i="12"/>
  <c r="Z2886" i="12"/>
  <c r="AA3062" i="12"/>
  <c r="Z3062" i="12"/>
  <c r="AA2918" i="12"/>
  <c r="Z2918" i="12"/>
  <c r="Z2989" i="12"/>
  <c r="AA2989" i="12"/>
  <c r="AA2882" i="12"/>
  <c r="Z2882" i="12"/>
  <c r="Z3254" i="12"/>
  <c r="AA3254" i="12"/>
  <c r="AA3336" i="12"/>
  <c r="Z3336" i="12"/>
  <c r="Z3182" i="12"/>
  <c r="AA3182" i="12"/>
  <c r="Z3347" i="12"/>
  <c r="AA3347" i="12"/>
  <c r="AA3294" i="12"/>
  <c r="Z3294" i="12"/>
  <c r="AA3189" i="12"/>
  <c r="Z3189" i="12"/>
  <c r="AA3265" i="12"/>
  <c r="Z3265" i="12"/>
  <c r="AA3331" i="12"/>
  <c r="Z3331" i="12"/>
  <c r="AA3277" i="12"/>
  <c r="Z3277" i="12"/>
  <c r="AA3188" i="12"/>
  <c r="Z3188" i="12"/>
  <c r="Z3126" i="12"/>
  <c r="AA3126" i="12"/>
  <c r="AA3257" i="12"/>
  <c r="Z3257" i="12"/>
  <c r="AA3282" i="12"/>
  <c r="Z3282" i="12"/>
  <c r="AA3458" i="12"/>
  <c r="Z3458" i="12"/>
  <c r="Z3584" i="12"/>
  <c r="AA3584" i="12"/>
  <c r="Z3425" i="12"/>
  <c r="AA3425" i="12"/>
  <c r="AA3464" i="12"/>
  <c r="Z3464" i="12"/>
  <c r="Z3587" i="12"/>
  <c r="AA3587" i="12"/>
  <c r="AA3596" i="12"/>
  <c r="Z3596" i="12"/>
  <c r="AA3551" i="12"/>
  <c r="Z3551" i="12"/>
  <c r="Z3511" i="12"/>
  <c r="AA3511" i="12"/>
  <c r="AA3529" i="12"/>
  <c r="Z3529" i="12"/>
  <c r="Z3557" i="12"/>
  <c r="AA3557" i="12"/>
  <c r="Z3477" i="12"/>
  <c r="AA3477" i="12"/>
  <c r="Z3648" i="12"/>
  <c r="AA3648" i="12"/>
  <c r="AA3570" i="12"/>
  <c r="Z3570" i="12"/>
  <c r="Z3635" i="12"/>
  <c r="AA3635" i="12"/>
  <c r="AA3453" i="12"/>
  <c r="Z3453" i="12"/>
  <c r="Z3543" i="12"/>
  <c r="AA3543" i="12"/>
  <c r="Z3652" i="12"/>
  <c r="AA3652" i="12"/>
  <c r="Z3693" i="12"/>
  <c r="AA3693" i="12"/>
  <c r="Z3692" i="12"/>
  <c r="AA3692" i="12"/>
  <c r="Z3786" i="12"/>
  <c r="AA3786" i="12"/>
  <c r="AA3755" i="12"/>
  <c r="Z3755" i="12"/>
  <c r="Z3764" i="12"/>
  <c r="AA3764" i="12"/>
  <c r="AA3729" i="12"/>
  <c r="Z3729" i="12"/>
  <c r="AA3675" i="12"/>
  <c r="Z3675" i="12"/>
  <c r="AA3696" i="12"/>
  <c r="Z3696" i="12"/>
  <c r="Z3740" i="12"/>
  <c r="AA3740" i="12"/>
  <c r="Z3794" i="12"/>
  <c r="AA3794" i="12"/>
  <c r="Z3921" i="12"/>
  <c r="AA3921" i="12"/>
  <c r="AA3621" i="12"/>
  <c r="Z3621" i="12"/>
  <c r="AA3902" i="12"/>
  <c r="Z3902" i="12"/>
  <c r="Z3726" i="12"/>
  <c r="AA3726" i="12"/>
  <c r="Z3920" i="12"/>
  <c r="AA3920" i="12"/>
  <c r="Z3903" i="12"/>
  <c r="AA3903" i="12"/>
  <c r="AA3923" i="12"/>
  <c r="Z3923" i="12"/>
  <c r="AA3898" i="12"/>
  <c r="Z3898" i="12"/>
  <c r="AC238" i="12"/>
  <c r="AD238" i="12" s="1"/>
  <c r="AC460" i="12"/>
  <c r="AD460" i="12" s="1"/>
  <c r="AC156" i="12"/>
  <c r="AD156" i="12" s="1"/>
  <c r="AC415" i="12"/>
  <c r="AD415" i="12" s="1"/>
  <c r="AC456" i="12"/>
  <c r="AD456" i="12" s="1"/>
  <c r="AC555" i="12"/>
  <c r="AD555" i="12" s="1"/>
  <c r="AC513" i="12"/>
  <c r="AD513" i="12" s="1"/>
  <c r="AC357" i="12"/>
  <c r="AD357" i="12" s="1"/>
  <c r="AC343" i="12"/>
  <c r="AD343" i="12" s="1"/>
  <c r="AC304" i="12"/>
  <c r="AD304" i="12" s="1"/>
  <c r="AC537" i="12"/>
  <c r="AD537" i="12" s="1"/>
  <c r="AC485" i="12"/>
  <c r="AD485" i="12" s="1"/>
  <c r="AC623" i="12"/>
  <c r="AD623" i="12" s="1"/>
  <c r="AC881" i="12"/>
  <c r="AD881" i="12" s="1"/>
  <c r="AC521" i="12"/>
  <c r="AD521" i="12" s="1"/>
  <c r="AC525" i="12"/>
  <c r="AD525" i="12" s="1"/>
  <c r="AC610" i="12"/>
  <c r="AD610" i="12" s="1"/>
  <c r="AC584" i="12"/>
  <c r="AD584" i="12" s="1"/>
  <c r="AC607" i="12"/>
  <c r="AD607" i="12" s="1"/>
  <c r="AC539" i="12"/>
  <c r="AD539" i="12" s="1"/>
  <c r="AC844" i="12"/>
  <c r="AD844" i="12" s="1"/>
  <c r="AC677" i="12"/>
  <c r="AD677" i="12" s="1"/>
  <c r="AC698" i="12"/>
  <c r="AD698" i="12" s="1"/>
  <c r="AC625" i="12"/>
  <c r="AD625" i="12" s="1"/>
  <c r="AC958" i="12"/>
  <c r="AD958" i="12" s="1"/>
  <c r="AC771" i="12"/>
  <c r="AD771" i="12" s="1"/>
  <c r="AC769" i="12"/>
  <c r="AD769" i="12" s="1"/>
  <c r="AC882" i="12"/>
  <c r="AD882" i="12" s="1"/>
  <c r="AC990" i="12"/>
  <c r="AD990" i="12" s="1"/>
  <c r="AC906" i="12"/>
  <c r="AD906" i="12" s="1"/>
  <c r="AC950" i="12"/>
  <c r="AD950" i="12" s="1"/>
  <c r="AC888" i="12"/>
  <c r="AD888" i="12" s="1"/>
  <c r="AC780" i="12"/>
  <c r="AD780" i="12" s="1"/>
  <c r="AC819" i="12"/>
  <c r="AD819" i="12" s="1"/>
  <c r="AC1000" i="12"/>
  <c r="AD1000" i="12" s="1"/>
  <c r="AC1165" i="12"/>
  <c r="AD1165" i="12" s="1"/>
  <c r="AC1083" i="12"/>
  <c r="AD1083" i="12" s="1"/>
  <c r="AC1068" i="12"/>
  <c r="AD1068" i="12" s="1"/>
  <c r="AC1028" i="12"/>
  <c r="AD1028" i="12" s="1"/>
  <c r="AC1188" i="12"/>
  <c r="AD1188" i="12" s="1"/>
  <c r="AC1045" i="12"/>
  <c r="AD1045" i="12" s="1"/>
  <c r="AC1078" i="12"/>
  <c r="AD1078" i="12" s="1"/>
  <c r="AC863" i="12"/>
  <c r="AD863" i="12" s="1"/>
  <c r="AC1244" i="12"/>
  <c r="AD1244" i="12" s="1"/>
  <c r="AC1363" i="12"/>
  <c r="AD1363" i="12" s="1"/>
  <c r="AC1161" i="12"/>
  <c r="AD1161" i="12" s="1"/>
  <c r="AC1340" i="12"/>
  <c r="AD1340" i="12" s="1"/>
  <c r="AC1292" i="12"/>
  <c r="AD1292" i="12" s="1"/>
  <c r="AC1184" i="12"/>
  <c r="AD1184" i="12" s="1"/>
  <c r="AC1099" i="12"/>
  <c r="AD1099" i="12" s="1"/>
  <c r="AC1032" i="12"/>
  <c r="AD1032" i="12" s="1"/>
  <c r="AC1334" i="12"/>
  <c r="AD1334" i="12" s="1"/>
  <c r="AC1354" i="12"/>
  <c r="AD1354" i="12" s="1"/>
  <c r="AC1440" i="12"/>
  <c r="AD1440" i="12" s="1"/>
  <c r="AC1410" i="12"/>
  <c r="AD1410" i="12" s="1"/>
  <c r="AC1424" i="12"/>
  <c r="AD1424" i="12" s="1"/>
  <c r="AC1551" i="12"/>
  <c r="AD1551" i="12" s="1"/>
  <c r="AC1485" i="12"/>
  <c r="AD1485" i="12" s="1"/>
  <c r="AC1311" i="12"/>
  <c r="AD1311" i="12" s="1"/>
  <c r="AC1464" i="12"/>
  <c r="AD1464" i="12" s="1"/>
  <c r="AC1457" i="12"/>
  <c r="AD1457" i="12" s="1"/>
  <c r="AC1528" i="12"/>
  <c r="AD1528" i="12" s="1"/>
  <c r="AC1667" i="12"/>
  <c r="AD1667" i="12" s="1"/>
  <c r="AC1601" i="12"/>
  <c r="AD1601" i="12" s="1"/>
  <c r="AC1632" i="12"/>
  <c r="AD1632" i="12" s="1"/>
  <c r="AC1689" i="12"/>
  <c r="AD1689" i="12" s="1"/>
  <c r="AC1547" i="12"/>
  <c r="AD1547" i="12" s="1"/>
  <c r="AC1499" i="12"/>
  <c r="AD1499" i="12" s="1"/>
  <c r="AC1579" i="12"/>
  <c r="AD1579" i="12" s="1"/>
  <c r="AC1827" i="12"/>
  <c r="AD1827" i="12" s="1"/>
  <c r="AC1767" i="12"/>
  <c r="AD1767" i="12" s="1"/>
  <c r="AC1596" i="12"/>
  <c r="AD1596" i="12" s="1"/>
  <c r="AC1545" i="12"/>
  <c r="AD1545" i="12" s="1"/>
  <c r="AC1764" i="12"/>
  <c r="AD1764" i="12" s="1"/>
  <c r="AC1723" i="12"/>
  <c r="AD1723" i="12" s="1"/>
  <c r="AC1898" i="12"/>
  <c r="AD1898" i="12" s="1"/>
  <c r="AC1778" i="12"/>
  <c r="AD1778" i="12" s="1"/>
  <c r="AC1835" i="12"/>
  <c r="AD1835" i="12" s="1"/>
  <c r="AC1733" i="12"/>
  <c r="AD1733" i="12" s="1"/>
  <c r="AC1977" i="12"/>
  <c r="AD1977" i="12" s="1"/>
  <c r="AC1871" i="12"/>
  <c r="AD1871" i="12" s="1"/>
  <c r="AC1812" i="12"/>
  <c r="AD1812" i="12" s="1"/>
  <c r="AC1834" i="12"/>
  <c r="AD1834" i="12" s="1"/>
  <c r="AC1874" i="12"/>
  <c r="AD1874" i="12" s="1"/>
  <c r="AC2007" i="12"/>
  <c r="AD2007" i="12" s="1"/>
  <c r="AC1983" i="12"/>
  <c r="AD1983" i="12" s="1"/>
  <c r="AC1985" i="12"/>
  <c r="AD1985" i="12" s="1"/>
  <c r="AC1962" i="12"/>
  <c r="AD1962" i="12" s="1"/>
  <c r="AC1939" i="12"/>
  <c r="AD1939" i="12" s="1"/>
  <c r="AC2039" i="12"/>
  <c r="AD2039" i="12" s="1"/>
  <c r="AC2108" i="12"/>
  <c r="AD2108" i="12" s="1"/>
  <c r="AC2057" i="12"/>
  <c r="AD2057" i="12" s="1"/>
  <c r="AC2059" i="12"/>
  <c r="AD2059" i="12" s="1"/>
  <c r="AC2138" i="12"/>
  <c r="AD2138" i="12" s="1"/>
  <c r="AC2230" i="12"/>
  <c r="AD2230" i="12" s="1"/>
  <c r="AC2239" i="12"/>
  <c r="AD2239" i="12" s="1"/>
  <c r="AC2060" i="12"/>
  <c r="AD2060" i="12" s="1"/>
  <c r="AC2281" i="12"/>
  <c r="AD2281" i="12" s="1"/>
  <c r="AC2271" i="12"/>
  <c r="AD2271" i="12" s="1"/>
  <c r="AC2223" i="12"/>
  <c r="AD2223" i="12" s="1"/>
  <c r="AC2244" i="12"/>
  <c r="AD2244" i="12" s="1"/>
  <c r="AC2379" i="12"/>
  <c r="AD2379" i="12" s="1"/>
  <c r="AC2495" i="12"/>
  <c r="AD2495" i="12" s="1"/>
  <c r="AC2354" i="12"/>
  <c r="AD2354" i="12" s="1"/>
  <c r="AC2312" i="12"/>
  <c r="AD2312" i="12" s="1"/>
  <c r="AC2502" i="12"/>
  <c r="AD2502" i="12" s="1"/>
  <c r="AC2478" i="12"/>
  <c r="AD2478" i="12" s="1"/>
  <c r="AC2481" i="12"/>
  <c r="AD2481" i="12" s="1"/>
  <c r="AC2421" i="12"/>
  <c r="AD2421" i="12" s="1"/>
  <c r="AC2589" i="12"/>
  <c r="AD2589" i="12" s="1"/>
  <c r="AC2587" i="12"/>
  <c r="AD2587" i="12" s="1"/>
  <c r="AC2645" i="12"/>
  <c r="AD2645" i="12" s="1"/>
  <c r="AC2434" i="12"/>
  <c r="AD2434" i="12" s="1"/>
  <c r="AC2546" i="12"/>
  <c r="AD2546" i="12" s="1"/>
  <c r="AC2642" i="12"/>
  <c r="AD2642" i="12" s="1"/>
  <c r="AC2601" i="12"/>
  <c r="AD2601" i="12" s="1"/>
  <c r="AC2689" i="12"/>
  <c r="AD2689" i="12" s="1"/>
  <c r="AC2709" i="12"/>
  <c r="AD2709" i="12" s="1"/>
  <c r="AC2710" i="12"/>
  <c r="AD2710" i="12" s="1"/>
  <c r="AC2753" i="12"/>
  <c r="AD2753" i="12" s="1"/>
  <c r="AC2749" i="12"/>
  <c r="AD2749" i="12" s="1"/>
  <c r="AC2856" i="12"/>
  <c r="AD2856" i="12" s="1"/>
  <c r="AC2772" i="12"/>
  <c r="AD2772" i="12" s="1"/>
  <c r="AC2839" i="12"/>
  <c r="AD2839" i="12" s="1"/>
  <c r="AC2832" i="12"/>
  <c r="AD2832" i="12" s="1"/>
  <c r="AC2930" i="12"/>
  <c r="AD2930" i="12" s="1"/>
  <c r="AC2813" i="12"/>
  <c r="AD2813" i="12" s="1"/>
  <c r="AC2868" i="12"/>
  <c r="AD2868" i="12" s="1"/>
  <c r="AC2989" i="12"/>
  <c r="AD2989" i="12" s="1"/>
  <c r="AC3065" i="12"/>
  <c r="AD3065" i="12" s="1"/>
  <c r="AC3007" i="12"/>
  <c r="AD3007" i="12" s="1"/>
  <c r="AC3002" i="12"/>
  <c r="AD3002" i="12" s="1"/>
  <c r="AC3052" i="12"/>
  <c r="AD3052" i="12" s="1"/>
  <c r="AC3077" i="12"/>
  <c r="AD3077" i="12" s="1"/>
  <c r="AC2973" i="12"/>
  <c r="AD2973" i="12" s="1"/>
  <c r="AC3218" i="12"/>
  <c r="AD3218" i="12" s="1"/>
  <c r="AC3381" i="12"/>
  <c r="AD3381" i="12" s="1"/>
  <c r="AC3325" i="12"/>
  <c r="AD3325" i="12" s="1"/>
  <c r="AC3380" i="12"/>
  <c r="AD3380" i="12" s="1"/>
  <c r="AC3367" i="12"/>
  <c r="AD3367" i="12" s="1"/>
  <c r="AC3537" i="12"/>
  <c r="AD3537" i="12" s="1"/>
  <c r="AC3458" i="12"/>
  <c r="AD3458" i="12" s="1"/>
  <c r="AC3404" i="12"/>
  <c r="AD3404" i="12" s="1"/>
  <c r="AC3523" i="12"/>
  <c r="AD3523" i="12" s="1"/>
  <c r="AC3363" i="12"/>
  <c r="AD3363" i="12" s="1"/>
  <c r="AC3618" i="12"/>
  <c r="AD3618" i="12" s="1"/>
  <c r="AC3866" i="12"/>
  <c r="AD3866" i="12" s="1"/>
  <c r="AC3682" i="12"/>
  <c r="AD3682" i="12" s="1"/>
  <c r="AC3745" i="12"/>
  <c r="AD3745" i="12" s="1"/>
  <c r="AC3760" i="12"/>
  <c r="AD3760" i="12" s="1"/>
  <c r="AC3926" i="12"/>
  <c r="AD3926" i="12" s="1"/>
  <c r="AA171" i="12"/>
  <c r="Z171" i="12"/>
  <c r="Z288" i="12"/>
  <c r="AA288" i="12"/>
  <c r="AC155" i="12"/>
  <c r="AD155" i="12" s="1"/>
  <c r="Z319" i="12"/>
  <c r="AA319" i="12"/>
  <c r="AC441" i="12"/>
  <c r="AD441" i="12" s="1"/>
  <c r="AA207" i="12"/>
  <c r="Z207" i="12"/>
  <c r="AA235" i="12"/>
  <c r="Z235" i="12"/>
  <c r="AC143" i="12"/>
  <c r="AD143" i="12" s="1"/>
  <c r="Z142" i="12"/>
  <c r="AA142" i="12"/>
  <c r="AC261" i="12"/>
  <c r="AD261" i="12" s="1"/>
  <c r="AC427" i="12"/>
  <c r="AD427" i="12" s="1"/>
  <c r="AC290" i="12"/>
  <c r="AD290" i="12" s="1"/>
  <c r="AC224" i="12"/>
  <c r="AD224" i="12" s="1"/>
  <c r="Z192" i="12"/>
  <c r="AA192" i="12"/>
  <c r="Z428" i="12"/>
  <c r="AA428" i="12"/>
  <c r="AC256" i="12"/>
  <c r="AD256" i="12" s="1"/>
  <c r="AA267" i="12"/>
  <c r="Z267" i="12"/>
  <c r="AC327" i="12"/>
  <c r="AD327" i="12" s="1"/>
  <c r="Z242" i="12"/>
  <c r="AA242" i="12"/>
  <c r="AA491" i="12"/>
  <c r="Z491" i="12"/>
  <c r="AA291" i="12"/>
  <c r="Z291" i="12"/>
  <c r="Z437" i="12"/>
  <c r="AA437" i="12"/>
  <c r="Z470" i="12"/>
  <c r="AA470" i="12"/>
  <c r="Z355" i="12"/>
  <c r="AA355" i="12"/>
  <c r="AA271" i="12"/>
  <c r="Z271" i="12"/>
  <c r="Z285" i="12"/>
  <c r="AA285" i="12"/>
  <c r="Z236" i="12"/>
  <c r="AA236" i="12"/>
  <c r="Z486" i="12"/>
  <c r="AA486" i="12"/>
  <c r="Z439" i="12"/>
  <c r="AA439" i="12"/>
  <c r="AA338" i="12"/>
  <c r="Z338" i="12"/>
  <c r="Z546" i="12"/>
  <c r="AA546" i="12"/>
  <c r="Z642" i="12"/>
  <c r="AA642" i="12"/>
  <c r="AA509" i="12"/>
  <c r="Z509" i="12"/>
  <c r="AA913" i="12"/>
  <c r="Z913" i="12"/>
  <c r="AA735" i="12"/>
  <c r="Z735" i="12"/>
  <c r="Z643" i="12"/>
  <c r="AA643" i="12"/>
  <c r="Z538" i="12"/>
  <c r="AA538" i="12"/>
  <c r="AA367" i="12"/>
  <c r="Z367" i="12"/>
  <c r="Z397" i="12"/>
  <c r="AA397" i="12"/>
  <c r="AA496" i="12"/>
  <c r="Z496" i="12"/>
  <c r="AA637" i="12"/>
  <c r="Z637" i="12"/>
  <c r="AA535" i="12"/>
  <c r="Z535" i="12"/>
  <c r="Z289" i="12"/>
  <c r="AA289" i="12"/>
  <c r="AA801" i="12"/>
  <c r="Z801" i="12"/>
  <c r="AA572" i="12"/>
  <c r="Z572" i="12"/>
  <c r="AA560" i="12"/>
  <c r="Z560" i="12"/>
  <c r="Z566" i="12"/>
  <c r="AA566" i="12"/>
  <c r="AA830" i="12"/>
  <c r="Z830" i="12"/>
  <c r="AA873" i="12"/>
  <c r="Z873" i="12"/>
  <c r="Z710" i="12"/>
  <c r="AA710" i="12"/>
  <c r="Z914" i="12"/>
  <c r="AA914" i="12"/>
  <c r="Z852" i="12"/>
  <c r="AA852" i="12"/>
  <c r="Z790" i="12"/>
  <c r="AA790" i="12"/>
  <c r="Z751" i="12"/>
  <c r="AA751" i="12"/>
  <c r="Z697" i="12"/>
  <c r="AA697" i="12"/>
  <c r="Z827" i="12"/>
  <c r="AA827" i="12"/>
  <c r="AA933" i="12"/>
  <c r="Z933" i="12"/>
  <c r="Z900" i="12"/>
  <c r="AA900" i="12"/>
  <c r="AA1217" i="12"/>
  <c r="Z1217" i="12"/>
  <c r="Z975" i="12"/>
  <c r="AA975" i="12"/>
  <c r="AA1006" i="12"/>
  <c r="Z1006" i="12"/>
  <c r="AA1065" i="12"/>
  <c r="Z1065" i="12"/>
  <c r="Z864" i="12"/>
  <c r="AA864" i="12"/>
  <c r="Z1199" i="12"/>
  <c r="AA1199" i="12"/>
  <c r="Z1064" i="12"/>
  <c r="AA1064" i="12"/>
  <c r="AA853" i="12"/>
  <c r="Z853" i="12"/>
  <c r="Z1118" i="12"/>
  <c r="AA1118" i="12"/>
  <c r="AA1123" i="12"/>
  <c r="Z1123" i="12"/>
  <c r="AA1111" i="12"/>
  <c r="Z1111" i="12"/>
  <c r="Z1281" i="12"/>
  <c r="AA1281" i="12"/>
  <c r="AA1127" i="12"/>
  <c r="Z1127" i="12"/>
  <c r="Z1272" i="12"/>
  <c r="AA1272" i="12"/>
  <c r="AA1012" i="12"/>
  <c r="Z1012" i="12"/>
  <c r="AA1093" i="12"/>
  <c r="Z1093" i="12"/>
  <c r="Z1189" i="12"/>
  <c r="AA1189" i="12"/>
  <c r="AA1222" i="12"/>
  <c r="Z1222" i="12"/>
  <c r="AA1114" i="12"/>
  <c r="Z1114" i="12"/>
  <c r="AA1050" i="12"/>
  <c r="Z1050" i="12"/>
  <c r="Z1345" i="12"/>
  <c r="AA1345" i="12"/>
  <c r="AA1256" i="12"/>
  <c r="Z1256" i="12"/>
  <c r="Z1223" i="12"/>
  <c r="AA1223" i="12"/>
  <c r="AA1104" i="12"/>
  <c r="Z1104" i="12"/>
  <c r="AA1502" i="12"/>
  <c r="Z1502" i="12"/>
  <c r="Z1412" i="12"/>
  <c r="AA1412" i="12"/>
  <c r="AA1241" i="12"/>
  <c r="Z1241" i="12"/>
  <c r="AA1287" i="12"/>
  <c r="Z1287" i="12"/>
  <c r="AA1282" i="12"/>
  <c r="Z1282" i="12"/>
  <c r="Z1280" i="12"/>
  <c r="AA1280" i="12"/>
  <c r="Z1374" i="12"/>
  <c r="AA1374" i="12"/>
  <c r="AA1545" i="12"/>
  <c r="Z1545" i="12"/>
  <c r="Z1292" i="12"/>
  <c r="AA1292" i="12"/>
  <c r="AA1323" i="12"/>
  <c r="Z1323" i="12"/>
  <c r="Z1411" i="12"/>
  <c r="AA1411" i="12"/>
  <c r="AA1464" i="12"/>
  <c r="Z1464" i="12"/>
  <c r="AA1441" i="12"/>
  <c r="Z1441" i="12"/>
  <c r="Z1687" i="12"/>
  <c r="AA1687" i="12"/>
  <c r="AA1614" i="12"/>
  <c r="Z1614" i="12"/>
  <c r="Z1707" i="12"/>
  <c r="AA1707" i="12"/>
  <c r="Z1602" i="12"/>
  <c r="AA1602" i="12"/>
  <c r="Z1604" i="12"/>
  <c r="AA1604" i="12"/>
  <c r="AA1550" i="12"/>
  <c r="Z1550" i="12"/>
  <c r="AA1579" i="12"/>
  <c r="Z1579" i="12"/>
  <c r="Z1636" i="12"/>
  <c r="AA1636" i="12"/>
  <c r="AA1641" i="12"/>
  <c r="Z1641" i="12"/>
  <c r="AA1427" i="12"/>
  <c r="Z1427" i="12"/>
  <c r="Z1611" i="12"/>
  <c r="AA1611" i="12"/>
  <c r="AA1683" i="12"/>
  <c r="Z1683" i="12"/>
  <c r="AA1649" i="12"/>
  <c r="Z1649" i="12"/>
  <c r="AA1869" i="12"/>
  <c r="Z1869" i="12"/>
  <c r="Z1733" i="12"/>
  <c r="AA1733" i="12"/>
  <c r="AA1914" i="12"/>
  <c r="Z1914" i="12"/>
  <c r="Z1686" i="12"/>
  <c r="AA1686" i="12"/>
  <c r="Z1616" i="12"/>
  <c r="AA1616" i="12"/>
  <c r="AA1794" i="12"/>
  <c r="Z1794" i="12"/>
  <c r="Z1615" i="12"/>
  <c r="AA1615" i="12"/>
  <c r="Z2005" i="12"/>
  <c r="AA2005" i="12"/>
  <c r="Z1848" i="12"/>
  <c r="AA1848" i="12"/>
  <c r="AA1862" i="12"/>
  <c r="Z1862" i="12"/>
  <c r="AA1931" i="12"/>
  <c r="Z1931" i="12"/>
  <c r="AA1805" i="12"/>
  <c r="Z1805" i="12"/>
  <c r="Z1830" i="12"/>
  <c r="AA1830" i="12"/>
  <c r="AA1901" i="12"/>
  <c r="Z1901" i="12"/>
  <c r="AA1959" i="12"/>
  <c r="Z1959" i="12"/>
  <c r="AA1761" i="12"/>
  <c r="Z1761" i="12"/>
  <c r="AA1932" i="12"/>
  <c r="Z1932" i="12"/>
  <c r="AA1904" i="12"/>
  <c r="Z1904" i="12"/>
  <c r="Z1960" i="12"/>
  <c r="AA1960" i="12"/>
  <c r="Z1969" i="12"/>
  <c r="AA1969" i="12"/>
  <c r="Z1860" i="12"/>
  <c r="AA1860" i="12"/>
  <c r="AA1985" i="12"/>
  <c r="Z1985" i="12"/>
  <c r="AA1940" i="12"/>
  <c r="Z1940" i="12"/>
  <c r="AA1930" i="12"/>
  <c r="Z1930" i="12"/>
  <c r="Z2109" i="12"/>
  <c r="AA2109" i="12"/>
  <c r="Z2110" i="12"/>
  <c r="AA2110" i="12"/>
  <c r="Z2242" i="12"/>
  <c r="AA2242" i="12"/>
  <c r="AA2158" i="12"/>
  <c r="Z2158" i="12"/>
  <c r="Z2049" i="12"/>
  <c r="AA2049" i="12"/>
  <c r="Z1955" i="12"/>
  <c r="AA1955" i="12"/>
  <c r="AA2182" i="12"/>
  <c r="Z2182" i="12"/>
  <c r="AA2063" i="12"/>
  <c r="Z2063" i="12"/>
  <c r="AA2276" i="12"/>
  <c r="Z2276" i="12"/>
  <c r="AA2209" i="12"/>
  <c r="Z2209" i="12"/>
  <c r="AA2284" i="12"/>
  <c r="Z2284" i="12"/>
  <c r="Z2309" i="12"/>
  <c r="AA2309" i="12"/>
  <c r="AA2268" i="12"/>
  <c r="Z2268" i="12"/>
  <c r="AA2455" i="12"/>
  <c r="Z2455" i="12"/>
  <c r="Z2311" i="12"/>
  <c r="AA2311" i="12"/>
  <c r="AA2290" i="12"/>
  <c r="Z2290" i="12"/>
  <c r="AA2358" i="12"/>
  <c r="Z2358" i="12"/>
  <c r="Z2270" i="12"/>
  <c r="AA2270" i="12"/>
  <c r="AA2392" i="12"/>
  <c r="Z2392" i="12"/>
  <c r="AA2329" i="12"/>
  <c r="Z2329" i="12"/>
  <c r="Z2463" i="12"/>
  <c r="AA2463" i="12"/>
  <c r="AA2519" i="12"/>
  <c r="Z2519" i="12"/>
  <c r="AA2406" i="12"/>
  <c r="Z2406" i="12"/>
  <c r="AA2401" i="12"/>
  <c r="Z2401" i="12"/>
  <c r="AA2389" i="12"/>
  <c r="Z2389" i="12"/>
  <c r="Z2478" i="12"/>
  <c r="AA2478" i="12"/>
  <c r="AA2453" i="12"/>
  <c r="Z2453" i="12"/>
  <c r="AA2451" i="12"/>
  <c r="Z2451" i="12"/>
  <c r="Z2459" i="12"/>
  <c r="AA2459" i="12"/>
  <c r="Z2532" i="12"/>
  <c r="AA2532" i="12"/>
  <c r="Z2651" i="12"/>
  <c r="AA2651" i="12"/>
  <c r="AA2521" i="12"/>
  <c r="Z2521" i="12"/>
  <c r="AA2403" i="12"/>
  <c r="Z2403" i="12"/>
  <c r="Z2591" i="12"/>
  <c r="AA2591" i="12"/>
  <c r="AA2523" i="12"/>
  <c r="Z2523" i="12"/>
  <c r="AA2668" i="12"/>
  <c r="Z2668" i="12"/>
  <c r="AA2672" i="12"/>
  <c r="Z2672" i="12"/>
  <c r="AA2743" i="12"/>
  <c r="Z2743" i="12"/>
  <c r="AA2666" i="12"/>
  <c r="Z2666" i="12"/>
  <c r="AA2675" i="12"/>
  <c r="Z2675" i="12"/>
  <c r="Z2703" i="12"/>
  <c r="AA2703" i="12"/>
  <c r="AA2662" i="12"/>
  <c r="Z2662" i="12"/>
  <c r="AA2773" i="12"/>
  <c r="Z2773" i="12"/>
  <c r="Z2792" i="12"/>
  <c r="AA2792" i="12"/>
  <c r="Z2818" i="12"/>
  <c r="AA2818" i="12"/>
  <c r="Z2799" i="12"/>
  <c r="AA2799" i="12"/>
  <c r="AA2845" i="12"/>
  <c r="Z2845" i="12"/>
  <c r="AA3024" i="12"/>
  <c r="Z3024" i="12"/>
  <c r="AA2887" i="12"/>
  <c r="Z2887" i="12"/>
  <c r="Z2884" i="12"/>
  <c r="AA2884" i="12"/>
  <c r="AA2975" i="12"/>
  <c r="Z2975" i="12"/>
  <c r="Z2878" i="12"/>
  <c r="AA2878" i="12"/>
  <c r="Z2859" i="12"/>
  <c r="AA2859" i="12"/>
  <c r="Z3108" i="12"/>
  <c r="AA3108" i="12"/>
  <c r="AA3078" i="12"/>
  <c r="Z3078" i="12"/>
  <c r="AA2904" i="12"/>
  <c r="Z2904" i="12"/>
  <c r="Z2894" i="12"/>
  <c r="AA2894" i="12"/>
  <c r="Z3167" i="12"/>
  <c r="AA3167" i="12"/>
  <c r="AA3001" i="12"/>
  <c r="Z3001" i="12"/>
  <c r="AA3095" i="12"/>
  <c r="Z3095" i="12"/>
  <c r="AA3091" i="12"/>
  <c r="Z3091" i="12"/>
  <c r="AA2959" i="12"/>
  <c r="Z2959" i="12"/>
  <c r="Z3087" i="12"/>
  <c r="AA3087" i="12"/>
  <c r="Z3079" i="12"/>
  <c r="AA3079" i="12"/>
  <c r="Z3096" i="12"/>
  <c r="AA3096" i="12"/>
  <c r="Z3022" i="12"/>
  <c r="AA3022" i="12"/>
  <c r="Z2912" i="12"/>
  <c r="AA2912" i="12"/>
  <c r="AA3045" i="12"/>
  <c r="Z3045" i="12"/>
  <c r="Z3358" i="12"/>
  <c r="AA3358" i="12"/>
  <c r="AA3235" i="12"/>
  <c r="Z3235" i="12"/>
  <c r="AA3220" i="12"/>
  <c r="Z3220" i="12"/>
  <c r="Z3241" i="12"/>
  <c r="AA3241" i="12"/>
  <c r="Z3202" i="12"/>
  <c r="AA3202" i="12"/>
  <c r="Z3198" i="12"/>
  <c r="AA3198" i="12"/>
  <c r="AA3171" i="12"/>
  <c r="Z3171" i="12"/>
  <c r="Z3145" i="12"/>
  <c r="AA3145" i="12"/>
  <c r="AA3125" i="12"/>
  <c r="Z3125" i="12"/>
  <c r="AA3129" i="12"/>
  <c r="Z3129" i="12"/>
  <c r="Z3353" i="12"/>
  <c r="AA3353" i="12"/>
  <c r="Z3490" i="12"/>
  <c r="AA3490" i="12"/>
  <c r="Z3149" i="12"/>
  <c r="AA3149" i="12"/>
  <c r="Z3376" i="12"/>
  <c r="AA3376" i="12"/>
  <c r="Z3419" i="12"/>
  <c r="AA3419" i="12"/>
  <c r="Z3489" i="12"/>
  <c r="AA3489" i="12"/>
  <c r="AA3510" i="12"/>
  <c r="Z3510" i="12"/>
  <c r="AA3411" i="12"/>
  <c r="Z3411" i="12"/>
  <c r="AA3394" i="12"/>
  <c r="Z3394" i="12"/>
  <c r="Z3374" i="12"/>
  <c r="AA3374" i="12"/>
  <c r="Z3380" i="12"/>
  <c r="AA3380" i="12"/>
  <c r="Z3447" i="12"/>
  <c r="AA3447" i="12"/>
  <c r="Z3445" i="12"/>
  <c r="AA3445" i="12"/>
  <c r="AA3378" i="12"/>
  <c r="Z3378" i="12"/>
  <c r="Z3568" i="12"/>
  <c r="AA3568" i="12"/>
  <c r="AA3579" i="12"/>
  <c r="Z3579" i="12"/>
  <c r="Z3422" i="12"/>
  <c r="AA3422" i="12"/>
  <c r="Z3645" i="12"/>
  <c r="AA3645" i="12"/>
  <c r="Z3618" i="12"/>
  <c r="AA3618" i="12"/>
  <c r="AA3727" i="12"/>
  <c r="Z3727" i="12"/>
  <c r="AA3753" i="12"/>
  <c r="Z3753" i="12"/>
  <c r="AA3706" i="12"/>
  <c r="Z3706" i="12"/>
  <c r="Z3799" i="12"/>
  <c r="AA3799" i="12"/>
  <c r="AA3829" i="12"/>
  <c r="Z3829" i="12"/>
  <c r="AA3777" i="12"/>
  <c r="Z3777" i="12"/>
  <c r="Z3626" i="12"/>
  <c r="AA3626" i="12"/>
  <c r="AA3595" i="12"/>
  <c r="Z3595" i="12"/>
  <c r="Z3683" i="12"/>
  <c r="AA3683" i="12"/>
  <c r="AA3813" i="12"/>
  <c r="Z3813" i="12"/>
  <c r="AA3802" i="12"/>
  <c r="Z3802" i="12"/>
  <c r="AA3872" i="12"/>
  <c r="Z3872" i="12"/>
  <c r="AA3739" i="12"/>
  <c r="Z3739" i="12"/>
  <c r="Z3713" i="12"/>
  <c r="AA3713" i="12"/>
  <c r="AA3826" i="12"/>
  <c r="Z3826" i="12"/>
  <c r="Z3932" i="12"/>
  <c r="AA3932" i="12"/>
  <c r="Z3882" i="12"/>
  <c r="AA3882" i="12"/>
  <c r="Z3899" i="12"/>
  <c r="AA3899" i="12"/>
  <c r="Z3881" i="12"/>
  <c r="AA3881" i="12"/>
  <c r="Z134" i="12"/>
  <c r="AA134" i="12"/>
  <c r="AC258" i="12"/>
  <c r="AD258" i="12" s="1"/>
  <c r="AC317" i="12"/>
  <c r="AD317" i="12" s="1"/>
  <c r="AC397" i="12"/>
  <c r="AD397" i="12" s="1"/>
  <c r="AC373" i="12"/>
  <c r="AD373" i="12" s="1"/>
  <c r="AC1079" i="12"/>
  <c r="AD1079" i="12" s="1"/>
  <c r="AC472" i="12"/>
  <c r="AD472" i="12" s="1"/>
  <c r="AC643" i="12"/>
  <c r="AD643" i="12" s="1"/>
  <c r="AC435" i="12"/>
  <c r="AD435" i="12" s="1"/>
  <c r="AC252" i="12"/>
  <c r="AD252" i="12" s="1"/>
  <c r="AC486" i="12"/>
  <c r="AD486" i="12" s="1"/>
  <c r="AC628" i="12"/>
  <c r="AD628" i="12" s="1"/>
  <c r="AC778" i="12"/>
  <c r="AD778" i="12" s="1"/>
  <c r="AC797" i="12"/>
  <c r="AD797" i="12" s="1"/>
  <c r="AC547" i="12"/>
  <c r="AD547" i="12" s="1"/>
  <c r="AC700" i="12"/>
  <c r="AD700" i="12" s="1"/>
  <c r="AC626" i="12"/>
  <c r="AD626" i="12" s="1"/>
  <c r="AC886" i="12"/>
  <c r="AD886" i="12" s="1"/>
  <c r="AC554" i="12"/>
  <c r="AD554" i="12" s="1"/>
  <c r="AC657" i="12"/>
  <c r="AD657" i="12" s="1"/>
  <c r="AC606" i="12"/>
  <c r="AD606" i="12" s="1"/>
  <c r="AC876" i="12"/>
  <c r="AD876" i="12" s="1"/>
  <c r="AC601" i="12"/>
  <c r="AD601" i="12" s="1"/>
  <c r="AC585" i="12"/>
  <c r="AD585" i="12" s="1"/>
  <c r="AC741" i="12"/>
  <c r="AD741" i="12" s="1"/>
  <c r="AC884" i="12"/>
  <c r="AD884" i="12" s="1"/>
  <c r="AC733" i="12"/>
  <c r="AD733" i="12" s="1"/>
  <c r="AC1021" i="12"/>
  <c r="AD1021" i="12" s="1"/>
  <c r="AC725" i="12"/>
  <c r="AD725" i="12" s="1"/>
  <c r="AC800" i="12"/>
  <c r="AD800" i="12" s="1"/>
  <c r="AC1054" i="12"/>
  <c r="AD1054" i="12" s="1"/>
  <c r="AC1192" i="12"/>
  <c r="AD1192" i="12" s="1"/>
  <c r="AC1187" i="12"/>
  <c r="AD1187" i="12" s="1"/>
  <c r="AC1109" i="12"/>
  <c r="AD1109" i="12" s="1"/>
  <c r="AC975" i="12"/>
  <c r="AD975" i="12" s="1"/>
  <c r="AC801" i="12"/>
  <c r="AD801" i="12" s="1"/>
  <c r="AC1006" i="12"/>
  <c r="AD1006" i="12" s="1"/>
  <c r="AC1052" i="12"/>
  <c r="AD1052" i="12" s="1"/>
  <c r="AC1092" i="12"/>
  <c r="AD1092" i="12" s="1"/>
  <c r="AC1381" i="12"/>
  <c r="AD1381" i="12" s="1"/>
  <c r="AC1090" i="12"/>
  <c r="AD1090" i="12" s="1"/>
  <c r="AC1218" i="12"/>
  <c r="AD1218" i="12" s="1"/>
  <c r="AC1283" i="12"/>
  <c r="AD1283" i="12" s="1"/>
  <c r="AC1246" i="12"/>
  <c r="AD1246" i="12" s="1"/>
  <c r="AC1303" i="12"/>
  <c r="AD1303" i="12" s="1"/>
  <c r="AC1182" i="12"/>
  <c r="AD1182" i="12" s="1"/>
  <c r="AC1242" i="12"/>
  <c r="AD1242" i="12" s="1"/>
  <c r="AC1152" i="12"/>
  <c r="AD1152" i="12" s="1"/>
  <c r="AC1344" i="12"/>
  <c r="AD1344" i="12" s="1"/>
  <c r="AC1372" i="12"/>
  <c r="AD1372" i="12" s="1"/>
  <c r="AC1473" i="12"/>
  <c r="AD1473" i="12" s="1"/>
  <c r="AC1422" i="12"/>
  <c r="AD1422" i="12" s="1"/>
  <c r="AC1416" i="12"/>
  <c r="AD1416" i="12" s="1"/>
  <c r="AC1459" i="12"/>
  <c r="AD1459" i="12" s="1"/>
  <c r="AC1454" i="12"/>
  <c r="AD1454" i="12" s="1"/>
  <c r="AC1548" i="12"/>
  <c r="AD1548" i="12" s="1"/>
  <c r="AC1531" i="12"/>
  <c r="AD1531" i="12" s="1"/>
  <c r="AC1382" i="12"/>
  <c r="AD1382" i="12" s="1"/>
  <c r="AC1519" i="12"/>
  <c r="AD1519" i="12" s="1"/>
  <c r="AC1316" i="12"/>
  <c r="AD1316" i="12" s="1"/>
  <c r="AC1678" i="12"/>
  <c r="AD1678" i="12" s="1"/>
  <c r="AC1610" i="12"/>
  <c r="AD1610" i="12" s="1"/>
  <c r="AC1483" i="12"/>
  <c r="AD1483" i="12" s="1"/>
  <c r="AC1806" i="12"/>
  <c r="AD1806" i="12" s="1"/>
  <c r="AC1710" i="12"/>
  <c r="AD1710" i="12" s="1"/>
  <c r="AC1624" i="12"/>
  <c r="AD1624" i="12" s="1"/>
  <c r="AC1644" i="12"/>
  <c r="AD1644" i="12" s="1"/>
  <c r="AC1588" i="12"/>
  <c r="AD1588" i="12" s="1"/>
  <c r="AC1789" i="12"/>
  <c r="AD1789" i="12" s="1"/>
  <c r="AC1640" i="12"/>
  <c r="AD1640" i="12" s="1"/>
  <c r="AC1740" i="12"/>
  <c r="AD1740" i="12" s="1"/>
  <c r="AC1819" i="12"/>
  <c r="AD1819" i="12" s="1"/>
  <c r="AC1903" i="12"/>
  <c r="AD1903" i="12" s="1"/>
  <c r="AC1762" i="12"/>
  <c r="AD1762" i="12" s="1"/>
  <c r="AC1766" i="12"/>
  <c r="AD1766" i="12" s="1"/>
  <c r="AC1803" i="12"/>
  <c r="AD1803" i="12" s="1"/>
  <c r="AC1909" i="12"/>
  <c r="AD1909" i="12" s="1"/>
  <c r="AC1911" i="12"/>
  <c r="AD1911" i="12" s="1"/>
  <c r="AC1956" i="12"/>
  <c r="AD1956" i="12" s="1"/>
  <c r="AC2025" i="12"/>
  <c r="AD2025" i="12" s="1"/>
  <c r="AC1953" i="12"/>
  <c r="AD1953" i="12" s="1"/>
  <c r="AC1965" i="12"/>
  <c r="AD1965" i="12" s="1"/>
  <c r="AC1853" i="12"/>
  <c r="AD1853" i="12" s="1"/>
  <c r="AC1829" i="12"/>
  <c r="AD1829" i="12" s="1"/>
  <c r="AC2028" i="12"/>
  <c r="AD2028" i="12" s="1"/>
  <c r="AC2135" i="12"/>
  <c r="AD2135" i="12" s="1"/>
  <c r="AC2126" i="12"/>
  <c r="AD2126" i="12" s="1"/>
  <c r="AC2152" i="12"/>
  <c r="AD2152" i="12" s="1"/>
  <c r="AC2099" i="12"/>
  <c r="AD2099" i="12" s="1"/>
  <c r="AC2147" i="12"/>
  <c r="AD2147" i="12" s="1"/>
  <c r="AC2137" i="12"/>
  <c r="AD2137" i="12" s="1"/>
  <c r="AC2076" i="12"/>
  <c r="AD2076" i="12" s="1"/>
  <c r="AC2154" i="12"/>
  <c r="AD2154" i="12" s="1"/>
  <c r="AC2179" i="12"/>
  <c r="AD2179" i="12" s="1"/>
  <c r="AC2235" i="12"/>
  <c r="AD2235" i="12" s="1"/>
  <c r="AC2266" i="12"/>
  <c r="AD2266" i="12" s="1"/>
  <c r="AC2245" i="12"/>
  <c r="AD2245" i="12" s="1"/>
  <c r="AC2177" i="12"/>
  <c r="AD2177" i="12" s="1"/>
  <c r="AC2431" i="12"/>
  <c r="AD2431" i="12" s="1"/>
  <c r="AC2378" i="12"/>
  <c r="AD2378" i="12" s="1"/>
  <c r="AC2416" i="12"/>
  <c r="AD2416" i="12" s="1"/>
  <c r="AC2335" i="12"/>
  <c r="AD2335" i="12" s="1"/>
  <c r="AC2448" i="12"/>
  <c r="AD2448" i="12" s="1"/>
  <c r="AC2423" i="12"/>
  <c r="AD2423" i="12" s="1"/>
  <c r="AC2519" i="12"/>
  <c r="AD2519" i="12" s="1"/>
  <c r="AC2479" i="12"/>
  <c r="AD2479" i="12" s="1"/>
  <c r="AC2629" i="12"/>
  <c r="AD2629" i="12" s="1"/>
  <c r="AC2557" i="12"/>
  <c r="AD2557" i="12" s="1"/>
  <c r="AC2547" i="12"/>
  <c r="AD2547" i="12" s="1"/>
  <c r="AC2551" i="12"/>
  <c r="AD2551" i="12" s="1"/>
  <c r="AC2485" i="12"/>
  <c r="AD2485" i="12" s="1"/>
  <c r="AC2657" i="12"/>
  <c r="AD2657" i="12" s="1"/>
  <c r="AC2524" i="12"/>
  <c r="AD2524" i="12" s="1"/>
  <c r="AC2706" i="12"/>
  <c r="AD2706" i="12" s="1"/>
  <c r="AC2677" i="12"/>
  <c r="AD2677" i="12" s="1"/>
  <c r="AC2711" i="12"/>
  <c r="AD2711" i="12" s="1"/>
  <c r="AC2837" i="12"/>
  <c r="AD2837" i="12" s="1"/>
  <c r="AC2744" i="12"/>
  <c r="AD2744" i="12" s="1"/>
  <c r="AC2822" i="12"/>
  <c r="AD2822" i="12" s="1"/>
  <c r="AC2681" i="12"/>
  <c r="AD2681" i="12" s="1"/>
  <c r="AC2963" i="12"/>
  <c r="AD2963" i="12" s="1"/>
  <c r="AC2864" i="12"/>
  <c r="AD2864" i="12" s="1"/>
  <c r="AC2892" i="12"/>
  <c r="AD2892" i="12" s="1"/>
  <c r="AC2926" i="12"/>
  <c r="AD2926" i="12" s="1"/>
  <c r="AC3073" i="12"/>
  <c r="AD3073" i="12" s="1"/>
  <c r="AC3018" i="12"/>
  <c r="AD3018" i="12" s="1"/>
  <c r="AC3166" i="12"/>
  <c r="AD3166" i="12" s="1"/>
  <c r="AC3108" i="12"/>
  <c r="AD3108" i="12" s="1"/>
  <c r="AC2933" i="12"/>
  <c r="AD2933" i="12" s="1"/>
  <c r="AC3050" i="12"/>
  <c r="AD3050" i="12" s="1"/>
  <c r="AC3091" i="12"/>
  <c r="AD3091" i="12" s="1"/>
  <c r="AC3117" i="12"/>
  <c r="AD3117" i="12" s="1"/>
  <c r="AC3300" i="12"/>
  <c r="AD3300" i="12" s="1"/>
  <c r="AC3242" i="12"/>
  <c r="AD3242" i="12" s="1"/>
  <c r="AC3255" i="12"/>
  <c r="AD3255" i="12" s="1"/>
  <c r="AC3298" i="12"/>
  <c r="AD3298" i="12" s="1"/>
  <c r="AC3424" i="12"/>
  <c r="AD3424" i="12" s="1"/>
  <c r="AC3393" i="12"/>
  <c r="AD3393" i="12" s="1"/>
  <c r="AC3647" i="12"/>
  <c r="AD3647" i="12" s="1"/>
  <c r="AC3457" i="12"/>
  <c r="AD3457" i="12" s="1"/>
  <c r="AC3610" i="12"/>
  <c r="AD3610" i="12" s="1"/>
  <c r="AC3730" i="12"/>
  <c r="AD3730" i="12" s="1"/>
  <c r="AC3880" i="12"/>
  <c r="AD3880" i="12" s="1"/>
  <c r="AC3721" i="12"/>
  <c r="AD3721" i="12" s="1"/>
  <c r="AC3633" i="12"/>
  <c r="AD3633" i="12" s="1"/>
  <c r="AC3718" i="12"/>
  <c r="AD3718" i="12" s="1"/>
  <c r="Z212" i="12"/>
  <c r="AA212" i="12"/>
  <c r="AC310" i="12"/>
  <c r="AD310" i="12" s="1"/>
  <c r="Z158" i="12"/>
  <c r="AA158" i="12"/>
  <c r="AC492" i="12"/>
  <c r="AD492" i="12" s="1"/>
  <c r="AA229" i="12"/>
  <c r="Z229" i="12"/>
  <c r="AC136" i="12"/>
  <c r="AD136" i="12" s="1"/>
  <c r="Z297" i="12"/>
  <c r="AA297" i="12"/>
  <c r="AC391" i="12"/>
  <c r="AD391" i="12" s="1"/>
  <c r="S3215" i="12"/>
  <c r="T3215" i="12" s="1"/>
  <c r="AB3215" i="12" s="1"/>
  <c r="S3277" i="12"/>
  <c r="T3277" i="12" s="1"/>
  <c r="AB3277" i="12" s="1"/>
  <c r="S3237" i="12"/>
  <c r="T3237" i="12" s="1"/>
  <c r="AB3237" i="12" s="1"/>
  <c r="S3225" i="12"/>
  <c r="T3225" i="12" s="1"/>
  <c r="AB3225" i="12" s="1"/>
  <c r="S3134" i="12"/>
  <c r="T3134" i="12" s="1"/>
  <c r="AB3134" i="12" s="1"/>
  <c r="S3184" i="12"/>
  <c r="T3184" i="12" s="1"/>
  <c r="AB3184" i="12" s="1"/>
  <c r="S3293" i="12"/>
  <c r="T3293" i="12" s="1"/>
  <c r="AB3293" i="12" s="1"/>
  <c r="S3236" i="12"/>
  <c r="T3236" i="12" s="1"/>
  <c r="AB3236" i="12" s="1"/>
  <c r="S3142" i="12"/>
  <c r="T3142" i="12" s="1"/>
  <c r="AB3142" i="12" s="1"/>
  <c r="S3214" i="12"/>
  <c r="T3214" i="12" s="1"/>
  <c r="AB3214" i="12" s="1"/>
  <c r="S3318" i="12"/>
  <c r="T3318" i="12" s="1"/>
  <c r="AB3318" i="12" s="1"/>
  <c r="S3177" i="12"/>
  <c r="T3177" i="12" s="1"/>
  <c r="AB3177" i="12" s="1"/>
  <c r="S3288" i="12"/>
  <c r="T3288" i="12" s="1"/>
  <c r="AB3288" i="12" s="1"/>
  <c r="S3368" i="12"/>
  <c r="T3368" i="12" s="1"/>
  <c r="AB3368" i="12" s="1"/>
  <c r="S3504" i="12"/>
  <c r="T3504" i="12" s="1"/>
  <c r="AB3504" i="12" s="1"/>
  <c r="S3475" i="12"/>
  <c r="T3475" i="12" s="1"/>
  <c r="AB3475" i="12" s="1"/>
  <c r="S3497" i="12"/>
  <c r="T3497" i="12" s="1"/>
  <c r="AB3497" i="12" s="1"/>
  <c r="S3605" i="12"/>
  <c r="T3605" i="12" s="1"/>
  <c r="AB3605" i="12" s="1"/>
  <c r="S3551" i="12"/>
  <c r="T3551" i="12" s="1"/>
  <c r="AB3551" i="12" s="1"/>
  <c r="S3564" i="12"/>
  <c r="T3564" i="12" s="1"/>
  <c r="AB3564" i="12" s="1"/>
  <c r="S3642" i="12"/>
  <c r="T3642" i="12" s="1"/>
  <c r="AB3642" i="12" s="1"/>
  <c r="S3361" i="12"/>
  <c r="T3361" i="12" s="1"/>
  <c r="AB3361" i="12" s="1"/>
  <c r="S3578" i="12"/>
  <c r="T3578" i="12" s="1"/>
  <c r="AB3578" i="12" s="1"/>
  <c r="S3573" i="12"/>
  <c r="T3573" i="12" s="1"/>
  <c r="AB3573" i="12" s="1"/>
  <c r="S3387" i="12"/>
  <c r="T3387" i="12" s="1"/>
  <c r="AB3387" i="12" s="1"/>
  <c r="S3499" i="12"/>
  <c r="T3499" i="12" s="1"/>
  <c r="AB3499" i="12" s="1"/>
  <c r="S3359" i="12"/>
  <c r="T3359" i="12" s="1"/>
  <c r="AB3359" i="12" s="1"/>
  <c r="S3630" i="12"/>
  <c r="T3630" i="12" s="1"/>
  <c r="AB3630" i="12" s="1"/>
  <c r="S3764" i="12"/>
  <c r="T3764" i="12" s="1"/>
  <c r="AB3764" i="12" s="1"/>
  <c r="S3470" i="12"/>
  <c r="T3470" i="12" s="1"/>
  <c r="AB3470" i="12" s="1"/>
  <c r="S3759" i="12"/>
  <c r="T3759" i="12" s="1"/>
  <c r="AB3759" i="12" s="1"/>
  <c r="S3797" i="12"/>
  <c r="T3797" i="12" s="1"/>
  <c r="AB3797" i="12" s="1"/>
  <c r="S3694" i="12"/>
  <c r="T3694" i="12" s="1"/>
  <c r="AB3694" i="12" s="1"/>
  <c r="S3831" i="12"/>
  <c r="T3831" i="12" s="1"/>
  <c r="AB3831" i="12" s="1"/>
  <c r="S3695" i="12"/>
  <c r="T3695" i="12" s="1"/>
  <c r="AB3695" i="12" s="1"/>
  <c r="S3863" i="12"/>
  <c r="T3863" i="12" s="1"/>
  <c r="AB3863" i="12" s="1"/>
  <c r="S3815" i="12"/>
  <c r="T3815" i="12" s="1"/>
  <c r="AB3815" i="12" s="1"/>
  <c r="S3740" i="12"/>
  <c r="T3740" i="12" s="1"/>
  <c r="AB3740" i="12" s="1"/>
  <c r="S3853" i="12"/>
  <c r="T3853" i="12" s="1"/>
  <c r="AB3853" i="12" s="1"/>
  <c r="S3855" i="12"/>
  <c r="T3855" i="12" s="1"/>
  <c r="AB3855" i="12" s="1"/>
  <c r="S3660" i="12"/>
  <c r="T3660" i="12" s="1"/>
  <c r="AB3660" i="12" s="1"/>
  <c r="S3701" i="12"/>
  <c r="T3701" i="12" s="1"/>
  <c r="AB3701" i="12" s="1"/>
  <c r="S3708" i="12"/>
  <c r="T3708" i="12" s="1"/>
  <c r="AB3708" i="12" s="1"/>
  <c r="S3794" i="12"/>
  <c r="T3794" i="12" s="1"/>
  <c r="AB3794" i="12" s="1"/>
  <c r="S3882" i="12"/>
  <c r="T3882" i="12" s="1"/>
  <c r="AB3882" i="12" s="1"/>
  <c r="S3732" i="12"/>
  <c r="T3732" i="12" s="1"/>
  <c r="AB3732" i="12" s="1"/>
  <c r="S3910" i="12"/>
  <c r="T3910" i="12" s="1"/>
  <c r="AB3910" i="12" s="1"/>
  <c r="S3908" i="12"/>
  <c r="T3908" i="12" s="1"/>
  <c r="AB3908" i="12" s="1"/>
  <c r="S3934" i="12"/>
  <c r="T3934" i="12" s="1"/>
  <c r="AB3934" i="12" s="1"/>
  <c r="Z631" i="12"/>
  <c r="AA631" i="12"/>
  <c r="Z753" i="12"/>
  <c r="AA753" i="12"/>
  <c r="Z360" i="12"/>
  <c r="AA360" i="12"/>
  <c r="Z543" i="12"/>
  <c r="AA543" i="12"/>
  <c r="Z567" i="12"/>
  <c r="AA567" i="12"/>
  <c r="Z430" i="12"/>
  <c r="AA430" i="12"/>
  <c r="Z476" i="12"/>
  <c r="AA476" i="12"/>
  <c r="AA837" i="12"/>
  <c r="Z837" i="12"/>
  <c r="Z450" i="12"/>
  <c r="AA450" i="12"/>
  <c r="AA349" i="12"/>
  <c r="Z349" i="12"/>
  <c r="AA440" i="12"/>
  <c r="Z440" i="12"/>
  <c r="Z741" i="12"/>
  <c r="AA741" i="12"/>
  <c r="Z610" i="12"/>
  <c r="AA610" i="12"/>
  <c r="AA688" i="12"/>
  <c r="Z688" i="12"/>
  <c r="AA595" i="12"/>
  <c r="Z595" i="12"/>
  <c r="AA979" i="12"/>
  <c r="Z979" i="12"/>
  <c r="Z527" i="12"/>
  <c r="AA527" i="12"/>
  <c r="Z774" i="12"/>
  <c r="AA774" i="12"/>
  <c r="Z865" i="12"/>
  <c r="AA865" i="12"/>
  <c r="Z570" i="12"/>
  <c r="AA570" i="12"/>
  <c r="Z698" i="12"/>
  <c r="AA698" i="12"/>
  <c r="AA549" i="12"/>
  <c r="Z549" i="12"/>
  <c r="AA807" i="12"/>
  <c r="Z807" i="12"/>
  <c r="Z856" i="12"/>
  <c r="AA856" i="12"/>
  <c r="AA965" i="12"/>
  <c r="Z965" i="12"/>
  <c r="AA809" i="12"/>
  <c r="Z809" i="12"/>
  <c r="Z1045" i="12"/>
  <c r="AA1045" i="12"/>
  <c r="Z1074" i="12"/>
  <c r="AA1074" i="12"/>
  <c r="Z1138" i="12"/>
  <c r="AA1138" i="12"/>
  <c r="AA1158" i="12"/>
  <c r="Z1158" i="12"/>
  <c r="Z977" i="12"/>
  <c r="AA977" i="12"/>
  <c r="Z1008" i="12"/>
  <c r="AA1008" i="12"/>
  <c r="Z920" i="12"/>
  <c r="AA920" i="12"/>
  <c r="AA869" i="12"/>
  <c r="Z869" i="12"/>
  <c r="AA934" i="12"/>
  <c r="Z934" i="12"/>
  <c r="Z1328" i="12"/>
  <c r="AA1328" i="12"/>
  <c r="Z1086" i="12"/>
  <c r="AA1086" i="12"/>
  <c r="Z1032" i="12"/>
  <c r="AA1032" i="12"/>
  <c r="Z1294" i="12"/>
  <c r="AA1294" i="12"/>
  <c r="Z1157" i="12"/>
  <c r="AA1157" i="12"/>
  <c r="Z1022" i="12"/>
  <c r="AA1022" i="12"/>
  <c r="AA1085" i="12"/>
  <c r="Z1085" i="12"/>
  <c r="Z1169" i="12"/>
  <c r="AA1169" i="12"/>
  <c r="Z1072" i="12"/>
  <c r="AA1072" i="12"/>
  <c r="Z1268" i="12"/>
  <c r="AA1268" i="12"/>
  <c r="AA1348" i="12"/>
  <c r="Z1348" i="12"/>
  <c r="AA1018" i="12"/>
  <c r="Z1018" i="12"/>
  <c r="Z1215" i="12"/>
  <c r="AA1215" i="12"/>
  <c r="AA1216" i="12"/>
  <c r="Z1216" i="12"/>
  <c r="AA1048" i="12"/>
  <c r="Z1048" i="12"/>
  <c r="Z1555" i="12"/>
  <c r="AA1555" i="12"/>
  <c r="AA1442" i="12"/>
  <c r="Z1442" i="12"/>
  <c r="AA1296" i="12"/>
  <c r="Z1296" i="12"/>
  <c r="AA1276" i="12"/>
  <c r="Z1276" i="12"/>
  <c r="Z1459" i="12"/>
  <c r="AA1459" i="12"/>
  <c r="Z1096" i="12"/>
  <c r="AA1096" i="12"/>
  <c r="Z1262" i="12"/>
  <c r="AA1262" i="12"/>
  <c r="AA1531" i="12"/>
  <c r="Z1531" i="12"/>
  <c r="Z1299" i="12"/>
  <c r="AA1299" i="12"/>
  <c r="AA1263" i="12"/>
  <c r="Z1263" i="12"/>
  <c r="Z1501" i="12"/>
  <c r="AA1501" i="12"/>
  <c r="AA1578" i="12"/>
  <c r="Z1578" i="12"/>
  <c r="Z1444" i="12"/>
  <c r="AA1444" i="12"/>
  <c r="Z1547" i="12"/>
  <c r="AA1547" i="12"/>
  <c r="Z1553" i="12"/>
  <c r="AA1553" i="12"/>
  <c r="AA1506" i="12"/>
  <c r="Z1506" i="12"/>
  <c r="AA1551" i="12"/>
  <c r="Z1551" i="12"/>
  <c r="Z1384" i="12"/>
  <c r="AA1384" i="12"/>
  <c r="Z1544" i="12"/>
  <c r="AA1544" i="12"/>
  <c r="Z1519" i="12"/>
  <c r="AA1519" i="12"/>
  <c r="Z1671" i="12"/>
  <c r="AA1671" i="12"/>
  <c r="Z1637" i="12"/>
  <c r="AA1637" i="12"/>
  <c r="Z1529" i="12"/>
  <c r="AA1529" i="12"/>
  <c r="Z1626" i="12"/>
  <c r="AA1626" i="12"/>
  <c r="AA1635" i="12"/>
  <c r="Z1635" i="12"/>
  <c r="Z1725" i="12"/>
  <c r="AA1725" i="12"/>
  <c r="Z1864" i="12"/>
  <c r="AA1864" i="12"/>
  <c r="Z1784" i="12"/>
  <c r="AA1784" i="12"/>
  <c r="AA1865" i="12"/>
  <c r="Z1865" i="12"/>
  <c r="Z1766" i="12"/>
  <c r="AA1766" i="12"/>
  <c r="AA1900" i="12"/>
  <c r="Z1900" i="12"/>
  <c r="AA1897" i="12"/>
  <c r="Z1897" i="12"/>
  <c r="AA1826" i="12"/>
  <c r="Z1826" i="12"/>
  <c r="Z1694" i="12"/>
  <c r="AA1694" i="12"/>
  <c r="AA1898" i="12"/>
  <c r="Z1898" i="12"/>
  <c r="Z1720" i="12"/>
  <c r="AA1720" i="12"/>
  <c r="AA1851" i="12"/>
  <c r="Z1851" i="12"/>
  <c r="Z1704" i="12"/>
  <c r="AA1704" i="12"/>
  <c r="AA2058" i="12"/>
  <c r="Z2058" i="12"/>
  <c r="AA1997" i="12"/>
  <c r="Z1997" i="12"/>
  <c r="Z1748" i="12"/>
  <c r="AA1748" i="12"/>
  <c r="AA1777" i="12"/>
  <c r="Z1777" i="12"/>
  <c r="AA1875" i="12"/>
  <c r="Z1875" i="12"/>
  <c r="AA2044" i="12"/>
  <c r="Z2044" i="12"/>
  <c r="AA2018" i="12"/>
  <c r="Z2018" i="12"/>
  <c r="AA1975" i="12"/>
  <c r="Z1975" i="12"/>
  <c r="AA2046" i="12"/>
  <c r="Z2046" i="12"/>
  <c r="Z1929" i="12"/>
  <c r="AA1929" i="12"/>
  <c r="Z2007" i="12"/>
  <c r="AA2007" i="12"/>
  <c r="Z2064" i="12"/>
  <c r="AA2064" i="12"/>
  <c r="AA2274" i="12"/>
  <c r="Z2274" i="12"/>
  <c r="AA2075" i="12"/>
  <c r="Z2075" i="12"/>
  <c r="AA2278" i="12"/>
  <c r="Z2278" i="12"/>
  <c r="Z2080" i="12"/>
  <c r="AA2080" i="12"/>
  <c r="Z2166" i="12"/>
  <c r="AA2166" i="12"/>
  <c r="Z2010" i="12"/>
  <c r="AA2010" i="12"/>
  <c r="Z2303" i="12"/>
  <c r="AA2303" i="12"/>
  <c r="Z2235" i="12"/>
  <c r="AA2235" i="12"/>
  <c r="AA2196" i="12"/>
  <c r="Z2196" i="12"/>
  <c r="Z2241" i="12"/>
  <c r="AA2241" i="12"/>
  <c r="AA2217" i="12"/>
  <c r="Z2217" i="12"/>
  <c r="Z2342" i="12"/>
  <c r="AA2342" i="12"/>
  <c r="Z2208" i="12"/>
  <c r="AA2208" i="12"/>
  <c r="AA2339" i="12"/>
  <c r="Z2339" i="12"/>
  <c r="Z2359" i="12"/>
  <c r="AA2359" i="12"/>
  <c r="Z2395" i="12"/>
  <c r="AA2395" i="12"/>
  <c r="AA2246" i="12"/>
  <c r="Z2246" i="12"/>
  <c r="Z2379" i="12"/>
  <c r="AA2379" i="12"/>
  <c r="Z2363" i="12"/>
  <c r="AA2363" i="12"/>
  <c r="AA2316" i="12"/>
  <c r="Z2316" i="12"/>
  <c r="AA2489" i="12"/>
  <c r="Z2489" i="12"/>
  <c r="AA2471" i="12"/>
  <c r="Z2471" i="12"/>
  <c r="Z2499" i="12"/>
  <c r="AA2499" i="12"/>
  <c r="Z2503" i="12"/>
  <c r="AA2503" i="12"/>
  <c r="AA2312" i="12"/>
  <c r="Z2312" i="12"/>
  <c r="Z2447" i="12"/>
  <c r="AA2447" i="12"/>
  <c r="AA2529" i="12"/>
  <c r="Z2529" i="12"/>
  <c r="Z2475" i="12"/>
  <c r="AA2475" i="12"/>
  <c r="Z2404" i="12"/>
  <c r="AA2404" i="12"/>
  <c r="Z2607" i="12"/>
  <c r="AA2607" i="12"/>
  <c r="Z2534" i="12"/>
  <c r="AA2534" i="12"/>
  <c r="AA2549" i="12"/>
  <c r="Z2549" i="12"/>
  <c r="AA2546" i="12"/>
  <c r="Z2546" i="12"/>
  <c r="Z2526" i="12"/>
  <c r="AA2526" i="12"/>
  <c r="AA2566" i="12"/>
  <c r="Z2566" i="12"/>
  <c r="Z2750" i="12"/>
  <c r="AA2750" i="12"/>
  <c r="Z2660" i="12"/>
  <c r="AA2660" i="12"/>
  <c r="Z2645" i="12"/>
  <c r="AA2645" i="12"/>
  <c r="Z2568" i="12"/>
  <c r="AA2568" i="12"/>
  <c r="Z2740" i="12"/>
  <c r="AA2740" i="12"/>
  <c r="Z2706" i="12"/>
  <c r="AA2706" i="12"/>
  <c r="AA2715" i="12"/>
  <c r="Z2715" i="12"/>
  <c r="Z2781" i="12"/>
  <c r="AA2781" i="12"/>
  <c r="AA2836" i="12"/>
  <c r="Z2836" i="12"/>
  <c r="Z2828" i="12"/>
  <c r="AA2828" i="12"/>
  <c r="Z2787" i="12"/>
  <c r="AA2787" i="12"/>
  <c r="AA2864" i="12"/>
  <c r="Z2864" i="12"/>
  <c r="Z2816" i="12"/>
  <c r="AA2816" i="12"/>
  <c r="AA2991" i="12"/>
  <c r="Z2991" i="12"/>
  <c r="AA3112" i="12"/>
  <c r="Z3112" i="12"/>
  <c r="Z3030" i="12"/>
  <c r="AA3030" i="12"/>
  <c r="AA2870" i="12"/>
  <c r="Z2870" i="12"/>
  <c r="Z2819" i="12"/>
  <c r="AA2819" i="12"/>
  <c r="Z3003" i="12"/>
  <c r="AA3003" i="12"/>
  <c r="AA3115" i="12"/>
  <c r="Z3115" i="12"/>
  <c r="Z3027" i="12"/>
  <c r="AA3027" i="12"/>
  <c r="AA3014" i="12"/>
  <c r="Z3014" i="12"/>
  <c r="Z2974" i="12"/>
  <c r="AA2974" i="12"/>
  <c r="Z2881" i="12"/>
  <c r="AA2881" i="12"/>
  <c r="AA3002" i="12"/>
  <c r="Z3002" i="12"/>
  <c r="AA2980" i="12"/>
  <c r="Z2980" i="12"/>
  <c r="AA3044" i="12"/>
  <c r="Z3044" i="12"/>
  <c r="AA3010" i="12"/>
  <c r="Z3010" i="12"/>
  <c r="AA3176" i="12"/>
  <c r="Z3176" i="12"/>
  <c r="AA3103" i="12"/>
  <c r="Z3103" i="12"/>
  <c r="Z3055" i="12"/>
  <c r="AA3055" i="12"/>
  <c r="AA3053" i="12"/>
  <c r="Z3053" i="12"/>
  <c r="AA2940" i="12"/>
  <c r="Z2940" i="12"/>
  <c r="AA3207" i="12"/>
  <c r="Z3207" i="12"/>
  <c r="Z3214" i="12"/>
  <c r="AA3214" i="12"/>
  <c r="Z3311" i="12"/>
  <c r="AA3311" i="12"/>
  <c r="Z3253" i="12"/>
  <c r="AA3253" i="12"/>
  <c r="AA3166" i="12"/>
  <c r="Z3166" i="12"/>
  <c r="AA3211" i="12"/>
  <c r="Z3211" i="12"/>
  <c r="AA3201" i="12"/>
  <c r="Z3201" i="12"/>
  <c r="Z3287" i="12"/>
  <c r="AA3287" i="12"/>
  <c r="Z3361" i="12"/>
  <c r="AA3361" i="12"/>
  <c r="Z3370" i="12"/>
  <c r="AA3370" i="12"/>
  <c r="Z3344" i="12"/>
  <c r="AA3344" i="12"/>
  <c r="AA3296" i="12"/>
  <c r="Z3296" i="12"/>
  <c r="Z3227" i="12"/>
  <c r="AA3227" i="12"/>
  <c r="Z3563" i="12"/>
  <c r="AA3563" i="12"/>
  <c r="Z3545" i="12"/>
  <c r="AA3545" i="12"/>
  <c r="AA3632" i="12"/>
  <c r="Z3632" i="12"/>
  <c r="Z3474" i="12"/>
  <c r="AA3474" i="12"/>
  <c r="Z3481" i="12"/>
  <c r="AA3481" i="12"/>
  <c r="AA3611" i="12"/>
  <c r="Z3611" i="12"/>
  <c r="AA3480" i="12"/>
  <c r="Z3480" i="12"/>
  <c r="AA3384" i="12"/>
  <c r="Z3384" i="12"/>
  <c r="Z3581" i="12"/>
  <c r="AA3581" i="12"/>
  <c r="Z3457" i="12"/>
  <c r="AA3457" i="12"/>
  <c r="Z3561" i="12"/>
  <c r="AA3561" i="12"/>
  <c r="Z3637" i="12"/>
  <c r="AA3637" i="12"/>
  <c r="AA3619" i="12"/>
  <c r="Z3619" i="12"/>
  <c r="AA3656" i="12"/>
  <c r="Z3656" i="12"/>
  <c r="AA3373" i="12"/>
  <c r="Z3373" i="12"/>
  <c r="AA3624" i="12"/>
  <c r="Z3624" i="12"/>
  <c r="AA3778" i="12"/>
  <c r="Z3778" i="12"/>
  <c r="AA3659" i="12"/>
  <c r="Z3659" i="12"/>
  <c r="AA3738" i="12"/>
  <c r="Z3738" i="12"/>
  <c r="AA3792" i="12"/>
  <c r="Z3792" i="12"/>
  <c r="Z3642" i="12"/>
  <c r="AA3642" i="12"/>
  <c r="AA3655" i="12"/>
  <c r="Z3655" i="12"/>
  <c r="Z3714" i="12"/>
  <c r="AA3714" i="12"/>
  <c r="AA3839" i="12"/>
  <c r="Z3839" i="12"/>
  <c r="Z3745" i="12"/>
  <c r="AA3745" i="12"/>
  <c r="Z3873" i="12"/>
  <c r="AA3873" i="12"/>
  <c r="Z3731" i="12"/>
  <c r="AA3731" i="12"/>
  <c r="Z3756" i="12"/>
  <c r="AA3756" i="12"/>
  <c r="AA3775" i="12"/>
  <c r="Z3775" i="12"/>
  <c r="Z3599" i="12"/>
  <c r="AA3599" i="12"/>
  <c r="Z3737" i="12"/>
  <c r="AA3737" i="12"/>
  <c r="AA3863" i="12"/>
  <c r="Z3863" i="12"/>
  <c r="Z3905" i="12"/>
  <c r="AA3905" i="12"/>
  <c r="AA3933" i="12"/>
  <c r="Z3933" i="12"/>
  <c r="Z3893" i="12"/>
  <c r="AA3893" i="12"/>
  <c r="AC483" i="12"/>
  <c r="AD483" i="12" s="1"/>
  <c r="AC183" i="12"/>
  <c r="AD183" i="12" s="1"/>
  <c r="Z379" i="12"/>
  <c r="AA379" i="12"/>
  <c r="AC230" i="12"/>
  <c r="AD230" i="12" s="1"/>
  <c r="AA256" i="12"/>
  <c r="Z256" i="12"/>
  <c r="AC569" i="12"/>
  <c r="AD569" i="12" s="1"/>
  <c r="AC508" i="12"/>
  <c r="AD508" i="12" s="1"/>
  <c r="AC495" i="12"/>
  <c r="AD495" i="12" s="1"/>
  <c r="AC452" i="12"/>
  <c r="AD452" i="12" s="1"/>
  <c r="AC682" i="12"/>
  <c r="AD682" i="12" s="1"/>
  <c r="AC315" i="12"/>
  <c r="AD315" i="12" s="1"/>
  <c r="AC426" i="12"/>
  <c r="AD426" i="12" s="1"/>
  <c r="AC551" i="12"/>
  <c r="AD551" i="12" s="1"/>
  <c r="AC314" i="12"/>
  <c r="AD314" i="12" s="1"/>
  <c r="AC567" i="12"/>
  <c r="AD567" i="12" s="1"/>
  <c r="AC653" i="12"/>
  <c r="AD653" i="12" s="1"/>
  <c r="AC561" i="12"/>
  <c r="AD561" i="12" s="1"/>
  <c r="AC604" i="12"/>
  <c r="AD604" i="12" s="1"/>
  <c r="AC497" i="12"/>
  <c r="AD497" i="12" s="1"/>
  <c r="AC631" i="12"/>
  <c r="AD631" i="12" s="1"/>
  <c r="AC504" i="12"/>
  <c r="AD504" i="12" s="1"/>
  <c r="AC667" i="12"/>
  <c r="AD667" i="12" s="1"/>
  <c r="AC574" i="12"/>
  <c r="AD574" i="12" s="1"/>
  <c r="AC502" i="12"/>
  <c r="AD502" i="12" s="1"/>
  <c r="AC734" i="12"/>
  <c r="AD734" i="12" s="1"/>
  <c r="AC718" i="12"/>
  <c r="AD718" i="12" s="1"/>
  <c r="AC827" i="12"/>
  <c r="AD827" i="12" s="1"/>
  <c r="AC1018" i="12"/>
  <c r="AD1018" i="12" s="1"/>
  <c r="AC605" i="12"/>
  <c r="AD605" i="12" s="1"/>
  <c r="AC735" i="12"/>
  <c r="AD735" i="12" s="1"/>
  <c r="AC849" i="12"/>
  <c r="AD849" i="12" s="1"/>
  <c r="AC938" i="12"/>
  <c r="AD938" i="12" s="1"/>
  <c r="AC816" i="12"/>
  <c r="AD816" i="12" s="1"/>
  <c r="AC874" i="12"/>
  <c r="AD874" i="12" s="1"/>
  <c r="AC959" i="12"/>
  <c r="AD959" i="12" s="1"/>
  <c r="AC1147" i="12"/>
  <c r="AD1147" i="12" s="1"/>
  <c r="AC1128" i="12"/>
  <c r="AD1128" i="12" s="1"/>
  <c r="AC1198" i="12"/>
  <c r="AD1198" i="12" s="1"/>
  <c r="AC1017" i="12"/>
  <c r="AD1017" i="12" s="1"/>
  <c r="AC1060" i="12"/>
  <c r="AD1060" i="12" s="1"/>
  <c r="AC1058" i="12"/>
  <c r="AD1058" i="12" s="1"/>
  <c r="AC940" i="12"/>
  <c r="AD940" i="12" s="1"/>
  <c r="AC921" i="12"/>
  <c r="AD921" i="12" s="1"/>
  <c r="AC861" i="12"/>
  <c r="AD861" i="12" s="1"/>
  <c r="AC951" i="12"/>
  <c r="AD951" i="12" s="1"/>
  <c r="AC1047" i="12"/>
  <c r="AD1047" i="12" s="1"/>
  <c r="AC1349" i="12"/>
  <c r="AD1349" i="12" s="1"/>
  <c r="AC1376" i="12"/>
  <c r="AD1376" i="12" s="1"/>
  <c r="AC1320" i="12"/>
  <c r="AD1320" i="12" s="1"/>
  <c r="AC1241" i="12"/>
  <c r="AD1241" i="12" s="1"/>
  <c r="AC1276" i="12"/>
  <c r="AD1276" i="12" s="1"/>
  <c r="AC1201" i="12"/>
  <c r="AD1201" i="12" s="1"/>
  <c r="AC1325" i="12"/>
  <c r="AD1325" i="12" s="1"/>
  <c r="AC1163" i="12"/>
  <c r="AD1163" i="12" s="1"/>
  <c r="AC1352" i="12"/>
  <c r="AD1352" i="12" s="1"/>
  <c r="AC1314" i="12"/>
  <c r="AD1314" i="12" s="1"/>
  <c r="AC1484" i="12"/>
  <c r="AD1484" i="12" s="1"/>
  <c r="AC1532" i="12"/>
  <c r="AD1532" i="12" s="1"/>
  <c r="AC1383" i="12"/>
  <c r="AD1383" i="12" s="1"/>
  <c r="AC1446" i="12"/>
  <c r="AD1446" i="12" s="1"/>
  <c r="AC1264" i="12"/>
  <c r="AD1264" i="12" s="1"/>
  <c r="AC1557" i="12"/>
  <c r="AD1557" i="12" s="1"/>
  <c r="AC1550" i="12"/>
  <c r="AD1550" i="12" s="1"/>
  <c r="AC1266" i="12"/>
  <c r="AD1266" i="12" s="1"/>
  <c r="AC1574" i="12"/>
  <c r="AD1574" i="12" s="1"/>
  <c r="AC1622" i="12"/>
  <c r="AD1622" i="12" s="1"/>
  <c r="AC1659" i="12"/>
  <c r="AD1659" i="12" s="1"/>
  <c r="AC1654" i="12"/>
  <c r="AD1654" i="12" s="1"/>
  <c r="AC1607" i="12"/>
  <c r="AD1607" i="12" s="1"/>
  <c r="AC1696" i="12"/>
  <c r="AD1696" i="12" s="1"/>
  <c r="AC1420" i="12"/>
  <c r="AD1420" i="12" s="1"/>
  <c r="AC1542" i="12"/>
  <c r="AD1542" i="12" s="1"/>
  <c r="AC1567" i="12"/>
  <c r="AD1567" i="12" s="1"/>
  <c r="AC1652" i="12"/>
  <c r="AD1652" i="12" s="1"/>
  <c r="AC1646" i="12"/>
  <c r="AD1646" i="12" s="1"/>
  <c r="AC1870" i="12"/>
  <c r="AD1870" i="12" s="1"/>
  <c r="AC1754" i="12"/>
  <c r="AD1754" i="12" s="1"/>
  <c r="AC1720" i="12"/>
  <c r="AD1720" i="12" s="1"/>
  <c r="AC1750" i="12"/>
  <c r="AD1750" i="12" s="1"/>
  <c r="AC1841" i="12"/>
  <c r="AD1841" i="12" s="1"/>
  <c r="AC1793" i="12"/>
  <c r="AD1793" i="12" s="1"/>
  <c r="AC1972" i="12"/>
  <c r="AD1972" i="12" s="1"/>
  <c r="AC1890" i="12"/>
  <c r="AD1890" i="12" s="1"/>
  <c r="AC2001" i="12"/>
  <c r="AD2001" i="12" s="1"/>
  <c r="AC1945" i="12"/>
  <c r="AD1945" i="12" s="1"/>
  <c r="AC2111" i="12"/>
  <c r="AD2111" i="12" s="1"/>
  <c r="AC1967" i="12"/>
  <c r="AD1967" i="12" s="1"/>
  <c r="AC2047" i="12"/>
  <c r="AD2047" i="12" s="1"/>
  <c r="AC2032" i="12"/>
  <c r="AD2032" i="12" s="1"/>
  <c r="AC2010" i="12"/>
  <c r="AD2010" i="12" s="1"/>
  <c r="AC2127" i="12"/>
  <c r="AD2127" i="12" s="1"/>
  <c r="AC2116" i="12"/>
  <c r="AD2116" i="12" s="1"/>
  <c r="AC2175" i="12"/>
  <c r="AD2175" i="12" s="1"/>
  <c r="AC2282" i="12"/>
  <c r="AD2282" i="12" s="1"/>
  <c r="AC2242" i="12"/>
  <c r="AD2242" i="12" s="1"/>
  <c r="AC2349" i="12"/>
  <c r="AD2349" i="12" s="1"/>
  <c r="AC2300" i="12"/>
  <c r="AD2300" i="12" s="1"/>
  <c r="AC2296" i="12"/>
  <c r="AD2296" i="12" s="1"/>
  <c r="AC2396" i="12"/>
  <c r="AD2396" i="12" s="1"/>
  <c r="AC2303" i="12"/>
  <c r="AD2303" i="12" s="1"/>
  <c r="AC2492" i="12"/>
  <c r="AD2492" i="12" s="1"/>
  <c r="AC2500" i="12"/>
  <c r="AD2500" i="12" s="1"/>
  <c r="AC2514" i="12"/>
  <c r="AD2514" i="12" s="1"/>
  <c r="AC2493" i="12"/>
  <c r="AD2493" i="12" s="1"/>
  <c r="AC2433" i="12"/>
  <c r="AD2433" i="12" s="1"/>
  <c r="AC2489" i="12"/>
  <c r="AD2489" i="12" s="1"/>
  <c r="AC2529" i="12"/>
  <c r="AD2529" i="12" s="1"/>
  <c r="AC2544" i="12"/>
  <c r="AD2544" i="12" s="1"/>
  <c r="AC2548" i="12"/>
  <c r="AD2548" i="12" s="1"/>
  <c r="AC2619" i="12"/>
  <c r="AD2619" i="12" s="1"/>
  <c r="AC2561" i="12"/>
  <c r="AD2561" i="12" s="1"/>
  <c r="AC2754" i="12"/>
  <c r="AD2754" i="12" s="1"/>
  <c r="AC2698" i="12"/>
  <c r="AD2698" i="12" s="1"/>
  <c r="AC2670" i="12"/>
  <c r="AD2670" i="12" s="1"/>
  <c r="AC2751" i="12"/>
  <c r="AD2751" i="12" s="1"/>
  <c r="AC2713" i="12"/>
  <c r="AD2713" i="12" s="1"/>
  <c r="AC2859" i="12"/>
  <c r="AD2859" i="12" s="1"/>
  <c r="AC2876" i="12"/>
  <c r="AD2876" i="12" s="1"/>
  <c r="AC2873" i="12"/>
  <c r="AD2873" i="12" s="1"/>
  <c r="AC2812" i="12"/>
  <c r="AD2812" i="12" s="1"/>
  <c r="AC2835" i="12"/>
  <c r="AD2835" i="12" s="1"/>
  <c r="AC3006" i="12"/>
  <c r="AD3006" i="12" s="1"/>
  <c r="AC2928" i="12"/>
  <c r="AD2928" i="12" s="1"/>
  <c r="AC3080" i="12"/>
  <c r="AD3080" i="12" s="1"/>
  <c r="AC2985" i="12"/>
  <c r="AD2985" i="12" s="1"/>
  <c r="AC3081" i="12"/>
  <c r="AD3081" i="12" s="1"/>
  <c r="AC3023" i="12"/>
  <c r="AD3023" i="12" s="1"/>
  <c r="AC3030" i="12"/>
  <c r="AD3030" i="12" s="1"/>
  <c r="AC3154" i="12"/>
  <c r="AD3154" i="12" s="1"/>
  <c r="AC3198" i="12"/>
  <c r="AD3198" i="12" s="1"/>
  <c r="AC3358" i="12"/>
  <c r="AD3358" i="12" s="1"/>
  <c r="AC3374" i="12"/>
  <c r="AD3374" i="12" s="1"/>
  <c r="AC3310" i="12"/>
  <c r="AD3310" i="12" s="1"/>
  <c r="AC3217" i="12"/>
  <c r="AD3217" i="12" s="1"/>
  <c r="AC3231" i="12"/>
  <c r="AD3231" i="12" s="1"/>
  <c r="AC3254" i="12"/>
  <c r="AD3254" i="12" s="1"/>
  <c r="AC3193" i="12"/>
  <c r="AD3193" i="12" s="1"/>
  <c r="AC3224" i="12"/>
  <c r="AD3224" i="12" s="1"/>
  <c r="AC3568" i="12"/>
  <c r="AD3568" i="12" s="1"/>
  <c r="AC3439" i="12"/>
  <c r="AD3439" i="12" s="1"/>
  <c r="AC3620" i="12"/>
  <c r="AD3620" i="12" s="1"/>
  <c r="AC3584" i="12"/>
  <c r="AD3584" i="12" s="1"/>
  <c r="AC3542" i="12"/>
  <c r="AD3542" i="12" s="1"/>
  <c r="AC3388" i="12"/>
  <c r="AD3388" i="12" s="1"/>
  <c r="AC3595" i="12"/>
  <c r="AD3595" i="12" s="1"/>
  <c r="AC3680" i="12"/>
  <c r="AD3680" i="12" s="1"/>
  <c r="AC160" i="12"/>
  <c r="AD160" i="12" s="1"/>
  <c r="AA188" i="12"/>
  <c r="Z188" i="12"/>
  <c r="AA431" i="12"/>
  <c r="Z431" i="12"/>
  <c r="AA274" i="12"/>
  <c r="Z274" i="12"/>
  <c r="AC246" i="12"/>
  <c r="AD246" i="12" s="1"/>
  <c r="AA193" i="12"/>
  <c r="Z193" i="12"/>
  <c r="AC412" i="12"/>
  <c r="AD412" i="12" s="1"/>
  <c r="AA239" i="12"/>
  <c r="Z239" i="12"/>
  <c r="Z201" i="12"/>
  <c r="AA201" i="12"/>
  <c r="AC278" i="12"/>
  <c r="AD278" i="12" s="1"/>
  <c r="AC203" i="12"/>
  <c r="AD203" i="12" s="1"/>
  <c r="AC476" i="12"/>
  <c r="AD476" i="12" s="1"/>
  <c r="S3312" i="12"/>
  <c r="T3312" i="12" s="1"/>
  <c r="AB3312" i="12" s="1"/>
  <c r="S3287" i="12"/>
  <c r="T3287" i="12" s="1"/>
  <c r="AB3287" i="12" s="1"/>
  <c r="S3204" i="12"/>
  <c r="T3204" i="12" s="1"/>
  <c r="AB3204" i="12" s="1"/>
  <c r="S3156" i="12"/>
  <c r="T3156" i="12" s="1"/>
  <c r="AB3156" i="12" s="1"/>
  <c r="S3281" i="12"/>
  <c r="T3281" i="12" s="1"/>
  <c r="AB3281" i="12" s="1"/>
  <c r="S3257" i="12"/>
  <c r="T3257" i="12" s="1"/>
  <c r="AB3257" i="12" s="1"/>
  <c r="S3187" i="12"/>
  <c r="T3187" i="12" s="1"/>
  <c r="AB3187" i="12" s="1"/>
  <c r="S3186" i="12"/>
  <c r="T3186" i="12" s="1"/>
  <c r="AB3186" i="12" s="1"/>
  <c r="S3326" i="12"/>
  <c r="T3326" i="12" s="1"/>
  <c r="AB3326" i="12" s="1"/>
  <c r="S3442" i="12"/>
  <c r="T3442" i="12" s="1"/>
  <c r="AB3442" i="12" s="1"/>
  <c r="S3614" i="12"/>
  <c r="T3614" i="12" s="1"/>
  <c r="AB3614" i="12" s="1"/>
  <c r="S3286" i="12"/>
  <c r="T3286" i="12" s="1"/>
  <c r="AB3286" i="12" s="1"/>
  <c r="S3561" i="12"/>
  <c r="T3561" i="12" s="1"/>
  <c r="AB3561" i="12" s="1"/>
  <c r="S3636" i="12"/>
  <c r="T3636" i="12" s="1"/>
  <c r="AB3636" i="12" s="1"/>
  <c r="S3484" i="12"/>
  <c r="T3484" i="12" s="1"/>
  <c r="AB3484" i="12" s="1"/>
  <c r="S3602" i="12"/>
  <c r="T3602" i="12" s="1"/>
  <c r="AB3602" i="12" s="1"/>
  <c r="S3632" i="12"/>
  <c r="T3632" i="12" s="1"/>
  <c r="AB3632" i="12" s="1"/>
  <c r="S3438" i="12"/>
  <c r="T3438" i="12" s="1"/>
  <c r="AB3438" i="12" s="1"/>
  <c r="S3480" i="12"/>
  <c r="T3480" i="12" s="1"/>
  <c r="AB3480" i="12" s="1"/>
  <c r="S3543" i="12"/>
  <c r="T3543" i="12" s="1"/>
  <c r="AB3543" i="12" s="1"/>
  <c r="S3402" i="12"/>
  <c r="T3402" i="12" s="1"/>
  <c r="AB3402" i="12" s="1"/>
  <c r="S3463" i="12"/>
  <c r="T3463" i="12" s="1"/>
  <c r="AB3463" i="12" s="1"/>
  <c r="S3412" i="12"/>
  <c r="T3412" i="12" s="1"/>
  <c r="AB3412" i="12" s="1"/>
  <c r="S3631" i="12"/>
  <c r="T3631" i="12" s="1"/>
  <c r="AB3631" i="12" s="1"/>
  <c r="S3598" i="12"/>
  <c r="T3598" i="12" s="1"/>
  <c r="AB3598" i="12" s="1"/>
  <c r="S3563" i="12"/>
  <c r="T3563" i="12" s="1"/>
  <c r="AB3563" i="12" s="1"/>
  <c r="S3707" i="12"/>
  <c r="T3707" i="12" s="1"/>
  <c r="AB3707" i="12" s="1"/>
  <c r="S3498" i="12"/>
  <c r="T3498" i="12" s="1"/>
  <c r="AB3498" i="12" s="1"/>
  <c r="S3780" i="12"/>
  <c r="T3780" i="12" s="1"/>
  <c r="AB3780" i="12" s="1"/>
  <c r="S3675" i="12"/>
  <c r="T3675" i="12" s="1"/>
  <c r="AB3675" i="12" s="1"/>
  <c r="S3805" i="12"/>
  <c r="T3805" i="12" s="1"/>
  <c r="AB3805" i="12" s="1"/>
  <c r="S3813" i="12"/>
  <c r="T3813" i="12" s="1"/>
  <c r="AB3813" i="12" s="1"/>
  <c r="S3865" i="12"/>
  <c r="T3865" i="12" s="1"/>
  <c r="AB3865" i="12" s="1"/>
  <c r="S3819" i="12"/>
  <c r="T3819" i="12" s="1"/>
  <c r="AB3819" i="12" s="1"/>
  <c r="S3789" i="12"/>
  <c r="T3789" i="12" s="1"/>
  <c r="AB3789" i="12" s="1"/>
  <c r="S3769" i="12"/>
  <c r="T3769" i="12" s="1"/>
  <c r="AB3769" i="12" s="1"/>
  <c r="S3657" i="12"/>
  <c r="T3657" i="12" s="1"/>
  <c r="AB3657" i="12" s="1"/>
  <c r="S3841" i="12"/>
  <c r="T3841" i="12" s="1"/>
  <c r="AB3841" i="12" s="1"/>
  <c r="S3649" i="12"/>
  <c r="T3649" i="12" s="1"/>
  <c r="AB3649" i="12" s="1"/>
  <c r="S3821" i="12"/>
  <c r="T3821" i="12" s="1"/>
  <c r="AB3821" i="12" s="1"/>
  <c r="S3894" i="12"/>
  <c r="T3894" i="12" s="1"/>
  <c r="AB3894" i="12" s="1"/>
  <c r="S3906" i="12"/>
  <c r="T3906" i="12" s="1"/>
  <c r="AB3906" i="12" s="1"/>
  <c r="S3898" i="12"/>
  <c r="T3898" i="12" s="1"/>
  <c r="AB3898" i="12" s="1"/>
  <c r="S3930" i="12"/>
  <c r="T3930" i="12" s="1"/>
  <c r="AB3930" i="12" s="1"/>
  <c r="S3884" i="12"/>
  <c r="T3884" i="12" s="1"/>
  <c r="AB3884" i="12" s="1"/>
  <c r="AC453" i="12"/>
  <c r="AD453" i="12" s="1"/>
  <c r="AC399" i="12"/>
  <c r="AD399" i="12" s="1"/>
  <c r="Z163" i="12"/>
  <c r="AA163" i="12"/>
  <c r="AC167" i="12"/>
  <c r="AD167" i="12" s="1"/>
  <c r="AC228" i="12"/>
  <c r="AD228" i="12" s="1"/>
  <c r="Z174" i="12"/>
  <c r="AA174" i="12"/>
  <c r="Z322" i="12"/>
  <c r="AA322" i="12"/>
  <c r="AA453" i="12"/>
  <c r="Z453" i="12"/>
  <c r="AA636" i="12"/>
  <c r="Z636" i="12"/>
  <c r="AA395" i="12"/>
  <c r="Z395" i="12"/>
  <c r="Z454" i="12"/>
  <c r="AA454" i="12"/>
  <c r="AA664" i="12"/>
  <c r="Z664" i="12"/>
  <c r="Z378" i="12"/>
  <c r="AA378" i="12"/>
  <c r="AA331" i="12"/>
  <c r="Z331" i="12"/>
  <c r="AA473" i="12"/>
  <c r="Z473" i="12"/>
  <c r="AA416" i="12"/>
  <c r="Z416" i="12"/>
  <c r="Z545" i="12"/>
  <c r="AA545" i="12"/>
  <c r="AA638" i="12"/>
  <c r="Z638" i="12"/>
  <c r="Z665" i="12"/>
  <c r="AA665" i="12"/>
  <c r="Z676" i="12"/>
  <c r="AA676" i="12"/>
  <c r="Z640" i="12"/>
  <c r="AA640" i="12"/>
  <c r="AA377" i="12"/>
  <c r="Z377" i="12"/>
  <c r="AA679" i="12"/>
  <c r="Z679" i="12"/>
  <c r="AA578" i="12"/>
  <c r="Z578" i="12"/>
  <c r="AA372" i="12"/>
  <c r="Z372" i="12"/>
  <c r="Z452" i="12"/>
  <c r="AA452" i="12"/>
  <c r="Z544" i="12"/>
  <c r="AA544" i="12"/>
  <c r="Z469" i="12"/>
  <c r="AA469" i="12"/>
  <c r="Z398" i="12"/>
  <c r="AA398" i="12"/>
  <c r="AA425" i="12"/>
  <c r="Z425" i="12"/>
  <c r="Z826" i="12"/>
  <c r="AA826" i="12"/>
  <c r="AA686" i="12"/>
  <c r="Z686" i="12"/>
  <c r="AA625" i="12"/>
  <c r="Z625" i="12"/>
  <c r="AA757" i="12"/>
  <c r="Z757" i="12"/>
  <c r="AA829" i="12"/>
  <c r="Z829" i="12"/>
  <c r="Z845" i="12"/>
  <c r="AA845" i="12"/>
  <c r="Z820" i="12"/>
  <c r="AA820" i="12"/>
  <c r="AA765" i="12"/>
  <c r="Z765" i="12"/>
  <c r="Z724" i="12"/>
  <c r="AA724" i="12"/>
  <c r="Z817" i="12"/>
  <c r="AA817" i="12"/>
  <c r="AA776" i="12"/>
  <c r="Z776" i="12"/>
  <c r="Z779" i="12"/>
  <c r="AA779" i="12"/>
  <c r="AA711" i="12"/>
  <c r="Z711" i="12"/>
  <c r="Z949" i="12"/>
  <c r="AA949" i="12"/>
  <c r="AA912" i="12"/>
  <c r="Z912" i="12"/>
  <c r="AA1119" i="12"/>
  <c r="Z1119" i="12"/>
  <c r="Z946" i="12"/>
  <c r="AA946" i="12"/>
  <c r="AA1031" i="12"/>
  <c r="Z1031" i="12"/>
  <c r="AA963" i="12"/>
  <c r="Z963" i="12"/>
  <c r="Z944" i="12"/>
  <c r="AA944" i="12"/>
  <c r="AA1120" i="12"/>
  <c r="Z1120" i="12"/>
  <c r="Z1105" i="12"/>
  <c r="AA1105" i="12"/>
  <c r="AA828" i="12"/>
  <c r="Z828" i="12"/>
  <c r="Z995" i="12"/>
  <c r="AA995" i="12"/>
  <c r="Z1054" i="12"/>
  <c r="AA1054" i="12"/>
  <c r="AA1172" i="12"/>
  <c r="Z1172" i="12"/>
  <c r="Z1070" i="12"/>
  <c r="AA1070" i="12"/>
  <c r="AA1246" i="12"/>
  <c r="Z1246" i="12"/>
  <c r="Z1147" i="12"/>
  <c r="AA1147" i="12"/>
  <c r="Z1007" i="12"/>
  <c r="AA1007" i="12"/>
  <c r="AA1039" i="12"/>
  <c r="Z1039" i="12"/>
  <c r="Z1145" i="12"/>
  <c r="AA1145" i="12"/>
  <c r="AA1186" i="12"/>
  <c r="Z1186" i="12"/>
  <c r="AA1245" i="12"/>
  <c r="Z1245" i="12"/>
  <c r="AA1255" i="12"/>
  <c r="Z1255" i="12"/>
  <c r="AA930" i="12"/>
  <c r="Z930" i="12"/>
  <c r="Z1326" i="12"/>
  <c r="AA1326" i="12"/>
  <c r="AA1080" i="12"/>
  <c r="Z1080" i="12"/>
  <c r="AA1016" i="12"/>
  <c r="Z1016" i="12"/>
  <c r="Z1568" i="12"/>
  <c r="AA1568" i="12"/>
  <c r="Z1269" i="12"/>
  <c r="AA1269" i="12"/>
  <c r="Z1277" i="12"/>
  <c r="AA1277" i="12"/>
  <c r="Z1253" i="12"/>
  <c r="AA1253" i="12"/>
  <c r="Z1416" i="12"/>
  <c r="AA1416" i="12"/>
  <c r="Z1452" i="12"/>
  <c r="AA1452" i="12"/>
  <c r="Z1271" i="12"/>
  <c r="AA1271" i="12"/>
  <c r="AA1571" i="12"/>
  <c r="Z1571" i="12"/>
  <c r="AA1376" i="12"/>
  <c r="Z1376" i="12"/>
  <c r="AA1232" i="12"/>
  <c r="Z1232" i="12"/>
  <c r="AA1432" i="12"/>
  <c r="Z1432" i="12"/>
  <c r="Z1449" i="12"/>
  <c r="AA1449" i="12"/>
  <c r="Z1542" i="12"/>
  <c r="AA1542" i="12"/>
  <c r="AA1581" i="12"/>
  <c r="Z1581" i="12"/>
  <c r="AA1590" i="12"/>
  <c r="Z1590" i="12"/>
  <c r="AA1488" i="12"/>
  <c r="Z1488" i="12"/>
  <c r="AA1712" i="12"/>
  <c r="Z1712" i="12"/>
  <c r="Z1504" i="12"/>
  <c r="AA1504" i="12"/>
  <c r="Z1646" i="12"/>
  <c r="AA1646" i="12"/>
  <c r="AA1654" i="12"/>
  <c r="Z1654" i="12"/>
  <c r="AA1663" i="12"/>
  <c r="Z1663" i="12"/>
  <c r="AA1540" i="12"/>
  <c r="Z1540" i="12"/>
  <c r="AA1596" i="12"/>
  <c r="Z1596" i="12"/>
  <c r="Z1708" i="12"/>
  <c r="AA1708" i="12"/>
  <c r="AA1655" i="12"/>
  <c r="Z1655" i="12"/>
  <c r="AA1807" i="12"/>
  <c r="Z1807" i="12"/>
  <c r="Z1907" i="12"/>
  <c r="AA1907" i="12"/>
  <c r="AA1854" i="12"/>
  <c r="Z1854" i="12"/>
  <c r="AA1881" i="12"/>
  <c r="Z1881" i="12"/>
  <c r="Z1726" i="12"/>
  <c r="AA1726" i="12"/>
  <c r="Z1825" i="12"/>
  <c r="AA1825" i="12"/>
  <c r="AA1758" i="12"/>
  <c r="Z1758" i="12"/>
  <c r="Z1835" i="12"/>
  <c r="AA1835" i="12"/>
  <c r="AA1791" i="12"/>
  <c r="Z1791" i="12"/>
  <c r="Z1844" i="12"/>
  <c r="AA1844" i="12"/>
  <c r="AA1809" i="12"/>
  <c r="Z1809" i="12"/>
  <c r="Z1856" i="12"/>
  <c r="AA1856" i="12"/>
  <c r="Z1817" i="12"/>
  <c r="AA1817" i="12"/>
  <c r="AA2052" i="12"/>
  <c r="Z2052" i="12"/>
  <c r="AA1967" i="12"/>
  <c r="Z1967" i="12"/>
  <c r="Z1868" i="12"/>
  <c r="AA1868" i="12"/>
  <c r="AA1842" i="12"/>
  <c r="Z1842" i="12"/>
  <c r="Z2048" i="12"/>
  <c r="AA2048" i="12"/>
  <c r="Z1880" i="12"/>
  <c r="AA1880" i="12"/>
  <c r="AA2003" i="12"/>
  <c r="Z2003" i="12"/>
  <c r="AA2128" i="12"/>
  <c r="Z2128" i="12"/>
  <c r="Z2074" i="12"/>
  <c r="AA2074" i="12"/>
  <c r="AA2055" i="12"/>
  <c r="Z2055" i="12"/>
  <c r="Z1938" i="12"/>
  <c r="AA1938" i="12"/>
  <c r="AA1982" i="12"/>
  <c r="Z1982" i="12"/>
  <c r="AA2211" i="12"/>
  <c r="Z2211" i="12"/>
  <c r="Z2153" i="12"/>
  <c r="AA2153" i="12"/>
  <c r="Z2216" i="12"/>
  <c r="AA2216" i="12"/>
  <c r="AA2247" i="12"/>
  <c r="Z2247" i="12"/>
  <c r="AA2129" i="12"/>
  <c r="Z2129" i="12"/>
  <c r="AA2146" i="12"/>
  <c r="Z2146" i="12"/>
  <c r="AA2322" i="12"/>
  <c r="Z2322" i="12"/>
  <c r="Z2200" i="12"/>
  <c r="AA2200" i="12"/>
  <c r="AA2238" i="12"/>
  <c r="Z2238" i="12"/>
  <c r="AA2263" i="12"/>
  <c r="Z2263" i="12"/>
  <c r="AA2265" i="12"/>
  <c r="Z2265" i="12"/>
  <c r="Z2171" i="12"/>
  <c r="AA2171" i="12"/>
  <c r="Z2189" i="12"/>
  <c r="AA2189" i="12"/>
  <c r="AA2173" i="12"/>
  <c r="Z2173" i="12"/>
  <c r="AA2442" i="12"/>
  <c r="Z2442" i="12"/>
  <c r="AA2345" i="12"/>
  <c r="Z2345" i="12"/>
  <c r="Z2347" i="12"/>
  <c r="AA2347" i="12"/>
  <c r="AA2321" i="12"/>
  <c r="Z2321" i="12"/>
  <c r="Z2333" i="12"/>
  <c r="AA2333" i="12"/>
  <c r="Z2436" i="12"/>
  <c r="AA2436" i="12"/>
  <c r="Z2623" i="12"/>
  <c r="AA2623" i="12"/>
  <c r="Z2458" i="12"/>
  <c r="AA2458" i="12"/>
  <c r="AA2449" i="12"/>
  <c r="Z2449" i="12"/>
  <c r="AA2585" i="12"/>
  <c r="Z2585" i="12"/>
  <c r="AA2224" i="12"/>
  <c r="Z2224" i="12"/>
  <c r="Z2636" i="12"/>
  <c r="AA2636" i="12"/>
  <c r="Z2616" i="12"/>
  <c r="AA2616" i="12"/>
  <c r="AA2418" i="12"/>
  <c r="Z2418" i="12"/>
  <c r="Z2328" i="12"/>
  <c r="AA2328" i="12"/>
  <c r="Z2563" i="12"/>
  <c r="AA2563" i="12"/>
  <c r="AA2581" i="12"/>
  <c r="Z2581" i="12"/>
  <c r="Z2537" i="12"/>
  <c r="AA2537" i="12"/>
  <c r="AA2719" i="12"/>
  <c r="Z2719" i="12"/>
  <c r="AA2548" i="12"/>
  <c r="Z2548" i="12"/>
  <c r="Z2631" i="12"/>
  <c r="AA2631" i="12"/>
  <c r="AA2708" i="12"/>
  <c r="Z2708" i="12"/>
  <c r="AA2691" i="12"/>
  <c r="Z2691" i="12"/>
  <c r="AA2866" i="12"/>
  <c r="Z2866" i="12"/>
  <c r="AA2713" i="12"/>
  <c r="Z2713" i="12"/>
  <c r="AA2665" i="12"/>
  <c r="Z2665" i="12"/>
  <c r="Z2844" i="12"/>
  <c r="AA2844" i="12"/>
  <c r="AA2699" i="12"/>
  <c r="Z2699" i="12"/>
  <c r="Z2834" i="12"/>
  <c r="AA2834" i="12"/>
  <c r="Z2854" i="12"/>
  <c r="AA2854" i="12"/>
  <c r="AA2768" i="12"/>
  <c r="Z2768" i="12"/>
  <c r="AA2804" i="12"/>
  <c r="Z2804" i="12"/>
  <c r="AA2809" i="12"/>
  <c r="Z2809" i="12"/>
  <c r="AA2830" i="12"/>
  <c r="Z2830" i="12"/>
  <c r="AA3049" i="12"/>
  <c r="Z3049" i="12"/>
  <c r="AA2906" i="12"/>
  <c r="Z2906" i="12"/>
  <c r="Z2776" i="12"/>
  <c r="AA2776" i="12"/>
  <c r="Z2775" i="12"/>
  <c r="AA2775" i="12"/>
  <c r="AA2846" i="12"/>
  <c r="Z2846" i="12"/>
  <c r="AA2948" i="12"/>
  <c r="Z2948" i="12"/>
  <c r="AA3041" i="12"/>
  <c r="Z3041" i="12"/>
  <c r="AA3025" i="12"/>
  <c r="Z3025" i="12"/>
  <c r="AA3077" i="12"/>
  <c r="Z3077" i="12"/>
  <c r="AA2908" i="12"/>
  <c r="Z2908" i="12"/>
  <c r="AA2979" i="12"/>
  <c r="Z2979" i="12"/>
  <c r="AA3076" i="12"/>
  <c r="Z3076" i="12"/>
  <c r="Z2973" i="12"/>
  <c r="AA2973" i="12"/>
  <c r="AA3097" i="12"/>
  <c r="Z3097" i="12"/>
  <c r="AA2987" i="12"/>
  <c r="Z2987" i="12"/>
  <c r="Z3013" i="12"/>
  <c r="AA3013" i="12"/>
  <c r="Z3272" i="12"/>
  <c r="AA3272" i="12"/>
  <c r="AA3206" i="12"/>
  <c r="Z3206" i="12"/>
  <c r="Z3322" i="12"/>
  <c r="AA3322" i="12"/>
  <c r="AA2996" i="12"/>
  <c r="Z2996" i="12"/>
  <c r="AA3293" i="12"/>
  <c r="Z3293" i="12"/>
  <c r="Z3348" i="12"/>
  <c r="AA3348" i="12"/>
  <c r="Z3273" i="12"/>
  <c r="AA3273" i="12"/>
  <c r="AA3147" i="12"/>
  <c r="Z3147" i="12"/>
  <c r="Z3335" i="12"/>
  <c r="AA3335" i="12"/>
  <c r="AA3268" i="12"/>
  <c r="Z3268" i="12"/>
  <c r="AA3246" i="12"/>
  <c r="Z3246" i="12"/>
  <c r="AA3159" i="12"/>
  <c r="Z3159" i="12"/>
  <c r="AA3313" i="12"/>
  <c r="Z3313" i="12"/>
  <c r="AA3226" i="12"/>
  <c r="Z3226" i="12"/>
  <c r="AA3289" i="12"/>
  <c r="Z3289" i="12"/>
  <c r="Z3169" i="12"/>
  <c r="AA3169" i="12"/>
  <c r="AA3229" i="12"/>
  <c r="Z3229" i="12"/>
  <c r="Z3435" i="12"/>
  <c r="AA3435" i="12"/>
  <c r="Z3463" i="12"/>
  <c r="AA3463" i="12"/>
  <c r="Z3590" i="12"/>
  <c r="AA3590" i="12"/>
  <c r="AA3387" i="12"/>
  <c r="Z3387" i="12"/>
  <c r="Z3504" i="12"/>
  <c r="AA3504" i="12"/>
  <c r="Z3379" i="12"/>
  <c r="AA3379" i="12"/>
  <c r="Z3479" i="12"/>
  <c r="AA3479" i="12"/>
  <c r="Z3600" i="12"/>
  <c r="AA3600" i="12"/>
  <c r="Z3503" i="12"/>
  <c r="AA3503" i="12"/>
  <c r="Z3540" i="12"/>
  <c r="AA3540" i="12"/>
  <c r="AA3509" i="12"/>
  <c r="Z3509" i="12"/>
  <c r="AA3616" i="12"/>
  <c r="Z3616" i="12"/>
  <c r="AA3357" i="12"/>
  <c r="Z3357" i="12"/>
  <c r="AA3846" i="12"/>
  <c r="Z3846" i="12"/>
  <c r="Z3499" i="12"/>
  <c r="AA3499" i="12"/>
  <c r="Z3469" i="12"/>
  <c r="AA3469" i="12"/>
  <c r="Z3671" i="12"/>
  <c r="AA3671" i="12"/>
  <c r="Z3874" i="12"/>
  <c r="AA3874" i="12"/>
  <c r="AA3724" i="12"/>
  <c r="Z3724" i="12"/>
  <c r="AA3820" i="12"/>
  <c r="Z3820" i="12"/>
  <c r="Z3679" i="12"/>
  <c r="AA3679" i="12"/>
  <c r="Z3667" i="12"/>
  <c r="AA3667" i="12"/>
  <c r="AA3793" i="12"/>
  <c r="Z3793" i="12"/>
  <c r="AA3853" i="12"/>
  <c r="Z3853" i="12"/>
  <c r="AA3876" i="12"/>
  <c r="Z3876" i="12"/>
  <c r="Z3681" i="12"/>
  <c r="AA3681" i="12"/>
  <c r="AA3771" i="12"/>
  <c r="Z3771" i="12"/>
  <c r="Z3700" i="12"/>
  <c r="AA3700" i="12"/>
  <c r="Z3650" i="12"/>
  <c r="AA3650" i="12"/>
  <c r="AA3806" i="12"/>
  <c r="Z3806" i="12"/>
  <c r="AA3735" i="12"/>
  <c r="Z3735" i="12"/>
  <c r="AA3772" i="12"/>
  <c r="Z3772" i="12"/>
  <c r="AA3930" i="12"/>
  <c r="Z3930" i="12"/>
  <c r="AA3901" i="12"/>
  <c r="Z3901" i="12"/>
  <c r="Z3866" i="12"/>
  <c r="AA3866" i="12"/>
  <c r="Z352" i="12"/>
  <c r="AA352" i="12"/>
  <c r="AA350" i="12"/>
  <c r="Z350" i="12"/>
  <c r="AC191" i="12"/>
  <c r="AD191" i="12" s="1"/>
  <c r="AC168" i="12"/>
  <c r="AD168" i="12" s="1"/>
  <c r="AC440" i="12"/>
  <c r="AD440" i="12" s="1"/>
  <c r="AC361" i="12"/>
  <c r="AD361" i="12" s="1"/>
  <c r="AC402" i="12"/>
  <c r="AD402" i="12" s="1"/>
  <c r="AC205" i="12"/>
  <c r="AD205" i="12" s="1"/>
  <c r="AC431" i="12"/>
  <c r="AD431" i="12" s="1"/>
  <c r="AC683" i="12"/>
  <c r="AD683" i="12" s="1"/>
  <c r="AC443" i="12"/>
  <c r="AD443" i="12" s="1"/>
  <c r="AC480" i="12"/>
  <c r="AD480" i="12" s="1"/>
  <c r="AC318" i="12"/>
  <c r="AD318" i="12" s="1"/>
  <c r="AC910" i="12"/>
  <c r="AD910" i="12" s="1"/>
  <c r="AC716" i="12"/>
  <c r="AD716" i="12" s="1"/>
  <c r="AC713" i="12"/>
  <c r="AD713" i="12" s="1"/>
  <c r="AC496" i="12"/>
  <c r="AD496" i="12" s="1"/>
  <c r="AC902" i="12"/>
  <c r="AD902" i="12" s="1"/>
  <c r="AC673" i="12"/>
  <c r="AD673" i="12" s="1"/>
  <c r="AC641" i="12"/>
  <c r="AD641" i="12" s="1"/>
  <c r="AC517" i="12"/>
  <c r="AD517" i="12" s="1"/>
  <c r="AC674" i="12"/>
  <c r="AD674" i="12" s="1"/>
  <c r="AC506" i="12"/>
  <c r="AD506" i="12" s="1"/>
  <c r="AC598" i="12"/>
  <c r="AD598" i="12" s="1"/>
  <c r="AC723" i="12"/>
  <c r="AD723" i="12" s="1"/>
  <c r="AC675" i="12"/>
  <c r="AD675" i="12" s="1"/>
  <c r="AC842" i="12"/>
  <c r="AD842" i="12" s="1"/>
  <c r="AC785" i="12"/>
  <c r="AD785" i="12" s="1"/>
  <c r="AC858" i="12"/>
  <c r="AD858" i="12" s="1"/>
  <c r="AC722" i="12"/>
  <c r="AD722" i="12" s="1"/>
  <c r="AC652" i="12"/>
  <c r="AD652" i="12" s="1"/>
  <c r="AC810" i="12"/>
  <c r="AD810" i="12" s="1"/>
  <c r="AC760" i="12"/>
  <c r="AD760" i="12" s="1"/>
  <c r="AC774" i="12"/>
  <c r="AD774" i="12" s="1"/>
  <c r="AC860" i="12"/>
  <c r="AD860" i="12" s="1"/>
  <c r="AC868" i="12"/>
  <c r="AD868" i="12" s="1"/>
  <c r="AC1071" i="12"/>
  <c r="AD1071" i="12" s="1"/>
  <c r="AC1156" i="12"/>
  <c r="AD1156" i="12" s="1"/>
  <c r="AC1191" i="12"/>
  <c r="AD1191" i="12" s="1"/>
  <c r="AC1124" i="12"/>
  <c r="AD1124" i="12" s="1"/>
  <c r="AC1065" i="12"/>
  <c r="AD1065" i="12" s="1"/>
  <c r="AC838" i="12"/>
  <c r="AD838" i="12" s="1"/>
  <c r="AC988" i="12"/>
  <c r="AD988" i="12" s="1"/>
  <c r="AC833" i="12"/>
  <c r="AD833" i="12" s="1"/>
  <c r="AC1056" i="12"/>
  <c r="AD1056" i="12" s="1"/>
  <c r="AC1037" i="12"/>
  <c r="AD1037" i="12" s="1"/>
  <c r="AC1061" i="12"/>
  <c r="AD1061" i="12" s="1"/>
  <c r="AC1287" i="12"/>
  <c r="AD1287" i="12" s="1"/>
  <c r="AC1373" i="12"/>
  <c r="AD1373" i="12" s="1"/>
  <c r="AC1245" i="12"/>
  <c r="AD1245" i="12" s="1"/>
  <c r="AC1351" i="12"/>
  <c r="AD1351" i="12" s="1"/>
  <c r="AC1270" i="12"/>
  <c r="AD1270" i="12" s="1"/>
  <c r="AC1239" i="12"/>
  <c r="AD1239" i="12" s="1"/>
  <c r="AC1254" i="12"/>
  <c r="AD1254" i="12" s="1"/>
  <c r="AC1106" i="12"/>
  <c r="AD1106" i="12" s="1"/>
  <c r="AC1378" i="12"/>
  <c r="AD1378" i="12" s="1"/>
  <c r="AC1469" i="12"/>
  <c r="AD1469" i="12" s="1"/>
  <c r="AC1403" i="12"/>
  <c r="AD1403" i="12" s="1"/>
  <c r="AC1474" i="12"/>
  <c r="AD1474" i="12" s="1"/>
  <c r="AC1458" i="12"/>
  <c r="AD1458" i="12" s="1"/>
  <c r="AC1447" i="12"/>
  <c r="AD1447" i="12" s="1"/>
  <c r="AC1480" i="12"/>
  <c r="AD1480" i="12" s="1"/>
  <c r="AC1626" i="12"/>
  <c r="AD1626" i="12" s="1"/>
  <c r="AC1526" i="12"/>
  <c r="AD1526" i="12" s="1"/>
  <c r="AC1384" i="12"/>
  <c r="AD1384" i="12" s="1"/>
  <c r="AC1529" i="12"/>
  <c r="AD1529" i="12" s="1"/>
  <c r="AC1347" i="12"/>
  <c r="AD1347" i="12" s="1"/>
  <c r="AC1680" i="12"/>
  <c r="AD1680" i="12" s="1"/>
  <c r="AC1671" i="12"/>
  <c r="AD1671" i="12" s="1"/>
  <c r="AC1683" i="12"/>
  <c r="AD1683" i="12" s="1"/>
  <c r="AC1472" i="12"/>
  <c r="AD1472" i="12" s="1"/>
  <c r="AC1852" i="12"/>
  <c r="AD1852" i="12" s="1"/>
  <c r="AC1541" i="12"/>
  <c r="AD1541" i="12" s="1"/>
  <c r="AC1605" i="12"/>
  <c r="AD1605" i="12" s="1"/>
  <c r="AC1826" i="12"/>
  <c r="AD1826" i="12" s="1"/>
  <c r="AC1623" i="12"/>
  <c r="AD1623" i="12" s="1"/>
  <c r="AC1493" i="12"/>
  <c r="AD1493" i="12" s="1"/>
  <c r="AC1715" i="12"/>
  <c r="AD1715" i="12" s="1"/>
  <c r="AC1724" i="12"/>
  <c r="AD1724" i="12" s="1"/>
  <c r="AC1489" i="12"/>
  <c r="AD1489" i="12" s="1"/>
  <c r="AC1856" i="12"/>
  <c r="AD1856" i="12" s="1"/>
  <c r="AC1881" i="12"/>
  <c r="AD1881" i="12" s="1"/>
  <c r="AC1765" i="12"/>
  <c r="AD1765" i="12" s="1"/>
  <c r="AC1804" i="12"/>
  <c r="AD1804" i="12" s="1"/>
  <c r="AC1858" i="12"/>
  <c r="AD1858" i="12" s="1"/>
  <c r="AC1772" i="12"/>
  <c r="AD1772" i="12" s="1"/>
  <c r="AC1916" i="12"/>
  <c r="AD1916" i="12" s="1"/>
  <c r="AC1875" i="12"/>
  <c r="AD1875" i="12" s="1"/>
  <c r="AC1944" i="12"/>
  <c r="AD1944" i="12" s="1"/>
  <c r="AC1937" i="12"/>
  <c r="AD1937" i="12" s="1"/>
  <c r="AC1963" i="12"/>
  <c r="AD1963" i="12" s="1"/>
  <c r="AC1844" i="12"/>
  <c r="AD1844" i="12" s="1"/>
  <c r="AC1893" i="12"/>
  <c r="AD1893" i="12" s="1"/>
  <c r="AC2052" i="12"/>
  <c r="AD2052" i="12" s="1"/>
  <c r="AC1970" i="12"/>
  <c r="AD1970" i="12" s="1"/>
  <c r="AC2017" i="12"/>
  <c r="AD2017" i="12" s="1"/>
  <c r="AC1982" i="12"/>
  <c r="AD1982" i="12" s="1"/>
  <c r="AC1993" i="12"/>
  <c r="AD1993" i="12" s="1"/>
  <c r="AC2020" i="12"/>
  <c r="AD2020" i="12" s="1"/>
  <c r="AC1894" i="12"/>
  <c r="AD1894" i="12" s="1"/>
  <c r="AC2100" i="12"/>
  <c r="AD2100" i="12" s="1"/>
  <c r="AC2157" i="12"/>
  <c r="AD2157" i="12" s="1"/>
  <c r="AC2210" i="12"/>
  <c r="AD2210" i="12" s="1"/>
  <c r="AC2269" i="12"/>
  <c r="AD2269" i="12" s="1"/>
  <c r="AC2255" i="12"/>
  <c r="AD2255" i="12" s="1"/>
  <c r="AC2267" i="12"/>
  <c r="AD2267" i="12" s="1"/>
  <c r="AC2251" i="12"/>
  <c r="AD2251" i="12" s="1"/>
  <c r="AC2253" i="12"/>
  <c r="AD2253" i="12" s="1"/>
  <c r="AC2280" i="12"/>
  <c r="AD2280" i="12" s="1"/>
  <c r="AC2368" i="12"/>
  <c r="AD2368" i="12" s="1"/>
  <c r="AC2297" i="12"/>
  <c r="AD2297" i="12" s="1"/>
  <c r="AC2321" i="12"/>
  <c r="AD2321" i="12" s="1"/>
  <c r="AC2480" i="12"/>
  <c r="AD2480" i="12" s="1"/>
  <c r="AC2405" i="12"/>
  <c r="AD2405" i="12" s="1"/>
  <c r="AC2454" i="12"/>
  <c r="AD2454" i="12" s="1"/>
  <c r="AC2439" i="12"/>
  <c r="AD2439" i="12" s="1"/>
  <c r="AC2472" i="12"/>
  <c r="AD2472" i="12" s="1"/>
  <c r="AC2516" i="12"/>
  <c r="AD2516" i="12" s="1"/>
  <c r="AC2538" i="12"/>
  <c r="AD2538" i="12" s="1"/>
  <c r="AC2528" i="12"/>
  <c r="AD2528" i="12" s="1"/>
  <c r="AC2712" i="12"/>
  <c r="AD2712" i="12" s="1"/>
  <c r="AC2606" i="12"/>
  <c r="AD2606" i="12" s="1"/>
  <c r="AC2614" i="12"/>
  <c r="AD2614" i="12" s="1"/>
  <c r="AC2697" i="12"/>
  <c r="AD2697" i="12" s="1"/>
  <c r="AC2734" i="12"/>
  <c r="AD2734" i="12" s="1"/>
  <c r="AC2696" i="12"/>
  <c r="AD2696" i="12" s="1"/>
  <c r="AC2750" i="12"/>
  <c r="AD2750" i="12" s="1"/>
  <c r="AC2653" i="12"/>
  <c r="AD2653" i="12" s="1"/>
  <c r="AC2833" i="12"/>
  <c r="AD2833" i="12" s="1"/>
  <c r="AC2979" i="12"/>
  <c r="AD2979" i="12" s="1"/>
  <c r="AC2847" i="12"/>
  <c r="AD2847" i="12" s="1"/>
  <c r="AC2810" i="12"/>
  <c r="AD2810" i="12" s="1"/>
  <c r="AC2962" i="12"/>
  <c r="AD2962" i="12" s="1"/>
  <c r="AC2949" i="12"/>
  <c r="AD2949" i="12" s="1"/>
  <c r="AC2910" i="12"/>
  <c r="AD2910" i="12" s="1"/>
  <c r="AC3067" i="12"/>
  <c r="AD3067" i="12" s="1"/>
  <c r="AC2890" i="12"/>
  <c r="AD2890" i="12" s="1"/>
  <c r="AC2914" i="12"/>
  <c r="AD2914" i="12" s="1"/>
  <c r="AC2923" i="12"/>
  <c r="AD2923" i="12" s="1"/>
  <c r="AC2907" i="12"/>
  <c r="AD2907" i="12" s="1"/>
  <c r="AC3113" i="12"/>
  <c r="AD3113" i="12" s="1"/>
  <c r="AC3263" i="12"/>
  <c r="AD3263" i="12" s="1"/>
  <c r="AC3194" i="12"/>
  <c r="AD3194" i="12" s="1"/>
  <c r="AC3328" i="12"/>
  <c r="AD3328" i="12" s="1"/>
  <c r="AC3354" i="12"/>
  <c r="AD3354" i="12" s="1"/>
  <c r="AC3379" i="12"/>
  <c r="AD3379" i="12" s="1"/>
  <c r="AC3171" i="12"/>
  <c r="AD3171" i="12" s="1"/>
  <c r="AC3572" i="12"/>
  <c r="AD3572" i="12" s="1"/>
  <c r="AC3420" i="12"/>
  <c r="AD3420" i="12" s="1"/>
  <c r="AC3606" i="12"/>
  <c r="AD3606" i="12" s="1"/>
  <c r="AC3676" i="12"/>
  <c r="AD3676" i="12" s="1"/>
  <c r="AC3796" i="12"/>
  <c r="AD3796" i="12" s="1"/>
  <c r="AC3836" i="12"/>
  <c r="AD3836" i="12" s="1"/>
  <c r="AC3801" i="12"/>
  <c r="AD3801" i="12" s="1"/>
  <c r="AC3913" i="12"/>
  <c r="AD3913" i="12" s="1"/>
  <c r="AC221" i="12"/>
  <c r="AD221" i="12" s="1"/>
  <c r="AC479" i="12"/>
  <c r="AD479" i="12" s="1"/>
  <c r="AA169" i="12"/>
  <c r="Z169" i="12"/>
  <c r="S2852" i="12"/>
  <c r="T2852" i="12" s="1"/>
  <c r="AB2852" i="12" s="1"/>
  <c r="S2908" i="12"/>
  <c r="T2908" i="12" s="1"/>
  <c r="AB2908" i="12" s="1"/>
  <c r="S3005" i="12"/>
  <c r="T3005" i="12" s="1"/>
  <c r="AB3005" i="12" s="1"/>
  <c r="S2894" i="12"/>
  <c r="T2894" i="12" s="1"/>
  <c r="AB2894" i="12" s="1"/>
  <c r="S3099" i="12"/>
  <c r="T3099" i="12" s="1"/>
  <c r="AB3099" i="12" s="1"/>
  <c r="S3140" i="12"/>
  <c r="T3140" i="12" s="1"/>
  <c r="AB3140" i="12" s="1"/>
  <c r="S2886" i="12"/>
  <c r="T2886" i="12" s="1"/>
  <c r="AB2886" i="12" s="1"/>
  <c r="S2911" i="12"/>
  <c r="T2911" i="12" s="1"/>
  <c r="AB2911" i="12" s="1"/>
  <c r="S2976" i="12"/>
  <c r="T2976" i="12" s="1"/>
  <c r="AB2976" i="12" s="1"/>
  <c r="S3003" i="12"/>
  <c r="T3003" i="12" s="1"/>
  <c r="AB3003" i="12" s="1"/>
  <c r="S2975" i="12"/>
  <c r="T2975" i="12" s="1"/>
  <c r="AB2975" i="12" s="1"/>
  <c r="S3044" i="12"/>
  <c r="T3044" i="12" s="1"/>
  <c r="AB3044" i="12" s="1"/>
  <c r="S3155" i="12"/>
  <c r="T3155" i="12" s="1"/>
  <c r="AB3155" i="12" s="1"/>
  <c r="S3063" i="12"/>
  <c r="T3063" i="12" s="1"/>
  <c r="AB3063" i="12" s="1"/>
  <c r="S3200" i="12"/>
  <c r="T3200" i="12" s="1"/>
  <c r="AB3200" i="12" s="1"/>
  <c r="S3344" i="12"/>
  <c r="T3344" i="12" s="1"/>
  <c r="AB3344" i="12" s="1"/>
  <c r="S2974" i="12"/>
  <c r="T2974" i="12" s="1"/>
  <c r="AB2974" i="12" s="1"/>
  <c r="S3176" i="12"/>
  <c r="T3176" i="12" s="1"/>
  <c r="AB3176" i="12" s="1"/>
  <c r="S3332" i="12"/>
  <c r="T3332" i="12" s="1"/>
  <c r="AB3332" i="12" s="1"/>
  <c r="S3261" i="12"/>
  <c r="T3261" i="12" s="1"/>
  <c r="AB3261" i="12" s="1"/>
  <c r="S3220" i="12"/>
  <c r="T3220" i="12" s="1"/>
  <c r="AB3220" i="12" s="1"/>
  <c r="S3239" i="12"/>
  <c r="T3239" i="12" s="1"/>
  <c r="AB3239" i="12" s="1"/>
  <c r="S3314" i="12"/>
  <c r="T3314" i="12" s="1"/>
  <c r="AB3314" i="12" s="1"/>
  <c r="S3422" i="12"/>
  <c r="T3422" i="12" s="1"/>
  <c r="AB3422" i="12" s="1"/>
  <c r="S3301" i="12"/>
  <c r="T3301" i="12" s="1"/>
  <c r="AB3301" i="12" s="1"/>
  <c r="S3226" i="12"/>
  <c r="T3226" i="12" s="1"/>
  <c r="AB3226" i="12" s="1"/>
  <c r="S3321" i="12"/>
  <c r="T3321" i="12" s="1"/>
  <c r="AB3321" i="12" s="1"/>
  <c r="S3139" i="12"/>
  <c r="T3139" i="12" s="1"/>
  <c r="AB3139" i="12" s="1"/>
  <c r="S3297" i="12"/>
  <c r="T3297" i="12" s="1"/>
  <c r="AB3297" i="12" s="1"/>
  <c r="S3503" i="12"/>
  <c r="T3503" i="12" s="1"/>
  <c r="AB3503" i="12" s="1"/>
  <c r="S3466" i="12"/>
  <c r="T3466" i="12" s="1"/>
  <c r="AB3466" i="12" s="1"/>
  <c r="S3335" i="12"/>
  <c r="T3335" i="12" s="1"/>
  <c r="AB3335" i="12" s="1"/>
  <c r="S3469" i="12"/>
  <c r="T3469" i="12" s="1"/>
  <c r="AB3469" i="12" s="1"/>
  <c r="S3555" i="12"/>
  <c r="T3555" i="12" s="1"/>
  <c r="AB3555" i="12" s="1"/>
  <c r="S3589" i="12"/>
  <c r="T3589" i="12" s="1"/>
  <c r="AB3589" i="12" s="1"/>
  <c r="S3516" i="12"/>
  <c r="T3516" i="12" s="1"/>
  <c r="AB3516" i="12" s="1"/>
  <c r="S3396" i="12"/>
  <c r="T3396" i="12" s="1"/>
  <c r="AB3396" i="12" s="1"/>
  <c r="S3471" i="12"/>
  <c r="T3471" i="12" s="1"/>
  <c r="AB3471" i="12" s="1"/>
  <c r="S3530" i="12"/>
  <c r="T3530" i="12" s="1"/>
  <c r="AB3530" i="12" s="1"/>
  <c r="S3554" i="12"/>
  <c r="T3554" i="12" s="1"/>
  <c r="AB3554" i="12" s="1"/>
  <c r="S3445" i="12"/>
  <c r="T3445" i="12" s="1"/>
  <c r="AB3445" i="12" s="1"/>
  <c r="S3509" i="12"/>
  <c r="T3509" i="12" s="1"/>
  <c r="AB3509" i="12" s="1"/>
  <c r="S3465" i="12"/>
  <c r="T3465" i="12" s="1"/>
  <c r="AB3465" i="12" s="1"/>
  <c r="S3400" i="12"/>
  <c r="T3400" i="12" s="1"/>
  <c r="AB3400" i="12" s="1"/>
  <c r="S3540" i="12"/>
  <c r="T3540" i="12" s="1"/>
  <c r="AB3540" i="12" s="1"/>
  <c r="S3378" i="12"/>
  <c r="T3378" i="12" s="1"/>
  <c r="AB3378" i="12" s="1"/>
  <c r="S3771" i="12"/>
  <c r="T3771" i="12" s="1"/>
  <c r="AB3771" i="12" s="1"/>
  <c r="S3624" i="12"/>
  <c r="T3624" i="12" s="1"/>
  <c r="AB3624" i="12" s="1"/>
  <c r="S3693" i="12"/>
  <c r="T3693" i="12" s="1"/>
  <c r="AB3693" i="12" s="1"/>
  <c r="S3661" i="12"/>
  <c r="T3661" i="12" s="1"/>
  <c r="AB3661" i="12" s="1"/>
  <c r="S3762" i="12"/>
  <c r="T3762" i="12" s="1"/>
  <c r="AB3762" i="12" s="1"/>
  <c r="S3859" i="12"/>
  <c r="T3859" i="12" s="1"/>
  <c r="AB3859" i="12" s="1"/>
  <c r="S3828" i="12"/>
  <c r="T3828" i="12" s="1"/>
  <c r="AB3828" i="12" s="1"/>
  <c r="S3854" i="12"/>
  <c r="T3854" i="12" s="1"/>
  <c r="AB3854" i="12" s="1"/>
  <c r="S3722" i="12"/>
  <c r="T3722" i="12" s="1"/>
  <c r="AB3722" i="12" s="1"/>
  <c r="S3653" i="12"/>
  <c r="T3653" i="12" s="1"/>
  <c r="AB3653" i="12" s="1"/>
  <c r="S3793" i="12"/>
  <c r="T3793" i="12" s="1"/>
  <c r="AB3793" i="12" s="1"/>
  <c r="S3756" i="12"/>
  <c r="T3756" i="12" s="1"/>
  <c r="AB3756" i="12" s="1"/>
  <c r="S3741" i="12"/>
  <c r="T3741" i="12" s="1"/>
  <c r="AB3741" i="12" s="1"/>
  <c r="S3774" i="12"/>
  <c r="T3774" i="12" s="1"/>
  <c r="AB3774" i="12" s="1"/>
  <c r="S3811" i="12"/>
  <c r="T3811" i="12" s="1"/>
  <c r="AB3811" i="12" s="1"/>
  <c r="S3899" i="12"/>
  <c r="T3899" i="12" s="1"/>
  <c r="AB3899" i="12" s="1"/>
  <c r="S3929" i="12"/>
  <c r="T3929" i="12" s="1"/>
  <c r="AB3929" i="12" s="1"/>
  <c r="S3857" i="12"/>
  <c r="T3857" i="12" s="1"/>
  <c r="AB3857" i="12" s="1"/>
  <c r="S3911" i="12"/>
  <c r="T3911" i="12" s="1"/>
  <c r="AB3911" i="12" s="1"/>
  <c r="AC409" i="12"/>
  <c r="AD409" i="12" s="1"/>
  <c r="Z245" i="12"/>
  <c r="AA245" i="12"/>
  <c r="Z156" i="12"/>
  <c r="AA156" i="12"/>
  <c r="Z260" i="12"/>
  <c r="AA260" i="12"/>
  <c r="AA253" i="12"/>
  <c r="Z253" i="12"/>
  <c r="AC144" i="12"/>
  <c r="AD144" i="12" s="1"/>
  <c r="Z339" i="12"/>
  <c r="AA339" i="12"/>
  <c r="Z209" i="12"/>
  <c r="AA209" i="12"/>
  <c r="Z149" i="12"/>
  <c r="AA149" i="12"/>
  <c r="Z405" i="12"/>
  <c r="AA405" i="12"/>
  <c r="AA503" i="12"/>
  <c r="Z503" i="12"/>
  <c r="AA227" i="12"/>
  <c r="Z227" i="12"/>
  <c r="AA380" i="12"/>
  <c r="Z380" i="12"/>
  <c r="Z424" i="12"/>
  <c r="AA424" i="12"/>
  <c r="AA403" i="12"/>
  <c r="Z403" i="12"/>
  <c r="AA325" i="12"/>
  <c r="Z325" i="12"/>
  <c r="Z498" i="12"/>
  <c r="AA498" i="12"/>
  <c r="AA651" i="12"/>
  <c r="Z651" i="12"/>
  <c r="Z685" i="12"/>
  <c r="AA685" i="12"/>
  <c r="AA705" i="12"/>
  <c r="Z705" i="12"/>
  <c r="AA374" i="12"/>
  <c r="Z374" i="12"/>
  <c r="AA371" i="12"/>
  <c r="Z371" i="12"/>
  <c r="AA598" i="12"/>
  <c r="Z598" i="12"/>
  <c r="AA511" i="12"/>
  <c r="Z511" i="12"/>
  <c r="Z373" i="12"/>
  <c r="AA373" i="12"/>
  <c r="Z841" i="12"/>
  <c r="AA841" i="12"/>
  <c r="Z506" i="12"/>
  <c r="AA506" i="12"/>
  <c r="Z381" i="12"/>
  <c r="AA381" i="12"/>
  <c r="AA539" i="12"/>
  <c r="Z539" i="12"/>
  <c r="AA323" i="12"/>
  <c r="Z323" i="12"/>
  <c r="Z898" i="12"/>
  <c r="AA898" i="12"/>
  <c r="Z532" i="12"/>
  <c r="AA532" i="12"/>
  <c r="AA672" i="12"/>
  <c r="Z672" i="12"/>
  <c r="Z627" i="12"/>
  <c r="AA627" i="12"/>
  <c r="AA878" i="12"/>
  <c r="Z878" i="12"/>
  <c r="Z721" i="12"/>
  <c r="AA721" i="12"/>
  <c r="AA748" i="12"/>
  <c r="Z748" i="12"/>
  <c r="Z797" i="12"/>
  <c r="AA797" i="12"/>
  <c r="Z752" i="12"/>
  <c r="AA752" i="12"/>
  <c r="AA730" i="12"/>
  <c r="Z730" i="12"/>
  <c r="Z658" i="12"/>
  <c r="AA658" i="12"/>
  <c r="AA976" i="12"/>
  <c r="Z976" i="12"/>
  <c r="AA942" i="12"/>
  <c r="Z942" i="12"/>
  <c r="Z941" i="12"/>
  <c r="AA941" i="12"/>
  <c r="AA825" i="12"/>
  <c r="Z825" i="12"/>
  <c r="AA1106" i="12"/>
  <c r="Z1106" i="12"/>
  <c r="Z1099" i="12"/>
  <c r="AA1099" i="12"/>
  <c r="AA967" i="12"/>
  <c r="Z967" i="12"/>
  <c r="AA1004" i="12"/>
  <c r="Z1004" i="12"/>
  <c r="AA1044" i="12"/>
  <c r="Z1044" i="12"/>
  <c r="AA812" i="12"/>
  <c r="Z812" i="12"/>
  <c r="AA816" i="12"/>
  <c r="Z816" i="12"/>
  <c r="Z739" i="12"/>
  <c r="AA739" i="12"/>
  <c r="Z980" i="12"/>
  <c r="AA980" i="12"/>
  <c r="Z940" i="12"/>
  <c r="AA940" i="12"/>
  <c r="Z1284" i="12"/>
  <c r="AA1284" i="12"/>
  <c r="AA1362" i="12"/>
  <c r="Z1362" i="12"/>
  <c r="AA1304" i="12"/>
  <c r="Z1304" i="12"/>
  <c r="AA1017" i="12"/>
  <c r="Z1017" i="12"/>
  <c r="Z1034" i="12"/>
  <c r="AA1034" i="12"/>
  <c r="Z1226" i="12"/>
  <c r="AA1226" i="12"/>
  <c r="AA1030" i="12"/>
  <c r="Z1030" i="12"/>
  <c r="Z1273" i="12"/>
  <c r="AA1273" i="12"/>
  <c r="AA1365" i="12"/>
  <c r="Z1365" i="12"/>
  <c r="Z1275" i="12"/>
  <c r="AA1275" i="12"/>
  <c r="Z1005" i="12"/>
  <c r="AA1005" i="12"/>
  <c r="AA1252" i="12"/>
  <c r="Z1252" i="12"/>
  <c r="AA1331" i="12"/>
  <c r="Z1331" i="12"/>
  <c r="Z1342" i="12"/>
  <c r="AA1342" i="12"/>
  <c r="Z1451" i="12"/>
  <c r="AA1451" i="12"/>
  <c r="AA1244" i="12"/>
  <c r="Z1244" i="12"/>
  <c r="Z1508" i="12"/>
  <c r="AA1508" i="12"/>
  <c r="Z1392" i="12"/>
  <c r="AA1392" i="12"/>
  <c r="AA1528" i="12"/>
  <c r="Z1528" i="12"/>
  <c r="Z1480" i="12"/>
  <c r="AA1480" i="12"/>
  <c r="Z1363" i="12"/>
  <c r="AA1363" i="12"/>
  <c r="Z1369" i="12"/>
  <c r="AA1369" i="12"/>
  <c r="Z1325" i="12"/>
  <c r="AA1325" i="12"/>
  <c r="Z1424" i="12"/>
  <c r="AA1424" i="12"/>
  <c r="Z1521" i="12"/>
  <c r="AA1521" i="12"/>
  <c r="Z1404" i="12"/>
  <c r="AA1404" i="12"/>
  <c r="Z1397" i="12"/>
  <c r="AA1397" i="12"/>
  <c r="Z1695" i="12"/>
  <c r="AA1695" i="12"/>
  <c r="Z1562" i="12"/>
  <c r="AA1562" i="12"/>
  <c r="Z1703" i="12"/>
  <c r="AA1703" i="12"/>
  <c r="Z1739" i="12"/>
  <c r="AA1739" i="12"/>
  <c r="Z1371" i="12"/>
  <c r="AA1371" i="12"/>
  <c r="Z1623" i="12"/>
  <c r="AA1623" i="12"/>
  <c r="Z1549" i="12"/>
  <c r="AA1549" i="12"/>
  <c r="Z1716" i="12"/>
  <c r="AA1716" i="12"/>
  <c r="Z1530" i="12"/>
  <c r="AA1530" i="12"/>
  <c r="AA1503" i="12"/>
  <c r="Z1503" i="12"/>
  <c r="Z1607" i="12"/>
  <c r="AA1607" i="12"/>
  <c r="AA1799" i="12"/>
  <c r="Z1799" i="12"/>
  <c r="Z1801" i="12"/>
  <c r="AA1801" i="12"/>
  <c r="AA1660" i="12"/>
  <c r="Z1660" i="12"/>
  <c r="AA1773" i="12"/>
  <c r="Z1773" i="12"/>
  <c r="Z1672" i="12"/>
  <c r="AA1672" i="12"/>
  <c r="AA1878" i="12"/>
  <c r="Z1878" i="12"/>
  <c r="AA1828" i="12"/>
  <c r="Z1828" i="12"/>
  <c r="AA1838" i="12"/>
  <c r="Z1838" i="12"/>
  <c r="Z1757" i="12"/>
  <c r="AA1757" i="12"/>
  <c r="Z1908" i="12"/>
  <c r="AA1908" i="12"/>
  <c r="Z1813" i="12"/>
  <c r="AA1813" i="12"/>
  <c r="Z1742" i="12"/>
  <c r="AA1742" i="12"/>
  <c r="AA1819" i="12"/>
  <c r="Z1819" i="12"/>
  <c r="Z1812" i="12"/>
  <c r="AA1812" i="12"/>
  <c r="Z1976" i="12"/>
  <c r="AA1976" i="12"/>
  <c r="Z2093" i="12"/>
  <c r="AA2093" i="12"/>
  <c r="AA1977" i="12"/>
  <c r="Z1977" i="12"/>
  <c r="AA1827" i="12"/>
  <c r="Z1827" i="12"/>
  <c r="AA2021" i="12"/>
  <c r="Z2021" i="12"/>
  <c r="Z2022" i="12"/>
  <c r="AA2022" i="12"/>
  <c r="Z1994" i="12"/>
  <c r="AA1994" i="12"/>
  <c r="Z2032" i="12"/>
  <c r="AA2032" i="12"/>
  <c r="Z1883" i="12"/>
  <c r="AA1883" i="12"/>
  <c r="AA2030" i="12"/>
  <c r="Z2030" i="12"/>
  <c r="AA1984" i="12"/>
  <c r="Z1984" i="12"/>
  <c r="Z1991" i="12"/>
  <c r="AA1991" i="12"/>
  <c r="Z2253" i="12"/>
  <c r="AA2253" i="12"/>
  <c r="AA2069" i="12"/>
  <c r="Z2069" i="12"/>
  <c r="AA2088" i="12"/>
  <c r="Z2088" i="12"/>
  <c r="AA1972" i="12"/>
  <c r="Z1972" i="12"/>
  <c r="AA2131" i="12"/>
  <c r="Z2131" i="12"/>
  <c r="AA2282" i="12"/>
  <c r="Z2282" i="12"/>
  <c r="Z2150" i="12"/>
  <c r="AA2150" i="12"/>
  <c r="AA2084" i="12"/>
  <c r="Z2084" i="12"/>
  <c r="Z2232" i="12"/>
  <c r="AA2232" i="12"/>
  <c r="Z2178" i="12"/>
  <c r="AA2178" i="12"/>
  <c r="Z2185" i="12"/>
  <c r="AA2185" i="12"/>
  <c r="AA2223" i="12"/>
  <c r="Z2223" i="12"/>
  <c r="Z2197" i="12"/>
  <c r="AA2197" i="12"/>
  <c r="Z2398" i="12"/>
  <c r="AA2398" i="12"/>
  <c r="AA2494" i="12"/>
  <c r="Z2494" i="12"/>
  <c r="AA2409" i="12"/>
  <c r="Z2409" i="12"/>
  <c r="Z2332" i="12"/>
  <c r="AA2332" i="12"/>
  <c r="AA2419" i="12"/>
  <c r="Z2419" i="12"/>
  <c r="Z2346" i="12"/>
  <c r="AA2346" i="12"/>
  <c r="AA2412" i="12"/>
  <c r="Z2412" i="12"/>
  <c r="Z2492" i="12"/>
  <c r="AA2492" i="12"/>
  <c r="AA2364" i="12"/>
  <c r="Z2364" i="12"/>
  <c r="AA2434" i="12"/>
  <c r="Z2434" i="12"/>
  <c r="AA2515" i="12"/>
  <c r="Z2515" i="12"/>
  <c r="AA2448" i="12"/>
  <c r="Z2448" i="12"/>
  <c r="Z2544" i="12"/>
  <c r="AA2544" i="12"/>
  <c r="AA2528" i="12"/>
  <c r="Z2528" i="12"/>
  <c r="AA2612" i="12"/>
  <c r="Z2612" i="12"/>
  <c r="AA2498" i="12"/>
  <c r="Z2498" i="12"/>
  <c r="AA2539" i="12"/>
  <c r="Z2539" i="12"/>
  <c r="AA2580" i="12"/>
  <c r="Z2580" i="12"/>
  <c r="Z2547" i="12"/>
  <c r="AA2547" i="12"/>
  <c r="AA2569" i="12"/>
  <c r="Z2569" i="12"/>
  <c r="AA2639" i="12"/>
  <c r="Z2639" i="12"/>
  <c r="AA2618" i="12"/>
  <c r="Z2618" i="12"/>
  <c r="Z2753" i="12"/>
  <c r="AA2753" i="12"/>
  <c r="Z2700" i="12"/>
  <c r="AA2700" i="12"/>
  <c r="AA2567" i="12"/>
  <c r="Z2567" i="12"/>
  <c r="Z2652" i="12"/>
  <c r="AA2652" i="12"/>
  <c r="AA2680" i="12"/>
  <c r="Z2680" i="12"/>
  <c r="Z2673" i="12"/>
  <c r="AA2673" i="12"/>
  <c r="AA2674" i="12"/>
  <c r="Z2674" i="12"/>
  <c r="Z2643" i="12"/>
  <c r="AA2643" i="12"/>
  <c r="Z2876" i="12"/>
  <c r="AA2876" i="12"/>
  <c r="AA2861" i="12"/>
  <c r="Z2861" i="12"/>
  <c r="Z2795" i="12"/>
  <c r="AA2795" i="12"/>
  <c r="AA2817" i="12"/>
  <c r="Z2817" i="12"/>
  <c r="AA2785" i="12"/>
  <c r="Z2785" i="12"/>
  <c r="AA3061" i="12"/>
  <c r="Z3061" i="12"/>
  <c r="Z2825" i="12"/>
  <c r="AA2825" i="12"/>
  <c r="Z2748" i="12"/>
  <c r="AA2748" i="12"/>
  <c r="AA2925" i="12"/>
  <c r="Z2925" i="12"/>
  <c r="Z2806" i="12"/>
  <c r="AA2806" i="12"/>
  <c r="AA3020" i="12"/>
  <c r="Z3020" i="12"/>
  <c r="AA2914" i="12"/>
  <c r="Z2914" i="12"/>
  <c r="AA2903" i="12"/>
  <c r="Z2903" i="12"/>
  <c r="Z2890" i="12"/>
  <c r="AA2890" i="12"/>
  <c r="AA3016" i="12"/>
  <c r="Z3016" i="12"/>
  <c r="Z2950" i="12"/>
  <c r="AA2950" i="12"/>
  <c r="AA2990" i="12"/>
  <c r="Z2990" i="12"/>
  <c r="Z2931" i="12"/>
  <c r="AA2931" i="12"/>
  <c r="AA2956" i="12"/>
  <c r="Z2956" i="12"/>
  <c r="AA3019" i="12"/>
  <c r="Z3019" i="12"/>
  <c r="AA3120" i="12"/>
  <c r="Z3120" i="12"/>
  <c r="Z3160" i="12"/>
  <c r="AA3160" i="12"/>
  <c r="AA3320" i="12"/>
  <c r="Z3320" i="12"/>
  <c r="AA3072" i="12"/>
  <c r="Z3072" i="12"/>
  <c r="AA3191" i="12"/>
  <c r="Z3191" i="12"/>
  <c r="AA3221" i="12"/>
  <c r="Z3221" i="12"/>
  <c r="Z3298" i="12"/>
  <c r="AA3298" i="12"/>
  <c r="Z3337" i="12"/>
  <c r="AA3337" i="12"/>
  <c r="Z3151" i="12"/>
  <c r="AA3151" i="12"/>
  <c r="AA3158" i="12"/>
  <c r="Z3158" i="12"/>
  <c r="Z3174" i="12"/>
  <c r="AA3174" i="12"/>
  <c r="Z3280" i="12"/>
  <c r="AA3280" i="12"/>
  <c r="AA3284" i="12"/>
  <c r="Z3284" i="12"/>
  <c r="Z3321" i="12"/>
  <c r="AA3321" i="12"/>
  <c r="AA3363" i="12"/>
  <c r="Z3363" i="12"/>
  <c r="Z3345" i="12"/>
  <c r="AA3345" i="12"/>
  <c r="Z3204" i="12"/>
  <c r="AA3204" i="12"/>
  <c r="AA3350" i="12"/>
  <c r="Z3350" i="12"/>
  <c r="AA3542" i="12"/>
  <c r="Z3542" i="12"/>
  <c r="Z3548" i="12"/>
  <c r="AA3548" i="12"/>
  <c r="AA3432" i="12"/>
  <c r="Z3432" i="12"/>
  <c r="AA3617" i="12"/>
  <c r="Z3617" i="12"/>
  <c r="Z3607" i="12"/>
  <c r="AA3607" i="12"/>
  <c r="AA3471" i="12"/>
  <c r="Z3471" i="12"/>
  <c r="Z3467" i="12"/>
  <c r="AA3467" i="12"/>
  <c r="AA3552" i="12"/>
  <c r="Z3552" i="12"/>
  <c r="Z3497" i="12"/>
  <c r="AA3497" i="12"/>
  <c r="AA3515" i="12"/>
  <c r="Z3515" i="12"/>
  <c r="AA3424" i="12"/>
  <c r="Z3424" i="12"/>
  <c r="Z3578" i="12"/>
  <c r="AA3578" i="12"/>
  <c r="Z3521" i="12"/>
  <c r="AA3521" i="12"/>
  <c r="Z3841" i="12"/>
  <c r="AA3841" i="12"/>
  <c r="AA3512" i="12"/>
  <c r="Z3512" i="12"/>
  <c r="AA3362" i="12"/>
  <c r="Z3362" i="12"/>
  <c r="AA3816" i="12"/>
  <c r="Z3816" i="12"/>
  <c r="Z3682" i="12"/>
  <c r="AA3682" i="12"/>
  <c r="Z3803" i="12"/>
  <c r="AA3803" i="12"/>
  <c r="Z3694" i="12"/>
  <c r="AA3694" i="12"/>
  <c r="Z3716" i="12"/>
  <c r="AA3716" i="12"/>
  <c r="Z3765" i="12"/>
  <c r="AA3765" i="12"/>
  <c r="AA3752" i="12"/>
  <c r="Z3752" i="12"/>
  <c r="Z3669" i="12"/>
  <c r="AA3669" i="12"/>
  <c r="Z3622" i="12"/>
  <c r="AA3622" i="12"/>
  <c r="Z3720" i="12"/>
  <c r="AA3720" i="12"/>
  <c r="Z3757" i="12"/>
  <c r="AA3757" i="12"/>
  <c r="AA3746" i="12"/>
  <c r="Z3746" i="12"/>
  <c r="Z3709" i="12"/>
  <c r="AA3709" i="12"/>
  <c r="AA3812" i="12"/>
  <c r="Z3812" i="12"/>
  <c r="Z3824" i="12"/>
  <c r="AA3824" i="12"/>
  <c r="Z3831" i="12"/>
  <c r="AA3831" i="12"/>
  <c r="Z3931" i="12"/>
  <c r="AA3931" i="12"/>
  <c r="AA3927" i="12"/>
  <c r="Z3927" i="12"/>
  <c r="Z3871" i="12"/>
  <c r="AA3871" i="12"/>
  <c r="AC297" i="12"/>
  <c r="AD297" i="12" s="1"/>
  <c r="AC468" i="12"/>
  <c r="AD468" i="12" s="1"/>
  <c r="AC505" i="12"/>
  <c r="AD505" i="12" s="1"/>
  <c r="AC161" i="12"/>
  <c r="AD161" i="12" s="1"/>
  <c r="AC371" i="12"/>
  <c r="AD371" i="12" s="1"/>
  <c r="AC345" i="12"/>
  <c r="AD345" i="12" s="1"/>
  <c r="AC600" i="12"/>
  <c r="AD600" i="12" s="1"/>
  <c r="AC320" i="12"/>
  <c r="AD320" i="12" s="1"/>
  <c r="AC448" i="12"/>
  <c r="AD448" i="12" s="1"/>
  <c r="AC422" i="12"/>
  <c r="AD422" i="12" s="1"/>
  <c r="AC613" i="12"/>
  <c r="AD613" i="12" s="1"/>
  <c r="AC656" i="12"/>
  <c r="AD656" i="12" s="1"/>
  <c r="AC654" i="12"/>
  <c r="AD654" i="12" s="1"/>
  <c r="AC670" i="12"/>
  <c r="AD670" i="12" s="1"/>
  <c r="AC834" i="12"/>
  <c r="AD834" i="12" s="1"/>
  <c r="AC572" i="12"/>
  <c r="AD572" i="12" s="1"/>
  <c r="AC916" i="12"/>
  <c r="AD916" i="12" s="1"/>
  <c r="AC687" i="12"/>
  <c r="AD687" i="12" s="1"/>
  <c r="AC692" i="12"/>
  <c r="AD692" i="12" s="1"/>
  <c r="AC911" i="12"/>
  <c r="AD911" i="12" s="1"/>
  <c r="AC637" i="12"/>
  <c r="AD637" i="12" s="1"/>
  <c r="AC919" i="12"/>
  <c r="AD919" i="12" s="1"/>
  <c r="AC998" i="12"/>
  <c r="AD998" i="12" s="1"/>
  <c r="AC1014" i="12"/>
  <c r="AD1014" i="12" s="1"/>
  <c r="AC809" i="12"/>
  <c r="AD809" i="12" s="1"/>
  <c r="AC779" i="12"/>
  <c r="AD779" i="12" s="1"/>
  <c r="AC679" i="12"/>
  <c r="AD679" i="12" s="1"/>
  <c r="AC912" i="12"/>
  <c r="AD912" i="12" s="1"/>
  <c r="AC1086" i="12"/>
  <c r="AD1086" i="12" s="1"/>
  <c r="AC993" i="12"/>
  <c r="AD993" i="12" s="1"/>
  <c r="AC729" i="12"/>
  <c r="AD729" i="12" s="1"/>
  <c r="AC772" i="12"/>
  <c r="AD772" i="12" s="1"/>
  <c r="AC864" i="12"/>
  <c r="AD864" i="12" s="1"/>
  <c r="AC1120" i="12"/>
  <c r="AD1120" i="12" s="1"/>
  <c r="AC1151" i="12"/>
  <c r="AD1151" i="12" s="1"/>
  <c r="AC918" i="12"/>
  <c r="AD918" i="12" s="1"/>
  <c r="AC1105" i="12"/>
  <c r="AD1105" i="12" s="1"/>
  <c r="AC1203" i="12"/>
  <c r="AD1203" i="12" s="1"/>
  <c r="AC999" i="12"/>
  <c r="AD999" i="12" s="1"/>
  <c r="AC1195" i="12"/>
  <c r="AD1195" i="12" s="1"/>
  <c r="AC913" i="12"/>
  <c r="AD913" i="12" s="1"/>
  <c r="AC1196" i="12"/>
  <c r="AD1196" i="12" s="1"/>
  <c r="AC1012" i="12"/>
  <c r="AD1012" i="12" s="1"/>
  <c r="AC857" i="12"/>
  <c r="AD857" i="12" s="1"/>
  <c r="AC1117" i="12"/>
  <c r="AD1117" i="12" s="1"/>
  <c r="AC1040" i="12"/>
  <c r="AD1040" i="12" s="1"/>
  <c r="AC1297" i="12"/>
  <c r="AD1297" i="12" s="1"/>
  <c r="AC1358" i="12"/>
  <c r="AD1358" i="12" s="1"/>
  <c r="AC1355" i="12"/>
  <c r="AD1355" i="12" s="1"/>
  <c r="AC1177" i="12"/>
  <c r="AD1177" i="12" s="1"/>
  <c r="AC1113" i="12"/>
  <c r="AD1113" i="12" s="1"/>
  <c r="AC1308" i="12"/>
  <c r="AD1308" i="12" s="1"/>
  <c r="AC1343" i="12"/>
  <c r="AD1343" i="12" s="1"/>
  <c r="AC1315" i="12"/>
  <c r="AD1315" i="12" s="1"/>
  <c r="AC1356" i="12"/>
  <c r="AD1356" i="12" s="1"/>
  <c r="AC1202" i="12"/>
  <c r="AD1202" i="12" s="1"/>
  <c r="AC1461" i="12"/>
  <c r="AD1461" i="12" s="1"/>
  <c r="AC1397" i="12"/>
  <c r="AD1397" i="12" s="1"/>
  <c r="AC1438" i="12"/>
  <c r="AD1438" i="12" s="1"/>
  <c r="AC1478" i="12"/>
  <c r="AD1478" i="12" s="1"/>
  <c r="AC1402" i="12"/>
  <c r="AD1402" i="12" s="1"/>
  <c r="AC1394" i="12"/>
  <c r="AD1394" i="12" s="1"/>
  <c r="AC1582" i="12"/>
  <c r="AD1582" i="12" s="1"/>
  <c r="AC1389" i="12"/>
  <c r="AD1389" i="12" s="1"/>
  <c r="AC1341" i="12"/>
  <c r="AD1341" i="12" s="1"/>
  <c r="AC1437" i="12"/>
  <c r="AD1437" i="12" s="1"/>
  <c r="AC1661" i="12"/>
  <c r="AD1661" i="12" s="1"/>
  <c r="AC1699" i="12"/>
  <c r="AD1699" i="12" s="1"/>
  <c r="AC1512" i="12"/>
  <c r="AD1512" i="12" s="1"/>
  <c r="AC1741" i="12"/>
  <c r="AD1741" i="12" s="1"/>
  <c r="AC1682" i="12"/>
  <c r="AD1682" i="12" s="1"/>
  <c r="AC1693" i="12"/>
  <c r="AD1693" i="12" s="1"/>
  <c r="AC1718" i="12"/>
  <c r="AD1718" i="12" s="1"/>
  <c r="AC1577" i="12"/>
  <c r="AD1577" i="12" s="1"/>
  <c r="AC1634" i="12"/>
  <c r="AD1634" i="12" s="1"/>
  <c r="AC1811" i="12"/>
  <c r="AD1811" i="12" s="1"/>
  <c r="AC1935" i="12"/>
  <c r="AD1935" i="12" s="1"/>
  <c r="AC1612" i="12"/>
  <c r="AD1612" i="12" s="1"/>
  <c r="AC1794" i="12"/>
  <c r="AD1794" i="12" s="1"/>
  <c r="AC1745" i="12"/>
  <c r="AD1745" i="12" s="1"/>
  <c r="AC1872" i="12"/>
  <c r="AD1872" i="12" s="1"/>
  <c r="AC2041" i="12"/>
  <c r="AD2041" i="12" s="1"/>
  <c r="AC2013" i="12"/>
  <c r="AD2013" i="12" s="1"/>
  <c r="AC1902" i="12"/>
  <c r="AD1902" i="12" s="1"/>
  <c r="AC1863" i="12"/>
  <c r="AD1863" i="12" s="1"/>
  <c r="AC2006" i="12"/>
  <c r="AD2006" i="12" s="1"/>
  <c r="AC2121" i="12"/>
  <c r="AD2121" i="12" s="1"/>
  <c r="AC2037" i="12"/>
  <c r="AD2037" i="12" s="1"/>
  <c r="AC2005" i="12"/>
  <c r="AD2005" i="12" s="1"/>
  <c r="AC1998" i="12"/>
  <c r="AD1998" i="12" s="1"/>
  <c r="AC2011" i="12"/>
  <c r="AD2011" i="12" s="1"/>
  <c r="AC1995" i="12"/>
  <c r="AD1995" i="12" s="1"/>
  <c r="AC1974" i="12"/>
  <c r="AD1974" i="12" s="1"/>
  <c r="AC2141" i="12"/>
  <c r="AD2141" i="12" s="1"/>
  <c r="AC2093" i="12"/>
  <c r="AD2093" i="12" s="1"/>
  <c r="AC2114" i="12"/>
  <c r="AD2114" i="12" s="1"/>
  <c r="AC2202" i="12"/>
  <c r="AD2202" i="12" s="1"/>
  <c r="AC2224" i="12"/>
  <c r="AD2224" i="12" s="1"/>
  <c r="AC2285" i="12"/>
  <c r="AD2285" i="12" s="1"/>
  <c r="AC2234" i="12"/>
  <c r="AD2234" i="12" s="1"/>
  <c r="AC2212" i="12"/>
  <c r="AD2212" i="12" s="1"/>
  <c r="AC2319" i="12"/>
  <c r="AD2319" i="12" s="1"/>
  <c r="AC2327" i="12"/>
  <c r="AD2327" i="12" s="1"/>
  <c r="AC2323" i="12"/>
  <c r="AD2323" i="12" s="1"/>
  <c r="AC2410" i="12"/>
  <c r="AD2410" i="12" s="1"/>
  <c r="AC2408" i="12"/>
  <c r="AD2408" i="12" s="1"/>
  <c r="AC2444" i="12"/>
  <c r="AD2444" i="12" s="1"/>
  <c r="AC2549" i="12"/>
  <c r="AD2549" i="12" s="1"/>
  <c r="AC2594" i="12"/>
  <c r="AD2594" i="12" s="1"/>
  <c r="AC2622" i="12"/>
  <c r="AD2622" i="12" s="1"/>
  <c r="AC2555" i="12"/>
  <c r="AD2555" i="12" s="1"/>
  <c r="AC2631" i="12"/>
  <c r="AD2631" i="12" s="1"/>
  <c r="AC2632" i="12"/>
  <c r="AD2632" i="12" s="1"/>
  <c r="AC2806" i="12"/>
  <c r="AD2806" i="12" s="1"/>
  <c r="AC2702" i="12"/>
  <c r="AD2702" i="12" s="1"/>
  <c r="AC2682" i="12"/>
  <c r="AD2682" i="12" s="1"/>
  <c r="AC2732" i="12"/>
  <c r="AD2732" i="12" s="1"/>
  <c r="AC2714" i="12"/>
  <c r="AD2714" i="12" s="1"/>
  <c r="AC2798" i="12"/>
  <c r="AD2798" i="12" s="1"/>
  <c r="AC2784" i="12"/>
  <c r="AD2784" i="12" s="1"/>
  <c r="AC2811" i="12"/>
  <c r="AD2811" i="12" s="1"/>
  <c r="AC2860" i="12"/>
  <c r="AD2860" i="12" s="1"/>
  <c r="AC2897" i="12"/>
  <c r="AD2897" i="12" s="1"/>
  <c r="AC2929" i="12"/>
  <c r="AD2929" i="12" s="1"/>
  <c r="AC3040" i="12"/>
  <c r="AD3040" i="12" s="1"/>
  <c r="AC3107" i="12"/>
  <c r="AD3107" i="12" s="1"/>
  <c r="AC2937" i="12"/>
  <c r="AD2937" i="12" s="1"/>
  <c r="AC3041" i="12"/>
  <c r="AD3041" i="12" s="1"/>
  <c r="AC2934" i="12"/>
  <c r="AD2934" i="12" s="1"/>
  <c r="AC3256" i="12"/>
  <c r="AD3256" i="12" s="1"/>
  <c r="AC3262" i="12"/>
  <c r="AD3262" i="12" s="1"/>
  <c r="AC3151" i="12"/>
  <c r="AD3151" i="12" s="1"/>
  <c r="AC3265" i="12"/>
  <c r="AD3265" i="12" s="1"/>
  <c r="AC3334" i="12"/>
  <c r="AD3334" i="12" s="1"/>
  <c r="AC3391" i="12"/>
  <c r="AD3391" i="12" s="1"/>
  <c r="AC3355" i="12"/>
  <c r="AD3355" i="12" s="1"/>
  <c r="AC3279" i="12"/>
  <c r="AD3279" i="12" s="1"/>
  <c r="AC3315" i="12"/>
  <c r="AD3315" i="12" s="1"/>
  <c r="AC3590" i="12"/>
  <c r="AD3590" i="12" s="1"/>
  <c r="AC3501" i="12"/>
  <c r="AD3501" i="12" s="1"/>
  <c r="AC3535" i="12"/>
  <c r="AD3535" i="12" s="1"/>
  <c r="AC3625" i="12"/>
  <c r="AD3625" i="12" s="1"/>
  <c r="AC3547" i="12"/>
  <c r="AD3547" i="12" s="1"/>
  <c r="AC3481" i="12"/>
  <c r="AD3481" i="12" s="1"/>
  <c r="AC3628" i="12"/>
  <c r="AD3628" i="12" s="1"/>
  <c r="AC3765" i="12"/>
  <c r="AD3765" i="12" s="1"/>
  <c r="AC3893" i="12"/>
  <c r="AD3893" i="12" s="1"/>
  <c r="AC3892" i="12"/>
  <c r="AD3892" i="12" s="1"/>
  <c r="AA216" i="12"/>
  <c r="Z216" i="12"/>
  <c r="AC404" i="12"/>
  <c r="AD404" i="12" s="1"/>
  <c r="Z148" i="12"/>
  <c r="AA148" i="12"/>
  <c r="AA168" i="12"/>
  <c r="Z168" i="12"/>
  <c r="AC260" i="12"/>
  <c r="AD260" i="12" s="1"/>
  <c r="Z147" i="12"/>
  <c r="AA147" i="12"/>
  <c r="S2824" i="12"/>
  <c r="T2824" i="12" s="1"/>
  <c r="AB2824" i="12" s="1"/>
  <c r="S2977" i="12"/>
  <c r="T2977" i="12" s="1"/>
  <c r="AB2977" i="12" s="1"/>
  <c r="S3079" i="12"/>
  <c r="T3079" i="12" s="1"/>
  <c r="AB3079" i="12" s="1"/>
  <c r="S3025" i="12"/>
  <c r="T3025" i="12" s="1"/>
  <c r="AB3025" i="12" s="1"/>
  <c r="S2981" i="12"/>
  <c r="T2981" i="12" s="1"/>
  <c r="AB2981" i="12" s="1"/>
  <c r="S2884" i="12"/>
  <c r="T2884" i="12" s="1"/>
  <c r="AB2884" i="12" s="1"/>
  <c r="S3084" i="12"/>
  <c r="T3084" i="12" s="1"/>
  <c r="AB3084" i="12" s="1"/>
  <c r="S2941" i="12"/>
  <c r="T2941" i="12" s="1"/>
  <c r="AB2941" i="12" s="1"/>
  <c r="S2986" i="12"/>
  <c r="T2986" i="12" s="1"/>
  <c r="AB2986" i="12" s="1"/>
  <c r="S3031" i="12"/>
  <c r="T3031" i="12" s="1"/>
  <c r="AB3031" i="12" s="1"/>
  <c r="S3027" i="12"/>
  <c r="T3027" i="12" s="1"/>
  <c r="AB3027" i="12" s="1"/>
  <c r="S3089" i="12"/>
  <c r="T3089" i="12" s="1"/>
  <c r="AB3089" i="12" s="1"/>
  <c r="S3178" i="12"/>
  <c r="T3178" i="12" s="1"/>
  <c r="AB3178" i="12" s="1"/>
  <c r="S2969" i="12"/>
  <c r="T2969" i="12" s="1"/>
  <c r="AB2969" i="12" s="1"/>
  <c r="S3246" i="12"/>
  <c r="T3246" i="12" s="1"/>
  <c r="AB3246" i="12" s="1"/>
  <c r="S3181" i="12"/>
  <c r="T3181" i="12" s="1"/>
  <c r="AB3181" i="12" s="1"/>
  <c r="S3072" i="12"/>
  <c r="T3072" i="12" s="1"/>
  <c r="AB3072" i="12" s="1"/>
  <c r="S3147" i="12"/>
  <c r="T3147" i="12" s="1"/>
  <c r="AB3147" i="12" s="1"/>
  <c r="S3141" i="12"/>
  <c r="T3141" i="12" s="1"/>
  <c r="AB3141" i="12" s="1"/>
  <c r="S3365" i="12"/>
  <c r="T3365" i="12" s="1"/>
  <c r="AB3365" i="12" s="1"/>
  <c r="S3308" i="12"/>
  <c r="T3308" i="12" s="1"/>
  <c r="AB3308" i="12" s="1"/>
  <c r="S3317" i="12"/>
  <c r="T3317" i="12" s="1"/>
  <c r="AB3317" i="12" s="1"/>
  <c r="S3159" i="12"/>
  <c r="T3159" i="12" s="1"/>
  <c r="AB3159" i="12" s="1"/>
  <c r="S3253" i="12"/>
  <c r="T3253" i="12" s="1"/>
  <c r="AB3253" i="12" s="1"/>
  <c r="S3348" i="12"/>
  <c r="T3348" i="12" s="1"/>
  <c r="AB3348" i="12" s="1"/>
  <c r="S3336" i="12"/>
  <c r="T3336" i="12" s="1"/>
  <c r="AB3336" i="12" s="1"/>
  <c r="S3258" i="12"/>
  <c r="T3258" i="12" s="1"/>
  <c r="AB3258" i="12" s="1"/>
  <c r="S3403" i="12"/>
  <c r="T3403" i="12" s="1"/>
  <c r="AB3403" i="12" s="1"/>
  <c r="S3476" i="12"/>
  <c r="T3476" i="12" s="1"/>
  <c r="AB3476" i="12" s="1"/>
  <c r="S3240" i="12"/>
  <c r="T3240" i="12" s="1"/>
  <c r="AB3240" i="12" s="1"/>
  <c r="S3514" i="12"/>
  <c r="T3514" i="12" s="1"/>
  <c r="AB3514" i="12" s="1"/>
  <c r="S3415" i="12"/>
  <c r="T3415" i="12" s="1"/>
  <c r="AB3415" i="12" s="1"/>
  <c r="S3588" i="12"/>
  <c r="T3588" i="12" s="1"/>
  <c r="AB3588" i="12" s="1"/>
  <c r="S3538" i="12"/>
  <c r="T3538" i="12" s="1"/>
  <c r="AB3538" i="12" s="1"/>
  <c r="S3513" i="12"/>
  <c r="T3513" i="12" s="1"/>
  <c r="AB3513" i="12" s="1"/>
  <c r="S3478" i="12"/>
  <c r="T3478" i="12" s="1"/>
  <c r="AB3478" i="12" s="1"/>
  <c r="S3521" i="12"/>
  <c r="T3521" i="12" s="1"/>
  <c r="AB3521" i="12" s="1"/>
  <c r="S3574" i="12"/>
  <c r="T3574" i="12" s="1"/>
  <c r="AB3574" i="12" s="1"/>
  <c r="S3405" i="12"/>
  <c r="T3405" i="12" s="1"/>
  <c r="AB3405" i="12" s="1"/>
  <c r="S3407" i="12"/>
  <c r="T3407" i="12" s="1"/>
  <c r="AB3407" i="12" s="1"/>
  <c r="S3645" i="12"/>
  <c r="T3645" i="12" s="1"/>
  <c r="AB3645" i="12" s="1"/>
  <c r="S3559" i="12"/>
  <c r="T3559" i="12" s="1"/>
  <c r="AB3559" i="12" s="1"/>
  <c r="S3428" i="12"/>
  <c r="T3428" i="12" s="1"/>
  <c r="AB3428" i="12" s="1"/>
  <c r="S3488" i="12"/>
  <c r="T3488" i="12" s="1"/>
  <c r="AB3488" i="12" s="1"/>
  <c r="S3643" i="12"/>
  <c r="T3643" i="12" s="1"/>
  <c r="AB3643" i="12" s="1"/>
  <c r="S3423" i="12"/>
  <c r="T3423" i="12" s="1"/>
  <c r="AB3423" i="12" s="1"/>
  <c r="S3802" i="12"/>
  <c r="T3802" i="12" s="1"/>
  <c r="AB3802" i="12" s="1"/>
  <c r="S3626" i="12"/>
  <c r="T3626" i="12" s="1"/>
  <c r="AB3626" i="12" s="1"/>
  <c r="S3671" i="12"/>
  <c r="T3671" i="12" s="1"/>
  <c r="AB3671" i="12" s="1"/>
  <c r="S3683" i="12"/>
  <c r="T3683" i="12" s="1"/>
  <c r="AB3683" i="12" s="1"/>
  <c r="S3873" i="12"/>
  <c r="T3873" i="12" s="1"/>
  <c r="AB3873" i="12" s="1"/>
  <c r="S3674" i="12"/>
  <c r="T3674" i="12" s="1"/>
  <c r="AB3674" i="12" s="1"/>
  <c r="S3754" i="12"/>
  <c r="T3754" i="12" s="1"/>
  <c r="AB3754" i="12" s="1"/>
  <c r="S3665" i="12"/>
  <c r="T3665" i="12" s="1"/>
  <c r="AB3665" i="12" s="1"/>
  <c r="S3719" i="12"/>
  <c r="T3719" i="12" s="1"/>
  <c r="AB3719" i="12" s="1"/>
  <c r="S3829" i="12"/>
  <c r="T3829" i="12" s="1"/>
  <c r="AB3829" i="12" s="1"/>
  <c r="S3914" i="12"/>
  <c r="T3914" i="12" s="1"/>
  <c r="AB3914" i="12" s="1"/>
  <c r="S3772" i="12"/>
  <c r="T3772" i="12" s="1"/>
  <c r="AB3772" i="12" s="1"/>
  <c r="S3822" i="12"/>
  <c r="T3822" i="12" s="1"/>
  <c r="AB3822" i="12" s="1"/>
  <c r="S3688" i="12"/>
  <c r="T3688" i="12" s="1"/>
  <c r="AB3688" i="12" s="1"/>
  <c r="S3904" i="12"/>
  <c r="T3904" i="12" s="1"/>
  <c r="AB3904" i="12" s="1"/>
  <c r="S3907" i="12"/>
  <c r="T3907" i="12" s="1"/>
  <c r="AB3907" i="12" s="1"/>
  <c r="S3883" i="12"/>
  <c r="T3883" i="12" s="1"/>
  <c r="AB3883" i="12" s="1"/>
  <c r="S3919" i="12"/>
  <c r="T3919" i="12" s="1"/>
  <c r="AB3919" i="12" s="1"/>
  <c r="AE3535" i="12" l="1"/>
  <c r="AG3535" i="12"/>
  <c r="AE1012" i="12"/>
  <c r="AG1012" i="12"/>
  <c r="AG1478" i="12"/>
  <c r="AE1478" i="12"/>
  <c r="AE1195" i="12"/>
  <c r="AG1195" i="12"/>
  <c r="AG912" i="12"/>
  <c r="AE912" i="12"/>
  <c r="AE572" i="12"/>
  <c r="AG572" i="12"/>
  <c r="AG409" i="12"/>
  <c r="AE409" i="12"/>
  <c r="AG3067" i="12"/>
  <c r="AE3067" i="12"/>
  <c r="AE2480" i="12"/>
  <c r="AG2480" i="12"/>
  <c r="AE1982" i="12"/>
  <c r="AG1982" i="12"/>
  <c r="AG1373" i="12"/>
  <c r="AE1373" i="12"/>
  <c r="AG246" i="12"/>
  <c r="AE246" i="12"/>
  <c r="AG3652" i="12"/>
  <c r="AE3652" i="12"/>
  <c r="AG3081" i="12"/>
  <c r="AE3081" i="12"/>
  <c r="AE2649" i="12"/>
  <c r="AG2649" i="12"/>
  <c r="AG1266" i="12"/>
  <c r="AE1266" i="12"/>
  <c r="AG1198" i="12"/>
  <c r="AE1198" i="12"/>
  <c r="AE3610" i="12"/>
  <c r="AG3610" i="12"/>
  <c r="AG2744" i="12"/>
  <c r="AE2744" i="12"/>
  <c r="AG2629" i="12"/>
  <c r="AE2629" i="12"/>
  <c r="AG2431" i="12"/>
  <c r="AE2431" i="12"/>
  <c r="AG2152" i="12"/>
  <c r="AE2152" i="12"/>
  <c r="AG1182" i="12"/>
  <c r="AE1182" i="12"/>
  <c r="AG1006" i="12"/>
  <c r="AE1006" i="12"/>
  <c r="AG725" i="12"/>
  <c r="AE725" i="12"/>
  <c r="AE606" i="12"/>
  <c r="AG606" i="12"/>
  <c r="AE589" i="12"/>
  <c r="AG589" i="12"/>
  <c r="AE224" i="12"/>
  <c r="AG224" i="12"/>
  <c r="AG3381" i="12"/>
  <c r="AE3381" i="12"/>
  <c r="AG2710" i="12"/>
  <c r="AE2710" i="12"/>
  <c r="AG2379" i="12"/>
  <c r="AE2379" i="12"/>
  <c r="AE1983" i="12"/>
  <c r="AG1983" i="12"/>
  <c r="AE1579" i="12"/>
  <c r="AG1579" i="12"/>
  <c r="AG1103" i="12"/>
  <c r="AE1103" i="12"/>
  <c r="AG525" i="12"/>
  <c r="AE525" i="12"/>
  <c r="AE3895" i="12"/>
  <c r="AG3895" i="12"/>
  <c r="AE3511" i="12"/>
  <c r="AG3511" i="12"/>
  <c r="AE2943" i="12"/>
  <c r="AG2943" i="12"/>
  <c r="AG1306" i="12"/>
  <c r="AE1306" i="12"/>
  <c r="AG2794" i="12"/>
  <c r="AE2794" i="12"/>
  <c r="AG2307" i="12"/>
  <c r="AE2307" i="12"/>
  <c r="AG1828" i="12"/>
  <c r="AE1828" i="12"/>
  <c r="AE904" i="12"/>
  <c r="AG904" i="12"/>
  <c r="AE629" i="12"/>
  <c r="AG629" i="12"/>
  <c r="AG3706" i="12"/>
  <c r="AE3706" i="12"/>
  <c r="AG3045" i="12"/>
  <c r="AE3045" i="12"/>
  <c r="AE2844" i="12"/>
  <c r="AG2844" i="12"/>
  <c r="AE2526" i="12"/>
  <c r="AG2526" i="12"/>
  <c r="AG1785" i="12"/>
  <c r="AE1785" i="12"/>
  <c r="AG1619" i="12"/>
  <c r="AE1619" i="12"/>
  <c r="AE1019" i="12"/>
  <c r="AG1019" i="12"/>
  <c r="AG835" i="12"/>
  <c r="AE835" i="12"/>
  <c r="AG341" i="12"/>
  <c r="AE341" i="12"/>
  <c r="AE1595" i="12"/>
  <c r="AG1595" i="12"/>
  <c r="AG1637" i="12"/>
  <c r="AE1637" i="12"/>
  <c r="AG1222" i="12"/>
  <c r="AE1222" i="12"/>
  <c r="AG694" i="12"/>
  <c r="AE694" i="12"/>
  <c r="AG154" i="12"/>
  <c r="AE154" i="12"/>
  <c r="AE3213" i="12"/>
  <c r="AG3213" i="12"/>
  <c r="AE3087" i="12"/>
  <c r="AG3087" i="12"/>
  <c r="AG2068" i="12"/>
  <c r="AE2068" i="12"/>
  <c r="AG1771" i="12"/>
  <c r="AE1771" i="12"/>
  <c r="AG1505" i="12"/>
  <c r="AE1505" i="12"/>
  <c r="AE1479" i="12"/>
  <c r="AG1479" i="12"/>
  <c r="AE1116" i="12"/>
  <c r="AG1116" i="12"/>
  <c r="AG3651" i="12"/>
  <c r="AE3651" i="12"/>
  <c r="AG3350" i="12"/>
  <c r="AE3350" i="12"/>
  <c r="AG2915" i="12"/>
  <c r="AE2915" i="12"/>
  <c r="AG1848" i="12"/>
  <c r="AE1848" i="12"/>
  <c r="AG1802" i="12"/>
  <c r="AE1802" i="12"/>
  <c r="AG1450" i="12"/>
  <c r="AE1450" i="12"/>
  <c r="AG342" i="12"/>
  <c r="AE342" i="12"/>
  <c r="AE3010" i="12"/>
  <c r="AG3010" i="12"/>
  <c r="AE2477" i="12"/>
  <c r="AG2477" i="12"/>
  <c r="AE1964" i="12"/>
  <c r="AG1964" i="12"/>
  <c r="AG1257" i="12"/>
  <c r="AE1257" i="12"/>
  <c r="AG699" i="12"/>
  <c r="AE699" i="12"/>
  <c r="AG597" i="12"/>
  <c r="AE597" i="12"/>
  <c r="AE3219" i="12"/>
  <c r="AG3219" i="12"/>
  <c r="AG2983" i="12"/>
  <c r="AE2983" i="12"/>
  <c r="AE2720" i="12"/>
  <c r="AG2720" i="12"/>
  <c r="AE1864" i="12"/>
  <c r="AG1864" i="12"/>
  <c r="AE887" i="12"/>
  <c r="AG887" i="12"/>
  <c r="AG620" i="12"/>
  <c r="AE620" i="12"/>
  <c r="AG447" i="12"/>
  <c r="AE447" i="12"/>
  <c r="AG2874" i="12"/>
  <c r="AE2874" i="12"/>
  <c r="AE2703" i="12"/>
  <c r="AG2703" i="12"/>
  <c r="AG2469" i="12"/>
  <c r="AE2469" i="12"/>
  <c r="AE1836" i="12"/>
  <c r="AG1836" i="12"/>
  <c r="AG935" i="12"/>
  <c r="AE935" i="12"/>
  <c r="AE477" i="12"/>
  <c r="AG477" i="12"/>
  <c r="AE3180" i="12"/>
  <c r="AG3180" i="12"/>
  <c r="AE2605" i="12"/>
  <c r="AG2605" i="12"/>
  <c r="AE1360" i="12"/>
  <c r="AG1360" i="12"/>
  <c r="AG1169" i="12"/>
  <c r="AE1169" i="12"/>
  <c r="AE511" i="12"/>
  <c r="AG511" i="12"/>
  <c r="AG3597" i="12"/>
  <c r="AE3597" i="12"/>
  <c r="AE3197" i="12"/>
  <c r="AG3197" i="12"/>
  <c r="AE3043" i="12"/>
  <c r="AG3043" i="12"/>
  <c r="AE2441" i="12"/>
  <c r="AG2441" i="12"/>
  <c r="AE1824" i="12"/>
  <c r="AG1824" i="12"/>
  <c r="AE1503" i="12"/>
  <c r="AG1503" i="12"/>
  <c r="AE1284" i="12"/>
  <c r="AG1284" i="12"/>
  <c r="AG334" i="12"/>
  <c r="AE334" i="12"/>
  <c r="AG217" i="12"/>
  <c r="AE217" i="12"/>
  <c r="AG173" i="12"/>
  <c r="AE173" i="12"/>
  <c r="AE1031" i="12"/>
  <c r="AG1031" i="12"/>
  <c r="AG382" i="12"/>
  <c r="AE382" i="12"/>
  <c r="AG651" i="12"/>
  <c r="AE651" i="12"/>
  <c r="AG1865" i="12"/>
  <c r="AE1865" i="12"/>
  <c r="AE2929" i="12"/>
  <c r="AG2929" i="12"/>
  <c r="AE2093" i="12"/>
  <c r="AG2093" i="12"/>
  <c r="AG2811" i="12"/>
  <c r="AE2811" i="12"/>
  <c r="AG3893" i="12"/>
  <c r="AE3893" i="12"/>
  <c r="AG2784" i="12"/>
  <c r="AE2784" i="12"/>
  <c r="AG1995" i="12"/>
  <c r="AE1995" i="12"/>
  <c r="AE1580" i="12"/>
  <c r="AG1580" i="12"/>
  <c r="AE679" i="12"/>
  <c r="AG679" i="12"/>
  <c r="AG3194" i="12"/>
  <c r="AE3194" i="12"/>
  <c r="AG2910" i="12"/>
  <c r="AE2910" i="12"/>
  <c r="AG1474" i="12"/>
  <c r="AE1474" i="12"/>
  <c r="AE1287" i="12"/>
  <c r="AG1287" i="12"/>
  <c r="AG1124" i="12"/>
  <c r="AE1124" i="12"/>
  <c r="AE443" i="12"/>
  <c r="AG443" i="12"/>
  <c r="AG2985" i="12"/>
  <c r="AE2985" i="12"/>
  <c r="AE1793" i="12"/>
  <c r="AG1793" i="12"/>
  <c r="AE1352" i="12"/>
  <c r="AG1352" i="12"/>
  <c r="AE1128" i="12"/>
  <c r="AG1128" i="12"/>
  <c r="AG718" i="12"/>
  <c r="AE718" i="12"/>
  <c r="AG561" i="12"/>
  <c r="AE561" i="12"/>
  <c r="AE3457" i="12"/>
  <c r="AG3457" i="12"/>
  <c r="AG3242" i="12"/>
  <c r="AE3242" i="12"/>
  <c r="AG2837" i="12"/>
  <c r="AE2837" i="12"/>
  <c r="AE2177" i="12"/>
  <c r="AG2177" i="12"/>
  <c r="AE2126" i="12"/>
  <c r="AG2126" i="12"/>
  <c r="AG1303" i="12"/>
  <c r="AE1303" i="12"/>
  <c r="AG801" i="12"/>
  <c r="AE801" i="12"/>
  <c r="AG778" i="12"/>
  <c r="AE778" i="12"/>
  <c r="AE290" i="12"/>
  <c r="AG290" i="12"/>
  <c r="AE2709" i="12"/>
  <c r="AG2709" i="12"/>
  <c r="AG2059" i="12"/>
  <c r="AE2059" i="12"/>
  <c r="AE2007" i="12"/>
  <c r="AG2007" i="12"/>
  <c r="AE1499" i="12"/>
  <c r="AG1499" i="12"/>
  <c r="AG1078" i="12"/>
  <c r="AE1078" i="12"/>
  <c r="AG2332" i="12"/>
  <c r="AE2332" i="12"/>
  <c r="AE1849" i="12"/>
  <c r="AG1849" i="12"/>
  <c r="AG1756" i="12"/>
  <c r="AE1756" i="12"/>
  <c r="AE633" i="12"/>
  <c r="AG633" i="12"/>
  <c r="AG311" i="12"/>
  <c r="AE311" i="12"/>
  <c r="AE3858" i="12"/>
  <c r="AG3858" i="12"/>
  <c r="AG3201" i="12"/>
  <c r="AE3201" i="12"/>
  <c r="AG2752" i="12"/>
  <c r="AE2752" i="12"/>
  <c r="AE2373" i="12"/>
  <c r="AG2373" i="12"/>
  <c r="AG1854" i="12"/>
  <c r="AE1854" i="12"/>
  <c r="AE1053" i="12"/>
  <c r="AG1053" i="12"/>
  <c r="AE1200" i="12"/>
  <c r="AG1200" i="12"/>
  <c r="AE659" i="12"/>
  <c r="AG659" i="12"/>
  <c r="AG3076" i="12"/>
  <c r="AE3076" i="12"/>
  <c r="AG2265" i="12"/>
  <c r="AE2265" i="12"/>
  <c r="AG1815" i="12"/>
  <c r="AE1815" i="12"/>
  <c r="AE1625" i="12"/>
  <c r="AG1625" i="12"/>
  <c r="AG783" i="12"/>
  <c r="AE783" i="12"/>
  <c r="AE1144" i="12"/>
  <c r="AG1144" i="12"/>
  <c r="AE759" i="12"/>
  <c r="AG759" i="12"/>
  <c r="AG384" i="12"/>
  <c r="AE384" i="12"/>
  <c r="AE2229" i="12"/>
  <c r="AG2229" i="12"/>
  <c r="AE1602" i="12"/>
  <c r="AG1602" i="12"/>
  <c r="AG1229" i="12"/>
  <c r="AE1229" i="12"/>
  <c r="AE1100" i="12"/>
  <c r="AG1100" i="12"/>
  <c r="AG232" i="12"/>
  <c r="AE232" i="12"/>
  <c r="AG3102" i="12"/>
  <c r="AE3102" i="12"/>
  <c r="AG2123" i="12"/>
  <c r="AE2123" i="12"/>
  <c r="AG1456" i="12"/>
  <c r="AE1456" i="12"/>
  <c r="AG1140" i="12"/>
  <c r="AE1140" i="12"/>
  <c r="AG406" i="12"/>
  <c r="AE406" i="12"/>
  <c r="AE3185" i="12"/>
  <c r="AG3185" i="12"/>
  <c r="AG2637" i="12"/>
  <c r="AE2637" i="12"/>
  <c r="AE1396" i="12"/>
  <c r="AG1396" i="12"/>
  <c r="AE1048" i="12"/>
  <c r="AG1048" i="12"/>
  <c r="AG353" i="12"/>
  <c r="AE353" i="12"/>
  <c r="AE3459" i="12"/>
  <c r="AG3459" i="12"/>
  <c r="AG3130" i="12"/>
  <c r="AE3130" i="12"/>
  <c r="AG2846" i="12"/>
  <c r="AE2846" i="12"/>
  <c r="AE2355" i="12"/>
  <c r="AG2355" i="12"/>
  <c r="AG1798" i="12"/>
  <c r="AE1798" i="12"/>
  <c r="AG3600" i="12"/>
  <c r="AE3600" i="12"/>
  <c r="AG3409" i="12"/>
  <c r="AE3409" i="12"/>
  <c r="AE1517" i="12"/>
  <c r="AG1517" i="12"/>
  <c r="AG1236" i="12"/>
  <c r="AE1236" i="12"/>
  <c r="AE233" i="12"/>
  <c r="AG233" i="12"/>
  <c r="AE3291" i="12"/>
  <c r="AG3291" i="12"/>
  <c r="AG2865" i="12"/>
  <c r="AE2865" i="12"/>
  <c r="AE2558" i="12"/>
  <c r="AG2558" i="12"/>
  <c r="AG1725" i="12"/>
  <c r="AE1725" i="12"/>
  <c r="AG1108" i="12"/>
  <c r="AE1108" i="12"/>
  <c r="AG3658" i="12"/>
  <c r="AE3658" i="12"/>
  <c r="AE2802" i="12"/>
  <c r="AG2802" i="12"/>
  <c r="AE2468" i="12"/>
  <c r="AG2468" i="12"/>
  <c r="AG2218" i="12"/>
  <c r="AE2218" i="12"/>
  <c r="AG575" i="12"/>
  <c r="AE575" i="12"/>
  <c r="AE538" i="12"/>
  <c r="AG538" i="12"/>
  <c r="AG550" i="12"/>
  <c r="AE550" i="12"/>
  <c r="AE3715" i="12"/>
  <c r="AG3715" i="12"/>
  <c r="AG3421" i="12"/>
  <c r="AE3421" i="12"/>
  <c r="AG2324" i="12"/>
  <c r="AE2324" i="12"/>
  <c r="AG1981" i="12"/>
  <c r="AE1981" i="12"/>
  <c r="AG1486" i="12"/>
  <c r="AE1486" i="12"/>
  <c r="AE715" i="12"/>
  <c r="AG715" i="12"/>
  <c r="AG383" i="12"/>
  <c r="AE383" i="12"/>
  <c r="AG209" i="12"/>
  <c r="AE209" i="12"/>
  <c r="AE189" i="12"/>
  <c r="AG189" i="12"/>
  <c r="AE681" i="12"/>
  <c r="AG681" i="12"/>
  <c r="AG520" i="12"/>
  <c r="AE520" i="12"/>
  <c r="AE484" i="12"/>
  <c r="AG484" i="12"/>
  <c r="AG459" i="12"/>
  <c r="AE459" i="12"/>
  <c r="AG388" i="12"/>
  <c r="AE388" i="12"/>
  <c r="AE422" i="12"/>
  <c r="AG422" i="12"/>
  <c r="AE3625" i="12"/>
  <c r="AG3625" i="12"/>
  <c r="AG2380" i="12"/>
  <c r="AE2380" i="12"/>
  <c r="AE3508" i="12"/>
  <c r="AG3508" i="12"/>
  <c r="AG1902" i="12"/>
  <c r="AE1902" i="12"/>
  <c r="AE3315" i="12"/>
  <c r="AG3315" i="12"/>
  <c r="AE2537" i="12"/>
  <c r="AG2537" i="12"/>
  <c r="AE1912" i="12"/>
  <c r="AG1912" i="12"/>
  <c r="AG1438" i="12"/>
  <c r="AE1438" i="12"/>
  <c r="AG2934" i="12"/>
  <c r="AE2934" i="12"/>
  <c r="AG2011" i="12"/>
  <c r="AE2011" i="12"/>
  <c r="AG1634" i="12"/>
  <c r="AE1634" i="12"/>
  <c r="AG1397" i="12"/>
  <c r="AE1397" i="12"/>
  <c r="AG3263" i="12"/>
  <c r="AE3263" i="12"/>
  <c r="AG2938" i="12"/>
  <c r="AE2938" i="12"/>
  <c r="AG1191" i="12"/>
  <c r="AE1191" i="12"/>
  <c r="AG683" i="12"/>
  <c r="AE683" i="12"/>
  <c r="AE3294" i="12"/>
  <c r="AG3294" i="12"/>
  <c r="AG3080" i="12"/>
  <c r="AE3080" i="12"/>
  <c r="AE2303" i="12"/>
  <c r="AG2303" i="12"/>
  <c r="AG2172" i="12"/>
  <c r="AE2172" i="12"/>
  <c r="AE1841" i="12"/>
  <c r="AG1841" i="12"/>
  <c r="AE1348" i="12"/>
  <c r="AG1348" i="12"/>
  <c r="AG1147" i="12"/>
  <c r="AE1147" i="12"/>
  <c r="AE367" i="12"/>
  <c r="AG367" i="12"/>
  <c r="AG183" i="12"/>
  <c r="AE183" i="12"/>
  <c r="AE3647" i="12"/>
  <c r="AG3647" i="12"/>
  <c r="AG3300" i="12"/>
  <c r="AE3300" i="12"/>
  <c r="AG2245" i="12"/>
  <c r="AE2245" i="12"/>
  <c r="AE2135" i="12"/>
  <c r="AG2135" i="12"/>
  <c r="AG1640" i="12"/>
  <c r="AE1640" i="12"/>
  <c r="AE975" i="12"/>
  <c r="AG975" i="12"/>
  <c r="AG427" i="12"/>
  <c r="AE427" i="12"/>
  <c r="AE2932" i="12"/>
  <c r="AG2932" i="12"/>
  <c r="AE2057" i="12"/>
  <c r="AG2057" i="12"/>
  <c r="AE1197" i="12"/>
  <c r="AG1197" i="12"/>
  <c r="AG2671" i="12"/>
  <c r="AE2671" i="12"/>
  <c r="AE2576" i="12"/>
  <c r="AG2576" i="12"/>
  <c r="AG2456" i="12"/>
  <c r="AE2456" i="12"/>
  <c r="AG1318" i="12"/>
  <c r="AE1318" i="12"/>
  <c r="AE781" i="12"/>
  <c r="AG781" i="12"/>
  <c r="AG3851" i="12"/>
  <c r="AE3851" i="12"/>
  <c r="AE2364" i="12"/>
  <c r="AG2364" i="12"/>
  <c r="AG1753" i="12"/>
  <c r="AE1753" i="12"/>
  <c r="AG1121" i="12"/>
  <c r="AE1121" i="12"/>
  <c r="AG2902" i="12"/>
  <c r="AE2902" i="12"/>
  <c r="AE2166" i="12"/>
  <c r="AG2166" i="12"/>
  <c r="AE1913" i="12"/>
  <c r="AG1913" i="12"/>
  <c r="AE1833" i="12"/>
  <c r="AG1833" i="12"/>
  <c r="AE1608" i="12"/>
  <c r="AG1608" i="12"/>
  <c r="AE796" i="12"/>
  <c r="AG796" i="12"/>
  <c r="AE389" i="12"/>
  <c r="AG389" i="12"/>
  <c r="AG3309" i="12"/>
  <c r="AE3309" i="12"/>
  <c r="AG3119" i="12"/>
  <c r="AE3119" i="12"/>
  <c r="AG2639" i="12"/>
  <c r="AE2639" i="12"/>
  <c r="AG2276" i="12"/>
  <c r="AE2276" i="12"/>
  <c r="AG1421" i="12"/>
  <c r="AE1421" i="12"/>
  <c r="AG1104" i="12"/>
  <c r="AE1104" i="12"/>
  <c r="AE560" i="12"/>
  <c r="AG560" i="12"/>
  <c r="AE3616" i="12"/>
  <c r="AG3616" i="12"/>
  <c r="AE2838" i="12"/>
  <c r="AG2838" i="12"/>
  <c r="AG2134" i="12"/>
  <c r="AE2134" i="12"/>
  <c r="AG1527" i="12"/>
  <c r="AE1527" i="12"/>
  <c r="AG980" i="12"/>
  <c r="AE980" i="12"/>
  <c r="AE481" i="12"/>
  <c r="AG481" i="12"/>
  <c r="AG3271" i="12"/>
  <c r="AE3271" i="12"/>
  <c r="AG2490" i="12"/>
  <c r="AE2490" i="12"/>
  <c r="AE1508" i="12"/>
  <c r="AG1508" i="12"/>
  <c r="AG1146" i="12"/>
  <c r="AE1146" i="12"/>
  <c r="AE148" i="12"/>
  <c r="AG148" i="12"/>
  <c r="AG3477" i="12"/>
  <c r="AE3477" i="12"/>
  <c r="AG3127" i="12"/>
  <c r="AE3127" i="12"/>
  <c r="AG2340" i="12"/>
  <c r="AE2340" i="12"/>
  <c r="AG1148" i="12"/>
  <c r="AE1148" i="12"/>
  <c r="AE458" i="12"/>
  <c r="AG458" i="12"/>
  <c r="AG3607" i="12"/>
  <c r="AE3607" i="12"/>
  <c r="AG2095" i="12"/>
  <c r="AE2095" i="12"/>
  <c r="AG1441" i="12"/>
  <c r="AE1441" i="12"/>
  <c r="AE755" i="12"/>
  <c r="AG755" i="12"/>
  <c r="AE534" i="12"/>
  <c r="AG534" i="12"/>
  <c r="AG332" i="12"/>
  <c r="AE332" i="12"/>
  <c r="AE2577" i="12"/>
  <c r="AG2577" i="12"/>
  <c r="AG2240" i="12"/>
  <c r="AE2240" i="12"/>
  <c r="AE1468" i="12"/>
  <c r="AG1468" i="12"/>
  <c r="AE1301" i="12"/>
  <c r="AG1301" i="12"/>
  <c r="AG1059" i="12"/>
  <c r="AE1059" i="12"/>
  <c r="AG454" i="12"/>
  <c r="AE454" i="12"/>
  <c r="AG2967" i="12"/>
  <c r="AE2967" i="12"/>
  <c r="AG2738" i="12"/>
  <c r="AE2738" i="12"/>
  <c r="AG2194" i="12"/>
  <c r="AE2194" i="12"/>
  <c r="AG1847" i="12"/>
  <c r="AE1847" i="12"/>
  <c r="AG866" i="12"/>
  <c r="AE866" i="12"/>
  <c r="AE2692" i="12"/>
  <c r="AG2692" i="12"/>
  <c r="AE1936" i="12"/>
  <c r="AG1936" i="12"/>
  <c r="AG1076" i="12"/>
  <c r="AE1076" i="12"/>
  <c r="AE210" i="12"/>
  <c r="AG210" i="12"/>
  <c r="AG213" i="12"/>
  <c r="AE213" i="12"/>
  <c r="AG270" i="12"/>
  <c r="AE270" i="12"/>
  <c r="AE263" i="12"/>
  <c r="AG263" i="12"/>
  <c r="AG405" i="12"/>
  <c r="AE405" i="12"/>
  <c r="AG195" i="12"/>
  <c r="AE195" i="12"/>
  <c r="AE185" i="12"/>
  <c r="AG185" i="12"/>
  <c r="AG141" i="12"/>
  <c r="AE141" i="12"/>
  <c r="AE2952" i="12"/>
  <c r="AG2952" i="12"/>
  <c r="AG2655" i="12"/>
  <c r="AE2655" i="12"/>
  <c r="AG2189" i="12"/>
  <c r="AE2189" i="12"/>
  <c r="AG1916" i="12"/>
  <c r="AE1916" i="12"/>
  <c r="AE1156" i="12"/>
  <c r="AG1156" i="12"/>
  <c r="AE3542" i="12"/>
  <c r="AG3542" i="12"/>
  <c r="AE2918" i="12"/>
  <c r="AG2918" i="12"/>
  <c r="AE2870" i="12"/>
  <c r="AG2870" i="12"/>
  <c r="AE2175" i="12"/>
  <c r="AG2175" i="12"/>
  <c r="AE2111" i="12"/>
  <c r="AG2111" i="12"/>
  <c r="AG1370" i="12"/>
  <c r="AE1370" i="12"/>
  <c r="AG959" i="12"/>
  <c r="AE959" i="12"/>
  <c r="AG315" i="12"/>
  <c r="AE315" i="12"/>
  <c r="AE2208" i="12"/>
  <c r="AG2208" i="12"/>
  <c r="AG2028" i="12"/>
  <c r="AE2028" i="12"/>
  <c r="AE1656" i="12"/>
  <c r="AG1656" i="12"/>
  <c r="AE1109" i="12"/>
  <c r="AG1109" i="12"/>
  <c r="AG155" i="12"/>
  <c r="AE155" i="12"/>
  <c r="AG2973" i="12"/>
  <c r="AE2973" i="12"/>
  <c r="AG2813" i="12"/>
  <c r="AE2813" i="12"/>
  <c r="AE2087" i="12"/>
  <c r="AG2087" i="12"/>
  <c r="AG1250" i="12"/>
  <c r="AE1250" i="12"/>
  <c r="AG521" i="12"/>
  <c r="AE521" i="12"/>
  <c r="AE456" i="12"/>
  <c r="AG456" i="12"/>
  <c r="AG3881" i="12"/>
  <c r="AE3881" i="12"/>
  <c r="AE2780" i="12"/>
  <c r="AG2780" i="12"/>
  <c r="AE2708" i="12"/>
  <c r="AG2708" i="12"/>
  <c r="AG1217" i="12"/>
  <c r="AE1217" i="12"/>
  <c r="AG821" i="12"/>
  <c r="AE821" i="12"/>
  <c r="AG852" i="12"/>
  <c r="AE852" i="12"/>
  <c r="AE3790" i="12"/>
  <c r="AG3790" i="12"/>
  <c r="AG3037" i="12"/>
  <c r="AE3037" i="12"/>
  <c r="AE2317" i="12"/>
  <c r="AG2317" i="12"/>
  <c r="AE1690" i="12"/>
  <c r="AG1690" i="12"/>
  <c r="AG206" i="12"/>
  <c r="AE206" i="12"/>
  <c r="AG226" i="12"/>
  <c r="AE226" i="12"/>
  <c r="AG3494" i="12"/>
  <c r="AE3494" i="12"/>
  <c r="AE3276" i="12"/>
  <c r="AG3276" i="12"/>
  <c r="AG2904" i="12"/>
  <c r="AE2904" i="12"/>
  <c r="AG1240" i="12"/>
  <c r="AE1240" i="12"/>
  <c r="AE518" i="12"/>
  <c r="AG518" i="12"/>
  <c r="AG346" i="12"/>
  <c r="AE346" i="12"/>
  <c r="AG2563" i="12"/>
  <c r="AE2563" i="12"/>
  <c r="AE2259" i="12"/>
  <c r="AG2259" i="12"/>
  <c r="AG1350" i="12"/>
  <c r="AE1350" i="12"/>
  <c r="AG663" i="12"/>
  <c r="AE663" i="12"/>
  <c r="AG3524" i="12"/>
  <c r="AE3524" i="12"/>
  <c r="AG3033" i="12"/>
  <c r="AE3033" i="12"/>
  <c r="AG2827" i="12"/>
  <c r="AE2827" i="12"/>
  <c r="AE1746" i="12"/>
  <c r="AG1746" i="12"/>
  <c r="AG1627" i="12"/>
  <c r="AE1627" i="12"/>
  <c r="AG1533" i="12"/>
  <c r="AE1533" i="12"/>
  <c r="AG1063" i="12"/>
  <c r="AE1063" i="12"/>
  <c r="AE762" i="12"/>
  <c r="AG762" i="12"/>
  <c r="AG2533" i="12"/>
  <c r="AE2533" i="12"/>
  <c r="AE2483" i="12"/>
  <c r="AG2483" i="12"/>
  <c r="AG2131" i="12"/>
  <c r="AE2131" i="12"/>
  <c r="AG1500" i="12"/>
  <c r="AE1500" i="12"/>
  <c r="AE1538" i="12"/>
  <c r="AG1538" i="12"/>
  <c r="AE514" i="12"/>
  <c r="AG514" i="12"/>
  <c r="AE3444" i="12"/>
  <c r="AG3444" i="12"/>
  <c r="AG3338" i="12"/>
  <c r="AE3338" i="12"/>
  <c r="AE2731" i="12"/>
  <c r="AG2731" i="12"/>
  <c r="AG2083" i="12"/>
  <c r="AE2083" i="12"/>
  <c r="AG1987" i="12"/>
  <c r="AE1987" i="12"/>
  <c r="AE1565" i="12"/>
  <c r="AG1565" i="12"/>
  <c r="AE1460" i="12"/>
  <c r="AG1460" i="12"/>
  <c r="AE726" i="12"/>
  <c r="AG726" i="12"/>
  <c r="AG417" i="12"/>
  <c r="AE417" i="12"/>
  <c r="AE3553" i="12"/>
  <c r="AG3553" i="12"/>
  <c r="AG3036" i="12"/>
  <c r="AE3036" i="12"/>
  <c r="AG2539" i="12"/>
  <c r="AE2539" i="12"/>
  <c r="AE2125" i="12"/>
  <c r="AG2125" i="12"/>
  <c r="AG1494" i="12"/>
  <c r="AE1494" i="12"/>
  <c r="AG745" i="12"/>
  <c r="AE745" i="12"/>
  <c r="AG338" i="12"/>
  <c r="AE338" i="12"/>
  <c r="AG1330" i="12"/>
  <c r="AE1330" i="12"/>
  <c r="AG1204" i="12"/>
  <c r="AE1204" i="12"/>
  <c r="AG3267" i="12"/>
  <c r="AE3267" i="12"/>
  <c r="AG2893" i="12"/>
  <c r="AE2893" i="12"/>
  <c r="AE2306" i="12"/>
  <c r="AG2306" i="12"/>
  <c r="AE1973" i="12"/>
  <c r="AG1973" i="12"/>
  <c r="AE720" i="12"/>
  <c r="AG720" i="12"/>
  <c r="AG2765" i="12"/>
  <c r="AE2765" i="12"/>
  <c r="AG2679" i="12"/>
  <c r="AE2679" i="12"/>
  <c r="AE2056" i="12"/>
  <c r="AG2056" i="12"/>
  <c r="AE1664" i="12"/>
  <c r="AG1664" i="12"/>
  <c r="AG1524" i="12"/>
  <c r="AE1524" i="12"/>
  <c r="AG893" i="12"/>
  <c r="AE893" i="12"/>
  <c r="AE220" i="12"/>
  <c r="AG220" i="12"/>
  <c r="AG249" i="12"/>
  <c r="AE249" i="12"/>
  <c r="AG1395" i="12"/>
  <c r="AE1395" i="12"/>
  <c r="AE172" i="12"/>
  <c r="AG172" i="12"/>
  <c r="AG277" i="12"/>
  <c r="AE277" i="12"/>
  <c r="AE215" i="12"/>
  <c r="AG215" i="12"/>
  <c r="AG834" i="12"/>
  <c r="AE834" i="12"/>
  <c r="AG2760" i="12"/>
  <c r="AE2760" i="12"/>
  <c r="AG2739" i="12"/>
  <c r="AE2739" i="12"/>
  <c r="AG2410" i="12"/>
  <c r="AE2410" i="12"/>
  <c r="AG1712" i="12"/>
  <c r="AE1712" i="12"/>
  <c r="AE1358" i="12"/>
  <c r="AG1358" i="12"/>
  <c r="AG371" i="12"/>
  <c r="AE371" i="12"/>
  <c r="AG2729" i="12"/>
  <c r="AE2729" i="12"/>
  <c r="AG2528" i="12"/>
  <c r="AE2528" i="12"/>
  <c r="AE2210" i="12"/>
  <c r="AG2210" i="12"/>
  <c r="AG1772" i="12"/>
  <c r="AE1772" i="12"/>
  <c r="AE1071" i="12"/>
  <c r="AG1071" i="12"/>
  <c r="AG476" i="12"/>
  <c r="AE476" i="12"/>
  <c r="AG3584" i="12"/>
  <c r="AE3584" i="12"/>
  <c r="AG2859" i="12"/>
  <c r="AE2859" i="12"/>
  <c r="AE2062" i="12"/>
  <c r="AG2062" i="12"/>
  <c r="AG1550" i="12"/>
  <c r="AE1550" i="12"/>
  <c r="AG682" i="12"/>
  <c r="AE682" i="12"/>
  <c r="AE2677" i="12"/>
  <c r="AG2677" i="12"/>
  <c r="AE2266" i="12"/>
  <c r="AG2266" i="12"/>
  <c r="AG1842" i="12"/>
  <c r="AE1842" i="12"/>
  <c r="AG1422" i="12"/>
  <c r="AE1422" i="12"/>
  <c r="AG243" i="12"/>
  <c r="AE243" i="12"/>
  <c r="AE2930" i="12"/>
  <c r="AG2930" i="12"/>
  <c r="AE2601" i="12"/>
  <c r="AG2601" i="12"/>
  <c r="AG1874" i="12"/>
  <c r="AE1874" i="12"/>
  <c r="AG1689" i="12"/>
  <c r="AE1689" i="12"/>
  <c r="AE1485" i="12"/>
  <c r="AG1485" i="12"/>
  <c r="AE1099" i="12"/>
  <c r="AG1099" i="12"/>
  <c r="AG881" i="12"/>
  <c r="AE881" i="12"/>
  <c r="AG3725" i="12"/>
  <c r="AE3725" i="12"/>
  <c r="AE3071" i="12"/>
  <c r="AG3071" i="12"/>
  <c r="AE2695" i="12"/>
  <c r="AG2695" i="12"/>
  <c r="AG1611" i="12"/>
  <c r="AE1611" i="12"/>
  <c r="AG1365" i="12"/>
  <c r="AE1365" i="12"/>
  <c r="AG872" i="12"/>
  <c r="AE872" i="12"/>
  <c r="AE3728" i="12"/>
  <c r="AG3728" i="12"/>
  <c r="AE2694" i="12"/>
  <c r="AG2694" i="12"/>
  <c r="AG1782" i="12"/>
  <c r="AE1782" i="12"/>
  <c r="AE987" i="12"/>
  <c r="AG987" i="12"/>
  <c r="AG322" i="12"/>
  <c r="AE322" i="12"/>
  <c r="AG248" i="12"/>
  <c r="AE248" i="12"/>
  <c r="AE3162" i="12"/>
  <c r="AG3162" i="12"/>
  <c r="AE2782" i="12"/>
  <c r="AG2782" i="12"/>
  <c r="AG2187" i="12"/>
  <c r="AE2187" i="12"/>
  <c r="AG1272" i="12"/>
  <c r="AE1272" i="12"/>
  <c r="AG1215" i="12"/>
  <c r="AE1215" i="12"/>
  <c r="AG1033" i="12"/>
  <c r="AE1033" i="12"/>
  <c r="AG983" i="12"/>
  <c r="AE983" i="12"/>
  <c r="AE3717" i="12"/>
  <c r="AG3717" i="12"/>
  <c r="AG2562" i="12"/>
  <c r="AE2562" i="12"/>
  <c r="AG2113" i="12"/>
  <c r="AE2113" i="12"/>
  <c r="AE1510" i="12"/>
  <c r="AG1510" i="12"/>
  <c r="AG1178" i="12"/>
  <c r="AE1178" i="12"/>
  <c r="AG1097" i="12"/>
  <c r="AE1097" i="12"/>
  <c r="AG728" i="12"/>
  <c r="AE728" i="12"/>
  <c r="AG655" i="12"/>
  <c r="AE655" i="12"/>
  <c r="AG3395" i="12"/>
  <c r="AE3395" i="12"/>
  <c r="AE2919" i="12"/>
  <c r="AG2919" i="12"/>
  <c r="AE2808" i="12"/>
  <c r="AG2808" i="12"/>
  <c r="AE1814" i="12"/>
  <c r="AG1814" i="12"/>
  <c r="AG1413" i="12"/>
  <c r="AE1413" i="12"/>
  <c r="AE1208" i="12"/>
  <c r="AG1208" i="12"/>
  <c r="AE649" i="12"/>
  <c r="AG649" i="12"/>
  <c r="AG548" i="12"/>
  <c r="AE548" i="12"/>
  <c r="AG2607" i="12"/>
  <c r="AE2607" i="12"/>
  <c r="AE2065" i="12"/>
  <c r="AG2065" i="12"/>
  <c r="AE1704" i="12"/>
  <c r="AG1704" i="12"/>
  <c r="AG1414" i="12"/>
  <c r="AE1414" i="12"/>
  <c r="AG903" i="12"/>
  <c r="AE903" i="12"/>
  <c r="AE617" i="12"/>
  <c r="AG617" i="12"/>
  <c r="AG3496" i="12"/>
  <c r="AE3496" i="12"/>
  <c r="AE2504" i="12"/>
  <c r="AG2504" i="12"/>
  <c r="AG2182" i="12"/>
  <c r="AE2182" i="12"/>
  <c r="AG1418" i="12"/>
  <c r="AE1418" i="12"/>
  <c r="AG3295" i="12"/>
  <c r="AE3295" i="12"/>
  <c r="AG2651" i="12"/>
  <c r="AE2651" i="12"/>
  <c r="AG2320" i="12"/>
  <c r="AE2320" i="12"/>
  <c r="AE1651" i="12"/>
  <c r="AG1651" i="12"/>
  <c r="AG1393" i="12"/>
  <c r="AE1393" i="12"/>
  <c r="AE577" i="12"/>
  <c r="AG577" i="12"/>
  <c r="AE377" i="12"/>
  <c r="AG377" i="12"/>
  <c r="AG3791" i="12"/>
  <c r="AE3791" i="12"/>
  <c r="AG3165" i="12"/>
  <c r="AE3165" i="12"/>
  <c r="AG3103" i="12"/>
  <c r="AE3103" i="12"/>
  <c r="AG2866" i="12"/>
  <c r="AE2866" i="12"/>
  <c r="AG1576" i="12"/>
  <c r="AE1576" i="12"/>
  <c r="AE634" i="12"/>
  <c r="AG634" i="12"/>
  <c r="AG2115" i="12"/>
  <c r="AE2115" i="12"/>
  <c r="AE1878" i="12"/>
  <c r="AG1878" i="12"/>
  <c r="AG1516" i="12"/>
  <c r="AE1516" i="12"/>
  <c r="AG579" i="12"/>
  <c r="AE579" i="12"/>
  <c r="AG376" i="12"/>
  <c r="AE376" i="12"/>
  <c r="AE3145" i="12"/>
  <c r="AG3145" i="12"/>
  <c r="AE2843" i="12"/>
  <c r="AG2843" i="12"/>
  <c r="AG2163" i="12"/>
  <c r="AE2163" i="12"/>
  <c r="AG1643" i="12"/>
  <c r="AE1643" i="12"/>
  <c r="AG1728" i="12"/>
  <c r="AE1728" i="12"/>
  <c r="AG717" i="12"/>
  <c r="AE717" i="12"/>
  <c r="AE381" i="12"/>
  <c r="AG381" i="12"/>
  <c r="AG208" i="12"/>
  <c r="AE208" i="12"/>
  <c r="AE254" i="12"/>
  <c r="AG254" i="12"/>
  <c r="AE392" i="12"/>
  <c r="AG392" i="12"/>
  <c r="AG672" i="12"/>
  <c r="AE672" i="12"/>
  <c r="AE257" i="12"/>
  <c r="AG257" i="12"/>
  <c r="AE178" i="12"/>
  <c r="AG178" i="12"/>
  <c r="AG374" i="12"/>
  <c r="AE374" i="12"/>
  <c r="AG1661" i="12"/>
  <c r="AE1661" i="12"/>
  <c r="AG2714" i="12"/>
  <c r="AE2714" i="12"/>
  <c r="AG2297" i="12"/>
  <c r="AE2297" i="12"/>
  <c r="AG1135" i="12"/>
  <c r="AE1135" i="12"/>
  <c r="AG205" i="12"/>
  <c r="AE205" i="12"/>
  <c r="AE203" i="12"/>
  <c r="AG203" i="12"/>
  <c r="AE3620" i="12"/>
  <c r="AG3620" i="12"/>
  <c r="AE3374" i="12"/>
  <c r="AG3374" i="12"/>
  <c r="AE2675" i="12"/>
  <c r="AG2675" i="12"/>
  <c r="AG2296" i="12"/>
  <c r="AE2296" i="12"/>
  <c r="AG1557" i="12"/>
  <c r="AE1557" i="12"/>
  <c r="AE2892" i="12"/>
  <c r="AG2892" i="12"/>
  <c r="AE2706" i="12"/>
  <c r="AG2706" i="12"/>
  <c r="AG2190" i="12"/>
  <c r="AE2190" i="12"/>
  <c r="AG1909" i="12"/>
  <c r="AE1909" i="12"/>
  <c r="AG1473" i="12"/>
  <c r="AE1473" i="12"/>
  <c r="AE593" i="12"/>
  <c r="AG593" i="12"/>
  <c r="AE177" i="12"/>
  <c r="AG177" i="12"/>
  <c r="AG658" i="12"/>
  <c r="AE658" i="12"/>
  <c r="AG3364" i="12"/>
  <c r="AE3364" i="12"/>
  <c r="AG2642" i="12"/>
  <c r="AE2642" i="12"/>
  <c r="AE2271" i="12"/>
  <c r="AG2271" i="12"/>
  <c r="AG1834" i="12"/>
  <c r="AE1834" i="12"/>
  <c r="AG1184" i="12"/>
  <c r="AE1184" i="12"/>
  <c r="AG698" i="12"/>
  <c r="AE698" i="12"/>
  <c r="AE623" i="12"/>
  <c r="AG623" i="12"/>
  <c r="AG3696" i="12"/>
  <c r="AE3696" i="12"/>
  <c r="AE3452" i="12"/>
  <c r="AG3452" i="12"/>
  <c r="AG3014" i="12"/>
  <c r="AE3014" i="12"/>
  <c r="AE2440" i="12"/>
  <c r="AG2440" i="12"/>
  <c r="AE1984" i="12"/>
  <c r="AG1984" i="12"/>
  <c r="AG1477" i="12"/>
  <c r="AE1477" i="12"/>
  <c r="AE3426" i="12"/>
  <c r="AG3426" i="12"/>
  <c r="AE1560" i="12"/>
  <c r="AG1560" i="12"/>
  <c r="AG784" i="12"/>
  <c r="AE784" i="12"/>
  <c r="AE3035" i="12"/>
  <c r="AG3035" i="12"/>
  <c r="AG2674" i="12"/>
  <c r="AE2674" i="12"/>
  <c r="AG2215" i="12"/>
  <c r="AE2215" i="12"/>
  <c r="AG1562" i="12"/>
  <c r="AE1562" i="12"/>
  <c r="AG928" i="12"/>
  <c r="AE928" i="12"/>
  <c r="AG3376" i="12"/>
  <c r="AE3376" i="12"/>
  <c r="AE2620" i="12"/>
  <c r="AG2620" i="12"/>
  <c r="AG2337" i="12"/>
  <c r="AE2337" i="12"/>
  <c r="AE2289" i="12"/>
  <c r="AG2289" i="12"/>
  <c r="AG1825" i="12"/>
  <c r="AE1825" i="12"/>
  <c r="AE1118" i="12"/>
  <c r="AG1118" i="12"/>
  <c r="AG1122" i="12"/>
  <c r="AE1122" i="12"/>
  <c r="AG923" i="12"/>
  <c r="AE923" i="12"/>
  <c r="AG436" i="12"/>
  <c r="AE436" i="12"/>
  <c r="AE236" i="12"/>
  <c r="AG236" i="12"/>
  <c r="AG3430" i="12"/>
  <c r="AE3430" i="12"/>
  <c r="AE3269" i="12"/>
  <c r="AG3269" i="12"/>
  <c r="AG1889" i="12"/>
  <c r="AE1889" i="12"/>
  <c r="AE1234" i="12"/>
  <c r="AG1234" i="12"/>
  <c r="AG1096" i="12"/>
  <c r="AE1096" i="12"/>
  <c r="AE3250" i="12"/>
  <c r="AG3250" i="12"/>
  <c r="AE2777" i="12"/>
  <c r="AG2777" i="12"/>
  <c r="AG2861" i="12"/>
  <c r="AE2861" i="12"/>
  <c r="AE2699" i="12"/>
  <c r="AG2699" i="12"/>
  <c r="AG2342" i="12"/>
  <c r="AE2342" i="12"/>
  <c r="AE1888" i="12"/>
  <c r="AG1888" i="12"/>
  <c r="AG1172" i="12"/>
  <c r="AE1172" i="12"/>
  <c r="AG954" i="12"/>
  <c r="AE954" i="12"/>
  <c r="AE787" i="12"/>
  <c r="AG787" i="12"/>
  <c r="AE719" i="12"/>
  <c r="AG719" i="12"/>
  <c r="AE3347" i="12"/>
  <c r="AG3347" i="12"/>
  <c r="AG2192" i="12"/>
  <c r="AE2192" i="12"/>
  <c r="AE2180" i="12"/>
  <c r="AG2180" i="12"/>
  <c r="AG711" i="12"/>
  <c r="AE711" i="12"/>
  <c r="AG2541" i="12"/>
  <c r="AE2541" i="12"/>
  <c r="AE2397" i="12"/>
  <c r="AG2397" i="12"/>
  <c r="AG1319" i="12"/>
  <c r="AE1319" i="12"/>
  <c r="AE596" i="12"/>
  <c r="AG596" i="12"/>
  <c r="AG268" i="12"/>
  <c r="AE268" i="12"/>
  <c r="AE3817" i="12"/>
  <c r="AG3817" i="12"/>
  <c r="AG3059" i="12"/>
  <c r="AE3059" i="12"/>
  <c r="AE2705" i="12"/>
  <c r="AG2705" i="12"/>
  <c r="AG2377" i="12"/>
  <c r="AE2377" i="12"/>
  <c r="AE2353" i="12"/>
  <c r="AG2353" i="12"/>
  <c r="AE1501" i="12"/>
  <c r="AG1501" i="12"/>
  <c r="AG535" i="12"/>
  <c r="AE535" i="12"/>
  <c r="AE368" i="12"/>
  <c r="AG368" i="12"/>
  <c r="AE145" i="12"/>
  <c r="AG145" i="12"/>
  <c r="AG3536" i="12"/>
  <c r="AE3536" i="12"/>
  <c r="AG1726" i="12"/>
  <c r="AE1726" i="12"/>
  <c r="AE1604" i="12"/>
  <c r="AG1604" i="12"/>
  <c r="AE1226" i="12"/>
  <c r="AG1226" i="12"/>
  <c r="AE2966" i="12"/>
  <c r="AG2966" i="12"/>
  <c r="AE2971" i="12"/>
  <c r="AG2971" i="12"/>
  <c r="AE2283" i="12"/>
  <c r="AG2283" i="12"/>
  <c r="AE1838" i="12"/>
  <c r="AG1838" i="12"/>
  <c r="AE1636" i="12"/>
  <c r="AG1636" i="12"/>
  <c r="AG1253" i="12"/>
  <c r="AE1253" i="12"/>
  <c r="AG446" i="12"/>
  <c r="AE446" i="12"/>
  <c r="AE445" i="12"/>
  <c r="AG445" i="12"/>
  <c r="AE135" i="12"/>
  <c r="AG135" i="12"/>
  <c r="AG410" i="12"/>
  <c r="AE410" i="12"/>
  <c r="AG503" i="12"/>
  <c r="AE503" i="12"/>
  <c r="AG1105" i="12"/>
  <c r="AE1105" i="12"/>
  <c r="AE2157" i="12"/>
  <c r="AG2157" i="12"/>
  <c r="AE2631" i="12"/>
  <c r="AG2631" i="12"/>
  <c r="AG1718" i="12"/>
  <c r="AE1718" i="12"/>
  <c r="AE918" i="12"/>
  <c r="AG918" i="12"/>
  <c r="AE654" i="12"/>
  <c r="AG654" i="12"/>
  <c r="AE221" i="12"/>
  <c r="AG221" i="12"/>
  <c r="AG3541" i="12"/>
  <c r="AE3541" i="12"/>
  <c r="AG2516" i="12"/>
  <c r="AE2516" i="12"/>
  <c r="AG2368" i="12"/>
  <c r="AE2368" i="12"/>
  <c r="AE2100" i="12"/>
  <c r="AG2100" i="12"/>
  <c r="AG1378" i="12"/>
  <c r="AE1378" i="12"/>
  <c r="AE402" i="12"/>
  <c r="AG402" i="12"/>
  <c r="AG453" i="12"/>
  <c r="AE453" i="12"/>
  <c r="AE3191" i="12"/>
  <c r="AG3191" i="12"/>
  <c r="AG2544" i="12"/>
  <c r="AE2544" i="12"/>
  <c r="AG2369" i="12"/>
  <c r="AE2369" i="12"/>
  <c r="AE2001" i="12"/>
  <c r="AG2001" i="12"/>
  <c r="AG639" i="12"/>
  <c r="AE639" i="12"/>
  <c r="AG391" i="12"/>
  <c r="AE391" i="12"/>
  <c r="AG3718" i="12"/>
  <c r="AE3718" i="12"/>
  <c r="AG2524" i="12"/>
  <c r="AE2524" i="12"/>
  <c r="AG2235" i="12"/>
  <c r="AE2235" i="12"/>
  <c r="AG1853" i="12"/>
  <c r="AE1853" i="12"/>
  <c r="AE1288" i="12"/>
  <c r="AG1288" i="12"/>
  <c r="AE554" i="12"/>
  <c r="AG554" i="12"/>
  <c r="AG3264" i="12"/>
  <c r="AE3264" i="12"/>
  <c r="AG3055" i="12"/>
  <c r="AE3055" i="12"/>
  <c r="AG2281" i="12"/>
  <c r="AE2281" i="12"/>
  <c r="AG1292" i="12"/>
  <c r="AE1292" i="12"/>
  <c r="AE888" i="12"/>
  <c r="AG888" i="12"/>
  <c r="AE491" i="12"/>
  <c r="AG491" i="12"/>
  <c r="AG156" i="12"/>
  <c r="AE156" i="12"/>
  <c r="AE3251" i="12"/>
  <c r="AG3251" i="12"/>
  <c r="AG2927" i="12"/>
  <c r="AE2927" i="12"/>
  <c r="AG2473" i="12"/>
  <c r="AE2473" i="12"/>
  <c r="AG1979" i="12"/>
  <c r="AE1979" i="12"/>
  <c r="AE1620" i="12"/>
  <c r="AG1620" i="12"/>
  <c r="AG540" i="12"/>
  <c r="AE540" i="12"/>
  <c r="AG241" i="12"/>
  <c r="AE241" i="12"/>
  <c r="AG3061" i="12"/>
  <c r="AE3061" i="12"/>
  <c r="AG1564" i="12"/>
  <c r="AE1564" i="12"/>
  <c r="AG1507" i="12"/>
  <c r="AE1507" i="12"/>
  <c r="AE984" i="12"/>
  <c r="AG984" i="12"/>
  <c r="AG545" i="12"/>
  <c r="AE545" i="12"/>
  <c r="AE3483" i="12"/>
  <c r="AG3483" i="12"/>
  <c r="AG2411" i="12"/>
  <c r="AE2411" i="12"/>
  <c r="AG706" i="12"/>
  <c r="AE706" i="12"/>
  <c r="AG498" i="12"/>
  <c r="AE498" i="12"/>
  <c r="AG274" i="12"/>
  <c r="AE274" i="12"/>
  <c r="AG265" i="12"/>
  <c r="AE265" i="12"/>
  <c r="AE3467" i="12"/>
  <c r="AG3467" i="12"/>
  <c r="AE2951" i="12"/>
  <c r="AG2951" i="12"/>
  <c r="AE2436" i="12"/>
  <c r="AG2436" i="12"/>
  <c r="AG2287" i="12"/>
  <c r="AE2287" i="12"/>
  <c r="AG1768" i="12"/>
  <c r="AE1768" i="12"/>
  <c r="AG1744" i="12"/>
  <c r="AE1744" i="12"/>
  <c r="AE3502" i="12"/>
  <c r="AG3502" i="12"/>
  <c r="AE2945" i="12"/>
  <c r="AG2945" i="12"/>
  <c r="AE770" i="12"/>
  <c r="AG770" i="12"/>
  <c r="AG856" i="12"/>
  <c r="AE856" i="12"/>
  <c r="AG2398" i="12"/>
  <c r="AE2398" i="12"/>
  <c r="AG2236" i="12"/>
  <c r="AE2236" i="12"/>
  <c r="AG2863" i="12"/>
  <c r="AE2863" i="12"/>
  <c r="AE1969" i="12"/>
  <c r="AG1969" i="12"/>
  <c r="AG294" i="12"/>
  <c r="AE294" i="12"/>
  <c r="AG3593" i="12"/>
  <c r="AE3593" i="12"/>
  <c r="AE2715" i="12"/>
  <c r="AG2715" i="12"/>
  <c r="AE2205" i="12"/>
  <c r="AG2205" i="12"/>
  <c r="AG2008" i="12"/>
  <c r="AE2008" i="12"/>
  <c r="AE1707" i="12"/>
  <c r="AG1707" i="12"/>
  <c r="AG870" i="12"/>
  <c r="AE870" i="12"/>
  <c r="AG708" i="12"/>
  <c r="AE708" i="12"/>
  <c r="AG276" i="12"/>
  <c r="AE276" i="12"/>
  <c r="AE269" i="12"/>
  <c r="AG269" i="12"/>
  <c r="AE3849" i="12"/>
  <c r="AG3849" i="12"/>
  <c r="AE2382" i="12"/>
  <c r="AG2382" i="12"/>
  <c r="AE1154" i="12"/>
  <c r="AG1154" i="12"/>
  <c r="AG280" i="12"/>
  <c r="AE280" i="12"/>
  <c r="AE199" i="12"/>
  <c r="AG199" i="12"/>
  <c r="AG264" i="12"/>
  <c r="AE264" i="12"/>
  <c r="AE3299" i="12"/>
  <c r="AG3299" i="12"/>
  <c r="AG2520" i="12"/>
  <c r="AE2520" i="12"/>
  <c r="AG1747" i="12"/>
  <c r="AE1747" i="12"/>
  <c r="AG1521" i="12"/>
  <c r="AE1521" i="12"/>
  <c r="AG1278" i="12"/>
  <c r="AE1278" i="12"/>
  <c r="AE2982" i="12"/>
  <c r="AG2982" i="12"/>
  <c r="AE2761" i="12"/>
  <c r="AG2761" i="12"/>
  <c r="AG2597" i="12"/>
  <c r="AE2597" i="12"/>
  <c r="AG1166" i="12"/>
  <c r="AE1166" i="12"/>
  <c r="AE1221" i="12"/>
  <c r="AG1221" i="12"/>
  <c r="AE285" i="12"/>
  <c r="AG285" i="12"/>
  <c r="AG612" i="12"/>
  <c r="AE612" i="12"/>
  <c r="AE469" i="12"/>
  <c r="AG469" i="12"/>
  <c r="AG262" i="12"/>
  <c r="AE262" i="12"/>
  <c r="AG2538" i="12"/>
  <c r="AE2538" i="12"/>
  <c r="AE260" i="12"/>
  <c r="AG260" i="12"/>
  <c r="AE2058" i="12"/>
  <c r="AG2058" i="12"/>
  <c r="AG1338" i="12"/>
  <c r="AE1338" i="12"/>
  <c r="AG1014" i="12"/>
  <c r="AE1014" i="12"/>
  <c r="AG2937" i="12"/>
  <c r="AE2937" i="12"/>
  <c r="AE2224" i="12"/>
  <c r="AG2224" i="12"/>
  <c r="AG998" i="12"/>
  <c r="AE998" i="12"/>
  <c r="AG656" i="12"/>
  <c r="AE656" i="12"/>
  <c r="AG470" i="12"/>
  <c r="AE470" i="12"/>
  <c r="AE144" i="12"/>
  <c r="AG144" i="12"/>
  <c r="AE3913" i="12"/>
  <c r="AG3913" i="12"/>
  <c r="AG2472" i="12"/>
  <c r="AE2472" i="12"/>
  <c r="AE2280" i="12"/>
  <c r="AG2280" i="12"/>
  <c r="AG1605" i="12"/>
  <c r="AE1605" i="12"/>
  <c r="AG1384" i="12"/>
  <c r="AE1384" i="12"/>
  <c r="AE1106" i="12"/>
  <c r="AG1106" i="12"/>
  <c r="AE496" i="12"/>
  <c r="AG496" i="12"/>
  <c r="AG693" i="12"/>
  <c r="AE693" i="12"/>
  <c r="AG160" i="12"/>
  <c r="AE160" i="12"/>
  <c r="AG3358" i="12"/>
  <c r="AE3358" i="12"/>
  <c r="AG1890" i="12"/>
  <c r="AE1890" i="12"/>
  <c r="AE948" i="12"/>
  <c r="AG948" i="12"/>
  <c r="AE2970" i="12"/>
  <c r="AG2970" i="12"/>
  <c r="AE2179" i="12"/>
  <c r="AG2179" i="12"/>
  <c r="AG1316" i="12"/>
  <c r="AE1316" i="12"/>
  <c r="AG1372" i="12"/>
  <c r="AE1372" i="12"/>
  <c r="AE327" i="12"/>
  <c r="AG327" i="12"/>
  <c r="AG3523" i="12"/>
  <c r="AE3523" i="12"/>
  <c r="AE3353" i="12"/>
  <c r="AG3353" i="12"/>
  <c r="AG2842" i="12"/>
  <c r="AE2842" i="12"/>
  <c r="AG2201" i="12"/>
  <c r="AE2201" i="12"/>
  <c r="AG1424" i="12"/>
  <c r="AE1424" i="12"/>
  <c r="AE1340" i="12"/>
  <c r="AG1340" i="12"/>
  <c r="AG950" i="12"/>
  <c r="AE950" i="12"/>
  <c r="AG485" i="12"/>
  <c r="AE485" i="12"/>
  <c r="AE159" i="12"/>
  <c r="AG159" i="12"/>
  <c r="AG3179" i="12"/>
  <c r="AE3179" i="12"/>
  <c r="AE2602" i="12"/>
  <c r="AG2602" i="12"/>
  <c r="AG2257" i="12"/>
  <c r="AE2257" i="12"/>
  <c r="AG2014" i="12"/>
  <c r="AE2014" i="12"/>
  <c r="AG1713" i="12"/>
  <c r="AE1713" i="12"/>
  <c r="AE1342" i="12"/>
  <c r="AG1342" i="12"/>
  <c r="AE1224" i="12"/>
  <c r="AG1224" i="12"/>
  <c r="AG646" i="12"/>
  <c r="AE646" i="12"/>
  <c r="AE3011" i="12"/>
  <c r="AG3011" i="12"/>
  <c r="AG1603" i="12"/>
  <c r="AE1603" i="12"/>
  <c r="AG1563" i="12"/>
  <c r="AE1563" i="12"/>
  <c r="AG1136" i="12"/>
  <c r="AE1136" i="12"/>
  <c r="AE758" i="12"/>
  <c r="AG758" i="12"/>
  <c r="AG820" i="12"/>
  <c r="AE820" i="12"/>
  <c r="AG3238" i="12"/>
  <c r="AE3238" i="12"/>
  <c r="AG2510" i="12"/>
  <c r="AE2510" i="12"/>
  <c r="AG2077" i="12"/>
  <c r="AE2077" i="12"/>
  <c r="AG1910" i="12"/>
  <c r="AE1910" i="12"/>
  <c r="AE1371" i="12"/>
  <c r="AG1371" i="12"/>
  <c r="AG841" i="12"/>
  <c r="AE841" i="12"/>
  <c r="AE608" i="12"/>
  <c r="AG608" i="12"/>
  <c r="AG686" i="12"/>
  <c r="AE686" i="12"/>
  <c r="AG193" i="12"/>
  <c r="AE193" i="12"/>
  <c r="AE3781" i="12"/>
  <c r="AG3781" i="12"/>
  <c r="AE3223" i="12"/>
  <c r="AG3223" i="12"/>
  <c r="AE2366" i="12"/>
  <c r="AG2366" i="12"/>
  <c r="AG1857" i="12"/>
  <c r="AE1857" i="12"/>
  <c r="AE1310" i="12"/>
  <c r="AG1310" i="12"/>
  <c r="AE707" i="12"/>
  <c r="AG707" i="12"/>
  <c r="AE3163" i="12"/>
  <c r="AG3163" i="12"/>
  <c r="AG2256" i="12"/>
  <c r="AE2256" i="12"/>
  <c r="AG832" i="12"/>
  <c r="AE832" i="12"/>
  <c r="AG839" i="12"/>
  <c r="AE839" i="12"/>
  <c r="AE329" i="12"/>
  <c r="AG329" i="12"/>
  <c r="AG463" i="12"/>
  <c r="AE463" i="12"/>
  <c r="AE2199" i="12"/>
  <c r="AG2199" i="12"/>
  <c r="AG1730" i="12"/>
  <c r="AE1730" i="12"/>
  <c r="AE3887" i="12"/>
  <c r="AG3887" i="12"/>
  <c r="AG2817" i="12"/>
  <c r="AE2817" i="12"/>
  <c r="AE2139" i="12"/>
  <c r="AG2139" i="12"/>
  <c r="AE1433" i="12"/>
  <c r="AG1433" i="12"/>
  <c r="AE1138" i="12"/>
  <c r="AG1138" i="12"/>
  <c r="AE466" i="12"/>
  <c r="AG466" i="12"/>
  <c r="AG356" i="12"/>
  <c r="AE356" i="12"/>
  <c r="AG3306" i="12"/>
  <c r="AE3306" i="12"/>
  <c r="AG2278" i="12"/>
  <c r="AE2278" i="12"/>
  <c r="AG1810" i="12"/>
  <c r="AE1810" i="12"/>
  <c r="AG932" i="12"/>
  <c r="AE932" i="12"/>
  <c r="AG501" i="12"/>
  <c r="AE501" i="12"/>
  <c r="AE3755" i="12"/>
  <c r="AG3755" i="12"/>
  <c r="AE3272" i="12"/>
  <c r="AG3272" i="12"/>
  <c r="AG2593" i="12"/>
  <c r="AE2593" i="12"/>
  <c r="AE2221" i="12"/>
  <c r="AG2221" i="12"/>
  <c r="AG1868" i="12"/>
  <c r="AE1868" i="12"/>
  <c r="AE1692" i="12"/>
  <c r="AG1692" i="12"/>
  <c r="AE1336" i="12"/>
  <c r="AG1336" i="12"/>
  <c r="AG523" i="12"/>
  <c r="AE523" i="12"/>
  <c r="AG2947" i="12"/>
  <c r="AE2947" i="12"/>
  <c r="AG2417" i="12"/>
  <c r="AE2417" i="12"/>
  <c r="AG1695" i="12"/>
  <c r="AE1695" i="12"/>
  <c r="AE1249" i="12"/>
  <c r="AG1249" i="12"/>
  <c r="AE192" i="12"/>
  <c r="AG192" i="12"/>
  <c r="AG3331" i="12"/>
  <c r="AE3331" i="12"/>
  <c r="AG2994" i="12"/>
  <c r="AE2994" i="12"/>
  <c r="AE2385" i="12"/>
  <c r="AG2385" i="12"/>
  <c r="AG1408" i="12"/>
  <c r="AE1408" i="12"/>
  <c r="AE756" i="12"/>
  <c r="AG756" i="12"/>
  <c r="AG701" i="12"/>
  <c r="AE701" i="12"/>
  <c r="AE282" i="12"/>
  <c r="AG282" i="12"/>
  <c r="AE255" i="12"/>
  <c r="AG255" i="12"/>
  <c r="AG244" i="12"/>
  <c r="AE244" i="12"/>
  <c r="AG188" i="12"/>
  <c r="AE188" i="12"/>
  <c r="AE211" i="12"/>
  <c r="AG211" i="12"/>
  <c r="AE1297" i="12"/>
  <c r="AG1297" i="12"/>
  <c r="AG3334" i="12"/>
  <c r="AE3334" i="12"/>
  <c r="AE2202" i="12"/>
  <c r="AG2202" i="12"/>
  <c r="AG2121" i="12"/>
  <c r="AE2121" i="12"/>
  <c r="AG919" i="12"/>
  <c r="AE919" i="12"/>
  <c r="AG613" i="12"/>
  <c r="AE613" i="12"/>
  <c r="AG161" i="12"/>
  <c r="AE161" i="12"/>
  <c r="AG3801" i="12"/>
  <c r="AE3801" i="12"/>
  <c r="AE2962" i="12"/>
  <c r="AG2962" i="12"/>
  <c r="AG2750" i="12"/>
  <c r="AE2750" i="12"/>
  <c r="AG2333" i="12"/>
  <c r="AE2333" i="12"/>
  <c r="AG1056" i="12"/>
  <c r="AE1056" i="12"/>
  <c r="AE826" i="12"/>
  <c r="AG826" i="12"/>
  <c r="AG723" i="12"/>
  <c r="AE723" i="12"/>
  <c r="AG713" i="12"/>
  <c r="AE713" i="12"/>
  <c r="AE3921" i="12"/>
  <c r="AG3921" i="12"/>
  <c r="AG2835" i="12"/>
  <c r="AE2835" i="12"/>
  <c r="AE1654" i="12"/>
  <c r="AG1654" i="12"/>
  <c r="AG1446" i="12"/>
  <c r="AE1446" i="12"/>
  <c r="AG861" i="12"/>
  <c r="AE861" i="12"/>
  <c r="AG938" i="12"/>
  <c r="AE938" i="12"/>
  <c r="AE667" i="12"/>
  <c r="AG667" i="12"/>
  <c r="AG2796" i="12"/>
  <c r="AE2796" i="12"/>
  <c r="AE1644" i="12"/>
  <c r="AG1644" i="12"/>
  <c r="AG1044" i="12"/>
  <c r="AE1044" i="12"/>
  <c r="AE435" i="12"/>
  <c r="AG435" i="12"/>
  <c r="AE258" i="12"/>
  <c r="AG258" i="12"/>
  <c r="AG3926" i="12"/>
  <c r="AE3926" i="12"/>
  <c r="AE3627" i="12"/>
  <c r="AG3627" i="12"/>
  <c r="AG2839" i="12"/>
  <c r="AE2839" i="12"/>
  <c r="AE2151" i="12"/>
  <c r="AG2151" i="12"/>
  <c r="AE1444" i="12"/>
  <c r="AG1444" i="12"/>
  <c r="AE1161" i="12"/>
  <c r="AG1161" i="12"/>
  <c r="AE1088" i="12"/>
  <c r="AG1088" i="12"/>
  <c r="AE906" i="12"/>
  <c r="AG906" i="12"/>
  <c r="AG844" i="12"/>
  <c r="AE844" i="12"/>
  <c r="AE3175" i="12"/>
  <c r="AG3175" i="12"/>
  <c r="AE2858" i="12"/>
  <c r="AG2858" i="12"/>
  <c r="AG2583" i="12"/>
  <c r="AE2583" i="12"/>
  <c r="AG1946" i="12"/>
  <c r="AE1946" i="12"/>
  <c r="AG1256" i="12"/>
  <c r="AE1256" i="12"/>
  <c r="AE1258" i="12"/>
  <c r="AG1258" i="12"/>
  <c r="AG1042" i="12"/>
  <c r="AE1042" i="12"/>
  <c r="AE3532" i="12"/>
  <c r="AG3532" i="12"/>
  <c r="AE2792" i="12"/>
  <c r="AG2792" i="12"/>
  <c r="AE2214" i="12"/>
  <c r="AG2214" i="12"/>
  <c r="AE3189" i="12"/>
  <c r="AG3189" i="12"/>
  <c r="AG2363" i="12"/>
  <c r="AE2363" i="12"/>
  <c r="AE2193" i="12"/>
  <c r="AG2193" i="12"/>
  <c r="AG2155" i="12"/>
  <c r="AE2155" i="12"/>
  <c r="AG831" i="12"/>
  <c r="AE831" i="12"/>
  <c r="AE619" i="12"/>
  <c r="AG619" i="12"/>
  <c r="AG273" i="12"/>
  <c r="AE273" i="12"/>
  <c r="AG3808" i="12"/>
  <c r="AE3808" i="12"/>
  <c r="AG2302" i="12"/>
  <c r="AE2302" i="12"/>
  <c r="AG2090" i="12"/>
  <c r="AE2090" i="12"/>
  <c r="AE1923" i="12"/>
  <c r="AG1923" i="12"/>
  <c r="AG2435" i="12"/>
  <c r="AE2435" i="12"/>
  <c r="AG2400" i="12"/>
  <c r="AE2400" i="12"/>
  <c r="AE1883" i="12"/>
  <c r="AG1883" i="12"/>
  <c r="AG1522" i="12"/>
  <c r="AE1522" i="12"/>
  <c r="AE1160" i="12"/>
  <c r="AG1160" i="12"/>
  <c r="AE2899" i="12"/>
  <c r="AG2899" i="12"/>
  <c r="AG2988" i="12"/>
  <c r="AE2988" i="12"/>
  <c r="AE2227" i="12"/>
  <c r="AG2227" i="12"/>
  <c r="AG1796" i="12"/>
  <c r="AE1796" i="12"/>
  <c r="AG1123" i="12"/>
  <c r="AE1123" i="12"/>
  <c r="AG867" i="12"/>
  <c r="AE867" i="12"/>
  <c r="AG591" i="12"/>
  <c r="AE591" i="12"/>
  <c r="AE369" i="12"/>
  <c r="AG369" i="12"/>
  <c r="AG300" i="12"/>
  <c r="AE300" i="12"/>
  <c r="AG3183" i="12"/>
  <c r="AE3183" i="12"/>
  <c r="AG2795" i="12"/>
  <c r="AE2795" i="12"/>
  <c r="AG2148" i="12"/>
  <c r="AE2148" i="12"/>
  <c r="AG1914" i="12"/>
  <c r="AE1914" i="12"/>
  <c r="AE1540" i="12"/>
  <c r="AG1540" i="12"/>
  <c r="AG748" i="12"/>
  <c r="AE748" i="12"/>
  <c r="AG386" i="12"/>
  <c r="AE386" i="12"/>
  <c r="AG1686" i="12"/>
  <c r="AE1686" i="12"/>
  <c r="AE1247" i="12"/>
  <c r="AG1247" i="12"/>
  <c r="AG956" i="12"/>
  <c r="AE956" i="12"/>
  <c r="AG744" i="12"/>
  <c r="AE744" i="12"/>
  <c r="AE3133" i="12"/>
  <c r="AG3133" i="12"/>
  <c r="AE2999" i="12"/>
  <c r="AG2999" i="12"/>
  <c r="AG2573" i="12"/>
  <c r="AE2573" i="12"/>
  <c r="AG2370" i="12"/>
  <c r="AE2370" i="12"/>
  <c r="AE2248" i="12"/>
  <c r="AG2248" i="12"/>
  <c r="AE2103" i="12"/>
  <c r="AG2103" i="12"/>
  <c r="AE1942" i="12"/>
  <c r="AG1942" i="12"/>
  <c r="AE1401" i="12"/>
  <c r="AG1401" i="12"/>
  <c r="AE883" i="12"/>
  <c r="AG883" i="12"/>
  <c r="AG531" i="12"/>
  <c r="AE531" i="12"/>
  <c r="AG2896" i="12"/>
  <c r="AE2896" i="12"/>
  <c r="AE1700" i="12"/>
  <c r="AG1700" i="12"/>
  <c r="AG1263" i="12"/>
  <c r="AE1263" i="12"/>
  <c r="AE3844" i="12"/>
  <c r="AG3844" i="12"/>
  <c r="AG3060" i="12"/>
  <c r="AE3060" i="12"/>
  <c r="AE1933" i="12"/>
  <c r="AG1933" i="12"/>
  <c r="AE1293" i="12"/>
  <c r="AG1293" i="12"/>
  <c r="AG931" i="12"/>
  <c r="AE931" i="12"/>
  <c r="AG638" i="12"/>
  <c r="AE638" i="12"/>
  <c r="AE1577" i="12"/>
  <c r="AG1577" i="12"/>
  <c r="AE2653" i="12"/>
  <c r="AG2653" i="12"/>
  <c r="AG1120" i="12"/>
  <c r="AE1120" i="12"/>
  <c r="AG637" i="12"/>
  <c r="AE637" i="12"/>
  <c r="AG505" i="12"/>
  <c r="AE505" i="12"/>
  <c r="AG3836" i="12"/>
  <c r="AE3836" i="12"/>
  <c r="AG3416" i="12"/>
  <c r="AE3416" i="12"/>
  <c r="AE1893" i="12"/>
  <c r="AG1893" i="12"/>
  <c r="AE833" i="12"/>
  <c r="AG833" i="12"/>
  <c r="AG716" i="12"/>
  <c r="AE716" i="12"/>
  <c r="AE2127" i="12"/>
  <c r="AG2127" i="12"/>
  <c r="AE1754" i="12"/>
  <c r="AG1754" i="12"/>
  <c r="AG1639" i="12"/>
  <c r="AE1639" i="12"/>
  <c r="AG921" i="12"/>
  <c r="AE921" i="12"/>
  <c r="AE849" i="12"/>
  <c r="AG849" i="12"/>
  <c r="AE3633" i="12"/>
  <c r="AG3633" i="12"/>
  <c r="AE2448" i="12"/>
  <c r="AG2448" i="12"/>
  <c r="AG1953" i="12"/>
  <c r="AE1953" i="12"/>
  <c r="AG915" i="12"/>
  <c r="AE915" i="12"/>
  <c r="AE626" i="12"/>
  <c r="AG626" i="12"/>
  <c r="AG643" i="12"/>
  <c r="AE643" i="12"/>
  <c r="AG3638" i="12"/>
  <c r="AE3638" i="12"/>
  <c r="AG3052" i="12"/>
  <c r="AE3052" i="12"/>
  <c r="AE2772" i="12"/>
  <c r="AG2772" i="12"/>
  <c r="AG2108" i="12"/>
  <c r="AE2108" i="12"/>
  <c r="AE1271" i="12"/>
  <c r="AG1271" i="12"/>
  <c r="AG990" i="12"/>
  <c r="AE990" i="12"/>
  <c r="AE3230" i="12"/>
  <c r="AG3230" i="12"/>
  <c r="AE2545" i="12"/>
  <c r="AG2545" i="12"/>
  <c r="AG1955" i="12"/>
  <c r="AE1955" i="12"/>
  <c r="AG1364" i="12"/>
  <c r="AE1364" i="12"/>
  <c r="AE1055" i="12"/>
  <c r="AG1055" i="12"/>
  <c r="AG945" i="12"/>
  <c r="AE945" i="12"/>
  <c r="AG2961" i="12"/>
  <c r="AE2961" i="12"/>
  <c r="AG2216" i="12"/>
  <c r="AE2216" i="12"/>
  <c r="AE1269" i="12"/>
  <c r="AG1269" i="12"/>
  <c r="AE3433" i="12"/>
  <c r="AG3433" i="12"/>
  <c r="AE2763" i="12"/>
  <c r="AG2763" i="12"/>
  <c r="AE804" i="12"/>
  <c r="AG804" i="12"/>
  <c r="AE475" i="12"/>
  <c r="AG475" i="12"/>
  <c r="AG3795" i="12"/>
  <c r="AE3795" i="12"/>
  <c r="AE3441" i="12"/>
  <c r="AG3441" i="12"/>
  <c r="AG2756" i="12"/>
  <c r="AE2756" i="12"/>
  <c r="AE2621" i="12"/>
  <c r="AG2621" i="12"/>
  <c r="AG2309" i="12"/>
  <c r="AE2309" i="12"/>
  <c r="AG1867" i="12"/>
  <c r="AE1867" i="12"/>
  <c r="AE1617" i="12"/>
  <c r="AG1617" i="12"/>
  <c r="AG364" i="12"/>
  <c r="AE364" i="12"/>
  <c r="AG3000" i="12"/>
  <c r="AE3000" i="12"/>
  <c r="AG2820" i="12"/>
  <c r="AE2820" i="12"/>
  <c r="AE2406" i="12"/>
  <c r="AG2406" i="12"/>
  <c r="AG2273" i="12"/>
  <c r="AE2273" i="12"/>
  <c r="AG490" i="12"/>
  <c r="AE490" i="12"/>
  <c r="AE3577" i="12"/>
  <c r="AG3577" i="12"/>
  <c r="AG1597" i="12"/>
  <c r="AE1597" i="12"/>
  <c r="AG1299" i="12"/>
  <c r="AE1299" i="12"/>
  <c r="AG1070" i="12"/>
  <c r="AE1070" i="12"/>
  <c r="AG763" i="12"/>
  <c r="AE763" i="12"/>
  <c r="AG751" i="12"/>
  <c r="AE751" i="12"/>
  <c r="AG306" i="12"/>
  <c r="AE306" i="12"/>
  <c r="AG166" i="12"/>
  <c r="AE166" i="12"/>
  <c r="AG2610" i="12"/>
  <c r="AE2610" i="12"/>
  <c r="AE2412" i="12"/>
  <c r="AG2412" i="12"/>
  <c r="AE1780" i="12"/>
  <c r="AG1780" i="12"/>
  <c r="AG680" i="12"/>
  <c r="AE680" i="12"/>
  <c r="AG250" i="12"/>
  <c r="AE250" i="12"/>
  <c r="AE3434" i="12"/>
  <c r="AG3434" i="12"/>
  <c r="AE2553" i="12"/>
  <c r="AG2553" i="12"/>
  <c r="AG1145" i="12"/>
  <c r="AE1145" i="12"/>
  <c r="AG509" i="12"/>
  <c r="AE509" i="12"/>
  <c r="AG3227" i="12"/>
  <c r="AE3227" i="12"/>
  <c r="AE3111" i="12"/>
  <c r="AG3111" i="12"/>
  <c r="AE2527" i="12"/>
  <c r="AG2527" i="12"/>
  <c r="AG2261" i="12"/>
  <c r="AE2261" i="12"/>
  <c r="AE2124" i="12"/>
  <c r="AG2124" i="12"/>
  <c r="AE1642" i="12"/>
  <c r="AG1642" i="12"/>
  <c r="AE1523" i="12"/>
  <c r="AG1523" i="12"/>
  <c r="AG1110" i="12"/>
  <c r="AE1110" i="12"/>
  <c r="AE690" i="12"/>
  <c r="AG690" i="12"/>
  <c r="AG147" i="12"/>
  <c r="AE147" i="12"/>
  <c r="AE2834" i="12"/>
  <c r="AG2834" i="12"/>
  <c r="AG2630" i="12"/>
  <c r="AE2630" i="12"/>
  <c r="AE1991" i="12"/>
  <c r="AG1991" i="12"/>
  <c r="AE1957" i="12"/>
  <c r="AG1957" i="12"/>
  <c r="AE1543" i="12"/>
  <c r="AG1543" i="12"/>
  <c r="AE3088" i="12"/>
  <c r="AG3088" i="12"/>
  <c r="AG977" i="12"/>
  <c r="AE977" i="12"/>
  <c r="AE635" i="12"/>
  <c r="AG635" i="12"/>
  <c r="AE222" i="12"/>
  <c r="AG222" i="12"/>
  <c r="AG2632" i="12"/>
  <c r="AE2632" i="12"/>
  <c r="AG1461" i="12"/>
  <c r="AE1461" i="12"/>
  <c r="AE3265" i="12"/>
  <c r="AG3265" i="12"/>
  <c r="AE1794" i="12"/>
  <c r="AG1794" i="12"/>
  <c r="AG1117" i="12"/>
  <c r="AE1117" i="12"/>
  <c r="AE468" i="12"/>
  <c r="AG468" i="12"/>
  <c r="AG3171" i="12"/>
  <c r="AE3171" i="12"/>
  <c r="AG2439" i="12"/>
  <c r="AE2439" i="12"/>
  <c r="AG1852" i="12"/>
  <c r="AE1852" i="12"/>
  <c r="AE1626" i="12"/>
  <c r="AG1626" i="12"/>
  <c r="AE988" i="12"/>
  <c r="AG988" i="12"/>
  <c r="AG910" i="12"/>
  <c r="AE910" i="12"/>
  <c r="AE3224" i="12"/>
  <c r="AG3224" i="12"/>
  <c r="AE2158" i="12"/>
  <c r="AG2158" i="12"/>
  <c r="AG1823" i="12"/>
  <c r="AE1823" i="12"/>
  <c r="AG1870" i="12"/>
  <c r="AE1870" i="12"/>
  <c r="AE1598" i="12"/>
  <c r="AG1598" i="12"/>
  <c r="AE1201" i="12"/>
  <c r="AG1201" i="12"/>
  <c r="AG940" i="12"/>
  <c r="AE940" i="12"/>
  <c r="AG2335" i="12"/>
  <c r="AE2335" i="12"/>
  <c r="AG2154" i="12"/>
  <c r="AE2154" i="12"/>
  <c r="AE2025" i="12"/>
  <c r="AG2025" i="12"/>
  <c r="AE1762" i="12"/>
  <c r="AG1762" i="12"/>
  <c r="AE1382" i="12"/>
  <c r="AG1382" i="12"/>
  <c r="AG741" i="12"/>
  <c r="AE741" i="12"/>
  <c r="AE143" i="12"/>
  <c r="AG143" i="12"/>
  <c r="AG3404" i="12"/>
  <c r="AE3404" i="12"/>
  <c r="AG3002" i="12"/>
  <c r="AE3002" i="12"/>
  <c r="AG2284" i="12"/>
  <c r="AE2284" i="12"/>
  <c r="AG2060" i="12"/>
  <c r="AE2060" i="12"/>
  <c r="AG2039" i="12"/>
  <c r="AE2039" i="12"/>
  <c r="AE1871" i="12"/>
  <c r="AG1871" i="12"/>
  <c r="AG1410" i="12"/>
  <c r="AE1410" i="12"/>
  <c r="AE304" i="12"/>
  <c r="AG304" i="12"/>
  <c r="AE3779" i="12"/>
  <c r="AG3779" i="12"/>
  <c r="AE3243" i="12"/>
  <c r="AG3243" i="12"/>
  <c r="AG2341" i="12"/>
  <c r="AE2341" i="12"/>
  <c r="AG2164" i="12"/>
  <c r="AE2164" i="12"/>
  <c r="AE1003" i="12"/>
  <c r="AG1003" i="12"/>
  <c r="AG697" i="12"/>
  <c r="AE697" i="12"/>
  <c r="AG292" i="12"/>
  <c r="AE292" i="12"/>
  <c r="AE2467" i="12"/>
  <c r="AG2467" i="12"/>
  <c r="AG2004" i="12"/>
  <c r="AE2004" i="12"/>
  <c r="AG1471" i="12"/>
  <c r="AE1471" i="12"/>
  <c r="AE1235" i="12"/>
  <c r="AG1235" i="12"/>
  <c r="AG434" i="12"/>
  <c r="AE434" i="12"/>
  <c r="AG3520" i="12"/>
  <c r="AE3520" i="12"/>
  <c r="AE3022" i="12"/>
  <c r="AG3022" i="12"/>
  <c r="AE2684" i="12"/>
  <c r="AG2684" i="12"/>
  <c r="AG1792" i="12"/>
  <c r="AE1792" i="12"/>
  <c r="AG1385" i="12"/>
  <c r="AE1385" i="12"/>
  <c r="AE137" i="12"/>
  <c r="AG137" i="12"/>
  <c r="AE3062" i="12"/>
  <c r="AG3062" i="12"/>
  <c r="AG2663" i="12"/>
  <c r="AE2663" i="12"/>
  <c r="AG2243" i="12"/>
  <c r="AE2243" i="12"/>
  <c r="AG2043" i="12"/>
  <c r="AE2043" i="12"/>
  <c r="AE1262" i="12"/>
  <c r="AG1262" i="12"/>
  <c r="AG982" i="12"/>
  <c r="AE982" i="12"/>
  <c r="AE920" i="12"/>
  <c r="AG920" i="12"/>
  <c r="AG395" i="12"/>
  <c r="AE395" i="12"/>
  <c r="AG3816" i="12"/>
  <c r="AE3816" i="12"/>
  <c r="AG2188" i="12"/>
  <c r="AE2188" i="12"/>
  <c r="AE1057" i="12"/>
  <c r="AG1057" i="12"/>
  <c r="AE307" i="12"/>
  <c r="AG307" i="12"/>
  <c r="AE3581" i="12"/>
  <c r="AG3581" i="12"/>
  <c r="AE2598" i="12"/>
  <c r="AG2598" i="12"/>
  <c r="AE1653" i="12"/>
  <c r="AG1653" i="12"/>
  <c r="AE1038" i="12"/>
  <c r="AG1038" i="12"/>
  <c r="AG875" i="12"/>
  <c r="AE875" i="12"/>
  <c r="AE2572" i="12"/>
  <c r="AG2572" i="12"/>
  <c r="AE2437" i="12"/>
  <c r="AG2437" i="12"/>
  <c r="AG2222" i="12"/>
  <c r="AE2222" i="12"/>
  <c r="AE1787" i="12"/>
  <c r="AG1787" i="12"/>
  <c r="AG1647" i="12"/>
  <c r="AE1647" i="12"/>
  <c r="AG934" i="12"/>
  <c r="AE934" i="12"/>
  <c r="AG811" i="12"/>
  <c r="AE811" i="12"/>
  <c r="AE424" i="12"/>
  <c r="AG424" i="12"/>
  <c r="AG3567" i="12"/>
  <c r="AE3567" i="12"/>
  <c r="AG3207" i="12"/>
  <c r="AE3207" i="12"/>
  <c r="AE2841" i="12"/>
  <c r="AG2841" i="12"/>
  <c r="AG2501" i="12"/>
  <c r="AE2501" i="12"/>
  <c r="AG2170" i="12"/>
  <c r="AE2170" i="12"/>
  <c r="AG996" i="12"/>
  <c r="AE996" i="12"/>
  <c r="AG583" i="12"/>
  <c r="AE583" i="12"/>
  <c r="AE3641" i="12"/>
  <c r="AG3641" i="12"/>
  <c r="AG2946" i="12"/>
  <c r="AE2946" i="12"/>
  <c r="AG1669" i="12"/>
  <c r="AE1669" i="12"/>
  <c r="AG563" i="12"/>
  <c r="AE563" i="12"/>
  <c r="AG302" i="12"/>
  <c r="AE302" i="12"/>
  <c r="AE461" i="12"/>
  <c r="AG461" i="12"/>
  <c r="AE3650" i="12"/>
  <c r="AG3650" i="12"/>
  <c r="AE2535" i="12"/>
  <c r="AG2535" i="12"/>
  <c r="AE2384" i="12"/>
  <c r="AG2384" i="12"/>
  <c r="AE1285" i="12"/>
  <c r="AG1285" i="12"/>
  <c r="AE1102" i="12"/>
  <c r="AG1102" i="12"/>
  <c r="AE964" i="12"/>
  <c r="AG964" i="12"/>
  <c r="AE303" i="12"/>
  <c r="AG303" i="12"/>
  <c r="AG212" i="12"/>
  <c r="AE212" i="12"/>
  <c r="AE3352" i="12"/>
  <c r="AG3352" i="12"/>
  <c r="AE3004" i="12"/>
  <c r="AG3004" i="12"/>
  <c r="AG2073" i="12"/>
  <c r="AE2073" i="12"/>
  <c r="AE1066" i="12"/>
  <c r="AG1066" i="12"/>
  <c r="AE712" i="12"/>
  <c r="AG712" i="12"/>
  <c r="AE742" i="12"/>
  <c r="AG742" i="12"/>
  <c r="AE451" i="12"/>
  <c r="AG451" i="12"/>
  <c r="AE142" i="12"/>
  <c r="AG142" i="12"/>
  <c r="AE791" i="12"/>
  <c r="AG791" i="12"/>
  <c r="AG202" i="12"/>
  <c r="AE202" i="12"/>
  <c r="AE411" i="12"/>
  <c r="AG411" i="12"/>
  <c r="AG473" i="12"/>
  <c r="AE473" i="12"/>
  <c r="AG2734" i="12"/>
  <c r="AE2734" i="12"/>
  <c r="AG2454" i="12"/>
  <c r="AE2454" i="12"/>
  <c r="AE1881" i="12"/>
  <c r="AG1881" i="12"/>
  <c r="AG1480" i="12"/>
  <c r="AE1480" i="12"/>
  <c r="AE1219" i="12"/>
  <c r="AG1219" i="12"/>
  <c r="AG774" i="12"/>
  <c r="AE774" i="12"/>
  <c r="AE3337" i="12"/>
  <c r="AG3337" i="12"/>
  <c r="AE2790" i="12"/>
  <c r="AG2790" i="12"/>
  <c r="AE2433" i="12"/>
  <c r="AG2433" i="12"/>
  <c r="AE2242" i="12"/>
  <c r="AG2242" i="12"/>
  <c r="AE1646" i="12"/>
  <c r="AG1646" i="12"/>
  <c r="AG1276" i="12"/>
  <c r="AE1276" i="12"/>
  <c r="AE1058" i="12"/>
  <c r="AG1058" i="12"/>
  <c r="AG567" i="12"/>
  <c r="AE567" i="12"/>
  <c r="AG2963" i="12"/>
  <c r="AE2963" i="12"/>
  <c r="AG2485" i="12"/>
  <c r="AE2485" i="12"/>
  <c r="AG1710" i="12"/>
  <c r="AE1710" i="12"/>
  <c r="AE1030" i="12"/>
  <c r="AG1030" i="12"/>
  <c r="AE3760" i="12"/>
  <c r="AG3760" i="12"/>
  <c r="AE3007" i="12"/>
  <c r="AG3007" i="12"/>
  <c r="AE2330" i="12"/>
  <c r="AG2330" i="12"/>
  <c r="AG1939" i="12"/>
  <c r="AE1939" i="12"/>
  <c r="AG1977" i="12"/>
  <c r="AE1977" i="12"/>
  <c r="AE1596" i="12"/>
  <c r="AG1596" i="12"/>
  <c r="AG1404" i="12"/>
  <c r="AE1404" i="12"/>
  <c r="AE1081" i="12"/>
  <c r="AG1081" i="12"/>
  <c r="AG607" i="12"/>
  <c r="AE607" i="12"/>
  <c r="AG343" i="12"/>
  <c r="AE343" i="12"/>
  <c r="AE240" i="12"/>
  <c r="AG240" i="12"/>
  <c r="AE3517" i="12"/>
  <c r="AG3517" i="12"/>
  <c r="AG2991" i="12"/>
  <c r="AE2991" i="12"/>
  <c r="AG2764" i="12"/>
  <c r="AE2764" i="12"/>
  <c r="AG2499" i="12"/>
  <c r="AE2499" i="12"/>
  <c r="AG2322" i="12"/>
  <c r="AE2322" i="12"/>
  <c r="AG1568" i="12"/>
  <c r="AE1568" i="12"/>
  <c r="AE1417" i="12"/>
  <c r="AG1417" i="12"/>
  <c r="AG1181" i="12"/>
  <c r="AE1181" i="12"/>
  <c r="AG676" i="12"/>
  <c r="AE676" i="12"/>
  <c r="AE418" i="12"/>
  <c r="AG418" i="12"/>
  <c r="AG2618" i="12"/>
  <c r="AE2618" i="12"/>
  <c r="AG2470" i="12"/>
  <c r="AE2470" i="12"/>
  <c r="AG1941" i="12"/>
  <c r="AE1941" i="12"/>
  <c r="AG1809" i="12"/>
  <c r="AE1809" i="12"/>
  <c r="AG1455" i="12"/>
  <c r="AE1455" i="12"/>
  <c r="AE3798" i="12"/>
  <c r="AG3798" i="12"/>
  <c r="AE3594" i="12"/>
  <c r="AG3594" i="12"/>
  <c r="AG2903" i="12"/>
  <c r="AE2903" i="12"/>
  <c r="AG1996" i="12"/>
  <c r="AE1996" i="12"/>
  <c r="AE1467" i="12"/>
  <c r="AG1467" i="12"/>
  <c r="AE1465" i="12"/>
  <c r="AG1465" i="12"/>
  <c r="AG1186" i="12"/>
  <c r="AE1186" i="12"/>
  <c r="AG430" i="12"/>
  <c r="AE430" i="12"/>
  <c r="AG3083" i="12"/>
  <c r="AE3083" i="12"/>
  <c r="AG2880" i="12"/>
  <c r="AE2880" i="12"/>
  <c r="AG2161" i="12"/>
  <c r="AE2161" i="12"/>
  <c r="AE1280" i="12"/>
  <c r="AG1280" i="12"/>
  <c r="AG894" i="12"/>
  <c r="AE894" i="12"/>
  <c r="AE3767" i="12"/>
  <c r="AG3767" i="12"/>
  <c r="AE2579" i="12"/>
  <c r="AG2579" i="12"/>
  <c r="AG2097" i="12"/>
  <c r="AE2097" i="12"/>
  <c r="AE1674" i="12"/>
  <c r="AG1674" i="12"/>
  <c r="AE808" i="12"/>
  <c r="AG808" i="12"/>
  <c r="AG847" i="12"/>
  <c r="AE847" i="12"/>
  <c r="AG3545" i="12"/>
  <c r="AE3545" i="12"/>
  <c r="AG3098" i="12"/>
  <c r="AE3098" i="12"/>
  <c r="AE2316" i="12"/>
  <c r="AG2316" i="12"/>
  <c r="AG2191" i="12"/>
  <c r="AE2191" i="12"/>
  <c r="AG1932" i="12"/>
  <c r="AE1932" i="12"/>
  <c r="AG1709" i="12"/>
  <c r="AE1709" i="12"/>
  <c r="AG449" i="12"/>
  <c r="AE449" i="12"/>
  <c r="AG2964" i="12"/>
  <c r="AE2964" i="12"/>
  <c r="AE2110" i="12"/>
  <c r="AG2110" i="12"/>
  <c r="AE1233" i="12"/>
  <c r="AG1233" i="12"/>
  <c r="AG969" i="12"/>
  <c r="AE969" i="12"/>
  <c r="AG822" i="12"/>
  <c r="AE822" i="12"/>
  <c r="AE747" i="12"/>
  <c r="AG747" i="12"/>
  <c r="AE3034" i="12"/>
  <c r="AG3034" i="12"/>
  <c r="AG2877" i="12"/>
  <c r="AE2877" i="12"/>
  <c r="AG2613" i="12"/>
  <c r="AE2613" i="12"/>
  <c r="AE2391" i="12"/>
  <c r="AG2391" i="12"/>
  <c r="AE2054" i="12"/>
  <c r="AG2054" i="12"/>
  <c r="AG1514" i="12"/>
  <c r="AE1514" i="12"/>
  <c r="AG1390" i="12"/>
  <c r="AE1390" i="12"/>
  <c r="AG1158" i="12"/>
  <c r="AE1158" i="12"/>
  <c r="AG1142" i="12"/>
  <c r="AE1142" i="12"/>
  <c r="AE962" i="12"/>
  <c r="AG962" i="12"/>
  <c r="AE898" i="12"/>
  <c r="AG898" i="12"/>
  <c r="AE564" i="12"/>
  <c r="AG564" i="12"/>
  <c r="AG3518" i="12"/>
  <c r="AE3518" i="12"/>
  <c r="AE2220" i="12"/>
  <c r="AG2220" i="12"/>
  <c r="AG1797" i="12"/>
  <c r="AE1797" i="12"/>
  <c r="AG946" i="12"/>
  <c r="AE946" i="12"/>
  <c r="AE825" i="12"/>
  <c r="AG825" i="12"/>
  <c r="AG464" i="12"/>
  <c r="AE464" i="12"/>
  <c r="AG234" i="12"/>
  <c r="AE234" i="12"/>
  <c r="AG3482" i="12"/>
  <c r="AE3482" i="12"/>
  <c r="AE2662" i="12"/>
  <c r="AG2662" i="12"/>
  <c r="AE1549" i="12"/>
  <c r="AG1549" i="12"/>
  <c r="AE1400" i="12"/>
  <c r="AG1400" i="12"/>
  <c r="AE750" i="12"/>
  <c r="AG750" i="12"/>
  <c r="AG352" i="12"/>
  <c r="AE352" i="12"/>
  <c r="AG227" i="12"/>
  <c r="AE227" i="12"/>
  <c r="AG3702" i="12"/>
  <c r="AE3702" i="12"/>
  <c r="AG3112" i="12"/>
  <c r="AE3112" i="12"/>
  <c r="AG1887" i="12"/>
  <c r="AE1887" i="12"/>
  <c r="AG1554" i="12"/>
  <c r="AE1554" i="12"/>
  <c r="AG1463" i="12"/>
  <c r="AE1463" i="12"/>
  <c r="AE616" i="12"/>
  <c r="AG616" i="12"/>
  <c r="AE688" i="12"/>
  <c r="AG688" i="12"/>
  <c r="AG180" i="12"/>
  <c r="AE180" i="12"/>
  <c r="AE319" i="12"/>
  <c r="AG319" i="12"/>
  <c r="AG805" i="12"/>
  <c r="AE805" i="12"/>
  <c r="AG223" i="12"/>
  <c r="AE223" i="12"/>
  <c r="AG1343" i="12"/>
  <c r="AE1343" i="12"/>
  <c r="AG772" i="12"/>
  <c r="AE772" i="12"/>
  <c r="AE448" i="12"/>
  <c r="AG448" i="12"/>
  <c r="AE1856" i="12"/>
  <c r="AG1856" i="12"/>
  <c r="AE1270" i="12"/>
  <c r="AG1270" i="12"/>
  <c r="AE838" i="12"/>
  <c r="AG838" i="12"/>
  <c r="AG760" i="12"/>
  <c r="AE760" i="12"/>
  <c r="AG168" i="12"/>
  <c r="AE168" i="12"/>
  <c r="AG3193" i="12"/>
  <c r="AE3193" i="12"/>
  <c r="AE3030" i="12"/>
  <c r="AG3030" i="12"/>
  <c r="AE2282" i="12"/>
  <c r="AG2282" i="12"/>
  <c r="AG1652" i="12"/>
  <c r="AE1652" i="12"/>
  <c r="AE1060" i="12"/>
  <c r="AG1060" i="12"/>
  <c r="AG735" i="12"/>
  <c r="AE735" i="12"/>
  <c r="AG3108" i="12"/>
  <c r="AE3108" i="12"/>
  <c r="AG1125" i="12"/>
  <c r="AE1125" i="12"/>
  <c r="AG1079" i="12"/>
  <c r="AE1079" i="12"/>
  <c r="AE3850" i="12"/>
  <c r="AG3850" i="12"/>
  <c r="AE3114" i="12"/>
  <c r="AG3114" i="12"/>
  <c r="AE2550" i="12"/>
  <c r="AG2550" i="12"/>
  <c r="AE2312" i="12"/>
  <c r="AG2312" i="12"/>
  <c r="AE1733" i="12"/>
  <c r="AG1733" i="12"/>
  <c r="AE1440" i="12"/>
  <c r="AG1440" i="12"/>
  <c r="AE769" i="12"/>
  <c r="AG769" i="12"/>
  <c r="AG581" i="12"/>
  <c r="AE581" i="12"/>
  <c r="AE149" i="12"/>
  <c r="AG149" i="12"/>
  <c r="AE2197" i="12"/>
  <c r="AG2197" i="12"/>
  <c r="AG1851" i="12"/>
  <c r="AE1851" i="12"/>
  <c r="AE1621" i="12"/>
  <c r="AG1621" i="12"/>
  <c r="AG1332" i="12"/>
  <c r="AE1332" i="12"/>
  <c r="AE2955" i="12"/>
  <c r="AG2955" i="12"/>
  <c r="AG2953" i="12"/>
  <c r="AE2953" i="12"/>
  <c r="AE2585" i="12"/>
  <c r="AG2585" i="12"/>
  <c r="AE2314" i="12"/>
  <c r="AG2314" i="12"/>
  <c r="AG2119" i="12"/>
  <c r="AE2119" i="12"/>
  <c r="AG1892" i="12"/>
  <c r="AE1892" i="12"/>
  <c r="AG1886" i="12"/>
  <c r="AE1886" i="12"/>
  <c r="AG1139" i="12"/>
  <c r="AE1139" i="12"/>
  <c r="AE146" i="12"/>
  <c r="AG146" i="12"/>
  <c r="AG3599" i="12"/>
  <c r="AE3599" i="12"/>
  <c r="AG1921" i="12"/>
  <c r="AE1921" i="12"/>
  <c r="AG775" i="12"/>
  <c r="AE775" i="12"/>
  <c r="AG727" i="12"/>
  <c r="AE727" i="12"/>
  <c r="AG344" i="12"/>
  <c r="AE344" i="12"/>
  <c r="AE3699" i="12"/>
  <c r="AG3699" i="12"/>
  <c r="AE3247" i="12"/>
  <c r="AG3247" i="12"/>
  <c r="AE3024" i="12"/>
  <c r="AG3024" i="12"/>
  <c r="AG2523" i="12"/>
  <c r="AE2523" i="12"/>
  <c r="AE2064" i="12"/>
  <c r="AG2064" i="12"/>
  <c r="AE1584" i="12"/>
  <c r="AG1584" i="12"/>
  <c r="AG840" i="12"/>
  <c r="AE840" i="12"/>
  <c r="AG433" i="12"/>
  <c r="AE433" i="12"/>
  <c r="AE3212" i="12"/>
  <c r="AG3212" i="12"/>
  <c r="AE2831" i="12"/>
  <c r="AG2831" i="12"/>
  <c r="AE2543" i="12"/>
  <c r="AG2543" i="12"/>
  <c r="AG2476" i="12"/>
  <c r="AE2476" i="12"/>
  <c r="AG1927" i="12"/>
  <c r="AE1927" i="12"/>
  <c r="AG1436" i="12"/>
  <c r="AE1436" i="12"/>
  <c r="AG1268" i="12"/>
  <c r="AE1268" i="12"/>
  <c r="AG200" i="12"/>
  <c r="AE200" i="12"/>
  <c r="AG3398" i="12"/>
  <c r="AE3398" i="12"/>
  <c r="AG3012" i="12"/>
  <c r="AE3012" i="12"/>
  <c r="AE2347" i="12"/>
  <c r="AG2347" i="12"/>
  <c r="AE2268" i="12"/>
  <c r="AG2268" i="12"/>
  <c r="AE2051" i="12"/>
  <c r="AG2051" i="12"/>
  <c r="AG1578" i="12"/>
  <c r="AE1578" i="12"/>
  <c r="AG618" i="12"/>
  <c r="AE618" i="12"/>
  <c r="AG288" i="12"/>
  <c r="AE288" i="12"/>
  <c r="AE3662" i="12"/>
  <c r="AG3662" i="12"/>
  <c r="AG3311" i="12"/>
  <c r="AE3311" i="12"/>
  <c r="AE2869" i="12"/>
  <c r="AG2869" i="12"/>
  <c r="AE1650" i="12"/>
  <c r="AG1650" i="12"/>
  <c r="AG1024" i="12"/>
  <c r="AE1024" i="12"/>
  <c r="AE818" i="12"/>
  <c r="AG818" i="12"/>
  <c r="AG2685" i="12"/>
  <c r="AE2685" i="12"/>
  <c r="AG2344" i="12"/>
  <c r="AE2344" i="12"/>
  <c r="AG1361" i="12"/>
  <c r="AE1361" i="12"/>
  <c r="AE1149" i="12"/>
  <c r="AG1149" i="12"/>
  <c r="AG2536" i="12"/>
  <c r="AE2536" i="12"/>
  <c r="AE2042" i="12"/>
  <c r="AG2042" i="12"/>
  <c r="AE1443" i="12"/>
  <c r="AG1443" i="12"/>
  <c r="AE1150" i="12"/>
  <c r="AG1150" i="12"/>
  <c r="AG1168" i="12"/>
  <c r="AE1168" i="12"/>
  <c r="AE732" i="12"/>
  <c r="AG732" i="12"/>
  <c r="AG482" i="12"/>
  <c r="AE482" i="12"/>
  <c r="AG3613" i="12"/>
  <c r="AE3613" i="12"/>
  <c r="AG2767" i="12"/>
  <c r="AE2767" i="12"/>
  <c r="AG2617" i="12"/>
  <c r="AE2617" i="12"/>
  <c r="AG2195" i="12"/>
  <c r="AE2195" i="12"/>
  <c r="AE1992" i="12"/>
  <c r="AG1992" i="12"/>
  <c r="AE1581" i="12"/>
  <c r="AG1581" i="12"/>
  <c r="AE1232" i="12"/>
  <c r="AG1232" i="12"/>
  <c r="AG3385" i="12"/>
  <c r="AE3385" i="12"/>
  <c r="AE2357" i="12"/>
  <c r="AG2357" i="12"/>
  <c r="AE2101" i="12"/>
  <c r="AG2101" i="12"/>
  <c r="AG1552" i="12"/>
  <c r="AE1552" i="12"/>
  <c r="AE1366" i="12"/>
  <c r="AG1366" i="12"/>
  <c r="AG790" i="12"/>
  <c r="AE790" i="12"/>
  <c r="AG578" i="12"/>
  <c r="AE578" i="12"/>
  <c r="AG3888" i="12"/>
  <c r="AE3888" i="12"/>
  <c r="AG179" i="12"/>
  <c r="AE179" i="12"/>
  <c r="AG174" i="12"/>
  <c r="AE174" i="12"/>
  <c r="AE1315" i="12"/>
  <c r="AG1315" i="12"/>
  <c r="AE2923" i="12"/>
  <c r="AG2923" i="12"/>
  <c r="AG729" i="12"/>
  <c r="AE729" i="12"/>
  <c r="AE1489" i="12"/>
  <c r="AG1489" i="12"/>
  <c r="AE1351" i="12"/>
  <c r="AG1351" i="12"/>
  <c r="AE810" i="12"/>
  <c r="AG810" i="12"/>
  <c r="AG191" i="12"/>
  <c r="AE191" i="12"/>
  <c r="AE3254" i="12"/>
  <c r="AG3254" i="12"/>
  <c r="AE2889" i="12"/>
  <c r="AG2889" i="12"/>
  <c r="AG2200" i="12"/>
  <c r="AE2200" i="12"/>
  <c r="AE973" i="12"/>
  <c r="AG973" i="12"/>
  <c r="AG605" i="12"/>
  <c r="AE605" i="12"/>
  <c r="AG492" i="12"/>
  <c r="AE492" i="12"/>
  <c r="AG3166" i="12"/>
  <c r="AE3166" i="12"/>
  <c r="AE2399" i="12"/>
  <c r="AG2399" i="12"/>
  <c r="AG2137" i="12"/>
  <c r="AE2137" i="12"/>
  <c r="AG1054" i="12"/>
  <c r="AE1054" i="12"/>
  <c r="AE601" i="12"/>
  <c r="AG601" i="12"/>
  <c r="AG3745" i="12"/>
  <c r="AE3745" i="12"/>
  <c r="AE2587" i="12"/>
  <c r="AG2587" i="12"/>
  <c r="AE2354" i="12"/>
  <c r="AG2354" i="12"/>
  <c r="AG976" i="12"/>
  <c r="AE976" i="12"/>
  <c r="AE3289" i="12"/>
  <c r="AG3289" i="12"/>
  <c r="AG2086" i="12"/>
  <c r="AE2086" i="12"/>
  <c r="AE546" i="12"/>
  <c r="AG546" i="12"/>
  <c r="AG3349" i="12"/>
  <c r="AE3349" i="12"/>
  <c r="AE2998" i="12"/>
  <c r="AG2998" i="12"/>
  <c r="AE2828" i="12"/>
  <c r="AG2828" i="12"/>
  <c r="AG2569" i="12"/>
  <c r="AE2569" i="12"/>
  <c r="AE2392" i="12"/>
  <c r="AG2392" i="12"/>
  <c r="AG2046" i="12"/>
  <c r="AE2046" i="12"/>
  <c r="AG730" i="12"/>
  <c r="AE730" i="12"/>
  <c r="AG777" i="12"/>
  <c r="AE777" i="12"/>
  <c r="AE559" i="12"/>
  <c r="AG559" i="12"/>
  <c r="AG565" i="12"/>
  <c r="AE565" i="12"/>
  <c r="AG3115" i="12"/>
  <c r="AE3115" i="12"/>
  <c r="AG2666" i="12"/>
  <c r="AE2666" i="12"/>
  <c r="AE360" i="12"/>
  <c r="AG360" i="12"/>
  <c r="AG2968" i="12"/>
  <c r="AE2968" i="12"/>
  <c r="AG2515" i="12"/>
  <c r="AE2515" i="12"/>
  <c r="AE2133" i="12"/>
  <c r="AG2133" i="12"/>
  <c r="AG1586" i="12"/>
  <c r="AE1586" i="12"/>
  <c r="AG3316" i="12"/>
  <c r="AE3316" i="12"/>
  <c r="AG2819" i="12"/>
  <c r="AE2819" i="12"/>
  <c r="AG2277" i="12"/>
  <c r="AE2277" i="12"/>
  <c r="AG2030" i="12"/>
  <c r="AE2030" i="12"/>
  <c r="AE1760" i="12"/>
  <c r="AG1760" i="12"/>
  <c r="AE1025" i="12"/>
  <c r="AG1025" i="12"/>
  <c r="AG313" i="12"/>
  <c r="AE313" i="12"/>
  <c r="AE3453" i="12"/>
  <c r="AG3453" i="12"/>
  <c r="AE3046" i="12"/>
  <c r="AG3046" i="12"/>
  <c r="AG2600" i="12"/>
  <c r="AE2600" i="12"/>
  <c r="AG2129" i="12"/>
  <c r="AE2129" i="12"/>
  <c r="AE2021" i="12"/>
  <c r="AG2021" i="12"/>
  <c r="AG1769" i="12"/>
  <c r="AE1769" i="12"/>
  <c r="AE2404" i="12"/>
  <c r="AG2404" i="12"/>
  <c r="AG2308" i="12"/>
  <c r="AE2308" i="12"/>
  <c r="AG1919" i="12"/>
  <c r="AE1919" i="12"/>
  <c r="AE1635" i="12"/>
  <c r="AG1635" i="12"/>
  <c r="AG1411" i="12"/>
  <c r="AE1411" i="12"/>
  <c r="AE3490" i="12"/>
  <c r="AG3490" i="12"/>
  <c r="AG3085" i="12"/>
  <c r="AE3085" i="12"/>
  <c r="AG2650" i="12"/>
  <c r="AE2650" i="12"/>
  <c r="AG2295" i="12"/>
  <c r="AE2295" i="12"/>
  <c r="AE1164" i="12"/>
  <c r="AG1164" i="12"/>
  <c r="AG283" i="12"/>
  <c r="AE283" i="12"/>
  <c r="AE2885" i="12"/>
  <c r="AG2885" i="12"/>
  <c r="AE2494" i="12"/>
  <c r="AG2494" i="12"/>
  <c r="AG1891" i="12"/>
  <c r="AE1891" i="12"/>
  <c r="AE1629" i="12"/>
  <c r="AG1629" i="12"/>
  <c r="AG1029" i="12"/>
  <c r="AE1029" i="12"/>
  <c r="AG746" i="12"/>
  <c r="AE746" i="12"/>
  <c r="AE2509" i="12"/>
  <c r="AG2509" i="12"/>
  <c r="AE2291" i="12"/>
  <c r="AG2291" i="12"/>
  <c r="AE2211" i="12"/>
  <c r="AG2211" i="12"/>
  <c r="AG1758" i="12"/>
  <c r="AE1758" i="12"/>
  <c r="AG1428" i="12"/>
  <c r="AE1428" i="12"/>
  <c r="AE1013" i="12"/>
  <c r="AG1013" i="12"/>
  <c r="AG1101" i="12"/>
  <c r="AE1101" i="12"/>
  <c r="AE1339" i="12"/>
  <c r="AG1339" i="12"/>
  <c r="AE3601" i="12"/>
  <c r="AG3601" i="12"/>
  <c r="AG2628" i="12"/>
  <c r="AE2628" i="12"/>
  <c r="AE795" i="12"/>
  <c r="AG795" i="12"/>
  <c r="AE247" i="12"/>
  <c r="AG247" i="12"/>
  <c r="AE175" i="12"/>
  <c r="AG175" i="12"/>
  <c r="AG291" i="12"/>
  <c r="AE291" i="12"/>
  <c r="AE196" i="12"/>
  <c r="AG196" i="12"/>
  <c r="AG328" i="12"/>
  <c r="AE328" i="12"/>
  <c r="AG390" i="12"/>
  <c r="AE390" i="12"/>
  <c r="AG133" i="12"/>
  <c r="AE133" i="12"/>
  <c r="AE1582" i="12"/>
  <c r="AG1582" i="12"/>
  <c r="AG2855" i="12"/>
  <c r="AE2855" i="12"/>
  <c r="AG3501" i="12"/>
  <c r="AE3501" i="12"/>
  <c r="AE2212" i="12"/>
  <c r="AG2212" i="12"/>
  <c r="AE1935" i="12"/>
  <c r="AG1935" i="12"/>
  <c r="AE1196" i="12"/>
  <c r="AG1196" i="12"/>
  <c r="AG993" i="12"/>
  <c r="AE993" i="12"/>
  <c r="AE687" i="12"/>
  <c r="AG687" i="12"/>
  <c r="AG2847" i="12"/>
  <c r="AE2847" i="12"/>
  <c r="AG2614" i="12"/>
  <c r="AE2614" i="12"/>
  <c r="AG1937" i="12"/>
  <c r="AE1937" i="12"/>
  <c r="AG1724" i="12"/>
  <c r="AE1724" i="12"/>
  <c r="AE1251" i="12"/>
  <c r="AG1251" i="12"/>
  <c r="AE1388" i="12"/>
  <c r="AG1388" i="12"/>
  <c r="AG652" i="12"/>
  <c r="AE652" i="12"/>
  <c r="AE3168" i="12"/>
  <c r="AG3168" i="12"/>
  <c r="AE2873" i="12"/>
  <c r="AG2873" i="12"/>
  <c r="AG2754" i="12"/>
  <c r="AE2754" i="12"/>
  <c r="AE2514" i="12"/>
  <c r="AG2514" i="12"/>
  <c r="AG1320" i="12"/>
  <c r="AE1320" i="12"/>
  <c r="AG1018" i="12"/>
  <c r="AE1018" i="12"/>
  <c r="AG3018" i="12"/>
  <c r="AE3018" i="12"/>
  <c r="AG2547" i="12"/>
  <c r="AE2547" i="12"/>
  <c r="AE2416" i="12"/>
  <c r="AG2416" i="12"/>
  <c r="AG2147" i="12"/>
  <c r="AE2147" i="12"/>
  <c r="AG1806" i="12"/>
  <c r="AE1806" i="12"/>
  <c r="AG1210" i="12"/>
  <c r="AE1210" i="12"/>
  <c r="AE547" i="12"/>
  <c r="AG547" i="12"/>
  <c r="AG3682" i="12"/>
  <c r="AE3682" i="12"/>
  <c r="AE2589" i="12"/>
  <c r="AG2589" i="12"/>
  <c r="AG1083" i="12"/>
  <c r="AE1083" i="12"/>
  <c r="AG3464" i="12"/>
  <c r="AE3464" i="12"/>
  <c r="AG3121" i="12"/>
  <c r="AE3121" i="12"/>
  <c r="AG2338" i="12"/>
  <c r="AE2338" i="12"/>
  <c r="AG2016" i="12"/>
  <c r="AE2016" i="12"/>
  <c r="AG905" i="12"/>
  <c r="AE905" i="12"/>
  <c r="AG889" i="12"/>
  <c r="AE889" i="12"/>
  <c r="AG738" i="12"/>
  <c r="AE738" i="12"/>
  <c r="AG3912" i="12"/>
  <c r="AE3912" i="12"/>
  <c r="AE3241" i="12"/>
  <c r="AG3241" i="12"/>
  <c r="AE2898" i="12"/>
  <c r="AG2898" i="12"/>
  <c r="AE2565" i="12"/>
  <c r="AG2565" i="12"/>
  <c r="AG2299" i="12"/>
  <c r="AE2299" i="12"/>
  <c r="AE1511" i="12"/>
  <c r="AG1511" i="12"/>
  <c r="AG1329" i="12"/>
  <c r="AE1329" i="12"/>
  <c r="AG1205" i="12"/>
  <c r="AE1205" i="12"/>
  <c r="AE333" i="12"/>
  <c r="AG333" i="12"/>
  <c r="AG216" i="12"/>
  <c r="AE216" i="12"/>
  <c r="AE3845" i="12"/>
  <c r="AG3845" i="12"/>
  <c r="AE1248" i="12"/>
  <c r="AG1248" i="12"/>
  <c r="AE242" i="12"/>
  <c r="AG242" i="12"/>
  <c r="AE3015" i="12"/>
  <c r="AG3015" i="12"/>
  <c r="AG2418" i="12"/>
  <c r="AE2418" i="12"/>
  <c r="AG2012" i="12"/>
  <c r="AE2012" i="12"/>
  <c r="AE1275" i="12"/>
  <c r="AG1275" i="12"/>
  <c r="AG582" i="12"/>
  <c r="AE582" i="12"/>
  <c r="AG3211" i="12"/>
  <c r="AE3211" i="12"/>
  <c r="AG2783" i="12"/>
  <c r="AE2783" i="12"/>
  <c r="AE2128" i="12"/>
  <c r="AG2128" i="12"/>
  <c r="AE1630" i="12"/>
  <c r="AG1630" i="12"/>
  <c r="AG1043" i="12"/>
  <c r="AE1043" i="12"/>
  <c r="AE474" i="12"/>
  <c r="AG474" i="12"/>
  <c r="AE3763" i="12"/>
  <c r="AG3763" i="12"/>
  <c r="AE3487" i="12"/>
  <c r="AG3487" i="12"/>
  <c r="AG3029" i="12"/>
  <c r="AE3029" i="12"/>
  <c r="AE2770" i="12"/>
  <c r="AG2770" i="12"/>
  <c r="AG2521" i="12"/>
  <c r="AE2521" i="12"/>
  <c r="AE2231" i="12"/>
  <c r="AG2231" i="12"/>
  <c r="AE1615" i="12"/>
  <c r="AG1615" i="12"/>
  <c r="AG1259" i="12"/>
  <c r="AE1259" i="12"/>
  <c r="AE1049" i="12"/>
  <c r="AG1049" i="12"/>
  <c r="AG2237" i="12"/>
  <c r="AE2237" i="12"/>
  <c r="AE1947" i="12"/>
  <c r="AG1947" i="12"/>
  <c r="AG1703" i="12"/>
  <c r="AE1703" i="12"/>
  <c r="AG941" i="12"/>
  <c r="AE941" i="12"/>
  <c r="AG3615" i="12"/>
  <c r="AE3615" i="12"/>
  <c r="AG3051" i="12"/>
  <c r="AE3051" i="12"/>
  <c r="AG2487" i="12"/>
  <c r="AE2487" i="12"/>
  <c r="AG1860" i="12"/>
  <c r="AE1860" i="12"/>
  <c r="AG1307" i="12"/>
  <c r="AE1307" i="12"/>
  <c r="AG3447" i="12"/>
  <c r="AE3447" i="12"/>
  <c r="AE3131" i="12"/>
  <c r="AG3131" i="12"/>
  <c r="AG2638" i="12"/>
  <c r="AE2638" i="12"/>
  <c r="AG1628" i="12"/>
  <c r="AE1628" i="12"/>
  <c r="AE1599" i="12"/>
  <c r="AG1599" i="12"/>
  <c r="AE1462" i="12"/>
  <c r="AG1462" i="12"/>
  <c r="AG933" i="12"/>
  <c r="AE933" i="12"/>
  <c r="AG2496" i="12"/>
  <c r="AE2496" i="12"/>
  <c r="AE1777" i="12"/>
  <c r="AG1777" i="12"/>
  <c r="AG1698" i="12"/>
  <c r="AE1698" i="12"/>
  <c r="AG947" i="12"/>
  <c r="AE947" i="12"/>
  <c r="AE830" i="12"/>
  <c r="AG830" i="12"/>
  <c r="AE438" i="12"/>
  <c r="AG438" i="12"/>
  <c r="AE1905" i="12"/>
  <c r="AG1905" i="12"/>
  <c r="AE1451" i="12"/>
  <c r="AG1451" i="12"/>
  <c r="AG176" i="12"/>
  <c r="AE176" i="12"/>
  <c r="AE184" i="12"/>
  <c r="AG184" i="12"/>
  <c r="AE1998" i="12"/>
  <c r="AG1998" i="12"/>
  <c r="AG2549" i="12"/>
  <c r="AE2549" i="12"/>
  <c r="AG1308" i="12"/>
  <c r="AE1308" i="12"/>
  <c r="AG2444" i="12"/>
  <c r="AE2444" i="12"/>
  <c r="AG2141" i="12"/>
  <c r="AE2141" i="12"/>
  <c r="AG1394" i="12"/>
  <c r="AE1394" i="12"/>
  <c r="AG3590" i="12"/>
  <c r="AE3590" i="12"/>
  <c r="AG2860" i="12"/>
  <c r="AE2860" i="12"/>
  <c r="AE2234" i="12"/>
  <c r="AG2234" i="12"/>
  <c r="AE1863" i="12"/>
  <c r="AG1863" i="12"/>
  <c r="AE1402" i="12"/>
  <c r="AG1402" i="12"/>
  <c r="AG913" i="12"/>
  <c r="AE913" i="12"/>
  <c r="AG1086" i="12"/>
  <c r="AE1086" i="12"/>
  <c r="AE916" i="12"/>
  <c r="AG916" i="12"/>
  <c r="AE600" i="12"/>
  <c r="AG600" i="12"/>
  <c r="AE2606" i="12"/>
  <c r="AG2606" i="12"/>
  <c r="AE1994" i="12"/>
  <c r="AG1994" i="12"/>
  <c r="AE1245" i="12"/>
  <c r="AG1245" i="12"/>
  <c r="AG722" i="12"/>
  <c r="AE722" i="12"/>
  <c r="AG3595" i="12"/>
  <c r="AE3595" i="12"/>
  <c r="AG3023" i="12"/>
  <c r="AE3023" i="12"/>
  <c r="AG2876" i="12"/>
  <c r="AE2876" i="12"/>
  <c r="AE2561" i="12"/>
  <c r="AG2561" i="12"/>
  <c r="AG2500" i="12"/>
  <c r="AE2500" i="12"/>
  <c r="AE1542" i="12"/>
  <c r="AG1542" i="12"/>
  <c r="AE1574" i="12"/>
  <c r="AG1574" i="12"/>
  <c r="AG1376" i="12"/>
  <c r="AE1376" i="12"/>
  <c r="AE230" i="12"/>
  <c r="AG230" i="12"/>
  <c r="AE2557" i="12"/>
  <c r="AG2557" i="12"/>
  <c r="AG2378" i="12"/>
  <c r="AE2378" i="12"/>
  <c r="AG2099" i="12"/>
  <c r="AE2099" i="12"/>
  <c r="AG1911" i="12"/>
  <c r="AE1911" i="12"/>
  <c r="AG1732" i="12"/>
  <c r="AE1732" i="12"/>
  <c r="AE1454" i="12"/>
  <c r="AG1454" i="12"/>
  <c r="AE800" i="12"/>
  <c r="AG800" i="12"/>
  <c r="AG797" i="12"/>
  <c r="AE797" i="12"/>
  <c r="AE614" i="12"/>
  <c r="AG614" i="12"/>
  <c r="AG2989" i="12"/>
  <c r="AE2989" i="12"/>
  <c r="AE2421" i="12"/>
  <c r="AG2421" i="12"/>
  <c r="AG1457" i="12"/>
  <c r="AE1457" i="12"/>
  <c r="AG1334" i="12"/>
  <c r="AE1334" i="12"/>
  <c r="AG1165" i="12"/>
  <c r="AE1165" i="12"/>
  <c r="AE3491" i="12"/>
  <c r="AG3491" i="12"/>
  <c r="AE2948" i="12"/>
  <c r="AG2948" i="12"/>
  <c r="AG1228" i="12"/>
  <c r="AE1228" i="12"/>
  <c r="AE2574" i="12"/>
  <c r="AG2574" i="12"/>
  <c r="AE2375" i="12"/>
  <c r="AG2375" i="12"/>
  <c r="AE2078" i="12"/>
  <c r="AG2078" i="12"/>
  <c r="AE1926" i="12"/>
  <c r="AG1926" i="12"/>
  <c r="AE848" i="12"/>
  <c r="AG848" i="12"/>
  <c r="AG428" i="12"/>
  <c r="AE428" i="12"/>
  <c r="AE3800" i="12"/>
  <c r="AG3800" i="12"/>
  <c r="AG2053" i="12"/>
  <c r="AE2053" i="12"/>
  <c r="AE1897" i="12"/>
  <c r="AG1897" i="12"/>
  <c r="AG1813" i="12"/>
  <c r="AE1813" i="12"/>
  <c r="AG1194" i="12"/>
  <c r="AE1194" i="12"/>
  <c r="AE773" i="12"/>
  <c r="AG773" i="12"/>
  <c r="AE630" i="12"/>
  <c r="AG630" i="12"/>
  <c r="AG163" i="12"/>
  <c r="AE163" i="12"/>
  <c r="AE3182" i="12"/>
  <c r="AG3182" i="12"/>
  <c r="AE2972" i="12"/>
  <c r="AG2972" i="12"/>
  <c r="AG2603" i="12"/>
  <c r="AE2603" i="12"/>
  <c r="AG2035" i="12"/>
  <c r="AE2035" i="12"/>
  <c r="AG1708" i="12"/>
  <c r="AE1708" i="12"/>
  <c r="AG1206" i="12"/>
  <c r="AE1206" i="12"/>
  <c r="AE880" i="12"/>
  <c r="AG880" i="12"/>
  <c r="AE695" i="12"/>
  <c r="AG695" i="12"/>
  <c r="AE413" i="12"/>
  <c r="AG413" i="12"/>
  <c r="AE3345" i="12"/>
  <c r="AG3345" i="12"/>
  <c r="AE2460" i="12"/>
  <c r="AG2460" i="12"/>
  <c r="AG1775" i="12"/>
  <c r="AE1775" i="12"/>
  <c r="AG1386" i="12"/>
  <c r="AE1386" i="12"/>
  <c r="AG929" i="12"/>
  <c r="AE929" i="12"/>
  <c r="AG3681" i="12"/>
  <c r="AE3681" i="12"/>
  <c r="AE3210" i="12"/>
  <c r="AG3210" i="12"/>
  <c r="AG2992" i="12"/>
  <c r="AE2992" i="12"/>
  <c r="AG1432" i="12"/>
  <c r="AE1432" i="12"/>
  <c r="AE749" i="12"/>
  <c r="AG749" i="12"/>
  <c r="AG519" i="12"/>
  <c r="AE519" i="12"/>
  <c r="AE2615" i="12"/>
  <c r="AG2615" i="12"/>
  <c r="AG1369" i="12"/>
  <c r="AE1369" i="12"/>
  <c r="AG892" i="12"/>
  <c r="AE892" i="12"/>
  <c r="AE549" i="12"/>
  <c r="AG549" i="12"/>
  <c r="AG1978" i="12"/>
  <c r="AE1978" i="12"/>
  <c r="AG1837" i="12"/>
  <c r="AE1837" i="12"/>
  <c r="AE1633" i="12"/>
  <c r="AG1633" i="12"/>
  <c r="AE557" i="12"/>
  <c r="AG557" i="12"/>
  <c r="AG295" i="12"/>
  <c r="AE295" i="12"/>
  <c r="AG3070" i="12"/>
  <c r="AE3070" i="12"/>
  <c r="AG2849" i="12"/>
  <c r="AE2849" i="12"/>
  <c r="AG1419" i="12"/>
  <c r="AE1419" i="12"/>
  <c r="AG1067" i="12"/>
  <c r="AE1067" i="12"/>
  <c r="AG1009" i="12"/>
  <c r="AE1009" i="12"/>
  <c r="AG644" i="12"/>
  <c r="AE644" i="12"/>
  <c r="AG2081" i="12"/>
  <c r="AE2081" i="12"/>
  <c r="AG1821" i="12"/>
  <c r="AE1821" i="12"/>
  <c r="AG1089" i="12"/>
  <c r="AE1089" i="12"/>
  <c r="AG879" i="12"/>
  <c r="AE879" i="12"/>
  <c r="AE2658" i="12"/>
  <c r="AG2658" i="12"/>
  <c r="AE1743" i="12"/>
  <c r="AG1743" i="12"/>
  <c r="AE1497" i="12"/>
  <c r="AG1497" i="12"/>
  <c r="AG1362" i="12"/>
  <c r="AE1362" i="12"/>
  <c r="AG1111" i="12"/>
  <c r="AE1111" i="12"/>
  <c r="AG407" i="12"/>
  <c r="AE407" i="12"/>
  <c r="AE3892" i="12"/>
  <c r="AG3892" i="12"/>
  <c r="AC3671" i="12"/>
  <c r="AD3671" i="12" s="1"/>
  <c r="AE2327" i="12"/>
  <c r="AG2327" i="12"/>
  <c r="AC3883" i="12"/>
  <c r="AD3883" i="12" s="1"/>
  <c r="AE3107" i="12"/>
  <c r="AG3107" i="12"/>
  <c r="AG965" i="12"/>
  <c r="AE965" i="12"/>
  <c r="AC3772" i="12"/>
  <c r="AD3772" i="12" s="1"/>
  <c r="AE3279" i="12"/>
  <c r="AG3279" i="12"/>
  <c r="AG2408" i="12"/>
  <c r="AE2408" i="12"/>
  <c r="AE2013" i="12"/>
  <c r="AG2013" i="12"/>
  <c r="AG1435" i="12"/>
  <c r="AE1435" i="12"/>
  <c r="AG911" i="12"/>
  <c r="AE911" i="12"/>
  <c r="AC3407" i="12"/>
  <c r="AD3407" i="12" s="1"/>
  <c r="AE2555" i="12"/>
  <c r="AG2555" i="12"/>
  <c r="AE2238" i="12"/>
  <c r="AG2238" i="12"/>
  <c r="AG2041" i="12"/>
  <c r="AE2041" i="12"/>
  <c r="AG1389" i="12"/>
  <c r="AE1389" i="12"/>
  <c r="AG444" i="12"/>
  <c r="AE444" i="12"/>
  <c r="AC3574" i="12"/>
  <c r="AD3574" i="12" s="1"/>
  <c r="AC2884" i="12"/>
  <c r="AD2884" i="12" s="1"/>
  <c r="AE2622" i="12"/>
  <c r="AG2622" i="12"/>
  <c r="AG1872" i="12"/>
  <c r="AE1872" i="12"/>
  <c r="AG1512" i="12"/>
  <c r="AE1512" i="12"/>
  <c r="AE779" i="12"/>
  <c r="AG779" i="12"/>
  <c r="AC3828" i="12"/>
  <c r="AD3828" i="12" s="1"/>
  <c r="AC3396" i="12"/>
  <c r="AD3396" i="12" s="1"/>
  <c r="AC3220" i="12"/>
  <c r="AD3220" i="12" s="1"/>
  <c r="AC3099" i="12"/>
  <c r="AD3099" i="12" s="1"/>
  <c r="AE3531" i="12"/>
  <c r="AG3531" i="12"/>
  <c r="AE3303" i="12"/>
  <c r="AG3303" i="12"/>
  <c r="AG2325" i="12"/>
  <c r="AE2325" i="12"/>
  <c r="AG2253" i="12"/>
  <c r="AE2253" i="12"/>
  <c r="AE1970" i="12"/>
  <c r="AG1970" i="12"/>
  <c r="AE1875" i="12"/>
  <c r="AG1875" i="12"/>
  <c r="AE1526" i="12"/>
  <c r="AG1526" i="12"/>
  <c r="AE1469" i="12"/>
  <c r="AG1469" i="12"/>
  <c r="AE506" i="12"/>
  <c r="AG506" i="12"/>
  <c r="AG167" i="12"/>
  <c r="AE167" i="12"/>
  <c r="AC3769" i="12"/>
  <c r="AD3769" i="12" s="1"/>
  <c r="AC3543" i="12"/>
  <c r="AD3543" i="12" s="1"/>
  <c r="AC3156" i="12"/>
  <c r="AD3156" i="12" s="1"/>
  <c r="AE3738" i="12"/>
  <c r="AG3738" i="12"/>
  <c r="AE3439" i="12"/>
  <c r="AG3439" i="12"/>
  <c r="AE3006" i="12"/>
  <c r="AG3006" i="12"/>
  <c r="AE2690" i="12"/>
  <c r="AG2690" i="12"/>
  <c r="AG2032" i="12"/>
  <c r="AE2032" i="12"/>
  <c r="AG1720" i="12"/>
  <c r="AE1720" i="12"/>
  <c r="AG1696" i="12"/>
  <c r="AE1696" i="12"/>
  <c r="AG1383" i="12"/>
  <c r="AE1383" i="12"/>
  <c r="AG1077" i="12"/>
  <c r="AE1077" i="12"/>
  <c r="AG1047" i="12"/>
  <c r="AE1047" i="12"/>
  <c r="AG734" i="12"/>
  <c r="AE734" i="12"/>
  <c r="AG551" i="12"/>
  <c r="AE551" i="12"/>
  <c r="AE569" i="12"/>
  <c r="AG569" i="12"/>
  <c r="AC3882" i="12"/>
  <c r="AD3882" i="12" s="1"/>
  <c r="AC3764" i="12"/>
  <c r="AD3764" i="12" s="1"/>
  <c r="AC3288" i="12"/>
  <c r="AD3288" i="12" s="1"/>
  <c r="AG2864" i="12"/>
  <c r="AE2864" i="12"/>
  <c r="AG1531" i="12"/>
  <c r="AE1531" i="12"/>
  <c r="AG1283" i="12"/>
  <c r="AE1283" i="12"/>
  <c r="AE261" i="12"/>
  <c r="AG261" i="12"/>
  <c r="AG3065" i="12"/>
  <c r="AE3065" i="12"/>
  <c r="AG1985" i="12"/>
  <c r="AE1985" i="12"/>
  <c r="AE1764" i="12"/>
  <c r="AG1764" i="12"/>
  <c r="AE1311" i="12"/>
  <c r="AG1311" i="12"/>
  <c r="AE677" i="12"/>
  <c r="AG677" i="12"/>
  <c r="AE460" i="12"/>
  <c r="AG460" i="12"/>
  <c r="AC3823" i="12"/>
  <c r="AD3823" i="12" s="1"/>
  <c r="AC3397" i="12"/>
  <c r="AD3397" i="12" s="1"/>
  <c r="AC3167" i="12"/>
  <c r="AD3167" i="12" s="1"/>
  <c r="AE2721" i="12"/>
  <c r="AG2721" i="12"/>
  <c r="AC3824" i="12"/>
  <c r="AD3824" i="12" s="1"/>
  <c r="AC3571" i="12"/>
  <c r="AD3571" i="12" s="1"/>
  <c r="AC3138" i="12"/>
  <c r="AD3138" i="12" s="1"/>
  <c r="AC2916" i="12"/>
  <c r="AD2916" i="12" s="1"/>
  <c r="AC2728" i="12"/>
  <c r="AD2728" i="12" s="1"/>
  <c r="AC2442" i="12"/>
  <c r="AD2442" i="12" s="1"/>
  <c r="AC2146" i="12"/>
  <c r="AD2146" i="12" s="1"/>
  <c r="AC3666" i="12"/>
  <c r="AD3666" i="12" s="1"/>
  <c r="AC3461" i="12"/>
  <c r="AD3461" i="12" s="1"/>
  <c r="AC3123" i="12"/>
  <c r="AD3123" i="12" s="1"/>
  <c r="AE219" i="12"/>
  <c r="AG219" i="12"/>
  <c r="AG3413" i="12"/>
  <c r="AE3413" i="12"/>
  <c r="AE3092" i="12"/>
  <c r="AG3092" i="12"/>
  <c r="AG2840" i="12"/>
  <c r="AE2840" i="12"/>
  <c r="AG2560" i="12"/>
  <c r="AE2560" i="12"/>
  <c r="AG2387" i="12"/>
  <c r="AE2387" i="12"/>
  <c r="AG2092" i="12"/>
  <c r="AE2092" i="12"/>
  <c r="AE1840" i="12"/>
  <c r="AG1840" i="12"/>
  <c r="AG1800" i="12"/>
  <c r="AE1800" i="12"/>
  <c r="AG1614" i="12"/>
  <c r="AE1614" i="12"/>
  <c r="AG1655" i="12"/>
  <c r="AE1655" i="12"/>
  <c r="AG1324" i="12"/>
  <c r="AE1324" i="12"/>
  <c r="AG1291" i="12"/>
  <c r="AE1291" i="12"/>
  <c r="AE966" i="12"/>
  <c r="AG966" i="12"/>
  <c r="AE689" i="12"/>
  <c r="AG689" i="12"/>
  <c r="AE279" i="12"/>
  <c r="AG279" i="12"/>
  <c r="AC3713" i="12"/>
  <c r="AD3713" i="12" s="1"/>
  <c r="AE3843" i="12"/>
  <c r="AG3843" i="12"/>
  <c r="AE3576" i="12"/>
  <c r="AG3576" i="12"/>
  <c r="AE3340" i="12"/>
  <c r="AG3340" i="12"/>
  <c r="AG3078" i="12"/>
  <c r="AE3078" i="12"/>
  <c r="AG2787" i="12"/>
  <c r="AE2787" i="12"/>
  <c r="AG2301" i="12"/>
  <c r="AE2301" i="12"/>
  <c r="AG2071" i="12"/>
  <c r="AE2071" i="12"/>
  <c r="AE2029" i="12"/>
  <c r="AG2029" i="12"/>
  <c r="AG1694" i="12"/>
  <c r="AE1694" i="12"/>
  <c r="AE1600" i="12"/>
  <c r="AG1600" i="12"/>
  <c r="AG1387" i="12"/>
  <c r="AE1387" i="12"/>
  <c r="AE1407" i="12"/>
  <c r="AG1407" i="12"/>
  <c r="AE1183" i="12"/>
  <c r="AG1183" i="12"/>
  <c r="AE997" i="12"/>
  <c r="AG997" i="12"/>
  <c r="AG994" i="12"/>
  <c r="AE994" i="12"/>
  <c r="AE871" i="12"/>
  <c r="AG871" i="12"/>
  <c r="AE603" i="12"/>
  <c r="AG603" i="12"/>
  <c r="AE162" i="12"/>
  <c r="AG162" i="12"/>
  <c r="AG3623" i="12"/>
  <c r="AE3623" i="12"/>
  <c r="AG3273" i="12"/>
  <c r="AE3273" i="12"/>
  <c r="AG2823" i="12"/>
  <c r="AE2823" i="12"/>
  <c r="AE2571" i="12"/>
  <c r="AG2571" i="12"/>
  <c r="AG2518" i="12"/>
  <c r="AE2518" i="12"/>
  <c r="AG2298" i="12"/>
  <c r="AE2298" i="12"/>
  <c r="AG2204" i="12"/>
  <c r="AE2204" i="12"/>
  <c r="AG2075" i="12"/>
  <c r="AE2075" i="12"/>
  <c r="AG1448" i="12"/>
  <c r="AE1448" i="12"/>
  <c r="AE1286" i="12"/>
  <c r="AG1286" i="12"/>
  <c r="AG1133" i="12"/>
  <c r="AE1133" i="12"/>
  <c r="AE1069" i="12"/>
  <c r="AG1069" i="12"/>
  <c r="AG788" i="12"/>
  <c r="AE788" i="12"/>
  <c r="AE588" i="12"/>
  <c r="AG588" i="12"/>
  <c r="AG530" i="12"/>
  <c r="AE530" i="12"/>
  <c r="AG245" i="12"/>
  <c r="AE245" i="12"/>
  <c r="AC3852" i="12"/>
  <c r="AD3852" i="12" s="1"/>
  <c r="AE3233" i="12"/>
  <c r="AG3233" i="12"/>
  <c r="AG2718" i="12"/>
  <c r="AE2718" i="12"/>
  <c r="AC3697" i="12"/>
  <c r="AD3697" i="12" s="1"/>
  <c r="AG331" i="12"/>
  <c r="AE331" i="12"/>
  <c r="AG3305" i="12"/>
  <c r="AE3305" i="12"/>
  <c r="AG3053" i="12"/>
  <c r="AE3053" i="12"/>
  <c r="AE2669" i="12"/>
  <c r="AG2669" i="12"/>
  <c r="AE2362" i="12"/>
  <c r="AG2362" i="12"/>
  <c r="AG2183" i="12"/>
  <c r="AE2183" i="12"/>
  <c r="AG2067" i="12"/>
  <c r="AE2067" i="12"/>
  <c r="AE2040" i="12"/>
  <c r="AG2040" i="12"/>
  <c r="AG1906" i="12"/>
  <c r="AE1906" i="12"/>
  <c r="AE1502" i="12"/>
  <c r="AG1502" i="12"/>
  <c r="AG1423" i="12"/>
  <c r="AE1423" i="12"/>
  <c r="AG1265" i="12"/>
  <c r="AE1265" i="12"/>
  <c r="AE952" i="12"/>
  <c r="AG952" i="12"/>
  <c r="AE970" i="12"/>
  <c r="AG970" i="12"/>
  <c r="AE632" i="12"/>
  <c r="AG632" i="12"/>
  <c r="AG416" i="12"/>
  <c r="AE416" i="12"/>
  <c r="AE235" i="12"/>
  <c r="AG235" i="12"/>
  <c r="AE3889" i="12"/>
  <c r="AG3889" i="12"/>
  <c r="AG3418" i="12"/>
  <c r="AE3418" i="12"/>
  <c r="AG2922" i="12"/>
  <c r="AE2922" i="12"/>
  <c r="AE2778" i="12"/>
  <c r="AG2778" i="12"/>
  <c r="AG2693" i="12"/>
  <c r="AE2693" i="12"/>
  <c r="AG2511" i="12"/>
  <c r="AE2511" i="12"/>
  <c r="AE2019" i="12"/>
  <c r="AG2019" i="12"/>
  <c r="AG2022" i="12"/>
  <c r="AE2022" i="12"/>
  <c r="AG1922" i="12"/>
  <c r="AE1922" i="12"/>
  <c r="AE1641" i="12"/>
  <c r="AG1641" i="12"/>
  <c r="AG1880" i="12"/>
  <c r="AE1880" i="12"/>
  <c r="AG1488" i="12"/>
  <c r="AE1488" i="12"/>
  <c r="AG1176" i="12"/>
  <c r="AE1176" i="12"/>
  <c r="AG1115" i="12"/>
  <c r="AE1115" i="12"/>
  <c r="AG924" i="12"/>
  <c r="AE924" i="12"/>
  <c r="AE1023" i="12"/>
  <c r="AG1023" i="12"/>
  <c r="AE802" i="12"/>
  <c r="AG802" i="12"/>
  <c r="AG740" i="12"/>
  <c r="AE740" i="12"/>
  <c r="AE218" i="12"/>
  <c r="AG218" i="12"/>
  <c r="AE3687" i="12"/>
  <c r="AG3687" i="12"/>
  <c r="AE3389" i="12"/>
  <c r="AG3389" i="12"/>
  <c r="AE3208" i="12"/>
  <c r="AG3208" i="12"/>
  <c r="AG3164" i="12"/>
  <c r="AE3164" i="12"/>
  <c r="AE2803" i="12"/>
  <c r="AG2803" i="12"/>
  <c r="AE2582" i="12"/>
  <c r="AG2582" i="12"/>
  <c r="AE2105" i="12"/>
  <c r="AG2105" i="12"/>
  <c r="AE2018" i="12"/>
  <c r="AG2018" i="12"/>
  <c r="AE1657" i="12"/>
  <c r="AG1657" i="12"/>
  <c r="AG1799" i="12"/>
  <c r="AE1799" i="12"/>
  <c r="AE1452" i="12"/>
  <c r="AG1452" i="12"/>
  <c r="AE1209" i="12"/>
  <c r="AG1209" i="12"/>
  <c r="AG736" i="12"/>
  <c r="AE736" i="12"/>
  <c r="AG640" i="12"/>
  <c r="AE640" i="12"/>
  <c r="AE442" i="12"/>
  <c r="AG442" i="12"/>
  <c r="AG309" i="12"/>
  <c r="AE309" i="12"/>
  <c r="AC3933" i="12"/>
  <c r="AD3933" i="12" s="1"/>
  <c r="AC3788" i="12"/>
  <c r="AD3788" i="12" s="1"/>
  <c r="AC3586" i="12"/>
  <c r="AD3586" i="12" s="1"/>
  <c r="AC3152" i="12"/>
  <c r="AD3152" i="12" s="1"/>
  <c r="AC3096" i="12"/>
  <c r="AD3096" i="12" s="1"/>
  <c r="AC2737" i="12"/>
  <c r="AD2737" i="12" s="1"/>
  <c r="AC2453" i="12"/>
  <c r="AD2453" i="12" s="1"/>
  <c r="AE140" i="12"/>
  <c r="AG140" i="12"/>
  <c r="AG3832" i="12"/>
  <c r="AE3832" i="12"/>
  <c r="AG3619" i="12"/>
  <c r="AE3619" i="12"/>
  <c r="AG3203" i="12"/>
  <c r="AE3203" i="12"/>
  <c r="AG2996" i="12"/>
  <c r="AE2996" i="12"/>
  <c r="AG2815" i="12"/>
  <c r="AE2815" i="12"/>
  <c r="AG2717" i="12"/>
  <c r="AE2717" i="12"/>
  <c r="AG2556" i="12"/>
  <c r="AE2556" i="12"/>
  <c r="AG2609" i="12"/>
  <c r="AE2609" i="12"/>
  <c r="AG2361" i="12"/>
  <c r="AE2361" i="12"/>
  <c r="AG2150" i="12"/>
  <c r="AE2150" i="12"/>
  <c r="AG1866" i="12"/>
  <c r="AE1866" i="12"/>
  <c r="AE1920" i="12"/>
  <c r="AG1920" i="12"/>
  <c r="AE1734" i="12"/>
  <c r="AG1734" i="12"/>
  <c r="AG1665" i="12"/>
  <c r="AE1665" i="12"/>
  <c r="AE1425" i="12"/>
  <c r="AG1425" i="12"/>
  <c r="AE1377" i="12"/>
  <c r="AG1377" i="12"/>
  <c r="AG979" i="12"/>
  <c r="AE979" i="12"/>
  <c r="AG782" i="12"/>
  <c r="AE782" i="12"/>
  <c r="AG602" i="12"/>
  <c r="AE602" i="12"/>
  <c r="AG340" i="12"/>
  <c r="AE340" i="12"/>
  <c r="AG622" i="12"/>
  <c r="AE622" i="12"/>
  <c r="AG576" i="12"/>
  <c r="AE576" i="12"/>
  <c r="AG768" i="12"/>
  <c r="AE768" i="12"/>
  <c r="AE432" i="12"/>
  <c r="AG432" i="12"/>
  <c r="AE158" i="12"/>
  <c r="AG158" i="12"/>
  <c r="AG499" i="12"/>
  <c r="AE499" i="12"/>
  <c r="AG419" i="12"/>
  <c r="AE419" i="12"/>
  <c r="AG225" i="12"/>
  <c r="AE225" i="12"/>
  <c r="AE267" i="12"/>
  <c r="AG267" i="12"/>
  <c r="AC3246" i="12"/>
  <c r="AD3246" i="12" s="1"/>
  <c r="AG2319" i="12"/>
  <c r="AE2319" i="12"/>
  <c r="AC3476" i="12"/>
  <c r="AD3476" i="12" s="1"/>
  <c r="AE3040" i="12"/>
  <c r="AG3040" i="12"/>
  <c r="AC3336" i="12"/>
  <c r="AD3336" i="12" s="1"/>
  <c r="AE1811" i="12"/>
  <c r="AG1811" i="12"/>
  <c r="AC2941" i="12"/>
  <c r="AD2941" i="12" s="1"/>
  <c r="AE3547" i="12"/>
  <c r="AG3547" i="12"/>
  <c r="AE692" i="12"/>
  <c r="AG692" i="12"/>
  <c r="AC3665" i="12"/>
  <c r="AD3665" i="12" s="1"/>
  <c r="AC3317" i="12"/>
  <c r="AD3317" i="12" s="1"/>
  <c r="AE3391" i="12"/>
  <c r="AG3391" i="12"/>
  <c r="AE3041" i="12"/>
  <c r="AG3041" i="12"/>
  <c r="AE2702" i="12"/>
  <c r="AG2702" i="12"/>
  <c r="AG2323" i="12"/>
  <c r="AE2323" i="12"/>
  <c r="AG2285" i="12"/>
  <c r="AE2285" i="12"/>
  <c r="AE2006" i="12"/>
  <c r="AG2006" i="12"/>
  <c r="AG1355" i="12"/>
  <c r="AE1355" i="12"/>
  <c r="AC3754" i="12"/>
  <c r="AD3754" i="12" s="1"/>
  <c r="AC3521" i="12"/>
  <c r="AD3521" i="12" s="1"/>
  <c r="AC3308" i="12"/>
  <c r="AD3308" i="12" s="1"/>
  <c r="AC2981" i="12"/>
  <c r="AD2981" i="12" s="1"/>
  <c r="AC3859" i="12"/>
  <c r="AD3859" i="12" s="1"/>
  <c r="AC3516" i="12"/>
  <c r="AD3516" i="12" s="1"/>
  <c r="AC3261" i="12"/>
  <c r="AD3261" i="12" s="1"/>
  <c r="AC2894" i="12"/>
  <c r="AD2894" i="12" s="1"/>
  <c r="AC3789" i="12"/>
  <c r="AD3789" i="12" s="1"/>
  <c r="AC3480" i="12"/>
  <c r="AD3480" i="12" s="1"/>
  <c r="AC3204" i="12"/>
  <c r="AD3204" i="12" s="1"/>
  <c r="AC3794" i="12"/>
  <c r="AD3794" i="12" s="1"/>
  <c r="AC3630" i="12"/>
  <c r="AD3630" i="12" s="1"/>
  <c r="AC3177" i="12"/>
  <c r="AD3177" i="12" s="1"/>
  <c r="AC3885" i="12"/>
  <c r="AD3885" i="12" s="1"/>
  <c r="AC3592" i="12"/>
  <c r="AD3592" i="12" s="1"/>
  <c r="AC3411" i="12"/>
  <c r="AD3411" i="12" s="1"/>
  <c r="AC3729" i="12"/>
  <c r="AD3729" i="12" s="1"/>
  <c r="AC3512" i="12"/>
  <c r="AD3512" i="12" s="1"/>
  <c r="AC3327" i="12"/>
  <c r="AD3327" i="12" s="1"/>
  <c r="AC2995" i="12"/>
  <c r="AD2995" i="12" s="1"/>
  <c r="AC2730" i="12"/>
  <c r="AD2730" i="12" s="1"/>
  <c r="AC2447" i="12"/>
  <c r="AD2447" i="12" s="1"/>
  <c r="AC2352" i="12"/>
  <c r="AD2352" i="12" s="1"/>
  <c r="AC3739" i="12"/>
  <c r="AD3739" i="12" s="1"/>
  <c r="AC3479" i="12"/>
  <c r="AD3479" i="12" s="1"/>
  <c r="AC3275" i="12"/>
  <c r="AD3275" i="12" s="1"/>
  <c r="AC3612" i="12"/>
  <c r="AD3612" i="12" s="1"/>
  <c r="AC3775" i="12"/>
  <c r="AD3775" i="12" s="1"/>
  <c r="AC3742" i="12"/>
  <c r="AD3742" i="12" s="1"/>
  <c r="AC3900" i="12"/>
  <c r="AD3900" i="12" s="1"/>
  <c r="AC3743" i="12"/>
  <c r="AD3743" i="12" s="1"/>
  <c r="AC3432" i="12"/>
  <c r="AD3432" i="12" s="1"/>
  <c r="AC3026" i="12"/>
  <c r="AD3026" i="12" s="1"/>
  <c r="AC2809" i="12"/>
  <c r="AD2809" i="12" s="1"/>
  <c r="AC2586" i="12"/>
  <c r="AD2586" i="12" s="1"/>
  <c r="AC2471" i="12"/>
  <c r="AD2471" i="12" s="1"/>
  <c r="AC3025" i="12"/>
  <c r="AD3025" i="12" s="1"/>
  <c r="AE1745" i="12"/>
  <c r="AG1745" i="12"/>
  <c r="AG394" i="12"/>
  <c r="AE394" i="12"/>
  <c r="AC3762" i="12"/>
  <c r="AD3762" i="12" s="1"/>
  <c r="AC3589" i="12"/>
  <c r="AD3589" i="12" s="1"/>
  <c r="AC3332" i="12"/>
  <c r="AD3332" i="12" s="1"/>
  <c r="AC3005" i="12"/>
  <c r="AD3005" i="12" s="1"/>
  <c r="AE3796" i="12"/>
  <c r="AG3796" i="12"/>
  <c r="AE3113" i="12"/>
  <c r="AG3113" i="12"/>
  <c r="AE2696" i="12"/>
  <c r="AG2696" i="12"/>
  <c r="AG2251" i="12"/>
  <c r="AE2251" i="12"/>
  <c r="AG2122" i="12"/>
  <c r="AE2122" i="12"/>
  <c r="AE2052" i="12"/>
  <c r="AG2052" i="12"/>
  <c r="AE1472" i="12"/>
  <c r="AG1472" i="12"/>
  <c r="AE674" i="12"/>
  <c r="AG674" i="12"/>
  <c r="AC3819" i="12"/>
  <c r="AD3819" i="12" s="1"/>
  <c r="AC3438" i="12"/>
  <c r="AD3438" i="12" s="1"/>
  <c r="AC3287" i="12"/>
  <c r="AD3287" i="12" s="1"/>
  <c r="AE3747" i="12"/>
  <c r="AG3747" i="12"/>
  <c r="AG3568" i="12"/>
  <c r="AE3568" i="12"/>
  <c r="AG3310" i="12"/>
  <c r="AE3310" i="12"/>
  <c r="AE2493" i="12"/>
  <c r="AG2493" i="12"/>
  <c r="AG2300" i="12"/>
  <c r="AE2300" i="12"/>
  <c r="AE2047" i="12"/>
  <c r="AG2047" i="12"/>
  <c r="AG1915" i="12"/>
  <c r="AE1915" i="12"/>
  <c r="AG1607" i="12"/>
  <c r="AE1607" i="12"/>
  <c r="AG1532" i="12"/>
  <c r="AE1532" i="12"/>
  <c r="AG951" i="12"/>
  <c r="AE951" i="12"/>
  <c r="AG1017" i="12"/>
  <c r="AE1017" i="12"/>
  <c r="AE502" i="12"/>
  <c r="AG502" i="12"/>
  <c r="AG855" i="12"/>
  <c r="AE855" i="12"/>
  <c r="AG426" i="12"/>
  <c r="AE426" i="12"/>
  <c r="AC3708" i="12"/>
  <c r="AD3708" i="12" s="1"/>
  <c r="AC3359" i="12"/>
  <c r="AD3359" i="12" s="1"/>
  <c r="AC3318" i="12"/>
  <c r="AD3318" i="12" s="1"/>
  <c r="AG136" i="12"/>
  <c r="AE136" i="12"/>
  <c r="AG3837" i="12"/>
  <c r="AE3837" i="12"/>
  <c r="AE3393" i="12"/>
  <c r="AG3393" i="12"/>
  <c r="AE2479" i="12"/>
  <c r="AG2479" i="12"/>
  <c r="AE1803" i="12"/>
  <c r="AG1803" i="12"/>
  <c r="AE1483" i="12"/>
  <c r="AG1483" i="12"/>
  <c r="AG1548" i="12"/>
  <c r="AE1548" i="12"/>
  <c r="AG1344" i="12"/>
  <c r="AE1344" i="12"/>
  <c r="AG1218" i="12"/>
  <c r="AE1218" i="12"/>
  <c r="AG373" i="12"/>
  <c r="AE373" i="12"/>
  <c r="AE3077" i="12"/>
  <c r="AG3077" i="12"/>
  <c r="AG2413" i="12"/>
  <c r="AE2413" i="12"/>
  <c r="AE2247" i="12"/>
  <c r="AG2247" i="12"/>
  <c r="AG2069" i="12"/>
  <c r="AE2069" i="12"/>
  <c r="AG1545" i="12"/>
  <c r="AE1545" i="12"/>
  <c r="AE1632" i="12"/>
  <c r="AG1632" i="12"/>
  <c r="AE1354" i="12"/>
  <c r="AG1354" i="12"/>
  <c r="AE1045" i="12"/>
  <c r="AG1045" i="12"/>
  <c r="AE882" i="12"/>
  <c r="AG882" i="12"/>
  <c r="AE357" i="12"/>
  <c r="AG357" i="12"/>
  <c r="AE238" i="12"/>
  <c r="AG238" i="12"/>
  <c r="AC3783" i="12"/>
  <c r="AD3783" i="12" s="1"/>
  <c r="AC3451" i="12"/>
  <c r="AD3451" i="12" s="1"/>
  <c r="AC3221" i="12"/>
  <c r="AD3221" i="12" s="1"/>
  <c r="AG2826" i="12"/>
  <c r="AE2826" i="12"/>
  <c r="AG2659" i="12"/>
  <c r="AE2659" i="12"/>
  <c r="AE1959" i="12"/>
  <c r="AG1959" i="12"/>
  <c r="AE1818" i="12"/>
  <c r="AG1818" i="12"/>
  <c r="AG1495" i="12"/>
  <c r="AE1495" i="12"/>
  <c r="AG1719" i="12"/>
  <c r="AE1719" i="12"/>
  <c r="AG1002" i="12"/>
  <c r="AE1002" i="12"/>
  <c r="AE963" i="12"/>
  <c r="AG963" i="12"/>
  <c r="AC3750" i="12"/>
  <c r="AD3750" i="12" s="1"/>
  <c r="AC3462" i="12"/>
  <c r="AD3462" i="12" s="1"/>
  <c r="AC3172" i="12"/>
  <c r="AD3172" i="12" s="1"/>
  <c r="AC3039" i="12"/>
  <c r="AD3039" i="12" s="1"/>
  <c r="AC2704" i="12"/>
  <c r="AD2704" i="12" s="1"/>
  <c r="AC2452" i="12"/>
  <c r="AD2452" i="12" s="1"/>
  <c r="AC2142" i="12"/>
  <c r="AD2142" i="12" s="1"/>
  <c r="AG214" i="12"/>
  <c r="AE214" i="12"/>
  <c r="AE2270" i="12"/>
  <c r="AG2270" i="12"/>
  <c r="AE2107" i="12"/>
  <c r="AG2107" i="12"/>
  <c r="AG1431" i="12"/>
  <c r="AE1431" i="12"/>
  <c r="AG1326" i="12"/>
  <c r="AE1326" i="12"/>
  <c r="AE767" i="12"/>
  <c r="AG767" i="12"/>
  <c r="AG429" i="12"/>
  <c r="AE429" i="12"/>
  <c r="AC3785" i="12"/>
  <c r="AD3785" i="12" s="1"/>
  <c r="AC3506" i="12"/>
  <c r="AD3506" i="12" s="1"/>
  <c r="AC3280" i="12"/>
  <c r="AD3280" i="12" s="1"/>
  <c r="AG3826" i="12"/>
  <c r="AE3826" i="12"/>
  <c r="AE3425" i="12"/>
  <c r="AG3425" i="12"/>
  <c r="AG3020" i="12"/>
  <c r="AE3020" i="12"/>
  <c r="AE3008" i="12"/>
  <c r="AG3008" i="12"/>
  <c r="AG2920" i="12"/>
  <c r="AE2920" i="12"/>
  <c r="AG2643" i="12"/>
  <c r="AE2643" i="12"/>
  <c r="AG2401" i="12"/>
  <c r="AE2401" i="12"/>
  <c r="AG2336" i="12"/>
  <c r="AE2336" i="12"/>
  <c r="AE2254" i="12"/>
  <c r="AG2254" i="12"/>
  <c r="AG1714" i="12"/>
  <c r="AE1714" i="12"/>
  <c r="AG1536" i="12"/>
  <c r="AE1536" i="12"/>
  <c r="AE1261" i="12"/>
  <c r="AG1261" i="12"/>
  <c r="AE1302" i="12"/>
  <c r="AG1302" i="12"/>
  <c r="AG901" i="12"/>
  <c r="AE901" i="12"/>
  <c r="AG324" i="12"/>
  <c r="AE324" i="12"/>
  <c r="AC3635" i="12"/>
  <c r="AD3635" i="12" s="1"/>
  <c r="AE3591" i="12"/>
  <c r="AG3591" i="12"/>
  <c r="AE2781" i="12"/>
  <c r="AG2781" i="12"/>
  <c r="AE2878" i="12"/>
  <c r="AG2878" i="12"/>
  <c r="AG2625" i="12"/>
  <c r="AE2625" i="12"/>
  <c r="AG2427" i="12"/>
  <c r="AE2427" i="12"/>
  <c r="AG1738" i="12"/>
  <c r="AE1738" i="12"/>
  <c r="AG1673" i="12"/>
  <c r="AE1673" i="12"/>
  <c r="AE1592" i="12"/>
  <c r="AG1592" i="12"/>
  <c r="AG1335" i="12"/>
  <c r="AE1335" i="12"/>
  <c r="AG1185" i="12"/>
  <c r="AE1185" i="12"/>
  <c r="AE812" i="12"/>
  <c r="AG812" i="12"/>
  <c r="AG358" i="12"/>
  <c r="AE358" i="12"/>
  <c r="AE487" i="12"/>
  <c r="AG487" i="12"/>
  <c r="AG420" i="12"/>
  <c r="AE420" i="12"/>
  <c r="AG3637" i="12"/>
  <c r="AE3637" i="12"/>
  <c r="AG3260" i="12"/>
  <c r="AE3260" i="12"/>
  <c r="AG2960" i="12"/>
  <c r="AE2960" i="12"/>
  <c r="AG2648" i="12"/>
  <c r="AE2648" i="12"/>
  <c r="AE2451" i="12"/>
  <c r="AG2451" i="12"/>
  <c r="AE2184" i="12"/>
  <c r="AG2184" i="12"/>
  <c r="AG1988" i="12"/>
  <c r="AE1988" i="12"/>
  <c r="AE1513" i="12"/>
  <c r="AG1513" i="12"/>
  <c r="AG1534" i="12"/>
  <c r="AE1534" i="12"/>
  <c r="AE1064" i="12"/>
  <c r="AG1064" i="12"/>
  <c r="AE776" i="12"/>
  <c r="AG776" i="12"/>
  <c r="AG337" i="12"/>
  <c r="AE337" i="12"/>
  <c r="AG366" i="12"/>
  <c r="AE366" i="12"/>
  <c r="AG378" i="12"/>
  <c r="AE378" i="12"/>
  <c r="AC3782" i="12"/>
  <c r="AD3782" i="12" s="1"/>
  <c r="AG169" i="12"/>
  <c r="AE169" i="12"/>
  <c r="AE2688" i="12"/>
  <c r="AG2688" i="12"/>
  <c r="AE2741" i="12"/>
  <c r="AG2741" i="12"/>
  <c r="AG1670" i="12"/>
  <c r="AE1670" i="12"/>
  <c r="AG1175" i="12"/>
  <c r="AE1175" i="12"/>
  <c r="AE899" i="12"/>
  <c r="AG899" i="12"/>
  <c r="AE515" i="12"/>
  <c r="AG515" i="12"/>
  <c r="AG398" i="12"/>
  <c r="AE398" i="12"/>
  <c r="AG3125" i="12"/>
  <c r="AE3125" i="12"/>
  <c r="AE2872" i="12"/>
  <c r="AG2872" i="12"/>
  <c r="AE2624" i="12"/>
  <c r="AG2624" i="12"/>
  <c r="AE1294" i="12"/>
  <c r="AG1294" i="12"/>
  <c r="AE1380" i="12"/>
  <c r="AG1380" i="12"/>
  <c r="AE926" i="12"/>
  <c r="AG926" i="12"/>
  <c r="AC3878" i="12"/>
  <c r="AD3878" i="12" s="1"/>
  <c r="AG3429" i="12"/>
  <c r="AE3429" i="12"/>
  <c r="AE2942" i="12"/>
  <c r="AG2942" i="12"/>
  <c r="AE2879" i="12"/>
  <c r="AG2879" i="12"/>
  <c r="AE2310" i="12"/>
  <c r="AG2310" i="12"/>
  <c r="AE1801" i="12"/>
  <c r="AG1801" i="12"/>
  <c r="AG1774" i="12"/>
  <c r="AE1774" i="12"/>
  <c r="AG1530" i="12"/>
  <c r="AE1530" i="12"/>
  <c r="AG1375" i="12"/>
  <c r="AE1375" i="12"/>
  <c r="AE1193" i="12"/>
  <c r="AG1193" i="12"/>
  <c r="AG824" i="12"/>
  <c r="AE824" i="12"/>
  <c r="AC3920" i="12"/>
  <c r="AD3920" i="12" s="1"/>
  <c r="AC3846" i="12"/>
  <c r="AD3846" i="12" s="1"/>
  <c r="AC3282" i="12"/>
  <c r="AD3282" i="12" s="1"/>
  <c r="AC3009" i="12"/>
  <c r="AD3009" i="12" s="1"/>
  <c r="AC2905" i="12"/>
  <c r="AD2905" i="12" s="1"/>
  <c r="AC2644" i="12"/>
  <c r="AD2644" i="12" s="1"/>
  <c r="AC2350" i="12"/>
  <c r="AD2350" i="12" s="1"/>
  <c r="AE190" i="12"/>
  <c r="AG190" i="12"/>
  <c r="AE237" i="12"/>
  <c r="AG237" i="12"/>
  <c r="AE425" i="12"/>
  <c r="AG425" i="12"/>
  <c r="AG379" i="12"/>
  <c r="AE379" i="12"/>
  <c r="AG541" i="12"/>
  <c r="AE541" i="12"/>
  <c r="AE299" i="12"/>
  <c r="AG299" i="12"/>
  <c r="AE201" i="12"/>
  <c r="AG201" i="12"/>
  <c r="AG2594" i="12"/>
  <c r="AE2594" i="12"/>
  <c r="AE1668" i="12"/>
  <c r="AG1668" i="12"/>
  <c r="AG286" i="12"/>
  <c r="AE286" i="12"/>
  <c r="AC3873" i="12"/>
  <c r="AD3873" i="12" s="1"/>
  <c r="AC3141" i="12"/>
  <c r="AD3141" i="12" s="1"/>
  <c r="AC3661" i="12"/>
  <c r="AD3661" i="12" s="1"/>
  <c r="AC3555" i="12"/>
  <c r="AD3555" i="12" s="1"/>
  <c r="AC3176" i="12"/>
  <c r="AD3176" i="12" s="1"/>
  <c r="AC2908" i="12"/>
  <c r="AD2908" i="12" s="1"/>
  <c r="AG3676" i="12"/>
  <c r="AE3676" i="12"/>
  <c r="AG3170" i="12"/>
  <c r="AE3170" i="12"/>
  <c r="AG2979" i="12"/>
  <c r="AE2979" i="12"/>
  <c r="AE2313" i="12"/>
  <c r="AG2313" i="12"/>
  <c r="AG2267" i="12"/>
  <c r="AE2267" i="12"/>
  <c r="AG1894" i="12"/>
  <c r="AE1894" i="12"/>
  <c r="AE1749" i="12"/>
  <c r="AG1749" i="12"/>
  <c r="AG1715" i="12"/>
  <c r="AE1715" i="12"/>
  <c r="AG1683" i="12"/>
  <c r="AE1683" i="12"/>
  <c r="AG868" i="12"/>
  <c r="AE868" i="12"/>
  <c r="AE858" i="12"/>
  <c r="AG858" i="12"/>
  <c r="AG517" i="12"/>
  <c r="AE517" i="12"/>
  <c r="AG139" i="12"/>
  <c r="AE139" i="12"/>
  <c r="AE399" i="12"/>
  <c r="AG399" i="12"/>
  <c r="AC3865" i="12"/>
  <c r="AD3865" i="12" s="1"/>
  <c r="AC3632" i="12"/>
  <c r="AD3632" i="12" s="1"/>
  <c r="AC3312" i="12"/>
  <c r="AD3312" i="12" s="1"/>
  <c r="AC3701" i="12"/>
  <c r="AD3701" i="12" s="1"/>
  <c r="AC3499" i="12"/>
  <c r="AD3499" i="12" s="1"/>
  <c r="AC3214" i="12"/>
  <c r="AD3214" i="12" s="1"/>
  <c r="AG3566" i="12"/>
  <c r="AE3566" i="12"/>
  <c r="AE3117" i="12"/>
  <c r="AG3117" i="12"/>
  <c r="AG3073" i="12"/>
  <c r="AE3073" i="12"/>
  <c r="AG2681" i="12"/>
  <c r="AE2681" i="12"/>
  <c r="AE2657" i="12"/>
  <c r="AG2657" i="12"/>
  <c r="AE2519" i="12"/>
  <c r="AG2519" i="12"/>
  <c r="AG1917" i="12"/>
  <c r="AE1917" i="12"/>
  <c r="AG1766" i="12"/>
  <c r="AE1766" i="12"/>
  <c r="AE1789" i="12"/>
  <c r="AG1789" i="12"/>
  <c r="AE1610" i="12"/>
  <c r="AG1610" i="12"/>
  <c r="AG1152" i="12"/>
  <c r="AE1152" i="12"/>
  <c r="AE1090" i="12"/>
  <c r="AG1090" i="12"/>
  <c r="AG1279" i="12"/>
  <c r="AE1279" i="12"/>
  <c r="AG585" i="12"/>
  <c r="AE585" i="12"/>
  <c r="AE886" i="12"/>
  <c r="AG886" i="12"/>
  <c r="AE628" i="12"/>
  <c r="AG628" i="12"/>
  <c r="AG256" i="12"/>
  <c r="AE256" i="12"/>
  <c r="AG3734" i="12"/>
  <c r="AE3734" i="12"/>
  <c r="AG3525" i="12"/>
  <c r="AE3525" i="12"/>
  <c r="AG3380" i="12"/>
  <c r="AE3380" i="12"/>
  <c r="AG2868" i="12"/>
  <c r="AE2868" i="12"/>
  <c r="AG2856" i="12"/>
  <c r="AE2856" i="12"/>
  <c r="AE2546" i="12"/>
  <c r="AG2546" i="12"/>
  <c r="AG2481" i="12"/>
  <c r="AE2481" i="12"/>
  <c r="AG2495" i="12"/>
  <c r="AE2495" i="12"/>
  <c r="AG2045" i="12"/>
  <c r="AE2045" i="12"/>
  <c r="AE1558" i="12"/>
  <c r="AG1558" i="12"/>
  <c r="AG1551" i="12"/>
  <c r="AE1551" i="12"/>
  <c r="AG1188" i="12"/>
  <c r="AE1188" i="12"/>
  <c r="AE1000" i="12"/>
  <c r="AG1000" i="12"/>
  <c r="AE539" i="12"/>
  <c r="AG539" i="12"/>
  <c r="AG513" i="12"/>
  <c r="AE513" i="12"/>
  <c r="AC3856" i="12"/>
  <c r="AD3856" i="12" s="1"/>
  <c r="AC3557" i="12"/>
  <c r="AD3557" i="12" s="1"/>
  <c r="AG3799" i="12"/>
  <c r="AE3799" i="12"/>
  <c r="AE3569" i="12"/>
  <c r="AG3569" i="12"/>
  <c r="AE3232" i="12"/>
  <c r="AG3232" i="12"/>
  <c r="AG2881" i="12"/>
  <c r="AE2881" i="12"/>
  <c r="AG2680" i="12"/>
  <c r="AE2680" i="12"/>
  <c r="AG2491" i="12"/>
  <c r="AE2491" i="12"/>
  <c r="AG2517" i="12"/>
  <c r="AE2517" i="12"/>
  <c r="AE2293" i="12"/>
  <c r="AG2293" i="12"/>
  <c r="AE2145" i="12"/>
  <c r="AG2145" i="12"/>
  <c r="AG2169" i="12"/>
  <c r="AE2169" i="12"/>
  <c r="AE1613" i="12"/>
  <c r="AG1613" i="12"/>
  <c r="AG1368" i="12"/>
  <c r="AE1368" i="12"/>
  <c r="AE957" i="12"/>
  <c r="AG957" i="12"/>
  <c r="AG764" i="12"/>
  <c r="AE764" i="12"/>
  <c r="AE478" i="12"/>
  <c r="AG478" i="12"/>
  <c r="AE455" i="12"/>
  <c r="AG455" i="12"/>
  <c r="AC3862" i="12"/>
  <c r="AD3862" i="12" s="1"/>
  <c r="AC3544" i="12"/>
  <c r="AD3544" i="12" s="1"/>
  <c r="AC3252" i="12"/>
  <c r="AD3252" i="12" s="1"/>
  <c r="AC2891" i="12"/>
  <c r="AD2891" i="12" s="1"/>
  <c r="AC2716" i="12"/>
  <c r="AD2716" i="12" s="1"/>
  <c r="AC2430" i="12"/>
  <c r="AD2430" i="12" s="1"/>
  <c r="AC2088" i="12"/>
  <c r="AD2088" i="12" s="1"/>
  <c r="AG3932" i="12"/>
  <c r="AE3932" i="12"/>
  <c r="AG3417" i="12"/>
  <c r="AE3417" i="12"/>
  <c r="AE3356" i="12"/>
  <c r="AG3356" i="12"/>
  <c r="AE3032" i="12"/>
  <c r="AG3032" i="12"/>
  <c r="AE2786" i="12"/>
  <c r="AG2786" i="12"/>
  <c r="AG2746" i="12"/>
  <c r="AE2746" i="12"/>
  <c r="AE2592" i="12"/>
  <c r="AG2592" i="12"/>
  <c r="AG2061" i="12"/>
  <c r="AE2061" i="12"/>
  <c r="AE2072" i="12"/>
  <c r="AG2072" i="12"/>
  <c r="AE1896" i="12"/>
  <c r="AG1896" i="12"/>
  <c r="AG1323" i="12"/>
  <c r="AE1323" i="12"/>
  <c r="AE854" i="12"/>
  <c r="AG854" i="12"/>
  <c r="AG803" i="12"/>
  <c r="AE803" i="12"/>
  <c r="AG815" i="12"/>
  <c r="AE815" i="12"/>
  <c r="AG704" i="12"/>
  <c r="AE704" i="12"/>
  <c r="AG570" i="12"/>
  <c r="AE570" i="12"/>
  <c r="AG510" i="12"/>
  <c r="AE510" i="12"/>
  <c r="AC3711" i="12"/>
  <c r="AD3711" i="12" s="1"/>
  <c r="AC3382" i="12"/>
  <c r="AD3382" i="12" s="1"/>
  <c r="AC3270" i="12"/>
  <c r="AD3270" i="12" s="1"/>
  <c r="AC3746" i="12"/>
  <c r="AD3746" i="12" s="1"/>
  <c r="AC3689" i="12"/>
  <c r="AD3689" i="12" s="1"/>
  <c r="AG164" i="12"/>
  <c r="AE164" i="12"/>
  <c r="AE3833" i="12"/>
  <c r="AG3833" i="12"/>
  <c r="AE3153" i="12"/>
  <c r="AG3153" i="12"/>
  <c r="AE3097" i="12"/>
  <c r="AG3097" i="12"/>
  <c r="AE2771" i="12"/>
  <c r="AG2771" i="12"/>
  <c r="AG2857" i="12"/>
  <c r="AE2857" i="12"/>
  <c r="AG2829" i="12"/>
  <c r="AE2829" i="12"/>
  <c r="AG2140" i="12"/>
  <c r="AE2140" i="12"/>
  <c r="AG2165" i="12"/>
  <c r="AE2165" i="12"/>
  <c r="AG1928" i="12"/>
  <c r="AE1928" i="12"/>
  <c r="AE1805" i="12"/>
  <c r="AG1805" i="12"/>
  <c r="AE1731" i="12"/>
  <c r="AG1731" i="12"/>
  <c r="AG1157" i="12"/>
  <c r="AE1157" i="12"/>
  <c r="AG527" i="12"/>
  <c r="AE527" i="12"/>
  <c r="AG668" i="12"/>
  <c r="AE668" i="12"/>
  <c r="AG507" i="12"/>
  <c r="AE507" i="12"/>
  <c r="AG157" i="12"/>
  <c r="AE157" i="12"/>
  <c r="AE3526" i="12"/>
  <c r="AG3526" i="12"/>
  <c r="AG3342" i="12"/>
  <c r="AE3342" i="12"/>
  <c r="AG3313" i="12"/>
  <c r="AE3313" i="12"/>
  <c r="AG2791" i="12"/>
  <c r="AE2791" i="12"/>
  <c r="AE2627" i="12"/>
  <c r="AG2627" i="12"/>
  <c r="AG2094" i="12"/>
  <c r="AE2094" i="12"/>
  <c r="AE1681" i="12"/>
  <c r="AG1681" i="12"/>
  <c r="AG1571" i="12"/>
  <c r="AE1571" i="12"/>
  <c r="AG1119" i="12"/>
  <c r="AE1119" i="12"/>
  <c r="AG1243" i="12"/>
  <c r="AE1243" i="12"/>
  <c r="AG986" i="12"/>
  <c r="AE986" i="12"/>
  <c r="AG721" i="12"/>
  <c r="AE721" i="12"/>
  <c r="AE853" i="12"/>
  <c r="AG853" i="12"/>
  <c r="AE794" i="12"/>
  <c r="AG794" i="12"/>
  <c r="AE862" i="12"/>
  <c r="AG862" i="12"/>
  <c r="AE414" i="12"/>
  <c r="AG414" i="12"/>
  <c r="AC3761" i="12"/>
  <c r="AD3761" i="12" s="1"/>
  <c r="AG609" i="12"/>
  <c r="AE609" i="12"/>
  <c r="AE2740" i="12"/>
  <c r="AG2740" i="12"/>
  <c r="AE2534" i="12"/>
  <c r="AG2534" i="12"/>
  <c r="AE2318" i="12"/>
  <c r="AG2318" i="12"/>
  <c r="AE1895" i="12"/>
  <c r="AG1895" i="12"/>
  <c r="AG1717" i="12"/>
  <c r="AE1717" i="12"/>
  <c r="AE1684" i="12"/>
  <c r="AG1684" i="12"/>
  <c r="AG836" i="12"/>
  <c r="AE836" i="12"/>
  <c r="AG3731" i="12"/>
  <c r="AE3731" i="12"/>
  <c r="AE3082" i="12"/>
  <c r="AG3082" i="12"/>
  <c r="AE2420" i="12"/>
  <c r="AG2420" i="12"/>
  <c r="AG2144" i="12"/>
  <c r="AE2144" i="12"/>
  <c r="AE2112" i="12"/>
  <c r="AG2112" i="12"/>
  <c r="AE1869" i="12"/>
  <c r="AG1869" i="12"/>
  <c r="AG1412" i="12"/>
  <c r="AE1412" i="12"/>
  <c r="AG907" i="12"/>
  <c r="AE907" i="12"/>
  <c r="AG544" i="12"/>
  <c r="AE544" i="12"/>
  <c r="AE590" i="12"/>
  <c r="AG590" i="12"/>
  <c r="AC3905" i="12"/>
  <c r="AD3905" i="12" s="1"/>
  <c r="AC3560" i="12"/>
  <c r="AD3560" i="12" s="1"/>
  <c r="AC3137" i="12"/>
  <c r="AD3137" i="12" s="1"/>
  <c r="AC3341" i="12"/>
  <c r="AD3341" i="12" s="1"/>
  <c r="AC2807" i="12"/>
  <c r="AD2807" i="12" s="1"/>
  <c r="AC2403" i="12"/>
  <c r="AD2403" i="12" s="1"/>
  <c r="AC2304" i="12"/>
  <c r="AD2304" i="12" s="1"/>
  <c r="AE3737" i="12"/>
  <c r="AG3737" i="12"/>
  <c r="AG2944" i="12"/>
  <c r="AE2944" i="12"/>
  <c r="AE3001" i="12"/>
  <c r="AG3001" i="12"/>
  <c r="AE2676" i="12"/>
  <c r="AG2676" i="12"/>
  <c r="AG2508" i="12"/>
  <c r="AE2508" i="12"/>
  <c r="AE2063" i="12"/>
  <c r="AG2063" i="12"/>
  <c r="AG1761" i="12"/>
  <c r="AE1761" i="12"/>
  <c r="AG1305" i="12"/>
  <c r="AE1305" i="12"/>
  <c r="AG1300" i="12"/>
  <c r="AE1300" i="12"/>
  <c r="AE1114" i="12"/>
  <c r="AG1114" i="12"/>
  <c r="AE293" i="12"/>
  <c r="AG293" i="12"/>
  <c r="AG401" i="12"/>
  <c r="AE401" i="12"/>
  <c r="AE171" i="12"/>
  <c r="AG171" i="12"/>
  <c r="AG2762" i="12"/>
  <c r="AE2762" i="12"/>
  <c r="AG1202" i="12"/>
  <c r="AE1202" i="12"/>
  <c r="AC3513" i="12"/>
  <c r="AD3513" i="12" s="1"/>
  <c r="AC3079" i="12"/>
  <c r="AD3079" i="12" s="1"/>
  <c r="AC3683" i="12"/>
  <c r="AD3683" i="12" s="1"/>
  <c r="AC3538" i="12"/>
  <c r="AD3538" i="12" s="1"/>
  <c r="AC3147" i="12"/>
  <c r="AD3147" i="12" s="1"/>
  <c r="AC2977" i="12"/>
  <c r="AD2977" i="12" s="1"/>
  <c r="AC3911" i="12"/>
  <c r="AD3911" i="12" s="1"/>
  <c r="AC3693" i="12"/>
  <c r="AD3693" i="12" s="1"/>
  <c r="AC3469" i="12"/>
  <c r="AD3469" i="12" s="1"/>
  <c r="AC2974" i="12"/>
  <c r="AD2974" i="12" s="1"/>
  <c r="AC2852" i="12"/>
  <c r="AD2852" i="12" s="1"/>
  <c r="AC3813" i="12"/>
  <c r="AD3813" i="12" s="1"/>
  <c r="AC3602" i="12"/>
  <c r="AD3602" i="12" s="1"/>
  <c r="AC3660" i="12"/>
  <c r="AD3660" i="12" s="1"/>
  <c r="AC3387" i="12"/>
  <c r="AD3387" i="12" s="1"/>
  <c r="AC3142" i="12"/>
  <c r="AD3142" i="12" s="1"/>
  <c r="AC3672" i="12"/>
  <c r="AD3672" i="12" s="1"/>
  <c r="AC3611" i="12"/>
  <c r="AD3611" i="12" s="1"/>
  <c r="AC3768" i="12"/>
  <c r="AD3768" i="12" s="1"/>
  <c r="AC3473" i="12"/>
  <c r="AD3473" i="12" s="1"/>
  <c r="AC3283" i="12"/>
  <c r="AD3283" i="12" s="1"/>
  <c r="AC2954" i="12"/>
  <c r="AD2954" i="12" s="1"/>
  <c r="AC2724" i="12"/>
  <c r="AD2724" i="12" s="1"/>
  <c r="AC2429" i="12"/>
  <c r="AD2429" i="12" s="1"/>
  <c r="AC2066" i="12"/>
  <c r="AD2066" i="12" s="1"/>
  <c r="AC3875" i="12"/>
  <c r="AD3875" i="12" s="1"/>
  <c r="AC3489" i="12"/>
  <c r="AD3489" i="12" s="1"/>
  <c r="AC3339" i="12"/>
  <c r="AD3339" i="12" s="1"/>
  <c r="AC3923" i="12"/>
  <c r="AD3923" i="12" s="1"/>
  <c r="AC3659" i="12"/>
  <c r="AD3659" i="12" s="1"/>
  <c r="AC3827" i="12"/>
  <c r="AD3827" i="12" s="1"/>
  <c r="AC3803" i="12"/>
  <c r="AD3803" i="12" s="1"/>
  <c r="AE150" i="12"/>
  <c r="AG150" i="12"/>
  <c r="AE3552" i="12"/>
  <c r="AG3552" i="12"/>
  <c r="AG3322" i="12"/>
  <c r="AE3322" i="12"/>
  <c r="AE3019" i="12"/>
  <c r="AG3019" i="12"/>
  <c r="AG2895" i="12"/>
  <c r="AE2895" i="12"/>
  <c r="AG2525" i="12"/>
  <c r="AE2525" i="12"/>
  <c r="AG2386" i="12"/>
  <c r="AE2386" i="12"/>
  <c r="AE2120" i="12"/>
  <c r="AG2120" i="12"/>
  <c r="AE1976" i="12"/>
  <c r="AG1976" i="12"/>
  <c r="AE1924" i="12"/>
  <c r="AG1924" i="12"/>
  <c r="AE1535" i="12"/>
  <c r="AG1535" i="12"/>
  <c r="AG1091" i="12"/>
  <c r="AE1091" i="12"/>
  <c r="AE955" i="12"/>
  <c r="AG955" i="12"/>
  <c r="AG793" i="12"/>
  <c r="AE793" i="12"/>
  <c r="AG685" i="12"/>
  <c r="AE685" i="12"/>
  <c r="AG355" i="12"/>
  <c r="AE355" i="12"/>
  <c r="AE3534" i="12"/>
  <c r="AG3534" i="12"/>
  <c r="AE3351" i="12"/>
  <c r="AG3351" i="12"/>
  <c r="AG3058" i="12"/>
  <c r="AE3058" i="12"/>
  <c r="AE2445" i="12"/>
  <c r="AG2445" i="12"/>
  <c r="AE2246" i="12"/>
  <c r="AG2246" i="12"/>
  <c r="AE2250" i="12"/>
  <c r="AG2250" i="12"/>
  <c r="AG2044" i="12"/>
  <c r="AE2044" i="12"/>
  <c r="AG1843" i="12"/>
  <c r="AE1843" i="12"/>
  <c r="AG1593" i="12"/>
  <c r="AE1593" i="12"/>
  <c r="AE1094" i="12"/>
  <c r="AG1094" i="12"/>
  <c r="AE991" i="12"/>
  <c r="AG991" i="12"/>
  <c r="AE896" i="12"/>
  <c r="AG896" i="12"/>
  <c r="AE737" i="12"/>
  <c r="AG737" i="12"/>
  <c r="AG624" i="12"/>
  <c r="AE624" i="12"/>
  <c r="AG571" i="12"/>
  <c r="AE571" i="12"/>
  <c r="AE3124" i="12"/>
  <c r="AG3124" i="12"/>
  <c r="AE3307" i="12"/>
  <c r="AG3307" i="12"/>
  <c r="AG2785" i="12"/>
  <c r="AE2785" i="12"/>
  <c r="AG2346" i="12"/>
  <c r="AE2346" i="12"/>
  <c r="AG2305" i="12"/>
  <c r="AE2305" i="12"/>
  <c r="AE1649" i="12"/>
  <c r="AG1649" i="12"/>
  <c r="AE1721" i="12"/>
  <c r="AG1721" i="12"/>
  <c r="AE1481" i="12"/>
  <c r="AG1481" i="12"/>
  <c r="AE1170" i="12"/>
  <c r="AG1170" i="12"/>
  <c r="AG1080" i="12"/>
  <c r="AE1080" i="12"/>
  <c r="AE978" i="12"/>
  <c r="AG978" i="12"/>
  <c r="AE917" i="12"/>
  <c r="AG917" i="12"/>
  <c r="AG845" i="12"/>
  <c r="AE845" i="12"/>
  <c r="AE627" i="12"/>
  <c r="AG627" i="12"/>
  <c r="AE421" i="12"/>
  <c r="AG421" i="12"/>
  <c r="AC3860" i="12"/>
  <c r="AD3860" i="12" s="1"/>
  <c r="AC3648" i="12"/>
  <c r="AD3648" i="12" s="1"/>
  <c r="AC3284" i="12"/>
  <c r="AD3284" i="12" s="1"/>
  <c r="AC2883" i="12"/>
  <c r="AD2883" i="12" s="1"/>
  <c r="AC2887" i="12"/>
  <c r="AD2887" i="12" s="1"/>
  <c r="AC2673" i="12"/>
  <c r="AD2673" i="12" s="1"/>
  <c r="AC2334" i="12"/>
  <c r="AD2334" i="12" s="1"/>
  <c r="AE439" i="12"/>
  <c r="AG439" i="12"/>
  <c r="AE3266" i="12"/>
  <c r="AG3266" i="12"/>
  <c r="AE2768" i="12"/>
  <c r="AG2768" i="12"/>
  <c r="AG2678" i="12"/>
  <c r="AE2678" i="12"/>
  <c r="AG2570" i="12"/>
  <c r="AE2570" i="12"/>
  <c r="AG2446" i="12"/>
  <c r="AE2446" i="12"/>
  <c r="AG2168" i="12"/>
  <c r="AE2168" i="12"/>
  <c r="AG2070" i="12"/>
  <c r="AE2070" i="12"/>
  <c r="AE1876" i="12"/>
  <c r="AG1876" i="12"/>
  <c r="AG1958" i="12"/>
  <c r="AE1958" i="12"/>
  <c r="AG1346" i="12"/>
  <c r="AE1346" i="12"/>
  <c r="AG1427" i="12"/>
  <c r="AE1427" i="12"/>
  <c r="AE1231" i="12"/>
  <c r="AG1231" i="12"/>
  <c r="AG992" i="12"/>
  <c r="AE992" i="12"/>
  <c r="AG678" i="12"/>
  <c r="AE678" i="12"/>
  <c r="AE308" i="12"/>
  <c r="AG308" i="12"/>
  <c r="AG152" i="12"/>
  <c r="AE152" i="12"/>
  <c r="AG1084" i="12"/>
  <c r="AE1084" i="12"/>
  <c r="AG182" i="12"/>
  <c r="AE182" i="12"/>
  <c r="AE207" i="12"/>
  <c r="AG207" i="12"/>
  <c r="AC3478" i="12"/>
  <c r="AD3478" i="12" s="1"/>
  <c r="AG1845" i="12"/>
  <c r="AE1845" i="12"/>
  <c r="AC3624" i="12"/>
  <c r="AD3624" i="12" s="1"/>
  <c r="AC3344" i="12"/>
  <c r="AD3344" i="12" s="1"/>
  <c r="AE3606" i="12"/>
  <c r="AG3606" i="12"/>
  <c r="AE2907" i="12"/>
  <c r="AG2907" i="12"/>
  <c r="AG2833" i="12"/>
  <c r="AE2833" i="12"/>
  <c r="AG2697" i="12"/>
  <c r="AE2697" i="12"/>
  <c r="AE2321" i="12"/>
  <c r="AG2321" i="12"/>
  <c r="AE1493" i="12"/>
  <c r="AG1493" i="12"/>
  <c r="AG1254" i="12"/>
  <c r="AE1254" i="12"/>
  <c r="AE641" i="12"/>
  <c r="AG641" i="12"/>
  <c r="AC3805" i="12"/>
  <c r="AD3805" i="12" s="1"/>
  <c r="AC3484" i="12"/>
  <c r="AD3484" i="12" s="1"/>
  <c r="AG2814" i="12"/>
  <c r="AE2814" i="12"/>
  <c r="AG2634" i="12"/>
  <c r="AE2634" i="12"/>
  <c r="AE2349" i="12"/>
  <c r="AG2349" i="12"/>
  <c r="AE1967" i="12"/>
  <c r="AG1967" i="12"/>
  <c r="AE1929" i="12"/>
  <c r="AG1929" i="12"/>
  <c r="AG1556" i="12"/>
  <c r="AE1556" i="12"/>
  <c r="AG1566" i="12"/>
  <c r="AE1566" i="12"/>
  <c r="AG1484" i="12"/>
  <c r="AE1484" i="12"/>
  <c r="AG731" i="12"/>
  <c r="AE731" i="12"/>
  <c r="AE574" i="12"/>
  <c r="AG574" i="12"/>
  <c r="AG556" i="12"/>
  <c r="AE556" i="12"/>
  <c r="AC3855" i="12"/>
  <c r="AD3855" i="12" s="1"/>
  <c r="AC3573" i="12"/>
  <c r="AD3573" i="12" s="1"/>
  <c r="AC3236" i="12"/>
  <c r="AD3236" i="12" s="1"/>
  <c r="AE3721" i="12"/>
  <c r="AG3721" i="12"/>
  <c r="AG3629" i="12"/>
  <c r="AE3629" i="12"/>
  <c r="AE3091" i="12"/>
  <c r="AG3091" i="12"/>
  <c r="AE2926" i="12"/>
  <c r="AG2926" i="12"/>
  <c r="AE2822" i="12"/>
  <c r="AG2822" i="12"/>
  <c r="AG2568" i="12"/>
  <c r="AE2568" i="12"/>
  <c r="AG2425" i="12"/>
  <c r="AE2425" i="12"/>
  <c r="AG2213" i="12"/>
  <c r="AE2213" i="12"/>
  <c r="AG1956" i="12"/>
  <c r="AE1956" i="12"/>
  <c r="AG1588" i="12"/>
  <c r="AE1588" i="12"/>
  <c r="AE1687" i="12"/>
  <c r="AG1687" i="12"/>
  <c r="AG1459" i="12"/>
  <c r="AE1459" i="12"/>
  <c r="AG1242" i="12"/>
  <c r="AE1242" i="12"/>
  <c r="AG1381" i="12"/>
  <c r="AE1381" i="12"/>
  <c r="AG1187" i="12"/>
  <c r="AE1187" i="12"/>
  <c r="AG486" i="12"/>
  <c r="AE486" i="12"/>
  <c r="AG397" i="12"/>
  <c r="AE397" i="12"/>
  <c r="AE354" i="12"/>
  <c r="AG354" i="12"/>
  <c r="AG3866" i="12"/>
  <c r="AE3866" i="12"/>
  <c r="AG3458" i="12"/>
  <c r="AE3458" i="12"/>
  <c r="AG3120" i="12"/>
  <c r="AE3120" i="12"/>
  <c r="AG3074" i="12"/>
  <c r="AE3074" i="12"/>
  <c r="AG2749" i="12"/>
  <c r="AE2749" i="12"/>
  <c r="AE2434" i="12"/>
  <c r="AG2434" i="12"/>
  <c r="AG2484" i="12"/>
  <c r="AE2484" i="12"/>
  <c r="AE2239" i="12"/>
  <c r="AG2239" i="12"/>
  <c r="AG1961" i="12"/>
  <c r="AE1961" i="12"/>
  <c r="AG1835" i="12"/>
  <c r="AE1835" i="12"/>
  <c r="AG1767" i="12"/>
  <c r="AE1767" i="12"/>
  <c r="AG1601" i="12"/>
  <c r="AE1601" i="12"/>
  <c r="AG1032" i="12"/>
  <c r="AE1032" i="12"/>
  <c r="AG1363" i="12"/>
  <c r="AE1363" i="12"/>
  <c r="AG1028" i="12"/>
  <c r="AE1028" i="12"/>
  <c r="AE819" i="12"/>
  <c r="AG819" i="12"/>
  <c r="AG771" i="12"/>
  <c r="AE771" i="12"/>
  <c r="AE555" i="12"/>
  <c r="AG555" i="12"/>
  <c r="AC3847" i="12"/>
  <c r="AD3847" i="12" s="1"/>
  <c r="AC3505" i="12"/>
  <c r="AD3505" i="12" s="1"/>
  <c r="AG3726" i="12"/>
  <c r="AE3726" i="12"/>
  <c r="AG3384" i="12"/>
  <c r="AE3384" i="12"/>
  <c r="AG3105" i="12"/>
  <c r="AE3105" i="12"/>
  <c r="AE2854" i="12"/>
  <c r="AG2854" i="12"/>
  <c r="AE2626" i="12"/>
  <c r="AG2626" i="12"/>
  <c r="AG2457" i="12"/>
  <c r="AE2457" i="12"/>
  <c r="AG2196" i="12"/>
  <c r="AE2196" i="12"/>
  <c r="AE2209" i="12"/>
  <c r="AG2209" i="12"/>
  <c r="AG2167" i="12"/>
  <c r="AE2167" i="12"/>
  <c r="AG1781" i="12"/>
  <c r="AE1781" i="12"/>
  <c r="AG1784" i="12"/>
  <c r="AE1784" i="12"/>
  <c r="AG1660" i="12"/>
  <c r="AE1660" i="12"/>
  <c r="AG1429" i="12"/>
  <c r="AE1429" i="12"/>
  <c r="AG1295" i="12"/>
  <c r="AE1295" i="12"/>
  <c r="AE1126" i="12"/>
  <c r="AG1126" i="12"/>
  <c r="AG1036" i="12"/>
  <c r="AE1036" i="12"/>
  <c r="AE761" i="12"/>
  <c r="AG761" i="12"/>
  <c r="AE705" i="12"/>
  <c r="AG705" i="12"/>
  <c r="AE908" i="12"/>
  <c r="AG908" i="12"/>
  <c r="AG660" i="12"/>
  <c r="AE660" i="12"/>
  <c r="AC3902" i="12"/>
  <c r="AD3902" i="12" s="1"/>
  <c r="AC3777" i="12"/>
  <c r="AD3777" i="12" s="1"/>
  <c r="AC3440" i="12"/>
  <c r="AD3440" i="12" s="1"/>
  <c r="AC3093" i="12"/>
  <c r="AD3093" i="12" s="1"/>
  <c r="AC2766" i="12"/>
  <c r="AD2766" i="12" s="1"/>
  <c r="AC2581" i="12"/>
  <c r="AD2581" i="12" s="1"/>
  <c r="AC2488" i="12"/>
  <c r="AD2488" i="12" s="1"/>
  <c r="AG296" i="12"/>
  <c r="AE296" i="12"/>
  <c r="AE3375" i="12"/>
  <c r="AG3375" i="12"/>
  <c r="AG2936" i="12"/>
  <c r="AE2936" i="12"/>
  <c r="AG2691" i="12"/>
  <c r="AE2691" i="12"/>
  <c r="AG2531" i="12"/>
  <c r="AE2531" i="12"/>
  <c r="AG2102" i="12"/>
  <c r="AE2102" i="12"/>
  <c r="AE1727" i="12"/>
  <c r="AG1727" i="12"/>
  <c r="AG1830" i="12"/>
  <c r="AE1830" i="12"/>
  <c r="AG1773" i="12"/>
  <c r="AE1773" i="12"/>
  <c r="AG1399" i="12"/>
  <c r="AE1399" i="12"/>
  <c r="AE1213" i="12"/>
  <c r="AG1213" i="12"/>
  <c r="AE1143" i="12"/>
  <c r="AG1143" i="12"/>
  <c r="AG792" i="12"/>
  <c r="AE792" i="12"/>
  <c r="AC3709" i="12"/>
  <c r="AD3709" i="12" s="1"/>
  <c r="AC3546" i="12"/>
  <c r="AD3546" i="12" s="1"/>
  <c r="AC3129" i="12"/>
  <c r="AD3129" i="12" s="1"/>
  <c r="AG2836" i="12"/>
  <c r="AE2836" i="12"/>
  <c r="AE2725" i="12"/>
  <c r="AG2725" i="12"/>
  <c r="AE2461" i="12"/>
  <c r="AG2461" i="12"/>
  <c r="AE2372" i="12"/>
  <c r="AG2372" i="12"/>
  <c r="AE2207" i="12"/>
  <c r="AG2207" i="12"/>
  <c r="AG1904" i="12"/>
  <c r="AE1904" i="12"/>
  <c r="AE1525" i="12"/>
  <c r="AG1525" i="12"/>
  <c r="AE1496" i="12"/>
  <c r="AG1496" i="12"/>
  <c r="AG408" i="12"/>
  <c r="AE408" i="12"/>
  <c r="AC3870" i="12"/>
  <c r="AD3870" i="12" s="1"/>
  <c r="AC3758" i="12"/>
  <c r="AD3758" i="12" s="1"/>
  <c r="AG3302" i="12"/>
  <c r="AE3302" i="12"/>
  <c r="AE2950" i="12"/>
  <c r="AG2950" i="12"/>
  <c r="AG1742" i="12"/>
  <c r="AE1742" i="12"/>
  <c r="AG1162" i="12"/>
  <c r="AE1162" i="12"/>
  <c r="AE807" i="12"/>
  <c r="AG807" i="12"/>
  <c r="AE272" i="12"/>
  <c r="AG272" i="12"/>
  <c r="AE500" i="12"/>
  <c r="AG500" i="12"/>
  <c r="AG186" i="12"/>
  <c r="AE186" i="12"/>
  <c r="AG2736" i="12"/>
  <c r="AE2736" i="12"/>
  <c r="AG2616" i="12"/>
  <c r="AE2616" i="12"/>
  <c r="AE2464" i="12"/>
  <c r="AG2464" i="12"/>
  <c r="AE2294" i="12"/>
  <c r="AG2294" i="12"/>
  <c r="AG2185" i="12"/>
  <c r="AE2185" i="12"/>
  <c r="AE1691" i="12"/>
  <c r="AG1691" i="12"/>
  <c r="AC3872" i="12"/>
  <c r="AD3872" i="12" s="1"/>
  <c r="AG3596" i="12"/>
  <c r="AE3596" i="12"/>
  <c r="AG3064" i="12"/>
  <c r="AE3064" i="12"/>
  <c r="AG2805" i="12"/>
  <c r="AE2805" i="12"/>
  <c r="AE2443" i="12"/>
  <c r="AG2443" i="12"/>
  <c r="AG2290" i="12"/>
  <c r="AE2290" i="12"/>
  <c r="AG2024" i="12"/>
  <c r="AE2024" i="12"/>
  <c r="AG1940" i="12"/>
  <c r="AE1940" i="12"/>
  <c r="AE1439" i="12"/>
  <c r="AG1439" i="12"/>
  <c r="AG1074" i="12"/>
  <c r="AE1074" i="12"/>
  <c r="AE754" i="12"/>
  <c r="AG754" i="12"/>
  <c r="AE814" i="12"/>
  <c r="AG814" i="12"/>
  <c r="AE900" i="12"/>
  <c r="AG900" i="12"/>
  <c r="AG806" i="12"/>
  <c r="AE806" i="12"/>
  <c r="AG365" i="12"/>
  <c r="AE365" i="12"/>
  <c r="AE3401" i="12"/>
  <c r="AG3401" i="12"/>
  <c r="AE3360" i="12"/>
  <c r="AG3360" i="12"/>
  <c r="AG3292" i="12"/>
  <c r="AE3292" i="12"/>
  <c r="AG3109" i="12"/>
  <c r="AE3109" i="12"/>
  <c r="AE2672" i="12"/>
  <c r="AG2672" i="12"/>
  <c r="AE2755" i="12"/>
  <c r="AG2755" i="12"/>
  <c r="AG2388" i="12"/>
  <c r="AE2388" i="12"/>
  <c r="AG2171" i="12"/>
  <c r="AE2171" i="12"/>
  <c r="AE2117" i="12"/>
  <c r="AG2117" i="12"/>
  <c r="AE1971" i="12"/>
  <c r="AG1971" i="12"/>
  <c r="AE1736" i="12"/>
  <c r="AG1736" i="12"/>
  <c r="AG1808" i="12"/>
  <c r="AE1808" i="12"/>
  <c r="AG1353" i="12"/>
  <c r="AE1353" i="12"/>
  <c r="AE786" i="12"/>
  <c r="AG786" i="12"/>
  <c r="AG897" i="12"/>
  <c r="AE897" i="12"/>
  <c r="AG650" i="12"/>
  <c r="AE650" i="12"/>
  <c r="AC3903" i="12"/>
  <c r="AD3903" i="12" s="1"/>
  <c r="AC3786" i="12"/>
  <c r="AD3786" i="12" s="1"/>
  <c r="AC3698" i="12"/>
  <c r="AD3698" i="12" s="1"/>
  <c r="AC3366" i="12"/>
  <c r="AD3366" i="12" s="1"/>
  <c r="AC3173" i="12"/>
  <c r="AD3173" i="12" s="1"/>
  <c r="AC3086" i="12"/>
  <c r="AD3086" i="12" s="1"/>
  <c r="AC2701" i="12"/>
  <c r="AD2701" i="12" s="1"/>
  <c r="AC2542" i="12"/>
  <c r="AD2542" i="12" s="1"/>
  <c r="AC2383" i="12"/>
  <c r="AD2383" i="12" s="1"/>
  <c r="AC3365" i="12"/>
  <c r="AD3365" i="12" s="1"/>
  <c r="AC3072" i="12"/>
  <c r="AD3072" i="12" s="1"/>
  <c r="AC3857" i="12"/>
  <c r="AD3857" i="12" s="1"/>
  <c r="AC3335" i="12"/>
  <c r="AD3335" i="12" s="1"/>
  <c r="AG3379" i="12"/>
  <c r="AE3379" i="12"/>
  <c r="AG3132" i="12"/>
  <c r="AE3132" i="12"/>
  <c r="AG2255" i="12"/>
  <c r="AE2255" i="12"/>
  <c r="AE2020" i="12"/>
  <c r="AG2020" i="12"/>
  <c r="AG1858" i="12"/>
  <c r="AE1858" i="12"/>
  <c r="AE1671" i="12"/>
  <c r="AG1671" i="12"/>
  <c r="AE1447" i="12"/>
  <c r="AG1447" i="12"/>
  <c r="AG1367" i="12"/>
  <c r="AE1367" i="12"/>
  <c r="AG1065" i="12"/>
  <c r="AE1065" i="12"/>
  <c r="AG785" i="12"/>
  <c r="AE785" i="12"/>
  <c r="AG318" i="12"/>
  <c r="AE318" i="12"/>
  <c r="AE361" i="12"/>
  <c r="AG361" i="12"/>
  <c r="AC3919" i="12"/>
  <c r="AD3919" i="12" s="1"/>
  <c r="AC3626" i="12"/>
  <c r="AD3626" i="12" s="1"/>
  <c r="AC3415" i="12"/>
  <c r="AD3415" i="12" s="1"/>
  <c r="AC3181" i="12"/>
  <c r="AD3181" i="12" s="1"/>
  <c r="AC3929" i="12"/>
  <c r="AD3929" i="12" s="1"/>
  <c r="AC3771" i="12"/>
  <c r="AD3771" i="12" s="1"/>
  <c r="AC3466" i="12"/>
  <c r="AD3466" i="12" s="1"/>
  <c r="AC3200" i="12"/>
  <c r="AD3200" i="12" s="1"/>
  <c r="AC3675" i="12"/>
  <c r="AD3675" i="12" s="1"/>
  <c r="AC3636" i="12"/>
  <c r="AD3636" i="12" s="1"/>
  <c r="AC3853" i="12"/>
  <c r="AD3853" i="12" s="1"/>
  <c r="AC3578" i="12"/>
  <c r="AD3578" i="12" s="1"/>
  <c r="AC3293" i="12"/>
  <c r="AD3293" i="12" s="1"/>
  <c r="AC3692" i="12"/>
  <c r="AD3692" i="12" s="1"/>
  <c r="AC3448" i="12"/>
  <c r="AD3448" i="12" s="1"/>
  <c r="AC3928" i="12"/>
  <c r="AD3928" i="12" s="1"/>
  <c r="AC3835" i="12"/>
  <c r="AD3835" i="12" s="1"/>
  <c r="AC3575" i="12"/>
  <c r="AD3575" i="12" s="1"/>
  <c r="AC3116" i="12"/>
  <c r="AD3116" i="12" s="1"/>
  <c r="AC2769" i="12"/>
  <c r="AD2769" i="12" s="1"/>
  <c r="AC2590" i="12"/>
  <c r="AD2590" i="12" s="1"/>
  <c r="AC2374" i="12"/>
  <c r="AD2374" i="12" s="1"/>
  <c r="AC3669" i="12"/>
  <c r="AD3669" i="12" s="1"/>
  <c r="AC3372" i="12"/>
  <c r="AD3372" i="12" s="1"/>
  <c r="AC3927" i="12"/>
  <c r="AD3927" i="12" s="1"/>
  <c r="AC3776" i="12"/>
  <c r="AD3776" i="12" s="1"/>
  <c r="AC3670" i="12"/>
  <c r="AD3670" i="12" s="1"/>
  <c r="AC3924" i="12"/>
  <c r="AD3924" i="12" s="1"/>
  <c r="AC3720" i="12"/>
  <c r="AD3720" i="12" s="1"/>
  <c r="AC3839" i="12"/>
  <c r="AD3839" i="12" s="1"/>
  <c r="AC3522" i="12"/>
  <c r="AD3522" i="12" s="1"/>
  <c r="AC3135" i="12"/>
  <c r="AD3135" i="12" s="1"/>
  <c r="AC3104" i="12"/>
  <c r="AD3104" i="12" s="1"/>
  <c r="AC2793" i="12"/>
  <c r="AD2793" i="12" s="1"/>
  <c r="AC2552" i="12"/>
  <c r="AD2552" i="12" s="1"/>
  <c r="AC2393" i="12"/>
  <c r="AD2393" i="12" s="1"/>
  <c r="AC3802" i="12"/>
  <c r="AD3802" i="12" s="1"/>
  <c r="AC3899" i="12"/>
  <c r="AD3899" i="12" s="1"/>
  <c r="AC3378" i="12"/>
  <c r="AD3378" i="12" s="1"/>
  <c r="AC3503" i="12"/>
  <c r="AD3503" i="12" s="1"/>
  <c r="AC3063" i="12"/>
  <c r="AD3063" i="12" s="1"/>
  <c r="AG479" i="12"/>
  <c r="AE479" i="12"/>
  <c r="AG3420" i="12"/>
  <c r="AE3420" i="12"/>
  <c r="AE3354" i="12"/>
  <c r="AG3354" i="12"/>
  <c r="AG2949" i="12"/>
  <c r="AE2949" i="12"/>
  <c r="AE2428" i="12"/>
  <c r="AG2428" i="12"/>
  <c r="AE2269" i="12"/>
  <c r="AG2269" i="12"/>
  <c r="AG1993" i="12"/>
  <c r="AE1993" i="12"/>
  <c r="AE1844" i="12"/>
  <c r="AG1844" i="12"/>
  <c r="AE1804" i="12"/>
  <c r="AG1804" i="12"/>
  <c r="AG1623" i="12"/>
  <c r="AE1623" i="12"/>
  <c r="AE1680" i="12"/>
  <c r="AG1680" i="12"/>
  <c r="AE1239" i="12"/>
  <c r="AG1239" i="12"/>
  <c r="AG1061" i="12"/>
  <c r="AE1061" i="12"/>
  <c r="AG1004" i="12"/>
  <c r="AE1004" i="12"/>
  <c r="AE860" i="12"/>
  <c r="AG860" i="12"/>
  <c r="AG842" i="12"/>
  <c r="AE842" i="12"/>
  <c r="AG673" i="12"/>
  <c r="AE673" i="12"/>
  <c r="AE480" i="12"/>
  <c r="AG480" i="12"/>
  <c r="AG440" i="12"/>
  <c r="AE440" i="12"/>
  <c r="AC3884" i="12"/>
  <c r="AD3884" i="12" s="1"/>
  <c r="AC3780" i="12"/>
  <c r="AD3780" i="12" s="1"/>
  <c r="AC3561" i="12"/>
  <c r="AD3561" i="12" s="1"/>
  <c r="AG2619" i="12"/>
  <c r="AE2619" i="12"/>
  <c r="AG1948" i="12"/>
  <c r="AE1948" i="12"/>
  <c r="AE1934" i="12"/>
  <c r="AG1934" i="12"/>
  <c r="AG1314" i="12"/>
  <c r="AE1314" i="12"/>
  <c r="AG1241" i="12"/>
  <c r="AE1241" i="12"/>
  <c r="AC3740" i="12"/>
  <c r="AD3740" i="12" s="1"/>
  <c r="AC3361" i="12"/>
  <c r="AD3361" i="12" s="1"/>
  <c r="AC3184" i="12"/>
  <c r="AD3184" i="12" s="1"/>
  <c r="AG3880" i="12"/>
  <c r="AE3880" i="12"/>
  <c r="AE3424" i="12"/>
  <c r="AG3424" i="12"/>
  <c r="AE2871" i="12"/>
  <c r="AG2871" i="12"/>
  <c r="AG2423" i="12"/>
  <c r="AE2423" i="12"/>
  <c r="AG1903" i="12"/>
  <c r="AE1903" i="12"/>
  <c r="AE1678" i="12"/>
  <c r="AG1678" i="12"/>
  <c r="AE1416" i="12"/>
  <c r="AG1416" i="12"/>
  <c r="AE1011" i="12"/>
  <c r="AG1011" i="12"/>
  <c r="AE1092" i="12"/>
  <c r="AG1092" i="12"/>
  <c r="AE891" i="12"/>
  <c r="AG891" i="12"/>
  <c r="AE876" i="12"/>
  <c r="AG876" i="12"/>
  <c r="AG700" i="12"/>
  <c r="AE700" i="12"/>
  <c r="AG252" i="12"/>
  <c r="AE252" i="12"/>
  <c r="AE317" i="12"/>
  <c r="AG317" i="12"/>
  <c r="AG3618" i="12"/>
  <c r="AE3618" i="12"/>
  <c r="AG3579" i="12"/>
  <c r="AE3579" i="12"/>
  <c r="AG3216" i="12"/>
  <c r="AE3216" i="12"/>
  <c r="AE2753" i="12"/>
  <c r="AG2753" i="12"/>
  <c r="AG2645" i="12"/>
  <c r="AE2645" i="12"/>
  <c r="AG2478" i="12"/>
  <c r="AE2478" i="12"/>
  <c r="AG2244" i="12"/>
  <c r="AE2244" i="12"/>
  <c r="AG2230" i="12"/>
  <c r="AE2230" i="12"/>
  <c r="AE1778" i="12"/>
  <c r="AG1778" i="12"/>
  <c r="AG1827" i="12"/>
  <c r="AE1827" i="12"/>
  <c r="AG1667" i="12"/>
  <c r="AE1667" i="12"/>
  <c r="AE1244" i="12"/>
  <c r="AG1244" i="12"/>
  <c r="AE780" i="12"/>
  <c r="AG780" i="12"/>
  <c r="AG958" i="12"/>
  <c r="AE958" i="12"/>
  <c r="AG584" i="12"/>
  <c r="AE584" i="12"/>
  <c r="AC3806" i="12"/>
  <c r="AD3806" i="12" s="1"/>
  <c r="AC3603" i="12"/>
  <c r="AD3603" i="12" s="1"/>
  <c r="AE165" i="12"/>
  <c r="AG165" i="12"/>
  <c r="AG3410" i="12"/>
  <c r="AE3410" i="12"/>
  <c r="AE2867" i="12"/>
  <c r="AG2867" i="12"/>
  <c r="AG2604" i="12"/>
  <c r="AE2604" i="12"/>
  <c r="AE2079" i="12"/>
  <c r="AG2079" i="12"/>
  <c r="AE2027" i="12"/>
  <c r="AG2027" i="12"/>
  <c r="AG1931" i="12"/>
  <c r="AE1931" i="12"/>
  <c r="AG1951" i="12"/>
  <c r="AE1951" i="12"/>
  <c r="AG1631" i="12"/>
  <c r="AE1631" i="12"/>
  <c r="AG1470" i="12"/>
  <c r="AE1470" i="12"/>
  <c r="AG995" i="12"/>
  <c r="AE995" i="12"/>
  <c r="AG890" i="12"/>
  <c r="AE890" i="12"/>
  <c r="AG989" i="12"/>
  <c r="AE989" i="12"/>
  <c r="AE532" i="12"/>
  <c r="AG532" i="12"/>
  <c r="AG873" i="12"/>
  <c r="AE873" i="12"/>
  <c r="AC3868" i="12"/>
  <c r="AD3868" i="12" s="1"/>
  <c r="AC3580" i="12"/>
  <c r="AD3580" i="12" s="1"/>
  <c r="AC3604" i="12"/>
  <c r="AD3604" i="12" s="1"/>
  <c r="AC3192" i="12"/>
  <c r="AD3192" i="12" s="1"/>
  <c r="AC2758" i="12"/>
  <c r="AD2758" i="12" s="1"/>
  <c r="AC2727" i="12"/>
  <c r="AD2727" i="12" s="1"/>
  <c r="AC2343" i="12"/>
  <c r="AD2343" i="12" s="1"/>
  <c r="AG194" i="12"/>
  <c r="AE194" i="12"/>
  <c r="AE3712" i="12"/>
  <c r="AG3712" i="12"/>
  <c r="AE3392" i="12"/>
  <c r="AG3392" i="12"/>
  <c r="AG3394" i="12"/>
  <c r="AE3394" i="12"/>
  <c r="AG2656" i="12"/>
  <c r="AE2656" i="12"/>
  <c r="AE2507" i="12"/>
  <c r="AG2507" i="12"/>
  <c r="AE1954" i="12"/>
  <c r="AG1954" i="12"/>
  <c r="AE1616" i="12"/>
  <c r="AG1616" i="12"/>
  <c r="AG1237" i="12"/>
  <c r="AE1237" i="12"/>
  <c r="AG1098" i="12"/>
  <c r="AE1098" i="12"/>
  <c r="AG642" i="12"/>
  <c r="AE642" i="12"/>
  <c r="AG335" i="12"/>
  <c r="AE335" i="12"/>
  <c r="AC3896" i="12"/>
  <c r="AD3896" i="12" s="1"/>
  <c r="AC3736" i="12"/>
  <c r="AD3736" i="12" s="1"/>
  <c r="AC3373" i="12"/>
  <c r="AD3373" i="12" s="1"/>
  <c r="AG3205" i="12"/>
  <c r="AE3205" i="12"/>
  <c r="AG2512" i="12"/>
  <c r="AE2512" i="12"/>
  <c r="AE2132" i="12"/>
  <c r="AG2132" i="12"/>
  <c r="AE1966" i="12"/>
  <c r="AG1966" i="12"/>
  <c r="AG1925" i="12"/>
  <c r="AE1925" i="12"/>
  <c r="AG1587" i="12"/>
  <c r="AE1587" i="12"/>
  <c r="AG1309" i="12"/>
  <c r="AE1309" i="12"/>
  <c r="AG981" i="12"/>
  <c r="AE981" i="12"/>
  <c r="AG349" i="12"/>
  <c r="AE349" i="12"/>
  <c r="AC3705" i="12"/>
  <c r="AD3705" i="12" s="1"/>
  <c r="AC3617" i="12"/>
  <c r="AD3617" i="12" s="1"/>
  <c r="AE3095" i="12"/>
  <c r="AG3095" i="12"/>
  <c r="AE2862" i="12"/>
  <c r="AG2862" i="12"/>
  <c r="AG1509" i="12"/>
  <c r="AE1509" i="12"/>
  <c r="AE878" i="12"/>
  <c r="AG878" i="12"/>
  <c r="AG370" i="12"/>
  <c r="AE370" i="12"/>
  <c r="AE326" i="12"/>
  <c r="AG326" i="12"/>
  <c r="AG3890" i="12"/>
  <c r="AE3890" i="12"/>
  <c r="AE2747" i="12"/>
  <c r="AG2747" i="12"/>
  <c r="AG2360" i="12"/>
  <c r="AE2360" i="12"/>
  <c r="AE1949" i="12"/>
  <c r="AG1949" i="12"/>
  <c r="AE1711" i="12"/>
  <c r="AG1711" i="12"/>
  <c r="AE1561" i="12"/>
  <c r="AG1561" i="12"/>
  <c r="AG1277" i="12"/>
  <c r="AE1277" i="12"/>
  <c r="AG1008" i="12"/>
  <c r="AE1008" i="12"/>
  <c r="AG1015" i="12"/>
  <c r="AE1015" i="12"/>
  <c r="AE710" i="12"/>
  <c r="AG710" i="12"/>
  <c r="AG666" i="12"/>
  <c r="AE666" i="12"/>
  <c r="AC3838" i="12"/>
  <c r="AD3838" i="12" s="1"/>
  <c r="AG3608" i="12"/>
  <c r="AE3608" i="12"/>
  <c r="AE2912" i="12"/>
  <c r="AG2912" i="12"/>
  <c r="AG2959" i="12"/>
  <c r="AE2959" i="12"/>
  <c r="AG2665" i="12"/>
  <c r="AE2665" i="12"/>
  <c r="AE2633" i="12"/>
  <c r="AG2633" i="12"/>
  <c r="AG2225" i="12"/>
  <c r="AE2225" i="12"/>
  <c r="AE2074" i="12"/>
  <c r="AG2074" i="12"/>
  <c r="AE1737" i="12"/>
  <c r="AG1737" i="12"/>
  <c r="AE1333" i="12"/>
  <c r="AG1333" i="12"/>
  <c r="AG1321" i="12"/>
  <c r="AE1321" i="12"/>
  <c r="AE922" i="12"/>
  <c r="AG922" i="12"/>
  <c r="AG493" i="12"/>
  <c r="AE493" i="12"/>
  <c r="AE621" i="12"/>
  <c r="AG621" i="12"/>
  <c r="AG339" i="12"/>
  <c r="AE339" i="12"/>
  <c r="AE2939" i="12"/>
  <c r="AG2939" i="12"/>
  <c r="AG2641" i="12"/>
  <c r="AE2641" i="12"/>
  <c r="AG2118" i="12"/>
  <c r="AE2118" i="12"/>
  <c r="AG2033" i="12"/>
  <c r="AE2033" i="12"/>
  <c r="AE1729" i="12"/>
  <c r="AG1729" i="12"/>
  <c r="AE1553" i="12"/>
  <c r="AG1553" i="12"/>
  <c r="AG1520" i="12"/>
  <c r="AE1520" i="12"/>
  <c r="AG1134" i="12"/>
  <c r="AE1134" i="12"/>
  <c r="AG1085" i="12"/>
  <c r="AE1085" i="12"/>
  <c r="AE1075" i="12"/>
  <c r="AG1075" i="12"/>
  <c r="AG1035" i="12"/>
  <c r="AE1035" i="12"/>
  <c r="AE817" i="12"/>
  <c r="AG817" i="12"/>
  <c r="AE423" i="12"/>
  <c r="AG423" i="12"/>
  <c r="AC3918" i="12"/>
  <c r="AD3918" i="12" s="1"/>
  <c r="AC3500" i="12"/>
  <c r="AD3500" i="12" s="1"/>
  <c r="AG2788" i="12"/>
  <c r="AE2788" i="12"/>
  <c r="AE2463" i="12"/>
  <c r="AG2463" i="12"/>
  <c r="AG1701" i="12"/>
  <c r="AE1701" i="12"/>
  <c r="AE2997" i="12"/>
  <c r="AG2997" i="12"/>
  <c r="AG2816" i="12"/>
  <c r="AE2816" i="12"/>
  <c r="AG2198" i="12"/>
  <c r="AE2198" i="12"/>
  <c r="AE1997" i="12"/>
  <c r="AG1997" i="12"/>
  <c r="AE1675" i="12"/>
  <c r="AG1675" i="12"/>
  <c r="AG1790" i="12"/>
  <c r="AE1790" i="12"/>
  <c r="AE1398" i="12"/>
  <c r="AG1398" i="12"/>
  <c r="AE3274" i="12"/>
  <c r="AG3274" i="12"/>
  <c r="AE2722" i="12"/>
  <c r="AG2722" i="12"/>
  <c r="AG2026" i="12"/>
  <c r="AE2026" i="12"/>
  <c r="AG1899" i="12"/>
  <c r="AE1899" i="12"/>
  <c r="AG1779" i="12"/>
  <c r="AE1779" i="12"/>
  <c r="AG937" i="12"/>
  <c r="AE937" i="12"/>
  <c r="AG1141" i="12"/>
  <c r="AE1141" i="12"/>
  <c r="AE669" i="12"/>
  <c r="AG669" i="12"/>
  <c r="AC3840" i="12"/>
  <c r="AD3840" i="12" s="1"/>
  <c r="AC3621" i="12"/>
  <c r="AD3621" i="12" s="1"/>
  <c r="AC3146" i="12"/>
  <c r="AD3146" i="12" s="1"/>
  <c r="AC3013" i="12"/>
  <c r="AD3013" i="12" s="1"/>
  <c r="AC2775" i="12"/>
  <c r="AD2775" i="12" s="1"/>
  <c r="AC2482" i="12"/>
  <c r="AD2482" i="12" s="1"/>
  <c r="AC2274" i="12"/>
  <c r="AD2274" i="12" s="1"/>
  <c r="AG348" i="12"/>
  <c r="AE348" i="12"/>
  <c r="AE3485" i="12"/>
  <c r="AG3485" i="12"/>
  <c r="AG2850" i="12"/>
  <c r="AE2850" i="12"/>
  <c r="AG2875" i="12"/>
  <c r="AE2875" i="12"/>
  <c r="AE2426" i="12"/>
  <c r="AG2426" i="12"/>
  <c r="AE2003" i="12"/>
  <c r="AG2003" i="12"/>
  <c r="AG1873" i="12"/>
  <c r="AE1873" i="12"/>
  <c r="AG1820" i="12"/>
  <c r="AE1820" i="12"/>
  <c r="AG1189" i="12"/>
  <c r="AE1189" i="12"/>
  <c r="AG266" i="12"/>
  <c r="AE266" i="12"/>
  <c r="AE151" i="12"/>
  <c r="AG151" i="12"/>
  <c r="AG362" i="12"/>
  <c r="AE362" i="12"/>
  <c r="AG1475" i="12"/>
  <c r="AE1475" i="12"/>
  <c r="AG2365" i="12"/>
  <c r="AE2365" i="12"/>
  <c r="AE2798" i="12"/>
  <c r="AG2798" i="12"/>
  <c r="AE3765" i="12"/>
  <c r="AG3765" i="12"/>
  <c r="AG684" i="12"/>
  <c r="AE684" i="12"/>
  <c r="AC3907" i="12"/>
  <c r="AD3907" i="12" s="1"/>
  <c r="AC3423" i="12"/>
  <c r="AD3423" i="12" s="1"/>
  <c r="AC3240" i="12"/>
  <c r="AD3240" i="12" s="1"/>
  <c r="AC2969" i="12"/>
  <c r="AD2969" i="12" s="1"/>
  <c r="AC3811" i="12"/>
  <c r="AD3811" i="12" s="1"/>
  <c r="AC3540" i="12"/>
  <c r="AD3540" i="12" s="1"/>
  <c r="AC3297" i="12"/>
  <c r="AD3297" i="12" s="1"/>
  <c r="AC3155" i="12"/>
  <c r="AD3155" i="12" s="1"/>
  <c r="AC3930" i="12"/>
  <c r="AD3930" i="12" s="1"/>
  <c r="AC3498" i="12"/>
  <c r="AD3498" i="12" s="1"/>
  <c r="AC3286" i="12"/>
  <c r="AD3286" i="12" s="1"/>
  <c r="AC3815" i="12"/>
  <c r="AD3815" i="12" s="1"/>
  <c r="AC3642" i="12"/>
  <c r="AD3642" i="12" s="1"/>
  <c r="AC3134" i="12"/>
  <c r="AD3134" i="12" s="1"/>
  <c r="AC3812" i="12"/>
  <c r="AD3812" i="12" s="1"/>
  <c r="AC3639" i="12"/>
  <c r="AD3639" i="12" s="1"/>
  <c r="AC3766" i="12"/>
  <c r="AD3766" i="12" s="1"/>
  <c r="AC3370" i="12"/>
  <c r="AD3370" i="12" s="1"/>
  <c r="AC3136" i="12"/>
  <c r="AD3136" i="12" s="1"/>
  <c r="AC3249" i="12"/>
  <c r="AD3249" i="12" s="1"/>
  <c r="AC2921" i="12"/>
  <c r="AD2921" i="12" s="1"/>
  <c r="AC2559" i="12"/>
  <c r="AD2559" i="12" s="1"/>
  <c r="AC2505" i="12"/>
  <c r="AD2505" i="12" s="1"/>
  <c r="AC3876" i="12"/>
  <c r="AD3876" i="12" s="1"/>
  <c r="AC3809" i="12"/>
  <c r="AD3809" i="12" s="1"/>
  <c r="AC3486" i="12"/>
  <c r="AD3486" i="12" s="1"/>
  <c r="AC3748" i="12"/>
  <c r="AD3748" i="12" s="1"/>
  <c r="AC3565" i="12"/>
  <c r="AD3565" i="12" s="1"/>
  <c r="AC3655" i="12"/>
  <c r="AD3655" i="12" s="1"/>
  <c r="AC3917" i="12"/>
  <c r="AD3917" i="12" s="1"/>
  <c r="AC3474" i="12"/>
  <c r="AD3474" i="12" s="1"/>
  <c r="AC3804" i="12"/>
  <c r="AD3804" i="12" s="1"/>
  <c r="AC3493" i="12"/>
  <c r="AD3493" i="12" s="1"/>
  <c r="AC3296" i="12"/>
  <c r="AD3296" i="12" s="1"/>
  <c r="AC3048" i="12"/>
  <c r="AD3048" i="12" s="1"/>
  <c r="AC2888" i="12"/>
  <c r="AD2888" i="12" s="1"/>
  <c r="AC2591" i="12"/>
  <c r="AD2591" i="12" s="1"/>
  <c r="AC2263" i="12"/>
  <c r="AD2263" i="12" s="1"/>
  <c r="AE1180" i="12"/>
  <c r="AG1180" i="12"/>
  <c r="AC2824" i="12"/>
  <c r="AD2824" i="12" s="1"/>
  <c r="AE1755" i="12"/>
  <c r="AG1755" i="12"/>
  <c r="AC3514" i="12"/>
  <c r="AD3514" i="12" s="1"/>
  <c r="AC3904" i="12"/>
  <c r="AD3904" i="12" s="1"/>
  <c r="AC3400" i="12"/>
  <c r="AD3400" i="12" s="1"/>
  <c r="AC3044" i="12"/>
  <c r="AD3044" i="12" s="1"/>
  <c r="AE3572" i="12"/>
  <c r="AG3572" i="12"/>
  <c r="AG1765" i="12"/>
  <c r="AE1765" i="12"/>
  <c r="AG1347" i="12"/>
  <c r="AE1347" i="12"/>
  <c r="AG1458" i="12"/>
  <c r="AE1458" i="12"/>
  <c r="AG1037" i="12"/>
  <c r="AE1037" i="12"/>
  <c r="AC3707" i="12"/>
  <c r="AD3707" i="12" s="1"/>
  <c r="AC3614" i="12"/>
  <c r="AD3614" i="12" s="1"/>
  <c r="AG278" i="12"/>
  <c r="AE278" i="12"/>
  <c r="AE3388" i="12"/>
  <c r="AG3388" i="12"/>
  <c r="AE2812" i="12"/>
  <c r="AG2812" i="12"/>
  <c r="AE2713" i="12"/>
  <c r="AG2713" i="12"/>
  <c r="AE2548" i="12"/>
  <c r="AG2548" i="12"/>
  <c r="AE2492" i="12"/>
  <c r="AG2492" i="12"/>
  <c r="AE2116" i="12"/>
  <c r="AG2116" i="12"/>
  <c r="AG1945" i="12"/>
  <c r="AE1945" i="12"/>
  <c r="AG504" i="12"/>
  <c r="AE504" i="12"/>
  <c r="AE522" i="12"/>
  <c r="AG522" i="12"/>
  <c r="AC3863" i="12"/>
  <c r="AD3863" i="12" s="1"/>
  <c r="AC3564" i="12"/>
  <c r="AD3564" i="12" s="1"/>
  <c r="AC3225" i="12"/>
  <c r="AD3225" i="12" s="1"/>
  <c r="AE310" i="12"/>
  <c r="AG310" i="12"/>
  <c r="AG3730" i="12"/>
  <c r="AE3730" i="12"/>
  <c r="AG3371" i="12"/>
  <c r="AE3371" i="12"/>
  <c r="AE3050" i="12"/>
  <c r="AG3050" i="12"/>
  <c r="AG2551" i="12"/>
  <c r="AE2551" i="12"/>
  <c r="AE2076" i="12"/>
  <c r="AG2076" i="12"/>
  <c r="AE1829" i="12"/>
  <c r="AG1829" i="12"/>
  <c r="AG1882" i="12"/>
  <c r="AE1882" i="12"/>
  <c r="AG1819" i="12"/>
  <c r="AE1819" i="12"/>
  <c r="AG1624" i="12"/>
  <c r="AE1624" i="12"/>
  <c r="AE1052" i="12"/>
  <c r="AG1052" i="12"/>
  <c r="AG1192" i="12"/>
  <c r="AE1192" i="12"/>
  <c r="AG1021" i="12"/>
  <c r="AE1021" i="12"/>
  <c r="AG566" i="12"/>
  <c r="AE566" i="12"/>
  <c r="AE3916" i="12"/>
  <c r="AG3916" i="12"/>
  <c r="AE3363" i="12"/>
  <c r="AG3363" i="12"/>
  <c r="AG3537" i="12"/>
  <c r="AE3537" i="12"/>
  <c r="AE3325" i="12"/>
  <c r="AG3325" i="12"/>
  <c r="AG2502" i="12"/>
  <c r="AE2502" i="12"/>
  <c r="AG2223" i="12"/>
  <c r="AE2223" i="12"/>
  <c r="AG2138" i="12"/>
  <c r="AE2138" i="12"/>
  <c r="AG1877" i="12"/>
  <c r="AE1877" i="12"/>
  <c r="AG1528" i="12"/>
  <c r="AE1528" i="12"/>
  <c r="AE1068" i="12"/>
  <c r="AG1068" i="12"/>
  <c r="AG739" i="12"/>
  <c r="AE739" i="12"/>
  <c r="AE610" i="12"/>
  <c r="AG610" i="12"/>
  <c r="AE537" i="12"/>
  <c r="AG537" i="12"/>
  <c r="AE415" i="12"/>
  <c r="AG415" i="12"/>
  <c r="AC3861" i="12"/>
  <c r="AD3861" i="12" s="1"/>
  <c r="AC3443" i="12"/>
  <c r="AD3443" i="12" s="1"/>
  <c r="AG325" i="12"/>
  <c r="AE325" i="12"/>
  <c r="AE3069" i="12"/>
  <c r="AG3069" i="12"/>
  <c r="AG2987" i="12"/>
  <c r="AE2987" i="12"/>
  <c r="AG2530" i="12"/>
  <c r="AE2530" i="12"/>
  <c r="AG2449" i="12"/>
  <c r="AE2449" i="12"/>
  <c r="AE2311" i="12"/>
  <c r="AG2311" i="12"/>
  <c r="AE2091" i="12"/>
  <c r="AG2091" i="12"/>
  <c r="AE1907" i="12"/>
  <c r="AG1907" i="12"/>
  <c r="AE1846" i="12"/>
  <c r="AG1846" i="12"/>
  <c r="AE1672" i="12"/>
  <c r="AG1672" i="12"/>
  <c r="AE1137" i="12"/>
  <c r="AG1137" i="12"/>
  <c r="AG766" i="12"/>
  <c r="AE766" i="12"/>
  <c r="AG943" i="12"/>
  <c r="AE943" i="12"/>
  <c r="AE927" i="12"/>
  <c r="AG927" i="12"/>
  <c r="AG671" i="12"/>
  <c r="AE671" i="12"/>
  <c r="AE403" i="12"/>
  <c r="AG403" i="12"/>
  <c r="AC3678" i="12"/>
  <c r="AD3678" i="12" s="1"/>
  <c r="AC3427" i="12"/>
  <c r="AD3427" i="12" s="1"/>
  <c r="AC3346" i="12"/>
  <c r="AD3346" i="12" s="1"/>
  <c r="AC3161" i="12"/>
  <c r="AD3161" i="12" s="1"/>
  <c r="AC2797" i="12"/>
  <c r="AD2797" i="12" s="1"/>
  <c r="AC2578" i="12"/>
  <c r="AD2578" i="12" s="1"/>
  <c r="AC2503" i="12"/>
  <c r="AD2503" i="12" s="1"/>
  <c r="AE3329" i="12"/>
  <c r="AG3329" i="12"/>
  <c r="AG3068" i="12"/>
  <c r="AE3068" i="12"/>
  <c r="AE2980" i="12"/>
  <c r="AG2980" i="12"/>
  <c r="AG2661" i="12"/>
  <c r="AE2661" i="12"/>
  <c r="AG2466" i="12"/>
  <c r="AE2466" i="12"/>
  <c r="AG2286" i="12"/>
  <c r="AE2286" i="12"/>
  <c r="AG1986" i="12"/>
  <c r="AE1986" i="12"/>
  <c r="AE1930" i="12"/>
  <c r="AG1930" i="12"/>
  <c r="AG1572" i="12"/>
  <c r="AE1572" i="12"/>
  <c r="AG1405" i="12"/>
  <c r="AE1405" i="12"/>
  <c r="AG1107" i="12"/>
  <c r="AE1107" i="12"/>
  <c r="AG526" i="12"/>
  <c r="AE526" i="12"/>
  <c r="AG789" i="12"/>
  <c r="AE789" i="12"/>
  <c r="AC3922" i="12"/>
  <c r="AD3922" i="12" s="1"/>
  <c r="AC3834" i="12"/>
  <c r="AD3834" i="12" s="1"/>
  <c r="AC3437" i="12"/>
  <c r="AD3437" i="12" s="1"/>
  <c r="AG2773" i="12"/>
  <c r="AE2773" i="12"/>
  <c r="AG2612" i="12"/>
  <c r="AE2612" i="12"/>
  <c r="AG2181" i="12"/>
  <c r="AE2181" i="12"/>
  <c r="AE1466" i="12"/>
  <c r="AG1466" i="12"/>
  <c r="AE1214" i="12"/>
  <c r="AG1214" i="12"/>
  <c r="AG1082" i="12"/>
  <c r="AE1082" i="12"/>
  <c r="AG1001" i="12"/>
  <c r="AE1001" i="12"/>
  <c r="AE702" i="12"/>
  <c r="AG702" i="12"/>
  <c r="AE350" i="12"/>
  <c r="AG350" i="12"/>
  <c r="AC3792" i="12"/>
  <c r="AD3792" i="12" s="1"/>
  <c r="AC3640" i="12"/>
  <c r="AD3640" i="12" s="1"/>
  <c r="AE3869" i="12"/>
  <c r="AG3869" i="12"/>
  <c r="AG3386" i="12"/>
  <c r="AE3386" i="12"/>
  <c r="AE3323" i="12"/>
  <c r="AG3323" i="12"/>
  <c r="AE2935" i="12"/>
  <c r="AG2935" i="12"/>
  <c r="AG1663" i="12"/>
  <c r="AE1663" i="12"/>
  <c r="AG1391" i="12"/>
  <c r="AE1391" i="12"/>
  <c r="AG843" i="12"/>
  <c r="AE843" i="12"/>
  <c r="AG587" i="12"/>
  <c r="AE587" i="12"/>
  <c r="AG231" i="12"/>
  <c r="AE231" i="12"/>
  <c r="AE3807" i="12"/>
  <c r="AG3807" i="12"/>
  <c r="AE3100" i="12"/>
  <c r="AG3100" i="12"/>
  <c r="AG1609" i="12"/>
  <c r="AE1609" i="12"/>
  <c r="AE1705" i="12"/>
  <c r="AG1705" i="12"/>
  <c r="AE1225" i="12"/>
  <c r="AG1225" i="12"/>
  <c r="AG536" i="12"/>
  <c r="AE536" i="12"/>
  <c r="AG363" i="12"/>
  <c r="AE363" i="12"/>
  <c r="AG375" i="12"/>
  <c r="AE375" i="12"/>
  <c r="AG457" i="12"/>
  <c r="AE457" i="12"/>
  <c r="AG3587" i="12"/>
  <c r="AE3587" i="12"/>
  <c r="AG2909" i="12"/>
  <c r="AE2909" i="12"/>
  <c r="AG2804" i="12"/>
  <c r="AE2804" i="12"/>
  <c r="AE2774" i="12"/>
  <c r="AG2774" i="12"/>
  <c r="AG2800" i="12"/>
  <c r="AE2800" i="12"/>
  <c r="AG2348" i="12"/>
  <c r="AE2348" i="12"/>
  <c r="AG2331" i="12"/>
  <c r="AE2331" i="12"/>
  <c r="AE2023" i="12"/>
  <c r="AG2023" i="12"/>
  <c r="AG2015" i="12"/>
  <c r="AE2015" i="12"/>
  <c r="AE1752" i="12"/>
  <c r="AG1752" i="12"/>
  <c r="AE1575" i="12"/>
  <c r="AG1575" i="12"/>
  <c r="AG1273" i="12"/>
  <c r="AE1273" i="12"/>
  <c r="AG1046" i="12"/>
  <c r="AE1046" i="12"/>
  <c r="AG1022" i="12"/>
  <c r="AE1022" i="12"/>
  <c r="AG709" i="12"/>
  <c r="AE709" i="12"/>
  <c r="AG647" i="12"/>
  <c r="AE647" i="12"/>
  <c r="AE312" i="12"/>
  <c r="AG312" i="12"/>
  <c r="AG3245" i="12"/>
  <c r="AE3245" i="12"/>
  <c r="AE3054" i="12"/>
  <c r="AG3054" i="12"/>
  <c r="AG2965" i="12"/>
  <c r="AE2965" i="12"/>
  <c r="AE2646" i="12"/>
  <c r="AG2646" i="12"/>
  <c r="AE2414" i="12"/>
  <c r="AG2414" i="12"/>
  <c r="AG2275" i="12"/>
  <c r="AE2275" i="12"/>
  <c r="AG2156" i="12"/>
  <c r="AE2156" i="12"/>
  <c r="AG1786" i="12"/>
  <c r="AE1786" i="12"/>
  <c r="AG1770" i="12"/>
  <c r="AE1770" i="12"/>
  <c r="AG1430" i="12"/>
  <c r="AE1430" i="12"/>
  <c r="AG1238" i="12"/>
  <c r="AE1238" i="12"/>
  <c r="AG1112" i="12"/>
  <c r="AE1112" i="12"/>
  <c r="AG1027" i="12"/>
  <c r="AE1027" i="12"/>
  <c r="AE645" i="12"/>
  <c r="AG645" i="12"/>
  <c r="AE696" i="12"/>
  <c r="AG696" i="12"/>
  <c r="AG664" i="12"/>
  <c r="AE664" i="12"/>
  <c r="AC3656" i="12"/>
  <c r="AD3656" i="12" s="1"/>
  <c r="AC3495" i="12"/>
  <c r="AD3495" i="12" s="1"/>
  <c r="AG3727" i="12"/>
  <c r="AE3727" i="12"/>
  <c r="AE3362" i="12"/>
  <c r="AG3362" i="12"/>
  <c r="AG3290" i="12"/>
  <c r="AE3290" i="12"/>
  <c r="AG3101" i="12"/>
  <c r="AE3101" i="12"/>
  <c r="AE1722" i="12"/>
  <c r="AG1722" i="12"/>
  <c r="AG1648" i="12"/>
  <c r="AE1648" i="12"/>
  <c r="AG1748" i="12"/>
  <c r="AE1748" i="12"/>
  <c r="AG1132" i="12"/>
  <c r="AE1132" i="12"/>
  <c r="AG743" i="12"/>
  <c r="AE743" i="12"/>
  <c r="AG489" i="12"/>
  <c r="AE489" i="12"/>
  <c r="AE253" i="12"/>
  <c r="AG253" i="12"/>
  <c r="AG3304" i="12"/>
  <c r="AE3304" i="12"/>
  <c r="AG2532" i="12"/>
  <c r="AE2532" i="12"/>
  <c r="AG2432" i="12"/>
  <c r="AE2432" i="12"/>
  <c r="AE2252" i="12"/>
  <c r="AG2252" i="12"/>
  <c r="AG2219" i="12"/>
  <c r="AE2219" i="12"/>
  <c r="AE1757" i="12"/>
  <c r="AG1757" i="12"/>
  <c r="AE1252" i="12"/>
  <c r="AG1252" i="12"/>
  <c r="AE1131" i="12"/>
  <c r="AG1131" i="12"/>
  <c r="AE529" i="12"/>
  <c r="AG529" i="12"/>
  <c r="AG3122" i="12"/>
  <c r="AE3122" i="12"/>
  <c r="AG3075" i="12"/>
  <c r="AE3075" i="12"/>
  <c r="AG2136" i="12"/>
  <c r="AE2136" i="12"/>
  <c r="AG1990" i="12"/>
  <c r="AE1990" i="12"/>
  <c r="AE1359" i="12"/>
  <c r="AG1359" i="12"/>
  <c r="AE1179" i="12"/>
  <c r="AG1179" i="12"/>
  <c r="AG553" i="12"/>
  <c r="AE553" i="12"/>
  <c r="AE615" i="12"/>
  <c r="AG615" i="12"/>
  <c r="AE275" i="12"/>
  <c r="AG275" i="12"/>
  <c r="AC3864" i="12"/>
  <c r="AD3864" i="12" s="1"/>
  <c r="AC3383" i="12"/>
  <c r="AD3383" i="12" s="1"/>
  <c r="AC3343" i="12"/>
  <c r="AD3343" i="12" s="1"/>
  <c r="AC3049" i="12"/>
  <c r="AD3049" i="12" s="1"/>
  <c r="AC2759" i="12"/>
  <c r="AD2759" i="12" s="1"/>
  <c r="AC2422" i="12"/>
  <c r="AD2422" i="12" s="1"/>
  <c r="AC2173" i="12"/>
  <c r="AD2173" i="12" s="1"/>
  <c r="AE3582" i="12"/>
  <c r="AG3582" i="12"/>
  <c r="AE2522" i="12"/>
  <c r="AG2522" i="12"/>
  <c r="AG2339" i="12"/>
  <c r="AE2339" i="12"/>
  <c r="AE1850" i="12"/>
  <c r="AG1850" i="12"/>
  <c r="AG1555" i="12"/>
  <c r="AE1555" i="12"/>
  <c r="AE259" i="12"/>
  <c r="AG259" i="12"/>
  <c r="AG281" i="12"/>
  <c r="AE281" i="12"/>
  <c r="AG239" i="12"/>
  <c r="AE239" i="12"/>
  <c r="AE3151" i="12"/>
  <c r="AG3151" i="12"/>
  <c r="AE1040" i="12"/>
  <c r="AG1040" i="12"/>
  <c r="AG1697" i="12"/>
  <c r="AE1697" i="12"/>
  <c r="AC3774" i="12"/>
  <c r="AD3774" i="12" s="1"/>
  <c r="AC3139" i="12"/>
  <c r="AD3139" i="12" s="1"/>
  <c r="AE3328" i="12"/>
  <c r="AG3328" i="12"/>
  <c r="AG2914" i="12"/>
  <c r="AE2914" i="12"/>
  <c r="AG1963" i="12"/>
  <c r="AE1963" i="12"/>
  <c r="AG1826" i="12"/>
  <c r="AE1826" i="12"/>
  <c r="AE675" i="12"/>
  <c r="AG675" i="12"/>
  <c r="AG902" i="12"/>
  <c r="AE902" i="12"/>
  <c r="AC3898" i="12"/>
  <c r="AD3898" i="12" s="1"/>
  <c r="AC3688" i="12"/>
  <c r="AD3688" i="12" s="1"/>
  <c r="AC3488" i="12"/>
  <c r="AD3488" i="12" s="1"/>
  <c r="AC3403" i="12"/>
  <c r="AD3403" i="12" s="1"/>
  <c r="AC3089" i="12"/>
  <c r="AD3089" i="12" s="1"/>
  <c r="AC3741" i="12"/>
  <c r="AD3741" i="12" s="1"/>
  <c r="AC3465" i="12"/>
  <c r="AD3465" i="12" s="1"/>
  <c r="AC3321" i="12"/>
  <c r="AD3321" i="12" s="1"/>
  <c r="AC2975" i="12"/>
  <c r="AD2975" i="12" s="1"/>
  <c r="AC3906" i="12"/>
  <c r="AD3906" i="12" s="1"/>
  <c r="AC3563" i="12"/>
  <c r="AD3563" i="12" s="1"/>
  <c r="AC3442" i="12"/>
  <c r="AD3442" i="12" s="1"/>
  <c r="AC3695" i="12"/>
  <c r="AD3695" i="12" s="1"/>
  <c r="AC3551" i="12"/>
  <c r="AD3551" i="12" s="1"/>
  <c r="AC3237" i="12"/>
  <c r="AD3237" i="12" s="1"/>
  <c r="AC3700" i="12"/>
  <c r="AD3700" i="12" s="1"/>
  <c r="AC3515" i="12"/>
  <c r="AD3515" i="12" s="1"/>
  <c r="AC3735" i="12"/>
  <c r="AD3735" i="12" s="1"/>
  <c r="AC3549" i="12"/>
  <c r="AD3549" i="12" s="1"/>
  <c r="AC3319" i="12"/>
  <c r="AD3319" i="12" s="1"/>
  <c r="AC2931" i="12"/>
  <c r="AD2931" i="12" s="1"/>
  <c r="AC2789" i="12"/>
  <c r="AD2789" i="12" s="1"/>
  <c r="AC2475" i="12"/>
  <c r="AD2475" i="12" s="1"/>
  <c r="AC2394" i="12"/>
  <c r="AD2394" i="12" s="1"/>
  <c r="AC3710" i="12"/>
  <c r="AD3710" i="12" s="1"/>
  <c r="AC3539" i="12"/>
  <c r="AD3539" i="12" s="1"/>
  <c r="AC3330" i="12"/>
  <c r="AD3330" i="12" s="1"/>
  <c r="AC3622" i="12"/>
  <c r="AD3622" i="12" s="1"/>
  <c r="AC3460" i="12"/>
  <c r="AD3460" i="12" s="1"/>
  <c r="AC3886" i="12"/>
  <c r="AD3886" i="12" s="1"/>
  <c r="AC3848" i="12"/>
  <c r="AD3848" i="12" s="1"/>
  <c r="AC3468" i="12"/>
  <c r="AD3468" i="12" s="1"/>
  <c r="AC3206" i="12"/>
  <c r="AD3206" i="12" s="1"/>
  <c r="AC3157" i="12"/>
  <c r="AD3157" i="12" s="1"/>
  <c r="AC2652" i="12"/>
  <c r="AD2652" i="12" s="1"/>
  <c r="AC2623" i="12"/>
  <c r="AD2623" i="12" s="1"/>
  <c r="AC2217" i="12"/>
  <c r="AD2217" i="12" s="1"/>
  <c r="AG204" i="12"/>
  <c r="AE204" i="12"/>
  <c r="AE359" i="12"/>
  <c r="AG359" i="12"/>
  <c r="AE198" i="12"/>
  <c r="AG198" i="12"/>
  <c r="AG528" i="12"/>
  <c r="AE528" i="12"/>
  <c r="AG467" i="12"/>
  <c r="AE467" i="12"/>
  <c r="AE967" i="12"/>
  <c r="AG967" i="12"/>
  <c r="AG3017" i="12"/>
  <c r="AE3017" i="12"/>
  <c r="AG1699" i="12"/>
  <c r="AE1699" i="12"/>
  <c r="AE3628" i="12"/>
  <c r="AG3628" i="12"/>
  <c r="AC3822" i="12"/>
  <c r="AD3822" i="12" s="1"/>
  <c r="AC3428" i="12"/>
  <c r="AD3428" i="12" s="1"/>
  <c r="AC3258" i="12"/>
  <c r="AD3258" i="12" s="1"/>
  <c r="AC3027" i="12"/>
  <c r="AD3027" i="12" s="1"/>
  <c r="AE3668" i="12"/>
  <c r="AG3668" i="12"/>
  <c r="AE3256" i="12"/>
  <c r="AG3256" i="12"/>
  <c r="AG2732" i="12"/>
  <c r="AE2732" i="12"/>
  <c r="AE2153" i="12"/>
  <c r="AG2153" i="12"/>
  <c r="AE2005" i="12"/>
  <c r="AG2005" i="12"/>
  <c r="AE1693" i="12"/>
  <c r="AG1693" i="12"/>
  <c r="AE1341" i="12"/>
  <c r="AG1341" i="12"/>
  <c r="AG670" i="12"/>
  <c r="AE670" i="12"/>
  <c r="AC3756" i="12"/>
  <c r="AD3756" i="12" s="1"/>
  <c r="AC3509" i="12"/>
  <c r="AD3509" i="12" s="1"/>
  <c r="AC3226" i="12"/>
  <c r="AD3226" i="12" s="1"/>
  <c r="AC3003" i="12"/>
  <c r="AD3003" i="12" s="1"/>
  <c r="AC3894" i="12"/>
  <c r="AD3894" i="12" s="1"/>
  <c r="AC3598" i="12"/>
  <c r="AD3598" i="12" s="1"/>
  <c r="AC3326" i="12"/>
  <c r="AD3326" i="12" s="1"/>
  <c r="AE3198" i="12"/>
  <c r="AG3198" i="12"/>
  <c r="AE2751" i="12"/>
  <c r="AG2751" i="12"/>
  <c r="AE1567" i="12"/>
  <c r="AG1567" i="12"/>
  <c r="AE1304" i="12"/>
  <c r="AG1304" i="12"/>
  <c r="AG631" i="12"/>
  <c r="AE631" i="12"/>
  <c r="AE653" i="12"/>
  <c r="AG653" i="12"/>
  <c r="AG452" i="12"/>
  <c r="AE452" i="12"/>
  <c r="AG483" i="12"/>
  <c r="AE483" i="12"/>
  <c r="AC3831" i="12"/>
  <c r="AD3831" i="12" s="1"/>
  <c r="AC3605" i="12"/>
  <c r="AD3605" i="12" s="1"/>
  <c r="AC3277" i="12"/>
  <c r="AD3277" i="12" s="1"/>
  <c r="AC3909" i="12"/>
  <c r="AD3909" i="12" s="1"/>
  <c r="AC3773" i="12"/>
  <c r="AD3773" i="12" s="1"/>
  <c r="AC3528" i="12"/>
  <c r="AD3528" i="12" s="1"/>
  <c r="AC3925" i="12"/>
  <c r="AD3925" i="12" s="1"/>
  <c r="AC3519" i="12"/>
  <c r="AD3519" i="12" s="1"/>
  <c r="AC3190" i="12"/>
  <c r="AD3190" i="12" s="1"/>
  <c r="AC3174" i="12"/>
  <c r="AD3174" i="12" s="1"/>
  <c r="AC2726" i="12"/>
  <c r="AD2726" i="12" s="1"/>
  <c r="AC2474" i="12"/>
  <c r="AD2474" i="12" s="1"/>
  <c r="AC2358" i="12"/>
  <c r="AD2358" i="12" s="1"/>
  <c r="AC3663" i="12"/>
  <c r="AD3663" i="12" s="1"/>
  <c r="AC3583" i="12"/>
  <c r="AD3583" i="12" s="1"/>
  <c r="AC3235" i="12"/>
  <c r="AD3235" i="12" s="1"/>
  <c r="AE3664" i="12"/>
  <c r="AG3664" i="12"/>
  <c r="AG2825" i="12"/>
  <c r="AE2825" i="12"/>
  <c r="AE2743" i="12"/>
  <c r="AG2743" i="12"/>
  <c r="AG2596" i="12"/>
  <c r="AE2596" i="12"/>
  <c r="AG2084" i="12"/>
  <c r="AE2084" i="12"/>
  <c r="AE1861" i="12"/>
  <c r="AG1861" i="12"/>
  <c r="AE1662" i="12"/>
  <c r="AG1662" i="12"/>
  <c r="AE1434" i="12"/>
  <c r="AG1434" i="12"/>
  <c r="AE1159" i="12"/>
  <c r="AG1159" i="12"/>
  <c r="AG829" i="12"/>
  <c r="AE829" i="12"/>
  <c r="AC3825" i="12"/>
  <c r="AD3825" i="12" s="1"/>
  <c r="AC3455" i="12"/>
  <c r="AD3455" i="12" s="1"/>
  <c r="AE3399" i="12"/>
  <c r="AG3399" i="12"/>
  <c r="AE2465" i="12"/>
  <c r="AG2465" i="12"/>
  <c r="AE1791" i="12"/>
  <c r="AG1791" i="12"/>
  <c r="AE1174" i="12"/>
  <c r="AG1174" i="12"/>
  <c r="AG960" i="12"/>
  <c r="AE960" i="12"/>
  <c r="AG665" i="12"/>
  <c r="AE665" i="12"/>
  <c r="AE351" i="12"/>
  <c r="AG351" i="12"/>
  <c r="AE2707" i="12"/>
  <c r="AG2707" i="12"/>
  <c r="AG2567" i="12"/>
  <c r="AE2567" i="12"/>
  <c r="AE2328" i="12"/>
  <c r="AG2328" i="12"/>
  <c r="AG1716" i="12"/>
  <c r="AE1716" i="12"/>
  <c r="AE1544" i="12"/>
  <c r="AG1544" i="12"/>
  <c r="AG1357" i="12"/>
  <c r="AE1357" i="12"/>
  <c r="AE1050" i="12"/>
  <c r="AG1050" i="12"/>
  <c r="AG287" i="12"/>
  <c r="AE287" i="12"/>
  <c r="AC3752" i="12"/>
  <c r="AD3752" i="12" s="1"/>
  <c r="AE187" i="12"/>
  <c r="AG187" i="12"/>
  <c r="AE3110" i="12"/>
  <c r="AG3110" i="12"/>
  <c r="AE3056" i="12"/>
  <c r="AG3056" i="12"/>
  <c r="AE2424" i="12"/>
  <c r="AG2424" i="12"/>
  <c r="AE2264" i="12"/>
  <c r="AG2264" i="12"/>
  <c r="AE1862" i="12"/>
  <c r="AG1862" i="12"/>
  <c r="AE1453" i="12"/>
  <c r="AG1453" i="12"/>
  <c r="AE1317" i="12"/>
  <c r="AG1317" i="12"/>
  <c r="AE953" i="12"/>
  <c r="AG953" i="12"/>
  <c r="AG909" i="12"/>
  <c r="AE909" i="12"/>
  <c r="AE3830" i="12"/>
  <c r="AG3830" i="12"/>
  <c r="AE2106" i="12"/>
  <c r="AG2106" i="12"/>
  <c r="AE1968" i="12"/>
  <c r="AG1968" i="12"/>
  <c r="AG1822" i="12"/>
  <c r="AE1822" i="12"/>
  <c r="AE1392" i="12"/>
  <c r="AG1392" i="12"/>
  <c r="AG691" i="12"/>
  <c r="AE691" i="12"/>
  <c r="AE3456" i="12"/>
  <c r="AG3456" i="12"/>
  <c r="AG3357" i="12"/>
  <c r="AE3357" i="12"/>
  <c r="AE3118" i="12"/>
  <c r="AG3118" i="12"/>
  <c r="AE2882" i="12"/>
  <c r="AG2882" i="12"/>
  <c r="AG2450" i="12"/>
  <c r="AE2450" i="12"/>
  <c r="AE2162" i="12"/>
  <c r="AG2162" i="12"/>
  <c r="AE1832" i="12"/>
  <c r="AG1832" i="12"/>
  <c r="AE1506" i="12"/>
  <c r="AG1506" i="12"/>
  <c r="AE1026" i="12"/>
  <c r="AG1026" i="12"/>
  <c r="AE914" i="12"/>
  <c r="AG914" i="12"/>
  <c r="AE599" i="12"/>
  <c r="AG599" i="12"/>
  <c r="AC3679" i="12"/>
  <c r="AD3679" i="12" s="1"/>
  <c r="AC3408" i="12"/>
  <c r="AD3408" i="12" s="1"/>
  <c r="AC3234" i="12"/>
  <c r="AD3234" i="12" s="1"/>
  <c r="AC2913" i="12"/>
  <c r="AD2913" i="12" s="1"/>
  <c r="AC2687" i="12"/>
  <c r="AD2687" i="12" s="1"/>
  <c r="AC2462" i="12"/>
  <c r="AD2462" i="12" s="1"/>
  <c r="AC2262" i="12"/>
  <c r="AD2262" i="12" s="1"/>
  <c r="AG3609" i="12"/>
  <c r="AE3609" i="12"/>
  <c r="AG3028" i="12"/>
  <c r="AE3028" i="12"/>
  <c r="AE2640" i="12"/>
  <c r="AG2640" i="12"/>
  <c r="AG2345" i="12"/>
  <c r="AE2345" i="12"/>
  <c r="AG2096" i="12"/>
  <c r="AE2096" i="12"/>
  <c r="AE2104" i="12"/>
  <c r="AG2104" i="12"/>
  <c r="AE1518" i="12"/>
  <c r="AG1518" i="12"/>
  <c r="AE1685" i="12"/>
  <c r="AG1685" i="12"/>
  <c r="AE828" i="12"/>
  <c r="AG828" i="12"/>
  <c r="AG611" i="12"/>
  <c r="AE611" i="12"/>
  <c r="AE2733" i="12"/>
  <c r="AG2733" i="12"/>
  <c r="AG2806" i="12"/>
  <c r="AE2806" i="12"/>
  <c r="AC3643" i="12"/>
  <c r="AD3643" i="12" s="1"/>
  <c r="AE3262" i="12"/>
  <c r="AG3262" i="12"/>
  <c r="AC3559" i="12"/>
  <c r="AD3559" i="12" s="1"/>
  <c r="AG3090" i="12"/>
  <c r="AE3090" i="12"/>
  <c r="AG2114" i="12"/>
  <c r="AE2114" i="12"/>
  <c r="AE297" i="12"/>
  <c r="AG297" i="12"/>
  <c r="AC3793" i="12"/>
  <c r="AD3793" i="12" s="1"/>
  <c r="AC3301" i="12"/>
  <c r="AD3301" i="12" s="1"/>
  <c r="AE3507" i="12"/>
  <c r="AG3507" i="12"/>
  <c r="AE2890" i="12"/>
  <c r="AG2890" i="12"/>
  <c r="AG2900" i="12"/>
  <c r="AE2900" i="12"/>
  <c r="AE1529" i="12"/>
  <c r="AG1529" i="12"/>
  <c r="AC3821" i="12"/>
  <c r="AD3821" i="12" s="1"/>
  <c r="AC3186" i="12"/>
  <c r="AD3186" i="12" s="1"/>
  <c r="AG3231" i="12"/>
  <c r="AE3231" i="12"/>
  <c r="AG3154" i="12"/>
  <c r="AE3154" i="12"/>
  <c r="AG2670" i="12"/>
  <c r="AE2670" i="12"/>
  <c r="AG2529" i="12"/>
  <c r="AE2529" i="12"/>
  <c r="AE2396" i="12"/>
  <c r="AG2396" i="12"/>
  <c r="AE2371" i="12"/>
  <c r="AG2371" i="12"/>
  <c r="AE1816" i="12"/>
  <c r="AG1816" i="12"/>
  <c r="AG1659" i="12"/>
  <c r="AE1659" i="12"/>
  <c r="AE1264" i="12"/>
  <c r="AG1264" i="12"/>
  <c r="AG1163" i="12"/>
  <c r="AE1163" i="12"/>
  <c r="AG1349" i="12"/>
  <c r="AE1349" i="12"/>
  <c r="AE874" i="12"/>
  <c r="AG874" i="12"/>
  <c r="AG827" i="12"/>
  <c r="AE827" i="12"/>
  <c r="AE497" i="12"/>
  <c r="AG497" i="12"/>
  <c r="AG495" i="12"/>
  <c r="AE495" i="12"/>
  <c r="AC3934" i="12"/>
  <c r="AD3934" i="12" s="1"/>
  <c r="AC3694" i="12"/>
  <c r="AD3694" i="12" s="1"/>
  <c r="AC3497" i="12"/>
  <c r="AD3497" i="12" s="1"/>
  <c r="AC3215" i="12"/>
  <c r="AD3215" i="12" s="1"/>
  <c r="AE3298" i="12"/>
  <c r="AG3298" i="12"/>
  <c r="AE2933" i="12"/>
  <c r="AG2933" i="12"/>
  <c r="AG2830" i="12"/>
  <c r="AE2830" i="12"/>
  <c r="AG2711" i="12"/>
  <c r="AE2711" i="12"/>
  <c r="AG1831" i="12"/>
  <c r="AE1831" i="12"/>
  <c r="AE1519" i="12"/>
  <c r="AG1519" i="12"/>
  <c r="AG733" i="12"/>
  <c r="AE733" i="12"/>
  <c r="AE703" i="12"/>
  <c r="AG703" i="12"/>
  <c r="AG3367" i="12"/>
  <c r="AE3367" i="12"/>
  <c r="AE2832" i="12"/>
  <c r="AG2832" i="12"/>
  <c r="AE1812" i="12"/>
  <c r="AG1812" i="12"/>
  <c r="AG1898" i="12"/>
  <c r="AE1898" i="12"/>
  <c r="AE863" i="12"/>
  <c r="AG863" i="12"/>
  <c r="AG625" i="12"/>
  <c r="AE625" i="12"/>
  <c r="AC3897" i="12"/>
  <c r="AD3897" i="12" s="1"/>
  <c r="AC3714" i="12"/>
  <c r="AD3714" i="12" s="1"/>
  <c r="AC3529" i="12"/>
  <c r="AD3529" i="12" s="1"/>
  <c r="AE3891" i="12"/>
  <c r="AG3891" i="12"/>
  <c r="AE3431" i="12"/>
  <c r="AG3431" i="12"/>
  <c r="AE3094" i="12"/>
  <c r="AG3094" i="12"/>
  <c r="AG2700" i="12"/>
  <c r="AE2700" i="12"/>
  <c r="AG2742" i="12"/>
  <c r="AE2742" i="12"/>
  <c r="AG2176" i="12"/>
  <c r="AE2176" i="12"/>
  <c r="AE1885" i="12"/>
  <c r="AG1885" i="12"/>
  <c r="AE1445" i="12"/>
  <c r="AG1445" i="12"/>
  <c r="AE1415" i="12"/>
  <c r="AG1415" i="12"/>
  <c r="AG271" i="12"/>
  <c r="AE271" i="12"/>
  <c r="AC3818" i="12"/>
  <c r="AD3818" i="12" s="1"/>
  <c r="AC3510" i="12"/>
  <c r="AD3510" i="12" s="1"/>
  <c r="AC3333" i="12"/>
  <c r="AD3333" i="12" s="1"/>
  <c r="AC3148" i="12"/>
  <c r="AD3148" i="12" s="1"/>
  <c r="AC2745" i="12"/>
  <c r="AD2745" i="12" s="1"/>
  <c r="AC2367" i="12"/>
  <c r="AD2367" i="12" s="1"/>
  <c r="AC2186" i="12"/>
  <c r="AD2186" i="12" s="1"/>
  <c r="AE3047" i="12"/>
  <c r="AG3047" i="12"/>
  <c r="AG2419" i="12"/>
  <c r="AE2419" i="12"/>
  <c r="AE1855" i="12"/>
  <c r="AG1855" i="12"/>
  <c r="AG1374" i="12"/>
  <c r="AE1374" i="12"/>
  <c r="AE1476" i="12"/>
  <c r="AG1476" i="12"/>
  <c r="AG1312" i="12"/>
  <c r="AE1312" i="12"/>
  <c r="AG1127" i="12"/>
  <c r="AE1127" i="12"/>
  <c r="AE558" i="12"/>
  <c r="AG558" i="12"/>
  <c r="AG387" i="12"/>
  <c r="AE387" i="12"/>
  <c r="AC3691" i="12"/>
  <c r="AD3691" i="12" s="1"/>
  <c r="AC3436" i="12"/>
  <c r="AD3436" i="12" s="1"/>
  <c r="AC3268" i="12"/>
  <c r="AD3268" i="12" s="1"/>
  <c r="AE450" i="12"/>
  <c r="AG450" i="12"/>
  <c r="AG3915" i="12"/>
  <c r="AE3915" i="12"/>
  <c r="AG3446" i="12"/>
  <c r="AE3446" i="12"/>
  <c r="AE3209" i="12"/>
  <c r="AG3209" i="12"/>
  <c r="AG2595" i="12"/>
  <c r="AE2595" i="12"/>
  <c r="AG2038" i="12"/>
  <c r="AE2038" i="12"/>
  <c r="AG1379" i="12"/>
  <c r="AE1379" i="12"/>
  <c r="AG1313" i="12"/>
  <c r="AE1313" i="12"/>
  <c r="AE1034" i="12"/>
  <c r="AG1034" i="12"/>
  <c r="AE1155" i="12"/>
  <c r="AG1155" i="12"/>
  <c r="AG1016" i="12"/>
  <c r="AE1016" i="12"/>
  <c r="AE568" i="12"/>
  <c r="AG568" i="12"/>
  <c r="AC3787" i="12"/>
  <c r="AD3787" i="12" s="1"/>
  <c r="AC3550" i="12"/>
  <c r="AD3550" i="12" s="1"/>
  <c r="AG3654" i="12"/>
  <c r="AE3654" i="12"/>
  <c r="AG3169" i="12"/>
  <c r="AE3169" i="12"/>
  <c r="AE2940" i="12"/>
  <c r="AG2940" i="12"/>
  <c r="AG2748" i="12"/>
  <c r="AE2748" i="12"/>
  <c r="AE2513" i="12"/>
  <c r="AG2513" i="12"/>
  <c r="AE2351" i="12"/>
  <c r="AG2351" i="12"/>
  <c r="AE2228" i="12"/>
  <c r="AG2228" i="12"/>
  <c r="AE2159" i="12"/>
  <c r="AG2159" i="12"/>
  <c r="AE1901" i="12"/>
  <c r="AG1901" i="12"/>
  <c r="AG1677" i="12"/>
  <c r="AE1677" i="12"/>
  <c r="AE1589" i="12"/>
  <c r="AG1589" i="12"/>
  <c r="AG1328" i="12"/>
  <c r="AE1328" i="12"/>
  <c r="AG1072" i="12"/>
  <c r="AE1072" i="12"/>
  <c r="AG985" i="12"/>
  <c r="AE985" i="12"/>
  <c r="AG661" i="12"/>
  <c r="AE661" i="12"/>
  <c r="AG765" i="12"/>
  <c r="AE765" i="12"/>
  <c r="AG316" i="12"/>
  <c r="AE316" i="12"/>
  <c r="AG2990" i="12"/>
  <c r="AE2990" i="12"/>
  <c r="AE2580" i="12"/>
  <c r="AG2580" i="12"/>
  <c r="AE2082" i="12"/>
  <c r="AG2082" i="12"/>
  <c r="AE1975" i="12"/>
  <c r="AG1975" i="12"/>
  <c r="AE1839" i="12"/>
  <c r="AG1839" i="12"/>
  <c r="AG1546" i="12"/>
  <c r="AE1546" i="12"/>
  <c r="AG1606" i="12"/>
  <c r="AE1606" i="12"/>
  <c r="AE1296" i="12"/>
  <c r="AG1296" i="12"/>
  <c r="AG1220" i="12"/>
  <c r="AE1220" i="12"/>
  <c r="AG1212" i="12"/>
  <c r="AE1212" i="12"/>
  <c r="AG885" i="12"/>
  <c r="AE885" i="12"/>
  <c r="AG974" i="12"/>
  <c r="AE974" i="12"/>
  <c r="AG972" i="12"/>
  <c r="AE972" i="12"/>
  <c r="AG396" i="12"/>
  <c r="AE396" i="12"/>
  <c r="AG2315" i="12"/>
  <c r="AE2315" i="12"/>
  <c r="AG2130" i="12"/>
  <c r="AE2130" i="12"/>
  <c r="AE1491" i="12"/>
  <c r="AG1491" i="12"/>
  <c r="AG1504" i="12"/>
  <c r="AE1504" i="12"/>
  <c r="AG1331" i="12"/>
  <c r="AE1331" i="12"/>
  <c r="AE1591" i="12"/>
  <c r="AG1591" i="12"/>
  <c r="AG1223" i="12"/>
  <c r="AE1223" i="12"/>
  <c r="AE1051" i="12"/>
  <c r="AG1051" i="12"/>
  <c r="AE462" i="12"/>
  <c r="AG462" i="12"/>
  <c r="AE3195" i="12"/>
  <c r="AG3195" i="12"/>
  <c r="AE2848" i="12"/>
  <c r="AG2848" i="12"/>
  <c r="AG2599" i="12"/>
  <c r="AE2599" i="12"/>
  <c r="AG2260" i="12"/>
  <c r="AE2260" i="12"/>
  <c r="AG1759" i="12"/>
  <c r="AE1759" i="12"/>
  <c r="AG1490" i="12"/>
  <c r="AE1490" i="12"/>
  <c r="AG1487" i="12"/>
  <c r="AE1487" i="12"/>
  <c r="AG851" i="12"/>
  <c r="AE851" i="12"/>
  <c r="AC3820" i="12"/>
  <c r="AD3820" i="12" s="1"/>
  <c r="AG3770" i="12"/>
  <c r="AE3770" i="12"/>
  <c r="AG3150" i="12"/>
  <c r="AE3150" i="12"/>
  <c r="AE2906" i="12"/>
  <c r="AG2906" i="12"/>
  <c r="AE2486" i="12"/>
  <c r="AG2486" i="12"/>
  <c r="AG2279" i="12"/>
  <c r="AE2279" i="12"/>
  <c r="AE1795" i="12"/>
  <c r="AG1795" i="12"/>
  <c r="AE1938" i="12"/>
  <c r="AG1938" i="12"/>
  <c r="AG1702" i="12"/>
  <c r="AE1702" i="12"/>
  <c r="AE1515" i="12"/>
  <c r="AG1515" i="12"/>
  <c r="AE1345" i="12"/>
  <c r="AG1345" i="12"/>
  <c r="AG1062" i="12"/>
  <c r="AE1062" i="12"/>
  <c r="AG877" i="12"/>
  <c r="AE877" i="12"/>
  <c r="AE465" i="12"/>
  <c r="AG465" i="12"/>
  <c r="AG3419" i="12"/>
  <c r="AE3419" i="12"/>
  <c r="AG2957" i="12"/>
  <c r="AE2957" i="12"/>
  <c r="AG2978" i="12"/>
  <c r="AE2978" i="12"/>
  <c r="AE2654" i="12"/>
  <c r="AG2654" i="12"/>
  <c r="AE2376" i="12"/>
  <c r="AG2376" i="12"/>
  <c r="AG2002" i="12"/>
  <c r="AE2002" i="12"/>
  <c r="AE1989" i="12"/>
  <c r="AG1989" i="12"/>
  <c r="AG1879" i="12"/>
  <c r="AE1879" i="12"/>
  <c r="AE1290" i="12"/>
  <c r="AG1290" i="12"/>
  <c r="AE949" i="12"/>
  <c r="AG949" i="12"/>
  <c r="AE552" i="12"/>
  <c r="AG552" i="12"/>
  <c r="AG512" i="12"/>
  <c r="AE512" i="12"/>
  <c r="AG323" i="12"/>
  <c r="AE323" i="12"/>
  <c r="AE153" i="12"/>
  <c r="AG153" i="12"/>
  <c r="AE3703" i="12"/>
  <c r="AG3703" i="12"/>
  <c r="AG3377" i="12"/>
  <c r="AE3377" i="12"/>
  <c r="AE3128" i="12"/>
  <c r="AG3128" i="12"/>
  <c r="AE3021" i="12"/>
  <c r="AG3021" i="12"/>
  <c r="AG2664" i="12"/>
  <c r="AE2664" i="12"/>
  <c r="AG2554" i="12"/>
  <c r="AE2554" i="12"/>
  <c r="AE2359" i="12"/>
  <c r="AG2359" i="12"/>
  <c r="AG2049" i="12"/>
  <c r="AE2049" i="12"/>
  <c r="AE1884" i="12"/>
  <c r="AG1884" i="12"/>
  <c r="AE1537" i="12"/>
  <c r="AG1537" i="12"/>
  <c r="AG1255" i="12"/>
  <c r="AE1255" i="12"/>
  <c r="AG1041" i="12"/>
  <c r="AE1041" i="12"/>
  <c r="AG662" i="12"/>
  <c r="AE662" i="12"/>
  <c r="AG752" i="12"/>
  <c r="AE752" i="12"/>
  <c r="AE336" i="12"/>
  <c r="AG336" i="12"/>
  <c r="AC3749" i="12"/>
  <c r="AD3749" i="12" s="1"/>
  <c r="AC3634" i="12"/>
  <c r="AD3634" i="12" s="1"/>
  <c r="AC3202" i="12"/>
  <c r="AD3202" i="12" s="1"/>
  <c r="AC3057" i="12"/>
  <c r="AD3057" i="12" s="1"/>
  <c r="AC2686" i="12"/>
  <c r="AD2686" i="12" s="1"/>
  <c r="AC2390" i="12"/>
  <c r="AD2390" i="12" s="1"/>
  <c r="AC2226" i="12"/>
  <c r="AD2226" i="12" s="1"/>
  <c r="AG3704" i="12"/>
  <c r="AE3704" i="12"/>
  <c r="AG3558" i="12"/>
  <c r="AE3558" i="12"/>
  <c r="AG3196" i="12"/>
  <c r="AE3196" i="12"/>
  <c r="AG2958" i="12"/>
  <c r="AE2958" i="12"/>
  <c r="AE2415" i="12"/>
  <c r="AG2415" i="12"/>
  <c r="AE2249" i="12"/>
  <c r="AG2249" i="12"/>
  <c r="AG1918" i="12"/>
  <c r="AE1918" i="12"/>
  <c r="AE1952" i="12"/>
  <c r="AG1952" i="12"/>
  <c r="AG1645" i="12"/>
  <c r="AE1645" i="12"/>
  <c r="AG1492" i="12"/>
  <c r="AE1492" i="12"/>
  <c r="AE1130" i="12"/>
  <c r="AG1130" i="12"/>
  <c r="AG1267" i="12"/>
  <c r="AE1267" i="12"/>
  <c r="AG798" i="12"/>
  <c r="AE798" i="12"/>
  <c r="AE372" i="12"/>
  <c r="AG372" i="12"/>
  <c r="AG284" i="12"/>
  <c r="AE284" i="12"/>
  <c r="AE181" i="12"/>
  <c r="AG181" i="12"/>
  <c r="AG385" i="12"/>
  <c r="AE385" i="12"/>
  <c r="AG380" i="12"/>
  <c r="AE380" i="12"/>
  <c r="AG197" i="12"/>
  <c r="AE197" i="12"/>
  <c r="AE471" i="12"/>
  <c r="AG471" i="12"/>
  <c r="AE1974" i="12"/>
  <c r="AG1974" i="12"/>
  <c r="AG809" i="12"/>
  <c r="AE809" i="12"/>
  <c r="AE999" i="12"/>
  <c r="AG999" i="12"/>
  <c r="AC3031" i="12"/>
  <c r="AD3031" i="12" s="1"/>
  <c r="AE2667" i="12"/>
  <c r="AG2667" i="12"/>
  <c r="AE1682" i="12"/>
  <c r="AG1682" i="12"/>
  <c r="AC3445" i="12"/>
  <c r="AD3445" i="12" s="1"/>
  <c r="AC2976" i="12"/>
  <c r="AD2976" i="12" s="1"/>
  <c r="AE2712" i="12"/>
  <c r="AG2712" i="12"/>
  <c r="AC3631" i="12"/>
  <c r="AD3631" i="12" s="1"/>
  <c r="AC3914" i="12"/>
  <c r="AD3914" i="12" s="1"/>
  <c r="AC3645" i="12"/>
  <c r="AD3645" i="12" s="1"/>
  <c r="AC3348" i="12"/>
  <c r="AD3348" i="12" s="1"/>
  <c r="AC2986" i="12"/>
  <c r="AD2986" i="12" s="1"/>
  <c r="AC3653" i="12"/>
  <c r="AD3653" i="12" s="1"/>
  <c r="AC3554" i="12"/>
  <c r="AD3554" i="12" s="1"/>
  <c r="AC3422" i="12"/>
  <c r="AD3422" i="12" s="1"/>
  <c r="AC2911" i="12"/>
  <c r="AD2911" i="12" s="1"/>
  <c r="AC3649" i="12"/>
  <c r="AD3649" i="12" s="1"/>
  <c r="AC3412" i="12"/>
  <c r="AD3412" i="12" s="1"/>
  <c r="AC3187" i="12"/>
  <c r="AD3187" i="12" s="1"/>
  <c r="AC3908" i="12"/>
  <c r="AD3908" i="12" s="1"/>
  <c r="AC3797" i="12"/>
  <c r="AD3797" i="12" s="1"/>
  <c r="AC3475" i="12"/>
  <c r="AD3475" i="12" s="1"/>
  <c r="AC3901" i="12"/>
  <c r="AD3901" i="12" s="1"/>
  <c r="AC3585" i="12"/>
  <c r="AD3585" i="12" s="1"/>
  <c r="AC3414" i="12"/>
  <c r="AD3414" i="12" s="1"/>
  <c r="AC3867" i="12"/>
  <c r="AD3867" i="12" s="1"/>
  <c r="AC3435" i="12"/>
  <c r="AD3435" i="12" s="1"/>
  <c r="AC3229" i="12"/>
  <c r="AD3229" i="12" s="1"/>
  <c r="AC2924" i="12"/>
  <c r="AD2924" i="12" s="1"/>
  <c r="AC2851" i="12"/>
  <c r="AD2851" i="12" s="1"/>
  <c r="AC2407" i="12"/>
  <c r="AD2407" i="12" s="1"/>
  <c r="AC2288" i="12"/>
  <c r="AD2288" i="12" s="1"/>
  <c r="AC3814" i="12"/>
  <c r="AD3814" i="12" s="1"/>
  <c r="AC3644" i="12"/>
  <c r="AD3644" i="12" s="1"/>
  <c r="AC3244" i="12"/>
  <c r="AD3244" i="12" s="1"/>
  <c r="AC3753" i="12"/>
  <c r="AD3753" i="12" s="1"/>
  <c r="AC3449" i="12"/>
  <c r="AD3449" i="12" s="1"/>
  <c r="AC3667" i="12"/>
  <c r="AD3667" i="12" s="1"/>
  <c r="AC3842" i="12"/>
  <c r="AD3842" i="12" s="1"/>
  <c r="AC3472" i="12"/>
  <c r="AD3472" i="12" s="1"/>
  <c r="AC3320" i="12"/>
  <c r="AD3320" i="12" s="1"/>
  <c r="AC3066" i="12"/>
  <c r="AD3066" i="12" s="1"/>
  <c r="AC2723" i="12"/>
  <c r="AD2723" i="12" s="1"/>
  <c r="AC2395" i="12"/>
  <c r="AD2395" i="12" s="1"/>
  <c r="AC2233" i="12"/>
  <c r="AD2233" i="12" s="1"/>
  <c r="AC3674" i="12"/>
  <c r="AD3674" i="12" s="1"/>
  <c r="AG2085" i="12"/>
  <c r="AE2085" i="12"/>
  <c r="AE864" i="12"/>
  <c r="AG864" i="12"/>
  <c r="AC3178" i="12"/>
  <c r="AD3178" i="12" s="1"/>
  <c r="AG1437" i="12"/>
  <c r="AE1437" i="12"/>
  <c r="AG3481" i="12"/>
  <c r="AE3481" i="12"/>
  <c r="AE1442" i="12"/>
  <c r="AG1442" i="12"/>
  <c r="AG857" i="12"/>
  <c r="AE857" i="12"/>
  <c r="AE345" i="12"/>
  <c r="AG345" i="12"/>
  <c r="AC3253" i="12"/>
  <c r="AD3253" i="12" s="1"/>
  <c r="AE1151" i="12"/>
  <c r="AG1151" i="12"/>
  <c r="AC3722" i="12"/>
  <c r="AD3722" i="12" s="1"/>
  <c r="AC3530" i="12"/>
  <c r="AD3530" i="12" s="1"/>
  <c r="AC3314" i="12"/>
  <c r="AD3314" i="12" s="1"/>
  <c r="AC2886" i="12"/>
  <c r="AD2886" i="12" s="1"/>
  <c r="AE2810" i="12"/>
  <c r="AG2810" i="12"/>
  <c r="AG2801" i="12"/>
  <c r="AE2801" i="12"/>
  <c r="AG2540" i="12"/>
  <c r="AE2540" i="12"/>
  <c r="AG2405" i="12"/>
  <c r="AE2405" i="12"/>
  <c r="AG2017" i="12"/>
  <c r="AE2017" i="12"/>
  <c r="AG1944" i="12"/>
  <c r="AE1944" i="12"/>
  <c r="AE1541" i="12"/>
  <c r="AG1541" i="12"/>
  <c r="AG1403" i="12"/>
  <c r="AE1403" i="12"/>
  <c r="AE598" i="12"/>
  <c r="AG598" i="12"/>
  <c r="AE431" i="12"/>
  <c r="AG431" i="12"/>
  <c r="AE228" i="12"/>
  <c r="AG228" i="12"/>
  <c r="AC3841" i="12"/>
  <c r="AD3841" i="12" s="1"/>
  <c r="AC3463" i="12"/>
  <c r="AD3463" i="12" s="1"/>
  <c r="AC3257" i="12"/>
  <c r="AD3257" i="12" s="1"/>
  <c r="AG412" i="12"/>
  <c r="AE412" i="12"/>
  <c r="AE3680" i="12"/>
  <c r="AG3680" i="12"/>
  <c r="AG3217" i="12"/>
  <c r="AE3217" i="12"/>
  <c r="AG2928" i="12"/>
  <c r="AE2928" i="12"/>
  <c r="AG2698" i="12"/>
  <c r="AE2698" i="12"/>
  <c r="AE2489" i="12"/>
  <c r="AG2489" i="12"/>
  <c r="AG2258" i="12"/>
  <c r="AE2258" i="12"/>
  <c r="AE2010" i="12"/>
  <c r="AG2010" i="12"/>
  <c r="AG1972" i="12"/>
  <c r="AE1972" i="12"/>
  <c r="AE1750" i="12"/>
  <c r="AG1750" i="12"/>
  <c r="AG1420" i="12"/>
  <c r="AE1420" i="12"/>
  <c r="AE1622" i="12"/>
  <c r="AG1622" i="12"/>
  <c r="AE1325" i="12"/>
  <c r="AG1325" i="12"/>
  <c r="AG816" i="12"/>
  <c r="AE816" i="12"/>
  <c r="AG604" i="12"/>
  <c r="AE604" i="12"/>
  <c r="AE314" i="12"/>
  <c r="AG314" i="12"/>
  <c r="AG508" i="12"/>
  <c r="AE508" i="12"/>
  <c r="AC3910" i="12"/>
  <c r="AD3910" i="12" s="1"/>
  <c r="AC3759" i="12"/>
  <c r="AD3759" i="12" s="1"/>
  <c r="AC3504" i="12"/>
  <c r="AD3504" i="12" s="1"/>
  <c r="AG3877" i="12"/>
  <c r="AE3877" i="12"/>
  <c r="AG3255" i="12"/>
  <c r="AE3255" i="12"/>
  <c r="AG2402" i="12"/>
  <c r="AE2402" i="12"/>
  <c r="AE1965" i="12"/>
  <c r="AG1965" i="12"/>
  <c r="AG1740" i="12"/>
  <c r="AE1740" i="12"/>
  <c r="AG1679" i="12"/>
  <c r="AE1679" i="12"/>
  <c r="AE1246" i="12"/>
  <c r="AG1246" i="12"/>
  <c r="AE884" i="12"/>
  <c r="AG884" i="12"/>
  <c r="AE657" i="12"/>
  <c r="AG657" i="12"/>
  <c r="AE472" i="12"/>
  <c r="AG472" i="12"/>
  <c r="AG347" i="12"/>
  <c r="AE347" i="12"/>
  <c r="AG441" i="12"/>
  <c r="AE441" i="12"/>
  <c r="AE3218" i="12"/>
  <c r="AG3218" i="12"/>
  <c r="AG2689" i="12"/>
  <c r="AE2689" i="12"/>
  <c r="AG1962" i="12"/>
  <c r="AE1962" i="12"/>
  <c r="AE1999" i="12"/>
  <c r="AG1999" i="12"/>
  <c r="AE1723" i="12"/>
  <c r="AG1723" i="12"/>
  <c r="AE1547" i="12"/>
  <c r="AG1547" i="12"/>
  <c r="AE1464" i="12"/>
  <c r="AG1464" i="12"/>
  <c r="AE1005" i="12"/>
  <c r="AG1005" i="12"/>
  <c r="AE516" i="12"/>
  <c r="AG516" i="12"/>
  <c r="AC3778" i="12"/>
  <c r="AD3778" i="12" s="1"/>
  <c r="AC3533" i="12"/>
  <c r="AD3533" i="12" s="1"/>
  <c r="AC3158" i="12"/>
  <c r="AD3158" i="12" s="1"/>
  <c r="AE2611" i="12"/>
  <c r="AG2611" i="12"/>
  <c r="AE2329" i="12"/>
  <c r="AG2329" i="12"/>
  <c r="AG2089" i="12"/>
  <c r="AE2089" i="12"/>
  <c r="AG1706" i="12"/>
  <c r="AE1706" i="12"/>
  <c r="AE1409" i="12"/>
  <c r="AG1409" i="12"/>
  <c r="AE753" i="12"/>
  <c r="AG753" i="12"/>
  <c r="AG170" i="12"/>
  <c r="AE170" i="12"/>
  <c r="AC3686" i="12"/>
  <c r="AD3686" i="12" s="1"/>
  <c r="AC3406" i="12"/>
  <c r="AD3406" i="12" s="1"/>
  <c r="AC3278" i="12"/>
  <c r="AD3278" i="12" s="1"/>
  <c r="AC3160" i="12"/>
  <c r="AD3160" i="12" s="1"/>
  <c r="AC2776" i="12"/>
  <c r="AD2776" i="12" s="1"/>
  <c r="AC2636" i="12"/>
  <c r="AD2636" i="12" s="1"/>
  <c r="AC2203" i="12"/>
  <c r="AD2203" i="12" s="1"/>
  <c r="AG2080" i="12"/>
  <c r="AE2080" i="12"/>
  <c r="AG1900" i="12"/>
  <c r="AE1900" i="12"/>
  <c r="AG1763" i="12"/>
  <c r="AE1763" i="12"/>
  <c r="AG1688" i="12"/>
  <c r="AE1688" i="12"/>
  <c r="AG1337" i="12"/>
  <c r="AE1337" i="12"/>
  <c r="AE1211" i="12"/>
  <c r="AG1211" i="12"/>
  <c r="AE925" i="12"/>
  <c r="AG925" i="12"/>
  <c r="AG1010" i="12"/>
  <c r="AE1010" i="12"/>
  <c r="AC3751" i="12"/>
  <c r="AD3751" i="12" s="1"/>
  <c r="AC3646" i="12"/>
  <c r="AD3646" i="12" s="1"/>
  <c r="AC3248" i="12"/>
  <c r="AD3248" i="12" s="1"/>
  <c r="AG289" i="12"/>
  <c r="AE289" i="12"/>
  <c r="AE3723" i="12"/>
  <c r="AG3723" i="12"/>
  <c r="AG3450" i="12"/>
  <c r="AE3450" i="12"/>
  <c r="AE3324" i="12"/>
  <c r="AG3324" i="12"/>
  <c r="AE3188" i="12"/>
  <c r="AG3188" i="12"/>
  <c r="AG2917" i="12"/>
  <c r="AE2917" i="12"/>
  <c r="AG2683" i="12"/>
  <c r="AE2683" i="12"/>
  <c r="AG2584" i="12"/>
  <c r="AE2584" i="12"/>
  <c r="AG2409" i="12"/>
  <c r="AE2409" i="12"/>
  <c r="AE2206" i="12"/>
  <c r="AG2206" i="12"/>
  <c r="AE2109" i="12"/>
  <c r="AG2109" i="12"/>
  <c r="AG1783" i="12"/>
  <c r="AE1783" i="12"/>
  <c r="AE1573" i="12"/>
  <c r="AG1573" i="12"/>
  <c r="AG1817" i="12"/>
  <c r="AE1817" i="12"/>
  <c r="AG1406" i="12"/>
  <c r="AE1406" i="12"/>
  <c r="AG1129" i="12"/>
  <c r="AE1129" i="12"/>
  <c r="AE1073" i="12"/>
  <c r="AG1073" i="12"/>
  <c r="AG930" i="12"/>
  <c r="AE930" i="12"/>
  <c r="AE543" i="12"/>
  <c r="AG543" i="12"/>
  <c r="AE648" i="12"/>
  <c r="AG648" i="12"/>
  <c r="AC3871" i="12"/>
  <c r="AD3871" i="12" s="1"/>
  <c r="AG3724" i="12"/>
  <c r="AE3724" i="12"/>
  <c r="AG3143" i="12"/>
  <c r="AE3143" i="12"/>
  <c r="AG2956" i="12"/>
  <c r="AE2956" i="12"/>
  <c r="AE2845" i="12"/>
  <c r="AG2845" i="12"/>
  <c r="AE2668" i="12"/>
  <c r="AG2668" i="12"/>
  <c r="AG2498" i="12"/>
  <c r="AE2498" i="12"/>
  <c r="AG2506" i="12"/>
  <c r="AE2506" i="12"/>
  <c r="AE2326" i="12"/>
  <c r="AG2326" i="12"/>
  <c r="AG2160" i="12"/>
  <c r="AE2160" i="12"/>
  <c r="AE1735" i="12"/>
  <c r="AG1735" i="12"/>
  <c r="AG1590" i="12"/>
  <c r="AE1590" i="12"/>
  <c r="AG1676" i="12"/>
  <c r="AE1676" i="12"/>
  <c r="AE1199" i="12"/>
  <c r="AG1199" i="12"/>
  <c r="AG1230" i="12"/>
  <c r="AE1230" i="12"/>
  <c r="AG1207" i="12"/>
  <c r="AE1207" i="12"/>
  <c r="AG837" i="12"/>
  <c r="AE837" i="12"/>
  <c r="AG580" i="12"/>
  <c r="AE580" i="12"/>
  <c r="AE138" i="12"/>
  <c r="AG138" i="12"/>
  <c r="AE3874" i="12"/>
  <c r="AG3874" i="12"/>
  <c r="AE3199" i="12"/>
  <c r="AG3199" i="12"/>
  <c r="AG2779" i="12"/>
  <c r="AE2779" i="12"/>
  <c r="AE2564" i="12"/>
  <c r="AG2564" i="12"/>
  <c r="AG2575" i="12"/>
  <c r="AE2575" i="12"/>
  <c r="AG2381" i="12"/>
  <c r="AE2381" i="12"/>
  <c r="AG2098" i="12"/>
  <c r="AE2098" i="12"/>
  <c r="AG2009" i="12"/>
  <c r="AE2009" i="12"/>
  <c r="AE1638" i="12"/>
  <c r="AG1638" i="12"/>
  <c r="AG1618" i="12"/>
  <c r="AE1618" i="12"/>
  <c r="AE1216" i="12"/>
  <c r="AG1216" i="12"/>
  <c r="AE1190" i="12"/>
  <c r="AG1190" i="12"/>
  <c r="AG939" i="12"/>
  <c r="AE939" i="12"/>
  <c r="AE859" i="12"/>
  <c r="AG859" i="12"/>
  <c r="AG533" i="12"/>
  <c r="AE533" i="12"/>
  <c r="AE305" i="12"/>
  <c r="AG305" i="12"/>
  <c r="AC3879" i="12"/>
  <c r="AD3879" i="12" s="1"/>
  <c r="AG3038" i="12"/>
  <c r="AE3038" i="12"/>
  <c r="AG2799" i="12"/>
  <c r="AE2799" i="12"/>
  <c r="AG2588" i="12"/>
  <c r="AE2588" i="12"/>
  <c r="AG2143" i="12"/>
  <c r="AE2143" i="12"/>
  <c r="AE1776" i="12"/>
  <c r="AG1776" i="12"/>
  <c r="AE968" i="12"/>
  <c r="AG968" i="12"/>
  <c r="AG944" i="12"/>
  <c r="AE944" i="12"/>
  <c r="AE724" i="12"/>
  <c r="AG724" i="12"/>
  <c r="AE3744" i="12"/>
  <c r="AG3744" i="12"/>
  <c r="AG3126" i="12"/>
  <c r="AE3126" i="12"/>
  <c r="AG2821" i="12"/>
  <c r="AE2821" i="12"/>
  <c r="AE2608" i="12"/>
  <c r="AG2608" i="12"/>
  <c r="AG2635" i="12"/>
  <c r="AE2635" i="12"/>
  <c r="AE2000" i="12"/>
  <c r="AG2000" i="12"/>
  <c r="AG1666" i="12"/>
  <c r="AE1666" i="12"/>
  <c r="AG1569" i="12"/>
  <c r="AE1569" i="12"/>
  <c r="AE1171" i="12"/>
  <c r="AG1171" i="12"/>
  <c r="AG971" i="12"/>
  <c r="AE971" i="12"/>
  <c r="AG895" i="12"/>
  <c r="AE895" i="12"/>
  <c r="AE869" i="12"/>
  <c r="AG869" i="12"/>
  <c r="AE542" i="12"/>
  <c r="AG542" i="12"/>
  <c r="AC3733" i="12"/>
  <c r="AD3733" i="12" s="1"/>
  <c r="AG298" i="12"/>
  <c r="AE298" i="12"/>
  <c r="AG3454" i="12"/>
  <c r="AE3454" i="12"/>
  <c r="AE3016" i="12"/>
  <c r="AG3016" i="12"/>
  <c r="AG2925" i="12"/>
  <c r="AE2925" i="12"/>
  <c r="AE2566" i="12"/>
  <c r="AG2566" i="12"/>
  <c r="AE2455" i="12"/>
  <c r="AG2455" i="12"/>
  <c r="AG2232" i="12"/>
  <c r="AE2232" i="12"/>
  <c r="AE2178" i="12"/>
  <c r="AG2178" i="12"/>
  <c r="AG2031" i="12"/>
  <c r="AE2031" i="12"/>
  <c r="AG2036" i="12"/>
  <c r="AE2036" i="12"/>
  <c r="AG1739" i="12"/>
  <c r="AE1739" i="12"/>
  <c r="AE1583" i="12"/>
  <c r="AG1583" i="12"/>
  <c r="AE1282" i="12"/>
  <c r="AG1282" i="12"/>
  <c r="AG1449" i="12"/>
  <c r="AE1449" i="12"/>
  <c r="AG1298" i="12"/>
  <c r="AE1298" i="12"/>
  <c r="AG1039" i="12"/>
  <c r="AE1039" i="12"/>
  <c r="AG865" i="12"/>
  <c r="AE865" i="12"/>
  <c r="AG586" i="12"/>
  <c r="AE586" i="12"/>
  <c r="AG636" i="12"/>
  <c r="AE636" i="12"/>
  <c r="AE3042" i="12"/>
  <c r="AG3042" i="12"/>
  <c r="AG2735" i="12"/>
  <c r="AE2735" i="12"/>
  <c r="AE2647" i="12"/>
  <c r="AG2647" i="12"/>
  <c r="AE2356" i="12"/>
  <c r="AG2356" i="12"/>
  <c r="AE1960" i="12"/>
  <c r="AG1960" i="12"/>
  <c r="AG1594" i="12"/>
  <c r="AE1594" i="12"/>
  <c r="AE1289" i="12"/>
  <c r="AG1289" i="12"/>
  <c r="AE1482" i="12"/>
  <c r="AG1482" i="12"/>
  <c r="AE1087" i="12"/>
  <c r="AG1087" i="12"/>
  <c r="AG1327" i="12"/>
  <c r="AE1327" i="12"/>
  <c r="AG799" i="12"/>
  <c r="AE799" i="12"/>
  <c r="AG757" i="12"/>
  <c r="AE757" i="12"/>
  <c r="AE3757" i="12"/>
  <c r="AG3757" i="12"/>
  <c r="AG3556" i="12"/>
  <c r="AE3556" i="12"/>
  <c r="AE2984" i="12"/>
  <c r="AG2984" i="12"/>
  <c r="AG2719" i="12"/>
  <c r="AE2719" i="12"/>
  <c r="AE2438" i="12"/>
  <c r="AG2438" i="12"/>
  <c r="AE2272" i="12"/>
  <c r="AG2272" i="12"/>
  <c r="AE1943" i="12"/>
  <c r="AG1943" i="12"/>
  <c r="AG1980" i="12"/>
  <c r="AE1980" i="12"/>
  <c r="AG1570" i="12"/>
  <c r="AE1570" i="12"/>
  <c r="AE813" i="12"/>
  <c r="AG813" i="12"/>
  <c r="AE562" i="12"/>
  <c r="AG562" i="12"/>
  <c r="AE595" i="12"/>
  <c r="AG595" i="12"/>
  <c r="AC3690" i="12"/>
  <c r="AD3690" i="12" s="1"/>
  <c r="AC3570" i="12"/>
  <c r="AD3570" i="12" s="1"/>
  <c r="AC3228" i="12"/>
  <c r="AD3228" i="12" s="1"/>
  <c r="AC2993" i="12"/>
  <c r="AD2993" i="12" s="1"/>
  <c r="AC2818" i="12"/>
  <c r="AD2818" i="12" s="1"/>
  <c r="AC2389" i="12"/>
  <c r="AD2389" i="12" s="1"/>
  <c r="AC2055" i="12"/>
  <c r="AD2055" i="12" s="1"/>
  <c r="AG488" i="12"/>
  <c r="AE488" i="12"/>
  <c r="AG321" i="12"/>
  <c r="AE321" i="12"/>
  <c r="AC3588" i="12"/>
  <c r="AD3588" i="12" s="1"/>
  <c r="AG1356" i="12"/>
  <c r="AE1356" i="12"/>
  <c r="AG2458" i="12"/>
  <c r="AE2458" i="12"/>
  <c r="AE1612" i="12"/>
  <c r="AG1612" i="12"/>
  <c r="AE1203" i="12"/>
  <c r="AG1203" i="12"/>
  <c r="AG320" i="12"/>
  <c r="AE320" i="12"/>
  <c r="AG2897" i="12"/>
  <c r="AE2897" i="12"/>
  <c r="AG2037" i="12"/>
  <c r="AE2037" i="12"/>
  <c r="AE1113" i="12"/>
  <c r="AG1113" i="12"/>
  <c r="AC3829" i="12"/>
  <c r="AD3829" i="12" s="1"/>
  <c r="AG404" i="12"/>
  <c r="AE404" i="12"/>
  <c r="AG3355" i="12"/>
  <c r="AE3355" i="12"/>
  <c r="AG2682" i="12"/>
  <c r="AE2682" i="12"/>
  <c r="AE1741" i="12"/>
  <c r="AG1741" i="12"/>
  <c r="AG1177" i="12"/>
  <c r="AE1177" i="12"/>
  <c r="AC3719" i="12"/>
  <c r="AD3719" i="12" s="1"/>
  <c r="AC3405" i="12"/>
  <c r="AD3405" i="12" s="1"/>
  <c r="AC3159" i="12"/>
  <c r="AD3159" i="12" s="1"/>
  <c r="AC3084" i="12"/>
  <c r="AD3084" i="12" s="1"/>
  <c r="AC3854" i="12"/>
  <c r="AD3854" i="12" s="1"/>
  <c r="AC3471" i="12"/>
  <c r="AD3471" i="12" s="1"/>
  <c r="AC3239" i="12"/>
  <c r="AD3239" i="12" s="1"/>
  <c r="AC3140" i="12"/>
  <c r="AD3140" i="12" s="1"/>
  <c r="AC3657" i="12"/>
  <c r="AD3657" i="12" s="1"/>
  <c r="AC3402" i="12"/>
  <c r="AD3402" i="12" s="1"/>
  <c r="AC3281" i="12"/>
  <c r="AD3281" i="12" s="1"/>
  <c r="AC3732" i="12"/>
  <c r="AD3732" i="12" s="1"/>
  <c r="AC3470" i="12"/>
  <c r="AD3470" i="12" s="1"/>
  <c r="AC3368" i="12"/>
  <c r="AD3368" i="12" s="1"/>
  <c r="AC3677" i="12"/>
  <c r="AD3677" i="12" s="1"/>
  <c r="AC3369" i="12"/>
  <c r="AD3369" i="12" s="1"/>
  <c r="AC3222" i="12"/>
  <c r="AD3222" i="12" s="1"/>
  <c r="AE1859" i="12"/>
  <c r="AG1859" i="12"/>
  <c r="AE1539" i="12"/>
  <c r="AG1539" i="12"/>
  <c r="AE1559" i="12"/>
  <c r="AG1559" i="12"/>
  <c r="AE1426" i="12"/>
  <c r="AG1426" i="12"/>
  <c r="AG1274" i="12"/>
  <c r="AE1274" i="12"/>
  <c r="AE1322" i="12"/>
  <c r="AG1322" i="12"/>
  <c r="AG1167" i="12"/>
  <c r="AE1167" i="12"/>
  <c r="AG1007" i="12"/>
  <c r="AE1007" i="12"/>
  <c r="AE592" i="12"/>
  <c r="AG592" i="12"/>
  <c r="AG594" i="12"/>
  <c r="AE594" i="12"/>
  <c r="AG400" i="12"/>
  <c r="AE400" i="12"/>
  <c r="AG494" i="12"/>
  <c r="AE494" i="12"/>
  <c r="AG393" i="12"/>
  <c r="AE393" i="12"/>
  <c r="AC3810" i="12"/>
  <c r="AD3810" i="12" s="1"/>
  <c r="AC3548" i="12"/>
  <c r="AD3548" i="12" s="1"/>
  <c r="AC3144" i="12"/>
  <c r="AD3144" i="12" s="1"/>
  <c r="AC2901" i="12"/>
  <c r="AD2901" i="12" s="1"/>
  <c r="AC2853" i="12"/>
  <c r="AD2853" i="12" s="1"/>
  <c r="AC2497" i="12"/>
  <c r="AD2497" i="12" s="1"/>
  <c r="AC2241" i="12"/>
  <c r="AD2241" i="12" s="1"/>
  <c r="AG3259" i="12"/>
  <c r="AE3259" i="12"/>
  <c r="AG2757" i="12"/>
  <c r="AE2757" i="12"/>
  <c r="AG1788" i="12"/>
  <c r="AE1788" i="12"/>
  <c r="AE1498" i="12"/>
  <c r="AG1498" i="12"/>
  <c r="AG1658" i="12"/>
  <c r="AE1658" i="12"/>
  <c r="AG1281" i="12"/>
  <c r="AE1281" i="12"/>
  <c r="AG1093" i="12"/>
  <c r="AE1093" i="12"/>
  <c r="AE942" i="12"/>
  <c r="AG942" i="12"/>
  <c r="AG823" i="12"/>
  <c r="AE823" i="12"/>
  <c r="AE330" i="12"/>
  <c r="AG330" i="12"/>
  <c r="AG573" i="12"/>
  <c r="AE573" i="12"/>
  <c r="AC3684" i="12"/>
  <c r="AD3684" i="12" s="1"/>
  <c r="AC3527" i="12"/>
  <c r="AD3527" i="12" s="1"/>
  <c r="AC3390" i="12"/>
  <c r="AD3390" i="12" s="1"/>
  <c r="AC3685" i="12"/>
  <c r="AD3685" i="12" s="1"/>
  <c r="AC3931" i="12"/>
  <c r="AD3931" i="12" s="1"/>
  <c r="AG2050" i="12"/>
  <c r="AE2050" i="12"/>
  <c r="AE1908" i="12"/>
  <c r="AG1908" i="12"/>
  <c r="AG1807" i="12"/>
  <c r="AE1807" i="12"/>
  <c r="AG1260" i="12"/>
  <c r="AE1260" i="12"/>
  <c r="AG1173" i="12"/>
  <c r="AE1173" i="12"/>
  <c r="AG1020" i="12"/>
  <c r="AE1020" i="12"/>
  <c r="AG846" i="12"/>
  <c r="AE846" i="12"/>
  <c r="AG850" i="12"/>
  <c r="AE850" i="12"/>
  <c r="AG936" i="12"/>
  <c r="AE936" i="12"/>
  <c r="AG524" i="12"/>
  <c r="AE524" i="12"/>
  <c r="AG301" i="12"/>
  <c r="AE301" i="12"/>
  <c r="AG3673" i="12"/>
  <c r="AE3673" i="12"/>
  <c r="AG3106" i="12"/>
  <c r="AE3106" i="12"/>
  <c r="AE2292" i="12"/>
  <c r="AG2292" i="12"/>
  <c r="AG2034" i="12"/>
  <c r="AE2034" i="12"/>
  <c r="AE1950" i="12"/>
  <c r="AG1950" i="12"/>
  <c r="AE1751" i="12"/>
  <c r="AG1751" i="12"/>
  <c r="AE1585" i="12"/>
  <c r="AG1585" i="12"/>
  <c r="AG1227" i="12"/>
  <c r="AE1227" i="12"/>
  <c r="AG961" i="12"/>
  <c r="AE961" i="12"/>
  <c r="AE714" i="12"/>
  <c r="AG714" i="12"/>
  <c r="AG1095" i="12"/>
  <c r="AE1095" i="12"/>
  <c r="AC3784" i="12"/>
  <c r="AD3784" i="12" s="1"/>
  <c r="AC3716" i="12"/>
  <c r="AD3716" i="12" s="1"/>
  <c r="AC3492" i="12"/>
  <c r="AD3492" i="12" s="1"/>
  <c r="AC3285" i="12"/>
  <c r="AD3285" i="12" s="1"/>
  <c r="AC3149" i="12"/>
  <c r="AD3149" i="12" s="1"/>
  <c r="AC2660" i="12"/>
  <c r="AD2660" i="12" s="1"/>
  <c r="AC2459" i="12"/>
  <c r="AD2459" i="12" s="1"/>
  <c r="AC2149" i="12"/>
  <c r="AD2149" i="12" s="1"/>
  <c r="AE3562" i="12"/>
  <c r="AG3562" i="12"/>
  <c r="AG2174" i="12"/>
  <c r="AE2174" i="12"/>
  <c r="AG2048" i="12"/>
  <c r="AE2048" i="12"/>
  <c r="AE1153" i="12"/>
  <c r="AG1153" i="12"/>
  <c r="AE134" i="12"/>
  <c r="AG134" i="12"/>
  <c r="AE229" i="12"/>
  <c r="AG229" i="12"/>
  <c r="AG437" i="12"/>
  <c r="AE437" i="12"/>
  <c r="AG251" i="12"/>
  <c r="AE251" i="12"/>
  <c r="AH3892" i="12" l="1"/>
  <c r="AH773" i="12"/>
  <c r="AH1926" i="12"/>
  <c r="AH1542" i="12"/>
  <c r="AH1994" i="12"/>
  <c r="AH2234" i="12"/>
  <c r="AH1998" i="12"/>
  <c r="AH3131" i="12"/>
  <c r="AH2770" i="12"/>
  <c r="AH1248" i="12"/>
  <c r="AH2565" i="12"/>
  <c r="AH2494" i="12"/>
  <c r="AH2828" i="12"/>
  <c r="AH2587" i="12"/>
  <c r="AH247" i="12"/>
  <c r="AH1851" i="12"/>
  <c r="AH1652" i="12"/>
  <c r="AH352" i="12"/>
  <c r="AH1489" i="12"/>
  <c r="AH1142" i="12"/>
  <c r="AH1419" i="12"/>
  <c r="AH163" i="12"/>
  <c r="AH428" i="12"/>
  <c r="AH1376" i="12"/>
  <c r="AH722" i="12"/>
  <c r="AH1308" i="12"/>
  <c r="AH1628" i="12"/>
  <c r="AH3615" i="12"/>
  <c r="AH905" i="12"/>
  <c r="AH1320" i="12"/>
  <c r="AH1724" i="12"/>
  <c r="AH291" i="12"/>
  <c r="AH3085" i="12"/>
  <c r="AH2030" i="12"/>
  <c r="AH976" i="12"/>
  <c r="AH3166" i="12"/>
  <c r="AH3888" i="12"/>
  <c r="AH2344" i="12"/>
  <c r="AH288" i="12"/>
  <c r="AH200" i="12"/>
  <c r="AH433" i="12"/>
  <c r="AH344" i="12"/>
  <c r="AH1892" i="12"/>
  <c r="AH1709" i="12"/>
  <c r="AH3083" i="12"/>
  <c r="AH1181" i="12"/>
  <c r="AH996" i="12"/>
  <c r="AH934" i="12"/>
  <c r="AH1992" i="12"/>
  <c r="AJ1992" i="12" s="1"/>
  <c r="D1948" i="13" s="1"/>
  <c r="AH1150" i="12"/>
  <c r="AH818" i="12"/>
  <c r="AH1584" i="12"/>
  <c r="AH2314" i="12"/>
  <c r="AH149" i="12"/>
  <c r="AH3850" i="12"/>
  <c r="AH3030" i="12"/>
  <c r="AH1400" i="12"/>
  <c r="AJ1400" i="12" s="1"/>
  <c r="D2540" i="13" s="1"/>
  <c r="AH1385" i="12"/>
  <c r="AH2004" i="12"/>
  <c r="AH3404" i="12"/>
  <c r="AH940" i="12"/>
  <c r="AH306" i="12"/>
  <c r="AH3021" i="12"/>
  <c r="AH949" i="12"/>
  <c r="AH1938" i="12"/>
  <c r="AJ1938" i="12" s="1"/>
  <c r="D2002" i="13" s="1"/>
  <c r="AH2273" i="12"/>
  <c r="AH879" i="12"/>
  <c r="AH2849" i="12"/>
  <c r="AH892" i="12"/>
  <c r="AH3681" i="12"/>
  <c r="AH1165" i="12"/>
  <c r="AH2549" i="12"/>
  <c r="AH947" i="12"/>
  <c r="AI947" i="12" s="1"/>
  <c r="C2993" i="13" s="1"/>
  <c r="AH2638" i="12"/>
  <c r="AH941" i="12"/>
  <c r="AH2521" i="12"/>
  <c r="AH2299" i="12"/>
  <c r="AH2016" i="12"/>
  <c r="AH864" i="12"/>
  <c r="AH2579" i="12"/>
  <c r="AH3760" i="12"/>
  <c r="AJ3760" i="12" s="1"/>
  <c r="D180" i="13" s="1"/>
  <c r="AH1646" i="12"/>
  <c r="AH1881" i="12"/>
  <c r="AH451" i="12"/>
  <c r="AH303" i="12"/>
  <c r="AH1787" i="12"/>
  <c r="AH3581" i="12"/>
  <c r="AH1262" i="12"/>
  <c r="AH2684" i="12"/>
  <c r="AI2684" i="12" s="1"/>
  <c r="C1256" i="13" s="1"/>
  <c r="AH1598" i="12"/>
  <c r="AH3441" i="12"/>
  <c r="AH1271" i="12"/>
  <c r="AH2653" i="12"/>
  <c r="AH2248" i="12"/>
  <c r="AH2899" i="12"/>
  <c r="AH3189" i="12"/>
  <c r="AH2151" i="12"/>
  <c r="AI2151" i="12" s="1"/>
  <c r="C1789" i="13" s="1"/>
  <c r="AH1336" i="12"/>
  <c r="AH2139" i="12"/>
  <c r="AH3781" i="12"/>
  <c r="AH159" i="12"/>
  <c r="AH285" i="12"/>
  <c r="AH2207" i="12"/>
  <c r="AH2041" i="12"/>
  <c r="AH1362" i="12"/>
  <c r="AI1362" i="12" s="1"/>
  <c r="C2578" i="13" s="1"/>
  <c r="AH644" i="12"/>
  <c r="AH2603" i="12"/>
  <c r="AH2989" i="12"/>
  <c r="AH2378" i="12"/>
  <c r="AH2876" i="12"/>
  <c r="AH1394" i="12"/>
  <c r="AH933" i="12"/>
  <c r="AH1860" i="12"/>
  <c r="AH3912" i="12"/>
  <c r="AH1083" i="12"/>
  <c r="AH2547" i="12"/>
  <c r="AH652" i="12"/>
  <c r="AH993" i="12"/>
  <c r="AH390" i="12"/>
  <c r="AH2308" i="12"/>
  <c r="AH313" i="12"/>
  <c r="AI313" i="12" s="1"/>
  <c r="C3627" i="13" s="1"/>
  <c r="AH777" i="12"/>
  <c r="AH1054" i="12"/>
  <c r="AH2767" i="12"/>
  <c r="AH2536" i="12"/>
  <c r="AH251" i="12"/>
  <c r="AH1210" i="12"/>
  <c r="AH1937" i="12"/>
  <c r="AH3501" i="12"/>
  <c r="AI3501" i="12" s="1"/>
  <c r="C439" i="13" s="1"/>
  <c r="AH1428" i="12"/>
  <c r="AH1891" i="12"/>
  <c r="AH2129" i="12"/>
  <c r="AH2277" i="12"/>
  <c r="AH2666" i="12"/>
  <c r="AH2569" i="12"/>
  <c r="AH492" i="12"/>
  <c r="AH578" i="12"/>
  <c r="AI578" i="12" s="1"/>
  <c r="C3362" i="13" s="1"/>
  <c r="AH1168" i="12"/>
  <c r="AH2685" i="12"/>
  <c r="AH618" i="12"/>
  <c r="AH1268" i="12"/>
  <c r="AH840" i="12"/>
  <c r="AH727" i="12"/>
  <c r="AH2119" i="12"/>
  <c r="AH946" i="12"/>
  <c r="AJ946" i="12" s="1"/>
  <c r="D2994" i="13" s="1"/>
  <c r="AH1158" i="12"/>
  <c r="AH1932" i="12"/>
  <c r="AH2097" i="12"/>
  <c r="AH430" i="12"/>
  <c r="AH1455" i="12"/>
  <c r="AH343" i="12"/>
  <c r="AH1276" i="12"/>
  <c r="AH1480" i="12"/>
  <c r="AI1480" i="12" s="1"/>
  <c r="C2460" i="13" s="1"/>
  <c r="AH212" i="12"/>
  <c r="AH2170" i="12"/>
  <c r="AH1647" i="12"/>
  <c r="AH982" i="12"/>
  <c r="AH1792" i="12"/>
  <c r="AH1461" i="12"/>
  <c r="AH751" i="12"/>
  <c r="AH2756" i="12"/>
  <c r="AI2756" i="12" s="1"/>
  <c r="C1184" i="13" s="1"/>
  <c r="AH2216" i="12"/>
  <c r="AH990" i="12"/>
  <c r="AH915" i="12"/>
  <c r="AH1120" i="12"/>
  <c r="AH3183" i="12"/>
  <c r="AH2988" i="12"/>
  <c r="AH2090" i="12"/>
  <c r="AH2363" i="12"/>
  <c r="AJ2363" i="12" s="1"/>
  <c r="D1577" i="13" s="1"/>
  <c r="AH1946" i="12"/>
  <c r="AH3801" i="12"/>
  <c r="AH523" i="12"/>
  <c r="AH501" i="12"/>
  <c r="AH839" i="12"/>
  <c r="AH2077" i="12"/>
  <c r="AH3179" i="12"/>
  <c r="AH1890" i="12"/>
  <c r="AJ1890" i="12" s="1"/>
  <c r="D2050" i="13" s="1"/>
  <c r="AH2937" i="12"/>
  <c r="AH612" i="12"/>
  <c r="AH1521" i="12"/>
  <c r="AH856" i="12"/>
  <c r="AH545" i="12"/>
  <c r="AH1979" i="12"/>
  <c r="AH2281" i="12"/>
  <c r="AH407" i="12"/>
  <c r="AI407" i="12" s="1"/>
  <c r="C3533" i="13" s="1"/>
  <c r="AH1821" i="12"/>
  <c r="AH295" i="12"/>
  <c r="AH1386" i="12"/>
  <c r="AH1708" i="12"/>
  <c r="AH1194" i="12"/>
  <c r="AH1457" i="12"/>
  <c r="AH1911" i="12"/>
  <c r="AH2500" i="12"/>
  <c r="AI2500" i="12" s="1"/>
  <c r="C1440" i="13" s="1"/>
  <c r="AH2860" i="12"/>
  <c r="AH3447" i="12"/>
  <c r="AH3029" i="12"/>
  <c r="AH3211" i="12"/>
  <c r="AH3121" i="12"/>
  <c r="AH2147" i="12"/>
  <c r="AH2847" i="12"/>
  <c r="AH3316" i="12"/>
  <c r="AJ3316" i="12" s="1"/>
  <c r="D624" i="13" s="1"/>
  <c r="AH565" i="12"/>
  <c r="AH3745" i="12"/>
  <c r="AH3108" i="12"/>
  <c r="AH760" i="12"/>
  <c r="AH805" i="12"/>
  <c r="AH3112" i="12"/>
  <c r="AH3482" i="12"/>
  <c r="AH3545" i="12"/>
  <c r="AH1996" i="12"/>
  <c r="AH2618" i="12"/>
  <c r="AH2764" i="12"/>
  <c r="AH2485" i="12"/>
  <c r="AH473" i="12"/>
  <c r="AH2946" i="12"/>
  <c r="AH3567" i="12"/>
  <c r="AH2188" i="12"/>
  <c r="AI2188" i="12" s="1"/>
  <c r="C1752" i="13" s="1"/>
  <c r="AH2663" i="12"/>
  <c r="AH434" i="12"/>
  <c r="AH2164" i="12"/>
  <c r="AH2060" i="12"/>
  <c r="AH977" i="12"/>
  <c r="AH3227" i="12"/>
  <c r="AH1597" i="12"/>
  <c r="AH1364" i="12"/>
  <c r="AH3052" i="12"/>
  <c r="AH3416" i="12"/>
  <c r="AH931" i="12"/>
  <c r="AH531" i="12"/>
  <c r="AH867" i="12"/>
  <c r="AH844" i="12"/>
  <c r="AH3926" i="12"/>
  <c r="AH861" i="12"/>
  <c r="AI861" i="12" s="1"/>
  <c r="C3079" i="13" s="1"/>
  <c r="AH1056" i="12"/>
  <c r="AH2121" i="12"/>
  <c r="AH3306" i="12"/>
  <c r="AH1730" i="12"/>
  <c r="AH1713" i="12"/>
  <c r="AH1316" i="12"/>
  <c r="AH470" i="12"/>
  <c r="AH2597" i="12"/>
  <c r="AH264" i="12"/>
  <c r="AH708" i="12"/>
  <c r="AH1744" i="12"/>
  <c r="AH498" i="12"/>
  <c r="AH3061" i="12"/>
  <c r="AH156" i="12"/>
  <c r="AH2369" i="12"/>
  <c r="AH2516" i="12"/>
  <c r="AI2516" i="12" s="1"/>
  <c r="C1424" i="13" s="1"/>
  <c r="AH1105" i="12"/>
  <c r="AH2192" i="12"/>
  <c r="AH3430" i="12"/>
  <c r="AH2337" i="12"/>
  <c r="AH784" i="12"/>
  <c r="AH3696" i="12"/>
  <c r="AH658" i="12"/>
  <c r="AH1557" i="12"/>
  <c r="AH2297" i="12"/>
  <c r="AH320" i="12"/>
  <c r="AH3450" i="12"/>
  <c r="AH2034" i="12"/>
  <c r="AH846" i="12"/>
  <c r="AH1017" i="12"/>
  <c r="AH3310" i="12"/>
  <c r="AH798" i="12"/>
  <c r="AJ798" i="12" s="1"/>
  <c r="D3142" i="13" s="1"/>
  <c r="AH3718" i="12"/>
  <c r="AH954" i="12"/>
  <c r="AH1096" i="12"/>
  <c r="AH1122" i="12"/>
  <c r="AH1562" i="12"/>
  <c r="AH1834" i="12"/>
  <c r="AH1909" i="12"/>
  <c r="AH1728" i="12"/>
  <c r="AJ1728" i="12" s="1"/>
  <c r="D2212" i="13" s="1"/>
  <c r="AH2182" i="12"/>
  <c r="AH2607" i="12"/>
  <c r="AH3395" i="12"/>
  <c r="AH248" i="12"/>
  <c r="AH1611" i="12"/>
  <c r="AH1874" i="12"/>
  <c r="AH682" i="12"/>
  <c r="AH2760" i="12"/>
  <c r="AI2760" i="12" s="1"/>
  <c r="C1180" i="13" s="1"/>
  <c r="AH893" i="12"/>
  <c r="AH1987" i="12"/>
  <c r="AH2131" i="12"/>
  <c r="AH2827" i="12"/>
  <c r="AH3881" i="12"/>
  <c r="AH2967" i="12"/>
  <c r="AH3127" i="12"/>
  <c r="AH980" i="12"/>
  <c r="AJ980" i="12" s="1"/>
  <c r="D2960" i="13" s="1"/>
  <c r="AH2276" i="12"/>
  <c r="AH1318" i="12"/>
  <c r="AH1147" i="12"/>
  <c r="AH729" i="12"/>
  <c r="AH2195" i="12"/>
  <c r="AH1024" i="12"/>
  <c r="AH1927" i="12"/>
  <c r="AH1921" i="12"/>
  <c r="AI1921" i="12" s="1"/>
  <c r="C2019" i="13" s="1"/>
  <c r="AH581" i="12"/>
  <c r="AH1079" i="12"/>
  <c r="AH3193" i="12"/>
  <c r="AH1343" i="12"/>
  <c r="AH1554" i="12"/>
  <c r="AH1514" i="12"/>
  <c r="AH969" i="12"/>
  <c r="AH1941" i="12"/>
  <c r="AJ1941" i="12" s="1"/>
  <c r="D1999" i="13" s="1"/>
  <c r="AH2322" i="12"/>
  <c r="AH2454" i="12"/>
  <c r="AH563" i="12"/>
  <c r="AH2222" i="12"/>
  <c r="AH2043" i="12"/>
  <c r="AH697" i="12"/>
  <c r="AH1870" i="12"/>
  <c r="AH2439" i="12"/>
  <c r="AJ2439" i="12" s="1"/>
  <c r="D1501" i="13" s="1"/>
  <c r="AH680" i="12"/>
  <c r="AH1070" i="12"/>
  <c r="AH3000" i="12"/>
  <c r="AH3795" i="12"/>
  <c r="AH945" i="12"/>
  <c r="AH2108" i="12"/>
  <c r="AH2370" i="12"/>
  <c r="AH386" i="12"/>
  <c r="AJ386" i="12" s="1"/>
  <c r="D3554" i="13" s="1"/>
  <c r="AH3808" i="12"/>
  <c r="AH2839" i="12"/>
  <c r="AH723" i="12"/>
  <c r="AH613" i="12"/>
  <c r="AH244" i="12"/>
  <c r="AH3331" i="12"/>
  <c r="AH1810" i="12"/>
  <c r="AH2817" i="12"/>
  <c r="AJ2817" i="12" s="1"/>
  <c r="D1123" i="13" s="1"/>
  <c r="AH2866" i="12"/>
  <c r="AH2320" i="12"/>
  <c r="AH895" i="12"/>
  <c r="AH2821" i="12"/>
  <c r="AH2588" i="12"/>
  <c r="AH637" i="12"/>
  <c r="AH3060" i="12"/>
  <c r="AH956" i="12"/>
  <c r="AH2795" i="12"/>
  <c r="AH1256" i="12"/>
  <c r="AH1044" i="12"/>
  <c r="AH2835" i="12"/>
  <c r="AH1193" i="12"/>
  <c r="AH1693" i="12"/>
  <c r="AH2256" i="12"/>
  <c r="AH193" i="12"/>
  <c r="AI193" i="12" s="1"/>
  <c r="C3747" i="13" s="1"/>
  <c r="AH3238" i="12"/>
  <c r="AH485" i="12"/>
  <c r="AH160" i="12"/>
  <c r="AH2003" i="12"/>
  <c r="AH1020" i="12"/>
  <c r="AH1073" i="12"/>
  <c r="AH1111" i="12"/>
  <c r="AH2081" i="12"/>
  <c r="AI2081" i="12" s="1"/>
  <c r="C1859" i="13" s="1"/>
  <c r="AH519" i="12"/>
  <c r="AH1775" i="12"/>
  <c r="AH2035" i="12"/>
  <c r="AH1813" i="12"/>
  <c r="AH2099" i="12"/>
  <c r="AJ2099" i="12" s="1"/>
  <c r="D1841" i="13" s="1"/>
  <c r="AH3590" i="12"/>
  <c r="AH176" i="12"/>
  <c r="AH2496" i="12"/>
  <c r="AI2496" i="12" s="1"/>
  <c r="C1444" i="13" s="1"/>
  <c r="AH1307" i="12"/>
  <c r="AH2237" i="12"/>
  <c r="AH582" i="12"/>
  <c r="AH216" i="12"/>
  <c r="AH3464" i="12"/>
  <c r="AH133" i="12"/>
  <c r="AH2628" i="12"/>
  <c r="AH283" i="12"/>
  <c r="AI283" i="12" s="1"/>
  <c r="C3657" i="13" s="1"/>
  <c r="AH1919" i="12"/>
  <c r="AH1586" i="12"/>
  <c r="AH1267" i="12"/>
  <c r="AH2958" i="12"/>
  <c r="AH1202" i="12"/>
  <c r="AI1202" i="12" s="1"/>
  <c r="C2738" i="13" s="1"/>
  <c r="AH1761" i="12"/>
  <c r="AH897" i="12"/>
  <c r="AH2388" i="12"/>
  <c r="AI2388" i="12" s="1"/>
  <c r="C1552" i="13" s="1"/>
  <c r="AH806" i="12"/>
  <c r="AH2290" i="12"/>
  <c r="AH385" i="12"/>
  <c r="AH1645" i="12"/>
  <c r="AH3704" i="12"/>
  <c r="AH1490" i="12"/>
  <c r="AH1223" i="12"/>
  <c r="AH972" i="12"/>
  <c r="AJ972" i="12" s="1"/>
  <c r="D2968" i="13" s="1"/>
  <c r="AH985" i="12"/>
  <c r="AH1016" i="12"/>
  <c r="AH3446" i="12"/>
  <c r="AH2084" i="12"/>
  <c r="AH678" i="12"/>
  <c r="AJ678" i="12" s="1"/>
  <c r="D3262" i="13" s="1"/>
  <c r="AH2168" i="12"/>
  <c r="AH803" i="12"/>
  <c r="AH1338" i="12"/>
  <c r="AJ1338" i="12" s="1"/>
  <c r="D2602" i="13" s="1"/>
  <c r="AH2520" i="12"/>
  <c r="AH3593" i="12"/>
  <c r="AH265" i="12"/>
  <c r="AH1507" i="12"/>
  <c r="AH2927" i="12"/>
  <c r="AH3264" i="12"/>
  <c r="AH639" i="12"/>
  <c r="AH1253" i="12"/>
  <c r="AJ1253" i="12" s="1"/>
  <c r="D2687" i="13" s="1"/>
  <c r="AH1726" i="12"/>
  <c r="AH711" i="12"/>
  <c r="AH1889" i="12"/>
  <c r="AH1825" i="12"/>
  <c r="AH2674" i="12"/>
  <c r="AI2674" i="12" s="1"/>
  <c r="C1266" i="13" s="1"/>
  <c r="AH3014" i="12"/>
  <c r="AH2642" i="12"/>
  <c r="AH205" i="12"/>
  <c r="AI205" i="12" s="1"/>
  <c r="C3735" i="13" s="1"/>
  <c r="AH672" i="12"/>
  <c r="AH2163" i="12"/>
  <c r="AH1393" i="12"/>
  <c r="AH2698" i="12"/>
  <c r="AH1162" i="12"/>
  <c r="AH3349" i="12"/>
  <c r="AH2200" i="12"/>
  <c r="AH1552" i="12"/>
  <c r="AJ1552" i="12" s="1"/>
  <c r="D2388" i="13" s="1"/>
  <c r="AH2617" i="12"/>
  <c r="AH1925" i="12"/>
  <c r="AH764" i="12"/>
  <c r="AH2491" i="12"/>
  <c r="AH1427" i="12"/>
  <c r="AI1427" i="12" s="1"/>
  <c r="C2513" i="13" s="1"/>
  <c r="AH2678" i="12"/>
  <c r="AH903" i="12"/>
  <c r="AH1413" i="12"/>
  <c r="AI1413" i="12" s="1"/>
  <c r="C2527" i="13" s="1"/>
  <c r="AH1178" i="12"/>
  <c r="AH1272" i="12"/>
  <c r="AH881" i="12"/>
  <c r="AH1422" i="12"/>
  <c r="AH3584" i="12"/>
  <c r="AH2679" i="12"/>
  <c r="AH1330" i="12"/>
  <c r="AH417" i="12"/>
  <c r="AJ417" i="12" s="1"/>
  <c r="D3523" i="13" s="1"/>
  <c r="AH1063" i="12"/>
  <c r="AH1350" i="12"/>
  <c r="AH3494" i="12"/>
  <c r="AH821" i="12"/>
  <c r="AH1302" i="12"/>
  <c r="AI1302" i="12" s="1"/>
  <c r="C2638" i="13" s="1"/>
  <c r="AH182" i="12"/>
  <c r="AH1346" i="12"/>
  <c r="AH524" i="12"/>
  <c r="AJ524" i="12" s="1"/>
  <c r="D3416" i="13" s="1"/>
  <c r="AH1408" i="12"/>
  <c r="AH2947" i="12"/>
  <c r="AH1910" i="12"/>
  <c r="AH1603" i="12"/>
  <c r="AH2842" i="12"/>
  <c r="AH1605" i="12"/>
  <c r="AH1191" i="12"/>
  <c r="AH388" i="12"/>
  <c r="AI388" i="12" s="1"/>
  <c r="C3552" i="13" s="1"/>
  <c r="AH575" i="12"/>
  <c r="AH2865" i="12"/>
  <c r="AH1229" i="12"/>
  <c r="AH1815" i="12"/>
  <c r="AH2752" i="12"/>
  <c r="AI2752" i="12" s="1"/>
  <c r="C1188" i="13" s="1"/>
  <c r="AH1078" i="12"/>
  <c r="AH1303" i="12"/>
  <c r="AH2910" i="12"/>
  <c r="AJ2910" i="12" s="1"/>
  <c r="D1030" i="13" s="1"/>
  <c r="AH2476" i="12"/>
  <c r="AH2523" i="12"/>
  <c r="AH3599" i="12"/>
  <c r="AH2953" i="12"/>
  <c r="AH315" i="12"/>
  <c r="AH405" i="12"/>
  <c r="AH866" i="12"/>
  <c r="AH1095" i="12"/>
  <c r="AI1095" i="12" s="1"/>
  <c r="C2845" i="13" s="1"/>
  <c r="AH1125" i="12"/>
  <c r="AH168" i="12"/>
  <c r="AH223" i="12"/>
  <c r="AH1887" i="12"/>
  <c r="AH3518" i="12"/>
  <c r="AJ3518" i="12" s="1"/>
  <c r="D422" i="13" s="1"/>
  <c r="AH3098" i="12"/>
  <c r="AH894" i="12"/>
  <c r="AH2470" i="12"/>
  <c r="AI2470" i="12" s="1"/>
  <c r="C1470" i="13" s="1"/>
  <c r="AH2499" i="12"/>
  <c r="AH1404" i="12"/>
  <c r="AH1710" i="12"/>
  <c r="AH2734" i="12"/>
  <c r="AH1669" i="12"/>
  <c r="AH3207" i="12"/>
  <c r="AH2243" i="12"/>
  <c r="AH3520" i="12"/>
  <c r="AJ3520" i="12" s="1"/>
  <c r="D420" i="13" s="1"/>
  <c r="AH2039" i="12"/>
  <c r="AH1823" i="12"/>
  <c r="AH3171" i="12"/>
  <c r="AH147" i="12"/>
  <c r="AH1299" i="12"/>
  <c r="AJ1299" i="12" s="1"/>
  <c r="D2641" i="13" s="1"/>
  <c r="AH364" i="12"/>
  <c r="AH638" i="12"/>
  <c r="AH2896" i="12"/>
  <c r="AJ2896" i="12" s="1"/>
  <c r="D1044" i="13" s="1"/>
  <c r="AH2573" i="12"/>
  <c r="AH748" i="12"/>
  <c r="AH591" i="12"/>
  <c r="AH1522" i="12"/>
  <c r="AH273" i="12"/>
  <c r="AH938" i="12"/>
  <c r="AH919" i="12"/>
  <c r="AH1278" i="12"/>
  <c r="AJ1278" i="12" s="1"/>
  <c r="D2662" i="13" s="1"/>
  <c r="AH2008" i="12"/>
  <c r="AH2398" i="12"/>
  <c r="AH3496" i="12"/>
  <c r="AH1292" i="12"/>
  <c r="AH2524" i="12"/>
  <c r="AI2524" i="12" s="1"/>
  <c r="C1416" i="13" s="1"/>
  <c r="AH453" i="12"/>
  <c r="AH1319" i="12"/>
  <c r="AH1868" i="12"/>
  <c r="AJ1868" i="12" s="1"/>
  <c r="D2072" i="13" s="1"/>
  <c r="AH2278" i="12"/>
  <c r="AH686" i="12"/>
  <c r="AH820" i="12"/>
  <c r="AH950" i="12"/>
  <c r="AH1372" i="12"/>
  <c r="AH693" i="12"/>
  <c r="AH1166" i="12"/>
  <c r="AH276" i="12"/>
  <c r="AJ276" i="12" s="1"/>
  <c r="D3664" i="13" s="1"/>
  <c r="AH294" i="12"/>
  <c r="AH274" i="12"/>
  <c r="AH1564" i="12"/>
  <c r="AH3607" i="12"/>
  <c r="AH923" i="12"/>
  <c r="AJ923" i="12" s="1"/>
  <c r="D3017" i="13" s="1"/>
  <c r="AH928" i="12"/>
  <c r="AH1477" i="12"/>
  <c r="AH1184" i="12"/>
  <c r="AI1184" i="12" s="1"/>
  <c r="C2756" i="13" s="1"/>
  <c r="AH3791" i="12"/>
  <c r="AH1418" i="12"/>
  <c r="AH334" i="12"/>
  <c r="AH728" i="12"/>
  <c r="AH1033" i="12"/>
  <c r="AH2368" i="12"/>
  <c r="AH2469" i="12"/>
  <c r="AH2983" i="12"/>
  <c r="AJ2983" i="12" s="1"/>
  <c r="D957" i="13" s="1"/>
  <c r="AH342" i="12"/>
  <c r="AH1222" i="12"/>
  <c r="AH2794" i="12"/>
  <c r="AH1006" i="12"/>
  <c r="AH1266" i="12"/>
  <c r="AJ1266" i="12" s="1"/>
  <c r="D2674" i="13" s="1"/>
  <c r="AH3067" i="12"/>
  <c r="AH1753" i="12"/>
  <c r="AH3300" i="12"/>
  <c r="AI3300" i="12" s="1"/>
  <c r="C640" i="13" s="1"/>
  <c r="AH2209" i="12"/>
  <c r="AH1752" i="12"/>
  <c r="AH2935" i="12"/>
  <c r="AH2577" i="12"/>
  <c r="AH1608" i="12"/>
  <c r="AH2932" i="12"/>
  <c r="AH3294" i="12"/>
  <c r="AH3625" i="12"/>
  <c r="AI3625" i="12" s="1"/>
  <c r="C315" i="13" s="1"/>
  <c r="AH3536" i="12"/>
  <c r="AH3059" i="12"/>
  <c r="AH2342" i="12"/>
  <c r="AH3364" i="12"/>
  <c r="AH1135" i="12"/>
  <c r="AI1135" i="12" s="1"/>
  <c r="C2805" i="13" s="1"/>
  <c r="AH1576" i="12"/>
  <c r="AH1634" i="12"/>
  <c r="AH3421" i="12"/>
  <c r="AI3421" i="12" s="1"/>
  <c r="C519" i="13" s="1"/>
  <c r="AH3658" i="12"/>
  <c r="AH3377" i="12"/>
  <c r="AH1879" i="12"/>
  <c r="AH2279" i="12"/>
  <c r="AH1458" i="12"/>
  <c r="AH2697" i="12"/>
  <c r="AH3417" i="12"/>
  <c r="AH1607" i="12"/>
  <c r="AI1607" i="12" s="1"/>
  <c r="C2333" i="13" s="1"/>
  <c r="AH1435" i="12"/>
  <c r="AH284" i="12"/>
  <c r="AH1918" i="12"/>
  <c r="AH2596" i="12"/>
  <c r="AH1084" i="12"/>
  <c r="AI1084" i="12" s="1"/>
  <c r="C2856" i="13" s="1"/>
  <c r="AH1958" i="12"/>
  <c r="AH2319" i="12"/>
  <c r="AH1347" i="12"/>
  <c r="AJ1347" i="12" s="1"/>
  <c r="D2593" i="13" s="1"/>
  <c r="AH2833" i="12"/>
  <c r="AH510" i="12"/>
  <c r="AH3932" i="12"/>
  <c r="AH3849" i="12"/>
  <c r="AH2715" i="12"/>
  <c r="AH770" i="12"/>
  <c r="AH3467" i="12"/>
  <c r="AH984" i="12"/>
  <c r="AJ984" i="12" s="1"/>
  <c r="D2956" i="13" s="1"/>
  <c r="AH1604" i="12"/>
  <c r="AH1234" i="12"/>
  <c r="AH1118" i="12"/>
  <c r="AH2440" i="12"/>
  <c r="AH2271" i="12"/>
  <c r="AI2271" i="12" s="1"/>
  <c r="C1669" i="13" s="1"/>
  <c r="AH203" i="12"/>
  <c r="AH257" i="12"/>
  <c r="AH577" i="12"/>
  <c r="AJ577" i="12" s="1"/>
  <c r="D3363" i="13" s="1"/>
  <c r="AH2504" i="12"/>
  <c r="AH2695" i="12"/>
  <c r="AH2601" i="12"/>
  <c r="AH2483" i="12"/>
  <c r="AH456" i="12"/>
  <c r="AH1656" i="12"/>
  <c r="AH2870" i="12"/>
  <c r="AH2729" i="12"/>
  <c r="AI2729" i="12" s="1"/>
  <c r="C1211" i="13" s="1"/>
  <c r="AH3267" i="12"/>
  <c r="AH3036" i="12"/>
  <c r="AH2533" i="12"/>
  <c r="AH3524" i="12"/>
  <c r="AH2904" i="12"/>
  <c r="AI2904" i="12" s="1"/>
  <c r="C1036" i="13" s="1"/>
  <c r="AH521" i="12"/>
  <c r="AH2028" i="12"/>
  <c r="AH1059" i="12"/>
  <c r="AJ1059" i="12" s="1"/>
  <c r="D2881" i="13" s="1"/>
  <c r="AH1441" i="12"/>
  <c r="AH2134" i="12"/>
  <c r="AH3119" i="12"/>
  <c r="AH2902" i="12"/>
  <c r="AH3263" i="12"/>
  <c r="AH1981" i="12"/>
  <c r="AH981" i="12"/>
  <c r="AH2196" i="12"/>
  <c r="AJ2196" i="12" s="1"/>
  <c r="D1744" i="13" s="1"/>
  <c r="AH731" i="12"/>
  <c r="AH2814" i="12"/>
  <c r="AH2420" i="12"/>
  <c r="AH2534" i="12"/>
  <c r="AH426" i="12"/>
  <c r="AI426" i="12" s="1"/>
  <c r="C3514" i="13" s="1"/>
  <c r="AH1655" i="12"/>
  <c r="AH1699" i="12"/>
  <c r="AH704" i="12"/>
  <c r="AJ704" i="12" s="1"/>
  <c r="D3236" i="13" s="1"/>
  <c r="AH1614" i="12"/>
  <c r="AH3413" i="12"/>
  <c r="AH353" i="12"/>
  <c r="AH2123" i="12"/>
  <c r="AH3242" i="12"/>
  <c r="AH1995" i="12"/>
  <c r="AH382" i="12"/>
  <c r="AH620" i="12"/>
  <c r="AJ620" i="12" s="1"/>
  <c r="D3320" i="13" s="1"/>
  <c r="AH1257" i="12"/>
  <c r="AH2915" i="12"/>
  <c r="AH835" i="12"/>
  <c r="AH387" i="12"/>
  <c r="AH3017" i="12"/>
  <c r="AJ3017" i="12" s="1"/>
  <c r="D923" i="13" s="1"/>
  <c r="AH1997" i="12"/>
  <c r="AH815" i="12"/>
  <c r="AH2746" i="12"/>
  <c r="AJ2746" i="12" s="1"/>
  <c r="D1194" i="13" s="1"/>
  <c r="AH961" i="12"/>
  <c r="AH3673" i="12"/>
  <c r="AH1260" i="12"/>
  <c r="AH3199" i="12"/>
  <c r="AH2845" i="12"/>
  <c r="AH347" i="12"/>
  <c r="AH2402" i="12"/>
  <c r="AH1816" i="12"/>
  <c r="AI1816" i="12" s="1"/>
  <c r="C2124" i="13" s="1"/>
  <c r="AH1305" i="12"/>
  <c r="AH1077" i="12"/>
  <c r="AH467" i="12"/>
  <c r="AH951" i="12"/>
  <c r="AH3568" i="12"/>
  <c r="AJ3568" i="12" s="1"/>
  <c r="D372" i="13" s="1"/>
  <c r="AH2089" i="12"/>
  <c r="AH1312" i="12"/>
  <c r="AH2803" i="12"/>
  <c r="AI2803" i="12" s="1"/>
  <c r="C1137" i="13" s="1"/>
  <c r="AH1023" i="12"/>
  <c r="AH235" i="12"/>
  <c r="AH2387" i="12"/>
  <c r="AH134" i="12"/>
  <c r="AH1327" i="12"/>
  <c r="AH2735" i="12"/>
  <c r="AH462" i="12"/>
  <c r="AH2159" i="12"/>
  <c r="AI2159" i="12" s="1"/>
  <c r="C1781" i="13" s="1"/>
  <c r="AH2595" i="12"/>
  <c r="AH2176" i="12"/>
  <c r="AH2612" i="12"/>
  <c r="AH1553" i="12"/>
  <c r="AH1277" i="12"/>
  <c r="AI1277" i="12" s="1"/>
  <c r="C2663" i="13" s="1"/>
  <c r="AH370" i="12"/>
  <c r="AH2771" i="12"/>
  <c r="AH373" i="12"/>
  <c r="AI373" i="12" s="1"/>
  <c r="C3567" i="13" s="1"/>
  <c r="AH3837" i="12"/>
  <c r="AH1311" i="12"/>
  <c r="AH850" i="12"/>
  <c r="AH404" i="12"/>
  <c r="AH170" i="12"/>
  <c r="AH508" i="12"/>
  <c r="AH1972" i="12"/>
  <c r="AH412" i="12"/>
  <c r="AJ412" i="12" s="1"/>
  <c r="D3528" i="13" s="1"/>
  <c r="AH1127" i="12"/>
  <c r="AH1037" i="12"/>
  <c r="AH1742" i="12"/>
  <c r="AH1254" i="12"/>
  <c r="AH1368" i="12"/>
  <c r="AI1368" i="12" s="1"/>
  <c r="C2572" i="13" s="1"/>
  <c r="AH2881" i="12"/>
  <c r="AH1324" i="12"/>
  <c r="AH2840" i="12"/>
  <c r="AI2840" i="12" s="1"/>
  <c r="C1100" i="13" s="1"/>
  <c r="AH1356" i="12"/>
  <c r="AH2085" i="12"/>
  <c r="AH2742" i="12"/>
  <c r="AH2773" i="12"/>
  <c r="AH1624" i="12"/>
  <c r="AH3730" i="12"/>
  <c r="AH2032" i="12"/>
  <c r="AH755" i="12"/>
  <c r="AI755" i="12" s="1"/>
  <c r="C3185" i="13" s="1"/>
  <c r="AH2166" i="12"/>
  <c r="AH1348" i="12"/>
  <c r="AH2537" i="12"/>
  <c r="AH3291" i="12"/>
  <c r="AH1662" i="12"/>
  <c r="AI1662" i="12" s="1"/>
  <c r="C2278" i="13" s="1"/>
  <c r="AH739" i="12"/>
  <c r="AH3537" i="12"/>
  <c r="AH1819" i="12"/>
  <c r="AJ1819" i="12" s="1"/>
  <c r="D2121" i="13" s="1"/>
  <c r="AH642" i="12"/>
  <c r="AH1781" i="12"/>
  <c r="AH3384" i="12"/>
  <c r="AH1090" i="12"/>
  <c r="AH487" i="12"/>
  <c r="AH1344" i="12"/>
  <c r="AH3113" i="12"/>
  <c r="AH551" i="12"/>
  <c r="AI551" i="12" s="1"/>
  <c r="C3389" i="13" s="1"/>
  <c r="AH1097" i="12"/>
  <c r="AH1215" i="12"/>
  <c r="AH1782" i="12"/>
  <c r="AH3725" i="12"/>
  <c r="AH243" i="12"/>
  <c r="AJ243" i="12" s="1"/>
  <c r="D3697" i="13" s="1"/>
  <c r="AH2859" i="12"/>
  <c r="AH371" i="12"/>
  <c r="AH277" i="12"/>
  <c r="AJ277" i="12" s="1"/>
  <c r="D3663" i="13" s="1"/>
  <c r="AH1204" i="12"/>
  <c r="AH3338" i="12"/>
  <c r="AH663" i="12"/>
  <c r="AH2037" i="12"/>
  <c r="AH321" i="12"/>
  <c r="AH372" i="12"/>
  <c r="AH2249" i="12"/>
  <c r="AH3915" i="12"/>
  <c r="AJ3915" i="12" s="1"/>
  <c r="D25" i="13" s="1"/>
  <c r="AH743" i="12"/>
  <c r="AH3727" i="12"/>
  <c r="AH1430" i="12"/>
  <c r="AH2804" i="12"/>
  <c r="AH1882" i="12"/>
  <c r="AI1882" i="12" s="1"/>
  <c r="C2058" i="13" s="1"/>
  <c r="AH1098" i="12"/>
  <c r="AH2167" i="12"/>
  <c r="AH3726" i="12"/>
  <c r="AJ3726" i="12" s="1"/>
  <c r="D214" i="13" s="1"/>
  <c r="AH1431" i="12"/>
  <c r="AH1545" i="12"/>
  <c r="AH1548" i="12"/>
  <c r="AH3547" i="12"/>
  <c r="AH1482" i="12"/>
  <c r="AH271" i="12"/>
  <c r="AH1082" i="12"/>
  <c r="AH666" i="12"/>
  <c r="AJ666" i="12" s="1"/>
  <c r="D3274" i="13" s="1"/>
  <c r="AH2360" i="12"/>
  <c r="AH2634" i="12"/>
  <c r="AH1047" i="12"/>
  <c r="AH1547" i="12"/>
  <c r="AH472" i="12"/>
  <c r="AJ472" i="12" s="1"/>
  <c r="D3468" i="13" s="1"/>
  <c r="AH2928" i="12"/>
  <c r="AH197" i="12"/>
  <c r="AH3196" i="12"/>
  <c r="AJ3196" i="12" s="1"/>
  <c r="D744" i="13" s="1"/>
  <c r="AH1163" i="12"/>
  <c r="AH3154" i="12"/>
  <c r="AH528" i="12"/>
  <c r="AH2252" i="12"/>
  <c r="AH2512" i="12"/>
  <c r="AH1940" i="12"/>
  <c r="AH2762" i="12"/>
  <c r="AH2517" i="12"/>
  <c r="AI2517" i="12" s="1"/>
  <c r="C1423" i="13" s="1"/>
  <c r="AH2092" i="12"/>
  <c r="AH2253" i="12"/>
  <c r="AH3744" i="12"/>
  <c r="AH595" i="12"/>
  <c r="AH2138" i="12"/>
  <c r="AI2138" i="12" s="1"/>
  <c r="C1802" i="13" s="1"/>
  <c r="AH1021" i="12"/>
  <c r="AH2551" i="12"/>
  <c r="AH1015" i="12"/>
  <c r="AJ1015" i="12" s="1"/>
  <c r="D2925" i="13" s="1"/>
  <c r="AH3890" i="12"/>
  <c r="AH1295" i="12"/>
  <c r="AH2457" i="12"/>
  <c r="AH1484" i="12"/>
  <c r="AH1396" i="12"/>
  <c r="AH1849" i="12"/>
  <c r="AH1287" i="12"/>
  <c r="AH3197" i="12"/>
  <c r="AJ3197" i="12" s="1"/>
  <c r="D743" i="13" s="1"/>
  <c r="AH1864" i="12"/>
  <c r="AH2477" i="12"/>
  <c r="AH606" i="12"/>
  <c r="AH3610" i="12"/>
  <c r="AH1982" i="12"/>
  <c r="AI1982" i="12" s="1"/>
  <c r="C1958" i="13" s="1"/>
  <c r="AH1012" i="12"/>
  <c r="AH1171" i="12"/>
  <c r="AH3016" i="12"/>
  <c r="AI3016" i="12" s="1"/>
  <c r="C924" i="13" s="1"/>
  <c r="AH1230" i="12"/>
  <c r="AH2498" i="12"/>
  <c r="AH828" i="12"/>
  <c r="AH1945" i="12"/>
  <c r="AH1429" i="12"/>
  <c r="AH911" i="12"/>
  <c r="AH1602" i="12"/>
  <c r="AH1499" i="12"/>
  <c r="AI1499" i="12" s="1"/>
  <c r="C2441" i="13" s="1"/>
  <c r="AH2126" i="12"/>
  <c r="AH1352" i="12"/>
  <c r="AH2929" i="12"/>
  <c r="AH1284" i="12"/>
  <c r="AH2703" i="12"/>
  <c r="AJ2703" i="12" s="1"/>
  <c r="D1237" i="13" s="1"/>
  <c r="AH3219" i="12"/>
  <c r="AH2844" i="12"/>
  <c r="AH3130" i="12"/>
  <c r="AJ3130" i="12" s="1"/>
  <c r="D810" i="13" s="1"/>
  <c r="AH1140" i="12"/>
  <c r="AH3076" i="12"/>
  <c r="AH1865" i="12"/>
  <c r="AH2874" i="12"/>
  <c r="AH597" i="12"/>
  <c r="AH1802" i="12"/>
  <c r="AH1771" i="12"/>
  <c r="AH3045" i="12"/>
  <c r="AJ3045" i="12" s="1"/>
  <c r="D895" i="13" s="1"/>
  <c r="AH2710" i="12"/>
  <c r="AH2152" i="12"/>
  <c r="AH852" i="12"/>
  <c r="AH1250" i="12"/>
  <c r="AH195" i="12"/>
  <c r="AJ195" i="12" s="1"/>
  <c r="D3745" i="13" s="1"/>
  <c r="AH3511" i="12"/>
  <c r="AH936" i="12"/>
  <c r="AH2050" i="12"/>
  <c r="AI2050" i="12" s="1"/>
  <c r="C1890" i="13" s="1"/>
  <c r="AH1379" i="12"/>
  <c r="AH2900" i="12"/>
  <c r="AH829" i="12"/>
  <c r="AH2825" i="12"/>
  <c r="AH483" i="12"/>
  <c r="AH204" i="12"/>
  <c r="AH2181" i="12"/>
  <c r="AH1877" i="12"/>
  <c r="AJ1877" i="12" s="1"/>
  <c r="D2063" i="13" s="1"/>
  <c r="AH566" i="12"/>
  <c r="AH1509" i="12"/>
  <c r="AH1587" i="12"/>
  <c r="AH335" i="12"/>
  <c r="AH3394" i="12"/>
  <c r="AJ3394" i="12" s="1"/>
  <c r="D546" i="13" s="1"/>
  <c r="AH3292" i="12"/>
  <c r="AH1074" i="12"/>
  <c r="AH3596" i="12"/>
  <c r="AI3596" i="12" s="1"/>
  <c r="C344" i="13" s="1"/>
  <c r="AH186" i="12"/>
  <c r="AH1473" i="12"/>
  <c r="AH374" i="12"/>
  <c r="AH717" i="12"/>
  <c r="AH1516" i="12"/>
  <c r="AH2562" i="12"/>
  <c r="AH1836" i="12"/>
  <c r="AH2720" i="12"/>
  <c r="AI2720" i="12" s="1"/>
  <c r="C1220" i="13" s="1"/>
  <c r="AH3010" i="12"/>
  <c r="AH1579" i="12"/>
  <c r="AH2480" i="12"/>
  <c r="AH3535" i="12"/>
  <c r="AH3355" i="12"/>
  <c r="AJ3355" i="12" s="1"/>
  <c r="D585" i="13" s="1"/>
  <c r="AH799" i="12"/>
  <c r="AH1449" i="12"/>
  <c r="AH2143" i="12"/>
  <c r="AJ2143" i="12" s="1"/>
  <c r="D1797" i="13" s="1"/>
  <c r="AH939" i="12"/>
  <c r="AH2575" i="12"/>
  <c r="AH1207" i="12"/>
  <c r="AH2506" i="12"/>
  <c r="AH1783" i="12"/>
  <c r="AH441" i="12"/>
  <c r="AH2017" i="12"/>
  <c r="AH1255" i="12"/>
  <c r="AJ1255" i="12" s="1"/>
  <c r="D2685" i="13" s="1"/>
  <c r="AH3419" i="12"/>
  <c r="AH1487" i="12"/>
  <c r="AH396" i="12"/>
  <c r="AH1663" i="12"/>
  <c r="AH943" i="12"/>
  <c r="AI943" i="12" s="1"/>
  <c r="C2997" i="13" s="1"/>
  <c r="AH2449" i="12"/>
  <c r="AH684" i="12"/>
  <c r="AH1189" i="12"/>
  <c r="AJ1189" i="12" s="1"/>
  <c r="D2751" i="13" s="1"/>
  <c r="AH348" i="12"/>
  <c r="AH1141" i="12"/>
  <c r="AH1790" i="12"/>
  <c r="AH2788" i="12"/>
  <c r="AH1134" i="12"/>
  <c r="AH339" i="12"/>
  <c r="AH2225" i="12"/>
  <c r="AH1314" i="12"/>
  <c r="AI1314" i="12" s="1"/>
  <c r="C2626" i="13" s="1"/>
  <c r="AH1623" i="12"/>
  <c r="AH3420" i="12"/>
  <c r="AH2102" i="12"/>
  <c r="AH1767" i="12"/>
  <c r="AH3120" i="12"/>
  <c r="AI3120" i="12" s="1"/>
  <c r="C820" i="13" s="1"/>
  <c r="AH1242" i="12"/>
  <c r="AH571" i="12"/>
  <c r="AH2044" i="12"/>
  <c r="AI2044" i="12" s="1"/>
  <c r="C1896" i="13" s="1"/>
  <c r="AH685" i="12"/>
  <c r="AH2386" i="12"/>
  <c r="AH544" i="12"/>
  <c r="AH3731" i="12"/>
  <c r="AH609" i="12"/>
  <c r="AH1243" i="12"/>
  <c r="AH3342" i="12"/>
  <c r="AH2856" i="12"/>
  <c r="AJ2856" i="12" s="1"/>
  <c r="D1084" i="13" s="1"/>
  <c r="AH585" i="12"/>
  <c r="AH1683" i="12"/>
  <c r="AH3676" i="12"/>
  <c r="AH1530" i="12"/>
  <c r="AH366" i="12"/>
  <c r="AI366" i="12" s="1"/>
  <c r="C3574" i="13" s="1"/>
  <c r="AH1536" i="12"/>
  <c r="AH3020" i="12"/>
  <c r="AH2826" i="12"/>
  <c r="AI2826" i="12" s="1"/>
  <c r="C1114" i="13" s="1"/>
  <c r="AH1115" i="12"/>
  <c r="AH2511" i="12"/>
  <c r="AH2067" i="12"/>
  <c r="AH3273" i="12"/>
  <c r="AH3078" i="12"/>
  <c r="AH1283" i="12"/>
  <c r="AH2649" i="12"/>
  <c r="AH2095" i="12"/>
  <c r="AI2095" i="12" s="1"/>
  <c r="C1845" i="13" s="1"/>
  <c r="AH1146" i="12"/>
  <c r="AH3309" i="12"/>
  <c r="AH1121" i="12"/>
  <c r="AH2671" i="12"/>
  <c r="AH2245" i="12"/>
  <c r="AJ2245" i="12" s="1"/>
  <c r="D1695" i="13" s="1"/>
  <c r="AH2172" i="12"/>
  <c r="AH1397" i="12"/>
  <c r="AH1902" i="12"/>
  <c r="AJ1902" i="12" s="1"/>
  <c r="D2038" i="13" s="1"/>
  <c r="AH520" i="12"/>
  <c r="AH2324" i="12"/>
  <c r="AH1236" i="12"/>
  <c r="AH1195" i="12"/>
  <c r="AH1814" i="12"/>
  <c r="AH1510" i="12"/>
  <c r="AH3728" i="12"/>
  <c r="AH1099" i="12"/>
  <c r="AJ1099" i="12" s="1"/>
  <c r="D2841" i="13" s="1"/>
  <c r="AH726" i="12"/>
  <c r="AH514" i="12"/>
  <c r="AH2259" i="12"/>
  <c r="AH263" i="12"/>
  <c r="AH458" i="12"/>
  <c r="AJ458" i="12" s="1"/>
  <c r="D3482" i="13" s="1"/>
  <c r="AH560" i="12"/>
  <c r="AH796" i="12"/>
  <c r="AH2364" i="12"/>
  <c r="AJ2364" i="12" s="1"/>
  <c r="D1576" i="13" s="1"/>
  <c r="AH2057" i="12"/>
  <c r="AH1365" i="12"/>
  <c r="AH1689" i="12"/>
  <c r="AH1772" i="12"/>
  <c r="AH2739" i="12"/>
  <c r="AH1494" i="12"/>
  <c r="AH1500" i="12"/>
  <c r="AH346" i="12"/>
  <c r="AI346" i="12" s="1"/>
  <c r="C3594" i="13" s="1"/>
  <c r="AH927" i="12"/>
  <c r="AH1420" i="12"/>
  <c r="AH3217" i="12"/>
  <c r="AH380" i="12"/>
  <c r="AH1492" i="12"/>
  <c r="AJ1492" i="12" s="1"/>
  <c r="D2448" i="13" s="1"/>
  <c r="AH3558" i="12"/>
  <c r="AH1313" i="12"/>
  <c r="AH1374" i="12"/>
  <c r="AJ1374" i="12" s="1"/>
  <c r="D2566" i="13" s="1"/>
  <c r="AH2700" i="12"/>
  <c r="AH1528" i="12"/>
  <c r="AH1765" i="12"/>
  <c r="AH1309" i="12"/>
  <c r="AH2656" i="12"/>
  <c r="AH1808" i="12"/>
  <c r="AH3109" i="12"/>
  <c r="AH3064" i="12"/>
  <c r="AJ3064" i="12" s="1"/>
  <c r="D876" i="13" s="1"/>
  <c r="AH2736" i="12"/>
  <c r="AH3302" i="12"/>
  <c r="AH660" i="12"/>
  <c r="AH1660" i="12"/>
  <c r="AH2311" i="12"/>
  <c r="AI2311" i="12" s="1"/>
  <c r="C1629" i="13" s="1"/>
  <c r="AH1680" i="12"/>
  <c r="AH3354" i="12"/>
  <c r="AH1456" i="12"/>
  <c r="AJ1456" i="12" s="1"/>
  <c r="D2484" i="13" s="1"/>
  <c r="AH384" i="12"/>
  <c r="AH311" i="12"/>
  <c r="AH2059" i="12"/>
  <c r="AH2837" i="12"/>
  <c r="AH2985" i="12"/>
  <c r="AH651" i="12"/>
  <c r="AH1566" i="12"/>
  <c r="AH152" i="12"/>
  <c r="AJ152" i="12" s="1"/>
  <c r="D3788" i="13" s="1"/>
  <c r="AH2508" i="12"/>
  <c r="AH3799" i="12"/>
  <c r="AH214" i="12"/>
  <c r="AH855" i="12"/>
  <c r="AH2300" i="12"/>
  <c r="AJ2300" i="12" s="1"/>
  <c r="D1640" i="13" s="1"/>
  <c r="AH1800" i="12"/>
  <c r="AH1696" i="12"/>
  <c r="AH2325" i="12"/>
  <c r="AJ2325" i="12" s="1"/>
  <c r="D1615" i="13" s="1"/>
  <c r="AH1009" i="12"/>
  <c r="AH1837" i="12"/>
  <c r="AH1432" i="12"/>
  <c r="AH2053" i="12"/>
  <c r="AH1228" i="12"/>
  <c r="AH3023" i="12"/>
  <c r="AH1086" i="12"/>
  <c r="AH2141" i="12"/>
  <c r="AJ2141" i="12" s="1"/>
  <c r="D1799" i="13" s="1"/>
  <c r="AH2487" i="12"/>
  <c r="AH1259" i="12"/>
  <c r="AH2012" i="12"/>
  <c r="AH1205" i="12"/>
  <c r="AH738" i="12"/>
  <c r="AI738" i="12" s="1"/>
  <c r="C3202" i="13" s="1"/>
  <c r="AH3018" i="12"/>
  <c r="AH328" i="12"/>
  <c r="AH746" i="12"/>
  <c r="AI746" i="12" s="1"/>
  <c r="C3194" i="13" s="1"/>
  <c r="AH2295" i="12"/>
  <c r="AH2515" i="12"/>
  <c r="AH730" i="12"/>
  <c r="AH2086" i="12"/>
  <c r="AH2137" i="12"/>
  <c r="AH174" i="12"/>
  <c r="AH3613" i="12"/>
  <c r="AH3311" i="12"/>
  <c r="AI3311" i="12" s="1"/>
  <c r="C629" i="13" s="1"/>
  <c r="AH3012" i="12"/>
  <c r="AH1139" i="12"/>
  <c r="AH1332" i="12"/>
  <c r="AH735" i="12"/>
  <c r="AH3702" i="12"/>
  <c r="AJ3702" i="12" s="1"/>
  <c r="D238" i="13" s="1"/>
  <c r="AH234" i="12"/>
  <c r="AH2613" i="12"/>
  <c r="AH2964" i="12"/>
  <c r="AI2964" i="12" s="1"/>
  <c r="C976" i="13" s="1"/>
  <c r="AH847" i="12"/>
  <c r="AH2161" i="12"/>
  <c r="AH2903" i="12"/>
  <c r="AH2991" i="12"/>
  <c r="AH1977" i="12"/>
  <c r="AH2963" i="12"/>
  <c r="AH2073" i="12"/>
  <c r="AH875" i="12"/>
  <c r="AI875" i="12" s="1"/>
  <c r="C3065" i="13" s="1"/>
  <c r="AH3816" i="12"/>
  <c r="AH2341" i="12"/>
  <c r="AH2284" i="12"/>
  <c r="AH2154" i="12"/>
  <c r="AH1117" i="12"/>
  <c r="AI1117" i="12" s="1"/>
  <c r="C2823" i="13" s="1"/>
  <c r="AH1110" i="12"/>
  <c r="AH509" i="12"/>
  <c r="AH2610" i="12"/>
  <c r="AJ2610" i="12" s="1"/>
  <c r="D1330" i="13" s="1"/>
  <c r="AH1867" i="12"/>
  <c r="AH1955" i="12"/>
  <c r="AH3638" i="12"/>
  <c r="AH921" i="12"/>
  <c r="AH3836" i="12"/>
  <c r="AH1914" i="12"/>
  <c r="AH1123" i="12"/>
  <c r="AH2400" i="12"/>
  <c r="AI2400" i="12" s="1"/>
  <c r="C1540" i="13" s="1"/>
  <c r="AH831" i="12"/>
  <c r="AH1042" i="12"/>
  <c r="AH1446" i="12"/>
  <c r="AH2333" i="12"/>
  <c r="AH701" i="12"/>
  <c r="AI701" i="12" s="1"/>
  <c r="C3239" i="13" s="1"/>
  <c r="AH1695" i="12"/>
  <c r="AH2593" i="12"/>
  <c r="AH356" i="12"/>
  <c r="AI356" i="12" s="1"/>
  <c r="C3584" i="13" s="1"/>
  <c r="AH841" i="12"/>
  <c r="AH1136" i="12"/>
  <c r="AH2014" i="12"/>
  <c r="AH1424" i="12"/>
  <c r="AH1124" i="12"/>
  <c r="AH2784" i="12"/>
  <c r="AH3350" i="12"/>
  <c r="AH525" i="12"/>
  <c r="AJ525" i="12" s="1"/>
  <c r="D3415" i="13" s="1"/>
  <c r="AH2744" i="12"/>
  <c r="AH1373" i="12"/>
  <c r="AH1478" i="12"/>
  <c r="AH1784" i="12"/>
  <c r="AH3105" i="12"/>
  <c r="AI3105" i="12" s="1"/>
  <c r="C835" i="13" s="1"/>
  <c r="AH1556" i="12"/>
  <c r="AH2070" i="12"/>
  <c r="AH917" i="12"/>
  <c r="AJ917" i="12" s="1"/>
  <c r="D3023" i="13" s="1"/>
  <c r="AH991" i="12"/>
  <c r="AH1535" i="12"/>
  <c r="AH401" i="12"/>
  <c r="AH2413" i="12"/>
  <c r="AH1720" i="12"/>
  <c r="AH167" i="12"/>
  <c r="AH1067" i="12"/>
  <c r="AH1978" i="12"/>
  <c r="AJ1978" i="12" s="1"/>
  <c r="D1962" i="13" s="1"/>
  <c r="AH2992" i="12"/>
  <c r="AH797" i="12"/>
  <c r="AH3595" i="12"/>
  <c r="AH913" i="12"/>
  <c r="AH2444" i="12"/>
  <c r="AI2444" i="12" s="1"/>
  <c r="C1496" i="13" s="1"/>
  <c r="AH3051" i="12"/>
  <c r="AH1043" i="12"/>
  <c r="AH2418" i="12"/>
  <c r="AJ2418" i="12" s="1"/>
  <c r="D1522" i="13" s="1"/>
  <c r="AH1329" i="12"/>
  <c r="AH889" i="12"/>
  <c r="AH3682" i="12"/>
  <c r="AH1018" i="12"/>
  <c r="AH1101" i="12"/>
  <c r="AH1029" i="12"/>
  <c r="AH2650" i="12"/>
  <c r="AH1769" i="12"/>
  <c r="AI1769" i="12" s="1"/>
  <c r="C2171" i="13" s="1"/>
  <c r="AH2968" i="12"/>
  <c r="AH2046" i="12"/>
  <c r="AH191" i="12"/>
  <c r="AH179" i="12"/>
  <c r="AH3385" i="12"/>
  <c r="AJ3385" i="12" s="1"/>
  <c r="D555" i="13" s="1"/>
  <c r="AH482" i="12"/>
  <c r="AH1361" i="12"/>
  <c r="AH3398" i="12"/>
  <c r="AJ3398" i="12" s="1"/>
  <c r="D542" i="13" s="1"/>
  <c r="AH1886" i="12"/>
  <c r="AH180" i="12"/>
  <c r="AH227" i="12"/>
  <c r="AH464" i="12"/>
  <c r="AH2877" i="12"/>
  <c r="AH449" i="12"/>
  <c r="AH2880" i="12"/>
  <c r="AH676" i="12"/>
  <c r="AJ676" i="12" s="1"/>
  <c r="D3264" i="13" s="1"/>
  <c r="AH1939" i="12"/>
  <c r="AH567" i="12"/>
  <c r="AH774" i="12"/>
  <c r="AH202" i="12"/>
  <c r="AH583" i="12"/>
  <c r="AI583" i="12" s="1"/>
  <c r="C3357" i="13" s="1"/>
  <c r="AH811" i="12"/>
  <c r="AH395" i="12"/>
  <c r="AH1471" i="12"/>
  <c r="AI1471" i="12" s="1"/>
  <c r="C2469" i="13" s="1"/>
  <c r="AH3002" i="12"/>
  <c r="AH2335" i="12"/>
  <c r="AH910" i="12"/>
  <c r="AH1145" i="12"/>
  <c r="AH166" i="12"/>
  <c r="AH490" i="12"/>
  <c r="AH2309" i="12"/>
  <c r="AH643" i="12"/>
  <c r="AJ643" i="12" s="1"/>
  <c r="D3297" i="13" s="1"/>
  <c r="AH1639" i="12"/>
  <c r="AH505" i="12"/>
  <c r="AH744" i="12"/>
  <c r="AH2148" i="12"/>
  <c r="AH1796" i="12"/>
  <c r="AJ1796" i="12" s="1"/>
  <c r="D2144" i="13" s="1"/>
  <c r="AH2435" i="12"/>
  <c r="AH2155" i="12"/>
  <c r="AH2750" i="12"/>
  <c r="AJ2750" i="12" s="1"/>
  <c r="D1190" i="13" s="1"/>
  <c r="AH3334" i="12"/>
  <c r="AH2417" i="12"/>
  <c r="AH463" i="12"/>
  <c r="AH1857" i="12"/>
  <c r="AH1563" i="12"/>
  <c r="AH2257" i="12"/>
  <c r="AH2201" i="12"/>
  <c r="AH1384" i="12"/>
  <c r="AI1384" i="12" s="1"/>
  <c r="C2556" i="13" s="1"/>
  <c r="AH998" i="12"/>
  <c r="AH262" i="12"/>
  <c r="AH155" i="12"/>
  <c r="AH2655" i="12"/>
  <c r="AH213" i="12"/>
  <c r="AJ213" i="12" s="1"/>
  <c r="D3727" i="13" s="1"/>
  <c r="AH2738" i="12"/>
  <c r="AH332" i="12"/>
  <c r="AH2340" i="12"/>
  <c r="AJ2340" i="12" s="1"/>
  <c r="D1600" i="13" s="1"/>
  <c r="AH1421" i="12"/>
  <c r="AH427" i="12"/>
  <c r="AH683" i="12"/>
  <c r="AH1438" i="12"/>
  <c r="AH1546" i="12"/>
  <c r="AI1546" i="12" s="1"/>
  <c r="C2394" i="13" s="1"/>
  <c r="AH661" i="12"/>
  <c r="AH3367" i="12"/>
  <c r="AH1349" i="12"/>
  <c r="AJ1349" i="12" s="1"/>
  <c r="D2591" i="13" s="1"/>
  <c r="AH2670" i="12"/>
  <c r="AH2806" i="12"/>
  <c r="AH2345" i="12"/>
  <c r="AH2914" i="12"/>
  <c r="AH281" i="12"/>
  <c r="AI281" i="12" s="1"/>
  <c r="C3659" i="13" s="1"/>
  <c r="AH489" i="12"/>
  <c r="AH1238" i="12"/>
  <c r="AH2965" i="12"/>
  <c r="AJ2965" i="12" s="1"/>
  <c r="D975" i="13" s="1"/>
  <c r="AH1273" i="12"/>
  <c r="AH1391" i="12"/>
  <c r="AH415" i="12"/>
  <c r="AH3050" i="12"/>
  <c r="AH266" i="12"/>
  <c r="AH1085" i="12"/>
  <c r="AH873" i="12"/>
  <c r="AI873" i="12" s="1"/>
  <c r="C3067" i="13" s="1"/>
  <c r="AH1931" i="12"/>
  <c r="AI1931" i="12" s="1"/>
  <c r="C2009" i="13" s="1"/>
  <c r="AH2230" i="12"/>
  <c r="AH1967" i="12"/>
  <c r="AH1493" i="12"/>
  <c r="AH1843" i="12"/>
  <c r="AH355" i="12"/>
  <c r="AI355" i="12" s="1"/>
  <c r="C3585" i="13" s="1"/>
  <c r="AH1114" i="12"/>
  <c r="AH986" i="12"/>
  <c r="AH3313" i="12"/>
  <c r="AI3313" i="12" s="1"/>
  <c r="C627" i="13" s="1"/>
  <c r="AH1917" i="12"/>
  <c r="AH868" i="12"/>
  <c r="AH3170" i="12"/>
  <c r="AH1375" i="12"/>
  <c r="AH378" i="12"/>
  <c r="AJ378" i="12" s="1"/>
  <c r="D3562" i="13" s="1"/>
  <c r="AH358" i="12"/>
  <c r="AH2625" i="12"/>
  <c r="AH2659" i="12"/>
  <c r="AJ2659" i="12" s="1"/>
  <c r="D1281" i="13" s="1"/>
  <c r="AH2251" i="12"/>
  <c r="AH1355" i="12"/>
  <c r="AH576" i="12"/>
  <c r="AH1665" i="12"/>
  <c r="AJ1665" i="12" s="1"/>
  <c r="D2275" i="13" s="1"/>
  <c r="AH2717" i="12"/>
  <c r="AI2717" i="12" s="1"/>
  <c r="C1223" i="13" s="1"/>
  <c r="AH3164" i="12"/>
  <c r="AH924" i="12"/>
  <c r="AH416" i="12"/>
  <c r="AI416" i="12" s="1"/>
  <c r="C3524" i="13" s="1"/>
  <c r="AH1133" i="12"/>
  <c r="AH2823" i="12"/>
  <c r="AH2787" i="12"/>
  <c r="AH3106" i="12"/>
  <c r="AH1173" i="12"/>
  <c r="AH2458" i="12"/>
  <c r="AH1706" i="12"/>
  <c r="AH604" i="12"/>
  <c r="AI604" i="12" s="1"/>
  <c r="C3336" i="13" s="1"/>
  <c r="AH2258" i="12"/>
  <c r="AH631" i="12"/>
  <c r="AH2502" i="12"/>
  <c r="AH3371" i="12"/>
  <c r="AH1237" i="12"/>
  <c r="AJ1237" i="12" s="1"/>
  <c r="D2703" i="13" s="1"/>
  <c r="AH194" i="12"/>
  <c r="AH650" i="12"/>
  <c r="AH2171" i="12"/>
  <c r="AI2171" i="12" s="1"/>
  <c r="C1769" i="13" s="1"/>
  <c r="AH365" i="12"/>
  <c r="AH2024" i="12"/>
  <c r="AH2185" i="12"/>
  <c r="AH556" i="12"/>
  <c r="AH2570" i="12"/>
  <c r="AI2570" i="12" s="1"/>
  <c r="C1370" i="13" s="1"/>
  <c r="AH1300" i="12"/>
  <c r="AH570" i="12"/>
  <c r="AH2061" i="12"/>
  <c r="AI2061" i="12" s="1"/>
  <c r="C1879" i="13" s="1"/>
  <c r="AH2680" i="12"/>
  <c r="AH1326" i="12"/>
  <c r="AH1218" i="12"/>
  <c r="AH136" i="12"/>
  <c r="AH1532" i="12"/>
  <c r="AI1532" i="12" s="1"/>
  <c r="C2408" i="13" s="1"/>
  <c r="AH2718" i="12"/>
  <c r="AH1291" i="12"/>
  <c r="AH2560" i="12"/>
  <c r="AJ2560" i="12" s="1"/>
  <c r="D1380" i="13" s="1"/>
  <c r="AH734" i="12"/>
  <c r="AH444" i="12"/>
  <c r="AH1151" i="12"/>
  <c r="AH3118" i="12"/>
  <c r="AH3056" i="12"/>
  <c r="AJ3056" i="12" s="1"/>
  <c r="D884" i="13" s="1"/>
  <c r="AH532" i="12"/>
  <c r="AH2027" i="12"/>
  <c r="AH267" i="12"/>
  <c r="AI267" i="12" s="1"/>
  <c r="C3673" i="13" s="1"/>
  <c r="AH1734" i="12"/>
  <c r="AH599" i="12"/>
  <c r="AH3830" i="12"/>
  <c r="AH1791" i="12"/>
  <c r="AH437" i="12"/>
  <c r="AJ437" i="12" s="1"/>
  <c r="D3503" i="13" s="1"/>
  <c r="AH2757" i="12"/>
  <c r="AH393" i="12"/>
  <c r="AH1274" i="12"/>
  <c r="AI1274" i="12" s="1"/>
  <c r="C2666" i="13" s="1"/>
  <c r="AH2925" i="12"/>
  <c r="AH971" i="12"/>
  <c r="AH3126" i="12"/>
  <c r="AJ3126" i="12" s="1"/>
  <c r="D814" i="13" s="1"/>
  <c r="AH2799" i="12"/>
  <c r="AH2779" i="12"/>
  <c r="AI2779" i="12" s="1"/>
  <c r="C1161" i="13" s="1"/>
  <c r="AH930" i="12"/>
  <c r="AH1337" i="12"/>
  <c r="AI1337" i="12" s="1"/>
  <c r="C2603" i="13" s="1"/>
  <c r="AH2489" i="12"/>
  <c r="AJ2489" i="12" s="1"/>
  <c r="D1451" i="13" s="1"/>
  <c r="AH2540" i="12"/>
  <c r="AH877" i="12"/>
  <c r="AH1759" i="12"/>
  <c r="AH974" i="12"/>
  <c r="AH1072" i="12"/>
  <c r="AI1072" i="12" s="1"/>
  <c r="C2868" i="13" s="1"/>
  <c r="AH733" i="12"/>
  <c r="AH3231" i="12"/>
  <c r="AH611" i="12"/>
  <c r="AI611" i="12" s="1"/>
  <c r="C3329" i="13" s="1"/>
  <c r="AH3028" i="12"/>
  <c r="AH3357" i="12"/>
  <c r="AH909" i="12"/>
  <c r="AH670" i="12"/>
  <c r="AH1555" i="12"/>
  <c r="AH1990" i="12"/>
  <c r="AH2219" i="12"/>
  <c r="AI2219" i="12" s="1"/>
  <c r="C1721" i="13" s="1"/>
  <c r="AH1132" i="12"/>
  <c r="AI1132" i="12" s="1"/>
  <c r="C2808" i="13" s="1"/>
  <c r="AH2286" i="12"/>
  <c r="AH766" i="12"/>
  <c r="AH2530" i="12"/>
  <c r="AH1820" i="12"/>
  <c r="AH937" i="12"/>
  <c r="AJ937" i="12" s="1"/>
  <c r="D3003" i="13" s="1"/>
  <c r="AH1520" i="12"/>
  <c r="AH1616" i="12"/>
  <c r="AH989" i="12"/>
  <c r="AI989" i="12" s="1"/>
  <c r="C2951" i="13" s="1"/>
  <c r="AH958" i="12"/>
  <c r="AH2478" i="12"/>
  <c r="AH700" i="12"/>
  <c r="AH2423" i="12"/>
  <c r="AH673" i="12"/>
  <c r="AJ673" i="12" s="1"/>
  <c r="D3267" i="13" s="1"/>
  <c r="AH479" i="12"/>
  <c r="AH1858" i="12"/>
  <c r="AH1904" i="12"/>
  <c r="AJ1904" i="12" s="1"/>
  <c r="D2036" i="13" s="1"/>
  <c r="AH1835" i="12"/>
  <c r="AH3458" i="12"/>
  <c r="AH1459" i="12"/>
  <c r="AH624" i="12"/>
  <c r="AH793" i="12"/>
  <c r="AJ793" i="12" s="1"/>
  <c r="D3147" i="13" s="1"/>
  <c r="AH2525" i="12"/>
  <c r="AH907" i="12"/>
  <c r="AH836" i="12"/>
  <c r="AJ836" i="12" s="1"/>
  <c r="D3104" i="13" s="1"/>
  <c r="AH1119" i="12"/>
  <c r="AH1928" i="12"/>
  <c r="AH1188" i="12"/>
  <c r="AI1188" i="12" s="1"/>
  <c r="C2752" i="13" s="1"/>
  <c r="AH2868" i="12"/>
  <c r="AJ2868" i="12" s="1"/>
  <c r="D1072" i="13" s="1"/>
  <c r="AH1279" i="12"/>
  <c r="AJ1279" i="12" s="1"/>
  <c r="D2661" i="13" s="1"/>
  <c r="AH1774" i="12"/>
  <c r="AH1175" i="12"/>
  <c r="AH337" i="12"/>
  <c r="AJ337" i="12" s="1"/>
  <c r="D3603" i="13" s="1"/>
  <c r="AH2648" i="12"/>
  <c r="AH1185" i="12"/>
  <c r="AH1714" i="12"/>
  <c r="AH225" i="12"/>
  <c r="AH340" i="12"/>
  <c r="AJ340" i="12" s="1"/>
  <c r="D3600" i="13" s="1"/>
  <c r="AH2996" i="12"/>
  <c r="AH1799" i="12"/>
  <c r="AH1176" i="12"/>
  <c r="AJ1176" i="12" s="1"/>
  <c r="D2764" i="13" s="1"/>
  <c r="AH2693" i="12"/>
  <c r="AH2183" i="12"/>
  <c r="AH1448" i="12"/>
  <c r="AH3623" i="12"/>
  <c r="AH1387" i="12"/>
  <c r="AI1387" i="12" s="1"/>
  <c r="C2553" i="13" s="1"/>
  <c r="AH1531" i="12"/>
  <c r="AH572" i="12"/>
  <c r="AH447" i="12"/>
  <c r="AJ447" i="12" s="1"/>
  <c r="D3493" i="13" s="1"/>
  <c r="AH699" i="12"/>
  <c r="AH1848" i="12"/>
  <c r="AH2068" i="12"/>
  <c r="AH341" i="12"/>
  <c r="AH823" i="12"/>
  <c r="AI823" i="12" s="1"/>
  <c r="C3117" i="13" s="1"/>
  <c r="AH3259" i="12"/>
  <c r="AH494" i="12"/>
  <c r="AH2329" i="12"/>
  <c r="AJ2329" i="12" s="1"/>
  <c r="D1611" i="13" s="1"/>
  <c r="AH3877" i="12"/>
  <c r="AH2801" i="12"/>
  <c r="AH2049" i="12"/>
  <c r="AH2002" i="12"/>
  <c r="AH1062" i="12"/>
  <c r="AI1062" i="12" s="1"/>
  <c r="C2878" i="13" s="1"/>
  <c r="AH2260" i="12"/>
  <c r="AH1331" i="12"/>
  <c r="AH885" i="12"/>
  <c r="AI885" i="12" s="1"/>
  <c r="C3055" i="13" s="1"/>
  <c r="AH1328" i="12"/>
  <c r="AH2748" i="12"/>
  <c r="AH625" i="12"/>
  <c r="AH1659" i="12"/>
  <c r="AH2567" i="12"/>
  <c r="AJ2567" i="12" s="1"/>
  <c r="D1373" i="13" s="1"/>
  <c r="AH664" i="12"/>
  <c r="AH1786" i="12"/>
  <c r="AH2015" i="12"/>
  <c r="AI2015" i="12" s="1"/>
  <c r="C1925" i="13" s="1"/>
  <c r="AH3587" i="12"/>
  <c r="AH789" i="12"/>
  <c r="AH2466" i="12"/>
  <c r="AH2987" i="12"/>
  <c r="AH1873" i="12"/>
  <c r="AJ1873" i="12" s="1"/>
  <c r="D2067" i="13" s="1"/>
  <c r="AH326" i="12"/>
  <c r="AH890" i="12"/>
  <c r="AH2604" i="12"/>
  <c r="AI2604" i="12" s="1"/>
  <c r="C1336" i="13" s="1"/>
  <c r="AH2645" i="12"/>
  <c r="AH1948" i="12"/>
  <c r="AH842" i="12"/>
  <c r="AH2691" i="12"/>
  <c r="AH771" i="12"/>
  <c r="AJ771" i="12" s="1"/>
  <c r="D3169" i="13" s="1"/>
  <c r="AH1961" i="12"/>
  <c r="AH3866" i="12"/>
  <c r="AH2895" i="12"/>
  <c r="AJ2895" i="12" s="1"/>
  <c r="D1045" i="13" s="1"/>
  <c r="AH1412" i="12"/>
  <c r="AH1571" i="12"/>
  <c r="AH157" i="12"/>
  <c r="AH2165" i="12"/>
  <c r="AH164" i="12"/>
  <c r="AJ164" i="12" s="1"/>
  <c r="D3776" i="13" s="1"/>
  <c r="AH1670" i="12"/>
  <c r="AH2960" i="12"/>
  <c r="AH1335" i="12"/>
  <c r="AI1335" i="12" s="1"/>
  <c r="C2605" i="13" s="1"/>
  <c r="AH3826" i="12"/>
  <c r="AH1002" i="12"/>
  <c r="AH2323" i="12"/>
  <c r="AH419" i="12"/>
  <c r="AH602" i="12"/>
  <c r="AJ602" i="12" s="1"/>
  <c r="D3338" i="13" s="1"/>
  <c r="AH1866" i="12"/>
  <c r="AH3203" i="12"/>
  <c r="AH1488" i="12"/>
  <c r="AJ1488" i="12" s="1"/>
  <c r="D2452" i="13" s="1"/>
  <c r="AH245" i="12"/>
  <c r="AH2075" i="12"/>
  <c r="AH2864" i="12"/>
  <c r="AJ2864" i="12" s="1"/>
  <c r="D1076" i="13" s="1"/>
  <c r="AH1970" i="12"/>
  <c r="AH2629" i="12"/>
  <c r="AJ2629" i="12" s="1"/>
  <c r="D1311" i="13" s="1"/>
  <c r="AH246" i="12"/>
  <c r="AH400" i="12"/>
  <c r="AH586" i="12"/>
  <c r="AI586" i="12" s="1"/>
  <c r="C3354" i="13" s="1"/>
  <c r="AH2036" i="12"/>
  <c r="AH3454" i="12"/>
  <c r="AH1569" i="12"/>
  <c r="AH1590" i="12"/>
  <c r="AH2956" i="12"/>
  <c r="AJ2956" i="12" s="1"/>
  <c r="D984" i="13" s="1"/>
  <c r="AH1129" i="12"/>
  <c r="AH2584" i="12"/>
  <c r="AJ2584" i="12" s="1"/>
  <c r="D1356" i="13" s="1"/>
  <c r="AH1763" i="12"/>
  <c r="AI1763" i="12" s="1"/>
  <c r="C2177" i="13" s="1"/>
  <c r="AH857" i="12"/>
  <c r="AH323" i="12"/>
  <c r="AH3150" i="12"/>
  <c r="AH2599" i="12"/>
  <c r="AH1504" i="12"/>
  <c r="AI1504" i="12" s="1"/>
  <c r="C2436" i="13" s="1"/>
  <c r="AH1212" i="12"/>
  <c r="AH1831" i="12"/>
  <c r="AI1831" i="12" s="1"/>
  <c r="C2109" i="13" s="1"/>
  <c r="AH3090" i="12"/>
  <c r="AJ3090" i="12" s="1"/>
  <c r="D850" i="13" s="1"/>
  <c r="AH691" i="12"/>
  <c r="AH198" i="12"/>
  <c r="AH3075" i="12"/>
  <c r="AH2432" i="12"/>
  <c r="AH1648" i="12"/>
  <c r="AI1648" i="12" s="1"/>
  <c r="C2292" i="13" s="1"/>
  <c r="AH2156" i="12"/>
  <c r="AH647" i="12"/>
  <c r="AH457" i="12"/>
  <c r="AI457" i="12" s="1"/>
  <c r="C3483" i="13" s="1"/>
  <c r="AH3386" i="12"/>
  <c r="AH526" i="12"/>
  <c r="AH2661" i="12"/>
  <c r="AH1899" i="12"/>
  <c r="AH2198" i="12"/>
  <c r="AJ2198" i="12" s="1"/>
  <c r="D1742" i="13" s="1"/>
  <c r="AH2959" i="12"/>
  <c r="AH995" i="12"/>
  <c r="AH2619" i="12"/>
  <c r="AI2619" i="12" s="1"/>
  <c r="C1321" i="13" s="1"/>
  <c r="AH1993" i="12"/>
  <c r="AH318" i="12"/>
  <c r="AH2255" i="12"/>
  <c r="AH2672" i="12"/>
  <c r="AH814" i="12"/>
  <c r="AI814" i="12" s="1"/>
  <c r="C3126" i="13" s="1"/>
  <c r="AH2950" i="12"/>
  <c r="AH2936" i="12"/>
  <c r="AH1588" i="12"/>
  <c r="AI1588" i="12" s="1"/>
  <c r="C2352" i="13" s="1"/>
  <c r="AH3629" i="12"/>
  <c r="AH845" i="12"/>
  <c r="AH2305" i="12"/>
  <c r="AJ2305" i="12" s="1"/>
  <c r="D1635" i="13" s="1"/>
  <c r="AH1091" i="12"/>
  <c r="AJ1091" i="12" s="1"/>
  <c r="D2849" i="13" s="1"/>
  <c r="AH1717" i="12"/>
  <c r="AJ1717" i="12" s="1"/>
  <c r="D2223" i="13" s="1"/>
  <c r="AH507" i="12"/>
  <c r="AH2140" i="12"/>
  <c r="AH3569" i="12"/>
  <c r="AJ3569" i="12" s="1"/>
  <c r="D371" i="13" s="1"/>
  <c r="AH3525" i="12"/>
  <c r="AH1152" i="12"/>
  <c r="AH3073" i="12"/>
  <c r="AH1894" i="12"/>
  <c r="AH541" i="12"/>
  <c r="AI541" i="12" s="1"/>
  <c r="C3399" i="13" s="1"/>
  <c r="AH3260" i="12"/>
  <c r="AH2336" i="12"/>
  <c r="AH1483" i="12"/>
  <c r="AI1483" i="12" s="1"/>
  <c r="C2457" i="13" s="1"/>
  <c r="AH499" i="12"/>
  <c r="AH782" i="12"/>
  <c r="AH2150" i="12"/>
  <c r="AH3619" i="12"/>
  <c r="AH309" i="12"/>
  <c r="AJ309" i="12" s="1"/>
  <c r="D3631" i="13" s="1"/>
  <c r="AH1880" i="12"/>
  <c r="AH2922" i="12"/>
  <c r="AH1265" i="12"/>
  <c r="AJ1265" i="12" s="1"/>
  <c r="D2675" i="13" s="1"/>
  <c r="AH530" i="12"/>
  <c r="AH2204" i="12"/>
  <c r="AH1694" i="12"/>
  <c r="AH1512" i="12"/>
  <c r="AH965" i="12"/>
  <c r="AJ965" i="12" s="1"/>
  <c r="D2975" i="13" s="1"/>
  <c r="AH656" i="12"/>
  <c r="AH2538" i="12"/>
  <c r="AH870" i="12"/>
  <c r="AJ870" i="12" s="1"/>
  <c r="D3070" i="13" s="1"/>
  <c r="AH2863" i="12"/>
  <c r="AH1768" i="12"/>
  <c r="AH706" i="12"/>
  <c r="AH241" i="12"/>
  <c r="AH1853" i="12"/>
  <c r="AI1853" i="12" s="1"/>
  <c r="C2087" i="13" s="1"/>
  <c r="AH2544" i="12"/>
  <c r="AH3541" i="12"/>
  <c r="AH503" i="12"/>
  <c r="AI503" i="12" s="1"/>
  <c r="C3437" i="13" s="1"/>
  <c r="AH268" i="12"/>
  <c r="AH2861" i="12"/>
  <c r="AH2296" i="12"/>
  <c r="AH2714" i="12"/>
  <c r="AH1093" i="12"/>
  <c r="AJ1093" i="12" s="1"/>
  <c r="D2847" i="13" s="1"/>
  <c r="AH594" i="12"/>
  <c r="AH3556" i="12"/>
  <c r="AH1594" i="12"/>
  <c r="AJ1594" i="12" s="1"/>
  <c r="D2346" i="13" s="1"/>
  <c r="AH865" i="12"/>
  <c r="AH2031" i="12"/>
  <c r="AH298" i="12"/>
  <c r="AJ298" i="12" s="1"/>
  <c r="D3642" i="13" s="1"/>
  <c r="AH1666" i="12"/>
  <c r="AH944" i="12"/>
  <c r="AI944" i="12" s="1"/>
  <c r="C2996" i="13" s="1"/>
  <c r="AH2009" i="12"/>
  <c r="AH3143" i="12"/>
  <c r="AH1406" i="12"/>
  <c r="AI1406" i="12" s="1"/>
  <c r="C2534" i="13" s="1"/>
  <c r="AH2683" i="12"/>
  <c r="AH1900" i="12"/>
  <c r="AH1962" i="12"/>
  <c r="AH1403" i="12"/>
  <c r="AJ1403" i="12" s="1"/>
  <c r="D2537" i="13" s="1"/>
  <c r="AH752" i="12"/>
  <c r="AJ752" i="12" s="1"/>
  <c r="D3188" i="13" s="1"/>
  <c r="AH2554" i="12"/>
  <c r="AH512" i="12"/>
  <c r="AH3770" i="12"/>
  <c r="AI3770" i="12" s="1"/>
  <c r="C170" i="13" s="1"/>
  <c r="AH1220" i="12"/>
  <c r="AH2990" i="12"/>
  <c r="AH1677" i="12"/>
  <c r="AH3169" i="12"/>
  <c r="AH287" i="12"/>
  <c r="AJ287" i="12" s="1"/>
  <c r="D3653" i="13" s="1"/>
  <c r="AH3122" i="12"/>
  <c r="AH2532" i="12"/>
  <c r="AH2275" i="12"/>
  <c r="AJ2275" i="12" s="1"/>
  <c r="D1665" i="13" s="1"/>
  <c r="AH709" i="12"/>
  <c r="AH2331" i="12"/>
  <c r="AH375" i="12"/>
  <c r="AH231" i="12"/>
  <c r="AH1107" i="12"/>
  <c r="AI1107" i="12" s="1"/>
  <c r="C2833" i="13" s="1"/>
  <c r="AH325" i="12"/>
  <c r="AH1475" i="12"/>
  <c r="AI1475" i="12" s="1"/>
  <c r="C2465" i="13" s="1"/>
  <c r="AH2026" i="12"/>
  <c r="AI2026" i="12" s="1"/>
  <c r="C1914" i="13" s="1"/>
  <c r="AH2816" i="12"/>
  <c r="AH2033" i="12"/>
  <c r="AH1321" i="12"/>
  <c r="AH1470" i="12"/>
  <c r="AH3410" i="12"/>
  <c r="AI3410" i="12" s="1"/>
  <c r="C530" i="13" s="1"/>
  <c r="AH1667" i="12"/>
  <c r="AH3216" i="12"/>
  <c r="AH3880" i="12"/>
  <c r="AI3880" i="12" s="1"/>
  <c r="C60" i="13" s="1"/>
  <c r="AH1004" i="12"/>
  <c r="AH785" i="12"/>
  <c r="AH3132" i="12"/>
  <c r="AH1399" i="12"/>
  <c r="AH1028" i="12"/>
  <c r="AJ1028" i="12" s="1"/>
  <c r="D2912" i="13" s="1"/>
  <c r="AH2484" i="12"/>
  <c r="AH397" i="12"/>
  <c r="AH1956" i="12"/>
  <c r="AJ1956" i="12" s="1"/>
  <c r="D1984" i="13" s="1"/>
  <c r="AH2094" i="12"/>
  <c r="AH668" i="12"/>
  <c r="AH2829" i="12"/>
  <c r="AH2045" i="12"/>
  <c r="AH3734" i="12"/>
  <c r="AI3734" i="12" s="1"/>
  <c r="C206" i="13" s="1"/>
  <c r="AH139" i="12"/>
  <c r="AH2267" i="12"/>
  <c r="AH379" i="12"/>
  <c r="AI379" i="12" s="1"/>
  <c r="C3561" i="13" s="1"/>
  <c r="AH1534" i="12"/>
  <c r="AH3637" i="12"/>
  <c r="AH1673" i="12"/>
  <c r="AH324" i="12"/>
  <c r="AH2401" i="12"/>
  <c r="AJ2401" i="12" s="1"/>
  <c r="D1539" i="13" s="1"/>
  <c r="AH1495" i="12"/>
  <c r="AH979" i="12"/>
  <c r="AH2361" i="12"/>
  <c r="AJ2361" i="12" s="1"/>
  <c r="D1579" i="13" s="1"/>
  <c r="AH3832" i="12"/>
  <c r="AH740" i="12"/>
  <c r="AH3418" i="12"/>
  <c r="AH1423" i="12"/>
  <c r="AH3053" i="12"/>
  <c r="AI3053" i="12" s="1"/>
  <c r="C887" i="13" s="1"/>
  <c r="AH2298" i="12"/>
  <c r="AJ2298" i="12" s="1"/>
  <c r="D1642" i="13" s="1"/>
  <c r="AH1872" i="12"/>
  <c r="AH3647" i="12"/>
  <c r="AI3647" i="12" s="1"/>
  <c r="C293" i="13" s="1"/>
  <c r="AH189" i="12"/>
  <c r="AH3715" i="12"/>
  <c r="AH1048" i="12"/>
  <c r="AH1144" i="12"/>
  <c r="AH1053" i="12"/>
  <c r="AI1053" i="12" s="1"/>
  <c r="C2887" i="13" s="1"/>
  <c r="AH290" i="12"/>
  <c r="AH3457" i="12"/>
  <c r="AH280" i="12"/>
  <c r="AI280" i="12" s="1"/>
  <c r="C3660" i="13" s="1"/>
  <c r="AH2236" i="12"/>
  <c r="AH2287" i="12"/>
  <c r="AH2411" i="12"/>
  <c r="AH540" i="12"/>
  <c r="AH2235" i="12"/>
  <c r="AJ2235" i="12" s="1"/>
  <c r="D1705" i="13" s="1"/>
  <c r="AH410" i="12"/>
  <c r="AH535" i="12"/>
  <c r="AH436" i="12"/>
  <c r="AJ436" i="12" s="1"/>
  <c r="D3504" i="13" s="1"/>
  <c r="AH3376" i="12"/>
  <c r="AH698" i="12"/>
  <c r="AH1661" i="12"/>
  <c r="AH579" i="12"/>
  <c r="AH3165" i="12"/>
  <c r="AJ3165" i="12" s="1"/>
  <c r="D775" i="13" s="1"/>
  <c r="AH3295" i="12"/>
  <c r="AH2113" i="12"/>
  <c r="AH872" i="12"/>
  <c r="AI872" i="12" s="1"/>
  <c r="C3068" i="13" s="1"/>
  <c r="AH2410" i="12"/>
  <c r="AH249" i="12"/>
  <c r="AH745" i="12"/>
  <c r="AH1627" i="12"/>
  <c r="AH2563" i="12"/>
  <c r="AJ2563" i="12" s="1"/>
  <c r="D1377" i="13" s="1"/>
  <c r="AH206" i="12"/>
  <c r="AH2973" i="12"/>
  <c r="AH2048" i="12"/>
  <c r="AI2048" i="12" s="1"/>
  <c r="C1892" i="13" s="1"/>
  <c r="AH1281" i="12"/>
  <c r="AH1570" i="12"/>
  <c r="AH1039" i="12"/>
  <c r="AH533" i="12"/>
  <c r="AH2098" i="12"/>
  <c r="AJ2098" i="12" s="1"/>
  <c r="D1842" i="13" s="1"/>
  <c r="AH580" i="12"/>
  <c r="AH2160" i="12"/>
  <c r="AH3724" i="12"/>
  <c r="AJ3724" i="12" s="1"/>
  <c r="D216" i="13" s="1"/>
  <c r="AH1817" i="12"/>
  <c r="AH2917" i="12"/>
  <c r="AH2080" i="12"/>
  <c r="AJ2080" i="12" s="1"/>
  <c r="D1860" i="13" s="1"/>
  <c r="AH2689" i="12"/>
  <c r="AH1679" i="12"/>
  <c r="AI1679" i="12" s="1"/>
  <c r="C2261" i="13" s="1"/>
  <c r="AH3481" i="12"/>
  <c r="AH662" i="12"/>
  <c r="AJ662" i="12" s="1"/>
  <c r="D3278" i="13" s="1"/>
  <c r="AH2664" i="12"/>
  <c r="AI2664" i="12" s="1"/>
  <c r="C1276" i="13" s="1"/>
  <c r="AH2978" i="12"/>
  <c r="AH1702" i="12"/>
  <c r="AJ1702" i="12" s="1"/>
  <c r="D2238" i="13" s="1"/>
  <c r="AH2130" i="12"/>
  <c r="AI2130" i="12" s="1"/>
  <c r="C1810" i="13" s="1"/>
  <c r="AH316" i="12"/>
  <c r="AI316" i="12" s="1"/>
  <c r="C3624" i="13" s="1"/>
  <c r="AH3654" i="12"/>
  <c r="AJ3654" i="12" s="1"/>
  <c r="D286" i="13" s="1"/>
  <c r="AH3094" i="12"/>
  <c r="AH2830" i="12"/>
  <c r="AI2830" i="12" s="1"/>
  <c r="C1110" i="13" s="1"/>
  <c r="AH827" i="12"/>
  <c r="AI827" i="12" s="1"/>
  <c r="C3113" i="13" s="1"/>
  <c r="AH1822" i="12"/>
  <c r="AH665" i="12"/>
  <c r="AH1826" i="12"/>
  <c r="AJ1826" i="12" s="1"/>
  <c r="D2114" i="13" s="1"/>
  <c r="AH3304" i="12"/>
  <c r="AH3101" i="12"/>
  <c r="AJ3101" i="12" s="1"/>
  <c r="D839" i="13" s="1"/>
  <c r="AH1027" i="12"/>
  <c r="AH1022" i="12"/>
  <c r="AH2348" i="12"/>
  <c r="AJ2348" i="12" s="1"/>
  <c r="D1592" i="13" s="1"/>
  <c r="AH363" i="12"/>
  <c r="AH587" i="12"/>
  <c r="AH1405" i="12"/>
  <c r="AH3068" i="12"/>
  <c r="AH362" i="12"/>
  <c r="AJ362" i="12" s="1"/>
  <c r="D3578" i="13" s="1"/>
  <c r="AH2875" i="12"/>
  <c r="AH1035" i="12"/>
  <c r="AH2118" i="12"/>
  <c r="AJ2118" i="12" s="1"/>
  <c r="D1822" i="13" s="1"/>
  <c r="AH3608" i="12"/>
  <c r="AH1631" i="12"/>
  <c r="AH1827" i="12"/>
  <c r="AH3579" i="12"/>
  <c r="AH1061" i="12"/>
  <c r="AI1061" i="12" s="1"/>
  <c r="C2879" i="13" s="1"/>
  <c r="AH1065" i="12"/>
  <c r="AI1065" i="12" s="1"/>
  <c r="C2875" i="13" s="1"/>
  <c r="AH3379" i="12"/>
  <c r="AI3379" i="12" s="1"/>
  <c r="C561" i="13" s="1"/>
  <c r="AH1773" i="12"/>
  <c r="AI1773" i="12" s="1"/>
  <c r="C2167" i="13" s="1"/>
  <c r="AH296" i="12"/>
  <c r="AH1363" i="12"/>
  <c r="AH486" i="12"/>
  <c r="AH2213" i="12"/>
  <c r="AH2785" i="12"/>
  <c r="AI2785" i="12" s="1"/>
  <c r="C1155" i="13" s="1"/>
  <c r="AH2144" i="12"/>
  <c r="AI2144" i="12" s="1"/>
  <c r="C1796" i="13" s="1"/>
  <c r="AH527" i="12"/>
  <c r="AJ527" i="12" s="1"/>
  <c r="D3413" i="13" s="1"/>
  <c r="AH2857" i="12"/>
  <c r="AJ2857" i="12" s="1"/>
  <c r="D1083" i="13" s="1"/>
  <c r="AH3356" i="12"/>
  <c r="AH2495" i="12"/>
  <c r="AH256" i="12"/>
  <c r="AI256" i="12" s="1"/>
  <c r="C3684" i="13" s="1"/>
  <c r="AH3566" i="12"/>
  <c r="AH517" i="12"/>
  <c r="AJ517" i="12" s="1"/>
  <c r="D3423" i="13" s="1"/>
  <c r="AH824" i="12"/>
  <c r="AI824" i="12" s="1"/>
  <c r="C3116" i="13" s="1"/>
  <c r="AH3125" i="12"/>
  <c r="AJ3125" i="12" s="1"/>
  <c r="D815" i="13" s="1"/>
  <c r="AH169" i="12"/>
  <c r="AJ169" i="12" s="1"/>
  <c r="D3771" i="13" s="1"/>
  <c r="AH420" i="12"/>
  <c r="AJ420" i="12" s="1"/>
  <c r="D3520" i="13" s="1"/>
  <c r="AH1738" i="12"/>
  <c r="AJ1738" i="12" s="1"/>
  <c r="D2202" i="13" s="1"/>
  <c r="AH901" i="12"/>
  <c r="AJ901" i="12" s="1"/>
  <c r="D3039" i="13" s="1"/>
  <c r="AH2643" i="12"/>
  <c r="AI2643" i="12" s="1"/>
  <c r="C1297" i="13" s="1"/>
  <c r="AH2609" i="12"/>
  <c r="AJ2609" i="12" s="1"/>
  <c r="D1331" i="13" s="1"/>
  <c r="AH640" i="12"/>
  <c r="AI640" i="12" s="1"/>
  <c r="C3300" i="13" s="1"/>
  <c r="AH1922" i="12"/>
  <c r="AJ1922" i="12" s="1"/>
  <c r="D2018" i="13" s="1"/>
  <c r="AH3305" i="12"/>
  <c r="AJ3305" i="12" s="1"/>
  <c r="D635" i="13" s="1"/>
  <c r="AH279" i="12"/>
  <c r="AH1840" i="12"/>
  <c r="AJ1840" i="12" s="1"/>
  <c r="D2100" i="13" s="1"/>
  <c r="AH1985" i="12"/>
  <c r="AI1985" i="12" s="1"/>
  <c r="C1955" i="13" s="1"/>
  <c r="AH383" i="12"/>
  <c r="AH1798" i="12"/>
  <c r="AI1798" i="12" s="1"/>
  <c r="C2142" i="13" s="1"/>
  <c r="AH2637" i="12"/>
  <c r="AH2332" i="12"/>
  <c r="AH801" i="12"/>
  <c r="AJ801" i="12" s="1"/>
  <c r="D3139" i="13" s="1"/>
  <c r="AH718" i="12"/>
  <c r="AH694" i="12"/>
  <c r="AI694" i="12" s="1"/>
  <c r="C3246" i="13" s="1"/>
  <c r="AH2174" i="12"/>
  <c r="AH1658" i="12"/>
  <c r="AH1007" i="12"/>
  <c r="AI1007" i="12" s="1"/>
  <c r="C2933" i="13" s="1"/>
  <c r="AH2682" i="12"/>
  <c r="AH1980" i="12"/>
  <c r="AH757" i="12"/>
  <c r="AJ757" i="12" s="1"/>
  <c r="D3183" i="13" s="1"/>
  <c r="AH1298" i="12"/>
  <c r="AH2232" i="12"/>
  <c r="AJ2232" i="12" s="1"/>
  <c r="D1708" i="13" s="1"/>
  <c r="AH2635" i="12"/>
  <c r="AH2381" i="12"/>
  <c r="AI2381" i="12" s="1"/>
  <c r="C1559" i="13" s="1"/>
  <c r="AH837" i="12"/>
  <c r="AJ837" i="12" s="1"/>
  <c r="D3103" i="13" s="1"/>
  <c r="AH1010" i="12"/>
  <c r="AH1740" i="12"/>
  <c r="AH1944" i="12"/>
  <c r="AJ1944" i="12" s="1"/>
  <c r="D1996" i="13" s="1"/>
  <c r="AH1437" i="12"/>
  <c r="AH2529" i="12"/>
  <c r="AJ2529" i="12" s="1"/>
  <c r="D1411" i="13" s="1"/>
  <c r="AH2096" i="12"/>
  <c r="AH2450" i="12"/>
  <c r="AH1357" i="12"/>
  <c r="AI1357" i="12" s="1"/>
  <c r="C2583" i="13" s="1"/>
  <c r="AH960" i="12"/>
  <c r="AH2732" i="12"/>
  <c r="AH1963" i="12"/>
  <c r="AJ1963" i="12" s="1"/>
  <c r="D1977" i="13" s="1"/>
  <c r="AH239" i="12"/>
  <c r="AH553" i="12"/>
  <c r="AJ553" i="12" s="1"/>
  <c r="D3387" i="13" s="1"/>
  <c r="AH3290" i="12"/>
  <c r="AH1112" i="12"/>
  <c r="AH1046" i="12"/>
  <c r="AJ1046" i="12" s="1"/>
  <c r="D2894" i="13" s="1"/>
  <c r="AH2800" i="12"/>
  <c r="AH536" i="12"/>
  <c r="AH843" i="12"/>
  <c r="AJ843" i="12" s="1"/>
  <c r="D3097" i="13" s="1"/>
  <c r="AH1572" i="12"/>
  <c r="AH671" i="12"/>
  <c r="AJ671" i="12" s="1"/>
  <c r="D3269" i="13" s="1"/>
  <c r="AH2850" i="12"/>
  <c r="AJ2850" i="12" s="1"/>
  <c r="D1090" i="13" s="1"/>
  <c r="AH1701" i="12"/>
  <c r="AH2641" i="12"/>
  <c r="AJ2641" i="12" s="1"/>
  <c r="D1299" i="13" s="1"/>
  <c r="AH1951" i="12"/>
  <c r="AH3618" i="12"/>
  <c r="AH2949" i="12"/>
  <c r="AI2949" i="12" s="1"/>
  <c r="C991" i="13" s="1"/>
  <c r="AH408" i="12"/>
  <c r="AH2836" i="12"/>
  <c r="AI2836" i="12" s="1"/>
  <c r="C1104" i="13" s="1"/>
  <c r="AH1830" i="12"/>
  <c r="AH1032" i="12"/>
  <c r="AJ1032" i="12" s="1"/>
  <c r="D2908" i="13" s="1"/>
  <c r="AH2749" i="12"/>
  <c r="AI2749" i="12" s="1"/>
  <c r="C1191" i="13" s="1"/>
  <c r="AH1187" i="12"/>
  <c r="AJ1187" i="12" s="1"/>
  <c r="D2753" i="13" s="1"/>
  <c r="AH2425" i="12"/>
  <c r="AI2425" i="12" s="1"/>
  <c r="C1515" i="13" s="1"/>
  <c r="AH1080" i="12"/>
  <c r="AI1080" i="12" s="1"/>
  <c r="C2860" i="13" s="1"/>
  <c r="AH1593" i="12"/>
  <c r="AH513" i="12"/>
  <c r="AJ513" i="12" s="1"/>
  <c r="D3427" i="13" s="1"/>
  <c r="AH2481" i="12"/>
  <c r="AH1766" i="12"/>
  <c r="AH2979" i="12"/>
  <c r="AI2979" i="12" s="1"/>
  <c r="C961" i="13" s="1"/>
  <c r="AH286" i="12"/>
  <c r="AH2122" i="12"/>
  <c r="AH394" i="12"/>
  <c r="AI394" i="12" s="1"/>
  <c r="C3546" i="13" s="1"/>
  <c r="AH768" i="12"/>
  <c r="AH2556" i="12"/>
  <c r="AJ2556" i="12" s="1"/>
  <c r="D1384" i="13" s="1"/>
  <c r="AH2301" i="12"/>
  <c r="AI2301" i="12" s="1"/>
  <c r="C1639" i="13" s="1"/>
  <c r="AH3065" i="12"/>
  <c r="AE3422" i="12"/>
  <c r="AG3422" i="12"/>
  <c r="AG2390" i="12"/>
  <c r="AE2390" i="12"/>
  <c r="AE3925" i="12"/>
  <c r="AG3925" i="12"/>
  <c r="AE3894" i="12"/>
  <c r="AG3894" i="12"/>
  <c r="AE3330" i="12"/>
  <c r="AG3330" i="12"/>
  <c r="AG3642" i="12"/>
  <c r="AE3642" i="12"/>
  <c r="AE2552" i="12"/>
  <c r="AG2552" i="12"/>
  <c r="AE3857" i="12"/>
  <c r="AG3857" i="12"/>
  <c r="AE2883" i="12"/>
  <c r="AG2883" i="12"/>
  <c r="AE2724" i="12"/>
  <c r="AG2724" i="12"/>
  <c r="AG3905" i="12"/>
  <c r="AE3905" i="12"/>
  <c r="AE3754" i="12"/>
  <c r="AG3754" i="12"/>
  <c r="AE2389" i="12"/>
  <c r="AG2389" i="12"/>
  <c r="AG3653" i="12"/>
  <c r="AE3653" i="12"/>
  <c r="AE3178" i="12"/>
  <c r="AG3178" i="12"/>
  <c r="AE3472" i="12"/>
  <c r="AG3472" i="12"/>
  <c r="AG2686" i="12"/>
  <c r="AE2686" i="12"/>
  <c r="AE3787" i="12"/>
  <c r="AG3787" i="12"/>
  <c r="AE3003" i="12"/>
  <c r="AG3003" i="12"/>
  <c r="AE3539" i="12"/>
  <c r="AG3539" i="12"/>
  <c r="AE3700" i="12"/>
  <c r="AG3700" i="12"/>
  <c r="AG2422" i="12"/>
  <c r="AE2422" i="12"/>
  <c r="AG2793" i="12"/>
  <c r="AE2793" i="12"/>
  <c r="AG3372" i="12"/>
  <c r="AE3372" i="12"/>
  <c r="AE3072" i="12"/>
  <c r="AG3072" i="12"/>
  <c r="AG3129" i="12"/>
  <c r="AE3129" i="12"/>
  <c r="AE2581" i="12"/>
  <c r="AG2581" i="12"/>
  <c r="AE3803" i="12"/>
  <c r="AG3803" i="12"/>
  <c r="AE3602" i="12"/>
  <c r="AG3602" i="12"/>
  <c r="AE3775" i="12"/>
  <c r="AG3775" i="12"/>
  <c r="AE3480" i="12"/>
  <c r="AG3480" i="12"/>
  <c r="AE2737" i="12"/>
  <c r="AG2737" i="12"/>
  <c r="AE3697" i="12"/>
  <c r="AG3697" i="12"/>
  <c r="AE3574" i="12"/>
  <c r="AG3574" i="12"/>
  <c r="AE3671" i="12"/>
  <c r="AG3671" i="12"/>
  <c r="AE3814" i="12"/>
  <c r="AG3814" i="12"/>
  <c r="AE3684" i="12"/>
  <c r="AG3684" i="12"/>
  <c r="AE3471" i="12"/>
  <c r="AG3471" i="12"/>
  <c r="AE3842" i="12"/>
  <c r="AG3842" i="12"/>
  <c r="AE3057" i="12"/>
  <c r="AG3057" i="12"/>
  <c r="AE2186" i="12"/>
  <c r="AG2186" i="12"/>
  <c r="AG3301" i="12"/>
  <c r="AE3301" i="12"/>
  <c r="AG3226" i="12"/>
  <c r="AE3226" i="12"/>
  <c r="AE2652" i="12"/>
  <c r="AG2652" i="12"/>
  <c r="AG3104" i="12"/>
  <c r="AE3104" i="12"/>
  <c r="AG3293" i="12"/>
  <c r="AE3293" i="12"/>
  <c r="AE3415" i="12"/>
  <c r="AG3415" i="12"/>
  <c r="AG3505" i="12"/>
  <c r="AE3505" i="12"/>
  <c r="AE3827" i="12"/>
  <c r="AG3827" i="12"/>
  <c r="AE3813" i="12"/>
  <c r="AG3813" i="12"/>
  <c r="AG2088" i="12"/>
  <c r="AE2088" i="12"/>
  <c r="AE3172" i="12"/>
  <c r="AG3172" i="12"/>
  <c r="AG3612" i="12"/>
  <c r="AE3612" i="12"/>
  <c r="AG3246" i="12"/>
  <c r="AE3246" i="12"/>
  <c r="AE3096" i="12"/>
  <c r="AG3096" i="12"/>
  <c r="AE3229" i="12"/>
  <c r="AG3229" i="12"/>
  <c r="AE3509" i="12"/>
  <c r="AG3509" i="12"/>
  <c r="AE2578" i="12"/>
  <c r="AG2578" i="12"/>
  <c r="AG3804" i="12"/>
  <c r="AE3804" i="12"/>
  <c r="AG3286" i="12"/>
  <c r="AE3286" i="12"/>
  <c r="AG3578" i="12"/>
  <c r="AE3578" i="12"/>
  <c r="AG3648" i="12"/>
  <c r="AE3648" i="12"/>
  <c r="AE3283" i="12"/>
  <c r="AG3283" i="12"/>
  <c r="AE2852" i="12"/>
  <c r="AG2852" i="12"/>
  <c r="AG3701" i="12"/>
  <c r="AE3701" i="12"/>
  <c r="AG2350" i="12"/>
  <c r="AE2350" i="12"/>
  <c r="AE3462" i="12"/>
  <c r="AG3462" i="12"/>
  <c r="AE3025" i="12"/>
  <c r="AG3025" i="12"/>
  <c r="AE3663" i="12"/>
  <c r="AG3663" i="12"/>
  <c r="AE3756" i="12"/>
  <c r="AG3756" i="12"/>
  <c r="AE3551" i="12"/>
  <c r="AG3551" i="12"/>
  <c r="AE3834" i="12"/>
  <c r="AG3834" i="12"/>
  <c r="AE3474" i="12"/>
  <c r="AG3474" i="12"/>
  <c r="AG2921" i="12"/>
  <c r="AE2921" i="12"/>
  <c r="AG3498" i="12"/>
  <c r="AE3498" i="12"/>
  <c r="AE2374" i="12"/>
  <c r="AG2374" i="12"/>
  <c r="AE3709" i="12"/>
  <c r="AG3709" i="12"/>
  <c r="AG3860" i="12"/>
  <c r="AE3860" i="12"/>
  <c r="AE2974" i="12"/>
  <c r="AG2974" i="12"/>
  <c r="AG2644" i="12"/>
  <c r="AE2644" i="12"/>
  <c r="AG3750" i="12"/>
  <c r="AE3750" i="12"/>
  <c r="AE3318" i="12"/>
  <c r="AG3318" i="12"/>
  <c r="AE3677" i="12"/>
  <c r="AG3677" i="12"/>
  <c r="AG3829" i="12"/>
  <c r="AE3829" i="12"/>
  <c r="AE3449" i="12"/>
  <c r="AG3449" i="12"/>
  <c r="AE3695" i="12"/>
  <c r="AG3695" i="12"/>
  <c r="AE3495" i="12"/>
  <c r="AG3495" i="12"/>
  <c r="AG3917" i="12"/>
  <c r="AE3917" i="12"/>
  <c r="AE3249" i="12"/>
  <c r="AG3249" i="12"/>
  <c r="AE2590" i="12"/>
  <c r="AG2590" i="12"/>
  <c r="AG2908" i="12"/>
  <c r="AE2908" i="12"/>
  <c r="AG3586" i="12"/>
  <c r="AE3586" i="12"/>
  <c r="AG2497" i="12"/>
  <c r="AE2497" i="12"/>
  <c r="AE3841" i="12"/>
  <c r="AG3841" i="12"/>
  <c r="AG3631" i="12"/>
  <c r="AE3631" i="12"/>
  <c r="AG3897" i="12"/>
  <c r="AE3897" i="12"/>
  <c r="AE3442" i="12"/>
  <c r="AG3442" i="12"/>
  <c r="AE3688" i="12"/>
  <c r="AG3688" i="12"/>
  <c r="AE3656" i="12"/>
  <c r="AG3656" i="12"/>
  <c r="AG3136" i="12"/>
  <c r="AE3136" i="12"/>
  <c r="AE2727" i="12"/>
  <c r="AG2727" i="12"/>
  <c r="AE2769" i="12"/>
  <c r="AG2769" i="12"/>
  <c r="AG3636" i="12"/>
  <c r="AE3636" i="12"/>
  <c r="AG3632" i="12"/>
  <c r="AE3632" i="12"/>
  <c r="AE3438" i="12"/>
  <c r="AG3438" i="12"/>
  <c r="AG3788" i="12"/>
  <c r="AE3788" i="12"/>
  <c r="AE3852" i="12"/>
  <c r="AG3852" i="12"/>
  <c r="AG3828" i="12"/>
  <c r="AE3828" i="12"/>
  <c r="AG3690" i="12"/>
  <c r="AE3690" i="12"/>
  <c r="AE3753" i="12"/>
  <c r="AG3753" i="12"/>
  <c r="AE3694" i="12"/>
  <c r="AG3694" i="12"/>
  <c r="AE3186" i="12"/>
  <c r="AG3186" i="12"/>
  <c r="AE2474" i="12"/>
  <c r="AG2474" i="12"/>
  <c r="AG3258" i="12"/>
  <c r="AE3258" i="12"/>
  <c r="AE3563" i="12"/>
  <c r="AG3563" i="12"/>
  <c r="AG2824" i="12"/>
  <c r="AE2824" i="12"/>
  <c r="AE3063" i="12"/>
  <c r="AG3063" i="12"/>
  <c r="AG3009" i="12"/>
  <c r="AE3009" i="12"/>
  <c r="AG3708" i="12"/>
  <c r="AE3708" i="12"/>
  <c r="AE3854" i="12"/>
  <c r="AG3854" i="12"/>
  <c r="AG3159" i="12"/>
  <c r="AE3159" i="12"/>
  <c r="AE3674" i="12"/>
  <c r="AG3674" i="12"/>
  <c r="AE2475" i="12"/>
  <c r="AG2475" i="12"/>
  <c r="AG3732" i="12"/>
  <c r="AE3732" i="12"/>
  <c r="AE3149" i="12"/>
  <c r="AG3149" i="12"/>
  <c r="AG3649" i="12"/>
  <c r="AE3649" i="12"/>
  <c r="AG3934" i="12"/>
  <c r="AE3934" i="12"/>
  <c r="AE3346" i="12"/>
  <c r="AG3346" i="12"/>
  <c r="AG3373" i="12"/>
  <c r="AE3373" i="12"/>
  <c r="AG2701" i="12"/>
  <c r="AE2701" i="12"/>
  <c r="AE3777" i="12"/>
  <c r="AG3777" i="12"/>
  <c r="AE3555" i="12"/>
  <c r="AG3555" i="12"/>
  <c r="AE3282" i="12"/>
  <c r="AG3282" i="12"/>
  <c r="AE3516" i="12"/>
  <c r="AG3516" i="12"/>
  <c r="AE3156" i="12"/>
  <c r="AG3156" i="12"/>
  <c r="AE3772" i="12"/>
  <c r="AG3772" i="12"/>
  <c r="AE2149" i="12"/>
  <c r="AG2149" i="12"/>
  <c r="AE3470" i="12"/>
  <c r="AG3470" i="12"/>
  <c r="AE3343" i="12"/>
  <c r="AG3343" i="12"/>
  <c r="AE2241" i="12"/>
  <c r="AG2241" i="12"/>
  <c r="AE2976" i="12"/>
  <c r="AG2976" i="12"/>
  <c r="AG2262" i="12"/>
  <c r="AE2262" i="12"/>
  <c r="AE3455" i="12"/>
  <c r="AG3455" i="12"/>
  <c r="AE3297" i="12"/>
  <c r="AG3297" i="12"/>
  <c r="AE2775" i="12"/>
  <c r="AG2775" i="12"/>
  <c r="AE3736" i="12"/>
  <c r="AG3736" i="12"/>
  <c r="AE3720" i="12"/>
  <c r="AG3720" i="12"/>
  <c r="AE3086" i="12"/>
  <c r="AG3086" i="12"/>
  <c r="AG3902" i="12"/>
  <c r="AE3902" i="12"/>
  <c r="AG3252" i="12"/>
  <c r="AE3252" i="12"/>
  <c r="AE3783" i="12"/>
  <c r="AG3783" i="12"/>
  <c r="AE2352" i="12"/>
  <c r="AG2352" i="12"/>
  <c r="AG3138" i="12"/>
  <c r="AE3138" i="12"/>
  <c r="AG3288" i="12"/>
  <c r="AE3288" i="12"/>
  <c r="AE3158" i="12"/>
  <c r="AG3158" i="12"/>
  <c r="AG3445" i="12"/>
  <c r="AE3445" i="12"/>
  <c r="AG2462" i="12"/>
  <c r="AE2462" i="12"/>
  <c r="AE2975" i="12"/>
  <c r="AG2975" i="12"/>
  <c r="AE3564" i="12"/>
  <c r="AG3564" i="12"/>
  <c r="AG2263" i="12"/>
  <c r="AE2263" i="12"/>
  <c r="AE3748" i="12"/>
  <c r="AG3748" i="12"/>
  <c r="AE3540" i="12"/>
  <c r="AG3540" i="12"/>
  <c r="AE3013" i="12"/>
  <c r="AG3013" i="12"/>
  <c r="AG3924" i="12"/>
  <c r="AE3924" i="12"/>
  <c r="AG3173" i="12"/>
  <c r="AE3173" i="12"/>
  <c r="AG3672" i="12"/>
  <c r="AE3672" i="12"/>
  <c r="AE3544" i="12"/>
  <c r="AG3544" i="12"/>
  <c r="AG3026" i="12"/>
  <c r="AE3026" i="12"/>
  <c r="AG2447" i="12"/>
  <c r="AE2447" i="12"/>
  <c r="AG3177" i="12"/>
  <c r="AE3177" i="12"/>
  <c r="AG3571" i="12"/>
  <c r="AE3571" i="12"/>
  <c r="AE2687" i="12"/>
  <c r="AG2687" i="12"/>
  <c r="AG3831" i="12"/>
  <c r="AE3831" i="12"/>
  <c r="AG3863" i="12"/>
  <c r="AE3863" i="12"/>
  <c r="AE2591" i="12"/>
  <c r="AG2591" i="12"/>
  <c r="AE3486" i="12"/>
  <c r="AG3486" i="12"/>
  <c r="AG3811" i="12"/>
  <c r="AE3811" i="12"/>
  <c r="AG3835" i="12"/>
  <c r="AE3835" i="12"/>
  <c r="AG3862" i="12"/>
  <c r="AE3862" i="12"/>
  <c r="AE3332" i="12"/>
  <c r="AG3332" i="12"/>
  <c r="AG3432" i="12"/>
  <c r="AE3432" i="12"/>
  <c r="AE2730" i="12"/>
  <c r="AG2730" i="12"/>
  <c r="AG3336" i="12"/>
  <c r="AE3336" i="12"/>
  <c r="AG3713" i="12"/>
  <c r="AE3713" i="12"/>
  <c r="AG3769" i="12"/>
  <c r="AE3769" i="12"/>
  <c r="AE2055" i="12"/>
  <c r="AG2055" i="12"/>
  <c r="AG2288" i="12"/>
  <c r="AE2288" i="12"/>
  <c r="AE3554" i="12"/>
  <c r="AG3554" i="12"/>
  <c r="AE2969" i="12"/>
  <c r="AG2969" i="12"/>
  <c r="AG3758" i="12"/>
  <c r="AE3758" i="12"/>
  <c r="AE2334" i="12"/>
  <c r="AG2334" i="12"/>
  <c r="AE2142" i="12"/>
  <c r="AG2142" i="12"/>
  <c r="AG3589" i="12"/>
  <c r="AE3589" i="12"/>
  <c r="AE3743" i="12"/>
  <c r="AG3743" i="12"/>
  <c r="AE3123" i="12"/>
  <c r="AG3123" i="12"/>
  <c r="AG3549" i="12"/>
  <c r="AE3549" i="12"/>
  <c r="AE3443" i="12"/>
  <c r="AG3443" i="12"/>
  <c r="AG3812" i="12"/>
  <c r="AE3812" i="12"/>
  <c r="AG3184" i="12"/>
  <c r="AE3184" i="12"/>
  <c r="AE2673" i="12"/>
  <c r="AG2673" i="12"/>
  <c r="AE3147" i="12"/>
  <c r="AG3147" i="12"/>
  <c r="AE3270" i="12"/>
  <c r="AG3270" i="12"/>
  <c r="AE3785" i="12"/>
  <c r="AG3785" i="12"/>
  <c r="AE2452" i="12"/>
  <c r="AG2452" i="12"/>
  <c r="AE3492" i="12"/>
  <c r="AG3492" i="12"/>
  <c r="AE3759" i="12"/>
  <c r="AG3759" i="12"/>
  <c r="AG3234" i="12"/>
  <c r="AE3234" i="12"/>
  <c r="AE3735" i="12"/>
  <c r="AG3735" i="12"/>
  <c r="AE3044" i="12"/>
  <c r="AG3044" i="12"/>
  <c r="AE3048" i="12"/>
  <c r="AG3048" i="12"/>
  <c r="AG3361" i="12"/>
  <c r="AE3361" i="12"/>
  <c r="AE3802" i="12"/>
  <c r="AG3802" i="12"/>
  <c r="AG3382" i="12"/>
  <c r="AE3382" i="12"/>
  <c r="AE3856" i="12"/>
  <c r="AG3856" i="12"/>
  <c r="AE3818" i="12"/>
  <c r="AG3818" i="12"/>
  <c r="AG3685" i="12"/>
  <c r="AE3685" i="12"/>
  <c r="AE3390" i="12"/>
  <c r="AG3390" i="12"/>
  <c r="AG2203" i="12"/>
  <c r="AE2203" i="12"/>
  <c r="AE3031" i="12"/>
  <c r="AG3031" i="12"/>
  <c r="AE3622" i="12"/>
  <c r="AG3622" i="12"/>
  <c r="AG3741" i="12"/>
  <c r="AE3741" i="12"/>
  <c r="AE3792" i="12"/>
  <c r="AG3792" i="12"/>
  <c r="AG3838" i="12"/>
  <c r="AE3838" i="12"/>
  <c r="AG2393" i="12"/>
  <c r="AE2393" i="12"/>
  <c r="AG3929" i="12"/>
  <c r="AE3929" i="12"/>
  <c r="AE3335" i="12"/>
  <c r="AG3335" i="12"/>
  <c r="AE3786" i="12"/>
  <c r="AG3786" i="12"/>
  <c r="AE3573" i="12"/>
  <c r="AG3573" i="12"/>
  <c r="AG2429" i="12"/>
  <c r="AE2429" i="12"/>
  <c r="AG3711" i="12"/>
  <c r="AE3711" i="12"/>
  <c r="AG3521" i="12"/>
  <c r="AE3521" i="12"/>
  <c r="AG3285" i="12"/>
  <c r="AE3285" i="12"/>
  <c r="AJ936" i="12"/>
  <c r="D3004" i="13" s="1"/>
  <c r="AI936" i="12"/>
  <c r="C3004" i="13" s="1"/>
  <c r="AG3368" i="12"/>
  <c r="AE3368" i="12"/>
  <c r="AE2886" i="12"/>
  <c r="AG2886" i="12"/>
  <c r="AE3749" i="12"/>
  <c r="AG3749" i="12"/>
  <c r="AI1328" i="12"/>
  <c r="C2612" i="13" s="1"/>
  <c r="AJ1328" i="12"/>
  <c r="D2612" i="13" s="1"/>
  <c r="AE2853" i="12"/>
  <c r="AG2853" i="12"/>
  <c r="AG3281" i="12"/>
  <c r="AE3281" i="12"/>
  <c r="AE2660" i="12"/>
  <c r="AG2660" i="12"/>
  <c r="AI1260" i="12"/>
  <c r="C2680" i="13" s="1"/>
  <c r="AJ1260" i="12"/>
  <c r="D2680" i="13" s="1"/>
  <c r="AG3657" i="12"/>
  <c r="AE3657" i="12"/>
  <c r="AG3719" i="12"/>
  <c r="AE3719" i="12"/>
  <c r="AJ930" i="12"/>
  <c r="D3010" i="13" s="1"/>
  <c r="AI930" i="12"/>
  <c r="C3010" i="13" s="1"/>
  <c r="AI347" i="12"/>
  <c r="C3593" i="13" s="1"/>
  <c r="AJ347" i="12"/>
  <c r="D3593" i="13" s="1"/>
  <c r="AJ2258" i="12"/>
  <c r="D1682" i="13" s="1"/>
  <c r="AI2258" i="12"/>
  <c r="C1682" i="13" s="1"/>
  <c r="AE3722" i="12"/>
  <c r="AG3722" i="12"/>
  <c r="AG3320" i="12"/>
  <c r="AE3320" i="12"/>
  <c r="AJ1379" i="12"/>
  <c r="D2561" i="13" s="1"/>
  <c r="AI1379" i="12"/>
  <c r="C2561" i="13" s="1"/>
  <c r="AE3510" i="12"/>
  <c r="AG3510" i="12"/>
  <c r="AJ3028" i="12"/>
  <c r="D912" i="13" s="1"/>
  <c r="AI3028" i="12"/>
  <c r="C912" i="13" s="1"/>
  <c r="AE3679" i="12"/>
  <c r="AG3679" i="12"/>
  <c r="AE3235" i="12"/>
  <c r="AG3235" i="12"/>
  <c r="AE3519" i="12"/>
  <c r="AG3519" i="12"/>
  <c r="AG3326" i="12"/>
  <c r="AE3326" i="12"/>
  <c r="AI528" i="12"/>
  <c r="C3412" i="13" s="1"/>
  <c r="AJ528" i="12"/>
  <c r="D3412" i="13" s="1"/>
  <c r="AE3710" i="12"/>
  <c r="AG3710" i="12"/>
  <c r="AE3515" i="12"/>
  <c r="AG3515" i="12"/>
  <c r="AG3898" i="12"/>
  <c r="AE3898" i="12"/>
  <c r="AE3774" i="12"/>
  <c r="AG3774" i="12"/>
  <c r="AJ1430" i="12"/>
  <c r="D2510" i="13" s="1"/>
  <c r="AI1430" i="12"/>
  <c r="C2510" i="13" s="1"/>
  <c r="AI2804" i="12"/>
  <c r="C1136" i="13" s="1"/>
  <c r="AJ2804" i="12"/>
  <c r="D1136" i="13" s="1"/>
  <c r="AI1663" i="12"/>
  <c r="C2277" i="13" s="1"/>
  <c r="AJ1663" i="12"/>
  <c r="D2277" i="13" s="1"/>
  <c r="AE3437" i="12"/>
  <c r="AG3437" i="12"/>
  <c r="AG2503" i="12"/>
  <c r="AE2503" i="12"/>
  <c r="AG3861" i="12"/>
  <c r="AE3861" i="12"/>
  <c r="AI1021" i="12"/>
  <c r="C2919" i="13" s="1"/>
  <c r="AJ1021" i="12"/>
  <c r="D2919" i="13" s="1"/>
  <c r="AI2551" i="12"/>
  <c r="C1389" i="13" s="1"/>
  <c r="AJ2551" i="12"/>
  <c r="D1389" i="13" s="1"/>
  <c r="AG2559" i="12"/>
  <c r="AE2559" i="12"/>
  <c r="AG3134" i="12"/>
  <c r="AE3134" i="12"/>
  <c r="AG2482" i="12"/>
  <c r="AE2482" i="12"/>
  <c r="AE3500" i="12"/>
  <c r="AG3500" i="12"/>
  <c r="AI1520" i="12"/>
  <c r="C2420" i="13" s="1"/>
  <c r="AJ1520" i="12"/>
  <c r="D2420" i="13" s="1"/>
  <c r="AJ3890" i="12"/>
  <c r="D50" i="13" s="1"/>
  <c r="AI3890" i="12"/>
  <c r="C50" i="13" s="1"/>
  <c r="AG3705" i="12"/>
  <c r="AE3705" i="12"/>
  <c r="AI2512" i="12"/>
  <c r="C1428" i="13" s="1"/>
  <c r="AJ2512" i="12"/>
  <c r="D1428" i="13" s="1"/>
  <c r="AJ194" i="12"/>
  <c r="D3746" i="13" s="1"/>
  <c r="AI194" i="12"/>
  <c r="C3746" i="13" s="1"/>
  <c r="AE3806" i="12"/>
  <c r="AG3806" i="12"/>
  <c r="AJ2230" i="12"/>
  <c r="D1710" i="13" s="1"/>
  <c r="AI2230" i="12"/>
  <c r="C1710" i="13" s="1"/>
  <c r="AG3740" i="12"/>
  <c r="AE3740" i="12"/>
  <c r="AE3884" i="12"/>
  <c r="AG3884" i="12"/>
  <c r="AJ1742" i="12"/>
  <c r="D2198" i="13" s="1"/>
  <c r="AI1742" i="12"/>
  <c r="C2198" i="13" s="1"/>
  <c r="AJ2102" i="12"/>
  <c r="D1838" i="13" s="1"/>
  <c r="AI2102" i="12"/>
  <c r="C1838" i="13" s="1"/>
  <c r="AE2766" i="12"/>
  <c r="AG2766" i="12"/>
  <c r="AJ2167" i="12"/>
  <c r="D1773" i="13" s="1"/>
  <c r="AI2167" i="12"/>
  <c r="C1773" i="13" s="1"/>
  <c r="AJ1254" i="12"/>
  <c r="D2686" i="13" s="1"/>
  <c r="AI1254" i="12"/>
  <c r="C2686" i="13" s="1"/>
  <c r="AE3624" i="12"/>
  <c r="AG3624" i="12"/>
  <c r="AJ2168" i="12"/>
  <c r="D1772" i="13" s="1"/>
  <c r="AI2168" i="12"/>
  <c r="C1772" i="13" s="1"/>
  <c r="AJ845" i="12"/>
  <c r="D3095" i="13" s="1"/>
  <c r="AI845" i="12"/>
  <c r="C3095" i="13" s="1"/>
  <c r="AE3339" i="12"/>
  <c r="AG3339" i="12"/>
  <c r="AE3473" i="12"/>
  <c r="AG3473" i="12"/>
  <c r="AE3538" i="12"/>
  <c r="AG3538" i="12"/>
  <c r="AE3560" i="12"/>
  <c r="AG3560" i="12"/>
  <c r="AJ1188" i="12"/>
  <c r="D2752" i="13" s="1"/>
  <c r="AE3312" i="12"/>
  <c r="AG3312" i="12"/>
  <c r="AI1683" i="12"/>
  <c r="C2257" i="13" s="1"/>
  <c r="AJ1683" i="12"/>
  <c r="D2257" i="13" s="1"/>
  <c r="AJ3676" i="12"/>
  <c r="D264" i="13" s="1"/>
  <c r="AI3676" i="12"/>
  <c r="C264" i="13" s="1"/>
  <c r="AI1002" i="12"/>
  <c r="C2938" i="13" s="1"/>
  <c r="AJ1002" i="12"/>
  <c r="D2938" i="13" s="1"/>
  <c r="AG3451" i="12"/>
  <c r="AE3451" i="12"/>
  <c r="AI1545" i="12"/>
  <c r="C2395" i="13" s="1"/>
  <c r="AJ1545" i="12"/>
  <c r="D2395" i="13" s="1"/>
  <c r="AI1548" i="12"/>
  <c r="C2392" i="13" s="1"/>
  <c r="AJ1548" i="12"/>
  <c r="D2392" i="13" s="1"/>
  <c r="AE3359" i="12"/>
  <c r="AG3359" i="12"/>
  <c r="AE3287" i="12"/>
  <c r="AG3287" i="12"/>
  <c r="AE3900" i="12"/>
  <c r="AG3900" i="12"/>
  <c r="AE3885" i="12"/>
  <c r="AG3885" i="12"/>
  <c r="AE3261" i="12"/>
  <c r="AG3261" i="12"/>
  <c r="AI576" i="12"/>
  <c r="C3364" i="13" s="1"/>
  <c r="AJ576" i="12"/>
  <c r="D3364" i="13" s="1"/>
  <c r="AI1665" i="12"/>
  <c r="C2275" i="13" s="1"/>
  <c r="AI2298" i="12"/>
  <c r="C1642" i="13" s="1"/>
  <c r="AI1800" i="12"/>
  <c r="C2140" i="13" s="1"/>
  <c r="AJ1800" i="12"/>
  <c r="D2140" i="13" s="1"/>
  <c r="AI1077" i="12"/>
  <c r="C2863" i="13" s="1"/>
  <c r="AJ1077" i="12"/>
  <c r="D2863" i="13" s="1"/>
  <c r="AG3396" i="12"/>
  <c r="AE3396" i="12"/>
  <c r="AJ444" i="12"/>
  <c r="D3496" i="13" s="1"/>
  <c r="AI444" i="12"/>
  <c r="C3496" i="13" s="1"/>
  <c r="AI879" i="12"/>
  <c r="C3061" i="13" s="1"/>
  <c r="AJ879" i="12"/>
  <c r="D3061" i="13" s="1"/>
  <c r="AJ2849" i="12"/>
  <c r="D1091" i="13" s="1"/>
  <c r="AI2849" i="12"/>
  <c r="C1091" i="13" s="1"/>
  <c r="AJ892" i="12"/>
  <c r="D3048" i="13" s="1"/>
  <c r="AI892" i="12"/>
  <c r="C3048" i="13" s="1"/>
  <c r="AJ3681" i="12"/>
  <c r="D259" i="13" s="1"/>
  <c r="AI3681" i="12"/>
  <c r="C259" i="13" s="1"/>
  <c r="AJ1165" i="12"/>
  <c r="D2775" i="13" s="1"/>
  <c r="AI1165" i="12"/>
  <c r="C2775" i="13" s="1"/>
  <c r="AI2549" i="12"/>
  <c r="C1391" i="13" s="1"/>
  <c r="AJ2549" i="12"/>
  <c r="D1391" i="13" s="1"/>
  <c r="AI2638" i="12"/>
  <c r="C1302" i="13" s="1"/>
  <c r="AJ2638" i="12"/>
  <c r="D1302" i="13" s="1"/>
  <c r="AJ941" i="12"/>
  <c r="D2999" i="13" s="1"/>
  <c r="AI941" i="12"/>
  <c r="C2999" i="13" s="1"/>
  <c r="AJ2521" i="12"/>
  <c r="D1419" i="13" s="1"/>
  <c r="AI2521" i="12"/>
  <c r="C1419" i="13" s="1"/>
  <c r="AI2299" i="12"/>
  <c r="C1641" i="13" s="1"/>
  <c r="AJ2299" i="12"/>
  <c r="D1641" i="13" s="1"/>
  <c r="AJ2016" i="12"/>
  <c r="D1924" i="13" s="1"/>
  <c r="AI2016" i="12"/>
  <c r="C1924" i="13" s="1"/>
  <c r="AI1210" i="12"/>
  <c r="C2730" i="13" s="1"/>
  <c r="AJ1210" i="12"/>
  <c r="D2730" i="13" s="1"/>
  <c r="AI1937" i="12"/>
  <c r="C2003" i="13" s="1"/>
  <c r="AJ1937" i="12"/>
  <c r="D2003" i="13" s="1"/>
  <c r="AI1428" i="12"/>
  <c r="C2512" i="13" s="1"/>
  <c r="AJ1428" i="12"/>
  <c r="D2512" i="13" s="1"/>
  <c r="AI1891" i="12"/>
  <c r="C2049" i="13" s="1"/>
  <c r="AJ1891" i="12"/>
  <c r="D2049" i="13" s="1"/>
  <c r="AJ2129" i="12"/>
  <c r="D1811" i="13" s="1"/>
  <c r="AI2129" i="12"/>
  <c r="C1811" i="13" s="1"/>
  <c r="AJ2277" i="12"/>
  <c r="D1663" i="13" s="1"/>
  <c r="AI2277" i="12"/>
  <c r="C1663" i="13" s="1"/>
  <c r="AJ2666" i="12"/>
  <c r="D1274" i="13" s="1"/>
  <c r="AI2666" i="12"/>
  <c r="C1274" i="13" s="1"/>
  <c r="AI2569" i="12"/>
  <c r="C1371" i="13" s="1"/>
  <c r="AJ2569" i="12"/>
  <c r="D1371" i="13" s="1"/>
  <c r="AJ492" i="12"/>
  <c r="D3448" i="13" s="1"/>
  <c r="AI492" i="12"/>
  <c r="C3448" i="13" s="1"/>
  <c r="AJ1168" i="12"/>
  <c r="D2772" i="13" s="1"/>
  <c r="AI1168" i="12"/>
  <c r="C2772" i="13" s="1"/>
  <c r="AI2685" i="12"/>
  <c r="C1255" i="13" s="1"/>
  <c r="AJ2685" i="12"/>
  <c r="D1255" i="13" s="1"/>
  <c r="AI618" i="12"/>
  <c r="C3322" i="13" s="1"/>
  <c r="AJ618" i="12"/>
  <c r="D3322" i="13" s="1"/>
  <c r="AI1268" i="12"/>
  <c r="C2672" i="13" s="1"/>
  <c r="AJ1268" i="12"/>
  <c r="D2672" i="13" s="1"/>
  <c r="AI840" i="12"/>
  <c r="C3100" i="13" s="1"/>
  <c r="AJ840" i="12"/>
  <c r="D3100" i="13" s="1"/>
  <c r="AJ727" i="12"/>
  <c r="D3213" i="13" s="1"/>
  <c r="AI727" i="12"/>
  <c r="C3213" i="13" s="1"/>
  <c r="AI2119" i="12"/>
  <c r="C1821" i="13" s="1"/>
  <c r="AJ2119" i="12"/>
  <c r="D1821" i="13" s="1"/>
  <c r="AJ1158" i="12"/>
  <c r="D2782" i="13" s="1"/>
  <c r="AI1158" i="12"/>
  <c r="C2782" i="13" s="1"/>
  <c r="AI1932" i="12"/>
  <c r="C2008" i="13" s="1"/>
  <c r="AJ1932" i="12"/>
  <c r="D2008" i="13" s="1"/>
  <c r="AI2097" i="12"/>
  <c r="C1843" i="13" s="1"/>
  <c r="AJ2097" i="12"/>
  <c r="D1843" i="13" s="1"/>
  <c r="AI430" i="12"/>
  <c r="C3510" i="13" s="1"/>
  <c r="AJ430" i="12"/>
  <c r="D3510" i="13" s="1"/>
  <c r="AI1455" i="12"/>
  <c r="C2485" i="13" s="1"/>
  <c r="AJ1455" i="12"/>
  <c r="D2485" i="13" s="1"/>
  <c r="AJ343" i="12"/>
  <c r="D3597" i="13" s="1"/>
  <c r="AI343" i="12"/>
  <c r="C3597" i="13" s="1"/>
  <c r="AJ1276" i="12"/>
  <c r="D2664" i="13" s="1"/>
  <c r="AI1276" i="12"/>
  <c r="C2664" i="13" s="1"/>
  <c r="AJ212" i="12"/>
  <c r="D3728" i="13" s="1"/>
  <c r="AI212" i="12"/>
  <c r="C3728" i="13" s="1"/>
  <c r="AI2170" i="12"/>
  <c r="C1770" i="13" s="1"/>
  <c r="AJ2170" i="12"/>
  <c r="D1770" i="13" s="1"/>
  <c r="AJ1647" i="12"/>
  <c r="D2293" i="13" s="1"/>
  <c r="AI1647" i="12"/>
  <c r="C2293" i="13" s="1"/>
  <c r="AJ982" i="12"/>
  <c r="D2958" i="13" s="1"/>
  <c r="AI982" i="12"/>
  <c r="C2958" i="13" s="1"/>
  <c r="AJ1792" i="12"/>
  <c r="D2148" i="13" s="1"/>
  <c r="AI1792" i="12"/>
  <c r="C2148" i="13" s="1"/>
  <c r="AI1461" i="12"/>
  <c r="C2479" i="13" s="1"/>
  <c r="AJ1461" i="12"/>
  <c r="D2479" i="13" s="1"/>
  <c r="AJ751" i="12"/>
  <c r="D3189" i="13" s="1"/>
  <c r="AI751" i="12"/>
  <c r="C3189" i="13" s="1"/>
  <c r="AJ2216" i="12"/>
  <c r="D1724" i="13" s="1"/>
  <c r="AI2216" i="12"/>
  <c r="C1724" i="13" s="1"/>
  <c r="AJ990" i="12"/>
  <c r="D2950" i="13" s="1"/>
  <c r="AI990" i="12"/>
  <c r="C2950" i="13" s="1"/>
  <c r="AI915" i="12"/>
  <c r="C3025" i="13" s="1"/>
  <c r="AJ915" i="12"/>
  <c r="D3025" i="13" s="1"/>
  <c r="AI1120" i="12"/>
  <c r="C2820" i="13" s="1"/>
  <c r="AJ1120" i="12"/>
  <c r="D2820" i="13" s="1"/>
  <c r="AJ3183" i="12"/>
  <c r="D757" i="13" s="1"/>
  <c r="AI3183" i="12"/>
  <c r="C757" i="13" s="1"/>
  <c r="AI2988" i="12"/>
  <c r="C952" i="13" s="1"/>
  <c r="AJ2988" i="12"/>
  <c r="D952" i="13" s="1"/>
  <c r="AJ2090" i="12"/>
  <c r="D1850" i="13" s="1"/>
  <c r="AI2090" i="12"/>
  <c r="C1850" i="13" s="1"/>
  <c r="AI1946" i="12"/>
  <c r="C1994" i="13" s="1"/>
  <c r="AJ1946" i="12"/>
  <c r="D1994" i="13" s="1"/>
  <c r="AJ3801" i="12"/>
  <c r="D139" i="13" s="1"/>
  <c r="AI3801" i="12"/>
  <c r="C139" i="13" s="1"/>
  <c r="AJ523" i="12"/>
  <c r="D3417" i="13" s="1"/>
  <c r="AI523" i="12"/>
  <c r="C3417" i="13" s="1"/>
  <c r="AJ501" i="12"/>
  <c r="D3439" i="13" s="1"/>
  <c r="AI501" i="12"/>
  <c r="C3439" i="13" s="1"/>
  <c r="AJ839" i="12"/>
  <c r="D3101" i="13" s="1"/>
  <c r="AI839" i="12"/>
  <c r="C3101" i="13" s="1"/>
  <c r="AI2077" i="12"/>
  <c r="C1863" i="13" s="1"/>
  <c r="AJ2077" i="12"/>
  <c r="D1863" i="13" s="1"/>
  <c r="AJ3179" i="12"/>
  <c r="D761" i="13" s="1"/>
  <c r="AI3179" i="12"/>
  <c r="C761" i="13" s="1"/>
  <c r="AI1890" i="12"/>
  <c r="C2050" i="13" s="1"/>
  <c r="AI2937" i="12"/>
  <c r="C1003" i="13" s="1"/>
  <c r="AJ2937" i="12"/>
  <c r="D1003" i="13" s="1"/>
  <c r="AI612" i="12"/>
  <c r="C3328" i="13" s="1"/>
  <c r="AJ612" i="12"/>
  <c r="D3328" i="13" s="1"/>
  <c r="AJ1521" i="12"/>
  <c r="D2419" i="13" s="1"/>
  <c r="AI1521" i="12"/>
  <c r="C2419" i="13" s="1"/>
  <c r="AJ856" i="12"/>
  <c r="D3084" i="13" s="1"/>
  <c r="AI856" i="12"/>
  <c r="C3084" i="13" s="1"/>
  <c r="AI545" i="12"/>
  <c r="C3395" i="13" s="1"/>
  <c r="AJ545" i="12"/>
  <c r="D3395" i="13" s="1"/>
  <c r="AJ1979" i="12"/>
  <c r="D1961" i="13" s="1"/>
  <c r="AI1979" i="12"/>
  <c r="C1961" i="13" s="1"/>
  <c r="AJ2281" i="12"/>
  <c r="D1659" i="13" s="1"/>
  <c r="AI2281" i="12"/>
  <c r="C1659" i="13" s="1"/>
  <c r="AJ3718" i="12"/>
  <c r="D222" i="13" s="1"/>
  <c r="AI3718" i="12"/>
  <c r="C222" i="13" s="1"/>
  <c r="AI954" i="12"/>
  <c r="C2986" i="13" s="1"/>
  <c r="AJ954" i="12"/>
  <c r="D2986" i="13" s="1"/>
  <c r="AJ1096" i="12"/>
  <c r="D2844" i="13" s="1"/>
  <c r="AI1096" i="12"/>
  <c r="C2844" i="13" s="1"/>
  <c r="AI1122" i="12"/>
  <c r="C2818" i="13" s="1"/>
  <c r="AJ1122" i="12"/>
  <c r="D2818" i="13" s="1"/>
  <c r="AJ1562" i="12"/>
  <c r="D2378" i="13" s="1"/>
  <c r="AI1562" i="12"/>
  <c r="C2378" i="13" s="1"/>
  <c r="AJ1834" i="12"/>
  <c r="D2106" i="13" s="1"/>
  <c r="AI1834" i="12"/>
  <c r="C2106" i="13" s="1"/>
  <c r="AI1909" i="12"/>
  <c r="C2031" i="13" s="1"/>
  <c r="AJ1909" i="12"/>
  <c r="D2031" i="13" s="1"/>
  <c r="AJ2182" i="12"/>
  <c r="D1758" i="13" s="1"/>
  <c r="AI2182" i="12"/>
  <c r="C1758" i="13" s="1"/>
  <c r="AJ2607" i="12"/>
  <c r="D1333" i="13" s="1"/>
  <c r="AI2607" i="12"/>
  <c r="C1333" i="13" s="1"/>
  <c r="AJ3395" i="12"/>
  <c r="D545" i="13" s="1"/>
  <c r="AI3395" i="12"/>
  <c r="C545" i="13" s="1"/>
  <c r="AJ248" i="12"/>
  <c r="D3692" i="13" s="1"/>
  <c r="AI248" i="12"/>
  <c r="C3692" i="13" s="1"/>
  <c r="AJ1611" i="12"/>
  <c r="D2329" i="13" s="1"/>
  <c r="AI1611" i="12"/>
  <c r="C2329" i="13" s="1"/>
  <c r="AI1874" i="12"/>
  <c r="C2066" i="13" s="1"/>
  <c r="AJ1874" i="12"/>
  <c r="D2066" i="13" s="1"/>
  <c r="AI682" i="12"/>
  <c r="C3258" i="13" s="1"/>
  <c r="AJ682" i="12"/>
  <c r="D3258" i="13" s="1"/>
  <c r="AJ893" i="12"/>
  <c r="D3047" i="13" s="1"/>
  <c r="AI893" i="12"/>
  <c r="C3047" i="13" s="1"/>
  <c r="AJ1987" i="12"/>
  <c r="D1953" i="13" s="1"/>
  <c r="AI1987" i="12"/>
  <c r="C1953" i="13" s="1"/>
  <c r="AI2131" i="12"/>
  <c r="C1809" i="13" s="1"/>
  <c r="AJ2131" i="12"/>
  <c r="D1809" i="13" s="1"/>
  <c r="AJ2827" i="12"/>
  <c r="D1113" i="13" s="1"/>
  <c r="AI2827" i="12"/>
  <c r="C1113" i="13" s="1"/>
  <c r="AJ3881" i="12"/>
  <c r="D59" i="13" s="1"/>
  <c r="AI3881" i="12"/>
  <c r="C59" i="13" s="1"/>
  <c r="AJ2967" i="12"/>
  <c r="D973" i="13" s="1"/>
  <c r="AI2967" i="12"/>
  <c r="C973" i="13" s="1"/>
  <c r="AI3127" i="12"/>
  <c r="C813" i="13" s="1"/>
  <c r="AJ3127" i="12"/>
  <c r="D813" i="13" s="1"/>
  <c r="AJ2276" i="12"/>
  <c r="D1664" i="13" s="1"/>
  <c r="AI2276" i="12"/>
  <c r="C1664" i="13" s="1"/>
  <c r="AJ1318" i="12"/>
  <c r="D2622" i="13" s="1"/>
  <c r="AI1318" i="12"/>
  <c r="C2622" i="13" s="1"/>
  <c r="AI1147" i="12"/>
  <c r="C2793" i="13" s="1"/>
  <c r="AJ1147" i="12"/>
  <c r="D2793" i="13" s="1"/>
  <c r="AJ1191" i="12"/>
  <c r="D2749" i="13" s="1"/>
  <c r="AI1191" i="12"/>
  <c r="C2749" i="13" s="1"/>
  <c r="AI575" i="12"/>
  <c r="C3365" i="13" s="1"/>
  <c r="AJ575" i="12"/>
  <c r="D3365" i="13" s="1"/>
  <c r="AJ2865" i="12"/>
  <c r="D1075" i="13" s="1"/>
  <c r="AI2865" i="12"/>
  <c r="C1075" i="13" s="1"/>
  <c r="AI1229" i="12"/>
  <c r="C2711" i="13" s="1"/>
  <c r="AJ1229" i="12"/>
  <c r="D2711" i="13" s="1"/>
  <c r="AI1815" i="12"/>
  <c r="C2125" i="13" s="1"/>
  <c r="AJ1815" i="12"/>
  <c r="D2125" i="13" s="1"/>
  <c r="AI1078" i="12"/>
  <c r="C2862" i="13" s="1"/>
  <c r="AJ1078" i="12"/>
  <c r="D2862" i="13" s="1"/>
  <c r="AI1303" i="12"/>
  <c r="C2637" i="13" s="1"/>
  <c r="AJ1303" i="12"/>
  <c r="D2637" i="13" s="1"/>
  <c r="AI334" i="12"/>
  <c r="C3606" i="13" s="1"/>
  <c r="AJ334" i="12"/>
  <c r="D3606" i="13" s="1"/>
  <c r="AI2469" i="12"/>
  <c r="C1471" i="13" s="1"/>
  <c r="AJ2469" i="12"/>
  <c r="D1471" i="13" s="1"/>
  <c r="AJ342" i="12"/>
  <c r="D3598" i="13" s="1"/>
  <c r="AI342" i="12"/>
  <c r="C3598" i="13" s="1"/>
  <c r="AI1222" i="12"/>
  <c r="C2718" i="13" s="1"/>
  <c r="AJ1222" i="12"/>
  <c r="D2718" i="13" s="1"/>
  <c r="AJ2794" i="12"/>
  <c r="D1146" i="13" s="1"/>
  <c r="AI2794" i="12"/>
  <c r="C1146" i="13" s="1"/>
  <c r="AI1006" i="12"/>
  <c r="C2934" i="13" s="1"/>
  <c r="AJ1006" i="12"/>
  <c r="D2934" i="13" s="1"/>
  <c r="AJ3067" i="12"/>
  <c r="D873" i="13" s="1"/>
  <c r="AI3067" i="12"/>
  <c r="C873" i="13" s="1"/>
  <c r="AJ2036" i="12"/>
  <c r="D1904" i="13" s="1"/>
  <c r="AI2036" i="12"/>
  <c r="C1904" i="13" s="1"/>
  <c r="AJ3259" i="12"/>
  <c r="D681" i="13" s="1"/>
  <c r="AI3259" i="12"/>
  <c r="C681" i="13" s="1"/>
  <c r="AI2031" i="12"/>
  <c r="C1909" i="13" s="1"/>
  <c r="AJ2031" i="12"/>
  <c r="D1909" i="13" s="1"/>
  <c r="AJ2034" i="12"/>
  <c r="D1906" i="13" s="1"/>
  <c r="AI2034" i="12"/>
  <c r="C1906" i="13" s="1"/>
  <c r="AJ404" i="12"/>
  <c r="D3536" i="13" s="1"/>
  <c r="AI404" i="12"/>
  <c r="C3536" i="13" s="1"/>
  <c r="AE2993" i="12"/>
  <c r="AG2993" i="12"/>
  <c r="AH3562" i="12"/>
  <c r="AJ1281" i="12"/>
  <c r="D2659" i="13" s="1"/>
  <c r="AI1281" i="12"/>
  <c r="C2659" i="13" s="1"/>
  <c r="AI3673" i="12"/>
  <c r="C267" i="13" s="1"/>
  <c r="AJ3673" i="12"/>
  <c r="D267" i="13" s="1"/>
  <c r="AE3222" i="12"/>
  <c r="AG3222" i="12"/>
  <c r="AI321" i="12"/>
  <c r="C3619" i="13" s="1"/>
  <c r="AJ321" i="12"/>
  <c r="D3619" i="13" s="1"/>
  <c r="AI2925" i="12"/>
  <c r="C1015" i="13" s="1"/>
  <c r="AJ2925" i="12"/>
  <c r="D1015" i="13" s="1"/>
  <c r="AI2799" i="12"/>
  <c r="C1141" i="13" s="1"/>
  <c r="AJ2799" i="12"/>
  <c r="D1141" i="13" s="1"/>
  <c r="AE3160" i="12"/>
  <c r="AG3160" i="12"/>
  <c r="AE3463" i="12"/>
  <c r="AG3463" i="12"/>
  <c r="AE3414" i="12"/>
  <c r="AG3414" i="12"/>
  <c r="AG3914" i="12"/>
  <c r="AE3914" i="12"/>
  <c r="AJ1918" i="12"/>
  <c r="D2022" i="13" s="1"/>
  <c r="AI1918" i="12"/>
  <c r="C2022" i="13" s="1"/>
  <c r="AJ2978" i="12"/>
  <c r="D962" i="13" s="1"/>
  <c r="AI2978" i="12"/>
  <c r="C962" i="13" s="1"/>
  <c r="AE3820" i="12"/>
  <c r="AG3820" i="12"/>
  <c r="AG3436" i="12"/>
  <c r="AE3436" i="12"/>
  <c r="AI2700" i="12"/>
  <c r="C1240" i="13" s="1"/>
  <c r="AJ2700" i="12"/>
  <c r="D1240" i="13" s="1"/>
  <c r="AJ1659" i="12"/>
  <c r="D2281" i="13" s="1"/>
  <c r="AI1659" i="12"/>
  <c r="C2281" i="13" s="1"/>
  <c r="AI483" i="12"/>
  <c r="C3457" i="13" s="1"/>
  <c r="AJ483" i="12"/>
  <c r="D3457" i="13" s="1"/>
  <c r="AG3206" i="12"/>
  <c r="AE3206" i="12"/>
  <c r="AJ1990" i="12"/>
  <c r="D1950" i="13" s="1"/>
  <c r="AI1990" i="12"/>
  <c r="C1950" i="13" s="1"/>
  <c r="AH229" i="12"/>
  <c r="AH1498" i="12"/>
  <c r="AH2438" i="12"/>
  <c r="AH1087" i="12"/>
  <c r="AH3042" i="12"/>
  <c r="AH1583" i="12"/>
  <c r="AH1216" i="12"/>
  <c r="AH1199" i="12"/>
  <c r="AH2668" i="12"/>
  <c r="AH2206" i="12"/>
  <c r="AH3723" i="12"/>
  <c r="AH1464" i="12"/>
  <c r="AH999" i="12"/>
  <c r="AH552" i="12"/>
  <c r="AH3195" i="12"/>
  <c r="AH1296" i="12"/>
  <c r="AH1901" i="12"/>
  <c r="AH1855" i="12"/>
  <c r="AH863" i="12"/>
  <c r="AH297" i="12"/>
  <c r="AH2882" i="12"/>
  <c r="AH2106" i="12"/>
  <c r="AH2424" i="12"/>
  <c r="AH1544" i="12"/>
  <c r="AH1174" i="12"/>
  <c r="AH1434" i="12"/>
  <c r="AH1341" i="12"/>
  <c r="AH1850" i="12"/>
  <c r="AH3054" i="12"/>
  <c r="AH1575" i="12"/>
  <c r="AH1705" i="12"/>
  <c r="AH702" i="12"/>
  <c r="AH1930" i="12"/>
  <c r="AH2091" i="12"/>
  <c r="AH522" i="12"/>
  <c r="AH3388" i="12"/>
  <c r="AH3572" i="12"/>
  <c r="AH2798" i="12"/>
  <c r="AH1675" i="12"/>
  <c r="AH621" i="12"/>
  <c r="AH2633" i="12"/>
  <c r="AH317" i="12"/>
  <c r="AH1678" i="12"/>
  <c r="AH1239" i="12"/>
  <c r="AH786" i="12"/>
  <c r="AH2755" i="12"/>
  <c r="AH900" i="12"/>
  <c r="AH2443" i="12"/>
  <c r="AH2464" i="12"/>
  <c r="AH761" i="12"/>
  <c r="AH1929" i="12"/>
  <c r="AH896" i="12"/>
  <c r="AH2445" i="12"/>
  <c r="AH3019" i="12"/>
  <c r="AH293" i="12"/>
  <c r="AH3001" i="12"/>
  <c r="AH2318" i="12"/>
  <c r="AH853" i="12"/>
  <c r="AH2627" i="12"/>
  <c r="AH854" i="12"/>
  <c r="AH3032" i="12"/>
  <c r="AH1613" i="12"/>
  <c r="AH3232" i="12"/>
  <c r="AH2657" i="12"/>
  <c r="AH1668" i="12"/>
  <c r="AH190" i="12"/>
  <c r="AH2942" i="12"/>
  <c r="AH1513" i="12"/>
  <c r="AH2696" i="12"/>
  <c r="AH1745" i="12"/>
  <c r="AH2006" i="12"/>
  <c r="AH692" i="12"/>
  <c r="AH2582" i="12"/>
  <c r="AH802" i="12"/>
  <c r="AH3889" i="12"/>
  <c r="AH1502" i="12"/>
  <c r="AH588" i="12"/>
  <c r="AH871" i="12"/>
  <c r="AH2029" i="12"/>
  <c r="AH219" i="12"/>
  <c r="AH677" i="12"/>
  <c r="AH3738" i="12"/>
  <c r="AH1875" i="12"/>
  <c r="AH2013" i="12"/>
  <c r="AH880" i="12"/>
  <c r="AH630" i="12"/>
  <c r="AH848" i="12"/>
  <c r="AH1454" i="12"/>
  <c r="AH1574" i="12"/>
  <c r="AH1245" i="12"/>
  <c r="AH1863" i="12"/>
  <c r="AH2128" i="12"/>
  <c r="AH242" i="12"/>
  <c r="AH2514" i="12"/>
  <c r="AH175" i="12"/>
  <c r="AH3490" i="12"/>
  <c r="AH2354" i="12"/>
  <c r="AH1351" i="12"/>
  <c r="AH1581" i="12"/>
  <c r="AH2197" i="12"/>
  <c r="AH3114" i="12"/>
  <c r="AH2282" i="12"/>
  <c r="AH448" i="12"/>
  <c r="AH616" i="12"/>
  <c r="AH750" i="12"/>
  <c r="AH747" i="12"/>
  <c r="AH1417" i="12"/>
  <c r="AH3007" i="12"/>
  <c r="AH142" i="12"/>
  <c r="AH461" i="12"/>
  <c r="AH2598" i="12"/>
  <c r="AH2467" i="12"/>
  <c r="AH304" i="12"/>
  <c r="AH143" i="12"/>
  <c r="AH1201" i="12"/>
  <c r="AH1626" i="12"/>
  <c r="AH1991" i="12"/>
  <c r="AH2124" i="12"/>
  <c r="AH3434" i="12"/>
  <c r="AH2406" i="12"/>
  <c r="AH2127" i="12"/>
  <c r="AH3844" i="12"/>
  <c r="AH2103" i="12"/>
  <c r="AH1247" i="12"/>
  <c r="AH1444" i="12"/>
  <c r="AH1644" i="12"/>
  <c r="AH3921" i="12"/>
  <c r="AH211" i="12"/>
  <c r="AH2385" i="12"/>
  <c r="AH1433" i="12"/>
  <c r="AH3223" i="12"/>
  <c r="AH3011" i="12"/>
  <c r="AH3353" i="12"/>
  <c r="AH2280" i="12"/>
  <c r="AH2382" i="12"/>
  <c r="AH2205" i="12"/>
  <c r="AH2951" i="12"/>
  <c r="AH402" i="12"/>
  <c r="AH918" i="12"/>
  <c r="AH445" i="12"/>
  <c r="AH1226" i="12"/>
  <c r="AH2353" i="12"/>
  <c r="AH2397" i="12"/>
  <c r="AH1984" i="12"/>
  <c r="AH3620" i="12"/>
  <c r="AH178" i="12"/>
  <c r="AH1878" i="12"/>
  <c r="AH377" i="12"/>
  <c r="AH3717" i="12"/>
  <c r="AH2210" i="12"/>
  <c r="AH2306" i="12"/>
  <c r="AH2125" i="12"/>
  <c r="AH518" i="12"/>
  <c r="AH2317" i="12"/>
  <c r="AH1109" i="12"/>
  <c r="AH2175" i="12"/>
  <c r="AH2952" i="12"/>
  <c r="AH210" i="12"/>
  <c r="AH534" i="12"/>
  <c r="AH1913" i="12"/>
  <c r="AH975" i="12"/>
  <c r="AH1912" i="12"/>
  <c r="AH715" i="12"/>
  <c r="AH2355" i="12"/>
  <c r="AH3185" i="12"/>
  <c r="AH1128" i="12"/>
  <c r="AH2093" i="12"/>
  <c r="AH511" i="12"/>
  <c r="AH1479" i="12"/>
  <c r="AH2526" i="12"/>
  <c r="AH1983" i="12"/>
  <c r="AE3810" i="12"/>
  <c r="AG3810" i="12"/>
  <c r="AJ2458" i="12"/>
  <c r="D1482" i="13" s="1"/>
  <c r="AI2458" i="12"/>
  <c r="C1482" i="13" s="1"/>
  <c r="AE3871" i="12"/>
  <c r="AG3871" i="12"/>
  <c r="AE3778" i="12"/>
  <c r="AG3778" i="12"/>
  <c r="AI2260" i="12"/>
  <c r="C1680" i="13" s="1"/>
  <c r="AJ2260" i="12"/>
  <c r="D1680" i="13" s="1"/>
  <c r="AH1559" i="12"/>
  <c r="AJ961" i="12"/>
  <c r="D2979" i="13" s="1"/>
  <c r="AI961" i="12"/>
  <c r="C2979" i="13" s="1"/>
  <c r="AG3144" i="12"/>
  <c r="AE3144" i="12"/>
  <c r="AJ2037" i="12"/>
  <c r="D1903" i="13" s="1"/>
  <c r="AI2037" i="12"/>
  <c r="C1903" i="13" s="1"/>
  <c r="AI971" i="12"/>
  <c r="C2969" i="13" s="1"/>
  <c r="AJ971" i="12"/>
  <c r="D2969" i="13" s="1"/>
  <c r="AJ2089" i="12"/>
  <c r="D1851" i="13" s="1"/>
  <c r="AI2089" i="12"/>
  <c r="C1851" i="13" s="1"/>
  <c r="AJ2402" i="12"/>
  <c r="D1538" i="13" s="1"/>
  <c r="AI2402" i="12"/>
  <c r="C1538" i="13" s="1"/>
  <c r="AI2017" i="12"/>
  <c r="C1923" i="13" s="1"/>
  <c r="AJ2017" i="12"/>
  <c r="D1923" i="13" s="1"/>
  <c r="AJ284" i="12"/>
  <c r="D3656" i="13" s="1"/>
  <c r="AI284" i="12"/>
  <c r="C3656" i="13" s="1"/>
  <c r="AH1227" i="12"/>
  <c r="AH301" i="12"/>
  <c r="AH1807" i="12"/>
  <c r="AH573" i="12"/>
  <c r="AH1788" i="12"/>
  <c r="AH1167" i="12"/>
  <c r="AH1177" i="12"/>
  <c r="AH2897" i="12"/>
  <c r="AH488" i="12"/>
  <c r="AH2719" i="12"/>
  <c r="AH636" i="12"/>
  <c r="AH1739" i="12"/>
  <c r="AH3038" i="12"/>
  <c r="AH1618" i="12"/>
  <c r="AH1676" i="12"/>
  <c r="AH2409" i="12"/>
  <c r="AH289" i="12"/>
  <c r="AH1688" i="12"/>
  <c r="AH3255" i="12"/>
  <c r="AH816" i="12"/>
  <c r="AH2405" i="12"/>
  <c r="AH809" i="12"/>
  <c r="AH1041" i="12"/>
  <c r="AH2957" i="12"/>
  <c r="AH851" i="12"/>
  <c r="AH2315" i="12"/>
  <c r="AH1606" i="12"/>
  <c r="AH765" i="12"/>
  <c r="AH2038" i="12"/>
  <c r="AH2419" i="12"/>
  <c r="AH1898" i="12"/>
  <c r="AH2711" i="12"/>
  <c r="AH495" i="12"/>
  <c r="AH2114" i="12"/>
  <c r="AH3609" i="12"/>
  <c r="AH1716" i="12"/>
  <c r="AH452" i="12"/>
  <c r="AH902" i="12"/>
  <c r="AH1697" i="12"/>
  <c r="AH2339" i="12"/>
  <c r="AH2136" i="12"/>
  <c r="AH1748" i="12"/>
  <c r="AH1770" i="12"/>
  <c r="AH3245" i="12"/>
  <c r="AH2909" i="12"/>
  <c r="AH1609" i="12"/>
  <c r="AH1001" i="12"/>
  <c r="AH1986" i="12"/>
  <c r="AH2223" i="12"/>
  <c r="AH1192" i="12"/>
  <c r="AH504" i="12"/>
  <c r="AH278" i="12"/>
  <c r="AH2365" i="12"/>
  <c r="AH1779" i="12"/>
  <c r="AH493" i="12"/>
  <c r="AH2665" i="12"/>
  <c r="AH1008" i="12"/>
  <c r="AH349" i="12"/>
  <c r="AH3205" i="12"/>
  <c r="AH584" i="12"/>
  <c r="AH2244" i="12"/>
  <c r="AH252" i="12"/>
  <c r="AH1903" i="12"/>
  <c r="AH1241" i="12"/>
  <c r="AH440" i="12"/>
  <c r="AH1367" i="12"/>
  <c r="AH1353" i="12"/>
  <c r="AH2805" i="12"/>
  <c r="AH2616" i="12"/>
  <c r="AH792" i="12"/>
  <c r="AH2531" i="12"/>
  <c r="AH1036" i="12"/>
  <c r="AH1601" i="12"/>
  <c r="AH3074" i="12"/>
  <c r="AH1381" i="12"/>
  <c r="AH2568" i="12"/>
  <c r="AH1845" i="12"/>
  <c r="AH992" i="12"/>
  <c r="AH2446" i="12"/>
  <c r="AH2346" i="12"/>
  <c r="AH3058" i="12"/>
  <c r="AH3322" i="12"/>
  <c r="AH2944" i="12"/>
  <c r="AH721" i="12"/>
  <c r="AH2791" i="12"/>
  <c r="AH1157" i="12"/>
  <c r="AH1323" i="12"/>
  <c r="AH2169" i="12"/>
  <c r="AH1551" i="12"/>
  <c r="AH3380" i="12"/>
  <c r="AH2681" i="12"/>
  <c r="AH1715" i="12"/>
  <c r="AH2594" i="12"/>
  <c r="AH3429" i="12"/>
  <c r="AH398" i="12"/>
  <c r="AH1988" i="12"/>
  <c r="AH2427" i="12"/>
  <c r="AH2920" i="12"/>
  <c r="AH429" i="12"/>
  <c r="AH1719" i="12"/>
  <c r="AH2069" i="12"/>
  <c r="AH1915" i="12"/>
  <c r="AH2285" i="12"/>
  <c r="AH622" i="12"/>
  <c r="AH2815" i="12"/>
  <c r="AH736" i="12"/>
  <c r="AH2022" i="12"/>
  <c r="AH1906" i="12"/>
  <c r="AH331" i="12"/>
  <c r="AH788" i="12"/>
  <c r="AH2518" i="12"/>
  <c r="AH994" i="12"/>
  <c r="AH2071" i="12"/>
  <c r="AH1383" i="12"/>
  <c r="AH1389" i="12"/>
  <c r="AH2408" i="12"/>
  <c r="AH1089" i="12"/>
  <c r="AH3070" i="12"/>
  <c r="AH1369" i="12"/>
  <c r="AH929" i="12"/>
  <c r="AH1206" i="12"/>
  <c r="AH1334" i="12"/>
  <c r="AH1732" i="12"/>
  <c r="AH1698" i="12"/>
  <c r="AH1703" i="12"/>
  <c r="AH2783" i="12"/>
  <c r="AH2338" i="12"/>
  <c r="AH1806" i="12"/>
  <c r="AH2754" i="12"/>
  <c r="AH2614" i="12"/>
  <c r="AH2855" i="12"/>
  <c r="AH1758" i="12"/>
  <c r="AH1411" i="12"/>
  <c r="AH2600" i="12"/>
  <c r="AH2819" i="12"/>
  <c r="AH3115" i="12"/>
  <c r="AH605" i="12"/>
  <c r="AH790" i="12"/>
  <c r="AH1578" i="12"/>
  <c r="AH1436" i="12"/>
  <c r="AH775" i="12"/>
  <c r="AH772" i="12"/>
  <c r="AH1463" i="12"/>
  <c r="AH1797" i="12"/>
  <c r="AH1390" i="12"/>
  <c r="AH822" i="12"/>
  <c r="AH2191" i="12"/>
  <c r="AH1186" i="12"/>
  <c r="AH1809" i="12"/>
  <c r="AH1568" i="12"/>
  <c r="AH607" i="12"/>
  <c r="AH302" i="12"/>
  <c r="AH2501" i="12"/>
  <c r="AH292" i="12"/>
  <c r="AH1410" i="12"/>
  <c r="AH741" i="12"/>
  <c r="AH1852" i="12"/>
  <c r="AH2632" i="12"/>
  <c r="AH2630" i="12"/>
  <c r="AH2261" i="12"/>
  <c r="AH250" i="12"/>
  <c r="AH763" i="12"/>
  <c r="AH2820" i="12"/>
  <c r="AH2961" i="12"/>
  <c r="AH1953" i="12"/>
  <c r="AH716" i="12"/>
  <c r="AH1263" i="12"/>
  <c r="AH1686" i="12"/>
  <c r="AH300" i="12"/>
  <c r="AH2302" i="12"/>
  <c r="AH2583" i="12"/>
  <c r="AH2796" i="12"/>
  <c r="AH713" i="12"/>
  <c r="AH161" i="12"/>
  <c r="AH188" i="12"/>
  <c r="AH2994" i="12"/>
  <c r="AH932" i="12"/>
  <c r="AH832" i="12"/>
  <c r="AH2510" i="12"/>
  <c r="AH646" i="12"/>
  <c r="AH3523" i="12"/>
  <c r="AH3358" i="12"/>
  <c r="AH2472" i="12"/>
  <c r="AH1014" i="12"/>
  <c r="AH1747" i="12"/>
  <c r="AH2473" i="12"/>
  <c r="AH3055" i="12"/>
  <c r="AH391" i="12"/>
  <c r="AH1378" i="12"/>
  <c r="AH1718" i="12"/>
  <c r="AH446" i="12"/>
  <c r="AH2377" i="12"/>
  <c r="AH2541" i="12"/>
  <c r="AH1172" i="12"/>
  <c r="AH2215" i="12"/>
  <c r="AH2190" i="12"/>
  <c r="AH1643" i="12"/>
  <c r="AH2115" i="12"/>
  <c r="AH548" i="12"/>
  <c r="AH655" i="12"/>
  <c r="AH983" i="12"/>
  <c r="AH322" i="12"/>
  <c r="AH1550" i="12"/>
  <c r="AH2528" i="12"/>
  <c r="AH834" i="12"/>
  <c r="AH1524" i="12"/>
  <c r="AH2893" i="12"/>
  <c r="AH2539" i="12"/>
  <c r="AH2083" i="12"/>
  <c r="AH3033" i="12"/>
  <c r="AH1240" i="12"/>
  <c r="AH3037" i="12"/>
  <c r="AH141" i="12"/>
  <c r="AH1076" i="12"/>
  <c r="AH454" i="12"/>
  <c r="AH3477" i="12"/>
  <c r="AH1527" i="12"/>
  <c r="AH2639" i="12"/>
  <c r="AH2456" i="12"/>
  <c r="AH1640" i="12"/>
  <c r="AH2938" i="12"/>
  <c r="AH459" i="12"/>
  <c r="AH1486" i="12"/>
  <c r="AH2218" i="12"/>
  <c r="AH2846" i="12"/>
  <c r="AH406" i="12"/>
  <c r="AH2265" i="12"/>
  <c r="AH3201" i="12"/>
  <c r="AH3194" i="12"/>
  <c r="AH1169" i="12"/>
  <c r="AH1450" i="12"/>
  <c r="AH1505" i="12"/>
  <c r="AH1637" i="12"/>
  <c r="AH1306" i="12"/>
  <c r="AH2379" i="12"/>
  <c r="AH1182" i="12"/>
  <c r="AH409" i="12"/>
  <c r="AG3548" i="12"/>
  <c r="AE3548" i="12"/>
  <c r="AE3369" i="12"/>
  <c r="AG3369" i="12"/>
  <c r="AG3140" i="12"/>
  <c r="AE3140" i="12"/>
  <c r="AI595" i="12"/>
  <c r="C3345" i="13" s="1"/>
  <c r="AJ595" i="12"/>
  <c r="D3345" i="13" s="1"/>
  <c r="AJ1482" i="12"/>
  <c r="D2458" i="13" s="1"/>
  <c r="AI1482" i="12"/>
  <c r="C2458" i="13" s="1"/>
  <c r="AI1171" i="12"/>
  <c r="C2769" i="13" s="1"/>
  <c r="AJ1171" i="12"/>
  <c r="D2769" i="13" s="1"/>
  <c r="AJ3744" i="12"/>
  <c r="D196" i="13" s="1"/>
  <c r="AI3744" i="12"/>
  <c r="C196" i="13" s="1"/>
  <c r="AJ3199" i="12"/>
  <c r="D741" i="13" s="1"/>
  <c r="AI3199" i="12"/>
  <c r="C741" i="13" s="1"/>
  <c r="AI2845" i="12"/>
  <c r="C1095" i="13" s="1"/>
  <c r="AJ2845" i="12"/>
  <c r="D1095" i="13" s="1"/>
  <c r="AI1073" i="12"/>
  <c r="C2867" i="13" s="1"/>
  <c r="AJ1073" i="12"/>
  <c r="D2867" i="13" s="1"/>
  <c r="AG3278" i="12"/>
  <c r="AE3278" i="12"/>
  <c r="AI1547" i="12"/>
  <c r="C2393" i="13" s="1"/>
  <c r="AJ1547" i="12"/>
  <c r="D2393" i="13" s="1"/>
  <c r="AI1151" i="12"/>
  <c r="C2789" i="13" s="1"/>
  <c r="AJ1151" i="12"/>
  <c r="D2789" i="13" s="1"/>
  <c r="AJ864" i="12"/>
  <c r="D3076" i="13" s="1"/>
  <c r="AI864" i="12"/>
  <c r="C3076" i="13" s="1"/>
  <c r="AG3585" i="12"/>
  <c r="AE3585" i="12"/>
  <c r="AG2911" i="12"/>
  <c r="AE2911" i="12"/>
  <c r="AI372" i="12"/>
  <c r="C3568" i="13" s="1"/>
  <c r="AJ372" i="12"/>
  <c r="D3568" i="13" s="1"/>
  <c r="AI2249" i="12"/>
  <c r="C1691" i="13" s="1"/>
  <c r="AJ2249" i="12"/>
  <c r="D1691" i="13" s="1"/>
  <c r="AI3021" i="12"/>
  <c r="C919" i="13" s="1"/>
  <c r="AJ3021" i="12"/>
  <c r="D919" i="13" s="1"/>
  <c r="AJ949" i="12"/>
  <c r="D2991" i="13" s="1"/>
  <c r="AI949" i="12"/>
  <c r="C2991" i="13" s="1"/>
  <c r="AI1938" i="12"/>
  <c r="C2002" i="13" s="1"/>
  <c r="AJ462" i="12"/>
  <c r="D3478" i="13" s="1"/>
  <c r="AI462" i="12"/>
  <c r="C3478" i="13" s="1"/>
  <c r="AE3550" i="12"/>
  <c r="AG3550" i="12"/>
  <c r="AE3691" i="12"/>
  <c r="AG3691" i="12"/>
  <c r="AJ3094" i="12"/>
  <c r="D846" i="13" s="1"/>
  <c r="AI3094" i="12"/>
  <c r="C846" i="13" s="1"/>
  <c r="AE3821" i="12"/>
  <c r="AG3821" i="12"/>
  <c r="AI828" i="12"/>
  <c r="C3112" i="13" s="1"/>
  <c r="AJ828" i="12"/>
  <c r="D3112" i="13" s="1"/>
  <c r="AI599" i="12"/>
  <c r="C3341" i="13" s="1"/>
  <c r="AJ599" i="12"/>
  <c r="D3341" i="13" s="1"/>
  <c r="AJ3118" i="12"/>
  <c r="D822" i="13" s="1"/>
  <c r="AI3118" i="12"/>
  <c r="C822" i="13" s="1"/>
  <c r="AJ3830" i="12"/>
  <c r="D110" i="13" s="1"/>
  <c r="AI3830" i="12"/>
  <c r="C110" i="13" s="1"/>
  <c r="AJ1791" i="12"/>
  <c r="D2149" i="13" s="1"/>
  <c r="AI1791" i="12"/>
  <c r="C2149" i="13" s="1"/>
  <c r="AE3583" i="12"/>
  <c r="AG3583" i="12"/>
  <c r="AG3598" i="12"/>
  <c r="AE3598" i="12"/>
  <c r="AJ1693" i="12"/>
  <c r="D2247" i="13" s="1"/>
  <c r="AI1693" i="12"/>
  <c r="C2247" i="13" s="1"/>
  <c r="AG3428" i="12"/>
  <c r="AE3428" i="12"/>
  <c r="AJ198" i="12"/>
  <c r="D3742" i="13" s="1"/>
  <c r="AI198" i="12"/>
  <c r="C3742" i="13" s="1"/>
  <c r="AG3468" i="12"/>
  <c r="AE3468" i="12"/>
  <c r="AG2394" i="12"/>
  <c r="AE2394" i="12"/>
  <c r="AE3321" i="12"/>
  <c r="AG3321" i="12"/>
  <c r="AE3383" i="12"/>
  <c r="AG3383" i="12"/>
  <c r="AJ2252" i="12"/>
  <c r="D1688" i="13" s="1"/>
  <c r="AI2252" i="12"/>
  <c r="C1688" i="13" s="1"/>
  <c r="AJ1752" i="12"/>
  <c r="D2188" i="13" s="1"/>
  <c r="AI1752" i="12"/>
  <c r="C2188" i="13" s="1"/>
  <c r="AI2935" i="12"/>
  <c r="C1005" i="13" s="1"/>
  <c r="AJ2935" i="12"/>
  <c r="D1005" i="13" s="1"/>
  <c r="AI927" i="12"/>
  <c r="C3013" i="13" s="1"/>
  <c r="AJ927" i="12"/>
  <c r="D3013" i="13" s="1"/>
  <c r="AI415" i="12"/>
  <c r="C3525" i="13" s="1"/>
  <c r="AJ415" i="12"/>
  <c r="D3525" i="13" s="1"/>
  <c r="AJ3050" i="12"/>
  <c r="D890" i="13" s="1"/>
  <c r="AI3050" i="12"/>
  <c r="C890" i="13" s="1"/>
  <c r="AE3655" i="12"/>
  <c r="AG3655" i="12"/>
  <c r="AI2003" i="12"/>
  <c r="C1937" i="13" s="1"/>
  <c r="AJ2003" i="12"/>
  <c r="D1937" i="13" s="1"/>
  <c r="AI1997" i="12"/>
  <c r="C1943" i="13" s="1"/>
  <c r="AJ1997" i="12"/>
  <c r="D1943" i="13" s="1"/>
  <c r="AG3918" i="12"/>
  <c r="AE3918" i="12"/>
  <c r="AI1553" i="12"/>
  <c r="C2387" i="13" s="1"/>
  <c r="AJ1553" i="12"/>
  <c r="D2387" i="13" s="1"/>
  <c r="AI326" i="12"/>
  <c r="C3614" i="13" s="1"/>
  <c r="AJ326" i="12"/>
  <c r="D3614" i="13" s="1"/>
  <c r="AI1616" i="12"/>
  <c r="C2324" i="13" s="1"/>
  <c r="AJ1616" i="12"/>
  <c r="D2324" i="13" s="1"/>
  <c r="AE2343" i="12"/>
  <c r="AG2343" i="12"/>
  <c r="AJ532" i="12"/>
  <c r="D3408" i="13" s="1"/>
  <c r="AI532" i="12"/>
  <c r="C3408" i="13" s="1"/>
  <c r="AJ2027" i="12"/>
  <c r="D1913" i="13" s="1"/>
  <c r="AI2027" i="12"/>
  <c r="C1913" i="13" s="1"/>
  <c r="AI1680" i="12"/>
  <c r="C2260" i="13" s="1"/>
  <c r="AJ1680" i="12"/>
  <c r="D2260" i="13" s="1"/>
  <c r="AI3354" i="12"/>
  <c r="C586" i="13" s="1"/>
  <c r="AJ3354" i="12"/>
  <c r="D586" i="13" s="1"/>
  <c r="AG3181" i="12"/>
  <c r="AE3181" i="12"/>
  <c r="AJ2672" i="12"/>
  <c r="D1268" i="13" s="1"/>
  <c r="AI2672" i="12"/>
  <c r="C1268" i="13" s="1"/>
  <c r="AJ2950" i="12"/>
  <c r="D990" i="13" s="1"/>
  <c r="AI2950" i="12"/>
  <c r="C990" i="13" s="1"/>
  <c r="AI2207" i="12"/>
  <c r="C1733" i="13" s="1"/>
  <c r="AJ2207" i="12"/>
  <c r="D1733" i="13" s="1"/>
  <c r="AG3093" i="12"/>
  <c r="AE3093" i="12"/>
  <c r="AI2209" i="12"/>
  <c r="C1731" i="13" s="1"/>
  <c r="AJ2209" i="12"/>
  <c r="D1731" i="13" s="1"/>
  <c r="AG3855" i="12"/>
  <c r="AE3855" i="12"/>
  <c r="AI1967" i="12"/>
  <c r="C1973" i="13" s="1"/>
  <c r="AJ1967" i="12"/>
  <c r="D1973" i="13" s="1"/>
  <c r="AJ1493" i="12"/>
  <c r="D2447" i="13" s="1"/>
  <c r="AI1493" i="12"/>
  <c r="C2447" i="13" s="1"/>
  <c r="AE2887" i="12"/>
  <c r="AG2887" i="12"/>
  <c r="AI991" i="12"/>
  <c r="C2949" i="13" s="1"/>
  <c r="AJ991" i="12"/>
  <c r="D2949" i="13" s="1"/>
  <c r="AJ1535" i="12"/>
  <c r="D2405" i="13" s="1"/>
  <c r="AI1535" i="12"/>
  <c r="C2405" i="13" s="1"/>
  <c r="AE3489" i="12"/>
  <c r="AG3489" i="12"/>
  <c r="AG3768" i="12"/>
  <c r="AE3768" i="12"/>
  <c r="AG3683" i="12"/>
  <c r="AE3683" i="12"/>
  <c r="AI1114" i="12"/>
  <c r="C2826" i="13" s="1"/>
  <c r="AJ1114" i="12"/>
  <c r="D2826" i="13" s="1"/>
  <c r="AJ2420" i="12"/>
  <c r="D1520" i="13" s="1"/>
  <c r="AI2420" i="12"/>
  <c r="C1520" i="13" s="1"/>
  <c r="AI2534" i="12"/>
  <c r="C1406" i="13" s="1"/>
  <c r="AJ2534" i="12"/>
  <c r="D1406" i="13" s="1"/>
  <c r="AI2771" i="12"/>
  <c r="C1169" i="13" s="1"/>
  <c r="AJ2771" i="12"/>
  <c r="D1169" i="13" s="1"/>
  <c r="AJ3356" i="12"/>
  <c r="D584" i="13" s="1"/>
  <c r="AI3356" i="12"/>
  <c r="C584" i="13" s="1"/>
  <c r="AJ1090" i="12"/>
  <c r="D2850" i="13" s="1"/>
  <c r="AI1090" i="12"/>
  <c r="C2850" i="13" s="1"/>
  <c r="AI1193" i="12"/>
  <c r="C2747" i="13" s="1"/>
  <c r="AJ1193" i="12"/>
  <c r="D2747" i="13" s="1"/>
  <c r="AE3782" i="12"/>
  <c r="AG3782" i="12"/>
  <c r="AJ487" i="12"/>
  <c r="D3453" i="13" s="1"/>
  <c r="AI487" i="12"/>
  <c r="C3453" i="13" s="1"/>
  <c r="AJ3113" i="12"/>
  <c r="D827" i="13" s="1"/>
  <c r="AI3113" i="12"/>
  <c r="C827" i="13" s="1"/>
  <c r="AE3742" i="12"/>
  <c r="AG3742" i="12"/>
  <c r="AI3547" i="12"/>
  <c r="C393" i="13" s="1"/>
  <c r="AJ3547" i="12"/>
  <c r="D393" i="13" s="1"/>
  <c r="AI1734" i="12"/>
  <c r="C2206" i="13" s="1"/>
  <c r="AJ1734" i="12"/>
  <c r="D2206" i="13" s="1"/>
  <c r="AJ1023" i="12"/>
  <c r="D2917" i="13" s="1"/>
  <c r="AI1023" i="12"/>
  <c r="C2917" i="13" s="1"/>
  <c r="AI235" i="12"/>
  <c r="C3705" i="13" s="1"/>
  <c r="AJ235" i="12"/>
  <c r="D3705" i="13" s="1"/>
  <c r="AJ279" i="12"/>
  <c r="D3661" i="13" s="1"/>
  <c r="AI279" i="12"/>
  <c r="C3661" i="13" s="1"/>
  <c r="AI1311" i="12"/>
  <c r="C2629" i="13" s="1"/>
  <c r="AJ1311" i="12"/>
  <c r="D2629" i="13" s="1"/>
  <c r="AJ1970" i="12"/>
  <c r="D1970" i="13" s="1"/>
  <c r="AI1970" i="12"/>
  <c r="C1970" i="13" s="1"/>
  <c r="AI3892" i="12"/>
  <c r="C48" i="13" s="1"/>
  <c r="AJ3892" i="12"/>
  <c r="D48" i="13" s="1"/>
  <c r="AJ773" i="12"/>
  <c r="D3167" i="13" s="1"/>
  <c r="AI773" i="12"/>
  <c r="C3167" i="13" s="1"/>
  <c r="AJ1926" i="12"/>
  <c r="D2014" i="13" s="1"/>
  <c r="AI1926" i="12"/>
  <c r="C2014" i="13" s="1"/>
  <c r="AI1542" i="12"/>
  <c r="C2398" i="13" s="1"/>
  <c r="AJ1542" i="12"/>
  <c r="D2398" i="13" s="1"/>
  <c r="AJ1994" i="12"/>
  <c r="D1946" i="13" s="1"/>
  <c r="AI1994" i="12"/>
  <c r="C1946" i="13" s="1"/>
  <c r="AI2234" i="12"/>
  <c r="C1706" i="13" s="1"/>
  <c r="AJ2234" i="12"/>
  <c r="D1706" i="13" s="1"/>
  <c r="AJ1998" i="12"/>
  <c r="D1942" i="13" s="1"/>
  <c r="AI1998" i="12"/>
  <c r="C1942" i="13" s="1"/>
  <c r="AI3131" i="12"/>
  <c r="C809" i="13" s="1"/>
  <c r="AJ3131" i="12"/>
  <c r="D809" i="13" s="1"/>
  <c r="AJ2770" i="12"/>
  <c r="D1170" i="13" s="1"/>
  <c r="AI2770" i="12"/>
  <c r="C1170" i="13" s="1"/>
  <c r="AI1248" i="12"/>
  <c r="C2692" i="13" s="1"/>
  <c r="AJ1248" i="12"/>
  <c r="D2692" i="13" s="1"/>
  <c r="AJ2565" i="12"/>
  <c r="D1375" i="13" s="1"/>
  <c r="AI2565" i="12"/>
  <c r="C1375" i="13" s="1"/>
  <c r="AJ247" i="12"/>
  <c r="D3693" i="13" s="1"/>
  <c r="AI247" i="12"/>
  <c r="C3693" i="13" s="1"/>
  <c r="AI2494" i="12"/>
  <c r="C1446" i="13" s="1"/>
  <c r="AJ2494" i="12"/>
  <c r="D1446" i="13" s="1"/>
  <c r="AI2828" i="12"/>
  <c r="C1112" i="13" s="1"/>
  <c r="AJ2828" i="12"/>
  <c r="D1112" i="13" s="1"/>
  <c r="AJ2587" i="12"/>
  <c r="D1353" i="13" s="1"/>
  <c r="AI2587" i="12"/>
  <c r="C1353" i="13" s="1"/>
  <c r="AJ1489" i="12"/>
  <c r="D2451" i="13" s="1"/>
  <c r="AI1489" i="12"/>
  <c r="C2451" i="13" s="1"/>
  <c r="AI1992" i="12"/>
  <c r="C1948" i="13" s="1"/>
  <c r="AI1150" i="12"/>
  <c r="C2790" i="13" s="1"/>
  <c r="AJ1150" i="12"/>
  <c r="D2790" i="13" s="1"/>
  <c r="AJ818" i="12"/>
  <c r="D3122" i="13" s="1"/>
  <c r="AI818" i="12"/>
  <c r="C3122" i="13" s="1"/>
  <c r="AJ1584" i="12"/>
  <c r="D2356" i="13" s="1"/>
  <c r="AI1584" i="12"/>
  <c r="C2356" i="13" s="1"/>
  <c r="AJ2314" i="12"/>
  <c r="D1626" i="13" s="1"/>
  <c r="AI2314" i="12"/>
  <c r="C1626" i="13" s="1"/>
  <c r="AI149" i="12"/>
  <c r="C3791" i="13" s="1"/>
  <c r="AJ149" i="12"/>
  <c r="D3791" i="13" s="1"/>
  <c r="AI3850" i="12"/>
  <c r="C90" i="13" s="1"/>
  <c r="AJ3850" i="12"/>
  <c r="D90" i="13" s="1"/>
  <c r="AI3030" i="12"/>
  <c r="C910" i="13" s="1"/>
  <c r="AJ3030" i="12"/>
  <c r="D910" i="13" s="1"/>
  <c r="AI1400" i="12"/>
  <c r="C2540" i="13" s="1"/>
  <c r="AJ2579" i="12"/>
  <c r="D1361" i="13" s="1"/>
  <c r="AI2579" i="12"/>
  <c r="C1361" i="13" s="1"/>
  <c r="AI3760" i="12"/>
  <c r="C180" i="13" s="1"/>
  <c r="AJ1646" i="12"/>
  <c r="D2294" i="13" s="1"/>
  <c r="AI1646" i="12"/>
  <c r="C2294" i="13" s="1"/>
  <c r="AI1881" i="12"/>
  <c r="C2059" i="13" s="1"/>
  <c r="AJ1881" i="12"/>
  <c r="D2059" i="13" s="1"/>
  <c r="AJ451" i="12"/>
  <c r="D3489" i="13" s="1"/>
  <c r="AI451" i="12"/>
  <c r="C3489" i="13" s="1"/>
  <c r="AJ303" i="12"/>
  <c r="D3637" i="13" s="1"/>
  <c r="AI303" i="12"/>
  <c r="C3637" i="13" s="1"/>
  <c r="AI1787" i="12"/>
  <c r="C2153" i="13" s="1"/>
  <c r="AJ1787" i="12"/>
  <c r="D2153" i="13" s="1"/>
  <c r="AJ3581" i="12"/>
  <c r="D359" i="13" s="1"/>
  <c r="AI3581" i="12"/>
  <c r="C359" i="13" s="1"/>
  <c r="AI1262" i="12"/>
  <c r="C2678" i="13" s="1"/>
  <c r="AJ1262" i="12"/>
  <c r="D2678" i="13" s="1"/>
  <c r="AI1598" i="12"/>
  <c r="C2342" i="13" s="1"/>
  <c r="AJ1598" i="12"/>
  <c r="D2342" i="13" s="1"/>
  <c r="AJ3441" i="12"/>
  <c r="D499" i="13" s="1"/>
  <c r="AI3441" i="12"/>
  <c r="C499" i="13" s="1"/>
  <c r="AI1271" i="12"/>
  <c r="C2669" i="13" s="1"/>
  <c r="AJ1271" i="12"/>
  <c r="D2669" i="13" s="1"/>
  <c r="AI2653" i="12"/>
  <c r="C1287" i="13" s="1"/>
  <c r="AJ2653" i="12"/>
  <c r="D1287" i="13" s="1"/>
  <c r="AJ2248" i="12"/>
  <c r="D1692" i="13" s="1"/>
  <c r="AI2248" i="12"/>
  <c r="C1692" i="13" s="1"/>
  <c r="AI2899" i="12"/>
  <c r="C1041" i="13" s="1"/>
  <c r="AJ2899" i="12"/>
  <c r="D1041" i="13" s="1"/>
  <c r="AJ3189" i="12"/>
  <c r="D751" i="13" s="1"/>
  <c r="AI3189" i="12"/>
  <c r="C751" i="13" s="1"/>
  <c r="AJ1336" i="12"/>
  <c r="D2604" i="13" s="1"/>
  <c r="AI1336" i="12"/>
  <c r="C2604" i="13" s="1"/>
  <c r="AI2139" i="12"/>
  <c r="C1801" i="13" s="1"/>
  <c r="AJ2139" i="12"/>
  <c r="D1801" i="13" s="1"/>
  <c r="AI3781" i="12"/>
  <c r="C159" i="13" s="1"/>
  <c r="AJ3781" i="12"/>
  <c r="D159" i="13" s="1"/>
  <c r="AJ159" i="12"/>
  <c r="D3781" i="13" s="1"/>
  <c r="AI159" i="12"/>
  <c r="C3781" i="13" s="1"/>
  <c r="AJ285" i="12"/>
  <c r="D3655" i="13" s="1"/>
  <c r="AI285" i="12"/>
  <c r="C3655" i="13" s="1"/>
  <c r="AJ3849" i="12"/>
  <c r="D91" i="13" s="1"/>
  <c r="AI3849" i="12"/>
  <c r="C91" i="13" s="1"/>
  <c r="AI2715" i="12"/>
  <c r="C1225" i="13" s="1"/>
  <c r="AJ2715" i="12"/>
  <c r="D1225" i="13" s="1"/>
  <c r="AI770" i="12"/>
  <c r="C3170" i="13" s="1"/>
  <c r="AJ770" i="12"/>
  <c r="D3170" i="13" s="1"/>
  <c r="AI3467" i="12"/>
  <c r="C473" i="13" s="1"/>
  <c r="AJ3467" i="12"/>
  <c r="D473" i="13" s="1"/>
  <c r="AJ1604" i="12"/>
  <c r="D2336" i="13" s="1"/>
  <c r="AI1604" i="12"/>
  <c r="C2336" i="13" s="1"/>
  <c r="AI1234" i="12"/>
  <c r="C2706" i="13" s="1"/>
  <c r="AJ1234" i="12"/>
  <c r="D2706" i="13" s="1"/>
  <c r="AI1118" i="12"/>
  <c r="C2822" i="13" s="1"/>
  <c r="AJ1118" i="12"/>
  <c r="D2822" i="13" s="1"/>
  <c r="AJ2440" i="12"/>
  <c r="D1500" i="13" s="1"/>
  <c r="AI2440" i="12"/>
  <c r="C1500" i="13" s="1"/>
  <c r="AI203" i="12"/>
  <c r="C3737" i="13" s="1"/>
  <c r="AJ203" i="12"/>
  <c r="D3737" i="13" s="1"/>
  <c r="AI257" i="12"/>
  <c r="C3683" i="13" s="1"/>
  <c r="AJ257" i="12"/>
  <c r="D3683" i="13" s="1"/>
  <c r="AJ2504" i="12"/>
  <c r="D1436" i="13" s="1"/>
  <c r="AI2504" i="12"/>
  <c r="C1436" i="13" s="1"/>
  <c r="AI2695" i="12"/>
  <c r="C1245" i="13" s="1"/>
  <c r="AJ2695" i="12"/>
  <c r="D1245" i="13" s="1"/>
  <c r="AJ2601" i="12"/>
  <c r="D1339" i="13" s="1"/>
  <c r="AI2601" i="12"/>
  <c r="C1339" i="13" s="1"/>
  <c r="AJ2483" i="12"/>
  <c r="D1457" i="13" s="1"/>
  <c r="AI2483" i="12"/>
  <c r="C1457" i="13" s="1"/>
  <c r="AJ456" i="12"/>
  <c r="D3484" i="13" s="1"/>
  <c r="AI456" i="12"/>
  <c r="C3484" i="13" s="1"/>
  <c r="AJ1656" i="12"/>
  <c r="D2284" i="13" s="1"/>
  <c r="AI1656" i="12"/>
  <c r="C2284" i="13" s="1"/>
  <c r="AJ2870" i="12"/>
  <c r="D1070" i="13" s="1"/>
  <c r="AI2870" i="12"/>
  <c r="C1070" i="13" s="1"/>
  <c r="AI2166" i="12"/>
  <c r="C1774" i="13" s="1"/>
  <c r="AJ2166" i="12"/>
  <c r="D1774" i="13" s="1"/>
  <c r="AI1348" i="12"/>
  <c r="C2592" i="13" s="1"/>
  <c r="AJ1348" i="12"/>
  <c r="D2592" i="13" s="1"/>
  <c r="AI2537" i="12"/>
  <c r="C1403" i="13" s="1"/>
  <c r="AJ2537" i="12"/>
  <c r="D1403" i="13" s="1"/>
  <c r="AI3291" i="12"/>
  <c r="C649" i="13" s="1"/>
  <c r="AJ3291" i="12"/>
  <c r="D649" i="13" s="1"/>
  <c r="AJ1602" i="12"/>
  <c r="D2338" i="13" s="1"/>
  <c r="AI1602" i="12"/>
  <c r="C2338" i="13" s="1"/>
  <c r="AJ2126" i="12"/>
  <c r="D1814" i="13" s="1"/>
  <c r="AI2126" i="12"/>
  <c r="C1814" i="13" s="1"/>
  <c r="AJ1352" i="12"/>
  <c r="D2588" i="13" s="1"/>
  <c r="AI1352" i="12"/>
  <c r="C2588" i="13" s="1"/>
  <c r="AJ2929" i="12"/>
  <c r="D1011" i="13" s="1"/>
  <c r="AI2929" i="12"/>
  <c r="C1011" i="13" s="1"/>
  <c r="AJ1284" i="12"/>
  <c r="D2656" i="13" s="1"/>
  <c r="AI1284" i="12"/>
  <c r="C2656" i="13" s="1"/>
  <c r="AJ3219" i="12"/>
  <c r="D721" i="13" s="1"/>
  <c r="AI3219" i="12"/>
  <c r="C721" i="13" s="1"/>
  <c r="AI2844" i="12"/>
  <c r="C1096" i="13" s="1"/>
  <c r="AJ2844" i="12"/>
  <c r="D1096" i="13" s="1"/>
  <c r="AJ2649" i="12"/>
  <c r="D1291" i="13" s="1"/>
  <c r="AI2649" i="12"/>
  <c r="C1291" i="13" s="1"/>
  <c r="AI2584" i="12"/>
  <c r="C1356" i="13" s="1"/>
  <c r="AE3248" i="12"/>
  <c r="AG3248" i="12"/>
  <c r="AJ2085" i="12"/>
  <c r="D1855" i="13" s="1"/>
  <c r="AI2085" i="12"/>
  <c r="C1855" i="13" s="1"/>
  <c r="AG2407" i="12"/>
  <c r="AE2407" i="12"/>
  <c r="AG3901" i="12"/>
  <c r="AE3901" i="12"/>
  <c r="AI3419" i="12"/>
  <c r="C521" i="13" s="1"/>
  <c r="AJ3419" i="12"/>
  <c r="D521" i="13" s="1"/>
  <c r="AI1487" i="12"/>
  <c r="C2453" i="13" s="1"/>
  <c r="AJ1487" i="12"/>
  <c r="D2453" i="13" s="1"/>
  <c r="AJ396" i="12"/>
  <c r="D3544" i="13" s="1"/>
  <c r="AI396" i="12"/>
  <c r="C3544" i="13" s="1"/>
  <c r="AJ661" i="12"/>
  <c r="D3279" i="13" s="1"/>
  <c r="AI661" i="12"/>
  <c r="C3279" i="13" s="1"/>
  <c r="AI2595" i="12"/>
  <c r="C1345" i="13" s="1"/>
  <c r="AJ2595" i="12"/>
  <c r="D1345" i="13" s="1"/>
  <c r="AJ387" i="12"/>
  <c r="D3553" i="13" s="1"/>
  <c r="AI387" i="12"/>
  <c r="C3553" i="13" s="1"/>
  <c r="AJ271" i="12"/>
  <c r="D3669" i="13" s="1"/>
  <c r="AI271" i="12"/>
  <c r="C3669" i="13" s="1"/>
  <c r="AI3357" i="12"/>
  <c r="C583" i="13" s="1"/>
  <c r="AJ3357" i="12"/>
  <c r="D583" i="13" s="1"/>
  <c r="AI909" i="12"/>
  <c r="C3031" i="13" s="1"/>
  <c r="AJ909" i="12"/>
  <c r="D3031" i="13" s="1"/>
  <c r="AG3528" i="12"/>
  <c r="AE3528" i="12"/>
  <c r="AE3822" i="12"/>
  <c r="AG3822" i="12"/>
  <c r="AG3848" i="12"/>
  <c r="AE3848" i="12"/>
  <c r="AE3237" i="12"/>
  <c r="AG3237" i="12"/>
  <c r="AG3465" i="12"/>
  <c r="AE3465" i="12"/>
  <c r="AG3864" i="12"/>
  <c r="AE3864" i="12"/>
  <c r="AJ3075" i="12"/>
  <c r="D865" i="13" s="1"/>
  <c r="AI3075" i="12"/>
  <c r="C865" i="13" s="1"/>
  <c r="AI2432" i="12"/>
  <c r="C1508" i="13" s="1"/>
  <c r="AJ2432" i="12"/>
  <c r="D1508" i="13" s="1"/>
  <c r="AI664" i="12"/>
  <c r="C3276" i="13" s="1"/>
  <c r="AJ664" i="12"/>
  <c r="D3276" i="13" s="1"/>
  <c r="AI1786" i="12"/>
  <c r="C2154" i="13" s="1"/>
  <c r="AJ1786" i="12"/>
  <c r="D2154" i="13" s="1"/>
  <c r="AI3587" i="12"/>
  <c r="C353" i="13" s="1"/>
  <c r="AJ3587" i="12"/>
  <c r="D353" i="13" s="1"/>
  <c r="AJ1082" i="12"/>
  <c r="D2858" i="13" s="1"/>
  <c r="AI1082" i="12"/>
  <c r="C2858" i="13" s="1"/>
  <c r="AG3922" i="12"/>
  <c r="AE3922" i="12"/>
  <c r="AJ2286" i="12"/>
  <c r="D1654" i="13" s="1"/>
  <c r="AI2286" i="12"/>
  <c r="C1654" i="13" s="1"/>
  <c r="AE2797" i="12"/>
  <c r="AG2797" i="12"/>
  <c r="AJ2449" i="12"/>
  <c r="D1491" i="13" s="1"/>
  <c r="AI2449" i="12"/>
  <c r="C1491" i="13" s="1"/>
  <c r="AJ2502" i="12"/>
  <c r="D1438" i="13" s="1"/>
  <c r="AI2502" i="12"/>
  <c r="C1438" i="13" s="1"/>
  <c r="AJ3371" i="12"/>
  <c r="D569" i="13" s="1"/>
  <c r="AI3371" i="12"/>
  <c r="C569" i="13" s="1"/>
  <c r="AJ1945" i="12"/>
  <c r="D1995" i="13" s="1"/>
  <c r="AI1945" i="12"/>
  <c r="C1995" i="13" s="1"/>
  <c r="AG3614" i="12"/>
  <c r="AE3614" i="12"/>
  <c r="AE3400" i="12"/>
  <c r="AG3400" i="12"/>
  <c r="AG2888" i="12"/>
  <c r="AE2888" i="12"/>
  <c r="AG3565" i="12"/>
  <c r="AE3565" i="12"/>
  <c r="AG3815" i="12"/>
  <c r="AE3815" i="12"/>
  <c r="AJ1475" i="12"/>
  <c r="D2465" i="13" s="1"/>
  <c r="AI1899" i="12"/>
  <c r="C2041" i="13" s="1"/>
  <c r="AJ1899" i="12"/>
  <c r="D2041" i="13" s="1"/>
  <c r="AI2959" i="12"/>
  <c r="C981" i="13" s="1"/>
  <c r="AJ2959" i="12"/>
  <c r="D981" i="13" s="1"/>
  <c r="AJ370" i="12"/>
  <c r="D3570" i="13" s="1"/>
  <c r="AI370" i="12"/>
  <c r="C3570" i="13" s="1"/>
  <c r="AJ981" i="12"/>
  <c r="D2959" i="13" s="1"/>
  <c r="AI981" i="12"/>
  <c r="C2959" i="13" s="1"/>
  <c r="AJ958" i="12"/>
  <c r="D2982" i="13" s="1"/>
  <c r="AI958" i="12"/>
  <c r="C2982" i="13" s="1"/>
  <c r="AJ2478" i="12"/>
  <c r="D1462" i="13" s="1"/>
  <c r="AI2478" i="12"/>
  <c r="C1462" i="13" s="1"/>
  <c r="AJ700" i="12"/>
  <c r="D3240" i="13" s="1"/>
  <c r="AI700" i="12"/>
  <c r="C3240" i="13" s="1"/>
  <c r="AJ2423" i="12"/>
  <c r="D1517" i="13" s="1"/>
  <c r="AI2423" i="12"/>
  <c r="C1517" i="13" s="1"/>
  <c r="AI1623" i="12"/>
  <c r="C2317" i="13" s="1"/>
  <c r="AJ1623" i="12"/>
  <c r="D2317" i="13" s="1"/>
  <c r="AI3420" i="12"/>
  <c r="C520" i="13" s="1"/>
  <c r="AJ3420" i="12"/>
  <c r="D520" i="13" s="1"/>
  <c r="AG3670" i="12"/>
  <c r="AE3670" i="12"/>
  <c r="AG3116" i="12"/>
  <c r="AE3116" i="12"/>
  <c r="AG3853" i="12"/>
  <c r="AE3853" i="12"/>
  <c r="AG3366" i="12"/>
  <c r="AE3366" i="12"/>
  <c r="AI1808" i="12"/>
  <c r="C2132" i="13" s="1"/>
  <c r="AJ1808" i="12"/>
  <c r="D2132" i="13" s="1"/>
  <c r="AJ3109" i="12"/>
  <c r="D831" i="13" s="1"/>
  <c r="AI3109" i="12"/>
  <c r="C831" i="13" s="1"/>
  <c r="AI2736" i="12"/>
  <c r="C1204" i="13" s="1"/>
  <c r="AJ2736" i="12"/>
  <c r="D1204" i="13" s="1"/>
  <c r="AJ3302" i="12"/>
  <c r="D638" i="13" s="1"/>
  <c r="AI3302" i="12"/>
  <c r="C638" i="13" s="1"/>
  <c r="AI2691" i="12"/>
  <c r="C1249" i="13" s="1"/>
  <c r="AJ2691" i="12"/>
  <c r="D1249" i="13" s="1"/>
  <c r="AG3440" i="12"/>
  <c r="AE3440" i="12"/>
  <c r="AG3847" i="12"/>
  <c r="AE3847" i="12"/>
  <c r="AI1767" i="12"/>
  <c r="C2173" i="13" s="1"/>
  <c r="AJ1767" i="12"/>
  <c r="D2173" i="13" s="1"/>
  <c r="AJ3120" i="12"/>
  <c r="D820" i="13" s="1"/>
  <c r="AJ1242" i="12"/>
  <c r="D2698" i="13" s="1"/>
  <c r="AI1242" i="12"/>
  <c r="C2698" i="13" s="1"/>
  <c r="AI556" i="12"/>
  <c r="C3384" i="13" s="1"/>
  <c r="AJ556" i="12"/>
  <c r="D3384" i="13" s="1"/>
  <c r="AG3478" i="12"/>
  <c r="AE3478" i="12"/>
  <c r="AE3875" i="12"/>
  <c r="AG3875" i="12"/>
  <c r="AE3611" i="12"/>
  <c r="AG3611" i="12"/>
  <c r="AG3079" i="12"/>
  <c r="AE3079" i="12"/>
  <c r="AI1300" i="12"/>
  <c r="C2640" i="13" s="1"/>
  <c r="AJ1300" i="12"/>
  <c r="D2640" i="13" s="1"/>
  <c r="AI986" i="12"/>
  <c r="C2954" i="13" s="1"/>
  <c r="AJ986" i="12"/>
  <c r="D2954" i="13" s="1"/>
  <c r="AI3417" i="12"/>
  <c r="C523" i="13" s="1"/>
  <c r="AJ3417" i="12"/>
  <c r="D523" i="13" s="1"/>
  <c r="AI3799" i="12"/>
  <c r="C141" i="13" s="1"/>
  <c r="AJ3799" i="12"/>
  <c r="D141" i="13" s="1"/>
  <c r="AI3525" i="12"/>
  <c r="C415" i="13" s="1"/>
  <c r="AJ3525" i="12"/>
  <c r="D415" i="13" s="1"/>
  <c r="AJ1152" i="12"/>
  <c r="D2788" i="13" s="1"/>
  <c r="AI1152" i="12"/>
  <c r="C2788" i="13" s="1"/>
  <c r="AI3073" i="12"/>
  <c r="C867" i="13" s="1"/>
  <c r="AJ3073" i="12"/>
  <c r="D867" i="13" s="1"/>
  <c r="AG3865" i="12"/>
  <c r="AE3865" i="12"/>
  <c r="AE3176" i="12"/>
  <c r="AG3176" i="12"/>
  <c r="AJ1375" i="12"/>
  <c r="D2565" i="13" s="1"/>
  <c r="AI1375" i="12"/>
  <c r="C2565" i="13" s="1"/>
  <c r="AG3878" i="12"/>
  <c r="AE3878" i="12"/>
  <c r="AI378" i="12"/>
  <c r="C3562" i="13" s="1"/>
  <c r="AI358" i="12"/>
  <c r="C3582" i="13" s="1"/>
  <c r="AJ358" i="12"/>
  <c r="D3582" i="13" s="1"/>
  <c r="AJ2625" i="12"/>
  <c r="D1315" i="13" s="1"/>
  <c r="AI2625" i="12"/>
  <c r="C1315" i="13" s="1"/>
  <c r="AG2704" i="12"/>
  <c r="AE2704" i="12"/>
  <c r="AI1495" i="12"/>
  <c r="C2445" i="13" s="1"/>
  <c r="AJ1495" i="12"/>
  <c r="D2445" i="13" s="1"/>
  <c r="AG3819" i="12"/>
  <c r="AE3819" i="12"/>
  <c r="AG2471" i="12"/>
  <c r="AE2471" i="12"/>
  <c r="AG2995" i="12"/>
  <c r="AE2995" i="12"/>
  <c r="AE3630" i="12"/>
  <c r="AG3630" i="12"/>
  <c r="AE3859" i="12"/>
  <c r="AG3859" i="12"/>
  <c r="AI2323" i="12"/>
  <c r="C1617" i="13" s="1"/>
  <c r="AJ2323" i="12"/>
  <c r="D1617" i="13" s="1"/>
  <c r="AG2941" i="12"/>
  <c r="AE2941" i="12"/>
  <c r="AI225" i="12"/>
  <c r="C3715" i="13" s="1"/>
  <c r="AJ225" i="12"/>
  <c r="D3715" i="13" s="1"/>
  <c r="AI2996" i="12"/>
  <c r="C944" i="13" s="1"/>
  <c r="AJ2996" i="12"/>
  <c r="D944" i="13" s="1"/>
  <c r="AG3152" i="12"/>
  <c r="AE3152" i="12"/>
  <c r="AI3164" i="12"/>
  <c r="C776" i="13" s="1"/>
  <c r="AJ3164" i="12"/>
  <c r="D776" i="13" s="1"/>
  <c r="AJ924" i="12"/>
  <c r="D3016" i="13" s="1"/>
  <c r="AI924" i="12"/>
  <c r="C3016" i="13" s="1"/>
  <c r="AJ2301" i="12"/>
  <c r="D1639" i="13" s="1"/>
  <c r="AI2092" i="12"/>
  <c r="C1848" i="13" s="1"/>
  <c r="AJ2092" i="12"/>
  <c r="D1848" i="13" s="1"/>
  <c r="AG3461" i="12"/>
  <c r="AE3461" i="12"/>
  <c r="AG3824" i="12"/>
  <c r="AE3824" i="12"/>
  <c r="AG3764" i="12"/>
  <c r="AE3764" i="12"/>
  <c r="AI1696" i="12"/>
  <c r="C2244" i="13" s="1"/>
  <c r="AJ1696" i="12"/>
  <c r="D2244" i="13" s="1"/>
  <c r="AE3543" i="12"/>
  <c r="AG3543" i="12"/>
  <c r="AJ2253" i="12"/>
  <c r="D1687" i="13" s="1"/>
  <c r="AI2253" i="12"/>
  <c r="C1687" i="13" s="1"/>
  <c r="AJ2041" i="12"/>
  <c r="D1899" i="13" s="1"/>
  <c r="AI2041" i="12"/>
  <c r="C1899" i="13" s="1"/>
  <c r="AJ1821" i="12"/>
  <c r="D2119" i="13" s="1"/>
  <c r="AI1821" i="12"/>
  <c r="C2119" i="13" s="1"/>
  <c r="AJ295" i="12"/>
  <c r="D3645" i="13" s="1"/>
  <c r="AI295" i="12"/>
  <c r="C3645" i="13" s="1"/>
  <c r="AI1386" i="12"/>
  <c r="C2554" i="13" s="1"/>
  <c r="AJ1386" i="12"/>
  <c r="D2554" i="13" s="1"/>
  <c r="AJ1708" i="12"/>
  <c r="D2232" i="13" s="1"/>
  <c r="AI1708" i="12"/>
  <c r="C2232" i="13" s="1"/>
  <c r="AI1194" i="12"/>
  <c r="C2746" i="13" s="1"/>
  <c r="AJ1194" i="12"/>
  <c r="D2746" i="13" s="1"/>
  <c r="AJ1457" i="12"/>
  <c r="D2483" i="13" s="1"/>
  <c r="AI1457" i="12"/>
  <c r="C2483" i="13" s="1"/>
  <c r="AJ1911" i="12"/>
  <c r="D2029" i="13" s="1"/>
  <c r="AI1911" i="12"/>
  <c r="C2029" i="13" s="1"/>
  <c r="AJ2860" i="12"/>
  <c r="D1080" i="13" s="1"/>
  <c r="AI2860" i="12"/>
  <c r="C1080" i="13" s="1"/>
  <c r="AI3447" i="12"/>
  <c r="C493" i="13" s="1"/>
  <c r="AJ3447" i="12"/>
  <c r="D493" i="13" s="1"/>
  <c r="AJ3029" i="12"/>
  <c r="D911" i="13" s="1"/>
  <c r="AI3029" i="12"/>
  <c r="C911" i="13" s="1"/>
  <c r="AJ3211" i="12"/>
  <c r="D729" i="13" s="1"/>
  <c r="AI3211" i="12"/>
  <c r="C729" i="13" s="1"/>
  <c r="AI3121" i="12"/>
  <c r="C819" i="13" s="1"/>
  <c r="AJ3121" i="12"/>
  <c r="D819" i="13" s="1"/>
  <c r="AJ2147" i="12"/>
  <c r="D1793" i="13" s="1"/>
  <c r="AI2147" i="12"/>
  <c r="C1793" i="13" s="1"/>
  <c r="AJ2847" i="12"/>
  <c r="D1093" i="13" s="1"/>
  <c r="AI2847" i="12"/>
  <c r="C1093" i="13" s="1"/>
  <c r="AJ565" i="12"/>
  <c r="D3375" i="13" s="1"/>
  <c r="AI565" i="12"/>
  <c r="C3375" i="13" s="1"/>
  <c r="AI3745" i="12"/>
  <c r="C195" i="13" s="1"/>
  <c r="AJ3745" i="12"/>
  <c r="D195" i="13" s="1"/>
  <c r="AJ729" i="12"/>
  <c r="D3211" i="13" s="1"/>
  <c r="AI729" i="12"/>
  <c r="C3211" i="13" s="1"/>
  <c r="AI2195" i="12"/>
  <c r="C1745" i="13" s="1"/>
  <c r="AJ2195" i="12"/>
  <c r="D1745" i="13" s="1"/>
  <c r="AJ1024" i="12"/>
  <c r="D2916" i="13" s="1"/>
  <c r="AI1024" i="12"/>
  <c r="C2916" i="13" s="1"/>
  <c r="AI1927" i="12"/>
  <c r="C2013" i="13" s="1"/>
  <c r="AJ1927" i="12"/>
  <c r="D2013" i="13" s="1"/>
  <c r="AJ581" i="12"/>
  <c r="D3359" i="13" s="1"/>
  <c r="AI581" i="12"/>
  <c r="C3359" i="13" s="1"/>
  <c r="AJ1079" i="12"/>
  <c r="D2861" i="13" s="1"/>
  <c r="AI1079" i="12"/>
  <c r="C2861" i="13" s="1"/>
  <c r="AJ3193" i="12"/>
  <c r="D747" i="13" s="1"/>
  <c r="AI3193" i="12"/>
  <c r="C747" i="13" s="1"/>
  <c r="AI1343" i="12"/>
  <c r="C2597" i="13" s="1"/>
  <c r="AJ1343" i="12"/>
  <c r="D2597" i="13" s="1"/>
  <c r="AI1554" i="12"/>
  <c r="C2386" i="13" s="1"/>
  <c r="AJ1554" i="12"/>
  <c r="D2386" i="13" s="1"/>
  <c r="AJ1514" i="12"/>
  <c r="D2426" i="13" s="1"/>
  <c r="AI1514" i="12"/>
  <c r="C2426" i="13" s="1"/>
  <c r="AJ969" i="12"/>
  <c r="D2971" i="13" s="1"/>
  <c r="AI969" i="12"/>
  <c r="C2971" i="13" s="1"/>
  <c r="AI1941" i="12"/>
  <c r="C1999" i="13" s="1"/>
  <c r="AI2322" i="12"/>
  <c r="C1618" i="13" s="1"/>
  <c r="AJ2322" i="12"/>
  <c r="D1618" i="13" s="1"/>
  <c r="AJ2454" i="12"/>
  <c r="D1486" i="13" s="1"/>
  <c r="AI2454" i="12"/>
  <c r="C1486" i="13" s="1"/>
  <c r="AJ563" i="12"/>
  <c r="D3377" i="13" s="1"/>
  <c r="AI563" i="12"/>
  <c r="C3377" i="13" s="1"/>
  <c r="AJ2222" i="12"/>
  <c r="D1718" i="13" s="1"/>
  <c r="AI2222" i="12"/>
  <c r="C1718" i="13" s="1"/>
  <c r="AI2043" i="12"/>
  <c r="C1897" i="13" s="1"/>
  <c r="AJ2043" i="12"/>
  <c r="D1897" i="13" s="1"/>
  <c r="AI697" i="12"/>
  <c r="C3243" i="13" s="1"/>
  <c r="AJ697" i="12"/>
  <c r="D3243" i="13" s="1"/>
  <c r="AI1870" i="12"/>
  <c r="C2070" i="13" s="1"/>
  <c r="AJ1870" i="12"/>
  <c r="D2070" i="13" s="1"/>
  <c r="AI680" i="12"/>
  <c r="C3260" i="13" s="1"/>
  <c r="AJ680" i="12"/>
  <c r="D3260" i="13" s="1"/>
  <c r="AI1070" i="12"/>
  <c r="C2870" i="13" s="1"/>
  <c r="AJ1070" i="12"/>
  <c r="D2870" i="13" s="1"/>
  <c r="AI3000" i="12"/>
  <c r="C940" i="13" s="1"/>
  <c r="AJ3000" i="12"/>
  <c r="D940" i="13" s="1"/>
  <c r="AJ3795" i="12"/>
  <c r="D145" i="13" s="1"/>
  <c r="AI3795" i="12"/>
  <c r="C145" i="13" s="1"/>
  <c r="AJ945" i="12"/>
  <c r="D2995" i="13" s="1"/>
  <c r="AI945" i="12"/>
  <c r="C2995" i="13" s="1"/>
  <c r="AI2108" i="12"/>
  <c r="C1832" i="13" s="1"/>
  <c r="AJ2108" i="12"/>
  <c r="D1832" i="13" s="1"/>
  <c r="AI2370" i="12"/>
  <c r="C1570" i="13" s="1"/>
  <c r="AJ2370" i="12"/>
  <c r="D1570" i="13" s="1"/>
  <c r="AI3808" i="12"/>
  <c r="C132" i="13" s="1"/>
  <c r="AJ3808" i="12"/>
  <c r="D132" i="13" s="1"/>
  <c r="AJ2839" i="12"/>
  <c r="D1101" i="13" s="1"/>
  <c r="AI2839" i="12"/>
  <c r="C1101" i="13" s="1"/>
  <c r="AI723" i="12"/>
  <c r="C3217" i="13" s="1"/>
  <c r="AJ723" i="12"/>
  <c r="D3217" i="13" s="1"/>
  <c r="AJ613" i="12"/>
  <c r="D3327" i="13" s="1"/>
  <c r="AI613" i="12"/>
  <c r="C3327" i="13" s="1"/>
  <c r="AI244" i="12"/>
  <c r="C3696" i="13" s="1"/>
  <c r="AJ244" i="12"/>
  <c r="D3696" i="13" s="1"/>
  <c r="AI3331" i="12"/>
  <c r="C609" i="13" s="1"/>
  <c r="AJ3331" i="12"/>
  <c r="D609" i="13" s="1"/>
  <c r="AI1810" i="12"/>
  <c r="C2130" i="13" s="1"/>
  <c r="AJ1810" i="12"/>
  <c r="D2130" i="13" s="1"/>
  <c r="AI2256" i="12"/>
  <c r="C1684" i="13" s="1"/>
  <c r="AJ2256" i="12"/>
  <c r="D1684" i="13" s="1"/>
  <c r="AI3238" i="12"/>
  <c r="C702" i="13" s="1"/>
  <c r="AJ3238" i="12"/>
  <c r="D702" i="13" s="1"/>
  <c r="AI485" i="12"/>
  <c r="C3455" i="13" s="1"/>
  <c r="AJ485" i="12"/>
  <c r="D3455" i="13" s="1"/>
  <c r="AI160" i="12"/>
  <c r="C3780" i="13" s="1"/>
  <c r="AJ160" i="12"/>
  <c r="D3780" i="13" s="1"/>
  <c r="AJ2520" i="12"/>
  <c r="D1420" i="13" s="1"/>
  <c r="AI2520" i="12"/>
  <c r="C1420" i="13" s="1"/>
  <c r="AJ3593" i="12"/>
  <c r="D347" i="13" s="1"/>
  <c r="AI3593" i="12"/>
  <c r="C347" i="13" s="1"/>
  <c r="AJ265" i="12"/>
  <c r="D3675" i="13" s="1"/>
  <c r="AI265" i="12"/>
  <c r="C3675" i="13" s="1"/>
  <c r="AJ1507" i="12"/>
  <c r="D2433" i="13" s="1"/>
  <c r="AI1507" i="12"/>
  <c r="C2433" i="13" s="1"/>
  <c r="AJ2927" i="12"/>
  <c r="D1013" i="13" s="1"/>
  <c r="AI2927" i="12"/>
  <c r="C1013" i="13" s="1"/>
  <c r="AJ3264" i="12"/>
  <c r="D676" i="13" s="1"/>
  <c r="AI3264" i="12"/>
  <c r="C676" i="13" s="1"/>
  <c r="AI639" i="12"/>
  <c r="C3301" i="13" s="1"/>
  <c r="AJ639" i="12"/>
  <c r="D3301" i="13" s="1"/>
  <c r="AI1726" i="12"/>
  <c r="C2214" i="13" s="1"/>
  <c r="AJ1726" i="12"/>
  <c r="D2214" i="13" s="1"/>
  <c r="AJ711" i="12"/>
  <c r="D3229" i="13" s="1"/>
  <c r="AI711" i="12"/>
  <c r="C3229" i="13" s="1"/>
  <c r="AJ1889" i="12"/>
  <c r="D2051" i="13" s="1"/>
  <c r="AI1889" i="12"/>
  <c r="C2051" i="13" s="1"/>
  <c r="AI1825" i="12"/>
  <c r="C2115" i="13" s="1"/>
  <c r="AJ1825" i="12"/>
  <c r="D2115" i="13" s="1"/>
  <c r="AJ3014" i="12"/>
  <c r="D926" i="13" s="1"/>
  <c r="AI3014" i="12"/>
  <c r="C926" i="13" s="1"/>
  <c r="AJ2642" i="12"/>
  <c r="D1298" i="13" s="1"/>
  <c r="AI2642" i="12"/>
  <c r="C1298" i="13" s="1"/>
  <c r="AI672" i="12"/>
  <c r="C3268" i="13" s="1"/>
  <c r="AJ672" i="12"/>
  <c r="D3268" i="13" s="1"/>
  <c r="AI2163" i="12"/>
  <c r="C1777" i="13" s="1"/>
  <c r="AJ2163" i="12"/>
  <c r="D1777" i="13" s="1"/>
  <c r="AJ1393" i="12"/>
  <c r="D2547" i="13" s="1"/>
  <c r="AI1393" i="12"/>
  <c r="C2547" i="13" s="1"/>
  <c r="AJ3496" i="12"/>
  <c r="D444" i="13" s="1"/>
  <c r="AI3496" i="12"/>
  <c r="C444" i="13" s="1"/>
  <c r="AJ728" i="12"/>
  <c r="D3212" i="13" s="1"/>
  <c r="AI728" i="12"/>
  <c r="C3212" i="13" s="1"/>
  <c r="AJ1033" i="12"/>
  <c r="D2907" i="13" s="1"/>
  <c r="AI1033" i="12"/>
  <c r="C2907" i="13" s="1"/>
  <c r="AI3267" i="12"/>
  <c r="C673" i="13" s="1"/>
  <c r="AJ3267" i="12"/>
  <c r="D673" i="13" s="1"/>
  <c r="AJ3036" i="12"/>
  <c r="D904" i="13" s="1"/>
  <c r="AI3036" i="12"/>
  <c r="C904" i="13" s="1"/>
  <c r="AJ2533" i="12"/>
  <c r="D1407" i="13" s="1"/>
  <c r="AI2533" i="12"/>
  <c r="C1407" i="13" s="1"/>
  <c r="AI3524" i="12"/>
  <c r="C416" i="13" s="1"/>
  <c r="AJ3524" i="12"/>
  <c r="D416" i="13" s="1"/>
  <c r="AJ521" i="12"/>
  <c r="D3419" i="13" s="1"/>
  <c r="AI521" i="12"/>
  <c r="C3419" i="13" s="1"/>
  <c r="AI2028" i="12"/>
  <c r="C1912" i="13" s="1"/>
  <c r="AJ2028" i="12"/>
  <c r="D1912" i="13" s="1"/>
  <c r="AJ1441" i="12"/>
  <c r="D2499" i="13" s="1"/>
  <c r="AI1441" i="12"/>
  <c r="C2499" i="13" s="1"/>
  <c r="AJ2134" i="12"/>
  <c r="D1806" i="13" s="1"/>
  <c r="AI2134" i="12"/>
  <c r="C1806" i="13" s="1"/>
  <c r="AJ3119" i="12"/>
  <c r="D821" i="13" s="1"/>
  <c r="AI3119" i="12"/>
  <c r="C821" i="13" s="1"/>
  <c r="AI2902" i="12"/>
  <c r="C1038" i="13" s="1"/>
  <c r="AJ2902" i="12"/>
  <c r="D1038" i="13" s="1"/>
  <c r="AI3263" i="12"/>
  <c r="C677" i="13" s="1"/>
  <c r="AJ3263" i="12"/>
  <c r="D677" i="13" s="1"/>
  <c r="AI1981" i="12"/>
  <c r="C1959" i="13" s="1"/>
  <c r="AJ1981" i="12"/>
  <c r="D1959" i="13" s="1"/>
  <c r="AI1140" i="12"/>
  <c r="C2800" i="13" s="1"/>
  <c r="AJ1140" i="12"/>
  <c r="D2800" i="13" s="1"/>
  <c r="AI3076" i="12"/>
  <c r="C864" i="13" s="1"/>
  <c r="AJ3076" i="12"/>
  <c r="D864" i="13" s="1"/>
  <c r="AI1865" i="12"/>
  <c r="C2075" i="13" s="1"/>
  <c r="AJ1865" i="12"/>
  <c r="D2075" i="13" s="1"/>
  <c r="AI2874" i="12"/>
  <c r="C1066" i="13" s="1"/>
  <c r="AJ2874" i="12"/>
  <c r="D1066" i="13" s="1"/>
  <c r="AI597" i="12"/>
  <c r="C3343" i="13" s="1"/>
  <c r="AJ597" i="12"/>
  <c r="D3343" i="13" s="1"/>
  <c r="AI1802" i="12"/>
  <c r="C2138" i="13" s="1"/>
  <c r="AJ1802" i="12"/>
  <c r="D2138" i="13" s="1"/>
  <c r="AI1771" i="12"/>
  <c r="C2169" i="13" s="1"/>
  <c r="AJ1771" i="12"/>
  <c r="D2169" i="13" s="1"/>
  <c r="AI2710" i="12"/>
  <c r="C1230" i="13" s="1"/>
  <c r="AJ2710" i="12"/>
  <c r="D1230" i="13" s="1"/>
  <c r="AJ2152" i="12"/>
  <c r="D1788" i="13" s="1"/>
  <c r="AI2152" i="12"/>
  <c r="C1788" i="13" s="1"/>
  <c r="AH3081" i="12"/>
  <c r="AI1590" i="12"/>
  <c r="C2350" i="13" s="1"/>
  <c r="AJ1590" i="12"/>
  <c r="D2350" i="13" s="1"/>
  <c r="AJ1129" i="12"/>
  <c r="D2811" i="13" s="1"/>
  <c r="AI1129" i="12"/>
  <c r="C2811" i="13" s="1"/>
  <c r="AE3406" i="12"/>
  <c r="AG3406" i="12"/>
  <c r="AJ3877" i="12"/>
  <c r="D63" i="13" s="1"/>
  <c r="AI3877" i="12"/>
  <c r="C63" i="13" s="1"/>
  <c r="AI2698" i="12"/>
  <c r="C1242" i="13" s="1"/>
  <c r="AJ2698" i="12"/>
  <c r="D1242" i="13" s="1"/>
  <c r="AI2540" i="12"/>
  <c r="C1400" i="13" s="1"/>
  <c r="AJ2540" i="12"/>
  <c r="D1400" i="13" s="1"/>
  <c r="AE3253" i="12"/>
  <c r="AG3253" i="12"/>
  <c r="AH1153" i="12"/>
  <c r="AH1585" i="12"/>
  <c r="AH1908" i="12"/>
  <c r="AH330" i="12"/>
  <c r="AH1322" i="12"/>
  <c r="AH1741" i="12"/>
  <c r="AH562" i="12"/>
  <c r="AH2984" i="12"/>
  <c r="AH1289" i="12"/>
  <c r="AH724" i="12"/>
  <c r="AH1638" i="12"/>
  <c r="AH3874" i="12"/>
  <c r="AH2611" i="12"/>
  <c r="AH1723" i="12"/>
  <c r="AH657" i="12"/>
  <c r="AH1325" i="12"/>
  <c r="AH228" i="12"/>
  <c r="AH2712" i="12"/>
  <c r="AH1974" i="12"/>
  <c r="AH2415" i="12"/>
  <c r="AH3128" i="12"/>
  <c r="AH1290" i="12"/>
  <c r="AH1795" i="12"/>
  <c r="AH1051" i="12"/>
  <c r="AH2228" i="12"/>
  <c r="AH3047" i="12"/>
  <c r="AH3431" i="12"/>
  <c r="AH1812" i="12"/>
  <c r="AH497" i="12"/>
  <c r="AH2371" i="12"/>
  <c r="AH1529" i="12"/>
  <c r="AH1685" i="12"/>
  <c r="AH914" i="12"/>
  <c r="AH3110" i="12"/>
  <c r="AH2328" i="12"/>
  <c r="AH2465" i="12"/>
  <c r="AH1861" i="12"/>
  <c r="AH653" i="12"/>
  <c r="AH2005" i="12"/>
  <c r="AH359" i="12"/>
  <c r="AH675" i="12"/>
  <c r="AH1040" i="12"/>
  <c r="AH2522" i="12"/>
  <c r="AH312" i="12"/>
  <c r="AH3100" i="12"/>
  <c r="AH3323" i="12"/>
  <c r="AH537" i="12"/>
  <c r="AH1052" i="12"/>
  <c r="AH2426" i="12"/>
  <c r="AH423" i="12"/>
  <c r="AH1729" i="12"/>
  <c r="AH922" i="12"/>
  <c r="AH1954" i="12"/>
  <c r="AH2079" i="12"/>
  <c r="AH480" i="12"/>
  <c r="AH1447" i="12"/>
  <c r="AH754" i="12"/>
  <c r="AH2372" i="12"/>
  <c r="AH1143" i="12"/>
  <c r="AH1126" i="12"/>
  <c r="AH2822" i="12"/>
  <c r="AH2349" i="12"/>
  <c r="AH2321" i="12"/>
  <c r="AH1231" i="12"/>
  <c r="AH978" i="12"/>
  <c r="AH1094" i="12"/>
  <c r="AH3351" i="12"/>
  <c r="AH1924" i="12"/>
  <c r="AH3552" i="12"/>
  <c r="AH3737" i="12"/>
  <c r="AH590" i="12"/>
  <c r="AH3082" i="12"/>
  <c r="AH2740" i="12"/>
  <c r="AH1731" i="12"/>
  <c r="AH3097" i="12"/>
  <c r="AH1896" i="12"/>
  <c r="AH2145" i="12"/>
  <c r="AH1558" i="12"/>
  <c r="AH1749" i="12"/>
  <c r="AH201" i="12"/>
  <c r="AH515" i="12"/>
  <c r="AH2184" i="12"/>
  <c r="AH1261" i="12"/>
  <c r="AH3008" i="12"/>
  <c r="AH767" i="12"/>
  <c r="AH238" i="12"/>
  <c r="AH2247" i="12"/>
  <c r="AH1803" i="12"/>
  <c r="AH2047" i="12"/>
  <c r="AH3796" i="12"/>
  <c r="AH1920" i="12"/>
  <c r="AH1209" i="12"/>
  <c r="AH2019" i="12"/>
  <c r="AH2040" i="12"/>
  <c r="AH1069" i="12"/>
  <c r="AH2571" i="12"/>
  <c r="AH997" i="12"/>
  <c r="AH689" i="12"/>
  <c r="AH1764" i="12"/>
  <c r="AH779" i="12"/>
  <c r="AH3279" i="12"/>
  <c r="AH2615" i="12"/>
  <c r="AH2078" i="12"/>
  <c r="AH2606" i="12"/>
  <c r="AH184" i="12"/>
  <c r="AH1777" i="12"/>
  <c r="AH1947" i="12"/>
  <c r="AH3845" i="12"/>
  <c r="AH2898" i="12"/>
  <c r="AH2873" i="12"/>
  <c r="AH1582" i="12"/>
  <c r="AH795" i="12"/>
  <c r="AH2211" i="12"/>
  <c r="AH2885" i="12"/>
  <c r="AH1635" i="12"/>
  <c r="AH3046" i="12"/>
  <c r="AH2998" i="12"/>
  <c r="AH973" i="12"/>
  <c r="AH1366" i="12"/>
  <c r="AH1443" i="12"/>
  <c r="AH2051" i="12"/>
  <c r="AH2064" i="12"/>
  <c r="AH2585" i="12"/>
  <c r="AH1549" i="12"/>
  <c r="AH2220" i="12"/>
  <c r="AH2316" i="12"/>
  <c r="AH3767" i="12"/>
  <c r="AH1465" i="12"/>
  <c r="AH1081" i="12"/>
  <c r="AH1030" i="12"/>
  <c r="AH2242" i="12"/>
  <c r="AH742" i="12"/>
  <c r="AH964" i="12"/>
  <c r="AH2841" i="12"/>
  <c r="AH307" i="12"/>
  <c r="AH3022" i="12"/>
  <c r="AH1871" i="12"/>
  <c r="AH1382" i="12"/>
  <c r="AH222" i="12"/>
  <c r="AH2834" i="12"/>
  <c r="AH2527" i="12"/>
  <c r="AH2448" i="12"/>
  <c r="AH833" i="12"/>
  <c r="AH1577" i="12"/>
  <c r="AH1700" i="12"/>
  <c r="AH369" i="12"/>
  <c r="AH1160" i="12"/>
  <c r="AH2214" i="12"/>
  <c r="AH2858" i="12"/>
  <c r="AH667" i="12"/>
  <c r="AH1692" i="12"/>
  <c r="AH1224" i="12"/>
  <c r="AH327" i="12"/>
  <c r="AH3913" i="12"/>
  <c r="AH1221" i="12"/>
  <c r="AH269" i="12"/>
  <c r="AH2945" i="12"/>
  <c r="AH2100" i="12"/>
  <c r="AH2631" i="12"/>
  <c r="AH2705" i="12"/>
  <c r="AH1888" i="12"/>
  <c r="AH2706" i="12"/>
  <c r="AH634" i="12"/>
  <c r="AH649" i="12"/>
  <c r="AH987" i="12"/>
  <c r="AH3071" i="12"/>
  <c r="AH2930" i="12"/>
  <c r="AH2062" i="12"/>
  <c r="AH215" i="12"/>
  <c r="AH1664" i="12"/>
  <c r="AH2731" i="12"/>
  <c r="AH3790" i="12"/>
  <c r="AH2918" i="12"/>
  <c r="AH185" i="12"/>
  <c r="AH1936" i="12"/>
  <c r="AH148" i="12"/>
  <c r="AH2576" i="12"/>
  <c r="AH2135" i="12"/>
  <c r="AH1841" i="12"/>
  <c r="AH3315" i="12"/>
  <c r="AH484" i="12"/>
  <c r="AH2468" i="12"/>
  <c r="AH233" i="12"/>
  <c r="AH2229" i="12"/>
  <c r="AH3858" i="12"/>
  <c r="AH2007" i="12"/>
  <c r="AH2177" i="12"/>
  <c r="AH1793" i="12"/>
  <c r="AH679" i="12"/>
  <c r="AH1503" i="12"/>
  <c r="AH1360" i="12"/>
  <c r="AH1595" i="12"/>
  <c r="AH2943" i="12"/>
  <c r="AI572" i="12"/>
  <c r="C3368" i="13" s="1"/>
  <c r="AJ572" i="12"/>
  <c r="D3368" i="13" s="1"/>
  <c r="AG3879" i="12"/>
  <c r="AE3879" i="12"/>
  <c r="AJ2009" i="12"/>
  <c r="D1931" i="13" s="1"/>
  <c r="AI2009" i="12"/>
  <c r="C1931" i="13" s="1"/>
  <c r="AJ2683" i="12"/>
  <c r="D1257" i="13" s="1"/>
  <c r="AI2683" i="12"/>
  <c r="C1257" i="13" s="1"/>
  <c r="AG3646" i="12"/>
  <c r="AE3646" i="12"/>
  <c r="AE3686" i="12"/>
  <c r="AG3686" i="12"/>
  <c r="AG3504" i="12"/>
  <c r="AE3504" i="12"/>
  <c r="AJ2801" i="12"/>
  <c r="D1139" i="13" s="1"/>
  <c r="AI2801" i="12"/>
  <c r="C1139" i="13" s="1"/>
  <c r="AG2851" i="12"/>
  <c r="AE2851" i="12"/>
  <c r="AG3475" i="12"/>
  <c r="AE3475" i="12"/>
  <c r="AJ1267" i="12"/>
  <c r="D2673" i="13" s="1"/>
  <c r="AI1267" i="12"/>
  <c r="C2673" i="13" s="1"/>
  <c r="AE3202" i="12"/>
  <c r="AG3202" i="12"/>
  <c r="AI3377" i="12"/>
  <c r="C563" i="13" s="1"/>
  <c r="AJ3377" i="12"/>
  <c r="D563" i="13" s="1"/>
  <c r="AJ1490" i="12"/>
  <c r="D2450" i="13" s="1"/>
  <c r="AI1490" i="12"/>
  <c r="C2450" i="13" s="1"/>
  <c r="AI972" i="12"/>
  <c r="C2968" i="13" s="1"/>
  <c r="AJ2084" i="12"/>
  <c r="D1856" i="13" s="1"/>
  <c r="AI2084" i="12"/>
  <c r="C1856" i="13" s="1"/>
  <c r="AG2358" i="12"/>
  <c r="AE2358" i="12"/>
  <c r="AG3773" i="12"/>
  <c r="AE3773" i="12"/>
  <c r="AI204" i="12"/>
  <c r="C3736" i="13" s="1"/>
  <c r="AJ204" i="12"/>
  <c r="D3736" i="13" s="1"/>
  <c r="AG3886" i="12"/>
  <c r="AE3886" i="12"/>
  <c r="AG2789" i="12"/>
  <c r="AE2789" i="12"/>
  <c r="AJ3122" i="12"/>
  <c r="D818" i="13" s="1"/>
  <c r="AI3122" i="12"/>
  <c r="C818" i="13" s="1"/>
  <c r="AJ2532" i="12"/>
  <c r="D1408" i="13" s="1"/>
  <c r="AI2532" i="12"/>
  <c r="C1408" i="13" s="1"/>
  <c r="AI2156" i="12"/>
  <c r="C1784" i="13" s="1"/>
  <c r="AJ2156" i="12"/>
  <c r="D1784" i="13" s="1"/>
  <c r="AI647" i="12"/>
  <c r="C3293" i="13" s="1"/>
  <c r="AJ647" i="12"/>
  <c r="D3293" i="13" s="1"/>
  <c r="AI3386" i="12"/>
  <c r="C554" i="13" s="1"/>
  <c r="AJ3386" i="12"/>
  <c r="D554" i="13" s="1"/>
  <c r="AI789" i="12"/>
  <c r="C3151" i="13" s="1"/>
  <c r="AJ789" i="12"/>
  <c r="D3151" i="13" s="1"/>
  <c r="AJ2466" i="12"/>
  <c r="D1474" i="13" s="1"/>
  <c r="AI2466" i="12"/>
  <c r="C1474" i="13" s="1"/>
  <c r="AG3161" i="12"/>
  <c r="AE3161" i="12"/>
  <c r="AJ766" i="12"/>
  <c r="D3174" i="13" s="1"/>
  <c r="AI766" i="12"/>
  <c r="C3174" i="13" s="1"/>
  <c r="AJ2530" i="12"/>
  <c r="D1410" i="13" s="1"/>
  <c r="AI2530" i="12"/>
  <c r="C1410" i="13" s="1"/>
  <c r="AI1624" i="12"/>
  <c r="C2316" i="13" s="1"/>
  <c r="AJ1624" i="12"/>
  <c r="D2316" i="13" s="1"/>
  <c r="AJ3730" i="12"/>
  <c r="D210" i="13" s="1"/>
  <c r="AI3730" i="12"/>
  <c r="C210" i="13" s="1"/>
  <c r="AE3707" i="12"/>
  <c r="AG3707" i="12"/>
  <c r="AG3904" i="12"/>
  <c r="AE3904" i="12"/>
  <c r="AE3240" i="12"/>
  <c r="AG3240" i="12"/>
  <c r="AJ2875" i="12"/>
  <c r="D1065" i="13" s="1"/>
  <c r="AI2875" i="12"/>
  <c r="C1065" i="13" s="1"/>
  <c r="AG3146" i="12"/>
  <c r="AE3146" i="12"/>
  <c r="AJ2816" i="12"/>
  <c r="D1124" i="13" s="1"/>
  <c r="AI2816" i="12"/>
  <c r="C1124" i="13" s="1"/>
  <c r="AJ2033" i="12"/>
  <c r="D1907" i="13" s="1"/>
  <c r="AI2033" i="12"/>
  <c r="C1907" i="13" s="1"/>
  <c r="AI1321" i="12"/>
  <c r="C2619" i="13" s="1"/>
  <c r="AJ1321" i="12"/>
  <c r="D2619" i="13" s="1"/>
  <c r="AJ1309" i="12"/>
  <c r="D2631" i="13" s="1"/>
  <c r="AI1309" i="12"/>
  <c r="C2631" i="13" s="1"/>
  <c r="AE2758" i="12"/>
  <c r="AG2758" i="12"/>
  <c r="AJ890" i="12"/>
  <c r="D3050" i="13" s="1"/>
  <c r="AI890" i="12"/>
  <c r="C3050" i="13" s="1"/>
  <c r="AI2645" i="12"/>
  <c r="C1295" i="13" s="1"/>
  <c r="AJ2645" i="12"/>
  <c r="D1295" i="13" s="1"/>
  <c r="AI673" i="12"/>
  <c r="C3267" i="13" s="1"/>
  <c r="AJ479" i="12"/>
  <c r="D3461" i="13" s="1"/>
  <c r="AI479" i="12"/>
  <c r="C3461" i="13" s="1"/>
  <c r="AE3776" i="12"/>
  <c r="AG3776" i="12"/>
  <c r="AG3575" i="12"/>
  <c r="AE3575" i="12"/>
  <c r="AG3626" i="12"/>
  <c r="AE3626" i="12"/>
  <c r="AE3698" i="12"/>
  <c r="AG3698" i="12"/>
  <c r="AJ3292" i="12"/>
  <c r="D648" i="13" s="1"/>
  <c r="AI3292" i="12"/>
  <c r="C648" i="13" s="1"/>
  <c r="AJ1074" i="12"/>
  <c r="D2866" i="13" s="1"/>
  <c r="AI1074" i="12"/>
  <c r="C2866" i="13" s="1"/>
  <c r="AI186" i="12"/>
  <c r="C3754" i="13" s="1"/>
  <c r="AJ186" i="12"/>
  <c r="D3754" i="13" s="1"/>
  <c r="AI2936" i="12"/>
  <c r="C1004" i="13" s="1"/>
  <c r="AJ2936" i="12"/>
  <c r="D1004" i="13" s="1"/>
  <c r="AJ1295" i="12"/>
  <c r="D2645" i="13" s="1"/>
  <c r="AI1295" i="12"/>
  <c r="C2645" i="13" s="1"/>
  <c r="AI2457" i="12"/>
  <c r="C1483" i="13" s="1"/>
  <c r="AJ2457" i="12"/>
  <c r="D1483" i="13" s="1"/>
  <c r="AI1835" i="12"/>
  <c r="C2105" i="13" s="1"/>
  <c r="AJ1835" i="12"/>
  <c r="D2105" i="13" s="1"/>
  <c r="AI3458" i="12"/>
  <c r="C482" i="13" s="1"/>
  <c r="AJ3458" i="12"/>
  <c r="D482" i="13" s="1"/>
  <c r="AJ1459" i="12"/>
  <c r="D2481" i="13" s="1"/>
  <c r="AI1459" i="12"/>
  <c r="C2481" i="13" s="1"/>
  <c r="AJ2634" i="12"/>
  <c r="D1306" i="13" s="1"/>
  <c r="AI2634" i="12"/>
  <c r="C1306" i="13" s="1"/>
  <c r="AJ2697" i="12"/>
  <c r="D1243" i="13" s="1"/>
  <c r="AI2697" i="12"/>
  <c r="C1243" i="13" s="1"/>
  <c r="AI2678" i="12"/>
  <c r="C1262" i="13" s="1"/>
  <c r="AJ2678" i="12"/>
  <c r="D1262" i="13" s="1"/>
  <c r="AG3284" i="12"/>
  <c r="AE3284" i="12"/>
  <c r="AJ1593" i="12"/>
  <c r="D2347" i="13" s="1"/>
  <c r="AI1593" i="12"/>
  <c r="C2347" i="13" s="1"/>
  <c r="AG2066" i="12"/>
  <c r="AE2066" i="12"/>
  <c r="AG3469" i="12"/>
  <c r="AE3469" i="12"/>
  <c r="AG3513" i="12"/>
  <c r="AE3513" i="12"/>
  <c r="AI1305" i="12"/>
  <c r="C2635" i="13" s="1"/>
  <c r="AJ1305" i="12"/>
  <c r="D2635" i="13" s="1"/>
  <c r="AE2304" i="12"/>
  <c r="AG2304" i="12"/>
  <c r="AJ544" i="12"/>
  <c r="D3396" i="13" s="1"/>
  <c r="AI544" i="12"/>
  <c r="C3396" i="13" s="1"/>
  <c r="AJ3731" i="12"/>
  <c r="D209" i="13" s="1"/>
  <c r="AI3731" i="12"/>
  <c r="C209" i="13" s="1"/>
  <c r="AJ609" i="12"/>
  <c r="D3331" i="13" s="1"/>
  <c r="AI609" i="12"/>
  <c r="C3331" i="13" s="1"/>
  <c r="AI1243" i="12"/>
  <c r="C2697" i="13" s="1"/>
  <c r="AJ1243" i="12"/>
  <c r="D2697" i="13" s="1"/>
  <c r="AJ3342" i="12"/>
  <c r="D598" i="13" s="1"/>
  <c r="AI3342" i="12"/>
  <c r="C598" i="13" s="1"/>
  <c r="AJ510" i="12"/>
  <c r="D3430" i="13" s="1"/>
  <c r="AI510" i="12"/>
  <c r="C3430" i="13" s="1"/>
  <c r="AJ3932" i="12"/>
  <c r="D8" i="13" s="1"/>
  <c r="AI3932" i="12"/>
  <c r="C8" i="13" s="1"/>
  <c r="AE3557" i="12"/>
  <c r="AG3557" i="12"/>
  <c r="AJ2045" i="12"/>
  <c r="D1895" i="13" s="1"/>
  <c r="AI2045" i="12"/>
  <c r="C1895" i="13" s="1"/>
  <c r="AJ1894" i="12"/>
  <c r="D2046" i="13" s="1"/>
  <c r="AI1894" i="12"/>
  <c r="C2046" i="13" s="1"/>
  <c r="AG2905" i="12"/>
  <c r="AE2905" i="12"/>
  <c r="AJ1530" i="12"/>
  <c r="D2410" i="13" s="1"/>
  <c r="AI1530" i="12"/>
  <c r="C2410" i="13" s="1"/>
  <c r="AI1536" i="12"/>
  <c r="C2404" i="13" s="1"/>
  <c r="AJ1536" i="12"/>
  <c r="D2404" i="13" s="1"/>
  <c r="AJ3020" i="12"/>
  <c r="D920" i="13" s="1"/>
  <c r="AI3020" i="12"/>
  <c r="C920" i="13" s="1"/>
  <c r="AJ1326" i="12"/>
  <c r="D2614" i="13" s="1"/>
  <c r="AI1326" i="12"/>
  <c r="C2614" i="13" s="1"/>
  <c r="AE3039" i="12"/>
  <c r="AG3039" i="12"/>
  <c r="AI2413" i="12"/>
  <c r="C1527" i="13" s="1"/>
  <c r="AJ2413" i="12"/>
  <c r="D1527" i="13" s="1"/>
  <c r="AJ855" i="12"/>
  <c r="D3085" i="13" s="1"/>
  <c r="AI855" i="12"/>
  <c r="C3085" i="13" s="1"/>
  <c r="AI2300" i="12"/>
  <c r="C1640" i="13" s="1"/>
  <c r="AG3005" i="12"/>
  <c r="AE3005" i="12"/>
  <c r="AG2586" i="12"/>
  <c r="AE2586" i="12"/>
  <c r="AE3327" i="12"/>
  <c r="AG3327" i="12"/>
  <c r="AG3794" i="12"/>
  <c r="AE3794" i="12"/>
  <c r="AG2981" i="12"/>
  <c r="AE2981" i="12"/>
  <c r="AJ419" i="12"/>
  <c r="D3521" i="13" s="1"/>
  <c r="AI419" i="12"/>
  <c r="C3521" i="13" s="1"/>
  <c r="AJ1866" i="12"/>
  <c r="D2074" i="13" s="1"/>
  <c r="AI1866" i="12"/>
  <c r="C2074" i="13" s="1"/>
  <c r="AJ3203" i="12"/>
  <c r="D737" i="13" s="1"/>
  <c r="AI3203" i="12"/>
  <c r="C737" i="13" s="1"/>
  <c r="AI1115" i="12"/>
  <c r="C2825" i="13" s="1"/>
  <c r="AJ1115" i="12"/>
  <c r="D2825" i="13" s="1"/>
  <c r="AI2511" i="12"/>
  <c r="C1429" i="13" s="1"/>
  <c r="AJ2511" i="12"/>
  <c r="D1429" i="13" s="1"/>
  <c r="AI2067" i="12"/>
  <c r="C1873" i="13" s="1"/>
  <c r="AJ2067" i="12"/>
  <c r="D1873" i="13" s="1"/>
  <c r="AI2718" i="12"/>
  <c r="C1222" i="13" s="1"/>
  <c r="AJ2718" i="12"/>
  <c r="D1222" i="13" s="1"/>
  <c r="AJ1133" i="12"/>
  <c r="D2807" i="13" s="1"/>
  <c r="AI1133" i="12"/>
  <c r="C2807" i="13" s="1"/>
  <c r="AJ2823" i="12"/>
  <c r="D1117" i="13" s="1"/>
  <c r="AI2823" i="12"/>
  <c r="C1117" i="13" s="1"/>
  <c r="AJ2787" i="12"/>
  <c r="D1153" i="13" s="1"/>
  <c r="AI2787" i="12"/>
  <c r="C1153" i="13" s="1"/>
  <c r="AI2387" i="12"/>
  <c r="C1553" i="13" s="1"/>
  <c r="AJ2387" i="12"/>
  <c r="D1553" i="13" s="1"/>
  <c r="AG3666" i="12"/>
  <c r="AE3666" i="12"/>
  <c r="AG3882" i="12"/>
  <c r="AE3882" i="12"/>
  <c r="AI1720" i="12"/>
  <c r="C2220" i="13" s="1"/>
  <c r="AJ1720" i="12"/>
  <c r="D2220" i="13" s="1"/>
  <c r="AJ1512" i="12"/>
  <c r="D2428" i="13" s="1"/>
  <c r="AI1512" i="12"/>
  <c r="C2428" i="13" s="1"/>
  <c r="AI1111" i="12"/>
  <c r="C2829" i="13" s="1"/>
  <c r="AJ1111" i="12"/>
  <c r="D2829" i="13" s="1"/>
  <c r="AJ2081" i="12"/>
  <c r="D1859" i="13" s="1"/>
  <c r="AJ519" i="12"/>
  <c r="D3421" i="13" s="1"/>
  <c r="AI519" i="12"/>
  <c r="C3421" i="13" s="1"/>
  <c r="AI1775" i="12"/>
  <c r="C2165" i="13" s="1"/>
  <c r="AJ1775" i="12"/>
  <c r="D2165" i="13" s="1"/>
  <c r="AJ2035" i="12"/>
  <c r="D1905" i="13" s="1"/>
  <c r="AI2035" i="12"/>
  <c r="C1905" i="13" s="1"/>
  <c r="AJ1813" i="12"/>
  <c r="D2127" i="13" s="1"/>
  <c r="AI1813" i="12"/>
  <c r="C2127" i="13" s="1"/>
  <c r="AI3590" i="12"/>
  <c r="C350" i="13" s="1"/>
  <c r="AJ3590" i="12"/>
  <c r="D350" i="13" s="1"/>
  <c r="AI176" i="12"/>
  <c r="C3764" i="13" s="1"/>
  <c r="AJ176" i="12"/>
  <c r="D3764" i="13" s="1"/>
  <c r="AI1307" i="12"/>
  <c r="C2633" i="13" s="1"/>
  <c r="AJ1307" i="12"/>
  <c r="D2633" i="13" s="1"/>
  <c r="AJ2237" i="12"/>
  <c r="D1703" i="13" s="1"/>
  <c r="AI2237" i="12"/>
  <c r="C1703" i="13" s="1"/>
  <c r="AJ582" i="12"/>
  <c r="D3358" i="13" s="1"/>
  <c r="AI582" i="12"/>
  <c r="C3358" i="13" s="1"/>
  <c r="AJ216" i="12"/>
  <c r="D3724" i="13" s="1"/>
  <c r="AI216" i="12"/>
  <c r="C3724" i="13" s="1"/>
  <c r="AJ3464" i="12"/>
  <c r="D476" i="13" s="1"/>
  <c r="AI3464" i="12"/>
  <c r="C476" i="13" s="1"/>
  <c r="AJ133" i="12"/>
  <c r="D3807" i="13" s="1"/>
  <c r="AI133" i="12"/>
  <c r="C3807" i="13" s="1"/>
  <c r="AJ2628" i="12"/>
  <c r="D1312" i="13" s="1"/>
  <c r="AI2628" i="12"/>
  <c r="C1312" i="13" s="1"/>
  <c r="AJ283" i="12"/>
  <c r="D3657" i="13" s="1"/>
  <c r="AI1919" i="12"/>
  <c r="C2021" i="13" s="1"/>
  <c r="AJ1919" i="12"/>
  <c r="D2021" i="13" s="1"/>
  <c r="AI1586" i="12"/>
  <c r="C2354" i="13" s="1"/>
  <c r="AJ1586" i="12"/>
  <c r="D2354" i="13" s="1"/>
  <c r="AJ3349" i="12"/>
  <c r="D591" i="13" s="1"/>
  <c r="AI3349" i="12"/>
  <c r="C591" i="13" s="1"/>
  <c r="AJ2200" i="12"/>
  <c r="D1740" i="13" s="1"/>
  <c r="AI2200" i="12"/>
  <c r="C1740" i="13" s="1"/>
  <c r="AI2617" i="12"/>
  <c r="C1323" i="13" s="1"/>
  <c r="AJ2617" i="12"/>
  <c r="D1323" i="13" s="1"/>
  <c r="AI2476" i="12"/>
  <c r="C1464" i="13" s="1"/>
  <c r="AJ2476" i="12"/>
  <c r="D1464" i="13" s="1"/>
  <c r="AJ2523" i="12"/>
  <c r="D1417" i="13" s="1"/>
  <c r="AI2523" i="12"/>
  <c r="C1417" i="13" s="1"/>
  <c r="AJ3599" i="12"/>
  <c r="D341" i="13" s="1"/>
  <c r="AI3599" i="12"/>
  <c r="C341" i="13" s="1"/>
  <c r="AJ2953" i="12"/>
  <c r="D987" i="13" s="1"/>
  <c r="AI2953" i="12"/>
  <c r="C987" i="13" s="1"/>
  <c r="AI1125" i="12"/>
  <c r="C2815" i="13" s="1"/>
  <c r="AJ1125" i="12"/>
  <c r="D2815" i="13" s="1"/>
  <c r="AI168" i="12"/>
  <c r="C3772" i="13" s="1"/>
  <c r="AJ168" i="12"/>
  <c r="D3772" i="13" s="1"/>
  <c r="AJ223" i="12"/>
  <c r="D3717" i="13" s="1"/>
  <c r="AI223" i="12"/>
  <c r="C3717" i="13" s="1"/>
  <c r="AI1887" i="12"/>
  <c r="C2053" i="13" s="1"/>
  <c r="AJ1887" i="12"/>
  <c r="D2053" i="13" s="1"/>
  <c r="AI3518" i="12"/>
  <c r="C422" i="13" s="1"/>
  <c r="AI3098" i="12"/>
  <c r="C842" i="13" s="1"/>
  <c r="AJ3098" i="12"/>
  <c r="D842" i="13" s="1"/>
  <c r="AJ894" i="12"/>
  <c r="D3046" i="13" s="1"/>
  <c r="AI894" i="12"/>
  <c r="C3046" i="13" s="1"/>
  <c r="AI2499" i="12"/>
  <c r="C1441" i="13" s="1"/>
  <c r="AJ2499" i="12"/>
  <c r="D1441" i="13" s="1"/>
  <c r="AJ1404" i="12"/>
  <c r="D2536" i="13" s="1"/>
  <c r="AI1404" i="12"/>
  <c r="C2536" i="13" s="1"/>
  <c r="AI1710" i="12"/>
  <c r="C2230" i="13" s="1"/>
  <c r="AJ1710" i="12"/>
  <c r="D2230" i="13" s="1"/>
  <c r="AJ2734" i="12"/>
  <c r="D1206" i="13" s="1"/>
  <c r="AI2734" i="12"/>
  <c r="C1206" i="13" s="1"/>
  <c r="AJ1669" i="12"/>
  <c r="D2271" i="13" s="1"/>
  <c r="AI1669" i="12"/>
  <c r="C2271" i="13" s="1"/>
  <c r="AI3207" i="12"/>
  <c r="C733" i="13" s="1"/>
  <c r="AJ3207" i="12"/>
  <c r="D733" i="13" s="1"/>
  <c r="AJ2243" i="12"/>
  <c r="D1697" i="13" s="1"/>
  <c r="AI2243" i="12"/>
  <c r="C1697" i="13" s="1"/>
  <c r="AJ2039" i="12"/>
  <c r="D1901" i="13" s="1"/>
  <c r="AI2039" i="12"/>
  <c r="C1901" i="13" s="1"/>
  <c r="AJ1823" i="12"/>
  <c r="D2117" i="13" s="1"/>
  <c r="AI1823" i="12"/>
  <c r="C2117" i="13" s="1"/>
  <c r="AJ3171" i="12"/>
  <c r="D769" i="13" s="1"/>
  <c r="AI3171" i="12"/>
  <c r="C769" i="13" s="1"/>
  <c r="AI147" i="12"/>
  <c r="C3793" i="13" s="1"/>
  <c r="AJ147" i="12"/>
  <c r="D3793" i="13" s="1"/>
  <c r="AI364" i="12"/>
  <c r="C3576" i="13" s="1"/>
  <c r="AJ364" i="12"/>
  <c r="D3576" i="13" s="1"/>
  <c r="AJ638" i="12"/>
  <c r="D3302" i="13" s="1"/>
  <c r="AI638" i="12"/>
  <c r="C3302" i="13" s="1"/>
  <c r="AI2573" i="12"/>
  <c r="C1367" i="13" s="1"/>
  <c r="AJ2573" i="12"/>
  <c r="D1367" i="13" s="1"/>
  <c r="AI748" i="12"/>
  <c r="C3192" i="13" s="1"/>
  <c r="AJ748" i="12"/>
  <c r="D3192" i="13" s="1"/>
  <c r="AI591" i="12"/>
  <c r="C3349" i="13" s="1"/>
  <c r="AJ591" i="12"/>
  <c r="D3349" i="13" s="1"/>
  <c r="AI1522" i="12"/>
  <c r="C2418" i="13" s="1"/>
  <c r="AJ1522" i="12"/>
  <c r="D2418" i="13" s="1"/>
  <c r="AI273" i="12"/>
  <c r="C3667" i="13" s="1"/>
  <c r="AJ273" i="12"/>
  <c r="D3667" i="13" s="1"/>
  <c r="AI938" i="12"/>
  <c r="C3002" i="13" s="1"/>
  <c r="AJ938" i="12"/>
  <c r="D3002" i="13" s="1"/>
  <c r="AJ919" i="12"/>
  <c r="D3021" i="13" s="1"/>
  <c r="AI919" i="12"/>
  <c r="C3021" i="13" s="1"/>
  <c r="AJ2278" i="12"/>
  <c r="D1662" i="13" s="1"/>
  <c r="AI2278" i="12"/>
  <c r="C1662" i="13" s="1"/>
  <c r="AJ686" i="12"/>
  <c r="D3254" i="13" s="1"/>
  <c r="AI686" i="12"/>
  <c r="C3254" i="13" s="1"/>
  <c r="AI820" i="12"/>
  <c r="C3120" i="13" s="1"/>
  <c r="AJ820" i="12"/>
  <c r="D3120" i="13" s="1"/>
  <c r="AJ950" i="12"/>
  <c r="D2990" i="13" s="1"/>
  <c r="AI950" i="12"/>
  <c r="C2990" i="13" s="1"/>
  <c r="AJ1372" i="12"/>
  <c r="D2568" i="13" s="1"/>
  <c r="AI1372" i="12"/>
  <c r="C2568" i="13" s="1"/>
  <c r="AI693" i="12"/>
  <c r="C3247" i="13" s="1"/>
  <c r="AJ693" i="12"/>
  <c r="D3247" i="13" s="1"/>
  <c r="AJ1166" i="12"/>
  <c r="D2774" i="13" s="1"/>
  <c r="AI1166" i="12"/>
  <c r="C2774" i="13" s="1"/>
  <c r="AJ294" i="12"/>
  <c r="D3646" i="13" s="1"/>
  <c r="AI294" i="12"/>
  <c r="C3646" i="13" s="1"/>
  <c r="AI274" i="12"/>
  <c r="C3666" i="13" s="1"/>
  <c r="AJ274" i="12"/>
  <c r="D3666" i="13" s="1"/>
  <c r="AJ1564" i="12"/>
  <c r="D2376" i="13" s="1"/>
  <c r="AI1564" i="12"/>
  <c r="C2376" i="13" s="1"/>
  <c r="AJ2368" i="12"/>
  <c r="D1572" i="13" s="1"/>
  <c r="AI2368" i="12"/>
  <c r="C1572" i="13" s="1"/>
  <c r="AJ3536" i="12"/>
  <c r="D404" i="13" s="1"/>
  <c r="AI3536" i="12"/>
  <c r="C404" i="13" s="1"/>
  <c r="AJ3059" i="12"/>
  <c r="D881" i="13" s="1"/>
  <c r="AI3059" i="12"/>
  <c r="C881" i="13" s="1"/>
  <c r="AI2342" i="12"/>
  <c r="C1598" i="13" s="1"/>
  <c r="AJ2342" i="12"/>
  <c r="D1598" i="13" s="1"/>
  <c r="AJ3364" i="12"/>
  <c r="D576" i="13" s="1"/>
  <c r="AI3364" i="12"/>
  <c r="C576" i="13" s="1"/>
  <c r="AJ1576" i="12"/>
  <c r="D2364" i="13" s="1"/>
  <c r="AI1576" i="12"/>
  <c r="C2364" i="13" s="1"/>
  <c r="AJ1097" i="12"/>
  <c r="D2843" i="13" s="1"/>
  <c r="AI1097" i="12"/>
  <c r="C2843" i="13" s="1"/>
  <c r="AJ1215" i="12"/>
  <c r="D2725" i="13" s="1"/>
  <c r="AI1215" i="12"/>
  <c r="C2725" i="13" s="1"/>
  <c r="AJ1782" i="12"/>
  <c r="D2158" i="13" s="1"/>
  <c r="AI1782" i="12"/>
  <c r="C2158" i="13" s="1"/>
  <c r="AI3725" i="12"/>
  <c r="C215" i="13" s="1"/>
  <c r="AJ3725" i="12"/>
  <c r="D215" i="13" s="1"/>
  <c r="AI243" i="12"/>
  <c r="C3697" i="13" s="1"/>
  <c r="AI2859" i="12"/>
  <c r="C1081" i="13" s="1"/>
  <c r="AJ2859" i="12"/>
  <c r="D1081" i="13" s="1"/>
  <c r="AJ371" i="12"/>
  <c r="D3569" i="13" s="1"/>
  <c r="AI371" i="12"/>
  <c r="C3569" i="13" s="1"/>
  <c r="AJ1204" i="12"/>
  <c r="D2736" i="13" s="1"/>
  <c r="AI1204" i="12"/>
  <c r="C2736" i="13" s="1"/>
  <c r="AI3338" i="12"/>
  <c r="C602" i="13" s="1"/>
  <c r="AJ3338" i="12"/>
  <c r="D602" i="13" s="1"/>
  <c r="AJ663" i="12"/>
  <c r="D3277" i="13" s="1"/>
  <c r="AI663" i="12"/>
  <c r="C3277" i="13" s="1"/>
  <c r="AJ852" i="12"/>
  <c r="D3088" i="13" s="1"/>
  <c r="AI852" i="12"/>
  <c r="C3088" i="13" s="1"/>
  <c r="AI1250" i="12"/>
  <c r="C2690" i="13" s="1"/>
  <c r="AJ1250" i="12"/>
  <c r="D2690" i="13" s="1"/>
  <c r="AJ1146" i="12"/>
  <c r="D2794" i="13" s="1"/>
  <c r="AI1146" i="12"/>
  <c r="C2794" i="13" s="1"/>
  <c r="AI3309" i="12"/>
  <c r="C631" i="13" s="1"/>
  <c r="AJ3309" i="12"/>
  <c r="D631" i="13" s="1"/>
  <c r="AJ1121" i="12"/>
  <c r="D2819" i="13" s="1"/>
  <c r="AI1121" i="12"/>
  <c r="C2819" i="13" s="1"/>
  <c r="AI2671" i="12"/>
  <c r="C1269" i="13" s="1"/>
  <c r="AJ2671" i="12"/>
  <c r="D1269" i="13" s="1"/>
  <c r="AI2172" i="12"/>
  <c r="C1768" i="13" s="1"/>
  <c r="AJ2172" i="12"/>
  <c r="D1768" i="13" s="1"/>
  <c r="AJ1397" i="12"/>
  <c r="D2543" i="13" s="1"/>
  <c r="AI1397" i="12"/>
  <c r="C2543" i="13" s="1"/>
  <c r="AI520" i="12"/>
  <c r="C3420" i="13" s="1"/>
  <c r="AJ520" i="12"/>
  <c r="D3420" i="13" s="1"/>
  <c r="AI2324" i="12"/>
  <c r="C1616" i="13" s="1"/>
  <c r="AJ2324" i="12"/>
  <c r="D1616" i="13" s="1"/>
  <c r="AJ1236" i="12"/>
  <c r="D2704" i="13" s="1"/>
  <c r="AI1236" i="12"/>
  <c r="C2704" i="13" s="1"/>
  <c r="AJ384" i="12"/>
  <c r="D3556" i="13" s="1"/>
  <c r="AI384" i="12"/>
  <c r="C3556" i="13" s="1"/>
  <c r="AI311" i="12"/>
  <c r="C3629" i="13" s="1"/>
  <c r="AJ311" i="12"/>
  <c r="D3629" i="13" s="1"/>
  <c r="AI2059" i="12"/>
  <c r="C1881" i="13" s="1"/>
  <c r="AJ2059" i="12"/>
  <c r="D1881" i="13" s="1"/>
  <c r="AJ2837" i="12"/>
  <c r="D1103" i="13" s="1"/>
  <c r="AI2837" i="12"/>
  <c r="C1103" i="13" s="1"/>
  <c r="AI2985" i="12"/>
  <c r="C955" i="13" s="1"/>
  <c r="AJ2985" i="12"/>
  <c r="D955" i="13" s="1"/>
  <c r="AI651" i="12"/>
  <c r="C3289" i="13" s="1"/>
  <c r="AJ651" i="12"/>
  <c r="D3289" i="13" s="1"/>
  <c r="AJ699" i="12"/>
  <c r="D3241" i="13" s="1"/>
  <c r="AI699" i="12"/>
  <c r="C3241" i="13" s="1"/>
  <c r="AJ1848" i="12"/>
  <c r="D2092" i="13" s="1"/>
  <c r="AI1848" i="12"/>
  <c r="C2092" i="13" s="1"/>
  <c r="AJ2068" i="12"/>
  <c r="D1872" i="13" s="1"/>
  <c r="AI2068" i="12"/>
  <c r="C1872" i="13" s="1"/>
  <c r="AI341" i="12"/>
  <c r="C3599" i="13" s="1"/>
  <c r="AJ341" i="12"/>
  <c r="D3599" i="13" s="1"/>
  <c r="AH3706" i="12"/>
  <c r="AH3381" i="12"/>
  <c r="AH2431" i="12"/>
  <c r="AH3652" i="12"/>
  <c r="AH912" i="12"/>
  <c r="AI1900" i="12"/>
  <c r="C2040" i="13" s="1"/>
  <c r="AJ1900" i="12"/>
  <c r="D2040" i="13" s="1"/>
  <c r="AJ2928" i="12"/>
  <c r="D1012" i="13" s="1"/>
  <c r="AI2928" i="12"/>
  <c r="C1012" i="13" s="1"/>
  <c r="AE3667" i="12"/>
  <c r="AG3667" i="12"/>
  <c r="AI2958" i="12"/>
  <c r="C982" i="13" s="1"/>
  <c r="AJ2958" i="12"/>
  <c r="D982" i="13" s="1"/>
  <c r="AI1879" i="12"/>
  <c r="C2061" i="13" s="1"/>
  <c r="AJ1879" i="12"/>
  <c r="D2061" i="13" s="1"/>
  <c r="AI2279" i="12"/>
  <c r="C1661" i="13" s="1"/>
  <c r="AJ2279" i="12"/>
  <c r="D1661" i="13" s="1"/>
  <c r="AJ1223" i="12"/>
  <c r="D2717" i="13" s="1"/>
  <c r="AI1223" i="12"/>
  <c r="C2717" i="13" s="1"/>
  <c r="AJ985" i="12"/>
  <c r="D2955" i="13" s="1"/>
  <c r="AI985" i="12"/>
  <c r="C2955" i="13" s="1"/>
  <c r="AJ2900" i="12"/>
  <c r="D1040" i="13" s="1"/>
  <c r="AI2900" i="12"/>
  <c r="C1040" i="13" s="1"/>
  <c r="AE3559" i="12"/>
  <c r="AG3559" i="12"/>
  <c r="AI631" i="12"/>
  <c r="C3309" i="13" s="1"/>
  <c r="AJ631" i="12"/>
  <c r="D3309" i="13" s="1"/>
  <c r="AI1826" i="12"/>
  <c r="C2114" i="13" s="1"/>
  <c r="AH1751" i="12"/>
  <c r="AH1203" i="12"/>
  <c r="AH813" i="12"/>
  <c r="AH305" i="12"/>
  <c r="AH138" i="12"/>
  <c r="AH1735" i="12"/>
  <c r="AH1999" i="12"/>
  <c r="AH884" i="12"/>
  <c r="AH1622" i="12"/>
  <c r="AH431" i="12"/>
  <c r="AH345" i="12"/>
  <c r="AH471" i="12"/>
  <c r="AH1537" i="12"/>
  <c r="AH465" i="12"/>
  <c r="AH1839" i="12"/>
  <c r="AH2351" i="12"/>
  <c r="AH568" i="12"/>
  <c r="AH3209" i="12"/>
  <c r="AH558" i="12"/>
  <c r="AH1415" i="12"/>
  <c r="AH3891" i="12"/>
  <c r="AH2832" i="12"/>
  <c r="AH2933" i="12"/>
  <c r="AH2396" i="12"/>
  <c r="AH1518" i="12"/>
  <c r="AH1026" i="12"/>
  <c r="AH3456" i="12"/>
  <c r="AH953" i="12"/>
  <c r="AH187" i="12"/>
  <c r="AH3399" i="12"/>
  <c r="AH2153" i="12"/>
  <c r="AH3628" i="12"/>
  <c r="AH3151" i="12"/>
  <c r="AH3582" i="12"/>
  <c r="AH275" i="12"/>
  <c r="AH1722" i="12"/>
  <c r="AH696" i="12"/>
  <c r="AH2023" i="12"/>
  <c r="AH3807" i="12"/>
  <c r="AH1214" i="12"/>
  <c r="AH610" i="12"/>
  <c r="AH3325" i="12"/>
  <c r="AH2116" i="12"/>
  <c r="AH817" i="12"/>
  <c r="AH2912" i="12"/>
  <c r="AH1561" i="12"/>
  <c r="AH878" i="12"/>
  <c r="AH2507" i="12"/>
  <c r="AH780" i="12"/>
  <c r="AH876" i="12"/>
  <c r="AH2871" i="12"/>
  <c r="AH1934" i="12"/>
  <c r="AH1804" i="12"/>
  <c r="AH1671" i="12"/>
  <c r="AH1736" i="12"/>
  <c r="AH2461" i="12"/>
  <c r="AH1213" i="12"/>
  <c r="AH555" i="12"/>
  <c r="AH2926" i="12"/>
  <c r="AH574" i="12"/>
  <c r="AH207" i="12"/>
  <c r="AH3307" i="12"/>
  <c r="AH3534" i="12"/>
  <c r="AH1976" i="12"/>
  <c r="AH150" i="12"/>
  <c r="AH1805" i="12"/>
  <c r="AH3153" i="12"/>
  <c r="AH2072" i="12"/>
  <c r="AH455" i="12"/>
  <c r="AH2293" i="12"/>
  <c r="AH1610" i="12"/>
  <c r="AH3117" i="12"/>
  <c r="AH399" i="12"/>
  <c r="AH299" i="12"/>
  <c r="AH926" i="12"/>
  <c r="AH899" i="12"/>
  <c r="AH2451" i="12"/>
  <c r="AH812" i="12"/>
  <c r="AH2878" i="12"/>
  <c r="AH1818" i="12"/>
  <c r="AH357" i="12"/>
  <c r="AH2479" i="12"/>
  <c r="AH674" i="12"/>
  <c r="AH2702" i="12"/>
  <c r="AH1811" i="12"/>
  <c r="AH1452" i="12"/>
  <c r="AH3208" i="12"/>
  <c r="AH632" i="12"/>
  <c r="AH1183" i="12"/>
  <c r="AH966" i="12"/>
  <c r="AH2721" i="12"/>
  <c r="AH2238" i="12"/>
  <c r="AH557" i="12"/>
  <c r="AH2375" i="12"/>
  <c r="AH2421" i="12"/>
  <c r="AH2561" i="12"/>
  <c r="AH600" i="12"/>
  <c r="AH3487" i="12"/>
  <c r="AH3241" i="12"/>
  <c r="AH2416" i="12"/>
  <c r="AH3168" i="12"/>
  <c r="AH687" i="12"/>
  <c r="AH2291" i="12"/>
  <c r="AH3453" i="12"/>
  <c r="AH559" i="12"/>
  <c r="AH601" i="12"/>
  <c r="AH2923" i="12"/>
  <c r="AH2042" i="12"/>
  <c r="AH1650" i="12"/>
  <c r="AH2268" i="12"/>
  <c r="AH769" i="12"/>
  <c r="AH2662" i="12"/>
  <c r="AH2054" i="12"/>
  <c r="AH1233" i="12"/>
  <c r="AH1467" i="12"/>
  <c r="AH2433" i="12"/>
  <c r="AH712" i="12"/>
  <c r="AH1102" i="12"/>
  <c r="AH2437" i="12"/>
  <c r="AH1057" i="12"/>
  <c r="AH1003" i="12"/>
  <c r="AH1762" i="12"/>
  <c r="AH635" i="12"/>
  <c r="AH3111" i="12"/>
  <c r="AH1780" i="12"/>
  <c r="AH475" i="12"/>
  <c r="AH1055" i="12"/>
  <c r="AH2772" i="12"/>
  <c r="AH3633" i="12"/>
  <c r="AH1893" i="12"/>
  <c r="AH2792" i="12"/>
  <c r="AH3175" i="12"/>
  <c r="AH3627" i="12"/>
  <c r="AH826" i="12"/>
  <c r="AH255" i="12"/>
  <c r="AH192" i="12"/>
  <c r="AH3887" i="12"/>
  <c r="AH3163" i="12"/>
  <c r="AH1342" i="12"/>
  <c r="AH144" i="12"/>
  <c r="AH2058" i="12"/>
  <c r="AH3299" i="12"/>
  <c r="AH3502" i="12"/>
  <c r="AH3251" i="12"/>
  <c r="AH554" i="12"/>
  <c r="AH2001" i="12"/>
  <c r="AH2157" i="12"/>
  <c r="AH1636" i="12"/>
  <c r="AH2180" i="12"/>
  <c r="AH3269" i="12"/>
  <c r="AH2289" i="12"/>
  <c r="AH3035" i="12"/>
  <c r="AH3452" i="12"/>
  <c r="AH2892" i="12"/>
  <c r="AH392" i="12"/>
  <c r="AH2843" i="12"/>
  <c r="AH1651" i="12"/>
  <c r="AH617" i="12"/>
  <c r="AH1208" i="12"/>
  <c r="AH2056" i="12"/>
  <c r="AH3553" i="12"/>
  <c r="AH762" i="12"/>
  <c r="AH3276" i="12"/>
  <c r="AH2208" i="12"/>
  <c r="AH3542" i="12"/>
  <c r="AH2692" i="12"/>
  <c r="AH1301" i="12"/>
  <c r="AH2838" i="12"/>
  <c r="AH2802" i="12"/>
  <c r="AH3459" i="12"/>
  <c r="AH659" i="12"/>
  <c r="AH1580" i="12"/>
  <c r="AH1824" i="12"/>
  <c r="AH2605" i="12"/>
  <c r="AI3511" i="12"/>
  <c r="C429" i="13" s="1"/>
  <c r="AJ3511" i="12"/>
  <c r="D429" i="13" s="1"/>
  <c r="AJ320" i="12"/>
  <c r="D3620" i="13" s="1"/>
  <c r="AI320" i="12"/>
  <c r="C3620" i="13" s="1"/>
  <c r="AJ3556" i="12"/>
  <c r="D384" i="13" s="1"/>
  <c r="AI3556" i="12"/>
  <c r="C384" i="13" s="1"/>
  <c r="AJ1570" i="12"/>
  <c r="D2370" i="13" s="1"/>
  <c r="AI1570" i="12"/>
  <c r="C2370" i="13" s="1"/>
  <c r="AE3733" i="12"/>
  <c r="AG3733" i="12"/>
  <c r="AJ2160" i="12"/>
  <c r="D1780" i="13" s="1"/>
  <c r="AI2160" i="12"/>
  <c r="C1780" i="13" s="1"/>
  <c r="AI1817" i="12"/>
  <c r="C2123" i="13" s="1"/>
  <c r="AJ1817" i="12"/>
  <c r="D2123" i="13" s="1"/>
  <c r="AJ1962" i="12"/>
  <c r="D1978" i="13" s="1"/>
  <c r="AI1962" i="12"/>
  <c r="C1978" i="13" s="1"/>
  <c r="AJ3217" i="12"/>
  <c r="D723" i="13" s="1"/>
  <c r="AI3217" i="12"/>
  <c r="C723" i="13" s="1"/>
  <c r="AJ857" i="12"/>
  <c r="D3083" i="13" s="1"/>
  <c r="AI857" i="12"/>
  <c r="C3083" i="13" s="1"/>
  <c r="AE2233" i="12"/>
  <c r="AG2233" i="12"/>
  <c r="AG2924" i="12"/>
  <c r="AE2924" i="12"/>
  <c r="AE3634" i="12"/>
  <c r="AG3634" i="12"/>
  <c r="AI877" i="12"/>
  <c r="C3063" i="13" s="1"/>
  <c r="AJ877" i="12"/>
  <c r="D3063" i="13" s="1"/>
  <c r="AJ974" i="12"/>
  <c r="D2966" i="13" s="1"/>
  <c r="AI974" i="12"/>
  <c r="C2966" i="13" s="1"/>
  <c r="AJ3446" i="12"/>
  <c r="D494" i="13" s="1"/>
  <c r="AI3446" i="12"/>
  <c r="C494" i="13" s="1"/>
  <c r="AG2367" i="12"/>
  <c r="AE2367" i="12"/>
  <c r="AJ3367" i="12"/>
  <c r="D573" i="13" s="1"/>
  <c r="AI3367" i="12"/>
  <c r="C573" i="13" s="1"/>
  <c r="AJ691" i="12"/>
  <c r="D3249" i="13" s="1"/>
  <c r="AI691" i="12"/>
  <c r="C3249" i="13" s="1"/>
  <c r="AE3752" i="12"/>
  <c r="AG3752" i="12"/>
  <c r="AJ2596" i="12"/>
  <c r="D1344" i="13" s="1"/>
  <c r="AI2596" i="12"/>
  <c r="C1344" i="13" s="1"/>
  <c r="AJ2732" i="12"/>
  <c r="D1208" i="13" s="1"/>
  <c r="AI2732" i="12"/>
  <c r="C1208" i="13" s="1"/>
  <c r="AE2217" i="12"/>
  <c r="AG2217" i="12"/>
  <c r="AJ3304" i="12"/>
  <c r="D636" i="13" s="1"/>
  <c r="AI3304" i="12"/>
  <c r="C636" i="13" s="1"/>
  <c r="AI709" i="12"/>
  <c r="C3231" i="13" s="1"/>
  <c r="AJ709" i="12"/>
  <c r="D3231" i="13" s="1"/>
  <c r="AI375" i="12"/>
  <c r="C3565" i="13" s="1"/>
  <c r="AJ375" i="12"/>
  <c r="D3565" i="13" s="1"/>
  <c r="AI231" i="12"/>
  <c r="C3709" i="13" s="1"/>
  <c r="AJ231" i="12"/>
  <c r="D3709" i="13" s="1"/>
  <c r="AI526" i="12"/>
  <c r="C3414" i="13" s="1"/>
  <c r="AJ526" i="12"/>
  <c r="D3414" i="13" s="1"/>
  <c r="AI2661" i="12"/>
  <c r="C1279" i="13" s="1"/>
  <c r="AJ2661" i="12"/>
  <c r="D1279" i="13" s="1"/>
  <c r="AJ2987" i="12"/>
  <c r="D953" i="13" s="1"/>
  <c r="AI2987" i="12"/>
  <c r="C953" i="13" s="1"/>
  <c r="AJ739" i="12"/>
  <c r="D3201" i="13" s="1"/>
  <c r="AI739" i="12"/>
  <c r="C3201" i="13" s="1"/>
  <c r="AI3537" i="12"/>
  <c r="C403" i="13" s="1"/>
  <c r="AJ3537" i="12"/>
  <c r="D403" i="13" s="1"/>
  <c r="AI1037" i="12"/>
  <c r="C2903" i="13" s="1"/>
  <c r="AJ1037" i="12"/>
  <c r="D2903" i="13" s="1"/>
  <c r="AE3514" i="12"/>
  <c r="AG3514" i="12"/>
  <c r="AE3296" i="12"/>
  <c r="AG3296" i="12"/>
  <c r="AE3370" i="12"/>
  <c r="AG3370" i="12"/>
  <c r="AE3423" i="12"/>
  <c r="AG3423" i="12"/>
  <c r="AE3621" i="12"/>
  <c r="AG3621" i="12"/>
  <c r="AI1035" i="12"/>
  <c r="C2905" i="13" s="1"/>
  <c r="AJ1035" i="12"/>
  <c r="D2905" i="13" s="1"/>
  <c r="AJ3608" i="12"/>
  <c r="D332" i="13" s="1"/>
  <c r="AI3608" i="12"/>
  <c r="C332" i="13" s="1"/>
  <c r="AJ1509" i="12"/>
  <c r="D2431" i="13" s="1"/>
  <c r="AI1509" i="12"/>
  <c r="C2431" i="13" s="1"/>
  <c r="AJ1587" i="12"/>
  <c r="D2353" i="13" s="1"/>
  <c r="AI1587" i="12"/>
  <c r="C2353" i="13" s="1"/>
  <c r="AE3896" i="12"/>
  <c r="AG3896" i="12"/>
  <c r="AI2656" i="12"/>
  <c r="C1284" i="13" s="1"/>
  <c r="AJ2656" i="12"/>
  <c r="D1284" i="13" s="1"/>
  <c r="AE3192" i="12"/>
  <c r="AG3192" i="12"/>
  <c r="AJ995" i="12"/>
  <c r="D2945" i="13" s="1"/>
  <c r="AI995" i="12"/>
  <c r="C2945" i="13" s="1"/>
  <c r="AJ1948" i="12"/>
  <c r="D1992" i="13" s="1"/>
  <c r="AI1948" i="12"/>
  <c r="C1992" i="13" s="1"/>
  <c r="AJ842" i="12"/>
  <c r="D3098" i="13" s="1"/>
  <c r="AI842" i="12"/>
  <c r="C3098" i="13" s="1"/>
  <c r="AG3927" i="12"/>
  <c r="AE3927" i="12"/>
  <c r="AG3675" i="12"/>
  <c r="AE3675" i="12"/>
  <c r="AG3919" i="12"/>
  <c r="AE3919" i="12"/>
  <c r="AJ1858" i="12"/>
  <c r="D2082" i="13" s="1"/>
  <c r="AI1858" i="12"/>
  <c r="C2082" i="13" s="1"/>
  <c r="AG3365" i="12"/>
  <c r="AE3365" i="12"/>
  <c r="AG3872" i="12"/>
  <c r="AE3872" i="12"/>
  <c r="AG3870" i="12"/>
  <c r="AE3870" i="12"/>
  <c r="AI1399" i="12"/>
  <c r="C2541" i="13" s="1"/>
  <c r="AJ1399" i="12"/>
  <c r="D2541" i="13" s="1"/>
  <c r="AI1429" i="12"/>
  <c r="C2511" i="13" s="1"/>
  <c r="AJ1429" i="12"/>
  <c r="D2511" i="13" s="1"/>
  <c r="AJ1961" i="12"/>
  <c r="D1979" i="13" s="1"/>
  <c r="AI1961" i="12"/>
  <c r="C1979" i="13" s="1"/>
  <c r="AI3866" i="12"/>
  <c r="C74" i="13" s="1"/>
  <c r="AJ3866" i="12"/>
  <c r="D74" i="13" s="1"/>
  <c r="AI731" i="12"/>
  <c r="C3209" i="13" s="1"/>
  <c r="AJ731" i="12"/>
  <c r="D3209" i="13" s="1"/>
  <c r="AI2814" i="12"/>
  <c r="C1126" i="13" s="1"/>
  <c r="AJ2814" i="12"/>
  <c r="D1126" i="13" s="1"/>
  <c r="AJ2833" i="12"/>
  <c r="D1107" i="13" s="1"/>
  <c r="AI2833" i="12"/>
  <c r="C1107" i="13" s="1"/>
  <c r="AJ182" i="12"/>
  <c r="D3758" i="13" s="1"/>
  <c r="AI182" i="12"/>
  <c r="C3758" i="13" s="1"/>
  <c r="AJ1346" i="12"/>
  <c r="D2594" i="13" s="1"/>
  <c r="AI1346" i="12"/>
  <c r="C2594" i="13" s="1"/>
  <c r="AI1843" i="12"/>
  <c r="C2097" i="13" s="1"/>
  <c r="AJ1843" i="12"/>
  <c r="D2097" i="13" s="1"/>
  <c r="AE3142" i="12"/>
  <c r="AG3142" i="12"/>
  <c r="AG3693" i="12"/>
  <c r="AE3693" i="12"/>
  <c r="AI1761" i="12"/>
  <c r="C2179" i="13" s="1"/>
  <c r="AJ1761" i="12"/>
  <c r="D2179" i="13" s="1"/>
  <c r="AG2403" i="12"/>
  <c r="AE2403" i="12"/>
  <c r="AJ907" i="12"/>
  <c r="D3033" i="13" s="1"/>
  <c r="AI907" i="12"/>
  <c r="C3033" i="13" s="1"/>
  <c r="AG3761" i="12"/>
  <c r="AE3761" i="12"/>
  <c r="AJ1119" i="12"/>
  <c r="D2821" i="13" s="1"/>
  <c r="AI1119" i="12"/>
  <c r="C2821" i="13" s="1"/>
  <c r="AI1928" i="12"/>
  <c r="C2012" i="13" s="1"/>
  <c r="AJ1928" i="12"/>
  <c r="D2012" i="13" s="1"/>
  <c r="AJ570" i="12"/>
  <c r="D3370" i="13" s="1"/>
  <c r="AI570" i="12"/>
  <c r="C3370" i="13" s="1"/>
  <c r="AJ2495" i="12"/>
  <c r="D1445" i="13" s="1"/>
  <c r="AI2495" i="12"/>
  <c r="C1445" i="13" s="1"/>
  <c r="AJ256" i="12"/>
  <c r="D3684" i="13" s="1"/>
  <c r="AI3566" i="12"/>
  <c r="C374" i="13" s="1"/>
  <c r="AJ3566" i="12"/>
  <c r="D374" i="13" s="1"/>
  <c r="AI139" i="12"/>
  <c r="C3801" i="13" s="1"/>
  <c r="AJ139" i="12"/>
  <c r="D3801" i="13" s="1"/>
  <c r="AI2267" i="12"/>
  <c r="C1673" i="13" s="1"/>
  <c r="AJ2267" i="12"/>
  <c r="D1673" i="13" s="1"/>
  <c r="AG3661" i="12"/>
  <c r="AE3661" i="12"/>
  <c r="AJ1774" i="12"/>
  <c r="D2166" i="13" s="1"/>
  <c r="AI1774" i="12"/>
  <c r="C2166" i="13" s="1"/>
  <c r="AJ1175" i="12"/>
  <c r="D2765" i="13" s="1"/>
  <c r="AI1175" i="12"/>
  <c r="C2765" i="13" s="1"/>
  <c r="AJ2648" i="12"/>
  <c r="D1292" i="13" s="1"/>
  <c r="AI2648" i="12"/>
  <c r="C1292" i="13" s="1"/>
  <c r="AI1185" i="12"/>
  <c r="C2755" i="13" s="1"/>
  <c r="AJ1185" i="12"/>
  <c r="D2755" i="13" s="1"/>
  <c r="AJ1714" i="12"/>
  <c r="D2226" i="13" s="1"/>
  <c r="AI1714" i="12"/>
  <c r="C2226" i="13" s="1"/>
  <c r="AI1431" i="12"/>
  <c r="C2509" i="13" s="1"/>
  <c r="AJ1431" i="12"/>
  <c r="D2509" i="13" s="1"/>
  <c r="AG2809" i="12"/>
  <c r="AE2809" i="12"/>
  <c r="AE3275" i="12"/>
  <c r="AG3275" i="12"/>
  <c r="AE3512" i="12"/>
  <c r="AG3512" i="12"/>
  <c r="AE3204" i="12"/>
  <c r="AG3204" i="12"/>
  <c r="AE3308" i="12"/>
  <c r="AG3308" i="12"/>
  <c r="AJ499" i="12"/>
  <c r="D3441" i="13" s="1"/>
  <c r="AI499" i="12"/>
  <c r="C3441" i="13" s="1"/>
  <c r="AJ782" i="12"/>
  <c r="D3158" i="13" s="1"/>
  <c r="AI782" i="12"/>
  <c r="C3158" i="13" s="1"/>
  <c r="AI2150" i="12"/>
  <c r="C1790" i="13" s="1"/>
  <c r="AJ2150" i="12"/>
  <c r="D1790" i="13" s="1"/>
  <c r="AJ3619" i="12"/>
  <c r="D321" i="13" s="1"/>
  <c r="AI3619" i="12"/>
  <c r="C321" i="13" s="1"/>
  <c r="AI1799" i="12"/>
  <c r="C2141" i="13" s="1"/>
  <c r="AJ1799" i="12"/>
  <c r="D2141" i="13" s="1"/>
  <c r="AI2693" i="12"/>
  <c r="C1247" i="13" s="1"/>
  <c r="AJ2693" i="12"/>
  <c r="D1247" i="13" s="1"/>
  <c r="AJ2183" i="12"/>
  <c r="D1757" i="13" s="1"/>
  <c r="AI2183" i="12"/>
  <c r="C1757" i="13" s="1"/>
  <c r="AI3273" i="12"/>
  <c r="C667" i="13" s="1"/>
  <c r="AJ3273" i="12"/>
  <c r="D667" i="13" s="1"/>
  <c r="AJ3078" i="12"/>
  <c r="D862" i="13" s="1"/>
  <c r="AI3078" i="12"/>
  <c r="C862" i="13" s="1"/>
  <c r="AI1291" i="12"/>
  <c r="C2649" i="13" s="1"/>
  <c r="AJ1291" i="12"/>
  <c r="D2649" i="13" s="1"/>
  <c r="AG2146" i="12"/>
  <c r="AE2146" i="12"/>
  <c r="AG3167" i="12"/>
  <c r="AE3167" i="12"/>
  <c r="AJ3065" i="12"/>
  <c r="D875" i="13" s="1"/>
  <c r="AI3065" i="12"/>
  <c r="C875" i="13" s="1"/>
  <c r="AJ2032" i="12"/>
  <c r="D1908" i="13" s="1"/>
  <c r="AI2032" i="12"/>
  <c r="C1908" i="13" s="1"/>
  <c r="AI167" i="12"/>
  <c r="C3773" i="13" s="1"/>
  <c r="AJ167" i="12"/>
  <c r="D3773" i="13" s="1"/>
  <c r="AI1872" i="12"/>
  <c r="C2068" i="13" s="1"/>
  <c r="AJ1872" i="12"/>
  <c r="D2068" i="13" s="1"/>
  <c r="AJ1362" i="12"/>
  <c r="D2578" i="13" s="1"/>
  <c r="AJ644" i="12"/>
  <c r="D3296" i="13" s="1"/>
  <c r="AI644" i="12"/>
  <c r="C3296" i="13" s="1"/>
  <c r="AJ2603" i="12"/>
  <c r="D1337" i="13" s="1"/>
  <c r="AI2603" i="12"/>
  <c r="C1337" i="13" s="1"/>
  <c r="AJ2989" i="12"/>
  <c r="D951" i="13" s="1"/>
  <c r="AI2989" i="12"/>
  <c r="C951" i="13" s="1"/>
  <c r="AI2378" i="12"/>
  <c r="C1562" i="13" s="1"/>
  <c r="AJ2378" i="12"/>
  <c r="D1562" i="13" s="1"/>
  <c r="AJ2876" i="12"/>
  <c r="D1064" i="13" s="1"/>
  <c r="AI2876" i="12"/>
  <c r="C1064" i="13" s="1"/>
  <c r="AJ1394" i="12"/>
  <c r="D2546" i="13" s="1"/>
  <c r="AI1394" i="12"/>
  <c r="C2546" i="13" s="1"/>
  <c r="AI933" i="12"/>
  <c r="C3007" i="13" s="1"/>
  <c r="AJ933" i="12"/>
  <c r="D3007" i="13" s="1"/>
  <c r="AI1860" i="12"/>
  <c r="C2080" i="13" s="1"/>
  <c r="AJ1860" i="12"/>
  <c r="D2080" i="13" s="1"/>
  <c r="AJ3912" i="12"/>
  <c r="D28" i="13" s="1"/>
  <c r="AI3912" i="12"/>
  <c r="C28" i="13" s="1"/>
  <c r="AI1083" i="12"/>
  <c r="C2857" i="13" s="1"/>
  <c r="AJ1083" i="12"/>
  <c r="D2857" i="13" s="1"/>
  <c r="AI2547" i="12"/>
  <c r="C1393" i="13" s="1"/>
  <c r="AJ2547" i="12"/>
  <c r="D1393" i="13" s="1"/>
  <c r="AJ652" i="12"/>
  <c r="D3288" i="13" s="1"/>
  <c r="AI652" i="12"/>
  <c r="C3288" i="13" s="1"/>
  <c r="AJ993" i="12"/>
  <c r="D2947" i="13" s="1"/>
  <c r="AI993" i="12"/>
  <c r="C2947" i="13" s="1"/>
  <c r="AI390" i="12"/>
  <c r="C3550" i="13" s="1"/>
  <c r="AJ390" i="12"/>
  <c r="D3550" i="13" s="1"/>
  <c r="AI2308" i="12"/>
  <c r="C1632" i="13" s="1"/>
  <c r="AJ2308" i="12"/>
  <c r="D1632" i="13" s="1"/>
  <c r="AJ313" i="12"/>
  <c r="D3627" i="13" s="1"/>
  <c r="AJ777" i="12"/>
  <c r="D3163" i="13" s="1"/>
  <c r="AI777" i="12"/>
  <c r="C3163" i="13" s="1"/>
  <c r="AJ1054" i="12"/>
  <c r="D2886" i="13" s="1"/>
  <c r="AI1054" i="12"/>
  <c r="C2886" i="13" s="1"/>
  <c r="AJ2767" i="12"/>
  <c r="D1173" i="13" s="1"/>
  <c r="AI2767" i="12"/>
  <c r="C1173" i="13" s="1"/>
  <c r="AJ2536" i="12"/>
  <c r="D1404" i="13" s="1"/>
  <c r="AI2536" i="12"/>
  <c r="C1404" i="13" s="1"/>
  <c r="AI3108" i="12"/>
  <c r="C832" i="13" s="1"/>
  <c r="AJ3108" i="12"/>
  <c r="D832" i="13" s="1"/>
  <c r="AJ760" i="12"/>
  <c r="D3180" i="13" s="1"/>
  <c r="AI760" i="12"/>
  <c r="C3180" i="13" s="1"/>
  <c r="AJ805" i="12"/>
  <c r="D3135" i="13" s="1"/>
  <c r="AI805" i="12"/>
  <c r="C3135" i="13" s="1"/>
  <c r="AI3112" i="12"/>
  <c r="C828" i="13" s="1"/>
  <c r="AJ3112" i="12"/>
  <c r="D828" i="13" s="1"/>
  <c r="AI3482" i="12"/>
  <c r="C458" i="13" s="1"/>
  <c r="AJ3482" i="12"/>
  <c r="D458" i="13" s="1"/>
  <c r="AJ3545" i="12"/>
  <c r="D395" i="13" s="1"/>
  <c r="AI3545" i="12"/>
  <c r="C395" i="13" s="1"/>
  <c r="AI1996" i="12"/>
  <c r="C1944" i="13" s="1"/>
  <c r="AJ1996" i="12"/>
  <c r="D1944" i="13" s="1"/>
  <c r="AJ2618" i="12"/>
  <c r="D1322" i="13" s="1"/>
  <c r="AI2618" i="12"/>
  <c r="C1322" i="13" s="1"/>
  <c r="AI2764" i="12"/>
  <c r="C1176" i="13" s="1"/>
  <c r="AJ2764" i="12"/>
  <c r="D1176" i="13" s="1"/>
  <c r="AI2485" i="12"/>
  <c r="C1455" i="13" s="1"/>
  <c r="AJ2485" i="12"/>
  <c r="D1455" i="13" s="1"/>
  <c r="AJ473" i="12"/>
  <c r="D3467" i="13" s="1"/>
  <c r="AI473" i="12"/>
  <c r="C3467" i="13" s="1"/>
  <c r="AI2946" i="12"/>
  <c r="C994" i="13" s="1"/>
  <c r="AJ2946" i="12"/>
  <c r="D994" i="13" s="1"/>
  <c r="AJ3567" i="12"/>
  <c r="D373" i="13" s="1"/>
  <c r="AI3567" i="12"/>
  <c r="C373" i="13" s="1"/>
  <c r="AI2663" i="12"/>
  <c r="C1277" i="13" s="1"/>
  <c r="AJ2663" i="12"/>
  <c r="D1277" i="13" s="1"/>
  <c r="AI434" i="12"/>
  <c r="C3506" i="13" s="1"/>
  <c r="AJ434" i="12"/>
  <c r="D3506" i="13" s="1"/>
  <c r="AI2164" i="12"/>
  <c r="C1776" i="13" s="1"/>
  <c r="AJ2164" i="12"/>
  <c r="D1776" i="13" s="1"/>
  <c r="AI2060" i="12"/>
  <c r="C1880" i="13" s="1"/>
  <c r="AJ2060" i="12"/>
  <c r="D1880" i="13" s="1"/>
  <c r="AI977" i="12"/>
  <c r="C2963" i="13" s="1"/>
  <c r="AJ977" i="12"/>
  <c r="D2963" i="13" s="1"/>
  <c r="AI3227" i="12"/>
  <c r="C713" i="13" s="1"/>
  <c r="AJ3227" i="12"/>
  <c r="D713" i="13" s="1"/>
  <c r="AJ1597" i="12"/>
  <c r="D2343" i="13" s="1"/>
  <c r="AI1597" i="12"/>
  <c r="C2343" i="13" s="1"/>
  <c r="AJ1364" i="12"/>
  <c r="D2576" i="13" s="1"/>
  <c r="AI1364" i="12"/>
  <c r="C2576" i="13" s="1"/>
  <c r="AJ3052" i="12"/>
  <c r="D888" i="13" s="1"/>
  <c r="AI3052" i="12"/>
  <c r="C888" i="13" s="1"/>
  <c r="AI3416" i="12"/>
  <c r="C524" i="13" s="1"/>
  <c r="AJ3416" i="12"/>
  <c r="D524" i="13" s="1"/>
  <c r="AI931" i="12"/>
  <c r="C3009" i="13" s="1"/>
  <c r="AJ931" i="12"/>
  <c r="D3009" i="13" s="1"/>
  <c r="AI531" i="12"/>
  <c r="C3409" i="13" s="1"/>
  <c r="AJ531" i="12"/>
  <c r="D3409" i="13" s="1"/>
  <c r="AJ867" i="12"/>
  <c r="D3073" i="13" s="1"/>
  <c r="AI867" i="12"/>
  <c r="C3073" i="13" s="1"/>
  <c r="AJ844" i="12"/>
  <c r="D3096" i="13" s="1"/>
  <c r="AI844" i="12"/>
  <c r="C3096" i="13" s="1"/>
  <c r="AJ3926" i="12"/>
  <c r="D14" i="13" s="1"/>
  <c r="AI3926" i="12"/>
  <c r="C14" i="13" s="1"/>
  <c r="AJ1056" i="12"/>
  <c r="D2884" i="13" s="1"/>
  <c r="AI1056" i="12"/>
  <c r="C2884" i="13" s="1"/>
  <c r="AI2121" i="12"/>
  <c r="C1819" i="13" s="1"/>
  <c r="AJ2121" i="12"/>
  <c r="D1819" i="13" s="1"/>
  <c r="AJ3306" i="12"/>
  <c r="D634" i="13" s="1"/>
  <c r="AI3306" i="12"/>
  <c r="C634" i="13" s="1"/>
  <c r="AI1730" i="12"/>
  <c r="C2210" i="13" s="1"/>
  <c r="AJ1730" i="12"/>
  <c r="D2210" i="13" s="1"/>
  <c r="AI1713" i="12"/>
  <c r="C2227" i="13" s="1"/>
  <c r="AJ1713" i="12"/>
  <c r="D2227" i="13" s="1"/>
  <c r="AJ1316" i="12"/>
  <c r="D2624" i="13" s="1"/>
  <c r="AI1316" i="12"/>
  <c r="C2624" i="13" s="1"/>
  <c r="AJ470" i="12"/>
  <c r="D3470" i="13" s="1"/>
  <c r="AI470" i="12"/>
  <c r="C3470" i="13" s="1"/>
  <c r="AI2597" i="12"/>
  <c r="C1343" i="13" s="1"/>
  <c r="AJ2597" i="12"/>
  <c r="D1343" i="13" s="1"/>
  <c r="AI264" i="12"/>
  <c r="C3676" i="13" s="1"/>
  <c r="AJ264" i="12"/>
  <c r="D3676" i="13" s="1"/>
  <c r="AI708" i="12"/>
  <c r="C3232" i="13" s="1"/>
  <c r="AJ708" i="12"/>
  <c r="D3232" i="13" s="1"/>
  <c r="AI1744" i="12"/>
  <c r="C2196" i="13" s="1"/>
  <c r="AJ1744" i="12"/>
  <c r="D2196" i="13" s="1"/>
  <c r="AJ498" i="12"/>
  <c r="D3442" i="13" s="1"/>
  <c r="AI498" i="12"/>
  <c r="C3442" i="13" s="1"/>
  <c r="AJ3061" i="12"/>
  <c r="D879" i="13" s="1"/>
  <c r="AI3061" i="12"/>
  <c r="C879" i="13" s="1"/>
  <c r="AI156" i="12"/>
  <c r="C3784" i="13" s="1"/>
  <c r="AJ156" i="12"/>
  <c r="D3784" i="13" s="1"/>
  <c r="AI2369" i="12"/>
  <c r="C1571" i="13" s="1"/>
  <c r="AJ2369" i="12"/>
  <c r="D1571" i="13" s="1"/>
  <c r="AI1105" i="12"/>
  <c r="C2835" i="13" s="1"/>
  <c r="AJ1105" i="12"/>
  <c r="D2835" i="13" s="1"/>
  <c r="AJ2192" i="12"/>
  <c r="D1748" i="13" s="1"/>
  <c r="AI2192" i="12"/>
  <c r="C1748" i="13" s="1"/>
  <c r="AJ3430" i="12"/>
  <c r="D510" i="13" s="1"/>
  <c r="AI3430" i="12"/>
  <c r="C510" i="13" s="1"/>
  <c r="AJ2337" i="12"/>
  <c r="D1603" i="13" s="1"/>
  <c r="AI2337" i="12"/>
  <c r="C1603" i="13" s="1"/>
  <c r="AJ784" i="12"/>
  <c r="D3156" i="13" s="1"/>
  <c r="AI784" i="12"/>
  <c r="C3156" i="13" s="1"/>
  <c r="AI3696" i="12"/>
  <c r="C244" i="13" s="1"/>
  <c r="AJ3696" i="12"/>
  <c r="D244" i="13" s="1"/>
  <c r="AI658" i="12"/>
  <c r="C3282" i="13" s="1"/>
  <c r="AJ658" i="12"/>
  <c r="D3282" i="13" s="1"/>
  <c r="AJ1557" i="12"/>
  <c r="D2383" i="13" s="1"/>
  <c r="AI1557" i="12"/>
  <c r="C2383" i="13" s="1"/>
  <c r="AI2297" i="12"/>
  <c r="C1643" i="13" s="1"/>
  <c r="AJ2297" i="12"/>
  <c r="D1643" i="13" s="1"/>
  <c r="AI2866" i="12"/>
  <c r="C1074" i="13" s="1"/>
  <c r="AJ2866" i="12"/>
  <c r="D1074" i="13" s="1"/>
  <c r="AI2320" i="12"/>
  <c r="C1620" i="13" s="1"/>
  <c r="AJ2320" i="12"/>
  <c r="D1620" i="13" s="1"/>
  <c r="AJ903" i="12"/>
  <c r="D3037" i="13" s="1"/>
  <c r="AI903" i="12"/>
  <c r="C3037" i="13" s="1"/>
  <c r="AI1178" i="12"/>
  <c r="C2762" i="13" s="1"/>
  <c r="AJ1178" i="12"/>
  <c r="D2762" i="13" s="1"/>
  <c r="AJ1272" i="12"/>
  <c r="D2668" i="13" s="1"/>
  <c r="AI1272" i="12"/>
  <c r="C2668" i="13" s="1"/>
  <c r="AJ881" i="12"/>
  <c r="D3059" i="13" s="1"/>
  <c r="AI881" i="12"/>
  <c r="C3059" i="13" s="1"/>
  <c r="AI1422" i="12"/>
  <c r="C2518" i="13" s="1"/>
  <c r="AJ1422" i="12"/>
  <c r="D2518" i="13" s="1"/>
  <c r="AI3584" i="12"/>
  <c r="C356" i="13" s="1"/>
  <c r="AJ3584" i="12"/>
  <c r="D356" i="13" s="1"/>
  <c r="AJ2679" i="12"/>
  <c r="D1261" i="13" s="1"/>
  <c r="AI2679" i="12"/>
  <c r="C1261" i="13" s="1"/>
  <c r="AJ1330" i="12"/>
  <c r="D2610" i="13" s="1"/>
  <c r="AI1330" i="12"/>
  <c r="C2610" i="13" s="1"/>
  <c r="AI417" i="12"/>
  <c r="C3523" i="13" s="1"/>
  <c r="AJ1063" i="12"/>
  <c r="D2877" i="13" s="1"/>
  <c r="AI1063" i="12"/>
  <c r="C2877" i="13" s="1"/>
  <c r="AI1350" i="12"/>
  <c r="C2590" i="13" s="1"/>
  <c r="AJ1350" i="12"/>
  <c r="D2590" i="13" s="1"/>
  <c r="AJ3494" i="12"/>
  <c r="D446" i="13" s="1"/>
  <c r="AI3494" i="12"/>
  <c r="C446" i="13" s="1"/>
  <c r="AJ821" i="12"/>
  <c r="D3119" i="13" s="1"/>
  <c r="AI821" i="12"/>
  <c r="C3119" i="13" s="1"/>
  <c r="AJ315" i="12"/>
  <c r="D3625" i="13" s="1"/>
  <c r="AI315" i="12"/>
  <c r="C3625" i="13" s="1"/>
  <c r="AJ405" i="12"/>
  <c r="D3535" i="13" s="1"/>
  <c r="AI405" i="12"/>
  <c r="C3535" i="13" s="1"/>
  <c r="AI866" i="12"/>
  <c r="C3074" i="13" s="1"/>
  <c r="AJ866" i="12"/>
  <c r="D3074" i="13" s="1"/>
  <c r="AI3607" i="12"/>
  <c r="C333" i="13" s="1"/>
  <c r="AJ3607" i="12"/>
  <c r="D333" i="13" s="1"/>
  <c r="AI1753" i="12"/>
  <c r="C2187" i="13" s="1"/>
  <c r="AJ1753" i="12"/>
  <c r="D2187" i="13" s="1"/>
  <c r="AJ1634" i="12"/>
  <c r="D2306" i="13" s="1"/>
  <c r="AI1634" i="12"/>
  <c r="C2306" i="13" s="1"/>
  <c r="AJ3658" i="12"/>
  <c r="D282" i="13" s="1"/>
  <c r="AI3658" i="12"/>
  <c r="C282" i="13" s="1"/>
  <c r="AJ353" i="12"/>
  <c r="D3587" i="13" s="1"/>
  <c r="AI353" i="12"/>
  <c r="C3587" i="13" s="1"/>
  <c r="AI2123" i="12"/>
  <c r="C1817" i="13" s="1"/>
  <c r="AJ2123" i="12"/>
  <c r="D1817" i="13" s="1"/>
  <c r="AJ3242" i="12"/>
  <c r="D698" i="13" s="1"/>
  <c r="AI3242" i="12"/>
  <c r="C698" i="13" s="1"/>
  <c r="AI1995" i="12"/>
  <c r="C1945" i="13" s="1"/>
  <c r="AJ1995" i="12"/>
  <c r="D1945" i="13" s="1"/>
  <c r="AI382" i="12"/>
  <c r="C3558" i="13" s="1"/>
  <c r="AJ382" i="12"/>
  <c r="D3558" i="13" s="1"/>
  <c r="AJ1257" i="12"/>
  <c r="D2683" i="13" s="1"/>
  <c r="AI1257" i="12"/>
  <c r="C2683" i="13" s="1"/>
  <c r="AJ2915" i="12"/>
  <c r="D1025" i="13" s="1"/>
  <c r="AI2915" i="12"/>
  <c r="C1025" i="13" s="1"/>
  <c r="AI835" i="12"/>
  <c r="C3105" i="13" s="1"/>
  <c r="AJ835" i="12"/>
  <c r="D3105" i="13" s="1"/>
  <c r="AI2629" i="12"/>
  <c r="C1311" i="13" s="1"/>
  <c r="AJ246" i="12"/>
  <c r="D3694" i="13" s="1"/>
  <c r="AI246" i="12"/>
  <c r="C3694" i="13" s="1"/>
  <c r="AI393" i="12"/>
  <c r="C3547" i="13" s="1"/>
  <c r="AJ393" i="12"/>
  <c r="D3547" i="13" s="1"/>
  <c r="AI1666" i="12"/>
  <c r="C2274" i="13" s="1"/>
  <c r="AJ1666" i="12"/>
  <c r="D2274" i="13" s="1"/>
  <c r="AI850" i="12"/>
  <c r="C3090" i="13" s="1"/>
  <c r="AJ850" i="12"/>
  <c r="D3090" i="13" s="1"/>
  <c r="AE3931" i="12"/>
  <c r="AG3931" i="12"/>
  <c r="AJ494" i="12"/>
  <c r="D3446" i="13" s="1"/>
  <c r="AI494" i="12"/>
  <c r="C3446" i="13" s="1"/>
  <c r="AG2818" i="12"/>
  <c r="AE2818" i="12"/>
  <c r="AJ1039" i="12"/>
  <c r="D2901" i="13" s="1"/>
  <c r="AI1039" i="12"/>
  <c r="C2901" i="13" s="1"/>
  <c r="AJ533" i="12"/>
  <c r="D3407" i="13" s="1"/>
  <c r="AI533" i="12"/>
  <c r="C3407" i="13" s="1"/>
  <c r="AJ580" i="12"/>
  <c r="D3360" i="13" s="1"/>
  <c r="AI580" i="12"/>
  <c r="C3360" i="13" s="1"/>
  <c r="AJ2917" i="12"/>
  <c r="D1023" i="13" s="1"/>
  <c r="AI2917" i="12"/>
  <c r="C1023" i="13" s="1"/>
  <c r="AE3751" i="12"/>
  <c r="AG3751" i="12"/>
  <c r="AJ170" i="12"/>
  <c r="D3770" i="13" s="1"/>
  <c r="AI170" i="12"/>
  <c r="C3770" i="13" s="1"/>
  <c r="AG3533" i="12"/>
  <c r="AE3533" i="12"/>
  <c r="AI1420" i="12"/>
  <c r="C2520" i="13" s="1"/>
  <c r="AJ1420" i="12"/>
  <c r="D2520" i="13" s="1"/>
  <c r="AE3797" i="12"/>
  <c r="AG3797" i="12"/>
  <c r="AJ197" i="12"/>
  <c r="D3743" i="13" s="1"/>
  <c r="AI197" i="12"/>
  <c r="C3743" i="13" s="1"/>
  <c r="AI3196" i="12"/>
  <c r="C744" i="13" s="1"/>
  <c r="AJ1759" i="12"/>
  <c r="D2181" i="13" s="1"/>
  <c r="AI1759" i="12"/>
  <c r="C2181" i="13" s="1"/>
  <c r="AI1016" i="12"/>
  <c r="C2924" i="13" s="1"/>
  <c r="AJ1016" i="12"/>
  <c r="D2924" i="13" s="1"/>
  <c r="AJ1127" i="12"/>
  <c r="D2813" i="13" s="1"/>
  <c r="AI1127" i="12"/>
  <c r="C2813" i="13" s="1"/>
  <c r="AE3529" i="12"/>
  <c r="AG3529" i="12"/>
  <c r="AG3909" i="12"/>
  <c r="AE3909" i="12"/>
  <c r="AI1699" i="12"/>
  <c r="C2241" i="13" s="1"/>
  <c r="AJ1699" i="12"/>
  <c r="D2241" i="13" s="1"/>
  <c r="AE3460" i="12"/>
  <c r="AG3460" i="12"/>
  <c r="AG2931" i="12"/>
  <c r="AE2931" i="12"/>
  <c r="AG3089" i="12"/>
  <c r="AE3089" i="12"/>
  <c r="AI239" i="12"/>
  <c r="C3701" i="13" s="1"/>
  <c r="AJ239" i="12"/>
  <c r="D3701" i="13" s="1"/>
  <c r="AG2173" i="12"/>
  <c r="AE2173" i="12"/>
  <c r="AI3101" i="12"/>
  <c r="C839" i="13" s="1"/>
  <c r="AJ2331" i="12"/>
  <c r="D1609" i="13" s="1"/>
  <c r="AI2331" i="12"/>
  <c r="C1609" i="13" s="1"/>
  <c r="AH1950" i="12"/>
  <c r="AH942" i="12"/>
  <c r="AH1426" i="12"/>
  <c r="AH1612" i="12"/>
  <c r="AH3757" i="12"/>
  <c r="AH1960" i="12"/>
  <c r="AH2178" i="12"/>
  <c r="AH2000" i="12"/>
  <c r="AH968" i="12"/>
  <c r="AH1246" i="12"/>
  <c r="AH598" i="12"/>
  <c r="AH2810" i="12"/>
  <c r="AH1130" i="12"/>
  <c r="AH1884" i="12"/>
  <c r="AH3703" i="12"/>
  <c r="AH1989" i="12"/>
  <c r="AH2486" i="12"/>
  <c r="AH1591" i="12"/>
  <c r="AH1975" i="12"/>
  <c r="AH2513" i="12"/>
  <c r="AH1445" i="12"/>
  <c r="AH3298" i="12"/>
  <c r="AH874" i="12"/>
  <c r="AH2890" i="12"/>
  <c r="AH3262" i="12"/>
  <c r="AH2104" i="12"/>
  <c r="AH1506" i="12"/>
  <c r="AH1317" i="12"/>
  <c r="AH2707" i="12"/>
  <c r="AH1304" i="12"/>
  <c r="AH615" i="12"/>
  <c r="AH529" i="12"/>
  <c r="AH645" i="12"/>
  <c r="AH3869" i="12"/>
  <c r="AH1466" i="12"/>
  <c r="AH1137" i="12"/>
  <c r="AH310" i="12"/>
  <c r="AH2492" i="12"/>
  <c r="AH151" i="12"/>
  <c r="AH2722" i="12"/>
  <c r="AH2997" i="12"/>
  <c r="AH1333" i="12"/>
  <c r="AH1711" i="12"/>
  <c r="AH2867" i="12"/>
  <c r="AH1244" i="12"/>
  <c r="AH2753" i="12"/>
  <c r="AH891" i="12"/>
  <c r="AH3424" i="12"/>
  <c r="AH1844" i="12"/>
  <c r="AH1971" i="12"/>
  <c r="AH3360" i="12"/>
  <c r="AH1439" i="12"/>
  <c r="AH500" i="12"/>
  <c r="AH2725" i="12"/>
  <c r="AH3375" i="12"/>
  <c r="AH2626" i="12"/>
  <c r="AH1687" i="12"/>
  <c r="AH3091" i="12"/>
  <c r="AH2768" i="12"/>
  <c r="AH1170" i="12"/>
  <c r="AH3124" i="12"/>
  <c r="AH2120" i="12"/>
  <c r="AH3526" i="12"/>
  <c r="AH3833" i="12"/>
  <c r="AH478" i="12"/>
  <c r="AH1789" i="12"/>
  <c r="AH1380" i="12"/>
  <c r="AH2781" i="12"/>
  <c r="AH3425" i="12"/>
  <c r="AH1959" i="12"/>
  <c r="AH882" i="12"/>
  <c r="AH3077" i="12"/>
  <c r="AH3393" i="12"/>
  <c r="AH502" i="12"/>
  <c r="AH2493" i="12"/>
  <c r="AH1472" i="12"/>
  <c r="AH3041" i="12"/>
  <c r="AH3389" i="12"/>
  <c r="AH970" i="12"/>
  <c r="AH3233" i="12"/>
  <c r="AH1286" i="12"/>
  <c r="AH1407" i="12"/>
  <c r="AH569" i="12"/>
  <c r="AH3303" i="12"/>
  <c r="AH2555" i="12"/>
  <c r="AH1633" i="12"/>
  <c r="AH749" i="12"/>
  <c r="AH2460" i="12"/>
  <c r="AH1897" i="12"/>
  <c r="AH2574" i="12"/>
  <c r="AH916" i="12"/>
  <c r="AH1451" i="12"/>
  <c r="AH1049" i="12"/>
  <c r="AH3763" i="12"/>
  <c r="AH1275" i="12"/>
  <c r="AH333" i="12"/>
  <c r="AH3601" i="12"/>
  <c r="AH2509" i="12"/>
  <c r="AH1164" i="12"/>
  <c r="AH2133" i="12"/>
  <c r="AH546" i="12"/>
  <c r="AH2889" i="12"/>
  <c r="AH1315" i="12"/>
  <c r="AH2101" i="12"/>
  <c r="AH2869" i="12"/>
  <c r="AH2347" i="12"/>
  <c r="AH2543" i="12"/>
  <c r="AH3024" i="12"/>
  <c r="AH146" i="12"/>
  <c r="AH2955" i="12"/>
  <c r="AH1440" i="12"/>
  <c r="AH564" i="12"/>
  <c r="AH2391" i="12"/>
  <c r="AH2110" i="12"/>
  <c r="AH1280" i="12"/>
  <c r="AH1596" i="12"/>
  <c r="AH2790" i="12"/>
  <c r="AH1066" i="12"/>
  <c r="AH1285" i="12"/>
  <c r="AH2572" i="12"/>
  <c r="AH2025" i="12"/>
  <c r="AH2158" i="12"/>
  <c r="AH468" i="12"/>
  <c r="AH690" i="12"/>
  <c r="AH2412" i="12"/>
  <c r="AH1617" i="12"/>
  <c r="AH804" i="12"/>
  <c r="AH849" i="12"/>
  <c r="AH2999" i="12"/>
  <c r="AH1540" i="12"/>
  <c r="AH1883" i="12"/>
  <c r="AH619" i="12"/>
  <c r="AH3532" i="12"/>
  <c r="AH282" i="12"/>
  <c r="AH1249" i="12"/>
  <c r="AH2221" i="12"/>
  <c r="AH707" i="12"/>
  <c r="AH608" i="12"/>
  <c r="AH758" i="12"/>
  <c r="AH1340" i="12"/>
  <c r="AH496" i="12"/>
  <c r="AH260" i="12"/>
  <c r="AH1969" i="12"/>
  <c r="AH1288" i="12"/>
  <c r="AH1838" i="12"/>
  <c r="AH145" i="12"/>
  <c r="AH3817" i="12"/>
  <c r="AH2699" i="12"/>
  <c r="AH254" i="12"/>
  <c r="AH3145" i="12"/>
  <c r="AH2694" i="12"/>
  <c r="AH1358" i="12"/>
  <c r="AH172" i="12"/>
  <c r="AH3444" i="12"/>
  <c r="AH2087" i="12"/>
  <c r="AH1156" i="12"/>
  <c r="AH1468" i="12"/>
  <c r="AH1508" i="12"/>
  <c r="AH3616" i="12"/>
  <c r="AH389" i="12"/>
  <c r="AH1197" i="12"/>
  <c r="AH2303" i="12"/>
  <c r="AH3508" i="12"/>
  <c r="AH681" i="12"/>
  <c r="AH1517" i="12"/>
  <c r="AH759" i="12"/>
  <c r="AH1200" i="12"/>
  <c r="AH633" i="12"/>
  <c r="AH2709" i="12"/>
  <c r="AH443" i="12"/>
  <c r="AH2441" i="12"/>
  <c r="AH3180" i="12"/>
  <c r="AH3087" i="12"/>
  <c r="AH629" i="12"/>
  <c r="AH3895" i="12"/>
  <c r="AH224" i="12"/>
  <c r="AI1195" i="12"/>
  <c r="C2745" i="13" s="1"/>
  <c r="AJ1195" i="12"/>
  <c r="D2745" i="13" s="1"/>
  <c r="AJ3143" i="12"/>
  <c r="D797" i="13" s="1"/>
  <c r="AI3143" i="12"/>
  <c r="C797" i="13" s="1"/>
  <c r="AI400" i="12"/>
  <c r="C3540" i="13" s="1"/>
  <c r="AJ400" i="12"/>
  <c r="D3540" i="13" s="1"/>
  <c r="AI2635" i="12"/>
  <c r="C1305" i="13" s="1"/>
  <c r="AJ2635" i="12"/>
  <c r="D1305" i="13" s="1"/>
  <c r="AJ2689" i="12"/>
  <c r="D1251" i="13" s="1"/>
  <c r="AI2689" i="12"/>
  <c r="C1251" i="13" s="1"/>
  <c r="AI380" i="12"/>
  <c r="C3560" i="13" s="1"/>
  <c r="AJ380" i="12"/>
  <c r="D3560" i="13" s="1"/>
  <c r="AI2002" i="12"/>
  <c r="C1938" i="13" s="1"/>
  <c r="AJ2002" i="12"/>
  <c r="D1938" i="13" s="1"/>
  <c r="AI1312" i="12"/>
  <c r="C2628" i="13" s="1"/>
  <c r="AJ1312" i="12"/>
  <c r="D2628" i="13" s="1"/>
  <c r="AG2745" i="12"/>
  <c r="AE2745" i="12"/>
  <c r="AG3714" i="12"/>
  <c r="AE3714" i="12"/>
  <c r="AG3215" i="12"/>
  <c r="AE3215" i="12"/>
  <c r="AJ2670" i="12"/>
  <c r="D1270" i="13" s="1"/>
  <c r="AI2670" i="12"/>
  <c r="C1270" i="13" s="1"/>
  <c r="AG3643" i="12"/>
  <c r="AE3643" i="12"/>
  <c r="AJ2096" i="12"/>
  <c r="D1844" i="13" s="1"/>
  <c r="AI2096" i="12"/>
  <c r="C1844" i="13" s="1"/>
  <c r="AG2913" i="12"/>
  <c r="AE2913" i="12"/>
  <c r="AG3825" i="12"/>
  <c r="AE3825" i="12"/>
  <c r="AG2726" i="12"/>
  <c r="AE2726" i="12"/>
  <c r="AG3277" i="12"/>
  <c r="AE3277" i="12"/>
  <c r="AE2623" i="12"/>
  <c r="AG2623" i="12"/>
  <c r="AG3319" i="12"/>
  <c r="AE3319" i="12"/>
  <c r="AG3403" i="12"/>
  <c r="AE3403" i="12"/>
  <c r="AJ2914" i="12"/>
  <c r="D1026" i="13" s="1"/>
  <c r="AI2914" i="12"/>
  <c r="C1026" i="13" s="1"/>
  <c r="AI553" i="12"/>
  <c r="C3387" i="13" s="1"/>
  <c r="AJ3290" i="12"/>
  <c r="D650" i="13" s="1"/>
  <c r="AI3290" i="12"/>
  <c r="C650" i="13" s="1"/>
  <c r="AJ1027" i="12"/>
  <c r="D2913" i="13" s="1"/>
  <c r="AI1027" i="12"/>
  <c r="C2913" i="13" s="1"/>
  <c r="AI1022" i="12"/>
  <c r="C2918" i="13" s="1"/>
  <c r="AJ1022" i="12"/>
  <c r="D2918" i="13" s="1"/>
  <c r="AI363" i="12"/>
  <c r="C3577" i="13" s="1"/>
  <c r="AJ363" i="12"/>
  <c r="D3577" i="13" s="1"/>
  <c r="AI587" i="12"/>
  <c r="C3353" i="13" s="1"/>
  <c r="AJ587" i="12"/>
  <c r="D3353" i="13" s="1"/>
  <c r="AE3640" i="12"/>
  <c r="AG3640" i="12"/>
  <c r="AI2181" i="12"/>
  <c r="C1759" i="13" s="1"/>
  <c r="AJ2181" i="12"/>
  <c r="D1759" i="13" s="1"/>
  <c r="AG3427" i="12"/>
  <c r="AE3427" i="12"/>
  <c r="AE3225" i="12"/>
  <c r="AG3225" i="12"/>
  <c r="AI1458" i="12"/>
  <c r="C2482" i="13" s="1"/>
  <c r="AJ1458" i="12"/>
  <c r="D2482" i="13" s="1"/>
  <c r="AE3493" i="12"/>
  <c r="AG3493" i="12"/>
  <c r="AG3809" i="12"/>
  <c r="AE3809" i="12"/>
  <c r="AE3766" i="12"/>
  <c r="AG3766" i="12"/>
  <c r="AG3930" i="12"/>
  <c r="AE3930" i="12"/>
  <c r="AG3907" i="12"/>
  <c r="AE3907" i="12"/>
  <c r="AJ266" i="12"/>
  <c r="D3674" i="13" s="1"/>
  <c r="AI266" i="12"/>
  <c r="C3674" i="13" s="1"/>
  <c r="AG3840" i="12"/>
  <c r="AE3840" i="12"/>
  <c r="AJ1701" i="12"/>
  <c r="D2239" i="13" s="1"/>
  <c r="AI1701" i="12"/>
  <c r="C2239" i="13" s="1"/>
  <c r="AI2641" i="12"/>
  <c r="C1299" i="13" s="1"/>
  <c r="AJ1925" i="12"/>
  <c r="D2015" i="13" s="1"/>
  <c r="AI1925" i="12"/>
  <c r="C2015" i="13" s="1"/>
  <c r="AJ335" i="12"/>
  <c r="D3605" i="13" s="1"/>
  <c r="AI335" i="12"/>
  <c r="C3605" i="13" s="1"/>
  <c r="AG3604" i="12"/>
  <c r="AE3604" i="12"/>
  <c r="AJ1470" i="12"/>
  <c r="D2470" i="13" s="1"/>
  <c r="AI1470" i="12"/>
  <c r="C2470" i="13" s="1"/>
  <c r="AI1667" i="12"/>
  <c r="C2273" i="13" s="1"/>
  <c r="AJ1667" i="12"/>
  <c r="D2273" i="13" s="1"/>
  <c r="AJ3216" i="12"/>
  <c r="D724" i="13" s="1"/>
  <c r="AI3216" i="12"/>
  <c r="C724" i="13" s="1"/>
  <c r="AJ1993" i="12"/>
  <c r="D1947" i="13" s="1"/>
  <c r="AI1993" i="12"/>
  <c r="C1947" i="13" s="1"/>
  <c r="AG3503" i="12"/>
  <c r="AE3503" i="12"/>
  <c r="AG3135" i="12"/>
  <c r="AE3135" i="12"/>
  <c r="AG3928" i="12"/>
  <c r="AE3928" i="12"/>
  <c r="AG3200" i="12"/>
  <c r="AE3200" i="12"/>
  <c r="AE2383" i="12"/>
  <c r="AG2383" i="12"/>
  <c r="AG3903" i="12"/>
  <c r="AE3903" i="12"/>
  <c r="AJ1940" i="12"/>
  <c r="D2000" i="13" s="1"/>
  <c r="AI1940" i="12"/>
  <c r="C2000" i="13" s="1"/>
  <c r="AJ408" i="12"/>
  <c r="D3532" i="13" s="1"/>
  <c r="AI408" i="12"/>
  <c r="C3532" i="13" s="1"/>
  <c r="AJ296" i="12"/>
  <c r="D3644" i="13" s="1"/>
  <c r="AI296" i="12"/>
  <c r="C3644" i="13" s="1"/>
  <c r="AI660" i="12"/>
  <c r="C3280" i="13" s="1"/>
  <c r="AJ660" i="12"/>
  <c r="D3280" i="13" s="1"/>
  <c r="AI1660" i="12"/>
  <c r="C2280" i="13" s="1"/>
  <c r="AJ1660" i="12"/>
  <c r="D2280" i="13" s="1"/>
  <c r="AI3629" i="12"/>
  <c r="C311" i="13" s="1"/>
  <c r="AJ3629" i="12"/>
  <c r="D311" i="13" s="1"/>
  <c r="AI1484" i="12"/>
  <c r="C2456" i="13" s="1"/>
  <c r="AJ1484" i="12"/>
  <c r="D2456" i="13" s="1"/>
  <c r="AE3484" i="12"/>
  <c r="AG3484" i="12"/>
  <c r="AJ1958" i="12"/>
  <c r="D1982" i="13" s="1"/>
  <c r="AI1958" i="12"/>
  <c r="C1982" i="13" s="1"/>
  <c r="AJ571" i="12"/>
  <c r="D3369" i="13" s="1"/>
  <c r="AI571" i="12"/>
  <c r="C3369" i="13" s="1"/>
  <c r="AI685" i="12"/>
  <c r="C3255" i="13" s="1"/>
  <c r="AJ685" i="12"/>
  <c r="D3255" i="13" s="1"/>
  <c r="AI2386" i="12"/>
  <c r="C1554" i="13" s="1"/>
  <c r="AJ2386" i="12"/>
  <c r="D1554" i="13" s="1"/>
  <c r="AE3387" i="12"/>
  <c r="AG3387" i="12"/>
  <c r="AE3911" i="12"/>
  <c r="AG3911" i="12"/>
  <c r="AJ2762" i="12"/>
  <c r="D1178" i="13" s="1"/>
  <c r="AI2762" i="12"/>
  <c r="C1178" i="13" s="1"/>
  <c r="AG2807" i="12"/>
  <c r="AE2807" i="12"/>
  <c r="AI1412" i="12"/>
  <c r="C2528" i="13" s="1"/>
  <c r="AJ1412" i="12"/>
  <c r="D2528" i="13" s="1"/>
  <c r="AI1571" i="12"/>
  <c r="C2369" i="13" s="1"/>
  <c r="AJ1571" i="12"/>
  <c r="D2369" i="13" s="1"/>
  <c r="AI157" i="12"/>
  <c r="C3783" i="13" s="1"/>
  <c r="AJ157" i="12"/>
  <c r="D3783" i="13" s="1"/>
  <c r="AI2165" i="12"/>
  <c r="C1775" i="13" s="1"/>
  <c r="AJ2165" i="12"/>
  <c r="D1775" i="13" s="1"/>
  <c r="AI164" i="12"/>
  <c r="C3776" i="13" s="1"/>
  <c r="AE2430" i="12"/>
  <c r="AG2430" i="12"/>
  <c r="AJ764" i="12"/>
  <c r="D3176" i="13" s="1"/>
  <c r="AI764" i="12"/>
  <c r="C3176" i="13" s="1"/>
  <c r="AJ2491" i="12"/>
  <c r="D1449" i="13" s="1"/>
  <c r="AI2491" i="12"/>
  <c r="C1449" i="13" s="1"/>
  <c r="AJ2481" i="12"/>
  <c r="D1459" i="13" s="1"/>
  <c r="AI2481" i="12"/>
  <c r="C1459" i="13" s="1"/>
  <c r="AI1766" i="12"/>
  <c r="C2174" i="13" s="1"/>
  <c r="AJ1766" i="12"/>
  <c r="D2174" i="13" s="1"/>
  <c r="AG3214" i="12"/>
  <c r="AE3214" i="12"/>
  <c r="AI517" i="12"/>
  <c r="C3423" i="13" s="1"/>
  <c r="AG3141" i="12"/>
  <c r="AE3141" i="12"/>
  <c r="AJ1670" i="12"/>
  <c r="D2270" i="13" s="1"/>
  <c r="AI1670" i="12"/>
  <c r="C2270" i="13" s="1"/>
  <c r="AJ2960" i="12"/>
  <c r="D980" i="13" s="1"/>
  <c r="AI2960" i="12"/>
  <c r="C980" i="13" s="1"/>
  <c r="AJ3826" i="12"/>
  <c r="D114" i="13" s="1"/>
  <c r="AI3826" i="12"/>
  <c r="C114" i="13" s="1"/>
  <c r="AI3837" i="12"/>
  <c r="C103" i="13" s="1"/>
  <c r="AJ3837" i="12"/>
  <c r="D103" i="13" s="1"/>
  <c r="AJ1017" i="12"/>
  <c r="D2923" i="13" s="1"/>
  <c r="AI1017" i="12"/>
  <c r="C2923" i="13" s="1"/>
  <c r="AI3310" i="12"/>
  <c r="C630" i="13" s="1"/>
  <c r="AJ3310" i="12"/>
  <c r="D630" i="13" s="1"/>
  <c r="AE3479" i="12"/>
  <c r="AG3479" i="12"/>
  <c r="AG3729" i="12"/>
  <c r="AE3729" i="12"/>
  <c r="AI979" i="12"/>
  <c r="C2961" i="13" s="1"/>
  <c r="AJ979" i="12"/>
  <c r="D2961" i="13" s="1"/>
  <c r="AI3832" i="12"/>
  <c r="C108" i="13" s="1"/>
  <c r="AJ3832" i="12"/>
  <c r="D108" i="13" s="1"/>
  <c r="AE3933" i="12"/>
  <c r="AG3933" i="12"/>
  <c r="AI1448" i="12"/>
  <c r="C2492" i="13" s="1"/>
  <c r="AJ1448" i="12"/>
  <c r="D2492" i="13" s="1"/>
  <c r="AJ3623" i="12"/>
  <c r="D317" i="13" s="1"/>
  <c r="AI3623" i="12"/>
  <c r="C317" i="13" s="1"/>
  <c r="AJ1387" i="12"/>
  <c r="D2553" i="13" s="1"/>
  <c r="AJ1324" i="12"/>
  <c r="D2616" i="13" s="1"/>
  <c r="AI1324" i="12"/>
  <c r="C2616" i="13" s="1"/>
  <c r="AG2442" i="12"/>
  <c r="AE2442" i="12"/>
  <c r="AG3397" i="12"/>
  <c r="AE3397" i="12"/>
  <c r="AE3407" i="12"/>
  <c r="AG3407" i="12"/>
  <c r="AJ1009" i="12"/>
  <c r="D2931" i="13" s="1"/>
  <c r="AI1009" i="12"/>
  <c r="C2931" i="13" s="1"/>
  <c r="AJ1837" i="12"/>
  <c r="D2103" i="13" s="1"/>
  <c r="AI1837" i="12"/>
  <c r="C2103" i="13" s="1"/>
  <c r="AJ1432" i="12"/>
  <c r="D2508" i="13" s="1"/>
  <c r="AI1432" i="12"/>
  <c r="C2508" i="13" s="1"/>
  <c r="AI2053" i="12"/>
  <c r="C1887" i="13" s="1"/>
  <c r="AJ2053" i="12"/>
  <c r="D1887" i="13" s="1"/>
  <c r="AI1228" i="12"/>
  <c r="C2712" i="13" s="1"/>
  <c r="AJ1228" i="12"/>
  <c r="D2712" i="13" s="1"/>
  <c r="AJ3023" i="12"/>
  <c r="D917" i="13" s="1"/>
  <c r="AI3023" i="12"/>
  <c r="C917" i="13" s="1"/>
  <c r="AJ1086" i="12"/>
  <c r="D2854" i="13" s="1"/>
  <c r="AI1086" i="12"/>
  <c r="C2854" i="13" s="1"/>
  <c r="AI2487" i="12"/>
  <c r="C1453" i="13" s="1"/>
  <c r="AJ2487" i="12"/>
  <c r="D1453" i="13" s="1"/>
  <c r="AJ1259" i="12"/>
  <c r="D2681" i="13" s="1"/>
  <c r="AI1259" i="12"/>
  <c r="C2681" i="13" s="1"/>
  <c r="AI2012" i="12"/>
  <c r="C1928" i="13" s="1"/>
  <c r="AJ2012" i="12"/>
  <c r="D1928" i="13" s="1"/>
  <c r="AI1205" i="12"/>
  <c r="C2735" i="13" s="1"/>
  <c r="AJ1205" i="12"/>
  <c r="D2735" i="13" s="1"/>
  <c r="AI3018" i="12"/>
  <c r="C922" i="13" s="1"/>
  <c r="AJ3018" i="12"/>
  <c r="D922" i="13" s="1"/>
  <c r="AI328" i="12"/>
  <c r="C3612" i="13" s="1"/>
  <c r="AJ328" i="12"/>
  <c r="D3612" i="13" s="1"/>
  <c r="AJ2295" i="12"/>
  <c r="D1645" i="13" s="1"/>
  <c r="AI2295" i="12"/>
  <c r="C1645" i="13" s="1"/>
  <c r="AI2515" i="12"/>
  <c r="C1425" i="13" s="1"/>
  <c r="AJ2515" i="12"/>
  <c r="D1425" i="13" s="1"/>
  <c r="AI730" i="12"/>
  <c r="C3210" i="13" s="1"/>
  <c r="AJ730" i="12"/>
  <c r="D3210" i="13" s="1"/>
  <c r="AJ2086" i="12"/>
  <c r="D1854" i="13" s="1"/>
  <c r="AI2086" i="12"/>
  <c r="C1854" i="13" s="1"/>
  <c r="AI2137" i="12"/>
  <c r="C1803" i="13" s="1"/>
  <c r="AJ2137" i="12"/>
  <c r="D1803" i="13" s="1"/>
  <c r="AI174" i="12"/>
  <c r="C3766" i="13" s="1"/>
  <c r="AJ174" i="12"/>
  <c r="D3766" i="13" s="1"/>
  <c r="AJ3613" i="12"/>
  <c r="D327" i="13" s="1"/>
  <c r="AI3613" i="12"/>
  <c r="C327" i="13" s="1"/>
  <c r="AJ3012" i="12"/>
  <c r="D928" i="13" s="1"/>
  <c r="AI3012" i="12"/>
  <c r="C928" i="13" s="1"/>
  <c r="AI1139" i="12"/>
  <c r="C2801" i="13" s="1"/>
  <c r="AJ1139" i="12"/>
  <c r="D2801" i="13" s="1"/>
  <c r="AJ1332" i="12"/>
  <c r="D2608" i="13" s="1"/>
  <c r="AI1332" i="12"/>
  <c r="C2608" i="13" s="1"/>
  <c r="AJ735" i="12"/>
  <c r="D3205" i="13" s="1"/>
  <c r="AI735" i="12"/>
  <c r="C3205" i="13" s="1"/>
  <c r="AI234" i="12"/>
  <c r="C3706" i="13" s="1"/>
  <c r="AJ234" i="12"/>
  <c r="D3706" i="13" s="1"/>
  <c r="AJ2613" i="12"/>
  <c r="D1327" i="13" s="1"/>
  <c r="AI2613" i="12"/>
  <c r="C1327" i="13" s="1"/>
  <c r="AJ847" i="12"/>
  <c r="D3093" i="13" s="1"/>
  <c r="AI847" i="12"/>
  <c r="C3093" i="13" s="1"/>
  <c r="AI2161" i="12"/>
  <c r="C1779" i="13" s="1"/>
  <c r="AJ2161" i="12"/>
  <c r="D1779" i="13" s="1"/>
  <c r="AJ2903" i="12"/>
  <c r="D1037" i="13" s="1"/>
  <c r="AI2903" i="12"/>
  <c r="C1037" i="13" s="1"/>
  <c r="AI2991" i="12"/>
  <c r="C949" i="13" s="1"/>
  <c r="AJ2991" i="12"/>
  <c r="D949" i="13" s="1"/>
  <c r="AJ1977" i="12"/>
  <c r="D1963" i="13" s="1"/>
  <c r="AI1977" i="12"/>
  <c r="C1963" i="13" s="1"/>
  <c r="AJ2963" i="12"/>
  <c r="D977" i="13" s="1"/>
  <c r="AI2963" i="12"/>
  <c r="C977" i="13" s="1"/>
  <c r="AI2073" i="12"/>
  <c r="C1867" i="13" s="1"/>
  <c r="AJ2073" i="12"/>
  <c r="D1867" i="13" s="1"/>
  <c r="AI3816" i="12"/>
  <c r="C124" i="13" s="1"/>
  <c r="AJ3816" i="12"/>
  <c r="D124" i="13" s="1"/>
  <c r="AI2341" i="12"/>
  <c r="C1599" i="13" s="1"/>
  <c r="AJ2341" i="12"/>
  <c r="D1599" i="13" s="1"/>
  <c r="AI2284" i="12"/>
  <c r="C1656" i="13" s="1"/>
  <c r="AJ2284" i="12"/>
  <c r="D1656" i="13" s="1"/>
  <c r="AJ2154" i="12"/>
  <c r="D1786" i="13" s="1"/>
  <c r="AI2154" i="12"/>
  <c r="C1786" i="13" s="1"/>
  <c r="AI1110" i="12"/>
  <c r="C2830" i="13" s="1"/>
  <c r="AJ1110" i="12"/>
  <c r="D2830" i="13" s="1"/>
  <c r="AJ509" i="12"/>
  <c r="D3431" i="13" s="1"/>
  <c r="AI509" i="12"/>
  <c r="C3431" i="13" s="1"/>
  <c r="AJ1867" i="12"/>
  <c r="D2073" i="13" s="1"/>
  <c r="AI1867" i="12"/>
  <c r="C2073" i="13" s="1"/>
  <c r="AJ1955" i="12"/>
  <c r="D1985" i="13" s="1"/>
  <c r="AI1955" i="12"/>
  <c r="C1985" i="13" s="1"/>
  <c r="AJ3638" i="12"/>
  <c r="D302" i="13" s="1"/>
  <c r="AI3638" i="12"/>
  <c r="C302" i="13" s="1"/>
  <c r="AJ921" i="12"/>
  <c r="D3019" i="13" s="1"/>
  <c r="AI921" i="12"/>
  <c r="C3019" i="13" s="1"/>
  <c r="AI3836" i="12"/>
  <c r="C104" i="13" s="1"/>
  <c r="AJ3836" i="12"/>
  <c r="D104" i="13" s="1"/>
  <c r="AJ1914" i="12"/>
  <c r="D2026" i="13" s="1"/>
  <c r="AI1914" i="12"/>
  <c r="C2026" i="13" s="1"/>
  <c r="AJ1123" i="12"/>
  <c r="D2817" i="13" s="1"/>
  <c r="AI1123" i="12"/>
  <c r="C2817" i="13" s="1"/>
  <c r="AI831" i="12"/>
  <c r="C3109" i="13" s="1"/>
  <c r="AJ831" i="12"/>
  <c r="D3109" i="13" s="1"/>
  <c r="AI1042" i="12"/>
  <c r="C2898" i="13" s="1"/>
  <c r="AJ1042" i="12"/>
  <c r="D2898" i="13" s="1"/>
  <c r="AJ1446" i="12"/>
  <c r="D2494" i="13" s="1"/>
  <c r="AI1446" i="12"/>
  <c r="C2494" i="13" s="1"/>
  <c r="AJ2333" i="12"/>
  <c r="D1607" i="13" s="1"/>
  <c r="AI2333" i="12"/>
  <c r="C1607" i="13" s="1"/>
  <c r="AJ1695" i="12"/>
  <c r="D2245" i="13" s="1"/>
  <c r="AI1695" i="12"/>
  <c r="C2245" i="13" s="1"/>
  <c r="AJ2593" i="12"/>
  <c r="D1347" i="13" s="1"/>
  <c r="AI2593" i="12"/>
  <c r="C1347" i="13" s="1"/>
  <c r="AJ841" i="12"/>
  <c r="D3099" i="13" s="1"/>
  <c r="AI841" i="12"/>
  <c r="C3099" i="13" s="1"/>
  <c r="AI1136" i="12"/>
  <c r="C2804" i="13" s="1"/>
  <c r="AJ1136" i="12"/>
  <c r="D2804" i="13" s="1"/>
  <c r="AI2014" i="12"/>
  <c r="C1926" i="13" s="1"/>
  <c r="AJ2014" i="12"/>
  <c r="D1926" i="13" s="1"/>
  <c r="AI1424" i="12"/>
  <c r="C2516" i="13" s="1"/>
  <c r="AJ1424" i="12"/>
  <c r="D2516" i="13" s="1"/>
  <c r="AI656" i="12"/>
  <c r="C3284" i="13" s="1"/>
  <c r="AJ656" i="12"/>
  <c r="D3284" i="13" s="1"/>
  <c r="AI2538" i="12"/>
  <c r="C1402" i="13" s="1"/>
  <c r="AJ2538" i="12"/>
  <c r="D1402" i="13" s="1"/>
  <c r="AI2863" i="12"/>
  <c r="C1077" i="13" s="1"/>
  <c r="AJ2863" i="12"/>
  <c r="D1077" i="13" s="1"/>
  <c r="AJ1768" i="12"/>
  <c r="D2172" i="13" s="1"/>
  <c r="AI1768" i="12"/>
  <c r="C2172" i="13" s="1"/>
  <c r="AI706" i="12"/>
  <c r="C3234" i="13" s="1"/>
  <c r="AJ706" i="12"/>
  <c r="D3234" i="13" s="1"/>
  <c r="AI241" i="12"/>
  <c r="C3699" i="13" s="1"/>
  <c r="AJ241" i="12"/>
  <c r="D3699" i="13" s="1"/>
  <c r="AJ2544" i="12"/>
  <c r="D1396" i="13" s="1"/>
  <c r="AI2544" i="12"/>
  <c r="C1396" i="13" s="1"/>
  <c r="AJ3541" i="12"/>
  <c r="D399" i="13" s="1"/>
  <c r="AI3541" i="12"/>
  <c r="C399" i="13" s="1"/>
  <c r="AJ268" i="12"/>
  <c r="D3672" i="13" s="1"/>
  <c r="AI268" i="12"/>
  <c r="C3672" i="13" s="1"/>
  <c r="AJ2861" i="12"/>
  <c r="D1079" i="13" s="1"/>
  <c r="AI2861" i="12"/>
  <c r="C1079" i="13" s="1"/>
  <c r="AJ2296" i="12"/>
  <c r="D1644" i="13" s="1"/>
  <c r="AI2296" i="12"/>
  <c r="C1644" i="13" s="1"/>
  <c r="AJ2714" i="12"/>
  <c r="D1226" i="13" s="1"/>
  <c r="AI2714" i="12"/>
  <c r="C1226" i="13" s="1"/>
  <c r="AH208" i="12"/>
  <c r="AH376" i="12"/>
  <c r="AH3103" i="12"/>
  <c r="AH2651" i="12"/>
  <c r="AH1414" i="12"/>
  <c r="AH2187" i="12"/>
  <c r="AH1842" i="12"/>
  <c r="AH476" i="12"/>
  <c r="AH1712" i="12"/>
  <c r="AH1395" i="12"/>
  <c r="AH2765" i="12"/>
  <c r="AH338" i="12"/>
  <c r="AH1533" i="12"/>
  <c r="AH226" i="12"/>
  <c r="AH1217" i="12"/>
  <c r="AH2813" i="12"/>
  <c r="AH959" i="12"/>
  <c r="AH1916" i="12"/>
  <c r="AH1847" i="12"/>
  <c r="AH2240" i="12"/>
  <c r="AH2490" i="12"/>
  <c r="AH3080" i="12"/>
  <c r="AH2011" i="12"/>
  <c r="AH2380" i="12"/>
  <c r="AH1108" i="12"/>
  <c r="AH3409" i="12"/>
  <c r="AH3102" i="12"/>
  <c r="AH1756" i="12"/>
  <c r="AI1124" i="12"/>
  <c r="C2816" i="13" s="1"/>
  <c r="AJ1124" i="12"/>
  <c r="D2816" i="13" s="1"/>
  <c r="AJ2784" i="12"/>
  <c r="D1156" i="13" s="1"/>
  <c r="AI2784" i="12"/>
  <c r="C1156" i="13" s="1"/>
  <c r="AI3350" i="12"/>
  <c r="C590" i="13" s="1"/>
  <c r="AJ3350" i="12"/>
  <c r="D590" i="13" s="1"/>
  <c r="AJ2744" i="12"/>
  <c r="D1196" i="13" s="1"/>
  <c r="AI2744" i="12"/>
  <c r="C1196" i="13" s="1"/>
  <c r="AI1373" i="12"/>
  <c r="C2567" i="13" s="1"/>
  <c r="AJ1373" i="12"/>
  <c r="D2567" i="13" s="1"/>
  <c r="AI1478" i="12"/>
  <c r="C2462" i="13" s="1"/>
  <c r="AJ1478" i="12"/>
  <c r="D2462" i="13" s="1"/>
  <c r="AJ1569" i="12"/>
  <c r="D2371" i="13" s="1"/>
  <c r="AI1569" i="12"/>
  <c r="C2371" i="13" s="1"/>
  <c r="AH2356" i="12"/>
  <c r="AH542" i="12"/>
  <c r="AH1776" i="12"/>
  <c r="AH859" i="12"/>
  <c r="AH2326" i="12"/>
  <c r="AH1573" i="12"/>
  <c r="AH3188" i="12"/>
  <c r="AH753" i="12"/>
  <c r="AH1750" i="12"/>
  <c r="AH3680" i="12"/>
  <c r="AH1442" i="12"/>
  <c r="AH1682" i="12"/>
  <c r="AH153" i="12"/>
  <c r="AH2906" i="12"/>
  <c r="AH2082" i="12"/>
  <c r="AH1155" i="12"/>
  <c r="AH1885" i="12"/>
  <c r="AH703" i="12"/>
  <c r="AH3507" i="12"/>
  <c r="AH1832" i="12"/>
  <c r="AH1392" i="12"/>
  <c r="AH1453" i="12"/>
  <c r="AH351" i="12"/>
  <c r="AH2743" i="12"/>
  <c r="AH1567" i="12"/>
  <c r="AH3256" i="12"/>
  <c r="AH1131" i="12"/>
  <c r="AH253" i="12"/>
  <c r="AH2414" i="12"/>
  <c r="AH2980" i="12"/>
  <c r="AH1672" i="12"/>
  <c r="AH3069" i="12"/>
  <c r="AH1068" i="12"/>
  <c r="AH3363" i="12"/>
  <c r="AH2548" i="12"/>
  <c r="AH1755" i="12"/>
  <c r="AH3485" i="12"/>
  <c r="AH3274" i="12"/>
  <c r="AH1075" i="12"/>
  <c r="AH1737" i="12"/>
  <c r="AH1949" i="12"/>
  <c r="AH2862" i="12"/>
  <c r="AH1092" i="12"/>
  <c r="AH860" i="12"/>
  <c r="AH361" i="12"/>
  <c r="AH2020" i="12"/>
  <c r="AH2117" i="12"/>
  <c r="AH3401" i="12"/>
  <c r="AH1691" i="12"/>
  <c r="AH272" i="12"/>
  <c r="AH2854" i="12"/>
  <c r="AH819" i="12"/>
  <c r="AH2239" i="12"/>
  <c r="AH354" i="12"/>
  <c r="AH2907" i="12"/>
  <c r="AH3266" i="12"/>
  <c r="AH1481" i="12"/>
  <c r="AH2063" i="12"/>
  <c r="AH1684" i="12"/>
  <c r="AH414" i="12"/>
  <c r="AH2592" i="12"/>
  <c r="AH628" i="12"/>
  <c r="AH2313" i="12"/>
  <c r="AH1801" i="12"/>
  <c r="AH1294" i="12"/>
  <c r="AH776" i="12"/>
  <c r="AH3591" i="12"/>
  <c r="AH2254" i="12"/>
  <c r="AH2107" i="12"/>
  <c r="AH1045" i="12"/>
  <c r="AH2052" i="12"/>
  <c r="AH3391" i="12"/>
  <c r="AH3040" i="12"/>
  <c r="AH158" i="12"/>
  <c r="AH1657" i="12"/>
  <c r="AH3687" i="12"/>
  <c r="AH2778" i="12"/>
  <c r="AH952" i="12"/>
  <c r="AH2362" i="12"/>
  <c r="AH3340" i="12"/>
  <c r="AH261" i="12"/>
  <c r="AH2690" i="12"/>
  <c r="AH506" i="12"/>
  <c r="AH3531" i="12"/>
  <c r="AH2622" i="12"/>
  <c r="AH3107" i="12"/>
  <c r="AH1497" i="12"/>
  <c r="AH3345" i="12"/>
  <c r="AH2972" i="12"/>
  <c r="AH614" i="12"/>
  <c r="AH2557" i="12"/>
  <c r="AH1905" i="12"/>
  <c r="AH1462" i="12"/>
  <c r="AH474" i="12"/>
  <c r="AH2589" i="12"/>
  <c r="AH1388" i="12"/>
  <c r="AH1196" i="12"/>
  <c r="AH1339" i="12"/>
  <c r="AH2404" i="12"/>
  <c r="AH1025" i="12"/>
  <c r="AH3254" i="12"/>
  <c r="AH2357" i="12"/>
  <c r="AH1149" i="12"/>
  <c r="AH2831" i="12"/>
  <c r="AH3247" i="12"/>
  <c r="AH1733" i="12"/>
  <c r="AH838" i="12"/>
  <c r="AH319" i="12"/>
  <c r="AH898" i="12"/>
  <c r="AH418" i="12"/>
  <c r="AH3337" i="12"/>
  <c r="AH411" i="12"/>
  <c r="AH2384" i="12"/>
  <c r="AH3641" i="12"/>
  <c r="AH424" i="12"/>
  <c r="AH3062" i="12"/>
  <c r="AH1235" i="12"/>
  <c r="AH3224" i="12"/>
  <c r="AH3088" i="12"/>
  <c r="AH3577" i="12"/>
  <c r="AH2763" i="12"/>
  <c r="AH1293" i="12"/>
  <c r="AH883" i="12"/>
  <c r="AH3133" i="12"/>
  <c r="AH906" i="12"/>
  <c r="AH258" i="12"/>
  <c r="AH2202" i="12"/>
  <c r="AH2199" i="12"/>
  <c r="AH1310" i="12"/>
  <c r="AH2179" i="12"/>
  <c r="AH1106" i="12"/>
  <c r="AH2761" i="12"/>
  <c r="AH199" i="12"/>
  <c r="AH491" i="12"/>
  <c r="AH2283" i="12"/>
  <c r="AH368" i="12"/>
  <c r="AH3347" i="12"/>
  <c r="AH236" i="12"/>
  <c r="AH2620" i="12"/>
  <c r="AH1560" i="12"/>
  <c r="AH623" i="12"/>
  <c r="AH177" i="12"/>
  <c r="AJ1814" i="12"/>
  <c r="D2126" i="13" s="1"/>
  <c r="AI1814" i="12"/>
  <c r="C2126" i="13" s="1"/>
  <c r="AJ1510" i="12"/>
  <c r="D2430" i="13" s="1"/>
  <c r="AI1510" i="12"/>
  <c r="C2430" i="13" s="1"/>
  <c r="AJ3728" i="12"/>
  <c r="D212" i="13" s="1"/>
  <c r="AI3728" i="12"/>
  <c r="C212" i="13" s="1"/>
  <c r="AI726" i="12"/>
  <c r="C3214" i="13" s="1"/>
  <c r="AJ726" i="12"/>
  <c r="D3214" i="13" s="1"/>
  <c r="AI514" i="12"/>
  <c r="C3426" i="13" s="1"/>
  <c r="AJ514" i="12"/>
  <c r="D3426" i="13" s="1"/>
  <c r="AI2259" i="12"/>
  <c r="C1681" i="13" s="1"/>
  <c r="AJ2259" i="12"/>
  <c r="D1681" i="13" s="1"/>
  <c r="AI263" i="12"/>
  <c r="C3677" i="13" s="1"/>
  <c r="AJ263" i="12"/>
  <c r="D3677" i="13" s="1"/>
  <c r="AJ560" i="12"/>
  <c r="D3380" i="13" s="1"/>
  <c r="AI560" i="12"/>
  <c r="C3380" i="13" s="1"/>
  <c r="AI796" i="12"/>
  <c r="C3144" i="13" s="1"/>
  <c r="AJ796" i="12"/>
  <c r="D3144" i="13" s="1"/>
  <c r="AI2057" i="12"/>
  <c r="C1883" i="13" s="1"/>
  <c r="AJ2057" i="12"/>
  <c r="D1883" i="13" s="1"/>
  <c r="AJ189" i="12"/>
  <c r="D3751" i="13" s="1"/>
  <c r="AI189" i="12"/>
  <c r="C3751" i="13" s="1"/>
  <c r="AJ3715" i="12"/>
  <c r="D225" i="13" s="1"/>
  <c r="AI3715" i="12"/>
  <c r="C225" i="13" s="1"/>
  <c r="AI1048" i="12"/>
  <c r="C2892" i="13" s="1"/>
  <c r="AJ1048" i="12"/>
  <c r="D2892" i="13" s="1"/>
  <c r="AJ1144" i="12"/>
  <c r="D2796" i="13" s="1"/>
  <c r="AI1144" i="12"/>
  <c r="C2796" i="13" s="1"/>
  <c r="AJ290" i="12"/>
  <c r="D3650" i="13" s="1"/>
  <c r="AI290" i="12"/>
  <c r="C3650" i="13" s="1"/>
  <c r="AJ3457" i="12"/>
  <c r="D483" i="13" s="1"/>
  <c r="AI3457" i="12"/>
  <c r="C483" i="13" s="1"/>
  <c r="AH1031" i="12"/>
  <c r="AH3043" i="12"/>
  <c r="AH477" i="12"/>
  <c r="AH887" i="12"/>
  <c r="AH1964" i="12"/>
  <c r="AH3213" i="12"/>
  <c r="AH1019" i="12"/>
  <c r="AH904" i="12"/>
  <c r="AH589" i="12"/>
  <c r="AE3716" i="12"/>
  <c r="AG3716" i="12"/>
  <c r="AG3784" i="12"/>
  <c r="AE3784" i="12"/>
  <c r="AJ3558" i="12"/>
  <c r="D382" i="13" s="1"/>
  <c r="AI3558" i="12"/>
  <c r="C382" i="13" s="1"/>
  <c r="AI594" i="12"/>
  <c r="C3346" i="13" s="1"/>
  <c r="AJ594" i="12"/>
  <c r="D3346" i="13" s="1"/>
  <c r="AE3228" i="12"/>
  <c r="AG3228" i="12"/>
  <c r="AI799" i="12"/>
  <c r="C3141" i="13" s="1"/>
  <c r="AJ799" i="12"/>
  <c r="D3141" i="13" s="1"/>
  <c r="AJ1449" i="12"/>
  <c r="D2491" i="13" s="1"/>
  <c r="AI1449" i="12"/>
  <c r="C2491" i="13" s="1"/>
  <c r="AJ939" i="12"/>
  <c r="D3001" i="13" s="1"/>
  <c r="AI939" i="12"/>
  <c r="C3001" i="13" s="1"/>
  <c r="AI2575" i="12"/>
  <c r="C1365" i="13" s="1"/>
  <c r="AJ2575" i="12"/>
  <c r="D1365" i="13" s="1"/>
  <c r="AI1207" i="12"/>
  <c r="C2733" i="13" s="1"/>
  <c r="AJ1207" i="12"/>
  <c r="D2733" i="13" s="1"/>
  <c r="AI2506" i="12"/>
  <c r="C1434" i="13" s="1"/>
  <c r="AJ2506" i="12"/>
  <c r="D1434" i="13" s="1"/>
  <c r="AE2636" i="12"/>
  <c r="AG2636" i="12"/>
  <c r="AI1740" i="12"/>
  <c r="C2200" i="13" s="1"/>
  <c r="AJ1740" i="12"/>
  <c r="D2200" i="13" s="1"/>
  <c r="AJ508" i="12"/>
  <c r="D3432" i="13" s="1"/>
  <c r="AI508" i="12"/>
  <c r="C3432" i="13" s="1"/>
  <c r="AG3314" i="12"/>
  <c r="AE3314" i="12"/>
  <c r="AI3481" i="12"/>
  <c r="C459" i="13" s="1"/>
  <c r="AJ3481" i="12"/>
  <c r="D459" i="13" s="1"/>
  <c r="AE2723" i="12"/>
  <c r="AG2723" i="12"/>
  <c r="AG3244" i="12"/>
  <c r="AE3244" i="12"/>
  <c r="AG3435" i="12"/>
  <c r="AE3435" i="12"/>
  <c r="AE3187" i="12"/>
  <c r="AG3187" i="12"/>
  <c r="AE3348" i="12"/>
  <c r="AG3348" i="12"/>
  <c r="AJ385" i="12"/>
  <c r="D3555" i="13" s="1"/>
  <c r="AI385" i="12"/>
  <c r="C3555" i="13" s="1"/>
  <c r="AJ1645" i="12"/>
  <c r="D2295" i="13" s="1"/>
  <c r="AI1645" i="12"/>
  <c r="C2295" i="13" s="1"/>
  <c r="AI3704" i="12"/>
  <c r="C236" i="13" s="1"/>
  <c r="AJ3704" i="12"/>
  <c r="D236" i="13" s="1"/>
  <c r="AJ323" i="12"/>
  <c r="D3617" i="13" s="1"/>
  <c r="AI323" i="12"/>
  <c r="C3617" i="13" s="1"/>
  <c r="AJ3150" i="12"/>
  <c r="D790" i="13" s="1"/>
  <c r="AI3150" i="12"/>
  <c r="C790" i="13" s="1"/>
  <c r="AI2599" i="12"/>
  <c r="C1341" i="13" s="1"/>
  <c r="AJ2599" i="12"/>
  <c r="D1341" i="13" s="1"/>
  <c r="AJ1504" i="12"/>
  <c r="D2436" i="13" s="1"/>
  <c r="AJ1212" i="12"/>
  <c r="D2728" i="13" s="1"/>
  <c r="AI1212" i="12"/>
  <c r="C2728" i="13" s="1"/>
  <c r="AG3148" i="12"/>
  <c r="AE3148" i="12"/>
  <c r="AI2176" i="12"/>
  <c r="C1764" i="13" s="1"/>
  <c r="AJ2176" i="12"/>
  <c r="D1764" i="13" s="1"/>
  <c r="AJ733" i="12"/>
  <c r="D3207" i="13" s="1"/>
  <c r="AI733" i="12"/>
  <c r="C3207" i="13" s="1"/>
  <c r="AG3497" i="12"/>
  <c r="AE3497" i="12"/>
  <c r="AI1163" i="12"/>
  <c r="C2777" i="13" s="1"/>
  <c r="AJ1163" i="12"/>
  <c r="D2777" i="13" s="1"/>
  <c r="AI3154" i="12"/>
  <c r="C786" i="13" s="1"/>
  <c r="AJ3154" i="12"/>
  <c r="D786" i="13" s="1"/>
  <c r="AI2806" i="12"/>
  <c r="C1134" i="13" s="1"/>
  <c r="AJ2806" i="12"/>
  <c r="D1134" i="13" s="1"/>
  <c r="AJ2345" i="12"/>
  <c r="D1595" i="13" s="1"/>
  <c r="AI2345" i="12"/>
  <c r="C1595" i="13" s="1"/>
  <c r="AI1822" i="12"/>
  <c r="C2118" i="13" s="1"/>
  <c r="AJ1822" i="12"/>
  <c r="D2118" i="13" s="1"/>
  <c r="AI665" i="12"/>
  <c r="C3275" i="13" s="1"/>
  <c r="AJ665" i="12"/>
  <c r="D3275" i="13" s="1"/>
  <c r="AJ829" i="12"/>
  <c r="D3111" i="13" s="1"/>
  <c r="AI829" i="12"/>
  <c r="C3111" i="13" s="1"/>
  <c r="AI2825" i="12"/>
  <c r="C1115" i="13" s="1"/>
  <c r="AJ2825" i="12"/>
  <c r="D1115" i="13" s="1"/>
  <c r="AG3174" i="12"/>
  <c r="AE3174" i="12"/>
  <c r="AG3605" i="12"/>
  <c r="AE3605" i="12"/>
  <c r="AG3488" i="12"/>
  <c r="AE3488" i="12"/>
  <c r="AE2759" i="12"/>
  <c r="AG2759" i="12"/>
  <c r="AI489" i="12"/>
  <c r="C3451" i="13" s="1"/>
  <c r="AJ489" i="12"/>
  <c r="D3451" i="13" s="1"/>
  <c r="AJ1112" i="12"/>
  <c r="D2828" i="13" s="1"/>
  <c r="AI1112" i="12"/>
  <c r="C2828" i="13" s="1"/>
  <c r="AI1046" i="12"/>
  <c r="C2894" i="13" s="1"/>
  <c r="AJ2800" i="12"/>
  <c r="D1140" i="13" s="1"/>
  <c r="AI2800" i="12"/>
  <c r="C1140" i="13" s="1"/>
  <c r="AI536" i="12"/>
  <c r="C3404" i="13" s="1"/>
  <c r="AJ536" i="12"/>
  <c r="D3404" i="13" s="1"/>
  <c r="AI2612" i="12"/>
  <c r="C1328" i="13" s="1"/>
  <c r="AJ2612" i="12"/>
  <c r="D1328" i="13" s="1"/>
  <c r="AJ1405" i="12"/>
  <c r="D2535" i="13" s="1"/>
  <c r="AI1405" i="12"/>
  <c r="C2535" i="13" s="1"/>
  <c r="AI3068" i="12"/>
  <c r="C872" i="13" s="1"/>
  <c r="AJ3068" i="12"/>
  <c r="D872" i="13" s="1"/>
  <c r="AE3678" i="12"/>
  <c r="AG3678" i="12"/>
  <c r="AI325" i="12"/>
  <c r="C3615" i="13" s="1"/>
  <c r="AJ325" i="12"/>
  <c r="D3615" i="13" s="1"/>
  <c r="AI1528" i="12"/>
  <c r="C2412" i="13" s="1"/>
  <c r="AJ1528" i="12"/>
  <c r="D2412" i="13" s="1"/>
  <c r="AE3876" i="12"/>
  <c r="AG3876" i="12"/>
  <c r="AG3639" i="12"/>
  <c r="AE3639" i="12"/>
  <c r="AE3155" i="12"/>
  <c r="AG3155" i="12"/>
  <c r="AI684" i="12"/>
  <c r="C3256" i="13" s="1"/>
  <c r="AJ684" i="12"/>
  <c r="D3256" i="13" s="1"/>
  <c r="AI348" i="12"/>
  <c r="C3592" i="13" s="1"/>
  <c r="AJ348" i="12"/>
  <c r="D3592" i="13" s="1"/>
  <c r="AJ1085" i="12"/>
  <c r="D2855" i="13" s="1"/>
  <c r="AI1085" i="12"/>
  <c r="C2855" i="13" s="1"/>
  <c r="AJ2360" i="12"/>
  <c r="D1580" i="13" s="1"/>
  <c r="AI2360" i="12"/>
  <c r="C1580" i="13" s="1"/>
  <c r="AI642" i="12"/>
  <c r="C3298" i="13" s="1"/>
  <c r="AJ642" i="12"/>
  <c r="D3298" i="13" s="1"/>
  <c r="AE3580" i="12"/>
  <c r="AG3580" i="12"/>
  <c r="AJ1631" i="12"/>
  <c r="D2309" i="13" s="1"/>
  <c r="AI1631" i="12"/>
  <c r="C2309" i="13" s="1"/>
  <c r="AI1827" i="12"/>
  <c r="C2113" i="13" s="1"/>
  <c r="AJ1827" i="12"/>
  <c r="D2113" i="13" s="1"/>
  <c r="AJ3579" i="12"/>
  <c r="D361" i="13" s="1"/>
  <c r="AI3579" i="12"/>
  <c r="C361" i="13" s="1"/>
  <c r="AG3561" i="12"/>
  <c r="AE3561" i="12"/>
  <c r="AI1004" i="12"/>
  <c r="C2936" i="13" s="1"/>
  <c r="AJ1004" i="12"/>
  <c r="D2936" i="13" s="1"/>
  <c r="AG3378" i="12"/>
  <c r="AE3378" i="12"/>
  <c r="AG3522" i="12"/>
  <c r="AE3522" i="12"/>
  <c r="AG3669" i="12"/>
  <c r="AE3669" i="12"/>
  <c r="AG3448" i="12"/>
  <c r="AE3448" i="12"/>
  <c r="AE3466" i="12"/>
  <c r="AG3466" i="12"/>
  <c r="AI318" i="12"/>
  <c r="C3622" i="13" s="1"/>
  <c r="AJ318" i="12"/>
  <c r="D3622" i="13" s="1"/>
  <c r="AJ2255" i="12"/>
  <c r="D1685" i="13" s="1"/>
  <c r="AI2255" i="12"/>
  <c r="C1685" i="13" s="1"/>
  <c r="AG2542" i="12"/>
  <c r="AE2542" i="12"/>
  <c r="AI650" i="12"/>
  <c r="C3290" i="13" s="1"/>
  <c r="AJ650" i="12"/>
  <c r="D3290" i="13" s="1"/>
  <c r="AI365" i="12"/>
  <c r="C3575" i="13" s="1"/>
  <c r="AJ365" i="12"/>
  <c r="D3575" i="13" s="1"/>
  <c r="AI2024" i="12"/>
  <c r="C1916" i="13" s="1"/>
  <c r="AJ2024" i="12"/>
  <c r="D1916" i="13" s="1"/>
  <c r="AI2185" i="12"/>
  <c r="C1755" i="13" s="1"/>
  <c r="AJ2185" i="12"/>
  <c r="D1755" i="13" s="1"/>
  <c r="AI1830" i="12"/>
  <c r="C2110" i="13" s="1"/>
  <c r="AJ1830" i="12"/>
  <c r="D2110" i="13" s="1"/>
  <c r="AG2488" i="12"/>
  <c r="AE2488" i="12"/>
  <c r="AI1784" i="12"/>
  <c r="C2156" i="13" s="1"/>
  <c r="AJ1784" i="12"/>
  <c r="D2156" i="13" s="1"/>
  <c r="AI2484" i="12"/>
  <c r="C1456" i="13" s="1"/>
  <c r="AJ2484" i="12"/>
  <c r="D1456" i="13" s="1"/>
  <c r="AJ397" i="12"/>
  <c r="D3543" i="13" s="1"/>
  <c r="AI397" i="12"/>
  <c r="C3543" i="13" s="1"/>
  <c r="AI1566" i="12"/>
  <c r="C2374" i="13" s="1"/>
  <c r="AJ1566" i="12"/>
  <c r="D2374" i="13" s="1"/>
  <c r="AG3805" i="12"/>
  <c r="AE3805" i="12"/>
  <c r="AI624" i="12"/>
  <c r="C3316" i="13" s="1"/>
  <c r="AJ624" i="12"/>
  <c r="D3316" i="13" s="1"/>
  <c r="AI2525" i="12"/>
  <c r="C1415" i="13" s="1"/>
  <c r="AJ2525" i="12"/>
  <c r="D1415" i="13" s="1"/>
  <c r="AG3659" i="12"/>
  <c r="AE3659" i="12"/>
  <c r="AE2954" i="12"/>
  <c r="AG2954" i="12"/>
  <c r="AE3660" i="12"/>
  <c r="AG3660" i="12"/>
  <c r="AE2977" i="12"/>
  <c r="AG2977" i="12"/>
  <c r="AJ2508" i="12"/>
  <c r="D1432" i="13" s="1"/>
  <c r="AI2508" i="12"/>
  <c r="C1432" i="13" s="1"/>
  <c r="AG3341" i="12"/>
  <c r="AE3341" i="12"/>
  <c r="AI507" i="12"/>
  <c r="C3433" i="13" s="1"/>
  <c r="AJ507" i="12"/>
  <c r="D3433" i="13" s="1"/>
  <c r="AI2140" i="12"/>
  <c r="C1800" i="13" s="1"/>
  <c r="AJ2140" i="12"/>
  <c r="D1800" i="13" s="1"/>
  <c r="AG3689" i="12"/>
  <c r="AE3689" i="12"/>
  <c r="AJ815" i="12"/>
  <c r="D3125" i="13" s="1"/>
  <c r="AI815" i="12"/>
  <c r="C3125" i="13" s="1"/>
  <c r="AI2746" i="12"/>
  <c r="C1194" i="13" s="1"/>
  <c r="AE2716" i="12"/>
  <c r="AG2716" i="12"/>
  <c r="AJ2680" i="12"/>
  <c r="D1260" i="13" s="1"/>
  <c r="AI2680" i="12"/>
  <c r="C1260" i="13" s="1"/>
  <c r="AI1917" i="12"/>
  <c r="C2023" i="13" s="1"/>
  <c r="AJ1917" i="12"/>
  <c r="D2023" i="13" s="1"/>
  <c r="AG3499" i="12"/>
  <c r="AE3499" i="12"/>
  <c r="AE3873" i="12"/>
  <c r="AG3873" i="12"/>
  <c r="AG3846" i="12"/>
  <c r="AE3846" i="12"/>
  <c r="AI3260" i="12"/>
  <c r="C680" i="13" s="1"/>
  <c r="AJ3260" i="12"/>
  <c r="D680" i="13" s="1"/>
  <c r="AE3635" i="12"/>
  <c r="AG3635" i="12"/>
  <c r="AI2336" i="12"/>
  <c r="C1604" i="13" s="1"/>
  <c r="AJ2336" i="12"/>
  <c r="D1604" i="13" s="1"/>
  <c r="AG3280" i="12"/>
  <c r="AE3280" i="12"/>
  <c r="AJ1218" i="12"/>
  <c r="D2722" i="13" s="1"/>
  <c r="AI1218" i="12"/>
  <c r="C2722" i="13" s="1"/>
  <c r="AI136" i="12"/>
  <c r="C3804" i="13" s="1"/>
  <c r="AJ136" i="12"/>
  <c r="D3804" i="13" s="1"/>
  <c r="AI951" i="12"/>
  <c r="C2989" i="13" s="1"/>
  <c r="AJ951" i="12"/>
  <c r="D2989" i="13" s="1"/>
  <c r="AJ2122" i="12"/>
  <c r="D1818" i="13" s="1"/>
  <c r="AI2122" i="12"/>
  <c r="C1818" i="13" s="1"/>
  <c r="AG3762" i="12"/>
  <c r="AE3762" i="12"/>
  <c r="AG3739" i="12"/>
  <c r="AE3739" i="12"/>
  <c r="AG3411" i="12"/>
  <c r="AE3411" i="12"/>
  <c r="AG3789" i="12"/>
  <c r="AE3789" i="12"/>
  <c r="AE3317" i="12"/>
  <c r="AG3317" i="12"/>
  <c r="AE3476" i="12"/>
  <c r="AG3476" i="12"/>
  <c r="AI309" i="12"/>
  <c r="C3631" i="13" s="1"/>
  <c r="AJ1880" i="12"/>
  <c r="D2060" i="13" s="1"/>
  <c r="AI1880" i="12"/>
  <c r="C2060" i="13" s="1"/>
  <c r="AI2922" i="12"/>
  <c r="C1018" i="13" s="1"/>
  <c r="AJ2922" i="12"/>
  <c r="D1018" i="13" s="1"/>
  <c r="AI245" i="12"/>
  <c r="C3695" i="13" s="1"/>
  <c r="AJ245" i="12"/>
  <c r="D3695" i="13" s="1"/>
  <c r="AI2075" i="12"/>
  <c r="C1865" i="13" s="1"/>
  <c r="AJ2075" i="12"/>
  <c r="D1865" i="13" s="1"/>
  <c r="AJ1655" i="12"/>
  <c r="D2285" i="13" s="1"/>
  <c r="AI1655" i="12"/>
  <c r="C2285" i="13" s="1"/>
  <c r="AE2728" i="12"/>
  <c r="AG2728" i="12"/>
  <c r="AE3823" i="12"/>
  <c r="AG3823" i="12"/>
  <c r="AJ1283" i="12"/>
  <c r="D2657" i="13" s="1"/>
  <c r="AI1283" i="12"/>
  <c r="C2657" i="13" s="1"/>
  <c r="AI734" i="12"/>
  <c r="C3206" i="13" s="1"/>
  <c r="AJ734" i="12"/>
  <c r="D3206" i="13" s="1"/>
  <c r="AG3099" i="12"/>
  <c r="AE3099" i="12"/>
  <c r="AG2884" i="12"/>
  <c r="AE2884" i="12"/>
  <c r="AJ911" i="12"/>
  <c r="D3029" i="13" s="1"/>
  <c r="AI911" i="12"/>
  <c r="C3029" i="13" s="1"/>
  <c r="AG3883" i="12"/>
  <c r="AE3883" i="12"/>
  <c r="AI1067" i="12"/>
  <c r="C2873" i="13" s="1"/>
  <c r="AJ1067" i="12"/>
  <c r="D2873" i="13" s="1"/>
  <c r="AI1978" i="12"/>
  <c r="C1962" i="13" s="1"/>
  <c r="AJ2992" i="12"/>
  <c r="D948" i="13" s="1"/>
  <c r="AI2992" i="12"/>
  <c r="C948" i="13" s="1"/>
  <c r="AI797" i="12"/>
  <c r="C3143" i="13" s="1"/>
  <c r="AJ797" i="12"/>
  <c r="D3143" i="13" s="1"/>
  <c r="AI3595" i="12"/>
  <c r="C345" i="13" s="1"/>
  <c r="AJ3595" i="12"/>
  <c r="D345" i="13" s="1"/>
  <c r="AJ913" i="12"/>
  <c r="D3027" i="13" s="1"/>
  <c r="AI913" i="12"/>
  <c r="C3027" i="13" s="1"/>
  <c r="AI3051" i="12"/>
  <c r="C889" i="13" s="1"/>
  <c r="AJ3051" i="12"/>
  <c r="D889" i="13" s="1"/>
  <c r="AJ1043" i="12"/>
  <c r="D2897" i="13" s="1"/>
  <c r="AI1043" i="12"/>
  <c r="C2897" i="13" s="1"/>
  <c r="AJ1329" i="12"/>
  <c r="D2611" i="13" s="1"/>
  <c r="AI1329" i="12"/>
  <c r="C2611" i="13" s="1"/>
  <c r="AI889" i="12"/>
  <c r="C3051" i="13" s="1"/>
  <c r="AJ889" i="12"/>
  <c r="D3051" i="13" s="1"/>
  <c r="AJ3682" i="12"/>
  <c r="D258" i="13" s="1"/>
  <c r="AI3682" i="12"/>
  <c r="C258" i="13" s="1"/>
  <c r="AI1018" i="12"/>
  <c r="C2922" i="13" s="1"/>
  <c r="AJ1018" i="12"/>
  <c r="D2922" i="13" s="1"/>
  <c r="AI1101" i="12"/>
  <c r="C2839" i="13" s="1"/>
  <c r="AJ1101" i="12"/>
  <c r="D2839" i="13" s="1"/>
  <c r="AJ1029" i="12"/>
  <c r="D2911" i="13" s="1"/>
  <c r="AI1029" i="12"/>
  <c r="C2911" i="13" s="1"/>
  <c r="AI2650" i="12"/>
  <c r="C1290" i="13" s="1"/>
  <c r="AJ2650" i="12"/>
  <c r="D1290" i="13" s="1"/>
  <c r="AJ1769" i="12"/>
  <c r="D2171" i="13" s="1"/>
  <c r="AJ2968" i="12"/>
  <c r="D972" i="13" s="1"/>
  <c r="AI2968" i="12"/>
  <c r="C972" i="13" s="1"/>
  <c r="AJ2046" i="12"/>
  <c r="D1894" i="13" s="1"/>
  <c r="AI2046" i="12"/>
  <c r="C1894" i="13" s="1"/>
  <c r="AJ191" i="12"/>
  <c r="D3749" i="13" s="1"/>
  <c r="AI191" i="12"/>
  <c r="C3749" i="13" s="1"/>
  <c r="AJ179" i="12"/>
  <c r="D3761" i="13" s="1"/>
  <c r="AI179" i="12"/>
  <c r="C3761" i="13" s="1"/>
  <c r="AI482" i="12"/>
  <c r="C3458" i="13" s="1"/>
  <c r="AJ482" i="12"/>
  <c r="D3458" i="13" s="1"/>
  <c r="AJ1361" i="12"/>
  <c r="D2579" i="13" s="1"/>
  <c r="AI1361" i="12"/>
  <c r="C2579" i="13" s="1"/>
  <c r="AI1886" i="12"/>
  <c r="C2054" i="13" s="1"/>
  <c r="AJ1886" i="12"/>
  <c r="D2054" i="13" s="1"/>
  <c r="AI180" i="12"/>
  <c r="C3760" i="13" s="1"/>
  <c r="AJ180" i="12"/>
  <c r="D3760" i="13" s="1"/>
  <c r="AI227" i="12"/>
  <c r="C3713" i="13" s="1"/>
  <c r="AJ227" i="12"/>
  <c r="D3713" i="13" s="1"/>
  <c r="AJ464" i="12"/>
  <c r="D3476" i="13" s="1"/>
  <c r="AI464" i="12"/>
  <c r="C3476" i="13" s="1"/>
  <c r="AI2877" i="12"/>
  <c r="C1063" i="13" s="1"/>
  <c r="AJ2877" i="12"/>
  <c r="D1063" i="13" s="1"/>
  <c r="AJ449" i="12"/>
  <c r="D3491" i="13" s="1"/>
  <c r="AI449" i="12"/>
  <c r="C3491" i="13" s="1"/>
  <c r="AI2880" i="12"/>
  <c r="C1060" i="13" s="1"/>
  <c r="AJ2880" i="12"/>
  <c r="D1060" i="13" s="1"/>
  <c r="AI1939" i="12"/>
  <c r="C2001" i="13" s="1"/>
  <c r="AJ1939" i="12"/>
  <c r="D2001" i="13" s="1"/>
  <c r="AI567" i="12"/>
  <c r="C3373" i="13" s="1"/>
  <c r="AJ567" i="12"/>
  <c r="D3373" i="13" s="1"/>
  <c r="AJ774" i="12"/>
  <c r="D3166" i="13" s="1"/>
  <c r="AI774" i="12"/>
  <c r="C3166" i="13" s="1"/>
  <c r="AI202" i="12"/>
  <c r="C3738" i="13" s="1"/>
  <c r="AJ202" i="12"/>
  <c r="D3738" i="13" s="1"/>
  <c r="AJ811" i="12"/>
  <c r="D3129" i="13" s="1"/>
  <c r="AI811" i="12"/>
  <c r="C3129" i="13" s="1"/>
  <c r="AI395" i="12"/>
  <c r="C3545" i="13" s="1"/>
  <c r="AJ395" i="12"/>
  <c r="D3545" i="13" s="1"/>
  <c r="AJ1471" i="12"/>
  <c r="D2469" i="13" s="1"/>
  <c r="AJ3002" i="12"/>
  <c r="D938" i="13" s="1"/>
  <c r="AI3002" i="12"/>
  <c r="C938" i="13" s="1"/>
  <c r="AI2335" i="12"/>
  <c r="C1605" i="13" s="1"/>
  <c r="AJ2335" i="12"/>
  <c r="D1605" i="13" s="1"/>
  <c r="AI910" i="12"/>
  <c r="C3030" i="13" s="1"/>
  <c r="AJ910" i="12"/>
  <c r="D3030" i="13" s="1"/>
  <c r="AJ1145" i="12"/>
  <c r="D2795" i="13" s="1"/>
  <c r="AI1145" i="12"/>
  <c r="C2795" i="13" s="1"/>
  <c r="AJ166" i="12"/>
  <c r="D3774" i="13" s="1"/>
  <c r="AI166" i="12"/>
  <c r="C3774" i="13" s="1"/>
  <c r="AJ490" i="12"/>
  <c r="D3450" i="13" s="1"/>
  <c r="AI490" i="12"/>
  <c r="C3450" i="13" s="1"/>
  <c r="AI2309" i="12"/>
  <c r="C1631" i="13" s="1"/>
  <c r="AJ2309" i="12"/>
  <c r="D1631" i="13" s="1"/>
  <c r="AI1639" i="12"/>
  <c r="C2301" i="13" s="1"/>
  <c r="AJ1639" i="12"/>
  <c r="D2301" i="13" s="1"/>
  <c r="AI505" i="12"/>
  <c r="C3435" i="13" s="1"/>
  <c r="AJ505" i="12"/>
  <c r="D3435" i="13" s="1"/>
  <c r="AI744" i="12"/>
  <c r="C3196" i="13" s="1"/>
  <c r="AJ744" i="12"/>
  <c r="D3196" i="13" s="1"/>
  <c r="AJ2148" i="12"/>
  <c r="D1792" i="13" s="1"/>
  <c r="AI2148" i="12"/>
  <c r="C1792" i="13" s="1"/>
  <c r="AI2435" i="12"/>
  <c r="C1505" i="13" s="1"/>
  <c r="AJ2435" i="12"/>
  <c r="D1505" i="13" s="1"/>
  <c r="AI2155" i="12"/>
  <c r="C1785" i="13" s="1"/>
  <c r="AJ2155" i="12"/>
  <c r="D1785" i="13" s="1"/>
  <c r="AI3334" i="12"/>
  <c r="C606" i="13" s="1"/>
  <c r="AJ3334" i="12"/>
  <c r="D606" i="13" s="1"/>
  <c r="AI2417" i="12"/>
  <c r="C1523" i="13" s="1"/>
  <c r="AJ2417" i="12"/>
  <c r="D1523" i="13" s="1"/>
  <c r="AJ463" i="12"/>
  <c r="D3477" i="13" s="1"/>
  <c r="AI463" i="12"/>
  <c r="C3477" i="13" s="1"/>
  <c r="AJ1857" i="12"/>
  <c r="D2083" i="13" s="1"/>
  <c r="AI1857" i="12"/>
  <c r="C2083" i="13" s="1"/>
  <c r="AI1563" i="12"/>
  <c r="C2377" i="13" s="1"/>
  <c r="AJ1563" i="12"/>
  <c r="D2377" i="13" s="1"/>
  <c r="AI2257" i="12"/>
  <c r="C1683" i="13" s="1"/>
  <c r="AJ2257" i="12"/>
  <c r="D1683" i="13" s="1"/>
  <c r="AJ2201" i="12"/>
  <c r="D1739" i="13" s="1"/>
  <c r="AI2201" i="12"/>
  <c r="C1739" i="13" s="1"/>
  <c r="AI998" i="12"/>
  <c r="C2942" i="13" s="1"/>
  <c r="AJ998" i="12"/>
  <c r="D2942" i="13" s="1"/>
  <c r="AI262" i="12"/>
  <c r="C3678" i="13" s="1"/>
  <c r="AJ262" i="12"/>
  <c r="D3678" i="13" s="1"/>
  <c r="AI2236" i="12"/>
  <c r="C1704" i="13" s="1"/>
  <c r="AJ2236" i="12"/>
  <c r="D1704" i="13" s="1"/>
  <c r="AI2287" i="12"/>
  <c r="C1653" i="13" s="1"/>
  <c r="AJ2287" i="12"/>
  <c r="D1653" i="13" s="1"/>
  <c r="AI2411" i="12"/>
  <c r="C1529" i="13" s="1"/>
  <c r="AJ2411" i="12"/>
  <c r="D1529" i="13" s="1"/>
  <c r="AJ540" i="12"/>
  <c r="D3400" i="13" s="1"/>
  <c r="AI540" i="12"/>
  <c r="C3400" i="13" s="1"/>
  <c r="AJ410" i="12"/>
  <c r="D3530" i="13" s="1"/>
  <c r="AI410" i="12"/>
  <c r="C3530" i="13" s="1"/>
  <c r="AJ535" i="12"/>
  <c r="D3405" i="13" s="1"/>
  <c r="AI535" i="12"/>
  <c r="C3405" i="13" s="1"/>
  <c r="AJ3376" i="12"/>
  <c r="D564" i="13" s="1"/>
  <c r="AI3376" i="12"/>
  <c r="C564" i="13" s="1"/>
  <c r="AI698" i="12"/>
  <c r="C3242" i="13" s="1"/>
  <c r="AJ698" i="12"/>
  <c r="D3242" i="13" s="1"/>
  <c r="AI1661" i="12"/>
  <c r="C2279" i="13" s="1"/>
  <c r="AJ1661" i="12"/>
  <c r="D2279" i="13" s="1"/>
  <c r="AI579" i="12"/>
  <c r="C3361" i="13" s="1"/>
  <c r="AJ579" i="12"/>
  <c r="D3361" i="13" s="1"/>
  <c r="AJ3295" i="12"/>
  <c r="D645" i="13" s="1"/>
  <c r="AI3295" i="12"/>
  <c r="C645" i="13" s="1"/>
  <c r="AI2113" i="12"/>
  <c r="C1827" i="13" s="1"/>
  <c r="AJ2113" i="12"/>
  <c r="D1827" i="13" s="1"/>
  <c r="AJ2410" i="12"/>
  <c r="D1530" i="13" s="1"/>
  <c r="AI2410" i="12"/>
  <c r="C1530" i="13" s="1"/>
  <c r="AJ249" i="12"/>
  <c r="D3691" i="13" s="1"/>
  <c r="AI249" i="12"/>
  <c r="C3691" i="13" s="1"/>
  <c r="AJ745" i="12"/>
  <c r="D3195" i="13" s="1"/>
  <c r="AI745" i="12"/>
  <c r="C3195" i="13" s="1"/>
  <c r="AI1627" i="12"/>
  <c r="C2313" i="13" s="1"/>
  <c r="AJ1627" i="12"/>
  <c r="D2313" i="13" s="1"/>
  <c r="AI2563" i="12"/>
  <c r="C1377" i="13" s="1"/>
  <c r="AI206" i="12"/>
  <c r="C3734" i="13" s="1"/>
  <c r="AJ206" i="12"/>
  <c r="D3734" i="13" s="1"/>
  <c r="AJ2973" i="12"/>
  <c r="D967" i="13" s="1"/>
  <c r="AI2973" i="12"/>
  <c r="C967" i="13" s="1"/>
  <c r="AH1370" i="12"/>
  <c r="AH2189" i="12"/>
  <c r="AH270" i="12"/>
  <c r="AH2194" i="12"/>
  <c r="AH1148" i="12"/>
  <c r="AH3271" i="12"/>
  <c r="AH1104" i="12"/>
  <c r="AH3851" i="12"/>
  <c r="AH183" i="12"/>
  <c r="AH2934" i="12"/>
  <c r="AH209" i="12"/>
  <c r="AH550" i="12"/>
  <c r="AH1725" i="12"/>
  <c r="AH3600" i="12"/>
  <c r="AH232" i="12"/>
  <c r="AH783" i="12"/>
  <c r="AH1854" i="12"/>
  <c r="AH778" i="12"/>
  <c r="AH561" i="12"/>
  <c r="AH3893" i="12"/>
  <c r="AH173" i="12"/>
  <c r="AH935" i="12"/>
  <c r="AH3651" i="12"/>
  <c r="AH154" i="12"/>
  <c r="AH1619" i="12"/>
  <c r="AH1828" i="12"/>
  <c r="AH1103" i="12"/>
  <c r="AI2757" i="12"/>
  <c r="C1183" i="13" s="1"/>
  <c r="AJ2757" i="12"/>
  <c r="D1183" i="13" s="1"/>
  <c r="AE3239" i="12"/>
  <c r="AG3239" i="12"/>
  <c r="AJ2682" i="12"/>
  <c r="D1258" i="13" s="1"/>
  <c r="AI2682" i="12"/>
  <c r="C1258" i="13" s="1"/>
  <c r="AI2174" i="12"/>
  <c r="C1766" i="13" s="1"/>
  <c r="AJ2174" i="12"/>
  <c r="D1766" i="13" s="1"/>
  <c r="AJ1980" i="12"/>
  <c r="D1960" i="13" s="1"/>
  <c r="AI1980" i="12"/>
  <c r="C1960" i="13" s="1"/>
  <c r="AE3908" i="12"/>
  <c r="AG3908" i="12"/>
  <c r="AJ1331" i="12"/>
  <c r="D2609" i="13" s="1"/>
  <c r="AI1331" i="12"/>
  <c r="C2609" i="13" s="1"/>
  <c r="AJ1356" i="12"/>
  <c r="D2584" i="13" s="1"/>
  <c r="AI1356" i="12"/>
  <c r="C2584" i="13" s="1"/>
  <c r="AI1783" i="12"/>
  <c r="C2157" i="13" s="1"/>
  <c r="AJ1783" i="12"/>
  <c r="D2157" i="13" s="1"/>
  <c r="AI1972" i="12"/>
  <c r="C1968" i="13" s="1"/>
  <c r="AJ1972" i="12"/>
  <c r="D1968" i="13" s="1"/>
  <c r="AH2292" i="12"/>
  <c r="AH1539" i="12"/>
  <c r="AH1943" i="12"/>
  <c r="AH2647" i="12"/>
  <c r="AH2455" i="12"/>
  <c r="AH869" i="12"/>
  <c r="AH2608" i="12"/>
  <c r="AH648" i="12"/>
  <c r="AH3324" i="12"/>
  <c r="AH925" i="12"/>
  <c r="AH1409" i="12"/>
  <c r="AH516" i="12"/>
  <c r="AH3218" i="12"/>
  <c r="AH1541" i="12"/>
  <c r="AH2667" i="12"/>
  <c r="AH336" i="12"/>
  <c r="AH2359" i="12"/>
  <c r="AH2376" i="12"/>
  <c r="AH1345" i="12"/>
  <c r="AH2580" i="12"/>
  <c r="AH1589" i="12"/>
  <c r="AH2940" i="12"/>
  <c r="AH1034" i="12"/>
  <c r="AH450" i="12"/>
  <c r="AH1476" i="12"/>
  <c r="AH2162" i="12"/>
  <c r="AH1862" i="12"/>
  <c r="AH1050" i="12"/>
  <c r="AH2751" i="12"/>
  <c r="AH3668" i="12"/>
  <c r="AH967" i="12"/>
  <c r="AH3328" i="12"/>
  <c r="AH259" i="12"/>
  <c r="AH1179" i="12"/>
  <c r="AH1252" i="12"/>
  <c r="AH3362" i="12"/>
  <c r="AH2646" i="12"/>
  <c r="AH1846" i="12"/>
  <c r="AH3916" i="12"/>
  <c r="AH1829" i="12"/>
  <c r="AH2713" i="12"/>
  <c r="AH669" i="12"/>
  <c r="AH1398" i="12"/>
  <c r="AH2463" i="12"/>
  <c r="AH2939" i="12"/>
  <c r="AH2074" i="12"/>
  <c r="AH3095" i="12"/>
  <c r="AH1966" i="12"/>
  <c r="AH3392" i="12"/>
  <c r="AH165" i="12"/>
  <c r="AH1011" i="12"/>
  <c r="AH2269" i="12"/>
  <c r="AH807" i="12"/>
  <c r="AH1496" i="12"/>
  <c r="AH908" i="12"/>
  <c r="AH3721" i="12"/>
  <c r="AH3606" i="12"/>
  <c r="AH1876" i="12"/>
  <c r="AH439" i="12"/>
  <c r="AH421" i="12"/>
  <c r="AH1721" i="12"/>
  <c r="AH2250" i="12"/>
  <c r="AH171" i="12"/>
  <c r="AH1869" i="12"/>
  <c r="AH862" i="12"/>
  <c r="AH1681" i="12"/>
  <c r="AH957" i="12"/>
  <c r="AH539" i="12"/>
  <c r="AH2546" i="12"/>
  <c r="AH886" i="12"/>
  <c r="AH858" i="12"/>
  <c r="AH425" i="12"/>
  <c r="AH2310" i="12"/>
  <c r="AH2624" i="12"/>
  <c r="AH2741" i="12"/>
  <c r="AH1064" i="12"/>
  <c r="AH1592" i="12"/>
  <c r="AH2270" i="12"/>
  <c r="AH1354" i="12"/>
  <c r="AH432" i="12"/>
  <c r="AH1377" i="12"/>
  <c r="AH140" i="12"/>
  <c r="AH2018" i="12"/>
  <c r="AH218" i="12"/>
  <c r="AH2669" i="12"/>
  <c r="AH162" i="12"/>
  <c r="AH1600" i="12"/>
  <c r="AH3576" i="12"/>
  <c r="AH3092" i="12"/>
  <c r="AH3006" i="12"/>
  <c r="AH1469" i="12"/>
  <c r="AH1743" i="12"/>
  <c r="AH413" i="12"/>
  <c r="AH3182" i="12"/>
  <c r="AH3800" i="12"/>
  <c r="AH2948" i="12"/>
  <c r="AH230" i="12"/>
  <c r="AH438" i="12"/>
  <c r="AH1599" i="12"/>
  <c r="AH1615" i="12"/>
  <c r="AH1251" i="12"/>
  <c r="AH1935" i="12"/>
  <c r="AH196" i="12"/>
  <c r="AH1760" i="12"/>
  <c r="AH3289" i="12"/>
  <c r="AH2399" i="12"/>
  <c r="AH3662" i="12"/>
  <c r="AH3212" i="12"/>
  <c r="AH3699" i="12"/>
  <c r="AH1621" i="12"/>
  <c r="AH2312" i="12"/>
  <c r="AH1060" i="12"/>
  <c r="AH1270" i="12"/>
  <c r="AH962" i="12"/>
  <c r="AH808" i="12"/>
  <c r="AH3594" i="12"/>
  <c r="AH3517" i="12"/>
  <c r="AH3004" i="12"/>
  <c r="AH2535" i="12"/>
  <c r="AH1038" i="12"/>
  <c r="AH137" i="12"/>
  <c r="AH3243" i="12"/>
  <c r="AH1794" i="12"/>
  <c r="AH1543" i="12"/>
  <c r="AH1523" i="12"/>
  <c r="AH3433" i="12"/>
  <c r="AH2545" i="12"/>
  <c r="AH1933" i="12"/>
  <c r="AH1401" i="12"/>
  <c r="AH1258" i="12"/>
  <c r="AH1088" i="12"/>
  <c r="AH435" i="12"/>
  <c r="AH1654" i="12"/>
  <c r="AH756" i="12"/>
  <c r="AH3272" i="12"/>
  <c r="AH466" i="12"/>
  <c r="AH1371" i="12"/>
  <c r="AH2970" i="12"/>
  <c r="AH2982" i="12"/>
  <c r="AH1707" i="12"/>
  <c r="AH888" i="12"/>
  <c r="AH3191" i="12"/>
  <c r="AH221" i="12"/>
  <c r="AH2971" i="12"/>
  <c r="AH596" i="12"/>
  <c r="AH719" i="12"/>
  <c r="AH2777" i="12"/>
  <c r="AH3426" i="12"/>
  <c r="AH593" i="12"/>
  <c r="AH2675" i="12"/>
  <c r="AH381" i="12"/>
  <c r="AH1704" i="12"/>
  <c r="AH2808" i="12"/>
  <c r="AH2782" i="12"/>
  <c r="AH1485" i="12"/>
  <c r="AH2266" i="12"/>
  <c r="AH1071" i="12"/>
  <c r="AH720" i="12"/>
  <c r="AH1460" i="12"/>
  <c r="AH1538" i="12"/>
  <c r="AH2708" i="12"/>
  <c r="AJ2577" i="12"/>
  <c r="D1363" i="13" s="1"/>
  <c r="AI2577" i="12"/>
  <c r="C1363" i="13" s="1"/>
  <c r="AI1608" i="12"/>
  <c r="C2332" i="13" s="1"/>
  <c r="AJ1608" i="12"/>
  <c r="D2332" i="13" s="1"/>
  <c r="AI2932" i="12"/>
  <c r="C1008" i="13" s="1"/>
  <c r="AJ2932" i="12"/>
  <c r="D1008" i="13" s="1"/>
  <c r="AI3294" i="12"/>
  <c r="C646" i="13" s="1"/>
  <c r="AJ3294" i="12"/>
  <c r="D646" i="13" s="1"/>
  <c r="AJ3625" i="12"/>
  <c r="D315" i="13" s="1"/>
  <c r="AI1396" i="12"/>
  <c r="C2544" i="13" s="1"/>
  <c r="AJ1396" i="12"/>
  <c r="D2544" i="13" s="1"/>
  <c r="AI1849" i="12"/>
  <c r="C2091" i="13" s="1"/>
  <c r="AJ1849" i="12"/>
  <c r="D2091" i="13" s="1"/>
  <c r="AI1287" i="12"/>
  <c r="C2653" i="13" s="1"/>
  <c r="AJ1287" i="12"/>
  <c r="D2653" i="13" s="1"/>
  <c r="AI1864" i="12"/>
  <c r="C2076" i="13" s="1"/>
  <c r="AJ1864" i="12"/>
  <c r="D2076" i="13" s="1"/>
  <c r="AJ2477" i="12"/>
  <c r="D1463" i="13" s="1"/>
  <c r="AI2477" i="12"/>
  <c r="C1463" i="13" s="1"/>
  <c r="AI606" i="12"/>
  <c r="C3334" i="13" s="1"/>
  <c r="AJ606" i="12"/>
  <c r="D3334" i="13" s="1"/>
  <c r="AJ3610" i="12"/>
  <c r="D330" i="13" s="1"/>
  <c r="AI3610" i="12"/>
  <c r="C330" i="13" s="1"/>
  <c r="AI1012" i="12"/>
  <c r="C2928" i="13" s="1"/>
  <c r="AJ1012" i="12"/>
  <c r="D2928" i="13" s="1"/>
  <c r="AJ944" i="12"/>
  <c r="D2996" i="13" s="1"/>
  <c r="AE3084" i="12"/>
  <c r="AG3084" i="12"/>
  <c r="AI2232" i="12"/>
  <c r="C1708" i="13" s="1"/>
  <c r="AI1010" i="12"/>
  <c r="C2930" i="13" s="1"/>
  <c r="AJ1010" i="12"/>
  <c r="D2930" i="13" s="1"/>
  <c r="AG2395" i="12"/>
  <c r="AE2395" i="12"/>
  <c r="AI2049" i="12"/>
  <c r="C1891" i="13" s="1"/>
  <c r="AJ2049" i="12"/>
  <c r="D1891" i="13" s="1"/>
  <c r="AI2748" i="12"/>
  <c r="C1192" i="13" s="1"/>
  <c r="AJ2748" i="12"/>
  <c r="D1192" i="13" s="1"/>
  <c r="AJ251" i="12"/>
  <c r="D3689" i="13" s="1"/>
  <c r="AI251" i="12"/>
  <c r="C3689" i="13" s="1"/>
  <c r="AE2459" i="12"/>
  <c r="AG2459" i="12"/>
  <c r="AI3106" i="12"/>
  <c r="C834" i="13" s="1"/>
  <c r="AJ3106" i="12"/>
  <c r="D834" i="13" s="1"/>
  <c r="AJ1658" i="12"/>
  <c r="D2282" i="13" s="1"/>
  <c r="AI1658" i="12"/>
  <c r="C2282" i="13" s="1"/>
  <c r="AG3402" i="12"/>
  <c r="AE3402" i="12"/>
  <c r="AE3405" i="12"/>
  <c r="AG3405" i="12"/>
  <c r="AG3588" i="12"/>
  <c r="AE3588" i="12"/>
  <c r="AJ2735" i="12"/>
  <c r="D1205" i="13" s="1"/>
  <c r="AI2735" i="12"/>
  <c r="C1205" i="13" s="1"/>
  <c r="AJ2821" i="12"/>
  <c r="D1119" i="13" s="1"/>
  <c r="AI2821" i="12"/>
  <c r="C1119" i="13" s="1"/>
  <c r="AI1230" i="12"/>
  <c r="C2710" i="13" s="1"/>
  <c r="AJ1230" i="12"/>
  <c r="D2710" i="13" s="1"/>
  <c r="AE2776" i="12"/>
  <c r="AG2776" i="12"/>
  <c r="AJ441" i="12"/>
  <c r="D3499" i="13" s="1"/>
  <c r="AI441" i="12"/>
  <c r="C3499" i="13" s="1"/>
  <c r="AI1437" i="12"/>
  <c r="C2503" i="13" s="1"/>
  <c r="AJ1437" i="12"/>
  <c r="D2503" i="13" s="1"/>
  <c r="AG3066" i="12"/>
  <c r="AE3066" i="12"/>
  <c r="AE3644" i="12"/>
  <c r="AG3644" i="12"/>
  <c r="AE3867" i="12"/>
  <c r="AG3867" i="12"/>
  <c r="AE3412" i="12"/>
  <c r="AG3412" i="12"/>
  <c r="AG3645" i="12"/>
  <c r="AE3645" i="12"/>
  <c r="AG2226" i="12"/>
  <c r="AE2226" i="12"/>
  <c r="AI2554" i="12"/>
  <c r="C1386" i="13" s="1"/>
  <c r="AJ2554" i="12"/>
  <c r="D1386" i="13" s="1"/>
  <c r="AJ512" i="12"/>
  <c r="D3428" i="13" s="1"/>
  <c r="AI512" i="12"/>
  <c r="C3428" i="13" s="1"/>
  <c r="AI1220" i="12"/>
  <c r="C2720" i="13" s="1"/>
  <c r="AJ1220" i="12"/>
  <c r="D2720" i="13" s="1"/>
  <c r="AI2990" i="12"/>
  <c r="C950" i="13" s="1"/>
  <c r="AJ2990" i="12"/>
  <c r="D950" i="13" s="1"/>
  <c r="AI1677" i="12"/>
  <c r="C2263" i="13" s="1"/>
  <c r="AJ1677" i="12"/>
  <c r="D2263" i="13" s="1"/>
  <c r="AI3169" i="12"/>
  <c r="C771" i="13" s="1"/>
  <c r="AJ3169" i="12"/>
  <c r="D771" i="13" s="1"/>
  <c r="AI1313" i="12"/>
  <c r="C2627" i="13" s="1"/>
  <c r="AJ1313" i="12"/>
  <c r="D2627" i="13" s="1"/>
  <c r="AE3268" i="12"/>
  <c r="AG3268" i="12"/>
  <c r="AE3333" i="12"/>
  <c r="AG3333" i="12"/>
  <c r="AI2742" i="12"/>
  <c r="C1198" i="13" s="1"/>
  <c r="AJ2742" i="12"/>
  <c r="D1198" i="13" s="1"/>
  <c r="AI625" i="12"/>
  <c r="C3315" i="13" s="1"/>
  <c r="AJ625" i="12"/>
  <c r="D3315" i="13" s="1"/>
  <c r="AI3231" i="12"/>
  <c r="C709" i="13" s="1"/>
  <c r="AJ3231" i="12"/>
  <c r="D709" i="13" s="1"/>
  <c r="AE3793" i="12"/>
  <c r="AG3793" i="12"/>
  <c r="AG3408" i="12"/>
  <c r="AE3408" i="12"/>
  <c r="AI2450" i="12"/>
  <c r="C1490" i="13" s="1"/>
  <c r="AJ2450" i="12"/>
  <c r="D1490" i="13" s="1"/>
  <c r="AJ960" i="12"/>
  <c r="D2980" i="13" s="1"/>
  <c r="AI960" i="12"/>
  <c r="C2980" i="13" s="1"/>
  <c r="AG3190" i="12"/>
  <c r="AE3190" i="12"/>
  <c r="AI670" i="12"/>
  <c r="C3270" i="13" s="1"/>
  <c r="AJ670" i="12"/>
  <c r="D3270" i="13" s="1"/>
  <c r="AE3027" i="12"/>
  <c r="AG3027" i="12"/>
  <c r="AJ467" i="12"/>
  <c r="D3473" i="13" s="1"/>
  <c r="AI467" i="12"/>
  <c r="C3473" i="13" s="1"/>
  <c r="AG3157" i="12"/>
  <c r="AE3157" i="12"/>
  <c r="AE3906" i="12"/>
  <c r="AG3906" i="12"/>
  <c r="AG3139" i="12"/>
  <c r="AE3139" i="12"/>
  <c r="AI1555" i="12"/>
  <c r="C2385" i="13" s="1"/>
  <c r="AJ1555" i="12"/>
  <c r="D2385" i="13" s="1"/>
  <c r="AE3049" i="12"/>
  <c r="AG3049" i="12"/>
  <c r="AI743" i="12"/>
  <c r="C3197" i="13" s="1"/>
  <c r="AJ743" i="12"/>
  <c r="D3197" i="13" s="1"/>
  <c r="AJ3727" i="12"/>
  <c r="D213" i="13" s="1"/>
  <c r="AI3727" i="12"/>
  <c r="C213" i="13" s="1"/>
  <c r="AI1238" i="12"/>
  <c r="C2702" i="13" s="1"/>
  <c r="AJ1238" i="12"/>
  <c r="D2702" i="13" s="1"/>
  <c r="AI1273" i="12"/>
  <c r="C2667" i="13" s="1"/>
  <c r="AJ1273" i="12"/>
  <c r="D2667" i="13" s="1"/>
  <c r="AJ1391" i="12"/>
  <c r="D2549" i="13" s="1"/>
  <c r="AI1391" i="12"/>
  <c r="C2549" i="13" s="1"/>
  <c r="AI2773" i="12"/>
  <c r="C1167" i="13" s="1"/>
  <c r="AJ2773" i="12"/>
  <c r="D1167" i="13" s="1"/>
  <c r="AJ1572" i="12"/>
  <c r="D2368" i="13" s="1"/>
  <c r="AI1572" i="12"/>
  <c r="C2368" i="13" s="1"/>
  <c r="AI566" i="12"/>
  <c r="C3374" i="13" s="1"/>
  <c r="AJ566" i="12"/>
  <c r="D3374" i="13" s="1"/>
  <c r="AJ1765" i="12"/>
  <c r="D2175" i="13" s="1"/>
  <c r="AI1765" i="12"/>
  <c r="C2175" i="13" s="1"/>
  <c r="AG2505" i="12"/>
  <c r="AE2505" i="12"/>
  <c r="AJ1820" i="12"/>
  <c r="D2120" i="13" s="1"/>
  <c r="AI1820" i="12"/>
  <c r="C2120" i="13" s="1"/>
  <c r="AG2274" i="12"/>
  <c r="AE2274" i="12"/>
  <c r="AJ1141" i="12"/>
  <c r="D2799" i="13" s="1"/>
  <c r="AI1141" i="12"/>
  <c r="C2799" i="13" s="1"/>
  <c r="AJ1790" i="12"/>
  <c r="D2150" i="13" s="1"/>
  <c r="AI1790" i="12"/>
  <c r="C2150" i="13" s="1"/>
  <c r="AI2788" i="12"/>
  <c r="C1152" i="13" s="1"/>
  <c r="AJ2788" i="12"/>
  <c r="D1152" i="13" s="1"/>
  <c r="AJ1134" i="12"/>
  <c r="D2806" i="13" s="1"/>
  <c r="AI1134" i="12"/>
  <c r="C2806" i="13" s="1"/>
  <c r="AI339" i="12"/>
  <c r="C3601" i="13" s="1"/>
  <c r="AJ339" i="12"/>
  <c r="D3601" i="13" s="1"/>
  <c r="AI2225" i="12"/>
  <c r="C1715" i="13" s="1"/>
  <c r="AJ2225" i="12"/>
  <c r="D1715" i="13" s="1"/>
  <c r="AE3617" i="12"/>
  <c r="AG3617" i="12"/>
  <c r="AJ1098" i="12"/>
  <c r="D2842" i="13" s="1"/>
  <c r="AI1098" i="12"/>
  <c r="C2842" i="13" s="1"/>
  <c r="AE3868" i="12"/>
  <c r="AG3868" i="12"/>
  <c r="AI1951" i="12"/>
  <c r="C1989" i="13" s="1"/>
  <c r="AJ1951" i="12"/>
  <c r="D1989" i="13" s="1"/>
  <c r="AE3603" i="12"/>
  <c r="AG3603" i="12"/>
  <c r="AI3618" i="12"/>
  <c r="C322" i="13" s="1"/>
  <c r="AJ3618" i="12"/>
  <c r="D322" i="13" s="1"/>
  <c r="AG3780" i="12"/>
  <c r="AE3780" i="12"/>
  <c r="AJ1061" i="12"/>
  <c r="D2879" i="13" s="1"/>
  <c r="AG3899" i="12"/>
  <c r="AE3899" i="12"/>
  <c r="AG3839" i="12"/>
  <c r="AE3839" i="12"/>
  <c r="AG3692" i="12"/>
  <c r="AE3692" i="12"/>
  <c r="AE3771" i="12"/>
  <c r="AG3771" i="12"/>
  <c r="AI785" i="12"/>
  <c r="C3155" i="13" s="1"/>
  <c r="AJ785" i="12"/>
  <c r="D3155" i="13" s="1"/>
  <c r="AJ3132" i="12"/>
  <c r="D808" i="13" s="1"/>
  <c r="AI3132" i="12"/>
  <c r="C808" i="13" s="1"/>
  <c r="AJ897" i="12"/>
  <c r="D3043" i="13" s="1"/>
  <c r="AI897" i="12"/>
  <c r="C3043" i="13" s="1"/>
  <c r="AI806" i="12"/>
  <c r="C3134" i="13" s="1"/>
  <c r="AJ806" i="12"/>
  <c r="D3134" i="13" s="1"/>
  <c r="AJ2290" i="12"/>
  <c r="D1650" i="13" s="1"/>
  <c r="AI2290" i="12"/>
  <c r="C1650" i="13" s="1"/>
  <c r="AI1162" i="12"/>
  <c r="C2778" i="13" s="1"/>
  <c r="AJ1162" i="12"/>
  <c r="D2778" i="13" s="1"/>
  <c r="AE3546" i="12"/>
  <c r="AG3546" i="12"/>
  <c r="AI1781" i="12"/>
  <c r="C2159" i="13" s="1"/>
  <c r="AJ1781" i="12"/>
  <c r="D2159" i="13" s="1"/>
  <c r="AI3384" i="12"/>
  <c r="C556" i="13" s="1"/>
  <c r="AJ3384" i="12"/>
  <c r="D556" i="13" s="1"/>
  <c r="AI1363" i="12"/>
  <c r="C2577" i="13" s="1"/>
  <c r="AJ1363" i="12"/>
  <c r="D2577" i="13" s="1"/>
  <c r="AJ486" i="12"/>
  <c r="D3454" i="13" s="1"/>
  <c r="AI486" i="12"/>
  <c r="C3454" i="13" s="1"/>
  <c r="AI2213" i="12"/>
  <c r="C1727" i="13" s="1"/>
  <c r="AJ2213" i="12"/>
  <c r="D1727" i="13" s="1"/>
  <c r="AG3236" i="12"/>
  <c r="AE3236" i="12"/>
  <c r="AJ1556" i="12"/>
  <c r="D2384" i="13" s="1"/>
  <c r="AI1556" i="12"/>
  <c r="C2384" i="13" s="1"/>
  <c r="AE3344" i="12"/>
  <c r="AG3344" i="12"/>
  <c r="AJ2070" i="12"/>
  <c r="D1870" i="13" s="1"/>
  <c r="AI2070" i="12"/>
  <c r="C1870" i="13" s="1"/>
  <c r="AE3923" i="12"/>
  <c r="AG3923" i="12"/>
  <c r="AI401" i="12"/>
  <c r="C3539" i="13" s="1"/>
  <c r="AJ401" i="12"/>
  <c r="D3539" i="13" s="1"/>
  <c r="AE3137" i="12"/>
  <c r="AG3137" i="12"/>
  <c r="AI2094" i="12"/>
  <c r="C1846" i="13" s="1"/>
  <c r="AJ2094" i="12"/>
  <c r="D1846" i="13" s="1"/>
  <c r="AJ668" i="12"/>
  <c r="D3272" i="13" s="1"/>
  <c r="AI668" i="12"/>
  <c r="C3272" i="13" s="1"/>
  <c r="AI2829" i="12"/>
  <c r="C1111" i="13" s="1"/>
  <c r="AJ2829" i="12"/>
  <c r="D1111" i="13" s="1"/>
  <c r="AE3746" i="12"/>
  <c r="AG3746" i="12"/>
  <c r="AJ803" i="12"/>
  <c r="D3137" i="13" s="1"/>
  <c r="AI803" i="12"/>
  <c r="C3137" i="13" s="1"/>
  <c r="AE2891" i="12"/>
  <c r="AG2891" i="12"/>
  <c r="AI2881" i="12"/>
  <c r="C1059" i="13" s="1"/>
  <c r="AJ2881" i="12"/>
  <c r="D1059" i="13" s="1"/>
  <c r="AI585" i="12"/>
  <c r="C3355" i="13" s="1"/>
  <c r="AJ585" i="12"/>
  <c r="D3355" i="13" s="1"/>
  <c r="AJ868" i="12"/>
  <c r="D3072" i="13" s="1"/>
  <c r="AI868" i="12"/>
  <c r="C3072" i="13" s="1"/>
  <c r="AJ3170" i="12"/>
  <c r="D770" i="13" s="1"/>
  <c r="AI3170" i="12"/>
  <c r="C770" i="13" s="1"/>
  <c r="AJ286" i="12"/>
  <c r="D3654" i="13" s="1"/>
  <c r="AI286" i="12"/>
  <c r="C3654" i="13" s="1"/>
  <c r="AG3920" i="12"/>
  <c r="AE3920" i="12"/>
  <c r="AJ1534" i="12"/>
  <c r="D2406" i="13" s="1"/>
  <c r="AI1534" i="12"/>
  <c r="C2406" i="13" s="1"/>
  <c r="AJ3637" i="12"/>
  <c r="D303" i="13" s="1"/>
  <c r="AI3637" i="12"/>
  <c r="C303" i="13" s="1"/>
  <c r="AJ1673" i="12"/>
  <c r="D2267" i="13" s="1"/>
  <c r="AI1673" i="12"/>
  <c r="C2267" i="13" s="1"/>
  <c r="AI324" i="12"/>
  <c r="C3616" i="13" s="1"/>
  <c r="AJ324" i="12"/>
  <c r="D3616" i="13" s="1"/>
  <c r="AE3506" i="12"/>
  <c r="AG3506" i="12"/>
  <c r="AJ214" i="12"/>
  <c r="D3726" i="13" s="1"/>
  <c r="AI214" i="12"/>
  <c r="C3726" i="13" s="1"/>
  <c r="AG3221" i="12"/>
  <c r="AE3221" i="12"/>
  <c r="AI1344" i="12"/>
  <c r="C2596" i="13" s="1"/>
  <c r="AJ1344" i="12"/>
  <c r="D2596" i="13" s="1"/>
  <c r="AI2251" i="12"/>
  <c r="C1689" i="13" s="1"/>
  <c r="AJ2251" i="12"/>
  <c r="D1689" i="13" s="1"/>
  <c r="AG3592" i="12"/>
  <c r="AE3592" i="12"/>
  <c r="AE2894" i="12"/>
  <c r="AG2894" i="12"/>
  <c r="AJ1355" i="12"/>
  <c r="D2585" i="13" s="1"/>
  <c r="AI1355" i="12"/>
  <c r="C2585" i="13" s="1"/>
  <c r="AG3665" i="12"/>
  <c r="AE3665" i="12"/>
  <c r="AJ2319" i="12"/>
  <c r="D1621" i="13" s="1"/>
  <c r="AI2319" i="12"/>
  <c r="C1621" i="13" s="1"/>
  <c r="AI768" i="12"/>
  <c r="C3172" i="13" s="1"/>
  <c r="AJ768" i="12"/>
  <c r="D3172" i="13" s="1"/>
  <c r="AI2556" i="12"/>
  <c r="C1384" i="13" s="1"/>
  <c r="AG2453" i="12"/>
  <c r="AE2453" i="12"/>
  <c r="AI740" i="12"/>
  <c r="C3200" i="13" s="1"/>
  <c r="AJ740" i="12"/>
  <c r="D3200" i="13" s="1"/>
  <c r="AI3418" i="12"/>
  <c r="C522" i="13" s="1"/>
  <c r="AJ3418" i="12"/>
  <c r="D522" i="13" s="1"/>
  <c r="AI1423" i="12"/>
  <c r="C2517" i="13" s="1"/>
  <c r="AJ1423" i="12"/>
  <c r="D2517" i="13" s="1"/>
  <c r="AJ3053" i="12"/>
  <c r="D887" i="13" s="1"/>
  <c r="AI530" i="12"/>
  <c r="C3410" i="13" s="1"/>
  <c r="AJ530" i="12"/>
  <c r="D3410" i="13" s="1"/>
  <c r="AI2204" i="12"/>
  <c r="C1736" i="13" s="1"/>
  <c r="AJ2204" i="12"/>
  <c r="D1736" i="13" s="1"/>
  <c r="AI1694" i="12"/>
  <c r="C2246" i="13" s="1"/>
  <c r="AJ1694" i="12"/>
  <c r="D2246" i="13" s="1"/>
  <c r="AI1614" i="12"/>
  <c r="C2326" i="13" s="1"/>
  <c r="AJ1614" i="12"/>
  <c r="D2326" i="13" s="1"/>
  <c r="AI3413" i="12"/>
  <c r="C527" i="13" s="1"/>
  <c r="AJ3413" i="12"/>
  <c r="D527" i="13" s="1"/>
  <c r="AE2916" i="12"/>
  <c r="AG2916" i="12"/>
  <c r="AJ1531" i="12"/>
  <c r="D2409" i="13" s="1"/>
  <c r="AI1531" i="12"/>
  <c r="C2409" i="13" s="1"/>
  <c r="AI1047" i="12"/>
  <c r="C2893" i="13" s="1"/>
  <c r="AJ1047" i="12"/>
  <c r="D2893" i="13" s="1"/>
  <c r="AG3220" i="12"/>
  <c r="AE3220" i="12"/>
  <c r="AI1435" i="12"/>
  <c r="C2505" i="13" s="1"/>
  <c r="AJ1435" i="12"/>
  <c r="D2505" i="13" s="1"/>
  <c r="AI1419" i="12"/>
  <c r="C2521" i="13" s="1"/>
  <c r="AJ1419" i="12"/>
  <c r="D2521" i="13" s="1"/>
  <c r="AI163" i="12"/>
  <c r="C3777" i="13" s="1"/>
  <c r="AJ163" i="12"/>
  <c r="D3777" i="13" s="1"/>
  <c r="AJ428" i="12"/>
  <c r="D3512" i="13" s="1"/>
  <c r="AI428" i="12"/>
  <c r="C3512" i="13" s="1"/>
  <c r="AJ1376" i="12"/>
  <c r="D2564" i="13" s="1"/>
  <c r="AI1376" i="12"/>
  <c r="C2564" i="13" s="1"/>
  <c r="AI722" i="12"/>
  <c r="C3218" i="13" s="1"/>
  <c r="AJ722" i="12"/>
  <c r="D3218" i="13" s="1"/>
  <c r="AJ1308" i="12"/>
  <c r="D2632" i="13" s="1"/>
  <c r="AI1308" i="12"/>
  <c r="C2632" i="13" s="1"/>
  <c r="AJ1628" i="12"/>
  <c r="D2312" i="13" s="1"/>
  <c r="AI1628" i="12"/>
  <c r="C2312" i="13" s="1"/>
  <c r="AI3615" i="12"/>
  <c r="C325" i="13" s="1"/>
  <c r="AJ3615" i="12"/>
  <c r="D325" i="13" s="1"/>
  <c r="AJ905" i="12"/>
  <c r="D3035" i="13" s="1"/>
  <c r="AI905" i="12"/>
  <c r="C3035" i="13" s="1"/>
  <c r="AJ1320" i="12"/>
  <c r="D2620" i="13" s="1"/>
  <c r="AI1320" i="12"/>
  <c r="C2620" i="13" s="1"/>
  <c r="AJ1724" i="12"/>
  <c r="D2216" i="13" s="1"/>
  <c r="AI1724" i="12"/>
  <c r="C2216" i="13" s="1"/>
  <c r="AJ291" i="12"/>
  <c r="D3649" i="13" s="1"/>
  <c r="AI291" i="12"/>
  <c r="C3649" i="13" s="1"/>
  <c r="AJ3085" i="12"/>
  <c r="D855" i="13" s="1"/>
  <c r="AI3085" i="12"/>
  <c r="C855" i="13" s="1"/>
  <c r="AJ2030" i="12"/>
  <c r="D1910" i="13" s="1"/>
  <c r="AI2030" i="12"/>
  <c r="C1910" i="13" s="1"/>
  <c r="AJ976" i="12"/>
  <c r="D2964" i="13" s="1"/>
  <c r="AI976" i="12"/>
  <c r="C2964" i="13" s="1"/>
  <c r="AI3166" i="12"/>
  <c r="C774" i="13" s="1"/>
  <c r="AJ3166" i="12"/>
  <c r="D774" i="13" s="1"/>
  <c r="AJ3888" i="12"/>
  <c r="D52" i="13" s="1"/>
  <c r="AI3888" i="12"/>
  <c r="C52" i="13" s="1"/>
  <c r="AI2344" i="12"/>
  <c r="C1596" i="13" s="1"/>
  <c r="AJ2344" i="12"/>
  <c r="D1596" i="13" s="1"/>
  <c r="AJ288" i="12"/>
  <c r="D3652" i="13" s="1"/>
  <c r="AI288" i="12"/>
  <c r="C3652" i="13" s="1"/>
  <c r="AJ200" i="12"/>
  <c r="D3740" i="13" s="1"/>
  <c r="AI200" i="12"/>
  <c r="C3740" i="13" s="1"/>
  <c r="AJ433" i="12"/>
  <c r="D3507" i="13" s="1"/>
  <c r="AI433" i="12"/>
  <c r="C3507" i="13" s="1"/>
  <c r="AI344" i="12"/>
  <c r="C3596" i="13" s="1"/>
  <c r="AJ344" i="12"/>
  <c r="D3596" i="13" s="1"/>
  <c r="AJ1892" i="12"/>
  <c r="D2048" i="13" s="1"/>
  <c r="AI1892" i="12"/>
  <c r="C2048" i="13" s="1"/>
  <c r="AJ1851" i="12"/>
  <c r="D2089" i="13" s="1"/>
  <c r="AI1851" i="12"/>
  <c r="C2089" i="13" s="1"/>
  <c r="AJ1652" i="12"/>
  <c r="D2288" i="13" s="1"/>
  <c r="AI1652" i="12"/>
  <c r="C2288" i="13" s="1"/>
  <c r="AI352" i="12"/>
  <c r="C3588" i="13" s="1"/>
  <c r="AJ352" i="12"/>
  <c r="D3588" i="13" s="1"/>
  <c r="AJ1142" i="12"/>
  <c r="D2798" i="13" s="1"/>
  <c r="AI1142" i="12"/>
  <c r="C2798" i="13" s="1"/>
  <c r="AJ1709" i="12"/>
  <c r="D2231" i="13" s="1"/>
  <c r="AI1709" i="12"/>
  <c r="C2231" i="13" s="1"/>
  <c r="AI3083" i="12"/>
  <c r="C857" i="13" s="1"/>
  <c r="AJ3083" i="12"/>
  <c r="D857" i="13" s="1"/>
  <c r="AJ1181" i="12"/>
  <c r="D2759" i="13" s="1"/>
  <c r="AI1181" i="12"/>
  <c r="C2759" i="13" s="1"/>
  <c r="AJ996" i="12"/>
  <c r="D2944" i="13" s="1"/>
  <c r="AI996" i="12"/>
  <c r="C2944" i="13" s="1"/>
  <c r="AI934" i="12"/>
  <c r="C3006" i="13" s="1"/>
  <c r="AJ934" i="12"/>
  <c r="D3006" i="13" s="1"/>
  <c r="AJ1385" i="12"/>
  <c r="D2555" i="13" s="1"/>
  <c r="AI1385" i="12"/>
  <c r="C2555" i="13" s="1"/>
  <c r="AI2004" i="12"/>
  <c r="C1936" i="13" s="1"/>
  <c r="AJ2004" i="12"/>
  <c r="D1936" i="13" s="1"/>
  <c r="AJ3404" i="12"/>
  <c r="D536" i="13" s="1"/>
  <c r="AI3404" i="12"/>
  <c r="C536" i="13" s="1"/>
  <c r="AJ940" i="12"/>
  <c r="D3000" i="13" s="1"/>
  <c r="AI940" i="12"/>
  <c r="C3000" i="13" s="1"/>
  <c r="AJ306" i="12"/>
  <c r="D3634" i="13" s="1"/>
  <c r="AI306" i="12"/>
  <c r="C3634" i="13" s="1"/>
  <c r="AI2273" i="12"/>
  <c r="C1667" i="13" s="1"/>
  <c r="AJ2273" i="12"/>
  <c r="D1667" i="13" s="1"/>
  <c r="AI637" i="12"/>
  <c r="C3303" i="13" s="1"/>
  <c r="AJ637" i="12"/>
  <c r="D3303" i="13" s="1"/>
  <c r="AI3060" i="12"/>
  <c r="C880" i="13" s="1"/>
  <c r="AJ3060" i="12"/>
  <c r="D880" i="13" s="1"/>
  <c r="AJ956" i="12"/>
  <c r="D2984" i="13" s="1"/>
  <c r="AI956" i="12"/>
  <c r="C2984" i="13" s="1"/>
  <c r="AJ2795" i="12"/>
  <c r="D1145" i="13" s="1"/>
  <c r="AI2795" i="12"/>
  <c r="C1145" i="13" s="1"/>
  <c r="AI1256" i="12"/>
  <c r="C2684" i="13" s="1"/>
  <c r="AJ1256" i="12"/>
  <c r="D2684" i="13" s="1"/>
  <c r="AI1044" i="12"/>
  <c r="C2896" i="13" s="1"/>
  <c r="AJ1044" i="12"/>
  <c r="D2896" i="13" s="1"/>
  <c r="AJ2835" i="12"/>
  <c r="D1105" i="13" s="1"/>
  <c r="AI2835" i="12"/>
  <c r="C1105" i="13" s="1"/>
  <c r="AJ1408" i="12"/>
  <c r="D2532" i="13" s="1"/>
  <c r="AI1408" i="12"/>
  <c r="C2532" i="13" s="1"/>
  <c r="AI2947" i="12"/>
  <c r="C993" i="13" s="1"/>
  <c r="AJ2947" i="12"/>
  <c r="D993" i="13" s="1"/>
  <c r="AJ1910" i="12"/>
  <c r="D2030" i="13" s="1"/>
  <c r="AI1910" i="12"/>
  <c r="C2030" i="13" s="1"/>
  <c r="AI1603" i="12"/>
  <c r="C2337" i="13" s="1"/>
  <c r="AJ1603" i="12"/>
  <c r="D2337" i="13" s="1"/>
  <c r="AJ2842" i="12"/>
  <c r="D1098" i="13" s="1"/>
  <c r="AI2842" i="12"/>
  <c r="C1098" i="13" s="1"/>
  <c r="AJ1605" i="12"/>
  <c r="D2335" i="13" s="1"/>
  <c r="AI1605" i="12"/>
  <c r="C2335" i="13" s="1"/>
  <c r="AJ2008" i="12"/>
  <c r="D1932" i="13" s="1"/>
  <c r="AI2008" i="12"/>
  <c r="C1932" i="13" s="1"/>
  <c r="AI2398" i="12"/>
  <c r="C1542" i="13" s="1"/>
  <c r="AJ2398" i="12"/>
  <c r="D1542" i="13" s="1"/>
  <c r="AI1292" i="12"/>
  <c r="C2648" i="13" s="1"/>
  <c r="AJ1292" i="12"/>
  <c r="D2648" i="13" s="1"/>
  <c r="AI453" i="12"/>
  <c r="C3487" i="13" s="1"/>
  <c r="AJ453" i="12"/>
  <c r="D3487" i="13" s="1"/>
  <c r="AJ1319" i="12"/>
  <c r="D2621" i="13" s="1"/>
  <c r="AI1319" i="12"/>
  <c r="C2621" i="13" s="1"/>
  <c r="AJ928" i="12"/>
  <c r="D3012" i="13" s="1"/>
  <c r="AI928" i="12"/>
  <c r="C3012" i="13" s="1"/>
  <c r="AI1477" i="12"/>
  <c r="C2463" i="13" s="1"/>
  <c r="AJ1477" i="12"/>
  <c r="D2463" i="13" s="1"/>
  <c r="AJ1473" i="12"/>
  <c r="D2467" i="13" s="1"/>
  <c r="AI1473" i="12"/>
  <c r="C2467" i="13" s="1"/>
  <c r="AJ374" i="12"/>
  <c r="D3566" i="13" s="1"/>
  <c r="AI374" i="12"/>
  <c r="C3566" i="13" s="1"/>
  <c r="AJ717" i="12"/>
  <c r="D3223" i="13" s="1"/>
  <c r="AI717" i="12"/>
  <c r="C3223" i="13" s="1"/>
  <c r="AI1516" i="12"/>
  <c r="C2424" i="13" s="1"/>
  <c r="AJ1516" i="12"/>
  <c r="D2424" i="13" s="1"/>
  <c r="AJ3791" i="12"/>
  <c r="D149" i="13" s="1"/>
  <c r="AI3791" i="12"/>
  <c r="C149" i="13" s="1"/>
  <c r="AJ1418" i="12"/>
  <c r="D2522" i="13" s="1"/>
  <c r="AI1418" i="12"/>
  <c r="C2522" i="13" s="1"/>
  <c r="AJ2562" i="12"/>
  <c r="D1378" i="13" s="1"/>
  <c r="AI2562" i="12"/>
  <c r="C1378" i="13" s="1"/>
  <c r="AI1365" i="12"/>
  <c r="C2575" i="13" s="1"/>
  <c r="AJ1365" i="12"/>
  <c r="D2575" i="13" s="1"/>
  <c r="AJ1689" i="12"/>
  <c r="D2251" i="13" s="1"/>
  <c r="AI1689" i="12"/>
  <c r="C2251" i="13" s="1"/>
  <c r="AJ1772" i="12"/>
  <c r="D2168" i="13" s="1"/>
  <c r="AI1772" i="12"/>
  <c r="C2168" i="13" s="1"/>
  <c r="AJ2739" i="12"/>
  <c r="D1201" i="13" s="1"/>
  <c r="AI2739" i="12"/>
  <c r="C1201" i="13" s="1"/>
  <c r="AI1494" i="12"/>
  <c r="C2446" i="13" s="1"/>
  <c r="AJ1494" i="12"/>
  <c r="D2446" i="13" s="1"/>
  <c r="AI1500" i="12"/>
  <c r="C2440" i="13" s="1"/>
  <c r="AJ1500" i="12"/>
  <c r="D2440" i="13" s="1"/>
  <c r="AJ155" i="12"/>
  <c r="D3785" i="13" s="1"/>
  <c r="AI155" i="12"/>
  <c r="C3785" i="13" s="1"/>
  <c r="AI2655" i="12"/>
  <c r="C1285" i="13" s="1"/>
  <c r="AJ2655" i="12"/>
  <c r="D1285" i="13" s="1"/>
  <c r="AJ2738" i="12"/>
  <c r="D1202" i="13" s="1"/>
  <c r="AI2738" i="12"/>
  <c r="C1202" i="13" s="1"/>
  <c r="AI332" i="12"/>
  <c r="C3608" i="13" s="1"/>
  <c r="AJ332" i="12"/>
  <c r="D3608" i="13" s="1"/>
  <c r="AI1421" i="12"/>
  <c r="C2519" i="13" s="1"/>
  <c r="AJ1421" i="12"/>
  <c r="D2519" i="13" s="1"/>
  <c r="AJ427" i="12"/>
  <c r="D3513" i="13" s="1"/>
  <c r="AI427" i="12"/>
  <c r="C3513" i="13" s="1"/>
  <c r="AJ683" i="12"/>
  <c r="D3257" i="13" s="1"/>
  <c r="AI683" i="12"/>
  <c r="C3257" i="13" s="1"/>
  <c r="AJ1438" i="12"/>
  <c r="D2502" i="13" s="1"/>
  <c r="AI1438" i="12"/>
  <c r="C2502" i="13" s="1"/>
  <c r="AI383" i="12"/>
  <c r="C3557" i="13" s="1"/>
  <c r="AJ383" i="12"/>
  <c r="D3557" i="13" s="1"/>
  <c r="AI2637" i="12"/>
  <c r="C1303" i="13" s="1"/>
  <c r="AJ2637" i="12"/>
  <c r="D1303" i="13" s="1"/>
  <c r="AJ2332" i="12"/>
  <c r="D1608" i="13" s="1"/>
  <c r="AI2332" i="12"/>
  <c r="C1608" i="13" s="1"/>
  <c r="AI718" i="12"/>
  <c r="C3222" i="13" s="1"/>
  <c r="AJ718" i="12"/>
  <c r="D3222" i="13" s="1"/>
  <c r="AH1474" i="12"/>
  <c r="AH2811" i="12"/>
  <c r="AH217" i="12"/>
  <c r="AH3597" i="12"/>
  <c r="AH1785" i="12"/>
  <c r="AH2307" i="12"/>
  <c r="AH725" i="12"/>
  <c r="AH1198" i="12"/>
  <c r="AI134" i="12"/>
  <c r="C3806" i="13" s="1"/>
  <c r="AJ134" i="12"/>
  <c r="D3806" i="13" s="1"/>
  <c r="AJ3454" i="12"/>
  <c r="D486" i="13" s="1"/>
  <c r="AI3454" i="12"/>
  <c r="C486" i="13" s="1"/>
  <c r="AJ865" i="12"/>
  <c r="D3075" i="13" s="1"/>
  <c r="AI865" i="12"/>
  <c r="C3075" i="13" s="1"/>
  <c r="AJ846" i="12"/>
  <c r="D3094" i="13" s="1"/>
  <c r="AI846" i="12"/>
  <c r="C3094" i="13" s="1"/>
  <c r="AJ1298" i="12"/>
  <c r="D2642" i="13" s="1"/>
  <c r="AI1298" i="12"/>
  <c r="C2642" i="13" s="1"/>
  <c r="AG3910" i="12"/>
  <c r="AE3910" i="12"/>
  <c r="AE2986" i="12"/>
  <c r="AG2986" i="12"/>
  <c r="AJ1020" i="12"/>
  <c r="D2920" i="13" s="1"/>
  <c r="AI1020" i="12"/>
  <c r="C2920" i="13" s="1"/>
  <c r="AJ1173" i="12"/>
  <c r="D2767" i="13" s="1"/>
  <c r="AI1173" i="12"/>
  <c r="C2767" i="13" s="1"/>
  <c r="AE3527" i="12"/>
  <c r="AG3527" i="12"/>
  <c r="AG2901" i="12"/>
  <c r="AE2901" i="12"/>
  <c r="AE3570" i="12"/>
  <c r="AG3570" i="12"/>
  <c r="AI1327" i="12"/>
  <c r="C2613" i="13" s="1"/>
  <c r="AJ1327" i="12"/>
  <c r="D2613" i="13" s="1"/>
  <c r="AJ895" i="12"/>
  <c r="D3045" i="13" s="1"/>
  <c r="AI895" i="12"/>
  <c r="C3045" i="13" s="1"/>
  <c r="AI2588" i="12"/>
  <c r="C1352" i="13" s="1"/>
  <c r="AJ2588" i="12"/>
  <c r="D1352" i="13" s="1"/>
  <c r="AJ2498" i="12"/>
  <c r="D1442" i="13" s="1"/>
  <c r="AI2498" i="12"/>
  <c r="C1442" i="13" s="1"/>
  <c r="AI3450" i="12"/>
  <c r="C490" i="13" s="1"/>
  <c r="AJ3450" i="12"/>
  <c r="D490" i="13" s="1"/>
  <c r="AI1706" i="12"/>
  <c r="C2234" i="13" s="1"/>
  <c r="AJ1706" i="12"/>
  <c r="D2234" i="13" s="1"/>
  <c r="AG3257" i="12"/>
  <c r="AE3257" i="12"/>
  <c r="AG3530" i="12"/>
  <c r="AE3530" i="12"/>
  <c r="AH714" i="12"/>
  <c r="AH592" i="12"/>
  <c r="AH1859" i="12"/>
  <c r="AH1113" i="12"/>
  <c r="AH2272" i="12"/>
  <c r="AH1282" i="12"/>
  <c r="AH2566" i="12"/>
  <c r="AH1190" i="12"/>
  <c r="AH2564" i="12"/>
  <c r="AH543" i="12"/>
  <c r="AH2109" i="12"/>
  <c r="AH1211" i="12"/>
  <c r="AH1005" i="12"/>
  <c r="AH1965" i="12"/>
  <c r="AH314" i="12"/>
  <c r="AH2010" i="12"/>
  <c r="AH181" i="12"/>
  <c r="AH1952" i="12"/>
  <c r="AH2654" i="12"/>
  <c r="AH1515" i="12"/>
  <c r="AH2848" i="12"/>
  <c r="AH1491" i="12"/>
  <c r="AH1519" i="12"/>
  <c r="AH1264" i="12"/>
  <c r="AH2733" i="12"/>
  <c r="AH2640" i="12"/>
  <c r="AH1968" i="12"/>
  <c r="AH2264" i="12"/>
  <c r="AH1159" i="12"/>
  <c r="AH3664" i="12"/>
  <c r="AH3198" i="12"/>
  <c r="AH1359" i="12"/>
  <c r="AH1757" i="12"/>
  <c r="AH2774" i="12"/>
  <c r="AH1225" i="12"/>
  <c r="AH350" i="12"/>
  <c r="AH3329" i="12"/>
  <c r="AH403" i="12"/>
  <c r="AH1907" i="12"/>
  <c r="AH2076" i="12"/>
  <c r="AH2812" i="12"/>
  <c r="AH1180" i="12"/>
  <c r="AH3765" i="12"/>
  <c r="AH710" i="12"/>
  <c r="AH2747" i="12"/>
  <c r="AH2132" i="12"/>
  <c r="AH3712" i="12"/>
  <c r="AH1778" i="12"/>
  <c r="AH1416" i="12"/>
  <c r="AH2428" i="12"/>
  <c r="AH2294" i="12"/>
  <c r="AH1525" i="12"/>
  <c r="AH1727" i="12"/>
  <c r="AH705" i="12"/>
  <c r="AH2434" i="12"/>
  <c r="AH641" i="12"/>
  <c r="AH308" i="12"/>
  <c r="AH627" i="12"/>
  <c r="AH1649" i="12"/>
  <c r="AH737" i="12"/>
  <c r="AH2246" i="12"/>
  <c r="AH955" i="12"/>
  <c r="AH2676" i="12"/>
  <c r="AH2112" i="12"/>
  <c r="AH1895" i="12"/>
  <c r="AH794" i="12"/>
  <c r="AH2786" i="12"/>
  <c r="AH1000" i="12"/>
  <c r="AH2519" i="12"/>
  <c r="AH237" i="12"/>
  <c r="AH2879" i="12"/>
  <c r="AH2872" i="12"/>
  <c r="AH2688" i="12"/>
  <c r="AH963" i="12"/>
  <c r="AH1632" i="12"/>
  <c r="AH3747" i="12"/>
  <c r="AH1425" i="12"/>
  <c r="AH442" i="12"/>
  <c r="AH2105" i="12"/>
  <c r="AH1641" i="12"/>
  <c r="AH603" i="12"/>
  <c r="AH3843" i="12"/>
  <c r="AH460" i="12"/>
  <c r="AH3439" i="12"/>
  <c r="AH1526" i="12"/>
  <c r="AH2327" i="12"/>
  <c r="AH2658" i="12"/>
  <c r="AH549" i="12"/>
  <c r="AH3210" i="12"/>
  <c r="AH695" i="12"/>
  <c r="AH3491" i="12"/>
  <c r="AH800" i="12"/>
  <c r="AH1402" i="12"/>
  <c r="AH830" i="12"/>
  <c r="AH2231" i="12"/>
  <c r="AH1630" i="12"/>
  <c r="AH3015" i="12"/>
  <c r="AH1511" i="12"/>
  <c r="AH547" i="12"/>
  <c r="AH2212" i="12"/>
  <c r="AH1013" i="12"/>
  <c r="AH1629" i="12"/>
  <c r="AH2021" i="12"/>
  <c r="AH360" i="12"/>
  <c r="AH2392" i="12"/>
  <c r="AH810" i="12"/>
  <c r="AH1232" i="12"/>
  <c r="AH732" i="12"/>
  <c r="AH2550" i="12"/>
  <c r="AH1856" i="12"/>
  <c r="AH688" i="12"/>
  <c r="AH825" i="12"/>
  <c r="AH3034" i="12"/>
  <c r="AH1674" i="12"/>
  <c r="AH3798" i="12"/>
  <c r="AH240" i="12"/>
  <c r="AH2330" i="12"/>
  <c r="AH1058" i="12"/>
  <c r="AH1219" i="12"/>
  <c r="AH791" i="12"/>
  <c r="AH3352" i="12"/>
  <c r="AH3650" i="12"/>
  <c r="AH1653" i="12"/>
  <c r="AH920" i="12"/>
  <c r="AH3779" i="12"/>
  <c r="AH988" i="12"/>
  <c r="AH3265" i="12"/>
  <c r="AH1957" i="12"/>
  <c r="AH1642" i="12"/>
  <c r="AH2553" i="12"/>
  <c r="AH2621" i="12"/>
  <c r="AH1269" i="12"/>
  <c r="AH3230" i="12"/>
  <c r="AH626" i="12"/>
  <c r="AH1754" i="12"/>
  <c r="AH1942" i="12"/>
  <c r="AH2227" i="12"/>
  <c r="AH1923" i="12"/>
  <c r="AH2193" i="12"/>
  <c r="AH1161" i="12"/>
  <c r="AH2962" i="12"/>
  <c r="AH1297" i="12"/>
  <c r="AH3755" i="12"/>
  <c r="AH1138" i="12"/>
  <c r="AH329" i="12"/>
  <c r="AH2366" i="12"/>
  <c r="AH2602" i="12"/>
  <c r="AH948" i="12"/>
  <c r="AH2224" i="12"/>
  <c r="AH469" i="12"/>
  <c r="AH1154" i="12"/>
  <c r="AH2436" i="12"/>
  <c r="AH3483" i="12"/>
  <c r="AH1620" i="12"/>
  <c r="AH654" i="12"/>
  <c r="AH135" i="12"/>
  <c r="AH2966" i="12"/>
  <c r="AH1501" i="12"/>
  <c r="AH787" i="12"/>
  <c r="AH3250" i="12"/>
  <c r="AH3374" i="12"/>
  <c r="AH2065" i="12"/>
  <c r="AH2919" i="12"/>
  <c r="AH3162" i="12"/>
  <c r="AH2677" i="12"/>
  <c r="AH220" i="12"/>
  <c r="AH1973" i="12"/>
  <c r="AH1565" i="12"/>
  <c r="AH1746" i="12"/>
  <c r="AH1690" i="12"/>
  <c r="AH2780" i="12"/>
  <c r="AH2111" i="12"/>
  <c r="AH481" i="12"/>
  <c r="AH1833" i="12"/>
  <c r="AH781" i="12"/>
  <c r="AH367" i="12"/>
  <c r="AH422" i="12"/>
  <c r="AH538" i="12"/>
  <c r="AH2558" i="12"/>
  <c r="AH1100" i="12"/>
  <c r="AH1625" i="12"/>
  <c r="AH2373" i="12"/>
  <c r="AJ1836" i="12"/>
  <c r="D2104" i="13" s="1"/>
  <c r="AI1836" i="12"/>
  <c r="C2104" i="13" s="1"/>
  <c r="AJ3010" i="12"/>
  <c r="D930" i="13" s="1"/>
  <c r="AI3010" i="12"/>
  <c r="C930" i="13" s="1"/>
  <c r="AH1116" i="12"/>
  <c r="AI1579" i="12"/>
  <c r="C2361" i="13" s="1"/>
  <c r="AJ1579" i="12"/>
  <c r="D2361" i="13" s="1"/>
  <c r="AI2480" i="12"/>
  <c r="C1460" i="13" s="1"/>
  <c r="AJ2480" i="12"/>
  <c r="D1460" i="13" s="1"/>
  <c r="AI3535" i="12"/>
  <c r="C405" i="13" s="1"/>
  <c r="AJ3535" i="12"/>
  <c r="D405" i="13" s="1"/>
  <c r="AJ2381" i="12" l="1"/>
  <c r="D1559" i="13" s="1"/>
  <c r="AI1091" i="12"/>
  <c r="C2849" i="13" s="1"/>
  <c r="AI2868" i="12"/>
  <c r="C1072" i="13" s="1"/>
  <c r="AI1403" i="12"/>
  <c r="C2537" i="13" s="1"/>
  <c r="AJ1062" i="12"/>
  <c r="D2878" i="13" s="1"/>
  <c r="AI2198" i="12"/>
  <c r="C1742" i="13" s="1"/>
  <c r="AJ640" i="12"/>
  <c r="D3300" i="13" s="1"/>
  <c r="AJ2144" i="12"/>
  <c r="D1796" i="13" s="1"/>
  <c r="AJ2219" i="12"/>
  <c r="D1721" i="13" s="1"/>
  <c r="AJ2830" i="12"/>
  <c r="D1110" i="13" s="1"/>
  <c r="AJ1337" i="12"/>
  <c r="D2603" i="13" s="1"/>
  <c r="AJ873" i="12"/>
  <c r="D3067" i="13" s="1"/>
  <c r="AJ1831" i="12"/>
  <c r="D2109" i="13" s="1"/>
  <c r="AJ2836" i="12"/>
  <c r="D1104" i="13" s="1"/>
  <c r="AI1840" i="12"/>
  <c r="C2100" i="13" s="1"/>
  <c r="AI513" i="12"/>
  <c r="C3427" i="13" s="1"/>
  <c r="AJ694" i="12"/>
  <c r="D3246" i="13" s="1"/>
  <c r="AI2529" i="12"/>
  <c r="C1411" i="13" s="1"/>
  <c r="AI1738" i="12"/>
  <c r="C2202" i="13" s="1"/>
  <c r="AJ1985" i="12"/>
  <c r="D1955" i="13" s="1"/>
  <c r="AI2850" i="12"/>
  <c r="C1090" i="13" s="1"/>
  <c r="AI2080" i="12"/>
  <c r="C1860" i="13" s="1"/>
  <c r="AJ3410" i="12"/>
  <c r="D530" i="13" s="1"/>
  <c r="AJ3734" i="12"/>
  <c r="D206" i="13" s="1"/>
  <c r="AJ2570" i="12"/>
  <c r="D1370" i="13" s="1"/>
  <c r="AI3056" i="12"/>
  <c r="C884" i="13" s="1"/>
  <c r="AI1873" i="12"/>
  <c r="C2067" i="13" s="1"/>
  <c r="AI2235" i="12"/>
  <c r="C1705" i="13" s="1"/>
  <c r="AI1717" i="12"/>
  <c r="C2223" i="13" s="1"/>
  <c r="AI771" i="12"/>
  <c r="C3169" i="13" s="1"/>
  <c r="AJ2779" i="12"/>
  <c r="D1161" i="13" s="1"/>
  <c r="AJ1798" i="12"/>
  <c r="D2142" i="13" s="1"/>
  <c r="AJ1853" i="12"/>
  <c r="D2087" i="13" s="1"/>
  <c r="AJ316" i="12"/>
  <c r="D3624" i="13" s="1"/>
  <c r="AI287" i="12"/>
  <c r="C3653" i="13" s="1"/>
  <c r="AJ1546" i="12"/>
  <c r="D2394" i="13" s="1"/>
  <c r="AI1702" i="12"/>
  <c r="C2238" i="13" s="1"/>
  <c r="AJ3313" i="12"/>
  <c r="D627" i="13" s="1"/>
  <c r="AI1552" i="12"/>
  <c r="C2388" i="13" s="1"/>
  <c r="AJ2151" i="12"/>
  <c r="D1789" i="13" s="1"/>
  <c r="AI676" i="12"/>
  <c r="C3264" i="13" s="1"/>
  <c r="AI152" i="12"/>
  <c r="C3788" i="13" s="1"/>
  <c r="AI386" i="12"/>
  <c r="C3554" i="13" s="1"/>
  <c r="AJ2500" i="12"/>
  <c r="D1440" i="13" s="1"/>
  <c r="AI798" i="12"/>
  <c r="C3142" i="13" s="1"/>
  <c r="AJ388" i="12"/>
  <c r="D3552" i="13" s="1"/>
  <c r="AI1728" i="12"/>
  <c r="C2212" i="13" s="1"/>
  <c r="AJ3501" i="12"/>
  <c r="D439" i="13" s="1"/>
  <c r="AJ1384" i="12"/>
  <c r="D2556" i="13" s="1"/>
  <c r="AI2610" i="12"/>
  <c r="C1330" i="13" s="1"/>
  <c r="AI525" i="12"/>
  <c r="C3415" i="13" s="1"/>
  <c r="AI836" i="12"/>
  <c r="C3104" i="13" s="1"/>
  <c r="AI2118" i="12"/>
  <c r="C1822" i="13" s="1"/>
  <c r="AI1253" i="12"/>
  <c r="C2687" i="13" s="1"/>
  <c r="AI980" i="12"/>
  <c r="C2960" i="13" s="1"/>
  <c r="AI946" i="12"/>
  <c r="C2994" i="13" s="1"/>
  <c r="AI2864" i="12"/>
  <c r="C1076" i="13" s="1"/>
  <c r="AJ2026" i="12"/>
  <c r="D1914" i="13" s="1"/>
  <c r="AJ3016" i="12"/>
  <c r="D924" i="13" s="1"/>
  <c r="AJ1095" i="12"/>
  <c r="D2845" i="13" s="1"/>
  <c r="AI643" i="12"/>
  <c r="C3297" i="13" s="1"/>
  <c r="AJ3596" i="12"/>
  <c r="D344" i="13" s="1"/>
  <c r="AJ2756" i="12"/>
  <c r="D1184" i="13" s="1"/>
  <c r="AI2305" i="12"/>
  <c r="C1635" i="13" s="1"/>
  <c r="AI3915" i="12"/>
  <c r="C25" i="13" s="1"/>
  <c r="AI3724" i="12"/>
  <c r="C216" i="13" s="1"/>
  <c r="AI1594" i="12"/>
  <c r="C2346" i="13" s="1"/>
  <c r="AI901" i="12"/>
  <c r="C3039" i="13" s="1"/>
  <c r="AI3726" i="12"/>
  <c r="C214" i="13" s="1"/>
  <c r="AI662" i="12"/>
  <c r="C3278" i="13" s="1"/>
  <c r="AI1922" i="12"/>
  <c r="C2018" i="13" s="1"/>
  <c r="AI1279" i="12"/>
  <c r="C2661" i="13" s="1"/>
  <c r="AJ824" i="12"/>
  <c r="D3116" i="13" s="1"/>
  <c r="AI3126" i="12"/>
  <c r="C814" i="13" s="1"/>
  <c r="AJ1065" i="12"/>
  <c r="D2875" i="13" s="1"/>
  <c r="AI1187" i="12"/>
  <c r="C2753" i="13" s="1"/>
  <c r="AJ872" i="12"/>
  <c r="D3068" i="13" s="1"/>
  <c r="AI1956" i="12"/>
  <c r="C1984" i="13" s="1"/>
  <c r="AI704" i="12"/>
  <c r="C3236" i="13" s="1"/>
  <c r="AJ1413" i="12"/>
  <c r="D2527" i="13" s="1"/>
  <c r="AI577" i="12"/>
  <c r="C3363" i="13" s="1"/>
  <c r="AJ2684" i="12"/>
  <c r="D1256" i="13" s="1"/>
  <c r="AI2329" i="12"/>
  <c r="C1611" i="13" s="1"/>
  <c r="AI2340" i="12"/>
  <c r="C1600" i="13" s="1"/>
  <c r="AI2750" i="12"/>
  <c r="C1190" i="13" s="1"/>
  <c r="AI2364" i="12"/>
  <c r="C1576" i="13" s="1"/>
  <c r="AI1819" i="12"/>
  <c r="C2121" i="13" s="1"/>
  <c r="AJ827" i="12"/>
  <c r="D3113" i="13" s="1"/>
  <c r="AJ2171" i="12"/>
  <c r="D1769" i="13" s="1"/>
  <c r="AJ356" i="12"/>
  <c r="D3584" i="13" s="1"/>
  <c r="AI1488" i="12"/>
  <c r="C2452" i="13" s="1"/>
  <c r="AI1902" i="12"/>
  <c r="C2038" i="13" s="1"/>
  <c r="AJ2015" i="12"/>
  <c r="D1925" i="13" s="1"/>
  <c r="AJ2803" i="12"/>
  <c r="D1137" i="13" s="1"/>
  <c r="AI2363" i="12"/>
  <c r="C1577" i="13" s="1"/>
  <c r="AJ1480" i="12"/>
  <c r="D2460" i="13" s="1"/>
  <c r="AJ578" i="12"/>
  <c r="D3362" i="13" s="1"/>
  <c r="AJ947" i="12"/>
  <c r="D2993" i="13" s="1"/>
  <c r="AI2965" i="12"/>
  <c r="C975" i="13" s="1"/>
  <c r="AI1059" i="12"/>
  <c r="C2881" i="13" s="1"/>
  <c r="AJ193" i="12"/>
  <c r="D3747" i="13" s="1"/>
  <c r="AJ1588" i="12"/>
  <c r="D2352" i="13" s="1"/>
  <c r="AJ2760" i="12"/>
  <c r="D1180" i="13" s="1"/>
  <c r="AJ1184" i="12"/>
  <c r="D2756" i="13" s="1"/>
  <c r="AJ2388" i="12"/>
  <c r="D1552" i="13" s="1"/>
  <c r="AJ1274" i="12"/>
  <c r="D2666" i="13" s="1"/>
  <c r="AI2143" i="12"/>
  <c r="C1797" i="13" s="1"/>
  <c r="AI1347" i="12"/>
  <c r="C2593" i="13" s="1"/>
  <c r="AI870" i="12"/>
  <c r="C3070" i="13" s="1"/>
  <c r="AI1963" i="12"/>
  <c r="C1977" i="13" s="1"/>
  <c r="AJ2470" i="12"/>
  <c r="D1470" i="13" s="1"/>
  <c r="AI3130" i="12"/>
  <c r="C810" i="13" s="1"/>
  <c r="AI3316" i="12"/>
  <c r="C624" i="13" s="1"/>
  <c r="AJ407" i="12"/>
  <c r="D3533" i="13" s="1"/>
  <c r="AJ2050" i="12"/>
  <c r="D1890" i="13" s="1"/>
  <c r="AJ746" i="12"/>
  <c r="D3194" i="13" s="1"/>
  <c r="AJ373" i="12"/>
  <c r="D3567" i="13" s="1"/>
  <c r="AJ394" i="12"/>
  <c r="D3546" i="13" s="1"/>
  <c r="AI2817" i="12"/>
  <c r="C1123" i="13" s="1"/>
  <c r="AI2439" i="12"/>
  <c r="C1501" i="13" s="1"/>
  <c r="AJ1921" i="12"/>
  <c r="D2019" i="13" s="1"/>
  <c r="AJ611" i="12"/>
  <c r="D3329" i="13" s="1"/>
  <c r="AI2418" i="12"/>
  <c r="C1522" i="13" s="1"/>
  <c r="AI524" i="12"/>
  <c r="C3416" i="13" s="1"/>
  <c r="AJ2840" i="12"/>
  <c r="D1100" i="13" s="1"/>
  <c r="AI2361" i="12"/>
  <c r="C1579" i="13" s="1"/>
  <c r="AJ2044" i="12"/>
  <c r="D1896" i="13" s="1"/>
  <c r="AJ3421" i="12"/>
  <c r="D519" i="13" s="1"/>
  <c r="AI1176" i="12"/>
  <c r="C2764" i="13" s="1"/>
  <c r="AJ2496" i="12"/>
  <c r="D1444" i="13" s="1"/>
  <c r="AJ989" i="12"/>
  <c r="D2951" i="13" s="1"/>
  <c r="AI2895" i="12"/>
  <c r="C1045" i="13" s="1"/>
  <c r="AJ2826" i="12"/>
  <c r="D1114" i="13" s="1"/>
  <c r="AI1868" i="12"/>
  <c r="C2072" i="13" s="1"/>
  <c r="AI2896" i="12"/>
  <c r="C1044" i="13" s="1"/>
  <c r="AJ416" i="12"/>
  <c r="D3524" i="13" s="1"/>
  <c r="AI1189" i="12"/>
  <c r="C2751" i="13" s="1"/>
  <c r="AJ2964" i="12"/>
  <c r="D976" i="13" s="1"/>
  <c r="AJ2516" i="12"/>
  <c r="D1424" i="13" s="1"/>
  <c r="AJ861" i="12"/>
  <c r="D3079" i="13" s="1"/>
  <c r="AJ2188" i="12"/>
  <c r="D1752" i="13" s="1"/>
  <c r="AI1456" i="12"/>
  <c r="C2484" i="13" s="1"/>
  <c r="AI277" i="12"/>
  <c r="C3663" i="13" s="1"/>
  <c r="AI917" i="12"/>
  <c r="C3023" i="13" s="1"/>
  <c r="AJ3770" i="12"/>
  <c r="D170" i="13" s="1"/>
  <c r="AI3398" i="12"/>
  <c r="C542" i="13" s="1"/>
  <c r="AJ457" i="12"/>
  <c r="D3483" i="13" s="1"/>
  <c r="AI1338" i="12"/>
  <c r="C2602" i="13" s="1"/>
  <c r="AJ280" i="12"/>
  <c r="D3660" i="13" s="1"/>
  <c r="AJ3300" i="12"/>
  <c r="D640" i="13" s="1"/>
  <c r="AI2560" i="12"/>
  <c r="C1380" i="13" s="1"/>
  <c r="AI2325" i="12"/>
  <c r="C1615" i="13" s="1"/>
  <c r="AJ1763" i="12"/>
  <c r="D2177" i="13" s="1"/>
  <c r="AJ1483" i="12"/>
  <c r="D2457" i="13" s="1"/>
  <c r="AI2910" i="12"/>
  <c r="C1030" i="13" s="1"/>
  <c r="AI3305" i="12"/>
  <c r="C635" i="13" s="1"/>
  <c r="AI1015" i="12"/>
  <c r="C2925" i="13" s="1"/>
  <c r="AI1374" i="12"/>
  <c r="C2566" i="13" s="1"/>
  <c r="AJ205" i="12"/>
  <c r="D3735" i="13" s="1"/>
  <c r="AI420" i="12"/>
  <c r="C3520" i="13" s="1"/>
  <c r="AH3933" i="12"/>
  <c r="AI2857" i="12"/>
  <c r="C1083" i="13" s="1"/>
  <c r="AJ2949" i="12"/>
  <c r="D991" i="13" s="1"/>
  <c r="AH2505" i="12"/>
  <c r="AJ3379" i="12"/>
  <c r="D561" i="13" s="1"/>
  <c r="AH3530" i="12"/>
  <c r="AI3530" i="12" s="1"/>
  <c r="C410" i="13" s="1"/>
  <c r="AH3220" i="12"/>
  <c r="AJ3220" i="12" s="1"/>
  <c r="D720" i="13" s="1"/>
  <c r="AH3402" i="12"/>
  <c r="AJ3402" i="12" s="1"/>
  <c r="D538" i="13" s="1"/>
  <c r="AH2430" i="12"/>
  <c r="AI213" i="12"/>
  <c r="C3727" i="13" s="1"/>
  <c r="AJ2979" i="12"/>
  <c r="D961" i="13" s="1"/>
  <c r="AI2956" i="12"/>
  <c r="C984" i="13" s="1"/>
  <c r="AI3654" i="12"/>
  <c r="C286" i="13" s="1"/>
  <c r="AI3165" i="12"/>
  <c r="C775" i="13" s="1"/>
  <c r="AJ2444" i="12"/>
  <c r="D1496" i="13" s="1"/>
  <c r="AI1299" i="12"/>
  <c r="C2641" i="13" s="1"/>
  <c r="AI602" i="12"/>
  <c r="C3338" i="13" s="1"/>
  <c r="AI1093" i="12"/>
  <c r="C2847" i="13" s="1"/>
  <c r="AJ583" i="12"/>
  <c r="D3357" i="13" s="1"/>
  <c r="AI3385" i="12"/>
  <c r="C555" i="13" s="1"/>
  <c r="AI1028" i="12"/>
  <c r="C2912" i="13" s="1"/>
  <c r="AI2245" i="12"/>
  <c r="C1695" i="13" s="1"/>
  <c r="AI2099" i="12"/>
  <c r="C1841" i="13" s="1"/>
  <c r="AI362" i="12"/>
  <c r="C3578" i="13" s="1"/>
  <c r="AI2703" i="12"/>
  <c r="C1237" i="13" s="1"/>
  <c r="AJ1662" i="12"/>
  <c r="D2278" i="13" s="1"/>
  <c r="AJ1007" i="12"/>
  <c r="D2933" i="13" s="1"/>
  <c r="AJ1357" i="12"/>
  <c r="D2583" i="13" s="1"/>
  <c r="AI1796" i="12"/>
  <c r="C2144" i="13" s="1"/>
  <c r="AI793" i="12"/>
  <c r="C3147" i="13" s="1"/>
  <c r="AH2623" i="12"/>
  <c r="AJ2623" i="12" s="1"/>
  <c r="D1317" i="13" s="1"/>
  <c r="AI2098" i="12"/>
  <c r="C1842" i="13" s="1"/>
  <c r="AI2567" i="12"/>
  <c r="C1373" i="13" s="1"/>
  <c r="AI1492" i="12"/>
  <c r="C2448" i="13" s="1"/>
  <c r="AI2401" i="12"/>
  <c r="C1539" i="13" s="1"/>
  <c r="AJ3105" i="12"/>
  <c r="D835" i="13" s="1"/>
  <c r="AJ1882" i="12"/>
  <c r="D2058" i="13" s="1"/>
  <c r="AI3017" i="12"/>
  <c r="C923" i="13" s="1"/>
  <c r="AJ2785" i="12"/>
  <c r="D1155" i="13" s="1"/>
  <c r="AJ1302" i="12"/>
  <c r="D2638" i="13" s="1"/>
  <c r="AJ814" i="12"/>
  <c r="D3126" i="13" s="1"/>
  <c r="AI1266" i="12"/>
  <c r="C2674" i="13" s="1"/>
  <c r="AJ1982" i="12"/>
  <c r="D1958" i="13" s="1"/>
  <c r="AI923" i="12"/>
  <c r="C3017" i="13" s="1"/>
  <c r="AJ1072" i="12"/>
  <c r="D2868" i="13" s="1"/>
  <c r="AJ1202" i="12"/>
  <c r="D2738" i="13" s="1"/>
  <c r="AJ2138" i="12"/>
  <c r="D1802" i="13" s="1"/>
  <c r="AJ738" i="12"/>
  <c r="D3202" i="13" s="1"/>
  <c r="AJ2674" i="12"/>
  <c r="D1266" i="13" s="1"/>
  <c r="AJ943" i="12"/>
  <c r="D2997" i="13" s="1"/>
  <c r="AJ2311" i="12"/>
  <c r="D1629" i="13" s="1"/>
  <c r="AI752" i="12"/>
  <c r="C3188" i="13" s="1"/>
  <c r="AJ1053" i="12"/>
  <c r="D2887" i="13" s="1"/>
  <c r="AJ541" i="12"/>
  <c r="D3399" i="13" s="1"/>
  <c r="AI678" i="12"/>
  <c r="C3262" i="13" s="1"/>
  <c r="AI937" i="12"/>
  <c r="C3003" i="13" s="1"/>
  <c r="AJ823" i="12"/>
  <c r="D3117" i="13" s="1"/>
  <c r="AI3702" i="12"/>
  <c r="C238" i="13" s="1"/>
  <c r="AI3394" i="12"/>
  <c r="C546" i="13" s="1"/>
  <c r="AJ1107" i="12"/>
  <c r="D2833" i="13" s="1"/>
  <c r="AJ1427" i="12"/>
  <c r="D2513" i="13" s="1"/>
  <c r="AI340" i="12"/>
  <c r="C3600" i="13" s="1"/>
  <c r="AJ1648" i="12"/>
  <c r="D2292" i="13" s="1"/>
  <c r="AJ2752" i="12"/>
  <c r="D1188" i="13" s="1"/>
  <c r="AJ1532" i="12"/>
  <c r="D2408" i="13" s="1"/>
  <c r="AI2609" i="12"/>
  <c r="C1331" i="13" s="1"/>
  <c r="AI458" i="12"/>
  <c r="C3482" i="13" s="1"/>
  <c r="AI3355" i="12"/>
  <c r="C585" i="13" s="1"/>
  <c r="AJ2717" i="12"/>
  <c r="D1223" i="13" s="1"/>
  <c r="AI1237" i="12"/>
  <c r="C2703" i="13" s="1"/>
  <c r="AJ1368" i="12"/>
  <c r="D2572" i="13" s="1"/>
  <c r="AI3568" i="12"/>
  <c r="C372" i="13" s="1"/>
  <c r="AI437" i="12"/>
  <c r="C3503" i="13" s="1"/>
  <c r="AJ1117" i="12"/>
  <c r="D2823" i="13" s="1"/>
  <c r="AJ1084" i="12"/>
  <c r="D2856" i="13" s="1"/>
  <c r="AJ281" i="12"/>
  <c r="D3659" i="13" s="1"/>
  <c r="AJ1135" i="12"/>
  <c r="D2805" i="13" s="1"/>
  <c r="AJ2904" i="12"/>
  <c r="D1036" i="13" s="1"/>
  <c r="AJ426" i="12"/>
  <c r="D3514" i="13" s="1"/>
  <c r="AJ1277" i="12"/>
  <c r="D2663" i="13" s="1"/>
  <c r="AJ2271" i="12"/>
  <c r="D1669" i="13" s="1"/>
  <c r="AJ2524" i="12"/>
  <c r="D1416" i="13" s="1"/>
  <c r="AI965" i="12"/>
  <c r="C2975" i="13" s="1"/>
  <c r="AJ355" i="12"/>
  <c r="D3585" i="13" s="1"/>
  <c r="AJ701" i="12"/>
  <c r="D3239" i="13" s="1"/>
  <c r="AI195" i="12"/>
  <c r="C3745" i="13" s="1"/>
  <c r="AJ366" i="12"/>
  <c r="D3574" i="13" s="1"/>
  <c r="AI472" i="12"/>
  <c r="C3468" i="13" s="1"/>
  <c r="AH3705" i="12"/>
  <c r="AH3134" i="12"/>
  <c r="AH3575" i="12"/>
  <c r="AH3805" i="12"/>
  <c r="AJ3805" i="12" s="1"/>
  <c r="D135" i="13" s="1"/>
  <c r="AH2488" i="12"/>
  <c r="AH3561" i="12"/>
  <c r="AJ3561" i="12" s="1"/>
  <c r="D379" i="13" s="1"/>
  <c r="AH3719" i="12"/>
  <c r="AJ3719" i="12" s="1"/>
  <c r="D221" i="13" s="1"/>
  <c r="AJ2130" i="12"/>
  <c r="D1810" i="13" s="1"/>
  <c r="AH3740" i="12"/>
  <c r="AH2789" i="12"/>
  <c r="AH3157" i="12"/>
  <c r="AH3408" i="12"/>
  <c r="AI1032" i="12"/>
  <c r="C2908" i="13" s="1"/>
  <c r="AJ2729" i="12"/>
  <c r="D1211" i="13" s="1"/>
  <c r="AI984" i="12"/>
  <c r="C2956" i="13" s="1"/>
  <c r="AJ755" i="12"/>
  <c r="D3185" i="13" s="1"/>
  <c r="AJ1679" i="12"/>
  <c r="D2261" i="13" s="1"/>
  <c r="AI837" i="12"/>
  <c r="C3103" i="13" s="1"/>
  <c r="AI3045" i="12"/>
  <c r="C895" i="13" s="1"/>
  <c r="AI2196" i="12"/>
  <c r="C1744" i="13" s="1"/>
  <c r="AI3090" i="12"/>
  <c r="C850" i="13" s="1"/>
  <c r="AI2489" i="12"/>
  <c r="C1451" i="13" s="1"/>
  <c r="AI1099" i="12"/>
  <c r="C2841" i="13" s="1"/>
  <c r="AI2659" i="12"/>
  <c r="C1281" i="13" s="1"/>
  <c r="AI1349" i="12"/>
  <c r="C2591" i="13" s="1"/>
  <c r="AJ2720" i="12"/>
  <c r="D1220" i="13" s="1"/>
  <c r="AJ346" i="12"/>
  <c r="D3594" i="13" s="1"/>
  <c r="AI1278" i="12"/>
  <c r="C2662" i="13" s="1"/>
  <c r="AI1877" i="12"/>
  <c r="C2063" i="13" s="1"/>
  <c r="AI3197" i="12"/>
  <c r="C743" i="13" s="1"/>
  <c r="AI412" i="12"/>
  <c r="C3528" i="13" s="1"/>
  <c r="AJ1499" i="12"/>
  <c r="D2441" i="13" s="1"/>
  <c r="AJ1816" i="12"/>
  <c r="D2124" i="13" s="1"/>
  <c r="AJ2619" i="12"/>
  <c r="D1321" i="13" s="1"/>
  <c r="AJ1406" i="12"/>
  <c r="D2534" i="13" s="1"/>
  <c r="AJ1607" i="12"/>
  <c r="D2333" i="13" s="1"/>
  <c r="AI436" i="12"/>
  <c r="C3504" i="13" s="1"/>
  <c r="AI447" i="12"/>
  <c r="C3493" i="13" s="1"/>
  <c r="AI1255" i="12"/>
  <c r="C2685" i="13" s="1"/>
  <c r="AI801" i="12"/>
  <c r="C3139" i="13" s="1"/>
  <c r="AI1265" i="12"/>
  <c r="C2675" i="13" s="1"/>
  <c r="AJ1335" i="12"/>
  <c r="D2605" i="13" s="1"/>
  <c r="AJ3880" i="12"/>
  <c r="D60" i="13" s="1"/>
  <c r="AJ2604" i="12"/>
  <c r="D1336" i="13" s="1"/>
  <c r="AI337" i="12"/>
  <c r="C3603" i="13" s="1"/>
  <c r="AI2856" i="12"/>
  <c r="C1084" i="13" s="1"/>
  <c r="AI843" i="12"/>
  <c r="C3097" i="13" s="1"/>
  <c r="AJ1080" i="12"/>
  <c r="D2860" i="13" s="1"/>
  <c r="AJ267" i="12"/>
  <c r="D3673" i="13" s="1"/>
  <c r="AJ604" i="12"/>
  <c r="D3336" i="13" s="1"/>
  <c r="AI2983" i="12"/>
  <c r="C957" i="13" s="1"/>
  <c r="AI1904" i="12"/>
  <c r="C2036" i="13" s="1"/>
  <c r="AJ1931" i="12"/>
  <c r="D2009" i="13" s="1"/>
  <c r="AJ1132" i="12"/>
  <c r="D2808" i="13" s="1"/>
  <c r="AJ2400" i="12"/>
  <c r="D1540" i="13" s="1"/>
  <c r="AJ875" i="12"/>
  <c r="D3065" i="13" s="1"/>
  <c r="AJ3311" i="12"/>
  <c r="D629" i="13" s="1"/>
  <c r="AI2141" i="12"/>
  <c r="C1799" i="13" s="1"/>
  <c r="AI620" i="12"/>
  <c r="C3320" i="13" s="1"/>
  <c r="AI666" i="12"/>
  <c r="C3274" i="13" s="1"/>
  <c r="AJ885" i="12"/>
  <c r="D3055" i="13" s="1"/>
  <c r="AJ2095" i="12"/>
  <c r="D1845" i="13" s="1"/>
  <c r="AI3064" i="12"/>
  <c r="C876" i="13" s="1"/>
  <c r="AJ2159" i="12"/>
  <c r="D1781" i="13" s="1"/>
  <c r="AJ2048" i="12"/>
  <c r="D1892" i="13" s="1"/>
  <c r="AJ2517" i="12"/>
  <c r="D1423" i="13" s="1"/>
  <c r="AJ503" i="12"/>
  <c r="D3437" i="13" s="1"/>
  <c r="AI1944" i="12"/>
  <c r="C1996" i="13" s="1"/>
  <c r="AJ551" i="12"/>
  <c r="D3389" i="13" s="1"/>
  <c r="AJ379" i="12"/>
  <c r="D3561" i="13" s="1"/>
  <c r="AI2348" i="12"/>
  <c r="C1592" i="13" s="1"/>
  <c r="AI276" i="12"/>
  <c r="C3664" i="13" s="1"/>
  <c r="AI3520" i="12"/>
  <c r="C420" i="13" s="1"/>
  <c r="AJ1314" i="12"/>
  <c r="D2626" i="13" s="1"/>
  <c r="AI3569" i="12"/>
  <c r="C371" i="13" s="1"/>
  <c r="AJ3647" i="12"/>
  <c r="D293" i="13" s="1"/>
  <c r="AJ1773" i="12"/>
  <c r="D2167" i="13" s="1"/>
  <c r="AI2275" i="12"/>
  <c r="C1665" i="13" s="1"/>
  <c r="AJ586" i="12"/>
  <c r="D3354" i="13" s="1"/>
  <c r="AJ2061" i="12"/>
  <c r="D1879" i="13" s="1"/>
  <c r="AJ2749" i="12"/>
  <c r="D1191" i="13" s="1"/>
  <c r="AI298" i="12"/>
  <c r="C3642" i="13" s="1"/>
  <c r="AJ2425" i="12"/>
  <c r="D1515" i="13" s="1"/>
  <c r="AI3125" i="12"/>
  <c r="C815" i="13" s="1"/>
  <c r="AI527" i="12"/>
  <c r="C3413" i="13" s="1"/>
  <c r="AH3497" i="12"/>
  <c r="AI3497" i="12" s="1"/>
  <c r="C443" i="13" s="1"/>
  <c r="AH3786" i="12"/>
  <c r="AI3786" i="12" s="1"/>
  <c r="C154" i="13" s="1"/>
  <c r="AH3031" i="12"/>
  <c r="AJ3031" i="12" s="1"/>
  <c r="D909" i="13" s="1"/>
  <c r="AH3785" i="12"/>
  <c r="AH3123" i="12"/>
  <c r="AH3013" i="12"/>
  <c r="AH3158" i="12"/>
  <c r="AH3720" i="12"/>
  <c r="AH3343" i="12"/>
  <c r="AJ3343" i="12" s="1"/>
  <c r="D597" i="13" s="1"/>
  <c r="AH2886" i="12"/>
  <c r="AJ2886" i="12" s="1"/>
  <c r="D1054" i="13" s="1"/>
  <c r="AH3818" i="12"/>
  <c r="AJ3818" i="12" s="1"/>
  <c r="D122" i="13" s="1"/>
  <c r="AH2334" i="12"/>
  <c r="AH2591" i="12"/>
  <c r="AI2591" i="12" s="1"/>
  <c r="C1349" i="13" s="1"/>
  <c r="AH3544" i="12"/>
  <c r="AH3564" i="12"/>
  <c r="AJ3564" i="12" s="1"/>
  <c r="D376" i="13" s="1"/>
  <c r="AH3783" i="12"/>
  <c r="AJ3783" i="12" s="1"/>
  <c r="D157" i="13" s="1"/>
  <c r="AH3455" i="12"/>
  <c r="AJ3455" i="12" s="1"/>
  <c r="D485" i="13" s="1"/>
  <c r="AH3156" i="12"/>
  <c r="AI3156" i="12" s="1"/>
  <c r="C784" i="13" s="1"/>
  <c r="AH3694" i="12"/>
  <c r="AI3694" i="12" s="1"/>
  <c r="C246" i="13" s="1"/>
  <c r="AH3495" i="12"/>
  <c r="AH2974" i="12"/>
  <c r="AH3551" i="12"/>
  <c r="AH3283" i="12"/>
  <c r="AH3096" i="12"/>
  <c r="AJ3096" i="12" s="1"/>
  <c r="D844" i="13" s="1"/>
  <c r="AH3415" i="12"/>
  <c r="AI3415" i="12" s="1"/>
  <c r="C525" i="13" s="1"/>
  <c r="AH3842" i="12"/>
  <c r="AJ3842" i="12" s="1"/>
  <c r="D98" i="13" s="1"/>
  <c r="AH3480" i="12"/>
  <c r="AJ3480" i="12" s="1"/>
  <c r="D460" i="13" s="1"/>
  <c r="AI671" i="12"/>
  <c r="C3269" i="13" s="1"/>
  <c r="AH3777" i="12"/>
  <c r="AH2475" i="12"/>
  <c r="AH3178" i="12"/>
  <c r="AJ3178" i="12" s="1"/>
  <c r="D762" i="13" s="1"/>
  <c r="AH3797" i="12"/>
  <c r="AH3667" i="12"/>
  <c r="AI3667" i="12" s="1"/>
  <c r="C273" i="13" s="1"/>
  <c r="AH2552" i="12"/>
  <c r="AJ2552" i="12" s="1"/>
  <c r="D1388" i="13" s="1"/>
  <c r="AH3563" i="12"/>
  <c r="AJ3563" i="12" s="1"/>
  <c r="D377" i="13" s="1"/>
  <c r="AH3852" i="12"/>
  <c r="AH3451" i="12"/>
  <c r="AH2453" i="12"/>
  <c r="AH3692" i="12"/>
  <c r="AH3739" i="12"/>
  <c r="AJ3739" i="12" s="1"/>
  <c r="D201" i="13" s="1"/>
  <c r="AH3280" i="12"/>
  <c r="AJ3280" i="12" s="1"/>
  <c r="D660" i="13" s="1"/>
  <c r="AH3522" i="12"/>
  <c r="AJ3522" i="12" s="1"/>
  <c r="D418" i="13" s="1"/>
  <c r="AH3639" i="12"/>
  <c r="AJ3639" i="12" s="1"/>
  <c r="D301" i="13" s="1"/>
  <c r="AH3488" i="12"/>
  <c r="AH3146" i="12"/>
  <c r="AH2851" i="12"/>
  <c r="AJ2851" i="12" s="1"/>
  <c r="D1089" i="13" s="1"/>
  <c r="AH3670" i="12"/>
  <c r="AI3670" i="12" s="1"/>
  <c r="C270" i="13" s="1"/>
  <c r="AH3815" i="12"/>
  <c r="AI3815" i="12" s="1"/>
  <c r="C125" i="13" s="1"/>
  <c r="AH3848" i="12"/>
  <c r="AJ3848" i="12" s="1"/>
  <c r="D92" i="13" s="1"/>
  <c r="AH3468" i="12"/>
  <c r="AI3468" i="12" s="1"/>
  <c r="C472" i="13" s="1"/>
  <c r="AH2226" i="12"/>
  <c r="AI2226" i="12" s="1"/>
  <c r="C1714" i="13" s="1"/>
  <c r="AH3883" i="12"/>
  <c r="AH3846" i="12"/>
  <c r="AH3784" i="12"/>
  <c r="AH3666" i="12"/>
  <c r="AH2586" i="12"/>
  <c r="AH3904" i="12"/>
  <c r="AI3904" i="12" s="1"/>
  <c r="C36" i="13" s="1"/>
  <c r="AH3886" i="12"/>
  <c r="AJ3886" i="12" s="1"/>
  <c r="D54" i="13" s="1"/>
  <c r="AH3646" i="12"/>
  <c r="AI3646" i="12" s="1"/>
  <c r="C294" i="13" s="1"/>
  <c r="AH3847" i="12"/>
  <c r="AH3614" i="12"/>
  <c r="AH3922" i="12"/>
  <c r="AH3093" i="12"/>
  <c r="AJ3093" i="12" s="1"/>
  <c r="D847" i="13" s="1"/>
  <c r="AH3598" i="12"/>
  <c r="AH3548" i="12"/>
  <c r="AJ3548" i="12" s="1"/>
  <c r="D392" i="13" s="1"/>
  <c r="AJ2643" i="12"/>
  <c r="D1297" i="13" s="1"/>
  <c r="AH3656" i="12"/>
  <c r="AI3656" i="12" s="1"/>
  <c r="C284" i="13" s="1"/>
  <c r="AH3677" i="12"/>
  <c r="AH3462" i="12"/>
  <c r="AH3671" i="12"/>
  <c r="AH2581" i="12"/>
  <c r="AH3003" i="12"/>
  <c r="AH2905" i="12"/>
  <c r="AI2905" i="12" s="1"/>
  <c r="C1035" i="13" s="1"/>
  <c r="AH2066" i="12"/>
  <c r="AJ2066" i="12" s="1"/>
  <c r="D1874" i="13" s="1"/>
  <c r="AH2358" i="12"/>
  <c r="AI2358" i="12" s="1"/>
  <c r="C1582" i="13" s="1"/>
  <c r="AH3766" i="12"/>
  <c r="AH3142" i="12"/>
  <c r="AH3722" i="12"/>
  <c r="AI3722" i="12" s="1"/>
  <c r="C218" i="13" s="1"/>
  <c r="AH3908" i="12"/>
  <c r="AI3908" i="12" s="1"/>
  <c r="C32" i="13" s="1"/>
  <c r="AH2853" i="12"/>
  <c r="AH3214" i="12"/>
  <c r="AJ3214" i="12" s="1"/>
  <c r="D726" i="13" s="1"/>
  <c r="AH3930" i="12"/>
  <c r="AI3930" i="12" s="1"/>
  <c r="C10" i="13" s="1"/>
  <c r="AH3277" i="12"/>
  <c r="AJ3277" i="12" s="1"/>
  <c r="D663" i="13" s="1"/>
  <c r="AH2173" i="12"/>
  <c r="AI2173" i="12" s="1"/>
  <c r="C1767" i="13" s="1"/>
  <c r="AH3533" i="12"/>
  <c r="AJ3533" i="12" s="1"/>
  <c r="D407" i="13" s="1"/>
  <c r="AH2818" i="12"/>
  <c r="AJ2818" i="12" s="1"/>
  <c r="D1122" i="13" s="1"/>
  <c r="AH3693" i="12"/>
  <c r="AJ3693" i="12" s="1"/>
  <c r="D247" i="13" s="1"/>
  <c r="AH3365" i="12"/>
  <c r="AI3365" i="12" s="1"/>
  <c r="C575" i="13" s="1"/>
  <c r="AH3707" i="12"/>
  <c r="AI3707" i="12" s="1"/>
  <c r="C233" i="13" s="1"/>
  <c r="AH3202" i="12"/>
  <c r="AJ3202" i="12" s="1"/>
  <c r="D738" i="13" s="1"/>
  <c r="AH3655" i="12"/>
  <c r="AJ3655" i="12" s="1"/>
  <c r="D285" i="13" s="1"/>
  <c r="AH3383" i="12"/>
  <c r="AH3583" i="12"/>
  <c r="AJ3583" i="12" s="1"/>
  <c r="D357" i="13" s="1"/>
  <c r="AH3821" i="12"/>
  <c r="AJ3821" i="12" s="1"/>
  <c r="D119" i="13" s="1"/>
  <c r="AH3885" i="12"/>
  <c r="AJ3885" i="12" s="1"/>
  <c r="D55" i="13" s="1"/>
  <c r="AH3929" i="12"/>
  <c r="AH3589" i="12"/>
  <c r="AJ3589" i="12" s="1"/>
  <c r="D351" i="13" s="1"/>
  <c r="AH3769" i="12"/>
  <c r="AI3769" i="12" s="1"/>
  <c r="C171" i="13" s="1"/>
  <c r="AH3811" i="12"/>
  <c r="AI3811" i="12" s="1"/>
  <c r="C129" i="13" s="1"/>
  <c r="AH2447" i="12"/>
  <c r="AH3138" i="12"/>
  <c r="AH3806" i="12"/>
  <c r="AH3475" i="12"/>
  <c r="AH3879" i="12"/>
  <c r="AJ3879" i="12" s="1"/>
  <c r="D61" i="13" s="1"/>
  <c r="AH3461" i="12"/>
  <c r="AI3461" i="12" s="1"/>
  <c r="C479" i="13" s="1"/>
  <c r="AH3819" i="12"/>
  <c r="AJ3819" i="12" s="1"/>
  <c r="D121" i="13" s="1"/>
  <c r="AH3478" i="12"/>
  <c r="AI3478" i="12" s="1"/>
  <c r="C462" i="13" s="1"/>
  <c r="AH3116" i="12"/>
  <c r="AH2394" i="12"/>
  <c r="AJ2394" i="12" s="1"/>
  <c r="D1546" i="13" s="1"/>
  <c r="AH3735" i="12"/>
  <c r="AJ3735" i="12" s="1"/>
  <c r="D205" i="13" s="1"/>
  <c r="AH2673" i="12"/>
  <c r="AI2673" i="12" s="1"/>
  <c r="C1267" i="13" s="1"/>
  <c r="AH2142" i="12"/>
  <c r="AJ2142" i="12" s="1"/>
  <c r="D1798" i="13" s="1"/>
  <c r="AH3711" i="12"/>
  <c r="AI3711" i="12" s="1"/>
  <c r="C229" i="13" s="1"/>
  <c r="AH3812" i="12"/>
  <c r="AJ3812" i="12" s="1"/>
  <c r="D128" i="13" s="1"/>
  <c r="AH3758" i="12"/>
  <c r="AI3758" i="12" s="1"/>
  <c r="C182" i="13" s="1"/>
  <c r="AH3863" i="12"/>
  <c r="AH3200" i="12"/>
  <c r="AH3403" i="12"/>
  <c r="AH2913" i="12"/>
  <c r="AH3167" i="12"/>
  <c r="AJ3167" i="12" s="1"/>
  <c r="D773" i="13" s="1"/>
  <c r="AH3927" i="12"/>
  <c r="AI3927" i="12" s="1"/>
  <c r="C13" i="13" s="1"/>
  <c r="AH3039" i="12"/>
  <c r="AI3039" i="12" s="1"/>
  <c r="C901" i="13" s="1"/>
  <c r="AH3698" i="12"/>
  <c r="AJ3698" i="12" s="1"/>
  <c r="D242" i="13" s="1"/>
  <c r="AH3822" i="12"/>
  <c r="AH3550" i="12"/>
  <c r="AH3144" i="12"/>
  <c r="AJ3144" i="12" s="1"/>
  <c r="D796" i="13" s="1"/>
  <c r="AH3359" i="12"/>
  <c r="AJ3359" i="12" s="1"/>
  <c r="D581" i="13" s="1"/>
  <c r="AH3774" i="12"/>
  <c r="AI3774" i="12" s="1"/>
  <c r="C166" i="13" s="1"/>
  <c r="AH3679" i="12"/>
  <c r="AJ3679" i="12" s="1"/>
  <c r="D261" i="13" s="1"/>
  <c r="AH2429" i="12"/>
  <c r="AJ2429" i="12" s="1"/>
  <c r="D1511" i="13" s="1"/>
  <c r="AH3741" i="12"/>
  <c r="AI3741" i="12" s="1"/>
  <c r="C199" i="13" s="1"/>
  <c r="AH3382" i="12"/>
  <c r="AH3432" i="12"/>
  <c r="AH3831" i="12"/>
  <c r="AH3173" i="12"/>
  <c r="AH2462" i="12"/>
  <c r="AI2462" i="12" s="1"/>
  <c r="C1478" i="13" s="1"/>
  <c r="AH3902" i="12"/>
  <c r="AJ3902" i="12" s="1"/>
  <c r="D38" i="13" s="1"/>
  <c r="AH3137" i="12"/>
  <c r="AJ3137" i="12" s="1"/>
  <c r="D803" i="13" s="1"/>
  <c r="AH3617" i="12"/>
  <c r="AI3617" i="12" s="1"/>
  <c r="C323" i="13" s="1"/>
  <c r="AH3906" i="12"/>
  <c r="AH3268" i="12"/>
  <c r="AH3405" i="12"/>
  <c r="AI3405" i="12" s="1"/>
  <c r="C535" i="13" s="1"/>
  <c r="AH3823" i="12"/>
  <c r="AJ3823" i="12" s="1"/>
  <c r="D117" i="13" s="1"/>
  <c r="AH3635" i="12"/>
  <c r="AJ3635" i="12" s="1"/>
  <c r="D305" i="13" s="1"/>
  <c r="AH2716" i="12"/>
  <c r="AI2716" i="12" s="1"/>
  <c r="C1224" i="13" s="1"/>
  <c r="AH2807" i="12"/>
  <c r="AI2807" i="12" s="1"/>
  <c r="C1133" i="13" s="1"/>
  <c r="AH3928" i="12"/>
  <c r="AI3928" i="12" s="1"/>
  <c r="C12" i="13" s="1"/>
  <c r="AH3840" i="12"/>
  <c r="AH3319" i="12"/>
  <c r="AH2146" i="12"/>
  <c r="AH2403" i="12"/>
  <c r="AH3573" i="12"/>
  <c r="AI3573" i="12" s="1"/>
  <c r="C367" i="13" s="1"/>
  <c r="AH3622" i="12"/>
  <c r="AJ3622" i="12" s="1"/>
  <c r="D318" i="13" s="1"/>
  <c r="AH3802" i="12"/>
  <c r="AI3802" i="12" s="1"/>
  <c r="C138" i="13" s="1"/>
  <c r="AH2452" i="12"/>
  <c r="AI2452" i="12" s="1"/>
  <c r="C1488" i="13" s="1"/>
  <c r="AH3554" i="12"/>
  <c r="AH3332" i="12"/>
  <c r="AH2687" i="12"/>
  <c r="AJ2687" i="12" s="1"/>
  <c r="D1253" i="13" s="1"/>
  <c r="AH3086" i="12"/>
  <c r="AJ3086" i="12" s="1"/>
  <c r="D854" i="13" s="1"/>
  <c r="AH2241" i="12"/>
  <c r="AI2241" i="12" s="1"/>
  <c r="C1699" i="13" s="1"/>
  <c r="AH3555" i="12"/>
  <c r="AJ3555" i="12" s="1"/>
  <c r="D385" i="13" s="1"/>
  <c r="AH2374" i="12"/>
  <c r="AI2374" i="12" s="1"/>
  <c r="C1566" i="13" s="1"/>
  <c r="AH3025" i="12"/>
  <c r="AJ3025" i="12" s="1"/>
  <c r="D915" i="13" s="1"/>
  <c r="AH3172" i="12"/>
  <c r="AH2652" i="12"/>
  <c r="AH3560" i="12"/>
  <c r="AH3368" i="12"/>
  <c r="AJ2664" i="12"/>
  <c r="D1276" i="13" s="1"/>
  <c r="AI757" i="12"/>
  <c r="C3183" i="13" s="1"/>
  <c r="AH2916" i="12"/>
  <c r="AJ2916" i="12" s="1"/>
  <c r="D1024" i="13" s="1"/>
  <c r="AH2894" i="12"/>
  <c r="AJ2894" i="12" s="1"/>
  <c r="D1046" i="13" s="1"/>
  <c r="AH3506" i="12"/>
  <c r="AI3506" i="12" s="1"/>
  <c r="C434" i="13" s="1"/>
  <c r="AH3746" i="12"/>
  <c r="AJ3746" i="12" s="1"/>
  <c r="D194" i="13" s="1"/>
  <c r="AH3603" i="12"/>
  <c r="AI3603" i="12" s="1"/>
  <c r="C337" i="13" s="1"/>
  <c r="AH3412" i="12"/>
  <c r="AJ3412" i="12" s="1"/>
  <c r="D528" i="13" s="1"/>
  <c r="AH2459" i="12"/>
  <c r="AI2459" i="12" s="1"/>
  <c r="C1481" i="13" s="1"/>
  <c r="AH2343" i="12"/>
  <c r="AJ2343" i="12" s="1"/>
  <c r="D1597" i="13" s="1"/>
  <c r="AH3321" i="12"/>
  <c r="AJ3321" i="12" s="1"/>
  <c r="D619" i="13" s="1"/>
  <c r="AH3778" i="12"/>
  <c r="AI3778" i="12" s="1"/>
  <c r="C162" i="13" s="1"/>
  <c r="AH2993" i="12"/>
  <c r="AH3900" i="12"/>
  <c r="AJ3900" i="12" s="1"/>
  <c r="D40" i="13" s="1"/>
  <c r="AH2559" i="12"/>
  <c r="AH3814" i="12"/>
  <c r="AH3803" i="12"/>
  <c r="AI3803" i="12" s="1"/>
  <c r="C137" i="13" s="1"/>
  <c r="AH3539" i="12"/>
  <c r="AI3539" i="12" s="1"/>
  <c r="C401" i="13" s="1"/>
  <c r="AH3754" i="12"/>
  <c r="AI3754" i="12" s="1"/>
  <c r="C186" i="13" s="1"/>
  <c r="AH3894" i="12"/>
  <c r="AJ3894" i="12" s="1"/>
  <c r="D46" i="13" s="1"/>
  <c r="AH3339" i="12"/>
  <c r="AH3373" i="12"/>
  <c r="AH3159" i="12"/>
  <c r="AH3750" i="12"/>
  <c r="AI3750" i="12" s="1"/>
  <c r="C190" i="13" s="1"/>
  <c r="AH3701" i="12"/>
  <c r="AH2686" i="12"/>
  <c r="AJ2686" i="12" s="1"/>
  <c r="D1254" i="13" s="1"/>
  <c r="AH2758" i="12"/>
  <c r="AJ2758" i="12" s="1"/>
  <c r="D1182" i="13" s="1"/>
  <c r="AH2797" i="12"/>
  <c r="AJ2797" i="12" s="1"/>
  <c r="D1143" i="13" s="1"/>
  <c r="AH3206" i="12"/>
  <c r="AH3861" i="12"/>
  <c r="AH3486" i="12"/>
  <c r="AJ3486" i="12" s="1"/>
  <c r="D454" i="13" s="1"/>
  <c r="AH2352" i="12"/>
  <c r="AI2352" i="12" s="1"/>
  <c r="C1588" i="13" s="1"/>
  <c r="AH3297" i="12"/>
  <c r="AJ3297" i="12" s="1"/>
  <c r="D643" i="13" s="1"/>
  <c r="AH3672" i="12"/>
  <c r="AJ3672" i="12" s="1"/>
  <c r="D268" i="13" s="1"/>
  <c r="AH3884" i="12"/>
  <c r="AJ3884" i="12" s="1"/>
  <c r="D56" i="13" s="1"/>
  <c r="AH3690" i="12"/>
  <c r="AI3690" i="12" s="1"/>
  <c r="C250" i="13" s="1"/>
  <c r="AH2497" i="12"/>
  <c r="AH3578" i="12"/>
  <c r="AH3612" i="12"/>
  <c r="AJ3612" i="12" s="1"/>
  <c r="D328" i="13" s="1"/>
  <c r="AH3104" i="12"/>
  <c r="AI3104" i="12" s="1"/>
  <c r="C836" i="13" s="1"/>
  <c r="AI169" i="12"/>
  <c r="C3771" i="13" s="1"/>
  <c r="AH3645" i="12"/>
  <c r="AJ3645" i="12" s="1"/>
  <c r="D295" i="13" s="1"/>
  <c r="AH3689" i="12"/>
  <c r="AI3689" i="12" s="1"/>
  <c r="C251" i="13" s="1"/>
  <c r="AH3314" i="12"/>
  <c r="AJ3314" i="12" s="1"/>
  <c r="D626" i="13" s="1"/>
  <c r="AH3911" i="12"/>
  <c r="AJ3911" i="12" s="1"/>
  <c r="D29" i="13" s="1"/>
  <c r="AH3484" i="12"/>
  <c r="AI3484" i="12" s="1"/>
  <c r="C456" i="13" s="1"/>
  <c r="AH3529" i="12"/>
  <c r="AJ3529" i="12" s="1"/>
  <c r="D411" i="13" s="1"/>
  <c r="AH2233" i="12"/>
  <c r="AI2233" i="12" s="1"/>
  <c r="C1707" i="13" s="1"/>
  <c r="AH3733" i="12"/>
  <c r="AI3733" i="12" s="1"/>
  <c r="C207" i="13" s="1"/>
  <c r="AH3559" i="12"/>
  <c r="AJ3559" i="12" s="1"/>
  <c r="D381" i="13" s="1"/>
  <c r="AH3772" i="12"/>
  <c r="AJ3772" i="12" s="1"/>
  <c r="D168" i="13" s="1"/>
  <c r="AH3252" i="12"/>
  <c r="AI3252" i="12" s="1"/>
  <c r="C688" i="13" s="1"/>
  <c r="AH2262" i="12"/>
  <c r="AH3649" i="12"/>
  <c r="AI3649" i="12" s="1"/>
  <c r="C291" i="13" s="1"/>
  <c r="AH3009" i="12"/>
  <c r="AJ3009" i="12" s="1"/>
  <c r="D931" i="13" s="1"/>
  <c r="AH3860" i="12"/>
  <c r="AI3860" i="12" s="1"/>
  <c r="C80" i="13" s="1"/>
  <c r="AH3729" i="12"/>
  <c r="AI3729" i="12" s="1"/>
  <c r="C211" i="13" s="1"/>
  <c r="AH3903" i="12"/>
  <c r="AI3903" i="12" s="1"/>
  <c r="C37" i="13" s="1"/>
  <c r="AH3809" i="12"/>
  <c r="AI3809" i="12" s="1"/>
  <c r="C131" i="13" s="1"/>
  <c r="AH3825" i="12"/>
  <c r="AJ3825" i="12" s="1"/>
  <c r="D115" i="13" s="1"/>
  <c r="AH3714" i="12"/>
  <c r="AH3089" i="12"/>
  <c r="AH3239" i="12"/>
  <c r="AH3479" i="12"/>
  <c r="AJ3479" i="12" s="1"/>
  <c r="D461" i="13" s="1"/>
  <c r="AH2383" i="12"/>
  <c r="AI2383" i="12" s="1"/>
  <c r="C1557" i="13" s="1"/>
  <c r="AH3493" i="12"/>
  <c r="AI3493" i="12" s="1"/>
  <c r="C447" i="13" s="1"/>
  <c r="AH3204" i="12"/>
  <c r="AJ3204" i="12" s="1"/>
  <c r="D736" i="13" s="1"/>
  <c r="AH3370" i="12"/>
  <c r="AJ3370" i="12" s="1"/>
  <c r="D570" i="13" s="1"/>
  <c r="AH3463" i="12"/>
  <c r="AH3716" i="12"/>
  <c r="AJ3716" i="12" s="1"/>
  <c r="D224" i="13" s="1"/>
  <c r="AH3346" i="12"/>
  <c r="AJ3346" i="12" s="1"/>
  <c r="D594" i="13" s="1"/>
  <c r="AH3854" i="12"/>
  <c r="AJ3854" i="12" s="1"/>
  <c r="D86" i="13" s="1"/>
  <c r="AH3186" i="12"/>
  <c r="AI3186" i="12" s="1"/>
  <c r="C754" i="13" s="1"/>
  <c r="AH3834" i="12"/>
  <c r="AI3834" i="12" s="1"/>
  <c r="C106" i="13" s="1"/>
  <c r="AH2852" i="12"/>
  <c r="AJ2852" i="12" s="1"/>
  <c r="D1088" i="13" s="1"/>
  <c r="AH3229" i="12"/>
  <c r="AJ3229" i="12" s="1"/>
  <c r="D711" i="13" s="1"/>
  <c r="AH3057" i="12"/>
  <c r="AJ3057" i="12" s="1"/>
  <c r="D883" i="13" s="1"/>
  <c r="AH2737" i="12"/>
  <c r="AJ2737" i="12" s="1"/>
  <c r="D1203" i="13" s="1"/>
  <c r="AH3472" i="12"/>
  <c r="AI3472" i="12" s="1"/>
  <c r="C468" i="13" s="1"/>
  <c r="AH3857" i="12"/>
  <c r="AI3857" i="12" s="1"/>
  <c r="C83" i="13" s="1"/>
  <c r="AH3914" i="12"/>
  <c r="AJ3914" i="12" s="1"/>
  <c r="D26" i="13" s="1"/>
  <c r="AH3648" i="12"/>
  <c r="AJ3648" i="12" s="1"/>
  <c r="D292" i="13" s="1"/>
  <c r="AH3246" i="12"/>
  <c r="AJ3246" i="12" s="1"/>
  <c r="D694" i="13" s="1"/>
  <c r="AH3293" i="12"/>
  <c r="AI3293" i="12" s="1"/>
  <c r="C647" i="13" s="1"/>
  <c r="AH2422" i="12"/>
  <c r="AH3653" i="12"/>
  <c r="AI3653" i="12" s="1"/>
  <c r="C287" i="13" s="1"/>
  <c r="AH3642" i="12"/>
  <c r="AJ3642" i="12" s="1"/>
  <c r="D298" i="13" s="1"/>
  <c r="AH3344" i="12"/>
  <c r="AI3344" i="12" s="1"/>
  <c r="C596" i="13" s="1"/>
  <c r="AH3546" i="12"/>
  <c r="AI3546" i="12" s="1"/>
  <c r="C394" i="13" s="1"/>
  <c r="AH3771" i="12"/>
  <c r="AJ3771" i="12" s="1"/>
  <c r="D169" i="13" s="1"/>
  <c r="AH3049" i="12"/>
  <c r="AJ3049" i="12" s="1"/>
  <c r="D891" i="13" s="1"/>
  <c r="AH3867" i="12"/>
  <c r="AI3867" i="12" s="1"/>
  <c r="C73" i="13" s="1"/>
  <c r="AH3580" i="12"/>
  <c r="AH3155" i="12"/>
  <c r="AJ3155" i="12" s="1"/>
  <c r="D785" i="13" s="1"/>
  <c r="AH2759" i="12"/>
  <c r="AH3348" i="12"/>
  <c r="AJ3348" i="12" s="1"/>
  <c r="D592" i="13" s="1"/>
  <c r="AH3761" i="12"/>
  <c r="AI3761" i="12" s="1"/>
  <c r="C179" i="13" s="1"/>
  <c r="AH3919" i="12"/>
  <c r="AI3919" i="12" s="1"/>
  <c r="C21" i="13" s="1"/>
  <c r="AH3436" i="12"/>
  <c r="AJ3436" i="12" s="1"/>
  <c r="D504" i="13" s="1"/>
  <c r="AH3236" i="12"/>
  <c r="AI3236" i="12" s="1"/>
  <c r="C704" i="13" s="1"/>
  <c r="AH3839" i="12"/>
  <c r="AH2274" i="12"/>
  <c r="AH3139" i="12"/>
  <c r="AI3139" i="12" s="1"/>
  <c r="C801" i="13" s="1"/>
  <c r="AH3066" i="12"/>
  <c r="AJ3066" i="12" s="1"/>
  <c r="D874" i="13" s="1"/>
  <c r="AH3588" i="12"/>
  <c r="AJ3588" i="12" s="1"/>
  <c r="D352" i="13" s="1"/>
  <c r="AH3762" i="12"/>
  <c r="AI3762" i="12" s="1"/>
  <c r="C178" i="13" s="1"/>
  <c r="AH3341" i="12"/>
  <c r="AI3341" i="12" s="1"/>
  <c r="C599" i="13" s="1"/>
  <c r="AH3378" i="12"/>
  <c r="AI3378" i="12" s="1"/>
  <c r="C562" i="13" s="1"/>
  <c r="AH3605" i="12"/>
  <c r="AH3435" i="12"/>
  <c r="AH3925" i="12"/>
  <c r="AH2203" i="12"/>
  <c r="AI2203" i="12" s="1"/>
  <c r="C1737" i="13" s="1"/>
  <c r="AH3835" i="12"/>
  <c r="AI3835" i="12" s="1"/>
  <c r="C105" i="13" s="1"/>
  <c r="AH3177" i="12"/>
  <c r="AI3177" i="12" s="1"/>
  <c r="C763" i="13" s="1"/>
  <c r="AH3288" i="12"/>
  <c r="AJ3288" i="12" s="1"/>
  <c r="D652" i="13" s="1"/>
  <c r="AH2701" i="12"/>
  <c r="AJ2701" i="12" s="1"/>
  <c r="D1239" i="13" s="1"/>
  <c r="AH3258" i="12"/>
  <c r="AH3788" i="12"/>
  <c r="AH2921" i="12"/>
  <c r="AJ2921" i="12" s="1"/>
  <c r="D1019" i="13" s="1"/>
  <c r="AH2350" i="12"/>
  <c r="AI2350" i="12" s="1"/>
  <c r="C1590" i="13" s="1"/>
  <c r="AH3301" i="12"/>
  <c r="AI3301" i="12" s="1"/>
  <c r="C639" i="13" s="1"/>
  <c r="AH3129" i="12"/>
  <c r="AJ3129" i="12" s="1"/>
  <c r="D811" i="13" s="1"/>
  <c r="AH2390" i="12"/>
  <c r="AJ2390" i="12" s="1"/>
  <c r="D1550" i="13" s="1"/>
  <c r="AH2891" i="12"/>
  <c r="AI2891" i="12" s="1"/>
  <c r="C1049" i="13" s="1"/>
  <c r="AH3923" i="12"/>
  <c r="AH3793" i="12"/>
  <c r="AI3374" i="12"/>
  <c r="C566" i="13" s="1"/>
  <c r="AJ3374" i="12"/>
  <c r="D566" i="13" s="1"/>
  <c r="AJ481" i="12"/>
  <c r="D3459" i="13" s="1"/>
  <c r="AI481" i="12"/>
  <c r="C3459" i="13" s="1"/>
  <c r="AJ1161" i="12"/>
  <c r="D2779" i="13" s="1"/>
  <c r="AI1161" i="12"/>
  <c r="C2779" i="13" s="1"/>
  <c r="AI3747" i="12"/>
  <c r="C193" i="13" s="1"/>
  <c r="AJ3747" i="12"/>
  <c r="D193" i="13" s="1"/>
  <c r="AI710" i="12"/>
  <c r="C3230" i="13" s="1"/>
  <c r="AJ710" i="12"/>
  <c r="D3230" i="13" s="1"/>
  <c r="AJ2264" i="12"/>
  <c r="D1676" i="13" s="1"/>
  <c r="AI2264" i="12"/>
  <c r="C1676" i="13" s="1"/>
  <c r="AJ1211" i="12"/>
  <c r="D2729" i="13" s="1"/>
  <c r="AI1211" i="12"/>
  <c r="C2729" i="13" s="1"/>
  <c r="AJ2811" i="12"/>
  <c r="D1129" i="13" s="1"/>
  <c r="AI2811" i="12"/>
  <c r="C1129" i="13" s="1"/>
  <c r="AI593" i="12"/>
  <c r="C3347" i="13" s="1"/>
  <c r="AJ593" i="12"/>
  <c r="D3347" i="13" s="1"/>
  <c r="AI1654" i="12"/>
  <c r="C2286" i="13" s="1"/>
  <c r="AJ1654" i="12"/>
  <c r="D2286" i="13" s="1"/>
  <c r="AJ3517" i="12"/>
  <c r="D423" i="13" s="1"/>
  <c r="AI3517" i="12"/>
  <c r="C423" i="13" s="1"/>
  <c r="AI1251" i="12"/>
  <c r="C2689" i="13" s="1"/>
  <c r="AJ1251" i="12"/>
  <c r="D2689" i="13" s="1"/>
  <c r="AI2669" i="12"/>
  <c r="C1271" i="13" s="1"/>
  <c r="AJ2669" i="12"/>
  <c r="D1271" i="13" s="1"/>
  <c r="AJ2546" i="12"/>
  <c r="D1394" i="13" s="1"/>
  <c r="AI2546" i="12"/>
  <c r="C1394" i="13" s="1"/>
  <c r="AJ807" i="12"/>
  <c r="D3133" i="13" s="1"/>
  <c r="AI807" i="12"/>
  <c r="C3133" i="13" s="1"/>
  <c r="AJ2646" i="12"/>
  <c r="D1294" i="13" s="1"/>
  <c r="AI2646" i="12"/>
  <c r="C1294" i="13" s="1"/>
  <c r="AI1589" i="12"/>
  <c r="C2351" i="13" s="1"/>
  <c r="AJ1589" i="12"/>
  <c r="D2351" i="13" s="1"/>
  <c r="AI2455" i="12"/>
  <c r="C1485" i="13" s="1"/>
  <c r="AJ2455" i="12"/>
  <c r="D1485" i="13" s="1"/>
  <c r="AI935" i="12"/>
  <c r="C3005" i="13" s="1"/>
  <c r="AJ935" i="12"/>
  <c r="D3005" i="13" s="1"/>
  <c r="AI3271" i="12"/>
  <c r="C669" i="13" s="1"/>
  <c r="AJ3271" i="12"/>
  <c r="D669" i="13" s="1"/>
  <c r="AJ2283" i="12"/>
  <c r="D1657" i="13" s="1"/>
  <c r="AI2283" i="12"/>
  <c r="C1657" i="13" s="1"/>
  <c r="AJ3088" i="12"/>
  <c r="D852" i="13" s="1"/>
  <c r="AI3088" i="12"/>
  <c r="C852" i="13" s="1"/>
  <c r="AJ1149" i="12"/>
  <c r="D2791" i="13" s="1"/>
  <c r="AI1149" i="12"/>
  <c r="C2791" i="13" s="1"/>
  <c r="AI1497" i="12"/>
  <c r="C2443" i="13" s="1"/>
  <c r="AJ1497" i="12"/>
  <c r="D2443" i="13" s="1"/>
  <c r="AI2052" i="12"/>
  <c r="C1888" i="13" s="1"/>
  <c r="AJ2052" i="12"/>
  <c r="D1888" i="13" s="1"/>
  <c r="AJ2907" i="12"/>
  <c r="D1033" i="13" s="1"/>
  <c r="AI2907" i="12"/>
  <c r="C1033" i="13" s="1"/>
  <c r="AJ1075" i="12"/>
  <c r="D2865" i="13" s="1"/>
  <c r="AI1075" i="12"/>
  <c r="C2865" i="13" s="1"/>
  <c r="AJ351" i="12"/>
  <c r="D3589" i="13" s="1"/>
  <c r="AI351" i="12"/>
  <c r="C3589" i="13" s="1"/>
  <c r="AJ3188" i="12"/>
  <c r="D752" i="13" s="1"/>
  <c r="AI3188" i="12"/>
  <c r="C752" i="13" s="1"/>
  <c r="AI1847" i="12"/>
  <c r="C2093" i="13" s="1"/>
  <c r="AJ1847" i="12"/>
  <c r="D2093" i="13" s="1"/>
  <c r="AI3103" i="12"/>
  <c r="C837" i="13" s="1"/>
  <c r="AJ3103" i="12"/>
  <c r="D837" i="13" s="1"/>
  <c r="AJ2441" i="12"/>
  <c r="D1499" i="13" s="1"/>
  <c r="AI2441" i="12"/>
  <c r="C1499" i="13" s="1"/>
  <c r="AI2087" i="12"/>
  <c r="C1853" i="13" s="1"/>
  <c r="AJ2087" i="12"/>
  <c r="D1853" i="13" s="1"/>
  <c r="AJ758" i="12"/>
  <c r="D3182" i="13" s="1"/>
  <c r="AI758" i="12"/>
  <c r="C3182" i="13" s="1"/>
  <c r="AI468" i="12"/>
  <c r="C3472" i="13" s="1"/>
  <c r="AJ468" i="12"/>
  <c r="D3472" i="13" s="1"/>
  <c r="AI2543" i="12"/>
  <c r="C1397" i="13" s="1"/>
  <c r="AJ2543" i="12"/>
  <c r="D1397" i="13" s="1"/>
  <c r="AI916" i="12"/>
  <c r="C3024" i="13" s="1"/>
  <c r="AJ916" i="12"/>
  <c r="D3024" i="13" s="1"/>
  <c r="AJ2493" i="12"/>
  <c r="D1447" i="13" s="1"/>
  <c r="AI2493" i="12"/>
  <c r="C1447" i="13" s="1"/>
  <c r="AI2768" i="12"/>
  <c r="C1172" i="13" s="1"/>
  <c r="AJ2768" i="12"/>
  <c r="D1172" i="13" s="1"/>
  <c r="AJ1711" i="12"/>
  <c r="D2229" i="13" s="1"/>
  <c r="AI1711" i="12"/>
  <c r="C2229" i="13" s="1"/>
  <c r="AJ1506" i="12"/>
  <c r="D2434" i="13" s="1"/>
  <c r="AI1506" i="12"/>
  <c r="C2434" i="13" s="1"/>
  <c r="AJ598" i="12"/>
  <c r="D3342" i="13" s="1"/>
  <c r="AI598" i="12"/>
  <c r="C3342" i="13" s="1"/>
  <c r="AI2802" i="12"/>
  <c r="C1138" i="13" s="1"/>
  <c r="AJ2802" i="12"/>
  <c r="D1138" i="13" s="1"/>
  <c r="AJ3452" i="12"/>
  <c r="D488" i="13" s="1"/>
  <c r="AI3452" i="12"/>
  <c r="C488" i="13" s="1"/>
  <c r="AI3887" i="12"/>
  <c r="C53" i="13" s="1"/>
  <c r="AJ3887" i="12"/>
  <c r="D53" i="13" s="1"/>
  <c r="AI1003" i="12"/>
  <c r="C2937" i="13" s="1"/>
  <c r="AJ1003" i="12"/>
  <c r="D2937" i="13" s="1"/>
  <c r="AJ559" i="12"/>
  <c r="D3381" i="13" s="1"/>
  <c r="AI559" i="12"/>
  <c r="C3381" i="13" s="1"/>
  <c r="AJ1183" i="12"/>
  <c r="D2757" i="13" s="1"/>
  <c r="AI1183" i="12"/>
  <c r="C2757" i="13" s="1"/>
  <c r="AJ399" i="12"/>
  <c r="D3541" i="13" s="1"/>
  <c r="AI399" i="12"/>
  <c r="C3541" i="13" s="1"/>
  <c r="AI1213" i="12"/>
  <c r="C2727" i="13" s="1"/>
  <c r="AJ1213" i="12"/>
  <c r="D2727" i="13" s="1"/>
  <c r="AI610" i="12"/>
  <c r="C3330" i="13" s="1"/>
  <c r="AJ610" i="12"/>
  <c r="D3330" i="13" s="1"/>
  <c r="AJ1518" i="12"/>
  <c r="D2422" i="13" s="1"/>
  <c r="AI1518" i="12"/>
  <c r="C2422" i="13" s="1"/>
  <c r="AJ1622" i="12"/>
  <c r="D2318" i="13" s="1"/>
  <c r="AI1622" i="12"/>
  <c r="C2318" i="13" s="1"/>
  <c r="AH3005" i="12"/>
  <c r="AH3513" i="12"/>
  <c r="AI3858" i="12"/>
  <c r="C82" i="13" s="1"/>
  <c r="AJ3858" i="12"/>
  <c r="D82" i="13" s="1"/>
  <c r="AI215" i="12"/>
  <c r="C3725" i="13" s="1"/>
  <c r="AJ215" i="12"/>
  <c r="D3725" i="13" s="1"/>
  <c r="AJ327" i="12"/>
  <c r="D3613" i="13" s="1"/>
  <c r="AI327" i="12"/>
  <c r="C3613" i="13" s="1"/>
  <c r="AJ1871" i="12"/>
  <c r="D2069" i="13" s="1"/>
  <c r="AI1871" i="12"/>
  <c r="C2069" i="13" s="1"/>
  <c r="AI2051" i="12"/>
  <c r="C1889" i="13" s="1"/>
  <c r="AJ2051" i="12"/>
  <c r="D1889" i="13" s="1"/>
  <c r="AJ184" i="12"/>
  <c r="D3756" i="13" s="1"/>
  <c r="AI184" i="12"/>
  <c r="C3756" i="13" s="1"/>
  <c r="AJ2047" i="12"/>
  <c r="D1893" i="13" s="1"/>
  <c r="AI2047" i="12"/>
  <c r="C1893" i="13" s="1"/>
  <c r="AI2740" i="12"/>
  <c r="C1200" i="13" s="1"/>
  <c r="AJ2740" i="12"/>
  <c r="D1200" i="13" s="1"/>
  <c r="AJ754" i="12"/>
  <c r="D3186" i="13" s="1"/>
  <c r="AI754" i="12"/>
  <c r="C3186" i="13" s="1"/>
  <c r="AJ675" i="12"/>
  <c r="D3265" i="13" s="1"/>
  <c r="AI675" i="12"/>
  <c r="C3265" i="13" s="1"/>
  <c r="AI2228" i="12"/>
  <c r="C1712" i="13" s="1"/>
  <c r="AJ2228" i="12"/>
  <c r="D1712" i="13" s="1"/>
  <c r="AJ1289" i="12"/>
  <c r="D2651" i="13" s="1"/>
  <c r="AI1289" i="12"/>
  <c r="C2651" i="13" s="1"/>
  <c r="AH3764" i="12"/>
  <c r="AH3152" i="12"/>
  <c r="AH2995" i="12"/>
  <c r="AH3366" i="12"/>
  <c r="AH3864" i="12"/>
  <c r="AJ409" i="12"/>
  <c r="D3531" i="13" s="1"/>
  <c r="AI409" i="12"/>
  <c r="C3531" i="13" s="1"/>
  <c r="AJ2938" i="12"/>
  <c r="D1002" i="13" s="1"/>
  <c r="AI2938" i="12"/>
  <c r="C1002" i="13" s="1"/>
  <c r="AI834" i="12"/>
  <c r="C3106" i="13" s="1"/>
  <c r="AJ834" i="12"/>
  <c r="D3106" i="13" s="1"/>
  <c r="AI1378" i="12"/>
  <c r="C2562" i="13" s="1"/>
  <c r="AJ1378" i="12"/>
  <c r="D2562" i="13" s="1"/>
  <c r="AJ713" i="12"/>
  <c r="D3227" i="13" s="1"/>
  <c r="AI713" i="12"/>
  <c r="C3227" i="13" s="1"/>
  <c r="AI1852" i="12"/>
  <c r="C2088" i="13" s="1"/>
  <c r="AJ1852" i="12"/>
  <c r="D2088" i="13" s="1"/>
  <c r="AI775" i="12"/>
  <c r="C3165" i="13" s="1"/>
  <c r="AJ775" i="12"/>
  <c r="D3165" i="13" s="1"/>
  <c r="AI1703" i="12"/>
  <c r="C2237" i="13" s="1"/>
  <c r="AJ1703" i="12"/>
  <c r="D2237" i="13" s="1"/>
  <c r="AJ331" i="12"/>
  <c r="D3609" i="13" s="1"/>
  <c r="AI331" i="12"/>
  <c r="C3609" i="13" s="1"/>
  <c r="AJ2594" i="12"/>
  <c r="D1346" i="13" s="1"/>
  <c r="AI2594" i="12"/>
  <c r="C1346" i="13" s="1"/>
  <c r="AJ1845" i="12"/>
  <c r="D2095" i="13" s="1"/>
  <c r="AI1845" i="12"/>
  <c r="C2095" i="13" s="1"/>
  <c r="AJ2244" i="12"/>
  <c r="D1696" i="13" s="1"/>
  <c r="AI2244" i="12"/>
  <c r="C1696" i="13" s="1"/>
  <c r="AI2909" i="12"/>
  <c r="C1031" i="13" s="1"/>
  <c r="AJ2909" i="12"/>
  <c r="D1031" i="13" s="1"/>
  <c r="AI2038" i="12"/>
  <c r="C1902" i="13" s="1"/>
  <c r="AJ2038" i="12"/>
  <c r="D1902" i="13" s="1"/>
  <c r="AI3038" i="12"/>
  <c r="C902" i="13" s="1"/>
  <c r="AJ3038" i="12"/>
  <c r="D902" i="13" s="1"/>
  <c r="AJ1479" i="12"/>
  <c r="D2461" i="13" s="1"/>
  <c r="AI1479" i="12"/>
  <c r="C2461" i="13" s="1"/>
  <c r="AJ518" i="12"/>
  <c r="D3422" i="13" s="1"/>
  <c r="AI518" i="12"/>
  <c r="C3422" i="13" s="1"/>
  <c r="AI2951" i="12"/>
  <c r="C989" i="13" s="1"/>
  <c r="AJ2951" i="12"/>
  <c r="D989" i="13" s="1"/>
  <c r="AJ2127" i="12"/>
  <c r="D1813" i="13" s="1"/>
  <c r="AI2127" i="12"/>
  <c r="C1813" i="13" s="1"/>
  <c r="AI750" i="12"/>
  <c r="C3190" i="13" s="1"/>
  <c r="AJ750" i="12"/>
  <c r="D3190" i="13" s="1"/>
  <c r="AI1574" i="12"/>
  <c r="C2366" i="13" s="1"/>
  <c r="AJ1574" i="12"/>
  <c r="D2366" i="13" s="1"/>
  <c r="AJ2582" i="12"/>
  <c r="D1358" i="13" s="1"/>
  <c r="AI2582" i="12"/>
  <c r="C1358" i="13" s="1"/>
  <c r="AI2318" i="12"/>
  <c r="C1622" i="13" s="1"/>
  <c r="AJ2318" i="12"/>
  <c r="D1622" i="13" s="1"/>
  <c r="AI2633" i="12"/>
  <c r="C1307" i="13" s="1"/>
  <c r="AJ2633" i="12"/>
  <c r="D1307" i="13" s="1"/>
  <c r="AJ1174" i="12"/>
  <c r="D2766" i="13" s="1"/>
  <c r="AI1174" i="12"/>
  <c r="C2766" i="13" s="1"/>
  <c r="AJ2668" i="12"/>
  <c r="D1272" i="13" s="1"/>
  <c r="AI2668" i="12"/>
  <c r="C1272" i="13" s="1"/>
  <c r="AH2482" i="12"/>
  <c r="AH3320" i="12"/>
  <c r="AH3657" i="12"/>
  <c r="AH3285" i="12"/>
  <c r="AH2393" i="12"/>
  <c r="AH3685" i="12"/>
  <c r="AH3713" i="12"/>
  <c r="AH3026" i="12"/>
  <c r="AH2263" i="12"/>
  <c r="AH3632" i="12"/>
  <c r="AH3897" i="12"/>
  <c r="AH3917" i="12"/>
  <c r="AH2644" i="12"/>
  <c r="AH3505" i="12"/>
  <c r="AH3372" i="12"/>
  <c r="AI3015" i="12"/>
  <c r="C925" i="13" s="1"/>
  <c r="AJ3015" i="12"/>
  <c r="D925" i="13" s="1"/>
  <c r="AI2966" i="12"/>
  <c r="C974" i="13" s="1"/>
  <c r="AJ2966" i="12"/>
  <c r="D974" i="13" s="1"/>
  <c r="AI135" i="12"/>
  <c r="C3805" i="13" s="1"/>
  <c r="AJ135" i="12"/>
  <c r="D3805" i="13" s="1"/>
  <c r="AI732" i="12"/>
  <c r="C3208" i="13" s="1"/>
  <c r="AJ732" i="12"/>
  <c r="D3208" i="13" s="1"/>
  <c r="AI737" i="12"/>
  <c r="C3203" i="13" s="1"/>
  <c r="AJ737" i="12"/>
  <c r="D3203" i="13" s="1"/>
  <c r="AI654" i="12"/>
  <c r="C3286" i="13" s="1"/>
  <c r="AJ654" i="12"/>
  <c r="D3286" i="13" s="1"/>
  <c r="AJ1653" i="12"/>
  <c r="D2287" i="13" s="1"/>
  <c r="AI1653" i="12"/>
  <c r="C2287" i="13" s="1"/>
  <c r="AJ3491" i="12"/>
  <c r="D449" i="13" s="1"/>
  <c r="AI3491" i="12"/>
  <c r="C449" i="13" s="1"/>
  <c r="AJ1649" i="12"/>
  <c r="D2291" i="13" s="1"/>
  <c r="AI1649" i="12"/>
  <c r="C2291" i="13" s="1"/>
  <c r="AI3765" i="12"/>
  <c r="C175" i="13" s="1"/>
  <c r="AJ3765" i="12"/>
  <c r="D175" i="13" s="1"/>
  <c r="AJ1968" i="12"/>
  <c r="D1972" i="13" s="1"/>
  <c r="AI1968" i="12"/>
  <c r="C1972" i="13" s="1"/>
  <c r="AI2109" i="12"/>
  <c r="C1831" i="13" s="1"/>
  <c r="AJ2109" i="12"/>
  <c r="D1831" i="13" s="1"/>
  <c r="AH3527" i="12"/>
  <c r="AJ1474" i="12"/>
  <c r="D2466" i="13" s="1"/>
  <c r="AI1474" i="12"/>
  <c r="C2466" i="13" s="1"/>
  <c r="AH3027" i="12"/>
  <c r="AH2776" i="12"/>
  <c r="AH3084" i="12"/>
  <c r="AI3426" i="12"/>
  <c r="C514" i="13" s="1"/>
  <c r="AJ3426" i="12"/>
  <c r="D514" i="13" s="1"/>
  <c r="AI435" i="12"/>
  <c r="C3505" i="13" s="1"/>
  <c r="AJ435" i="12"/>
  <c r="D3505" i="13" s="1"/>
  <c r="AI3594" i="12"/>
  <c r="C346" i="13" s="1"/>
  <c r="AJ3594" i="12"/>
  <c r="D346" i="13" s="1"/>
  <c r="AJ1615" i="12"/>
  <c r="D2325" i="13" s="1"/>
  <c r="AI1615" i="12"/>
  <c r="C2325" i="13" s="1"/>
  <c r="AI218" i="12"/>
  <c r="C3722" i="13" s="1"/>
  <c r="AJ218" i="12"/>
  <c r="D3722" i="13" s="1"/>
  <c r="AJ539" i="12"/>
  <c r="D3401" i="13" s="1"/>
  <c r="AI539" i="12"/>
  <c r="C3401" i="13" s="1"/>
  <c r="AJ2269" i="12"/>
  <c r="D1671" i="13" s="1"/>
  <c r="AI2269" i="12"/>
  <c r="C1671" i="13" s="1"/>
  <c r="AI3362" i="12"/>
  <c r="C578" i="13" s="1"/>
  <c r="AJ3362" i="12"/>
  <c r="D578" i="13" s="1"/>
  <c r="AI2580" i="12"/>
  <c r="C1360" i="13" s="1"/>
  <c r="AJ2580" i="12"/>
  <c r="D1360" i="13" s="1"/>
  <c r="AJ2647" i="12"/>
  <c r="D1293" i="13" s="1"/>
  <c r="AI2647" i="12"/>
  <c r="C1293" i="13" s="1"/>
  <c r="AI173" i="12"/>
  <c r="C3767" i="13" s="1"/>
  <c r="AJ173" i="12"/>
  <c r="D3767" i="13" s="1"/>
  <c r="AI1148" i="12"/>
  <c r="C2792" i="13" s="1"/>
  <c r="AJ1148" i="12"/>
  <c r="D2792" i="13" s="1"/>
  <c r="AH3317" i="12"/>
  <c r="AH3873" i="12"/>
  <c r="AH2954" i="12"/>
  <c r="AH3466" i="12"/>
  <c r="AH3678" i="12"/>
  <c r="AI491" i="12"/>
  <c r="C3449" i="13" s="1"/>
  <c r="AJ491" i="12"/>
  <c r="D3449" i="13" s="1"/>
  <c r="AJ3224" i="12"/>
  <c r="D716" i="13" s="1"/>
  <c r="AI3224" i="12"/>
  <c r="C716" i="13" s="1"/>
  <c r="AJ2357" i="12"/>
  <c r="D1583" i="13" s="1"/>
  <c r="AI2357" i="12"/>
  <c r="C1583" i="13" s="1"/>
  <c r="AJ3107" i="12"/>
  <c r="D833" i="13" s="1"/>
  <c r="AI3107" i="12"/>
  <c r="C833" i="13" s="1"/>
  <c r="AI1045" i="12"/>
  <c r="C2895" i="13" s="1"/>
  <c r="AJ1045" i="12"/>
  <c r="D2895" i="13" s="1"/>
  <c r="AJ354" i="12"/>
  <c r="D3586" i="13" s="1"/>
  <c r="AI354" i="12"/>
  <c r="C3586" i="13" s="1"/>
  <c r="AJ3274" i="12"/>
  <c r="D666" i="13" s="1"/>
  <c r="AI3274" i="12"/>
  <c r="C666" i="13" s="1"/>
  <c r="AI1453" i="12"/>
  <c r="C2487" i="13" s="1"/>
  <c r="AJ1453" i="12"/>
  <c r="D2487" i="13" s="1"/>
  <c r="AI1573" i="12"/>
  <c r="C2367" i="13" s="1"/>
  <c r="AJ1573" i="12"/>
  <c r="D2367" i="13" s="1"/>
  <c r="AI1916" i="12"/>
  <c r="C2024" i="13" s="1"/>
  <c r="AJ1916" i="12"/>
  <c r="D2024" i="13" s="1"/>
  <c r="AI376" i="12"/>
  <c r="C3564" i="13" s="1"/>
  <c r="AJ376" i="12"/>
  <c r="D3564" i="13" s="1"/>
  <c r="AI443" i="12"/>
  <c r="C3497" i="13" s="1"/>
  <c r="AJ443" i="12"/>
  <c r="D3497" i="13" s="1"/>
  <c r="AI3444" i="12"/>
  <c r="C496" i="13" s="1"/>
  <c r="AJ3444" i="12"/>
  <c r="D496" i="13" s="1"/>
  <c r="AI608" i="12"/>
  <c r="C3332" i="13" s="1"/>
  <c r="AJ608" i="12"/>
  <c r="D3332" i="13" s="1"/>
  <c r="AJ2158" i="12"/>
  <c r="D1782" i="13" s="1"/>
  <c r="AI2158" i="12"/>
  <c r="C1782" i="13" s="1"/>
  <c r="AI2347" i="12"/>
  <c r="C1593" i="13" s="1"/>
  <c r="AJ2347" i="12"/>
  <c r="D1593" i="13" s="1"/>
  <c r="AI2574" i="12"/>
  <c r="C1366" i="13" s="1"/>
  <c r="AJ2574" i="12"/>
  <c r="D1366" i="13" s="1"/>
  <c r="AI502" i="12"/>
  <c r="C3438" i="13" s="1"/>
  <c r="AJ502" i="12"/>
  <c r="D3438" i="13" s="1"/>
  <c r="AI3091" i="12"/>
  <c r="C849" i="13" s="1"/>
  <c r="AJ3091" i="12"/>
  <c r="D849" i="13" s="1"/>
  <c r="AI1333" i="12"/>
  <c r="C2607" i="13" s="1"/>
  <c r="AJ1333" i="12"/>
  <c r="D2607" i="13" s="1"/>
  <c r="AJ2104" i="12"/>
  <c r="D1836" i="13" s="1"/>
  <c r="AI2104" i="12"/>
  <c r="C1836" i="13" s="1"/>
  <c r="AJ1246" i="12"/>
  <c r="D2694" i="13" s="1"/>
  <c r="AI1246" i="12"/>
  <c r="C2694" i="13" s="1"/>
  <c r="AJ2173" i="12"/>
  <c r="D1767" i="13" s="1"/>
  <c r="AJ2838" i="12"/>
  <c r="D1102" i="13" s="1"/>
  <c r="AI2838" i="12"/>
  <c r="C1102" i="13" s="1"/>
  <c r="AI3035" i="12"/>
  <c r="C905" i="13" s="1"/>
  <c r="AJ3035" i="12"/>
  <c r="D905" i="13" s="1"/>
  <c r="AJ192" i="12"/>
  <c r="D3748" i="13" s="1"/>
  <c r="AI192" i="12"/>
  <c r="C3748" i="13" s="1"/>
  <c r="AI1057" i="12"/>
  <c r="C2883" i="13" s="1"/>
  <c r="AJ1057" i="12"/>
  <c r="D2883" i="13" s="1"/>
  <c r="AJ3453" i="12"/>
  <c r="D487" i="13" s="1"/>
  <c r="AI3453" i="12"/>
  <c r="C487" i="13" s="1"/>
  <c r="AI632" i="12"/>
  <c r="C3308" i="13" s="1"/>
  <c r="AJ632" i="12"/>
  <c r="D3308" i="13" s="1"/>
  <c r="AJ3117" i="12"/>
  <c r="D823" i="13" s="1"/>
  <c r="AI3117" i="12"/>
  <c r="C823" i="13" s="1"/>
  <c r="AJ2461" i="12"/>
  <c r="D1479" i="13" s="1"/>
  <c r="AI2461" i="12"/>
  <c r="C1479" i="13" s="1"/>
  <c r="AJ1214" i="12"/>
  <c r="D2726" i="13" s="1"/>
  <c r="AI1214" i="12"/>
  <c r="C2726" i="13" s="1"/>
  <c r="AJ2396" i="12"/>
  <c r="D1544" i="13" s="1"/>
  <c r="AI2396" i="12"/>
  <c r="C1544" i="13" s="1"/>
  <c r="AJ884" i="12"/>
  <c r="D3056" i="13" s="1"/>
  <c r="AI884" i="12"/>
  <c r="C3056" i="13" s="1"/>
  <c r="AI2229" i="12"/>
  <c r="C1711" i="13" s="1"/>
  <c r="AJ2229" i="12"/>
  <c r="D1711" i="13" s="1"/>
  <c r="AI2062" i="12"/>
  <c r="C1878" i="13" s="1"/>
  <c r="AJ2062" i="12"/>
  <c r="D1878" i="13" s="1"/>
  <c r="AI1224" i="12"/>
  <c r="C2716" i="13" s="1"/>
  <c r="AJ1224" i="12"/>
  <c r="D2716" i="13" s="1"/>
  <c r="AJ3022" i="12"/>
  <c r="D918" i="13" s="1"/>
  <c r="AI3022" i="12"/>
  <c r="C918" i="13" s="1"/>
  <c r="AI1443" i="12"/>
  <c r="C2497" i="13" s="1"/>
  <c r="AJ1443" i="12"/>
  <c r="D2497" i="13" s="1"/>
  <c r="AJ2606" i="12"/>
  <c r="D1334" i="13" s="1"/>
  <c r="AI2606" i="12"/>
  <c r="C1334" i="13" s="1"/>
  <c r="AI1803" i="12"/>
  <c r="C2137" i="13" s="1"/>
  <c r="AJ1803" i="12"/>
  <c r="D2137" i="13" s="1"/>
  <c r="AJ3082" i="12"/>
  <c r="D858" i="13" s="1"/>
  <c r="AI3082" i="12"/>
  <c r="C858" i="13" s="1"/>
  <c r="AJ1447" i="12"/>
  <c r="D2493" i="13" s="1"/>
  <c r="AI1447" i="12"/>
  <c r="C2493" i="13" s="1"/>
  <c r="AI359" i="12"/>
  <c r="C3581" i="13" s="1"/>
  <c r="AJ359" i="12"/>
  <c r="D3581" i="13" s="1"/>
  <c r="AJ1051" i="12"/>
  <c r="D2889" i="13" s="1"/>
  <c r="AI1051" i="12"/>
  <c r="C2889" i="13" s="1"/>
  <c r="AI2984" i="12"/>
  <c r="C956" i="13" s="1"/>
  <c r="AJ2984" i="12"/>
  <c r="D956" i="13" s="1"/>
  <c r="AJ3383" i="12"/>
  <c r="D557" i="13" s="1"/>
  <c r="AI3383" i="12"/>
  <c r="C557" i="13" s="1"/>
  <c r="AJ1182" i="12"/>
  <c r="D2758" i="13" s="1"/>
  <c r="AI1182" i="12"/>
  <c r="C2758" i="13" s="1"/>
  <c r="AI1640" i="12"/>
  <c r="C2300" i="13" s="1"/>
  <c r="AJ1640" i="12"/>
  <c r="D2300" i="13" s="1"/>
  <c r="AJ2528" i="12"/>
  <c r="D1412" i="13" s="1"/>
  <c r="AI2528" i="12"/>
  <c r="C1412" i="13" s="1"/>
  <c r="AI391" i="12"/>
  <c r="C3549" i="13" s="1"/>
  <c r="AJ391" i="12"/>
  <c r="D3549" i="13" s="1"/>
  <c r="AI2796" i="12"/>
  <c r="C1144" i="13" s="1"/>
  <c r="AJ2796" i="12"/>
  <c r="D1144" i="13" s="1"/>
  <c r="AI741" i="12"/>
  <c r="C3199" i="13" s="1"/>
  <c r="AJ741" i="12"/>
  <c r="D3199" i="13" s="1"/>
  <c r="AJ1436" i="12"/>
  <c r="D2504" i="13" s="1"/>
  <c r="AI1436" i="12"/>
  <c r="C2504" i="13" s="1"/>
  <c r="AJ1698" i="12"/>
  <c r="D2242" i="13" s="1"/>
  <c r="AI1698" i="12"/>
  <c r="C2242" i="13" s="1"/>
  <c r="AJ1906" i="12"/>
  <c r="D2034" i="13" s="1"/>
  <c r="AI1906" i="12"/>
  <c r="C2034" i="13" s="1"/>
  <c r="AI1715" i="12"/>
  <c r="C2225" i="13" s="1"/>
  <c r="AJ1715" i="12"/>
  <c r="D2225" i="13" s="1"/>
  <c r="AI2568" i="12"/>
  <c r="C1372" i="13" s="1"/>
  <c r="AJ2568" i="12"/>
  <c r="D1372" i="13" s="1"/>
  <c r="AI584" i="12"/>
  <c r="C3356" i="13" s="1"/>
  <c r="AJ584" i="12"/>
  <c r="D3356" i="13" s="1"/>
  <c r="AI3245" i="12"/>
  <c r="C695" i="13" s="1"/>
  <c r="AJ3245" i="12"/>
  <c r="D695" i="13" s="1"/>
  <c r="AJ765" i="12"/>
  <c r="D3175" i="13" s="1"/>
  <c r="AI765" i="12"/>
  <c r="C3175" i="13" s="1"/>
  <c r="AI1739" i="12"/>
  <c r="C2201" i="13" s="1"/>
  <c r="AJ1739" i="12"/>
  <c r="D2201" i="13" s="1"/>
  <c r="AJ511" i="12"/>
  <c r="D3429" i="13" s="1"/>
  <c r="AI511" i="12"/>
  <c r="C3429" i="13" s="1"/>
  <c r="AJ2125" i="12"/>
  <c r="D1815" i="13" s="1"/>
  <c r="AI2125" i="12"/>
  <c r="C1815" i="13" s="1"/>
  <c r="AJ2205" i="12"/>
  <c r="D1735" i="13" s="1"/>
  <c r="AI2205" i="12"/>
  <c r="C1735" i="13" s="1"/>
  <c r="AJ2406" i="12"/>
  <c r="D1534" i="13" s="1"/>
  <c r="AI2406" i="12"/>
  <c r="C1534" i="13" s="1"/>
  <c r="AJ616" i="12"/>
  <c r="D3324" i="13" s="1"/>
  <c r="AI616" i="12"/>
  <c r="C3324" i="13" s="1"/>
  <c r="AJ1454" i="12"/>
  <c r="D2486" i="13" s="1"/>
  <c r="AI1454" i="12"/>
  <c r="C2486" i="13" s="1"/>
  <c r="AJ692" i="12"/>
  <c r="D3248" i="13" s="1"/>
  <c r="AI692" i="12"/>
  <c r="C3248" i="13" s="1"/>
  <c r="AJ3001" i="12"/>
  <c r="D939" i="13" s="1"/>
  <c r="AI3001" i="12"/>
  <c r="C939" i="13" s="1"/>
  <c r="AJ621" i="12"/>
  <c r="D3319" i="13" s="1"/>
  <c r="AI621" i="12"/>
  <c r="C3319" i="13" s="1"/>
  <c r="AJ1544" i="12"/>
  <c r="D2396" i="13" s="1"/>
  <c r="AI1544" i="12"/>
  <c r="C2396" i="13" s="1"/>
  <c r="AI1199" i="12"/>
  <c r="C2741" i="13" s="1"/>
  <c r="AJ1199" i="12"/>
  <c r="D2741" i="13" s="1"/>
  <c r="AI3486" i="12"/>
  <c r="C454" i="13" s="1"/>
  <c r="AI3297" i="12"/>
  <c r="C643" i="13" s="1"/>
  <c r="AJ422" i="12"/>
  <c r="D3518" i="13" s="1"/>
  <c r="AI422" i="12"/>
  <c r="C3518" i="13" s="1"/>
  <c r="AI1116" i="12"/>
  <c r="C2824" i="13" s="1"/>
  <c r="AJ1116" i="12"/>
  <c r="D2824" i="13" s="1"/>
  <c r="AI2111" i="12"/>
  <c r="C1829" i="13" s="1"/>
  <c r="AJ2111" i="12"/>
  <c r="D1829" i="13" s="1"/>
  <c r="AI920" i="12"/>
  <c r="C3020" i="13" s="1"/>
  <c r="AJ920" i="12"/>
  <c r="D3020" i="13" s="1"/>
  <c r="AI800" i="12"/>
  <c r="C3140" i="13" s="1"/>
  <c r="AJ800" i="12"/>
  <c r="D3140" i="13" s="1"/>
  <c r="AI2780" i="12"/>
  <c r="C1160" i="13" s="1"/>
  <c r="AJ2780" i="12"/>
  <c r="D1160" i="13" s="1"/>
  <c r="AJ2193" i="12"/>
  <c r="D1747" i="13" s="1"/>
  <c r="AI2193" i="12"/>
  <c r="C1747" i="13" s="1"/>
  <c r="AI1232" i="12"/>
  <c r="C2708" i="13" s="1"/>
  <c r="AJ1232" i="12"/>
  <c r="D2708" i="13" s="1"/>
  <c r="AJ1632" i="12"/>
  <c r="D2308" i="13" s="1"/>
  <c r="AI1632" i="12"/>
  <c r="C2308" i="13" s="1"/>
  <c r="AI1690" i="12"/>
  <c r="C2250" i="13" s="1"/>
  <c r="AJ1690" i="12"/>
  <c r="D2250" i="13" s="1"/>
  <c r="AJ1620" i="12"/>
  <c r="D2320" i="13" s="1"/>
  <c r="AI1620" i="12"/>
  <c r="C2320" i="13" s="1"/>
  <c r="AJ1923" i="12"/>
  <c r="D2017" i="13" s="1"/>
  <c r="AI1923" i="12"/>
  <c r="C2017" i="13" s="1"/>
  <c r="AI3650" i="12"/>
  <c r="C290" i="13" s="1"/>
  <c r="AJ3650" i="12"/>
  <c r="D290" i="13" s="1"/>
  <c r="AI810" i="12"/>
  <c r="C3130" i="13" s="1"/>
  <c r="AJ810" i="12"/>
  <c r="D3130" i="13" s="1"/>
  <c r="AI695" i="12"/>
  <c r="C3245" i="13" s="1"/>
  <c r="AJ695" i="12"/>
  <c r="D3245" i="13" s="1"/>
  <c r="AI963" i="12"/>
  <c r="C2977" i="13" s="1"/>
  <c r="AJ963" i="12"/>
  <c r="D2977" i="13" s="1"/>
  <c r="AJ627" i="12"/>
  <c r="D3313" i="13" s="1"/>
  <c r="AI627" i="12"/>
  <c r="C3313" i="13" s="1"/>
  <c r="AJ1180" i="12"/>
  <c r="D2760" i="13" s="1"/>
  <c r="AI1180" i="12"/>
  <c r="C2760" i="13" s="1"/>
  <c r="AJ2640" i="12"/>
  <c r="D1300" i="13" s="1"/>
  <c r="AI2640" i="12"/>
  <c r="C1300" i="13" s="1"/>
  <c r="AI543" i="12"/>
  <c r="C3397" i="13" s="1"/>
  <c r="AJ543" i="12"/>
  <c r="D3397" i="13" s="1"/>
  <c r="AI2777" i="12"/>
  <c r="C1163" i="13" s="1"/>
  <c r="AJ2777" i="12"/>
  <c r="D1163" i="13" s="1"/>
  <c r="AI1088" i="12"/>
  <c r="C2852" i="13" s="1"/>
  <c r="AJ1088" i="12"/>
  <c r="D2852" i="13" s="1"/>
  <c r="AJ808" i="12"/>
  <c r="D3132" i="13" s="1"/>
  <c r="AI808" i="12"/>
  <c r="C3132" i="13" s="1"/>
  <c r="AJ1599" i="12"/>
  <c r="D2341" i="13" s="1"/>
  <c r="AI1599" i="12"/>
  <c r="C2341" i="13" s="1"/>
  <c r="AI2018" i="12"/>
  <c r="C1922" i="13" s="1"/>
  <c r="AJ2018" i="12"/>
  <c r="D1922" i="13" s="1"/>
  <c r="AI957" i="12"/>
  <c r="C2983" i="13" s="1"/>
  <c r="AJ957" i="12"/>
  <c r="D2983" i="13" s="1"/>
  <c r="AI1011" i="12"/>
  <c r="C2929" i="13" s="1"/>
  <c r="AJ1011" i="12"/>
  <c r="D2929" i="13" s="1"/>
  <c r="AJ1252" i="12"/>
  <c r="D2688" i="13" s="1"/>
  <c r="AI1252" i="12"/>
  <c r="C2688" i="13" s="1"/>
  <c r="AJ1345" i="12"/>
  <c r="D2595" i="13" s="1"/>
  <c r="AI1345" i="12"/>
  <c r="C2595" i="13" s="1"/>
  <c r="AJ1943" i="12"/>
  <c r="D1997" i="13" s="1"/>
  <c r="AI1943" i="12"/>
  <c r="C1997" i="13" s="1"/>
  <c r="AI3893" i="12"/>
  <c r="C47" i="13" s="1"/>
  <c r="AJ3893" i="12"/>
  <c r="D47" i="13" s="1"/>
  <c r="AI2194" i="12"/>
  <c r="C1746" i="13" s="1"/>
  <c r="AJ2194" i="12"/>
  <c r="D1746" i="13" s="1"/>
  <c r="AH2884" i="12"/>
  <c r="AH3789" i="12"/>
  <c r="AH3659" i="12"/>
  <c r="AH3448" i="12"/>
  <c r="AH3148" i="12"/>
  <c r="AJ199" i="12"/>
  <c r="D3741" i="13" s="1"/>
  <c r="AI199" i="12"/>
  <c r="C3741" i="13" s="1"/>
  <c r="AI1235" i="12"/>
  <c r="C2705" i="13" s="1"/>
  <c r="AJ1235" i="12"/>
  <c r="D2705" i="13" s="1"/>
  <c r="AI3254" i="12"/>
  <c r="C686" i="13" s="1"/>
  <c r="AJ3254" i="12"/>
  <c r="D686" i="13" s="1"/>
  <c r="AJ2622" i="12"/>
  <c r="D1318" i="13" s="1"/>
  <c r="AI2622" i="12"/>
  <c r="C1318" i="13" s="1"/>
  <c r="AJ2107" i="12"/>
  <c r="D1833" i="13" s="1"/>
  <c r="AI2107" i="12"/>
  <c r="C1833" i="13" s="1"/>
  <c r="AI2239" i="12"/>
  <c r="C1701" i="13" s="1"/>
  <c r="AJ2239" i="12"/>
  <c r="D1701" i="13" s="1"/>
  <c r="AJ3485" i="12"/>
  <c r="D455" i="13" s="1"/>
  <c r="AI3485" i="12"/>
  <c r="C455" i="13" s="1"/>
  <c r="AI1392" i="12"/>
  <c r="C2548" i="13" s="1"/>
  <c r="AJ1392" i="12"/>
  <c r="D2548" i="13" s="1"/>
  <c r="AJ2326" i="12"/>
  <c r="D1614" i="13" s="1"/>
  <c r="AI2326" i="12"/>
  <c r="C1614" i="13" s="1"/>
  <c r="AJ959" i="12"/>
  <c r="D2981" i="13" s="1"/>
  <c r="AI959" i="12"/>
  <c r="C2981" i="13" s="1"/>
  <c r="AI208" i="12"/>
  <c r="C3732" i="13" s="1"/>
  <c r="AJ208" i="12"/>
  <c r="D3732" i="13" s="1"/>
  <c r="AH3387" i="12"/>
  <c r="AJ2709" i="12"/>
  <c r="D1231" i="13" s="1"/>
  <c r="AI2709" i="12"/>
  <c r="C1231" i="13" s="1"/>
  <c r="AJ172" i="12"/>
  <c r="D3768" i="13" s="1"/>
  <c r="AI172" i="12"/>
  <c r="C3768" i="13" s="1"/>
  <c r="AJ707" i="12"/>
  <c r="D3233" i="13" s="1"/>
  <c r="AI707" i="12"/>
  <c r="C3233" i="13" s="1"/>
  <c r="AI2025" i="12"/>
  <c r="C1915" i="13" s="1"/>
  <c r="AJ2025" i="12"/>
  <c r="D1915" i="13" s="1"/>
  <c r="AI2869" i="12"/>
  <c r="C1071" i="13" s="1"/>
  <c r="AJ2869" i="12"/>
  <c r="D1071" i="13" s="1"/>
  <c r="AJ1897" i="12"/>
  <c r="D2043" i="13" s="1"/>
  <c r="AI1897" i="12"/>
  <c r="C2043" i="13" s="1"/>
  <c r="AI3393" i="12"/>
  <c r="C547" i="13" s="1"/>
  <c r="AJ3393" i="12"/>
  <c r="D547" i="13" s="1"/>
  <c r="AI1687" i="12"/>
  <c r="C2253" i="13" s="1"/>
  <c r="AJ1687" i="12"/>
  <c r="D2253" i="13" s="1"/>
  <c r="AJ2997" i="12"/>
  <c r="D943" i="13" s="1"/>
  <c r="AI2997" i="12"/>
  <c r="C943" i="13" s="1"/>
  <c r="AI3262" i="12"/>
  <c r="C678" i="13" s="1"/>
  <c r="AJ3262" i="12"/>
  <c r="D678" i="13" s="1"/>
  <c r="AI968" i="12"/>
  <c r="C2972" i="13" s="1"/>
  <c r="AJ968" i="12"/>
  <c r="D2972" i="13" s="1"/>
  <c r="AH3192" i="12"/>
  <c r="AH3621" i="12"/>
  <c r="AI1301" i="12"/>
  <c r="C2639" i="13" s="1"/>
  <c r="AJ1301" i="12"/>
  <c r="D2639" i="13" s="1"/>
  <c r="AI2289" i="12"/>
  <c r="C1651" i="13" s="1"/>
  <c r="AJ2289" i="12"/>
  <c r="D1651" i="13" s="1"/>
  <c r="AJ255" i="12"/>
  <c r="D3685" i="13" s="1"/>
  <c r="AI255" i="12"/>
  <c r="C3685" i="13" s="1"/>
  <c r="AI2437" i="12"/>
  <c r="C1503" i="13" s="1"/>
  <c r="AJ2437" i="12"/>
  <c r="D1503" i="13" s="1"/>
  <c r="AI2291" i="12"/>
  <c r="C1649" i="13" s="1"/>
  <c r="AJ2291" i="12"/>
  <c r="D1649" i="13" s="1"/>
  <c r="AI3208" i="12"/>
  <c r="C732" i="13" s="1"/>
  <c r="AJ3208" i="12"/>
  <c r="D732" i="13" s="1"/>
  <c r="AI1610" i="12"/>
  <c r="C2330" i="13" s="1"/>
  <c r="AJ1610" i="12"/>
  <c r="D2330" i="13" s="1"/>
  <c r="AJ1736" i="12"/>
  <c r="D2204" i="13" s="1"/>
  <c r="AI1736" i="12"/>
  <c r="C2204" i="13" s="1"/>
  <c r="AJ3807" i="12"/>
  <c r="D133" i="13" s="1"/>
  <c r="AI3807" i="12"/>
  <c r="C133" i="13" s="1"/>
  <c r="AJ2933" i="12"/>
  <c r="D1007" i="13" s="1"/>
  <c r="AI2933" i="12"/>
  <c r="C1007" i="13" s="1"/>
  <c r="AI1999" i="12"/>
  <c r="C1941" i="13" s="1"/>
  <c r="AJ1999" i="12"/>
  <c r="D1941" i="13" s="1"/>
  <c r="AH3469" i="12"/>
  <c r="AH3773" i="12"/>
  <c r="AI233" i="12"/>
  <c r="C3707" i="13" s="1"/>
  <c r="AJ233" i="12"/>
  <c r="D3707" i="13" s="1"/>
  <c r="AI2930" i="12"/>
  <c r="C1010" i="13" s="1"/>
  <c r="AJ2930" i="12"/>
  <c r="D1010" i="13" s="1"/>
  <c r="AI1692" i="12"/>
  <c r="C2248" i="13" s="1"/>
  <c r="AJ1692" i="12"/>
  <c r="D2248" i="13" s="1"/>
  <c r="AI307" i="12"/>
  <c r="C3633" i="13" s="1"/>
  <c r="AJ307" i="12"/>
  <c r="D3633" i="13" s="1"/>
  <c r="AI1366" i="12"/>
  <c r="C2574" i="13" s="1"/>
  <c r="AJ1366" i="12"/>
  <c r="D2574" i="13" s="1"/>
  <c r="AI2078" i="12"/>
  <c r="C1862" i="13" s="1"/>
  <c r="AJ2078" i="12"/>
  <c r="D1862" i="13" s="1"/>
  <c r="AJ2247" i="12"/>
  <c r="D1693" i="13" s="1"/>
  <c r="AI2247" i="12"/>
  <c r="C1693" i="13" s="1"/>
  <c r="AJ590" i="12"/>
  <c r="D3350" i="13" s="1"/>
  <c r="AI590" i="12"/>
  <c r="C3350" i="13" s="1"/>
  <c r="AI480" i="12"/>
  <c r="C3460" i="13" s="1"/>
  <c r="AJ480" i="12"/>
  <c r="D3460" i="13" s="1"/>
  <c r="AJ2005" i="12"/>
  <c r="D1935" i="13" s="1"/>
  <c r="AI2005" i="12"/>
  <c r="C1935" i="13" s="1"/>
  <c r="AI1795" i="12"/>
  <c r="C2145" i="13" s="1"/>
  <c r="AJ1795" i="12"/>
  <c r="D2145" i="13" s="1"/>
  <c r="AI562" i="12"/>
  <c r="C3378" i="13" s="1"/>
  <c r="AJ562" i="12"/>
  <c r="D3378" i="13" s="1"/>
  <c r="AH3406" i="12"/>
  <c r="AH3824" i="12"/>
  <c r="AH2471" i="12"/>
  <c r="AH3878" i="12"/>
  <c r="AH3440" i="12"/>
  <c r="AH3853" i="12"/>
  <c r="AH3465" i="12"/>
  <c r="AI2379" i="12"/>
  <c r="C1561" i="13" s="1"/>
  <c r="AJ2379" i="12"/>
  <c r="D1561" i="13" s="1"/>
  <c r="AI2456" i="12"/>
  <c r="C1484" i="13" s="1"/>
  <c r="AJ2456" i="12"/>
  <c r="D1484" i="13" s="1"/>
  <c r="AI1550" i="12"/>
  <c r="C2390" i="13" s="1"/>
  <c r="AJ1550" i="12"/>
  <c r="D2390" i="13" s="1"/>
  <c r="AJ3055" i="12"/>
  <c r="D885" i="13" s="1"/>
  <c r="AI3055" i="12"/>
  <c r="C885" i="13" s="1"/>
  <c r="AI2583" i="12"/>
  <c r="C1357" i="13" s="1"/>
  <c r="AJ2583" i="12"/>
  <c r="D1357" i="13" s="1"/>
  <c r="AI1410" i="12"/>
  <c r="C2530" i="13" s="1"/>
  <c r="AJ1410" i="12"/>
  <c r="D2530" i="13" s="1"/>
  <c r="AJ1578" i="12"/>
  <c r="D2362" i="13" s="1"/>
  <c r="AI1578" i="12"/>
  <c r="C2362" i="13" s="1"/>
  <c r="AI1732" i="12"/>
  <c r="C2208" i="13" s="1"/>
  <c r="AJ1732" i="12"/>
  <c r="D2208" i="13" s="1"/>
  <c r="AJ2022" i="12"/>
  <c r="D1918" i="13" s="1"/>
  <c r="AI2022" i="12"/>
  <c r="C1918" i="13" s="1"/>
  <c r="AJ2681" i="12"/>
  <c r="D1259" i="13" s="1"/>
  <c r="AI2681" i="12"/>
  <c r="C1259" i="13" s="1"/>
  <c r="AI1381" i="12"/>
  <c r="C2559" i="13" s="1"/>
  <c r="AJ1381" i="12"/>
  <c r="D2559" i="13" s="1"/>
  <c r="AJ3205" i="12"/>
  <c r="D735" i="13" s="1"/>
  <c r="AI3205" i="12"/>
  <c r="C735" i="13" s="1"/>
  <c r="AJ1770" i="12"/>
  <c r="D2170" i="13" s="1"/>
  <c r="AI1770" i="12"/>
  <c r="C2170" i="13" s="1"/>
  <c r="AJ1606" i="12"/>
  <c r="D2334" i="13" s="1"/>
  <c r="AI1606" i="12"/>
  <c r="C2334" i="13" s="1"/>
  <c r="AJ636" i="12"/>
  <c r="D3304" i="13" s="1"/>
  <c r="AI636" i="12"/>
  <c r="C3304" i="13" s="1"/>
  <c r="AI2093" i="12"/>
  <c r="C1847" i="13" s="1"/>
  <c r="AJ2093" i="12"/>
  <c r="D1847" i="13" s="1"/>
  <c r="AJ2306" i="12"/>
  <c r="D1634" i="13" s="1"/>
  <c r="AI2306" i="12"/>
  <c r="C1634" i="13" s="1"/>
  <c r="AJ2382" i="12"/>
  <c r="D1558" i="13" s="1"/>
  <c r="AI2382" i="12"/>
  <c r="C1558" i="13" s="1"/>
  <c r="AJ3434" i="12"/>
  <c r="D506" i="13" s="1"/>
  <c r="AI3434" i="12"/>
  <c r="C506" i="13" s="1"/>
  <c r="AJ448" i="12"/>
  <c r="D3492" i="13" s="1"/>
  <c r="AI448" i="12"/>
  <c r="C3492" i="13" s="1"/>
  <c r="AI848" i="12"/>
  <c r="C3092" i="13" s="1"/>
  <c r="AJ848" i="12"/>
  <c r="D3092" i="13" s="1"/>
  <c r="AI2006" i="12"/>
  <c r="C1934" i="13" s="1"/>
  <c r="AJ2006" i="12"/>
  <c r="D1934" i="13" s="1"/>
  <c r="AJ293" i="12"/>
  <c r="D3647" i="13" s="1"/>
  <c r="AI293" i="12"/>
  <c r="C3647" i="13" s="1"/>
  <c r="AJ1675" i="12"/>
  <c r="D2265" i="13" s="1"/>
  <c r="AI1675" i="12"/>
  <c r="C2265" i="13" s="1"/>
  <c r="AI2424" i="12"/>
  <c r="C1516" i="13" s="1"/>
  <c r="AJ2424" i="12"/>
  <c r="D1516" i="13" s="1"/>
  <c r="AJ1216" i="12"/>
  <c r="D2724" i="13" s="1"/>
  <c r="AI1216" i="12"/>
  <c r="C2724" i="13" s="1"/>
  <c r="AH2503" i="12"/>
  <c r="AH3898" i="12"/>
  <c r="AH3521" i="12"/>
  <c r="AH3838" i="12"/>
  <c r="AH3234" i="12"/>
  <c r="AH3184" i="12"/>
  <c r="AH3336" i="12"/>
  <c r="AH3934" i="12"/>
  <c r="AH3708" i="12"/>
  <c r="AH3636" i="12"/>
  <c r="AH3631" i="12"/>
  <c r="AH2793" i="12"/>
  <c r="AI329" i="12"/>
  <c r="C3611" i="13" s="1"/>
  <c r="AJ329" i="12"/>
  <c r="D3611" i="13" s="1"/>
  <c r="AJ1746" i="12"/>
  <c r="D2194" i="13" s="1"/>
  <c r="AI1746" i="12"/>
  <c r="C2194" i="13" s="1"/>
  <c r="AJ3483" i="12"/>
  <c r="D457" i="13" s="1"/>
  <c r="AI3483" i="12"/>
  <c r="C457" i="13" s="1"/>
  <c r="AI2227" i="12"/>
  <c r="C1713" i="13" s="1"/>
  <c r="AJ2227" i="12"/>
  <c r="D1713" i="13" s="1"/>
  <c r="AI3352" i="12"/>
  <c r="C588" i="13" s="1"/>
  <c r="AJ3352" i="12"/>
  <c r="D588" i="13" s="1"/>
  <c r="AI2392" i="12"/>
  <c r="C1548" i="13" s="1"/>
  <c r="AJ2392" i="12"/>
  <c r="D1548" i="13" s="1"/>
  <c r="AJ3210" i="12"/>
  <c r="D730" i="13" s="1"/>
  <c r="AI3210" i="12"/>
  <c r="C730" i="13" s="1"/>
  <c r="AI2688" i="12"/>
  <c r="C1252" i="13" s="1"/>
  <c r="AJ2688" i="12"/>
  <c r="D1252" i="13" s="1"/>
  <c r="AI308" i="12"/>
  <c r="C3632" i="13" s="1"/>
  <c r="AJ308" i="12"/>
  <c r="D3632" i="13" s="1"/>
  <c r="AJ2812" i="12"/>
  <c r="D1128" i="13" s="1"/>
  <c r="AI2812" i="12"/>
  <c r="C1128" i="13" s="1"/>
  <c r="AI2733" i="12"/>
  <c r="C1207" i="13" s="1"/>
  <c r="AJ2733" i="12"/>
  <c r="D1207" i="13" s="1"/>
  <c r="AJ2564" i="12"/>
  <c r="D1376" i="13" s="1"/>
  <c r="AI2564" i="12"/>
  <c r="C1376" i="13" s="1"/>
  <c r="AJ3506" i="12"/>
  <c r="D434" i="13" s="1"/>
  <c r="AI719" i="12"/>
  <c r="C3221" i="13" s="1"/>
  <c r="AJ719" i="12"/>
  <c r="D3221" i="13" s="1"/>
  <c r="AJ1258" i="12"/>
  <c r="D2682" i="13" s="1"/>
  <c r="AI1258" i="12"/>
  <c r="C2682" i="13" s="1"/>
  <c r="AJ962" i="12"/>
  <c r="D2978" i="13" s="1"/>
  <c r="AI962" i="12"/>
  <c r="C2978" i="13" s="1"/>
  <c r="AJ438" i="12"/>
  <c r="D3502" i="13" s="1"/>
  <c r="AI438" i="12"/>
  <c r="C3502" i="13" s="1"/>
  <c r="AJ140" i="12"/>
  <c r="D3800" i="13" s="1"/>
  <c r="AI140" i="12"/>
  <c r="C3800" i="13" s="1"/>
  <c r="AJ1681" i="12"/>
  <c r="D2259" i="13" s="1"/>
  <c r="AI1681" i="12"/>
  <c r="C2259" i="13" s="1"/>
  <c r="AI165" i="12"/>
  <c r="C3775" i="13" s="1"/>
  <c r="AJ165" i="12"/>
  <c r="D3775" i="13" s="1"/>
  <c r="AI1179" i="12"/>
  <c r="C2761" i="13" s="1"/>
  <c r="AJ1179" i="12"/>
  <c r="D2761" i="13" s="1"/>
  <c r="AI2376" i="12"/>
  <c r="C1564" i="13" s="1"/>
  <c r="AJ2376" i="12"/>
  <c r="D1564" i="13" s="1"/>
  <c r="AJ1539" i="12"/>
  <c r="D2401" i="13" s="1"/>
  <c r="AI1539" i="12"/>
  <c r="C2401" i="13" s="1"/>
  <c r="AJ561" i="12"/>
  <c r="D3379" i="13" s="1"/>
  <c r="AI561" i="12"/>
  <c r="C3379" i="13" s="1"/>
  <c r="AJ270" i="12"/>
  <c r="D3670" i="13" s="1"/>
  <c r="AI270" i="12"/>
  <c r="C3670" i="13" s="1"/>
  <c r="AI2761" i="12"/>
  <c r="C1179" i="13" s="1"/>
  <c r="AJ2761" i="12"/>
  <c r="D1179" i="13" s="1"/>
  <c r="AI3062" i="12"/>
  <c r="C878" i="13" s="1"/>
  <c r="AJ3062" i="12"/>
  <c r="D878" i="13" s="1"/>
  <c r="AI1025" i="12"/>
  <c r="C2915" i="13" s="1"/>
  <c r="AJ1025" i="12"/>
  <c r="D2915" i="13" s="1"/>
  <c r="AJ3531" i="12"/>
  <c r="D409" i="13" s="1"/>
  <c r="AI3531" i="12"/>
  <c r="C409" i="13" s="1"/>
  <c r="AI2254" i="12"/>
  <c r="C1686" i="13" s="1"/>
  <c r="AJ2254" i="12"/>
  <c r="D1686" i="13" s="1"/>
  <c r="AI819" i="12"/>
  <c r="C3121" i="13" s="1"/>
  <c r="AJ819" i="12"/>
  <c r="D3121" i="13" s="1"/>
  <c r="AJ1755" i="12"/>
  <c r="D2185" i="13" s="1"/>
  <c r="AI1755" i="12"/>
  <c r="C2185" i="13" s="1"/>
  <c r="AI1832" i="12"/>
  <c r="C2108" i="13" s="1"/>
  <c r="AJ1832" i="12"/>
  <c r="D2108" i="13" s="1"/>
  <c r="AI859" i="12"/>
  <c r="C3081" i="13" s="1"/>
  <c r="AJ859" i="12"/>
  <c r="D3081" i="13" s="1"/>
  <c r="AI2813" i="12"/>
  <c r="C1127" i="13" s="1"/>
  <c r="AJ2813" i="12"/>
  <c r="D1127" i="13" s="1"/>
  <c r="AH2726" i="12"/>
  <c r="AH3215" i="12"/>
  <c r="AI633" i="12"/>
  <c r="C3307" i="13" s="1"/>
  <c r="AJ633" i="12"/>
  <c r="D3307" i="13" s="1"/>
  <c r="AI1358" i="12"/>
  <c r="C2582" i="13" s="1"/>
  <c r="AJ1358" i="12"/>
  <c r="D2582" i="13" s="1"/>
  <c r="AI2221" i="12"/>
  <c r="C1719" i="13" s="1"/>
  <c r="AJ2221" i="12"/>
  <c r="D1719" i="13" s="1"/>
  <c r="AI2572" i="12"/>
  <c r="C1368" i="13" s="1"/>
  <c r="AJ2572" i="12"/>
  <c r="D1368" i="13" s="1"/>
  <c r="AJ2101" i="12"/>
  <c r="D1839" i="13" s="1"/>
  <c r="AI2101" i="12"/>
  <c r="C1839" i="13" s="1"/>
  <c r="AJ2460" i="12"/>
  <c r="D1480" i="13" s="1"/>
  <c r="AI2460" i="12"/>
  <c r="C1480" i="13" s="1"/>
  <c r="AI3077" i="12"/>
  <c r="C863" i="13" s="1"/>
  <c r="AJ3077" i="12"/>
  <c r="D863" i="13" s="1"/>
  <c r="AJ2626" i="12"/>
  <c r="D1314" i="13" s="1"/>
  <c r="AI2626" i="12"/>
  <c r="C1314" i="13" s="1"/>
  <c r="AI2722" i="12"/>
  <c r="C1218" i="13" s="1"/>
  <c r="AJ2722" i="12"/>
  <c r="D1218" i="13" s="1"/>
  <c r="AI2890" i="12"/>
  <c r="C1050" i="13" s="1"/>
  <c r="AJ2890" i="12"/>
  <c r="D1050" i="13" s="1"/>
  <c r="AJ2000" i="12"/>
  <c r="D1940" i="13" s="1"/>
  <c r="AI2000" i="12"/>
  <c r="C1940" i="13" s="1"/>
  <c r="AH2367" i="12"/>
  <c r="AI2692" i="12"/>
  <c r="C1248" i="13" s="1"/>
  <c r="AJ2692" i="12"/>
  <c r="D1248" i="13" s="1"/>
  <c r="AJ3269" i="12"/>
  <c r="D671" i="13" s="1"/>
  <c r="AI3269" i="12"/>
  <c r="C671" i="13" s="1"/>
  <c r="AI826" i="12"/>
  <c r="C3114" i="13" s="1"/>
  <c r="AJ826" i="12"/>
  <c r="D3114" i="13" s="1"/>
  <c r="AI1102" i="12"/>
  <c r="C2838" i="13" s="1"/>
  <c r="AJ1102" i="12"/>
  <c r="D2838" i="13" s="1"/>
  <c r="AI687" i="12"/>
  <c r="C3253" i="13" s="1"/>
  <c r="AJ687" i="12"/>
  <c r="D3253" i="13" s="1"/>
  <c r="AI1452" i="12"/>
  <c r="C2488" i="13" s="1"/>
  <c r="AJ1452" i="12"/>
  <c r="D2488" i="13" s="1"/>
  <c r="AI2293" i="12"/>
  <c r="C1647" i="13" s="1"/>
  <c r="AJ2293" i="12"/>
  <c r="D1647" i="13" s="1"/>
  <c r="AJ1671" i="12"/>
  <c r="D2269" i="13" s="1"/>
  <c r="AI1671" i="12"/>
  <c r="C2269" i="13" s="1"/>
  <c r="AI2023" i="12"/>
  <c r="C1917" i="13" s="1"/>
  <c r="AJ2023" i="12"/>
  <c r="D1917" i="13" s="1"/>
  <c r="AI2832" i="12"/>
  <c r="C1108" i="13" s="1"/>
  <c r="AJ2832" i="12"/>
  <c r="D1108" i="13" s="1"/>
  <c r="AJ1735" i="12"/>
  <c r="D2205" i="13" s="1"/>
  <c r="AI1735" i="12"/>
  <c r="C2205" i="13" s="1"/>
  <c r="AJ2468" i="12"/>
  <c r="D1472" i="13" s="1"/>
  <c r="AI2468" i="12"/>
  <c r="C1472" i="13" s="1"/>
  <c r="AJ3071" i="12"/>
  <c r="D869" i="13" s="1"/>
  <c r="AI3071" i="12"/>
  <c r="C869" i="13" s="1"/>
  <c r="AJ667" i="12"/>
  <c r="D3273" i="13" s="1"/>
  <c r="AI667" i="12"/>
  <c r="C3273" i="13" s="1"/>
  <c r="AI2841" i="12"/>
  <c r="C1099" i="13" s="1"/>
  <c r="AJ2841" i="12"/>
  <c r="D1099" i="13" s="1"/>
  <c r="AJ973" i="12"/>
  <c r="D2967" i="13" s="1"/>
  <c r="AI973" i="12"/>
  <c r="C2967" i="13" s="1"/>
  <c r="AI2615" i="12"/>
  <c r="C1325" i="13" s="1"/>
  <c r="AJ2615" i="12"/>
  <c r="D1325" i="13" s="1"/>
  <c r="AI238" i="12"/>
  <c r="C3702" i="13" s="1"/>
  <c r="AJ238" i="12"/>
  <c r="D3702" i="13" s="1"/>
  <c r="AI3737" i="12"/>
  <c r="C203" i="13" s="1"/>
  <c r="AJ3737" i="12"/>
  <c r="D203" i="13" s="1"/>
  <c r="AI2079" i="12"/>
  <c r="C1861" i="13" s="1"/>
  <c r="AJ2079" i="12"/>
  <c r="D1861" i="13" s="1"/>
  <c r="AJ653" i="12"/>
  <c r="D3287" i="13" s="1"/>
  <c r="AI653" i="12"/>
  <c r="C3287" i="13" s="1"/>
  <c r="AJ1290" i="12"/>
  <c r="D2650" i="13" s="1"/>
  <c r="AI1290" i="12"/>
  <c r="C2650" i="13" s="1"/>
  <c r="AI1741" i="12"/>
  <c r="C2199" i="13" s="1"/>
  <c r="AJ1741" i="12"/>
  <c r="D2199" i="13" s="1"/>
  <c r="AI1306" i="12"/>
  <c r="C2634" i="13" s="1"/>
  <c r="AJ1306" i="12"/>
  <c r="D2634" i="13" s="1"/>
  <c r="AI2639" i="12"/>
  <c r="C1301" i="13" s="1"/>
  <c r="AJ2639" i="12"/>
  <c r="D1301" i="13" s="1"/>
  <c r="AI322" i="12"/>
  <c r="C3618" i="13" s="1"/>
  <c r="AJ322" i="12"/>
  <c r="D3618" i="13" s="1"/>
  <c r="AJ2473" i="12"/>
  <c r="D1467" i="13" s="1"/>
  <c r="AI2473" i="12"/>
  <c r="C1467" i="13" s="1"/>
  <c r="AI2302" i="12"/>
  <c r="C1638" i="13" s="1"/>
  <c r="AJ2302" i="12"/>
  <c r="D1638" i="13" s="1"/>
  <c r="AI292" i="12"/>
  <c r="C3648" i="13" s="1"/>
  <c r="AJ292" i="12"/>
  <c r="D3648" i="13" s="1"/>
  <c r="AJ790" i="12"/>
  <c r="D3150" i="13" s="1"/>
  <c r="AI790" i="12"/>
  <c r="C3150" i="13" s="1"/>
  <c r="AJ1334" i="12"/>
  <c r="D2606" i="13" s="1"/>
  <c r="AI1334" i="12"/>
  <c r="C2606" i="13" s="1"/>
  <c r="AJ736" i="12"/>
  <c r="D3204" i="13" s="1"/>
  <c r="AI736" i="12"/>
  <c r="C3204" i="13" s="1"/>
  <c r="AJ3380" i="12"/>
  <c r="D560" i="13" s="1"/>
  <c r="AI3380" i="12"/>
  <c r="C560" i="13" s="1"/>
  <c r="AJ3074" i="12"/>
  <c r="D866" i="13" s="1"/>
  <c r="AI3074" i="12"/>
  <c r="C866" i="13" s="1"/>
  <c r="AJ349" i="12"/>
  <c r="D3591" i="13" s="1"/>
  <c r="AI349" i="12"/>
  <c r="C3591" i="13" s="1"/>
  <c r="AI1748" i="12"/>
  <c r="C2192" i="13" s="1"/>
  <c r="AJ1748" i="12"/>
  <c r="D2192" i="13" s="1"/>
  <c r="AI2315" i="12"/>
  <c r="C1625" i="13" s="1"/>
  <c r="AJ2315" i="12"/>
  <c r="D1625" i="13" s="1"/>
  <c r="AI2719" i="12"/>
  <c r="C1221" i="13" s="1"/>
  <c r="AJ2719" i="12"/>
  <c r="D1221" i="13" s="1"/>
  <c r="AJ1128" i="12"/>
  <c r="D2812" i="13" s="1"/>
  <c r="AI1128" i="12"/>
  <c r="C2812" i="13" s="1"/>
  <c r="AJ2210" i="12"/>
  <c r="D1730" i="13" s="1"/>
  <c r="AI2210" i="12"/>
  <c r="C1730" i="13" s="1"/>
  <c r="AJ2280" i="12"/>
  <c r="D1660" i="13" s="1"/>
  <c r="AI2280" i="12"/>
  <c r="C1660" i="13" s="1"/>
  <c r="AI2124" i="12"/>
  <c r="C1816" i="13" s="1"/>
  <c r="AJ2124" i="12"/>
  <c r="D1816" i="13" s="1"/>
  <c r="AJ2282" i="12"/>
  <c r="D1658" i="13" s="1"/>
  <c r="AI2282" i="12"/>
  <c r="C1658" i="13" s="1"/>
  <c r="AI630" i="12"/>
  <c r="C3310" i="13" s="1"/>
  <c r="AJ630" i="12"/>
  <c r="D3310" i="13" s="1"/>
  <c r="AJ1745" i="12"/>
  <c r="D2195" i="13" s="1"/>
  <c r="AI1745" i="12"/>
  <c r="C2195" i="13" s="1"/>
  <c r="AI3019" i="12"/>
  <c r="C921" i="13" s="1"/>
  <c r="AJ3019" i="12"/>
  <c r="D921" i="13" s="1"/>
  <c r="AI2798" i="12"/>
  <c r="C1142" i="13" s="1"/>
  <c r="AJ2798" i="12"/>
  <c r="D1142" i="13" s="1"/>
  <c r="AI2106" i="12"/>
  <c r="C1834" i="13" s="1"/>
  <c r="AJ2106" i="12"/>
  <c r="D1834" i="13" s="1"/>
  <c r="AI1583" i="12"/>
  <c r="C2357" i="13" s="1"/>
  <c r="AJ1583" i="12"/>
  <c r="D2357" i="13" s="1"/>
  <c r="AI2993" i="12"/>
  <c r="C947" i="13" s="1"/>
  <c r="AJ2993" i="12"/>
  <c r="D947" i="13" s="1"/>
  <c r="AI3900" i="12"/>
  <c r="C40" i="13" s="1"/>
  <c r="AI3560" i="12"/>
  <c r="C380" i="13" s="1"/>
  <c r="AJ3560" i="12"/>
  <c r="D380" i="13" s="1"/>
  <c r="AI2334" i="12"/>
  <c r="C1606" i="13" s="1"/>
  <c r="AJ2334" i="12"/>
  <c r="D1606" i="13" s="1"/>
  <c r="AJ2591" i="12"/>
  <c r="D1349" i="13" s="1"/>
  <c r="AJ3544" i="12"/>
  <c r="D396" i="13" s="1"/>
  <c r="AI3544" i="12"/>
  <c r="C396" i="13" s="1"/>
  <c r="AI3783" i="12"/>
  <c r="C157" i="13" s="1"/>
  <c r="AI3495" i="12"/>
  <c r="C445" i="13" s="1"/>
  <c r="AJ3495" i="12"/>
  <c r="D445" i="13" s="1"/>
  <c r="AJ2974" i="12"/>
  <c r="D966" i="13" s="1"/>
  <c r="AI2974" i="12"/>
  <c r="C966" i="13" s="1"/>
  <c r="AJ3551" i="12"/>
  <c r="D389" i="13" s="1"/>
  <c r="AI3551" i="12"/>
  <c r="C389" i="13" s="1"/>
  <c r="AJ3283" i="12"/>
  <c r="D657" i="13" s="1"/>
  <c r="AI3283" i="12"/>
  <c r="C657" i="13" s="1"/>
  <c r="AJ2436" i="12"/>
  <c r="D1504" i="13" s="1"/>
  <c r="AI2436" i="12"/>
  <c r="C1504" i="13" s="1"/>
  <c r="AI549" i="12"/>
  <c r="C3391" i="13" s="1"/>
  <c r="AJ549" i="12"/>
  <c r="D3391" i="13" s="1"/>
  <c r="AJ2872" i="12"/>
  <c r="D1068" i="13" s="1"/>
  <c r="AI2872" i="12"/>
  <c r="C1068" i="13" s="1"/>
  <c r="AI641" i="12"/>
  <c r="C3299" i="13" s="1"/>
  <c r="AJ641" i="12"/>
  <c r="D3299" i="13" s="1"/>
  <c r="AI2076" i="12"/>
  <c r="C1864" i="13" s="1"/>
  <c r="AJ2076" i="12"/>
  <c r="D1864" i="13" s="1"/>
  <c r="AI1264" i="12"/>
  <c r="C2676" i="13" s="1"/>
  <c r="AJ1264" i="12"/>
  <c r="D2676" i="13" s="1"/>
  <c r="AI1190" i="12"/>
  <c r="C2750" i="13" s="1"/>
  <c r="AJ1190" i="12"/>
  <c r="D2750" i="13" s="1"/>
  <c r="AH3592" i="12"/>
  <c r="AH3190" i="12"/>
  <c r="AI2708" i="12"/>
  <c r="C1232" i="13" s="1"/>
  <c r="AJ2708" i="12"/>
  <c r="D1232" i="13" s="1"/>
  <c r="AI596" i="12"/>
  <c r="C3344" i="13" s="1"/>
  <c r="AJ596" i="12"/>
  <c r="D3344" i="13" s="1"/>
  <c r="AI1401" i="12"/>
  <c r="C2539" i="13" s="1"/>
  <c r="AJ1401" i="12"/>
  <c r="D2539" i="13" s="1"/>
  <c r="AI1270" i="12"/>
  <c r="C2670" i="13" s="1"/>
  <c r="AJ1270" i="12"/>
  <c r="D2670" i="13" s="1"/>
  <c r="AJ230" i="12"/>
  <c r="D3710" i="13" s="1"/>
  <c r="AI230" i="12"/>
  <c r="C3710" i="13" s="1"/>
  <c r="AI1377" i="12"/>
  <c r="C2563" i="13" s="1"/>
  <c r="AJ1377" i="12"/>
  <c r="D2563" i="13" s="1"/>
  <c r="AJ862" i="12"/>
  <c r="D3078" i="13" s="1"/>
  <c r="AI862" i="12"/>
  <c r="C3078" i="13" s="1"/>
  <c r="AI3392" i="12"/>
  <c r="C548" i="13" s="1"/>
  <c r="AJ3392" i="12"/>
  <c r="D548" i="13" s="1"/>
  <c r="AI259" i="12"/>
  <c r="C3681" i="13" s="1"/>
  <c r="AJ259" i="12"/>
  <c r="D3681" i="13" s="1"/>
  <c r="AJ2359" i="12"/>
  <c r="D1581" i="13" s="1"/>
  <c r="AI2359" i="12"/>
  <c r="C1581" i="13" s="1"/>
  <c r="AI2292" i="12"/>
  <c r="C1648" i="13" s="1"/>
  <c r="AJ2292" i="12"/>
  <c r="D1648" i="13" s="1"/>
  <c r="AI778" i="12"/>
  <c r="C3162" i="13" s="1"/>
  <c r="AJ778" i="12"/>
  <c r="D3162" i="13" s="1"/>
  <c r="AI2189" i="12"/>
  <c r="C1751" i="13" s="1"/>
  <c r="AJ2189" i="12"/>
  <c r="D1751" i="13" s="1"/>
  <c r="AH3099" i="12"/>
  <c r="AH3411" i="12"/>
  <c r="AH3499" i="12"/>
  <c r="AH3669" i="12"/>
  <c r="AI1106" i="12"/>
  <c r="C2834" i="13" s="1"/>
  <c r="AJ1106" i="12"/>
  <c r="D2834" i="13" s="1"/>
  <c r="AI424" i="12"/>
  <c r="C3516" i="13" s="1"/>
  <c r="AJ424" i="12"/>
  <c r="D3516" i="13" s="1"/>
  <c r="AI2404" i="12"/>
  <c r="C1536" i="13" s="1"/>
  <c r="AJ2404" i="12"/>
  <c r="D1536" i="13" s="1"/>
  <c r="AI506" i="12"/>
  <c r="C3434" i="13" s="1"/>
  <c r="AJ506" i="12"/>
  <c r="D3434" i="13" s="1"/>
  <c r="AI3591" i="12"/>
  <c r="C349" i="13" s="1"/>
  <c r="AJ3591" i="12"/>
  <c r="D349" i="13" s="1"/>
  <c r="AI2854" i="12"/>
  <c r="C1086" i="13" s="1"/>
  <c r="AJ2854" i="12"/>
  <c r="D1086" i="13" s="1"/>
  <c r="AJ2548" i="12"/>
  <c r="D1392" i="13" s="1"/>
  <c r="AI2548" i="12"/>
  <c r="C1392" i="13" s="1"/>
  <c r="AI3507" i="12"/>
  <c r="C433" i="13" s="1"/>
  <c r="AJ3507" i="12"/>
  <c r="D433" i="13" s="1"/>
  <c r="AJ1776" i="12"/>
  <c r="D2164" i="13" s="1"/>
  <c r="AI1776" i="12"/>
  <c r="C2164" i="13" s="1"/>
  <c r="AJ1217" i="12"/>
  <c r="D2723" i="13" s="1"/>
  <c r="AI1217" i="12"/>
  <c r="C2723" i="13" s="1"/>
  <c r="AJ3766" i="12"/>
  <c r="D174" i="13" s="1"/>
  <c r="AI3766" i="12"/>
  <c r="C174" i="13" s="1"/>
  <c r="AJ1200" i="12"/>
  <c r="D2740" i="13" s="1"/>
  <c r="AI1200" i="12"/>
  <c r="C2740" i="13" s="1"/>
  <c r="AJ2694" i="12"/>
  <c r="D1246" i="13" s="1"/>
  <c r="AI2694" i="12"/>
  <c r="C1246" i="13" s="1"/>
  <c r="AJ1249" i="12"/>
  <c r="D2691" i="13" s="1"/>
  <c r="AI1249" i="12"/>
  <c r="C2691" i="13" s="1"/>
  <c r="AJ1285" i="12"/>
  <c r="D2655" i="13" s="1"/>
  <c r="AI1285" i="12"/>
  <c r="C2655" i="13" s="1"/>
  <c r="AI1315" i="12"/>
  <c r="C2625" i="13" s="1"/>
  <c r="AJ1315" i="12"/>
  <c r="D2625" i="13" s="1"/>
  <c r="AJ749" i="12"/>
  <c r="D3191" i="13" s="1"/>
  <c r="AI749" i="12"/>
  <c r="C3191" i="13" s="1"/>
  <c r="AI882" i="12"/>
  <c r="C3058" i="13" s="1"/>
  <c r="AJ882" i="12"/>
  <c r="D3058" i="13" s="1"/>
  <c r="AI3375" i="12"/>
  <c r="C565" i="13" s="1"/>
  <c r="AJ3375" i="12"/>
  <c r="D565" i="13" s="1"/>
  <c r="AI151" i="12"/>
  <c r="C3789" i="13" s="1"/>
  <c r="AJ151" i="12"/>
  <c r="D3789" i="13" s="1"/>
  <c r="AJ874" i="12"/>
  <c r="D3066" i="13" s="1"/>
  <c r="AI874" i="12"/>
  <c r="C3066" i="13" s="1"/>
  <c r="AI2178" i="12"/>
  <c r="C1762" i="13" s="1"/>
  <c r="AJ2178" i="12"/>
  <c r="D1762" i="13" s="1"/>
  <c r="AJ3142" i="12"/>
  <c r="D798" i="13" s="1"/>
  <c r="AI3142" i="12"/>
  <c r="C798" i="13" s="1"/>
  <c r="AJ3542" i="12"/>
  <c r="D398" i="13" s="1"/>
  <c r="AI3542" i="12"/>
  <c r="C398" i="13" s="1"/>
  <c r="AJ2180" i="12"/>
  <c r="D1760" i="13" s="1"/>
  <c r="AI2180" i="12"/>
  <c r="C1760" i="13" s="1"/>
  <c r="AJ3627" i="12"/>
  <c r="D313" i="13" s="1"/>
  <c r="AI3627" i="12"/>
  <c r="C313" i="13" s="1"/>
  <c r="AI712" i="12"/>
  <c r="C3228" i="13" s="1"/>
  <c r="AJ712" i="12"/>
  <c r="D3228" i="13" s="1"/>
  <c r="AJ3168" i="12"/>
  <c r="D772" i="13" s="1"/>
  <c r="AI3168" i="12"/>
  <c r="C772" i="13" s="1"/>
  <c r="AI1811" i="12"/>
  <c r="C2129" i="13" s="1"/>
  <c r="AJ1811" i="12"/>
  <c r="D2129" i="13" s="1"/>
  <c r="AI455" i="12"/>
  <c r="C3485" i="13" s="1"/>
  <c r="AJ455" i="12"/>
  <c r="D3485" i="13" s="1"/>
  <c r="AI1804" i="12"/>
  <c r="C2136" i="13" s="1"/>
  <c r="AJ1804" i="12"/>
  <c r="D2136" i="13" s="1"/>
  <c r="AJ696" i="12"/>
  <c r="D3244" i="13" s="1"/>
  <c r="AI696" i="12"/>
  <c r="C3244" i="13" s="1"/>
  <c r="AJ3891" i="12"/>
  <c r="D49" i="13" s="1"/>
  <c r="AI3891" i="12"/>
  <c r="C49" i="13" s="1"/>
  <c r="AJ138" i="12"/>
  <c r="D3802" i="13" s="1"/>
  <c r="AI138" i="12"/>
  <c r="C3802" i="13" s="1"/>
  <c r="AI3475" i="12"/>
  <c r="C465" i="13" s="1"/>
  <c r="AJ3475" i="12"/>
  <c r="D465" i="13" s="1"/>
  <c r="AJ484" i="12"/>
  <c r="D3456" i="13" s="1"/>
  <c r="AI484" i="12"/>
  <c r="C3456" i="13" s="1"/>
  <c r="AI987" i="12"/>
  <c r="C2953" i="13" s="1"/>
  <c r="AJ987" i="12"/>
  <c r="D2953" i="13" s="1"/>
  <c r="AI2858" i="12"/>
  <c r="C1082" i="13" s="1"/>
  <c r="AJ2858" i="12"/>
  <c r="D1082" i="13" s="1"/>
  <c r="AI964" i="12"/>
  <c r="C2976" i="13" s="1"/>
  <c r="AJ964" i="12"/>
  <c r="D2976" i="13" s="1"/>
  <c r="AJ2998" i="12"/>
  <c r="D942" i="13" s="1"/>
  <c r="AI2998" i="12"/>
  <c r="C942" i="13" s="1"/>
  <c r="AJ3279" i="12"/>
  <c r="D661" i="13" s="1"/>
  <c r="AI3279" i="12"/>
  <c r="C661" i="13" s="1"/>
  <c r="AJ767" i="12"/>
  <c r="D3173" i="13" s="1"/>
  <c r="AI767" i="12"/>
  <c r="C3173" i="13" s="1"/>
  <c r="AI3552" i="12"/>
  <c r="C388" i="13" s="1"/>
  <c r="AJ3552" i="12"/>
  <c r="D388" i="13" s="1"/>
  <c r="AJ1954" i="12"/>
  <c r="D1986" i="13" s="1"/>
  <c r="AI1954" i="12"/>
  <c r="C1986" i="13" s="1"/>
  <c r="AI1861" i="12"/>
  <c r="C2079" i="13" s="1"/>
  <c r="AJ1861" i="12"/>
  <c r="D2079" i="13" s="1"/>
  <c r="AJ3128" i="12"/>
  <c r="D812" i="13" s="1"/>
  <c r="AI3128" i="12"/>
  <c r="C812" i="13" s="1"/>
  <c r="AJ1322" i="12"/>
  <c r="D2618" i="13" s="1"/>
  <c r="AI1322" i="12"/>
  <c r="C2618" i="13" s="1"/>
  <c r="AJ3116" i="12"/>
  <c r="D824" i="13" s="1"/>
  <c r="AI3116" i="12"/>
  <c r="C824" i="13" s="1"/>
  <c r="AJ1637" i="12"/>
  <c r="D2303" i="13" s="1"/>
  <c r="AI1637" i="12"/>
  <c r="C2303" i="13" s="1"/>
  <c r="AI1527" i="12"/>
  <c r="C2413" i="13" s="1"/>
  <c r="AJ1527" i="12"/>
  <c r="D2413" i="13" s="1"/>
  <c r="AI983" i="12"/>
  <c r="C2957" i="13" s="1"/>
  <c r="AJ983" i="12"/>
  <c r="D2957" i="13" s="1"/>
  <c r="AI1747" i="12"/>
  <c r="C2193" i="13" s="1"/>
  <c r="AJ1747" i="12"/>
  <c r="D2193" i="13" s="1"/>
  <c r="AJ300" i="12"/>
  <c r="D3640" i="13" s="1"/>
  <c r="AI300" i="12"/>
  <c r="C3640" i="13" s="1"/>
  <c r="AJ2501" i="12"/>
  <c r="D1439" i="13" s="1"/>
  <c r="AI2501" i="12"/>
  <c r="C1439" i="13" s="1"/>
  <c r="AI605" i="12"/>
  <c r="C3335" i="13" s="1"/>
  <c r="AJ605" i="12"/>
  <c r="D3335" i="13" s="1"/>
  <c r="AI1206" i="12"/>
  <c r="C2734" i="13" s="1"/>
  <c r="AJ1206" i="12"/>
  <c r="D2734" i="13" s="1"/>
  <c r="AI2815" i="12"/>
  <c r="C1125" i="13" s="1"/>
  <c r="AJ2815" i="12"/>
  <c r="D1125" i="13" s="1"/>
  <c r="AI1551" i="12"/>
  <c r="C2389" i="13" s="1"/>
  <c r="AJ1551" i="12"/>
  <c r="D2389" i="13" s="1"/>
  <c r="AI1601" i="12"/>
  <c r="C2339" i="13" s="1"/>
  <c r="AJ1601" i="12"/>
  <c r="D2339" i="13" s="1"/>
  <c r="AI1008" i="12"/>
  <c r="C2932" i="13" s="1"/>
  <c r="AJ1008" i="12"/>
  <c r="D2932" i="13" s="1"/>
  <c r="AI2136" i="12"/>
  <c r="C1804" i="13" s="1"/>
  <c r="AJ2136" i="12"/>
  <c r="D1804" i="13" s="1"/>
  <c r="AJ851" i="12"/>
  <c r="D3089" i="13" s="1"/>
  <c r="AI851" i="12"/>
  <c r="C3089" i="13" s="1"/>
  <c r="AI488" i="12"/>
  <c r="C3452" i="13" s="1"/>
  <c r="AJ488" i="12"/>
  <c r="D3452" i="13" s="1"/>
  <c r="AJ3185" i="12"/>
  <c r="D755" i="13" s="1"/>
  <c r="AI3185" i="12"/>
  <c r="C755" i="13" s="1"/>
  <c r="AJ3717" i="12"/>
  <c r="D223" i="13" s="1"/>
  <c r="AI3717" i="12"/>
  <c r="C223" i="13" s="1"/>
  <c r="AI3353" i="12"/>
  <c r="C587" i="13" s="1"/>
  <c r="AJ3353" i="12"/>
  <c r="D587" i="13" s="1"/>
  <c r="AJ1991" i="12"/>
  <c r="D1949" i="13" s="1"/>
  <c r="AI1991" i="12"/>
  <c r="C1949" i="13" s="1"/>
  <c r="AJ3114" i="12"/>
  <c r="D826" i="13" s="1"/>
  <c r="AI3114" i="12"/>
  <c r="C826" i="13" s="1"/>
  <c r="AI880" i="12"/>
  <c r="C3060" i="13" s="1"/>
  <c r="AJ880" i="12"/>
  <c r="D3060" i="13" s="1"/>
  <c r="AJ2696" i="12"/>
  <c r="D1244" i="13" s="1"/>
  <c r="AI2696" i="12"/>
  <c r="C1244" i="13" s="1"/>
  <c r="AI2445" i="12"/>
  <c r="C1495" i="13" s="1"/>
  <c r="AJ2445" i="12"/>
  <c r="D1495" i="13" s="1"/>
  <c r="AI3572" i="12"/>
  <c r="C368" i="13" s="1"/>
  <c r="AJ3572" i="12"/>
  <c r="D368" i="13" s="1"/>
  <c r="AJ2882" i="12"/>
  <c r="D1058" i="13" s="1"/>
  <c r="AI2882" i="12"/>
  <c r="C1058" i="13" s="1"/>
  <c r="AJ3042" i="12"/>
  <c r="D898" i="13" s="1"/>
  <c r="AI3042" i="12"/>
  <c r="C898" i="13" s="1"/>
  <c r="AJ3740" i="12"/>
  <c r="D200" i="13" s="1"/>
  <c r="AI3740" i="12"/>
  <c r="C200" i="13" s="1"/>
  <c r="AI3705" i="12"/>
  <c r="C235" i="13" s="1"/>
  <c r="AJ3705" i="12"/>
  <c r="D235" i="13" s="1"/>
  <c r="AJ3134" i="12"/>
  <c r="D806" i="13" s="1"/>
  <c r="AI3134" i="12"/>
  <c r="C806" i="13" s="1"/>
  <c r="AJ3863" i="12"/>
  <c r="D77" i="13" s="1"/>
  <c r="AI3863" i="12"/>
  <c r="C77" i="13" s="1"/>
  <c r="AI2262" i="12"/>
  <c r="C1678" i="13" s="1"/>
  <c r="AJ2262" i="12"/>
  <c r="D1678" i="13" s="1"/>
  <c r="AI3009" i="12"/>
  <c r="C931" i="13" s="1"/>
  <c r="AJ2422" i="12"/>
  <c r="D1518" i="13" s="1"/>
  <c r="AI2422" i="12"/>
  <c r="C1518" i="13" s="1"/>
  <c r="AJ1100" i="12"/>
  <c r="D2840" i="13" s="1"/>
  <c r="AI1100" i="12"/>
  <c r="C2840" i="13" s="1"/>
  <c r="AI1565" i="12"/>
  <c r="C2375" i="13" s="1"/>
  <c r="AJ1565" i="12"/>
  <c r="D2375" i="13" s="1"/>
  <c r="AJ360" i="12"/>
  <c r="D3580" i="13" s="1"/>
  <c r="AI360" i="12"/>
  <c r="C3580" i="13" s="1"/>
  <c r="AI1754" i="12"/>
  <c r="C2186" i="13" s="1"/>
  <c r="AJ1754" i="12"/>
  <c r="D2186" i="13" s="1"/>
  <c r="AI2658" i="12"/>
  <c r="C1282" i="13" s="1"/>
  <c r="AJ2658" i="12"/>
  <c r="D1282" i="13" s="1"/>
  <c r="AJ1907" i="12"/>
  <c r="D2033" i="13" s="1"/>
  <c r="AI1907" i="12"/>
  <c r="C2033" i="13" s="1"/>
  <c r="AJ1538" i="12"/>
  <c r="D2402" i="13" s="1"/>
  <c r="AI1538" i="12"/>
  <c r="C2402" i="13" s="1"/>
  <c r="AI2971" i="12"/>
  <c r="C969" i="13" s="1"/>
  <c r="AJ2971" i="12"/>
  <c r="D969" i="13" s="1"/>
  <c r="AI1933" i="12"/>
  <c r="C2007" i="13" s="1"/>
  <c r="AJ1933" i="12"/>
  <c r="D2007" i="13" s="1"/>
  <c r="AJ1060" i="12"/>
  <c r="D2880" i="13" s="1"/>
  <c r="AI1060" i="12"/>
  <c r="C2880" i="13" s="1"/>
  <c r="AI2948" i="12"/>
  <c r="C992" i="13" s="1"/>
  <c r="AJ2948" i="12"/>
  <c r="D992" i="13" s="1"/>
  <c r="AJ432" i="12"/>
  <c r="D3508" i="13" s="1"/>
  <c r="AI432" i="12"/>
  <c r="C3508" i="13" s="1"/>
  <c r="AI1869" i="12"/>
  <c r="C2071" i="13" s="1"/>
  <c r="AJ1869" i="12"/>
  <c r="D2071" i="13" s="1"/>
  <c r="AJ1966" i="12"/>
  <c r="D1974" i="13" s="1"/>
  <c r="AI1966" i="12"/>
  <c r="C1974" i="13" s="1"/>
  <c r="AJ3328" i="12"/>
  <c r="D612" i="13" s="1"/>
  <c r="AI3328" i="12"/>
  <c r="C612" i="13" s="1"/>
  <c r="AJ336" i="12"/>
  <c r="D3604" i="13" s="1"/>
  <c r="AI336" i="12"/>
  <c r="C3604" i="13" s="1"/>
  <c r="AI1854" i="12"/>
  <c r="C2086" i="13" s="1"/>
  <c r="AJ1854" i="12"/>
  <c r="D2086" i="13" s="1"/>
  <c r="AI1370" i="12"/>
  <c r="C2570" i="13" s="1"/>
  <c r="AJ1370" i="12"/>
  <c r="D2570" i="13" s="1"/>
  <c r="AI3580" i="12"/>
  <c r="C360" i="13" s="1"/>
  <c r="AJ3580" i="12"/>
  <c r="D360" i="13" s="1"/>
  <c r="AI3155" i="12"/>
  <c r="C785" i="13" s="1"/>
  <c r="AJ2759" i="12"/>
  <c r="D1181" i="13" s="1"/>
  <c r="AI2759" i="12"/>
  <c r="C1181" i="13" s="1"/>
  <c r="AI2179" i="12"/>
  <c r="C1761" i="13" s="1"/>
  <c r="AJ2179" i="12"/>
  <c r="D1761" i="13" s="1"/>
  <c r="AI3641" i="12"/>
  <c r="C299" i="13" s="1"/>
  <c r="AJ3641" i="12"/>
  <c r="D299" i="13" s="1"/>
  <c r="AJ1339" i="12"/>
  <c r="D2601" i="13" s="1"/>
  <c r="AI1339" i="12"/>
  <c r="C2601" i="13" s="1"/>
  <c r="AJ2690" i="12"/>
  <c r="D1250" i="13" s="1"/>
  <c r="AI2690" i="12"/>
  <c r="C1250" i="13" s="1"/>
  <c r="AI776" i="12"/>
  <c r="C3164" i="13" s="1"/>
  <c r="AJ776" i="12"/>
  <c r="D3164" i="13" s="1"/>
  <c r="AI272" i="12"/>
  <c r="C3668" i="13" s="1"/>
  <c r="AJ272" i="12"/>
  <c r="D3668" i="13" s="1"/>
  <c r="AI3363" i="12"/>
  <c r="C577" i="13" s="1"/>
  <c r="AJ3363" i="12"/>
  <c r="D577" i="13" s="1"/>
  <c r="AJ703" i="12"/>
  <c r="D3237" i="13" s="1"/>
  <c r="AI703" i="12"/>
  <c r="C3237" i="13" s="1"/>
  <c r="AJ542" i="12"/>
  <c r="D3398" i="13" s="1"/>
  <c r="AI542" i="12"/>
  <c r="C3398" i="13" s="1"/>
  <c r="AI226" i="12"/>
  <c r="C3714" i="13" s="1"/>
  <c r="AJ226" i="12"/>
  <c r="D3714" i="13" s="1"/>
  <c r="AJ3714" i="12"/>
  <c r="D226" i="13" s="1"/>
  <c r="AI3714" i="12"/>
  <c r="C226" i="13" s="1"/>
  <c r="AJ759" i="12"/>
  <c r="D3181" i="13" s="1"/>
  <c r="AI759" i="12"/>
  <c r="C3181" i="13" s="1"/>
  <c r="AJ3145" i="12"/>
  <c r="D795" i="13" s="1"/>
  <c r="AI3145" i="12"/>
  <c r="C795" i="13" s="1"/>
  <c r="AI282" i="12"/>
  <c r="C3658" i="13" s="1"/>
  <c r="AJ282" i="12"/>
  <c r="D3658" i="13" s="1"/>
  <c r="AJ1066" i="12"/>
  <c r="D2874" i="13" s="1"/>
  <c r="AI1066" i="12"/>
  <c r="C2874" i="13" s="1"/>
  <c r="AI2889" i="12"/>
  <c r="C1051" i="13" s="1"/>
  <c r="AJ2889" i="12"/>
  <c r="D1051" i="13" s="1"/>
  <c r="AJ1633" i="12"/>
  <c r="D2307" i="13" s="1"/>
  <c r="AI1633" i="12"/>
  <c r="C2307" i="13" s="1"/>
  <c r="AJ1959" i="12"/>
  <c r="D1981" i="13" s="1"/>
  <c r="AI1959" i="12"/>
  <c r="C1981" i="13" s="1"/>
  <c r="AJ2725" i="12"/>
  <c r="D1215" i="13" s="1"/>
  <c r="AI2725" i="12"/>
  <c r="C1215" i="13" s="1"/>
  <c r="AJ2492" i="12"/>
  <c r="D1448" i="13" s="1"/>
  <c r="AI2492" i="12"/>
  <c r="C1448" i="13" s="1"/>
  <c r="AJ3298" i="12"/>
  <c r="D642" i="13" s="1"/>
  <c r="AI3298" i="12"/>
  <c r="C642" i="13" s="1"/>
  <c r="AI1960" i="12"/>
  <c r="C1980" i="13" s="1"/>
  <c r="AJ1960" i="12"/>
  <c r="D1980" i="13" s="1"/>
  <c r="AJ3089" i="12"/>
  <c r="D851" i="13" s="1"/>
  <c r="AI3089" i="12"/>
  <c r="C851" i="13" s="1"/>
  <c r="AJ2208" i="12"/>
  <c r="D1732" i="13" s="1"/>
  <c r="AI2208" i="12"/>
  <c r="C1732" i="13" s="1"/>
  <c r="AJ1636" i="12"/>
  <c r="D2304" i="13" s="1"/>
  <c r="AI1636" i="12"/>
  <c r="C2304" i="13" s="1"/>
  <c r="AJ3175" i="12"/>
  <c r="D765" i="13" s="1"/>
  <c r="AI3175" i="12"/>
  <c r="C765" i="13" s="1"/>
  <c r="AJ2433" i="12"/>
  <c r="D1507" i="13" s="1"/>
  <c r="AI2433" i="12"/>
  <c r="C1507" i="13" s="1"/>
  <c r="AI2416" i="12"/>
  <c r="C1524" i="13" s="1"/>
  <c r="AJ2416" i="12"/>
  <c r="D1524" i="13" s="1"/>
  <c r="AI2702" i="12"/>
  <c r="C1238" i="13" s="1"/>
  <c r="AJ2702" i="12"/>
  <c r="D1238" i="13" s="1"/>
  <c r="AI2072" i="12"/>
  <c r="C1868" i="13" s="1"/>
  <c r="AJ2072" i="12"/>
  <c r="D1868" i="13" s="1"/>
  <c r="AJ1934" i="12"/>
  <c r="D2006" i="13" s="1"/>
  <c r="AI1934" i="12"/>
  <c r="C2006" i="13" s="1"/>
  <c r="AJ1722" i="12"/>
  <c r="D2218" i="13" s="1"/>
  <c r="AI1722" i="12"/>
  <c r="C2218" i="13" s="1"/>
  <c r="AI1415" i="12"/>
  <c r="C2525" i="13" s="1"/>
  <c r="AJ1415" i="12"/>
  <c r="D2525" i="13" s="1"/>
  <c r="AJ305" i="12"/>
  <c r="D3635" i="13" s="1"/>
  <c r="AI305" i="12"/>
  <c r="C3635" i="13" s="1"/>
  <c r="AJ3315" i="12"/>
  <c r="D625" i="13" s="1"/>
  <c r="AI3315" i="12"/>
  <c r="C625" i="13" s="1"/>
  <c r="AJ649" i="12"/>
  <c r="D3291" i="13" s="1"/>
  <c r="AI649" i="12"/>
  <c r="C3291" i="13" s="1"/>
  <c r="AJ2214" i="12"/>
  <c r="D1726" i="13" s="1"/>
  <c r="AI2214" i="12"/>
  <c r="C1726" i="13" s="1"/>
  <c r="AI742" i="12"/>
  <c r="C3198" i="13" s="1"/>
  <c r="AJ742" i="12"/>
  <c r="D3198" i="13" s="1"/>
  <c r="AI3046" i="12"/>
  <c r="C894" i="13" s="1"/>
  <c r="AJ3046" i="12"/>
  <c r="D894" i="13" s="1"/>
  <c r="AJ779" i="12"/>
  <c r="D3161" i="13" s="1"/>
  <c r="AI779" i="12"/>
  <c r="C3161" i="13" s="1"/>
  <c r="AI3008" i="12"/>
  <c r="C932" i="13" s="1"/>
  <c r="AJ3008" i="12"/>
  <c r="D932" i="13" s="1"/>
  <c r="AI1924" i="12"/>
  <c r="C2016" i="13" s="1"/>
  <c r="AJ1924" i="12"/>
  <c r="D2016" i="13" s="1"/>
  <c r="AJ922" i="12"/>
  <c r="D3018" i="13" s="1"/>
  <c r="AI922" i="12"/>
  <c r="C3018" i="13" s="1"/>
  <c r="AI2465" i="12"/>
  <c r="C1475" i="13" s="1"/>
  <c r="AJ2465" i="12"/>
  <c r="D1475" i="13" s="1"/>
  <c r="AJ2415" i="12"/>
  <c r="D1525" i="13" s="1"/>
  <c r="AI2415" i="12"/>
  <c r="C1525" i="13" s="1"/>
  <c r="AI330" i="12"/>
  <c r="C3610" i="13" s="1"/>
  <c r="AJ330" i="12"/>
  <c r="D3610" i="13" s="1"/>
  <c r="AH3237" i="12"/>
  <c r="AH2887" i="12"/>
  <c r="AI1505" i="12"/>
  <c r="C2435" i="13" s="1"/>
  <c r="AJ1505" i="12"/>
  <c r="D2435" i="13" s="1"/>
  <c r="AI3477" i="12"/>
  <c r="C463" i="13" s="1"/>
  <c r="AJ3477" i="12"/>
  <c r="D463" i="13" s="1"/>
  <c r="AJ655" i="12"/>
  <c r="D3285" i="13" s="1"/>
  <c r="AI655" i="12"/>
  <c r="C3285" i="13" s="1"/>
  <c r="AJ1014" i="12"/>
  <c r="D2926" i="13" s="1"/>
  <c r="AI1014" i="12"/>
  <c r="C2926" i="13" s="1"/>
  <c r="AJ1686" i="12"/>
  <c r="D2254" i="13" s="1"/>
  <c r="AI1686" i="12"/>
  <c r="C2254" i="13" s="1"/>
  <c r="AI302" i="12"/>
  <c r="C3638" i="13" s="1"/>
  <c r="AJ302" i="12"/>
  <c r="D3638" i="13" s="1"/>
  <c r="AJ3115" i="12"/>
  <c r="D825" i="13" s="1"/>
  <c r="AI3115" i="12"/>
  <c r="C825" i="13" s="1"/>
  <c r="AJ929" i="12"/>
  <c r="D3011" i="13" s="1"/>
  <c r="AI929" i="12"/>
  <c r="C3011" i="13" s="1"/>
  <c r="AJ622" i="12"/>
  <c r="D3318" i="13" s="1"/>
  <c r="AI622" i="12"/>
  <c r="C3318" i="13" s="1"/>
  <c r="AJ2169" i="12"/>
  <c r="D1771" i="13" s="1"/>
  <c r="AI2169" i="12"/>
  <c r="C1771" i="13" s="1"/>
  <c r="AJ1036" i="12"/>
  <c r="D2904" i="13" s="1"/>
  <c r="AI1036" i="12"/>
  <c r="C2904" i="13" s="1"/>
  <c r="AJ2665" i="12"/>
  <c r="D1275" i="13" s="1"/>
  <c r="AI2665" i="12"/>
  <c r="C1275" i="13" s="1"/>
  <c r="AI2339" i="12"/>
  <c r="C1601" i="13" s="1"/>
  <c r="AJ2339" i="12"/>
  <c r="D1601" i="13" s="1"/>
  <c r="AJ2957" i="12"/>
  <c r="D983" i="13" s="1"/>
  <c r="AI2957" i="12"/>
  <c r="C983" i="13" s="1"/>
  <c r="AI2897" i="12"/>
  <c r="C1043" i="13" s="1"/>
  <c r="AJ2897" i="12"/>
  <c r="D1043" i="13" s="1"/>
  <c r="AH3871" i="12"/>
  <c r="AI2355" i="12"/>
  <c r="C1585" i="13" s="1"/>
  <c r="AJ2355" i="12"/>
  <c r="D1585" i="13" s="1"/>
  <c r="AJ377" i="12"/>
  <c r="D3563" i="13" s="1"/>
  <c r="AI377" i="12"/>
  <c r="C3563" i="13" s="1"/>
  <c r="AJ3011" i="12"/>
  <c r="D929" i="13" s="1"/>
  <c r="AI3011" i="12"/>
  <c r="C929" i="13" s="1"/>
  <c r="AJ1626" i="12"/>
  <c r="D2314" i="13" s="1"/>
  <c r="AI1626" i="12"/>
  <c r="C2314" i="13" s="1"/>
  <c r="AJ2197" i="12"/>
  <c r="D1743" i="13" s="1"/>
  <c r="AI2197" i="12"/>
  <c r="C1743" i="13" s="1"/>
  <c r="AJ2013" i="12"/>
  <c r="D1927" i="13" s="1"/>
  <c r="AI2013" i="12"/>
  <c r="C1927" i="13" s="1"/>
  <c r="AJ1513" i="12"/>
  <c r="D2427" i="13" s="1"/>
  <c r="AI1513" i="12"/>
  <c r="C2427" i="13" s="1"/>
  <c r="AI896" i="12"/>
  <c r="C3044" i="13" s="1"/>
  <c r="AJ896" i="12"/>
  <c r="D3044" i="13" s="1"/>
  <c r="AI3388" i="12"/>
  <c r="C552" i="13" s="1"/>
  <c r="AJ3388" i="12"/>
  <c r="D552" i="13" s="1"/>
  <c r="AJ297" i="12"/>
  <c r="D3643" i="13" s="1"/>
  <c r="AI297" i="12"/>
  <c r="C3643" i="13" s="1"/>
  <c r="AI1087" i="12"/>
  <c r="C2853" i="13" s="1"/>
  <c r="AJ1087" i="12"/>
  <c r="D2853" i="13" s="1"/>
  <c r="AH3287" i="12"/>
  <c r="AH3312" i="12"/>
  <c r="AH3538" i="12"/>
  <c r="AH3624" i="12"/>
  <c r="AH2766" i="12"/>
  <c r="AH3437" i="12"/>
  <c r="AH3515" i="12"/>
  <c r="AH3792" i="12"/>
  <c r="AH3856" i="12"/>
  <c r="AH3759" i="12"/>
  <c r="AH2730" i="12"/>
  <c r="AH2975" i="12"/>
  <c r="AH3516" i="12"/>
  <c r="AH3753" i="12"/>
  <c r="AH2769" i="12"/>
  <c r="AH3841" i="12"/>
  <c r="AH3695" i="12"/>
  <c r="AH3756" i="12"/>
  <c r="AH3471" i="12"/>
  <c r="AH3775" i="12"/>
  <c r="AI1642" i="12"/>
  <c r="C2298" i="13" s="1"/>
  <c r="AJ1642" i="12"/>
  <c r="D2298" i="13" s="1"/>
  <c r="AJ791" i="12"/>
  <c r="D3149" i="13" s="1"/>
  <c r="AI791" i="12"/>
  <c r="C3149" i="13" s="1"/>
  <c r="AJ1973" i="12"/>
  <c r="D1967" i="13" s="1"/>
  <c r="AI1973" i="12"/>
  <c r="C1967" i="13" s="1"/>
  <c r="AI1219" i="12"/>
  <c r="C2721" i="13" s="1"/>
  <c r="AJ1219" i="12"/>
  <c r="D2721" i="13" s="1"/>
  <c r="AJ2879" i="12"/>
  <c r="D1061" i="13" s="1"/>
  <c r="AI2879" i="12"/>
  <c r="C1061" i="13" s="1"/>
  <c r="AJ1519" i="12"/>
  <c r="D2421" i="13" s="1"/>
  <c r="AI1519" i="12"/>
  <c r="C2421" i="13" s="1"/>
  <c r="AJ2373" i="12"/>
  <c r="D1567" i="13" s="1"/>
  <c r="AI2373" i="12"/>
  <c r="C1567" i="13" s="1"/>
  <c r="AI469" i="12"/>
  <c r="C3471" i="13" s="1"/>
  <c r="AJ469" i="12"/>
  <c r="D3471" i="13" s="1"/>
  <c r="AJ1058" i="12"/>
  <c r="D2882" i="13" s="1"/>
  <c r="AI1058" i="12"/>
  <c r="C2882" i="13" s="1"/>
  <c r="AJ2327" i="12"/>
  <c r="D1613" i="13" s="1"/>
  <c r="AI2327" i="12"/>
  <c r="C1613" i="13" s="1"/>
  <c r="AI705" i="12"/>
  <c r="C3235" i="13" s="1"/>
  <c r="AJ705" i="12"/>
  <c r="D3235" i="13" s="1"/>
  <c r="AI1491" i="12"/>
  <c r="C2449" i="13" s="1"/>
  <c r="AJ1491" i="12"/>
  <c r="D2449" i="13" s="1"/>
  <c r="AJ2453" i="12"/>
  <c r="D1487" i="13" s="1"/>
  <c r="AI2453" i="12"/>
  <c r="C1487" i="13" s="1"/>
  <c r="AI3692" i="12"/>
  <c r="C248" i="13" s="1"/>
  <c r="AJ3692" i="12"/>
  <c r="D248" i="13" s="1"/>
  <c r="AI1460" i="12"/>
  <c r="C2480" i="13" s="1"/>
  <c r="AJ1460" i="12"/>
  <c r="D2480" i="13" s="1"/>
  <c r="AI221" i="12"/>
  <c r="C3719" i="13" s="1"/>
  <c r="AJ221" i="12"/>
  <c r="D3719" i="13" s="1"/>
  <c r="AI2545" i="12"/>
  <c r="C1395" i="13" s="1"/>
  <c r="AJ2545" i="12"/>
  <c r="D1395" i="13" s="1"/>
  <c r="AJ2312" i="12"/>
  <c r="D1628" i="13" s="1"/>
  <c r="AI2312" i="12"/>
  <c r="C1628" i="13" s="1"/>
  <c r="AJ3800" i="12"/>
  <c r="D140" i="13" s="1"/>
  <c r="AI3800" i="12"/>
  <c r="C140" i="13" s="1"/>
  <c r="AJ1354" i="12"/>
  <c r="D2586" i="13" s="1"/>
  <c r="AI1354" i="12"/>
  <c r="C2586" i="13" s="1"/>
  <c r="AI171" i="12"/>
  <c r="C3769" i="13" s="1"/>
  <c r="AJ171" i="12"/>
  <c r="D3769" i="13" s="1"/>
  <c r="AJ3095" i="12"/>
  <c r="D845" i="13" s="1"/>
  <c r="AI3095" i="12"/>
  <c r="C845" i="13" s="1"/>
  <c r="AI967" i="12"/>
  <c r="C2973" i="13" s="1"/>
  <c r="AJ967" i="12"/>
  <c r="D2973" i="13" s="1"/>
  <c r="AJ2667" i="12"/>
  <c r="D1273" i="13" s="1"/>
  <c r="AI2667" i="12"/>
  <c r="C1273" i="13" s="1"/>
  <c r="AJ783" i="12"/>
  <c r="D3157" i="13" s="1"/>
  <c r="AI783" i="12"/>
  <c r="C3157" i="13" s="1"/>
  <c r="AJ3488" i="12"/>
  <c r="D452" i="13" s="1"/>
  <c r="AI3488" i="12"/>
  <c r="C452" i="13" s="1"/>
  <c r="AJ589" i="12"/>
  <c r="D3351" i="13" s="1"/>
  <c r="AI589" i="12"/>
  <c r="C3351" i="13" s="1"/>
  <c r="AJ1310" i="12"/>
  <c r="D2630" i="13" s="1"/>
  <c r="AI1310" i="12"/>
  <c r="C2630" i="13" s="1"/>
  <c r="AI2384" i="12"/>
  <c r="C1556" i="13" s="1"/>
  <c r="AJ2384" i="12"/>
  <c r="D1556" i="13" s="1"/>
  <c r="AJ1196" i="12"/>
  <c r="D2744" i="13" s="1"/>
  <c r="AI1196" i="12"/>
  <c r="C2744" i="13" s="1"/>
  <c r="AJ261" i="12"/>
  <c r="D3679" i="13" s="1"/>
  <c r="AI261" i="12"/>
  <c r="C3679" i="13" s="1"/>
  <c r="AI1294" i="12"/>
  <c r="C2646" i="13" s="1"/>
  <c r="AJ1294" i="12"/>
  <c r="D2646" i="13" s="1"/>
  <c r="AI1691" i="12"/>
  <c r="C2249" i="13" s="1"/>
  <c r="AJ1691" i="12"/>
  <c r="D2249" i="13" s="1"/>
  <c r="AJ1068" i="12"/>
  <c r="D2872" i="13" s="1"/>
  <c r="AI1068" i="12"/>
  <c r="C2872" i="13" s="1"/>
  <c r="AJ1885" i="12"/>
  <c r="D2055" i="13" s="1"/>
  <c r="AI1885" i="12"/>
  <c r="C2055" i="13" s="1"/>
  <c r="AJ2356" i="12"/>
  <c r="D1584" i="13" s="1"/>
  <c r="AI2356" i="12"/>
  <c r="C1584" i="13" s="1"/>
  <c r="AI1533" i="12"/>
  <c r="C2407" i="13" s="1"/>
  <c r="AJ1533" i="12"/>
  <c r="D2407" i="13" s="1"/>
  <c r="AH3640" i="12"/>
  <c r="AI1517" i="12"/>
  <c r="C2423" i="13" s="1"/>
  <c r="AJ1517" i="12"/>
  <c r="D2423" i="13" s="1"/>
  <c r="AJ254" i="12"/>
  <c r="D3686" i="13" s="1"/>
  <c r="AI254" i="12"/>
  <c r="C3686" i="13" s="1"/>
  <c r="AI3532" i="12"/>
  <c r="C408" i="13" s="1"/>
  <c r="AJ3532" i="12"/>
  <c r="D408" i="13" s="1"/>
  <c r="AI2790" i="12"/>
  <c r="C1150" i="13" s="1"/>
  <c r="AJ2790" i="12"/>
  <c r="D1150" i="13" s="1"/>
  <c r="AJ546" i="12"/>
  <c r="D3394" i="13" s="1"/>
  <c r="AI546" i="12"/>
  <c r="C3394" i="13" s="1"/>
  <c r="AI2555" i="12"/>
  <c r="C1385" i="13" s="1"/>
  <c r="AJ2555" i="12"/>
  <c r="D1385" i="13" s="1"/>
  <c r="AJ3425" i="12"/>
  <c r="D515" i="13" s="1"/>
  <c r="AI3425" i="12"/>
  <c r="C515" i="13" s="1"/>
  <c r="AJ500" i="12"/>
  <c r="D3440" i="13" s="1"/>
  <c r="AI500" i="12"/>
  <c r="C3440" i="13" s="1"/>
  <c r="AI310" i="12"/>
  <c r="C3630" i="13" s="1"/>
  <c r="AJ310" i="12"/>
  <c r="D3630" i="13" s="1"/>
  <c r="AJ1445" i="12"/>
  <c r="D2495" i="13" s="1"/>
  <c r="AI1445" i="12"/>
  <c r="C2495" i="13" s="1"/>
  <c r="AI3757" i="12"/>
  <c r="C183" i="13" s="1"/>
  <c r="AJ3757" i="12"/>
  <c r="D183" i="13" s="1"/>
  <c r="AH3751" i="12"/>
  <c r="AH3931" i="12"/>
  <c r="AH3308" i="12"/>
  <c r="AH3896" i="12"/>
  <c r="AH3423" i="12"/>
  <c r="AH2217" i="12"/>
  <c r="AJ3276" i="12"/>
  <c r="D664" i="13" s="1"/>
  <c r="AI3276" i="12"/>
  <c r="C664" i="13" s="1"/>
  <c r="AI2157" i="12"/>
  <c r="C1783" i="13" s="1"/>
  <c r="AJ2157" i="12"/>
  <c r="D1783" i="13" s="1"/>
  <c r="AJ2792" i="12"/>
  <c r="D1148" i="13" s="1"/>
  <c r="AI2792" i="12"/>
  <c r="C1148" i="13" s="1"/>
  <c r="AI1467" i="12"/>
  <c r="C2473" i="13" s="1"/>
  <c r="AJ1467" i="12"/>
  <c r="D2473" i="13" s="1"/>
  <c r="AJ3241" i="12"/>
  <c r="D699" i="13" s="1"/>
  <c r="AI3241" i="12"/>
  <c r="C699" i="13" s="1"/>
  <c r="AJ674" i="12"/>
  <c r="D3266" i="13" s="1"/>
  <c r="AI674" i="12"/>
  <c r="C3266" i="13" s="1"/>
  <c r="AJ3153" i="12"/>
  <c r="D787" i="13" s="1"/>
  <c r="AI3153" i="12"/>
  <c r="C787" i="13" s="1"/>
  <c r="AI2871" i="12"/>
  <c r="C1069" i="13" s="1"/>
  <c r="AJ2871" i="12"/>
  <c r="D1069" i="13" s="1"/>
  <c r="AI275" i="12"/>
  <c r="C3665" i="13" s="1"/>
  <c r="AJ275" i="12"/>
  <c r="D3665" i="13" s="1"/>
  <c r="AI558" i="12"/>
  <c r="C3382" i="13" s="1"/>
  <c r="AJ558" i="12"/>
  <c r="D3382" i="13" s="1"/>
  <c r="AJ813" i="12"/>
  <c r="D3127" i="13" s="1"/>
  <c r="AI813" i="12"/>
  <c r="C3127" i="13" s="1"/>
  <c r="AJ3146" i="12"/>
  <c r="D794" i="13" s="1"/>
  <c r="AI3146" i="12"/>
  <c r="C794" i="13" s="1"/>
  <c r="AJ1841" i="12"/>
  <c r="D2099" i="13" s="1"/>
  <c r="AI1841" i="12"/>
  <c r="C2099" i="13" s="1"/>
  <c r="AI634" i="12"/>
  <c r="C3306" i="13" s="1"/>
  <c r="AJ634" i="12"/>
  <c r="D3306" i="13" s="1"/>
  <c r="AJ1160" i="12"/>
  <c r="D2780" i="13" s="1"/>
  <c r="AI1160" i="12"/>
  <c r="C2780" i="13" s="1"/>
  <c r="AI2242" i="12"/>
  <c r="C1698" i="13" s="1"/>
  <c r="AJ2242" i="12"/>
  <c r="D1698" i="13" s="1"/>
  <c r="AJ1635" i="12"/>
  <c r="D2305" i="13" s="1"/>
  <c r="AI1635" i="12"/>
  <c r="C2305" i="13" s="1"/>
  <c r="AI1764" i="12"/>
  <c r="C2176" i="13" s="1"/>
  <c r="AJ1764" i="12"/>
  <c r="D2176" i="13" s="1"/>
  <c r="AJ1261" i="12"/>
  <c r="D2679" i="13" s="1"/>
  <c r="AI1261" i="12"/>
  <c r="C2679" i="13" s="1"/>
  <c r="AI3351" i="12"/>
  <c r="C589" i="13" s="1"/>
  <c r="AJ3351" i="12"/>
  <c r="D589" i="13" s="1"/>
  <c r="AI1729" i="12"/>
  <c r="C2211" i="13" s="1"/>
  <c r="AJ1729" i="12"/>
  <c r="D2211" i="13" s="1"/>
  <c r="AJ2328" i="12"/>
  <c r="D1612" i="13" s="1"/>
  <c r="AI2328" i="12"/>
  <c r="C1612" i="13" s="1"/>
  <c r="AJ1974" i="12"/>
  <c r="D1966" i="13" s="1"/>
  <c r="AI1974" i="12"/>
  <c r="C1966" i="13" s="1"/>
  <c r="AJ1908" i="12"/>
  <c r="D2032" i="13" s="1"/>
  <c r="AI1908" i="12"/>
  <c r="C2032" i="13" s="1"/>
  <c r="AI1450" i="12"/>
  <c r="C2490" i="13" s="1"/>
  <c r="AJ1450" i="12"/>
  <c r="D2490" i="13" s="1"/>
  <c r="AI454" i="12"/>
  <c r="C3486" i="13" s="1"/>
  <c r="AJ454" i="12"/>
  <c r="D3486" i="13" s="1"/>
  <c r="AI548" i="12"/>
  <c r="C3392" i="13" s="1"/>
  <c r="AJ548" i="12"/>
  <c r="D3392" i="13" s="1"/>
  <c r="AI2472" i="12"/>
  <c r="C1468" i="13" s="1"/>
  <c r="AJ2472" i="12"/>
  <c r="D1468" i="13" s="1"/>
  <c r="AI1263" i="12"/>
  <c r="C2677" i="13" s="1"/>
  <c r="AJ1263" i="12"/>
  <c r="D2677" i="13" s="1"/>
  <c r="AI607" i="12"/>
  <c r="C3333" i="13" s="1"/>
  <c r="AJ607" i="12"/>
  <c r="D3333" i="13" s="1"/>
  <c r="AJ2819" i="12"/>
  <c r="D1121" i="13" s="1"/>
  <c r="AI2819" i="12"/>
  <c r="C1121" i="13" s="1"/>
  <c r="AI1369" i="12"/>
  <c r="C2571" i="13" s="1"/>
  <c r="AJ1369" i="12"/>
  <c r="D2571" i="13" s="1"/>
  <c r="AI2285" i="12"/>
  <c r="C1655" i="13" s="1"/>
  <c r="AJ2285" i="12"/>
  <c r="D1655" i="13" s="1"/>
  <c r="AI1323" i="12"/>
  <c r="C2617" i="13" s="1"/>
  <c r="AJ1323" i="12"/>
  <c r="D2617" i="13" s="1"/>
  <c r="AI2531" i="12"/>
  <c r="C1409" i="13" s="1"/>
  <c r="AJ2531" i="12"/>
  <c r="D1409" i="13" s="1"/>
  <c r="AJ493" i="12"/>
  <c r="D3447" i="13" s="1"/>
  <c r="AI493" i="12"/>
  <c r="C3447" i="13" s="1"/>
  <c r="AI1697" i="12"/>
  <c r="C2243" i="13" s="1"/>
  <c r="AJ1697" i="12"/>
  <c r="D2243" i="13" s="1"/>
  <c r="AI1041" i="12"/>
  <c r="C2899" i="13" s="1"/>
  <c r="AJ1041" i="12"/>
  <c r="D2899" i="13" s="1"/>
  <c r="AJ1177" i="12"/>
  <c r="D2763" i="13" s="1"/>
  <c r="AI1177" i="12"/>
  <c r="C2763" i="13" s="1"/>
  <c r="AI715" i="12"/>
  <c r="C3225" i="13" s="1"/>
  <c r="AJ715" i="12"/>
  <c r="D3225" i="13" s="1"/>
  <c r="AI1878" i="12"/>
  <c r="C2062" i="13" s="1"/>
  <c r="AJ1878" i="12"/>
  <c r="D2062" i="13" s="1"/>
  <c r="AI3223" i="12"/>
  <c r="C717" i="13" s="1"/>
  <c r="AJ3223" i="12"/>
  <c r="D717" i="13" s="1"/>
  <c r="AJ1201" i="12"/>
  <c r="D2739" i="13" s="1"/>
  <c r="AI1201" i="12"/>
  <c r="C2739" i="13" s="1"/>
  <c r="AI1581" i="12"/>
  <c r="C2359" i="13" s="1"/>
  <c r="AJ1581" i="12"/>
  <c r="D2359" i="13" s="1"/>
  <c r="AJ1875" i="12"/>
  <c r="D2065" i="13" s="1"/>
  <c r="AI1875" i="12"/>
  <c r="C2065" i="13" s="1"/>
  <c r="AI2942" i="12"/>
  <c r="C998" i="13" s="1"/>
  <c r="AJ2942" i="12"/>
  <c r="D998" i="13" s="1"/>
  <c r="AI1929" i="12"/>
  <c r="C2011" i="13" s="1"/>
  <c r="AJ1929" i="12"/>
  <c r="D2011" i="13" s="1"/>
  <c r="AJ522" i="12"/>
  <c r="D3418" i="13" s="1"/>
  <c r="AI522" i="12"/>
  <c r="C3418" i="13" s="1"/>
  <c r="AJ863" i="12"/>
  <c r="D3077" i="13" s="1"/>
  <c r="AI863" i="12"/>
  <c r="C3077" i="13" s="1"/>
  <c r="AJ2438" i="12"/>
  <c r="D1502" i="13" s="1"/>
  <c r="AI2438" i="12"/>
  <c r="C1502" i="13" s="1"/>
  <c r="AH3414" i="12"/>
  <c r="AH3222" i="12"/>
  <c r="AI2559" i="12"/>
  <c r="C1381" i="13" s="1"/>
  <c r="AJ2559" i="12"/>
  <c r="D1381" i="13" s="1"/>
  <c r="AJ3382" i="12"/>
  <c r="D558" i="13" s="1"/>
  <c r="AI3382" i="12"/>
  <c r="C558" i="13" s="1"/>
  <c r="AI3432" i="12"/>
  <c r="C508" i="13" s="1"/>
  <c r="AJ3432" i="12"/>
  <c r="D508" i="13" s="1"/>
  <c r="AJ3831" i="12"/>
  <c r="D109" i="13" s="1"/>
  <c r="AI3831" i="12"/>
  <c r="C109" i="13" s="1"/>
  <c r="AJ3173" i="12"/>
  <c r="D767" i="13" s="1"/>
  <c r="AI3173" i="12"/>
  <c r="C767" i="13" s="1"/>
  <c r="AJ2462" i="12"/>
  <c r="D1478" i="13" s="1"/>
  <c r="AJ2497" i="12"/>
  <c r="D1443" i="13" s="1"/>
  <c r="AI2497" i="12"/>
  <c r="C1443" i="13" s="1"/>
  <c r="AJ3578" i="12"/>
  <c r="D362" i="13" s="1"/>
  <c r="AI3578" i="12"/>
  <c r="C362" i="13" s="1"/>
  <c r="AJ1895" i="12"/>
  <c r="D2045" i="13" s="1"/>
  <c r="AI1895" i="12"/>
  <c r="C2045" i="13" s="1"/>
  <c r="AJ1942" i="12"/>
  <c r="D1998" i="13" s="1"/>
  <c r="AI1942" i="12"/>
  <c r="C1998" i="13" s="1"/>
  <c r="AJ1154" i="12"/>
  <c r="D2786" i="13" s="1"/>
  <c r="AI1154" i="12"/>
  <c r="C2786" i="13" s="1"/>
  <c r="AI2021" i="12"/>
  <c r="C1919" i="13" s="1"/>
  <c r="AJ2021" i="12"/>
  <c r="D1919" i="13" s="1"/>
  <c r="AI2434" i="12"/>
  <c r="C1506" i="13" s="1"/>
  <c r="AJ2434" i="12"/>
  <c r="D1506" i="13" s="1"/>
  <c r="AJ2566" i="12"/>
  <c r="D1374" i="13" s="1"/>
  <c r="AI2566" i="12"/>
  <c r="C1374" i="13" s="1"/>
  <c r="AJ220" i="12"/>
  <c r="D3720" i="13" s="1"/>
  <c r="AI220" i="12"/>
  <c r="C3720" i="13" s="1"/>
  <c r="AJ626" i="12"/>
  <c r="D3314" i="13" s="1"/>
  <c r="AI626" i="12"/>
  <c r="C3314" i="13" s="1"/>
  <c r="AJ1629" i="12"/>
  <c r="D2311" i="13" s="1"/>
  <c r="AI1629" i="12"/>
  <c r="C2311" i="13" s="1"/>
  <c r="AJ237" i="12"/>
  <c r="D3703" i="13" s="1"/>
  <c r="AI237" i="12"/>
  <c r="C3703" i="13" s="1"/>
  <c r="AJ403" i="12"/>
  <c r="D3537" i="13" s="1"/>
  <c r="AI403" i="12"/>
  <c r="C3537" i="13" s="1"/>
  <c r="AJ1282" i="12"/>
  <c r="D2658" i="13" s="1"/>
  <c r="AI1282" i="12"/>
  <c r="C2658" i="13" s="1"/>
  <c r="AI1625" i="12"/>
  <c r="C2315" i="13" s="1"/>
  <c r="AJ1625" i="12"/>
  <c r="D2315" i="13" s="1"/>
  <c r="AI2677" i="12"/>
  <c r="C1263" i="13" s="1"/>
  <c r="AJ2677" i="12"/>
  <c r="D1263" i="13" s="1"/>
  <c r="AI2224" i="12"/>
  <c r="C1716" i="13" s="1"/>
  <c r="AJ2224" i="12"/>
  <c r="D1716" i="13" s="1"/>
  <c r="AI3230" i="12"/>
  <c r="C710" i="13" s="1"/>
  <c r="AJ3230" i="12"/>
  <c r="D710" i="13" s="1"/>
  <c r="AJ2330" i="12"/>
  <c r="D1610" i="13" s="1"/>
  <c r="AI2330" i="12"/>
  <c r="C1610" i="13" s="1"/>
  <c r="AJ1013" i="12"/>
  <c r="D2927" i="13" s="1"/>
  <c r="AI1013" i="12"/>
  <c r="C2927" i="13" s="1"/>
  <c r="AJ1526" i="12"/>
  <c r="D2414" i="13" s="1"/>
  <c r="AI1526" i="12"/>
  <c r="C2414" i="13" s="1"/>
  <c r="AI2519" i="12"/>
  <c r="C1421" i="13" s="1"/>
  <c r="AJ2519" i="12"/>
  <c r="D1421" i="13" s="1"/>
  <c r="AI1727" i="12"/>
  <c r="C2213" i="13" s="1"/>
  <c r="AJ1727" i="12"/>
  <c r="D2213" i="13" s="1"/>
  <c r="AJ3329" i="12"/>
  <c r="D611" i="13" s="1"/>
  <c r="AI3329" i="12"/>
  <c r="C611" i="13" s="1"/>
  <c r="AJ2848" i="12"/>
  <c r="D1092" i="13" s="1"/>
  <c r="AI2848" i="12"/>
  <c r="C1092" i="13" s="1"/>
  <c r="AJ2272" i="12"/>
  <c r="D1668" i="13" s="1"/>
  <c r="AI2272" i="12"/>
  <c r="C1668" i="13" s="1"/>
  <c r="AH3868" i="12"/>
  <c r="AH3333" i="12"/>
  <c r="AH3644" i="12"/>
  <c r="AI720" i="12"/>
  <c r="C3220" i="13" s="1"/>
  <c r="AJ720" i="12"/>
  <c r="D3220" i="13" s="1"/>
  <c r="AJ3191" i="12"/>
  <c r="D749" i="13" s="1"/>
  <c r="AI3191" i="12"/>
  <c r="C749" i="13" s="1"/>
  <c r="AI3433" i="12"/>
  <c r="C507" i="13" s="1"/>
  <c r="AJ3433" i="12"/>
  <c r="D507" i="13" s="1"/>
  <c r="AJ1621" i="12"/>
  <c r="D2319" i="13" s="1"/>
  <c r="AI1621" i="12"/>
  <c r="C2319" i="13" s="1"/>
  <c r="AJ3182" i="12"/>
  <c r="D758" i="13" s="1"/>
  <c r="AI3182" i="12"/>
  <c r="C758" i="13" s="1"/>
  <c r="AI2270" i="12"/>
  <c r="C1670" i="13" s="1"/>
  <c r="AJ2270" i="12"/>
  <c r="D1670" i="13" s="1"/>
  <c r="AJ2250" i="12"/>
  <c r="D1690" i="13" s="1"/>
  <c r="AI2250" i="12"/>
  <c r="C1690" i="13" s="1"/>
  <c r="AI2074" i="12"/>
  <c r="C1866" i="13" s="1"/>
  <c r="AJ2074" i="12"/>
  <c r="D1866" i="13" s="1"/>
  <c r="AI3668" i="12"/>
  <c r="C272" i="13" s="1"/>
  <c r="AJ3668" i="12"/>
  <c r="D272" i="13" s="1"/>
  <c r="AJ1541" i="12"/>
  <c r="D2399" i="13" s="1"/>
  <c r="AI1541" i="12"/>
  <c r="C2399" i="13" s="1"/>
  <c r="AJ232" i="12"/>
  <c r="D3708" i="13" s="1"/>
  <c r="AI232" i="12"/>
  <c r="C3708" i="13" s="1"/>
  <c r="AH3187" i="12"/>
  <c r="AH3228" i="12"/>
  <c r="AI904" i="12"/>
  <c r="C3036" i="13" s="1"/>
  <c r="AJ904" i="12"/>
  <c r="D3036" i="13" s="1"/>
  <c r="AI2199" i="12"/>
  <c r="C1741" i="13" s="1"/>
  <c r="AJ2199" i="12"/>
  <c r="D1741" i="13" s="1"/>
  <c r="AJ411" i="12"/>
  <c r="D3529" i="13" s="1"/>
  <c r="AI411" i="12"/>
  <c r="C3529" i="13" s="1"/>
  <c r="AI1388" i="12"/>
  <c r="C2552" i="13" s="1"/>
  <c r="AJ1388" i="12"/>
  <c r="D2552" i="13" s="1"/>
  <c r="AI3340" i="12"/>
  <c r="C600" i="13" s="1"/>
  <c r="AJ3340" i="12"/>
  <c r="D600" i="13" s="1"/>
  <c r="AJ1801" i="12"/>
  <c r="D2139" i="13" s="1"/>
  <c r="AI1801" i="12"/>
  <c r="C2139" i="13" s="1"/>
  <c r="AI3401" i="12"/>
  <c r="C539" i="13" s="1"/>
  <c r="AJ3401" i="12"/>
  <c r="D539" i="13" s="1"/>
  <c r="AJ3069" i="12"/>
  <c r="D871" i="13" s="1"/>
  <c r="AI3069" i="12"/>
  <c r="C871" i="13" s="1"/>
  <c r="AJ1155" i="12"/>
  <c r="D2785" i="13" s="1"/>
  <c r="AI1155" i="12"/>
  <c r="C2785" i="13" s="1"/>
  <c r="AI1756" i="12"/>
  <c r="C2184" i="13" s="1"/>
  <c r="AJ1756" i="12"/>
  <c r="D2184" i="13" s="1"/>
  <c r="AJ338" i="12"/>
  <c r="D3602" i="13" s="1"/>
  <c r="AI338" i="12"/>
  <c r="C3602" i="13" s="1"/>
  <c r="AH2745" i="12"/>
  <c r="AJ681" i="12"/>
  <c r="D3259" i="13" s="1"/>
  <c r="AI681" i="12"/>
  <c r="C3259" i="13" s="1"/>
  <c r="AI2699" i="12"/>
  <c r="C1241" i="13" s="1"/>
  <c r="AJ2699" i="12"/>
  <c r="D1241" i="13" s="1"/>
  <c r="AI619" i="12"/>
  <c r="C3321" i="13" s="1"/>
  <c r="AJ619" i="12"/>
  <c r="D3321" i="13" s="1"/>
  <c r="AJ1596" i="12"/>
  <c r="D2344" i="13" s="1"/>
  <c r="AI1596" i="12"/>
  <c r="C2344" i="13" s="1"/>
  <c r="AJ2133" i="12"/>
  <c r="D1807" i="13" s="1"/>
  <c r="AI2133" i="12"/>
  <c r="C1807" i="13" s="1"/>
  <c r="AI3303" i="12"/>
  <c r="C637" i="13" s="1"/>
  <c r="AJ3303" i="12"/>
  <c r="D637" i="13" s="1"/>
  <c r="AI2781" i="12"/>
  <c r="C1159" i="13" s="1"/>
  <c r="AJ2781" i="12"/>
  <c r="D1159" i="13" s="1"/>
  <c r="AJ1439" i="12"/>
  <c r="D2501" i="13" s="1"/>
  <c r="AI1439" i="12"/>
  <c r="C2501" i="13" s="1"/>
  <c r="AI1137" i="12"/>
  <c r="C2803" i="13" s="1"/>
  <c r="AJ1137" i="12"/>
  <c r="D2803" i="13" s="1"/>
  <c r="AJ2513" i="12"/>
  <c r="D1427" i="13" s="1"/>
  <c r="AI2513" i="12"/>
  <c r="C1427" i="13" s="1"/>
  <c r="AI1612" i="12"/>
  <c r="C2328" i="13" s="1"/>
  <c r="AJ1612" i="12"/>
  <c r="D2328" i="13" s="1"/>
  <c r="AH2931" i="12"/>
  <c r="AH3675" i="12"/>
  <c r="AJ762" i="12"/>
  <c r="D3178" i="13" s="1"/>
  <c r="AI762" i="12"/>
  <c r="C3178" i="13" s="1"/>
  <c r="AI2001" i="12"/>
  <c r="C1939" i="13" s="1"/>
  <c r="AJ2001" i="12"/>
  <c r="D1939" i="13" s="1"/>
  <c r="AI1893" i="12"/>
  <c r="C2047" i="13" s="1"/>
  <c r="AJ1893" i="12"/>
  <c r="D2047" i="13" s="1"/>
  <c r="AJ1233" i="12"/>
  <c r="D2707" i="13" s="1"/>
  <c r="AI1233" i="12"/>
  <c r="C2707" i="13" s="1"/>
  <c r="AJ3487" i="12"/>
  <c r="D453" i="13" s="1"/>
  <c r="AI3487" i="12"/>
  <c r="C453" i="13" s="1"/>
  <c r="AI2479" i="12"/>
  <c r="C1461" i="13" s="1"/>
  <c r="AJ2479" i="12"/>
  <c r="D1461" i="13" s="1"/>
  <c r="AI1805" i="12"/>
  <c r="C2135" i="13" s="1"/>
  <c r="AJ1805" i="12"/>
  <c r="D2135" i="13" s="1"/>
  <c r="AJ876" i="12"/>
  <c r="D3064" i="13" s="1"/>
  <c r="AI876" i="12"/>
  <c r="C3064" i="13" s="1"/>
  <c r="AI3582" i="12"/>
  <c r="C358" i="13" s="1"/>
  <c r="AJ3582" i="12"/>
  <c r="D358" i="13" s="1"/>
  <c r="AJ3209" i="12"/>
  <c r="D731" i="13" s="1"/>
  <c r="AI3209" i="12"/>
  <c r="C731" i="13" s="1"/>
  <c r="AI1203" i="12"/>
  <c r="C2737" i="13" s="1"/>
  <c r="AJ1203" i="12"/>
  <c r="D2737" i="13" s="1"/>
  <c r="AJ912" i="12"/>
  <c r="D3028" i="13" s="1"/>
  <c r="AI912" i="12"/>
  <c r="C3028" i="13" s="1"/>
  <c r="AI2135" i="12"/>
  <c r="C1805" i="13" s="1"/>
  <c r="AJ2135" i="12"/>
  <c r="D1805" i="13" s="1"/>
  <c r="AI2706" i="12"/>
  <c r="C1234" i="13" s="1"/>
  <c r="AJ2706" i="12"/>
  <c r="D1234" i="13" s="1"/>
  <c r="AJ369" i="12"/>
  <c r="D3571" i="13" s="1"/>
  <c r="AI369" i="12"/>
  <c r="C3571" i="13" s="1"/>
  <c r="AI1030" i="12"/>
  <c r="C2910" i="13" s="1"/>
  <c r="AJ1030" i="12"/>
  <c r="D2910" i="13" s="1"/>
  <c r="AI2885" i="12"/>
  <c r="C1055" i="13" s="1"/>
  <c r="AJ2885" i="12"/>
  <c r="D1055" i="13" s="1"/>
  <c r="AI689" i="12"/>
  <c r="C3251" i="13" s="1"/>
  <c r="AJ689" i="12"/>
  <c r="D3251" i="13" s="1"/>
  <c r="AJ2184" i="12"/>
  <c r="D1756" i="13" s="1"/>
  <c r="AI2184" i="12"/>
  <c r="C1756" i="13" s="1"/>
  <c r="AJ1094" i="12"/>
  <c r="D2846" i="13" s="1"/>
  <c r="AI1094" i="12"/>
  <c r="C2846" i="13" s="1"/>
  <c r="AJ423" i="12"/>
  <c r="D3517" i="13" s="1"/>
  <c r="AI423" i="12"/>
  <c r="C3517" i="13" s="1"/>
  <c r="AJ3110" i="12"/>
  <c r="D830" i="13" s="1"/>
  <c r="AI3110" i="12"/>
  <c r="C830" i="13" s="1"/>
  <c r="AJ2712" i="12"/>
  <c r="D1228" i="13" s="1"/>
  <c r="AI2712" i="12"/>
  <c r="C1228" i="13" s="1"/>
  <c r="AI1585" i="12"/>
  <c r="C2355" i="13" s="1"/>
  <c r="AJ1585" i="12"/>
  <c r="D2355" i="13" s="1"/>
  <c r="AH3176" i="12"/>
  <c r="AH3782" i="12"/>
  <c r="AH3691" i="12"/>
  <c r="AJ1169" i="12"/>
  <c r="D2771" i="13" s="1"/>
  <c r="AI1169" i="12"/>
  <c r="C2771" i="13" s="1"/>
  <c r="AI1076" i="12"/>
  <c r="C2864" i="13" s="1"/>
  <c r="AJ1076" i="12"/>
  <c r="D2864" i="13" s="1"/>
  <c r="AI2115" i="12"/>
  <c r="C1825" i="13" s="1"/>
  <c r="AJ2115" i="12"/>
  <c r="D1825" i="13" s="1"/>
  <c r="AJ3358" i="12"/>
  <c r="D582" i="13" s="1"/>
  <c r="AI3358" i="12"/>
  <c r="C582" i="13" s="1"/>
  <c r="AI716" i="12"/>
  <c r="C3224" i="13" s="1"/>
  <c r="AJ716" i="12"/>
  <c r="D3224" i="13" s="1"/>
  <c r="AI1568" i="12"/>
  <c r="C2372" i="13" s="1"/>
  <c r="AJ1568" i="12"/>
  <c r="D2372" i="13" s="1"/>
  <c r="AI2600" i="12"/>
  <c r="C1340" i="13" s="1"/>
  <c r="AJ2600" i="12"/>
  <c r="D1340" i="13" s="1"/>
  <c r="AJ3070" i="12"/>
  <c r="D870" i="13" s="1"/>
  <c r="AI3070" i="12"/>
  <c r="C870" i="13" s="1"/>
  <c r="AI1915" i="12"/>
  <c r="C2025" i="13" s="1"/>
  <c r="AJ1915" i="12"/>
  <c r="D2025" i="13" s="1"/>
  <c r="AJ1157" i="12"/>
  <c r="D2783" i="13" s="1"/>
  <c r="AI1157" i="12"/>
  <c r="C2783" i="13" s="1"/>
  <c r="AJ792" i="12"/>
  <c r="D3148" i="13" s="1"/>
  <c r="AI792" i="12"/>
  <c r="C3148" i="13" s="1"/>
  <c r="AI1779" i="12"/>
  <c r="C2161" i="13" s="1"/>
  <c r="AJ1779" i="12"/>
  <c r="D2161" i="13" s="1"/>
  <c r="AJ902" i="12"/>
  <c r="D3038" i="13" s="1"/>
  <c r="AI902" i="12"/>
  <c r="C3038" i="13" s="1"/>
  <c r="AJ809" i="12"/>
  <c r="D3131" i="13" s="1"/>
  <c r="AI809" i="12"/>
  <c r="C3131" i="13" s="1"/>
  <c r="AJ1167" i="12"/>
  <c r="D2773" i="13" s="1"/>
  <c r="AI1167" i="12"/>
  <c r="C2773" i="13" s="1"/>
  <c r="AI1912" i="12"/>
  <c r="C2028" i="13" s="1"/>
  <c r="AJ1912" i="12"/>
  <c r="D2028" i="13" s="1"/>
  <c r="AJ178" i="12"/>
  <c r="D3762" i="13" s="1"/>
  <c r="AI178" i="12"/>
  <c r="C3762" i="13" s="1"/>
  <c r="AI1433" i="12"/>
  <c r="C2507" i="13" s="1"/>
  <c r="AJ1433" i="12"/>
  <c r="D2507" i="13" s="1"/>
  <c r="AI143" i="12"/>
  <c r="C3797" i="13" s="1"/>
  <c r="AJ143" i="12"/>
  <c r="D3797" i="13" s="1"/>
  <c r="AI1351" i="12"/>
  <c r="C2589" i="13" s="1"/>
  <c r="AJ1351" i="12"/>
  <c r="D2589" i="13" s="1"/>
  <c r="AJ3738" i="12"/>
  <c r="D202" i="13" s="1"/>
  <c r="AI3738" i="12"/>
  <c r="C202" i="13" s="1"/>
  <c r="AI190" i="12"/>
  <c r="C3750" i="13" s="1"/>
  <c r="AJ190" i="12"/>
  <c r="D3750" i="13" s="1"/>
  <c r="AJ761" i="12"/>
  <c r="D3179" i="13" s="1"/>
  <c r="AI761" i="12"/>
  <c r="C3179" i="13" s="1"/>
  <c r="AJ2091" i="12"/>
  <c r="D1849" i="13" s="1"/>
  <c r="AI2091" i="12"/>
  <c r="C1849" i="13" s="1"/>
  <c r="AJ1855" i="12"/>
  <c r="D2085" i="13" s="1"/>
  <c r="AI1855" i="12"/>
  <c r="C2085" i="13" s="1"/>
  <c r="AI1498" i="12"/>
  <c r="C2442" i="13" s="1"/>
  <c r="AJ1498" i="12"/>
  <c r="D2442" i="13" s="1"/>
  <c r="AH3473" i="12"/>
  <c r="AH3710" i="12"/>
  <c r="AH3510" i="12"/>
  <c r="AH2660" i="12"/>
  <c r="AH3492" i="12"/>
  <c r="AH3443" i="12"/>
  <c r="AH2969" i="12"/>
  <c r="AH2976" i="12"/>
  <c r="AH3282" i="12"/>
  <c r="AH3149" i="12"/>
  <c r="AH3063" i="12"/>
  <c r="AH2727" i="12"/>
  <c r="AH3449" i="12"/>
  <c r="AH3709" i="12"/>
  <c r="AH3663" i="12"/>
  <c r="AH3684" i="12"/>
  <c r="AH3602" i="12"/>
  <c r="AH3700" i="12"/>
  <c r="AH2389" i="12"/>
  <c r="AH3330" i="12"/>
  <c r="AJ3162" i="12"/>
  <c r="D778" i="13" s="1"/>
  <c r="AI3162" i="12"/>
  <c r="C778" i="13" s="1"/>
  <c r="AJ2212" i="12"/>
  <c r="D1728" i="13" s="1"/>
  <c r="AI2212" i="12"/>
  <c r="C1728" i="13" s="1"/>
  <c r="AI1525" i="12"/>
  <c r="C2415" i="13" s="1"/>
  <c r="AJ1525" i="12"/>
  <c r="D2415" i="13" s="1"/>
  <c r="AJ1113" i="12"/>
  <c r="D2827" i="13" s="1"/>
  <c r="AI1113" i="12"/>
  <c r="C2827" i="13" s="1"/>
  <c r="AJ1198" i="12"/>
  <c r="D2742" i="13" s="1"/>
  <c r="AI1198" i="12"/>
  <c r="C2742" i="13" s="1"/>
  <c r="AJ3839" i="12"/>
  <c r="D101" i="13" s="1"/>
  <c r="AI3839" i="12"/>
  <c r="C101" i="13" s="1"/>
  <c r="AI2274" i="12"/>
  <c r="C1666" i="13" s="1"/>
  <c r="AJ2274" i="12"/>
  <c r="D1666" i="13" s="1"/>
  <c r="AI3588" i="12"/>
  <c r="C352" i="13" s="1"/>
  <c r="AJ1071" i="12"/>
  <c r="D2869" i="13" s="1"/>
  <c r="AI1071" i="12"/>
  <c r="C2869" i="13" s="1"/>
  <c r="AJ888" i="12"/>
  <c r="D3052" i="13" s="1"/>
  <c r="AI888" i="12"/>
  <c r="C3052" i="13" s="1"/>
  <c r="AI1523" i="12"/>
  <c r="C2417" i="13" s="1"/>
  <c r="AJ1523" i="12"/>
  <c r="D2417" i="13" s="1"/>
  <c r="AJ3699" i="12"/>
  <c r="D241" i="13" s="1"/>
  <c r="AI3699" i="12"/>
  <c r="C241" i="13" s="1"/>
  <c r="AJ413" i="12"/>
  <c r="D3527" i="13" s="1"/>
  <c r="AI413" i="12"/>
  <c r="C3527" i="13" s="1"/>
  <c r="AJ1592" i="12"/>
  <c r="D2348" i="13" s="1"/>
  <c r="AI1592" i="12"/>
  <c r="C2348" i="13" s="1"/>
  <c r="AI1721" i="12"/>
  <c r="C2219" i="13" s="1"/>
  <c r="AJ1721" i="12"/>
  <c r="D2219" i="13" s="1"/>
  <c r="AI2939" i="12"/>
  <c r="C1001" i="13" s="1"/>
  <c r="AJ2939" i="12"/>
  <c r="D1001" i="13" s="1"/>
  <c r="AI2751" i="12"/>
  <c r="C1189" i="13" s="1"/>
  <c r="AJ2751" i="12"/>
  <c r="D1189" i="13" s="1"/>
  <c r="AI3218" i="12"/>
  <c r="C722" i="13" s="1"/>
  <c r="AJ3218" i="12"/>
  <c r="D722" i="13" s="1"/>
  <c r="AI3239" i="12"/>
  <c r="C701" i="13" s="1"/>
  <c r="AJ3239" i="12"/>
  <c r="D701" i="13" s="1"/>
  <c r="AJ3600" i="12"/>
  <c r="D340" i="13" s="1"/>
  <c r="AI3600" i="12"/>
  <c r="C340" i="13" s="1"/>
  <c r="AJ3605" i="12"/>
  <c r="D335" i="13" s="1"/>
  <c r="AI3605" i="12"/>
  <c r="C335" i="13" s="1"/>
  <c r="AJ3435" i="12"/>
  <c r="D505" i="13" s="1"/>
  <c r="AI3435" i="12"/>
  <c r="C505" i="13" s="1"/>
  <c r="AI1019" i="12"/>
  <c r="C2921" i="13" s="1"/>
  <c r="AJ1019" i="12"/>
  <c r="D2921" i="13" s="1"/>
  <c r="AI2202" i="12"/>
  <c r="C1738" i="13" s="1"/>
  <c r="AJ2202" i="12"/>
  <c r="D1738" i="13" s="1"/>
  <c r="AI3337" i="12"/>
  <c r="C603" i="13" s="1"/>
  <c r="AJ3337" i="12"/>
  <c r="D603" i="13" s="1"/>
  <c r="AI2589" i="12"/>
  <c r="C1351" i="13" s="1"/>
  <c r="AJ2589" i="12"/>
  <c r="D1351" i="13" s="1"/>
  <c r="AI2362" i="12"/>
  <c r="C1578" i="13" s="1"/>
  <c r="AJ2362" i="12"/>
  <c r="D1578" i="13" s="1"/>
  <c r="AI2313" i="12"/>
  <c r="C1627" i="13" s="1"/>
  <c r="AJ2313" i="12"/>
  <c r="D1627" i="13" s="1"/>
  <c r="AJ2117" i="12"/>
  <c r="D1823" i="13" s="1"/>
  <c r="AI2117" i="12"/>
  <c r="C1823" i="13" s="1"/>
  <c r="AI1672" i="12"/>
  <c r="C2268" i="13" s="1"/>
  <c r="AJ1672" i="12"/>
  <c r="D2268" i="13" s="1"/>
  <c r="AI2082" i="12"/>
  <c r="C1858" i="13" s="1"/>
  <c r="AJ2082" i="12"/>
  <c r="D1858" i="13" s="1"/>
  <c r="AJ3102" i="12"/>
  <c r="D838" i="13" s="1"/>
  <c r="AI3102" i="12"/>
  <c r="C838" i="13" s="1"/>
  <c r="AI2765" i="12"/>
  <c r="C1175" i="13" s="1"/>
  <c r="AJ2765" i="12"/>
  <c r="D1175" i="13" s="1"/>
  <c r="AI3479" i="12"/>
  <c r="C461" i="13" s="1"/>
  <c r="AI3508" i="12"/>
  <c r="C432" i="13" s="1"/>
  <c r="AJ3508" i="12"/>
  <c r="D432" i="13" s="1"/>
  <c r="AI3817" i="12"/>
  <c r="C123" i="13" s="1"/>
  <c r="AJ3817" i="12"/>
  <c r="D123" i="13" s="1"/>
  <c r="AJ1883" i="12"/>
  <c r="D2057" i="13" s="1"/>
  <c r="AI1883" i="12"/>
  <c r="C2057" i="13" s="1"/>
  <c r="AI1280" i="12"/>
  <c r="C2660" i="13" s="1"/>
  <c r="AJ1280" i="12"/>
  <c r="D2660" i="13" s="1"/>
  <c r="AJ1164" i="12"/>
  <c r="D2776" i="13" s="1"/>
  <c r="AI1164" i="12"/>
  <c r="C2776" i="13" s="1"/>
  <c r="AJ569" i="12"/>
  <c r="D3371" i="13" s="1"/>
  <c r="AI569" i="12"/>
  <c r="C3371" i="13" s="1"/>
  <c r="AI1380" i="12"/>
  <c r="C2560" i="13" s="1"/>
  <c r="AJ1380" i="12"/>
  <c r="D2560" i="13" s="1"/>
  <c r="AI3360" i="12"/>
  <c r="C580" i="13" s="1"/>
  <c r="AJ3360" i="12"/>
  <c r="D580" i="13" s="1"/>
  <c r="AI1466" i="12"/>
  <c r="C2474" i="13" s="1"/>
  <c r="AJ1466" i="12"/>
  <c r="D2474" i="13" s="1"/>
  <c r="AJ1975" i="12"/>
  <c r="D1965" i="13" s="1"/>
  <c r="AI1975" i="12"/>
  <c r="C1965" i="13" s="1"/>
  <c r="AI1426" i="12"/>
  <c r="C2514" i="13" s="1"/>
  <c r="AJ1426" i="12"/>
  <c r="D2514" i="13" s="1"/>
  <c r="AI3553" i="12"/>
  <c r="C387" i="13" s="1"/>
  <c r="AJ3553" i="12"/>
  <c r="D387" i="13" s="1"/>
  <c r="AI554" i="12"/>
  <c r="C3386" i="13" s="1"/>
  <c r="AJ554" i="12"/>
  <c r="D3386" i="13" s="1"/>
  <c r="AJ3633" i="12"/>
  <c r="D307" i="13" s="1"/>
  <c r="AI3633" i="12"/>
  <c r="C307" i="13" s="1"/>
  <c r="AJ2054" i="12"/>
  <c r="D1886" i="13" s="1"/>
  <c r="AI2054" i="12"/>
  <c r="C1886" i="13" s="1"/>
  <c r="AI600" i="12"/>
  <c r="C3340" i="13" s="1"/>
  <c r="AJ600" i="12"/>
  <c r="D3340" i="13" s="1"/>
  <c r="AI357" i="12"/>
  <c r="C3583" i="13" s="1"/>
  <c r="AJ357" i="12"/>
  <c r="D3583" i="13" s="1"/>
  <c r="AI150" i="12"/>
  <c r="C3790" i="13" s="1"/>
  <c r="AJ150" i="12"/>
  <c r="D3790" i="13" s="1"/>
  <c r="AI780" i="12"/>
  <c r="C3160" i="13" s="1"/>
  <c r="AJ780" i="12"/>
  <c r="D3160" i="13" s="1"/>
  <c r="AJ3151" i="12"/>
  <c r="D789" i="13" s="1"/>
  <c r="AI3151" i="12"/>
  <c r="C789" i="13" s="1"/>
  <c r="AJ568" i="12"/>
  <c r="D3372" i="13" s="1"/>
  <c r="AI568" i="12"/>
  <c r="C3372" i="13" s="1"/>
  <c r="AI1751" i="12"/>
  <c r="C2189" i="13" s="1"/>
  <c r="AJ1751" i="12"/>
  <c r="D2189" i="13" s="1"/>
  <c r="AJ3652" i="12"/>
  <c r="D288" i="13" s="1"/>
  <c r="AI3652" i="12"/>
  <c r="C288" i="13" s="1"/>
  <c r="AH2981" i="12"/>
  <c r="AJ2943" i="12"/>
  <c r="D997" i="13" s="1"/>
  <c r="AI2943" i="12"/>
  <c r="C997" i="13" s="1"/>
  <c r="AJ2576" i="12"/>
  <c r="D1364" i="13" s="1"/>
  <c r="AI2576" i="12"/>
  <c r="C1364" i="13" s="1"/>
  <c r="AJ1888" i="12"/>
  <c r="D2052" i="13" s="1"/>
  <c r="AI1888" i="12"/>
  <c r="C2052" i="13" s="1"/>
  <c r="AI1700" i="12"/>
  <c r="C2240" i="13" s="1"/>
  <c r="AJ1700" i="12"/>
  <c r="D2240" i="13" s="1"/>
  <c r="AJ1081" i="12"/>
  <c r="D2859" i="13" s="1"/>
  <c r="AI1081" i="12"/>
  <c r="C2859" i="13" s="1"/>
  <c r="AJ2211" i="12"/>
  <c r="D1729" i="13" s="1"/>
  <c r="AI2211" i="12"/>
  <c r="C1729" i="13" s="1"/>
  <c r="AJ997" i="12"/>
  <c r="D2943" i="13" s="1"/>
  <c r="AI997" i="12"/>
  <c r="C2943" i="13" s="1"/>
  <c r="AI515" i="12"/>
  <c r="C3425" i="13" s="1"/>
  <c r="AJ515" i="12"/>
  <c r="D3425" i="13" s="1"/>
  <c r="AI978" i="12"/>
  <c r="C2962" i="13" s="1"/>
  <c r="AJ978" i="12"/>
  <c r="D2962" i="13" s="1"/>
  <c r="AI2426" i="12"/>
  <c r="C1514" i="13" s="1"/>
  <c r="AJ2426" i="12"/>
  <c r="D1514" i="13" s="1"/>
  <c r="AJ914" i="12"/>
  <c r="D3026" i="13" s="1"/>
  <c r="AI914" i="12"/>
  <c r="C3026" i="13" s="1"/>
  <c r="AI228" i="12"/>
  <c r="C3712" i="13" s="1"/>
  <c r="AJ228" i="12"/>
  <c r="D3712" i="13" s="1"/>
  <c r="AI1153" i="12"/>
  <c r="C2787" i="13" s="1"/>
  <c r="AJ1153" i="12"/>
  <c r="D2787" i="13" s="1"/>
  <c r="AH2941" i="12"/>
  <c r="AH3865" i="12"/>
  <c r="AH3565" i="12"/>
  <c r="AH3901" i="12"/>
  <c r="AH3683" i="12"/>
  <c r="AH3181" i="12"/>
  <c r="AH2911" i="12"/>
  <c r="AH3278" i="12"/>
  <c r="AJ3194" i="12"/>
  <c r="D746" i="13" s="1"/>
  <c r="AI3194" i="12"/>
  <c r="C746" i="13" s="1"/>
  <c r="AI141" i="12"/>
  <c r="C3799" i="13" s="1"/>
  <c r="AJ141" i="12"/>
  <c r="D3799" i="13" s="1"/>
  <c r="AJ1643" i="12"/>
  <c r="D2297" i="13" s="1"/>
  <c r="AI1643" i="12"/>
  <c r="C2297" i="13" s="1"/>
  <c r="AI3523" i="12"/>
  <c r="C417" i="13" s="1"/>
  <c r="AJ3523" i="12"/>
  <c r="D417" i="13" s="1"/>
  <c r="AI1953" i="12"/>
  <c r="C1987" i="13" s="1"/>
  <c r="AJ1953" i="12"/>
  <c r="D1987" i="13" s="1"/>
  <c r="AI1809" i="12"/>
  <c r="C2131" i="13" s="1"/>
  <c r="AJ1809" i="12"/>
  <c r="D2131" i="13" s="1"/>
  <c r="AJ1411" i="12"/>
  <c r="D2529" i="13" s="1"/>
  <c r="AI1411" i="12"/>
  <c r="C2529" i="13" s="1"/>
  <c r="AJ1089" i="12"/>
  <c r="D2851" i="13" s="1"/>
  <c r="AI1089" i="12"/>
  <c r="C2851" i="13" s="1"/>
  <c r="AJ2069" i="12"/>
  <c r="D1871" i="13" s="1"/>
  <c r="AI2069" i="12"/>
  <c r="C1871" i="13" s="1"/>
  <c r="AI2791" i="12"/>
  <c r="C1149" i="13" s="1"/>
  <c r="AJ2791" i="12"/>
  <c r="D1149" i="13" s="1"/>
  <c r="AI2616" i="12"/>
  <c r="C1324" i="13" s="1"/>
  <c r="AJ2616" i="12"/>
  <c r="D1324" i="13" s="1"/>
  <c r="AJ2365" i="12"/>
  <c r="D1575" i="13" s="1"/>
  <c r="AI2365" i="12"/>
  <c r="C1575" i="13" s="1"/>
  <c r="AJ452" i="12"/>
  <c r="D3488" i="13" s="1"/>
  <c r="AI452" i="12"/>
  <c r="C3488" i="13" s="1"/>
  <c r="AJ2405" i="12"/>
  <c r="D1535" i="13" s="1"/>
  <c r="AI2405" i="12"/>
  <c r="C1535" i="13" s="1"/>
  <c r="AJ1788" i="12"/>
  <c r="D2152" i="13" s="1"/>
  <c r="AI1788" i="12"/>
  <c r="C2152" i="13" s="1"/>
  <c r="AI975" i="12"/>
  <c r="C2965" i="13" s="1"/>
  <c r="AJ975" i="12"/>
  <c r="D2965" i="13" s="1"/>
  <c r="AI3620" i="12"/>
  <c r="C320" i="13" s="1"/>
  <c r="AJ3620" i="12"/>
  <c r="D320" i="13" s="1"/>
  <c r="AJ2385" i="12"/>
  <c r="D1555" i="13" s="1"/>
  <c r="AI2385" i="12"/>
  <c r="C1555" i="13" s="1"/>
  <c r="AI304" i="12"/>
  <c r="C3636" i="13" s="1"/>
  <c r="AJ304" i="12"/>
  <c r="D3636" i="13" s="1"/>
  <c r="AJ2354" i="12"/>
  <c r="D1586" i="13" s="1"/>
  <c r="AI2354" i="12"/>
  <c r="C1586" i="13" s="1"/>
  <c r="AJ677" i="12"/>
  <c r="D3263" i="13" s="1"/>
  <c r="AI677" i="12"/>
  <c r="C3263" i="13" s="1"/>
  <c r="AI1668" i="12"/>
  <c r="C2272" i="13" s="1"/>
  <c r="AJ1668" i="12"/>
  <c r="D2272" i="13" s="1"/>
  <c r="AI2464" i="12"/>
  <c r="C1476" i="13" s="1"/>
  <c r="AJ2464" i="12"/>
  <c r="D1476" i="13" s="1"/>
  <c r="AI1930" i="12"/>
  <c r="C2010" i="13" s="1"/>
  <c r="AJ1930" i="12"/>
  <c r="D2010" i="13" s="1"/>
  <c r="AI1901" i="12"/>
  <c r="C2039" i="13" s="1"/>
  <c r="AJ1901" i="12"/>
  <c r="D2039" i="13" s="1"/>
  <c r="AJ229" i="12"/>
  <c r="D3711" i="13" s="1"/>
  <c r="AI229" i="12"/>
  <c r="C3711" i="13" s="1"/>
  <c r="AI3463" i="12"/>
  <c r="C477" i="13" s="1"/>
  <c r="AJ3463" i="12"/>
  <c r="D477" i="13" s="1"/>
  <c r="AH3396" i="12"/>
  <c r="AH3281" i="12"/>
  <c r="AH3549" i="12"/>
  <c r="AH3924" i="12"/>
  <c r="AH3445" i="12"/>
  <c r="AH3732" i="12"/>
  <c r="AH2824" i="12"/>
  <c r="AH3828" i="12"/>
  <c r="AH3136" i="12"/>
  <c r="AH3586" i="12"/>
  <c r="AH3829" i="12"/>
  <c r="AH3286" i="12"/>
  <c r="AI948" i="12"/>
  <c r="C2992" i="13" s="1"/>
  <c r="AJ948" i="12"/>
  <c r="D2992" i="13" s="1"/>
  <c r="AI3439" i="12"/>
  <c r="C501" i="13" s="1"/>
  <c r="AJ3439" i="12"/>
  <c r="D501" i="13" s="1"/>
  <c r="AI350" i="12"/>
  <c r="C3590" i="13" s="1"/>
  <c r="AJ350" i="12"/>
  <c r="D3590" i="13" s="1"/>
  <c r="AJ2919" i="12"/>
  <c r="D1021" i="13" s="1"/>
  <c r="AI2919" i="12"/>
  <c r="C1021" i="13" s="1"/>
  <c r="AJ2621" i="12"/>
  <c r="D1319" i="13" s="1"/>
  <c r="AI2621" i="12"/>
  <c r="C1319" i="13" s="1"/>
  <c r="AJ547" i="12"/>
  <c r="D3393" i="13" s="1"/>
  <c r="AI547" i="12"/>
  <c r="C3393" i="13" s="1"/>
  <c r="AI460" i="12"/>
  <c r="C3480" i="13" s="1"/>
  <c r="AJ460" i="12"/>
  <c r="D3480" i="13" s="1"/>
  <c r="AI2786" i="12"/>
  <c r="C1154" i="13" s="1"/>
  <c r="AJ2786" i="12"/>
  <c r="D1154" i="13" s="1"/>
  <c r="AJ2294" i="12"/>
  <c r="D1646" i="13" s="1"/>
  <c r="AI2294" i="12"/>
  <c r="C1646" i="13" s="1"/>
  <c r="AI1225" i="12"/>
  <c r="C2715" i="13" s="1"/>
  <c r="AJ1225" i="12"/>
  <c r="D2715" i="13" s="1"/>
  <c r="AJ2654" i="12"/>
  <c r="D1286" i="13" s="1"/>
  <c r="AI2654" i="12"/>
  <c r="C1286" i="13" s="1"/>
  <c r="AJ1859" i="12"/>
  <c r="D2081" i="13" s="1"/>
  <c r="AI1859" i="12"/>
  <c r="C2081" i="13" s="1"/>
  <c r="AH2986" i="12"/>
  <c r="AI725" i="12"/>
  <c r="C3215" i="13" s="1"/>
  <c r="AJ725" i="12"/>
  <c r="D3215" i="13" s="1"/>
  <c r="AJ2266" i="12"/>
  <c r="D1674" i="13" s="1"/>
  <c r="AI2266" i="12"/>
  <c r="C1674" i="13" s="1"/>
  <c r="AI1707" i="12"/>
  <c r="C2233" i="13" s="1"/>
  <c r="AJ1707" i="12"/>
  <c r="D2233" i="13" s="1"/>
  <c r="AJ1543" i="12"/>
  <c r="D2397" i="13" s="1"/>
  <c r="AI1543" i="12"/>
  <c r="C2397" i="13" s="1"/>
  <c r="AJ3212" i="12"/>
  <c r="D728" i="13" s="1"/>
  <c r="AI3212" i="12"/>
  <c r="C728" i="13" s="1"/>
  <c r="AI1743" i="12"/>
  <c r="C2197" i="13" s="1"/>
  <c r="AJ1743" i="12"/>
  <c r="D2197" i="13" s="1"/>
  <c r="AJ1064" i="12"/>
  <c r="D2876" i="13" s="1"/>
  <c r="AI1064" i="12"/>
  <c r="C2876" i="13" s="1"/>
  <c r="AI421" i="12"/>
  <c r="C3519" i="13" s="1"/>
  <c r="AJ421" i="12"/>
  <c r="D3519" i="13" s="1"/>
  <c r="AJ2463" i="12"/>
  <c r="D1477" i="13" s="1"/>
  <c r="AI2463" i="12"/>
  <c r="C1477" i="13" s="1"/>
  <c r="AJ1050" i="12"/>
  <c r="D2890" i="13" s="1"/>
  <c r="AI1050" i="12"/>
  <c r="C2890" i="13" s="1"/>
  <c r="AJ516" i="12"/>
  <c r="D3424" i="13" s="1"/>
  <c r="AI516" i="12"/>
  <c r="C3424" i="13" s="1"/>
  <c r="AJ1725" i="12"/>
  <c r="D2215" i="13" s="1"/>
  <c r="AI1725" i="12"/>
  <c r="C2215" i="13" s="1"/>
  <c r="AH3876" i="12"/>
  <c r="AH2636" i="12"/>
  <c r="AI3213" i="12"/>
  <c r="C727" i="13" s="1"/>
  <c r="AJ3213" i="12"/>
  <c r="D727" i="13" s="1"/>
  <c r="AJ177" i="12"/>
  <c r="D3763" i="13" s="1"/>
  <c r="AI177" i="12"/>
  <c r="C3763" i="13" s="1"/>
  <c r="AI258" i="12"/>
  <c r="C3682" i="13" s="1"/>
  <c r="AJ258" i="12"/>
  <c r="D3682" i="13" s="1"/>
  <c r="AI418" i="12"/>
  <c r="C3522" i="13" s="1"/>
  <c r="AJ418" i="12"/>
  <c r="D3522" i="13" s="1"/>
  <c r="AJ474" i="12"/>
  <c r="D3466" i="13" s="1"/>
  <c r="AI474" i="12"/>
  <c r="C3466" i="13" s="1"/>
  <c r="AI952" i="12"/>
  <c r="C2988" i="13" s="1"/>
  <c r="AJ952" i="12"/>
  <c r="D2988" i="13" s="1"/>
  <c r="AJ628" i="12"/>
  <c r="D3312" i="13" s="1"/>
  <c r="AI628" i="12"/>
  <c r="C3312" i="13" s="1"/>
  <c r="AJ2020" i="12"/>
  <c r="D1920" i="13" s="1"/>
  <c r="AI2020" i="12"/>
  <c r="C1920" i="13" s="1"/>
  <c r="AI2980" i="12"/>
  <c r="C960" i="13" s="1"/>
  <c r="AJ2980" i="12"/>
  <c r="D960" i="13" s="1"/>
  <c r="AI2906" i="12"/>
  <c r="C1034" i="13" s="1"/>
  <c r="AJ2906" i="12"/>
  <c r="D1034" i="13" s="1"/>
  <c r="AJ3409" i="12"/>
  <c r="D531" i="13" s="1"/>
  <c r="AI3409" i="12"/>
  <c r="C531" i="13" s="1"/>
  <c r="AI1395" i="12"/>
  <c r="C2545" i="13" s="1"/>
  <c r="AJ1395" i="12"/>
  <c r="D2545" i="13" s="1"/>
  <c r="AJ3200" i="12"/>
  <c r="D740" i="13" s="1"/>
  <c r="AI3200" i="12"/>
  <c r="C740" i="13" s="1"/>
  <c r="AI3403" i="12"/>
  <c r="C537" i="13" s="1"/>
  <c r="AJ3403" i="12"/>
  <c r="D537" i="13" s="1"/>
  <c r="AI2913" i="12"/>
  <c r="C1027" i="13" s="1"/>
  <c r="AJ2913" i="12"/>
  <c r="D1027" i="13" s="1"/>
  <c r="AJ2303" i="12"/>
  <c r="D1637" i="13" s="1"/>
  <c r="AI2303" i="12"/>
  <c r="C1637" i="13" s="1"/>
  <c r="AI145" i="12"/>
  <c r="C3795" i="13" s="1"/>
  <c r="AJ145" i="12"/>
  <c r="D3795" i="13" s="1"/>
  <c r="AI1540" i="12"/>
  <c r="C2400" i="13" s="1"/>
  <c r="AJ1540" i="12"/>
  <c r="D2400" i="13" s="1"/>
  <c r="AJ2110" i="12"/>
  <c r="D1830" i="13" s="1"/>
  <c r="AI2110" i="12"/>
  <c r="C1830" i="13" s="1"/>
  <c r="AI2509" i="12"/>
  <c r="C1431" i="13" s="1"/>
  <c r="AJ2509" i="12"/>
  <c r="D1431" i="13" s="1"/>
  <c r="AJ1407" i="12"/>
  <c r="D2533" i="13" s="1"/>
  <c r="AI1407" i="12"/>
  <c r="C2533" i="13" s="1"/>
  <c r="AJ1789" i="12"/>
  <c r="D2151" i="13" s="1"/>
  <c r="AI1789" i="12"/>
  <c r="C2151" i="13" s="1"/>
  <c r="AJ1971" i="12"/>
  <c r="D1969" i="13" s="1"/>
  <c r="AI1971" i="12"/>
  <c r="C1969" i="13" s="1"/>
  <c r="AJ3869" i="12"/>
  <c r="D71" i="13" s="1"/>
  <c r="AI3869" i="12"/>
  <c r="C71" i="13" s="1"/>
  <c r="AI1591" i="12"/>
  <c r="C2349" i="13" s="1"/>
  <c r="AJ1591" i="12"/>
  <c r="D2349" i="13" s="1"/>
  <c r="AI942" i="12"/>
  <c r="C2998" i="13" s="1"/>
  <c r="AJ942" i="12"/>
  <c r="D2998" i="13" s="1"/>
  <c r="AJ2056" i="12"/>
  <c r="D1884" i="13" s="1"/>
  <c r="AI2056" i="12"/>
  <c r="C1884" i="13" s="1"/>
  <c r="AI3251" i="12"/>
  <c r="C689" i="13" s="1"/>
  <c r="AJ3251" i="12"/>
  <c r="D689" i="13" s="1"/>
  <c r="AI2772" i="12"/>
  <c r="C1168" i="13" s="1"/>
  <c r="AJ2772" i="12"/>
  <c r="D1168" i="13" s="1"/>
  <c r="AI2662" i="12"/>
  <c r="C1278" i="13" s="1"/>
  <c r="AJ2662" i="12"/>
  <c r="D1278" i="13" s="1"/>
  <c r="AJ2561" i="12"/>
  <c r="D1379" i="13" s="1"/>
  <c r="AI2561" i="12"/>
  <c r="C1379" i="13" s="1"/>
  <c r="AJ1818" i="12"/>
  <c r="D2122" i="13" s="1"/>
  <c r="AI1818" i="12"/>
  <c r="C2122" i="13" s="1"/>
  <c r="AJ1976" i="12"/>
  <c r="D1964" i="13" s="1"/>
  <c r="AI1976" i="12"/>
  <c r="C1964" i="13" s="1"/>
  <c r="AJ2507" i="12"/>
  <c r="D1433" i="13" s="1"/>
  <c r="AI2507" i="12"/>
  <c r="C1433" i="13" s="1"/>
  <c r="AJ3628" i="12"/>
  <c r="D312" i="13" s="1"/>
  <c r="AI3628" i="12"/>
  <c r="C312" i="13" s="1"/>
  <c r="AI2351" i="12"/>
  <c r="C1589" i="13" s="1"/>
  <c r="AJ2351" i="12"/>
  <c r="D1589" i="13" s="1"/>
  <c r="AJ2431" i="12"/>
  <c r="D1509" i="13" s="1"/>
  <c r="AI2431" i="12"/>
  <c r="C1509" i="13" s="1"/>
  <c r="AJ1595" i="12"/>
  <c r="D2345" i="13" s="1"/>
  <c r="AI1595" i="12"/>
  <c r="C2345" i="13" s="1"/>
  <c r="AI148" i="12"/>
  <c r="C3792" i="13" s="1"/>
  <c r="AJ148" i="12"/>
  <c r="D3792" i="13" s="1"/>
  <c r="AJ2705" i="12"/>
  <c r="D1235" i="13" s="1"/>
  <c r="AI2705" i="12"/>
  <c r="C1235" i="13" s="1"/>
  <c r="AI1577" i="12"/>
  <c r="C2363" i="13" s="1"/>
  <c r="AJ1577" i="12"/>
  <c r="D2363" i="13" s="1"/>
  <c r="AJ1465" i="12"/>
  <c r="D2475" i="13" s="1"/>
  <c r="AI1465" i="12"/>
  <c r="C2475" i="13" s="1"/>
  <c r="AJ795" i="12"/>
  <c r="D3145" i="13" s="1"/>
  <c r="AI795" i="12"/>
  <c r="C3145" i="13" s="1"/>
  <c r="AJ2571" i="12"/>
  <c r="D1369" i="13" s="1"/>
  <c r="AI2571" i="12"/>
  <c r="C1369" i="13" s="1"/>
  <c r="AI201" i="12"/>
  <c r="C3739" i="13" s="1"/>
  <c r="AJ201" i="12"/>
  <c r="D3739" i="13" s="1"/>
  <c r="AJ1231" i="12"/>
  <c r="D2709" i="13" s="1"/>
  <c r="AI1231" i="12"/>
  <c r="C2709" i="13" s="1"/>
  <c r="AJ1052" i="12"/>
  <c r="D2888" i="13" s="1"/>
  <c r="AI1052" i="12"/>
  <c r="C2888" i="13" s="1"/>
  <c r="AJ1685" i="12"/>
  <c r="D2255" i="13" s="1"/>
  <c r="AI1685" i="12"/>
  <c r="C2255" i="13" s="1"/>
  <c r="AI1325" i="12"/>
  <c r="C2615" i="13" s="1"/>
  <c r="AJ1325" i="12"/>
  <c r="D2615" i="13" s="1"/>
  <c r="AI3822" i="12"/>
  <c r="C118" i="13" s="1"/>
  <c r="AJ3822" i="12"/>
  <c r="D118" i="13" s="1"/>
  <c r="AI3550" i="12"/>
  <c r="C390" i="13" s="1"/>
  <c r="AJ3550" i="12"/>
  <c r="D390" i="13" s="1"/>
  <c r="AJ3201" i="12"/>
  <c r="D739" i="13" s="1"/>
  <c r="AI3201" i="12"/>
  <c r="C739" i="13" s="1"/>
  <c r="AI3037" i="12"/>
  <c r="C903" i="13" s="1"/>
  <c r="AJ3037" i="12"/>
  <c r="D903" i="13" s="1"/>
  <c r="AI2190" i="12"/>
  <c r="C1750" i="13" s="1"/>
  <c r="AJ2190" i="12"/>
  <c r="D1750" i="13" s="1"/>
  <c r="AJ646" i="12"/>
  <c r="D3294" i="13" s="1"/>
  <c r="AI646" i="12"/>
  <c r="C3294" i="13" s="1"/>
  <c r="AI2961" i="12"/>
  <c r="C979" i="13" s="1"/>
  <c r="AJ2961" i="12"/>
  <c r="D979" i="13" s="1"/>
  <c r="AI1186" i="12"/>
  <c r="C2754" i="13" s="1"/>
  <c r="AJ1186" i="12"/>
  <c r="D2754" i="13" s="1"/>
  <c r="AJ1758" i="12"/>
  <c r="D2182" i="13" s="1"/>
  <c r="AI1758" i="12"/>
  <c r="C2182" i="13" s="1"/>
  <c r="AJ2408" i="12"/>
  <c r="D1532" i="13" s="1"/>
  <c r="AI2408" i="12"/>
  <c r="C1532" i="13" s="1"/>
  <c r="AJ1719" i="12"/>
  <c r="D2221" i="13" s="1"/>
  <c r="AI1719" i="12"/>
  <c r="C2221" i="13" s="1"/>
  <c r="AI721" i="12"/>
  <c r="C3219" i="13" s="1"/>
  <c r="AJ721" i="12"/>
  <c r="D3219" i="13" s="1"/>
  <c r="AI2805" i="12"/>
  <c r="C1135" i="13" s="1"/>
  <c r="AJ2805" i="12"/>
  <c r="D1135" i="13" s="1"/>
  <c r="AJ278" i="12"/>
  <c r="D3662" i="13" s="1"/>
  <c r="AI278" i="12"/>
  <c r="C3662" i="13" s="1"/>
  <c r="AI1716" i="12"/>
  <c r="C2224" i="13" s="1"/>
  <c r="AJ1716" i="12"/>
  <c r="D2224" i="13" s="1"/>
  <c r="AJ816" i="12"/>
  <c r="D3124" i="13" s="1"/>
  <c r="AI816" i="12"/>
  <c r="C3124" i="13" s="1"/>
  <c r="AJ573" i="12"/>
  <c r="D3367" i="13" s="1"/>
  <c r="AI573" i="12"/>
  <c r="C3367" i="13" s="1"/>
  <c r="AI3144" i="12"/>
  <c r="C796" i="13" s="1"/>
  <c r="AI1913" i="12"/>
  <c r="C2027" i="13" s="1"/>
  <c r="AJ1913" i="12"/>
  <c r="D2027" i="13" s="1"/>
  <c r="AI1984" i="12"/>
  <c r="C1956" i="13" s="1"/>
  <c r="AJ1984" i="12"/>
  <c r="D1956" i="13" s="1"/>
  <c r="AI211" i="12"/>
  <c r="C3729" i="13" s="1"/>
  <c r="AJ211" i="12"/>
  <c r="D3729" i="13" s="1"/>
  <c r="AI2467" i="12"/>
  <c r="C1473" i="13" s="1"/>
  <c r="AJ2467" i="12"/>
  <c r="D1473" i="13" s="1"/>
  <c r="AI3490" i="12"/>
  <c r="C450" i="13" s="1"/>
  <c r="AJ3490" i="12"/>
  <c r="D450" i="13" s="1"/>
  <c r="AI219" i="12"/>
  <c r="C3721" i="13" s="1"/>
  <c r="AJ219" i="12"/>
  <c r="D3721" i="13" s="1"/>
  <c r="AI2657" i="12"/>
  <c r="C1283" i="13" s="1"/>
  <c r="AJ2657" i="12"/>
  <c r="D1283" i="13" s="1"/>
  <c r="AI2443" i="12"/>
  <c r="C1497" i="13" s="1"/>
  <c r="AJ2443" i="12"/>
  <c r="D1497" i="13" s="1"/>
  <c r="AJ702" i="12"/>
  <c r="D3238" i="13" s="1"/>
  <c r="AI702" i="12"/>
  <c r="C3238" i="13" s="1"/>
  <c r="AI1296" i="12"/>
  <c r="C2644" i="13" s="1"/>
  <c r="AJ1296" i="12"/>
  <c r="D2644" i="13" s="1"/>
  <c r="AI3359" i="12"/>
  <c r="C581" i="13" s="1"/>
  <c r="AI3339" i="12"/>
  <c r="C601" i="13" s="1"/>
  <c r="AJ3339" i="12"/>
  <c r="D601" i="13" s="1"/>
  <c r="AI3806" i="12"/>
  <c r="C134" i="13" s="1"/>
  <c r="AJ3806" i="12"/>
  <c r="D134" i="13" s="1"/>
  <c r="AJ3802" i="12"/>
  <c r="D138" i="13" s="1"/>
  <c r="AJ2452" i="12"/>
  <c r="D1488" i="13" s="1"/>
  <c r="AJ3554" i="12"/>
  <c r="D386" i="13" s="1"/>
  <c r="AI3554" i="12"/>
  <c r="C386" i="13" s="1"/>
  <c r="AI3332" i="12"/>
  <c r="C608" i="13" s="1"/>
  <c r="AJ3332" i="12"/>
  <c r="D608" i="13" s="1"/>
  <c r="AJ2241" i="12"/>
  <c r="D1699" i="13" s="1"/>
  <c r="AJ2374" i="12"/>
  <c r="D1566" i="13" s="1"/>
  <c r="AJ3172" i="12"/>
  <c r="D768" i="13" s="1"/>
  <c r="AI3172" i="12"/>
  <c r="C768" i="13" s="1"/>
  <c r="AJ2652" i="12"/>
  <c r="D1288" i="13" s="1"/>
  <c r="AI2652" i="12"/>
  <c r="C1288" i="13" s="1"/>
  <c r="AI3814" i="12"/>
  <c r="C126" i="13" s="1"/>
  <c r="AJ3814" i="12"/>
  <c r="D126" i="13" s="1"/>
  <c r="AJ3803" i="12"/>
  <c r="D137" i="13" s="1"/>
  <c r="AI3894" i="12"/>
  <c r="C46" i="13" s="1"/>
  <c r="AJ1269" i="12"/>
  <c r="D2671" i="13" s="1"/>
  <c r="AI1269" i="12"/>
  <c r="C2671" i="13" s="1"/>
  <c r="AJ240" i="12"/>
  <c r="D3700" i="13" s="1"/>
  <c r="AI240" i="12"/>
  <c r="C3700" i="13" s="1"/>
  <c r="AI1000" i="12"/>
  <c r="C2940" i="13" s="1"/>
  <c r="AJ1000" i="12"/>
  <c r="D2940" i="13" s="1"/>
  <c r="AI1515" i="12"/>
  <c r="C2425" i="13" s="1"/>
  <c r="AJ1515" i="12"/>
  <c r="D2425" i="13" s="1"/>
  <c r="AJ2558" i="12"/>
  <c r="D1382" i="13" s="1"/>
  <c r="AI2558" i="12"/>
  <c r="C1382" i="13" s="1"/>
  <c r="AJ2602" i="12"/>
  <c r="D1338" i="13" s="1"/>
  <c r="AI2602" i="12"/>
  <c r="C1338" i="13" s="1"/>
  <c r="AI3798" i="12"/>
  <c r="C142" i="13" s="1"/>
  <c r="AJ3798" i="12"/>
  <c r="D142" i="13" s="1"/>
  <c r="AI538" i="12"/>
  <c r="C3402" i="13" s="1"/>
  <c r="AJ538" i="12"/>
  <c r="D3402" i="13" s="1"/>
  <c r="AI2065" i="12"/>
  <c r="C1875" i="13" s="1"/>
  <c r="AJ2065" i="12"/>
  <c r="D1875" i="13" s="1"/>
  <c r="AI2366" i="12"/>
  <c r="C1574" i="13" s="1"/>
  <c r="AJ2366" i="12"/>
  <c r="D1574" i="13" s="1"/>
  <c r="AJ2553" i="12"/>
  <c r="D1387" i="13" s="1"/>
  <c r="AI2553" i="12"/>
  <c r="C1387" i="13" s="1"/>
  <c r="AI1674" i="12"/>
  <c r="C2266" i="13" s="1"/>
  <c r="AJ1674" i="12"/>
  <c r="D2266" i="13" s="1"/>
  <c r="AJ1511" i="12"/>
  <c r="D2429" i="13" s="1"/>
  <c r="AI1511" i="12"/>
  <c r="C2429" i="13" s="1"/>
  <c r="AJ3843" i="12"/>
  <c r="D97" i="13" s="1"/>
  <c r="AI3843" i="12"/>
  <c r="C97" i="13" s="1"/>
  <c r="AJ794" i="12"/>
  <c r="D3146" i="13" s="1"/>
  <c r="AI794" i="12"/>
  <c r="C3146" i="13" s="1"/>
  <c r="AJ2428" i="12"/>
  <c r="D1512" i="13" s="1"/>
  <c r="AI2428" i="12"/>
  <c r="C1512" i="13" s="1"/>
  <c r="AJ2774" i="12"/>
  <c r="D1166" i="13" s="1"/>
  <c r="AI2774" i="12"/>
  <c r="C1166" i="13" s="1"/>
  <c r="AI1952" i="12"/>
  <c r="C1988" i="13" s="1"/>
  <c r="AJ1952" i="12"/>
  <c r="D1988" i="13" s="1"/>
  <c r="AI592" i="12"/>
  <c r="C3348" i="13" s="1"/>
  <c r="AJ592" i="12"/>
  <c r="D3348" i="13" s="1"/>
  <c r="AH3910" i="12"/>
  <c r="AJ2307" i="12"/>
  <c r="D1633" i="13" s="1"/>
  <c r="AI2307" i="12"/>
  <c r="C1633" i="13" s="1"/>
  <c r="AH3899" i="12"/>
  <c r="AH2395" i="12"/>
  <c r="AI1485" i="12"/>
  <c r="C2455" i="13" s="1"/>
  <c r="AJ1485" i="12"/>
  <c r="D2455" i="13" s="1"/>
  <c r="AJ2982" i="12"/>
  <c r="D958" i="13" s="1"/>
  <c r="AI2982" i="12"/>
  <c r="C958" i="13" s="1"/>
  <c r="AI1794" i="12"/>
  <c r="C2146" i="13" s="1"/>
  <c r="AJ1794" i="12"/>
  <c r="D2146" i="13" s="1"/>
  <c r="AJ3662" i="12"/>
  <c r="D278" i="13" s="1"/>
  <c r="AI3662" i="12"/>
  <c r="C278" i="13" s="1"/>
  <c r="AI1469" i="12"/>
  <c r="C2471" i="13" s="1"/>
  <c r="AJ1469" i="12"/>
  <c r="D2471" i="13" s="1"/>
  <c r="AI2741" i="12"/>
  <c r="C1199" i="13" s="1"/>
  <c r="AJ2741" i="12"/>
  <c r="D1199" i="13" s="1"/>
  <c r="AI439" i="12"/>
  <c r="C3501" i="13" s="1"/>
  <c r="AJ439" i="12"/>
  <c r="D3501" i="13" s="1"/>
  <c r="AJ1398" i="12"/>
  <c r="D2542" i="13" s="1"/>
  <c r="AI1398" i="12"/>
  <c r="C2542" i="13" s="1"/>
  <c r="AI1862" i="12"/>
  <c r="C2078" i="13" s="1"/>
  <c r="AJ1862" i="12"/>
  <c r="D2078" i="13" s="1"/>
  <c r="AJ1409" i="12"/>
  <c r="D2531" i="13" s="1"/>
  <c r="AI1409" i="12"/>
  <c r="C2531" i="13" s="1"/>
  <c r="AJ550" i="12"/>
  <c r="D3390" i="13" s="1"/>
  <c r="AI550" i="12"/>
  <c r="C3390" i="13" s="1"/>
  <c r="AH2542" i="12"/>
  <c r="AH3174" i="12"/>
  <c r="AH3244" i="12"/>
  <c r="AJ1964" i="12"/>
  <c r="D1976" i="13" s="1"/>
  <c r="AI1964" i="12"/>
  <c r="C1976" i="13" s="1"/>
  <c r="AJ623" i="12"/>
  <c r="D3317" i="13" s="1"/>
  <c r="AI623" i="12"/>
  <c r="C3317" i="13" s="1"/>
  <c r="AJ906" i="12"/>
  <c r="D3034" i="13" s="1"/>
  <c r="AI906" i="12"/>
  <c r="C3034" i="13" s="1"/>
  <c r="AJ898" i="12"/>
  <c r="D3042" i="13" s="1"/>
  <c r="AI898" i="12"/>
  <c r="C3042" i="13" s="1"/>
  <c r="AI1462" i="12"/>
  <c r="C2478" i="13" s="1"/>
  <c r="AJ1462" i="12"/>
  <c r="D2478" i="13" s="1"/>
  <c r="AJ2778" i="12"/>
  <c r="D1162" i="13" s="1"/>
  <c r="AI2778" i="12"/>
  <c r="C1162" i="13" s="1"/>
  <c r="AJ2592" i="12"/>
  <c r="D1348" i="13" s="1"/>
  <c r="AI2592" i="12"/>
  <c r="C1348" i="13" s="1"/>
  <c r="AJ361" i="12"/>
  <c r="D3579" i="13" s="1"/>
  <c r="AI361" i="12"/>
  <c r="C3579" i="13" s="1"/>
  <c r="AI2414" i="12"/>
  <c r="C1526" i="13" s="1"/>
  <c r="AJ2414" i="12"/>
  <c r="D1526" i="13" s="1"/>
  <c r="AJ153" i="12"/>
  <c r="D3787" i="13" s="1"/>
  <c r="AI153" i="12"/>
  <c r="C3787" i="13" s="1"/>
  <c r="AI1108" i="12"/>
  <c r="C2832" i="13" s="1"/>
  <c r="AJ1108" i="12"/>
  <c r="D2832" i="13" s="1"/>
  <c r="AI1712" i="12"/>
  <c r="C2228" i="13" s="1"/>
  <c r="AJ1712" i="12"/>
  <c r="D2228" i="13" s="1"/>
  <c r="AH3407" i="12"/>
  <c r="AJ1197" i="12"/>
  <c r="D2743" i="13" s="1"/>
  <c r="AI1197" i="12"/>
  <c r="C2743" i="13" s="1"/>
  <c r="AJ1838" i="12"/>
  <c r="D2102" i="13" s="1"/>
  <c r="AI1838" i="12"/>
  <c r="C2102" i="13" s="1"/>
  <c r="AJ2999" i="12"/>
  <c r="D941" i="13" s="1"/>
  <c r="AI2999" i="12"/>
  <c r="C941" i="13" s="1"/>
  <c r="AJ2391" i="12"/>
  <c r="D1549" i="13" s="1"/>
  <c r="AI2391" i="12"/>
  <c r="C1549" i="13" s="1"/>
  <c r="AI3601" i="12"/>
  <c r="C339" i="13" s="1"/>
  <c r="AJ3601" i="12"/>
  <c r="D339" i="13" s="1"/>
  <c r="AJ1286" i="12"/>
  <c r="D2654" i="13" s="1"/>
  <c r="AI1286" i="12"/>
  <c r="C2654" i="13" s="1"/>
  <c r="AJ478" i="12"/>
  <c r="D3462" i="13" s="1"/>
  <c r="AI478" i="12"/>
  <c r="C3462" i="13" s="1"/>
  <c r="AJ1844" i="12"/>
  <c r="D2096" i="13" s="1"/>
  <c r="AI1844" i="12"/>
  <c r="C2096" i="13" s="1"/>
  <c r="AJ645" i="12"/>
  <c r="D3295" i="13" s="1"/>
  <c r="AI645" i="12"/>
  <c r="C3295" i="13" s="1"/>
  <c r="AJ2486" i="12"/>
  <c r="D1454" i="13" s="1"/>
  <c r="AI2486" i="12"/>
  <c r="C1454" i="13" s="1"/>
  <c r="AI1950" i="12"/>
  <c r="C1990" i="13" s="1"/>
  <c r="AJ1950" i="12"/>
  <c r="D1990" i="13" s="1"/>
  <c r="AH3460" i="12"/>
  <c r="AH3512" i="12"/>
  <c r="AH3296" i="12"/>
  <c r="AJ1208" i="12"/>
  <c r="D2732" i="13" s="1"/>
  <c r="AI1208" i="12"/>
  <c r="C2732" i="13" s="1"/>
  <c r="AJ3502" i="12"/>
  <c r="D438" i="13" s="1"/>
  <c r="AI3502" i="12"/>
  <c r="C438" i="13" s="1"/>
  <c r="AI1055" i="12"/>
  <c r="C2885" i="13" s="1"/>
  <c r="AJ1055" i="12"/>
  <c r="D2885" i="13" s="1"/>
  <c r="AJ769" i="12"/>
  <c r="D3171" i="13" s="1"/>
  <c r="AI769" i="12"/>
  <c r="C3171" i="13" s="1"/>
  <c r="AI2421" i="12"/>
  <c r="C1519" i="13" s="1"/>
  <c r="AJ2421" i="12"/>
  <c r="D1519" i="13" s="1"/>
  <c r="AI2878" i="12"/>
  <c r="C1062" i="13" s="1"/>
  <c r="AJ2878" i="12"/>
  <c r="D1062" i="13" s="1"/>
  <c r="AI3534" i="12"/>
  <c r="C406" i="13" s="1"/>
  <c r="AJ3534" i="12"/>
  <c r="D406" i="13" s="1"/>
  <c r="AJ878" i="12"/>
  <c r="D3062" i="13" s="1"/>
  <c r="AI878" i="12"/>
  <c r="C3062" i="13" s="1"/>
  <c r="AI2153" i="12"/>
  <c r="C1787" i="13" s="1"/>
  <c r="AJ2153" i="12"/>
  <c r="D1787" i="13" s="1"/>
  <c r="AI1839" i="12"/>
  <c r="C2101" i="13" s="1"/>
  <c r="AJ1839" i="12"/>
  <c r="D2101" i="13" s="1"/>
  <c r="AI3381" i="12"/>
  <c r="C559" i="13" s="1"/>
  <c r="AJ3381" i="12"/>
  <c r="D559" i="13" s="1"/>
  <c r="AH3882" i="12"/>
  <c r="AH3794" i="12"/>
  <c r="AH3284" i="12"/>
  <c r="AH3626" i="12"/>
  <c r="AH3161" i="12"/>
  <c r="AH3504" i="12"/>
  <c r="AI1360" i="12"/>
  <c r="C2580" i="13" s="1"/>
  <c r="AJ1360" i="12"/>
  <c r="D2580" i="13" s="1"/>
  <c r="AI1936" i="12"/>
  <c r="C2004" i="13" s="1"/>
  <c r="AJ1936" i="12"/>
  <c r="D2004" i="13" s="1"/>
  <c r="AJ2631" i="12"/>
  <c r="D1309" i="13" s="1"/>
  <c r="AI2631" i="12"/>
  <c r="C1309" i="13" s="1"/>
  <c r="AJ833" i="12"/>
  <c r="D3107" i="13" s="1"/>
  <c r="AI833" i="12"/>
  <c r="C3107" i="13" s="1"/>
  <c r="AJ3767" i="12"/>
  <c r="D173" i="13" s="1"/>
  <c r="AI3767" i="12"/>
  <c r="C173" i="13" s="1"/>
  <c r="AJ1582" i="12"/>
  <c r="D2358" i="13" s="1"/>
  <c r="AI1582" i="12"/>
  <c r="C2358" i="13" s="1"/>
  <c r="AJ1069" i="12"/>
  <c r="D2871" i="13" s="1"/>
  <c r="AI1069" i="12"/>
  <c r="C2871" i="13" s="1"/>
  <c r="AI1749" i="12"/>
  <c r="C2191" i="13" s="1"/>
  <c r="AJ1749" i="12"/>
  <c r="D2191" i="13" s="1"/>
  <c r="AI2321" i="12"/>
  <c r="C1619" i="13" s="1"/>
  <c r="AJ2321" i="12"/>
  <c r="D1619" i="13" s="1"/>
  <c r="AI537" i="12"/>
  <c r="C3403" i="13" s="1"/>
  <c r="AJ537" i="12"/>
  <c r="D3403" i="13" s="1"/>
  <c r="AJ1529" i="12"/>
  <c r="D2411" i="13" s="1"/>
  <c r="AI1529" i="12"/>
  <c r="C2411" i="13" s="1"/>
  <c r="AI657" i="12"/>
  <c r="C3283" i="13" s="1"/>
  <c r="AJ657" i="12"/>
  <c r="D3283" i="13" s="1"/>
  <c r="AH3253" i="12"/>
  <c r="AH2704" i="12"/>
  <c r="AH3079" i="12"/>
  <c r="AH2888" i="12"/>
  <c r="AH3528" i="12"/>
  <c r="AH2407" i="12"/>
  <c r="AH3768" i="12"/>
  <c r="AH3855" i="12"/>
  <c r="AH3918" i="12"/>
  <c r="AH3428" i="12"/>
  <c r="AH3585" i="12"/>
  <c r="AH3140" i="12"/>
  <c r="AI2265" i="12"/>
  <c r="C1675" i="13" s="1"/>
  <c r="AJ2265" i="12"/>
  <c r="D1675" i="13" s="1"/>
  <c r="AI1240" i="12"/>
  <c r="C2700" i="13" s="1"/>
  <c r="AJ1240" i="12"/>
  <c r="D2700" i="13" s="1"/>
  <c r="AI2215" i="12"/>
  <c r="C1725" i="13" s="1"/>
  <c r="AJ2215" i="12"/>
  <c r="D1725" i="13" s="1"/>
  <c r="AJ2510" i="12"/>
  <c r="D1430" i="13" s="1"/>
  <c r="AI2510" i="12"/>
  <c r="C1430" i="13" s="1"/>
  <c r="AJ2820" i="12"/>
  <c r="D1120" i="13" s="1"/>
  <c r="AI2820" i="12"/>
  <c r="C1120" i="13" s="1"/>
  <c r="AI2191" i="12"/>
  <c r="C1749" i="13" s="1"/>
  <c r="AJ2191" i="12"/>
  <c r="D1749" i="13" s="1"/>
  <c r="AI2855" i="12"/>
  <c r="C1085" i="13" s="1"/>
  <c r="AJ2855" i="12"/>
  <c r="D1085" i="13" s="1"/>
  <c r="AI1389" i="12"/>
  <c r="C2551" i="13" s="1"/>
  <c r="AJ1389" i="12"/>
  <c r="D2551" i="13" s="1"/>
  <c r="AI429" i="12"/>
  <c r="C3511" i="13" s="1"/>
  <c r="AJ429" i="12"/>
  <c r="D3511" i="13" s="1"/>
  <c r="AI2944" i="12"/>
  <c r="C996" i="13" s="1"/>
  <c r="AJ2944" i="12"/>
  <c r="D996" i="13" s="1"/>
  <c r="AI1353" i="12"/>
  <c r="C2587" i="13" s="1"/>
  <c r="AJ1353" i="12"/>
  <c r="D2587" i="13" s="1"/>
  <c r="AI504" i="12"/>
  <c r="C3436" i="13" s="1"/>
  <c r="AJ504" i="12"/>
  <c r="D3436" i="13" s="1"/>
  <c r="AJ3609" i="12"/>
  <c r="D331" i="13" s="1"/>
  <c r="AI3609" i="12"/>
  <c r="C331" i="13" s="1"/>
  <c r="AI3255" i="12"/>
  <c r="C685" i="13" s="1"/>
  <c r="AJ3255" i="12"/>
  <c r="D685" i="13" s="1"/>
  <c r="AI1807" i="12"/>
  <c r="C2133" i="13" s="1"/>
  <c r="AJ1807" i="12"/>
  <c r="D2133" i="13" s="1"/>
  <c r="AI534" i="12"/>
  <c r="C3406" i="13" s="1"/>
  <c r="AJ534" i="12"/>
  <c r="D3406" i="13" s="1"/>
  <c r="AI2397" i="12"/>
  <c r="C1543" i="13" s="1"/>
  <c r="AJ2397" i="12"/>
  <c r="D1543" i="13" s="1"/>
  <c r="AI3921" i="12"/>
  <c r="C19" i="13" s="1"/>
  <c r="AJ3921" i="12"/>
  <c r="D19" i="13" s="1"/>
  <c r="AI2598" i="12"/>
  <c r="C1342" i="13" s="1"/>
  <c r="AJ2598" i="12"/>
  <c r="D1342" i="13" s="1"/>
  <c r="AJ175" i="12"/>
  <c r="D3765" i="13" s="1"/>
  <c r="AI175" i="12"/>
  <c r="C3765" i="13" s="1"/>
  <c r="AI2029" i="12"/>
  <c r="C1911" i="13" s="1"/>
  <c r="AJ2029" i="12"/>
  <c r="D1911" i="13" s="1"/>
  <c r="AJ3232" i="12"/>
  <c r="D708" i="13" s="1"/>
  <c r="AI3232" i="12"/>
  <c r="C708" i="13" s="1"/>
  <c r="AI900" i="12"/>
  <c r="C3040" i="13" s="1"/>
  <c r="AJ900" i="12"/>
  <c r="D3040" i="13" s="1"/>
  <c r="AJ1705" i="12"/>
  <c r="D2235" i="13" s="1"/>
  <c r="AI1705" i="12"/>
  <c r="C2235" i="13" s="1"/>
  <c r="AI3195" i="12"/>
  <c r="C745" i="13" s="1"/>
  <c r="AJ3195" i="12"/>
  <c r="D745" i="13" s="1"/>
  <c r="AH3326" i="12"/>
  <c r="AH3361" i="12"/>
  <c r="AH2288" i="12"/>
  <c r="AH3862" i="12"/>
  <c r="AH3571" i="12"/>
  <c r="AH2908" i="12"/>
  <c r="AH3498" i="12"/>
  <c r="AH3804" i="12"/>
  <c r="AH2088" i="12"/>
  <c r="AH3226" i="12"/>
  <c r="AH3905" i="12"/>
  <c r="AI181" i="12"/>
  <c r="C3759" i="13" s="1"/>
  <c r="AJ181" i="12"/>
  <c r="D3759" i="13" s="1"/>
  <c r="AI1785" i="12"/>
  <c r="C2155" i="13" s="1"/>
  <c r="AJ1785" i="12"/>
  <c r="D2155" i="13" s="1"/>
  <c r="AI3906" i="12"/>
  <c r="C34" i="13" s="1"/>
  <c r="AJ3906" i="12"/>
  <c r="D34" i="13" s="1"/>
  <c r="AI3268" i="12"/>
  <c r="C672" i="13" s="1"/>
  <c r="AJ3268" i="12"/>
  <c r="D672" i="13" s="1"/>
  <c r="AJ3405" i="12"/>
  <c r="D535" i="13" s="1"/>
  <c r="AJ2782" i="12"/>
  <c r="D1158" i="13" s="1"/>
  <c r="AI2782" i="12"/>
  <c r="C1158" i="13" s="1"/>
  <c r="AJ2970" i="12"/>
  <c r="D970" i="13" s="1"/>
  <c r="AI2970" i="12"/>
  <c r="C970" i="13" s="1"/>
  <c r="AI3243" i="12"/>
  <c r="C697" i="13" s="1"/>
  <c r="AJ3243" i="12"/>
  <c r="D697" i="13" s="1"/>
  <c r="AI2399" i="12"/>
  <c r="C1541" i="13" s="1"/>
  <c r="AJ2399" i="12"/>
  <c r="D1541" i="13" s="1"/>
  <c r="AJ3006" i="12"/>
  <c r="D934" i="13" s="1"/>
  <c r="AI3006" i="12"/>
  <c r="C934" i="13" s="1"/>
  <c r="AI2624" i="12"/>
  <c r="C1316" i="13" s="1"/>
  <c r="AJ2624" i="12"/>
  <c r="D1316" i="13" s="1"/>
  <c r="AJ1876" i="12"/>
  <c r="D2064" i="13" s="1"/>
  <c r="AI1876" i="12"/>
  <c r="C2064" i="13" s="1"/>
  <c r="AI669" i="12"/>
  <c r="C3271" i="13" s="1"/>
  <c r="AJ669" i="12"/>
  <c r="D3271" i="13" s="1"/>
  <c r="AI2162" i="12"/>
  <c r="C1778" i="13" s="1"/>
  <c r="AJ2162" i="12"/>
  <c r="D1778" i="13" s="1"/>
  <c r="AJ925" i="12"/>
  <c r="D3015" i="13" s="1"/>
  <c r="AI925" i="12"/>
  <c r="C3015" i="13" s="1"/>
  <c r="AJ1103" i="12"/>
  <c r="D2837" i="13" s="1"/>
  <c r="AI1103" i="12"/>
  <c r="C2837" i="13" s="1"/>
  <c r="AJ209" i="12"/>
  <c r="D3731" i="13" s="1"/>
  <c r="AI209" i="12"/>
  <c r="C3731" i="13" s="1"/>
  <c r="AI3635" i="12"/>
  <c r="C305" i="13" s="1"/>
  <c r="AI887" i="12"/>
  <c r="C3053" i="13" s="1"/>
  <c r="AJ887" i="12"/>
  <c r="D3053" i="13" s="1"/>
  <c r="AI1560" i="12"/>
  <c r="C2380" i="13" s="1"/>
  <c r="AJ1560" i="12"/>
  <c r="D2380" i="13" s="1"/>
  <c r="AI3133" i="12"/>
  <c r="C807" i="13" s="1"/>
  <c r="AJ3133" i="12"/>
  <c r="D807" i="13" s="1"/>
  <c r="AJ319" i="12"/>
  <c r="D3621" i="13" s="1"/>
  <c r="AI319" i="12"/>
  <c r="C3621" i="13" s="1"/>
  <c r="AJ1905" i="12"/>
  <c r="D2035" i="13" s="1"/>
  <c r="AI1905" i="12"/>
  <c r="C2035" i="13" s="1"/>
  <c r="AJ3687" i="12"/>
  <c r="D253" i="13" s="1"/>
  <c r="AI3687" i="12"/>
  <c r="C253" i="13" s="1"/>
  <c r="AI414" i="12"/>
  <c r="C3526" i="13" s="1"/>
  <c r="AJ414" i="12"/>
  <c r="D3526" i="13" s="1"/>
  <c r="AI860" i="12"/>
  <c r="C3080" i="13" s="1"/>
  <c r="AJ860" i="12"/>
  <c r="D3080" i="13" s="1"/>
  <c r="AJ253" i="12"/>
  <c r="D3687" i="13" s="1"/>
  <c r="AI253" i="12"/>
  <c r="C3687" i="13" s="1"/>
  <c r="AJ1682" i="12"/>
  <c r="D2258" i="13" s="1"/>
  <c r="AI1682" i="12"/>
  <c r="C2258" i="13" s="1"/>
  <c r="AI2380" i="12"/>
  <c r="C1560" i="13" s="1"/>
  <c r="AJ2380" i="12"/>
  <c r="D1560" i="13" s="1"/>
  <c r="AI476" i="12"/>
  <c r="C3464" i="13" s="1"/>
  <c r="AJ476" i="12"/>
  <c r="D3464" i="13" s="1"/>
  <c r="AJ2807" i="12"/>
  <c r="D1133" i="13" s="1"/>
  <c r="AJ3840" i="12"/>
  <c r="D100" i="13" s="1"/>
  <c r="AI3840" i="12"/>
  <c r="C100" i="13" s="1"/>
  <c r="AI3319" i="12"/>
  <c r="C621" i="13" s="1"/>
  <c r="AJ3319" i="12"/>
  <c r="D621" i="13" s="1"/>
  <c r="AI224" i="12"/>
  <c r="C3716" i="13" s="1"/>
  <c r="AJ224" i="12"/>
  <c r="D3716" i="13" s="1"/>
  <c r="AI389" i="12"/>
  <c r="C3551" i="13" s="1"/>
  <c r="AJ389" i="12"/>
  <c r="D3551" i="13" s="1"/>
  <c r="AI1288" i="12"/>
  <c r="C2652" i="13" s="1"/>
  <c r="AJ1288" i="12"/>
  <c r="D2652" i="13" s="1"/>
  <c r="AJ849" i="12"/>
  <c r="D3091" i="13" s="1"/>
  <c r="AI849" i="12"/>
  <c r="C3091" i="13" s="1"/>
  <c r="AI564" i="12"/>
  <c r="C3376" i="13" s="1"/>
  <c r="AJ564" i="12"/>
  <c r="D3376" i="13" s="1"/>
  <c r="AJ333" i="12"/>
  <c r="D3607" i="13" s="1"/>
  <c r="AI333" i="12"/>
  <c r="C3607" i="13" s="1"/>
  <c r="AI3233" i="12"/>
  <c r="C707" i="13" s="1"/>
  <c r="AJ3233" i="12"/>
  <c r="D707" i="13" s="1"/>
  <c r="AI3833" i="12"/>
  <c r="C107" i="13" s="1"/>
  <c r="AJ3833" i="12"/>
  <c r="D107" i="13" s="1"/>
  <c r="AJ3424" i="12"/>
  <c r="D516" i="13" s="1"/>
  <c r="AI3424" i="12"/>
  <c r="C516" i="13" s="1"/>
  <c r="AI529" i="12"/>
  <c r="C3411" i="13" s="1"/>
  <c r="AJ529" i="12"/>
  <c r="D3411" i="13" s="1"/>
  <c r="AI1989" i="12"/>
  <c r="C1951" i="13" s="1"/>
  <c r="AJ1989" i="12"/>
  <c r="D1951" i="13" s="1"/>
  <c r="AI2146" i="12"/>
  <c r="C1794" i="13" s="1"/>
  <c r="AJ2146" i="12"/>
  <c r="D1794" i="13" s="1"/>
  <c r="AJ2403" i="12"/>
  <c r="D1537" i="13" s="1"/>
  <c r="AI2403" i="12"/>
  <c r="C1537" i="13" s="1"/>
  <c r="AI2605" i="12"/>
  <c r="C1335" i="13" s="1"/>
  <c r="AJ2605" i="12"/>
  <c r="D1335" i="13" s="1"/>
  <c r="AJ617" i="12"/>
  <c r="D3323" i="13" s="1"/>
  <c r="AI617" i="12"/>
  <c r="C3323" i="13" s="1"/>
  <c r="AI3299" i="12"/>
  <c r="C641" i="13" s="1"/>
  <c r="AJ3299" i="12"/>
  <c r="D641" i="13" s="1"/>
  <c r="AJ475" i="12"/>
  <c r="D3465" i="13" s="1"/>
  <c r="AI475" i="12"/>
  <c r="C3465" i="13" s="1"/>
  <c r="AI2268" i="12"/>
  <c r="C1672" i="13" s="1"/>
  <c r="AJ2268" i="12"/>
  <c r="D1672" i="13" s="1"/>
  <c r="AJ2375" i="12"/>
  <c r="D1565" i="13" s="1"/>
  <c r="AI2375" i="12"/>
  <c r="C1565" i="13" s="1"/>
  <c r="AJ812" i="12"/>
  <c r="D3128" i="13" s="1"/>
  <c r="AI812" i="12"/>
  <c r="C3128" i="13" s="1"/>
  <c r="AJ3307" i="12"/>
  <c r="D633" i="13" s="1"/>
  <c r="AI3307" i="12"/>
  <c r="C633" i="13" s="1"/>
  <c r="AI1561" i="12"/>
  <c r="C2379" i="13" s="1"/>
  <c r="AJ1561" i="12"/>
  <c r="D2379" i="13" s="1"/>
  <c r="AJ3399" i="12"/>
  <c r="D541" i="13" s="1"/>
  <c r="AI3399" i="12"/>
  <c r="C541" i="13" s="1"/>
  <c r="AI465" i="12"/>
  <c r="C3475" i="13" s="1"/>
  <c r="AJ465" i="12"/>
  <c r="D3475" i="13" s="1"/>
  <c r="AI3706" i="12"/>
  <c r="C234" i="13" s="1"/>
  <c r="AJ3706" i="12"/>
  <c r="D234" i="13" s="1"/>
  <c r="AI2758" i="12"/>
  <c r="C1182" i="13" s="1"/>
  <c r="AJ1503" i="12"/>
  <c r="D2437" i="13" s="1"/>
  <c r="AI1503" i="12"/>
  <c r="C2437" i="13" s="1"/>
  <c r="AI185" i="12"/>
  <c r="C3755" i="13" s="1"/>
  <c r="AJ185" i="12"/>
  <c r="D3755" i="13" s="1"/>
  <c r="AJ2100" i="12"/>
  <c r="D1840" i="13" s="1"/>
  <c r="AI2100" i="12"/>
  <c r="C1840" i="13" s="1"/>
  <c r="AI2448" i="12"/>
  <c r="C1492" i="13" s="1"/>
  <c r="AJ2448" i="12"/>
  <c r="D1492" i="13" s="1"/>
  <c r="AI2316" i="12"/>
  <c r="C1624" i="13" s="1"/>
  <c r="AJ2316" i="12"/>
  <c r="D1624" i="13" s="1"/>
  <c r="AJ2873" i="12"/>
  <c r="D1067" i="13" s="1"/>
  <c r="AI2873" i="12"/>
  <c r="C1067" i="13" s="1"/>
  <c r="AI2040" i="12"/>
  <c r="C1900" i="13" s="1"/>
  <c r="AJ2040" i="12"/>
  <c r="D1900" i="13" s="1"/>
  <c r="AI1558" i="12"/>
  <c r="C2382" i="13" s="1"/>
  <c r="AJ1558" i="12"/>
  <c r="D2382" i="13" s="1"/>
  <c r="AI2349" i="12"/>
  <c r="C1591" i="13" s="1"/>
  <c r="AJ2349" i="12"/>
  <c r="D1591" i="13" s="1"/>
  <c r="AJ3323" i="12"/>
  <c r="D617" i="13" s="1"/>
  <c r="AI3323" i="12"/>
  <c r="C617" i="13" s="1"/>
  <c r="AJ2371" i="12"/>
  <c r="D1569" i="13" s="1"/>
  <c r="AI2371" i="12"/>
  <c r="C1569" i="13" s="1"/>
  <c r="AJ1723" i="12"/>
  <c r="D2217" i="13" s="1"/>
  <c r="AI1723" i="12"/>
  <c r="C2217" i="13" s="1"/>
  <c r="AJ3081" i="12"/>
  <c r="D859" i="13" s="1"/>
  <c r="AI3081" i="12"/>
  <c r="C859" i="13" s="1"/>
  <c r="AJ406" i="12"/>
  <c r="D3534" i="13" s="1"/>
  <c r="AI406" i="12"/>
  <c r="C3534" i="13" s="1"/>
  <c r="AI3033" i="12"/>
  <c r="C907" i="13" s="1"/>
  <c r="AJ3033" i="12"/>
  <c r="D907" i="13" s="1"/>
  <c r="AJ1172" i="12"/>
  <c r="D2768" i="13" s="1"/>
  <c r="AI1172" i="12"/>
  <c r="C2768" i="13" s="1"/>
  <c r="AI832" i="12"/>
  <c r="C3108" i="13" s="1"/>
  <c r="AJ832" i="12"/>
  <c r="D3108" i="13" s="1"/>
  <c r="AJ763" i="12"/>
  <c r="D3177" i="13" s="1"/>
  <c r="AI763" i="12"/>
  <c r="C3177" i="13" s="1"/>
  <c r="AI822" i="12"/>
  <c r="C3118" i="13" s="1"/>
  <c r="AJ822" i="12"/>
  <c r="D3118" i="13" s="1"/>
  <c r="AJ2614" i="12"/>
  <c r="D1326" i="13" s="1"/>
  <c r="AI2614" i="12"/>
  <c r="C1326" i="13" s="1"/>
  <c r="AI1383" i="12"/>
  <c r="C2557" i="13" s="1"/>
  <c r="AJ1383" i="12"/>
  <c r="D2557" i="13" s="1"/>
  <c r="AI2920" i="12"/>
  <c r="C1020" i="13" s="1"/>
  <c r="AJ2920" i="12"/>
  <c r="D1020" i="13" s="1"/>
  <c r="AJ3322" i="12"/>
  <c r="D618" i="13" s="1"/>
  <c r="AI3322" i="12"/>
  <c r="C618" i="13" s="1"/>
  <c r="AJ1367" i="12"/>
  <c r="D2573" i="13" s="1"/>
  <c r="AI1367" i="12"/>
  <c r="C2573" i="13" s="1"/>
  <c r="AJ1192" i="12"/>
  <c r="D2748" i="13" s="1"/>
  <c r="AI1192" i="12"/>
  <c r="C2748" i="13" s="1"/>
  <c r="AJ2114" i="12"/>
  <c r="D1826" i="13" s="1"/>
  <c r="AI2114" i="12"/>
  <c r="C1826" i="13" s="1"/>
  <c r="AI1688" i="12"/>
  <c r="C2252" i="13" s="1"/>
  <c r="AJ1688" i="12"/>
  <c r="D2252" i="13" s="1"/>
  <c r="AJ301" i="12"/>
  <c r="D3639" i="13" s="1"/>
  <c r="AI301" i="12"/>
  <c r="C3639" i="13" s="1"/>
  <c r="AJ210" i="12"/>
  <c r="D3730" i="13" s="1"/>
  <c r="AI210" i="12"/>
  <c r="C3730" i="13" s="1"/>
  <c r="AI2353" i="12"/>
  <c r="C1587" i="13" s="1"/>
  <c r="AJ2353" i="12"/>
  <c r="D1587" i="13" s="1"/>
  <c r="AI1644" i="12"/>
  <c r="C2296" i="13" s="1"/>
  <c r="AJ1644" i="12"/>
  <c r="D2296" i="13" s="1"/>
  <c r="AJ461" i="12"/>
  <c r="D3479" i="13" s="1"/>
  <c r="AI461" i="12"/>
  <c r="C3479" i="13" s="1"/>
  <c r="AI2514" i="12"/>
  <c r="C1426" i="13" s="1"/>
  <c r="AJ2514" i="12"/>
  <c r="D1426" i="13" s="1"/>
  <c r="AJ871" i="12"/>
  <c r="D3069" i="13" s="1"/>
  <c r="AI871" i="12"/>
  <c r="C3069" i="13" s="1"/>
  <c r="AI1613" i="12"/>
  <c r="C2327" i="13" s="1"/>
  <c r="AJ1613" i="12"/>
  <c r="D2327" i="13" s="1"/>
  <c r="AI2755" i="12"/>
  <c r="C1185" i="13" s="1"/>
  <c r="AJ2755" i="12"/>
  <c r="D1185" i="13" s="1"/>
  <c r="AI1575" i="12"/>
  <c r="C2365" i="13" s="1"/>
  <c r="AJ1575" i="12"/>
  <c r="D2365" i="13" s="1"/>
  <c r="AI552" i="12"/>
  <c r="C3388" i="13" s="1"/>
  <c r="AJ552" i="12"/>
  <c r="D3388" i="13" s="1"/>
  <c r="AJ3206" i="12"/>
  <c r="D734" i="13" s="1"/>
  <c r="AI3206" i="12"/>
  <c r="C734" i="13" s="1"/>
  <c r="AJ3562" i="12"/>
  <c r="D378" i="13" s="1"/>
  <c r="AI3562" i="12"/>
  <c r="C378" i="13" s="1"/>
  <c r="AJ2853" i="12"/>
  <c r="D1087" i="13" s="1"/>
  <c r="AI2853" i="12"/>
  <c r="C1087" i="13" s="1"/>
  <c r="AI3785" i="12"/>
  <c r="C155" i="13" s="1"/>
  <c r="AJ3785" i="12"/>
  <c r="D155" i="13" s="1"/>
  <c r="AI3123" i="12"/>
  <c r="C817" i="13" s="1"/>
  <c r="AJ3123" i="12"/>
  <c r="D817" i="13" s="1"/>
  <c r="AI3013" i="12"/>
  <c r="C927" i="13" s="1"/>
  <c r="AJ3013" i="12"/>
  <c r="D927" i="13" s="1"/>
  <c r="AI3158" i="12"/>
  <c r="C782" i="13" s="1"/>
  <c r="AJ3158" i="12"/>
  <c r="D782" i="13" s="1"/>
  <c r="AJ3720" i="12"/>
  <c r="D220" i="13" s="1"/>
  <c r="AI3720" i="12"/>
  <c r="C220" i="13" s="1"/>
  <c r="AJ3777" i="12"/>
  <c r="D163" i="13" s="1"/>
  <c r="AI3777" i="12"/>
  <c r="C163" i="13" s="1"/>
  <c r="AI2475" i="12"/>
  <c r="C1465" i="13" s="1"/>
  <c r="AJ2475" i="12"/>
  <c r="D1465" i="13" s="1"/>
  <c r="AI3563" i="12"/>
  <c r="C377" i="13" s="1"/>
  <c r="AI3852" i="12"/>
  <c r="C88" i="13" s="1"/>
  <c r="AJ3852" i="12"/>
  <c r="D88" i="13" s="1"/>
  <c r="AI3677" i="12"/>
  <c r="C263" i="13" s="1"/>
  <c r="AJ3677" i="12"/>
  <c r="D263" i="13" s="1"/>
  <c r="AJ3462" i="12"/>
  <c r="D478" i="13" s="1"/>
  <c r="AI3462" i="12"/>
  <c r="C478" i="13" s="1"/>
  <c r="AJ3671" i="12"/>
  <c r="D269" i="13" s="1"/>
  <c r="AI3671" i="12"/>
  <c r="C269" i="13" s="1"/>
  <c r="AI2581" i="12"/>
  <c r="C1359" i="13" s="1"/>
  <c r="AJ2581" i="12"/>
  <c r="D1359" i="13" s="1"/>
  <c r="AJ3003" i="12"/>
  <c r="D937" i="13" s="1"/>
  <c r="AI3003" i="12"/>
  <c r="C937" i="13" s="1"/>
  <c r="AI3925" i="12"/>
  <c r="C15" i="13" s="1"/>
  <c r="AJ3925" i="12"/>
  <c r="D15" i="13" s="1"/>
  <c r="AJ1757" i="12"/>
  <c r="D2183" i="13" s="1"/>
  <c r="AI1757" i="12"/>
  <c r="C2183" i="13" s="1"/>
  <c r="AI3250" i="12"/>
  <c r="C690" i="13" s="1"/>
  <c r="AJ3250" i="12"/>
  <c r="D690" i="13" s="1"/>
  <c r="AJ1957" i="12"/>
  <c r="D1983" i="13" s="1"/>
  <c r="AI1957" i="12"/>
  <c r="C1983" i="13" s="1"/>
  <c r="AI1630" i="12"/>
  <c r="C2310" i="13" s="1"/>
  <c r="AJ1630" i="12"/>
  <c r="D2310" i="13" s="1"/>
  <c r="AJ2112" i="12"/>
  <c r="D1828" i="13" s="1"/>
  <c r="AI2112" i="12"/>
  <c r="C1828" i="13" s="1"/>
  <c r="AI1778" i="12"/>
  <c r="C2162" i="13" s="1"/>
  <c r="AJ1778" i="12"/>
  <c r="D2162" i="13" s="1"/>
  <c r="AJ1359" i="12"/>
  <c r="D2581" i="13" s="1"/>
  <c r="AI1359" i="12"/>
  <c r="C2581" i="13" s="1"/>
  <c r="AJ2010" i="12"/>
  <c r="D1930" i="13" s="1"/>
  <c r="AI2010" i="12"/>
  <c r="C1930" i="13" s="1"/>
  <c r="AI2505" i="12"/>
  <c r="C1435" i="13" s="1"/>
  <c r="AJ2505" i="12"/>
  <c r="D1435" i="13" s="1"/>
  <c r="AI3157" i="12"/>
  <c r="C783" i="13" s="1"/>
  <c r="AJ3157" i="12"/>
  <c r="D783" i="13" s="1"/>
  <c r="AI3408" i="12"/>
  <c r="C532" i="13" s="1"/>
  <c r="AJ3408" i="12"/>
  <c r="D532" i="13" s="1"/>
  <c r="AI2808" i="12"/>
  <c r="C1132" i="13" s="1"/>
  <c r="AJ2808" i="12"/>
  <c r="D1132" i="13" s="1"/>
  <c r="AI1371" i="12"/>
  <c r="C2569" i="13" s="1"/>
  <c r="AJ1371" i="12"/>
  <c r="D2569" i="13" s="1"/>
  <c r="AI137" i="12"/>
  <c r="C3803" i="13" s="1"/>
  <c r="AJ137" i="12"/>
  <c r="D3803" i="13" s="1"/>
  <c r="AJ3289" i="12"/>
  <c r="D651" i="13" s="1"/>
  <c r="AI3289" i="12"/>
  <c r="C651" i="13" s="1"/>
  <c r="AJ3092" i="12"/>
  <c r="D848" i="13" s="1"/>
  <c r="AI3092" i="12"/>
  <c r="C848" i="13" s="1"/>
  <c r="AI2310" i="12"/>
  <c r="C1630" i="13" s="1"/>
  <c r="AJ2310" i="12"/>
  <c r="D1630" i="13" s="1"/>
  <c r="AI3606" i="12"/>
  <c r="C334" i="13" s="1"/>
  <c r="AJ3606" i="12"/>
  <c r="D334" i="13" s="1"/>
  <c r="AJ2713" i="12"/>
  <c r="D1227" i="13" s="1"/>
  <c r="AI2713" i="12"/>
  <c r="C1227" i="13" s="1"/>
  <c r="AI1476" i="12"/>
  <c r="C2464" i="13" s="1"/>
  <c r="AJ1476" i="12"/>
  <c r="D2464" i="13" s="1"/>
  <c r="AJ3324" i="12"/>
  <c r="D616" i="13" s="1"/>
  <c r="AI3324" i="12"/>
  <c r="C616" i="13" s="1"/>
  <c r="AI1828" i="12"/>
  <c r="C2112" i="13" s="1"/>
  <c r="AJ1828" i="12"/>
  <c r="D2112" i="13" s="1"/>
  <c r="AI2934" i="12"/>
  <c r="C1006" i="13" s="1"/>
  <c r="AJ2934" i="12"/>
  <c r="D1006" i="13" s="1"/>
  <c r="AJ2488" i="12"/>
  <c r="D1452" i="13" s="1"/>
  <c r="AI2488" i="12"/>
  <c r="C1452" i="13" s="1"/>
  <c r="AI477" i="12"/>
  <c r="C3463" i="13" s="1"/>
  <c r="AJ477" i="12"/>
  <c r="D3463" i="13" s="1"/>
  <c r="AJ2620" i="12"/>
  <c r="D1320" i="13" s="1"/>
  <c r="AI2620" i="12"/>
  <c r="C1320" i="13" s="1"/>
  <c r="AJ883" i="12"/>
  <c r="D3057" i="13" s="1"/>
  <c r="AI883" i="12"/>
  <c r="C3057" i="13" s="1"/>
  <c r="AI838" i="12"/>
  <c r="C3102" i="13" s="1"/>
  <c r="AJ838" i="12"/>
  <c r="D3102" i="13" s="1"/>
  <c r="AI2557" i="12"/>
  <c r="C1383" i="13" s="1"/>
  <c r="AJ2557" i="12"/>
  <c r="D1383" i="13" s="1"/>
  <c r="AI1657" i="12"/>
  <c r="C2283" i="13" s="1"/>
  <c r="AJ1657" i="12"/>
  <c r="D2283" i="13" s="1"/>
  <c r="AI1684" i="12"/>
  <c r="C2256" i="13" s="1"/>
  <c r="AJ1684" i="12"/>
  <c r="D2256" i="13" s="1"/>
  <c r="AJ1092" i="12"/>
  <c r="D2848" i="13" s="1"/>
  <c r="AI1092" i="12"/>
  <c r="C2848" i="13" s="1"/>
  <c r="AI1131" i="12"/>
  <c r="C2809" i="13" s="1"/>
  <c r="AJ1131" i="12"/>
  <c r="D2809" i="13" s="1"/>
  <c r="AJ1442" i="12"/>
  <c r="D2498" i="13" s="1"/>
  <c r="AI1442" i="12"/>
  <c r="C2498" i="13" s="1"/>
  <c r="AJ2011" i="12"/>
  <c r="D1929" i="13" s="1"/>
  <c r="AI2011" i="12"/>
  <c r="C1929" i="13" s="1"/>
  <c r="AJ1842" i="12"/>
  <c r="D2098" i="13" s="1"/>
  <c r="AI1842" i="12"/>
  <c r="C2098" i="13" s="1"/>
  <c r="AH3225" i="12"/>
  <c r="AJ3895" i="12"/>
  <c r="D45" i="13" s="1"/>
  <c r="AI3895" i="12"/>
  <c r="C45" i="13" s="1"/>
  <c r="AI3616" i="12"/>
  <c r="C324" i="13" s="1"/>
  <c r="AJ3616" i="12"/>
  <c r="D324" i="13" s="1"/>
  <c r="AI1969" i="12"/>
  <c r="C1971" i="13" s="1"/>
  <c r="AJ1969" i="12"/>
  <c r="D1971" i="13" s="1"/>
  <c r="AI804" i="12"/>
  <c r="C3136" i="13" s="1"/>
  <c r="AJ804" i="12"/>
  <c r="D3136" i="13" s="1"/>
  <c r="AI1440" i="12"/>
  <c r="C2500" i="13" s="1"/>
  <c r="AJ1440" i="12"/>
  <c r="D2500" i="13" s="1"/>
  <c r="AJ1275" i="12"/>
  <c r="D2665" i="13" s="1"/>
  <c r="AI1275" i="12"/>
  <c r="C2665" i="13" s="1"/>
  <c r="AJ970" i="12"/>
  <c r="D2970" i="13" s="1"/>
  <c r="AI970" i="12"/>
  <c r="C2970" i="13" s="1"/>
  <c r="AI3526" i="12"/>
  <c r="C414" i="13" s="1"/>
  <c r="AJ3526" i="12"/>
  <c r="D414" i="13" s="1"/>
  <c r="AI891" i="12"/>
  <c r="C3049" i="13" s="1"/>
  <c r="AJ891" i="12"/>
  <c r="D3049" i="13" s="1"/>
  <c r="AJ615" i="12"/>
  <c r="D3325" i="13" s="1"/>
  <c r="AI615" i="12"/>
  <c r="C3325" i="13" s="1"/>
  <c r="AI3703" i="12"/>
  <c r="C237" i="13" s="1"/>
  <c r="AJ3703" i="12"/>
  <c r="D237" i="13" s="1"/>
  <c r="AH3275" i="12"/>
  <c r="AH3514" i="12"/>
  <c r="AH3752" i="12"/>
  <c r="AH3634" i="12"/>
  <c r="AI1824" i="12"/>
  <c r="C2116" i="13" s="1"/>
  <c r="AJ1824" i="12"/>
  <c r="D2116" i="13" s="1"/>
  <c r="AI1651" i="12"/>
  <c r="C2289" i="13" s="1"/>
  <c r="AJ1651" i="12"/>
  <c r="D2289" i="13" s="1"/>
  <c r="AI2058" i="12"/>
  <c r="C1882" i="13" s="1"/>
  <c r="AJ2058" i="12"/>
  <c r="D1882" i="13" s="1"/>
  <c r="AI1780" i="12"/>
  <c r="C2160" i="13" s="1"/>
  <c r="AJ1780" i="12"/>
  <c r="D2160" i="13" s="1"/>
  <c r="AI1650" i="12"/>
  <c r="C2290" i="13" s="1"/>
  <c r="AJ1650" i="12"/>
  <c r="D2290" i="13" s="1"/>
  <c r="AJ557" i="12"/>
  <c r="D3383" i="13" s="1"/>
  <c r="AI557" i="12"/>
  <c r="C3383" i="13" s="1"/>
  <c r="AI2451" i="12"/>
  <c r="C1489" i="13" s="1"/>
  <c r="AJ2451" i="12"/>
  <c r="D1489" i="13" s="1"/>
  <c r="AI207" i="12"/>
  <c r="C3733" i="13" s="1"/>
  <c r="AJ207" i="12"/>
  <c r="D3733" i="13" s="1"/>
  <c r="AI2912" i="12"/>
  <c r="C1028" i="13" s="1"/>
  <c r="AJ2912" i="12"/>
  <c r="D1028" i="13" s="1"/>
  <c r="AJ187" i="12"/>
  <c r="D3753" i="13" s="1"/>
  <c r="AI187" i="12"/>
  <c r="C3753" i="13" s="1"/>
  <c r="AI1537" i="12"/>
  <c r="C2403" i="13" s="1"/>
  <c r="AJ1537" i="12"/>
  <c r="D2403" i="13" s="1"/>
  <c r="AI3575" i="12"/>
  <c r="C365" i="13" s="1"/>
  <c r="AJ3575" i="12"/>
  <c r="D365" i="13" s="1"/>
  <c r="AJ2789" i="12"/>
  <c r="D1151" i="13" s="1"/>
  <c r="AI2789" i="12"/>
  <c r="C1151" i="13" s="1"/>
  <c r="AJ679" i="12"/>
  <c r="D3261" i="13" s="1"/>
  <c r="AI679" i="12"/>
  <c r="C3261" i="13" s="1"/>
  <c r="AI2918" i="12"/>
  <c r="C1022" i="13" s="1"/>
  <c r="AJ2918" i="12"/>
  <c r="D1022" i="13" s="1"/>
  <c r="AJ2945" i="12"/>
  <c r="D995" i="13" s="1"/>
  <c r="AI2945" i="12"/>
  <c r="C995" i="13" s="1"/>
  <c r="AJ2527" i="12"/>
  <c r="D1413" i="13" s="1"/>
  <c r="AI2527" i="12"/>
  <c r="C1413" i="13" s="1"/>
  <c r="AI2220" i="12"/>
  <c r="C1720" i="13" s="1"/>
  <c r="AJ2220" i="12"/>
  <c r="D1720" i="13" s="1"/>
  <c r="AI2898" i="12"/>
  <c r="C1042" i="13" s="1"/>
  <c r="AJ2898" i="12"/>
  <c r="D1042" i="13" s="1"/>
  <c r="AI2019" i="12"/>
  <c r="C1921" i="13" s="1"/>
  <c r="AJ2019" i="12"/>
  <c r="D1921" i="13" s="1"/>
  <c r="AI2145" i="12"/>
  <c r="C1795" i="13" s="1"/>
  <c r="AJ2145" i="12"/>
  <c r="D1795" i="13" s="1"/>
  <c r="AJ2822" i="12"/>
  <c r="D1118" i="13" s="1"/>
  <c r="AI2822" i="12"/>
  <c r="C1118" i="13" s="1"/>
  <c r="AJ3100" i="12"/>
  <c r="D840" i="13" s="1"/>
  <c r="AI3100" i="12"/>
  <c r="C840" i="13" s="1"/>
  <c r="AI497" i="12"/>
  <c r="C3443" i="13" s="1"/>
  <c r="AJ497" i="12"/>
  <c r="D3443" i="13" s="1"/>
  <c r="AJ2611" i="12"/>
  <c r="D1329" i="13" s="1"/>
  <c r="AI2611" i="12"/>
  <c r="C1329" i="13" s="1"/>
  <c r="AJ2846" i="12"/>
  <c r="D1094" i="13" s="1"/>
  <c r="AI2846" i="12"/>
  <c r="C1094" i="13" s="1"/>
  <c r="AJ2083" i="12"/>
  <c r="D1857" i="13" s="1"/>
  <c r="AI2083" i="12"/>
  <c r="C1857" i="13" s="1"/>
  <c r="AI2541" i="12"/>
  <c r="C1399" i="13" s="1"/>
  <c r="AJ2541" i="12"/>
  <c r="D1399" i="13" s="1"/>
  <c r="AJ932" i="12"/>
  <c r="D3008" i="13" s="1"/>
  <c r="AI932" i="12"/>
  <c r="C3008" i="13" s="1"/>
  <c r="AI250" i="12"/>
  <c r="C3690" i="13" s="1"/>
  <c r="AJ250" i="12"/>
  <c r="D3690" i="13" s="1"/>
  <c r="AI1390" i="12"/>
  <c r="C2550" i="13" s="1"/>
  <c r="AJ1390" i="12"/>
  <c r="D2550" i="13" s="1"/>
  <c r="AJ2754" i="12"/>
  <c r="D1186" i="13" s="1"/>
  <c r="AI2754" i="12"/>
  <c r="C1186" i="13" s="1"/>
  <c r="AJ2071" i="12"/>
  <c r="D1869" i="13" s="1"/>
  <c r="AI2071" i="12"/>
  <c r="C1869" i="13" s="1"/>
  <c r="AI2427" i="12"/>
  <c r="C1513" i="13" s="1"/>
  <c r="AJ2427" i="12"/>
  <c r="D1513" i="13" s="1"/>
  <c r="AJ3058" i="12"/>
  <c r="D882" i="13" s="1"/>
  <c r="AI3058" i="12"/>
  <c r="C882" i="13" s="1"/>
  <c r="AI440" i="12"/>
  <c r="C3500" i="13" s="1"/>
  <c r="AJ440" i="12"/>
  <c r="D3500" i="13" s="1"/>
  <c r="AJ2223" i="12"/>
  <c r="D1717" i="13" s="1"/>
  <c r="AI2223" i="12"/>
  <c r="C1717" i="13" s="1"/>
  <c r="AJ495" i="12"/>
  <c r="D3445" i="13" s="1"/>
  <c r="AI495" i="12"/>
  <c r="C3445" i="13" s="1"/>
  <c r="AJ289" i="12"/>
  <c r="D3651" i="13" s="1"/>
  <c r="AI289" i="12"/>
  <c r="C3651" i="13" s="1"/>
  <c r="AI1227" i="12"/>
  <c r="C2713" i="13" s="1"/>
  <c r="AJ1227" i="12"/>
  <c r="D2713" i="13" s="1"/>
  <c r="AI2952" i="12"/>
  <c r="C988" i="13" s="1"/>
  <c r="AJ2952" i="12"/>
  <c r="D988" i="13" s="1"/>
  <c r="AI1226" i="12"/>
  <c r="C2714" i="13" s="1"/>
  <c r="AJ1226" i="12"/>
  <c r="D2714" i="13" s="1"/>
  <c r="AJ1444" i="12"/>
  <c r="D2496" i="13" s="1"/>
  <c r="AI1444" i="12"/>
  <c r="C2496" i="13" s="1"/>
  <c r="AJ142" i="12"/>
  <c r="D3798" i="13" s="1"/>
  <c r="AI142" i="12"/>
  <c r="C3798" i="13" s="1"/>
  <c r="AJ242" i="12"/>
  <c r="D3698" i="13" s="1"/>
  <c r="AI242" i="12"/>
  <c r="C3698" i="13" s="1"/>
  <c r="AI588" i="12"/>
  <c r="C3352" i="13" s="1"/>
  <c r="AJ588" i="12"/>
  <c r="D3352" i="13" s="1"/>
  <c r="AJ3032" i="12"/>
  <c r="D908" i="13" s="1"/>
  <c r="AI3032" i="12"/>
  <c r="C908" i="13" s="1"/>
  <c r="AJ786" i="12"/>
  <c r="D3154" i="13" s="1"/>
  <c r="AI786" i="12"/>
  <c r="C3154" i="13" s="1"/>
  <c r="AI3054" i="12"/>
  <c r="C886" i="13" s="1"/>
  <c r="AJ3054" i="12"/>
  <c r="D886" i="13" s="1"/>
  <c r="AJ999" i="12"/>
  <c r="D2941" i="13" s="1"/>
  <c r="AI999" i="12"/>
  <c r="C2941" i="13" s="1"/>
  <c r="AH3820" i="12"/>
  <c r="AH3160" i="12"/>
  <c r="AJ3368" i="12"/>
  <c r="D572" i="13" s="1"/>
  <c r="AI3368" i="12"/>
  <c r="C572" i="13" s="1"/>
  <c r="AJ2203" i="12"/>
  <c r="D1737" i="13" s="1"/>
  <c r="AI3258" i="12"/>
  <c r="C682" i="13" s="1"/>
  <c r="AJ3258" i="12"/>
  <c r="D682" i="13" s="1"/>
  <c r="AJ3788" i="12"/>
  <c r="D152" i="13" s="1"/>
  <c r="AI3788" i="12"/>
  <c r="C152" i="13" s="1"/>
  <c r="AI2921" i="12"/>
  <c r="C1019" i="13" s="1"/>
  <c r="AJ1416" i="12"/>
  <c r="D2524" i="13" s="1"/>
  <c r="AI1416" i="12"/>
  <c r="C2524" i="13" s="1"/>
  <c r="AI714" i="12"/>
  <c r="C3226" i="13" s="1"/>
  <c r="AJ714" i="12"/>
  <c r="D3226" i="13" s="1"/>
  <c r="AI367" i="12"/>
  <c r="C3573" i="13" s="1"/>
  <c r="AJ367" i="12"/>
  <c r="D3573" i="13" s="1"/>
  <c r="AJ1138" i="12"/>
  <c r="D2802" i="13" s="1"/>
  <c r="AI1138" i="12"/>
  <c r="C2802" i="13" s="1"/>
  <c r="AI825" i="12"/>
  <c r="C3115" i="13" s="1"/>
  <c r="AJ825" i="12"/>
  <c r="D3115" i="13" s="1"/>
  <c r="AI1641" i="12"/>
  <c r="C2299" i="13" s="1"/>
  <c r="AJ1641" i="12"/>
  <c r="D2299" i="13" s="1"/>
  <c r="AI781" i="12"/>
  <c r="C3159" i="13" s="1"/>
  <c r="AJ781" i="12"/>
  <c r="D3159" i="13" s="1"/>
  <c r="AI787" i="12"/>
  <c r="C3153" i="13" s="1"/>
  <c r="AJ787" i="12"/>
  <c r="D3153" i="13" s="1"/>
  <c r="AI3755" i="12"/>
  <c r="C185" i="13" s="1"/>
  <c r="AJ3755" i="12"/>
  <c r="D185" i="13" s="1"/>
  <c r="AJ3265" i="12"/>
  <c r="D675" i="13" s="1"/>
  <c r="AI3265" i="12"/>
  <c r="C675" i="13" s="1"/>
  <c r="AJ688" i="12"/>
  <c r="D3252" i="13" s="1"/>
  <c r="AI688" i="12"/>
  <c r="C3252" i="13" s="1"/>
  <c r="AI2231" i="12"/>
  <c r="C1709" i="13" s="1"/>
  <c r="AJ2231" i="12"/>
  <c r="D1709" i="13" s="1"/>
  <c r="AJ2105" i="12"/>
  <c r="D1835" i="13" s="1"/>
  <c r="AI2105" i="12"/>
  <c r="C1835" i="13" s="1"/>
  <c r="AI2676" i="12"/>
  <c r="C1264" i="13" s="1"/>
  <c r="AJ2676" i="12"/>
  <c r="D1264" i="13" s="1"/>
  <c r="AI3712" i="12"/>
  <c r="C228" i="13" s="1"/>
  <c r="AJ3712" i="12"/>
  <c r="D228" i="13" s="1"/>
  <c r="AJ3198" i="12"/>
  <c r="D742" i="13" s="1"/>
  <c r="AI3198" i="12"/>
  <c r="C742" i="13" s="1"/>
  <c r="AJ314" i="12"/>
  <c r="D3626" i="13" s="1"/>
  <c r="AI314" i="12"/>
  <c r="C3626" i="13" s="1"/>
  <c r="AH3570" i="12"/>
  <c r="AJ1704" i="12"/>
  <c r="D2236" i="13" s="1"/>
  <c r="AI1704" i="12"/>
  <c r="C2236" i="13" s="1"/>
  <c r="AJ466" i="12"/>
  <c r="D3474" i="13" s="1"/>
  <c r="AI466" i="12"/>
  <c r="C3474" i="13" s="1"/>
  <c r="AI1038" i="12"/>
  <c r="C2902" i="13" s="1"/>
  <c r="AJ1038" i="12"/>
  <c r="D2902" i="13" s="1"/>
  <c r="AI1760" i="12"/>
  <c r="C2180" i="13" s="1"/>
  <c r="AJ1760" i="12"/>
  <c r="D2180" i="13" s="1"/>
  <c r="AJ3576" i="12"/>
  <c r="D364" i="13" s="1"/>
  <c r="AI3576" i="12"/>
  <c r="C364" i="13" s="1"/>
  <c r="AI425" i="12"/>
  <c r="C3515" i="13" s="1"/>
  <c r="AJ425" i="12"/>
  <c r="D3515" i="13" s="1"/>
  <c r="AJ3721" i="12"/>
  <c r="D219" i="13" s="1"/>
  <c r="AI3721" i="12"/>
  <c r="C219" i="13" s="1"/>
  <c r="AI1829" i="12"/>
  <c r="C2111" i="13" s="1"/>
  <c r="AJ1829" i="12"/>
  <c r="D2111" i="13" s="1"/>
  <c r="AJ450" i="12"/>
  <c r="D3490" i="13" s="1"/>
  <c r="AI450" i="12"/>
  <c r="C3490" i="13" s="1"/>
  <c r="AJ648" i="12"/>
  <c r="D3292" i="13" s="1"/>
  <c r="AI648" i="12"/>
  <c r="C3292" i="13" s="1"/>
  <c r="AI1619" i="12"/>
  <c r="C2321" i="13" s="1"/>
  <c r="AJ1619" i="12"/>
  <c r="D2321" i="13" s="1"/>
  <c r="AJ183" i="12"/>
  <c r="D3757" i="13" s="1"/>
  <c r="AI183" i="12"/>
  <c r="C3757" i="13" s="1"/>
  <c r="AH2728" i="12"/>
  <c r="AH2977" i="12"/>
  <c r="AH2723" i="12"/>
  <c r="AJ3043" i="12"/>
  <c r="D897" i="13" s="1"/>
  <c r="AI3043" i="12"/>
  <c r="C897" i="13" s="1"/>
  <c r="AI236" i="12"/>
  <c r="C3704" i="13" s="1"/>
  <c r="AJ236" i="12"/>
  <c r="D3704" i="13" s="1"/>
  <c r="AI1293" i="12"/>
  <c r="C2647" i="13" s="1"/>
  <c r="AJ1293" i="12"/>
  <c r="D2647" i="13" s="1"/>
  <c r="AI1733" i="12"/>
  <c r="C2207" i="13" s="1"/>
  <c r="AJ1733" i="12"/>
  <c r="D2207" i="13" s="1"/>
  <c r="AI614" i="12"/>
  <c r="C3326" i="13" s="1"/>
  <c r="AJ614" i="12"/>
  <c r="D3326" i="13" s="1"/>
  <c r="AJ158" i="12"/>
  <c r="D3782" i="13" s="1"/>
  <c r="AI158" i="12"/>
  <c r="C3782" i="13" s="1"/>
  <c r="AI2063" i="12"/>
  <c r="C1877" i="13" s="1"/>
  <c r="AJ2063" i="12"/>
  <c r="D1877" i="13" s="1"/>
  <c r="AI2862" i="12"/>
  <c r="C1078" i="13" s="1"/>
  <c r="AJ2862" i="12"/>
  <c r="D1078" i="13" s="1"/>
  <c r="AJ3256" i="12"/>
  <c r="D684" i="13" s="1"/>
  <c r="AI3256" i="12"/>
  <c r="C684" i="13" s="1"/>
  <c r="AJ3680" i="12"/>
  <c r="D260" i="13" s="1"/>
  <c r="AI3680" i="12"/>
  <c r="C260" i="13" s="1"/>
  <c r="AJ3080" i="12"/>
  <c r="D860" i="13" s="1"/>
  <c r="AI3080" i="12"/>
  <c r="C860" i="13" s="1"/>
  <c r="AJ2187" i="12"/>
  <c r="D1753" i="13" s="1"/>
  <c r="AI2187" i="12"/>
  <c r="C1753" i="13" s="1"/>
  <c r="AH3397" i="12"/>
  <c r="AH3141" i="12"/>
  <c r="AH3135" i="12"/>
  <c r="AH3643" i="12"/>
  <c r="AJ629" i="12"/>
  <c r="D3311" i="13" s="1"/>
  <c r="AI629" i="12"/>
  <c r="C3311" i="13" s="1"/>
  <c r="AJ1508" i="12"/>
  <c r="D2432" i="13" s="1"/>
  <c r="AI1508" i="12"/>
  <c r="C2432" i="13" s="1"/>
  <c r="AJ260" i="12"/>
  <c r="D3680" i="13" s="1"/>
  <c r="AI260" i="12"/>
  <c r="C3680" i="13" s="1"/>
  <c r="AJ1617" i="12"/>
  <c r="D2323" i="13" s="1"/>
  <c r="AI1617" i="12"/>
  <c r="C2323" i="13" s="1"/>
  <c r="AI2955" i="12"/>
  <c r="C985" i="13" s="1"/>
  <c r="AJ2955" i="12"/>
  <c r="D985" i="13" s="1"/>
  <c r="AJ3763" i="12"/>
  <c r="D177" i="13" s="1"/>
  <c r="AI3763" i="12"/>
  <c r="C177" i="13" s="1"/>
  <c r="AI3389" i="12"/>
  <c r="C551" i="13" s="1"/>
  <c r="AJ3389" i="12"/>
  <c r="D551" i="13" s="1"/>
  <c r="AI2120" i="12"/>
  <c r="C1820" i="13" s="1"/>
  <c r="AJ2120" i="12"/>
  <c r="D1820" i="13" s="1"/>
  <c r="AJ2753" i="12"/>
  <c r="D1187" i="13" s="1"/>
  <c r="AI2753" i="12"/>
  <c r="C1187" i="13" s="1"/>
  <c r="AJ1304" i="12"/>
  <c r="D2636" i="13" s="1"/>
  <c r="AI1304" i="12"/>
  <c r="C2636" i="13" s="1"/>
  <c r="AJ1884" i="12"/>
  <c r="D2056" i="13" s="1"/>
  <c r="AI1884" i="12"/>
  <c r="C2056" i="13" s="1"/>
  <c r="AH3909" i="12"/>
  <c r="AH2809" i="12"/>
  <c r="AH3870" i="12"/>
  <c r="AH2924" i="12"/>
  <c r="AI1580" i="12"/>
  <c r="C2360" i="13" s="1"/>
  <c r="AJ1580" i="12"/>
  <c r="D2360" i="13" s="1"/>
  <c r="AJ2843" i="12"/>
  <c r="D1097" i="13" s="1"/>
  <c r="AI2843" i="12"/>
  <c r="C1097" i="13" s="1"/>
  <c r="AI144" i="12"/>
  <c r="C3796" i="13" s="1"/>
  <c r="AJ144" i="12"/>
  <c r="D3796" i="13" s="1"/>
  <c r="AJ3111" i="12"/>
  <c r="D829" i="13" s="1"/>
  <c r="AI3111" i="12"/>
  <c r="C829" i="13" s="1"/>
  <c r="AI2042" i="12"/>
  <c r="C1898" i="13" s="1"/>
  <c r="AJ2042" i="12"/>
  <c r="D1898" i="13" s="1"/>
  <c r="AI2238" i="12"/>
  <c r="C1702" i="13" s="1"/>
  <c r="AJ2238" i="12"/>
  <c r="D1702" i="13" s="1"/>
  <c r="AJ899" i="12"/>
  <c r="D3041" i="13" s="1"/>
  <c r="AI899" i="12"/>
  <c r="C3041" i="13" s="1"/>
  <c r="AI574" i="12"/>
  <c r="C3366" i="13" s="1"/>
  <c r="AJ574" i="12"/>
  <c r="D3366" i="13" s="1"/>
  <c r="AI817" i="12"/>
  <c r="C3123" i="13" s="1"/>
  <c r="AJ817" i="12"/>
  <c r="D3123" i="13" s="1"/>
  <c r="AJ953" i="12"/>
  <c r="D2987" i="13" s="1"/>
  <c r="AI953" i="12"/>
  <c r="C2987" i="13" s="1"/>
  <c r="AI471" i="12"/>
  <c r="C3469" i="13" s="1"/>
  <c r="AJ471" i="12"/>
  <c r="D3469" i="13" s="1"/>
  <c r="AH3327" i="12"/>
  <c r="AH3557" i="12"/>
  <c r="AH2304" i="12"/>
  <c r="AH3240" i="12"/>
  <c r="AH3686" i="12"/>
  <c r="AI1793" i="12"/>
  <c r="C2147" i="13" s="1"/>
  <c r="AJ1793" i="12"/>
  <c r="D2147" i="13" s="1"/>
  <c r="AJ3790" i="12"/>
  <c r="D150" i="13" s="1"/>
  <c r="AI3790" i="12"/>
  <c r="C150" i="13" s="1"/>
  <c r="AI269" i="12"/>
  <c r="C3671" i="13" s="1"/>
  <c r="AJ269" i="12"/>
  <c r="D3671" i="13" s="1"/>
  <c r="AJ2834" i="12"/>
  <c r="D1106" i="13" s="1"/>
  <c r="AI2834" i="12"/>
  <c r="C1106" i="13" s="1"/>
  <c r="AI1549" i="12"/>
  <c r="C2391" i="13" s="1"/>
  <c r="AJ1549" i="12"/>
  <c r="D2391" i="13" s="1"/>
  <c r="AI3845" i="12"/>
  <c r="C95" i="13" s="1"/>
  <c r="AJ3845" i="12"/>
  <c r="D95" i="13" s="1"/>
  <c r="AJ1209" i="12"/>
  <c r="D2731" i="13" s="1"/>
  <c r="AI1209" i="12"/>
  <c r="C2731" i="13" s="1"/>
  <c r="AJ1896" i="12"/>
  <c r="D2044" i="13" s="1"/>
  <c r="AI1896" i="12"/>
  <c r="C2044" i="13" s="1"/>
  <c r="AJ1126" i="12"/>
  <c r="D2814" i="13" s="1"/>
  <c r="AI1126" i="12"/>
  <c r="C2814" i="13" s="1"/>
  <c r="AI312" i="12"/>
  <c r="C3628" i="13" s="1"/>
  <c r="AJ312" i="12"/>
  <c r="D3628" i="13" s="1"/>
  <c r="AJ1812" i="12"/>
  <c r="D2128" i="13" s="1"/>
  <c r="AI1812" i="12"/>
  <c r="C2128" i="13" s="1"/>
  <c r="AJ3874" i="12"/>
  <c r="D66" i="13" s="1"/>
  <c r="AI3874" i="12"/>
  <c r="C66" i="13" s="1"/>
  <c r="AH3543" i="12"/>
  <c r="AH3859" i="12"/>
  <c r="AH3611" i="12"/>
  <c r="AH3400" i="12"/>
  <c r="AH3742" i="12"/>
  <c r="AH3489" i="12"/>
  <c r="AH3369" i="12"/>
  <c r="AJ2218" i="12"/>
  <c r="D1722" i="13" s="1"/>
  <c r="AI2218" i="12"/>
  <c r="C1722" i="13" s="1"/>
  <c r="AI2539" i="12"/>
  <c r="C1401" i="13" s="1"/>
  <c r="AJ2539" i="12"/>
  <c r="D1401" i="13" s="1"/>
  <c r="AJ2377" i="12"/>
  <c r="D1563" i="13" s="1"/>
  <c r="AI2377" i="12"/>
  <c r="C1563" i="13" s="1"/>
  <c r="AJ2994" i="12"/>
  <c r="D946" i="13" s="1"/>
  <c r="AI2994" i="12"/>
  <c r="C946" i="13" s="1"/>
  <c r="AJ2261" i="12"/>
  <c r="D1679" i="13" s="1"/>
  <c r="AI2261" i="12"/>
  <c r="C1679" i="13" s="1"/>
  <c r="AJ1797" i="12"/>
  <c r="D2143" i="13" s="1"/>
  <c r="AI1797" i="12"/>
  <c r="C2143" i="13" s="1"/>
  <c r="AI1806" i="12"/>
  <c r="C2134" i="13" s="1"/>
  <c r="AJ1806" i="12"/>
  <c r="D2134" i="13" s="1"/>
  <c r="AI994" i="12"/>
  <c r="C2946" i="13" s="1"/>
  <c r="AJ994" i="12"/>
  <c r="D2946" i="13" s="1"/>
  <c r="AJ1988" i="12"/>
  <c r="D1952" i="13" s="1"/>
  <c r="AI1988" i="12"/>
  <c r="C1952" i="13" s="1"/>
  <c r="AJ2346" i="12"/>
  <c r="D1594" i="13" s="1"/>
  <c r="AI2346" i="12"/>
  <c r="C1594" i="13" s="1"/>
  <c r="AJ1241" i="12"/>
  <c r="D2699" i="13" s="1"/>
  <c r="AI1241" i="12"/>
  <c r="C2699" i="13" s="1"/>
  <c r="AI1986" i="12"/>
  <c r="C1954" i="13" s="1"/>
  <c r="AJ1986" i="12"/>
  <c r="D1954" i="13" s="1"/>
  <c r="AJ2711" i="12"/>
  <c r="D1229" i="13" s="1"/>
  <c r="AI2711" i="12"/>
  <c r="C1229" i="13" s="1"/>
  <c r="AI2409" i="12"/>
  <c r="C1531" i="13" s="1"/>
  <c r="AJ2409" i="12"/>
  <c r="D1531" i="13" s="1"/>
  <c r="AH3810" i="12"/>
  <c r="AI2175" i="12"/>
  <c r="C1765" i="13" s="1"/>
  <c r="AJ2175" i="12"/>
  <c r="D1765" i="13" s="1"/>
  <c r="AI445" i="12"/>
  <c r="C3495" i="13" s="1"/>
  <c r="AJ445" i="12"/>
  <c r="D3495" i="13" s="1"/>
  <c r="AI1247" i="12"/>
  <c r="C2693" i="13" s="1"/>
  <c r="AJ1247" i="12"/>
  <c r="D2693" i="13" s="1"/>
  <c r="AI3007" i="12"/>
  <c r="C933" i="13" s="1"/>
  <c r="AJ3007" i="12"/>
  <c r="D933" i="13" s="1"/>
  <c r="AJ2128" i="12"/>
  <c r="D1812" i="13" s="1"/>
  <c r="AI2128" i="12"/>
  <c r="C1812" i="13" s="1"/>
  <c r="AJ1502" i="12"/>
  <c r="D2438" i="13" s="1"/>
  <c r="AI1502" i="12"/>
  <c r="C2438" i="13" s="1"/>
  <c r="AJ854" i="12"/>
  <c r="D3086" i="13" s="1"/>
  <c r="AI854" i="12"/>
  <c r="C3086" i="13" s="1"/>
  <c r="AI1239" i="12"/>
  <c r="C2701" i="13" s="1"/>
  <c r="AJ1239" i="12"/>
  <c r="D2701" i="13" s="1"/>
  <c r="AI1850" i="12"/>
  <c r="C2090" i="13" s="1"/>
  <c r="AJ1850" i="12"/>
  <c r="D2090" i="13" s="1"/>
  <c r="AJ1464" i="12"/>
  <c r="D2476" i="13" s="1"/>
  <c r="AI1464" i="12"/>
  <c r="C2476" i="13" s="1"/>
  <c r="AH3500" i="12"/>
  <c r="AH3519" i="12"/>
  <c r="AH3335" i="12"/>
  <c r="AH3048" i="12"/>
  <c r="AH3270" i="12"/>
  <c r="AH3743" i="12"/>
  <c r="AH2055" i="12"/>
  <c r="AH3540" i="12"/>
  <c r="AH3736" i="12"/>
  <c r="AH3470" i="12"/>
  <c r="AH3674" i="12"/>
  <c r="AH3688" i="12"/>
  <c r="AH2590" i="12"/>
  <c r="AH3318" i="12"/>
  <c r="AH2578" i="12"/>
  <c r="AH3813" i="12"/>
  <c r="AH3574" i="12"/>
  <c r="AH3787" i="12"/>
  <c r="AH2724" i="12"/>
  <c r="AJ3034" i="12"/>
  <c r="D906" i="13" s="1"/>
  <c r="AI3034" i="12"/>
  <c r="C906" i="13" s="1"/>
  <c r="AJ1833" i="12"/>
  <c r="D2107" i="13" s="1"/>
  <c r="AI1833" i="12"/>
  <c r="C2107" i="13" s="1"/>
  <c r="AJ1501" i="12"/>
  <c r="D2439" i="13" s="1"/>
  <c r="AI1501" i="12"/>
  <c r="C2439" i="13" s="1"/>
  <c r="AI1297" i="12"/>
  <c r="C2643" i="13" s="1"/>
  <c r="AJ1297" i="12"/>
  <c r="D2643" i="13" s="1"/>
  <c r="AJ988" i="12"/>
  <c r="D2952" i="13" s="1"/>
  <c r="AI988" i="12"/>
  <c r="C2952" i="13" s="1"/>
  <c r="AJ1856" i="12"/>
  <c r="D2084" i="13" s="1"/>
  <c r="AI1856" i="12"/>
  <c r="C2084" i="13" s="1"/>
  <c r="AI830" i="12"/>
  <c r="C3110" i="13" s="1"/>
  <c r="AJ830" i="12"/>
  <c r="D3110" i="13" s="1"/>
  <c r="AJ442" i="12"/>
  <c r="D3498" i="13" s="1"/>
  <c r="AI442" i="12"/>
  <c r="C3498" i="13" s="1"/>
  <c r="AJ955" i="12"/>
  <c r="D2985" i="13" s="1"/>
  <c r="AI955" i="12"/>
  <c r="C2985" i="13" s="1"/>
  <c r="AI2132" i="12"/>
  <c r="C1808" i="13" s="1"/>
  <c r="AJ2132" i="12"/>
  <c r="D1808" i="13" s="1"/>
  <c r="AI3664" i="12"/>
  <c r="C276" i="13" s="1"/>
  <c r="AJ3664" i="12"/>
  <c r="D276" i="13" s="1"/>
  <c r="AI1965" i="12"/>
  <c r="C1975" i="13" s="1"/>
  <c r="AJ1965" i="12"/>
  <c r="D1975" i="13" s="1"/>
  <c r="AH3257" i="12"/>
  <c r="AH2901" i="12"/>
  <c r="AI3597" i="12"/>
  <c r="C343" i="13" s="1"/>
  <c r="AJ3597" i="12"/>
  <c r="D343" i="13" s="1"/>
  <c r="AH3665" i="12"/>
  <c r="AH3221" i="12"/>
  <c r="AH3920" i="12"/>
  <c r="AH3780" i="12"/>
  <c r="AJ2226" i="12"/>
  <c r="D1714" i="13" s="1"/>
  <c r="AI381" i="12"/>
  <c r="C3559" i="13" s="1"/>
  <c r="AJ381" i="12"/>
  <c r="D3559" i="13" s="1"/>
  <c r="AJ3272" i="12"/>
  <c r="D668" i="13" s="1"/>
  <c r="AI3272" i="12"/>
  <c r="C668" i="13" s="1"/>
  <c r="AI2535" i="12"/>
  <c r="C1405" i="13" s="1"/>
  <c r="AJ2535" i="12"/>
  <c r="D1405" i="13" s="1"/>
  <c r="AJ196" i="12"/>
  <c r="D3744" i="13" s="1"/>
  <c r="AI196" i="12"/>
  <c r="C3744" i="13" s="1"/>
  <c r="AJ1600" i="12"/>
  <c r="D2340" i="13" s="1"/>
  <c r="AI1600" i="12"/>
  <c r="C2340" i="13" s="1"/>
  <c r="AJ858" i="12"/>
  <c r="D3082" i="13" s="1"/>
  <c r="AI858" i="12"/>
  <c r="C3082" i="13" s="1"/>
  <c r="AI908" i="12"/>
  <c r="C3032" i="13" s="1"/>
  <c r="AJ908" i="12"/>
  <c r="D3032" i="13" s="1"/>
  <c r="AJ3916" i="12"/>
  <c r="D24" i="13" s="1"/>
  <c r="AI3916" i="12"/>
  <c r="C24" i="13" s="1"/>
  <c r="AJ1034" i="12"/>
  <c r="D2906" i="13" s="1"/>
  <c r="AI1034" i="12"/>
  <c r="C2906" i="13" s="1"/>
  <c r="AI2608" i="12"/>
  <c r="C1332" i="13" s="1"/>
  <c r="AJ2608" i="12"/>
  <c r="D1332" i="13" s="1"/>
  <c r="AI154" i="12"/>
  <c r="C3786" i="13" s="1"/>
  <c r="AJ154" i="12"/>
  <c r="D3786" i="13" s="1"/>
  <c r="AI3851" i="12"/>
  <c r="C89" i="13" s="1"/>
  <c r="AJ3851" i="12"/>
  <c r="D89" i="13" s="1"/>
  <c r="AJ3883" i="12"/>
  <c r="D57" i="13" s="1"/>
  <c r="AI3883" i="12"/>
  <c r="C57" i="13" s="1"/>
  <c r="AI3846" i="12"/>
  <c r="C94" i="13" s="1"/>
  <c r="AJ3846" i="12"/>
  <c r="D94" i="13" s="1"/>
  <c r="AJ3784" i="12"/>
  <c r="D156" i="13" s="1"/>
  <c r="AI3784" i="12"/>
  <c r="C156" i="13" s="1"/>
  <c r="AJ1031" i="12"/>
  <c r="D2909" i="13" s="1"/>
  <c r="AI1031" i="12"/>
  <c r="C2909" i="13" s="1"/>
  <c r="AI3347" i="12"/>
  <c r="C593" i="13" s="1"/>
  <c r="AJ3347" i="12"/>
  <c r="D593" i="13" s="1"/>
  <c r="AI2763" i="12"/>
  <c r="C1177" i="13" s="1"/>
  <c r="AJ2763" i="12"/>
  <c r="D1177" i="13" s="1"/>
  <c r="AI3247" i="12"/>
  <c r="C693" i="13" s="1"/>
  <c r="AJ3247" i="12"/>
  <c r="D693" i="13" s="1"/>
  <c r="AJ2972" i="12"/>
  <c r="D968" i="13" s="1"/>
  <c r="AI2972" i="12"/>
  <c r="C968" i="13" s="1"/>
  <c r="AI3040" i="12"/>
  <c r="C900" i="13" s="1"/>
  <c r="AJ3040" i="12"/>
  <c r="D900" i="13" s="1"/>
  <c r="AI1481" i="12"/>
  <c r="C2459" i="13" s="1"/>
  <c r="AJ1481" i="12"/>
  <c r="D2459" i="13" s="1"/>
  <c r="AJ1949" i="12"/>
  <c r="D1991" i="13" s="1"/>
  <c r="AI1949" i="12"/>
  <c r="C1991" i="13" s="1"/>
  <c r="AI1567" i="12"/>
  <c r="C2373" i="13" s="1"/>
  <c r="AJ1567" i="12"/>
  <c r="D2373" i="13" s="1"/>
  <c r="AJ1750" i="12"/>
  <c r="D2190" i="13" s="1"/>
  <c r="AI1750" i="12"/>
  <c r="C2190" i="13" s="1"/>
  <c r="AJ2490" i="12"/>
  <c r="D1450" i="13" s="1"/>
  <c r="AI2490" i="12"/>
  <c r="C1450" i="13" s="1"/>
  <c r="AJ1414" i="12"/>
  <c r="D2526" i="13" s="1"/>
  <c r="AI1414" i="12"/>
  <c r="C2526" i="13" s="1"/>
  <c r="AI3933" i="12"/>
  <c r="C7" i="13" s="1"/>
  <c r="AJ3933" i="12"/>
  <c r="D7" i="13" s="1"/>
  <c r="AI2430" i="12"/>
  <c r="C1510" i="13" s="1"/>
  <c r="AJ2430" i="12"/>
  <c r="D1510" i="13" s="1"/>
  <c r="AJ3087" i="12"/>
  <c r="D853" i="13" s="1"/>
  <c r="AI3087" i="12"/>
  <c r="C853" i="13" s="1"/>
  <c r="AI1468" i="12"/>
  <c r="C2472" i="13" s="1"/>
  <c r="AJ1468" i="12"/>
  <c r="D2472" i="13" s="1"/>
  <c r="AI496" i="12"/>
  <c r="C3444" i="13" s="1"/>
  <c r="AJ496" i="12"/>
  <c r="D3444" i="13" s="1"/>
  <c r="AJ2412" i="12"/>
  <c r="D1528" i="13" s="1"/>
  <c r="AI2412" i="12"/>
  <c r="C1528" i="13" s="1"/>
  <c r="AI146" i="12"/>
  <c r="C3794" i="13" s="1"/>
  <c r="AJ146" i="12"/>
  <c r="D3794" i="13" s="1"/>
  <c r="AJ1049" i="12"/>
  <c r="D2891" i="13" s="1"/>
  <c r="AI1049" i="12"/>
  <c r="C2891" i="13" s="1"/>
  <c r="AI3041" i="12"/>
  <c r="C899" i="13" s="1"/>
  <c r="AJ3041" i="12"/>
  <c r="D899" i="13" s="1"/>
  <c r="AI3124" i="12"/>
  <c r="C816" i="13" s="1"/>
  <c r="AJ3124" i="12"/>
  <c r="D816" i="13" s="1"/>
  <c r="AI1244" i="12"/>
  <c r="C2696" i="13" s="1"/>
  <c r="AJ1244" i="12"/>
  <c r="D2696" i="13" s="1"/>
  <c r="AJ2707" i="12"/>
  <c r="D1233" i="13" s="1"/>
  <c r="AI2707" i="12"/>
  <c r="C1233" i="13" s="1"/>
  <c r="AI1130" i="12"/>
  <c r="C2810" i="13" s="1"/>
  <c r="AJ1130" i="12"/>
  <c r="D2810" i="13" s="1"/>
  <c r="AI3797" i="12"/>
  <c r="C143" i="13" s="1"/>
  <c r="AJ3797" i="12"/>
  <c r="D143" i="13" s="1"/>
  <c r="AI659" i="12"/>
  <c r="C3281" i="13" s="1"/>
  <c r="AJ659" i="12"/>
  <c r="D3281" i="13" s="1"/>
  <c r="AJ392" i="12"/>
  <c r="D3548" i="13" s="1"/>
  <c r="AI392" i="12"/>
  <c r="C3548" i="13" s="1"/>
  <c r="AI1342" i="12"/>
  <c r="C2598" i="13" s="1"/>
  <c r="AJ1342" i="12"/>
  <c r="D2598" i="13" s="1"/>
  <c r="AI635" i="12"/>
  <c r="C3305" i="13" s="1"/>
  <c r="AJ635" i="12"/>
  <c r="D3305" i="13" s="1"/>
  <c r="AJ2923" i="12"/>
  <c r="D1017" i="13" s="1"/>
  <c r="AI2923" i="12"/>
  <c r="C1017" i="13" s="1"/>
  <c r="AJ2721" i="12"/>
  <c r="D1219" i="13" s="1"/>
  <c r="AI2721" i="12"/>
  <c r="C1219" i="13" s="1"/>
  <c r="AI926" i="12"/>
  <c r="C3014" i="13" s="1"/>
  <c r="AJ926" i="12"/>
  <c r="D3014" i="13" s="1"/>
  <c r="AI2926" i="12"/>
  <c r="C1014" i="13" s="1"/>
  <c r="AJ2926" i="12"/>
  <c r="D1014" i="13" s="1"/>
  <c r="AI2116" i="12"/>
  <c r="C1824" i="13" s="1"/>
  <c r="AJ2116" i="12"/>
  <c r="D1824" i="13" s="1"/>
  <c r="AI3456" i="12"/>
  <c r="C484" i="13" s="1"/>
  <c r="AJ3456" i="12"/>
  <c r="D484" i="13" s="1"/>
  <c r="AI345" i="12"/>
  <c r="C3595" i="13" s="1"/>
  <c r="AJ345" i="12"/>
  <c r="D3595" i="13" s="1"/>
  <c r="AI3666" i="12"/>
  <c r="C274" i="13" s="1"/>
  <c r="AJ3666" i="12"/>
  <c r="D274" i="13" s="1"/>
  <c r="AI2586" i="12"/>
  <c r="C1354" i="13" s="1"/>
  <c r="AJ2586" i="12"/>
  <c r="D1354" i="13" s="1"/>
  <c r="AI3886" i="12"/>
  <c r="C54" i="13" s="1"/>
  <c r="AJ2177" i="12"/>
  <c r="D1763" i="13" s="1"/>
  <c r="AI2177" i="12"/>
  <c r="C1763" i="13" s="1"/>
  <c r="AJ2731" i="12"/>
  <c r="D1209" i="13" s="1"/>
  <c r="AI2731" i="12"/>
  <c r="C1209" i="13" s="1"/>
  <c r="AJ1221" i="12"/>
  <c r="D2719" i="13" s="1"/>
  <c r="AI1221" i="12"/>
  <c r="C2719" i="13" s="1"/>
  <c r="AJ222" i="12"/>
  <c r="D3718" i="13" s="1"/>
  <c r="AI222" i="12"/>
  <c r="C3718" i="13" s="1"/>
  <c r="AJ2585" i="12"/>
  <c r="D1355" i="13" s="1"/>
  <c r="AI2585" i="12"/>
  <c r="C1355" i="13" s="1"/>
  <c r="AI1947" i="12"/>
  <c r="C1993" i="13" s="1"/>
  <c r="AJ1947" i="12"/>
  <c r="D1993" i="13" s="1"/>
  <c r="AJ1920" i="12"/>
  <c r="D2020" i="13" s="1"/>
  <c r="AI1920" i="12"/>
  <c r="C2020" i="13" s="1"/>
  <c r="AI3097" i="12"/>
  <c r="C843" i="13" s="1"/>
  <c r="AJ3097" i="12"/>
  <c r="D843" i="13" s="1"/>
  <c r="AI1143" i="12"/>
  <c r="C2797" i="13" s="1"/>
  <c r="AJ1143" i="12"/>
  <c r="D2797" i="13" s="1"/>
  <c r="AJ2522" i="12"/>
  <c r="D1418" i="13" s="1"/>
  <c r="AI2522" i="12"/>
  <c r="C1418" i="13" s="1"/>
  <c r="AJ3431" i="12"/>
  <c r="D509" i="13" s="1"/>
  <c r="AI3431" i="12"/>
  <c r="C509" i="13" s="1"/>
  <c r="AI1638" i="12"/>
  <c r="C2302" i="13" s="1"/>
  <c r="AJ1638" i="12"/>
  <c r="D2302" i="13" s="1"/>
  <c r="AI3847" i="12"/>
  <c r="C93" i="13" s="1"/>
  <c r="AJ3847" i="12"/>
  <c r="D93" i="13" s="1"/>
  <c r="AJ3614" i="12"/>
  <c r="D326" i="13" s="1"/>
  <c r="AI3614" i="12"/>
  <c r="C326" i="13" s="1"/>
  <c r="AI3922" i="12"/>
  <c r="C18" i="13" s="1"/>
  <c r="AJ3922" i="12"/>
  <c r="D18" i="13" s="1"/>
  <c r="AI3598" i="12"/>
  <c r="C342" i="13" s="1"/>
  <c r="AJ3598" i="12"/>
  <c r="D342" i="13" s="1"/>
  <c r="AJ1486" i="12"/>
  <c r="D2454" i="13" s="1"/>
  <c r="AI1486" i="12"/>
  <c r="C2454" i="13" s="1"/>
  <c r="AJ2893" i="12"/>
  <c r="D1047" i="13" s="1"/>
  <c r="AI2893" i="12"/>
  <c r="C1047" i="13" s="1"/>
  <c r="AJ446" i="12"/>
  <c r="D3494" i="13" s="1"/>
  <c r="AI446" i="12"/>
  <c r="C3494" i="13" s="1"/>
  <c r="AJ188" i="12"/>
  <c r="D3752" i="13" s="1"/>
  <c r="AI188" i="12"/>
  <c r="C3752" i="13" s="1"/>
  <c r="AI2630" i="12"/>
  <c r="C1310" i="13" s="1"/>
  <c r="AJ2630" i="12"/>
  <c r="D1310" i="13" s="1"/>
  <c r="AI1463" i="12"/>
  <c r="C2477" i="13" s="1"/>
  <c r="AJ1463" i="12"/>
  <c r="D2477" i="13" s="1"/>
  <c r="AI2338" i="12"/>
  <c r="C1602" i="13" s="1"/>
  <c r="AJ2338" i="12"/>
  <c r="D1602" i="13" s="1"/>
  <c r="AJ2518" i="12"/>
  <c r="D1422" i="13" s="1"/>
  <c r="AI2518" i="12"/>
  <c r="C1422" i="13" s="1"/>
  <c r="AJ398" i="12"/>
  <c r="D3542" i="13" s="1"/>
  <c r="AI398" i="12"/>
  <c r="C3542" i="13" s="1"/>
  <c r="AI2446" i="12"/>
  <c r="C1494" i="13" s="1"/>
  <c r="AJ2446" i="12"/>
  <c r="D1494" i="13" s="1"/>
  <c r="AJ1903" i="12"/>
  <c r="D2037" i="13" s="1"/>
  <c r="AI1903" i="12"/>
  <c r="C2037" i="13" s="1"/>
  <c r="AJ1001" i="12"/>
  <c r="D2939" i="13" s="1"/>
  <c r="AI1001" i="12"/>
  <c r="C2939" i="13" s="1"/>
  <c r="AI1898" i="12"/>
  <c r="C2042" i="13" s="1"/>
  <c r="AJ1898" i="12"/>
  <c r="D2042" i="13" s="1"/>
  <c r="AJ1676" i="12"/>
  <c r="D2264" i="13" s="1"/>
  <c r="AI1676" i="12"/>
  <c r="C2264" i="13" s="1"/>
  <c r="AJ1983" i="12"/>
  <c r="D1957" i="13" s="1"/>
  <c r="AI1983" i="12"/>
  <c r="C1957" i="13" s="1"/>
  <c r="AJ1109" i="12"/>
  <c r="D2831" i="13" s="1"/>
  <c r="AI1109" i="12"/>
  <c r="C2831" i="13" s="1"/>
  <c r="AI918" i="12"/>
  <c r="C3022" i="13" s="1"/>
  <c r="AJ918" i="12"/>
  <c r="D3022" i="13" s="1"/>
  <c r="AJ2103" i="12"/>
  <c r="D1837" i="13" s="1"/>
  <c r="AI2103" i="12"/>
  <c r="C1837" i="13" s="1"/>
  <c r="AI1417" i="12"/>
  <c r="C2523" i="13" s="1"/>
  <c r="AJ1417" i="12"/>
  <c r="D2523" i="13" s="1"/>
  <c r="AJ1863" i="12"/>
  <c r="D2077" i="13" s="1"/>
  <c r="AI1863" i="12"/>
  <c r="C2077" i="13" s="1"/>
  <c r="AJ3889" i="12"/>
  <c r="D51" i="13" s="1"/>
  <c r="AI3889" i="12"/>
  <c r="C51" i="13" s="1"/>
  <c r="AI2627" i="12"/>
  <c r="C1313" i="13" s="1"/>
  <c r="AJ2627" i="12"/>
  <c r="D1313" i="13" s="1"/>
  <c r="AI1678" i="12"/>
  <c r="C2262" i="13" s="1"/>
  <c r="AJ1678" i="12"/>
  <c r="D2262" i="13" s="1"/>
  <c r="AI1341" i="12"/>
  <c r="C2599" i="13" s="1"/>
  <c r="AJ1341" i="12"/>
  <c r="D2599" i="13" s="1"/>
  <c r="AI3723" i="12"/>
  <c r="C217" i="13" s="1"/>
  <c r="AJ3723" i="12"/>
  <c r="D217" i="13" s="1"/>
  <c r="AI3451" i="12"/>
  <c r="C489" i="13" s="1"/>
  <c r="AJ3451" i="12"/>
  <c r="D489" i="13" s="1"/>
  <c r="AI3861" i="12"/>
  <c r="C79" i="13" s="1"/>
  <c r="AJ3861" i="12"/>
  <c r="D79" i="13" s="1"/>
  <c r="AI3719" i="12"/>
  <c r="C221" i="13" s="1"/>
  <c r="AI3929" i="12"/>
  <c r="C11" i="13" s="1"/>
  <c r="AJ3929" i="12"/>
  <c r="D11" i="13" s="1"/>
  <c r="AJ2447" i="12"/>
  <c r="D1493" i="13" s="1"/>
  <c r="AI2447" i="12"/>
  <c r="C1493" i="13" s="1"/>
  <c r="AI3138" i="12"/>
  <c r="C802" i="13" s="1"/>
  <c r="AJ3138" i="12"/>
  <c r="D802" i="13" s="1"/>
  <c r="AJ3373" i="12"/>
  <c r="D567" i="13" s="1"/>
  <c r="AI3373" i="12"/>
  <c r="C567" i="13" s="1"/>
  <c r="AI3159" i="12"/>
  <c r="C781" i="13" s="1"/>
  <c r="AJ3159" i="12"/>
  <c r="D781" i="13" s="1"/>
  <c r="AJ3701" i="12"/>
  <c r="D239" i="13" s="1"/>
  <c r="AI3701" i="12"/>
  <c r="C239" i="13" s="1"/>
  <c r="AI603" i="12"/>
  <c r="C3337" i="13" s="1"/>
  <c r="AJ603" i="12"/>
  <c r="D3337" i="13" s="1"/>
  <c r="AI2962" i="12"/>
  <c r="C978" i="13" s="1"/>
  <c r="AJ2962" i="12"/>
  <c r="D978" i="13" s="1"/>
  <c r="AI3779" i="12"/>
  <c r="C161" i="13" s="1"/>
  <c r="AJ3779" i="12"/>
  <c r="D161" i="13" s="1"/>
  <c r="AJ2550" i="12"/>
  <c r="D1390" i="13" s="1"/>
  <c r="AI2550" i="12"/>
  <c r="C1390" i="13" s="1"/>
  <c r="AJ1402" i="12"/>
  <c r="D2538" i="13" s="1"/>
  <c r="AI1402" i="12"/>
  <c r="C2538" i="13" s="1"/>
  <c r="AI1425" i="12"/>
  <c r="C2515" i="13" s="1"/>
  <c r="AJ1425" i="12"/>
  <c r="D2515" i="13" s="1"/>
  <c r="AI2246" i="12"/>
  <c r="C1694" i="13" s="1"/>
  <c r="AJ2246" i="12"/>
  <c r="D1694" i="13" s="1"/>
  <c r="AI2747" i="12"/>
  <c r="C1193" i="13" s="1"/>
  <c r="AJ2747" i="12"/>
  <c r="D1193" i="13" s="1"/>
  <c r="AJ1159" i="12"/>
  <c r="D2781" i="13" s="1"/>
  <c r="AI1159" i="12"/>
  <c r="C2781" i="13" s="1"/>
  <c r="AJ1005" i="12"/>
  <c r="D2935" i="13" s="1"/>
  <c r="AI1005" i="12"/>
  <c r="C2935" i="13" s="1"/>
  <c r="AI217" i="12"/>
  <c r="C3723" i="13" s="1"/>
  <c r="AJ217" i="12"/>
  <c r="D3723" i="13" s="1"/>
  <c r="AI3923" i="12"/>
  <c r="C17" i="13" s="1"/>
  <c r="AJ3923" i="12"/>
  <c r="D17" i="13" s="1"/>
  <c r="AJ3793" i="12"/>
  <c r="D147" i="13" s="1"/>
  <c r="AI3793" i="12"/>
  <c r="C147" i="13" s="1"/>
  <c r="AI2675" i="12"/>
  <c r="C1265" i="13" s="1"/>
  <c r="AJ2675" i="12"/>
  <c r="D1265" i="13" s="1"/>
  <c r="AI756" i="12"/>
  <c r="C3184" i="13" s="1"/>
  <c r="AJ756" i="12"/>
  <c r="D3184" i="13" s="1"/>
  <c r="AJ3004" i="12"/>
  <c r="D936" i="13" s="1"/>
  <c r="AI3004" i="12"/>
  <c r="C936" i="13" s="1"/>
  <c r="AI1935" i="12"/>
  <c r="C2005" i="13" s="1"/>
  <c r="AJ1935" i="12"/>
  <c r="D2005" i="13" s="1"/>
  <c r="AJ162" i="12"/>
  <c r="D3778" i="13" s="1"/>
  <c r="AI162" i="12"/>
  <c r="C3778" i="13" s="1"/>
  <c r="AJ886" i="12"/>
  <c r="D3054" i="13" s="1"/>
  <c r="AI886" i="12"/>
  <c r="C3054" i="13" s="1"/>
  <c r="AI1496" i="12"/>
  <c r="C2444" i="13" s="1"/>
  <c r="AJ1496" i="12"/>
  <c r="D2444" i="13" s="1"/>
  <c r="AI1846" i="12"/>
  <c r="C2094" i="13" s="1"/>
  <c r="AJ1846" i="12"/>
  <c r="D2094" i="13" s="1"/>
  <c r="AI2940" i="12"/>
  <c r="C1000" i="13" s="1"/>
  <c r="AJ2940" i="12"/>
  <c r="D1000" i="13" s="1"/>
  <c r="AJ869" i="12"/>
  <c r="D3071" i="13" s="1"/>
  <c r="AI869" i="12"/>
  <c r="C3071" i="13" s="1"/>
  <c r="AI3651" i="12"/>
  <c r="C289" i="13" s="1"/>
  <c r="AJ3651" i="12"/>
  <c r="D289" i="13" s="1"/>
  <c r="AJ1104" i="12"/>
  <c r="D2836" i="13" s="1"/>
  <c r="AI1104" i="12"/>
  <c r="C2836" i="13" s="1"/>
  <c r="AH3476" i="12"/>
  <c r="AH3660" i="12"/>
  <c r="AI368" i="12"/>
  <c r="C3572" i="13" s="1"/>
  <c r="AJ368" i="12"/>
  <c r="D3572" i="13" s="1"/>
  <c r="AI3577" i="12"/>
  <c r="C363" i="13" s="1"/>
  <c r="AJ3577" i="12"/>
  <c r="D363" i="13" s="1"/>
  <c r="AI2831" i="12"/>
  <c r="C1109" i="13" s="1"/>
  <c r="AJ2831" i="12"/>
  <c r="D1109" i="13" s="1"/>
  <c r="AI3345" i="12"/>
  <c r="C595" i="13" s="1"/>
  <c r="AJ3345" i="12"/>
  <c r="D595" i="13" s="1"/>
  <c r="AJ3391" i="12"/>
  <c r="D549" i="13" s="1"/>
  <c r="AI3391" i="12"/>
  <c r="C549" i="13" s="1"/>
  <c r="AI3266" i="12"/>
  <c r="C674" i="13" s="1"/>
  <c r="AJ3266" i="12"/>
  <c r="D674" i="13" s="1"/>
  <c r="AJ1737" i="12"/>
  <c r="D2203" i="13" s="1"/>
  <c r="AI1737" i="12"/>
  <c r="C2203" i="13" s="1"/>
  <c r="AI2743" i="12"/>
  <c r="C1197" i="13" s="1"/>
  <c r="AJ2743" i="12"/>
  <c r="D1197" i="13" s="1"/>
  <c r="AJ753" i="12"/>
  <c r="D3187" i="13" s="1"/>
  <c r="AI753" i="12"/>
  <c r="C3187" i="13" s="1"/>
  <c r="AI2240" i="12"/>
  <c r="C1700" i="13" s="1"/>
  <c r="AJ2240" i="12"/>
  <c r="D1700" i="13" s="1"/>
  <c r="AJ2651" i="12"/>
  <c r="D1289" i="13" s="1"/>
  <c r="AI2651" i="12"/>
  <c r="C1289" i="13" s="1"/>
  <c r="AH2442" i="12"/>
  <c r="AH3503" i="12"/>
  <c r="AH3604" i="12"/>
  <c r="AH3907" i="12"/>
  <c r="AH3427" i="12"/>
  <c r="AJ3180" i="12"/>
  <c r="D760" i="13" s="1"/>
  <c r="AI3180" i="12"/>
  <c r="C760" i="13" s="1"/>
  <c r="AI1156" i="12"/>
  <c r="C2784" i="13" s="1"/>
  <c r="AJ1156" i="12"/>
  <c r="D2784" i="13" s="1"/>
  <c r="AI1340" i="12"/>
  <c r="C2600" i="13" s="1"/>
  <c r="AJ1340" i="12"/>
  <c r="D2600" i="13" s="1"/>
  <c r="AJ690" i="12"/>
  <c r="D3250" i="13" s="1"/>
  <c r="AI690" i="12"/>
  <c r="C3250" i="13" s="1"/>
  <c r="AI3024" i="12"/>
  <c r="C916" i="13" s="1"/>
  <c r="AJ3024" i="12"/>
  <c r="D916" i="13" s="1"/>
  <c r="AI1451" i="12"/>
  <c r="C2489" i="13" s="1"/>
  <c r="AJ1451" i="12"/>
  <c r="D2489" i="13" s="1"/>
  <c r="AJ1472" i="12"/>
  <c r="D2468" i="13" s="1"/>
  <c r="AI1472" i="12"/>
  <c r="C2468" i="13" s="1"/>
  <c r="AI1170" i="12"/>
  <c r="C2770" i="13" s="1"/>
  <c r="AJ1170" i="12"/>
  <c r="D2770" i="13" s="1"/>
  <c r="AJ2867" i="12"/>
  <c r="D1073" i="13" s="1"/>
  <c r="AI2867" i="12"/>
  <c r="C1073" i="13" s="1"/>
  <c r="AI1317" i="12"/>
  <c r="C2623" i="13" s="1"/>
  <c r="AJ1317" i="12"/>
  <c r="D2623" i="13" s="1"/>
  <c r="AI2810" i="12"/>
  <c r="C1130" i="13" s="1"/>
  <c r="AJ2810" i="12"/>
  <c r="D1130" i="13" s="1"/>
  <c r="AH3661" i="12"/>
  <c r="AH3872" i="12"/>
  <c r="AI3459" i="12"/>
  <c r="C481" i="13" s="1"/>
  <c r="AJ3459" i="12"/>
  <c r="D481" i="13" s="1"/>
  <c r="AJ2892" i="12"/>
  <c r="D1048" i="13" s="1"/>
  <c r="AI2892" i="12"/>
  <c r="C1048" i="13" s="1"/>
  <c r="AJ3163" i="12"/>
  <c r="D777" i="13" s="1"/>
  <c r="AI3163" i="12"/>
  <c r="C777" i="13" s="1"/>
  <c r="AJ1762" i="12"/>
  <c r="D2178" i="13" s="1"/>
  <c r="AI1762" i="12"/>
  <c r="C2178" i="13" s="1"/>
  <c r="AI601" i="12"/>
  <c r="C3339" i="13" s="1"/>
  <c r="AJ601" i="12"/>
  <c r="D3339" i="13" s="1"/>
  <c r="AI966" i="12"/>
  <c r="C2974" i="13" s="1"/>
  <c r="AJ966" i="12"/>
  <c r="D2974" i="13" s="1"/>
  <c r="AJ299" i="12"/>
  <c r="D3641" i="13" s="1"/>
  <c r="AI299" i="12"/>
  <c r="C3641" i="13" s="1"/>
  <c r="AI555" i="12"/>
  <c r="C3385" i="13" s="1"/>
  <c r="AJ555" i="12"/>
  <c r="D3385" i="13" s="1"/>
  <c r="AJ3325" i="12"/>
  <c r="D615" i="13" s="1"/>
  <c r="AI3325" i="12"/>
  <c r="C615" i="13" s="1"/>
  <c r="AI1026" i="12"/>
  <c r="C2914" i="13" s="1"/>
  <c r="AJ1026" i="12"/>
  <c r="D2914" i="13" s="1"/>
  <c r="AI431" i="12"/>
  <c r="C3509" i="13" s="1"/>
  <c r="AJ431" i="12"/>
  <c r="D3509" i="13" s="1"/>
  <c r="AH3776" i="12"/>
  <c r="AI2007" i="12"/>
  <c r="C1933" i="13" s="1"/>
  <c r="AJ2007" i="12"/>
  <c r="D1933" i="13" s="1"/>
  <c r="AJ1664" i="12"/>
  <c r="D2276" i="13" s="1"/>
  <c r="AI1664" i="12"/>
  <c r="C2276" i="13" s="1"/>
  <c r="AI3913" i="12"/>
  <c r="C27" i="13" s="1"/>
  <c r="AJ3913" i="12"/>
  <c r="D27" i="13" s="1"/>
  <c r="AI1382" i="12"/>
  <c r="C2558" i="13" s="1"/>
  <c r="AJ1382" i="12"/>
  <c r="D2558" i="13" s="1"/>
  <c r="AI2064" i="12"/>
  <c r="C1876" i="13" s="1"/>
  <c r="AJ2064" i="12"/>
  <c r="D1876" i="13" s="1"/>
  <c r="AJ1777" i="12"/>
  <c r="D2163" i="13" s="1"/>
  <c r="AI1777" i="12"/>
  <c r="C2163" i="13" s="1"/>
  <c r="AI3796" i="12"/>
  <c r="C144" i="13" s="1"/>
  <c r="AJ3796" i="12"/>
  <c r="D144" i="13" s="1"/>
  <c r="AI1731" i="12"/>
  <c r="C2209" i="13" s="1"/>
  <c r="AJ1731" i="12"/>
  <c r="D2209" i="13" s="1"/>
  <c r="AI2372" i="12"/>
  <c r="C1568" i="13" s="1"/>
  <c r="AJ2372" i="12"/>
  <c r="D1568" i="13" s="1"/>
  <c r="AJ1040" i="12"/>
  <c r="D2900" i="13" s="1"/>
  <c r="AI1040" i="12"/>
  <c r="C2900" i="13" s="1"/>
  <c r="AJ3047" i="12"/>
  <c r="D893" i="13" s="1"/>
  <c r="AI3047" i="12"/>
  <c r="C893" i="13" s="1"/>
  <c r="AI724" i="12"/>
  <c r="C3216" i="13" s="1"/>
  <c r="AJ724" i="12"/>
  <c r="D3216" i="13" s="1"/>
  <c r="AH3630" i="12"/>
  <c r="AH3875" i="12"/>
  <c r="AH3248" i="12"/>
  <c r="AI459" i="12"/>
  <c r="C3481" i="13" s="1"/>
  <c r="AJ459" i="12"/>
  <c r="D3481" i="13" s="1"/>
  <c r="AI1524" i="12"/>
  <c r="C2416" i="13" s="1"/>
  <c r="AJ1524" i="12"/>
  <c r="D2416" i="13" s="1"/>
  <c r="AJ1718" i="12"/>
  <c r="D2222" i="13" s="1"/>
  <c r="AI1718" i="12"/>
  <c r="C2222" i="13" s="1"/>
  <c r="AJ161" i="12"/>
  <c r="D3779" i="13" s="1"/>
  <c r="AI161" i="12"/>
  <c r="C3779" i="13" s="1"/>
  <c r="AJ2632" i="12"/>
  <c r="D1308" i="13" s="1"/>
  <c r="AI2632" i="12"/>
  <c r="C1308" i="13" s="1"/>
  <c r="AJ772" i="12"/>
  <c r="D3168" i="13" s="1"/>
  <c r="AI772" i="12"/>
  <c r="C3168" i="13" s="1"/>
  <c r="AI2783" i="12"/>
  <c r="C1157" i="13" s="1"/>
  <c r="AJ2783" i="12"/>
  <c r="D1157" i="13" s="1"/>
  <c r="AJ788" i="12"/>
  <c r="D3152" i="13" s="1"/>
  <c r="AI788" i="12"/>
  <c r="C3152" i="13" s="1"/>
  <c r="AI3429" i="12"/>
  <c r="C511" i="13" s="1"/>
  <c r="AJ3429" i="12"/>
  <c r="D511" i="13" s="1"/>
  <c r="AI992" i="12"/>
  <c r="C2948" i="13" s="1"/>
  <c r="AJ992" i="12"/>
  <c r="D2948" i="13" s="1"/>
  <c r="AI252" i="12"/>
  <c r="C3688" i="13" s="1"/>
  <c r="AJ252" i="12"/>
  <c r="D3688" i="13" s="1"/>
  <c r="AI1609" i="12"/>
  <c r="C2331" i="13" s="1"/>
  <c r="AJ1609" i="12"/>
  <c r="D2331" i="13" s="1"/>
  <c r="AI2419" i="12"/>
  <c r="C1521" i="13" s="1"/>
  <c r="AJ2419" i="12"/>
  <c r="D1521" i="13" s="1"/>
  <c r="AJ1618" i="12"/>
  <c r="D2322" i="13" s="1"/>
  <c r="AI1618" i="12"/>
  <c r="C2322" i="13" s="1"/>
  <c r="AI1559" i="12"/>
  <c r="C2381" i="13" s="1"/>
  <c r="AJ1559" i="12"/>
  <c r="D2381" i="13" s="1"/>
  <c r="AI2526" i="12"/>
  <c r="C1414" i="13" s="1"/>
  <c r="AJ2526" i="12"/>
  <c r="D1414" i="13" s="1"/>
  <c r="AJ2317" i="12"/>
  <c r="D1623" i="13" s="1"/>
  <c r="AI2317" i="12"/>
  <c r="C1623" i="13" s="1"/>
  <c r="AJ402" i="12"/>
  <c r="D3538" i="13" s="1"/>
  <c r="AI402" i="12"/>
  <c r="C3538" i="13" s="1"/>
  <c r="AI3844" i="12"/>
  <c r="C96" i="13" s="1"/>
  <c r="AJ3844" i="12"/>
  <c r="D96" i="13" s="1"/>
  <c r="AI747" i="12"/>
  <c r="C3193" i="13" s="1"/>
  <c r="AJ747" i="12"/>
  <c r="D3193" i="13" s="1"/>
  <c r="AI1245" i="12"/>
  <c r="C2695" i="13" s="1"/>
  <c r="AJ1245" i="12"/>
  <c r="D2695" i="13" s="1"/>
  <c r="AJ802" i="12"/>
  <c r="D3138" i="13" s="1"/>
  <c r="AI802" i="12"/>
  <c r="C3138" i="13" s="1"/>
  <c r="AI853" i="12"/>
  <c r="C3087" i="13" s="1"/>
  <c r="AJ853" i="12"/>
  <c r="D3087" i="13" s="1"/>
  <c r="AI317" i="12"/>
  <c r="C3623" i="13" s="1"/>
  <c r="AJ317" i="12"/>
  <c r="D3623" i="13" s="1"/>
  <c r="AI1434" i="12"/>
  <c r="C2506" i="13" s="1"/>
  <c r="AJ1434" i="12"/>
  <c r="D2506" i="13" s="1"/>
  <c r="AI2206" i="12"/>
  <c r="C1734" i="13" s="1"/>
  <c r="AJ2206" i="12"/>
  <c r="D1734" i="13" s="1"/>
  <c r="AH3261" i="12"/>
  <c r="AH3235" i="12"/>
  <c r="AH3749" i="12"/>
  <c r="AH3390" i="12"/>
  <c r="AH3044" i="12"/>
  <c r="AH3147" i="12"/>
  <c r="AH3748" i="12"/>
  <c r="AH2775" i="12"/>
  <c r="AH2149" i="12"/>
  <c r="AH2474" i="12"/>
  <c r="AH3438" i="12"/>
  <c r="AH3442" i="12"/>
  <c r="AH3249" i="12"/>
  <c r="AH3474" i="12"/>
  <c r="AH3509" i="12"/>
  <c r="AH3827" i="12"/>
  <c r="AH2186" i="12"/>
  <c r="AH3697" i="12"/>
  <c r="AH3072" i="12"/>
  <c r="AH2883" i="12"/>
  <c r="AH3422" i="12"/>
  <c r="AJ3177" i="12" l="1"/>
  <c r="D763" i="13" s="1"/>
  <c r="AI3343" i="12"/>
  <c r="C597" i="13" s="1"/>
  <c r="AI3280" i="12"/>
  <c r="C660" i="13" s="1"/>
  <c r="AJ3904" i="12"/>
  <c r="D36" i="13" s="1"/>
  <c r="AI3622" i="12"/>
  <c r="C318" i="13" s="1"/>
  <c r="AJ2905" i="12"/>
  <c r="D1035" i="13" s="1"/>
  <c r="AI3348" i="12"/>
  <c r="C592" i="13" s="1"/>
  <c r="AJ3761" i="12"/>
  <c r="D179" i="13" s="1"/>
  <c r="AI3879" i="12"/>
  <c r="C61" i="13" s="1"/>
  <c r="AJ3301" i="12"/>
  <c r="D639" i="13" s="1"/>
  <c r="AJ3835" i="12"/>
  <c r="D105" i="13" s="1"/>
  <c r="AJ3573" i="12"/>
  <c r="D367" i="13" s="1"/>
  <c r="AJ2383" i="12"/>
  <c r="D1557" i="13" s="1"/>
  <c r="AJ3815" i="12"/>
  <c r="D125" i="13" s="1"/>
  <c r="AI3739" i="12"/>
  <c r="C201" i="13" s="1"/>
  <c r="AJ3729" i="12"/>
  <c r="D211" i="13" s="1"/>
  <c r="AI3167" i="12"/>
  <c r="C773" i="13" s="1"/>
  <c r="AI3096" i="12"/>
  <c r="C844" i="13" s="1"/>
  <c r="AJ3365" i="12"/>
  <c r="D575" i="13" s="1"/>
  <c r="AI3561" i="12"/>
  <c r="C379" i="13" s="1"/>
  <c r="AJ3530" i="12"/>
  <c r="D410" i="13" s="1"/>
  <c r="AJ3903" i="12"/>
  <c r="D37" i="13" s="1"/>
  <c r="AI3672" i="12"/>
  <c r="C268" i="13" s="1"/>
  <c r="AJ3461" i="12"/>
  <c r="D479" i="13" s="1"/>
  <c r="AI2686" i="12"/>
  <c r="C1254" i="13" s="1"/>
  <c r="AJ3493" i="12"/>
  <c r="D447" i="13" s="1"/>
  <c r="AJ3539" i="12"/>
  <c r="D401" i="13" s="1"/>
  <c r="AI3902" i="12"/>
  <c r="C38" i="13" s="1"/>
  <c r="AJ3415" i="12"/>
  <c r="D525" i="13" s="1"/>
  <c r="AJ3927" i="12"/>
  <c r="D13" i="13" s="1"/>
  <c r="AJ3919" i="12"/>
  <c r="D21" i="13" s="1"/>
  <c r="AI3648" i="12"/>
  <c r="C292" i="13" s="1"/>
  <c r="AI3220" i="12"/>
  <c r="C720" i="13" s="1"/>
  <c r="AI3137" i="12"/>
  <c r="C803" i="13" s="1"/>
  <c r="AJ3809" i="12"/>
  <c r="D131" i="13" s="1"/>
  <c r="AJ3039" i="12"/>
  <c r="D901" i="13" s="1"/>
  <c r="AI3204" i="12"/>
  <c r="C736" i="13" s="1"/>
  <c r="AJ3769" i="12"/>
  <c r="D171" i="13" s="1"/>
  <c r="AJ3754" i="12"/>
  <c r="D186" i="13" s="1"/>
  <c r="AI2886" i="12"/>
  <c r="C1054" i="13" s="1"/>
  <c r="AI2390" i="12"/>
  <c r="C1550" i="13" s="1"/>
  <c r="AJ3786" i="12"/>
  <c r="D154" i="13" s="1"/>
  <c r="AI2623" i="12"/>
  <c r="C1317" i="13" s="1"/>
  <c r="AI3288" i="12"/>
  <c r="C652" i="13" s="1"/>
  <c r="AI3522" i="12"/>
  <c r="C418" i="13" s="1"/>
  <c r="AJ2891" i="12"/>
  <c r="D1049" i="13" s="1"/>
  <c r="AI3031" i="12"/>
  <c r="C909" i="13" s="1"/>
  <c r="AJ3928" i="12"/>
  <c r="D12" i="13" s="1"/>
  <c r="AJ3741" i="12"/>
  <c r="D199" i="13" s="1"/>
  <c r="AI3639" i="12"/>
  <c r="C301" i="13" s="1"/>
  <c r="AJ3646" i="12"/>
  <c r="D294" i="13" s="1"/>
  <c r="AI2701" i="12"/>
  <c r="C1239" i="13" s="1"/>
  <c r="AI3402" i="12"/>
  <c r="C538" i="13" s="1"/>
  <c r="AJ3656" i="12"/>
  <c r="D284" i="13" s="1"/>
  <c r="AI3698" i="12"/>
  <c r="C242" i="13" s="1"/>
  <c r="AJ3811" i="12"/>
  <c r="D129" i="13" s="1"/>
  <c r="AJ3617" i="12"/>
  <c r="D323" i="13" s="1"/>
  <c r="AI2797" i="12"/>
  <c r="C1143" i="13" s="1"/>
  <c r="AI3025" i="12"/>
  <c r="C915" i="13" s="1"/>
  <c r="AJ3758" i="12"/>
  <c r="D182" i="13" s="1"/>
  <c r="AI3825" i="12"/>
  <c r="C115" i="13" s="1"/>
  <c r="AJ3867" i="12"/>
  <c r="D73" i="13" s="1"/>
  <c r="AJ3378" i="12"/>
  <c r="D562" i="13" s="1"/>
  <c r="AJ3236" i="12"/>
  <c r="D704" i="13" s="1"/>
  <c r="AJ3778" i="12"/>
  <c r="D162" i="13" s="1"/>
  <c r="AI3655" i="12"/>
  <c r="C285" i="13" s="1"/>
  <c r="AJ3694" i="12"/>
  <c r="D246" i="13" s="1"/>
  <c r="AI2894" i="12"/>
  <c r="C1046" i="13" s="1"/>
  <c r="AJ3341" i="12"/>
  <c r="D599" i="13" s="1"/>
  <c r="AI3049" i="12"/>
  <c r="C891" i="13" s="1"/>
  <c r="AI3246" i="12"/>
  <c r="C694" i="13" s="1"/>
  <c r="AI2552" i="12"/>
  <c r="C1388" i="13" s="1"/>
  <c r="AI2916" i="12"/>
  <c r="C1024" i="13" s="1"/>
  <c r="AI3202" i="12"/>
  <c r="C738" i="13" s="1"/>
  <c r="AI3321" i="12"/>
  <c r="C619" i="13" s="1"/>
  <c r="AI2429" i="12"/>
  <c r="C1511" i="13" s="1"/>
  <c r="AI3436" i="12"/>
  <c r="C504" i="13" s="1"/>
  <c r="AI3819" i="12"/>
  <c r="C121" i="13" s="1"/>
  <c r="AI2066" i="12"/>
  <c r="C1874" i="13" s="1"/>
  <c r="AI3842" i="12"/>
  <c r="C98" i="13" s="1"/>
  <c r="AJ3156" i="12"/>
  <c r="D784" i="13" s="1"/>
  <c r="AJ3468" i="12"/>
  <c r="D472" i="13" s="1"/>
  <c r="AI3812" i="12"/>
  <c r="C128" i="13" s="1"/>
  <c r="AI3884" i="12"/>
  <c r="C56" i="13" s="1"/>
  <c r="AJ3478" i="12"/>
  <c r="D462" i="13" s="1"/>
  <c r="AI3370" i="12"/>
  <c r="C570" i="13" s="1"/>
  <c r="AJ3293" i="12"/>
  <c r="D647" i="13" s="1"/>
  <c r="AJ2358" i="12"/>
  <c r="D1582" i="13" s="1"/>
  <c r="AJ3690" i="12"/>
  <c r="D250" i="13" s="1"/>
  <c r="AI3818" i="12"/>
  <c r="C122" i="13" s="1"/>
  <c r="AJ3252" i="12"/>
  <c r="D688" i="13" s="1"/>
  <c r="AI3480" i="12"/>
  <c r="C460" i="13" s="1"/>
  <c r="AI3772" i="12"/>
  <c r="C168" i="13" s="1"/>
  <c r="AI3612" i="12"/>
  <c r="C328" i="13" s="1"/>
  <c r="AJ3649" i="12"/>
  <c r="D291" i="13" s="1"/>
  <c r="AI3642" i="12"/>
  <c r="C298" i="13" s="1"/>
  <c r="AJ3722" i="12"/>
  <c r="D218" i="13" s="1"/>
  <c r="AI2394" i="12"/>
  <c r="C1546" i="13" s="1"/>
  <c r="AJ3139" i="12"/>
  <c r="D801" i="13" s="1"/>
  <c r="AJ3603" i="12"/>
  <c r="D337" i="13" s="1"/>
  <c r="AI3746" i="12"/>
  <c r="C194" i="13" s="1"/>
  <c r="AI2687" i="12"/>
  <c r="C1253" i="13" s="1"/>
  <c r="AI2851" i="12"/>
  <c r="C1089" i="13" s="1"/>
  <c r="AI3735" i="12"/>
  <c r="C205" i="13" s="1"/>
  <c r="AJ3750" i="12"/>
  <c r="D190" i="13" s="1"/>
  <c r="AJ3344" i="12"/>
  <c r="D596" i="13" s="1"/>
  <c r="AI3178" i="12"/>
  <c r="C762" i="13" s="1"/>
  <c r="AJ3104" i="12"/>
  <c r="D836" i="13" s="1"/>
  <c r="AJ2350" i="12"/>
  <c r="D1590" i="13" s="1"/>
  <c r="AI3805" i="12"/>
  <c r="C135" i="13" s="1"/>
  <c r="AJ3860" i="12"/>
  <c r="D80" i="13" s="1"/>
  <c r="AJ3670" i="12"/>
  <c r="D270" i="13" s="1"/>
  <c r="AI3564" i="12"/>
  <c r="C376" i="13" s="1"/>
  <c r="AI3885" i="12"/>
  <c r="C55" i="13" s="1"/>
  <c r="AI3823" i="12"/>
  <c r="C117" i="13" s="1"/>
  <c r="AI3086" i="12"/>
  <c r="C854" i="13" s="1"/>
  <c r="AI3066" i="12"/>
  <c r="C874" i="13" s="1"/>
  <c r="AI3093" i="12"/>
  <c r="C847" i="13" s="1"/>
  <c r="AI3821" i="12"/>
  <c r="C119" i="13" s="1"/>
  <c r="AI2818" i="12"/>
  <c r="C1122" i="13" s="1"/>
  <c r="AI3533" i="12"/>
  <c r="C407" i="13" s="1"/>
  <c r="AJ3707" i="12"/>
  <c r="D233" i="13" s="1"/>
  <c r="AI3583" i="12"/>
  <c r="C357" i="13" s="1"/>
  <c r="AI3914" i="12"/>
  <c r="C26" i="13" s="1"/>
  <c r="AI3229" i="12"/>
  <c r="C711" i="13" s="1"/>
  <c r="AI3548" i="12"/>
  <c r="C392" i="13" s="1"/>
  <c r="AI3129" i="12"/>
  <c r="C811" i="13" s="1"/>
  <c r="AJ3497" i="12"/>
  <c r="D443" i="13" s="1"/>
  <c r="AI3214" i="12"/>
  <c r="C726" i="13" s="1"/>
  <c r="AI3589" i="12"/>
  <c r="C351" i="13" s="1"/>
  <c r="AI3679" i="12"/>
  <c r="C261" i="13" s="1"/>
  <c r="AJ3762" i="12"/>
  <c r="D178" i="13" s="1"/>
  <c r="AJ3711" i="12"/>
  <c r="D229" i="13" s="1"/>
  <c r="AI3455" i="12"/>
  <c r="C485" i="13" s="1"/>
  <c r="AJ2716" i="12"/>
  <c r="D1224" i="13" s="1"/>
  <c r="AI2343" i="12"/>
  <c r="C1597" i="13" s="1"/>
  <c r="AI3555" i="12"/>
  <c r="C385" i="13" s="1"/>
  <c r="AI3771" i="12"/>
  <c r="C169" i="13" s="1"/>
  <c r="AJ3667" i="12"/>
  <c r="D273" i="13" s="1"/>
  <c r="AI3848" i="12"/>
  <c r="C92" i="13" s="1"/>
  <c r="AI2852" i="12"/>
  <c r="C1088" i="13" s="1"/>
  <c r="AJ3653" i="12"/>
  <c r="D287" i="13" s="1"/>
  <c r="AI3346" i="12"/>
  <c r="C594" i="13" s="1"/>
  <c r="AI3412" i="12"/>
  <c r="C528" i="13" s="1"/>
  <c r="AJ3689" i="12"/>
  <c r="D251" i="13" s="1"/>
  <c r="AJ3908" i="12"/>
  <c r="D32" i="13" s="1"/>
  <c r="AJ2673" i="12"/>
  <c r="D1267" i="13" s="1"/>
  <c r="AI3854" i="12"/>
  <c r="C86" i="13" s="1"/>
  <c r="AJ3546" i="12"/>
  <c r="D394" i="13" s="1"/>
  <c r="AI2142" i="12"/>
  <c r="C1798" i="13" s="1"/>
  <c r="AJ3186" i="12"/>
  <c r="D754" i="13" s="1"/>
  <c r="AI3314" i="12"/>
  <c r="C626" i="13" s="1"/>
  <c r="AI2737" i="12"/>
  <c r="C1203" i="13" s="1"/>
  <c r="AJ3774" i="12"/>
  <c r="D166" i="13" s="1"/>
  <c r="AI3277" i="12"/>
  <c r="C663" i="13" s="1"/>
  <c r="AJ2459" i="12"/>
  <c r="D1481" i="13" s="1"/>
  <c r="AJ3857" i="12"/>
  <c r="D83" i="13" s="1"/>
  <c r="AJ2352" i="12"/>
  <c r="D1588" i="13" s="1"/>
  <c r="AI3693" i="12"/>
  <c r="C247" i="13" s="1"/>
  <c r="AJ3930" i="12"/>
  <c r="D10" i="13" s="1"/>
  <c r="AJ3472" i="12"/>
  <c r="D468" i="13" s="1"/>
  <c r="AJ3834" i="12"/>
  <c r="D106" i="13" s="1"/>
  <c r="AI3645" i="12"/>
  <c r="C295" i="13" s="1"/>
  <c r="AI3716" i="12"/>
  <c r="C224" i="13" s="1"/>
  <c r="AI3057" i="12"/>
  <c r="C883" i="13" s="1"/>
  <c r="AJ3733" i="12"/>
  <c r="D207" i="13" s="1"/>
  <c r="AI3529" i="12"/>
  <c r="C411" i="13" s="1"/>
  <c r="AJ3484" i="12"/>
  <c r="D456" i="13" s="1"/>
  <c r="AI3911" i="12"/>
  <c r="C29" i="13" s="1"/>
  <c r="AI3559" i="12"/>
  <c r="C381" i="13" s="1"/>
  <c r="AJ2233" i="12"/>
  <c r="D1707" i="13" s="1"/>
  <c r="AJ3660" i="12"/>
  <c r="D280" i="13" s="1"/>
  <c r="AI3660" i="12"/>
  <c r="C280" i="13" s="1"/>
  <c r="AJ3780" i="12"/>
  <c r="D160" i="13" s="1"/>
  <c r="AI3780" i="12"/>
  <c r="C160" i="13" s="1"/>
  <c r="AI2724" i="12"/>
  <c r="C1216" i="13" s="1"/>
  <c r="AJ2724" i="12"/>
  <c r="D1216" i="13" s="1"/>
  <c r="AI3335" i="12"/>
  <c r="C605" i="13" s="1"/>
  <c r="AJ3335" i="12"/>
  <c r="D605" i="13" s="1"/>
  <c r="AI2809" i="12"/>
  <c r="C1131" i="13" s="1"/>
  <c r="AJ2809" i="12"/>
  <c r="D1131" i="13" s="1"/>
  <c r="AI2908" i="12"/>
  <c r="C1032" i="13" s="1"/>
  <c r="AJ2908" i="12"/>
  <c r="D1032" i="13" s="1"/>
  <c r="AJ2888" i="12"/>
  <c r="D1052" i="13" s="1"/>
  <c r="AI2888" i="12"/>
  <c r="C1052" i="13" s="1"/>
  <c r="AJ3794" i="12"/>
  <c r="D146" i="13" s="1"/>
  <c r="AI3794" i="12"/>
  <c r="C146" i="13" s="1"/>
  <c r="AJ3829" i="12"/>
  <c r="D111" i="13" s="1"/>
  <c r="AI3829" i="12"/>
  <c r="C111" i="13" s="1"/>
  <c r="AI3709" i="12"/>
  <c r="C231" i="13" s="1"/>
  <c r="AJ3709" i="12"/>
  <c r="D231" i="13" s="1"/>
  <c r="AI3308" i="12"/>
  <c r="C632" i="13" s="1"/>
  <c r="AJ3308" i="12"/>
  <c r="D632" i="13" s="1"/>
  <c r="AI3841" i="12"/>
  <c r="C99" i="13" s="1"/>
  <c r="AJ3841" i="12"/>
  <c r="D99" i="13" s="1"/>
  <c r="AI3592" i="12"/>
  <c r="C348" i="13" s="1"/>
  <c r="AJ3592" i="12"/>
  <c r="D348" i="13" s="1"/>
  <c r="AI3215" i="12"/>
  <c r="C725" i="13" s="1"/>
  <c r="AJ3215" i="12"/>
  <c r="D725" i="13" s="1"/>
  <c r="AJ3372" i="12"/>
  <c r="D568" i="13" s="1"/>
  <c r="AI3372" i="12"/>
  <c r="C568" i="13" s="1"/>
  <c r="AI3513" i="12"/>
  <c r="C427" i="13" s="1"/>
  <c r="AJ3513" i="12"/>
  <c r="D427" i="13" s="1"/>
  <c r="AJ3147" i="12"/>
  <c r="D793" i="13" s="1"/>
  <c r="AI3147" i="12"/>
  <c r="C793" i="13" s="1"/>
  <c r="AJ3476" i="12"/>
  <c r="D464" i="13" s="1"/>
  <c r="AI3476" i="12"/>
  <c r="C464" i="13" s="1"/>
  <c r="AJ3920" i="12"/>
  <c r="D20" i="13" s="1"/>
  <c r="AI3920" i="12"/>
  <c r="C20" i="13" s="1"/>
  <c r="AI3787" i="12"/>
  <c r="C153" i="13" s="1"/>
  <c r="AJ3787" i="12"/>
  <c r="D153" i="13" s="1"/>
  <c r="AI3519" i="12"/>
  <c r="C421" i="13" s="1"/>
  <c r="AJ3519" i="12"/>
  <c r="D421" i="13" s="1"/>
  <c r="AI3909" i="12"/>
  <c r="C31" i="13" s="1"/>
  <c r="AJ3909" i="12"/>
  <c r="D31" i="13" s="1"/>
  <c r="AI3571" i="12"/>
  <c r="C369" i="13" s="1"/>
  <c r="AJ3571" i="12"/>
  <c r="D369" i="13" s="1"/>
  <c r="AJ3079" i="12"/>
  <c r="D861" i="13" s="1"/>
  <c r="AI3079" i="12"/>
  <c r="C861" i="13" s="1"/>
  <c r="AJ3882" i="12"/>
  <c r="D58" i="13" s="1"/>
  <c r="AI3882" i="12"/>
  <c r="C58" i="13" s="1"/>
  <c r="AI3407" i="12"/>
  <c r="C533" i="13" s="1"/>
  <c r="AJ3407" i="12"/>
  <c r="D533" i="13" s="1"/>
  <c r="AJ3586" i="12"/>
  <c r="D354" i="13" s="1"/>
  <c r="AI3586" i="12"/>
  <c r="C354" i="13" s="1"/>
  <c r="AI3278" i="12"/>
  <c r="C662" i="13" s="1"/>
  <c r="AJ3278" i="12"/>
  <c r="D662" i="13" s="1"/>
  <c r="AI3449" i="12"/>
  <c r="C491" i="13" s="1"/>
  <c r="AJ3449" i="12"/>
  <c r="D491" i="13" s="1"/>
  <c r="AJ3931" i="12"/>
  <c r="D9" i="13" s="1"/>
  <c r="AI3931" i="12"/>
  <c r="C9" i="13" s="1"/>
  <c r="AJ2769" i="12"/>
  <c r="D1171" i="13" s="1"/>
  <c r="AI2769" i="12"/>
  <c r="C1171" i="13" s="1"/>
  <c r="AI3669" i="12"/>
  <c r="C271" i="13" s="1"/>
  <c r="AJ3669" i="12"/>
  <c r="D271" i="13" s="1"/>
  <c r="AI2726" i="12"/>
  <c r="C1214" i="13" s="1"/>
  <c r="AJ2726" i="12"/>
  <c r="D1214" i="13" s="1"/>
  <c r="AJ3505" i="12"/>
  <c r="D435" i="13" s="1"/>
  <c r="AI3505" i="12"/>
  <c r="C435" i="13" s="1"/>
  <c r="AI3005" i="12"/>
  <c r="C935" i="13" s="1"/>
  <c r="AJ3005" i="12"/>
  <c r="D935" i="13" s="1"/>
  <c r="AI3748" i="12"/>
  <c r="C192" i="13" s="1"/>
  <c r="AJ3748" i="12"/>
  <c r="D192" i="13" s="1"/>
  <c r="AI3422" i="12"/>
  <c r="C518" i="13" s="1"/>
  <c r="AJ3422" i="12"/>
  <c r="D518" i="13" s="1"/>
  <c r="AI3044" i="12"/>
  <c r="C896" i="13" s="1"/>
  <c r="AJ3044" i="12"/>
  <c r="D896" i="13" s="1"/>
  <c r="AI3221" i="12"/>
  <c r="C719" i="13" s="1"/>
  <c r="AJ3221" i="12"/>
  <c r="D719" i="13" s="1"/>
  <c r="AI3574" i="12"/>
  <c r="C366" i="13" s="1"/>
  <c r="AJ3574" i="12"/>
  <c r="D366" i="13" s="1"/>
  <c r="AJ3500" i="12"/>
  <c r="D440" i="13" s="1"/>
  <c r="AI3500" i="12"/>
  <c r="C440" i="13" s="1"/>
  <c r="AI3634" i="12"/>
  <c r="C306" i="13" s="1"/>
  <c r="AJ3634" i="12"/>
  <c r="D306" i="13" s="1"/>
  <c r="AJ3862" i="12"/>
  <c r="D78" i="13" s="1"/>
  <c r="AI3862" i="12"/>
  <c r="C78" i="13" s="1"/>
  <c r="AI2704" i="12"/>
  <c r="C1236" i="13" s="1"/>
  <c r="AJ2704" i="12"/>
  <c r="D1236" i="13" s="1"/>
  <c r="AJ3136" i="12"/>
  <c r="D804" i="13" s="1"/>
  <c r="AI3136" i="12"/>
  <c r="C804" i="13" s="1"/>
  <c r="AI2911" i="12"/>
  <c r="C1029" i="13" s="1"/>
  <c r="AJ2911" i="12"/>
  <c r="D1029" i="13" s="1"/>
  <c r="AI2727" i="12"/>
  <c r="C1213" i="13" s="1"/>
  <c r="AJ2727" i="12"/>
  <c r="D1213" i="13" s="1"/>
  <c r="AJ3691" i="12"/>
  <c r="D249" i="13" s="1"/>
  <c r="AI3691" i="12"/>
  <c r="C249" i="13" s="1"/>
  <c r="AI3751" i="12"/>
  <c r="C189" i="13" s="1"/>
  <c r="AJ3751" i="12"/>
  <c r="D189" i="13" s="1"/>
  <c r="AI3753" i="12"/>
  <c r="C187" i="13" s="1"/>
  <c r="AJ3753" i="12"/>
  <c r="D187" i="13" s="1"/>
  <c r="AI3499" i="12"/>
  <c r="C441" i="13" s="1"/>
  <c r="AJ3499" i="12"/>
  <c r="D441" i="13" s="1"/>
  <c r="AI3084" i="12"/>
  <c r="C856" i="13" s="1"/>
  <c r="AJ3084" i="12"/>
  <c r="D856" i="13" s="1"/>
  <c r="AJ2644" i="12"/>
  <c r="D1296" i="13" s="1"/>
  <c r="AI2644" i="12"/>
  <c r="C1296" i="13" s="1"/>
  <c r="AJ3665" i="12"/>
  <c r="D275" i="13" s="1"/>
  <c r="AI3665" i="12"/>
  <c r="C275" i="13" s="1"/>
  <c r="AI3813" i="12"/>
  <c r="C127" i="13" s="1"/>
  <c r="AJ3813" i="12"/>
  <c r="D127" i="13" s="1"/>
  <c r="AJ3686" i="12"/>
  <c r="D254" i="13" s="1"/>
  <c r="AI3686" i="12"/>
  <c r="C254" i="13" s="1"/>
  <c r="AJ3752" i="12"/>
  <c r="D188" i="13" s="1"/>
  <c r="AI3752" i="12"/>
  <c r="C188" i="13" s="1"/>
  <c r="AI2288" i="12"/>
  <c r="C1652" i="13" s="1"/>
  <c r="AJ2288" i="12"/>
  <c r="D1652" i="13" s="1"/>
  <c r="AI3253" i="12"/>
  <c r="C687" i="13" s="1"/>
  <c r="AJ3253" i="12"/>
  <c r="D687" i="13" s="1"/>
  <c r="AJ2395" i="12"/>
  <c r="D1545" i="13" s="1"/>
  <c r="AI2395" i="12"/>
  <c r="C1545" i="13" s="1"/>
  <c r="AJ3828" i="12"/>
  <c r="D112" i="13" s="1"/>
  <c r="AI3828" i="12"/>
  <c r="C112" i="13" s="1"/>
  <c r="AJ3181" i="12"/>
  <c r="D759" i="13" s="1"/>
  <c r="AI3181" i="12"/>
  <c r="C759" i="13" s="1"/>
  <c r="AJ2981" i="12"/>
  <c r="D959" i="13" s="1"/>
  <c r="AI2981" i="12"/>
  <c r="C959" i="13" s="1"/>
  <c r="AJ3063" i="12"/>
  <c r="D877" i="13" s="1"/>
  <c r="AI3063" i="12"/>
  <c r="C877" i="13" s="1"/>
  <c r="AI3782" i="12"/>
  <c r="C158" i="13" s="1"/>
  <c r="AJ3782" i="12"/>
  <c r="D158" i="13" s="1"/>
  <c r="AJ3516" i="12"/>
  <c r="D424" i="13" s="1"/>
  <c r="AI3516" i="12"/>
  <c r="C424" i="13" s="1"/>
  <c r="AJ3411" i="12"/>
  <c r="D529" i="13" s="1"/>
  <c r="AI3411" i="12"/>
  <c r="C529" i="13" s="1"/>
  <c r="AJ3773" i="12"/>
  <c r="D167" i="13" s="1"/>
  <c r="AI3773" i="12"/>
  <c r="C167" i="13" s="1"/>
  <c r="AJ3387" i="12"/>
  <c r="D553" i="13" s="1"/>
  <c r="AI3387" i="12"/>
  <c r="C553" i="13" s="1"/>
  <c r="AI2776" i="12"/>
  <c r="C1164" i="13" s="1"/>
  <c r="AJ2776" i="12"/>
  <c r="D1164" i="13" s="1"/>
  <c r="AI3917" i="12"/>
  <c r="C23" i="13" s="1"/>
  <c r="AJ3917" i="12"/>
  <c r="D23" i="13" s="1"/>
  <c r="AJ3864" i="12"/>
  <c r="D76" i="13" s="1"/>
  <c r="AI3864" i="12"/>
  <c r="C76" i="13" s="1"/>
  <c r="AI3072" i="12"/>
  <c r="C868" i="13" s="1"/>
  <c r="AJ3072" i="12"/>
  <c r="D868" i="13" s="1"/>
  <c r="AI2578" i="12"/>
  <c r="C1362" i="13" s="1"/>
  <c r="AJ2578" i="12"/>
  <c r="D1362" i="13" s="1"/>
  <c r="AI3369" i="12"/>
  <c r="C571" i="13" s="1"/>
  <c r="AJ3369" i="12"/>
  <c r="D571" i="13" s="1"/>
  <c r="AI3240" i="12"/>
  <c r="C700" i="13" s="1"/>
  <c r="AJ3240" i="12"/>
  <c r="D700" i="13" s="1"/>
  <c r="AJ2723" i="12"/>
  <c r="D1217" i="13" s="1"/>
  <c r="AI2723" i="12"/>
  <c r="C1217" i="13" s="1"/>
  <c r="AJ3514" i="12"/>
  <c r="D426" i="13" s="1"/>
  <c r="AI3514" i="12"/>
  <c r="C426" i="13" s="1"/>
  <c r="AI3361" i="12"/>
  <c r="C579" i="13" s="1"/>
  <c r="AJ3361" i="12"/>
  <c r="D579" i="13" s="1"/>
  <c r="AJ3899" i="12"/>
  <c r="D41" i="13" s="1"/>
  <c r="AI3899" i="12"/>
  <c r="C41" i="13" s="1"/>
  <c r="AJ2824" i="12"/>
  <c r="D1116" i="13" s="1"/>
  <c r="AI2824" i="12"/>
  <c r="C1116" i="13" s="1"/>
  <c r="AJ3683" i="12"/>
  <c r="D257" i="13" s="1"/>
  <c r="AI3683" i="12"/>
  <c r="C257" i="13" s="1"/>
  <c r="AI3149" i="12"/>
  <c r="C791" i="13" s="1"/>
  <c r="AJ3149" i="12"/>
  <c r="D791" i="13" s="1"/>
  <c r="AI3176" i="12"/>
  <c r="C764" i="13" s="1"/>
  <c r="AJ3176" i="12"/>
  <c r="D764" i="13" s="1"/>
  <c r="AJ3228" i="12"/>
  <c r="D712" i="13" s="1"/>
  <c r="AI3228" i="12"/>
  <c r="C712" i="13" s="1"/>
  <c r="AI2975" i="12"/>
  <c r="C965" i="13" s="1"/>
  <c r="AJ2975" i="12"/>
  <c r="D965" i="13" s="1"/>
  <c r="AI3099" i="12"/>
  <c r="C841" i="13" s="1"/>
  <c r="AJ3099" i="12"/>
  <c r="D841" i="13" s="1"/>
  <c r="AI2793" i="12"/>
  <c r="C1147" i="13" s="1"/>
  <c r="AJ2793" i="12"/>
  <c r="D1147" i="13" s="1"/>
  <c r="AI3465" i="12"/>
  <c r="C475" i="13" s="1"/>
  <c r="AJ3465" i="12"/>
  <c r="D475" i="13" s="1"/>
  <c r="AI3469" i="12"/>
  <c r="C471" i="13" s="1"/>
  <c r="AJ3469" i="12"/>
  <c r="D471" i="13" s="1"/>
  <c r="AJ3027" i="12"/>
  <c r="D913" i="13" s="1"/>
  <c r="AI3027" i="12"/>
  <c r="C913" i="13" s="1"/>
  <c r="AI3897" i="12"/>
  <c r="C43" i="13" s="1"/>
  <c r="AJ3897" i="12"/>
  <c r="D43" i="13" s="1"/>
  <c r="AJ3366" i="12"/>
  <c r="D574" i="13" s="1"/>
  <c r="AI3366" i="12"/>
  <c r="C574" i="13" s="1"/>
  <c r="AI3318" i="12"/>
  <c r="C622" i="13" s="1"/>
  <c r="AJ3318" i="12"/>
  <c r="D622" i="13" s="1"/>
  <c r="AI3489" i="12"/>
  <c r="C451" i="13" s="1"/>
  <c r="AJ3489" i="12"/>
  <c r="D451" i="13" s="1"/>
  <c r="AI2304" i="12"/>
  <c r="C1636" i="13" s="1"/>
  <c r="AJ2304" i="12"/>
  <c r="D1636" i="13" s="1"/>
  <c r="AI2977" i="12"/>
  <c r="C963" i="13" s="1"/>
  <c r="AJ2977" i="12"/>
  <c r="D963" i="13" s="1"/>
  <c r="AI3275" i="12"/>
  <c r="C665" i="13" s="1"/>
  <c r="AJ3275" i="12"/>
  <c r="D665" i="13" s="1"/>
  <c r="AJ3326" i="12"/>
  <c r="D614" i="13" s="1"/>
  <c r="AI3326" i="12"/>
  <c r="C614" i="13" s="1"/>
  <c r="AJ3732" i="12"/>
  <c r="D208" i="13" s="1"/>
  <c r="AI3732" i="12"/>
  <c r="C208" i="13" s="1"/>
  <c r="AJ3901" i="12"/>
  <c r="D39" i="13" s="1"/>
  <c r="AI3901" i="12"/>
  <c r="C39" i="13" s="1"/>
  <c r="AI3282" i="12"/>
  <c r="C658" i="13" s="1"/>
  <c r="AJ3282" i="12"/>
  <c r="D658" i="13" s="1"/>
  <c r="AJ3675" i="12"/>
  <c r="D265" i="13" s="1"/>
  <c r="AI3675" i="12"/>
  <c r="C265" i="13" s="1"/>
  <c r="AI3187" i="12"/>
  <c r="C753" i="13" s="1"/>
  <c r="AJ3187" i="12"/>
  <c r="D753" i="13" s="1"/>
  <c r="AI2730" i="12"/>
  <c r="C1210" i="13" s="1"/>
  <c r="AJ2730" i="12"/>
  <c r="D1210" i="13" s="1"/>
  <c r="AI3631" i="12"/>
  <c r="C309" i="13" s="1"/>
  <c r="AJ3631" i="12"/>
  <c r="D309" i="13" s="1"/>
  <c r="AI3853" i="12"/>
  <c r="C87" i="13" s="1"/>
  <c r="AJ3853" i="12"/>
  <c r="D87" i="13" s="1"/>
  <c r="AI3678" i="12"/>
  <c r="C262" i="13" s="1"/>
  <c r="AJ3678" i="12"/>
  <c r="D262" i="13" s="1"/>
  <c r="AI3632" i="12"/>
  <c r="C308" i="13" s="1"/>
  <c r="AJ3632" i="12"/>
  <c r="D308" i="13" s="1"/>
  <c r="AI2995" i="12"/>
  <c r="C945" i="13" s="1"/>
  <c r="AJ2995" i="12"/>
  <c r="D945" i="13" s="1"/>
  <c r="AI3907" i="12"/>
  <c r="C33" i="13" s="1"/>
  <c r="AJ3907" i="12"/>
  <c r="D33" i="13" s="1"/>
  <c r="AJ2901" i="12"/>
  <c r="D1039" i="13" s="1"/>
  <c r="AI2901" i="12"/>
  <c r="C1039" i="13" s="1"/>
  <c r="AI2590" i="12"/>
  <c r="C1350" i="13" s="1"/>
  <c r="AJ2590" i="12"/>
  <c r="D1350" i="13" s="1"/>
  <c r="AI3742" i="12"/>
  <c r="C198" i="13" s="1"/>
  <c r="AJ3742" i="12"/>
  <c r="D198" i="13" s="1"/>
  <c r="AI3557" i="12"/>
  <c r="C383" i="13" s="1"/>
  <c r="AJ3557" i="12"/>
  <c r="D383" i="13" s="1"/>
  <c r="AJ2728" i="12"/>
  <c r="D1212" i="13" s="1"/>
  <c r="AI2728" i="12"/>
  <c r="C1212" i="13" s="1"/>
  <c r="AJ2986" i="12"/>
  <c r="D954" i="13" s="1"/>
  <c r="AI2986" i="12"/>
  <c r="C954" i="13" s="1"/>
  <c r="AJ3445" i="12"/>
  <c r="D495" i="13" s="1"/>
  <c r="AI3445" i="12"/>
  <c r="C495" i="13" s="1"/>
  <c r="AI3565" i="12"/>
  <c r="C375" i="13" s="1"/>
  <c r="AJ3565" i="12"/>
  <c r="D375" i="13" s="1"/>
  <c r="AJ2976" i="12"/>
  <c r="D964" i="13" s="1"/>
  <c r="AI2976" i="12"/>
  <c r="C964" i="13" s="1"/>
  <c r="AJ2931" i="12"/>
  <c r="D1009" i="13" s="1"/>
  <c r="AI2931" i="12"/>
  <c r="C1009" i="13" s="1"/>
  <c r="AI3759" i="12"/>
  <c r="C181" i="13" s="1"/>
  <c r="AJ3759" i="12"/>
  <c r="D181" i="13" s="1"/>
  <c r="AJ3636" i="12"/>
  <c r="D304" i="13" s="1"/>
  <c r="AI3636" i="12"/>
  <c r="C304" i="13" s="1"/>
  <c r="AI3440" i="12"/>
  <c r="C500" i="13" s="1"/>
  <c r="AJ3440" i="12"/>
  <c r="D500" i="13" s="1"/>
  <c r="AJ3466" i="12"/>
  <c r="D474" i="13" s="1"/>
  <c r="AI3466" i="12"/>
  <c r="C474" i="13" s="1"/>
  <c r="AJ2263" i="12"/>
  <c r="D1677" i="13" s="1"/>
  <c r="AI2263" i="12"/>
  <c r="C1677" i="13" s="1"/>
  <c r="AI3152" i="12"/>
  <c r="C788" i="13" s="1"/>
  <c r="AJ3152" i="12"/>
  <c r="D788" i="13" s="1"/>
  <c r="AI3235" i="12"/>
  <c r="C705" i="13" s="1"/>
  <c r="AJ3235" i="12"/>
  <c r="D705" i="13" s="1"/>
  <c r="AJ3261" i="12"/>
  <c r="D679" i="13" s="1"/>
  <c r="AI3261" i="12"/>
  <c r="C679" i="13" s="1"/>
  <c r="AI3827" i="12"/>
  <c r="C113" i="13" s="1"/>
  <c r="AJ3827" i="12"/>
  <c r="D113" i="13" s="1"/>
  <c r="AJ3604" i="12"/>
  <c r="D336" i="13" s="1"/>
  <c r="AI3604" i="12"/>
  <c r="C336" i="13" s="1"/>
  <c r="AI3257" i="12"/>
  <c r="C683" i="13" s="1"/>
  <c r="AJ3257" i="12"/>
  <c r="D683" i="13" s="1"/>
  <c r="AI3688" i="12"/>
  <c r="C252" i="13" s="1"/>
  <c r="AJ3688" i="12"/>
  <c r="D252" i="13" s="1"/>
  <c r="AI3810" i="12"/>
  <c r="C130" i="13" s="1"/>
  <c r="AJ3810" i="12"/>
  <c r="D130" i="13" s="1"/>
  <c r="AI3400" i="12"/>
  <c r="C540" i="13" s="1"/>
  <c r="AJ3400" i="12"/>
  <c r="D540" i="13" s="1"/>
  <c r="AJ3327" i="12"/>
  <c r="D613" i="13" s="1"/>
  <c r="AI3327" i="12"/>
  <c r="C613" i="13" s="1"/>
  <c r="AI3910" i="12"/>
  <c r="C30" i="13" s="1"/>
  <c r="AJ3910" i="12"/>
  <c r="D30" i="13" s="1"/>
  <c r="AI3924" i="12"/>
  <c r="C16" i="13" s="1"/>
  <c r="AJ3924" i="12"/>
  <c r="D16" i="13" s="1"/>
  <c r="AJ3865" i="12"/>
  <c r="D75" i="13" s="1"/>
  <c r="AI3865" i="12"/>
  <c r="C75" i="13" s="1"/>
  <c r="AI2969" i="12"/>
  <c r="C971" i="13" s="1"/>
  <c r="AJ2969" i="12"/>
  <c r="D971" i="13" s="1"/>
  <c r="AJ3856" i="12"/>
  <c r="D84" i="13" s="1"/>
  <c r="AI3856" i="12"/>
  <c r="C84" i="13" s="1"/>
  <c r="AI2887" i="12"/>
  <c r="C1053" i="13" s="1"/>
  <c r="AJ2887" i="12"/>
  <c r="D1053" i="13" s="1"/>
  <c r="AI3708" i="12"/>
  <c r="C232" i="13" s="1"/>
  <c r="AJ3708" i="12"/>
  <c r="D232" i="13" s="1"/>
  <c r="AI3878" i="12"/>
  <c r="C62" i="13" s="1"/>
  <c r="AJ3878" i="12"/>
  <c r="D62" i="13" s="1"/>
  <c r="AJ2954" i="12"/>
  <c r="D986" i="13" s="1"/>
  <c r="AI2954" i="12"/>
  <c r="C986" i="13" s="1"/>
  <c r="AI3527" i="12"/>
  <c r="C413" i="13" s="1"/>
  <c r="AJ3527" i="12"/>
  <c r="D413" i="13" s="1"/>
  <c r="AI3026" i="12"/>
  <c r="C914" i="13" s="1"/>
  <c r="AJ3026" i="12"/>
  <c r="D914" i="13" s="1"/>
  <c r="AJ3764" i="12"/>
  <c r="D176" i="13" s="1"/>
  <c r="AI3764" i="12"/>
  <c r="C176" i="13" s="1"/>
  <c r="AI3427" i="12"/>
  <c r="C513" i="13" s="1"/>
  <c r="AJ3427" i="12"/>
  <c r="D513" i="13" s="1"/>
  <c r="AJ3776" i="12"/>
  <c r="D164" i="13" s="1"/>
  <c r="AI3776" i="12"/>
  <c r="C164" i="13" s="1"/>
  <c r="AI3509" i="12"/>
  <c r="C431" i="13" s="1"/>
  <c r="AJ3509" i="12"/>
  <c r="D431" i="13" s="1"/>
  <c r="AI3503" i="12"/>
  <c r="C437" i="13" s="1"/>
  <c r="AJ3503" i="12"/>
  <c r="D437" i="13" s="1"/>
  <c r="AI3674" i="12"/>
  <c r="C266" i="13" s="1"/>
  <c r="AJ3674" i="12"/>
  <c r="D266" i="13" s="1"/>
  <c r="AI3611" i="12"/>
  <c r="C329" i="13" s="1"/>
  <c r="AJ3611" i="12"/>
  <c r="D329" i="13" s="1"/>
  <c r="AI3643" i="12"/>
  <c r="C297" i="13" s="1"/>
  <c r="AJ3643" i="12"/>
  <c r="D297" i="13" s="1"/>
  <c r="AJ3140" i="12"/>
  <c r="D800" i="13" s="1"/>
  <c r="AI3140" i="12"/>
  <c r="C800" i="13" s="1"/>
  <c r="AJ3296" i="12"/>
  <c r="D644" i="13" s="1"/>
  <c r="AI3296" i="12"/>
  <c r="C644" i="13" s="1"/>
  <c r="AJ3549" i="12"/>
  <c r="D391" i="13" s="1"/>
  <c r="AI3549" i="12"/>
  <c r="C391" i="13" s="1"/>
  <c r="AJ2941" i="12"/>
  <c r="D999" i="13" s="1"/>
  <c r="AI2941" i="12"/>
  <c r="C999" i="13" s="1"/>
  <c r="AJ3443" i="12"/>
  <c r="D497" i="13" s="1"/>
  <c r="AI3443" i="12"/>
  <c r="C497" i="13" s="1"/>
  <c r="AI3792" i="12"/>
  <c r="C148" i="13" s="1"/>
  <c r="AJ3792" i="12"/>
  <c r="D148" i="13" s="1"/>
  <c r="AI3871" i="12"/>
  <c r="C69" i="13" s="1"/>
  <c r="AJ3871" i="12"/>
  <c r="D69" i="13" s="1"/>
  <c r="AI3237" i="12"/>
  <c r="C703" i="13" s="1"/>
  <c r="AJ3237" i="12"/>
  <c r="D703" i="13" s="1"/>
  <c r="AI3934" i="12"/>
  <c r="C6" i="13" s="1"/>
  <c r="AJ3934" i="12"/>
  <c r="D6" i="13" s="1"/>
  <c r="AJ2471" i="12"/>
  <c r="D1469" i="13" s="1"/>
  <c r="AI2471" i="12"/>
  <c r="C1469" i="13" s="1"/>
  <c r="AJ3873" i="12"/>
  <c r="D67" i="13" s="1"/>
  <c r="AI3873" i="12"/>
  <c r="C67" i="13" s="1"/>
  <c r="AJ3713" i="12"/>
  <c r="D227" i="13" s="1"/>
  <c r="AI3713" i="12"/>
  <c r="C227" i="13" s="1"/>
  <c r="AJ3697" i="12"/>
  <c r="D243" i="13" s="1"/>
  <c r="AI3697" i="12"/>
  <c r="C243" i="13" s="1"/>
  <c r="AJ2186" i="12"/>
  <c r="D1754" i="13" s="1"/>
  <c r="AI2186" i="12"/>
  <c r="C1754" i="13" s="1"/>
  <c r="AI3474" i="12"/>
  <c r="C466" i="13" s="1"/>
  <c r="AJ3474" i="12"/>
  <c r="D466" i="13" s="1"/>
  <c r="AI2442" i="12"/>
  <c r="C1498" i="13" s="1"/>
  <c r="AJ2442" i="12"/>
  <c r="D1498" i="13" s="1"/>
  <c r="AI3470" i="12"/>
  <c r="C470" i="13" s="1"/>
  <c r="AJ3470" i="12"/>
  <c r="D470" i="13" s="1"/>
  <c r="AJ3859" i="12"/>
  <c r="D81" i="13" s="1"/>
  <c r="AI3859" i="12"/>
  <c r="C81" i="13" s="1"/>
  <c r="AI3135" i="12"/>
  <c r="C805" i="13" s="1"/>
  <c r="AJ3135" i="12"/>
  <c r="D805" i="13" s="1"/>
  <c r="AJ3585" i="12"/>
  <c r="D355" i="13" s="1"/>
  <c r="AI3585" i="12"/>
  <c r="C355" i="13" s="1"/>
  <c r="AI3512" i="12"/>
  <c r="C428" i="13" s="1"/>
  <c r="AJ3512" i="12"/>
  <c r="D428" i="13" s="1"/>
  <c r="AI3281" i="12"/>
  <c r="C659" i="13" s="1"/>
  <c r="AJ3281" i="12"/>
  <c r="D659" i="13" s="1"/>
  <c r="AI3492" i="12"/>
  <c r="C448" i="13" s="1"/>
  <c r="AJ3492" i="12"/>
  <c r="D448" i="13" s="1"/>
  <c r="AJ3640" i="12"/>
  <c r="D300" i="13" s="1"/>
  <c r="AI3640" i="12"/>
  <c r="C300" i="13" s="1"/>
  <c r="AI3515" i="12"/>
  <c r="C425" i="13" s="1"/>
  <c r="AJ3515" i="12"/>
  <c r="D425" i="13" s="1"/>
  <c r="AJ2367" i="12"/>
  <c r="D1573" i="13" s="1"/>
  <c r="AI2367" i="12"/>
  <c r="C1573" i="13" s="1"/>
  <c r="AJ3336" i="12"/>
  <c r="D604" i="13" s="1"/>
  <c r="AI3336" i="12"/>
  <c r="C604" i="13" s="1"/>
  <c r="AJ3824" i="12"/>
  <c r="D116" i="13" s="1"/>
  <c r="AI3824" i="12"/>
  <c r="C116" i="13" s="1"/>
  <c r="AI3317" i="12"/>
  <c r="C623" i="13" s="1"/>
  <c r="AJ3317" i="12"/>
  <c r="D623" i="13" s="1"/>
  <c r="AI3685" i="12"/>
  <c r="C255" i="13" s="1"/>
  <c r="AJ3685" i="12"/>
  <c r="D255" i="13" s="1"/>
  <c r="AI2883" i="12"/>
  <c r="C1057" i="13" s="1"/>
  <c r="AJ2883" i="12"/>
  <c r="D1057" i="13" s="1"/>
  <c r="AI3249" i="12"/>
  <c r="C691" i="13" s="1"/>
  <c r="AJ3249" i="12"/>
  <c r="D691" i="13" s="1"/>
  <c r="AJ3736" i="12"/>
  <c r="D204" i="13" s="1"/>
  <c r="AI3736" i="12"/>
  <c r="C204" i="13" s="1"/>
  <c r="AJ3543" i="12"/>
  <c r="D397" i="13" s="1"/>
  <c r="AI3543" i="12"/>
  <c r="C397" i="13" s="1"/>
  <c r="AI3141" i="12"/>
  <c r="C799" i="13" s="1"/>
  <c r="AJ3141" i="12"/>
  <c r="D799" i="13" s="1"/>
  <c r="AI3428" i="12"/>
  <c r="C512" i="13" s="1"/>
  <c r="AJ3428" i="12"/>
  <c r="D512" i="13" s="1"/>
  <c r="AJ3460" i="12"/>
  <c r="D480" i="13" s="1"/>
  <c r="AI3460" i="12"/>
  <c r="C480" i="13" s="1"/>
  <c r="AI3244" i="12"/>
  <c r="C696" i="13" s="1"/>
  <c r="AJ3244" i="12"/>
  <c r="D696" i="13" s="1"/>
  <c r="AJ3396" i="12"/>
  <c r="D544" i="13" s="1"/>
  <c r="AI3396" i="12"/>
  <c r="C544" i="13" s="1"/>
  <c r="AJ3330" i="12"/>
  <c r="D610" i="13" s="1"/>
  <c r="AI3330" i="12"/>
  <c r="C610" i="13" s="1"/>
  <c r="AJ2660" i="12"/>
  <c r="D1280" i="13" s="1"/>
  <c r="AI2660" i="12"/>
  <c r="C1280" i="13" s="1"/>
  <c r="AJ3437" i="12"/>
  <c r="D503" i="13" s="1"/>
  <c r="AI3437" i="12"/>
  <c r="C503" i="13" s="1"/>
  <c r="AI3184" i="12"/>
  <c r="C756" i="13" s="1"/>
  <c r="AJ3184" i="12"/>
  <c r="D756" i="13" s="1"/>
  <c r="AI3406" i="12"/>
  <c r="C534" i="13" s="1"/>
  <c r="AJ3406" i="12"/>
  <c r="D534" i="13" s="1"/>
  <c r="AI3148" i="12"/>
  <c r="C792" i="13" s="1"/>
  <c r="AJ3148" i="12"/>
  <c r="D792" i="13" s="1"/>
  <c r="AJ2393" i="12"/>
  <c r="D1547" i="13" s="1"/>
  <c r="AI2393" i="12"/>
  <c r="C1547" i="13" s="1"/>
  <c r="AJ3540" i="12"/>
  <c r="D400" i="13" s="1"/>
  <c r="AI3540" i="12"/>
  <c r="C400" i="13" s="1"/>
  <c r="AI3397" i="12"/>
  <c r="C543" i="13" s="1"/>
  <c r="AJ3397" i="12"/>
  <c r="D543" i="13" s="1"/>
  <c r="AI3905" i="12"/>
  <c r="C35" i="13" s="1"/>
  <c r="AJ3905" i="12"/>
  <c r="D35" i="13" s="1"/>
  <c r="AI3918" i="12"/>
  <c r="C22" i="13" s="1"/>
  <c r="AJ3918" i="12"/>
  <c r="D22" i="13" s="1"/>
  <c r="AJ3174" i="12"/>
  <c r="D766" i="13" s="1"/>
  <c r="AI3174" i="12"/>
  <c r="C766" i="13" s="1"/>
  <c r="AI2389" i="12"/>
  <c r="C1551" i="13" s="1"/>
  <c r="AJ2389" i="12"/>
  <c r="D1551" i="13" s="1"/>
  <c r="AJ3510" i="12"/>
  <c r="D430" i="13" s="1"/>
  <c r="AI3510" i="12"/>
  <c r="C430" i="13" s="1"/>
  <c r="AI2766" i="12"/>
  <c r="C1174" i="13" s="1"/>
  <c r="AJ2766" i="12"/>
  <c r="D1174" i="13" s="1"/>
  <c r="AI3234" i="12"/>
  <c r="C706" i="13" s="1"/>
  <c r="AJ3234" i="12"/>
  <c r="D706" i="13" s="1"/>
  <c r="AJ3621" i="12"/>
  <c r="D319" i="13" s="1"/>
  <c r="AI3621" i="12"/>
  <c r="C319" i="13" s="1"/>
  <c r="AI3448" i="12"/>
  <c r="C492" i="13" s="1"/>
  <c r="AJ3448" i="12"/>
  <c r="D492" i="13" s="1"/>
  <c r="AJ3285" i="12"/>
  <c r="D655" i="13" s="1"/>
  <c r="AI3285" i="12"/>
  <c r="C655" i="13" s="1"/>
  <c r="AJ3442" i="12"/>
  <c r="D498" i="13" s="1"/>
  <c r="AI3442" i="12"/>
  <c r="C498" i="13" s="1"/>
  <c r="AI2055" i="12"/>
  <c r="C1885" i="13" s="1"/>
  <c r="AJ2055" i="12"/>
  <c r="D1885" i="13" s="1"/>
  <c r="AI3160" i="12"/>
  <c r="C780" i="13" s="1"/>
  <c r="AJ3160" i="12"/>
  <c r="D780" i="13" s="1"/>
  <c r="AI3225" i="12"/>
  <c r="C715" i="13" s="1"/>
  <c r="AJ3225" i="12"/>
  <c r="D715" i="13" s="1"/>
  <c r="AJ3226" i="12"/>
  <c r="D714" i="13" s="1"/>
  <c r="AI3226" i="12"/>
  <c r="C714" i="13" s="1"/>
  <c r="AI3855" i="12"/>
  <c r="C85" i="13" s="1"/>
  <c r="AJ3855" i="12"/>
  <c r="D85" i="13" s="1"/>
  <c r="AI3504" i="12"/>
  <c r="C436" i="13" s="1"/>
  <c r="AJ3504" i="12"/>
  <c r="D436" i="13" s="1"/>
  <c r="AI2542" i="12"/>
  <c r="C1398" i="13" s="1"/>
  <c r="AJ2542" i="12"/>
  <c r="D1398" i="13" s="1"/>
  <c r="AJ2636" i="12"/>
  <c r="D1304" i="13" s="1"/>
  <c r="AI2636" i="12"/>
  <c r="C1304" i="13" s="1"/>
  <c r="AJ3700" i="12"/>
  <c r="D240" i="13" s="1"/>
  <c r="AI3700" i="12"/>
  <c r="C240" i="13" s="1"/>
  <c r="AJ3710" i="12"/>
  <c r="D230" i="13" s="1"/>
  <c r="AI3710" i="12"/>
  <c r="C230" i="13" s="1"/>
  <c r="AJ3644" i="12"/>
  <c r="D296" i="13" s="1"/>
  <c r="AI3644" i="12"/>
  <c r="C296" i="13" s="1"/>
  <c r="AJ3775" i="12"/>
  <c r="D165" i="13" s="1"/>
  <c r="AI3775" i="12"/>
  <c r="C165" i="13" s="1"/>
  <c r="AJ3624" i="12"/>
  <c r="D316" i="13" s="1"/>
  <c r="AI3624" i="12"/>
  <c r="C316" i="13" s="1"/>
  <c r="AI3838" i="12"/>
  <c r="C102" i="13" s="1"/>
  <c r="AJ3838" i="12"/>
  <c r="D102" i="13" s="1"/>
  <c r="AJ3192" i="12"/>
  <c r="D748" i="13" s="1"/>
  <c r="AI3192" i="12"/>
  <c r="C748" i="13" s="1"/>
  <c r="AI3659" i="12"/>
  <c r="C281" i="13" s="1"/>
  <c r="AJ3659" i="12"/>
  <c r="D281" i="13" s="1"/>
  <c r="AI3657" i="12"/>
  <c r="C283" i="13" s="1"/>
  <c r="AJ3657" i="12"/>
  <c r="D283" i="13" s="1"/>
  <c r="AI3749" i="12"/>
  <c r="C191" i="13" s="1"/>
  <c r="AJ3749" i="12"/>
  <c r="D191" i="13" s="1"/>
  <c r="AI3248" i="12"/>
  <c r="C692" i="13" s="1"/>
  <c r="AJ3248" i="12"/>
  <c r="D692" i="13" s="1"/>
  <c r="AJ3872" i="12"/>
  <c r="D68" i="13" s="1"/>
  <c r="AI3872" i="12"/>
  <c r="C68" i="13" s="1"/>
  <c r="AI3743" i="12"/>
  <c r="C197" i="13" s="1"/>
  <c r="AJ3743" i="12"/>
  <c r="D197" i="13" s="1"/>
  <c r="AJ3820" i="12"/>
  <c r="D120" i="13" s="1"/>
  <c r="AI3820" i="12"/>
  <c r="C120" i="13" s="1"/>
  <c r="AI2088" i="12"/>
  <c r="C1852" i="13" s="1"/>
  <c r="AJ2088" i="12"/>
  <c r="D1852" i="13" s="1"/>
  <c r="AI3768" i="12"/>
  <c r="C172" i="13" s="1"/>
  <c r="AJ3768" i="12"/>
  <c r="D172" i="13" s="1"/>
  <c r="AI3161" i="12"/>
  <c r="C779" i="13" s="1"/>
  <c r="AJ3161" i="12"/>
  <c r="D779" i="13" s="1"/>
  <c r="AI3876" i="12"/>
  <c r="C64" i="13" s="1"/>
  <c r="AJ3876" i="12"/>
  <c r="D64" i="13" s="1"/>
  <c r="AI3602" i="12"/>
  <c r="C338" i="13" s="1"/>
  <c r="AJ3602" i="12"/>
  <c r="D338" i="13" s="1"/>
  <c r="AJ3473" i="12"/>
  <c r="D467" i="13" s="1"/>
  <c r="AI3473" i="12"/>
  <c r="C467" i="13" s="1"/>
  <c r="AI2745" i="12"/>
  <c r="C1195" i="13" s="1"/>
  <c r="AJ2745" i="12"/>
  <c r="D1195" i="13" s="1"/>
  <c r="AI3333" i="12"/>
  <c r="C607" i="13" s="1"/>
  <c r="AJ3333" i="12"/>
  <c r="D607" i="13" s="1"/>
  <c r="AI3222" i="12"/>
  <c r="C718" i="13" s="1"/>
  <c r="AJ3222" i="12"/>
  <c r="D718" i="13" s="1"/>
  <c r="AI2217" i="12"/>
  <c r="C1723" i="13" s="1"/>
  <c r="AJ2217" i="12"/>
  <c r="D1723" i="13" s="1"/>
  <c r="AI3471" i="12"/>
  <c r="C469" i="13" s="1"/>
  <c r="AJ3471" i="12"/>
  <c r="D469" i="13" s="1"/>
  <c r="AJ3538" i="12"/>
  <c r="D402" i="13" s="1"/>
  <c r="AI3538" i="12"/>
  <c r="C402" i="13" s="1"/>
  <c r="AI3521" i="12"/>
  <c r="C419" i="13" s="1"/>
  <c r="AJ3521" i="12"/>
  <c r="D419" i="13" s="1"/>
  <c r="AJ3789" i="12"/>
  <c r="D151" i="13" s="1"/>
  <c r="AI3789" i="12"/>
  <c r="C151" i="13" s="1"/>
  <c r="AJ3320" i="12"/>
  <c r="D620" i="13" s="1"/>
  <c r="AI3320" i="12"/>
  <c r="C620" i="13" s="1"/>
  <c r="AJ3390" i="12"/>
  <c r="D550" i="13" s="1"/>
  <c r="AI3390" i="12"/>
  <c r="C550" i="13" s="1"/>
  <c r="AI3438" i="12"/>
  <c r="C502" i="13" s="1"/>
  <c r="AJ3438" i="12"/>
  <c r="D502" i="13" s="1"/>
  <c r="AI3630" i="12"/>
  <c r="C310" i="13" s="1"/>
  <c r="AJ3630" i="12"/>
  <c r="D310" i="13" s="1"/>
  <c r="AI2149" i="12"/>
  <c r="C1791" i="13" s="1"/>
  <c r="AJ2149" i="12"/>
  <c r="D1791" i="13" s="1"/>
  <c r="AI3661" i="12"/>
  <c r="C279" i="13" s="1"/>
  <c r="AJ3661" i="12"/>
  <c r="D279" i="13" s="1"/>
  <c r="AI3270" i="12"/>
  <c r="C670" i="13" s="1"/>
  <c r="AJ3270" i="12"/>
  <c r="D670" i="13" s="1"/>
  <c r="AI2924" i="12"/>
  <c r="C1016" i="13" s="1"/>
  <c r="AJ2924" i="12"/>
  <c r="D1016" i="13" s="1"/>
  <c r="AJ3804" i="12"/>
  <c r="D136" i="13" s="1"/>
  <c r="AI3804" i="12"/>
  <c r="C136" i="13" s="1"/>
  <c r="AI2407" i="12"/>
  <c r="C1533" i="13" s="1"/>
  <c r="AJ2407" i="12"/>
  <c r="D1533" i="13" s="1"/>
  <c r="AJ3626" i="12"/>
  <c r="D314" i="13" s="1"/>
  <c r="AI3626" i="12"/>
  <c r="C314" i="13" s="1"/>
  <c r="AI3684" i="12"/>
  <c r="C256" i="13" s="1"/>
  <c r="AJ3684" i="12"/>
  <c r="D256" i="13" s="1"/>
  <c r="AJ3868" i="12"/>
  <c r="D72" i="13" s="1"/>
  <c r="AI3868" i="12"/>
  <c r="C72" i="13" s="1"/>
  <c r="AI3414" i="12"/>
  <c r="C526" i="13" s="1"/>
  <c r="AJ3414" i="12"/>
  <c r="D526" i="13" s="1"/>
  <c r="AJ3423" i="12"/>
  <c r="D517" i="13" s="1"/>
  <c r="AI3423" i="12"/>
  <c r="C517" i="13" s="1"/>
  <c r="AI3756" i="12"/>
  <c r="C184" i="13" s="1"/>
  <c r="AJ3756" i="12"/>
  <c r="D184" i="13" s="1"/>
  <c r="AI3312" i="12"/>
  <c r="C628" i="13" s="1"/>
  <c r="AJ3312" i="12"/>
  <c r="D628" i="13" s="1"/>
  <c r="AI3898" i="12"/>
  <c r="C42" i="13" s="1"/>
  <c r="AJ3898" i="12"/>
  <c r="D42" i="13" s="1"/>
  <c r="AI2884" i="12"/>
  <c r="C1056" i="13" s="1"/>
  <c r="AJ2884" i="12"/>
  <c r="D1056" i="13" s="1"/>
  <c r="AJ2482" i="12"/>
  <c r="D1458" i="13" s="1"/>
  <c r="AI2482" i="12"/>
  <c r="C1458" i="13" s="1"/>
  <c r="AJ3875" i="12"/>
  <c r="D65" i="13" s="1"/>
  <c r="AI3875" i="12"/>
  <c r="C65" i="13" s="1"/>
  <c r="AI2474" i="12"/>
  <c r="C1466" i="13" s="1"/>
  <c r="AJ2474" i="12"/>
  <c r="D1466" i="13" s="1"/>
  <c r="AI2775" i="12"/>
  <c r="C1165" i="13" s="1"/>
  <c r="AJ2775" i="12"/>
  <c r="D1165" i="13" s="1"/>
  <c r="AI3048" i="12"/>
  <c r="C892" i="13" s="1"/>
  <c r="AJ3048" i="12"/>
  <c r="D892" i="13" s="1"/>
  <c r="AJ3870" i="12"/>
  <c r="D70" i="13" s="1"/>
  <c r="AI3870" i="12"/>
  <c r="C70" i="13" s="1"/>
  <c r="AI3570" i="12"/>
  <c r="C370" i="13" s="1"/>
  <c r="AJ3570" i="12"/>
  <c r="D370" i="13" s="1"/>
  <c r="AI3498" i="12"/>
  <c r="C442" i="13" s="1"/>
  <c r="AJ3498" i="12"/>
  <c r="D442" i="13" s="1"/>
  <c r="AJ3528" i="12"/>
  <c r="D412" i="13" s="1"/>
  <c r="AI3528" i="12"/>
  <c r="C412" i="13" s="1"/>
  <c r="AJ3284" i="12"/>
  <c r="D656" i="13" s="1"/>
  <c r="AI3284" i="12"/>
  <c r="C656" i="13" s="1"/>
  <c r="AJ3286" i="12"/>
  <c r="D654" i="13" s="1"/>
  <c r="AI3286" i="12"/>
  <c r="C654" i="13" s="1"/>
  <c r="AI3663" i="12"/>
  <c r="C277" i="13" s="1"/>
  <c r="AJ3663" i="12"/>
  <c r="D277" i="13" s="1"/>
  <c r="AJ3896" i="12"/>
  <c r="D44" i="13" s="1"/>
  <c r="AI3896" i="12"/>
  <c r="C44" i="13" s="1"/>
  <c r="AJ3695" i="12"/>
  <c r="D245" i="13" s="1"/>
  <c r="AI3695" i="12"/>
  <c r="C245" i="13" s="1"/>
  <c r="AJ3287" i="12"/>
  <c r="D653" i="13" s="1"/>
  <c r="AI3287" i="12"/>
  <c r="C653" i="13" s="1"/>
  <c r="AJ3190" i="12"/>
  <c r="D750" i="13" s="1"/>
  <c r="AI3190" i="12"/>
  <c r="C750" i="13" s="1"/>
  <c r="AI2503" i="12"/>
  <c r="C1437" i="13" s="1"/>
  <c r="AJ2503" i="12"/>
  <c r="D1437" i="13" s="1"/>
  <c r="C40" i="12" l="1"/>
  <c r="F129" i="7" s="1"/>
  <c r="C41" i="12"/>
  <c r="F130" i="7" s="1"/>
</calcChain>
</file>

<file path=xl/sharedStrings.xml><?xml version="1.0" encoding="utf-8"?>
<sst xmlns="http://schemas.openxmlformats.org/spreadsheetml/2006/main" count="1094" uniqueCount="689">
  <si>
    <t>Name</t>
  </si>
  <si>
    <t>Remarks</t>
  </si>
  <si>
    <t>AGND</t>
  </si>
  <si>
    <t>Pin</t>
  </si>
  <si>
    <t>Purpose</t>
  </si>
  <si>
    <t>Validation Options</t>
  </si>
  <si>
    <t>Open</t>
  </si>
  <si>
    <t>Connection For Functional Use</t>
  </si>
  <si>
    <t>Comments</t>
  </si>
  <si>
    <t>Power Stage</t>
  </si>
  <si>
    <t>Vin</t>
  </si>
  <si>
    <t>SW</t>
  </si>
  <si>
    <t>GND</t>
  </si>
  <si>
    <t>BOOT</t>
  </si>
  <si>
    <t>Input power to the power stage</t>
  </si>
  <si>
    <t>Thermal Pad</t>
  </si>
  <si>
    <t>Reasoning</t>
  </si>
  <si>
    <t>Sensing and Control</t>
  </si>
  <si>
    <t>Configuration</t>
  </si>
  <si>
    <t>Controller</t>
  </si>
  <si>
    <t>Misc</t>
  </si>
  <si>
    <t>8, 9, 10, 11, 12</t>
  </si>
  <si>
    <t>N/A</t>
  </si>
  <si>
    <t>21, 22, 23, 24, 25</t>
  </si>
  <si>
    <t>Placement or Routing?</t>
  </si>
  <si>
    <t>Routing</t>
  </si>
  <si>
    <t>Placement</t>
  </si>
  <si>
    <t>Have a large solid ground plane for GND</t>
  </si>
  <si>
    <t>Have a large solid ground plane for AGND to minimize impedance of the plane.</t>
  </si>
  <si>
    <t>PGND</t>
  </si>
  <si>
    <t>Cin, Cout, L, IC</t>
  </si>
  <si>
    <t>Place the power components (including input/output capacitors, output inductor, and IC device) on one side of the PCB (solder side). At least one or two inner layers/planes should be inserted, connecting to power ground, in order to shield and isolate the small signal traces from noisy power lines.</t>
  </si>
  <si>
    <t>Ensure to provide GND vias for each decoupling capacitor and make the loop as small as possible</t>
  </si>
  <si>
    <t>If this loop area is large, it can sometimes manifest as ground bounce leading to load regulation issues.</t>
  </si>
  <si>
    <t>It is necessary that the LC resonance of ferrite bead-cap is away from the LC resonance of inductor-Cout. If they resonate at the same frequency then a huge amount of noise can be passed through to the output.</t>
  </si>
  <si>
    <t>This filter cap along with the series resistor helps filter the noise on the RSP, RSN pins. If the resistor use is 0 ohms, then this filter does not have much effect. Having the Cfilt lower than the mentioned equation ensures that the phase shift imposed by the feedback signal by the filter at the control loop cross over frequency is minimal while at the same time maximizing the filtering effect.</t>
  </si>
  <si>
    <t>This resistor helps to break the net – so that during routing the RSP pin is connected to the remote end of the load rather than the Vout at the output of the buck converter. Also this resistor in combination with the capacitor across the RSP-RSN nets can serve as a filter to filter out the high frequency noise on the RS, RSN lines. Please see note on filter capacitor selection.</t>
  </si>
  <si>
    <t>Cin</t>
  </si>
  <si>
    <t>Cout</t>
  </si>
  <si>
    <t>Output filters made of 1uF, 10uF and 100uF capacitors without capacitors between those values often have inter-capacitor resonances that result in noise peaks between the two capacitors internal self-resonance frequencies.</t>
  </si>
  <si>
    <t>Complete</t>
  </si>
  <si>
    <t>Not Applicable</t>
  </si>
  <si>
    <t>Status</t>
  </si>
  <si>
    <t>VDD, BP, VIN, GND, AGND, PGND</t>
  </si>
  <si>
    <t>Power ground pad</t>
  </si>
  <si>
    <t>Design Calculations</t>
  </si>
  <si>
    <t>Parameter</t>
  </si>
  <si>
    <t>Input</t>
  </si>
  <si>
    <t>Recommended</t>
  </si>
  <si>
    <t>Selected Value</t>
  </si>
  <si>
    <t>Calculated with Selected Value</t>
  </si>
  <si>
    <t>Units</t>
  </si>
  <si>
    <t>Description</t>
  </si>
  <si>
    <t>Choose Device</t>
  </si>
  <si>
    <t>Part number</t>
  </si>
  <si>
    <t>Select IC part number</t>
  </si>
  <si>
    <t>Key</t>
  </si>
  <si>
    <t>V</t>
  </si>
  <si>
    <t>User Entered Value</t>
  </si>
  <si>
    <t>Vin_min_IC</t>
  </si>
  <si>
    <t>IC rated minimum input voltage with internal bias</t>
  </si>
  <si>
    <t>Fixed IC Parameter</t>
  </si>
  <si>
    <t>Vin_max_IC</t>
  </si>
  <si>
    <t>IC rated maximum input voltage</t>
  </si>
  <si>
    <t>Calculated Parameter</t>
  </si>
  <si>
    <t>Vref</t>
  </si>
  <si>
    <t>Internal voltage reference</t>
  </si>
  <si>
    <t>Recommended Component Value</t>
  </si>
  <si>
    <t>Io_max_IC</t>
  </si>
  <si>
    <t>A</t>
  </si>
  <si>
    <t>IC rated maximum output current</t>
  </si>
  <si>
    <t>Design Caution</t>
  </si>
  <si>
    <t>Vreg</t>
  </si>
  <si>
    <t>Internal Vreg regulator output voltage</t>
  </si>
  <si>
    <t>Design Warning</t>
  </si>
  <si>
    <t>EN_rise</t>
  </si>
  <si>
    <t>EN rising voltage threshold</t>
  </si>
  <si>
    <t>Calculated component values summary</t>
  </si>
  <si>
    <t>EN_fall</t>
  </si>
  <si>
    <t>Lout</t>
  </si>
  <si>
    <t>µH</t>
  </si>
  <si>
    <t>OCF_response</t>
  </si>
  <si>
    <t>Over current fault response</t>
  </si>
  <si>
    <t>µF</t>
  </si>
  <si>
    <t>OVF_response</t>
  </si>
  <si>
    <t>Over voltage fault response</t>
  </si>
  <si>
    <t>OC_clamp</t>
  </si>
  <si>
    <t>Valley current limit maximum clamp</t>
  </si>
  <si>
    <t>Rfb_b</t>
  </si>
  <si>
    <t>kΩ</t>
  </si>
  <si>
    <t>Rfb_t</t>
  </si>
  <si>
    <t>ton_min_max</t>
  </si>
  <si>
    <t>ns</t>
  </si>
  <si>
    <t>Worst case minimum on-time</t>
  </si>
  <si>
    <t>Cff</t>
  </si>
  <si>
    <t>pF</t>
  </si>
  <si>
    <t>toff_min_max</t>
  </si>
  <si>
    <t>Worst case minimum off-time</t>
  </si>
  <si>
    <t>Css</t>
  </si>
  <si>
    <t>nF</t>
  </si>
  <si>
    <t>Rdson_HS</t>
  </si>
  <si>
    <t>mΩ</t>
  </si>
  <si>
    <t>High-side FET Rdson</t>
  </si>
  <si>
    <t>Cvcc</t>
  </si>
  <si>
    <t>Rdson_LS</t>
  </si>
  <si>
    <t>Low-side FET Rdson</t>
  </si>
  <si>
    <t>Cboot</t>
  </si>
  <si>
    <t>Input System Parameters</t>
  </si>
  <si>
    <t>Rpg</t>
  </si>
  <si>
    <t>Vin_min</t>
  </si>
  <si>
    <t>Minimum input voltage</t>
  </si>
  <si>
    <t>Vin_nom</t>
  </si>
  <si>
    <t>Nominal input voltage</t>
  </si>
  <si>
    <t>Vin_max</t>
  </si>
  <si>
    <t>Maximum input voltage</t>
  </si>
  <si>
    <t>Vout</t>
  </si>
  <si>
    <t>Output voltage</t>
  </si>
  <si>
    <t>Iout</t>
  </si>
  <si>
    <t>Maximum output current</t>
  </si>
  <si>
    <t>Select the Switching Frequency (RT pin)</t>
  </si>
  <si>
    <t>fsw_max_ton</t>
  </si>
  <si>
    <t>kHz</t>
  </si>
  <si>
    <t>Maximum fsw limited by Vin_max and minimum on-time</t>
  </si>
  <si>
    <t>fsw_max_toff</t>
  </si>
  <si>
    <t>Maximum fsw allowed limited by Vin_min and minimum off-time (Depends on inductor DCR and includes 2x multiplier on resistance for margin)</t>
  </si>
  <si>
    <t>fsw_select</t>
  </si>
  <si>
    <t>Select the fsw option (must be between 200 KHz and 1 MHz)</t>
  </si>
  <si>
    <t>Calculated R_rt</t>
  </si>
  <si>
    <t>Recommended RT resistor to AGND</t>
  </si>
  <si>
    <t>R_rt</t>
  </si>
  <si>
    <t>Selected RT resistor value</t>
  </si>
  <si>
    <t>fsw_calculated</t>
  </si>
  <si>
    <t>Switching frequency chosen based on R_rt</t>
  </si>
  <si>
    <t>Choose the Output Inductor (Lout)</t>
  </si>
  <si>
    <t>The inductance is selected based on a p-p ripple current target. Smaller L reduces solution size while larger L reduces AC loss.</t>
  </si>
  <si>
    <t>Kind</t>
  </si>
  <si>
    <t>Target ripple/Iout ratio (typically between 0.2 to 0.4)</t>
  </si>
  <si>
    <t>L_target</t>
  </si>
  <si>
    <t>Target inductor value</t>
  </si>
  <si>
    <t>L_min</t>
  </si>
  <si>
    <t>Minimum recommended inductance (ripple = 50% Iout_max_IC)</t>
  </si>
  <si>
    <t>L_max</t>
  </si>
  <si>
    <t>Maximum recommended inductance (ripple = 10% Iout_max_IC)</t>
  </si>
  <si>
    <t>Selected inductance</t>
  </si>
  <si>
    <t>DCR</t>
  </si>
  <si>
    <t>DC resistance of selected inductor</t>
  </si>
  <si>
    <t>Tol_L</t>
  </si>
  <si>
    <t>Tolerance of inductance for selected inductor</t>
  </si>
  <si>
    <t>Iripple_max</t>
  </si>
  <si>
    <t>Inductor ripple current at Vin_max (includes Tol_L, used for DC ripple calculations)</t>
  </si>
  <si>
    <t>Ipeak</t>
  </si>
  <si>
    <t>Full load peak current at Vin_max</t>
  </si>
  <si>
    <t>Irms</t>
  </si>
  <si>
    <t>Inductor rms current at Vin_max</t>
  </si>
  <si>
    <t>Iripple_min</t>
  </si>
  <si>
    <t>Inductor ripple current at Vin_min (includes Tol_L)</t>
  </si>
  <si>
    <t>Ivalley</t>
  </si>
  <si>
    <t>Full load valley current at Vin_min (used for I_lim calculations)</t>
  </si>
  <si>
    <t>Choose the Output Capacitor (Cout)</t>
  </si>
  <si>
    <t>Io_step</t>
  </si>
  <si>
    <t>Iout load transient step</t>
  </si>
  <si>
    <t>dVo_trans</t>
  </si>
  <si>
    <t>Target Vout overshoot/undershoot after load step</t>
  </si>
  <si>
    <t>dVo_dc</t>
  </si>
  <si>
    <t>Target steady state Vout voltage ripple</t>
  </si>
  <si>
    <t>Cout_ripple</t>
  </si>
  <si>
    <t>Min Cout for DC ripple requirement (ignores ESR)</t>
  </si>
  <si>
    <t>Cout_undershoot</t>
  </si>
  <si>
    <t>Min Cout for undershoot requirement</t>
  </si>
  <si>
    <t>Cout_overshoot</t>
  </si>
  <si>
    <t>Min Cout for overshoot requirement</t>
  </si>
  <si>
    <t>Cout_stability</t>
  </si>
  <si>
    <t>Min Cout for stability (f_LC &lt; fsw/30)</t>
  </si>
  <si>
    <t>Cout_min</t>
  </si>
  <si>
    <t>Recommended min Cout (must include any derating due to DC/AC bias, temp and/or tolerance)</t>
  </si>
  <si>
    <t>Cout_max</t>
  </si>
  <si>
    <t>Max Cout for stability (f_LC &gt; fsw/100) (Exceeding this may be ok but further validation is required)</t>
  </si>
  <si>
    <t>ESR_trans</t>
  </si>
  <si>
    <t>Max ESR to meet load step transient requirement</t>
  </si>
  <si>
    <t>ESR_ripple</t>
  </si>
  <si>
    <t>Max ESR to meet ripple requirement</t>
  </si>
  <si>
    <t>ESR_max</t>
  </si>
  <si>
    <t>Nominal value of single ceramic output capacitor</t>
  </si>
  <si>
    <t>ESR of output single ceramic output capacitor</t>
  </si>
  <si>
    <t>Effective Cout (If red, not enough capacitance. If yellow, there may be too much capacitance for loop stability)</t>
  </si>
  <si>
    <t>ESR</t>
  </si>
  <si>
    <t>Effective ESR</t>
  </si>
  <si>
    <t>Vo_undershoot</t>
  </si>
  <si>
    <t>mV</t>
  </si>
  <si>
    <t>Estimated undershoot</t>
  </si>
  <si>
    <t>Vo_overshoot</t>
  </si>
  <si>
    <t>Estimated overshoot</t>
  </si>
  <si>
    <t>Vo_ripple</t>
  </si>
  <si>
    <t>Estimated capacitive + resistive DC ripple (ignores ESL)</t>
  </si>
  <si>
    <t>f_LC</t>
  </si>
  <si>
    <t>LC resonant frequency 
(if yellow, feedforward cap recommended)</t>
  </si>
  <si>
    <t>f_ESR</t>
  </si>
  <si>
    <t>ESR zero frequency 
(if yellow, ESR zero may affect loop stability)</t>
  </si>
  <si>
    <t>Choose the Input Capacitor (Cin)</t>
  </si>
  <si>
    <t>The input capacitance is deteremind based on the input ripple requirements. Additional bulk input capacitance may be needed for transients. 0.1µF high frequency bypass capacitors are also required.</t>
  </si>
  <si>
    <t>Vi_ripple_rec</t>
  </si>
  <si>
    <t>Recommended DC input voltage ripple (2% min Vin)</t>
  </si>
  <si>
    <t>Vi_ripple_target</t>
  </si>
  <si>
    <t>Target DC input voltage ripple</t>
  </si>
  <si>
    <t>Q_input</t>
  </si>
  <si>
    <t>µC</t>
  </si>
  <si>
    <t>Charge per switching cycle (Vin_min)</t>
  </si>
  <si>
    <t>Cin_min</t>
  </si>
  <si>
    <r>
      <t xml:space="preserve">Minimum input capacitance required </t>
    </r>
    <r>
      <rPr>
        <b/>
        <sz val="11"/>
        <color theme="1"/>
        <rFont val="Arial"/>
        <family val="2"/>
      </rPr>
      <t>(include derating)</t>
    </r>
  </si>
  <si>
    <r>
      <t xml:space="preserve">Effective input ceramic cap used </t>
    </r>
    <r>
      <rPr>
        <b/>
        <sz val="11"/>
        <color theme="1"/>
        <rFont val="Arial"/>
        <family val="2"/>
      </rPr>
      <t>(include derating)</t>
    </r>
  </si>
  <si>
    <t>Vi_ripple</t>
  </si>
  <si>
    <t>Input DC ripple</t>
  </si>
  <si>
    <t>Iin_rms</t>
  </si>
  <si>
    <t>Input RMS current</t>
  </si>
  <si>
    <t>Bottom feedback resistor (1k-20k recommended)</t>
  </si>
  <si>
    <t>Selected bottom feedback resistor</t>
  </si>
  <si>
    <t>Calculated top resistor</t>
  </si>
  <si>
    <t>Selected top resistor</t>
  </si>
  <si>
    <t>Vout_calc</t>
  </si>
  <si>
    <t>Calculated Vout (yellow if not within 1% of target Vout)</t>
  </si>
  <si>
    <t>At least 1 µF required</t>
  </si>
  <si>
    <t>Selected Cbp6</t>
  </si>
  <si>
    <t>Cvbst_rec</t>
  </si>
  <si>
    <t>At least 0.1µF required</t>
  </si>
  <si>
    <t>Cvbst</t>
  </si>
  <si>
    <t>Selected Cboot</t>
  </si>
  <si>
    <t>Rpg_rec</t>
  </si>
  <si>
    <t>1k-100k recommended</t>
  </si>
  <si>
    <t>Selected Rpg</t>
  </si>
  <si>
    <t>Part #</t>
  </si>
  <si>
    <t>VIN_min</t>
  </si>
  <si>
    <t>VIN_max</t>
  </si>
  <si>
    <t>Io,rated</t>
  </si>
  <si>
    <t>Fsw_1</t>
  </si>
  <si>
    <t>Fsw_2</t>
  </si>
  <si>
    <t>Fsw_3</t>
  </si>
  <si>
    <t>OC clamp</t>
  </si>
  <si>
    <t>tonmin</t>
  </si>
  <si>
    <t>OC Fault</t>
  </si>
  <si>
    <t>OV Fault</t>
  </si>
  <si>
    <t>VREG LDO Voltage</t>
  </si>
  <si>
    <t>VIN_min_bias</t>
  </si>
  <si>
    <t>toffmin</t>
  </si>
  <si>
    <t>R_HS</t>
  </si>
  <si>
    <t>R_LS</t>
  </si>
  <si>
    <t>OC gain</t>
  </si>
  <si>
    <t>I_ss</t>
  </si>
  <si>
    <t>FCCM</t>
  </si>
  <si>
    <t>VCC LDO Voltage</t>
  </si>
  <si>
    <t>TPS548620</t>
  </si>
  <si>
    <t>Hiccup</t>
  </si>
  <si>
    <t>Latch Off</t>
  </si>
  <si>
    <t>TPS548A28</t>
  </si>
  <si>
    <t>TPS548A29</t>
  </si>
  <si>
    <t>TPS548B28</t>
  </si>
  <si>
    <t>TPS548B29</t>
  </si>
  <si>
    <t>TPS54J060</t>
  </si>
  <si>
    <t>TPS54J061</t>
  </si>
  <si>
    <t>TPS54JA20</t>
  </si>
  <si>
    <t>TPS54JB20</t>
  </si>
  <si>
    <t>Selected device</t>
  </si>
  <si>
    <t>fsw options</t>
  </si>
  <si>
    <t>LL options</t>
  </si>
  <si>
    <t>FSW(kHz)</t>
  </si>
  <si>
    <t>Mode</t>
  </si>
  <si>
    <r>
      <t>RMODE(k</t>
    </r>
    <r>
      <rPr>
        <sz val="11"/>
        <color theme="1"/>
        <rFont val="Arial"/>
        <family val="2"/>
      </rPr>
      <t>Ω</t>
    </r>
    <r>
      <rPr>
        <sz val="11"/>
        <color theme="1"/>
        <rFont val="Calibri"/>
        <family val="2"/>
      </rPr>
      <t>)</t>
    </r>
  </si>
  <si>
    <t>Connect to AGND</t>
  </si>
  <si>
    <t>DCM</t>
  </si>
  <si>
    <t>Connect to VCC</t>
  </si>
  <si>
    <t>Recommended Component Values from Calculator</t>
  </si>
  <si>
    <t>Component units</t>
  </si>
  <si>
    <t>uF</t>
  </si>
  <si>
    <t>TPS543B20</t>
  </si>
  <si>
    <t>TPS543C20</t>
  </si>
  <si>
    <t>TPS543C20A</t>
  </si>
  <si>
    <t>Fsw</t>
  </si>
  <si>
    <t>SS Time</t>
  </si>
  <si>
    <t>OPEN</t>
  </si>
  <si>
    <t>Cramp</t>
  </si>
  <si>
    <t>body_brake_sel</t>
  </si>
  <si>
    <t>api_threshold_sel</t>
  </si>
  <si>
    <t>api_mode_sel</t>
  </si>
  <si>
    <t>res values</t>
  </si>
  <si>
    <t>search column</t>
  </si>
  <si>
    <t>API Threshold</t>
  </si>
  <si>
    <t>BB Threshold</t>
  </si>
  <si>
    <t>Select the Asynchronous Pulse Injection (API) mode (On/Off)</t>
  </si>
  <si>
    <t>R_mode</t>
  </si>
  <si>
    <t>Recommended R_mode resistor value</t>
  </si>
  <si>
    <t>API setting</t>
  </si>
  <si>
    <t>BB setting</t>
  </si>
  <si>
    <t>Enabled</t>
  </si>
  <si>
    <t>Disabled</t>
  </si>
  <si>
    <t>Select the Mode (Mode pin) (Reference table to the right for possible modes)</t>
  </si>
  <si>
    <t>Select the Soft-Start time (SS pin)</t>
  </si>
  <si>
    <t>soft_start_sel</t>
  </si>
  <si>
    <t>ms</t>
  </si>
  <si>
    <t>Select the Soft Start time</t>
  </si>
  <si>
    <t>R_ss</t>
  </si>
  <si>
    <t>R_ss_rec</t>
  </si>
  <si>
    <t>soft_start</t>
  </si>
  <si>
    <t>Select the Ramp Capacitor (RAMP pin)</t>
  </si>
  <si>
    <t>C_ramp_sel</t>
  </si>
  <si>
    <t>R_ramp_rec</t>
  </si>
  <si>
    <t>R_ramp</t>
  </si>
  <si>
    <t>C_ramp</t>
  </si>
  <si>
    <t>Ramp capacitance chosen based on R_ramp</t>
  </si>
  <si>
    <t>Chosen R_mode</t>
  </si>
  <si>
    <t>R_mode_rec</t>
  </si>
  <si>
    <t>api_mode</t>
  </si>
  <si>
    <t>body_brake</t>
  </si>
  <si>
    <t>api_threshold</t>
  </si>
  <si>
    <t>Chosen R_ss</t>
  </si>
  <si>
    <t>API mode chosen based on R_mode</t>
  </si>
  <si>
    <t>Body Brake mode chosen based on R_mode</t>
  </si>
  <si>
    <t>Recommended R_ss resistor value</t>
  </si>
  <si>
    <t>Soft Start time chosen based on R_ss</t>
  </si>
  <si>
    <t>Select the API threshold voltage (must be set to N/A if API is set to Off)</t>
  </si>
  <si>
    <t>Select the Body Brake mode (On/Off) (must be set to disabled unless API is enabled)</t>
  </si>
  <si>
    <t>N_Cout_electro</t>
  </si>
  <si>
    <t>Cout_derate_electro</t>
  </si>
  <si>
    <t>Cout_nom_ceramic</t>
  </si>
  <si>
    <t>Cout_nom_electro</t>
  </si>
  <si>
    <t>ESR__nom_electro</t>
  </si>
  <si>
    <t>ESR_nom_ceramic</t>
  </si>
  <si>
    <t>N_Cout_ceramic</t>
  </si>
  <si>
    <t>Cout_derate_ceramic</t>
  </si>
  <si>
    <t>Nominal value of single electrolytic output capacitor</t>
  </si>
  <si>
    <t>ESR of output single electrolytic output capacitor</t>
  </si>
  <si>
    <t>Number of electrolytic output capacitors</t>
  </si>
  <si>
    <t>Remaining electrolytic output capacitance after derating due to DC/AC bias, temp and/or tolerance</t>
  </si>
  <si>
    <t>Remaining ceramic output capacitance after derating due to DC/AC bias, temp and/or tolerance</t>
  </si>
  <si>
    <t>Number of ceramic output capacitors</t>
  </si>
  <si>
    <t>H Gain</t>
  </si>
  <si>
    <t>H_Gain</t>
  </si>
  <si>
    <t>Vout to FB ratio</t>
  </si>
  <si>
    <t>Duty_cycle</t>
  </si>
  <si>
    <t>Ratio of the feedback resistor divider</t>
  </si>
  <si>
    <t>Duty cycle based on Vin and Vout</t>
  </si>
  <si>
    <t>Ctop</t>
  </si>
  <si>
    <t>C_top</t>
  </si>
  <si>
    <t>Selected C_top value, enter 0 if unused</t>
  </si>
  <si>
    <t>F_cramp</t>
  </si>
  <si>
    <t>F_ctop</t>
  </si>
  <si>
    <t>Hz</t>
  </si>
  <si>
    <t>Calculated C_ramp zero</t>
  </si>
  <si>
    <t>Calculated C_top zero</t>
  </si>
  <si>
    <t>LC Pole</t>
  </si>
  <si>
    <t>LC_Pole</t>
  </si>
  <si>
    <t>ESR_Pole</t>
  </si>
  <si>
    <t>RL_Cout_Pole</t>
  </si>
  <si>
    <t>Note: just click on E6 then Sort (under "Data" tab) Largest to Smallest</t>
  </si>
  <si>
    <t>Converter Gain</t>
  </si>
  <si>
    <t>Converter Phase</t>
  </si>
  <si>
    <t>Frequency</t>
  </si>
  <si>
    <t>User Parameters:</t>
  </si>
  <si>
    <t>Unit</t>
  </si>
  <si>
    <t>L</t>
  </si>
  <si>
    <t>uH</t>
  </si>
  <si>
    <t>Ohm</t>
  </si>
  <si>
    <t>RL</t>
  </si>
  <si>
    <t>Rtop</t>
  </si>
  <si>
    <t>Kohm</t>
  </si>
  <si>
    <t>Rbot</t>
  </si>
  <si>
    <t>KOhm</t>
  </si>
  <si>
    <t>Ccomp1</t>
  </si>
  <si>
    <t>Ccomp2</t>
  </si>
  <si>
    <t>Rcomp1</t>
  </si>
  <si>
    <t>Pole/Zero Calculation</t>
  </si>
  <si>
    <t>ESR Zero</t>
  </si>
  <si>
    <t>Controller Parameters:</t>
  </si>
  <si>
    <t>Current Sense Gain--Ri</t>
  </si>
  <si>
    <t>V/A</t>
  </si>
  <si>
    <t>Gm Error Amplifier Gain</t>
  </si>
  <si>
    <t>uA/V</t>
  </si>
  <si>
    <t>Modulator Gain Calculation</t>
  </si>
  <si>
    <t>Compensation Slope Amplitude--Ve</t>
  </si>
  <si>
    <t>Valley Current Slope Amplitude--Sf/Fsw</t>
  </si>
  <si>
    <t>Modulator Gain--Fm</t>
  </si>
  <si>
    <t>No Unit</t>
  </si>
  <si>
    <t>He Sampling Equation</t>
  </si>
  <si>
    <t>Qz</t>
  </si>
  <si>
    <t>Wn</t>
  </si>
  <si>
    <t>He(s)</t>
  </si>
  <si>
    <t>He(s) = 1+s/(wn*Qz)+s^2/(wn^2)</t>
  </si>
  <si>
    <t>Zo(s) = (RL+ESR*RL*C*s)/(1+C*s*(ESR+RL))</t>
  </si>
  <si>
    <t>ZL(s) =DCR + s*L</t>
  </si>
  <si>
    <t>Zin(s) = ZL(s) + Zo(s)</t>
  </si>
  <si>
    <t>TF_d_IL_op (s) = Vin/Zin(s)</t>
  </si>
  <si>
    <t>TF_IL_cl(s)=FM*He(s)*Ri*TF_d_IL_op(s)</t>
  </si>
  <si>
    <t>TF_d_Vo_op(s) = TF_d_IL_op(s)*Zo(s)</t>
  </si>
  <si>
    <t>TF_Vc_Vo_cl(s) = FM*TF_Vo_op(s)/(1+TF_IL_cl(s))</t>
  </si>
  <si>
    <t>Comp (s) = (Rcomp*Ccomp1*s+1)/[(Ccomp1+Comp2)*s*(Rcomp*(Ccomp1*Ccomp2)*s/(Comp1+Comp2)+1)]</t>
  </si>
  <si>
    <t>TF_VL_no_CL(s)=(Rbot/(Rbot+Rtop))*Gm*Comp(s)*FM*TF_d_Vo_op(s)</t>
  </si>
  <si>
    <t>Con_LG(s) = TF_VL_no_CL(s)/(1+TF_IL_cl(s)</t>
  </si>
  <si>
    <t>Frequency Range</t>
  </si>
  <si>
    <t>Zo(s)</t>
  </si>
  <si>
    <t>Inductor impedance</t>
  </si>
  <si>
    <t>Input impedance</t>
  </si>
  <si>
    <t>Open loop duty to inductor TF</t>
  </si>
  <si>
    <t xml:space="preserve">Current loop </t>
  </si>
  <si>
    <t>Gain of Current Loop</t>
  </si>
  <si>
    <t>Phase of Current loop</t>
  </si>
  <si>
    <t>Open Loop duty to output TF</t>
  </si>
  <si>
    <t>Control to Output TF with Current Loop close</t>
  </si>
  <si>
    <t>Gain TF_Vc_Vo_cl(s)</t>
  </si>
  <si>
    <t>Phase TF_Vc_Vo_cl(s)</t>
  </si>
  <si>
    <t>Compensation Network</t>
  </si>
  <si>
    <t>Voltage Loop no Current Loop</t>
  </si>
  <si>
    <t>Gain Voltage Loop No Current Loop</t>
  </si>
  <si>
    <t>Phase Voltage Loop No Current Loop</t>
  </si>
  <si>
    <t>Converter Loop TF</t>
  </si>
  <si>
    <t>Legend</t>
  </si>
  <si>
    <t>Note: See the guidelines on row 46 below</t>
  </si>
  <si>
    <t>User Input</t>
  </si>
  <si>
    <t>Calculation</t>
  </si>
  <si>
    <t>Pin-Strap Resistor Selection</t>
  </si>
  <si>
    <t>Pin-Strap Resistor</t>
  </si>
  <si>
    <t>Input Voltage</t>
  </si>
  <si>
    <t>Output Voltage</t>
  </si>
  <si>
    <t>Output Current</t>
  </si>
  <si>
    <t>Output Load Step Size</t>
  </si>
  <si>
    <t>Istep</t>
  </si>
  <si>
    <t>Average Over-Current Limit</t>
  </si>
  <si>
    <t>Iocp</t>
  </si>
  <si>
    <r>
      <t>R</t>
    </r>
    <r>
      <rPr>
        <vertAlign val="subscript"/>
        <sz val="12"/>
        <color theme="1"/>
        <rFont val="Calibri"/>
        <family val="2"/>
        <scheme val="minor"/>
      </rPr>
      <t>ILIM</t>
    </r>
  </si>
  <si>
    <t>K</t>
  </si>
  <si>
    <t>Reference Voltage for output resistor divider network</t>
  </si>
  <si>
    <r>
      <t>R</t>
    </r>
    <r>
      <rPr>
        <vertAlign val="subscript"/>
        <sz val="12"/>
        <color theme="1"/>
        <rFont val="Calibri"/>
        <family val="2"/>
        <scheme val="minor"/>
      </rPr>
      <t>VSEL</t>
    </r>
  </si>
  <si>
    <t xml:space="preserve">Inductor </t>
  </si>
  <si>
    <t xml:space="preserve">Inductor DCR </t>
  </si>
  <si>
    <t>mOhm</t>
  </si>
  <si>
    <t>Switching Frequency</t>
  </si>
  <si>
    <r>
      <t>R</t>
    </r>
    <r>
      <rPr>
        <vertAlign val="subscript"/>
        <sz val="12"/>
        <color theme="1"/>
        <rFont val="Calibri"/>
        <family val="2"/>
        <scheme val="minor"/>
      </rPr>
      <t>T</t>
    </r>
  </si>
  <si>
    <t>Output Capacitior  POSCAP/SP</t>
  </si>
  <si>
    <t>Cout_Poscap</t>
  </si>
  <si>
    <t>Output Capacitor  POSCAP/SP ESR</t>
  </si>
  <si>
    <t>ESR_Poscap</t>
  </si>
  <si>
    <t>Output Capacitior Ceramic</t>
  </si>
  <si>
    <t>Cout_Ceramic</t>
  </si>
  <si>
    <t>Output Capacitor Ceramic  ESR</t>
  </si>
  <si>
    <t>ESR_Ceramic</t>
  </si>
  <si>
    <t>Load Resistance</t>
  </si>
  <si>
    <t>Feedback Resistor divider--Top</t>
  </si>
  <si>
    <t>Feedback Resistor divider--Bottom</t>
  </si>
  <si>
    <t>Rbot Selection</t>
  </si>
  <si>
    <t>Inductor Ripple Current</t>
  </si>
  <si>
    <t>Vout to FB Ratio</t>
  </si>
  <si>
    <t>Duty Cycle</t>
  </si>
  <si>
    <t>FB Resistor Ratio</t>
  </si>
  <si>
    <t>Soft Start Time</t>
  </si>
  <si>
    <t>Tss</t>
  </si>
  <si>
    <r>
      <t>R</t>
    </r>
    <r>
      <rPr>
        <vertAlign val="subscript"/>
        <sz val="11"/>
        <color theme="1"/>
        <rFont val="Calibri"/>
        <family val="2"/>
        <scheme val="minor"/>
      </rPr>
      <t>SS</t>
    </r>
  </si>
  <si>
    <t>Modulator Ramp Capacitor</t>
  </si>
  <si>
    <r>
      <t>R</t>
    </r>
    <r>
      <rPr>
        <vertAlign val="subscript"/>
        <sz val="12"/>
        <color theme="1"/>
        <rFont val="Calibri"/>
        <family val="2"/>
        <scheme val="minor"/>
      </rPr>
      <t>RAMP</t>
    </r>
  </si>
  <si>
    <t>Enter "0" if don't use Ctop</t>
  </si>
  <si>
    <t>Calculate Cramp Zero Frequency</t>
  </si>
  <si>
    <t>Fcramp</t>
  </si>
  <si>
    <t>Calculate Ctop Zero Frequency</t>
  </si>
  <si>
    <t>Fctop</t>
  </si>
  <si>
    <t>Load Transient Understhoot Voltage</t>
  </si>
  <si>
    <t>Vus</t>
  </si>
  <si>
    <t>Load Transient Oversthoot Voltage</t>
  </si>
  <si>
    <t>Vos</t>
  </si>
  <si>
    <t>RL*Cout Pole</t>
  </si>
  <si>
    <t>Calculation Fc and Phase Margin:</t>
  </si>
  <si>
    <t>Cross Frequency</t>
  </si>
  <si>
    <t>Phase Margin</t>
  </si>
  <si>
    <t>Degree</t>
  </si>
  <si>
    <t>Switching Cycle Period</t>
  </si>
  <si>
    <t>Ts</t>
  </si>
  <si>
    <t>s</t>
  </si>
  <si>
    <t>On-Time</t>
  </si>
  <si>
    <t>Desgin Guidelines Notes:</t>
  </si>
  <si>
    <r>
      <t xml:space="preserve">1. </t>
    </r>
    <r>
      <rPr>
        <b/>
        <u/>
        <sz val="11"/>
        <color rgb="FF0070C0"/>
        <rFont val="Calibri"/>
        <family val="2"/>
        <scheme val="minor"/>
      </rPr>
      <t>Output Capacitor:</t>
    </r>
    <r>
      <rPr>
        <sz val="11"/>
        <color theme="1"/>
        <rFont val="Calibri"/>
        <family val="2"/>
        <scheme val="minor"/>
      </rPr>
      <t xml:space="preserve"> The ceramic output capacitor have potential derate by 50% due to DC bias, AC ripple and temperature variation. For example, 100uF ceramic capacitor has much less capacitance at hot temperature and marginal lower (2uF) at cold temperature in comparison with the value at room temperature. The POSCAP/SP ESR value is listed typically as a maximum value on the datasheet. It is best to use 50% of datasheet value for typical value. Please check with capacitor manafacture datasheet.</t>
    </r>
  </si>
  <si>
    <t>Note: enters the equilvalent ESR for the ceramic cap or POSPCAP. For example, 2mOHM ESR for each cap for 2 caps then entering 1mOHM. In the case of NO POSCAP in the design, enters small value such as 1nF and 1u_ESR. DO NOT enter "0" value.</t>
  </si>
  <si>
    <r>
      <t>2.</t>
    </r>
    <r>
      <rPr>
        <b/>
        <u/>
        <sz val="11"/>
        <color rgb="FF0070C0"/>
        <rFont val="Calibri"/>
        <family val="2"/>
        <scheme val="minor"/>
      </rPr>
      <t xml:space="preserve"> Phase Margin:</t>
    </r>
    <r>
      <rPr>
        <sz val="11"/>
        <color theme="1"/>
        <rFont val="Calibri"/>
        <family val="2"/>
        <scheme val="minor"/>
      </rPr>
      <t xml:space="preserve"> The main advantage of this ACM topology makes the phase flat region about 1 decade after the LC output filter frequency.  The following guidelines will help to achieve this flat margin region.</t>
    </r>
  </si>
  <si>
    <r>
      <t xml:space="preserve">2a) </t>
    </r>
    <r>
      <rPr>
        <u/>
        <sz val="11"/>
        <color rgb="FFFF0000"/>
        <rFont val="Calibri"/>
        <family val="2"/>
        <scheme val="minor"/>
      </rPr>
      <t>Lowest LC filter frequency or largest output capacitiance</t>
    </r>
    <r>
      <rPr>
        <sz val="11"/>
        <color rgb="FFFF0000"/>
        <rFont val="Calibri"/>
        <family val="2"/>
        <scheme val="minor"/>
      </rPr>
      <t>:</t>
    </r>
    <r>
      <rPr>
        <sz val="11"/>
        <color theme="1"/>
        <rFont val="Calibri"/>
        <family val="2"/>
        <scheme val="minor"/>
      </rPr>
      <t xml:space="preserve"> being as an internal compensation IC, the lowest LC filter frequency is 4KHz. 4kHz can be observe from the bode plot below and treats as the first zero frequency in the system.  From 4KHz frequency value, the maximum output capacitance can be calculate by given an inductance value selection. The converter can run into unstable operation when the LC filter frequency below 4kHz since there are not enough zeros in the system to compensate for the LC double poles 180 degree phase drop. </t>
    </r>
  </si>
  <si>
    <r>
      <t xml:space="preserve">2b) </t>
    </r>
    <r>
      <rPr>
        <u/>
        <sz val="11"/>
        <color rgb="FFFF0000"/>
        <rFont val="Calibri"/>
        <family val="2"/>
        <scheme val="minor"/>
      </rPr>
      <t>How to select Cramp value from cell C28:</t>
    </r>
    <r>
      <rPr>
        <sz val="11"/>
        <color theme="1"/>
        <rFont val="Calibri"/>
        <family val="2"/>
        <scheme val="minor"/>
      </rPr>
      <t xml:space="preserve"> The Cramp value with a 300kOhm internal resistor gives the second zero for the system. It is recommended to select this Cramp zero frequency (cell C30) about 3X to 4X of LC filter frequency. This Cramp zero is selectable from C28 and calculate value in C30.  This Cramp second zero and first zero at 4KHz will help to compensate the phase of double poles.  </t>
    </r>
  </si>
  <si>
    <r>
      <t xml:space="preserve">2c) </t>
    </r>
    <r>
      <rPr>
        <u/>
        <sz val="11"/>
        <color rgb="FFFF0000"/>
        <rFont val="Calibri"/>
        <family val="2"/>
        <scheme val="minor"/>
      </rPr>
      <t>Feedforward Zero location:</t>
    </r>
    <r>
      <rPr>
        <sz val="11"/>
        <color theme="1"/>
        <rFont val="Calibri"/>
        <family val="2"/>
        <scheme val="minor"/>
      </rPr>
      <t xml:space="preserve"> In the case of needing more phase margin beside Cramp zero, Ctop (Cell 29) can use to design to boost the phase margin. The best frequency location to place this zero is close at the cross-over frequency since the phase starts one decade early and optimum 45 degree phase boost at the cross-over frequency location. Cell C31 will calculate this frequency with given C29.</t>
    </r>
  </si>
  <si>
    <r>
      <t xml:space="preserve">2d) </t>
    </r>
    <r>
      <rPr>
        <u/>
        <sz val="11"/>
        <color rgb="FFFF0000"/>
        <rFont val="Calibri"/>
        <family val="2"/>
        <scheme val="minor"/>
      </rPr>
      <t>What the best phase margin deisgn for:</t>
    </r>
    <r>
      <rPr>
        <sz val="11"/>
        <color theme="1"/>
        <rFont val="Calibri"/>
        <family val="2"/>
        <scheme val="minor"/>
      </rPr>
      <t xml:space="preserve"> from the theory, the phase margin higher than zero degree is considered a stable system. However, the lower value of phase margin such as 10 degree, the response of a system will have more ringing results before the output voltage settling down after the disburtance such as a load step. The classic value to use is 60 degree phase margin.  However, customer can also accept 45 degree phase marign. </t>
    </r>
  </si>
  <si>
    <t>For more details on the number of ringing versus degree of phase margin, please see this link.</t>
  </si>
  <si>
    <t xml:space="preserve">This link will help to understand more about the advantage of this flat phase margin on the stability of converter. </t>
  </si>
  <si>
    <r>
      <t xml:space="preserve">3. </t>
    </r>
    <r>
      <rPr>
        <b/>
        <u/>
        <sz val="11"/>
        <color rgb="FF0070C0"/>
        <rFont val="Calibri"/>
        <family val="2"/>
        <scheme val="minor"/>
      </rPr>
      <t>The cross-over frequency:</t>
    </r>
    <r>
      <rPr>
        <sz val="11"/>
        <color theme="1"/>
        <rFont val="Calibri"/>
        <family val="2"/>
        <scheme val="minor"/>
      </rPr>
      <t xml:space="preserve"> from the sampling theory, the bandwidth should not design higher than one-half of switching frequency. The cross-over frequency in this family is calculated based upon the selection of Cramp zero value when the Ctop is not used. The higher frequency of Cramp zero value relative to LC frequency produces a lower of the cross-over frequency because this Cramp zero far away from the LC filter frequency.</t>
    </r>
  </si>
  <si>
    <t>From the analysis and results, it is best to limit the cross-over frequency less than 1/3 of Fsw due to the temperature variation of the LC filter frequency and phase starting to drop at this frequency. To be convervative or avoiding the phase dropping region, it is best to design the cross-over frequency around 1/5 of Fsw or the cross-over frequency is at the middle of flat phase region.</t>
  </si>
  <si>
    <t>Internal Integrator Parameters</t>
  </si>
  <si>
    <t>Diff Integrator Gain</t>
  </si>
  <si>
    <t>Rk1</t>
  </si>
  <si>
    <t>Rk2</t>
  </si>
  <si>
    <t>Rint</t>
  </si>
  <si>
    <t>Cint</t>
  </si>
  <si>
    <t>Control Loop Gain</t>
  </si>
  <si>
    <t>Rn1</t>
  </si>
  <si>
    <t>Rn2</t>
  </si>
  <si>
    <t>Kctlr =(Rn2+Rn1)/Rn2</t>
  </si>
  <si>
    <t>Transient Feed Forward Loop</t>
  </si>
  <si>
    <t>Kddap</t>
  </si>
  <si>
    <t>Ktff_gain = Kctlr*Kddap</t>
  </si>
  <si>
    <t>Rhpf (TFF resistor)</t>
  </si>
  <si>
    <t>Chpf (TFF capacitor)</t>
  </si>
  <si>
    <t>Modulator Ramp Resistance</t>
  </si>
  <si>
    <t>Rramp</t>
  </si>
  <si>
    <t>Rdc (high pass filter)</t>
  </si>
  <si>
    <t>Cdc (high pass filter)</t>
  </si>
  <si>
    <t>Vpwm</t>
  </si>
  <si>
    <t>Slope Compensation</t>
  </si>
  <si>
    <t>Slope Capacitor = 1/2 of Cramp</t>
  </si>
  <si>
    <t>Slope Resistor</t>
  </si>
  <si>
    <t>Vramp_avg = Vpwm/2*Ton/Tsw</t>
  </si>
  <si>
    <t>Modulation Gain</t>
  </si>
  <si>
    <t>Ksl: slope compensation factor</t>
  </si>
  <si>
    <t>FM</t>
  </si>
  <si>
    <t>Sample and Hold:</t>
  </si>
  <si>
    <t>Numerator: (0.5-D)+2*D*Ksl*Tsw</t>
  </si>
  <si>
    <t>Denominator: Vpwm+1.29*Vramp_avg</t>
  </si>
  <si>
    <t>Current Sense Gain</t>
  </si>
  <si>
    <t>Kid</t>
  </si>
  <si>
    <t>Vref integrator voltage equation</t>
  </si>
  <si>
    <t>Vctrl--Control voltage equation</t>
  </si>
  <si>
    <t>Transient Feedfoward Function:</t>
  </si>
  <si>
    <t>Vramp: Numerator</t>
  </si>
  <si>
    <t>Vramp: Denominator</t>
  </si>
  <si>
    <t>Vramp = Numerator/Denominator</t>
  </si>
  <si>
    <t>Vslope Compensation</t>
  </si>
  <si>
    <t>Vref_int(s) = H*(Rk1+Rk2)/(Rk1+s*Cint*Rint*(2*Rk1+Rk2))</t>
  </si>
  <si>
    <t>Vctrl=((Rn2+Rn1)/Rn2)*(Vref_int(s)-H)</t>
  </si>
  <si>
    <t>Ztop = Rtop/(1+s*Rtop*Ctop)</t>
  </si>
  <si>
    <t>H(s)=Rbot/(Rbot+Ztop)</t>
  </si>
  <si>
    <t>Final H to use</t>
  </si>
  <si>
    <t>Mag</t>
  </si>
  <si>
    <t>Phase</t>
  </si>
  <si>
    <t>Vramp+Vslope</t>
  </si>
  <si>
    <t xml:space="preserve">  -s*Tsw</t>
  </si>
  <si>
    <t xml:space="preserve">  e^(-s*Tsw)</t>
  </si>
  <si>
    <t xml:space="preserve"> 1-e^(-s*Tsw)</t>
  </si>
  <si>
    <t xml:space="preserve"> s*Tsw+e^(-s*Tsw)-1</t>
  </si>
  <si>
    <t>POSCAP/SP Impedance</t>
  </si>
  <si>
    <t>Ceramic Cap Impedance</t>
  </si>
  <si>
    <t>Zcout(s)</t>
  </si>
  <si>
    <t>FM*Hsh(s)</t>
  </si>
  <si>
    <t>1+FM*Hsh*(Vramp+Vslope)</t>
  </si>
  <si>
    <t>TFloop1*Gid*Zout</t>
  </si>
  <si>
    <t>Vctrl-Vtff</t>
  </si>
  <si>
    <t>1+ TFloop1*Gid*Kid</t>
  </si>
  <si>
    <t>Pin Strap Tolerance:</t>
  </si>
  <si>
    <t>http://www.ti.com/lit/an/slva381b/slva381b.pdf</t>
  </si>
  <si>
    <t>http://e2e.ti.com/blogs_/b/powerhouse/archive/2018/03/02/maintain-a-constant-phase-margin-in-a-synchronous-buck-converter</t>
  </si>
  <si>
    <t>Dec-2019:</t>
  </si>
  <si>
    <t xml:space="preserve"> Updated the design guidelines notes on starting on the row A46</t>
  </si>
  <si>
    <t xml:space="preserve">Jan-2018: </t>
  </si>
  <si>
    <t>First version of tool.</t>
  </si>
  <si>
    <t>R_bot</t>
  </si>
  <si>
    <t>R_bot_rec</t>
  </si>
  <si>
    <t>R_top_target</t>
  </si>
  <si>
    <t>R_top</t>
  </si>
  <si>
    <t>Cbp_rec</t>
  </si>
  <si>
    <t>Cbp</t>
  </si>
  <si>
    <t>FB_res_divider</t>
  </si>
  <si>
    <t>LC pole location</t>
  </si>
  <si>
    <t>ESR pole location</t>
  </si>
  <si>
    <t>RL_Cout pole location</t>
  </si>
  <si>
    <t>Phase margin</t>
  </si>
  <si>
    <t>Crossover Frequency</t>
  </si>
  <si>
    <t>Misc. Components</t>
  </si>
  <si>
    <t>Select the Reference Voltage (VSEL pin)</t>
  </si>
  <si>
    <t>VSEL_sel</t>
  </si>
  <si>
    <t>R_vsel_rec</t>
  </si>
  <si>
    <t>VSEL</t>
  </si>
  <si>
    <t>Select the reference voltage</t>
  </si>
  <si>
    <t>Select the C_ramp value</t>
  </si>
  <si>
    <t>Recommended R_ramp resistor value</t>
  </si>
  <si>
    <t>Chosen R_ramp</t>
  </si>
  <si>
    <t>Recommended R_vsel resistor value</t>
  </si>
  <si>
    <t>Chosen R_vsel</t>
  </si>
  <si>
    <t>Reference voltage chosen based on R_vsel</t>
  </si>
  <si>
    <t>EN pin resistor divider</t>
  </si>
  <si>
    <t>EN pin input</t>
  </si>
  <si>
    <t>Select source for EN pin</t>
  </si>
  <si>
    <t>EN pin voltage level</t>
  </si>
  <si>
    <t>EN pin voltage level (Only used when using external input to EN pin)</t>
  </si>
  <si>
    <t>Vstart_target</t>
  </si>
  <si>
    <t>Target turn on voltage set by EN resistor divider</t>
  </si>
  <si>
    <t>Ren_b_rec</t>
  </si>
  <si>
    <t>Ren_b</t>
  </si>
  <si>
    <t>Selected bottom resistor (1k-100k recommended)</t>
  </si>
  <si>
    <t>Ren_b_eff</t>
  </si>
  <si>
    <t>Effective bottom resistance including 6-MΩ internal pull-down resistance on EN pin</t>
  </si>
  <si>
    <t>Ren_t_calc</t>
  </si>
  <si>
    <t>Ren_t</t>
  </si>
  <si>
    <t>EN pin max V</t>
  </si>
  <si>
    <t>Maxiumum voltage on EN pin (Red if above absolute max)</t>
  </si>
  <si>
    <t>Vstart_typ</t>
  </si>
  <si>
    <t>Estimated typical turn on voltage with selected resistors
(Red if below Vin_min, Yellow if near Vin_min)</t>
  </si>
  <si>
    <t>Vstop_typ</t>
  </si>
  <si>
    <t>Estimated typical turn off voltage with selected resistors</t>
  </si>
  <si>
    <t>Select the Current Limit Resistor (ILIM pin)</t>
  </si>
  <si>
    <t>Ilim_sel</t>
  </si>
  <si>
    <t>R_ilim_rec</t>
  </si>
  <si>
    <t>R_ilim_sel</t>
  </si>
  <si>
    <t>Ilim</t>
  </si>
  <si>
    <t>Recommended R_ilim resistor value</t>
  </si>
  <si>
    <t>Chosen R_ilim</t>
  </si>
  <si>
    <t>Select the Average Over-Current Limit</t>
  </si>
  <si>
    <t>Determine feedback network values (FB resistor divider)</t>
  </si>
  <si>
    <t>Determine compensation network values</t>
  </si>
  <si>
    <t>Current limit chosen based on R_ilim</t>
  </si>
  <si>
    <t>Ensure that the feedback divider network gives the appropriate Vout based on the Vref chosen</t>
  </si>
  <si>
    <t>RSP, RSN</t>
  </si>
  <si>
    <t>1, 2</t>
  </si>
  <si>
    <t>Ensure that you have a cap (e.g. 1nF) in parallel between the RSP and RSN pins. This is a placeholder and can be populated and value adjusted if you see noise issues.</t>
  </si>
  <si>
    <t>If the application has ferrite beads, ensure that the output is taken after the ferrite bead. This will adjust the converter for the DC drop across the ferrite bead.</t>
  </si>
  <si>
    <t>You can use a 10 to 100 ohm resistor in series with the trace connecting from the Vout at the remote end to the RSP pin of the IC. You can use a 0 ohm resistor if you don’t want to use the filter cap between the RSP,RSN nets.</t>
  </si>
  <si>
    <t>Connect a Cfilter of 1nF typical between the RSP- RSN pins close to the IC.
The Cfilt should be lower than the value mentioned in the equation below.
Cfilt = 1 / (2*PI*R*Fsw)
R = Series resistance on RSP line + Series resistance on RSN line
Fsw = switching frequency.</t>
  </si>
  <si>
    <t xml:space="preserve">When trying to achieve lowest noise, consider adding at least 1X100uF and 1X47uF  and 1x10uF and 1x1uF ceramic capacitor as part of the output capacitor bank – to ensure that there are not gaps due to capacitor self resonances. </t>
  </si>
  <si>
    <t xml:space="preserve">0402 0 to 2 Ohm resistor in series with Boot Capacitor – this is a good practice and is preferable at least during prototyping. </t>
  </si>
  <si>
    <t>The boot capacitor should be at least 25V rated, X5R. Preferable to use a 0603.</t>
  </si>
  <si>
    <t xml:space="preserve">Snubber Capacitor: 1.0nF 0603 minimum 25V </t>
  </si>
  <si>
    <t>Snubber Resistor: 0805 1-ohm resistor from SW to PGND “Snubber”</t>
  </si>
  <si>
    <t>Add a placeholder for a resistor between SS pin to ground atleast during prototyping.  Because if the inrush current is high and you wanted to add a soft-start time, shorting it to ground will not give flexibility to adjust the soft start time.</t>
  </si>
  <si>
    <t>SS</t>
  </si>
  <si>
    <t>2.2nF-10nF 0402 minimum 25V input capacitor from PVIN to PGND to minimize high-frequency ringing energy.  Recommended to have a placeholder on prototype as a knob for helping lower noise.</t>
  </si>
  <si>
    <t>The capacitor should be able to give minimum ripple voltage desired for the application. Use WEBENCH to calculate the input capacitance</t>
  </si>
  <si>
    <t>PVIN</t>
  </si>
  <si>
    <t>A minimum of 16V, X5R rated capacitor is recommended.</t>
  </si>
  <si>
    <t>Do not use 10V rated capacitors. The DC bias loss of capacitance on a 10V cap operating at 5.1V output is pretty severe and could compromise the stability of the LDO.</t>
  </si>
  <si>
    <t>BP</t>
  </si>
  <si>
    <t>EN</t>
  </si>
  <si>
    <t>The recommended max voltage on the EN pin is only 5.5V. It cannot be connected to PVIN directly (unless PVIN max is below 5.5V)</t>
  </si>
  <si>
    <t>Use recommended RILIM value from the "Device Calculator Tab"</t>
  </si>
  <si>
    <t>ILIM</t>
  </si>
  <si>
    <t>Have a 100k resistor connected between the pin to BP</t>
  </si>
  <si>
    <t>PGD</t>
  </si>
  <si>
    <t>Bootstrap pin for the internal flying high-side driver.</t>
  </si>
  <si>
    <t>Output capacitance</t>
  </si>
  <si>
    <t>Output of converted power.</t>
  </si>
  <si>
    <t>Open-drain power-good status signal</t>
  </si>
  <si>
    <t>The enable pin turns on the switcher.</t>
  </si>
  <si>
    <t>Current protection pin</t>
  </si>
  <si>
    <t>Connect a resistor from this pin to AGND to select soft-start time.</t>
  </si>
  <si>
    <t>Output of the 5 V on board regulator.</t>
  </si>
  <si>
    <t>The RSN pin should be directly tied to the load GND rather than the IC GND.</t>
  </si>
  <si>
    <t>If it is not properly routed, it moves the regulation differential voltage from the differential voltage across the load, to the differential voltage from the supply voltage at the load to the ground at the IC.  Depending on the differential voltage between the ground at the IC, the ground at the output capacitors and the ground at the load, it could introduce several possible problems related to output voltage regulation.
DC set-point errors due to ground drop from the current flowing through the ground resistance
AC regulation (noise/stability) issues due to dynamic voltages between the grounds
AC and DC coupling between that supply and another supply whose ground currents flow through the same path between the IC ground and the load’s ground.
The 2 AC issues are low probability unless there is a high-current converter that shares a ground return path with this converter, but it is effectively disabling the benefits of the remote sense amplifier.</t>
  </si>
  <si>
    <t>It would be better for the local sense to be after the capacitors from the first output voltage node to ground rather than closer to the inductor.- Means do not take the remote sense output from the inductor – but rather from the capacitor</t>
  </si>
  <si>
    <t>Route the RSP and RSN nets directly to either the load sense points (+ and –) or the output bulk capacitors.</t>
  </si>
  <si>
    <t>It is essential to route the RSP and RSN pins as a pair of diff-traces in Kelvin-sense fashion. Try to match the length of the traces.</t>
  </si>
  <si>
    <t>Having the remote sense trace (RSP) running very close to the SW node or under the SW node without shielding could introduce AC coupling from SW into the RSP node, which could affect regulation. It is ok to route the RSP and RSN lines around the inductor – creating a longer RS, RSN lines than creating a shorter line but it is above the SW node.</t>
  </si>
  <si>
    <t>The Switch Node has a very high AC voltage amplitude and very fast dV/dt, which can inject noise into the sense lines and potentially introduce both noise and regulation error.  As a result, I would normally recommend routing the sense lines around the inductor.</t>
  </si>
  <si>
    <t>The RSP and RSN pins operate as inputs to a remote sense differential amplifier that operates with very high impedance. Mismatches could manifest in remote sense voltage errors.</t>
  </si>
  <si>
    <t>Can add some greater noise immunity against the SW radiating noise across the inductor.</t>
  </si>
  <si>
    <t>Add a space between SW and VOUT node</t>
  </si>
  <si>
    <t>The PCB trace defined as switch node, which connects the SW pins and up-stream of the output inductor should be as short and wide as possible. In web orderable EVM design, the SW trace width is 400mil. Use separate via or trace to connect SW node to snubber and bootstrap capacitor. Do not combine these connections.</t>
  </si>
  <si>
    <t xml:space="preserve">GND is the round return for the controller. This pin should be connected using a short trace from the pin to the Thermal pad beneath the IC. No other power plane connection should be made between GND and PGND or AGND. </t>
  </si>
  <si>
    <t>The number of thermal vias needed to support 25-A thermal operation should be as many as possible; in the EVM design orderable on the Web, a total of 23 thermal vias are used. The more, the thermal vias, the better.</t>
  </si>
  <si>
    <t>A 100nF capacitor should be connected between PVIN and GND. The bottom plate of the capacitor should be connected to GND directly. The GND should be connected using a short trace between the pin and the Thermal pad only.</t>
  </si>
  <si>
    <t xml:space="preserve">AGND should be connected to thermal pad using a short trace. 
No other power plane connection should be made between AGND and PGND or GND.  </t>
  </si>
  <si>
    <t xml:space="preserve">If you draw the return current flow into PGND, it should not cross the AGND copper pour. </t>
  </si>
  <si>
    <t>If the high current path through PGND interferes with AGND, it will cause noise to couple into AGND and cause controller to malfunction.</t>
  </si>
  <si>
    <t xml:space="preserve">It is absolutely critical that PGND (pins 13, 14, 15, 16, 17, 18, 19, and 20) be connected directly to the thermal pad underneath the device via traces or plane. </t>
  </si>
  <si>
    <t>Add a large PGND ground plane.</t>
  </si>
  <si>
    <t>Place the VIN decoupling capacitors (uF capacitor bank) as close to the PVIN and PGND as possible to minimize the input AC current loop</t>
  </si>
  <si>
    <t>The high frequency decoupling capacitor (1 nF to 0.1 µF) should be placed next to the PVIN pin and PGND pin as close as the spacing rule allows</t>
  </si>
  <si>
    <t>This helps suppressing the switch node ringing.</t>
  </si>
  <si>
    <t>Place VDD and BP decoupling capacitors as close to the device pins as possible</t>
  </si>
  <si>
    <t>VDD, BP</t>
  </si>
  <si>
    <t>VDD, BP, PVIN</t>
  </si>
  <si>
    <t>VDD, PVIN</t>
  </si>
  <si>
    <t>Do not use PVIN plane connection for VDD. VDD needs to be tapped off from PVIN with separate trace connection.</t>
  </si>
  <si>
    <t>RAMP, RSP, RSN, ILIM, MODE, VSEL, RT</t>
  </si>
  <si>
    <t>All sensitive analog traces and components such as RAMP, RSP, RSN, ILIM, MODE, VSEL and RT should be placed away from any high voltage switch node (itself and others), such as SW and BOOT to avoid noise coupling</t>
  </si>
  <si>
    <t>MODE, VSEL, ILIM, RAMP, RT</t>
  </si>
  <si>
    <t>In addition, MODE, VSEL, ILIM, RAMP and RT programming resistors should be placed near the device/pins.</t>
  </si>
  <si>
    <t>SYNC, VSHARE, ISHARE</t>
  </si>
  <si>
    <t>VSHARE, ISHARE</t>
  </si>
  <si>
    <t>For 2-phase configurations, Use caution when routing of the SYNC, VSHARE and ISHARE traces. The SYNC trace carries a switching clock signal that is rail-to-rail and should be routed away from sensitive analog signals, including the VSHARE, ISHARE, RT, and FB signals</t>
  </si>
  <si>
    <t>The SYNC signal can couple into VSHARE and ISHARE if routed closely because the SYNC signal is a switching clock signal.</t>
  </si>
  <si>
    <t>The VSHARE and ISHARE traces should also be kept away from fast switching voltages or currents formed by the PVIN, AVIN, SW, BOOT, and BP pins.</t>
  </si>
  <si>
    <t>Output of converted power</t>
  </si>
  <si>
    <t>Ground return for the controller</t>
  </si>
  <si>
    <t>GND return for internal analog circuits.</t>
  </si>
  <si>
    <t>These ground pins are connected to the return of the internal low-side MOSFET</t>
  </si>
  <si>
    <t>All</t>
  </si>
  <si>
    <t>Dual Phase Routing</t>
  </si>
  <si>
    <t>It is best to keep the two phases as similar as possible and to minimize impedance differences between their power stages and the load to minimize how much correction the ISHARE loop need to impose on the PWM scheme to correct for phase to phase current imbalance.</t>
  </si>
  <si>
    <t>Keep the layouts of the 2 phases same, helps minimize the correction the ISHARE loop need to impose on the PWM scheme to correct for phase to phase current imbalance.</t>
  </si>
  <si>
    <t>Krdson_Iocp</t>
  </si>
  <si>
    <t>Ω</t>
  </si>
  <si>
    <t>Krdson_IOCP</t>
  </si>
  <si>
    <t>K*Rdson for IOCP calculatoin</t>
  </si>
  <si>
    <t>The output capacitance is deteremind based on the output ripple, transient and stability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</si>
</sst>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
    <numFmt numFmtId="166" formatCode="0.0000"/>
    <numFmt numFmtId="167" formatCode="0.00000"/>
    <numFmt numFmtId="168" formatCode="0.000E+00"/>
    <numFmt numFmtId="169" formatCode="0.00000000"/>
    <numFmt numFmtId="170" formatCode="0.000000"/>
  </numFmts>
  <fonts count="32" x14ac:knownFonts="1">
    <font>
      <sz val="11"/>
      <color theme="1"/>
      <name val="Calibri"/>
      <family val="2"/>
      <scheme val="minor"/>
    </font>
    <font>
      <sz val="10"/>
      <color theme="1"/>
      <name val="Calibri"/>
      <family val="2"/>
      <scheme val="minor"/>
    </font>
    <font>
      <sz val="10"/>
      <name val="Arial"/>
      <family val="2"/>
    </font>
    <font>
      <u/>
      <sz val="11"/>
      <color theme="10"/>
      <name val="Calibri"/>
      <family val="2"/>
      <scheme val="minor"/>
    </font>
    <font>
      <sz val="11"/>
      <color theme="0"/>
      <name val="Calibri"/>
      <family val="2"/>
      <scheme val="minor"/>
    </font>
    <font>
      <sz val="11"/>
      <name val="Calibri"/>
      <family val="2"/>
      <scheme val="minor"/>
    </font>
    <font>
      <sz val="11"/>
      <color theme="1"/>
      <name val="Calibri"/>
      <family val="2"/>
      <scheme val="minor"/>
    </font>
    <font>
      <b/>
      <u/>
      <sz val="18"/>
      <color rgb="FFFF0000"/>
      <name val="Arial"/>
      <family val="2"/>
    </font>
    <font>
      <sz val="11"/>
      <color theme="1"/>
      <name val="Arial"/>
      <family val="2"/>
    </font>
    <font>
      <b/>
      <sz val="11"/>
      <name val="Arial"/>
      <family val="2"/>
    </font>
    <font>
      <b/>
      <sz val="12"/>
      <color rgb="FFFF0000"/>
      <name val="Arial"/>
      <family val="2"/>
    </font>
    <font>
      <sz val="12"/>
      <color theme="1"/>
      <name val="Arial"/>
      <family val="2"/>
    </font>
    <font>
      <b/>
      <sz val="11"/>
      <color theme="1"/>
      <name val="Arial"/>
      <family val="2"/>
    </font>
    <font>
      <b/>
      <sz val="14"/>
      <color theme="0"/>
      <name val="Arial"/>
      <family val="2"/>
    </font>
    <font>
      <sz val="10"/>
      <color theme="1"/>
      <name val="Arial"/>
      <family val="2"/>
    </font>
    <font>
      <sz val="12"/>
      <color rgb="FFCC9900"/>
      <name val="Arial"/>
      <family val="2"/>
    </font>
    <font>
      <sz val="12"/>
      <color rgb="FFFF0000"/>
      <name val="Arial"/>
      <family val="2"/>
    </font>
    <font>
      <b/>
      <sz val="14"/>
      <color rgb="FFFF0000"/>
      <name val="Arial"/>
      <family val="2"/>
    </font>
    <font>
      <sz val="11"/>
      <color theme="0"/>
      <name val="Arial"/>
      <family val="2"/>
    </font>
    <font>
      <sz val="10"/>
      <name val="Arial"/>
      <family val="2"/>
    </font>
    <font>
      <sz val="10"/>
      <color indexed="8"/>
      <name val="Arial"/>
      <family val="2"/>
    </font>
    <font>
      <sz val="10"/>
      <color indexed="12"/>
      <name val="Arial"/>
      <family val="2"/>
    </font>
    <font>
      <sz val="11"/>
      <color theme="1"/>
      <name val="Calibri"/>
      <family val="2"/>
    </font>
    <font>
      <sz val="11"/>
      <color rgb="FFFF0000"/>
      <name val="Calibri"/>
      <family val="2"/>
      <scheme val="minor"/>
    </font>
    <font>
      <b/>
      <sz val="11"/>
      <color theme="1"/>
      <name val="Calibri"/>
      <family val="2"/>
      <scheme val="minor"/>
    </font>
    <font>
      <sz val="10"/>
      <color theme="1"/>
      <name val="Arial Black"/>
      <family val="2"/>
    </font>
    <font>
      <b/>
      <sz val="14"/>
      <color theme="1"/>
      <name val="Calibri"/>
      <family val="2"/>
      <scheme val="minor"/>
    </font>
    <font>
      <b/>
      <sz val="11"/>
      <color rgb="FFFF0000"/>
      <name val="Calibri"/>
      <family val="2"/>
      <scheme val="minor"/>
    </font>
    <font>
      <vertAlign val="subscript"/>
      <sz val="12"/>
      <color theme="1"/>
      <name val="Calibri"/>
      <family val="2"/>
      <scheme val="minor"/>
    </font>
    <font>
      <vertAlign val="subscript"/>
      <sz val="11"/>
      <color theme="1"/>
      <name val="Calibri"/>
      <family val="2"/>
      <scheme val="minor"/>
    </font>
    <font>
      <b/>
      <u/>
      <sz val="11"/>
      <color rgb="FF0070C0"/>
      <name val="Calibri"/>
      <family val="2"/>
      <scheme val="minor"/>
    </font>
    <font>
      <u/>
      <sz val="11"/>
      <color rgb="FFFF0000"/>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1"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0" tint="-0.34998626667073579"/>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8F573"/>
        <bgColor indexed="64"/>
      </patternFill>
    </fill>
    <fill>
      <patternFill patternType="solid">
        <fgColor rgb="FFFFCCCC"/>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6"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s>
  <cellStyleXfs count="25">
    <xf numFmtId="0" fontId="0" fillId="0" borderId="0"/>
    <xf numFmtId="0" fontId="2" fillId="0" borderId="0"/>
    <xf numFmtId="0" fontId="3" fillId="0" borderId="0" applyNumberFormat="0" applyFill="0" applyBorder="0" applyAlignment="0" applyProtection="0"/>
    <xf numFmtId="9" fontId="6" fillId="0" borderId="0" applyFont="0" applyFill="0" applyBorder="0" applyAlignment="0" applyProtection="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19"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247">
    <xf numFmtId="0" fontId="0" fillId="0" borderId="0" xfId="0"/>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vertical="top" wrapText="1"/>
    </xf>
    <xf numFmtId="0" fontId="0" fillId="0" borderId="0" xfId="0" applyAlignment="1">
      <alignment horizontal="left" vertical="top" wrapText="1"/>
    </xf>
    <xf numFmtId="0" fontId="0" fillId="0" borderId="0" xfId="0" applyAlignment="1">
      <alignment horizontal="left" vertical="top"/>
    </xf>
    <xf numFmtId="0" fontId="5" fillId="0" borderId="0" xfId="0" applyFont="1" applyAlignment="1">
      <alignment wrapText="1"/>
    </xf>
    <xf numFmtId="0" fontId="0" fillId="0" borderId="0" xfId="0" applyAlignment="1">
      <alignment wrapText="1"/>
    </xf>
    <xf numFmtId="0" fontId="0" fillId="0" borderId="0" xfId="0" applyAlignment="1">
      <alignment vertical="top"/>
    </xf>
    <xf numFmtId="0" fontId="5" fillId="0" borderId="0" xfId="0" applyFont="1" applyAlignment="1">
      <alignment horizontal="left" vertical="top"/>
    </xf>
    <xf numFmtId="0" fontId="5" fillId="0" borderId="0" xfId="0" applyFont="1" applyAlignment="1">
      <alignment horizontal="left" vertical="top" wrapText="1"/>
    </xf>
    <xf numFmtId="0" fontId="5" fillId="0" borderId="0" xfId="0" applyFont="1" applyAlignment="1">
      <alignment vertical="top" wrapText="1"/>
    </xf>
    <xf numFmtId="0" fontId="5" fillId="0" borderId="0" xfId="0" applyFont="1"/>
    <xf numFmtId="0" fontId="8" fillId="4" borderId="0" xfId="0" applyFont="1" applyFill="1" applyAlignment="1">
      <alignment horizontal="center" vertical="center"/>
    </xf>
    <xf numFmtId="0" fontId="9" fillId="0" borderId="17" xfId="0" applyFont="1" applyBorder="1" applyAlignment="1">
      <alignment horizontal="left" vertical="center" wrapText="1"/>
    </xf>
    <xf numFmtId="0" fontId="11" fillId="4" borderId="0" xfId="0" applyFont="1" applyFill="1" applyAlignment="1">
      <alignment horizontal="center" vertical="center"/>
    </xf>
    <xf numFmtId="0" fontId="8" fillId="0" borderId="21" xfId="0" applyFont="1" applyBorder="1" applyAlignment="1">
      <alignment horizontal="left" vertical="center" wrapText="1"/>
    </xf>
    <xf numFmtId="0" fontId="8" fillId="5" borderId="22" xfId="0" applyFont="1" applyFill="1" applyBorder="1" applyAlignment="1" applyProtection="1">
      <alignment horizontal="center" vertical="center"/>
      <protection locked="0"/>
    </xf>
    <xf numFmtId="0" fontId="12" fillId="0" borderId="22" xfId="0" applyFont="1" applyBorder="1" applyAlignment="1">
      <alignment horizontal="left" vertical="center" wrapText="1"/>
    </xf>
    <xf numFmtId="0" fontId="8" fillId="0" borderId="23" xfId="0" applyFont="1" applyBorder="1" applyAlignment="1">
      <alignment horizontal="left" vertical="center" wrapText="1"/>
    </xf>
    <xf numFmtId="0" fontId="13" fillId="6" borderId="1" xfId="0" applyFont="1" applyFill="1" applyBorder="1" applyAlignment="1">
      <alignment horizontal="center" vertical="center"/>
    </xf>
    <xf numFmtId="0" fontId="8" fillId="7" borderId="8" xfId="0" applyFont="1" applyFill="1" applyBorder="1" applyAlignment="1">
      <alignment horizontal="center" vertical="center"/>
    </xf>
    <xf numFmtId="0" fontId="8" fillId="4" borderId="8" xfId="0" applyFont="1" applyFill="1" applyBorder="1" applyAlignment="1">
      <alignment horizontal="center" vertical="center"/>
    </xf>
    <xf numFmtId="0" fontId="8" fillId="0" borderId="1" xfId="0" applyFont="1" applyBorder="1" applyAlignment="1">
      <alignment horizontal="left" vertical="center" wrapText="1"/>
    </xf>
    <xf numFmtId="0" fontId="11" fillId="5" borderId="1" xfId="0" applyFont="1" applyFill="1" applyBorder="1" applyAlignment="1">
      <alignment horizontal="left" vertical="center"/>
    </xf>
    <xf numFmtId="0" fontId="14" fillId="4" borderId="0" xfId="0" applyFont="1" applyFill="1" applyAlignment="1">
      <alignment horizontal="center" vertical="center"/>
    </xf>
    <xf numFmtId="0" fontId="8" fillId="0" borderId="25" xfId="0" applyFont="1" applyBorder="1" applyAlignment="1">
      <alignment horizontal="left" vertical="center" wrapText="1"/>
    </xf>
    <xf numFmtId="0" fontId="11" fillId="7" borderId="1" xfId="0" applyFont="1" applyFill="1" applyBorder="1" applyAlignment="1">
      <alignment horizontal="left" vertical="center"/>
    </xf>
    <xf numFmtId="0" fontId="11" fillId="8" borderId="1" xfId="0" applyFont="1" applyFill="1" applyBorder="1" applyAlignment="1">
      <alignment horizontal="left" vertical="center"/>
    </xf>
    <xf numFmtId="0" fontId="11" fillId="9" borderId="1" xfId="0" applyFont="1" applyFill="1" applyBorder="1" applyAlignment="1">
      <alignment horizontal="left" vertical="center"/>
    </xf>
    <xf numFmtId="0" fontId="15" fillId="10" borderId="1" xfId="0" applyFont="1" applyFill="1" applyBorder="1" applyAlignment="1">
      <alignment horizontal="left" vertical="center"/>
    </xf>
    <xf numFmtId="0" fontId="16" fillId="11" borderId="1" xfId="0" applyFont="1" applyFill="1" applyBorder="1" applyAlignment="1">
      <alignment horizontal="left" vertical="center"/>
    </xf>
    <xf numFmtId="0" fontId="8" fillId="9" borderId="1" xfId="0" applyFont="1" applyFill="1" applyBorder="1" applyAlignment="1">
      <alignment horizontal="center" vertical="center"/>
    </xf>
    <xf numFmtId="0" fontId="8" fillId="0" borderId="26" xfId="0" applyFont="1" applyBorder="1" applyAlignment="1">
      <alignment horizontal="left" vertical="center" wrapText="1"/>
    </xf>
    <xf numFmtId="0" fontId="8" fillId="9" borderId="11" xfId="0" applyFont="1" applyFill="1" applyBorder="1" applyAlignment="1">
      <alignment horizontal="center" vertical="center"/>
    </xf>
    <xf numFmtId="0" fontId="8" fillId="0" borderId="27" xfId="0" applyFont="1" applyBorder="1" applyAlignment="1">
      <alignment horizontal="left" vertical="center" wrapText="1"/>
    </xf>
    <xf numFmtId="0" fontId="8" fillId="5" borderId="1" xfId="0" applyFont="1" applyFill="1" applyBorder="1" applyAlignment="1" applyProtection="1">
      <alignment horizontal="center" vertical="center"/>
      <protection locked="0"/>
    </xf>
    <xf numFmtId="0" fontId="8" fillId="4" borderId="0" xfId="0" applyFont="1" applyFill="1" applyAlignment="1">
      <alignment horizontal="center" vertical="center" wrapText="1"/>
    </xf>
    <xf numFmtId="0" fontId="8" fillId="4" borderId="12" xfId="0" applyFont="1" applyFill="1" applyBorder="1" applyAlignment="1">
      <alignment horizontal="center" vertical="center"/>
    </xf>
    <xf numFmtId="0" fontId="8" fillId="0" borderId="22" xfId="0" applyFont="1" applyBorder="1" applyAlignment="1">
      <alignment horizontal="left" vertical="center" wrapText="1"/>
    </xf>
    <xf numFmtId="0" fontId="8" fillId="4" borderId="0" xfId="0" applyFont="1" applyFill="1" applyAlignment="1">
      <alignment horizontal="left" vertical="center" wrapText="1"/>
    </xf>
    <xf numFmtId="0" fontId="8" fillId="0" borderId="28" xfId="0" applyFont="1" applyBorder="1" applyAlignment="1">
      <alignment horizontal="left" vertical="center" wrapText="1"/>
    </xf>
    <xf numFmtId="0" fontId="8" fillId="0" borderId="15" xfId="0" applyFont="1" applyBorder="1" applyAlignment="1">
      <alignment horizontal="left" vertical="center" wrapText="1"/>
    </xf>
    <xf numFmtId="0" fontId="8" fillId="4" borderId="8"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164" fontId="8" fillId="4" borderId="0" xfId="0" applyNumberFormat="1" applyFont="1" applyFill="1" applyAlignment="1">
      <alignment horizontal="center" vertical="center"/>
    </xf>
    <xf numFmtId="49" fontId="8" fillId="4" borderId="0" xfId="0" applyNumberFormat="1" applyFont="1" applyFill="1" applyAlignment="1">
      <alignment horizontal="center" vertical="center"/>
    </xf>
    <xf numFmtId="164" fontId="8" fillId="9" borderId="1" xfId="0" applyNumberFormat="1" applyFont="1" applyFill="1" applyBorder="1" applyAlignment="1">
      <alignment horizontal="center" vertical="center"/>
    </xf>
    <xf numFmtId="0" fontId="17" fillId="4" borderId="0" xfId="0" applyFont="1" applyFill="1" applyAlignment="1">
      <alignment horizontal="center" vertical="center" wrapText="1"/>
    </xf>
    <xf numFmtId="9" fontId="8" fillId="5" borderId="1" xfId="3" applyFont="1" applyFill="1" applyBorder="1" applyAlignment="1" applyProtection="1">
      <alignment horizontal="center" vertical="center"/>
      <protection locked="0"/>
    </xf>
    <xf numFmtId="164" fontId="8" fillId="8" borderId="1" xfId="0" applyNumberFormat="1" applyFont="1" applyFill="1" applyBorder="1" applyAlignment="1">
      <alignment horizontal="center" vertical="center"/>
    </xf>
    <xf numFmtId="164" fontId="8" fillId="8" borderId="15" xfId="0" applyNumberFormat="1" applyFont="1" applyFill="1" applyBorder="1" applyAlignment="1">
      <alignment horizontal="center" vertical="center"/>
    </xf>
    <xf numFmtId="0" fontId="8" fillId="0" borderId="24" xfId="0" applyFont="1" applyBorder="1" applyAlignment="1">
      <alignment horizontal="left" vertical="center" wrapText="1"/>
    </xf>
    <xf numFmtId="164" fontId="8" fillId="5" borderId="1" xfId="0" applyNumberFormat="1" applyFont="1" applyFill="1" applyBorder="1" applyAlignment="1" applyProtection="1">
      <alignment horizontal="center" vertical="center"/>
      <protection locked="0"/>
    </xf>
    <xf numFmtId="164" fontId="8" fillId="5" borderId="15" xfId="0" applyNumberFormat="1" applyFont="1" applyFill="1" applyBorder="1" applyAlignment="1" applyProtection="1">
      <alignment horizontal="center" vertical="center"/>
      <protection locked="0"/>
    </xf>
    <xf numFmtId="49" fontId="11" fillId="4" borderId="0" xfId="0" applyNumberFormat="1" applyFont="1" applyFill="1" applyAlignment="1">
      <alignment horizontal="center" vertical="center"/>
    </xf>
    <xf numFmtId="165" fontId="8" fillId="8" borderId="1" xfId="0" applyNumberFormat="1" applyFont="1" applyFill="1" applyBorder="1" applyAlignment="1">
      <alignment horizontal="center" vertical="center"/>
    </xf>
    <xf numFmtId="165" fontId="8" fillId="9" borderId="1" xfId="0" applyNumberFormat="1" applyFont="1" applyFill="1" applyBorder="1" applyAlignment="1">
      <alignment horizontal="center" vertical="center"/>
    </xf>
    <xf numFmtId="0" fontId="8" fillId="4" borderId="0" xfId="0" applyFont="1" applyFill="1" applyAlignment="1">
      <alignment horizontal="left" vertical="center"/>
    </xf>
    <xf numFmtId="9" fontId="8" fillId="5" borderId="1" xfId="0" applyNumberFormat="1" applyFont="1" applyFill="1" applyBorder="1" applyAlignment="1" applyProtection="1">
      <alignment horizontal="center" vertical="center"/>
      <protection locked="0"/>
    </xf>
    <xf numFmtId="0" fontId="8" fillId="8" borderId="1" xfId="0" applyFont="1" applyFill="1" applyBorder="1" applyAlignment="1">
      <alignment horizontal="center" vertical="center"/>
    </xf>
    <xf numFmtId="0" fontId="8" fillId="5" borderId="1" xfId="0" applyFont="1" applyFill="1" applyBorder="1" applyAlignment="1" applyProtection="1">
      <alignment horizontal="center" vertical="center" wrapText="1"/>
      <protection locked="0"/>
    </xf>
    <xf numFmtId="165" fontId="8" fillId="9" borderId="1" xfId="0" applyNumberFormat="1" applyFont="1" applyFill="1" applyBorder="1" applyAlignment="1">
      <alignment horizontal="center" vertical="center" wrapText="1"/>
    </xf>
    <xf numFmtId="165" fontId="8" fillId="8" borderId="1" xfId="0" applyNumberFormat="1" applyFont="1" applyFill="1" applyBorder="1" applyAlignment="1">
      <alignment horizontal="center" vertical="center" wrapText="1"/>
    </xf>
    <xf numFmtId="0" fontId="8" fillId="4" borderId="0" xfId="0" applyFont="1" applyFill="1" applyAlignment="1">
      <alignment vertical="center" wrapText="1"/>
    </xf>
    <xf numFmtId="0" fontId="8" fillId="4" borderId="11" xfId="0" applyFont="1" applyFill="1" applyBorder="1" applyAlignment="1">
      <alignment horizontal="center" vertical="center"/>
    </xf>
    <xf numFmtId="0" fontId="8" fillId="5" borderId="11" xfId="0" applyFont="1" applyFill="1" applyBorder="1" applyAlignment="1" applyProtection="1">
      <alignment horizontal="center" vertical="center" wrapText="1"/>
      <protection locked="0"/>
    </xf>
    <xf numFmtId="0" fontId="8" fillId="0" borderId="11" xfId="0" applyFont="1" applyBorder="1" applyAlignment="1">
      <alignment horizontal="left" vertical="center" wrapText="1"/>
    </xf>
    <xf numFmtId="2" fontId="8" fillId="4" borderId="0" xfId="0" applyNumberFormat="1" applyFont="1" applyFill="1" applyAlignment="1">
      <alignment horizontal="center" vertical="center"/>
    </xf>
    <xf numFmtId="0" fontId="18" fillId="4" borderId="0" xfId="0" applyFont="1" applyFill="1" applyAlignment="1" applyProtection="1">
      <alignment horizontal="center" vertical="center"/>
      <protection hidden="1"/>
    </xf>
    <xf numFmtId="0" fontId="20" fillId="0" borderId="0" xfId="6" applyFont="1" applyAlignment="1" applyProtection="1">
      <alignment vertical="center"/>
      <protection locked="0"/>
    </xf>
    <xf numFmtId="0" fontId="2" fillId="0" borderId="0" xfId="0" applyFont="1" applyAlignment="1" applyProtection="1">
      <alignment vertical="center"/>
      <protection hidden="1"/>
    </xf>
    <xf numFmtId="0" fontId="21" fillId="0" borderId="0" xfId="6" applyFont="1" applyAlignment="1" applyProtection="1">
      <alignment vertical="center"/>
      <protection locked="0"/>
    </xf>
    <xf numFmtId="164" fontId="21" fillId="0" borderId="0" xfId="6" applyNumberFormat="1" applyFont="1" applyAlignment="1" applyProtection="1">
      <alignment vertical="center"/>
      <protection locked="0"/>
    </xf>
    <xf numFmtId="164" fontId="2" fillId="0" borderId="0" xfId="0" applyNumberFormat="1" applyFont="1" applyAlignment="1" applyProtection="1">
      <alignment vertical="center"/>
      <protection hidden="1"/>
    </xf>
    <xf numFmtId="0" fontId="19" fillId="0" borderId="0" xfId="15"/>
    <xf numFmtId="0" fontId="5" fillId="0" borderId="0" xfId="0" applyFont="1" applyProtection="1">
      <protection hidden="1"/>
    </xf>
    <xf numFmtId="0" fontId="2" fillId="0" borderId="0" xfId="14"/>
    <xf numFmtId="0" fontId="1" fillId="0" borderId="0" xfId="12" applyFont="1" applyAlignment="1">
      <alignment vertical="center"/>
    </xf>
    <xf numFmtId="0" fontId="0" fillId="0" borderId="0" xfId="0" applyAlignment="1" applyProtection="1">
      <alignment vertical="center"/>
      <protection hidden="1"/>
    </xf>
    <xf numFmtId="0" fontId="0" fillId="0" borderId="0" xfId="0" applyAlignment="1">
      <alignment vertical="center"/>
    </xf>
    <xf numFmtId="2" fontId="0" fillId="0" borderId="0" xfId="0" applyNumberFormat="1" applyAlignment="1" applyProtection="1">
      <alignment vertical="center"/>
      <protection hidden="1"/>
    </xf>
    <xf numFmtId="11" fontId="0" fillId="0" borderId="0" xfId="0" applyNumberFormat="1" applyAlignment="1" applyProtection="1">
      <alignment vertical="center"/>
      <protection hidden="1"/>
    </xf>
    <xf numFmtId="165"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8" borderId="1" xfId="0" applyFill="1" applyBorder="1" applyAlignment="1" applyProtection="1">
      <alignment horizontal="left" vertical="center"/>
      <protection locked="0"/>
    </xf>
    <xf numFmtId="0" fontId="21" fillId="0" borderId="0" xfId="0" applyFont="1" applyAlignment="1" applyProtection="1">
      <alignment horizontal="center" vertical="center"/>
      <protection locked="0"/>
    </xf>
    <xf numFmtId="165" fontId="0" fillId="0" borderId="0" xfId="0" applyNumberFormat="1" applyAlignment="1" applyProtection="1">
      <alignment horizontal="center" vertical="center"/>
      <protection hidden="1"/>
    </xf>
    <xf numFmtId="0" fontId="20" fillId="0" borderId="0" xfId="0" applyFont="1" applyAlignment="1" applyProtection="1">
      <alignment vertical="center"/>
      <protection locked="0"/>
    </xf>
    <xf numFmtId="0" fontId="21" fillId="0" borderId="0" xfId="0" applyFont="1" applyAlignment="1" applyProtection="1">
      <alignment vertical="center"/>
      <protection locked="0"/>
    </xf>
    <xf numFmtId="164" fontId="21" fillId="0" borderId="0" xfId="0" applyNumberFormat="1" applyFont="1" applyAlignment="1" applyProtection="1">
      <alignment vertical="center"/>
      <protection locked="0"/>
    </xf>
    <xf numFmtId="0" fontId="0" fillId="0" borderId="0" xfId="0"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11" fontId="0" fillId="0" borderId="0" xfId="0" applyNumberFormat="1" applyAlignment="1" applyProtection="1">
      <alignment horizontal="left" vertical="top"/>
      <protection hidden="1"/>
    </xf>
    <xf numFmtId="0" fontId="0" fillId="0" borderId="1" xfId="0" applyBorder="1" applyAlignment="1" applyProtection="1">
      <alignment vertical="top" wrapText="1"/>
      <protection locked="0"/>
    </xf>
    <xf numFmtId="0" fontId="0" fillId="0" borderId="0" xfId="0" applyAlignment="1" applyProtection="1">
      <alignment wrapText="1"/>
      <protection locked="0"/>
    </xf>
    <xf numFmtId="0" fontId="0" fillId="0" borderId="0" xfId="0" applyProtection="1">
      <protection locked="0"/>
    </xf>
    <xf numFmtId="0" fontId="1" fillId="0" borderId="1" xfId="0" applyFont="1" applyBorder="1" applyAlignment="1" applyProtection="1">
      <alignment horizontal="left" vertical="top" wrapText="1"/>
      <protection locked="0"/>
    </xf>
    <xf numFmtId="0" fontId="1" fillId="0" borderId="0" xfId="0" applyFont="1" applyAlignment="1" applyProtection="1">
      <alignment wrapText="1"/>
      <protection locked="0"/>
    </xf>
    <xf numFmtId="0" fontId="0" fillId="0" borderId="1" xfId="0" applyBorder="1" applyAlignment="1" applyProtection="1">
      <alignment horizontal="left" vertical="top" wrapText="1"/>
      <protection locked="0"/>
    </xf>
    <xf numFmtId="0" fontId="3" fillId="0" borderId="0" xfId="2" quotePrefix="1" applyFill="1" applyBorder="1" applyAlignment="1" applyProtection="1">
      <alignment wrapText="1"/>
      <protection locked="0"/>
    </xf>
    <xf numFmtId="1" fontId="8" fillId="9" borderId="12" xfId="0" applyNumberFormat="1" applyFont="1" applyFill="1" applyBorder="1" applyAlignment="1">
      <alignment horizontal="center" vertical="center"/>
    </xf>
    <xf numFmtId="1" fontId="8" fillId="9" borderId="29" xfId="0" applyNumberFormat="1" applyFont="1" applyFill="1" applyBorder="1" applyAlignment="1">
      <alignment horizontal="center" vertical="center"/>
    </xf>
    <xf numFmtId="165" fontId="8" fillId="9" borderId="22" xfId="0" applyNumberFormat="1" applyFont="1" applyFill="1" applyBorder="1" applyAlignment="1">
      <alignment horizontal="center" vertical="center"/>
    </xf>
    <xf numFmtId="0" fontId="8" fillId="0" borderId="35" xfId="0" applyFont="1" applyBorder="1" applyAlignment="1">
      <alignment horizontal="left" vertical="center" wrapText="1"/>
    </xf>
    <xf numFmtId="0" fontId="8" fillId="0" borderId="30" xfId="0" applyFont="1" applyBorder="1" applyAlignment="1">
      <alignment horizontal="left" vertical="center" wrapText="1"/>
    </xf>
    <xf numFmtId="164" fontId="8" fillId="8" borderId="1" xfId="0" applyNumberFormat="1" applyFont="1" applyFill="1" applyBorder="1" applyAlignment="1">
      <alignment horizontal="center" vertical="center" wrapText="1"/>
    </xf>
    <xf numFmtId="0" fontId="8" fillId="4" borderId="1" xfId="0" applyFont="1" applyFill="1" applyBorder="1" applyAlignment="1">
      <alignment horizontal="center" vertical="center"/>
    </xf>
    <xf numFmtId="1" fontId="8" fillId="9" borderId="1" xfId="0" applyNumberFormat="1" applyFont="1" applyFill="1" applyBorder="1" applyAlignment="1">
      <alignment horizontal="center" vertical="center" wrapText="1"/>
    </xf>
    <xf numFmtId="2" fontId="8" fillId="9" borderId="1" xfId="0" applyNumberFormat="1" applyFont="1" applyFill="1" applyBorder="1" applyAlignment="1">
      <alignment horizontal="center" vertical="center" wrapText="1"/>
    </xf>
    <xf numFmtId="0" fontId="8" fillId="4" borderId="15" xfId="0" applyFont="1" applyFill="1" applyBorder="1" applyAlignment="1">
      <alignment horizontal="center" vertical="center"/>
    </xf>
    <xf numFmtId="0" fontId="8" fillId="0" borderId="1" xfId="0" applyFont="1" applyBorder="1" applyAlignment="1">
      <alignment horizontal="center" vertical="center"/>
    </xf>
    <xf numFmtId="0" fontId="8" fillId="4" borderId="34" xfId="0" applyFont="1" applyFill="1" applyBorder="1" applyAlignment="1">
      <alignment horizontal="center" vertical="center"/>
    </xf>
    <xf numFmtId="166" fontId="8" fillId="8" borderId="1" xfId="0" applyNumberFormat="1" applyFont="1" applyFill="1" applyBorder="1" applyAlignment="1">
      <alignment horizontal="center" vertical="center" wrapText="1"/>
    </xf>
    <xf numFmtId="0" fontId="8" fillId="4" borderId="22" xfId="0" applyFont="1" applyFill="1" applyBorder="1" applyAlignment="1">
      <alignment horizontal="center" vertical="center"/>
    </xf>
    <xf numFmtId="0" fontId="8" fillId="0" borderId="1" xfId="0" applyFont="1" applyBorder="1" applyAlignment="1">
      <alignment horizontal="center" vertical="center" wrapText="1"/>
    </xf>
    <xf numFmtId="0" fontId="8" fillId="4" borderId="8" xfId="0" applyFont="1" applyFill="1" applyBorder="1" applyAlignment="1" applyProtection="1">
      <alignment horizontal="center" vertical="center"/>
      <protection locked="0"/>
    </xf>
    <xf numFmtId="0" fontId="4" fillId="2" borderId="11" xfId="0" applyFont="1" applyFill="1" applyBorder="1" applyAlignment="1">
      <alignment horizontal="left" vertical="center" wrapText="1"/>
    </xf>
    <xf numFmtId="0" fontId="4" fillId="2" borderId="15" xfId="0" applyFont="1" applyFill="1" applyBorder="1" applyAlignment="1">
      <alignment horizontal="left" vertical="center" wrapText="1"/>
    </xf>
    <xf numFmtId="0" fontId="4" fillId="2" borderId="11" xfId="0" applyFont="1" applyFill="1" applyBorder="1" applyAlignment="1">
      <alignment vertical="center" wrapText="1"/>
    </xf>
    <xf numFmtId="0" fontId="1" fillId="0" borderId="0" xfId="0" applyFont="1" applyAlignment="1">
      <alignment wrapText="1"/>
    </xf>
    <xf numFmtId="0" fontId="1" fillId="0" borderId="0" xfId="0" applyFont="1"/>
    <xf numFmtId="0" fontId="0" fillId="0" borderId="15" xfId="0" applyBorder="1" applyAlignment="1">
      <alignment horizontal="left" vertical="top" wrapText="1"/>
    </xf>
    <xf numFmtId="0" fontId="0" fillId="0" borderId="1" xfId="0" applyBorder="1" applyAlignment="1">
      <alignment horizontal="center" vertical="center" wrapText="1"/>
    </xf>
    <xf numFmtId="0" fontId="1" fillId="0" borderId="0" xfId="0" applyFont="1" applyAlignment="1">
      <alignment horizontal="left" vertical="top"/>
    </xf>
    <xf numFmtId="0" fontId="4" fillId="2" borderId="1" xfId="0" applyFont="1" applyFill="1" applyBorder="1" applyAlignment="1" applyProtection="1">
      <alignment horizontal="left" vertical="center" wrapText="1"/>
      <protection locked="0"/>
    </xf>
    <xf numFmtId="0" fontId="4" fillId="2" borderId="1" xfId="0" applyFont="1" applyFill="1" applyBorder="1" applyAlignment="1" applyProtection="1">
      <alignment vertical="center" wrapText="1"/>
      <protection locked="0"/>
    </xf>
    <xf numFmtId="0" fontId="5" fillId="0" borderId="0" xfId="0" applyFont="1" applyAlignment="1" applyProtection="1">
      <alignment wrapText="1"/>
      <protection locked="0"/>
    </xf>
    <xf numFmtId="0" fontId="2" fillId="0" borderId="0" xfId="15" applyFont="1"/>
    <xf numFmtId="1" fontId="8" fillId="9" borderId="1" xfId="0" applyNumberFormat="1" applyFont="1" applyFill="1" applyBorder="1" applyAlignment="1">
      <alignment horizontal="center" vertical="center"/>
    </xf>
    <xf numFmtId="0" fontId="8" fillId="0" borderId="33" xfId="0" applyFont="1" applyBorder="1" applyAlignment="1">
      <alignment horizontal="left" vertical="center" wrapText="1"/>
    </xf>
    <xf numFmtId="0" fontId="8" fillId="5" borderId="34" xfId="0" applyFont="1" applyFill="1" applyBorder="1" applyAlignment="1" applyProtection="1">
      <alignment horizontal="center" vertical="center"/>
      <protection locked="0"/>
    </xf>
    <xf numFmtId="0" fontId="8" fillId="0" borderId="34" xfId="0" applyFont="1" applyBorder="1" applyAlignment="1">
      <alignment horizontal="left" vertical="center" wrapText="1"/>
    </xf>
    <xf numFmtId="1" fontId="8" fillId="4" borderId="1" xfId="0" applyNumberFormat="1" applyFont="1" applyFill="1" applyBorder="1" applyAlignment="1">
      <alignment horizontal="center" vertical="center"/>
    </xf>
    <xf numFmtId="1" fontId="8" fillId="4" borderId="11" xfId="0" applyNumberFormat="1" applyFont="1" applyFill="1" applyBorder="1" applyAlignment="1">
      <alignment horizontal="center" vertical="center"/>
    </xf>
    <xf numFmtId="11" fontId="0" fillId="0" borderId="0" xfId="0" applyNumberFormat="1" applyAlignment="1" applyProtection="1">
      <alignment horizontal="left" vertical="center"/>
      <protection hidden="1"/>
    </xf>
    <xf numFmtId="2" fontId="0" fillId="0" borderId="0" xfId="0" applyNumberFormat="1" applyAlignment="1" applyProtection="1">
      <alignment horizontal="left" vertical="center"/>
      <protection hidden="1"/>
    </xf>
    <xf numFmtId="0" fontId="0" fillId="0" borderId="0" xfId="0" applyAlignment="1">
      <alignment horizontal="left"/>
    </xf>
    <xf numFmtId="1" fontId="0" fillId="0" borderId="0" xfId="0" applyNumberFormat="1" applyAlignment="1" applyProtection="1">
      <alignment horizontal="left" vertical="center"/>
      <protection hidden="1"/>
    </xf>
    <xf numFmtId="1" fontId="0" fillId="0" borderId="0" xfId="0" applyNumberFormat="1" applyAlignment="1">
      <alignment horizontal="left"/>
    </xf>
    <xf numFmtId="0" fontId="8" fillId="8" borderId="11" xfId="0" applyFont="1" applyFill="1" applyBorder="1" applyAlignment="1">
      <alignment horizontal="center" vertical="center"/>
    </xf>
    <xf numFmtId="0" fontId="0" fillId="0" borderId="0" xfId="0" applyAlignment="1">
      <alignment horizontal="right"/>
    </xf>
    <xf numFmtId="0" fontId="8" fillId="4" borderId="1" xfId="0" applyFont="1" applyFill="1" applyBorder="1" applyAlignment="1" applyProtection="1">
      <alignment horizontal="center" vertical="center"/>
      <protection locked="0"/>
    </xf>
    <xf numFmtId="0" fontId="8" fillId="4" borderId="11" xfId="0" applyFont="1" applyFill="1" applyBorder="1" applyAlignment="1" applyProtection="1">
      <alignment horizontal="center" vertical="center"/>
      <protection locked="0"/>
    </xf>
    <xf numFmtId="1" fontId="8" fillId="4" borderId="15" xfId="0" applyNumberFormat="1" applyFont="1" applyFill="1" applyBorder="1" applyAlignment="1">
      <alignment horizontal="center" vertical="center"/>
    </xf>
    <xf numFmtId="0" fontId="8" fillId="8" borderId="15" xfId="0" applyFont="1" applyFill="1" applyBorder="1" applyAlignment="1">
      <alignment horizontal="center" vertical="center"/>
    </xf>
    <xf numFmtId="1" fontId="8" fillId="4" borderId="22" xfId="0" applyNumberFormat="1" applyFont="1" applyFill="1" applyBorder="1" applyAlignment="1">
      <alignment horizontal="center" vertical="center"/>
    </xf>
    <xf numFmtId="2" fontId="8" fillId="4" borderId="1" xfId="0" applyNumberFormat="1" applyFont="1" applyFill="1" applyBorder="1" applyAlignment="1">
      <alignment horizontal="center" vertical="center" wrapText="1"/>
    </xf>
    <xf numFmtId="0" fontId="8" fillId="4" borderId="1" xfId="0" applyFont="1" applyFill="1" applyBorder="1" applyAlignment="1" applyProtection="1">
      <alignment horizontal="center" vertical="center" wrapText="1"/>
      <protection locked="0"/>
    </xf>
    <xf numFmtId="166" fontId="8" fillId="4" borderId="1" xfId="0" applyNumberFormat="1" applyFont="1" applyFill="1" applyBorder="1" applyAlignment="1">
      <alignment horizontal="center" vertical="center" wrapText="1"/>
    </xf>
    <xf numFmtId="1" fontId="8" fillId="4" borderId="1" xfId="0" applyNumberFormat="1" applyFont="1" applyFill="1" applyBorder="1" applyAlignment="1">
      <alignment horizontal="center" vertical="center" wrapText="1"/>
    </xf>
    <xf numFmtId="2" fontId="8" fillId="5" borderId="1" xfId="0" applyNumberFormat="1" applyFont="1" applyFill="1" applyBorder="1" applyAlignment="1" applyProtection="1">
      <alignment horizontal="center" vertical="center" wrapText="1"/>
      <protection locked="0"/>
    </xf>
    <xf numFmtId="1" fontId="8" fillId="8" borderId="1" xfId="0" applyNumberFormat="1" applyFont="1" applyFill="1" applyBorder="1" applyAlignment="1">
      <alignment horizontal="center" vertical="center"/>
    </xf>
    <xf numFmtId="164" fontId="0" fillId="0" borderId="0" xfId="0" applyNumberFormat="1"/>
    <xf numFmtId="0" fontId="25" fillId="0" borderId="0" xfId="0" applyFont="1" applyProtection="1">
      <protection locked="0"/>
    </xf>
    <xf numFmtId="0" fontId="26" fillId="0" borderId="0" xfId="0" applyFont="1" applyAlignment="1" applyProtection="1">
      <alignment horizontal="center"/>
      <protection locked="0"/>
    </xf>
    <xf numFmtId="0" fontId="27" fillId="0" borderId="0" xfId="0" applyFont="1" applyProtection="1">
      <protection locked="0"/>
    </xf>
    <xf numFmtId="0" fontId="0" fillId="12" borderId="0" xfId="0" applyFill="1" applyAlignment="1" applyProtection="1">
      <alignment horizontal="center" vertical="center"/>
      <protection locked="0"/>
    </xf>
    <xf numFmtId="0" fontId="0" fillId="13" borderId="0" xfId="0" applyFill="1" applyAlignment="1" applyProtection="1">
      <alignment horizontal="center" vertical="center"/>
      <protection locked="0"/>
    </xf>
    <xf numFmtId="0" fontId="0" fillId="14" borderId="0" xfId="0" applyFill="1" applyAlignment="1" applyProtection="1">
      <alignment horizontal="center" vertical="center"/>
      <protection locked="0"/>
    </xf>
    <xf numFmtId="0" fontId="26" fillId="0" borderId="0" xfId="0" applyFont="1" applyProtection="1">
      <protection locked="0"/>
    </xf>
    <xf numFmtId="0" fontId="0" fillId="12" borderId="0" xfId="0" applyFill="1" applyProtection="1">
      <protection locked="0"/>
    </xf>
    <xf numFmtId="0" fontId="0" fillId="14" borderId="0" xfId="0" applyFill="1" applyProtection="1">
      <protection locked="0"/>
    </xf>
    <xf numFmtId="165" fontId="0" fillId="14" borderId="0" xfId="0" applyNumberFormat="1" applyFill="1" applyProtection="1">
      <protection locked="0"/>
    </xf>
    <xf numFmtId="164" fontId="0" fillId="14" borderId="0" xfId="0" applyNumberFormat="1" applyFill="1" applyProtection="1">
      <protection locked="0"/>
    </xf>
    <xf numFmtId="0" fontId="0" fillId="13" borderId="0" xfId="0" applyFill="1"/>
    <xf numFmtId="2" fontId="0" fillId="13" borderId="0" xfId="0" applyNumberFormat="1" applyFill="1"/>
    <xf numFmtId="166" fontId="0" fillId="0" borderId="0" xfId="0" applyNumberFormat="1" applyProtection="1">
      <protection locked="0"/>
    </xf>
    <xf numFmtId="168" fontId="0" fillId="14" borderId="0" xfId="0" applyNumberFormat="1" applyFill="1" applyProtection="1">
      <protection locked="0"/>
    </xf>
    <xf numFmtId="1" fontId="0" fillId="13" borderId="0" xfId="0" applyNumberFormat="1" applyFill="1" applyProtection="1">
      <protection locked="0"/>
    </xf>
    <xf numFmtId="1" fontId="0" fillId="13" borderId="0" xfId="0" applyNumberFormat="1" applyFill="1" applyAlignment="1" applyProtection="1">
      <alignment horizontal="right"/>
      <protection locked="0"/>
    </xf>
    <xf numFmtId="1" fontId="0" fillId="13" borderId="0" xfId="0" applyNumberFormat="1" applyFill="1"/>
    <xf numFmtId="0" fontId="26" fillId="0" borderId="0" xfId="0" applyFont="1" applyAlignment="1" applyProtection="1">
      <alignment wrapText="1"/>
      <protection locked="0"/>
    </xf>
    <xf numFmtId="0" fontId="0" fillId="13" borderId="38" xfId="0" applyFill="1" applyBorder="1"/>
    <xf numFmtId="2" fontId="0" fillId="13" borderId="39" xfId="0" applyNumberFormat="1" applyFill="1" applyBorder="1"/>
    <xf numFmtId="168" fontId="0" fillId="0" borderId="0" xfId="0" applyNumberFormat="1" applyProtection="1">
      <protection locked="0"/>
    </xf>
    <xf numFmtId="0" fontId="24" fillId="0" borderId="0" xfId="0" applyFont="1" applyProtection="1">
      <protection locked="0"/>
    </xf>
    <xf numFmtId="0" fontId="0" fillId="0" borderId="0" xfId="0" applyAlignment="1" applyProtection="1">
      <alignment horizontal="left" vertical="top"/>
      <protection locked="0"/>
    </xf>
    <xf numFmtId="0" fontId="3" fillId="0" borderId="0" xfId="2" applyAlignment="1" applyProtection="1">
      <alignment horizontal="left" vertical="top"/>
      <protection locked="0"/>
    </xf>
    <xf numFmtId="1" fontId="0" fillId="0" borderId="0" xfId="0" applyNumberFormat="1"/>
    <xf numFmtId="166" fontId="0" fillId="0" borderId="0" xfId="0" applyNumberFormat="1"/>
    <xf numFmtId="168" fontId="0" fillId="0" borderId="0" xfId="0" applyNumberFormat="1"/>
    <xf numFmtId="11" fontId="0" fillId="0" borderId="0" xfId="0" applyNumberFormat="1"/>
    <xf numFmtId="169" fontId="0" fillId="0" borderId="0" xfId="0" applyNumberFormat="1"/>
    <xf numFmtId="170" fontId="0" fillId="0" borderId="0" xfId="0" applyNumberFormat="1"/>
    <xf numFmtId="2" fontId="0" fillId="0" borderId="0" xfId="0" applyNumberFormat="1"/>
    <xf numFmtId="2" fontId="8" fillId="8" borderId="1" xfId="0" applyNumberFormat="1" applyFont="1" applyFill="1" applyBorder="1" applyAlignment="1">
      <alignment horizontal="center" vertical="center" wrapText="1"/>
    </xf>
    <xf numFmtId="1" fontId="8" fillId="8" borderId="1" xfId="0" applyNumberFormat="1" applyFont="1" applyFill="1" applyBorder="1" applyAlignment="1">
      <alignment horizontal="center" vertical="center" wrapText="1"/>
    </xf>
    <xf numFmtId="167" fontId="8" fillId="8" borderId="1" xfId="0" applyNumberFormat="1" applyFont="1" applyFill="1" applyBorder="1" applyAlignment="1">
      <alignment horizontal="center" vertical="center"/>
    </xf>
    <xf numFmtId="2" fontId="8" fillId="8" borderId="1" xfId="0" applyNumberFormat="1" applyFont="1" applyFill="1" applyBorder="1" applyAlignment="1">
      <alignment horizontal="center" vertical="center"/>
    </xf>
    <xf numFmtId="1" fontId="8" fillId="0" borderId="1" xfId="0" applyNumberFormat="1" applyFont="1" applyBorder="1" applyAlignment="1">
      <alignment horizontal="center" vertical="center" wrapText="1"/>
    </xf>
    <xf numFmtId="1" fontId="18" fillId="0" borderId="1" xfId="0" applyNumberFormat="1" applyFont="1" applyBorder="1" applyAlignment="1">
      <alignment horizontal="center" vertical="center" wrapText="1"/>
    </xf>
    <xf numFmtId="2" fontId="8" fillId="8" borderId="15" xfId="0" applyNumberFormat="1" applyFont="1" applyFill="1" applyBorder="1" applyAlignment="1">
      <alignment horizontal="center" vertical="center"/>
    </xf>
    <xf numFmtId="2" fontId="8" fillId="9" borderId="1" xfId="0" applyNumberFormat="1" applyFont="1" applyFill="1" applyBorder="1" applyAlignment="1">
      <alignment horizontal="center" vertical="center"/>
    </xf>
    <xf numFmtId="2" fontId="0" fillId="12" borderId="0" xfId="0" applyNumberFormat="1" applyFill="1" applyProtection="1">
      <protection locked="0"/>
    </xf>
    <xf numFmtId="0" fontId="0" fillId="0" borderId="1" xfId="0" applyBorder="1" applyAlignment="1">
      <alignment horizontal="center" vertical="top" wrapText="1"/>
    </xf>
    <xf numFmtId="2" fontId="0" fillId="0" borderId="1" xfId="0" applyNumberFormat="1" applyBorder="1" applyAlignment="1">
      <alignment horizontal="center" vertical="top" wrapText="1"/>
    </xf>
    <xf numFmtId="2" fontId="8" fillId="5" borderId="1" xfId="0" applyNumberFormat="1" applyFont="1" applyFill="1" applyBorder="1" applyAlignment="1" applyProtection="1">
      <alignment horizontal="center" vertical="center"/>
      <protection locked="0"/>
    </xf>
    <xf numFmtId="165" fontId="8" fillId="5" borderId="1" xfId="0" applyNumberFormat="1" applyFont="1" applyFill="1" applyBorder="1" applyAlignment="1" applyProtection="1">
      <alignment horizontal="center" vertical="center"/>
      <protection locked="0"/>
    </xf>
    <xf numFmtId="0" fontId="10" fillId="4" borderId="4" xfId="0" applyFont="1" applyFill="1" applyBorder="1" applyAlignment="1">
      <alignment vertical="center" wrapText="1"/>
    </xf>
    <xf numFmtId="0" fontId="10" fillId="4" borderId="5" xfId="0" applyFont="1" applyFill="1" applyBorder="1" applyAlignment="1">
      <alignment vertical="center" wrapText="1"/>
    </xf>
    <xf numFmtId="0" fontId="10" fillId="4" borderId="6" xfId="0" applyFont="1" applyFill="1" applyBorder="1" applyAlignment="1">
      <alignment vertical="center" wrapText="1"/>
    </xf>
    <xf numFmtId="0" fontId="7" fillId="0" borderId="16" xfId="0" applyFont="1" applyBorder="1" applyAlignment="1">
      <alignment horizontal="center" vertical="center"/>
    </xf>
    <xf numFmtId="0" fontId="10" fillId="0" borderId="18" xfId="0" applyFont="1" applyBorder="1" applyAlignment="1">
      <alignment vertical="center" wrapText="1"/>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8" xfId="0" applyFont="1" applyBorder="1" applyAlignment="1">
      <alignment horizontal="left" vertical="center" wrapText="1"/>
    </xf>
    <xf numFmtId="0" fontId="10" fillId="0" borderId="19" xfId="0" applyFont="1" applyBorder="1" applyAlignment="1">
      <alignment horizontal="left" vertical="center" wrapText="1"/>
    </xf>
    <xf numFmtId="0" fontId="10" fillId="0" borderId="20" xfId="0" applyFont="1" applyBorder="1" applyAlignment="1">
      <alignment horizontal="left" vertical="center" wrapText="1"/>
    </xf>
    <xf numFmtId="0" fontId="10" fillId="0" borderId="18" xfId="4" applyFont="1" applyBorder="1" applyAlignment="1">
      <alignment vertical="center" wrapText="1"/>
    </xf>
    <xf numFmtId="0" fontId="10" fillId="0" borderId="19" xfId="4" applyFont="1" applyBorder="1" applyAlignment="1">
      <alignment vertical="center" wrapText="1"/>
    </xf>
    <xf numFmtId="0" fontId="10" fillId="0" borderId="20" xfId="4" applyFont="1" applyBorder="1" applyAlignment="1">
      <alignment vertical="center" wrapText="1"/>
    </xf>
    <xf numFmtId="0" fontId="10" fillId="4" borderId="4" xfId="4" applyFont="1" applyFill="1" applyBorder="1" applyAlignment="1">
      <alignment vertical="center" wrapText="1"/>
    </xf>
    <xf numFmtId="0" fontId="10" fillId="4" borderId="5" xfId="4" applyFont="1" applyFill="1" applyBorder="1" applyAlignment="1">
      <alignment vertical="center" wrapText="1"/>
    </xf>
    <xf numFmtId="0" fontId="10" fillId="4" borderId="6" xfId="4" applyFont="1" applyFill="1" applyBorder="1" applyAlignment="1">
      <alignment vertical="center" wrapText="1"/>
    </xf>
    <xf numFmtId="0" fontId="10" fillId="4" borderId="36" xfId="4" applyFont="1" applyFill="1" applyBorder="1" applyAlignment="1">
      <alignment vertical="center" wrapText="1"/>
    </xf>
    <xf numFmtId="0" fontId="10" fillId="4" borderId="0" xfId="4" applyFont="1" applyFill="1" applyAlignment="1">
      <alignment vertical="center" wrapText="1"/>
    </xf>
    <xf numFmtId="0" fontId="10" fillId="4" borderId="37" xfId="4" applyFont="1" applyFill="1" applyBorder="1" applyAlignment="1">
      <alignment vertical="center" wrapText="1"/>
    </xf>
    <xf numFmtId="0" fontId="10" fillId="4" borderId="18" xfId="4" applyFont="1" applyFill="1" applyBorder="1" applyAlignment="1">
      <alignment vertical="center" wrapText="1"/>
    </xf>
    <xf numFmtId="0" fontId="10" fillId="4" borderId="19" xfId="4" applyFont="1" applyFill="1" applyBorder="1" applyAlignment="1">
      <alignment vertical="center" wrapText="1"/>
    </xf>
    <xf numFmtId="0" fontId="10" fillId="4" borderId="20" xfId="4" applyFont="1" applyFill="1" applyBorder="1" applyAlignment="1">
      <alignment vertical="center" wrapText="1"/>
    </xf>
    <xf numFmtId="0" fontId="10" fillId="4" borderId="18" xfId="0" applyFont="1" applyFill="1" applyBorder="1" applyAlignment="1">
      <alignment vertical="center" wrapText="1"/>
    </xf>
    <xf numFmtId="0" fontId="10" fillId="4" borderId="19" xfId="0" applyFont="1" applyFill="1" applyBorder="1" applyAlignment="1">
      <alignment vertical="center" wrapText="1"/>
    </xf>
    <xf numFmtId="0" fontId="10" fillId="4" borderId="20" xfId="0" applyFont="1" applyFill="1" applyBorder="1" applyAlignment="1">
      <alignment vertical="center" wrapText="1"/>
    </xf>
    <xf numFmtId="0" fontId="8" fillId="4" borderId="31" xfId="0" applyFont="1" applyFill="1" applyBorder="1" applyAlignment="1">
      <alignment horizontal="left" vertical="center" wrapText="1"/>
    </xf>
    <xf numFmtId="0" fontId="8" fillId="4" borderId="16" xfId="0" applyFont="1" applyFill="1" applyBorder="1" applyAlignment="1">
      <alignment horizontal="left" vertical="center" wrapText="1"/>
    </xf>
    <xf numFmtId="0" fontId="8" fillId="4" borderId="32" xfId="0" applyFont="1" applyFill="1" applyBorder="1" applyAlignment="1">
      <alignment horizontal="left" vertical="center" wrapText="1"/>
    </xf>
    <xf numFmtId="0" fontId="4" fillId="3" borderId="1" xfId="0" applyFont="1" applyFill="1" applyBorder="1" applyAlignment="1">
      <alignment horizontal="center" vertical="top" wrapText="1"/>
    </xf>
    <xf numFmtId="0" fontId="4" fillId="3" borderId="12" xfId="0" applyFont="1" applyFill="1" applyBorder="1" applyAlignment="1">
      <alignment horizontal="center" vertical="top" wrapText="1"/>
    </xf>
    <xf numFmtId="0" fontId="4" fillId="3" borderId="13" xfId="0" applyFont="1" applyFill="1" applyBorder="1" applyAlignment="1">
      <alignment horizontal="center" vertical="top" wrapText="1"/>
    </xf>
    <xf numFmtId="0" fontId="4" fillId="3" borderId="14" xfId="0" applyFont="1" applyFill="1" applyBorder="1" applyAlignment="1">
      <alignment horizontal="center" vertical="top"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pplyProtection="1">
      <alignment horizontal="left" vertical="top" wrapText="1"/>
      <protection locked="0"/>
    </xf>
  </cellXfs>
  <cellStyles count="25">
    <cellStyle name="Hyperlink" xfId="2" builtinId="8"/>
    <cellStyle name="Normal" xfId="0" builtinId="0"/>
    <cellStyle name="Normal 2" xfId="1" xr:uid="{00000000-0005-0000-0000-000002000000}"/>
    <cellStyle name="Normal 2 2" xfId="5" xr:uid="{00000000-0005-0000-0000-000003000000}"/>
    <cellStyle name="Normal 3" xfId="6" xr:uid="{00000000-0005-0000-0000-000004000000}"/>
    <cellStyle name="Normal 3 2" xfId="7" xr:uid="{00000000-0005-0000-0000-000005000000}"/>
    <cellStyle name="Normal 4" xfId="8" xr:uid="{00000000-0005-0000-0000-000006000000}"/>
    <cellStyle name="Normal 4 2" xfId="9" xr:uid="{00000000-0005-0000-0000-000007000000}"/>
    <cellStyle name="Normal 5" xfId="10" xr:uid="{00000000-0005-0000-0000-000008000000}"/>
    <cellStyle name="Normal 5 2" xfId="11" xr:uid="{00000000-0005-0000-0000-000009000000}"/>
    <cellStyle name="Normal 6" xfId="12" xr:uid="{00000000-0005-0000-0000-00000A000000}"/>
    <cellStyle name="Normal 6 2" xfId="13" xr:uid="{00000000-0005-0000-0000-00000B000000}"/>
    <cellStyle name="Normal 7" xfId="14" xr:uid="{00000000-0005-0000-0000-00000C000000}"/>
    <cellStyle name="Normal 8" xfId="4" xr:uid="{00000000-0005-0000-0000-00000D000000}"/>
    <cellStyle name="Normal 9" xfId="15" xr:uid="{00000000-0005-0000-0000-00000E000000}"/>
    <cellStyle name="Percent" xfId="3" builtinId="5"/>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34">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dxf>
    <dxf>
      <font>
        <color rgb="FF9C0006"/>
      </font>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FFF00"/>
        </patternFill>
      </fill>
    </dxf>
    <dxf>
      <numFmt numFmtId="0" formatCode="General"/>
      <fill>
        <patternFill>
          <bgColor theme="0" tint="-0.499984740745262"/>
        </patternFill>
      </fill>
    </dxf>
    <dxf>
      <font>
        <color rgb="FF9C0006"/>
      </font>
      <fill>
        <patternFill>
          <bgColor rgb="FFFFC7CE"/>
        </patternFill>
      </fill>
    </dxf>
    <dxf>
      <font>
        <color theme="0" tint="-0.499984740745262"/>
      </font>
      <fill>
        <patternFill>
          <bgColor theme="0" tint="-0.499984740745262"/>
        </patternFill>
      </fill>
    </dxf>
  </dxfs>
  <tableStyles count="0" defaultTableStyle="TableStyleMedium2" defaultPivotStyle="PivotStyleLight16"/>
  <colors>
    <mruColors>
      <color rgb="FFFF3B3B"/>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numCache>
            </c:numRef>
          </c:yVal>
          <c:smooth val="1"/>
          <c:extLst>
            <c:ext xmlns:c16="http://schemas.microsoft.com/office/drawing/2014/chart" uri="{C3380CC4-5D6E-409C-BE32-E72D297353CC}">
              <c16:uniqueId val="{00000000-57B9-429C-A349-94EABAD60CA4}"/>
            </c:ext>
          </c:extLst>
        </c:ser>
        <c:dLbls>
          <c:showLegendKey val="0"/>
          <c:showVal val="0"/>
          <c:showCatName val="0"/>
          <c:showSerName val="0"/>
          <c:showPercent val="0"/>
          <c:showBubbleSize val="0"/>
        </c:dLbls>
        <c:axId val="320143360"/>
        <c:axId val="320145664"/>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numCache>
            </c:numRef>
          </c:yVal>
          <c:smooth val="1"/>
          <c:extLst>
            <c:ext xmlns:c16="http://schemas.microsoft.com/office/drawing/2014/chart" uri="{C3380CC4-5D6E-409C-BE32-E72D297353CC}">
              <c16:uniqueId val="{00000001-57B9-429C-A349-94EABAD60CA4}"/>
            </c:ext>
          </c:extLst>
        </c:ser>
        <c:dLbls>
          <c:showLegendKey val="0"/>
          <c:showVal val="0"/>
          <c:showCatName val="0"/>
          <c:showSerName val="0"/>
          <c:showPercent val="0"/>
          <c:showBubbleSize val="0"/>
        </c:dLbls>
        <c:axId val="322230912"/>
        <c:axId val="322228608"/>
      </c:scatterChart>
      <c:valAx>
        <c:axId val="32014336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320145664"/>
        <c:crosses val="autoZero"/>
        <c:crossBetween val="midCat"/>
      </c:valAx>
      <c:valAx>
        <c:axId val="320145664"/>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20143360"/>
        <c:crossesAt val="100"/>
        <c:crossBetween val="midCat"/>
        <c:majorUnit val="5"/>
      </c:valAx>
      <c:valAx>
        <c:axId val="322228608"/>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22230912"/>
        <c:crosses val="max"/>
        <c:crossBetween val="midCat"/>
        <c:majorUnit val="15"/>
      </c:valAx>
      <c:valAx>
        <c:axId val="322230912"/>
        <c:scaling>
          <c:logBase val="10"/>
          <c:orientation val="minMax"/>
        </c:scaling>
        <c:delete val="1"/>
        <c:axPos val="b"/>
        <c:numFmt formatCode="General" sourceLinked="1"/>
        <c:majorTickMark val="out"/>
        <c:minorTickMark val="none"/>
        <c:tickLblPos val="nextTo"/>
        <c:crossAx val="32222860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a:t>
            </a:r>
            <a:r>
              <a:rPr lang="en-US" baseline="0"/>
              <a:t>/Phase of Current Loop</a:t>
            </a:r>
            <a:endParaRPr lang="en-US"/>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Backup!$I$43:$I$123</c:f>
              <c:numCache>
                <c:formatCode>0.000</c:formatCode>
                <c:ptCount val="81"/>
                <c:pt idx="0">
                  <c:v>0.72149414681353208</c:v>
                </c:pt>
                <c:pt idx="1">
                  <c:v>0.72150238983220238</c:v>
                </c:pt>
                <c:pt idx="2">
                  <c:v>0.7223266379594151</c:v>
                </c:pt>
                <c:pt idx="3">
                  <c:v>0.72482371001435386</c:v>
                </c:pt>
                <c:pt idx="4">
                  <c:v>0.7289833283140007</c:v>
                </c:pt>
                <c:pt idx="5">
                  <c:v>0.73480224755324342</c:v>
                </c:pt>
                <c:pt idx="6">
                  <c:v>0.74227593901900257</c:v>
                </c:pt>
                <c:pt idx="7">
                  <c:v>0.7513986051879844</c:v>
                </c:pt>
                <c:pt idx="8">
                  <c:v>0.76216319832640922</c:v>
                </c:pt>
                <c:pt idx="9">
                  <c:v>0.77456144297422769</c:v>
                </c:pt>
                <c:pt idx="10">
                  <c:v>0.78858386216194321</c:v>
                </c:pt>
                <c:pt idx="11">
                  <c:v>0.80421980719573716</c:v>
                </c:pt>
                <c:pt idx="12">
                  <c:v>1.0462177691962502</c:v>
                </c:pt>
                <c:pt idx="13">
                  <c:v>1.4307549662581689</c:v>
                </c:pt>
                <c:pt idx="14">
                  <c:v>1.9349645780171976</c:v>
                </c:pt>
                <c:pt idx="15">
                  <c:v>2.5347457541441116</c:v>
                </c:pt>
                <c:pt idx="16">
                  <c:v>3.2084270723987238</c:v>
                </c:pt>
                <c:pt idx="17">
                  <c:v>3.9386470316365201</c:v>
                </c:pt>
                <c:pt idx="18">
                  <c:v>4.7127872177412424</c:v>
                </c:pt>
                <c:pt idx="19">
                  <c:v>5.5225708121976425</c:v>
                </c:pt>
                <c:pt idx="20">
                  <c:v>6.3633321810441767</c:v>
                </c:pt>
                <c:pt idx="21">
                  <c:v>16.580426982151341</c:v>
                </c:pt>
                <c:pt idx="22">
                  <c:v>15.399435463151544</c:v>
                </c:pt>
                <c:pt idx="23">
                  <c:v>9.5654981292947721</c:v>
                </c:pt>
                <c:pt idx="24">
                  <c:v>6.2655577229612547</c:v>
                </c:pt>
                <c:pt idx="25">
                  <c:v>4.0223681074978863</c:v>
                </c:pt>
                <c:pt idx="26">
                  <c:v>2.3310716073463116</c:v>
                </c:pt>
                <c:pt idx="27">
                  <c:v>0.97972019100210073</c:v>
                </c:pt>
                <c:pt idx="28">
                  <c:v>-0.13826120512694595</c:v>
                </c:pt>
                <c:pt idx="29">
                  <c:v>-1.0833588423237175</c:v>
                </c:pt>
                <c:pt idx="30">
                  <c:v>-2.5916778068982143</c:v>
                </c:pt>
                <c:pt idx="31">
                  <c:v>-3.7201694317525318</c:v>
                </c:pt>
                <c:pt idx="32">
                  <c:v>-4.5588237297507481</c:v>
                </c:pt>
                <c:pt idx="33">
                  <c:v>-5.1631693834813328</c:v>
                </c:pt>
                <c:pt idx="34">
                  <c:v>-5.5736755062009351</c:v>
                </c:pt>
                <c:pt idx="35">
                  <c:v>-5.8237322067185291</c:v>
                </c:pt>
                <c:pt idx="36">
                  <c:v>-5.9426286368373171</c:v>
                </c:pt>
                <c:pt idx="37">
                  <c:v>-5.9563184668858717</c:v>
                </c:pt>
                <c:pt idx="38">
                  <c:v>-5.8874027845228394</c:v>
                </c:pt>
                <c:pt idx="39">
                  <c:v>-5.7550327238393564</c:v>
                </c:pt>
                <c:pt idx="40">
                  <c:v>-5.5749900304683315</c:v>
                </c:pt>
                <c:pt idx="41">
                  <c:v>-5.3599650399106284</c:v>
                </c:pt>
                <c:pt idx="42">
                  <c:v>-5.1199594367272976</c:v>
                </c:pt>
                <c:pt idx="43">
                  <c:v>-4.8627315230144497</c:v>
                </c:pt>
                <c:pt idx="44">
                  <c:v>-4.5942244662512417</c:v>
                </c:pt>
                <c:pt idx="45">
                  <c:v>-4.3189450845889885</c:v>
                </c:pt>
                <c:pt idx="46">
                  <c:v>-4.0402813138546003</c:v>
                </c:pt>
                <c:pt idx="47">
                  <c:v>-3.7607589510531247</c:v>
                </c:pt>
                <c:pt idx="48">
                  <c:v>-3.4822443878474751</c:v>
                </c:pt>
                <c:pt idx="49">
                  <c:v>-3.2061021710290794</c:v>
                </c:pt>
                <c:pt idx="50">
                  <c:v>-2.9333161924131055</c:v>
                </c:pt>
                <c:pt idx="51">
                  <c:v>-2.6645822998769644</c:v>
                </c:pt>
                <c:pt idx="52">
                  <c:v>-2.4003788011607186</c:v>
                </c:pt>
                <c:pt idx="53">
                  <c:v>-2.1410200350708899</c:v>
                </c:pt>
                <c:pt idx="54">
                  <c:v>-1.8866970505652236</c:v>
                </c:pt>
                <c:pt idx="55">
                  <c:v>-1.6375085016149293</c:v>
                </c:pt>
                <c:pt idx="56">
                  <c:v>-1.3934841262169053</c:v>
                </c:pt>
                <c:pt idx="57">
                  <c:v>-1.1546026044965814</c:v>
                </c:pt>
                <c:pt idx="58">
                  <c:v>-0.92080515240290606</c:v>
                </c:pt>
                <c:pt idx="59">
                  <c:v>-0.69200587516233203</c:v>
                </c:pt>
                <c:pt idx="60">
                  <c:v>-0.46809965400708203</c:v>
                </c:pt>
                <c:pt idx="61">
                  <c:v>-0.24896815112387963</c:v>
                </c:pt>
                <c:pt idx="62">
                  <c:v>-3.4484376008620504E-2</c:v>
                </c:pt>
                <c:pt idx="63">
                  <c:v>0.17548385021401419</c:v>
                </c:pt>
                <c:pt idx="64">
                  <c:v>0.38107127626551029</c:v>
                </c:pt>
                <c:pt idx="65">
                  <c:v>0.58241325235491204</c:v>
                </c:pt>
                <c:pt idx="66">
                  <c:v>0.77964426223375427</c:v>
                </c:pt>
                <c:pt idx="67">
                  <c:v>0.9728968407071481</c:v>
                </c:pt>
                <c:pt idx="68">
                  <c:v>1.1623007881295864</c:v>
                </c:pt>
                <c:pt idx="69">
                  <c:v>1.3479826136285085</c:v>
                </c:pt>
                <c:pt idx="70">
                  <c:v>1.5300651542751291</c:v>
                </c:pt>
                <c:pt idx="71">
                  <c:v>1.7086673293078669</c:v>
                </c:pt>
                <c:pt idx="72">
                  <c:v>1.8839039976680505</c:v>
                </c:pt>
                <c:pt idx="73">
                  <c:v>2.0558858941804323</c:v>
                </c:pt>
                <c:pt idx="74">
                  <c:v>2.2247196251857786</c:v>
                </c:pt>
                <c:pt idx="75">
                  <c:v>2.3905077086889213</c:v>
                </c:pt>
                <c:pt idx="76">
                  <c:v>2.5533486473920712</c:v>
                </c:pt>
                <c:pt idx="77">
                  <c:v>2.7133370255688911</c:v>
                </c:pt>
                <c:pt idx="78">
                  <c:v>2.8705636227505615</c:v>
                </c:pt>
                <c:pt idx="79">
                  <c:v>3.025115538774537</c:v>
                </c:pt>
                <c:pt idx="80">
                  <c:v>3.1770763259862953</c:v>
                </c:pt>
              </c:numCache>
            </c:numRef>
          </c:yVal>
          <c:smooth val="1"/>
          <c:extLst>
            <c:ext xmlns:c16="http://schemas.microsoft.com/office/drawing/2014/chart" uri="{C3380CC4-5D6E-409C-BE32-E72D297353CC}">
              <c16:uniqueId val="{00000000-4092-4D8E-920F-87D4422032D9}"/>
            </c:ext>
          </c:extLst>
        </c:ser>
        <c:dLbls>
          <c:showLegendKey val="0"/>
          <c:showVal val="0"/>
          <c:showCatName val="0"/>
          <c:showSerName val="0"/>
          <c:showPercent val="0"/>
          <c:showBubbleSize val="0"/>
        </c:dLbls>
        <c:axId val="481209728"/>
        <c:axId val="48206912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Backup!$J$43:$J$123</c:f>
              <c:numCache>
                <c:formatCode>0.000</c:formatCode>
                <c:ptCount val="81"/>
                <c:pt idx="0">
                  <c:v>5.9845544155050414E-3</c:v>
                </c:pt>
                <c:pt idx="1">
                  <c:v>5.984550461396429E-2</c:v>
                </c:pt>
                <c:pt idx="2">
                  <c:v>0.59841550867406523</c:v>
                </c:pt>
                <c:pt idx="3">
                  <c:v>1.196591483880175</c:v>
                </c:pt>
                <c:pt idx="4">
                  <c:v>1.7942888304729225</c:v>
                </c:pt>
                <c:pt idx="5">
                  <c:v>2.3912693278440087</c:v>
                </c:pt>
                <c:pt idx="6">
                  <c:v>2.987296061940278</c:v>
                </c:pt>
                <c:pt idx="7">
                  <c:v>3.582133851032923</c:v>
                </c:pt>
                <c:pt idx="8">
                  <c:v>4.1755496632414575</c:v>
                </c:pt>
                <c:pt idx="9">
                  <c:v>4.767313023888061</c:v>
                </c:pt>
                <c:pt idx="10">
                  <c:v>5.3571964108468038</c:v>
                </c:pt>
                <c:pt idx="11">
                  <c:v>5.9449756361542612</c:v>
                </c:pt>
                <c:pt idx="12">
                  <c:v>11.660780079080931</c:v>
                </c:pt>
                <c:pt idx="13">
                  <c:v>16.955908463948923</c:v>
                </c:pt>
                <c:pt idx="14">
                  <c:v>21.699179950729089</c:v>
                </c:pt>
                <c:pt idx="15">
                  <c:v>25.822345777101951</c:v>
                </c:pt>
                <c:pt idx="16">
                  <c:v>29.308041320316061</c:v>
                </c:pt>
                <c:pt idx="17">
                  <c:v>32.172133719664231</c:v>
                </c:pt>
                <c:pt idx="18">
                  <c:v>34.447219400366379</c:v>
                </c:pt>
                <c:pt idx="19">
                  <c:v>36.170119892697031</c:v>
                </c:pt>
                <c:pt idx="20">
                  <c:v>37.373468861172547</c:v>
                </c:pt>
                <c:pt idx="21">
                  <c:v>15.956826732021664</c:v>
                </c:pt>
                <c:pt idx="22">
                  <c:v>-75.579109038841565</c:v>
                </c:pt>
                <c:pt idx="23">
                  <c:v>-96.242702749244415</c:v>
                </c:pt>
                <c:pt idx="24">
                  <c:v>-103.93630536629848</c:v>
                </c:pt>
                <c:pt idx="25">
                  <c:v>-109.18617369196507</c:v>
                </c:pt>
                <c:pt idx="26">
                  <c:v>-113.67016678162955</c:v>
                </c:pt>
                <c:pt idx="27">
                  <c:v>-117.84958390101947</c:v>
                </c:pt>
                <c:pt idx="28">
                  <c:v>-121.8914966767249</c:v>
                </c:pt>
                <c:pt idx="29">
                  <c:v>-125.86612125106949</c:v>
                </c:pt>
                <c:pt idx="30">
                  <c:v>-133.71914361343789</c:v>
                </c:pt>
                <c:pt idx="31">
                  <c:v>-141.48126231386169</c:v>
                </c:pt>
                <c:pt idx="32">
                  <c:v>-149.11390707638472</c:v>
                </c:pt>
                <c:pt idx="33">
                  <c:v>-156.53830136268769</c:v>
                </c:pt>
                <c:pt idx="34">
                  <c:v>-163.66654017980096</c:v>
                </c:pt>
                <c:pt idx="35">
                  <c:v>-170.42066026978753</c:v>
                </c:pt>
                <c:pt idx="36">
                  <c:v>-176.74375517267447</c:v>
                </c:pt>
                <c:pt idx="37">
                  <c:v>177.39602852050876</c:v>
                </c:pt>
                <c:pt idx="38">
                  <c:v>172.00701660118295</c:v>
                </c:pt>
                <c:pt idx="39">
                  <c:v>167.07872699540309</c:v>
                </c:pt>
                <c:pt idx="40">
                  <c:v>162.58760974877032</c:v>
                </c:pt>
                <c:pt idx="41">
                  <c:v>158.50235246936685</c:v>
                </c:pt>
                <c:pt idx="42">
                  <c:v>154.7880733053415</c:v>
                </c:pt>
                <c:pt idx="43">
                  <c:v>151.40927658299435</c:v>
                </c:pt>
                <c:pt idx="44">
                  <c:v>148.33173411545084</c:v>
                </c:pt>
                <c:pt idx="45">
                  <c:v>145.52355100492605</c:v>
                </c:pt>
                <c:pt idx="46">
                  <c:v>142.95566669731048</c:v>
                </c:pt>
                <c:pt idx="47">
                  <c:v>140.60199316413573</c:v>
                </c:pt>
                <c:pt idx="48">
                  <c:v>138.43933671700944</c:v>
                </c:pt>
                <c:pt idx="49">
                  <c:v>136.44720256153033</c:v>
                </c:pt>
                <c:pt idx="50">
                  <c:v>134.60754550628914</c:v>
                </c:pt>
                <c:pt idx="51">
                  <c:v>132.90450533185074</c:v>
                </c:pt>
                <c:pt idx="52">
                  <c:v>131.32414882406098</c:v>
                </c:pt>
                <c:pt idx="53">
                  <c:v>129.85422998817683</c:v>
                </c:pt>
                <c:pt idx="54">
                  <c:v>128.48397354303629</c:v>
                </c:pt>
                <c:pt idx="55">
                  <c:v>127.20388302897857</c:v>
                </c:pt>
                <c:pt idx="56">
                  <c:v>126.00557277309936</c:v>
                </c:pt>
                <c:pt idx="57">
                  <c:v>124.88162189448998</c:v>
                </c:pt>
                <c:pt idx="58">
                  <c:v>123.82544808458701</c:v>
                </c:pt>
                <c:pt idx="59">
                  <c:v>122.83119880215531</c:v>
                </c:pt>
                <c:pt idx="60">
                  <c:v>121.89365761770993</c:v>
                </c:pt>
                <c:pt idx="61">
                  <c:v>121.00816363134518</c:v>
                </c:pt>
                <c:pt idx="62">
                  <c:v>120.17054211415623</c:v>
                </c:pt>
                <c:pt idx="63">
                  <c:v>119.37704475465593</c:v>
                </c:pt>
                <c:pt idx="64">
                  <c:v>118.6242981107963</c:v>
                </c:pt>
                <c:pt idx="65">
                  <c:v>117.90925906732905</c:v>
                </c:pt>
                <c:pt idx="66">
                  <c:v>117.2291762744068</c:v>
                </c:pt>
                <c:pt idx="67">
                  <c:v>116.58155669649967</c:v>
                </c:pt>
                <c:pt idx="68">
                  <c:v>115.9641365323655</c:v>
                </c:pt>
                <c:pt idx="69">
                  <c:v>115.37485587911752</c:v>
                </c:pt>
                <c:pt idx="70">
                  <c:v>114.81183660871569</c:v>
                </c:pt>
                <c:pt idx="71">
                  <c:v>114.27336300580409</c:v>
                </c:pt>
                <c:pt idx="72">
                  <c:v>113.75786478384032</c:v>
                </c:pt>
                <c:pt idx="73">
                  <c:v>113.26390215381495</c:v>
                </c:pt>
                <c:pt idx="74">
                  <c:v>112.79015266822718</c:v>
                </c:pt>
                <c:pt idx="75">
                  <c:v>112.33539960374878</c:v>
                </c:pt>
                <c:pt idx="76">
                  <c:v>111.89852168043754</c:v>
                </c:pt>
                <c:pt idx="77">
                  <c:v>111.47848394442808</c:v>
                </c:pt>
                <c:pt idx="78">
                  <c:v>111.07432966563441</c:v>
                </c:pt>
                <c:pt idx="79">
                  <c:v>110.68517312283731</c:v>
                </c:pt>
                <c:pt idx="80">
                  <c:v>110.31019316622586</c:v>
                </c:pt>
              </c:numCache>
            </c:numRef>
          </c:yVal>
          <c:smooth val="1"/>
          <c:extLst>
            <c:ext xmlns:c16="http://schemas.microsoft.com/office/drawing/2014/chart" uri="{C3380CC4-5D6E-409C-BE32-E72D297353CC}">
              <c16:uniqueId val="{00000001-4092-4D8E-920F-87D4422032D9}"/>
            </c:ext>
          </c:extLst>
        </c:ser>
        <c:dLbls>
          <c:showLegendKey val="0"/>
          <c:showVal val="0"/>
          <c:showCatName val="0"/>
          <c:showSerName val="0"/>
          <c:showPercent val="0"/>
          <c:showBubbleSize val="0"/>
        </c:dLbls>
        <c:axId val="513865600"/>
        <c:axId val="493046400"/>
      </c:scatterChart>
      <c:valAx>
        <c:axId val="481209728"/>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82069120"/>
        <c:crosses val="autoZero"/>
        <c:crossBetween val="midCat"/>
        <c:minorUnit val="10"/>
      </c:valAx>
      <c:valAx>
        <c:axId val="482069120"/>
        <c:scaling>
          <c:orientation val="minMax"/>
        </c:scaling>
        <c:delete val="0"/>
        <c:axPos val="l"/>
        <c:majorGridlines/>
        <c:title>
          <c:tx>
            <c:rich>
              <a:bodyPr rot="-5400000" vert="horz"/>
              <a:lstStyle/>
              <a:p>
                <a:pPr>
                  <a:defRPr/>
                </a:pPr>
                <a:r>
                  <a:rPr lang="en-US"/>
                  <a:t>Gain(dB)</a:t>
                </a:r>
              </a:p>
            </c:rich>
          </c:tx>
          <c:overlay val="0"/>
        </c:title>
        <c:numFmt formatCode="0.000" sourceLinked="1"/>
        <c:majorTickMark val="out"/>
        <c:minorTickMark val="none"/>
        <c:tickLblPos val="nextTo"/>
        <c:crossAx val="481209728"/>
        <c:crosses val="autoZero"/>
        <c:crossBetween val="midCat"/>
      </c:valAx>
      <c:valAx>
        <c:axId val="493046400"/>
        <c:scaling>
          <c:orientation val="minMax"/>
        </c:scaling>
        <c:delete val="0"/>
        <c:axPos val="r"/>
        <c:title>
          <c:tx>
            <c:rich>
              <a:bodyPr rot="-5400000" vert="horz"/>
              <a:lstStyle/>
              <a:p>
                <a:pPr>
                  <a:defRPr/>
                </a:pPr>
                <a:r>
                  <a:rPr lang="en-US"/>
                  <a:t>Phase</a:t>
                </a:r>
                <a:r>
                  <a:rPr lang="en-US" baseline="0"/>
                  <a:t> (degree)</a:t>
                </a:r>
                <a:endParaRPr lang="en-US"/>
              </a:p>
            </c:rich>
          </c:tx>
          <c:overlay val="0"/>
        </c:title>
        <c:numFmt formatCode="0.000" sourceLinked="1"/>
        <c:majorTickMark val="out"/>
        <c:minorTickMark val="none"/>
        <c:tickLblPos val="nextTo"/>
        <c:crossAx val="513865600"/>
        <c:crosses val="max"/>
        <c:crossBetween val="midCat"/>
      </c:valAx>
      <c:valAx>
        <c:axId val="513865600"/>
        <c:scaling>
          <c:logBase val="10"/>
          <c:orientation val="minMax"/>
        </c:scaling>
        <c:delete val="1"/>
        <c:axPos val="b"/>
        <c:numFmt formatCode="General" sourceLinked="1"/>
        <c:majorTickMark val="out"/>
        <c:minorTickMark val="none"/>
        <c:tickLblPos val="nextTo"/>
        <c:crossAx val="4930464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Control</a:t>
            </a:r>
            <a:r>
              <a:rPr lang="en-US" baseline="0"/>
              <a:t> to Output </a:t>
            </a:r>
            <a:r>
              <a:rPr lang="en-US"/>
              <a:t>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Backup!$M$43:$M$123</c:f>
              <c:numCache>
                <c:formatCode>General</c:formatCode>
                <c:ptCount val="81"/>
                <c:pt idx="0">
                  <c:v>16.325726835733455</c:v>
                </c:pt>
                <c:pt idx="1">
                  <c:v>16.325724406315146</c:v>
                </c:pt>
                <c:pt idx="2">
                  <c:v>16.32548147139816</c:v>
                </c:pt>
                <c:pt idx="3">
                  <c:v>16.324745388682008</c:v>
                </c:pt>
                <c:pt idx="4">
                  <c:v>16.323518863755318</c:v>
                </c:pt>
                <c:pt idx="5">
                  <c:v>16.321802315685574</c:v>
                </c:pt>
                <c:pt idx="6">
                  <c:v>16.319596330502112</c:v>
                </c:pt>
                <c:pt idx="7">
                  <c:v>16.316901660532672</c:v>
                </c:pt>
                <c:pt idx="8">
                  <c:v>16.313719223554024</c:v>
                </c:pt>
                <c:pt idx="9">
                  <c:v>16.310050101756122</c:v>
                </c:pt>
                <c:pt idx="10">
                  <c:v>16.305895540526222</c:v>
                </c:pt>
                <c:pt idx="11">
                  <c:v>16.301256947051193</c:v>
                </c:pt>
                <c:pt idx="12">
                  <c:v>16.228670855170723</c:v>
                </c:pt>
                <c:pt idx="13">
                  <c:v>16.110349688983209</c:v>
                </c:pt>
                <c:pt idx="14">
                  <c:v>15.949982385474978</c:v>
                </c:pt>
                <c:pt idx="15">
                  <c:v>15.752208750105867</c:v>
                </c:pt>
                <c:pt idx="16">
                  <c:v>15.522222266031129</c:v>
                </c:pt>
                <c:pt idx="17">
                  <c:v>15.265394688578393</c:v>
                </c:pt>
                <c:pt idx="18">
                  <c:v>14.98696568514047</c:v>
                </c:pt>
                <c:pt idx="19">
                  <c:v>14.691817710113328</c:v>
                </c:pt>
                <c:pt idx="20">
                  <c:v>14.384336573814869</c:v>
                </c:pt>
                <c:pt idx="21">
                  <c:v>11.223086408843987</c:v>
                </c:pt>
                <c:pt idx="22">
                  <c:v>8.5636179720015733</c:v>
                </c:pt>
                <c:pt idx="23">
                  <c:v>6.4629429141220633</c:v>
                </c:pt>
                <c:pt idx="24">
                  <c:v>4.779678154701517</c:v>
                </c:pt>
                <c:pt idx="25">
                  <c:v>3.4030960077617349</c:v>
                </c:pt>
                <c:pt idx="26">
                  <c:v>2.2588716307129766</c:v>
                </c:pt>
                <c:pt idx="27">
                  <c:v>1.2969196960613949</c:v>
                </c:pt>
                <c:pt idx="28">
                  <c:v>0.48238849436609244</c:v>
                </c:pt>
                <c:pt idx="29">
                  <c:v>-0.20992946102389612</c:v>
                </c:pt>
                <c:pt idx="30">
                  <c:v>-1.3001045282381201</c:v>
                </c:pt>
                <c:pt idx="31">
                  <c:v>-2.0875912093947244</c:v>
                </c:pt>
                <c:pt idx="32">
                  <c:v>-2.665539133241202</c:v>
                </c:pt>
                <c:pt idx="33">
                  <c:v>-3.1368598796079135</c:v>
                </c:pt>
                <c:pt idx="34">
                  <c:v>-3.6354250403342321</c:v>
                </c:pt>
                <c:pt idx="35">
                  <c:v>-4.3232518848976422</c:v>
                </c:pt>
                <c:pt idx="36">
                  <c:v>-5.33887079838789</c:v>
                </c:pt>
                <c:pt idx="37">
                  <c:v>-6.718394726939608</c:v>
                </c:pt>
                <c:pt idx="38">
                  <c:v>-8.3779112263818174</c:v>
                </c:pt>
                <c:pt idx="39">
                  <c:v>-10.182405023015663</c:v>
                </c:pt>
                <c:pt idx="40">
                  <c:v>-12.017500559262526</c:v>
                </c:pt>
                <c:pt idx="41">
                  <c:v>-13.812497229652319</c:v>
                </c:pt>
                <c:pt idx="42">
                  <c:v>-15.532315241161525</c:v>
                </c:pt>
                <c:pt idx="43">
                  <c:v>-17.163605275544608</c:v>
                </c:pt>
                <c:pt idx="44">
                  <c:v>-18.704480448457335</c:v>
                </c:pt>
                <c:pt idx="45">
                  <c:v>-20.15849757771548</c:v>
                </c:pt>
                <c:pt idx="46">
                  <c:v>-21.531468971854633</c:v>
                </c:pt>
                <c:pt idx="47">
                  <c:v>-22.829868621896075</c:v>
                </c:pt>
                <c:pt idx="48">
                  <c:v>-24.060076743169194</c:v>
                </c:pt>
                <c:pt idx="49">
                  <c:v>-25.228050526999141</c:v>
                </c:pt>
                <c:pt idx="50">
                  <c:v>-26.339206385233854</c:v>
                </c:pt>
                <c:pt idx="51">
                  <c:v>-27.398403906265511</c:v>
                </c:pt>
                <c:pt idx="52">
                  <c:v>-28.409975950842984</c:v>
                </c:pt>
                <c:pt idx="53">
                  <c:v>-29.377777070442924</c:v>
                </c:pt>
                <c:pt idx="54">
                  <c:v>-30.305236615314605</c:v>
                </c:pt>
                <c:pt idx="55">
                  <c:v>-31.195410138794234</c:v>
                </c:pt>
                <c:pt idx="56">
                  <c:v>-32.051026377963588</c:v>
                </c:pt>
                <c:pt idx="57">
                  <c:v>-32.874528925475417</c:v>
                </c:pt>
                <c:pt idx="58">
                  <c:v>-33.668112592240796</c:v>
                </c:pt>
                <c:pt idx="59">
                  <c:v>-34.433754856551232</c:v>
                </c:pt>
                <c:pt idx="60">
                  <c:v>-35.173242942500437</c:v>
                </c:pt>
                <c:pt idx="61">
                  <c:v>-35.88819709508693</c:v>
                </c:pt>
                <c:pt idx="62">
                  <c:v>-36.580090586785417</c:v>
                </c:pt>
                <c:pt idx="63">
                  <c:v>-37.250266934582207</c:v>
                </c:pt>
                <c:pt idx="64">
                  <c:v>-37.899954744587482</c:v>
                </c:pt>
                <c:pt idx="65">
                  <c:v>-38.530280541570356</c:v>
                </c:pt>
                <c:pt idx="66">
                  <c:v>-39.142279886655032</c:v>
                </c:pt>
                <c:pt idx="67">
                  <c:v>-39.736907039131523</c:v>
                </c:pt>
                <c:pt idx="68">
                  <c:v>-40.315043377850408</c:v>
                </c:pt>
                <c:pt idx="69">
                  <c:v>-40.877504763426941</c:v>
                </c:pt>
                <c:pt idx="70">
                  <c:v>-41.425047993734594</c:v>
                </c:pt>
                <c:pt idx="71">
                  <c:v>-41.958376481124652</c:v>
                </c:pt>
                <c:pt idx="72">
                  <c:v>-42.478145259744913</c:v>
                </c:pt>
                <c:pt idx="73">
                  <c:v>-42.984965414600865</c:v>
                </c:pt>
                <c:pt idx="74">
                  <c:v>-43.479408010027612</c:v>
                </c:pt>
                <c:pt idx="75">
                  <c:v>-43.962007583581453</c:v>
                </c:pt>
                <c:pt idx="76">
                  <c:v>-44.433265261584808</c:v>
                </c:pt>
                <c:pt idx="77">
                  <c:v>-44.893651544372666</c:v>
                </c:pt>
                <c:pt idx="78">
                  <c:v>-45.343608802400666</c:v>
                </c:pt>
                <c:pt idx="79">
                  <c:v>-45.783553518575992</c:v>
                </c:pt>
                <c:pt idx="80">
                  <c:v>-46.213878307265539</c:v>
                </c:pt>
              </c:numCache>
            </c:numRef>
          </c:yVal>
          <c:smooth val="1"/>
          <c:extLst>
            <c:ext xmlns:c16="http://schemas.microsoft.com/office/drawing/2014/chart" uri="{C3380CC4-5D6E-409C-BE32-E72D297353CC}">
              <c16:uniqueId val="{00000000-A7AB-46AF-8DCA-9CB6E76B165B}"/>
            </c:ext>
          </c:extLst>
        </c:ser>
        <c:dLbls>
          <c:showLegendKey val="0"/>
          <c:showVal val="0"/>
          <c:showCatName val="0"/>
          <c:showSerName val="0"/>
          <c:showPercent val="0"/>
          <c:showBubbleSize val="0"/>
        </c:dLbls>
        <c:axId val="524419456"/>
        <c:axId val="52560320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Backup!$N$43:$N$123</c:f>
              <c:numCache>
                <c:formatCode>General</c:formatCode>
                <c:ptCount val="81"/>
                <c:pt idx="0">
                  <c:v>-4.4408074192727161E-3</c:v>
                </c:pt>
                <c:pt idx="1">
                  <c:v>-4.4408066111347309E-2</c:v>
                </c:pt>
                <c:pt idx="2">
                  <c:v>-0.44407258000899985</c:v>
                </c:pt>
                <c:pt idx="3">
                  <c:v>-0.88809619028195186</c:v>
                </c:pt>
                <c:pt idx="4">
                  <c:v>-1.3320218944276416</c:v>
                </c:pt>
                <c:pt idx="5">
                  <c:v>-1.775800822687702</c:v>
                </c:pt>
                <c:pt idx="6">
                  <c:v>-2.2193842051114676</c:v>
                </c:pt>
                <c:pt idx="7">
                  <c:v>-2.6627234045612682</c:v>
                </c:pt>
                <c:pt idx="8">
                  <c:v>-3.1057699494927067</c:v>
                </c:pt>
                <c:pt idx="9">
                  <c:v>-3.5484755664547776</c:v>
                </c:pt>
                <c:pt idx="10">
                  <c:v>-3.9907922122559016</c:v>
                </c:pt>
                <c:pt idx="11">
                  <c:v>-4.4326721057427898</c:v>
                </c:pt>
                <c:pt idx="12">
                  <c:v>-8.8171862774998022</c:v>
                </c:pt>
                <c:pt idx="13">
                  <c:v>-13.108540012583866</c:v>
                </c:pt>
                <c:pt idx="14">
                  <c:v>-17.267542149140834</c:v>
                </c:pt>
                <c:pt idx="15">
                  <c:v>-21.262611146257552</c:v>
                </c:pt>
                <c:pt idx="16">
                  <c:v>-25.070579296426953</c:v>
                </c:pt>
                <c:pt idx="17">
                  <c:v>-28.676582671355632</c:v>
                </c:pt>
                <c:pt idx="18">
                  <c:v>-32.073262049239197</c:v>
                </c:pt>
                <c:pt idx="19">
                  <c:v>-35.259553111020956</c:v>
                </c:pt>
                <c:pt idx="20">
                  <c:v>-38.239321524304245</c:v>
                </c:pt>
                <c:pt idx="21">
                  <c:v>-58.934874873265038</c:v>
                </c:pt>
                <c:pt idx="22">
                  <c:v>-69.926211375882232</c:v>
                </c:pt>
                <c:pt idx="23">
                  <c:v>-76.762750630923094</c:v>
                </c:pt>
                <c:pt idx="24">
                  <c:v>-81.635477855402527</c:v>
                </c:pt>
                <c:pt idx="25">
                  <c:v>-85.481866138523756</c:v>
                </c:pt>
                <c:pt idx="26">
                  <c:v>-88.761117041328745</c:v>
                </c:pt>
                <c:pt idx="27">
                  <c:v>-91.727558561069628</c:v>
                </c:pt>
                <c:pt idx="28">
                  <c:v>-94.538520918434017</c:v>
                </c:pt>
                <c:pt idx="29">
                  <c:v>-97.302017616166737</c:v>
                </c:pt>
                <c:pt idx="30">
                  <c:v>-103.00045774108526</c:v>
                </c:pt>
                <c:pt idx="31">
                  <c:v>-109.34985942553703</c:v>
                </c:pt>
                <c:pt idx="32">
                  <c:v>-116.80694488127759</c:v>
                </c:pt>
                <c:pt idx="33">
                  <c:v>-125.78200094532127</c:v>
                </c:pt>
                <c:pt idx="34">
                  <c:v>-136.52180949846263</c:v>
                </c:pt>
                <c:pt idx="35">
                  <c:v>-148.84993075612229</c:v>
                </c:pt>
                <c:pt idx="36">
                  <c:v>-161.94600827927653</c:v>
                </c:pt>
                <c:pt idx="37">
                  <c:v>-174.55723712223786</c:v>
                </c:pt>
                <c:pt idx="38">
                  <c:v>174.36305388959144</c:v>
                </c:pt>
                <c:pt idx="39">
                  <c:v>165.24045524333499</c:v>
                </c:pt>
                <c:pt idx="40">
                  <c:v>157.98712563342858</c:v>
                </c:pt>
                <c:pt idx="41">
                  <c:v>152.29435569114989</c:v>
                </c:pt>
                <c:pt idx="42">
                  <c:v>147.82828790526494</c:v>
                </c:pt>
                <c:pt idx="43">
                  <c:v>144.3055990778733</c:v>
                </c:pt>
                <c:pt idx="44">
                  <c:v>141.50657135835363</c:v>
                </c:pt>
                <c:pt idx="45">
                  <c:v>139.26646342832029</c:v>
                </c:pt>
                <c:pt idx="46">
                  <c:v>137.4627962864771</c:v>
                </c:pt>
                <c:pt idx="47">
                  <c:v>136.00418896125652</c:v>
                </c:pt>
                <c:pt idx="48">
                  <c:v>134.8218305775348</c:v>
                </c:pt>
                <c:pt idx="49">
                  <c:v>133.86329381962202</c:v>
                </c:pt>
                <c:pt idx="50">
                  <c:v>133.08812713115196</c:v>
                </c:pt>
                <c:pt idx="51">
                  <c:v>132.46472260755425</c:v>
                </c:pt>
                <c:pt idx="52">
                  <c:v>131.96807942414264</c:v>
                </c:pt>
                <c:pt idx="53">
                  <c:v>131.57819277671712</c:v>
                </c:pt>
                <c:pt idx="54">
                  <c:v>131.27888110162615</c:v>
                </c:pt>
                <c:pt idx="55">
                  <c:v>131.05692265304117</c:v>
                </c:pt>
                <c:pt idx="56">
                  <c:v>130.90141252397299</c:v>
                </c:pt>
                <c:pt idx="57">
                  <c:v>130.80327841294343</c:v>
                </c:pt>
                <c:pt idx="58">
                  <c:v>130.75491195595964</c:v>
                </c:pt>
                <c:pt idx="59">
                  <c:v>130.74988510684886</c:v>
                </c:pt>
                <c:pt idx="60">
                  <c:v>130.78272977535525</c:v>
                </c:pt>
                <c:pt idx="61">
                  <c:v>130.84876500040775</c:v>
                </c:pt>
                <c:pt idx="62">
                  <c:v>130.94396019666246</c:v>
                </c:pt>
                <c:pt idx="63">
                  <c:v>131.06482603412763</c:v>
                </c:pt>
                <c:pt idx="64">
                  <c:v>131.20832667512252</c:v>
                </c:pt>
                <c:pt idx="65">
                  <c:v>131.37180865855984</c:v>
                </c:pt>
                <c:pt idx="66">
                  <c:v>131.55294286490701</c:v>
                </c:pt>
                <c:pt idx="67">
                  <c:v>131.74967683798326</c:v>
                </c:pt>
                <c:pt idx="68">
                  <c:v>131.96019536641825</c:v>
                </c:pt>
                <c:pt idx="69">
                  <c:v>132.18288769758891</c:v>
                </c:pt>
                <c:pt idx="70">
                  <c:v>132.41632011221429</c:v>
                </c:pt>
                <c:pt idx="71">
                  <c:v>132.65921285856143</c:v>
                </c:pt>
                <c:pt idx="72">
                  <c:v>132.91042065307957</c:v>
                </c:pt>
                <c:pt idx="73">
                  <c:v>133.16891611499958</c:v>
                </c:pt>
                <c:pt idx="74">
                  <c:v>133.43377562751255</c:v>
                </c:pt>
                <c:pt idx="75">
                  <c:v>133.70416721616192</c:v>
                </c:pt>
                <c:pt idx="76">
                  <c:v>133.9793401123278</c:v>
                </c:pt>
                <c:pt idx="77">
                  <c:v>134.25861573094036</c:v>
                </c:pt>
                <c:pt idx="78">
                  <c:v>134.54137984041193</c:v>
                </c:pt>
                <c:pt idx="79">
                  <c:v>134.82707574194217</c:v>
                </c:pt>
                <c:pt idx="80">
                  <c:v>135.11519830690875</c:v>
                </c:pt>
              </c:numCache>
            </c:numRef>
          </c:yVal>
          <c:smooth val="1"/>
          <c:extLst>
            <c:ext xmlns:c16="http://schemas.microsoft.com/office/drawing/2014/chart" uri="{C3380CC4-5D6E-409C-BE32-E72D297353CC}">
              <c16:uniqueId val="{00000001-A7AB-46AF-8DCA-9CB6E76B165B}"/>
            </c:ext>
          </c:extLst>
        </c:ser>
        <c:dLbls>
          <c:showLegendKey val="0"/>
          <c:showVal val="0"/>
          <c:showCatName val="0"/>
          <c:showSerName val="0"/>
          <c:showPercent val="0"/>
          <c:showBubbleSize val="0"/>
        </c:dLbls>
        <c:axId val="477019520"/>
        <c:axId val="477017600"/>
      </c:scatterChart>
      <c:valAx>
        <c:axId val="52441945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525603200"/>
        <c:crosses val="autoZero"/>
        <c:crossBetween val="midCat"/>
      </c:valAx>
      <c:valAx>
        <c:axId val="52560320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24419456"/>
        <c:crosses val="autoZero"/>
        <c:crossBetween val="midCat"/>
      </c:valAx>
      <c:valAx>
        <c:axId val="477017600"/>
        <c:scaling>
          <c:orientation val="minMax"/>
        </c:scaling>
        <c:delete val="0"/>
        <c:axPos val="r"/>
        <c:title>
          <c:tx>
            <c:rich>
              <a:bodyPr rot="-5400000" vert="horz"/>
              <a:lstStyle/>
              <a:p>
                <a:pPr>
                  <a:defRPr/>
                </a:pPr>
                <a:r>
                  <a:rPr lang="en-US"/>
                  <a:t>Phase(degree)</a:t>
                </a:r>
              </a:p>
            </c:rich>
          </c:tx>
          <c:overlay val="0"/>
        </c:title>
        <c:numFmt formatCode="General" sourceLinked="1"/>
        <c:majorTickMark val="out"/>
        <c:minorTickMark val="none"/>
        <c:tickLblPos val="nextTo"/>
        <c:crossAx val="477019520"/>
        <c:crosses val="max"/>
        <c:crossBetween val="midCat"/>
      </c:valAx>
      <c:valAx>
        <c:axId val="477019520"/>
        <c:scaling>
          <c:logBase val="10"/>
          <c:orientation val="minMax"/>
        </c:scaling>
        <c:delete val="1"/>
        <c:axPos val="b"/>
        <c:numFmt formatCode="General" sourceLinked="1"/>
        <c:majorTickMark val="out"/>
        <c:minorTickMark val="none"/>
        <c:tickLblPos val="nextTo"/>
        <c:crossAx val="4770176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Voltage Loop Gain No Current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Backup!$Q$43:$Q$123</c:f>
              <c:numCache>
                <c:formatCode>General</c:formatCode>
                <c:ptCount val="81"/>
                <c:pt idx="0">
                  <c:v>107.29988653456698</c:v>
                </c:pt>
                <c:pt idx="1">
                  <c:v>87.299889614171988</c:v>
                </c:pt>
                <c:pt idx="2">
                  <c:v>67.300197572256891</c:v>
                </c:pt>
                <c:pt idx="3">
                  <c:v>61.280530836123212</c:v>
                </c:pt>
                <c:pt idx="4">
                  <c:v>57.760260852803576</c:v>
                </c:pt>
                <c:pt idx="5">
                  <c:v>55.263663193026112</c:v>
                </c:pt>
                <c:pt idx="6">
                  <c:v>53.328261675612936</c:v>
                </c:pt>
                <c:pt idx="7">
                  <c:v>51.748056905591504</c:v>
                </c:pt>
                <c:pt idx="8">
                  <c:v>50.413162352282896</c:v>
                </c:pt>
                <c:pt idx="9">
                  <c:v>49.257985363336189</c:v>
                </c:pt>
                <c:pt idx="10">
                  <c:v>48.240217142412078</c:v>
                </c:pt>
                <c:pt idx="11">
                  <c:v>47.330969346442942</c:v>
                </c:pt>
                <c:pt idx="12">
                  <c:v>41.403331116446424</c:v>
                </c:pt>
                <c:pt idx="13">
                  <c:v>38.0355190068544</c:v>
                </c:pt>
                <c:pt idx="14">
                  <c:v>35.750535105185527</c:v>
                </c:pt>
                <c:pt idx="15">
                  <c:v>34.084326175355343</c:v>
                </c:pt>
                <c:pt idx="16">
                  <c:v>32.829184490621103</c:v>
                </c:pt>
                <c:pt idx="17">
                  <c:v>31.873566467052253</c:v>
                </c:pt>
                <c:pt idx="18">
                  <c:v>31.15044930208559</c:v>
                </c:pt>
                <c:pt idx="19">
                  <c:v>30.61647655043253</c:v>
                </c:pt>
                <c:pt idx="20">
                  <c:v>30.242221070871111</c:v>
                </c:pt>
                <c:pt idx="21">
                  <c:v>32.559340104880199</c:v>
                </c:pt>
                <c:pt idx="22">
                  <c:v>27.126021999442646</c:v>
                </c:pt>
                <c:pt idx="23">
                  <c:v>18.455687589982237</c:v>
                </c:pt>
                <c:pt idx="24">
                  <c:v>13.025018345734399</c:v>
                </c:pt>
                <c:pt idx="25">
                  <c:v>9.0648728892983996</c:v>
                </c:pt>
                <c:pt idx="26">
                  <c:v>5.9254543589576079</c:v>
                </c:pt>
                <c:pt idx="27">
                  <c:v>3.312558900412049</c:v>
                </c:pt>
                <c:pt idx="28">
                  <c:v>1.0682239451718167</c:v>
                </c:pt>
                <c:pt idx="29">
                  <c:v>-0.90250054663749568</c:v>
                </c:pt>
                <c:pt idx="30">
                  <c:v>-4.2509597080036245</c:v>
                </c:pt>
                <c:pt idx="31">
                  <c:v>-7.037126182202976</c:v>
                </c:pt>
                <c:pt idx="32">
                  <c:v>-9.4266549053309436</c:v>
                </c:pt>
                <c:pt idx="33">
                  <c:v>-11.520399718309285</c:v>
                </c:pt>
                <c:pt idx="34">
                  <c:v>-13.384611724034787</c:v>
                </c:pt>
                <c:pt idx="35">
                  <c:v>-15.065279257090847</c:v>
                </c:pt>
                <c:pt idx="36">
                  <c:v>-16.595692520689205</c:v>
                </c:pt>
                <c:pt idx="37">
                  <c:v>-18.000758890691767</c:v>
                </c:pt>
                <c:pt idx="38">
                  <c:v>-19.29961844397566</c:v>
                </c:pt>
                <c:pt idx="39">
                  <c:v>-20.507307875348069</c:v>
                </c:pt>
                <c:pt idx="40">
                  <c:v>-21.635861789407443</c:v>
                </c:pt>
                <c:pt idx="41">
                  <c:v>-22.695066086362004</c:v>
                </c:pt>
                <c:pt idx="42">
                  <c:v>-23.692987977391748</c:v>
                </c:pt>
                <c:pt idx="43">
                  <c:v>-24.63635792868482</c:v>
                </c:pt>
                <c:pt idx="44">
                  <c:v>-25.53085070920412</c:v>
                </c:pt>
                <c:pt idx="45">
                  <c:v>-26.381296018610048</c:v>
                </c:pt>
                <c:pt idx="46">
                  <c:v>-27.191838918769655</c:v>
                </c:pt>
                <c:pt idx="47">
                  <c:v>-27.966063809332105</c:v>
                </c:pt>
                <c:pt idx="48">
                  <c:v>-28.70709148101669</c:v>
                </c:pt>
                <c:pt idx="49">
                  <c:v>-29.417655986677445</c:v>
                </c:pt>
                <c:pt idx="50">
                  <c:v>-30.100166176365324</c:v>
                </c:pt>
                <c:pt idx="51">
                  <c:v>-30.756755434560141</c:v>
                </c:pt>
                <c:pt idx="52">
                  <c:v>-31.389322238911348</c:v>
                </c:pt>
                <c:pt idx="53">
                  <c:v>-31.999563504390242</c:v>
                </c:pt>
                <c:pt idx="54">
                  <c:v>-32.589002202582549</c:v>
                </c:pt>
                <c:pt idx="55">
                  <c:v>-33.159010398354027</c:v>
                </c:pt>
                <c:pt idx="56">
                  <c:v>-33.71082858840451</c:v>
                </c:pt>
                <c:pt idx="57">
                  <c:v>-34.245582032980799</c:v>
                </c:pt>
                <c:pt idx="58">
                  <c:v>-34.7642946256206</c:v>
                </c:pt>
                <c:pt idx="59">
                  <c:v>-35.2679007338443</c:v>
                </c:pt>
                <c:pt idx="60">
                  <c:v>-35.757255357323395</c:v>
                </c:pt>
                <c:pt idx="61">
                  <c:v>-36.233142882841193</c:v>
                </c:pt>
                <c:pt idx="62">
                  <c:v>-36.696284662666834</c:v>
                </c:pt>
                <c:pt idx="63">
                  <c:v>-37.147345601339538</c:v>
                </c:pt>
                <c:pt idx="64">
                  <c:v>-37.586939902756413</c:v>
                </c:pt>
                <c:pt idx="65">
                  <c:v>-38.015636102968841</c:v>
                </c:pt>
                <c:pt idx="66">
                  <c:v>-38.43396149274907</c:v>
                </c:pt>
                <c:pt idx="67">
                  <c:v>-38.842406016708253</c:v>
                </c:pt>
                <c:pt idx="68">
                  <c:v>-39.2414257216723</c:v>
                </c:pt>
                <c:pt idx="69">
                  <c:v>-39.631445815495212</c:v>
                </c:pt>
                <c:pt idx="70">
                  <c:v>-40.012863388010551</c:v>
                </c:pt>
                <c:pt idx="71">
                  <c:v>-40.386049837983009</c:v>
                </c:pt>
                <c:pt idx="72">
                  <c:v>-40.751353043414824</c:v>
                </c:pt>
                <c:pt idx="73">
                  <c:v>-41.109099307136475</c:v>
                </c:pt>
                <c:pt idx="74">
                  <c:v>-41.459595105066029</c:v>
                </c:pt>
                <c:pt idx="75">
                  <c:v>-41.803128660703869</c:v>
                </c:pt>
                <c:pt idx="76">
                  <c:v>-42.13997136620798</c:v>
                </c:pt>
                <c:pt idx="77">
                  <c:v>-42.470379067666244</c:v>
                </c:pt>
                <c:pt idx="78">
                  <c:v>-42.79459322986402</c:v>
                </c:pt>
                <c:pt idx="79">
                  <c:v>-43.112841993873957</c:v>
                </c:pt>
                <c:pt idx="80">
                  <c:v>-43.425341139099146</c:v>
                </c:pt>
              </c:numCache>
            </c:numRef>
          </c:yVal>
          <c:smooth val="1"/>
          <c:extLst>
            <c:ext xmlns:c16="http://schemas.microsoft.com/office/drawing/2014/chart" uri="{C3380CC4-5D6E-409C-BE32-E72D297353CC}">
              <c16:uniqueId val="{00000000-8789-4208-86E9-D9BC314E56C1}"/>
            </c:ext>
          </c:extLst>
        </c:ser>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Backup!$R$43:$R$123</c:f>
              <c:numCache>
                <c:formatCode>General</c:formatCode>
                <c:ptCount val="81"/>
                <c:pt idx="0">
                  <c:v>-89.997291089115137</c:v>
                </c:pt>
                <c:pt idx="1">
                  <c:v>-89.972910897295407</c:v>
                </c:pt>
                <c:pt idx="2">
                  <c:v>-89.729115117100889</c:v>
                </c:pt>
                <c:pt idx="3">
                  <c:v>-89.458267469319907</c:v>
                </c:pt>
                <c:pt idx="4">
                  <c:v>-89.187494281076098</c:v>
                </c:pt>
                <c:pt idx="5">
                  <c:v>-88.916832755407938</c:v>
                </c:pt>
                <c:pt idx="6">
                  <c:v>-88.646320063327053</c:v>
                </c:pt>
                <c:pt idx="7">
                  <c:v>-88.375993333224883</c:v>
                </c:pt>
                <c:pt idx="8">
                  <c:v>-88.105889640349645</c:v>
                </c:pt>
                <c:pt idx="9">
                  <c:v>-87.836045996370629</c:v>
                </c:pt>
                <c:pt idx="10">
                  <c:v>-87.566499339047311</c:v>
                </c:pt>
                <c:pt idx="11">
                  <c:v>-87.297286522020684</c:v>
                </c:pt>
                <c:pt idx="12">
                  <c:v>-84.631547582148883</c:v>
                </c:pt>
                <c:pt idx="13">
                  <c:v>-82.038744516217278</c:v>
                </c:pt>
                <c:pt idx="14">
                  <c:v>-79.552975857876191</c:v>
                </c:pt>
                <c:pt idx="15">
                  <c:v>-77.205927083206461</c:v>
                </c:pt>
                <c:pt idx="16">
                  <c:v>-75.026709345560519</c:v>
                </c:pt>
                <c:pt idx="17">
                  <c:v>-73.042127648872693</c:v>
                </c:pt>
                <c:pt idx="18">
                  <c:v>-71.277381460805913</c:v>
                </c:pt>
                <c:pt idx="19">
                  <c:v>-69.757185245681413</c:v>
                </c:pt>
                <c:pt idx="20">
                  <c:v>-68.507307053778305</c:v>
                </c:pt>
                <c:pt idx="21">
                  <c:v>-83.740825906192129</c:v>
                </c:pt>
                <c:pt idx="22">
                  <c:v>-167.90267023545627</c:v>
                </c:pt>
                <c:pt idx="23">
                  <c:v>177.73481767855881</c:v>
                </c:pt>
                <c:pt idx="24">
                  <c:v>175.54416504593505</c:v>
                </c:pt>
                <c:pt idx="25">
                  <c:v>175.30001148948628</c:v>
                </c:pt>
                <c:pt idx="26">
                  <c:v>175.51142468967151</c:v>
                </c:pt>
                <c:pt idx="27">
                  <c:v>175.82845474317995</c:v>
                </c:pt>
                <c:pt idx="28">
                  <c:v>176.15116803420796</c:v>
                </c:pt>
                <c:pt idx="29">
                  <c:v>176.45007030323822</c:v>
                </c:pt>
                <c:pt idx="30">
                  <c:v>176.95626131436148</c:v>
                </c:pt>
                <c:pt idx="31">
                  <c:v>177.35428629598212</c:v>
                </c:pt>
                <c:pt idx="32">
                  <c:v>177.67015899038168</c:v>
                </c:pt>
                <c:pt idx="33">
                  <c:v>177.92528194096465</c:v>
                </c:pt>
                <c:pt idx="34">
                  <c:v>178.13509442566419</c:v>
                </c:pt>
                <c:pt idx="35">
                  <c:v>178.31052762616889</c:v>
                </c:pt>
                <c:pt idx="36">
                  <c:v>178.45938834754801</c:v>
                </c:pt>
                <c:pt idx="37">
                  <c:v>178.58734441207599</c:v>
                </c:pt>
                <c:pt idx="38">
                  <c:v>178.69858594471435</c:v>
                </c:pt>
                <c:pt idx="39">
                  <c:v>178.79626590227952</c:v>
                </c:pt>
                <c:pt idx="40">
                  <c:v>178.88279632472248</c:v>
                </c:pt>
                <c:pt idx="41">
                  <c:v>178.96005063291233</c:v>
                </c:pt>
                <c:pt idx="42">
                  <c:v>179.02950414402611</c:v>
                </c:pt>
                <c:pt idx="43">
                  <c:v>179.09233335479348</c:v>
                </c:pt>
                <c:pt idx="44">
                  <c:v>179.1494872518108</c:v>
                </c:pt>
                <c:pt idx="45">
                  <c:v>179.20173932717725</c:v>
                </c:pt>
                <c:pt idx="46">
                  <c:v>179.24972606997861</c:v>
                </c:pt>
                <c:pt idx="47">
                  <c:v>179.29397583266174</c:v>
                </c:pt>
                <c:pt idx="48">
                  <c:v>179.33493074832504</c:v>
                </c:pt>
                <c:pt idx="49">
                  <c:v>179.37296356322284</c:v>
                </c:pt>
                <c:pt idx="50">
                  <c:v>179.40839070178103</c:v>
                </c:pt>
                <c:pt idx="51">
                  <c:v>179.44148250740756</c:v>
                </c:pt>
                <c:pt idx="52">
                  <c:v>179.47247134305286</c:v>
                </c:pt>
                <c:pt idx="53">
                  <c:v>179.50155805329871</c:v>
                </c:pt>
                <c:pt idx="54">
                  <c:v>179.52891716015912</c:v>
                </c:pt>
                <c:pt idx="55">
                  <c:v>179.55470107153175</c:v>
                </c:pt>
                <c:pt idx="56">
                  <c:v>179.57904351336654</c:v>
                </c:pt>
                <c:pt idx="57">
                  <c:v>179.60206234674149</c:v>
                </c:pt>
                <c:pt idx="58">
                  <c:v>179.62386189398364</c:v>
                </c:pt>
                <c:pt idx="59">
                  <c:v>179.64453487022897</c:v>
                </c:pt>
                <c:pt idx="60">
                  <c:v>179.66416399583034</c:v>
                </c:pt>
                <c:pt idx="61">
                  <c:v>179.68282334903782</c:v>
                </c:pt>
                <c:pt idx="62">
                  <c:v>179.70057950609481</c:v>
                </c:pt>
                <c:pt idx="63">
                  <c:v>179.71749250639726</c:v>
                </c:pt>
                <c:pt idx="64">
                  <c:v>179.73361667295387</c:v>
                </c:pt>
                <c:pt idx="65">
                  <c:v>179.7490013125859</c:v>
                </c:pt>
                <c:pt idx="66">
                  <c:v>179.76369131571693</c:v>
                </c:pt>
                <c:pt idx="67">
                  <c:v>179.77772767196825</c:v>
                </c:pt>
                <c:pt idx="68">
                  <c:v>179.79114791486381</c:v>
                </c:pt>
                <c:pt idx="69">
                  <c:v>179.80398650662107</c:v>
                </c:pt>
                <c:pt idx="70">
                  <c:v>179.81627517211444</c:v>
                </c:pt>
                <c:pt idx="71">
                  <c:v>179.82804318957324</c:v>
                </c:pt>
                <c:pt idx="72">
                  <c:v>179.83931764432791</c:v>
                </c:pt>
                <c:pt idx="73">
                  <c:v>179.85012365090026</c:v>
                </c:pt>
                <c:pt idx="74">
                  <c:v>179.86048454789176</c:v>
                </c:pt>
                <c:pt idx="75">
                  <c:v>179.87042206943315</c:v>
                </c:pt>
                <c:pt idx="76">
                  <c:v>179.87995649638364</c:v>
                </c:pt>
                <c:pt idx="77">
                  <c:v>179.88910678998715</c:v>
                </c:pt>
                <c:pt idx="78">
                  <c:v>179.89789071029824</c:v>
                </c:pt>
                <c:pt idx="79">
                  <c:v>179.90632492134989</c:v>
                </c:pt>
                <c:pt idx="80">
                  <c:v>179.91442508475726</c:v>
                </c:pt>
              </c:numCache>
            </c:numRef>
          </c:yVal>
          <c:smooth val="1"/>
          <c:extLst>
            <c:ext xmlns:c16="http://schemas.microsoft.com/office/drawing/2014/chart" uri="{C3380CC4-5D6E-409C-BE32-E72D297353CC}">
              <c16:uniqueId val="{00000001-8789-4208-86E9-D9BC314E56C1}"/>
            </c:ext>
          </c:extLst>
        </c:ser>
        <c:dLbls>
          <c:showLegendKey val="0"/>
          <c:showVal val="0"/>
          <c:showCatName val="0"/>
          <c:showSerName val="0"/>
          <c:showPercent val="0"/>
          <c:showBubbleSize val="0"/>
        </c:dLbls>
        <c:axId val="477035136"/>
        <c:axId val="476644096"/>
      </c:scatterChart>
      <c:valAx>
        <c:axId val="47703513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76644096"/>
        <c:crosses val="autoZero"/>
        <c:crossBetween val="midCat"/>
      </c:valAx>
      <c:valAx>
        <c:axId val="476644096"/>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47703513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Backup!$T$43:$T$123</c:f>
              <c:numCache>
                <c:formatCode>General</c:formatCode>
                <c:ptCount val="81"/>
                <c:pt idx="0">
                  <c:v>100.9110503409938</c:v>
                </c:pt>
                <c:pt idx="1">
                  <c:v>80.911050298663682</c:v>
                </c:pt>
                <c:pt idx="2">
                  <c:v>60.911046065801919</c:v>
                </c:pt>
                <c:pt idx="3">
                  <c:v>54.890433327546972</c:v>
                </c:pt>
                <c:pt idx="4">
                  <c:v>51.36858677775016</c:v>
                </c:pt>
                <c:pt idx="5">
                  <c:v>48.869782142598687</c:v>
                </c:pt>
                <c:pt idx="6">
                  <c:v>46.931543458301689</c:v>
                </c:pt>
                <c:pt idx="7">
                  <c:v>45.347871608945667</c:v>
                </c:pt>
                <c:pt idx="8">
                  <c:v>44.008880404255535</c:v>
                </c:pt>
                <c:pt idx="9">
                  <c:v>42.848977593228867</c:v>
                </c:pt>
                <c:pt idx="10">
                  <c:v>41.825854841349553</c:v>
                </c:pt>
                <c:pt idx="11">
                  <c:v>40.910624327306138</c:v>
                </c:pt>
                <c:pt idx="12">
                  <c:v>34.888764838940553</c:v>
                </c:pt>
                <c:pt idx="13">
                  <c:v>31.364899786484411</c:v>
                </c:pt>
                <c:pt idx="14">
                  <c:v>28.863386986909447</c:v>
                </c:pt>
                <c:pt idx="15">
                  <c:v>26.921852812895871</c:v>
                </c:pt>
                <c:pt idx="16">
                  <c:v>25.334411100328914</c:v>
                </c:pt>
                <c:pt idx="17">
                  <c:v>23.991290073158545</c:v>
                </c:pt>
                <c:pt idx="18">
                  <c:v>22.827005808551473</c:v>
                </c:pt>
                <c:pt idx="19">
                  <c:v>21.799346853850889</c:v>
                </c:pt>
                <c:pt idx="20">
                  <c:v>20.879507725441865</c:v>
                </c:pt>
                <c:pt idx="21">
                  <c:v>14.816019364310634</c:v>
                </c:pt>
                <c:pt idx="22">
                  <c:v>11.25993117101906</c:v>
                </c:pt>
                <c:pt idx="23">
                  <c:v>8.7272906544818252</c:v>
                </c:pt>
                <c:pt idx="24">
                  <c:v>6.7501608968059479</c:v>
                </c:pt>
                <c:pt idx="25">
                  <c:v>5.1195568816713601</c:v>
                </c:pt>
                <c:pt idx="26">
                  <c:v>3.7235356238526345</c:v>
                </c:pt>
                <c:pt idx="27">
                  <c:v>2.4947706790297803</c:v>
                </c:pt>
                <c:pt idx="28">
                  <c:v>1.3893430391538248</c:v>
                </c:pt>
                <c:pt idx="29">
                  <c:v>0.37683376100054189</c:v>
                </c:pt>
                <c:pt idx="30">
                  <c:v>-1.4520415727529947</c:v>
                </c:pt>
                <c:pt idx="31">
                  <c:v>-3.1111281191490905</c:v>
                </c:pt>
                <c:pt idx="32">
                  <c:v>-4.6713749391052062</c:v>
                </c:pt>
                <c:pt idx="33">
                  <c:v>-6.1752130086418635</c:v>
                </c:pt>
                <c:pt idx="34">
                  <c:v>-7.6462472660062879</c:v>
                </c:pt>
                <c:pt idx="35">
                  <c:v>-9.0953324920086338</c:v>
                </c:pt>
                <c:pt idx="36">
                  <c:v>-10.525137121175661</c:v>
                </c:pt>
                <c:pt idx="37">
                  <c:v>-11.933702060190999</c:v>
                </c:pt>
                <c:pt idx="38">
                  <c:v>-13.317038011631205</c:v>
                </c:pt>
                <c:pt idx="39">
                  <c:v>-14.670808673713761</c:v>
                </c:pt>
                <c:pt idx="40">
                  <c:v>-15.991258112263431</c:v>
                </c:pt>
                <c:pt idx="41">
                  <c:v>-17.275601543296162</c:v>
                </c:pt>
                <c:pt idx="42">
                  <c:v>-18.522088157563019</c:v>
                </c:pt>
                <c:pt idx="43">
                  <c:v>-19.729894794693152</c:v>
                </c:pt>
                <c:pt idx="44">
                  <c:v>-20.898953279970726</c:v>
                </c:pt>
                <c:pt idx="45">
                  <c:v>-22.029769170597294</c:v>
                </c:pt>
                <c:pt idx="46">
                  <c:v>-23.123259454542342</c:v>
                </c:pt>
                <c:pt idx="47">
                  <c:v>-24.180619023198172</c:v>
                </c:pt>
                <c:pt idx="48">
                  <c:v>-25.203216554483355</c:v>
                </c:pt>
                <c:pt idx="49">
                  <c:v>-26.192516388241174</c:v>
                </c:pt>
                <c:pt idx="50">
                  <c:v>-27.150021696362288</c:v>
                </c:pt>
                <c:pt idx="51">
                  <c:v>-28.077234313469376</c:v>
                </c:pt>
                <c:pt idx="52">
                  <c:v>-28.975627206239039</c:v>
                </c:pt>
                <c:pt idx="53">
                  <c:v>-29.846626317147681</c:v>
                </c:pt>
                <c:pt idx="54">
                  <c:v>-30.691599237828001</c:v>
                </c:pt>
                <c:pt idx="55">
                  <c:v>-31.511848779306597</c:v>
                </c:pt>
                <c:pt idx="56">
                  <c:v>-32.308609997585698</c:v>
                </c:pt>
                <c:pt idx="57">
                  <c:v>-33.083049613615543</c:v>
                </c:pt>
                <c:pt idx="58">
                  <c:v>-33.836267055001244</c:v>
                </c:pt>
                <c:pt idx="59">
                  <c:v>-34.569296561900003</c:v>
                </c:pt>
                <c:pt idx="60">
                  <c:v>-35.283109958360996</c:v>
                </c:pt>
                <c:pt idx="61">
                  <c:v>-35.978619806676647</c:v>
                </c:pt>
                <c:pt idx="62">
                  <c:v>-36.65668274700063</c:v>
                </c:pt>
                <c:pt idx="63">
                  <c:v>-37.318102885818966</c:v>
                </c:pt>
                <c:pt idx="64">
                  <c:v>-37.963635141058255</c:v>
                </c:pt>
                <c:pt idx="65">
                  <c:v>-38.59398848330391</c:v>
                </c:pt>
                <c:pt idx="66">
                  <c:v>-39.20982903516942</c:v>
                </c:pt>
                <c:pt idx="67">
                  <c:v>-39.811783006815645</c:v>
                </c:pt>
                <c:pt idx="68">
                  <c:v>-40.400439456784525</c:v>
                </c:pt>
                <c:pt idx="69">
                  <c:v>-40.976352875014086</c:v>
                </c:pt>
                <c:pt idx="70">
                  <c:v>-41.54004559011593</c:v>
                </c:pt>
                <c:pt idx="71">
                  <c:v>-42.092010006421276</c:v>
                </c:pt>
                <c:pt idx="72">
                  <c:v>-42.632710678454316</c:v>
                </c:pt>
                <c:pt idx="73">
                  <c:v>-43.16258623174604</c:v>
                </c:pt>
                <c:pt idx="74">
                  <c:v>-43.68205113951592</c:v>
                </c:pt>
                <c:pt idx="75">
                  <c:v>-44.191497364937796</c:v>
                </c:pt>
                <c:pt idx="76">
                  <c:v>-44.691295878588008</c:v>
                </c:pt>
                <c:pt idx="77">
                  <c:v>-45.1817980603699</c:v>
                </c:pt>
                <c:pt idx="78">
                  <c:v>-45.663336994775861</c:v>
                </c:pt>
                <c:pt idx="79">
                  <c:v>-46.136228667849998</c:v>
                </c:pt>
                <c:pt idx="80">
                  <c:v>-46.600773073673579</c:v>
                </c:pt>
              </c:numCache>
            </c:numRef>
          </c:yVal>
          <c:smooth val="1"/>
          <c:extLst>
            <c:ext xmlns:c16="http://schemas.microsoft.com/office/drawing/2014/chart" uri="{C3380CC4-5D6E-409C-BE32-E72D297353CC}">
              <c16:uniqueId val="{00000000-6874-4C9D-968D-4A21E1261C80}"/>
            </c:ext>
          </c:extLst>
        </c:ser>
        <c:dLbls>
          <c:showLegendKey val="0"/>
          <c:showVal val="0"/>
          <c:showCatName val="0"/>
          <c:showSerName val="0"/>
          <c:showPercent val="0"/>
          <c:showBubbleSize val="0"/>
        </c:dLbls>
        <c:axId val="332280960"/>
        <c:axId val="33228288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Backup!$U$43:$U$123</c:f>
              <c:numCache>
                <c:formatCode>General</c:formatCode>
                <c:ptCount val="81"/>
                <c:pt idx="0">
                  <c:v>-90.000407571792877</c:v>
                </c:pt>
                <c:pt idx="1">
                  <c:v>-90.004075717767492</c:v>
                </c:pt>
                <c:pt idx="2">
                  <c:v>-90.040757016395716</c:v>
                </c:pt>
                <c:pt idx="3">
                  <c:v>-90.081513055497425</c:v>
                </c:pt>
                <c:pt idx="4">
                  <c:v>-90.122267140796453</c:v>
                </c:pt>
                <c:pt idx="5">
                  <c:v>-90.163018297353361</c:v>
                </c:pt>
                <c:pt idx="6">
                  <c:v>-90.203765552579256</c:v>
                </c:pt>
                <c:pt idx="7">
                  <c:v>-90.244507937013267</c:v>
                </c:pt>
                <c:pt idx="8">
                  <c:v>-90.285244485094694</c:v>
                </c:pt>
                <c:pt idx="9">
                  <c:v>-90.325974235928697</c:v>
                </c:pt>
                <c:pt idx="10">
                  <c:v>-90.366696234044042</c:v>
                </c:pt>
                <c:pt idx="11">
                  <c:v>-90.407409530142331</c:v>
                </c:pt>
                <c:pt idx="12">
                  <c:v>-90.813860888721877</c:v>
                </c:pt>
                <c:pt idx="13">
                  <c:v>-91.218470260839212</c:v>
                </c:pt>
                <c:pt idx="14">
                  <c:v>-91.620490822214364</c:v>
                </c:pt>
                <c:pt idx="15">
                  <c:v>-92.019354992426898</c:v>
                </c:pt>
                <c:pt idx="16">
                  <c:v>-92.414692601735382</c:v>
                </c:pt>
                <c:pt idx="17">
                  <c:v>-92.806326364809522</c:v>
                </c:pt>
                <c:pt idx="18">
                  <c:v>-93.194249812870666</c:v>
                </c:pt>
                <c:pt idx="19">
                  <c:v>-93.578594556133112</c:v>
                </c:pt>
                <c:pt idx="20">
                  <c:v>-93.959593570794993</c:v>
                </c:pt>
                <c:pt idx="21">
                  <c:v>-97.654768111789252</c:v>
                </c:pt>
                <c:pt idx="22">
                  <c:v>-101.29142492822729</c:v>
                </c:pt>
                <c:pt idx="23">
                  <c:v>-104.94792390513985</c:v>
                </c:pt>
                <c:pt idx="24">
                  <c:v>-108.63710979635464</c:v>
                </c:pt>
                <c:pt idx="25">
                  <c:v>-112.36042469322885</c:v>
                </c:pt>
                <c:pt idx="26">
                  <c:v>-116.11729309372679</c:v>
                </c:pt>
                <c:pt idx="27">
                  <c:v>-119.90608249087389</c:v>
                </c:pt>
                <c:pt idx="28">
                  <c:v>-123.72384817194428</c:v>
                </c:pt>
                <c:pt idx="29">
                  <c:v>-127.56602629482244</c:v>
                </c:pt>
                <c:pt idx="30">
                  <c:v>-135.29633126849993</c:v>
                </c:pt>
                <c:pt idx="31">
                  <c:v>-143.02485032757153</c:v>
                </c:pt>
                <c:pt idx="32">
                  <c:v>-150.6564978470762</c:v>
                </c:pt>
                <c:pt idx="33">
                  <c:v>-158.08535004700593</c:v>
                </c:pt>
                <c:pt idx="34">
                  <c:v>-165.20978017261407</c:v>
                </c:pt>
                <c:pt idx="35">
                  <c:v>-171.94594094578716</c:v>
                </c:pt>
                <c:pt idx="36">
                  <c:v>-178.23600032561356</c:v>
                </c:pt>
                <c:pt idx="37">
                  <c:v>175.94993831477265</c:v>
                </c:pt>
                <c:pt idx="38">
                  <c:v>170.61695050884597</c:v>
                </c:pt>
                <c:pt idx="39">
                  <c:v>165.75109399398755</c:v>
                </c:pt>
                <c:pt idx="40">
                  <c:v>161.32575611149255</c:v>
                </c:pt>
                <c:pt idx="41">
                  <c:v>157.30720460990801</c:v>
                </c:pt>
                <c:pt idx="42">
                  <c:v>153.65880242051685</c:v>
                </c:pt>
                <c:pt idx="43">
                  <c:v>150.34387545251477</c:v>
                </c:pt>
                <c:pt idx="44">
                  <c:v>147.32747022852158</c:v>
                </c:pt>
                <c:pt idx="45">
                  <c:v>144.57729932422606</c:v>
                </c:pt>
                <c:pt idx="46">
                  <c:v>142.06414157551663</c:v>
                </c:pt>
                <c:pt idx="47">
                  <c:v>139.76190253096448</c:v>
                </c:pt>
                <c:pt idx="48">
                  <c:v>137.64747951247872</c:v>
                </c:pt>
                <c:pt idx="49">
                  <c:v>135.700526326708</c:v>
                </c:pt>
                <c:pt idx="50">
                  <c:v>133.90317688473141</c:v>
                </c:pt>
                <c:pt idx="51">
                  <c:v>132.2397626961276</c:v>
                </c:pt>
                <c:pt idx="52">
                  <c:v>130.69654348760665</c:v>
                </c:pt>
                <c:pt idx="53">
                  <c:v>129.2614604278582</c:v>
                </c:pt>
                <c:pt idx="54">
                  <c:v>127.92391560379814</c:v>
                </c:pt>
                <c:pt idx="55">
                  <c:v>126.67457806666386</c:v>
                </c:pt>
                <c:pt idx="56">
                  <c:v>125.50521499473557</c:v>
                </c:pt>
                <c:pt idx="57">
                  <c:v>124.4085456837972</c:v>
                </c:pt>
                <c:pt idx="58">
                  <c:v>123.37811578543273</c:v>
                </c:pt>
                <c:pt idx="59">
                  <c:v>122.40818922505964</c:v>
                </c:pt>
                <c:pt idx="60">
                  <c:v>121.49365539979901</c:v>
                </c:pt>
                <c:pt idx="61">
                  <c:v>120.6299494945445</c:v>
                </c:pt>
                <c:pt idx="62">
                  <c:v>119.8129840135846</c:v>
                </c:pt>
                <c:pt idx="63">
                  <c:v>119.03908987802745</c:v>
                </c:pt>
                <c:pt idx="64">
                  <c:v>118.30496567261473</c:v>
                </c:pt>
                <c:pt idx="65">
                  <c:v>117.60763383381162</c:v>
                </c:pt>
                <c:pt idx="66">
                  <c:v>116.94440275290002</c:v>
                </c:pt>
                <c:pt idx="67">
                  <c:v>116.31283392453537</c:v>
                </c:pt>
                <c:pt idx="68">
                  <c:v>115.71071340488407</c:v>
                </c:pt>
                <c:pt idx="69">
                  <c:v>115.13602695684527</c:v>
                </c:pt>
                <c:pt idx="70">
                  <c:v>114.58693835559791</c:v>
                </c:pt>
                <c:pt idx="71">
                  <c:v>114.06177040837906</c:v>
                </c:pt>
                <c:pt idx="72">
                  <c:v>113.55898831026138</c:v>
                </c:pt>
                <c:pt idx="73">
                  <c:v>113.0771850147671</c:v>
                </c:pt>
                <c:pt idx="74">
                  <c:v>112.61506834615462</c:v>
                </c:pt>
                <c:pt idx="75">
                  <c:v>112.17144962061283</c:v>
                </c:pt>
                <c:pt idx="76">
                  <c:v>111.74523357763833</c:v>
                </c:pt>
                <c:pt idx="77">
                  <c:v>111.33540945157623</c:v>
                </c:pt>
                <c:pt idx="78">
                  <c:v>110.94104303757412</c:v>
                </c:pt>
                <c:pt idx="79">
                  <c:v>110.56126962672906</c:v>
                </c:pt>
                <c:pt idx="80">
                  <c:v>110.19528770261496</c:v>
                </c:pt>
              </c:numCache>
            </c:numRef>
          </c:yVal>
          <c:smooth val="1"/>
          <c:extLst>
            <c:ext xmlns:c16="http://schemas.microsoft.com/office/drawing/2014/chart" uri="{C3380CC4-5D6E-409C-BE32-E72D297353CC}">
              <c16:uniqueId val="{00000001-6874-4C9D-968D-4A21E1261C80}"/>
            </c:ext>
          </c:extLst>
        </c:ser>
        <c:dLbls>
          <c:showLegendKey val="0"/>
          <c:showVal val="0"/>
          <c:showCatName val="0"/>
          <c:showSerName val="0"/>
          <c:showPercent val="0"/>
          <c:showBubbleSize val="0"/>
        </c:dLbls>
        <c:axId val="332315648"/>
        <c:axId val="332313728"/>
      </c:scatterChart>
      <c:valAx>
        <c:axId val="332280960"/>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332282880"/>
        <c:crosses val="autoZero"/>
        <c:crossBetween val="midCat"/>
      </c:valAx>
      <c:valAx>
        <c:axId val="33228288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32280960"/>
        <c:crosses val="autoZero"/>
        <c:crossBetween val="midCat"/>
      </c:valAx>
      <c:valAx>
        <c:axId val="332313728"/>
        <c:scaling>
          <c:orientation val="minMax"/>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32315648"/>
        <c:crosses val="max"/>
        <c:crossBetween val="midCat"/>
      </c:valAx>
      <c:valAx>
        <c:axId val="332315648"/>
        <c:scaling>
          <c:logBase val="10"/>
          <c:orientation val="minMax"/>
        </c:scaling>
        <c:delete val="1"/>
        <c:axPos val="b"/>
        <c:numFmt formatCode="General" sourceLinked="1"/>
        <c:majorTickMark val="out"/>
        <c:minorTickMark val="none"/>
        <c:tickLblPos val="nextTo"/>
        <c:crossAx val="33231372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numCache>
            </c:numRef>
          </c:yVal>
          <c:smooth val="1"/>
          <c:extLst>
            <c:ext xmlns:c16="http://schemas.microsoft.com/office/drawing/2014/chart" uri="{C3380CC4-5D6E-409C-BE32-E72D297353CC}">
              <c16:uniqueId val="{00000000-F29F-4CA5-9185-B227952ABB1D}"/>
            </c:ext>
          </c:extLst>
        </c:ser>
        <c:dLbls>
          <c:showLegendKey val="0"/>
          <c:showVal val="0"/>
          <c:showCatName val="0"/>
          <c:showSerName val="0"/>
          <c:showPercent val="0"/>
          <c:showBubbleSize val="0"/>
        </c:dLbls>
        <c:axId val="501934720"/>
        <c:axId val="501936896"/>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numCache>
            </c:numRef>
          </c:yVal>
          <c:smooth val="1"/>
          <c:extLst>
            <c:ext xmlns:c16="http://schemas.microsoft.com/office/drawing/2014/chart" uri="{C3380CC4-5D6E-409C-BE32-E72D297353CC}">
              <c16:uniqueId val="{00000001-F29F-4CA5-9185-B227952ABB1D}"/>
            </c:ext>
          </c:extLst>
        </c:ser>
        <c:dLbls>
          <c:showLegendKey val="0"/>
          <c:showVal val="0"/>
          <c:showCatName val="0"/>
          <c:showSerName val="0"/>
          <c:showPercent val="0"/>
          <c:showBubbleSize val="0"/>
        </c:dLbls>
        <c:axId val="502010624"/>
        <c:axId val="501938816"/>
      </c:scatterChart>
      <c:valAx>
        <c:axId val="50193472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501936896"/>
        <c:crosses val="autoZero"/>
        <c:crossBetween val="midCat"/>
      </c:valAx>
      <c:valAx>
        <c:axId val="501936896"/>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01934720"/>
        <c:crossesAt val="100"/>
        <c:crossBetween val="midCat"/>
        <c:majorUnit val="5"/>
      </c:valAx>
      <c:valAx>
        <c:axId val="501938816"/>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502010624"/>
        <c:crosses val="max"/>
        <c:crossBetween val="midCat"/>
        <c:majorUnit val="15"/>
      </c:valAx>
      <c:valAx>
        <c:axId val="502010624"/>
        <c:scaling>
          <c:logBase val="10"/>
          <c:orientation val="minMax"/>
        </c:scaling>
        <c:delete val="1"/>
        <c:axPos val="b"/>
        <c:numFmt formatCode="General" sourceLinked="1"/>
        <c:majorTickMark val="out"/>
        <c:minorTickMark val="none"/>
        <c:tickLblPos val="nextTo"/>
        <c:crossAx val="50193881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8</xdr:col>
      <xdr:colOff>89647</xdr:colOff>
      <xdr:row>33</xdr:row>
      <xdr:rowOff>0</xdr:rowOff>
    </xdr:from>
    <xdr:to>
      <xdr:col>12</xdr:col>
      <xdr:colOff>257911</xdr:colOff>
      <xdr:row>46</xdr:row>
      <xdr:rowOff>63910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9265" y="6533029"/>
          <a:ext cx="5759999" cy="2484380"/>
        </a:xfrm>
        <a:prstGeom prst="rect">
          <a:avLst/>
        </a:prstGeom>
      </xdr:spPr>
    </xdr:pic>
    <xdr:clientData/>
  </xdr:twoCellAnchor>
  <xdr:twoCellAnchor editAs="oneCell">
    <xdr:from>
      <xdr:col>8</xdr:col>
      <xdr:colOff>392206</xdr:colOff>
      <xdr:row>94</xdr:row>
      <xdr:rowOff>72437</xdr:rowOff>
    </xdr:from>
    <xdr:to>
      <xdr:col>12</xdr:col>
      <xdr:colOff>840441</xdr:colOff>
      <xdr:row>115</xdr:row>
      <xdr:rowOff>135895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209059" y="18719025"/>
          <a:ext cx="6039970" cy="4411340"/>
        </a:xfrm>
        <a:prstGeom prst="rect">
          <a:avLst/>
        </a:prstGeom>
      </xdr:spPr>
    </xdr:pic>
    <xdr:clientData/>
  </xdr:twoCellAnchor>
  <xdr:twoCellAnchor>
    <xdr:from>
      <xdr:col>8</xdr:col>
      <xdr:colOff>313765</xdr:colOff>
      <xdr:row>117</xdr:row>
      <xdr:rowOff>123265</xdr:rowOff>
    </xdr:from>
    <xdr:to>
      <xdr:col>14</xdr:col>
      <xdr:colOff>280147</xdr:colOff>
      <xdr:row>140</xdr:row>
      <xdr:rowOff>134471</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84667</xdr:colOff>
      <xdr:row>35</xdr:row>
      <xdr:rowOff>0</xdr:rowOff>
    </xdr:from>
    <xdr:to>
      <xdr:col>4</xdr:col>
      <xdr:colOff>3735916</xdr:colOff>
      <xdr:row>35</xdr:row>
      <xdr:rowOff>0</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
        <a:stretch>
          <a:fillRect/>
        </a:stretch>
      </xdr:blipFill>
      <xdr:spPr>
        <a:xfrm>
          <a:off x="4787636" y="52108449"/>
          <a:ext cx="3651249" cy="1404327"/>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419100</xdr:colOff>
          <xdr:row>17</xdr:row>
          <xdr:rowOff>228600</xdr:rowOff>
        </xdr:from>
        <xdr:to>
          <xdr:col>4</xdr:col>
          <xdr:colOff>3152775</xdr:colOff>
          <xdr:row>17</xdr:row>
          <xdr:rowOff>1790700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321468</xdr:colOff>
      <xdr:row>18</xdr:row>
      <xdr:rowOff>1202531</xdr:rowOff>
    </xdr:from>
    <xdr:to>
      <xdr:col>4</xdr:col>
      <xdr:colOff>3381375</xdr:colOff>
      <xdr:row>18</xdr:row>
      <xdr:rowOff>2881313</xdr:rowOff>
    </xdr:to>
    <xdr:pic>
      <xdr:nvPicPr>
        <xdr:cNvPr id="19" name="Picture 18">
          <a:extLst>
            <a:ext uri="{FF2B5EF4-FFF2-40B4-BE49-F238E27FC236}">
              <a16:creationId xmlns:a16="http://schemas.microsoft.com/office/drawing/2014/main" id="{00000000-0008-0000-0200-000013000000}"/>
            </a:ext>
          </a:extLst>
        </xdr:cNvPr>
        <xdr:cNvPicPr/>
      </xdr:nvPicPr>
      <xdr:blipFill>
        <a:blip xmlns:r="http://schemas.openxmlformats.org/officeDocument/2006/relationships" r:embed="rId2"/>
        <a:stretch>
          <a:fillRect/>
        </a:stretch>
      </xdr:blipFill>
      <xdr:spPr>
        <a:xfrm>
          <a:off x="5024437" y="13835062"/>
          <a:ext cx="3059907" cy="1678782"/>
        </a:xfrm>
        <a:prstGeom prst="rect">
          <a:avLst/>
        </a:prstGeom>
      </xdr:spPr>
    </xdr:pic>
    <xdr:clientData/>
  </xdr:twoCellAnchor>
  <xdr:twoCellAnchor editAs="oneCell">
    <xdr:from>
      <xdr:col>4</xdr:col>
      <xdr:colOff>142874</xdr:colOff>
      <xdr:row>19</xdr:row>
      <xdr:rowOff>1012031</xdr:rowOff>
    </xdr:from>
    <xdr:to>
      <xdr:col>4</xdr:col>
      <xdr:colOff>3667124</xdr:colOff>
      <xdr:row>20</xdr:row>
      <xdr:rowOff>0</xdr:rowOff>
    </xdr:to>
    <xdr:pic>
      <xdr:nvPicPr>
        <xdr:cNvPr id="21" name="Picture 20">
          <a:extLst>
            <a:ext uri="{FF2B5EF4-FFF2-40B4-BE49-F238E27FC236}">
              <a16:creationId xmlns:a16="http://schemas.microsoft.com/office/drawing/2014/main" id="{00000000-0008-0000-0200-000015000000}"/>
            </a:ext>
          </a:extLst>
        </xdr:cNvPr>
        <xdr:cNvPicPr/>
      </xdr:nvPicPr>
      <xdr:blipFill>
        <a:blip xmlns:r="http://schemas.openxmlformats.org/officeDocument/2006/relationships" r:embed="rId3"/>
        <a:stretch>
          <a:fillRect/>
        </a:stretch>
      </xdr:blipFill>
      <xdr:spPr>
        <a:xfrm>
          <a:off x="4845843" y="16585406"/>
          <a:ext cx="3524250" cy="1809750"/>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47625</xdr:colOff>
          <xdr:row>20</xdr:row>
          <xdr:rowOff>200025</xdr:rowOff>
        </xdr:from>
        <xdr:to>
          <xdr:col>4</xdr:col>
          <xdr:colOff>3771900</xdr:colOff>
          <xdr:row>20</xdr:row>
          <xdr:rowOff>2085975</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285750</xdr:colOff>
      <xdr:row>21</xdr:row>
      <xdr:rowOff>809625</xdr:rowOff>
    </xdr:from>
    <xdr:to>
      <xdr:col>4</xdr:col>
      <xdr:colOff>3583782</xdr:colOff>
      <xdr:row>21</xdr:row>
      <xdr:rowOff>2690813</xdr:rowOff>
    </xdr:to>
    <xdr:pic>
      <xdr:nvPicPr>
        <xdr:cNvPr id="22" name="Picture 21">
          <a:extLst>
            <a:ext uri="{FF2B5EF4-FFF2-40B4-BE49-F238E27FC236}">
              <a16:creationId xmlns:a16="http://schemas.microsoft.com/office/drawing/2014/main" id="{00000000-0008-0000-0200-000016000000}"/>
            </a:ext>
          </a:extLst>
        </xdr:cNvPr>
        <xdr:cNvPicPr/>
      </xdr:nvPicPr>
      <xdr:blipFill>
        <a:blip xmlns:r="http://schemas.openxmlformats.org/officeDocument/2006/relationships" r:embed="rId3"/>
        <a:stretch>
          <a:fillRect/>
        </a:stretch>
      </xdr:blipFill>
      <xdr:spPr>
        <a:xfrm>
          <a:off x="4988719" y="21371719"/>
          <a:ext cx="3298032" cy="1881188"/>
        </a:xfrm>
        <a:prstGeom prst="rect">
          <a:avLst/>
        </a:prstGeom>
      </xdr:spPr>
    </xdr:pic>
    <xdr:clientData/>
  </xdr:twoCellAnchor>
  <xdr:twoCellAnchor editAs="oneCell">
    <xdr:from>
      <xdr:col>4</xdr:col>
      <xdr:colOff>83343</xdr:colOff>
      <xdr:row>22</xdr:row>
      <xdr:rowOff>381001</xdr:rowOff>
    </xdr:from>
    <xdr:to>
      <xdr:col>4</xdr:col>
      <xdr:colOff>3488530</xdr:colOff>
      <xdr:row>22</xdr:row>
      <xdr:rowOff>2750344</xdr:rowOff>
    </xdr:to>
    <xdr:pic>
      <xdr:nvPicPr>
        <xdr:cNvPr id="23" name="Picture 22">
          <a:extLst>
            <a:ext uri="{FF2B5EF4-FFF2-40B4-BE49-F238E27FC236}">
              <a16:creationId xmlns:a16="http://schemas.microsoft.com/office/drawing/2014/main" id="{00000000-0008-0000-0200-000017000000}"/>
            </a:ext>
          </a:extLst>
        </xdr:cNvPr>
        <xdr:cNvPicPr/>
      </xdr:nvPicPr>
      <xdr:blipFill>
        <a:blip xmlns:r="http://schemas.openxmlformats.org/officeDocument/2006/relationships" r:embed="rId4"/>
        <a:stretch>
          <a:fillRect/>
        </a:stretch>
      </xdr:blipFill>
      <xdr:spPr>
        <a:xfrm>
          <a:off x="4786312" y="23741064"/>
          <a:ext cx="3405187" cy="2369343"/>
        </a:xfrm>
        <a:prstGeom prst="rect">
          <a:avLst/>
        </a:prstGeom>
      </xdr:spPr>
    </xdr:pic>
    <xdr:clientData/>
  </xdr:twoCellAnchor>
  <xdr:twoCellAnchor editAs="oneCell">
    <xdr:from>
      <xdr:col>4</xdr:col>
      <xdr:colOff>226219</xdr:colOff>
      <xdr:row>24</xdr:row>
      <xdr:rowOff>666749</xdr:rowOff>
    </xdr:from>
    <xdr:to>
      <xdr:col>4</xdr:col>
      <xdr:colOff>3607593</xdr:colOff>
      <xdr:row>24</xdr:row>
      <xdr:rowOff>2940842</xdr:rowOff>
    </xdr:to>
    <xdr:pic>
      <xdr:nvPicPr>
        <xdr:cNvPr id="24" name="Picture 23">
          <a:extLst>
            <a:ext uri="{FF2B5EF4-FFF2-40B4-BE49-F238E27FC236}">
              <a16:creationId xmlns:a16="http://schemas.microsoft.com/office/drawing/2014/main" id="{00000000-0008-0000-0200-000018000000}"/>
            </a:ext>
          </a:extLst>
        </xdr:cNvPr>
        <xdr:cNvPicPr/>
      </xdr:nvPicPr>
      <xdr:blipFill>
        <a:blip xmlns:r="http://schemas.openxmlformats.org/officeDocument/2006/relationships" r:embed="rId5"/>
        <a:stretch>
          <a:fillRect/>
        </a:stretch>
      </xdr:blipFill>
      <xdr:spPr>
        <a:xfrm>
          <a:off x="4929188" y="27682030"/>
          <a:ext cx="3381374" cy="2274093"/>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190500</xdr:colOff>
          <xdr:row>29</xdr:row>
          <xdr:rowOff>447675</xdr:rowOff>
        </xdr:from>
        <xdr:to>
          <xdr:col>4</xdr:col>
          <xdr:colOff>3667125</xdr:colOff>
          <xdr:row>29</xdr:row>
          <xdr:rowOff>2276475</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257175</xdr:colOff>
          <xdr:row>0</xdr:row>
          <xdr:rowOff>0</xdr:rowOff>
        </xdr:from>
        <xdr:to>
          <xdr:col>6</xdr:col>
          <xdr:colOff>1209675</xdr:colOff>
          <xdr:row>21</xdr:row>
          <xdr:rowOff>66675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6</xdr:col>
      <xdr:colOff>1600200</xdr:colOff>
      <xdr:row>1</xdr:row>
      <xdr:rowOff>33336</xdr:rowOff>
    </xdr:from>
    <xdr:to>
      <xdr:col>9</xdr:col>
      <xdr:colOff>847725</xdr:colOff>
      <xdr:row>33</xdr:row>
      <xdr:rowOff>142875</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xdr:colOff>
      <xdr:row>1</xdr:row>
      <xdr:rowOff>9525</xdr:rowOff>
    </xdr:from>
    <xdr:to>
      <xdr:col>12</xdr:col>
      <xdr:colOff>38100</xdr:colOff>
      <xdr:row>33</xdr:row>
      <xdr:rowOff>171450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504825</xdr:colOff>
      <xdr:row>0</xdr:row>
      <xdr:rowOff>180975</xdr:rowOff>
    </xdr:from>
    <xdr:to>
      <xdr:col>15</xdr:col>
      <xdr:colOff>1038225</xdr:colOff>
      <xdr:row>34</xdr:row>
      <xdr:rowOff>19050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1457326</xdr:colOff>
      <xdr:row>1</xdr:row>
      <xdr:rowOff>0</xdr:rowOff>
    </xdr:from>
    <xdr:to>
      <xdr:col>18</xdr:col>
      <xdr:colOff>1047750</xdr:colOff>
      <xdr:row>34</xdr:row>
      <xdr:rowOff>47625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2541143</xdr:colOff>
      <xdr:row>58</xdr:row>
      <xdr:rowOff>190326</xdr:rowOff>
    </xdr:from>
    <xdr:to>
      <xdr:col>4</xdr:col>
      <xdr:colOff>682998</xdr:colOff>
      <xdr:row>89</xdr:row>
      <xdr:rowOff>37731</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163606</xdr:colOff>
      <xdr:row>127</xdr:row>
      <xdr:rowOff>25998</xdr:rowOff>
    </xdr:from>
    <xdr:to>
      <xdr:col>3</xdr:col>
      <xdr:colOff>2419322</xdr:colOff>
      <xdr:row>129</xdr:row>
      <xdr:rowOff>23711</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8202706" y="29534448"/>
          <a:ext cx="2255716" cy="378713"/>
        </a:xfrm>
        <a:prstGeom prst="rect">
          <a:avLst/>
        </a:prstGeom>
      </xdr:spPr>
    </xdr:pic>
    <xdr:clientData/>
  </xdr:twoCellAnchor>
  <xdr:twoCellAnchor editAs="oneCell">
    <xdr:from>
      <xdr:col>2</xdr:col>
      <xdr:colOff>0</xdr:colOff>
      <xdr:row>127</xdr:row>
      <xdr:rowOff>31376</xdr:rowOff>
    </xdr:from>
    <xdr:to>
      <xdr:col>3</xdr:col>
      <xdr:colOff>243</xdr:colOff>
      <xdr:row>129</xdr:row>
      <xdr:rowOff>29089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5314950" y="29539826"/>
          <a:ext cx="2724393" cy="378713"/>
        </a:xfrm>
        <a:prstGeom prst="rect">
          <a:avLst/>
        </a:prstGeom>
      </xdr:spPr>
    </xdr:pic>
    <xdr:clientData/>
  </xdr:twoCellAnchor>
  <xdr:twoCellAnchor editAs="oneCell">
    <xdr:from>
      <xdr:col>0</xdr:col>
      <xdr:colOff>45720</xdr:colOff>
      <xdr:row>118</xdr:row>
      <xdr:rowOff>19654</xdr:rowOff>
    </xdr:from>
    <xdr:to>
      <xdr:col>0</xdr:col>
      <xdr:colOff>2971800</xdr:colOff>
      <xdr:row>121</xdr:row>
      <xdr:rowOff>5356</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45720" y="27813604"/>
          <a:ext cx="2926080" cy="557202"/>
        </a:xfrm>
        <a:prstGeom prst="rect">
          <a:avLst/>
        </a:prstGeom>
      </xdr:spPr>
    </xdr:pic>
    <xdr:clientData/>
  </xdr:twoCellAnchor>
  <xdr:twoCellAnchor editAs="oneCell">
    <xdr:from>
      <xdr:col>0</xdr:col>
      <xdr:colOff>15241</xdr:colOff>
      <xdr:row>122</xdr:row>
      <xdr:rowOff>45720</xdr:rowOff>
    </xdr:from>
    <xdr:to>
      <xdr:col>0</xdr:col>
      <xdr:colOff>3185161</xdr:colOff>
      <xdr:row>125</xdr:row>
      <xdr:rowOff>76593</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15241" y="28601670"/>
          <a:ext cx="3169920" cy="602373"/>
        </a:xfrm>
        <a:prstGeom prst="rect">
          <a:avLst/>
        </a:prstGeom>
      </xdr:spPr>
    </xdr:pic>
    <xdr:clientData/>
  </xdr:twoCellAnchor>
  <xdr:twoCellAnchor editAs="oneCell">
    <xdr:from>
      <xdr:col>7</xdr:col>
      <xdr:colOff>0</xdr:colOff>
      <xdr:row>5</xdr:row>
      <xdr:rowOff>0</xdr:rowOff>
    </xdr:from>
    <xdr:to>
      <xdr:col>8</xdr:col>
      <xdr:colOff>3701218</xdr:colOff>
      <xdr:row>29</xdr:row>
      <xdr:rowOff>31326</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13430250" y="1009650"/>
          <a:ext cx="6682543" cy="4929557"/>
        </a:xfrm>
        <a:prstGeom prst="rect">
          <a:avLst/>
        </a:prstGeom>
      </xdr:spPr>
    </xdr:pic>
    <xdr:clientData/>
  </xdr:twoCellAnchor>
  <xdr:twoCellAnchor>
    <xdr:from>
      <xdr:col>2</xdr:col>
      <xdr:colOff>2376488</xdr:colOff>
      <xdr:row>53</xdr:row>
      <xdr:rowOff>140493</xdr:rowOff>
    </xdr:from>
    <xdr:to>
      <xdr:col>3</xdr:col>
      <xdr:colOff>2069307</xdr:colOff>
      <xdr:row>53</xdr:row>
      <xdr:rowOff>140493</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a:off x="7691438" y="14180343"/>
          <a:ext cx="2416969"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628650</xdr:colOff>
      <xdr:row>54</xdr:row>
      <xdr:rowOff>152400</xdr:rowOff>
    </xdr:from>
    <xdr:to>
      <xdr:col>3</xdr:col>
      <xdr:colOff>1914525</xdr:colOff>
      <xdr:row>54</xdr:row>
      <xdr:rowOff>152400</xdr:rowOff>
    </xdr:to>
    <xdr:cxnSp macro="">
      <xdr:nvCxnSpPr>
        <xdr:cNvPr id="9" name="Straight Arrow Connector 8">
          <a:extLst>
            <a:ext uri="{FF2B5EF4-FFF2-40B4-BE49-F238E27FC236}">
              <a16:creationId xmlns:a16="http://schemas.microsoft.com/office/drawing/2014/main" id="{00000000-0008-0000-0500-000009000000}"/>
            </a:ext>
          </a:extLst>
        </xdr:cNvPr>
        <xdr:cNvCxnSpPr/>
      </xdr:nvCxnSpPr>
      <xdr:spPr>
        <a:xfrm>
          <a:off x="8667750" y="14563725"/>
          <a:ext cx="1285875"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4</xdr:col>
      <xdr:colOff>350709</xdr:colOff>
      <xdr:row>27</xdr:row>
      <xdr:rowOff>15432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09600" y="2857500"/>
          <a:ext cx="2179509" cy="2301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232804\Documents\BSR-MV\TPS544C20\Tools\Excel\TPS546C23%20Updated%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ayne\Desktop\3-19%20work\blue%20eyed\TPS549A20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Calculations"/>
      <sheetName val="partData"/>
      <sheetName val="partData (2)"/>
      <sheetName val="Sheet1"/>
    </sheetNames>
    <sheetDataSet>
      <sheetData sheetId="0">
        <row r="4">
          <cell r="C4" t="str">
            <v>TPS544C20</v>
          </cell>
        </row>
        <row r="8">
          <cell r="C8">
            <v>0.6</v>
          </cell>
        </row>
        <row r="9">
          <cell r="C9">
            <v>30</v>
          </cell>
        </row>
        <row r="17">
          <cell r="C17">
            <v>80</v>
          </cell>
        </row>
        <row r="18">
          <cell r="C18">
            <v>175</v>
          </cell>
        </row>
        <row r="19">
          <cell r="C19">
            <v>4.8</v>
          </cell>
        </row>
        <row r="20">
          <cell r="C20">
            <v>2.08</v>
          </cell>
        </row>
        <row r="22">
          <cell r="C22">
            <v>10</v>
          </cell>
        </row>
        <row r="24">
          <cell r="C24">
            <v>14</v>
          </cell>
        </row>
        <row r="25">
          <cell r="C25">
            <v>1</v>
          </cell>
        </row>
        <row r="26">
          <cell r="C26">
            <v>30</v>
          </cell>
        </row>
        <row r="30">
          <cell r="C30">
            <v>500</v>
          </cell>
        </row>
        <row r="33">
          <cell r="F33">
            <v>500</v>
          </cell>
        </row>
        <row r="36">
          <cell r="C36">
            <v>0.2</v>
          </cell>
        </row>
        <row r="40">
          <cell r="E40">
            <v>0.3</v>
          </cell>
        </row>
        <row r="41">
          <cell r="E41">
            <v>10</v>
          </cell>
        </row>
        <row r="42">
          <cell r="E42">
            <v>0.2</v>
          </cell>
        </row>
        <row r="43">
          <cell r="F43">
            <v>7.7380952380952381</v>
          </cell>
        </row>
        <row r="46">
          <cell r="F46">
            <v>5.0000000000000009</v>
          </cell>
        </row>
        <row r="50">
          <cell r="C50">
            <v>15</v>
          </cell>
        </row>
        <row r="51">
          <cell r="C51">
            <v>0.03</v>
          </cell>
        </row>
        <row r="52">
          <cell r="C52">
            <v>0.03</v>
          </cell>
        </row>
        <row r="62">
          <cell r="E62">
            <v>100</v>
          </cell>
        </row>
        <row r="63">
          <cell r="E63">
            <v>3</v>
          </cell>
        </row>
        <row r="64">
          <cell r="E64">
            <v>12</v>
          </cell>
        </row>
        <row r="65">
          <cell r="E65">
            <v>0.6</v>
          </cell>
        </row>
        <row r="66">
          <cell r="F66">
            <v>720</v>
          </cell>
        </row>
        <row r="67">
          <cell r="F67">
            <v>0.25</v>
          </cell>
        </row>
        <row r="72">
          <cell r="F72">
            <v>10.829122239356613</v>
          </cell>
        </row>
        <row r="77">
          <cell r="C77">
            <v>200</v>
          </cell>
        </row>
        <row r="78">
          <cell r="D78">
            <v>6</v>
          </cell>
        </row>
        <row r="80">
          <cell r="E80">
            <v>16.7</v>
          </cell>
        </row>
        <row r="85">
          <cell r="E85">
            <v>30.1</v>
          </cell>
        </row>
        <row r="87">
          <cell r="E87">
            <v>20</v>
          </cell>
        </row>
        <row r="91">
          <cell r="E91">
            <v>470</v>
          </cell>
        </row>
        <row r="95">
          <cell r="E95">
            <v>4.7</v>
          </cell>
        </row>
        <row r="99">
          <cell r="E99">
            <v>0.1</v>
          </cell>
        </row>
        <row r="101">
          <cell r="E101">
            <v>10</v>
          </cell>
        </row>
        <row r="103">
          <cell r="E103">
            <v>50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ice Calculator"/>
      <sheetName val="Schematic Checklist"/>
      <sheetName val="Layout Checklist"/>
      <sheetName val="partData"/>
      <sheetName val="Extra"/>
      <sheetName val="partData (2)"/>
    </sheetNames>
    <sheetDataSet>
      <sheetData sheetId="0" refreshError="1"/>
      <sheetData sheetId="1" refreshError="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png"/><Relationship Id="rId4" Type="http://schemas.openxmlformats.org/officeDocument/2006/relationships/oleObject" Target="../embeddings/oleObject1.bin"/><Relationship Id="rId9" Type="http://schemas.openxmlformats.org/officeDocument/2006/relationships/image" Target="../media/image5.png"/></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167"/>
  <sheetViews>
    <sheetView tabSelected="1" zoomScale="85" zoomScaleNormal="85" workbookViewId="0">
      <pane ySplit="2" topLeftCell="A72" activePane="bottomLeft" state="frozen"/>
      <selection pane="bottomLeft" activeCell="E150" sqref="E150"/>
    </sheetView>
  </sheetViews>
  <sheetFormatPr defaultColWidth="9.140625" defaultRowHeight="14.25" x14ac:dyDescent="0.25"/>
  <cols>
    <col min="1" max="1" width="2.5703125" style="13" customWidth="1"/>
    <col min="2" max="2" width="21.85546875" style="13" customWidth="1"/>
    <col min="3" max="6" width="15.5703125" style="13" customWidth="1"/>
    <col min="7" max="7" width="6.42578125" style="13" bestFit="1" customWidth="1"/>
    <col min="8" max="8" width="113.42578125" style="13" bestFit="1" customWidth="1"/>
    <col min="9" max="9" width="13.5703125" style="13" bestFit="1" customWidth="1"/>
    <col min="10" max="10" width="37.85546875" style="13" bestFit="1" customWidth="1"/>
    <col min="11" max="11" width="17.85546875" style="13" bestFit="1" customWidth="1"/>
    <col min="12" max="12" width="14.5703125" style="13" bestFit="1" customWidth="1"/>
    <col min="13" max="13" width="13.140625" style="13" bestFit="1" customWidth="1"/>
    <col min="14" max="14" width="8.42578125" style="13" bestFit="1" customWidth="1"/>
    <col min="15" max="15" width="7.85546875" style="13" bestFit="1" customWidth="1"/>
    <col min="16" max="16" width="7.42578125" style="13" bestFit="1" customWidth="1"/>
    <col min="17" max="17" width="16.42578125" style="13" bestFit="1" customWidth="1"/>
    <col min="18" max="18" width="3.85546875" style="13" bestFit="1" customWidth="1"/>
    <col min="19" max="16384" width="9.140625" style="13"/>
  </cols>
  <sheetData>
    <row r="1" spans="2:18" ht="24" thickBot="1" x14ac:dyDescent="0.3">
      <c r="B1" s="207" t="s">
        <v>45</v>
      </c>
      <c r="C1" s="207"/>
      <c r="D1" s="207"/>
      <c r="E1" s="207"/>
      <c r="F1" s="207"/>
      <c r="G1" s="207"/>
      <c r="H1" s="207"/>
    </row>
    <row r="2" spans="2:18" ht="45.75" thickBot="1" x14ac:dyDescent="0.3">
      <c r="B2" s="14" t="s">
        <v>46</v>
      </c>
      <c r="C2" s="14" t="s">
        <v>47</v>
      </c>
      <c r="D2" s="14" t="s">
        <v>48</v>
      </c>
      <c r="E2" s="14" t="s">
        <v>49</v>
      </c>
      <c r="F2" s="14" t="s">
        <v>50</v>
      </c>
      <c r="G2" s="14" t="s">
        <v>51</v>
      </c>
      <c r="H2" s="14" t="s">
        <v>52</v>
      </c>
    </row>
    <row r="3" spans="2:18" s="15" customFormat="1" ht="16.5" thickBot="1" x14ac:dyDescent="0.3">
      <c r="B3" s="208" t="s">
        <v>53</v>
      </c>
      <c r="C3" s="209"/>
      <c r="D3" s="209"/>
      <c r="E3" s="209"/>
      <c r="F3" s="209"/>
      <c r="G3" s="209"/>
      <c r="H3" s="210"/>
      <c r="J3" s="13"/>
      <c r="K3" s="13"/>
      <c r="L3" s="13"/>
      <c r="M3" s="13"/>
      <c r="N3" s="13"/>
      <c r="O3" s="13"/>
      <c r="P3" s="13"/>
      <c r="Q3" s="13"/>
      <c r="R3" s="13"/>
    </row>
    <row r="4" spans="2:18" ht="18" x14ac:dyDescent="0.25">
      <c r="B4" s="16" t="s">
        <v>54</v>
      </c>
      <c r="C4" s="17" t="s">
        <v>272</v>
      </c>
      <c r="D4" s="119"/>
      <c r="E4" s="119"/>
      <c r="F4" s="119"/>
      <c r="G4" s="18"/>
      <c r="H4" s="19" t="s">
        <v>55</v>
      </c>
      <c r="J4" s="20" t="s">
        <v>56</v>
      </c>
      <c r="K4" s="15"/>
      <c r="L4" s="15"/>
      <c r="M4" s="15"/>
      <c r="N4" s="15"/>
      <c r="O4" s="15"/>
      <c r="P4" s="15"/>
      <c r="Q4" s="15"/>
      <c r="R4" s="15"/>
    </row>
    <row r="5" spans="2:18" ht="15" x14ac:dyDescent="0.25">
      <c r="B5" s="26" t="s">
        <v>59</v>
      </c>
      <c r="C5" s="21">
        <f>VLOOKUP($C$4,partData!$A$3:$N$10,2,FALSE)</f>
        <v>4</v>
      </c>
      <c r="D5" s="22"/>
      <c r="E5" s="22"/>
      <c r="F5" s="22"/>
      <c r="G5" s="23" t="s">
        <v>57</v>
      </c>
      <c r="H5" s="54" t="s">
        <v>60</v>
      </c>
      <c r="J5" s="24" t="s">
        <v>58</v>
      </c>
      <c r="K5" s="15"/>
      <c r="L5" s="15"/>
      <c r="M5" s="25"/>
      <c r="N5" s="25"/>
    </row>
    <row r="6" spans="2:18" ht="15" x14ac:dyDescent="0.25">
      <c r="B6" s="26" t="s">
        <v>62</v>
      </c>
      <c r="C6" s="21">
        <f>VLOOKUP($C$4,partData!$A$3:$N$10,3,FALSE)</f>
        <v>19</v>
      </c>
      <c r="D6" s="22"/>
      <c r="E6" s="22"/>
      <c r="F6" s="22"/>
      <c r="G6" s="23" t="s">
        <v>57</v>
      </c>
      <c r="H6" s="54" t="s">
        <v>63</v>
      </c>
      <c r="J6" s="27" t="s">
        <v>61</v>
      </c>
      <c r="K6" s="15"/>
      <c r="L6" s="15"/>
      <c r="M6" s="25"/>
      <c r="N6" s="25"/>
    </row>
    <row r="7" spans="2:18" ht="15" x14ac:dyDescent="0.25">
      <c r="B7" s="26" t="s">
        <v>65</v>
      </c>
      <c r="C7" s="21">
        <f>VLOOKUP($C$4,partData!$A$3:$N$10,10,FALSE)</f>
        <v>0.6</v>
      </c>
      <c r="D7" s="22"/>
      <c r="E7" s="22"/>
      <c r="F7" s="22"/>
      <c r="G7" s="23" t="s">
        <v>57</v>
      </c>
      <c r="H7" s="54" t="s">
        <v>66</v>
      </c>
      <c r="J7" s="28" t="s">
        <v>64</v>
      </c>
      <c r="K7" s="15"/>
      <c r="L7" s="15"/>
    </row>
    <row r="8" spans="2:18" ht="15" x14ac:dyDescent="0.25">
      <c r="B8" s="26" t="s">
        <v>68</v>
      </c>
      <c r="C8" s="21">
        <f>VLOOKUP($C$4,partData!$A$3:$N$10,4,FALSE)</f>
        <v>25</v>
      </c>
      <c r="D8" s="22"/>
      <c r="E8" s="22"/>
      <c r="F8" s="22"/>
      <c r="G8" s="23" t="s">
        <v>69</v>
      </c>
      <c r="H8" s="54" t="s">
        <v>70</v>
      </c>
      <c r="J8" s="29" t="s">
        <v>67</v>
      </c>
      <c r="K8" s="15"/>
      <c r="L8" s="15"/>
    </row>
    <row r="9" spans="2:18" ht="15" x14ac:dyDescent="0.25">
      <c r="B9" s="26" t="s">
        <v>72</v>
      </c>
      <c r="C9" s="21">
        <f>VLOOKUP($C$4,partData!$A$3:$N$10,13,FALSE)</f>
        <v>5</v>
      </c>
      <c r="D9" s="22"/>
      <c r="E9" s="22"/>
      <c r="F9" s="22"/>
      <c r="G9" s="23" t="s">
        <v>57</v>
      </c>
      <c r="H9" s="54" t="s">
        <v>73</v>
      </c>
      <c r="J9" s="30" t="s">
        <v>71</v>
      </c>
      <c r="K9" s="15"/>
      <c r="L9" s="15"/>
    </row>
    <row r="10" spans="2:18" ht="15.75" thickBot="1" x14ac:dyDescent="0.3">
      <c r="B10" s="26" t="s">
        <v>75</v>
      </c>
      <c r="C10" s="21">
        <f>VLOOKUP($C$4,partData!$A$3:$U$10,20,FALSE)</f>
        <v>1.6</v>
      </c>
      <c r="D10" s="22"/>
      <c r="E10" s="22"/>
      <c r="F10" s="22"/>
      <c r="G10" s="23" t="s">
        <v>57</v>
      </c>
      <c r="H10" s="54" t="s">
        <v>76</v>
      </c>
      <c r="J10" s="31" t="s">
        <v>74</v>
      </c>
      <c r="K10" s="15"/>
      <c r="L10" s="15"/>
    </row>
    <row r="11" spans="2:18" ht="16.5" thickBot="1" x14ac:dyDescent="0.3">
      <c r="B11" s="26" t="s">
        <v>81</v>
      </c>
      <c r="C11" s="21" t="str">
        <f>VLOOKUP($C$4,partData!$A$3:$N$10,11,FALSE)</f>
        <v>Hiccup</v>
      </c>
      <c r="D11" s="22"/>
      <c r="E11" s="22"/>
      <c r="F11" s="22"/>
      <c r="G11" s="23"/>
      <c r="H11" s="54" t="s">
        <v>82</v>
      </c>
      <c r="P11" s="211" t="s">
        <v>77</v>
      </c>
      <c r="Q11" s="212"/>
      <c r="R11" s="213"/>
    </row>
    <row r="12" spans="2:18" x14ac:dyDescent="0.25">
      <c r="B12" s="26" t="s">
        <v>84</v>
      </c>
      <c r="C12" s="21" t="str">
        <f>VLOOKUP($C$4,partData!$A$3:$N$10,12,FALSE)</f>
        <v>Hiccup</v>
      </c>
      <c r="D12" s="22"/>
      <c r="E12" s="22"/>
      <c r="F12" s="22"/>
      <c r="G12" s="23"/>
      <c r="H12" s="54" t="s">
        <v>85</v>
      </c>
      <c r="P12" s="26" t="s">
        <v>79</v>
      </c>
      <c r="Q12" s="32">
        <f>Lout</f>
        <v>0.16</v>
      </c>
      <c r="R12" s="54" t="s">
        <v>80</v>
      </c>
    </row>
    <row r="13" spans="2:18" x14ac:dyDescent="0.25">
      <c r="B13" s="26" t="s">
        <v>86</v>
      </c>
      <c r="C13" s="21">
        <f>VLOOKUP($C$4,partData!$A$3:$N$10,8,FALSE)</f>
        <v>30</v>
      </c>
      <c r="D13" s="22"/>
      <c r="E13" s="22"/>
      <c r="F13" s="22"/>
      <c r="G13" s="23" t="s">
        <v>69</v>
      </c>
      <c r="H13" s="54" t="s">
        <v>87</v>
      </c>
      <c r="P13" s="26" t="s">
        <v>38</v>
      </c>
      <c r="Q13" s="32">
        <f>Cout</f>
        <v>1500</v>
      </c>
      <c r="R13" s="54" t="s">
        <v>83</v>
      </c>
    </row>
    <row r="14" spans="2:18" x14ac:dyDescent="0.25">
      <c r="B14" s="26" t="s">
        <v>91</v>
      </c>
      <c r="C14" s="21">
        <f>VLOOKUP($C$4,partData!$A$3:$P$10,9,FALSE)</f>
        <v>30</v>
      </c>
      <c r="D14" s="22"/>
      <c r="E14" s="22"/>
      <c r="F14" s="22"/>
      <c r="G14" s="23" t="s">
        <v>92</v>
      </c>
      <c r="H14" s="54" t="s">
        <v>93</v>
      </c>
      <c r="P14" s="26" t="s">
        <v>37</v>
      </c>
      <c r="Q14" s="32">
        <f>Cin</f>
        <v>47</v>
      </c>
      <c r="R14" s="54" t="s">
        <v>83</v>
      </c>
    </row>
    <row r="15" spans="2:18" x14ac:dyDescent="0.25">
      <c r="B15" s="26" t="s">
        <v>96</v>
      </c>
      <c r="C15" s="21">
        <f>VLOOKUP($C$4,partData!$A$3:$P$10,15,FALSE)</f>
        <v>250</v>
      </c>
      <c r="D15" s="22"/>
      <c r="E15" s="22"/>
      <c r="F15" s="22"/>
      <c r="G15" s="23" t="s">
        <v>92</v>
      </c>
      <c r="H15" s="54" t="s">
        <v>97</v>
      </c>
      <c r="P15" s="26" t="s">
        <v>88</v>
      </c>
      <c r="Q15" s="32" t="e">
        <f>Rfb_b_2</f>
        <v>#NAME?</v>
      </c>
      <c r="R15" s="54" t="s">
        <v>89</v>
      </c>
    </row>
    <row r="16" spans="2:18" x14ac:dyDescent="0.25">
      <c r="B16" s="26" t="s">
        <v>100</v>
      </c>
      <c r="C16" s="21">
        <f>VLOOKUP($C$4,partData!$A$3:$Q$10,16,FALSE)</f>
        <v>4.0999999999999996</v>
      </c>
      <c r="D16" s="22"/>
      <c r="E16" s="22"/>
      <c r="F16" s="22"/>
      <c r="G16" s="23" t="s">
        <v>101</v>
      </c>
      <c r="H16" s="54" t="s">
        <v>102</v>
      </c>
      <c r="P16" s="26" t="s">
        <v>90</v>
      </c>
      <c r="Q16" s="32" t="e">
        <f>Rfb_t_2</f>
        <v>#NAME?</v>
      </c>
      <c r="R16" s="54" t="s">
        <v>89</v>
      </c>
    </row>
    <row r="17" spans="2:18" x14ac:dyDescent="0.25">
      <c r="B17" s="26" t="s">
        <v>104</v>
      </c>
      <c r="C17" s="21">
        <f>VLOOKUP($C$4,partData!$A$3:$Q$10,17,FALSE)</f>
        <v>1.9</v>
      </c>
      <c r="D17" s="22"/>
      <c r="E17" s="22"/>
      <c r="F17" s="22"/>
      <c r="G17" s="23" t="s">
        <v>101</v>
      </c>
      <c r="H17" s="54" t="s">
        <v>105</v>
      </c>
      <c r="P17" s="26" t="s">
        <v>94</v>
      </c>
      <c r="Q17" s="32" t="e">
        <f>Cff</f>
        <v>#NAME?</v>
      </c>
      <c r="R17" s="54" t="s">
        <v>95</v>
      </c>
    </row>
    <row r="18" spans="2:18" ht="15" thickBot="1" x14ac:dyDescent="0.3">
      <c r="B18" s="26" t="s">
        <v>686</v>
      </c>
      <c r="C18" s="21">
        <f>VLOOKUP($C$4,partData!$A$3:$V$10,22,FALSE)</f>
        <v>2.2120000000000001E-2</v>
      </c>
      <c r="D18" s="22"/>
      <c r="E18" s="22"/>
      <c r="F18" s="22"/>
      <c r="G18" s="23" t="s">
        <v>685</v>
      </c>
      <c r="H18" s="54" t="s">
        <v>687</v>
      </c>
      <c r="P18" s="26"/>
      <c r="Q18" s="32"/>
      <c r="R18" s="54"/>
    </row>
    <row r="19" spans="2:18" ht="16.5" thickBot="1" x14ac:dyDescent="0.3">
      <c r="B19" s="208" t="s">
        <v>107</v>
      </c>
      <c r="C19" s="209"/>
      <c r="D19" s="209"/>
      <c r="E19" s="209"/>
      <c r="F19" s="209"/>
      <c r="G19" s="209"/>
      <c r="H19" s="210"/>
      <c r="P19" s="26" t="s">
        <v>98</v>
      </c>
      <c r="Q19" s="32" t="e">
        <f>Css</f>
        <v>#NAME?</v>
      </c>
      <c r="R19" s="54" t="s">
        <v>99</v>
      </c>
    </row>
    <row r="20" spans="2:18" x14ac:dyDescent="0.25">
      <c r="B20" s="26" t="s">
        <v>109</v>
      </c>
      <c r="C20" s="36">
        <v>4</v>
      </c>
      <c r="D20" s="22"/>
      <c r="E20" s="22"/>
      <c r="F20" s="22"/>
      <c r="G20" s="23" t="s">
        <v>57</v>
      </c>
      <c r="H20" s="54" t="s">
        <v>110</v>
      </c>
      <c r="P20" s="26" t="s">
        <v>103</v>
      </c>
      <c r="Q20" s="32">
        <f>MAX(1,Cvcc)</f>
        <v>4.7</v>
      </c>
      <c r="R20" s="54" t="s">
        <v>83</v>
      </c>
    </row>
    <row r="21" spans="2:18" x14ac:dyDescent="0.25">
      <c r="B21" s="26" t="s">
        <v>111</v>
      </c>
      <c r="C21" s="36">
        <v>5</v>
      </c>
      <c r="D21" s="22"/>
      <c r="E21" s="22"/>
      <c r="F21" s="22"/>
      <c r="G21" s="23" t="s">
        <v>57</v>
      </c>
      <c r="H21" s="54" t="s">
        <v>112</v>
      </c>
      <c r="P21" s="26" t="s">
        <v>106</v>
      </c>
      <c r="Q21" s="32">
        <f>MAX(0.1,Cboot)</f>
        <v>0.1</v>
      </c>
      <c r="R21" s="54" t="s">
        <v>83</v>
      </c>
    </row>
    <row r="22" spans="2:18" ht="15" thickBot="1" x14ac:dyDescent="0.3">
      <c r="B22" s="26" t="s">
        <v>113</v>
      </c>
      <c r="C22" s="36">
        <v>5</v>
      </c>
      <c r="D22" s="22"/>
      <c r="E22" s="22"/>
      <c r="F22" s="22"/>
      <c r="G22" s="23" t="s">
        <v>57</v>
      </c>
      <c r="H22" s="54" t="s">
        <v>114</v>
      </c>
      <c r="P22" s="33" t="s">
        <v>108</v>
      </c>
      <c r="Q22" s="34">
        <f>Rpg</f>
        <v>100</v>
      </c>
      <c r="R22" s="35" t="s">
        <v>89</v>
      </c>
    </row>
    <row r="23" spans="2:18" x14ac:dyDescent="0.25">
      <c r="B23" s="26" t="s">
        <v>115</v>
      </c>
      <c r="C23" s="36">
        <v>0.85</v>
      </c>
      <c r="D23" s="22"/>
      <c r="E23" s="22"/>
      <c r="F23" s="22"/>
      <c r="G23" s="23" t="s">
        <v>57</v>
      </c>
      <c r="H23" s="54" t="s">
        <v>116</v>
      </c>
    </row>
    <row r="24" spans="2:18" ht="15" thickBot="1" x14ac:dyDescent="0.3">
      <c r="B24" s="26" t="s">
        <v>117</v>
      </c>
      <c r="C24" s="36">
        <v>25</v>
      </c>
      <c r="D24" s="22"/>
      <c r="E24" s="22"/>
      <c r="F24" s="22"/>
      <c r="G24" s="23" t="s">
        <v>69</v>
      </c>
      <c r="H24" s="54" t="s">
        <v>118</v>
      </c>
    </row>
    <row r="25" spans="2:18" ht="16.5" thickBot="1" x14ac:dyDescent="0.3">
      <c r="B25" s="214" t="s">
        <v>119</v>
      </c>
      <c r="C25" s="215"/>
      <c r="D25" s="215"/>
      <c r="E25" s="215"/>
      <c r="F25" s="215"/>
      <c r="G25" s="215"/>
      <c r="H25" s="216"/>
    </row>
    <row r="26" spans="2:18" x14ac:dyDescent="0.25">
      <c r="B26" s="16" t="s">
        <v>120</v>
      </c>
      <c r="C26" s="38"/>
      <c r="D26" s="106">
        <f>Vout/Vin_max*1/(ton_min_max*0.000000001)*0.001</f>
        <v>5666.6666666666652</v>
      </c>
      <c r="E26" s="38"/>
      <c r="F26" s="38"/>
      <c r="G26" s="39" t="s">
        <v>121</v>
      </c>
      <c r="H26" s="19" t="s">
        <v>122</v>
      </c>
    </row>
    <row r="27" spans="2:18" ht="28.5" x14ac:dyDescent="0.25">
      <c r="B27" s="41" t="s">
        <v>123</v>
      </c>
      <c r="C27" s="22"/>
      <c r="D27" s="107">
        <f>(Vin_min-Vout-Iout*2*(DCR_Ohm+Rdson_HS_Ohm))/(toff_min_max_sec*(Vin_min-Iout*2*(Rdson_HS_Ohm-Rdson_LS_Ohm)))*10^-3</f>
        <v>2985.6041131105389</v>
      </c>
      <c r="E27" s="22"/>
      <c r="F27" s="22"/>
      <c r="G27" s="42" t="s">
        <v>121</v>
      </c>
      <c r="H27" s="110" t="s">
        <v>124</v>
      </c>
    </row>
    <row r="28" spans="2:18" ht="16.5" customHeight="1" x14ac:dyDescent="0.25">
      <c r="B28" s="26" t="s">
        <v>125</v>
      </c>
      <c r="C28" s="36">
        <v>850</v>
      </c>
      <c r="D28" s="22"/>
      <c r="E28" s="22"/>
      <c r="F28" s="22"/>
      <c r="G28" s="23" t="s">
        <v>121</v>
      </c>
      <c r="H28" s="54" t="s">
        <v>126</v>
      </c>
      <c r="P28" s="37"/>
      <c r="Q28" s="37"/>
      <c r="R28" s="37"/>
    </row>
    <row r="29" spans="2:18" x14ac:dyDescent="0.25">
      <c r="B29" s="26" t="s">
        <v>127</v>
      </c>
      <c r="C29" s="43"/>
      <c r="D29" s="44">
        <f>(20000000000/fsw_select/1000-fsw_select*1000*2/2000)/1000</f>
        <v>22.679411764705883</v>
      </c>
      <c r="E29" s="22"/>
      <c r="F29" s="22"/>
      <c r="G29" s="23" t="s">
        <v>89</v>
      </c>
      <c r="H29" s="54" t="s">
        <v>128</v>
      </c>
      <c r="I29" s="40"/>
      <c r="J29" s="37"/>
      <c r="K29" s="37"/>
      <c r="L29" s="37"/>
      <c r="P29" s="37"/>
      <c r="Q29" s="37"/>
      <c r="R29" s="37"/>
    </row>
    <row r="30" spans="2:18" x14ac:dyDescent="0.25">
      <c r="B30" s="26" t="s">
        <v>129</v>
      </c>
      <c r="C30" s="112"/>
      <c r="D30" s="22"/>
      <c r="E30" s="36">
        <v>22.6</v>
      </c>
      <c r="F30" s="22"/>
      <c r="G30" s="23" t="s">
        <v>89</v>
      </c>
      <c r="H30" s="54" t="s">
        <v>130</v>
      </c>
      <c r="I30" s="37"/>
      <c r="J30" s="37"/>
      <c r="K30" s="37"/>
      <c r="L30" s="37"/>
      <c r="P30" s="37"/>
      <c r="Q30" s="37"/>
      <c r="R30" s="37"/>
    </row>
    <row r="31" spans="2:18" ht="15" thickBot="1" x14ac:dyDescent="0.3">
      <c r="B31" s="26" t="s">
        <v>131</v>
      </c>
      <c r="C31" s="43"/>
      <c r="D31" s="45"/>
      <c r="E31" s="121"/>
      <c r="F31" s="46">
        <f>(-(1000*E30*1000)+SQRT((1000*E30*1000)^2+4*20000000000000))/2/1000</f>
        <v>852.7774603174571</v>
      </c>
      <c r="G31" s="23" t="s">
        <v>121</v>
      </c>
      <c r="H31" s="54" t="s">
        <v>132</v>
      </c>
    </row>
    <row r="32" spans="2:18" s="37" customFormat="1" ht="16.5" thickBot="1" x14ac:dyDescent="0.3">
      <c r="B32" s="217" t="s">
        <v>293</v>
      </c>
      <c r="C32" s="218"/>
      <c r="D32" s="218"/>
      <c r="E32" s="218"/>
      <c r="F32" s="218"/>
      <c r="G32" s="218"/>
      <c r="H32" s="219"/>
      <c r="P32" s="13"/>
      <c r="Q32" s="13"/>
      <c r="R32" s="13"/>
    </row>
    <row r="33" spans="2:18" s="37" customFormat="1" x14ac:dyDescent="0.25">
      <c r="B33" s="135" t="s">
        <v>281</v>
      </c>
      <c r="C33" s="136" t="s">
        <v>292</v>
      </c>
      <c r="D33" s="117"/>
      <c r="E33" s="117"/>
      <c r="F33" s="117"/>
      <c r="G33" s="137"/>
      <c r="H33" s="109" t="s">
        <v>286</v>
      </c>
      <c r="P33" s="13"/>
      <c r="Q33" s="13"/>
      <c r="R33" s="13"/>
    </row>
    <row r="34" spans="2:18" s="37" customFormat="1" x14ac:dyDescent="0.25">
      <c r="B34" s="26" t="s">
        <v>279</v>
      </c>
      <c r="C34" s="36" t="s">
        <v>292</v>
      </c>
      <c r="D34" s="138"/>
      <c r="E34" s="112"/>
      <c r="F34" s="112"/>
      <c r="G34" s="23"/>
      <c r="H34" s="54" t="s">
        <v>318</v>
      </c>
      <c r="P34" s="13"/>
      <c r="Q34" s="13"/>
      <c r="R34" s="13"/>
    </row>
    <row r="35" spans="2:18" s="37" customFormat="1" x14ac:dyDescent="0.25">
      <c r="B35" s="26" t="s">
        <v>280</v>
      </c>
      <c r="C35" s="36" t="s">
        <v>22</v>
      </c>
      <c r="D35" s="138"/>
      <c r="E35" s="112"/>
      <c r="F35" s="112"/>
      <c r="G35" s="23" t="s">
        <v>188</v>
      </c>
      <c r="H35" s="54" t="s">
        <v>317</v>
      </c>
      <c r="P35" s="13"/>
      <c r="Q35" s="13"/>
      <c r="R35" s="13"/>
    </row>
    <row r="36" spans="2:18" s="37" customFormat="1" x14ac:dyDescent="0.25">
      <c r="B36" s="26" t="s">
        <v>308</v>
      </c>
      <c r="C36" s="112"/>
      <c r="D36" s="134" t="str">
        <f>VLOOKUP(CONCATENATE(C33, C34, C35),partData!P12:U17,2,0)</f>
        <v>Open</v>
      </c>
      <c r="E36" s="112"/>
      <c r="F36" s="112"/>
      <c r="G36" s="23" t="s">
        <v>89</v>
      </c>
      <c r="H36" s="54" t="s">
        <v>288</v>
      </c>
      <c r="P36" s="13"/>
      <c r="Q36" s="13"/>
      <c r="R36" s="13"/>
    </row>
    <row r="37" spans="2:18" s="37" customFormat="1" x14ac:dyDescent="0.25">
      <c r="B37" s="26" t="s">
        <v>287</v>
      </c>
      <c r="C37" s="112"/>
      <c r="D37" s="138"/>
      <c r="E37" s="36" t="s">
        <v>6</v>
      </c>
      <c r="F37" s="112"/>
      <c r="G37" s="23" t="s">
        <v>89</v>
      </c>
      <c r="H37" s="54" t="s">
        <v>307</v>
      </c>
      <c r="P37" s="13"/>
      <c r="Q37" s="13"/>
      <c r="R37" s="13"/>
    </row>
    <row r="38" spans="2:18" s="37" customFormat="1" x14ac:dyDescent="0.25">
      <c r="B38" s="26" t="s">
        <v>309</v>
      </c>
      <c r="C38" s="112"/>
      <c r="D38" s="138"/>
      <c r="E38" s="112"/>
      <c r="F38" s="62" t="str">
        <f>VLOOKUP('Device Calculator'!E37, partData!Q12:U17, 2, 0)</f>
        <v>Disabled</v>
      </c>
      <c r="G38" s="23"/>
      <c r="H38" s="54" t="s">
        <v>313</v>
      </c>
      <c r="P38" s="13"/>
      <c r="Q38" s="13"/>
      <c r="R38" s="13"/>
    </row>
    <row r="39" spans="2:18" s="37" customFormat="1" x14ac:dyDescent="0.25">
      <c r="B39" s="26" t="s">
        <v>310</v>
      </c>
      <c r="C39" s="112"/>
      <c r="D39" s="138"/>
      <c r="E39" s="112"/>
      <c r="F39" s="62" t="str">
        <f>VLOOKUP('Device Calculator'!E37, partData!Q12:U17, 3, 0)</f>
        <v>Disabled</v>
      </c>
      <c r="G39" s="23"/>
      <c r="H39" s="54" t="s">
        <v>314</v>
      </c>
      <c r="P39" s="13"/>
      <c r="Q39" s="13"/>
      <c r="R39" s="13"/>
    </row>
    <row r="40" spans="2:18" s="37" customFormat="1" ht="15" thickBot="1" x14ac:dyDescent="0.3">
      <c r="B40" s="33" t="s">
        <v>311</v>
      </c>
      <c r="C40" s="67"/>
      <c r="D40" s="139"/>
      <c r="E40" s="67"/>
      <c r="F40" s="145" t="str">
        <f>VLOOKUP('Device Calculator'!E37, partData!Q12:U17, 4, 0)</f>
        <v>N/A</v>
      </c>
      <c r="G40" s="69" t="s">
        <v>188</v>
      </c>
      <c r="H40" s="35" t="s">
        <v>313</v>
      </c>
      <c r="P40" s="13"/>
      <c r="Q40" s="13"/>
      <c r="R40" s="13"/>
    </row>
    <row r="41" spans="2:18" s="37" customFormat="1" ht="16.5" thickBot="1" x14ac:dyDescent="0.3">
      <c r="B41" s="220" t="s">
        <v>294</v>
      </c>
      <c r="C41" s="221"/>
      <c r="D41" s="221"/>
      <c r="E41" s="221"/>
      <c r="F41" s="221"/>
      <c r="G41" s="221"/>
      <c r="H41" s="222"/>
      <c r="P41" s="13"/>
      <c r="Q41" s="13"/>
      <c r="R41" s="13"/>
    </row>
    <row r="42" spans="2:18" s="37" customFormat="1" x14ac:dyDescent="0.25">
      <c r="B42" s="135" t="s">
        <v>295</v>
      </c>
      <c r="C42" s="136">
        <v>4</v>
      </c>
      <c r="D42" s="117"/>
      <c r="E42" s="117"/>
      <c r="F42" s="117"/>
      <c r="G42" s="137" t="s">
        <v>296</v>
      </c>
      <c r="H42" s="109" t="s">
        <v>297</v>
      </c>
      <c r="P42" s="13"/>
      <c r="Q42" s="13"/>
      <c r="R42" s="13"/>
    </row>
    <row r="43" spans="2:18" s="37" customFormat="1" x14ac:dyDescent="0.25">
      <c r="B43" s="26" t="s">
        <v>299</v>
      </c>
      <c r="C43" s="147"/>
      <c r="D43" s="198" t="str">
        <f>VLOOKUP(C42,partData!D13:E22,2,0)</f>
        <v>OPEN</v>
      </c>
      <c r="E43" s="112"/>
      <c r="F43" s="112"/>
      <c r="G43" s="23" t="s">
        <v>89</v>
      </c>
      <c r="H43" s="54" t="s">
        <v>315</v>
      </c>
      <c r="P43" s="13"/>
      <c r="Q43" s="13"/>
      <c r="R43" s="13"/>
    </row>
    <row r="44" spans="2:18" x14ac:dyDescent="0.25">
      <c r="B44" s="26" t="s">
        <v>298</v>
      </c>
      <c r="C44" s="147"/>
      <c r="D44" s="112"/>
      <c r="E44" s="36" t="s">
        <v>277</v>
      </c>
      <c r="F44" s="112"/>
      <c r="G44" s="23" t="s">
        <v>89</v>
      </c>
      <c r="H44" s="54" t="s">
        <v>312</v>
      </c>
      <c r="J44" s="47"/>
      <c r="M44" s="47"/>
      <c r="Q44" s="48"/>
      <c r="R44" s="48"/>
    </row>
    <row r="45" spans="2:18" ht="15" thickBot="1" x14ac:dyDescent="0.3">
      <c r="B45" s="33" t="s">
        <v>300</v>
      </c>
      <c r="C45" s="148"/>
      <c r="D45" s="139"/>
      <c r="E45" s="67"/>
      <c r="F45" s="145">
        <f>VLOOKUP(E44,partData!E13:F22,2,0)</f>
        <v>4</v>
      </c>
      <c r="G45" s="69" t="s">
        <v>296</v>
      </c>
      <c r="H45" s="35" t="s">
        <v>316</v>
      </c>
    </row>
    <row r="46" spans="2:18" ht="16.5" thickBot="1" x14ac:dyDescent="0.3">
      <c r="B46" s="223" t="s">
        <v>301</v>
      </c>
      <c r="C46" s="224"/>
      <c r="D46" s="224"/>
      <c r="E46" s="224"/>
      <c r="F46" s="224"/>
      <c r="G46" s="224"/>
      <c r="H46" s="225"/>
    </row>
    <row r="47" spans="2:18" x14ac:dyDescent="0.25">
      <c r="B47" s="16" t="s">
        <v>302</v>
      </c>
      <c r="C47" s="17">
        <v>14.1</v>
      </c>
      <c r="D47" s="151"/>
      <c r="E47" s="119"/>
      <c r="F47" s="119"/>
      <c r="G47" s="39" t="s">
        <v>95</v>
      </c>
      <c r="H47" s="19" t="s">
        <v>569</v>
      </c>
    </row>
    <row r="48" spans="2:18" ht="14.25" customHeight="1" x14ac:dyDescent="0.25">
      <c r="B48" s="26" t="s">
        <v>303</v>
      </c>
      <c r="C48" s="112"/>
      <c r="D48" s="59">
        <f>VLOOKUP(C47, partData!J13:K22, 2, 0)</f>
        <v>187</v>
      </c>
      <c r="E48" s="112"/>
      <c r="F48" s="112"/>
      <c r="G48" s="23" t="s">
        <v>89</v>
      </c>
      <c r="H48" s="54" t="s">
        <v>570</v>
      </c>
    </row>
    <row r="49" spans="2:21" ht="18" x14ac:dyDescent="0.25">
      <c r="B49" s="26" t="s">
        <v>304</v>
      </c>
      <c r="C49" s="112"/>
      <c r="D49" s="138"/>
      <c r="E49" s="36">
        <v>187</v>
      </c>
      <c r="F49" s="112"/>
      <c r="G49" s="23" t="s">
        <v>89</v>
      </c>
      <c r="H49" s="54" t="s">
        <v>571</v>
      </c>
      <c r="I49" s="50"/>
      <c r="O49" s="48"/>
    </row>
    <row r="50" spans="2:21" ht="18.75" thickBot="1" x14ac:dyDescent="0.3">
      <c r="B50" s="41" t="s">
        <v>305</v>
      </c>
      <c r="C50" s="115"/>
      <c r="D50" s="149"/>
      <c r="E50" s="115"/>
      <c r="F50" s="150">
        <f>VLOOKUP(R_ramp, partData!K13:L22, 2, 0)</f>
        <v>14.1</v>
      </c>
      <c r="G50" s="23" t="s">
        <v>95</v>
      </c>
      <c r="H50" s="110" t="s">
        <v>306</v>
      </c>
      <c r="I50" s="50"/>
    </row>
    <row r="51" spans="2:21" ht="18.75" thickBot="1" x14ac:dyDescent="0.3">
      <c r="B51" s="223" t="s">
        <v>564</v>
      </c>
      <c r="C51" s="224"/>
      <c r="D51" s="224"/>
      <c r="E51" s="224"/>
      <c r="F51" s="224"/>
      <c r="G51" s="224"/>
      <c r="H51" s="225"/>
      <c r="I51" s="50"/>
    </row>
    <row r="52" spans="2:21" ht="18" x14ac:dyDescent="0.25">
      <c r="B52" s="16" t="s">
        <v>565</v>
      </c>
      <c r="C52" s="17">
        <v>0.85</v>
      </c>
      <c r="D52" s="151"/>
      <c r="E52" s="119"/>
      <c r="F52" s="119"/>
      <c r="G52" s="39" t="s">
        <v>57</v>
      </c>
      <c r="H52" s="19" t="s">
        <v>568</v>
      </c>
      <c r="I52" s="50"/>
      <c r="O52" s="48"/>
    </row>
    <row r="53" spans="2:21" ht="18" x14ac:dyDescent="0.25">
      <c r="B53" s="26" t="s">
        <v>566</v>
      </c>
      <c r="C53" s="112"/>
      <c r="D53" s="59">
        <f>VLOOKUP(C52, partData!A30:B39, 2, 0)</f>
        <v>34.799999999999997</v>
      </c>
      <c r="E53" s="112"/>
      <c r="F53" s="112"/>
      <c r="G53" s="23" t="s">
        <v>89</v>
      </c>
      <c r="H53" s="54" t="s">
        <v>572</v>
      </c>
      <c r="I53" s="50"/>
      <c r="O53" s="48"/>
      <c r="P53" s="37"/>
      <c r="Q53" s="37"/>
      <c r="R53" s="37"/>
    </row>
    <row r="54" spans="2:21" ht="18" customHeight="1" x14ac:dyDescent="0.25">
      <c r="B54" s="26" t="s">
        <v>566</v>
      </c>
      <c r="C54" s="112"/>
      <c r="D54" s="138"/>
      <c r="E54" s="203">
        <v>34.799999999999997</v>
      </c>
      <c r="F54" s="112"/>
      <c r="G54" s="23" t="s">
        <v>89</v>
      </c>
      <c r="H54" s="54" t="s">
        <v>573</v>
      </c>
      <c r="I54" s="50"/>
      <c r="O54" s="48"/>
    </row>
    <row r="55" spans="2:21" ht="18.75" thickBot="1" x14ac:dyDescent="0.3">
      <c r="B55" s="41" t="s">
        <v>567</v>
      </c>
      <c r="C55" s="115"/>
      <c r="D55" s="149"/>
      <c r="E55" s="115"/>
      <c r="F55" s="150">
        <f>VLOOKUP(E54, partData!B30:C39, 2, 0)</f>
        <v>0.85</v>
      </c>
      <c r="G55" s="23" t="s">
        <v>57</v>
      </c>
      <c r="H55" s="110" t="s">
        <v>574</v>
      </c>
      <c r="I55" s="50"/>
      <c r="O55" s="48"/>
      <c r="S55" s="37"/>
      <c r="T55" s="37"/>
      <c r="U55" s="37"/>
    </row>
    <row r="56" spans="2:21" ht="18.75" thickBot="1" x14ac:dyDescent="0.3">
      <c r="B56" s="223" t="s">
        <v>595</v>
      </c>
      <c r="C56" s="224"/>
      <c r="D56" s="224"/>
      <c r="E56" s="224"/>
      <c r="F56" s="224"/>
      <c r="G56" s="224"/>
      <c r="H56" s="225"/>
      <c r="I56" s="50"/>
      <c r="O56" s="37"/>
      <c r="S56" s="37"/>
      <c r="T56" s="37"/>
      <c r="U56" s="37"/>
    </row>
    <row r="57" spans="2:21" ht="18" x14ac:dyDescent="0.25">
      <c r="B57" s="16" t="s">
        <v>596</v>
      </c>
      <c r="C57" s="17">
        <v>31</v>
      </c>
      <c r="D57" s="151"/>
      <c r="E57" s="119"/>
      <c r="F57" s="119"/>
      <c r="G57" s="39" t="s">
        <v>69</v>
      </c>
      <c r="H57" s="19" t="s">
        <v>602</v>
      </c>
      <c r="I57" s="50"/>
      <c r="O57" s="37"/>
      <c r="S57" s="37"/>
      <c r="T57" s="37"/>
      <c r="U57" s="37"/>
    </row>
    <row r="58" spans="2:21" x14ac:dyDescent="0.25">
      <c r="B58" s="26" t="s">
        <v>597</v>
      </c>
      <c r="C58" s="112"/>
      <c r="D58" s="198">
        <f>((C57+(Iripple_max/2))*$C$18)/(11.2*10^-3)</f>
        <v>67.6074649675882</v>
      </c>
      <c r="E58" s="112"/>
      <c r="F58" s="112"/>
      <c r="G58" s="23" t="s">
        <v>89</v>
      </c>
      <c r="H58" s="54" t="s">
        <v>600</v>
      </c>
      <c r="O58" s="37"/>
    </row>
    <row r="59" spans="2:21" ht="18" x14ac:dyDescent="0.25">
      <c r="B59" s="26" t="s">
        <v>598</v>
      </c>
      <c r="C59" s="112"/>
      <c r="D59" s="138"/>
      <c r="E59" s="202">
        <v>63.4</v>
      </c>
      <c r="F59" s="112"/>
      <c r="G59" s="23" t="s">
        <v>89</v>
      </c>
      <c r="H59" s="54" t="s">
        <v>601</v>
      </c>
      <c r="I59" s="50"/>
    </row>
    <row r="60" spans="2:21" ht="30" customHeight="1" thickBot="1" x14ac:dyDescent="0.3">
      <c r="B60" s="41" t="s">
        <v>599</v>
      </c>
      <c r="C60" s="115"/>
      <c r="D60" s="149"/>
      <c r="E60" s="115"/>
      <c r="F60" s="197">
        <f>((E59*11.2*10^-3)/($C$18)-(Iripple_max/2))</f>
        <v>28.869637991094578</v>
      </c>
      <c r="G60" s="23" t="s">
        <v>69</v>
      </c>
      <c r="H60" s="110" t="s">
        <v>605</v>
      </c>
      <c r="Q60" s="48"/>
      <c r="R60" s="48"/>
    </row>
    <row r="61" spans="2:21" ht="15.75" x14ac:dyDescent="0.25">
      <c r="B61" s="204" t="s">
        <v>133</v>
      </c>
      <c r="C61" s="205"/>
      <c r="D61" s="205"/>
      <c r="E61" s="205"/>
      <c r="F61" s="205"/>
      <c r="G61" s="205"/>
      <c r="H61" s="206"/>
      <c r="I61" s="37"/>
      <c r="Q61" s="48"/>
      <c r="R61" s="48"/>
    </row>
    <row r="62" spans="2:21" ht="18.75" thickBot="1" x14ac:dyDescent="0.3">
      <c r="B62" s="229" t="s">
        <v>134</v>
      </c>
      <c r="C62" s="230"/>
      <c r="D62" s="230"/>
      <c r="E62" s="230"/>
      <c r="F62" s="230"/>
      <c r="G62" s="230"/>
      <c r="H62" s="231"/>
      <c r="I62" s="37"/>
      <c r="J62" s="50"/>
      <c r="P62" s="15"/>
      <c r="Q62" s="57"/>
      <c r="R62" s="57"/>
    </row>
    <row r="63" spans="2:21" ht="15" x14ac:dyDescent="0.25">
      <c r="B63" s="16" t="s">
        <v>135</v>
      </c>
      <c r="C63" s="17">
        <v>0.3</v>
      </c>
      <c r="D63" s="22"/>
      <c r="E63" s="22"/>
      <c r="F63" s="22"/>
      <c r="G63" s="39"/>
      <c r="H63" s="19" t="s">
        <v>136</v>
      </c>
      <c r="I63" s="37"/>
      <c r="J63" s="37"/>
      <c r="O63" s="48"/>
      <c r="P63" s="15"/>
      <c r="Q63" s="57"/>
      <c r="R63" s="57"/>
    </row>
    <row r="64" spans="2:21" s="15" customFormat="1" ht="15" x14ac:dyDescent="0.25">
      <c r="B64" s="16" t="s">
        <v>137</v>
      </c>
      <c r="C64" s="22"/>
      <c r="D64" s="49">
        <f>(1/(Kind*Iout*(fsw/1000))*(((Vin_max-Vout)*Vout)/Vin_max))</f>
        <v>0.11030622998835966</v>
      </c>
      <c r="E64" s="22"/>
      <c r="F64" s="22"/>
      <c r="G64" s="23" t="s">
        <v>80</v>
      </c>
      <c r="H64" s="54" t="s">
        <v>138</v>
      </c>
      <c r="Q64" s="57"/>
      <c r="R64" s="57"/>
    </row>
    <row r="65" spans="2:18" s="15" customFormat="1" ht="15" x14ac:dyDescent="0.25">
      <c r="B65" s="16" t="s">
        <v>139</v>
      </c>
      <c r="C65" s="22"/>
      <c r="D65" s="49">
        <f>((Vin_max-Vout)*Vout)/(Io_max_IC*0.5*Vin_max*fsw)*1000</f>
        <v>6.6183737993015787E-2</v>
      </c>
      <c r="E65" s="22"/>
      <c r="F65" s="22"/>
      <c r="G65" s="23" t="s">
        <v>80</v>
      </c>
      <c r="H65" s="54" t="s">
        <v>140</v>
      </c>
      <c r="Q65" s="57"/>
      <c r="R65" s="57"/>
    </row>
    <row r="66" spans="2:18" s="15" customFormat="1" ht="15" x14ac:dyDescent="0.25">
      <c r="B66" s="16" t="s">
        <v>141</v>
      </c>
      <c r="C66" s="22"/>
      <c r="D66" s="49">
        <f>((Vin_max-Vout)*Vout)/(Io_max_IC*0.1*Vin_max*fsw)*1000</f>
        <v>0.33091868996507895</v>
      </c>
      <c r="E66" s="22"/>
      <c r="F66" s="22"/>
      <c r="G66" s="23" t="s">
        <v>80</v>
      </c>
      <c r="H66" s="54" t="s">
        <v>142</v>
      </c>
      <c r="Q66" s="57"/>
      <c r="R66" s="57"/>
    </row>
    <row r="67" spans="2:18" s="15" customFormat="1" ht="15" x14ac:dyDescent="0.25">
      <c r="B67" s="16" t="s">
        <v>79</v>
      </c>
      <c r="C67" s="22"/>
      <c r="D67" s="22"/>
      <c r="E67" s="36">
        <v>0.16</v>
      </c>
      <c r="F67" s="22"/>
      <c r="G67" s="23" t="s">
        <v>80</v>
      </c>
      <c r="H67" s="54" t="s">
        <v>143</v>
      </c>
      <c r="Q67" s="57"/>
      <c r="R67" s="57"/>
    </row>
    <row r="68" spans="2:18" s="15" customFormat="1" ht="15" x14ac:dyDescent="0.25">
      <c r="B68" s="16" t="s">
        <v>144</v>
      </c>
      <c r="C68" s="22"/>
      <c r="D68" s="22"/>
      <c r="E68" s="36">
        <v>0.83</v>
      </c>
      <c r="F68" s="22"/>
      <c r="G68" s="23" t="s">
        <v>101</v>
      </c>
      <c r="H68" s="54" t="s">
        <v>145</v>
      </c>
      <c r="P68" s="13"/>
      <c r="Q68" s="48"/>
      <c r="R68" s="48"/>
    </row>
    <row r="69" spans="2:18" s="15" customFormat="1" ht="15" x14ac:dyDescent="0.25">
      <c r="B69" s="16" t="s">
        <v>146</v>
      </c>
      <c r="C69" s="22"/>
      <c r="D69" s="22"/>
      <c r="E69" s="51">
        <v>0.2</v>
      </c>
      <c r="F69" s="22"/>
      <c r="G69" s="23"/>
      <c r="H69" s="54" t="s">
        <v>147</v>
      </c>
      <c r="P69" s="13"/>
      <c r="Q69" s="48"/>
      <c r="R69" s="48"/>
    </row>
    <row r="70" spans="2:18" x14ac:dyDescent="0.25">
      <c r="B70" s="26" t="s">
        <v>148</v>
      </c>
      <c r="C70" s="22"/>
      <c r="D70" s="22"/>
      <c r="E70" s="22"/>
      <c r="F70" s="52">
        <f>1000*((Vin_max-Vout)*Vout)/(Lout*(1-Tol_L)*Vin_max*fsw)</f>
        <v>6.4632556633804494</v>
      </c>
      <c r="G70" s="23" t="s">
        <v>69</v>
      </c>
      <c r="H70" s="54" t="s">
        <v>149</v>
      </c>
      <c r="J70" s="60"/>
      <c r="L70" s="40"/>
      <c r="Q70" s="48"/>
      <c r="R70" s="48"/>
    </row>
    <row r="71" spans="2:18" x14ac:dyDescent="0.25">
      <c r="B71" s="26" t="s">
        <v>150</v>
      </c>
      <c r="C71" s="22"/>
      <c r="D71" s="22"/>
      <c r="E71" s="22"/>
      <c r="F71" s="52">
        <f>Iout+(Iripple_max/2)</f>
        <v>28.231627831690226</v>
      </c>
      <c r="G71" s="23" t="s">
        <v>69</v>
      </c>
      <c r="H71" s="54" t="s">
        <v>151</v>
      </c>
      <c r="J71" s="60"/>
      <c r="L71" s="40"/>
      <c r="Q71" s="48"/>
      <c r="R71" s="48"/>
    </row>
    <row r="72" spans="2:18" x14ac:dyDescent="0.25">
      <c r="B72" s="26" t="s">
        <v>152</v>
      </c>
      <c r="C72" s="22"/>
      <c r="D72" s="22"/>
      <c r="E72" s="22"/>
      <c r="F72" s="52">
        <f>SQRT(Iout^2+Iripple_max^2)</f>
        <v>25.821961075220827</v>
      </c>
      <c r="G72" s="23" t="s">
        <v>69</v>
      </c>
      <c r="H72" s="54" t="s">
        <v>153</v>
      </c>
      <c r="J72" s="60"/>
      <c r="L72" s="40"/>
      <c r="Q72" s="48"/>
      <c r="R72" s="48"/>
    </row>
    <row r="73" spans="2:18" x14ac:dyDescent="0.25">
      <c r="B73" s="41" t="s">
        <v>154</v>
      </c>
      <c r="C73" s="22"/>
      <c r="D73" s="22"/>
      <c r="E73" s="22"/>
      <c r="F73" s="52">
        <f>1000*((Vin_min-Vout)*Vout)/(Lout*(1+Tol_L)*Vin_min*fsw)</f>
        <v>4.0882038834635352</v>
      </c>
      <c r="G73" s="42" t="s">
        <v>69</v>
      </c>
      <c r="H73" s="110" t="s">
        <v>155</v>
      </c>
      <c r="I73" s="40"/>
      <c r="Q73" s="48"/>
      <c r="R73" s="48"/>
    </row>
    <row r="74" spans="2:18" ht="15" thickBot="1" x14ac:dyDescent="0.3">
      <c r="B74" s="41" t="s">
        <v>156</v>
      </c>
      <c r="C74" s="22"/>
      <c r="D74" s="22"/>
      <c r="E74" s="22"/>
      <c r="F74" s="53">
        <f>Iout-(Iripple_min/2)</f>
        <v>22.955898058268232</v>
      </c>
      <c r="G74" s="42" t="s">
        <v>69</v>
      </c>
      <c r="H74" s="110" t="s">
        <v>157</v>
      </c>
      <c r="I74" s="40"/>
      <c r="Q74" s="48"/>
      <c r="R74" s="48"/>
    </row>
    <row r="75" spans="2:18" ht="15.75" x14ac:dyDescent="0.25">
      <c r="B75" s="204" t="s">
        <v>158</v>
      </c>
      <c r="C75" s="205"/>
      <c r="D75" s="205"/>
      <c r="E75" s="205"/>
      <c r="F75" s="205"/>
      <c r="G75" s="205"/>
      <c r="H75" s="206"/>
      <c r="J75" s="60"/>
      <c r="L75" s="40"/>
      <c r="Q75" s="48"/>
      <c r="R75" s="48"/>
    </row>
    <row r="76" spans="2:18" ht="15" thickBot="1" x14ac:dyDescent="0.3">
      <c r="B76" s="229" t="s">
        <v>688</v>
      </c>
      <c r="C76" s="230"/>
      <c r="D76" s="230"/>
      <c r="E76" s="230"/>
      <c r="F76" s="230"/>
      <c r="G76" s="230"/>
      <c r="H76" s="231"/>
      <c r="I76" s="40"/>
      <c r="J76" s="40"/>
      <c r="Q76" s="48"/>
      <c r="R76" s="48"/>
    </row>
    <row r="77" spans="2:18" x14ac:dyDescent="0.25">
      <c r="B77" s="26" t="s">
        <v>159</v>
      </c>
      <c r="C77" s="36">
        <f>Iout/2</f>
        <v>12.5</v>
      </c>
      <c r="D77" s="22"/>
      <c r="E77" s="22"/>
      <c r="F77" s="22"/>
      <c r="G77" s="23" t="s">
        <v>69</v>
      </c>
      <c r="H77" s="54" t="s">
        <v>160</v>
      </c>
      <c r="I77" s="40"/>
      <c r="J77" s="40"/>
      <c r="Q77" s="48"/>
      <c r="R77" s="48"/>
    </row>
    <row r="78" spans="2:18" x14ac:dyDescent="0.25">
      <c r="B78" s="26" t="s">
        <v>161</v>
      </c>
      <c r="C78" s="55">
        <f>Vout*0.03</f>
        <v>2.5499999999999998E-2</v>
      </c>
      <c r="D78" s="22"/>
      <c r="E78" s="22"/>
      <c r="F78" s="22"/>
      <c r="G78" s="23" t="s">
        <v>57</v>
      </c>
      <c r="H78" s="54" t="s">
        <v>162</v>
      </c>
      <c r="I78" s="40"/>
      <c r="J78" s="40"/>
      <c r="Q78" s="48"/>
      <c r="R78" s="48"/>
    </row>
    <row r="79" spans="2:18" x14ac:dyDescent="0.25">
      <c r="B79" s="26" t="s">
        <v>163</v>
      </c>
      <c r="C79" s="56">
        <f>Vout*0.01</f>
        <v>8.5000000000000006E-3</v>
      </c>
      <c r="D79" s="22"/>
      <c r="E79" s="22"/>
      <c r="F79" s="22"/>
      <c r="G79" s="23" t="s">
        <v>57</v>
      </c>
      <c r="H79" s="54" t="s">
        <v>164</v>
      </c>
      <c r="I79" s="40"/>
      <c r="J79" s="40"/>
      <c r="Q79" s="48"/>
      <c r="R79" s="48"/>
    </row>
    <row r="80" spans="2:18" x14ac:dyDescent="0.25">
      <c r="B80" s="26" t="s">
        <v>165</v>
      </c>
      <c r="C80" s="22"/>
      <c r="D80" s="108">
        <f>Iripple_max/(8*dVo_dc*fsw_Hz)*10^6</f>
        <v>111.4568358399985</v>
      </c>
      <c r="E80" s="22"/>
      <c r="F80" s="22"/>
      <c r="G80" s="23" t="s">
        <v>83</v>
      </c>
      <c r="H80" s="54" t="s">
        <v>166</v>
      </c>
      <c r="I80" s="40"/>
      <c r="J80" s="40"/>
      <c r="Q80" s="48"/>
      <c r="R80" s="48"/>
    </row>
    <row r="81" spans="2:18" x14ac:dyDescent="0.25">
      <c r="B81" s="26" t="s">
        <v>167</v>
      </c>
      <c r="C81" s="22"/>
      <c r="D81" s="59">
        <f>((Lout_H*(Io_step^2))/(2*dVo_trans*(Vin_max-Vout))+(Io_step*(1-duty_cycle)*tsw)/dVo_trans)*10^6</f>
        <v>595.22260785532364</v>
      </c>
      <c r="E81" s="22"/>
      <c r="F81" s="22"/>
      <c r="G81" s="23" t="s">
        <v>83</v>
      </c>
      <c r="H81" s="54" t="s">
        <v>168</v>
      </c>
      <c r="I81" s="40"/>
      <c r="J81" s="40"/>
      <c r="Q81" s="48"/>
      <c r="R81" s="48"/>
    </row>
    <row r="82" spans="2:18" x14ac:dyDescent="0.25">
      <c r="B82" s="26" t="s">
        <v>169</v>
      </c>
      <c r="C82" s="22"/>
      <c r="D82" s="59">
        <f>(Lout_H*(Io_step^2))/(2*dVo_trans*(Vout))*10^6</f>
        <v>576.7012687427914</v>
      </c>
      <c r="E82" s="22"/>
      <c r="F82" s="22"/>
      <c r="G82" s="23" t="s">
        <v>83</v>
      </c>
      <c r="H82" s="54" t="s">
        <v>170</v>
      </c>
      <c r="I82" s="40"/>
      <c r="J82" s="40"/>
    </row>
    <row r="83" spans="2:18" x14ac:dyDescent="0.25">
      <c r="B83" s="26" t="s">
        <v>171</v>
      </c>
      <c r="C83" s="22"/>
      <c r="D83" s="59">
        <f>(15/(PI()*fsw_Hz))^2*1/Lout_H*1000000</f>
        <v>195.92568056105145</v>
      </c>
      <c r="E83" s="22"/>
      <c r="F83" s="22"/>
      <c r="G83" s="23" t="s">
        <v>83</v>
      </c>
      <c r="H83" s="54" t="s">
        <v>172</v>
      </c>
      <c r="I83" s="40"/>
      <c r="J83" s="40"/>
    </row>
    <row r="84" spans="2:18" x14ac:dyDescent="0.25">
      <c r="B84" s="26" t="s">
        <v>173</v>
      </c>
      <c r="C84" s="22"/>
      <c r="D84" s="59">
        <f>(MAX(D80:D83))</f>
        <v>595.22260785532364</v>
      </c>
      <c r="E84" s="22"/>
      <c r="F84" s="22"/>
      <c r="G84" s="23" t="s">
        <v>83</v>
      </c>
      <c r="H84" s="54" t="s">
        <v>174</v>
      </c>
      <c r="O84" s="37"/>
      <c r="Q84" s="48"/>
      <c r="R84" s="48"/>
    </row>
    <row r="85" spans="2:18" x14ac:dyDescent="0.25">
      <c r="B85" s="26" t="s">
        <v>175</v>
      </c>
      <c r="C85" s="22"/>
      <c r="D85" s="59">
        <f>2500/(PI()^2*fsw_Hz^2*Lout_H)*1000000</f>
        <v>2176.9520062339052</v>
      </c>
      <c r="E85" s="22"/>
      <c r="F85" s="22"/>
      <c r="G85" s="23" t="s">
        <v>83</v>
      </c>
      <c r="H85" s="54" t="s">
        <v>176</v>
      </c>
      <c r="I85" s="40"/>
      <c r="O85" s="37"/>
    </row>
    <row r="86" spans="2:18" x14ac:dyDescent="0.25">
      <c r="B86" s="26" t="s">
        <v>177</v>
      </c>
      <c r="C86" s="22"/>
      <c r="D86" s="59">
        <f>dVo_trans/Io_step*1000</f>
        <v>2.0399999999999996</v>
      </c>
      <c r="E86" s="22"/>
      <c r="F86" s="22"/>
      <c r="G86" s="23" t="s">
        <v>101</v>
      </c>
      <c r="H86" s="54" t="s">
        <v>178</v>
      </c>
      <c r="J86" s="40"/>
    </row>
    <row r="87" spans="2:18" x14ac:dyDescent="0.25">
      <c r="B87" s="26" t="s">
        <v>179</v>
      </c>
      <c r="C87" s="22"/>
      <c r="D87" s="59">
        <f>dVo_dc/Iripple_max*1000</f>
        <v>1.3151266857907771</v>
      </c>
      <c r="E87" s="22"/>
      <c r="F87" s="22"/>
      <c r="G87" s="23" t="s">
        <v>101</v>
      </c>
      <c r="H87" s="54" t="s">
        <v>180</v>
      </c>
    </row>
    <row r="88" spans="2:18" x14ac:dyDescent="0.25">
      <c r="B88" s="26" t="s">
        <v>181</v>
      </c>
      <c r="C88" s="22"/>
      <c r="D88" s="59">
        <f>MIN(D86:D87)</f>
        <v>1.3151266857907771</v>
      </c>
      <c r="E88" s="22"/>
      <c r="F88" s="22"/>
      <c r="G88" s="23" t="s">
        <v>101</v>
      </c>
      <c r="H88" s="54"/>
    </row>
    <row r="89" spans="2:18" x14ac:dyDescent="0.25">
      <c r="B89" s="26" t="s">
        <v>322</v>
      </c>
      <c r="C89" s="22"/>
      <c r="D89" s="22"/>
      <c r="E89" s="36">
        <v>0</v>
      </c>
      <c r="F89" s="22"/>
      <c r="G89" s="23" t="s">
        <v>83</v>
      </c>
      <c r="H89" s="54" t="s">
        <v>327</v>
      </c>
    </row>
    <row r="90" spans="2:18" x14ac:dyDescent="0.25">
      <c r="B90" s="26" t="s">
        <v>323</v>
      </c>
      <c r="C90" s="22"/>
      <c r="D90" s="22"/>
      <c r="E90" s="36">
        <v>0</v>
      </c>
      <c r="F90" s="22"/>
      <c r="G90" s="23" t="s">
        <v>101</v>
      </c>
      <c r="H90" s="54" t="s">
        <v>328</v>
      </c>
    </row>
    <row r="91" spans="2:18" x14ac:dyDescent="0.25">
      <c r="B91" s="26" t="s">
        <v>319</v>
      </c>
      <c r="C91" s="22"/>
      <c r="D91" s="22"/>
      <c r="E91" s="36">
        <v>0</v>
      </c>
      <c r="F91" s="22"/>
      <c r="G91" s="23"/>
      <c r="H91" s="54" t="s">
        <v>329</v>
      </c>
      <c r="I91" s="66"/>
      <c r="J91" s="66"/>
      <c r="O91" s="48"/>
    </row>
    <row r="92" spans="2:18" ht="16.5" customHeight="1" x14ac:dyDescent="0.25">
      <c r="B92" s="26" t="s">
        <v>320</v>
      </c>
      <c r="C92" s="22"/>
      <c r="D92" s="22"/>
      <c r="E92" s="61">
        <v>0.8</v>
      </c>
      <c r="F92" s="22"/>
      <c r="G92" s="23"/>
      <c r="H92" s="54" t="s">
        <v>330</v>
      </c>
    </row>
    <row r="93" spans="2:18" x14ac:dyDescent="0.25">
      <c r="B93" s="26" t="s">
        <v>321</v>
      </c>
      <c r="C93" s="22"/>
      <c r="D93" s="22"/>
      <c r="E93" s="36">
        <v>100</v>
      </c>
      <c r="F93" s="22"/>
      <c r="G93" s="23" t="s">
        <v>83</v>
      </c>
      <c r="H93" s="54" t="s">
        <v>182</v>
      </c>
    </row>
    <row r="94" spans="2:18" x14ac:dyDescent="0.25">
      <c r="B94" s="26" t="s">
        <v>324</v>
      </c>
      <c r="C94" s="22"/>
      <c r="D94" s="22"/>
      <c r="E94" s="36">
        <v>0.02</v>
      </c>
      <c r="F94" s="22"/>
      <c r="G94" s="23" t="s">
        <v>101</v>
      </c>
      <c r="H94" s="54" t="s">
        <v>183</v>
      </c>
    </row>
    <row r="95" spans="2:18" x14ac:dyDescent="0.25">
      <c r="B95" s="26" t="s">
        <v>325</v>
      </c>
      <c r="C95" s="22"/>
      <c r="D95" s="22"/>
      <c r="E95" s="36">
        <v>15</v>
      </c>
      <c r="F95" s="22"/>
      <c r="G95" s="23"/>
      <c r="H95" s="54" t="s">
        <v>332</v>
      </c>
    </row>
    <row r="96" spans="2:18" x14ac:dyDescent="0.25">
      <c r="B96" s="26" t="s">
        <v>326</v>
      </c>
      <c r="C96" s="22"/>
      <c r="D96" s="22"/>
      <c r="E96" s="61">
        <v>1</v>
      </c>
      <c r="F96" s="22"/>
      <c r="G96" s="23"/>
      <c r="H96" s="54" t="s">
        <v>331</v>
      </c>
    </row>
    <row r="97" spans="2:18" x14ac:dyDescent="0.25">
      <c r="B97" s="26" t="s">
        <v>38</v>
      </c>
      <c r="C97" s="22"/>
      <c r="D97" s="22"/>
      <c r="E97" s="22"/>
      <c r="F97" s="62">
        <f>(Cout_electro*N_Cout_electro*Cout_derating_electro)+(Cout_ceramic*N_Cout_ceramic*Cout_Derating_ceramic)</f>
        <v>1500</v>
      </c>
      <c r="G97" s="23" t="s">
        <v>83</v>
      </c>
      <c r="H97" s="54" t="s">
        <v>184</v>
      </c>
      <c r="O97" s="48"/>
    </row>
    <row r="98" spans="2:18" x14ac:dyDescent="0.25">
      <c r="B98" s="26" t="s">
        <v>185</v>
      </c>
      <c r="C98" s="22"/>
      <c r="D98" s="22"/>
      <c r="E98" s="22"/>
      <c r="F98" s="58">
        <f>(ESR_electro+ESR_ceramic)/(N_Cout_electro+N_Cout_ceramic)</f>
        <v>1.3333333333333333E-3</v>
      </c>
      <c r="G98" s="23" t="s">
        <v>101</v>
      </c>
      <c r="H98" s="54" t="s">
        <v>186</v>
      </c>
    </row>
    <row r="99" spans="2:18" ht="18" x14ac:dyDescent="0.25">
      <c r="B99" s="26" t="s">
        <v>187</v>
      </c>
      <c r="C99" s="22"/>
      <c r="D99" s="22"/>
      <c r="E99" s="22"/>
      <c r="F99" s="58">
        <f>((Lout_H*(Io_step^2))/(2*Cout*(Vin_max-Vout))+(Io_step*(1-duty_cycle)*tsw)/Cout)*10^9</f>
        <v>10.118784333540502</v>
      </c>
      <c r="G99" s="23" t="s">
        <v>188</v>
      </c>
      <c r="H99" s="54" t="s">
        <v>189</v>
      </c>
      <c r="I99" s="50"/>
    </row>
    <row r="100" spans="2:18" x14ac:dyDescent="0.25">
      <c r="B100" s="26" t="s">
        <v>190</v>
      </c>
      <c r="C100" s="22"/>
      <c r="D100" s="22"/>
      <c r="E100" s="22"/>
      <c r="F100" s="58">
        <f>(Lout_H*(Io_step^2))/(2*Cout*(Vout))*10^9</f>
        <v>9.8039215686274517</v>
      </c>
      <c r="G100" s="23" t="s">
        <v>188</v>
      </c>
      <c r="H100" s="54" t="s">
        <v>191</v>
      </c>
    </row>
    <row r="101" spans="2:18" ht="16.5" customHeight="1" x14ac:dyDescent="0.25">
      <c r="B101" s="26" t="s">
        <v>192</v>
      </c>
      <c r="C101" s="22"/>
      <c r="D101" s="22"/>
      <c r="E101" s="22"/>
      <c r="F101" s="58">
        <f>SQRT((ESR_Ohm*Iripple_max)^2+(Iripple_max/(8*Cout_F*0.000001*fsw_Hz))^2)*10^-3</f>
        <v>0.63158873642665847</v>
      </c>
      <c r="G101" s="23" t="s">
        <v>188</v>
      </c>
      <c r="H101" s="54" t="s">
        <v>193</v>
      </c>
    </row>
    <row r="102" spans="2:18" ht="28.5" x14ac:dyDescent="0.25">
      <c r="B102" s="26" t="s">
        <v>194</v>
      </c>
      <c r="C102" s="22"/>
      <c r="D102" s="22"/>
      <c r="E102" s="22"/>
      <c r="F102" s="58">
        <f>1/(2*PI()*SQRT(Lout*0.000001*Cout*0.000001))*0.001</f>
        <v>10.273407401024997</v>
      </c>
      <c r="G102" s="23" t="s">
        <v>121</v>
      </c>
      <c r="H102" s="54" t="s">
        <v>195</v>
      </c>
    </row>
    <row r="103" spans="2:18" ht="29.25" thickBot="1" x14ac:dyDescent="0.3">
      <c r="B103" s="26" t="s">
        <v>196</v>
      </c>
      <c r="C103" s="22"/>
      <c r="D103" s="22"/>
      <c r="E103" s="22"/>
      <c r="F103" s="58">
        <f>1/(2*PI()*Cout*0.000001*ESR*0.001)*0.001</f>
        <v>79577.471545947672</v>
      </c>
      <c r="G103" s="23" t="s">
        <v>121</v>
      </c>
      <c r="H103" s="54" t="s">
        <v>197</v>
      </c>
    </row>
    <row r="104" spans="2:18" ht="15.75" x14ac:dyDescent="0.25">
      <c r="B104" s="204" t="s">
        <v>198</v>
      </c>
      <c r="C104" s="205"/>
      <c r="D104" s="205"/>
      <c r="E104" s="205"/>
      <c r="F104" s="205"/>
      <c r="G104" s="205"/>
      <c r="H104" s="206"/>
    </row>
    <row r="105" spans="2:18" ht="15" thickBot="1" x14ac:dyDescent="0.3">
      <c r="B105" s="229" t="s">
        <v>199</v>
      </c>
      <c r="C105" s="230"/>
      <c r="D105" s="230"/>
      <c r="E105" s="230"/>
      <c r="F105" s="230"/>
      <c r="G105" s="230"/>
      <c r="H105" s="231"/>
    </row>
    <row r="106" spans="2:18" x14ac:dyDescent="0.25">
      <c r="B106" s="26" t="s">
        <v>200</v>
      </c>
      <c r="C106" s="22"/>
      <c r="D106" s="44">
        <f>Vin_min*0.02*1000</f>
        <v>80</v>
      </c>
      <c r="E106" s="22"/>
      <c r="F106" s="22"/>
      <c r="G106" s="23" t="s">
        <v>188</v>
      </c>
      <c r="H106" s="54" t="s">
        <v>201</v>
      </c>
    </row>
    <row r="107" spans="2:18" x14ac:dyDescent="0.25">
      <c r="B107" s="26" t="s">
        <v>202</v>
      </c>
      <c r="C107" s="63">
        <f>D106</f>
        <v>80</v>
      </c>
      <c r="D107" s="22"/>
      <c r="E107" s="22"/>
      <c r="F107" s="22"/>
      <c r="G107" s="23" t="s">
        <v>188</v>
      </c>
      <c r="H107" s="54" t="s">
        <v>203</v>
      </c>
    </row>
    <row r="108" spans="2:18" x14ac:dyDescent="0.25">
      <c r="B108" s="26" t="s">
        <v>204</v>
      </c>
      <c r="C108" s="22"/>
      <c r="D108" s="114">
        <f>(Iout*Vout)/(fsw_select*Vin_min*10^3)*10^6</f>
        <v>6.25</v>
      </c>
      <c r="E108" s="22"/>
      <c r="F108" s="22"/>
      <c r="G108" s="23" t="s">
        <v>205</v>
      </c>
      <c r="H108" s="54" t="s">
        <v>206</v>
      </c>
    </row>
    <row r="109" spans="2:18" ht="15" x14ac:dyDescent="0.25">
      <c r="B109" s="26" t="s">
        <v>207</v>
      </c>
      <c r="C109" s="22"/>
      <c r="D109" s="64">
        <f>MAX(Q_input/Vi_ripple_target*10^3,10)</f>
        <v>78.125</v>
      </c>
      <c r="E109" s="22"/>
      <c r="F109" s="22"/>
      <c r="G109" s="23" t="s">
        <v>83</v>
      </c>
      <c r="H109" s="54" t="s">
        <v>208</v>
      </c>
      <c r="P109" s="71"/>
      <c r="Q109" s="71"/>
      <c r="R109" s="71"/>
    </row>
    <row r="110" spans="2:18" ht="15" x14ac:dyDescent="0.25">
      <c r="B110" s="26" t="s">
        <v>37</v>
      </c>
      <c r="C110" s="22"/>
      <c r="D110" s="22"/>
      <c r="E110" s="63">
        <v>47</v>
      </c>
      <c r="F110" s="22"/>
      <c r="G110" s="23" t="s">
        <v>83</v>
      </c>
      <c r="H110" s="54" t="s">
        <v>209</v>
      </c>
    </row>
    <row r="111" spans="2:18" s="71" customFormat="1" ht="16.5" customHeight="1" x14ac:dyDescent="0.25">
      <c r="B111" s="26" t="s">
        <v>210</v>
      </c>
      <c r="C111" s="22"/>
      <c r="D111" s="22"/>
      <c r="E111" s="22"/>
      <c r="F111" s="65">
        <f>D108*1000/E110</f>
        <v>132.97872340425531</v>
      </c>
      <c r="G111" s="23" t="s">
        <v>188</v>
      </c>
      <c r="H111" s="54" t="s">
        <v>211</v>
      </c>
      <c r="P111" s="13"/>
      <c r="Q111" s="13"/>
      <c r="R111" s="13"/>
    </row>
    <row r="112" spans="2:18" ht="15" thickBot="1" x14ac:dyDescent="0.3">
      <c r="B112" s="26" t="s">
        <v>212</v>
      </c>
      <c r="C112" s="22"/>
      <c r="D112" s="22"/>
      <c r="E112" s="22"/>
      <c r="F112" s="111">
        <f>Iout*SQRT(Vout/Vin_min*(Vin_min-Vout)/Vin_min)</f>
        <v>10.226917607470982</v>
      </c>
      <c r="G112" s="23" t="s">
        <v>69</v>
      </c>
      <c r="H112" s="54" t="s">
        <v>213</v>
      </c>
    </row>
    <row r="113" spans="2:8" ht="16.5" thickBot="1" x14ac:dyDescent="0.3">
      <c r="B113" s="226" t="s">
        <v>603</v>
      </c>
      <c r="C113" s="227"/>
      <c r="D113" s="227"/>
      <c r="E113" s="227"/>
      <c r="F113" s="227"/>
      <c r="G113" s="227"/>
      <c r="H113" s="228"/>
    </row>
    <row r="114" spans="2:8" x14ac:dyDescent="0.25">
      <c r="B114" s="26" t="s">
        <v>552</v>
      </c>
      <c r="C114" s="112"/>
      <c r="D114" s="113">
        <v>10</v>
      </c>
      <c r="E114" s="112"/>
      <c r="F114" s="112"/>
      <c r="G114" s="23" t="s">
        <v>89</v>
      </c>
      <c r="H114" s="54" t="s">
        <v>214</v>
      </c>
    </row>
    <row r="115" spans="2:8" x14ac:dyDescent="0.25">
      <c r="B115" s="26" t="s">
        <v>551</v>
      </c>
      <c r="C115" s="112"/>
      <c r="D115" s="112"/>
      <c r="E115" s="63">
        <v>10</v>
      </c>
      <c r="F115" s="112"/>
      <c r="G115" s="23" t="s">
        <v>89</v>
      </c>
      <c r="H115" s="54" t="s">
        <v>215</v>
      </c>
    </row>
    <row r="116" spans="2:8" x14ac:dyDescent="0.25">
      <c r="B116" s="26" t="s">
        <v>553</v>
      </c>
      <c r="C116" s="112"/>
      <c r="D116" s="114">
        <f>Rfb_b*(Vout/Vsel-1)</f>
        <v>0</v>
      </c>
      <c r="E116" s="112"/>
      <c r="F116" s="112"/>
      <c r="G116" s="23" t="s">
        <v>89</v>
      </c>
      <c r="H116" s="54" t="s">
        <v>216</v>
      </c>
    </row>
    <row r="117" spans="2:8" x14ac:dyDescent="0.25">
      <c r="B117" s="26" t="s">
        <v>554</v>
      </c>
      <c r="C117" s="112"/>
      <c r="D117" s="112"/>
      <c r="E117" s="156">
        <v>8.0000000000000002E-3</v>
      </c>
      <c r="F117" s="112"/>
      <c r="G117" s="23" t="s">
        <v>89</v>
      </c>
      <c r="H117" s="54" t="s">
        <v>217</v>
      </c>
    </row>
    <row r="118" spans="2:8" ht="15" thickBot="1" x14ac:dyDescent="0.3">
      <c r="B118" s="41" t="s">
        <v>218</v>
      </c>
      <c r="C118" s="115"/>
      <c r="D118" s="116"/>
      <c r="E118" s="112"/>
      <c r="F118" s="118">
        <f>Vsel*(1+Rfb_t/Rfb_b)</f>
        <v>0.85067999999999988</v>
      </c>
      <c r="G118" s="23" t="s">
        <v>57</v>
      </c>
      <c r="H118" s="54" t="s">
        <v>219</v>
      </c>
    </row>
    <row r="119" spans="2:8" ht="16.5" thickBot="1" x14ac:dyDescent="0.3">
      <c r="B119" s="226" t="s">
        <v>604</v>
      </c>
      <c r="C119" s="227"/>
      <c r="D119" s="227"/>
      <c r="E119" s="227"/>
      <c r="F119" s="227"/>
      <c r="G119" s="227"/>
      <c r="H119" s="228"/>
    </row>
    <row r="120" spans="2:8" ht="16.5" customHeight="1" x14ac:dyDescent="0.25">
      <c r="B120" s="41" t="s">
        <v>334</v>
      </c>
      <c r="C120" s="115"/>
      <c r="D120" s="116"/>
      <c r="E120" s="112"/>
      <c r="F120" s="118">
        <f>IF(Vout=Vsel,1,Rfb_b/(Rfb_b+Rfb_t))</f>
        <v>1</v>
      </c>
      <c r="G120" s="23"/>
      <c r="H120" s="110" t="s">
        <v>335</v>
      </c>
    </row>
    <row r="121" spans="2:8" x14ac:dyDescent="0.25">
      <c r="B121" s="26" t="s">
        <v>336</v>
      </c>
      <c r="C121" s="112"/>
      <c r="D121" s="152"/>
      <c r="E121" s="153"/>
      <c r="F121" s="193">
        <f>Vout/Vin_nom</f>
        <v>0.16999999999999998</v>
      </c>
      <c r="G121" s="23"/>
      <c r="H121" s="54" t="s">
        <v>338</v>
      </c>
    </row>
    <row r="122" spans="2:8" x14ac:dyDescent="0.25">
      <c r="B122" s="26" t="s">
        <v>557</v>
      </c>
      <c r="C122" s="112"/>
      <c r="D122" s="152"/>
      <c r="E122" s="45"/>
      <c r="F122" s="193">
        <f>Rfb_b/(Rfb_b+Rfb_t)</f>
        <v>0.99920063948840931</v>
      </c>
      <c r="G122" s="23"/>
      <c r="H122" s="54" t="s">
        <v>337</v>
      </c>
    </row>
    <row r="123" spans="2:8" x14ac:dyDescent="0.25">
      <c r="B123" s="26" t="s">
        <v>340</v>
      </c>
      <c r="C123" s="112"/>
      <c r="D123" s="152"/>
      <c r="E123" s="63">
        <v>390</v>
      </c>
      <c r="F123" s="112"/>
      <c r="G123" s="23" t="s">
        <v>95</v>
      </c>
      <c r="H123" s="54" t="s">
        <v>341</v>
      </c>
    </row>
    <row r="124" spans="2:8" x14ac:dyDescent="0.25">
      <c r="B124" s="26" t="s">
        <v>342</v>
      </c>
      <c r="C124" s="112"/>
      <c r="D124" s="154"/>
      <c r="E124" s="120"/>
      <c r="F124" s="157">
        <f>1/(2*PI()*C_ramp*0.000000000001*300000)</f>
        <v>37625.28205482159</v>
      </c>
      <c r="G124" s="23" t="s">
        <v>344</v>
      </c>
      <c r="H124" s="54" t="s">
        <v>345</v>
      </c>
    </row>
    <row r="125" spans="2:8" x14ac:dyDescent="0.25">
      <c r="B125" s="26" t="s">
        <v>343</v>
      </c>
      <c r="C125" s="112"/>
      <c r="D125" s="155"/>
      <c r="E125" s="112"/>
      <c r="F125" s="157">
        <f>IF(C_top=0,"NONE",1/(2*PI()*Rfb_t*1000*C_top*0.000000000001))</f>
        <v>51011199.708940811</v>
      </c>
      <c r="G125" s="23" t="s">
        <v>344</v>
      </c>
      <c r="H125" s="54" t="s">
        <v>346</v>
      </c>
    </row>
    <row r="126" spans="2:8" x14ac:dyDescent="0.25">
      <c r="B126" s="26" t="s">
        <v>348</v>
      </c>
      <c r="C126" s="112"/>
      <c r="D126" s="112"/>
      <c r="E126" s="153"/>
      <c r="F126" s="157">
        <f>1/(2*PI()*(SQRT(Lout*1*10^-6*(Cout_electro*1*10^-6+Cout_ceramic*1*10^-6))))</f>
        <v>39788.735772973836</v>
      </c>
      <c r="G126" s="23" t="s">
        <v>344</v>
      </c>
      <c r="H126" s="54" t="s">
        <v>558</v>
      </c>
    </row>
    <row r="127" spans="2:8" x14ac:dyDescent="0.25">
      <c r="B127" s="26" t="s">
        <v>349</v>
      </c>
      <c r="C127" s="112"/>
      <c r="D127" s="152"/>
      <c r="E127" s="112"/>
      <c r="F127" s="157">
        <f>IF(Cout_electro&lt;10,1/(2*PI()*Cout_ceramic*1*10^-6*ESR_ceramic*1*10^-3),1/(2*PI()*((ESR_electro*ESR_ceramic)/(ESR_electro+ESR_ceramic)*1*10^-3)*(Cout_electro*1*10^-6+Cout_ceramic*1*10^-6)))</f>
        <v>79577471.545947656</v>
      </c>
      <c r="G127" s="23" t="s">
        <v>344</v>
      </c>
      <c r="H127" s="54" t="s">
        <v>559</v>
      </c>
    </row>
    <row r="128" spans="2:8" x14ac:dyDescent="0.25">
      <c r="B128" s="26" t="s">
        <v>350</v>
      </c>
      <c r="C128" s="112"/>
      <c r="D128" s="112"/>
      <c r="E128" s="153"/>
      <c r="F128" s="194">
        <f>1/(2*PI()*(Cout_electro*1*10^-6+Cout_ceramic*1*10^-6)*load_res)</f>
        <v>46810.277379969215</v>
      </c>
      <c r="G128" s="23" t="s">
        <v>344</v>
      </c>
      <c r="H128" s="54" t="s">
        <v>560</v>
      </c>
    </row>
    <row r="129" spans="2:8" x14ac:dyDescent="0.25">
      <c r="B129" s="26" t="s">
        <v>466</v>
      </c>
      <c r="C129" s="112"/>
      <c r="D129" s="112"/>
      <c r="E129" s="112"/>
      <c r="F129" s="192" t="e">
        <f>'TPS543C20 Loop Gain'!C40</f>
        <v>#N/A</v>
      </c>
      <c r="G129" s="23" t="s">
        <v>344</v>
      </c>
      <c r="H129" s="26" t="s">
        <v>562</v>
      </c>
    </row>
    <row r="130" spans="2:8" ht="16.5" customHeight="1" thickBot="1" x14ac:dyDescent="0.3">
      <c r="B130" s="26" t="s">
        <v>467</v>
      </c>
      <c r="C130" s="112"/>
      <c r="D130" s="112"/>
      <c r="E130" s="112"/>
      <c r="F130" s="191" t="e">
        <f>'TPS543C20 Loop Gain'!C41</f>
        <v>#N/A</v>
      </c>
      <c r="G130" s="23" t="s">
        <v>344</v>
      </c>
      <c r="H130" s="54" t="s">
        <v>561</v>
      </c>
    </row>
    <row r="131" spans="2:8" ht="16.5" thickBot="1" x14ac:dyDescent="0.3">
      <c r="B131" s="226" t="s">
        <v>575</v>
      </c>
      <c r="C131" s="227"/>
      <c r="D131" s="227"/>
      <c r="E131" s="227"/>
      <c r="F131" s="227"/>
      <c r="G131" s="227"/>
      <c r="H131" s="228"/>
    </row>
    <row r="132" spans="2:8" x14ac:dyDescent="0.25">
      <c r="B132" s="26" t="s">
        <v>576</v>
      </c>
      <c r="C132" s="36" t="s">
        <v>10</v>
      </c>
      <c r="D132" s="195"/>
      <c r="E132" s="112"/>
      <c r="F132" s="112"/>
      <c r="G132" s="23"/>
      <c r="H132" s="54" t="s">
        <v>577</v>
      </c>
    </row>
    <row r="133" spans="2:8" x14ac:dyDescent="0.25">
      <c r="B133" s="26" t="s">
        <v>578</v>
      </c>
      <c r="C133" s="116"/>
      <c r="D133" s="196">
        <f>IF(C132="Vin", Vin_max, EN_pin_in)</f>
        <v>5</v>
      </c>
      <c r="E133" s="112"/>
      <c r="F133" s="112"/>
      <c r="G133" s="23" t="s">
        <v>57</v>
      </c>
      <c r="H133" s="54" t="s">
        <v>579</v>
      </c>
    </row>
    <row r="134" spans="2:8" x14ac:dyDescent="0.25">
      <c r="B134" s="26" t="s">
        <v>580</v>
      </c>
      <c r="C134" s="63">
        <v>3</v>
      </c>
      <c r="D134" s="112"/>
      <c r="E134" s="112"/>
      <c r="F134" s="112"/>
      <c r="G134" s="23" t="s">
        <v>57</v>
      </c>
      <c r="H134" s="54" t="s">
        <v>581</v>
      </c>
    </row>
    <row r="135" spans="2:8" x14ac:dyDescent="0.25">
      <c r="B135" s="26" t="s">
        <v>582</v>
      </c>
      <c r="C135" s="112"/>
      <c r="D135" s="113">
        <v>10</v>
      </c>
      <c r="E135" s="112"/>
      <c r="F135" s="112"/>
      <c r="G135" s="23"/>
      <c r="H135" s="54"/>
    </row>
    <row r="136" spans="2:8" x14ac:dyDescent="0.25">
      <c r="B136" s="26" t="s">
        <v>583</v>
      </c>
      <c r="C136" s="112"/>
      <c r="D136" s="112"/>
      <c r="E136" s="63">
        <v>10</v>
      </c>
      <c r="F136" s="112"/>
      <c r="G136" s="23" t="s">
        <v>89</v>
      </c>
      <c r="H136" s="54" t="s">
        <v>584</v>
      </c>
    </row>
    <row r="137" spans="2:8" x14ac:dyDescent="0.25">
      <c r="B137" s="26" t="s">
        <v>585</v>
      </c>
      <c r="C137" s="112"/>
      <c r="D137" s="112"/>
      <c r="E137" s="112"/>
      <c r="F137" s="65">
        <f>Ren_b*6000/(Ren_b+6000)</f>
        <v>9.9833610648918469</v>
      </c>
      <c r="G137" s="23" t="s">
        <v>89</v>
      </c>
      <c r="H137" s="54" t="s">
        <v>586</v>
      </c>
    </row>
    <row r="138" spans="2:8" x14ac:dyDescent="0.25">
      <c r="B138" s="26" t="s">
        <v>587</v>
      </c>
      <c r="C138" s="112"/>
      <c r="D138" s="64">
        <f>Ren_b_eff*Vstart_target/EN_rise-Ren_b_eff</f>
        <v>8.7354409317803654</v>
      </c>
      <c r="E138" s="112"/>
      <c r="F138" s="112"/>
      <c r="G138" s="23" t="s">
        <v>89</v>
      </c>
      <c r="H138" s="54" t="s">
        <v>216</v>
      </c>
    </row>
    <row r="139" spans="2:8" x14ac:dyDescent="0.25">
      <c r="B139" s="26" t="s">
        <v>588</v>
      </c>
      <c r="C139" s="112"/>
      <c r="D139" s="112"/>
      <c r="E139" s="63">
        <v>36.200000000000003</v>
      </c>
      <c r="F139" s="112"/>
      <c r="G139" s="23" t="s">
        <v>89</v>
      </c>
      <c r="H139" s="54" t="s">
        <v>217</v>
      </c>
    </row>
    <row r="140" spans="2:8" x14ac:dyDescent="0.25">
      <c r="B140" s="26" t="s">
        <v>589</v>
      </c>
      <c r="C140" s="112"/>
      <c r="D140" s="112"/>
      <c r="E140" s="112"/>
      <c r="F140" s="191">
        <f>Ren_b/(Ren_t+Ren_b)*EN_pin_connected</f>
        <v>1.0822510822510822</v>
      </c>
      <c r="G140" s="23" t="s">
        <v>57</v>
      </c>
      <c r="H140" s="54" t="s">
        <v>590</v>
      </c>
    </row>
    <row r="141" spans="2:8" ht="28.5" x14ac:dyDescent="0.25">
      <c r="B141" s="26" t="s">
        <v>591</v>
      </c>
      <c r="C141" s="112"/>
      <c r="D141" s="112"/>
      <c r="E141" s="112"/>
      <c r="F141" s="191">
        <f>EN_rise*(Ren_b_eff+Ren_t)/Ren_b_eff</f>
        <v>7.4016533333333339</v>
      </c>
      <c r="G141" s="23" t="s">
        <v>57</v>
      </c>
      <c r="H141" s="54" t="s">
        <v>592</v>
      </c>
    </row>
    <row r="142" spans="2:8" ht="15" thickBot="1" x14ac:dyDescent="0.3">
      <c r="B142" s="26" t="s">
        <v>593</v>
      </c>
      <c r="C142" s="112"/>
      <c r="D142" s="112"/>
      <c r="E142" s="112"/>
      <c r="F142" s="191">
        <f>EN_rise*(Ren_b_eff+Ren_t)/Ren_b_eff</f>
        <v>7.4016533333333339</v>
      </c>
      <c r="G142" s="23" t="s">
        <v>57</v>
      </c>
      <c r="H142" s="54" t="s">
        <v>594</v>
      </c>
    </row>
    <row r="143" spans="2:8" ht="16.5" thickBot="1" x14ac:dyDescent="0.3">
      <c r="B143" s="226" t="s">
        <v>563</v>
      </c>
      <c r="C143" s="227"/>
      <c r="D143" s="227"/>
      <c r="E143" s="227"/>
      <c r="F143" s="227"/>
      <c r="G143" s="227"/>
      <c r="H143" s="228"/>
    </row>
    <row r="144" spans="2:8" x14ac:dyDescent="0.25">
      <c r="B144" s="26" t="s">
        <v>555</v>
      </c>
      <c r="C144" s="112"/>
      <c r="D144" s="64">
        <v>4.7</v>
      </c>
      <c r="E144" s="112"/>
      <c r="F144" s="112"/>
      <c r="G144" s="23" t="s">
        <v>83</v>
      </c>
      <c r="H144" s="54" t="s">
        <v>220</v>
      </c>
    </row>
    <row r="145" spans="2:8" x14ac:dyDescent="0.25">
      <c r="B145" s="26" t="s">
        <v>556</v>
      </c>
      <c r="C145" s="112"/>
      <c r="D145" s="112"/>
      <c r="E145" s="63">
        <v>4.7</v>
      </c>
      <c r="F145" s="112"/>
      <c r="G145" s="23" t="s">
        <v>83</v>
      </c>
      <c r="H145" s="54" t="s">
        <v>221</v>
      </c>
    </row>
    <row r="146" spans="2:8" x14ac:dyDescent="0.25">
      <c r="B146" s="26" t="s">
        <v>222</v>
      </c>
      <c r="C146" s="112"/>
      <c r="D146" s="64">
        <v>0.1</v>
      </c>
      <c r="E146" s="112"/>
      <c r="F146" s="112"/>
      <c r="G146" s="23" t="s">
        <v>83</v>
      </c>
      <c r="H146" s="54" t="s">
        <v>223</v>
      </c>
    </row>
    <row r="147" spans="2:8" x14ac:dyDescent="0.25">
      <c r="B147" s="26" t="s">
        <v>224</v>
      </c>
      <c r="C147" s="112"/>
      <c r="D147" s="112"/>
      <c r="E147" s="63">
        <v>0.1</v>
      </c>
      <c r="F147" s="112"/>
      <c r="G147" s="23" t="s">
        <v>83</v>
      </c>
      <c r="H147" s="54" t="s">
        <v>225</v>
      </c>
    </row>
    <row r="148" spans="2:8" x14ac:dyDescent="0.25">
      <c r="B148" s="41" t="s">
        <v>226</v>
      </c>
      <c r="C148" s="112"/>
      <c r="D148" s="64">
        <v>100</v>
      </c>
      <c r="E148" s="112"/>
      <c r="F148" s="112"/>
      <c r="G148" s="23" t="s">
        <v>89</v>
      </c>
      <c r="H148" s="54" t="s">
        <v>227</v>
      </c>
    </row>
    <row r="149" spans="2:8" ht="15" thickBot="1" x14ac:dyDescent="0.3">
      <c r="B149" s="33" t="s">
        <v>108</v>
      </c>
      <c r="C149" s="67"/>
      <c r="D149" s="67"/>
      <c r="E149" s="68">
        <v>100</v>
      </c>
      <c r="F149" s="67"/>
      <c r="G149" s="69" t="s">
        <v>89</v>
      </c>
      <c r="H149" s="35" t="s">
        <v>228</v>
      </c>
    </row>
    <row r="150" spans="2:8" x14ac:dyDescent="0.25">
      <c r="B150" s="70"/>
      <c r="C150" s="70"/>
      <c r="D150" s="70"/>
      <c r="E150" s="70"/>
      <c r="F150" s="70"/>
      <c r="G150" s="70"/>
      <c r="H150" s="70"/>
    </row>
    <row r="151" spans="2:8" x14ac:dyDescent="0.25">
      <c r="B151" s="70"/>
      <c r="C151" s="70"/>
      <c r="D151" s="70"/>
      <c r="E151" s="70"/>
      <c r="F151" s="70"/>
      <c r="G151" s="70"/>
      <c r="H151" s="70"/>
    </row>
    <row r="152" spans="2:8" x14ac:dyDescent="0.25">
      <c r="B152" s="70"/>
      <c r="C152" s="70"/>
      <c r="D152" s="70"/>
      <c r="E152" s="70"/>
      <c r="F152" s="70"/>
      <c r="G152" s="70"/>
      <c r="H152" s="70"/>
    </row>
    <row r="153" spans="2:8" x14ac:dyDescent="0.25">
      <c r="B153" s="70"/>
      <c r="C153" s="70"/>
      <c r="D153" s="70"/>
      <c r="E153" s="70"/>
      <c r="F153" s="70"/>
      <c r="G153" s="70"/>
      <c r="H153" s="70"/>
    </row>
    <row r="154" spans="2:8" x14ac:dyDescent="0.25">
      <c r="B154" s="70"/>
      <c r="C154" s="70"/>
      <c r="D154" s="70"/>
      <c r="E154" s="70"/>
      <c r="F154" s="70"/>
      <c r="G154" s="70"/>
      <c r="H154" s="70"/>
    </row>
    <row r="155" spans="2:8" x14ac:dyDescent="0.25">
      <c r="B155" s="70"/>
      <c r="C155" s="70"/>
      <c r="D155" s="70"/>
      <c r="E155" s="70"/>
      <c r="F155" s="70"/>
      <c r="G155" s="70"/>
      <c r="H155" s="70"/>
    </row>
    <row r="156" spans="2:8" x14ac:dyDescent="0.25">
      <c r="B156" s="70"/>
      <c r="C156" s="70"/>
      <c r="D156" s="70"/>
      <c r="E156" s="70"/>
      <c r="F156" s="70"/>
      <c r="G156" s="70"/>
      <c r="H156" s="70"/>
    </row>
    <row r="157" spans="2:8" x14ac:dyDescent="0.25">
      <c r="B157" s="70"/>
      <c r="C157" s="70"/>
      <c r="D157" s="70"/>
      <c r="E157" s="70"/>
      <c r="F157" s="70"/>
      <c r="G157" s="70"/>
      <c r="H157" s="70"/>
    </row>
    <row r="158" spans="2:8" x14ac:dyDescent="0.25">
      <c r="B158" s="70"/>
      <c r="C158" s="70"/>
      <c r="D158" s="70"/>
      <c r="E158" s="70"/>
      <c r="F158" s="70"/>
      <c r="G158" s="70"/>
      <c r="H158" s="70"/>
    </row>
    <row r="159" spans="2:8" x14ac:dyDescent="0.25">
      <c r="B159" s="70"/>
      <c r="C159" s="70"/>
      <c r="D159" s="70"/>
      <c r="E159" s="70"/>
      <c r="F159" s="70"/>
      <c r="G159" s="70"/>
      <c r="H159" s="70"/>
    </row>
    <row r="160" spans="2:8" x14ac:dyDescent="0.25">
      <c r="B160" s="70"/>
      <c r="C160" s="70"/>
      <c r="D160" s="70"/>
      <c r="E160" s="70"/>
      <c r="F160" s="70"/>
      <c r="G160" s="70"/>
      <c r="H160" s="70"/>
    </row>
    <row r="161" spans="2:8" x14ac:dyDescent="0.25">
      <c r="B161" s="70"/>
      <c r="C161" s="70"/>
      <c r="D161" s="70"/>
      <c r="E161" s="70"/>
      <c r="F161" s="70"/>
      <c r="G161" s="70"/>
      <c r="H161" s="70"/>
    </row>
    <row r="162" spans="2:8" x14ac:dyDescent="0.25">
      <c r="B162" s="70"/>
      <c r="C162" s="70"/>
      <c r="D162" s="70"/>
      <c r="E162" s="70"/>
      <c r="F162" s="70"/>
      <c r="G162" s="70"/>
      <c r="H162" s="70"/>
    </row>
    <row r="163" spans="2:8" x14ac:dyDescent="0.25">
      <c r="B163" s="70"/>
      <c r="C163" s="70"/>
      <c r="D163" s="70"/>
      <c r="E163" s="70"/>
      <c r="F163" s="70"/>
      <c r="G163" s="70"/>
      <c r="H163" s="70"/>
    </row>
    <row r="164" spans="2:8" x14ac:dyDescent="0.25">
      <c r="B164" s="70"/>
      <c r="C164" s="70"/>
      <c r="D164" s="70"/>
      <c r="E164" s="70"/>
      <c r="F164" s="70"/>
      <c r="G164" s="70"/>
      <c r="H164" s="70"/>
    </row>
    <row r="165" spans="2:8" x14ac:dyDescent="0.25">
      <c r="B165" s="70"/>
      <c r="C165" s="70"/>
      <c r="D165" s="70"/>
      <c r="E165" s="70"/>
      <c r="F165" s="70"/>
      <c r="G165" s="70"/>
      <c r="H165" s="70"/>
    </row>
    <row r="166" spans="2:8" x14ac:dyDescent="0.25">
      <c r="B166" s="70"/>
      <c r="C166" s="70"/>
      <c r="D166" s="70"/>
      <c r="E166" s="70"/>
      <c r="F166" s="70"/>
      <c r="G166" s="70"/>
      <c r="H166" s="70"/>
    </row>
    <row r="167" spans="2:8" x14ac:dyDescent="0.25">
      <c r="B167" s="70"/>
      <c r="C167" s="70"/>
      <c r="D167" s="70"/>
      <c r="E167" s="70"/>
      <c r="F167" s="70"/>
      <c r="G167" s="70"/>
      <c r="H167" s="70"/>
    </row>
  </sheetData>
  <sheetProtection algorithmName="SHA-512" hashValue="4FzOYIGb+0EtsdEurK086zGAn11updDLZbtl1tvbbPR8EJgAyueFoYOyowfTqKyIHZ11c3Pi9PtWHdgiPbzUsg==" saltValue="HtEY9jH3MZSpmpHYu+wPwA==" spinCount="100000" sheet="1" objects="1" scenarios="1"/>
  <protectedRanges>
    <protectedRange password="CD94" sqref="P109:R109 S111:XFD111 A111 I111:O111" name="Range1"/>
  </protectedRanges>
  <mergeCells count="20">
    <mergeCell ref="B143:H143"/>
    <mergeCell ref="B62:H62"/>
    <mergeCell ref="B75:H75"/>
    <mergeCell ref="B76:H76"/>
    <mergeCell ref="B104:H104"/>
    <mergeCell ref="B105:H105"/>
    <mergeCell ref="B113:H113"/>
    <mergeCell ref="B131:H131"/>
    <mergeCell ref="B119:H119"/>
    <mergeCell ref="B61:H61"/>
    <mergeCell ref="B1:H1"/>
    <mergeCell ref="B3:H3"/>
    <mergeCell ref="P11:R11"/>
    <mergeCell ref="B19:H19"/>
    <mergeCell ref="B25:H25"/>
    <mergeCell ref="B32:H32"/>
    <mergeCell ref="B41:H41"/>
    <mergeCell ref="B46:H46"/>
    <mergeCell ref="B51:H51"/>
    <mergeCell ref="B56:H56"/>
  </mergeCells>
  <conditionalFormatting sqref="B118:G118 B114:H117 B120:H130">
    <cfRule type="expression" dxfId="33" priority="17">
      <formula>$C$33="D-CAP2"</formula>
    </cfRule>
  </conditionalFormatting>
  <conditionalFormatting sqref="C28">
    <cfRule type="cellIs" dxfId="32" priority="28" operator="notBetween">
      <formula>300</formula>
      <formula>2000</formula>
    </cfRule>
  </conditionalFormatting>
  <conditionalFormatting sqref="C133">
    <cfRule type="expression" dxfId="31" priority="5">
      <formula>$C$132="Vin"</formula>
    </cfRule>
    <cfRule type="expression" dxfId="30" priority="6">
      <formula>$C$132&lt;&gt;"Vin"</formula>
    </cfRule>
  </conditionalFormatting>
  <conditionalFormatting sqref="C134">
    <cfRule type="cellIs" dxfId="29" priority="10" operator="greaterThan">
      <formula>$C$21</formula>
    </cfRule>
  </conditionalFormatting>
  <conditionalFormatting sqref="C157:F157">
    <cfRule type="cellIs" dxfId="28" priority="41" operator="greaterThan">
      <formula>$C$156</formula>
    </cfRule>
  </conditionalFormatting>
  <conditionalFormatting sqref="D26:D27">
    <cfRule type="cellIs" dxfId="27" priority="26" operator="lessThan">
      <formula>fsw_select</formula>
    </cfRule>
  </conditionalFormatting>
  <conditionalFormatting sqref="D29">
    <cfRule type="containsErrors" dxfId="26" priority="27">
      <formula>ISERROR(D29)</formula>
    </cfRule>
  </conditionalFormatting>
  <conditionalFormatting sqref="D31">
    <cfRule type="containsErrors" dxfId="25" priority="25">
      <formula>ISERROR(D31)</formula>
    </cfRule>
  </conditionalFormatting>
  <conditionalFormatting sqref="D65">
    <cfRule type="cellIs" dxfId="24" priority="45" operator="greaterThan">
      <formula>$E$67</formula>
    </cfRule>
  </conditionalFormatting>
  <conditionalFormatting sqref="D66">
    <cfRule type="cellIs" dxfId="23" priority="46" operator="lessThan">
      <formula>$E$67</formula>
    </cfRule>
  </conditionalFormatting>
  <conditionalFormatting sqref="E136">
    <cfRule type="cellIs" dxfId="22" priority="7" operator="notBetween">
      <formula>1</formula>
      <formula>100</formula>
    </cfRule>
  </conditionalFormatting>
  <conditionalFormatting sqref="E145">
    <cfRule type="cellIs" dxfId="21" priority="31" operator="lessThan">
      <formula>2.2</formula>
    </cfRule>
  </conditionalFormatting>
  <conditionalFormatting sqref="E147">
    <cfRule type="cellIs" dxfId="20" priority="32" operator="lessThan">
      <formula>0.1</formula>
    </cfRule>
  </conditionalFormatting>
  <conditionalFormatting sqref="E149">
    <cfRule type="cellIs" dxfId="19" priority="33" operator="notBetween">
      <formula>1</formula>
      <formula>100</formula>
    </cfRule>
  </conditionalFormatting>
  <conditionalFormatting sqref="F31">
    <cfRule type="cellIs" dxfId="18" priority="24" operator="notBetween">
      <formula>300</formula>
      <formula>2000</formula>
    </cfRule>
  </conditionalFormatting>
  <conditionalFormatting sqref="F60">
    <cfRule type="cellIs" dxfId="17" priority="1" operator="lessThan">
      <formula>$C$24</formula>
    </cfRule>
  </conditionalFormatting>
  <conditionalFormatting sqref="F64:F69">
    <cfRule type="cellIs" dxfId="16" priority="29" operator="greaterThan">
      <formula>6</formula>
    </cfRule>
  </conditionalFormatting>
  <conditionalFormatting sqref="F97">
    <cfRule type="cellIs" dxfId="15" priority="47" operator="greaterThan">
      <formula>$D$85</formula>
    </cfRule>
    <cfRule type="cellIs" dxfId="14" priority="48" operator="lessThan">
      <formula>$D$84</formula>
    </cfRule>
  </conditionalFormatting>
  <conditionalFormatting sqref="F98">
    <cfRule type="cellIs" dxfId="13" priority="49" operator="greaterThan">
      <formula>$D$88</formula>
    </cfRule>
  </conditionalFormatting>
  <conditionalFormatting sqref="F99:F100">
    <cfRule type="cellIs" dxfId="12" priority="44" operator="greaterThan">
      <formula>$C$78*1000</formula>
    </cfRule>
  </conditionalFormatting>
  <conditionalFormatting sqref="F102">
    <cfRule type="cellIs" dxfId="11" priority="36" operator="lessThan">
      <formula>fsw_select/60</formula>
    </cfRule>
  </conditionalFormatting>
  <conditionalFormatting sqref="F103">
    <cfRule type="cellIs" dxfId="10" priority="37" operator="lessThan">
      <formula>fsw_select/10</formula>
    </cfRule>
  </conditionalFormatting>
  <conditionalFormatting sqref="F118">
    <cfRule type="cellIs" dxfId="9" priority="2" operator="notBetween">
      <formula>Vout*0.99</formula>
      <formula>Vout*1.01</formula>
    </cfRule>
  </conditionalFormatting>
  <conditionalFormatting sqref="F140">
    <cfRule type="cellIs" dxfId="8" priority="3" operator="greaterThan">
      <formula>7</formula>
    </cfRule>
    <cfRule type="expression" priority="4">
      <formula>$F$123&gt;7</formula>
    </cfRule>
  </conditionalFormatting>
  <conditionalFormatting sqref="F141">
    <cfRule type="cellIs" dxfId="7" priority="8" operator="greaterThan">
      <formula>Vin_min</formula>
    </cfRule>
    <cfRule type="cellIs" dxfId="6" priority="9" operator="greaterThan">
      <formula>Vin_min-0.5</formula>
    </cfRule>
  </conditionalFormatting>
  <conditionalFormatting sqref="M44">
    <cfRule type="cellIs" dxfId="5" priority="38" operator="lessThan">
      <formula>#REF!</formula>
    </cfRule>
    <cfRule type="cellIs" dxfId="4" priority="39" operator="greaterThan">
      <formula>$J$44</formula>
    </cfRule>
  </conditionalFormatting>
  <dataValidations count="4">
    <dataValidation type="decimal" errorStyle="warning" allowBlank="1" showInputMessage="1" showErrorMessage="1" error="Re-adjust Divider Ratio" sqref="M44" xr:uid="{00000000-0002-0000-0000-000000000000}">
      <formula1>#REF!</formula1>
      <formula2>J44</formula2>
    </dataValidation>
    <dataValidation type="list" allowBlank="1" showInputMessage="1" showErrorMessage="1" sqref="C143:F143" xr:uid="{00000000-0002-0000-0000-000001000000}">
      <formula1>$L$4:$L$44</formula1>
    </dataValidation>
    <dataValidation type="list" allowBlank="1" showInputMessage="1" showErrorMessage="1" sqref="C165:F166" xr:uid="{00000000-0002-0000-0000-000002000000}">
      <formula1>$K$48:$K$99</formula1>
    </dataValidation>
    <dataValidation type="list" allowBlank="1" showInputMessage="1" showErrorMessage="1" sqref="C131:F131" xr:uid="{00000000-0002-0000-0000-000003000000}">
      <formula1>$L$4:$L$42</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4000000}">
          <x14:formula1>
            <xm:f>partData!$A$3:$A$5</xm:f>
          </x14:formula1>
          <xm:sqref>C4</xm:sqref>
        </x14:dataValidation>
        <x14:dataValidation type="list" allowBlank="1" showInputMessage="1" showErrorMessage="1" xr:uid="{00000000-0002-0000-0000-000005000000}">
          <x14:formula1>
            <xm:f>partData!$M$12:$M$13</xm:f>
          </x14:formula1>
          <xm:sqref>C33</xm:sqref>
        </x14:dataValidation>
        <x14:dataValidation type="list" allowBlank="1" showInputMessage="1" showErrorMessage="1" xr:uid="{00000000-0002-0000-0000-000006000000}">
          <x14:formula1>
            <xm:f>partData!$M$14:$M$15</xm:f>
          </x14:formula1>
          <xm:sqref>C34</xm:sqref>
        </x14:dataValidation>
        <x14:dataValidation type="list" allowBlank="1" showInputMessage="1" showErrorMessage="1" xr:uid="{00000000-0002-0000-0000-000007000000}">
          <x14:formula1>
            <xm:f>partData!$M$16:$M$20</xm:f>
          </x14:formula1>
          <xm:sqref>C35</xm:sqref>
        </x14:dataValidation>
        <x14:dataValidation type="list" allowBlank="1" showInputMessage="1" showErrorMessage="1" xr:uid="{00000000-0002-0000-0000-000008000000}">
          <x14:formula1>
            <xm:f>partData!$Q$12:$Q$17</xm:f>
          </x14:formula1>
          <xm:sqref>E37</xm:sqref>
        </x14:dataValidation>
        <x14:dataValidation type="list" allowBlank="1" showInputMessage="1" showErrorMessage="1" xr:uid="{00000000-0002-0000-0000-000009000000}">
          <x14:formula1>
            <xm:f>partData!$D$13:$D$22</xm:f>
          </x14:formula1>
          <xm:sqref>C42</xm:sqref>
        </x14:dataValidation>
        <x14:dataValidation type="list" allowBlank="1" showInputMessage="1" showErrorMessage="1" xr:uid="{00000000-0002-0000-0000-00000A000000}">
          <x14:formula1>
            <xm:f>partData!$E$13:$E$22</xm:f>
          </x14:formula1>
          <xm:sqref>E44</xm:sqref>
        </x14:dataValidation>
        <x14:dataValidation type="list" allowBlank="1" showInputMessage="1" showErrorMessage="1" xr:uid="{00000000-0002-0000-0000-00000B000000}">
          <x14:formula1>
            <xm:f>partData!$J$13:$J$22</xm:f>
          </x14:formula1>
          <xm:sqref>C47</xm:sqref>
        </x14:dataValidation>
        <x14:dataValidation type="list" allowBlank="1" showInputMessage="1" showErrorMessage="1" xr:uid="{00000000-0002-0000-0000-00000C000000}">
          <x14:formula1>
            <xm:f>partData!$K$13:$K$22</xm:f>
          </x14:formula1>
          <xm:sqref>E49</xm:sqref>
        </x14:dataValidation>
        <x14:dataValidation type="list" allowBlank="1" showInputMessage="1" showErrorMessage="1" xr:uid="{00000000-0002-0000-0000-00000D000000}">
          <x14:formula1>
            <xm:f>partData!$A$30:$A$39</xm:f>
          </x14:formula1>
          <xm:sqref>C52</xm:sqref>
        </x14:dataValidation>
        <x14:dataValidation type="list" allowBlank="1" showInputMessage="1" showErrorMessage="1" xr:uid="{00000000-0002-0000-0000-00000E000000}">
          <x14:formula1>
            <xm:f>partData!$B$30:$B$39</xm:f>
          </x14:formula1>
          <xm:sqref>E54</xm:sqref>
        </x14:dataValidation>
        <x14:dataValidation type="decimal" operator="lessThanOrEqual" allowBlank="1" showErrorMessage="1" error="Minimum Input Voltage" promptTitle="Minimum Input Voltage" prompt="Minimum Input Voltage" xr:uid="{00000000-0002-0000-0000-00000F000000}">
          <x14:formula1>
            <xm:f>VLOOKUP(C4,'C:\Users\a0232804\Documents\BSR-MV\TPS544C20\Tools\Excel\[TPS546C23 Updated Spreadsheet.xlsx]partData'!#REF!,2,FALSE)</xm:f>
          </x14:formula1>
          <xm:sqref>C5:F5</xm:sqref>
        </x14:dataValidation>
        <x14:dataValidation type="list" allowBlank="1" showInputMessage="1" showErrorMessage="1" xr:uid="{00000000-0002-0000-0000-000010000000}">
          <x14:formula1>
            <xm:f>'C:\Users\layne\Desktop\3-19 work\blue eyed\[TPS549A20_Calculator_Checklist.xlsx]Extra'!#REF!</xm:f>
          </x14:formula1>
          <xm:sqref>C132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48"/>
  <sheetViews>
    <sheetView workbookViewId="0">
      <selection activeCell="B15" sqref="B15"/>
    </sheetView>
  </sheetViews>
  <sheetFormatPr defaultRowHeight="15" x14ac:dyDescent="0.25"/>
  <cols>
    <col min="1" max="1" width="15.140625" bestFit="1" customWidth="1"/>
    <col min="2" max="2" width="9.85546875" bestFit="1" customWidth="1"/>
    <col min="3" max="3" width="8.5703125" bestFit="1" customWidth="1"/>
    <col min="4" max="4" width="10" bestFit="1" customWidth="1"/>
    <col min="5" max="5" width="9.42578125" bestFit="1" customWidth="1"/>
    <col min="6" max="6" width="6.42578125" bestFit="1" customWidth="1"/>
    <col min="7" max="7" width="16.42578125" bestFit="1" customWidth="1"/>
    <col min="8" max="8" width="9.42578125" bestFit="1" customWidth="1"/>
    <col min="9" max="9" width="8.5703125" bestFit="1" customWidth="1"/>
    <col min="10" max="10" width="4.5703125" bestFit="1" customWidth="1"/>
    <col min="11" max="12" width="8.85546875" bestFit="1" customWidth="1"/>
    <col min="13" max="13" width="16.140625" bestFit="1" customWidth="1"/>
    <col min="14" max="14" width="12.42578125" bestFit="1" customWidth="1"/>
    <col min="15" max="15" width="6.42578125" bestFit="1" customWidth="1"/>
    <col min="16" max="16" width="5.85546875" bestFit="1" customWidth="1"/>
    <col min="17" max="17" width="5.5703125" bestFit="1" customWidth="1"/>
    <col min="18" max="18" width="7.5703125" bestFit="1" customWidth="1"/>
    <col min="19" max="19" width="4.42578125" bestFit="1" customWidth="1"/>
    <col min="20" max="20" width="7.5703125" bestFit="1" customWidth="1"/>
    <col min="21" max="21" width="6.85546875" bestFit="1" customWidth="1"/>
    <col min="22" max="22" width="11" style="12" bestFit="1" customWidth="1"/>
  </cols>
  <sheetData>
    <row r="1" spans="1:22" x14ac:dyDescent="0.25">
      <c r="A1" s="92">
        <v>1</v>
      </c>
      <c r="B1" s="92">
        <v>2</v>
      </c>
      <c r="C1" s="92">
        <v>3</v>
      </c>
      <c r="D1" s="92">
        <v>4</v>
      </c>
      <c r="E1" s="92">
        <v>5</v>
      </c>
      <c r="F1" s="92">
        <v>6</v>
      </c>
      <c r="G1" s="92">
        <v>7</v>
      </c>
      <c r="H1" s="92">
        <v>8</v>
      </c>
      <c r="I1" s="92">
        <v>9</v>
      </c>
      <c r="J1" s="92">
        <v>10</v>
      </c>
      <c r="K1" s="92">
        <v>11</v>
      </c>
      <c r="L1" s="92">
        <v>12</v>
      </c>
      <c r="M1" s="92">
        <v>13</v>
      </c>
      <c r="N1" s="92">
        <v>14</v>
      </c>
      <c r="O1" s="92">
        <v>15</v>
      </c>
      <c r="P1" s="92">
        <v>16</v>
      </c>
      <c r="Q1" s="92">
        <v>17</v>
      </c>
      <c r="R1" s="92">
        <v>18</v>
      </c>
      <c r="S1" s="92">
        <v>19</v>
      </c>
      <c r="T1" s="92">
        <v>20</v>
      </c>
      <c r="U1" s="92">
        <v>21</v>
      </c>
      <c r="V1" s="73"/>
    </row>
    <row r="2" spans="1:22" x14ac:dyDescent="0.25">
      <c r="A2" s="93" t="s">
        <v>229</v>
      </c>
      <c r="B2" s="93" t="s">
        <v>230</v>
      </c>
      <c r="C2" s="93" t="s">
        <v>231</v>
      </c>
      <c r="D2" s="93" t="s">
        <v>232</v>
      </c>
      <c r="E2" s="93" t="s">
        <v>233</v>
      </c>
      <c r="F2" s="93" t="s">
        <v>234</v>
      </c>
      <c r="G2" s="93" t="s">
        <v>235</v>
      </c>
      <c r="H2" s="93" t="s">
        <v>236</v>
      </c>
      <c r="I2" s="93" t="s">
        <v>237</v>
      </c>
      <c r="J2" s="93" t="s">
        <v>65</v>
      </c>
      <c r="K2" s="93" t="s">
        <v>238</v>
      </c>
      <c r="L2" s="93" t="s">
        <v>239</v>
      </c>
      <c r="M2" s="93" t="s">
        <v>248</v>
      </c>
      <c r="N2" s="93" t="s">
        <v>241</v>
      </c>
      <c r="O2" s="93" t="s">
        <v>242</v>
      </c>
      <c r="P2" s="94" t="s">
        <v>243</v>
      </c>
      <c r="Q2" s="93" t="s">
        <v>244</v>
      </c>
      <c r="R2" s="94" t="s">
        <v>245</v>
      </c>
      <c r="S2" s="94" t="s">
        <v>246</v>
      </c>
      <c r="T2" s="94" t="s">
        <v>75</v>
      </c>
      <c r="U2" s="94" t="s">
        <v>78</v>
      </c>
      <c r="V2" s="76"/>
    </row>
    <row r="3" spans="1:22" x14ac:dyDescent="0.25">
      <c r="A3" s="81" t="s">
        <v>249</v>
      </c>
      <c r="B3" s="81">
        <v>4</v>
      </c>
      <c r="C3" s="81">
        <v>16</v>
      </c>
      <c r="D3" s="81">
        <v>6</v>
      </c>
      <c r="E3" s="81">
        <v>1100</v>
      </c>
      <c r="F3" s="81">
        <v>2000</v>
      </c>
      <c r="G3" s="81">
        <v>600</v>
      </c>
      <c r="H3" s="81">
        <v>9.5</v>
      </c>
      <c r="I3" s="84">
        <v>95</v>
      </c>
      <c r="J3" s="83">
        <v>0.6</v>
      </c>
      <c r="K3" s="84" t="s">
        <v>250</v>
      </c>
      <c r="L3" s="84" t="s">
        <v>251</v>
      </c>
      <c r="M3" s="85">
        <v>3</v>
      </c>
      <c r="N3" s="81">
        <v>2.7</v>
      </c>
      <c r="O3" s="81">
        <v>200</v>
      </c>
      <c r="P3" s="82">
        <v>25</v>
      </c>
      <c r="Q3" s="82">
        <v>9.1999999999999993</v>
      </c>
      <c r="R3" s="82">
        <v>30000</v>
      </c>
      <c r="S3" s="82">
        <v>9</v>
      </c>
      <c r="T3" s="82">
        <v>1.22</v>
      </c>
      <c r="U3" s="82">
        <v>1.02</v>
      </c>
      <c r="V3" s="78"/>
    </row>
    <row r="4" spans="1:22" x14ac:dyDescent="0.25">
      <c r="A4" s="81" t="s">
        <v>252</v>
      </c>
      <c r="B4" s="81">
        <v>4</v>
      </c>
      <c r="C4" s="81">
        <v>16</v>
      </c>
      <c r="D4" s="81">
        <v>14</v>
      </c>
      <c r="E4" s="81">
        <v>600</v>
      </c>
      <c r="F4" s="81">
        <v>800</v>
      </c>
      <c r="G4" s="81">
        <v>1000</v>
      </c>
      <c r="H4" s="81">
        <v>15</v>
      </c>
      <c r="I4" s="84">
        <v>70</v>
      </c>
      <c r="J4" s="83">
        <v>0.6</v>
      </c>
      <c r="K4" s="84" t="s">
        <v>250</v>
      </c>
      <c r="L4" s="84" t="s">
        <v>251</v>
      </c>
      <c r="M4" s="85">
        <v>3</v>
      </c>
      <c r="N4" s="81"/>
      <c r="O4" s="84"/>
      <c r="P4" s="82"/>
      <c r="Q4" s="82"/>
      <c r="R4" s="82">
        <v>60000</v>
      </c>
      <c r="S4" s="82"/>
      <c r="T4" s="82"/>
      <c r="U4" s="82"/>
      <c r="V4" s="78"/>
    </row>
    <row r="5" spans="1:22" x14ac:dyDescent="0.25">
      <c r="A5" s="81" t="s">
        <v>253</v>
      </c>
      <c r="B5" s="81">
        <v>4</v>
      </c>
      <c r="C5" s="81">
        <v>16</v>
      </c>
      <c r="D5" s="81">
        <v>14</v>
      </c>
      <c r="E5" s="81">
        <v>600</v>
      </c>
      <c r="F5" s="81">
        <v>800</v>
      </c>
      <c r="G5" s="81">
        <v>1000</v>
      </c>
      <c r="H5" s="81">
        <v>15</v>
      </c>
      <c r="I5" s="84">
        <v>70</v>
      </c>
      <c r="J5" s="83">
        <v>0.6</v>
      </c>
      <c r="K5" s="84" t="s">
        <v>250</v>
      </c>
      <c r="L5" s="84" t="s">
        <v>251</v>
      </c>
      <c r="M5" s="85">
        <v>4.5</v>
      </c>
      <c r="N5" s="81"/>
      <c r="O5" s="84"/>
      <c r="P5" s="82"/>
      <c r="Q5" s="82"/>
      <c r="R5" s="82">
        <v>60000</v>
      </c>
      <c r="S5" s="82"/>
      <c r="T5" s="82"/>
      <c r="U5" s="82"/>
      <c r="V5" s="78"/>
    </row>
    <row r="6" spans="1:22" x14ac:dyDescent="0.25">
      <c r="A6" s="81" t="s">
        <v>254</v>
      </c>
      <c r="B6" s="81">
        <v>4</v>
      </c>
      <c r="C6" s="81">
        <v>16</v>
      </c>
      <c r="D6" s="81">
        <v>20</v>
      </c>
      <c r="E6" s="81">
        <v>600</v>
      </c>
      <c r="F6" s="81">
        <v>800</v>
      </c>
      <c r="G6" s="81">
        <v>1000</v>
      </c>
      <c r="H6" s="81">
        <v>20.9</v>
      </c>
      <c r="I6" s="84">
        <v>70</v>
      </c>
      <c r="J6" s="83">
        <v>0.6</v>
      </c>
      <c r="K6" s="84" t="s">
        <v>250</v>
      </c>
      <c r="L6" s="84" t="s">
        <v>251</v>
      </c>
      <c r="M6" s="85">
        <v>3</v>
      </c>
      <c r="N6" s="81"/>
      <c r="O6" s="84"/>
      <c r="P6" s="82"/>
      <c r="Q6" s="82"/>
      <c r="R6" s="82">
        <v>120000</v>
      </c>
      <c r="S6" s="82"/>
      <c r="T6" s="82"/>
      <c r="U6" s="82"/>
      <c r="V6" s="78"/>
    </row>
    <row r="7" spans="1:22" x14ac:dyDescent="0.25">
      <c r="A7" s="81" t="s">
        <v>255</v>
      </c>
      <c r="B7" s="81">
        <v>4</v>
      </c>
      <c r="C7" s="81">
        <v>16</v>
      </c>
      <c r="D7" s="81">
        <v>20</v>
      </c>
      <c r="E7" s="81">
        <v>600</v>
      </c>
      <c r="F7" s="81">
        <v>800</v>
      </c>
      <c r="G7" s="81">
        <v>1000</v>
      </c>
      <c r="H7" s="81">
        <v>20.9</v>
      </c>
      <c r="I7" s="84">
        <v>70</v>
      </c>
      <c r="J7" s="83">
        <v>0.6</v>
      </c>
      <c r="K7" s="84" t="s">
        <v>250</v>
      </c>
      <c r="L7" s="84" t="s">
        <v>251</v>
      </c>
      <c r="M7" s="85">
        <v>4.5</v>
      </c>
      <c r="N7" s="81"/>
      <c r="O7" s="84"/>
      <c r="P7" s="82"/>
      <c r="Q7" s="82"/>
      <c r="R7" s="82">
        <v>120000</v>
      </c>
      <c r="S7" s="82"/>
      <c r="T7" s="82"/>
      <c r="U7" s="82"/>
      <c r="V7" s="78"/>
    </row>
    <row r="8" spans="1:22" x14ac:dyDescent="0.25">
      <c r="A8" s="81" t="s">
        <v>256</v>
      </c>
      <c r="B8" s="82">
        <f t="shared" ref="B8:I8" si="0">B3</f>
        <v>4</v>
      </c>
      <c r="C8" s="82">
        <f t="shared" si="0"/>
        <v>16</v>
      </c>
      <c r="D8" s="82">
        <f t="shared" si="0"/>
        <v>6</v>
      </c>
      <c r="E8" s="82">
        <f t="shared" si="0"/>
        <v>1100</v>
      </c>
      <c r="F8" s="82">
        <f t="shared" si="0"/>
        <v>2000</v>
      </c>
      <c r="G8" s="82">
        <f t="shared" si="0"/>
        <v>600</v>
      </c>
      <c r="H8" s="82">
        <f t="shared" si="0"/>
        <v>9.5</v>
      </c>
      <c r="I8" s="82">
        <f t="shared" si="0"/>
        <v>95</v>
      </c>
      <c r="J8" s="83">
        <v>0.9</v>
      </c>
      <c r="K8" s="84" t="s">
        <v>251</v>
      </c>
      <c r="L8" s="84" t="s">
        <v>251</v>
      </c>
      <c r="M8" s="82">
        <f t="shared" ref="M8:U8" si="1">M3</f>
        <v>3</v>
      </c>
      <c r="N8" s="82">
        <f t="shared" si="1"/>
        <v>2.7</v>
      </c>
      <c r="O8" s="82">
        <f t="shared" si="1"/>
        <v>200</v>
      </c>
      <c r="P8" s="82">
        <f t="shared" si="1"/>
        <v>25</v>
      </c>
      <c r="Q8" s="82">
        <f t="shared" si="1"/>
        <v>9.1999999999999993</v>
      </c>
      <c r="R8" s="82">
        <f t="shared" si="1"/>
        <v>30000</v>
      </c>
      <c r="S8" s="82">
        <f t="shared" si="1"/>
        <v>9</v>
      </c>
      <c r="T8" s="82">
        <f t="shared" si="1"/>
        <v>1.22</v>
      </c>
      <c r="U8" s="82">
        <f t="shared" si="1"/>
        <v>1.02</v>
      </c>
      <c r="V8" s="78"/>
    </row>
    <row r="9" spans="1:22" x14ac:dyDescent="0.25">
      <c r="A9" s="81" t="s">
        <v>257</v>
      </c>
      <c r="B9" s="82">
        <f t="shared" ref="B9:I9" si="2">B8</f>
        <v>4</v>
      </c>
      <c r="C9" s="82">
        <f t="shared" si="2"/>
        <v>16</v>
      </c>
      <c r="D9" s="82">
        <f t="shared" si="2"/>
        <v>6</v>
      </c>
      <c r="E9" s="82">
        <f t="shared" si="2"/>
        <v>1100</v>
      </c>
      <c r="F9" s="82">
        <f t="shared" si="2"/>
        <v>2000</v>
      </c>
      <c r="G9" s="82">
        <f t="shared" si="2"/>
        <v>600</v>
      </c>
      <c r="H9" s="82">
        <f t="shared" si="2"/>
        <v>9.5</v>
      </c>
      <c r="I9" s="82">
        <f t="shared" si="2"/>
        <v>95</v>
      </c>
      <c r="J9" s="83">
        <v>0.6</v>
      </c>
      <c r="K9" s="84" t="s">
        <v>250</v>
      </c>
      <c r="L9" s="84" t="s">
        <v>251</v>
      </c>
      <c r="M9" s="82">
        <f t="shared" ref="M9:U9" si="3">M8</f>
        <v>3</v>
      </c>
      <c r="N9" s="82">
        <f t="shared" si="3"/>
        <v>2.7</v>
      </c>
      <c r="O9" s="82">
        <f t="shared" si="3"/>
        <v>200</v>
      </c>
      <c r="P9" s="82">
        <f t="shared" si="3"/>
        <v>25</v>
      </c>
      <c r="Q9" s="82">
        <f t="shared" si="3"/>
        <v>9.1999999999999993</v>
      </c>
      <c r="R9" s="82">
        <f t="shared" si="3"/>
        <v>30000</v>
      </c>
      <c r="S9" s="82">
        <f t="shared" si="3"/>
        <v>9</v>
      </c>
      <c r="T9" s="82">
        <f t="shared" si="3"/>
        <v>1.22</v>
      </c>
      <c r="U9" s="82">
        <f t="shared" si="3"/>
        <v>1.02</v>
      </c>
      <c r="V9" s="78"/>
    </row>
    <row r="10" spans="1:22" x14ac:dyDescent="0.25">
      <c r="A10" s="81" t="s">
        <v>258</v>
      </c>
      <c r="B10" s="81">
        <v>4</v>
      </c>
      <c r="C10" s="81">
        <v>16</v>
      </c>
      <c r="D10" s="81">
        <v>12</v>
      </c>
      <c r="E10" s="81">
        <v>600</v>
      </c>
      <c r="F10" s="81">
        <v>800</v>
      </c>
      <c r="G10" s="81">
        <v>1000</v>
      </c>
      <c r="H10" s="81">
        <v>15</v>
      </c>
      <c r="I10" s="84">
        <v>70</v>
      </c>
      <c r="J10" s="83">
        <v>0.9</v>
      </c>
      <c r="K10" s="84" t="s">
        <v>251</v>
      </c>
      <c r="L10" s="84" t="s">
        <v>251</v>
      </c>
      <c r="M10" s="85">
        <v>3</v>
      </c>
      <c r="N10" s="81"/>
      <c r="O10" s="84"/>
      <c r="P10" s="84"/>
      <c r="Q10" s="84"/>
      <c r="R10" s="82">
        <v>60000</v>
      </c>
      <c r="S10" s="83"/>
      <c r="T10" s="82"/>
      <c r="U10" s="82"/>
      <c r="V10" s="78"/>
    </row>
    <row r="11" spans="1:22" x14ac:dyDescent="0.25">
      <c r="A11" s="81" t="s">
        <v>259</v>
      </c>
      <c r="B11" s="81">
        <v>4</v>
      </c>
      <c r="C11" s="81">
        <v>16</v>
      </c>
      <c r="D11" s="81">
        <v>20</v>
      </c>
      <c r="E11" s="81">
        <v>600</v>
      </c>
      <c r="F11" s="81">
        <v>800</v>
      </c>
      <c r="G11" s="81">
        <v>1000</v>
      </c>
      <c r="H11" s="81">
        <v>20.9</v>
      </c>
      <c r="I11" s="84">
        <v>70</v>
      </c>
      <c r="J11" s="83">
        <v>0.9</v>
      </c>
      <c r="K11" s="84" t="s">
        <v>251</v>
      </c>
      <c r="L11" s="84" t="s">
        <v>251</v>
      </c>
      <c r="M11" s="85">
        <v>3</v>
      </c>
      <c r="N11" s="81"/>
      <c r="O11" s="84"/>
      <c r="P11" s="84"/>
      <c r="Q11" s="84"/>
      <c r="R11" s="82">
        <v>120000</v>
      </c>
      <c r="S11" s="83"/>
      <c r="T11" s="82"/>
      <c r="U11" s="82"/>
      <c r="V11" s="78"/>
    </row>
    <row r="12" spans="1:22" x14ac:dyDescent="0.25">
      <c r="A12" s="86"/>
      <c r="B12" s="86"/>
      <c r="C12" s="86"/>
      <c r="D12" s="86"/>
      <c r="E12" s="86"/>
      <c r="F12" s="86"/>
      <c r="G12" s="86"/>
      <c r="H12" s="86"/>
      <c r="I12" s="87"/>
      <c r="J12" s="87"/>
      <c r="K12" s="87"/>
      <c r="L12" s="87"/>
      <c r="M12" s="87"/>
      <c r="N12" s="87"/>
      <c r="O12" s="87"/>
      <c r="P12" s="87"/>
      <c r="Q12" s="87"/>
      <c r="R12" s="88"/>
      <c r="S12" s="88"/>
      <c r="V12" s="78"/>
    </row>
    <row r="13" spans="1:22" x14ac:dyDescent="0.25">
      <c r="A13" s="86" t="s">
        <v>260</v>
      </c>
      <c r="B13" s="89"/>
      <c r="C13" s="86"/>
      <c r="D13" s="86"/>
      <c r="E13" s="86"/>
      <c r="F13" s="86"/>
      <c r="G13" s="86"/>
      <c r="H13" s="86"/>
      <c r="I13" s="87"/>
      <c r="J13" s="87"/>
      <c r="K13" s="87"/>
      <c r="L13" s="87"/>
      <c r="M13" s="87"/>
      <c r="N13" s="87"/>
      <c r="O13" s="87"/>
      <c r="P13" s="87"/>
      <c r="Q13" s="87"/>
      <c r="R13" s="88"/>
      <c r="S13" s="88"/>
      <c r="V13" s="78"/>
    </row>
    <row r="14" spans="1:22" x14ac:dyDescent="0.25">
      <c r="A14" s="86"/>
      <c r="B14" s="86"/>
      <c r="C14" s="86"/>
      <c r="D14" s="86"/>
      <c r="E14" s="86"/>
      <c r="F14" s="86"/>
      <c r="G14" s="86"/>
      <c r="H14" s="86"/>
      <c r="I14" s="87"/>
      <c r="J14" s="87"/>
      <c r="K14" s="87"/>
      <c r="L14" s="87"/>
      <c r="M14" s="87"/>
      <c r="N14" s="87"/>
      <c r="O14" s="87"/>
      <c r="P14" s="87"/>
      <c r="Q14" s="87"/>
      <c r="R14" s="88"/>
      <c r="S14" s="88"/>
    </row>
    <row r="15" spans="1:22" x14ac:dyDescent="0.25">
      <c r="A15" t="s">
        <v>261</v>
      </c>
      <c r="B15" t="s">
        <v>262</v>
      </c>
      <c r="D15" s="95"/>
      <c r="E15" s="96" t="s">
        <v>263</v>
      </c>
      <c r="F15" s="96" t="s">
        <v>264</v>
      </c>
      <c r="G15" s="97" t="s">
        <v>265</v>
      </c>
      <c r="K15" s="87"/>
      <c r="L15" s="87"/>
      <c r="S15" s="88"/>
    </row>
    <row r="16" spans="1:22" x14ac:dyDescent="0.25">
      <c r="A16" s="95" t="e">
        <f>VLOOKUP($B$13,'partData (2)'!$A$3:$N$11,5,FALSE)</f>
        <v>#N/A</v>
      </c>
      <c r="B16" s="95" t="s">
        <v>247</v>
      </c>
      <c r="D16" s="88" t="e">
        <f t="shared" ref="D16:D21" si="4">CONCATENATE(E16&amp;F16)</f>
        <v>#N/A</v>
      </c>
      <c r="E16" s="96" t="e">
        <f>A16</f>
        <v>#N/A</v>
      </c>
      <c r="F16" s="96" t="s">
        <v>247</v>
      </c>
      <c r="G16" s="97" t="s">
        <v>266</v>
      </c>
      <c r="K16" s="87"/>
      <c r="L16" s="87"/>
      <c r="S16" s="88"/>
    </row>
    <row r="17" spans="1:19" x14ac:dyDescent="0.25">
      <c r="A17" s="86" t="e">
        <f>VLOOKUP($B$13,'partData (2)'!$A$3:$N$11,6,FALSE)</f>
        <v>#N/A</v>
      </c>
      <c r="B17" s="87" t="s">
        <v>267</v>
      </c>
      <c r="D17" s="88" t="e">
        <f t="shared" si="4"/>
        <v>#N/A</v>
      </c>
      <c r="E17" s="96" t="e">
        <f>A17</f>
        <v>#N/A</v>
      </c>
      <c r="F17" s="96" t="s">
        <v>247</v>
      </c>
      <c r="G17" s="97">
        <v>30.1</v>
      </c>
      <c r="K17" s="87"/>
      <c r="L17" s="87"/>
      <c r="S17" s="88"/>
    </row>
    <row r="18" spans="1:19" x14ac:dyDescent="0.25">
      <c r="A18" s="86" t="e">
        <f>VLOOKUP($B$13,'partData (2)'!$A$3:$N$11,7,FALSE)</f>
        <v>#N/A</v>
      </c>
      <c r="B18" s="87"/>
      <c r="D18" s="88" t="e">
        <f t="shared" si="4"/>
        <v>#N/A</v>
      </c>
      <c r="E18" s="96" t="e">
        <f>A18</f>
        <v>#N/A</v>
      </c>
      <c r="F18" s="96" t="s">
        <v>247</v>
      </c>
      <c r="G18" s="97">
        <v>60.4</v>
      </c>
      <c r="K18" s="87"/>
      <c r="L18" s="87"/>
      <c r="S18" s="88"/>
    </row>
    <row r="19" spans="1:19" x14ac:dyDescent="0.25">
      <c r="A19" s="87"/>
      <c r="B19" s="87"/>
      <c r="D19" s="88" t="e">
        <f t="shared" si="4"/>
        <v>#N/A</v>
      </c>
      <c r="E19" s="96" t="e">
        <f>A16</f>
        <v>#N/A</v>
      </c>
      <c r="F19" s="96" t="s">
        <v>267</v>
      </c>
      <c r="G19" s="97" t="s">
        <v>268</v>
      </c>
      <c r="K19" s="87"/>
      <c r="L19" s="87"/>
      <c r="S19" s="88"/>
    </row>
    <row r="20" spans="1:19" x14ac:dyDescent="0.25">
      <c r="A20" s="87"/>
      <c r="B20" s="87"/>
      <c r="D20" s="88" t="e">
        <f t="shared" si="4"/>
        <v>#N/A</v>
      </c>
      <c r="E20" s="96" t="e">
        <f>A17</f>
        <v>#N/A</v>
      </c>
      <c r="F20" s="96" t="s">
        <v>267</v>
      </c>
      <c r="G20" s="97">
        <v>243</v>
      </c>
      <c r="K20" s="87"/>
      <c r="L20" s="87"/>
      <c r="S20" s="88"/>
    </row>
    <row r="21" spans="1:19" x14ac:dyDescent="0.25">
      <c r="A21" s="87"/>
      <c r="B21" s="87"/>
      <c r="D21" s="88" t="e">
        <f t="shared" si="4"/>
        <v>#N/A</v>
      </c>
      <c r="E21" s="96" t="e">
        <f>A18</f>
        <v>#N/A</v>
      </c>
      <c r="F21" s="96" t="s">
        <v>267</v>
      </c>
      <c r="G21" s="97">
        <v>121</v>
      </c>
      <c r="K21" s="87"/>
      <c r="L21" s="87"/>
      <c r="S21" s="88"/>
    </row>
    <row r="22" spans="1:19" x14ac:dyDescent="0.25">
      <c r="A22" s="90"/>
      <c r="B22" s="86"/>
      <c r="C22" s="86"/>
      <c r="D22" s="87"/>
      <c r="E22" s="87"/>
      <c r="K22" s="87"/>
      <c r="L22" s="87"/>
      <c r="M22" s="87"/>
      <c r="N22" s="87"/>
      <c r="O22" s="87"/>
      <c r="P22" s="87"/>
      <c r="Q22" s="87"/>
      <c r="R22" s="88"/>
      <c r="S22" s="88"/>
    </row>
    <row r="23" spans="1:19" x14ac:dyDescent="0.25">
      <c r="A23" s="86"/>
      <c r="B23" s="86"/>
      <c r="C23" s="86"/>
      <c r="D23" s="86"/>
      <c r="E23" s="86"/>
      <c r="F23" s="86"/>
      <c r="G23" s="86"/>
      <c r="H23" s="86"/>
      <c r="I23" s="87"/>
      <c r="J23" s="87"/>
      <c r="K23" s="87"/>
      <c r="L23" s="87"/>
      <c r="M23" s="87"/>
      <c r="N23" s="87"/>
      <c r="O23" s="87"/>
      <c r="P23" s="87"/>
      <c r="Q23" s="87"/>
      <c r="R23" s="88"/>
      <c r="S23" s="88"/>
    </row>
    <row r="24" spans="1:19" x14ac:dyDescent="0.25">
      <c r="A24" s="86"/>
      <c r="B24" s="86"/>
      <c r="C24" s="86"/>
      <c r="D24" s="86"/>
      <c r="E24" s="86"/>
      <c r="F24" s="86"/>
      <c r="G24" s="86"/>
      <c r="H24" s="86"/>
      <c r="I24" s="87"/>
      <c r="J24" s="87"/>
      <c r="K24" s="87"/>
      <c r="L24" s="87"/>
      <c r="M24" s="87"/>
      <c r="N24" s="87"/>
      <c r="O24" s="87"/>
      <c r="P24" s="87"/>
      <c r="Q24" s="87"/>
      <c r="R24" s="88"/>
      <c r="S24" s="88"/>
    </row>
    <row r="25" spans="1:19" x14ac:dyDescent="0.25">
      <c r="A25" s="91"/>
      <c r="B25" s="86"/>
      <c r="C25" s="86"/>
      <c r="D25" s="86"/>
      <c r="E25" s="86"/>
      <c r="F25" s="86"/>
      <c r="G25" s="86"/>
      <c r="H25" s="86"/>
      <c r="I25" s="87"/>
      <c r="J25" s="87"/>
      <c r="K25" s="87"/>
      <c r="L25" s="87"/>
      <c r="M25" s="87"/>
      <c r="N25" s="87"/>
      <c r="O25" s="87"/>
      <c r="P25" s="87"/>
      <c r="Q25" s="87"/>
      <c r="R25" s="88"/>
      <c r="S25" s="88"/>
    </row>
    <row r="26" spans="1:19" x14ac:dyDescent="0.25">
      <c r="A26" s="86"/>
      <c r="B26" s="86"/>
      <c r="C26" s="86"/>
      <c r="D26" s="86"/>
      <c r="E26" s="86"/>
      <c r="F26" s="86"/>
      <c r="G26" s="86"/>
      <c r="H26" s="86"/>
      <c r="I26" s="87"/>
      <c r="J26" s="87"/>
      <c r="K26" s="87"/>
      <c r="L26" s="87"/>
      <c r="M26" s="87"/>
      <c r="N26" s="87"/>
      <c r="O26" s="87"/>
      <c r="P26" s="87"/>
      <c r="Q26" s="87"/>
      <c r="R26" s="88"/>
      <c r="S26" s="88"/>
    </row>
    <row r="27" spans="1:19" x14ac:dyDescent="0.25">
      <c r="A27" s="86"/>
      <c r="B27" s="86"/>
      <c r="C27" s="86"/>
      <c r="D27" s="86"/>
      <c r="E27" s="86"/>
      <c r="F27" s="86"/>
      <c r="G27" s="86"/>
      <c r="H27" s="86"/>
      <c r="I27" s="87"/>
      <c r="J27" s="87"/>
      <c r="K27" s="87"/>
      <c r="L27" s="87"/>
      <c r="M27" s="87"/>
      <c r="N27" s="87"/>
      <c r="O27" s="87"/>
      <c r="P27" s="87"/>
      <c r="Q27" s="87"/>
      <c r="R27" s="88"/>
      <c r="S27" s="88"/>
    </row>
    <row r="28" spans="1:19" x14ac:dyDescent="0.25">
      <c r="A28" s="86"/>
      <c r="B28" s="86"/>
      <c r="C28" s="86"/>
      <c r="D28" s="86"/>
      <c r="E28" s="86"/>
      <c r="F28" s="86"/>
      <c r="G28" s="86"/>
      <c r="H28" s="86"/>
      <c r="I28" s="87"/>
      <c r="J28" s="87"/>
      <c r="K28" s="87"/>
      <c r="L28" s="87"/>
      <c r="M28" s="87"/>
      <c r="N28" s="87"/>
      <c r="O28" s="87"/>
      <c r="P28" s="87"/>
      <c r="Q28" s="87"/>
      <c r="R28" s="88"/>
      <c r="S28" s="88"/>
    </row>
    <row r="30" spans="1:19" x14ac:dyDescent="0.25">
      <c r="A30" s="86"/>
      <c r="B30" s="86"/>
      <c r="C30" s="86"/>
      <c r="D30" s="86"/>
      <c r="E30" s="86"/>
      <c r="F30" s="86"/>
      <c r="G30" s="86"/>
      <c r="H30" s="86"/>
    </row>
    <row r="31" spans="1:19" x14ac:dyDescent="0.25">
      <c r="A31" s="86"/>
      <c r="B31" s="86"/>
      <c r="C31" s="86"/>
      <c r="D31" s="86"/>
      <c r="E31" s="86"/>
      <c r="F31" s="86"/>
      <c r="G31" s="86"/>
      <c r="H31" s="86"/>
    </row>
    <row r="32" spans="1:19" x14ac:dyDescent="0.25">
      <c r="A32" s="86"/>
      <c r="B32" s="86"/>
      <c r="C32" s="86"/>
      <c r="D32" s="86"/>
      <c r="E32" s="86"/>
      <c r="F32" s="86"/>
      <c r="G32" s="86"/>
      <c r="H32" s="86"/>
    </row>
    <row r="33" spans="1:8" x14ac:dyDescent="0.25">
      <c r="A33" s="86"/>
      <c r="B33" s="86"/>
      <c r="C33" s="86"/>
      <c r="D33" s="86"/>
      <c r="E33" s="86"/>
      <c r="F33" s="86"/>
      <c r="G33" s="86"/>
      <c r="H33" s="86"/>
    </row>
    <row r="34" spans="1:8" x14ac:dyDescent="0.25">
      <c r="A34" s="86"/>
      <c r="B34" s="86"/>
      <c r="C34" s="86"/>
      <c r="D34" s="86"/>
      <c r="E34" s="86"/>
      <c r="F34" s="86"/>
      <c r="G34" s="86"/>
      <c r="H34" s="86"/>
    </row>
    <row r="35" spans="1:8" x14ac:dyDescent="0.25">
      <c r="A35" s="86"/>
      <c r="B35" s="86"/>
      <c r="C35" s="86"/>
      <c r="D35" s="86"/>
      <c r="E35" s="86"/>
      <c r="F35" s="86"/>
      <c r="G35" s="86"/>
      <c r="H35" s="86"/>
    </row>
    <row r="36" spans="1:8" x14ac:dyDescent="0.25">
      <c r="A36" s="86"/>
      <c r="B36" s="86"/>
      <c r="C36" s="86"/>
      <c r="D36" s="86"/>
      <c r="E36" s="86"/>
      <c r="F36" s="86"/>
      <c r="G36" s="86"/>
      <c r="H36" s="86"/>
    </row>
    <row r="37" spans="1:8" x14ac:dyDescent="0.25">
      <c r="A37" s="86"/>
      <c r="B37" s="86"/>
      <c r="C37" s="86"/>
      <c r="D37" s="86"/>
      <c r="E37" s="86"/>
      <c r="F37" s="86"/>
      <c r="G37" s="86"/>
      <c r="H37" s="86"/>
    </row>
    <row r="38" spans="1:8" x14ac:dyDescent="0.25">
      <c r="A38" s="86"/>
      <c r="B38" s="86"/>
      <c r="C38" s="86"/>
      <c r="D38" s="86"/>
      <c r="E38" s="86"/>
      <c r="F38" s="86"/>
      <c r="G38" s="86"/>
      <c r="H38" s="86"/>
    </row>
    <row r="39" spans="1:8" x14ac:dyDescent="0.25">
      <c r="A39" s="86"/>
      <c r="B39" s="86"/>
      <c r="C39" s="86"/>
      <c r="D39" s="86"/>
      <c r="E39" s="86"/>
      <c r="F39" s="86"/>
      <c r="G39" s="86"/>
      <c r="H39" s="86"/>
    </row>
    <row r="40" spans="1:8" x14ac:dyDescent="0.25">
      <c r="A40" s="86"/>
      <c r="B40" s="86"/>
      <c r="C40" s="86"/>
      <c r="D40" s="86"/>
      <c r="E40" s="86"/>
      <c r="F40" s="86"/>
      <c r="G40" s="86"/>
      <c r="H40" s="86"/>
    </row>
    <row r="41" spans="1:8" x14ac:dyDescent="0.25">
      <c r="A41" s="86"/>
      <c r="B41" s="86"/>
      <c r="C41" s="86"/>
      <c r="D41" s="86"/>
      <c r="E41" s="86"/>
      <c r="F41" s="86"/>
      <c r="G41" s="86"/>
      <c r="H41" s="86"/>
    </row>
    <row r="42" spans="1:8" x14ac:dyDescent="0.25">
      <c r="A42" s="86"/>
      <c r="B42" s="86"/>
      <c r="C42" s="86"/>
      <c r="D42" s="86"/>
      <c r="E42" s="86"/>
      <c r="F42" s="86"/>
      <c r="G42" s="86"/>
      <c r="H42" s="86"/>
    </row>
    <row r="43" spans="1:8" x14ac:dyDescent="0.25">
      <c r="A43" s="86"/>
      <c r="B43" s="86"/>
      <c r="C43" s="86"/>
      <c r="D43" s="86"/>
      <c r="E43" s="86"/>
      <c r="F43" s="86"/>
      <c r="G43" s="86"/>
      <c r="H43" s="86"/>
    </row>
    <row r="44" spans="1:8" x14ac:dyDescent="0.25">
      <c r="A44" s="86"/>
      <c r="B44" s="86"/>
      <c r="C44" s="86"/>
      <c r="D44" s="86"/>
      <c r="E44" s="86"/>
      <c r="F44" s="86"/>
      <c r="G44" s="86"/>
      <c r="H44" s="86"/>
    </row>
    <row r="45" spans="1:8" x14ac:dyDescent="0.25">
      <c r="A45" s="86"/>
      <c r="B45" s="86"/>
      <c r="C45" s="86"/>
      <c r="D45" s="86"/>
      <c r="E45" s="86"/>
      <c r="F45" s="86"/>
      <c r="G45" s="86"/>
      <c r="H45" s="86"/>
    </row>
    <row r="46" spans="1:8" x14ac:dyDescent="0.25">
      <c r="A46" s="86"/>
      <c r="B46" s="86"/>
      <c r="C46" s="86"/>
      <c r="D46" s="86"/>
      <c r="E46" s="86"/>
      <c r="F46" s="86"/>
      <c r="G46" s="86"/>
      <c r="H46" s="86"/>
    </row>
    <row r="47" spans="1:8" x14ac:dyDescent="0.25">
      <c r="A47" s="86"/>
      <c r="B47" s="86"/>
      <c r="C47" s="86"/>
      <c r="D47" s="86"/>
      <c r="E47" s="86"/>
      <c r="F47" s="86"/>
      <c r="G47" s="86"/>
      <c r="H47" s="86"/>
    </row>
    <row r="48" spans="1:8" x14ac:dyDescent="0.25">
      <c r="A48" s="86"/>
      <c r="B48" s="86"/>
      <c r="C48" s="86"/>
      <c r="D48" s="86"/>
      <c r="E48" s="86"/>
      <c r="F48" s="86"/>
      <c r="G48" s="86"/>
      <c r="H48" s="86"/>
    </row>
  </sheetData>
  <protectedRanges>
    <protectedRange password="CD94" sqref="V1:V13" name="Range1"/>
  </protectedRange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B2:B5"/>
  <sheetViews>
    <sheetView workbookViewId="0">
      <selection activeCell="B6" sqref="B6"/>
    </sheetView>
  </sheetViews>
  <sheetFormatPr defaultRowHeight="15" x14ac:dyDescent="0.25"/>
  <cols>
    <col min="2" max="2" width="20.42578125" bestFit="1" customWidth="1"/>
  </cols>
  <sheetData>
    <row r="2" spans="2:2" x14ac:dyDescent="0.25">
      <c r="B2" t="s">
        <v>5</v>
      </c>
    </row>
    <row r="3" spans="2:2" x14ac:dyDescent="0.25">
      <c r="B3" t="s">
        <v>6</v>
      </c>
    </row>
    <row r="4" spans="2:2" x14ac:dyDescent="0.25">
      <c r="B4" t="s">
        <v>40</v>
      </c>
    </row>
    <row r="5" spans="2:2" x14ac:dyDescent="0.25">
      <c r="B5"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66"/>
  <sheetViews>
    <sheetView zoomScale="70" zoomScaleNormal="70" workbookViewId="0">
      <pane ySplit="1" topLeftCell="A2" activePane="bottomLeft" state="frozen"/>
      <selection pane="bottomLeft" activeCell="D3" sqref="D3"/>
    </sheetView>
  </sheetViews>
  <sheetFormatPr defaultColWidth="9.140625" defaultRowHeight="12.75" x14ac:dyDescent="0.2"/>
  <cols>
    <col min="1" max="1" width="15.42578125" style="129" customWidth="1"/>
    <col min="2" max="2" width="15.42578125" style="129" bestFit="1" customWidth="1"/>
    <col min="3" max="3" width="20.42578125" style="129" customWidth="1"/>
    <col min="4" max="4" width="50" style="129" customWidth="1"/>
    <col min="5" max="5" width="38.85546875" style="129" customWidth="1"/>
    <col min="6" max="6" width="24.42578125" style="129" hidden="1" customWidth="1"/>
    <col min="7" max="7" width="16.5703125" style="129" hidden="1" customWidth="1"/>
    <col min="8" max="8" width="10.140625" style="125" customWidth="1"/>
    <col min="9" max="9" width="27.5703125" style="125" bestFit="1" customWidth="1"/>
    <col min="10" max="16384" width="9.140625" style="126"/>
  </cols>
  <sheetData>
    <row r="1" spans="1:9" ht="45.75" thickBot="1" x14ac:dyDescent="0.25">
      <c r="A1" s="122" t="s">
        <v>3</v>
      </c>
      <c r="B1" s="122" t="s">
        <v>0</v>
      </c>
      <c r="C1" s="122" t="s">
        <v>4</v>
      </c>
      <c r="D1" s="122" t="s">
        <v>7</v>
      </c>
      <c r="E1" s="122" t="s">
        <v>16</v>
      </c>
      <c r="F1" s="123" t="s">
        <v>269</v>
      </c>
      <c r="G1" s="123" t="s">
        <v>270</v>
      </c>
      <c r="H1" s="124" t="s">
        <v>42</v>
      </c>
      <c r="I1" s="125" t="s">
        <v>8</v>
      </c>
    </row>
    <row r="2" spans="1:9" ht="14.1" customHeight="1" x14ac:dyDescent="0.2">
      <c r="A2" s="233" t="s">
        <v>17</v>
      </c>
      <c r="B2" s="234"/>
      <c r="C2" s="234"/>
      <c r="D2" s="234"/>
      <c r="E2" s="234"/>
      <c r="F2" s="234"/>
      <c r="G2" s="234"/>
      <c r="H2" s="235"/>
    </row>
    <row r="3" spans="1:9" ht="30" x14ac:dyDescent="0.2">
      <c r="A3" s="1" t="s">
        <v>608</v>
      </c>
      <c r="B3" s="1" t="s">
        <v>607</v>
      </c>
      <c r="C3" s="2"/>
      <c r="D3" s="2" t="s">
        <v>606</v>
      </c>
      <c r="E3" s="2"/>
      <c r="F3" s="2"/>
      <c r="G3" s="2"/>
      <c r="H3" s="102" t="s">
        <v>6</v>
      </c>
      <c r="I3" s="103"/>
    </row>
    <row r="4" spans="1:9" ht="60" x14ac:dyDescent="0.2">
      <c r="A4" s="1" t="s">
        <v>608</v>
      </c>
      <c r="B4" s="1" t="s">
        <v>607</v>
      </c>
      <c r="C4" s="127"/>
      <c r="D4" s="2" t="s">
        <v>609</v>
      </c>
      <c r="E4" s="2"/>
      <c r="F4" s="128"/>
      <c r="G4" s="128"/>
      <c r="H4" s="104" t="s">
        <v>6</v>
      </c>
      <c r="I4" s="103"/>
    </row>
    <row r="5" spans="1:9" ht="90" x14ac:dyDescent="0.2">
      <c r="A5" s="1" t="s">
        <v>608</v>
      </c>
      <c r="B5" s="1" t="s">
        <v>607</v>
      </c>
      <c r="C5" s="2"/>
      <c r="D5" s="2" t="s">
        <v>610</v>
      </c>
      <c r="E5" s="2" t="s">
        <v>34</v>
      </c>
      <c r="F5" s="2"/>
      <c r="G5" s="2"/>
      <c r="H5" s="104" t="s">
        <v>6</v>
      </c>
      <c r="I5" s="103"/>
    </row>
    <row r="6" spans="1:9" ht="150" x14ac:dyDescent="0.2">
      <c r="A6" s="1" t="s">
        <v>608</v>
      </c>
      <c r="B6" s="1" t="s">
        <v>607</v>
      </c>
      <c r="C6" s="2"/>
      <c r="D6" s="2" t="s">
        <v>611</v>
      </c>
      <c r="E6" s="2" t="s">
        <v>36</v>
      </c>
      <c r="F6" s="2"/>
      <c r="G6" s="2"/>
      <c r="H6" s="104" t="s">
        <v>6</v>
      </c>
      <c r="I6" s="103"/>
    </row>
    <row r="7" spans="1:9" ht="165" x14ac:dyDescent="0.25">
      <c r="A7" s="1" t="s">
        <v>608</v>
      </c>
      <c r="B7" s="1" t="s">
        <v>607</v>
      </c>
      <c r="C7" s="2"/>
      <c r="D7" s="2" t="s">
        <v>612</v>
      </c>
      <c r="E7" s="2" t="s">
        <v>35</v>
      </c>
      <c r="F7" s="2"/>
      <c r="G7" s="2"/>
      <c r="H7" s="104" t="s">
        <v>6</v>
      </c>
      <c r="I7" s="105"/>
    </row>
    <row r="8" spans="1:9" ht="30" x14ac:dyDescent="0.25">
      <c r="A8" s="1">
        <v>34</v>
      </c>
      <c r="B8" s="1" t="s">
        <v>631</v>
      </c>
      <c r="C8" s="2" t="s">
        <v>635</v>
      </c>
      <c r="D8" s="2" t="s">
        <v>630</v>
      </c>
      <c r="E8" s="2"/>
      <c r="F8" s="200">
        <f>'Device Calculator'!D148</f>
        <v>100</v>
      </c>
      <c r="G8" s="200" t="s">
        <v>89</v>
      </c>
      <c r="H8" s="104" t="s">
        <v>6</v>
      </c>
      <c r="I8" s="105"/>
    </row>
    <row r="9" spans="1:9" ht="15" x14ac:dyDescent="0.25">
      <c r="A9" s="5"/>
      <c r="B9" s="5"/>
      <c r="C9" s="4"/>
      <c r="D9" s="4"/>
      <c r="E9" s="4"/>
      <c r="F9" s="4"/>
      <c r="G9" s="4"/>
      <c r="H9" s="3"/>
      <c r="I9" s="105"/>
    </row>
    <row r="10" spans="1:9" ht="15" x14ac:dyDescent="0.2">
      <c r="A10" s="5"/>
      <c r="B10" s="5"/>
      <c r="C10" s="4"/>
      <c r="D10" s="4"/>
      <c r="E10" s="4"/>
      <c r="F10" s="4"/>
      <c r="G10" s="4"/>
      <c r="H10" s="3"/>
      <c r="I10" s="103"/>
    </row>
    <row r="11" spans="1:9" ht="15" x14ac:dyDescent="0.2">
      <c r="A11" s="232" t="s">
        <v>18</v>
      </c>
      <c r="B11" s="232"/>
      <c r="C11" s="232"/>
      <c r="D11" s="232"/>
      <c r="E11" s="232"/>
      <c r="F11" s="232"/>
      <c r="G11" s="232"/>
      <c r="H11" s="232"/>
    </row>
    <row r="12" spans="1:9" ht="75" x14ac:dyDescent="0.2">
      <c r="A12" s="1">
        <v>37</v>
      </c>
      <c r="B12" s="1" t="s">
        <v>619</v>
      </c>
      <c r="C12" s="2" t="s">
        <v>638</v>
      </c>
      <c r="D12" s="2" t="s">
        <v>618</v>
      </c>
      <c r="E12" s="2"/>
      <c r="F12" s="2"/>
      <c r="G12" s="2"/>
      <c r="H12" s="99" t="s">
        <v>6</v>
      </c>
    </row>
    <row r="13" spans="1:9" ht="45" x14ac:dyDescent="0.2">
      <c r="A13" s="1">
        <v>33</v>
      </c>
      <c r="B13" s="1" t="s">
        <v>626</v>
      </c>
      <c r="C13" s="2" t="s">
        <v>636</v>
      </c>
      <c r="D13" s="2" t="s">
        <v>627</v>
      </c>
      <c r="E13" s="2"/>
      <c r="F13" s="2"/>
      <c r="G13" s="2"/>
      <c r="H13" s="99" t="s">
        <v>6</v>
      </c>
    </row>
    <row r="14" spans="1:9" ht="30" x14ac:dyDescent="0.2">
      <c r="A14" s="1">
        <v>30</v>
      </c>
      <c r="B14" s="1" t="s">
        <v>629</v>
      </c>
      <c r="C14" s="2" t="s">
        <v>637</v>
      </c>
      <c r="D14" s="2" t="s">
        <v>628</v>
      </c>
      <c r="E14" s="2"/>
      <c r="F14" s="201">
        <f>'Device Calculator'!D58</f>
        <v>67.6074649675882</v>
      </c>
      <c r="G14" s="200" t="s">
        <v>89</v>
      </c>
      <c r="H14" s="99" t="s">
        <v>6</v>
      </c>
      <c r="I14" s="103"/>
    </row>
    <row r="15" spans="1:9" ht="15" x14ac:dyDescent="0.25">
      <c r="A15" s="5"/>
      <c r="B15" s="5"/>
      <c r="C15" s="4"/>
      <c r="D15" s="4"/>
      <c r="E15" s="4"/>
      <c r="F15" s="4"/>
      <c r="G15" s="4"/>
      <c r="H15" s="3"/>
      <c r="I15" s="105"/>
    </row>
    <row r="16" spans="1:9" ht="15" x14ac:dyDescent="0.25">
      <c r="A16" s="5"/>
      <c r="B16" s="5"/>
      <c r="C16" s="4"/>
      <c r="D16" s="4"/>
      <c r="E16" s="4"/>
      <c r="F16" s="4"/>
      <c r="G16" s="4"/>
      <c r="H16" s="3"/>
      <c r="I16" s="105"/>
    </row>
    <row r="17" spans="1:9" ht="15" x14ac:dyDescent="0.2">
      <c r="A17" s="232" t="s">
        <v>9</v>
      </c>
      <c r="B17" s="232"/>
      <c r="C17" s="232"/>
      <c r="D17" s="232"/>
      <c r="E17" s="232"/>
      <c r="F17" s="232"/>
      <c r="G17" s="232"/>
      <c r="H17" s="232"/>
      <c r="I17" s="103"/>
    </row>
    <row r="18" spans="1:9" ht="30" x14ac:dyDescent="0.2">
      <c r="A18" s="2" t="s">
        <v>21</v>
      </c>
      <c r="B18" s="2" t="s">
        <v>11</v>
      </c>
      <c r="C18" s="2" t="s">
        <v>634</v>
      </c>
      <c r="D18" s="2" t="s">
        <v>616</v>
      </c>
      <c r="E18" s="2"/>
      <c r="F18" s="2"/>
      <c r="G18" s="2"/>
      <c r="H18" s="99" t="s">
        <v>6</v>
      </c>
      <c r="I18" s="103"/>
    </row>
    <row r="19" spans="1:9" ht="30" x14ac:dyDescent="0.2">
      <c r="A19" s="2" t="s">
        <v>21</v>
      </c>
      <c r="B19" s="2" t="s">
        <v>11</v>
      </c>
      <c r="C19" s="2" t="s">
        <v>634</v>
      </c>
      <c r="D19" s="2" t="s">
        <v>617</v>
      </c>
      <c r="E19" s="2"/>
      <c r="F19" s="2"/>
      <c r="G19" s="2"/>
      <c r="H19" s="99" t="s">
        <v>6</v>
      </c>
    </row>
    <row r="20" spans="1:9" ht="60" x14ac:dyDescent="0.2">
      <c r="A20" s="2" t="s">
        <v>23</v>
      </c>
      <c r="B20" s="2" t="s">
        <v>622</v>
      </c>
      <c r="C20" s="2" t="s">
        <v>14</v>
      </c>
      <c r="D20" s="2" t="s">
        <v>620</v>
      </c>
      <c r="E20" s="2"/>
      <c r="F20" s="2"/>
      <c r="G20" s="2"/>
      <c r="H20" s="99" t="s">
        <v>6</v>
      </c>
    </row>
    <row r="21" spans="1:9" ht="45" x14ac:dyDescent="0.2">
      <c r="A21" s="2" t="s">
        <v>23</v>
      </c>
      <c r="B21" s="2" t="s">
        <v>622</v>
      </c>
      <c r="C21" s="2" t="s">
        <v>14</v>
      </c>
      <c r="D21" s="2" t="s">
        <v>621</v>
      </c>
      <c r="E21" s="2"/>
      <c r="F21" s="2"/>
      <c r="G21" s="2"/>
      <c r="H21" s="99" t="s">
        <v>6</v>
      </c>
    </row>
    <row r="22" spans="1:9" ht="45" x14ac:dyDescent="0.2">
      <c r="A22" s="2">
        <v>7</v>
      </c>
      <c r="B22" s="2" t="s">
        <v>13</v>
      </c>
      <c r="C22" s="2" t="s">
        <v>632</v>
      </c>
      <c r="D22" s="2" t="s">
        <v>615</v>
      </c>
      <c r="E22" s="2"/>
      <c r="F22" s="2"/>
      <c r="G22" s="2"/>
      <c r="H22" s="99" t="s">
        <v>6</v>
      </c>
      <c r="I22" s="103"/>
    </row>
    <row r="23" spans="1:9" ht="45" x14ac:dyDescent="0.2">
      <c r="A23" s="2">
        <v>7</v>
      </c>
      <c r="B23" s="2" t="s">
        <v>13</v>
      </c>
      <c r="C23" s="2" t="s">
        <v>632</v>
      </c>
      <c r="D23" s="2" t="s">
        <v>614</v>
      </c>
      <c r="E23" s="2"/>
      <c r="F23" s="2"/>
      <c r="G23" s="2"/>
      <c r="H23" s="99" t="s">
        <v>6</v>
      </c>
      <c r="I23" s="103"/>
    </row>
    <row r="24" spans="1:9" ht="90" x14ac:dyDescent="0.2">
      <c r="A24" s="1" t="s">
        <v>22</v>
      </c>
      <c r="B24" s="2" t="s">
        <v>38</v>
      </c>
      <c r="C24" s="2" t="s">
        <v>633</v>
      </c>
      <c r="D24" s="2" t="s">
        <v>613</v>
      </c>
      <c r="E24" s="2" t="s">
        <v>39</v>
      </c>
      <c r="F24" s="2"/>
      <c r="G24" s="2"/>
      <c r="H24" s="99" t="s">
        <v>6</v>
      </c>
      <c r="I24" s="103"/>
    </row>
    <row r="25" spans="1:9" ht="15" x14ac:dyDescent="0.2">
      <c r="A25" s="5"/>
      <c r="B25" s="5"/>
      <c r="C25" s="4"/>
      <c r="D25" s="4"/>
      <c r="E25" s="4"/>
      <c r="F25" s="4"/>
      <c r="G25" s="4"/>
      <c r="H25" s="3"/>
      <c r="I25" s="103"/>
    </row>
    <row r="26" spans="1:9" ht="15" x14ac:dyDescent="0.2">
      <c r="A26" s="5"/>
      <c r="B26" s="5"/>
      <c r="C26" s="4"/>
      <c r="D26" s="4"/>
      <c r="E26" s="4"/>
      <c r="F26" s="4"/>
      <c r="G26" s="4"/>
      <c r="H26" s="3"/>
      <c r="I26" s="103"/>
    </row>
    <row r="27" spans="1:9" ht="15" x14ac:dyDescent="0.2">
      <c r="A27" s="232" t="s">
        <v>19</v>
      </c>
      <c r="B27" s="232"/>
      <c r="C27" s="232"/>
      <c r="D27" s="232"/>
      <c r="E27" s="232"/>
      <c r="F27" s="232"/>
      <c r="G27" s="232"/>
      <c r="H27" s="232"/>
      <c r="I27" s="103"/>
    </row>
    <row r="28" spans="1:9" ht="75" x14ac:dyDescent="0.2">
      <c r="A28" s="2">
        <v>28</v>
      </c>
      <c r="B28" s="2" t="s">
        <v>625</v>
      </c>
      <c r="C28" s="2" t="s">
        <v>639</v>
      </c>
      <c r="D28" s="2" t="s">
        <v>623</v>
      </c>
      <c r="E28" s="2" t="s">
        <v>624</v>
      </c>
      <c r="F28" s="2"/>
      <c r="G28" s="2"/>
      <c r="H28" s="99" t="s">
        <v>6</v>
      </c>
      <c r="I28" s="103"/>
    </row>
    <row r="29" spans="1:9" ht="15" x14ac:dyDescent="0.2">
      <c r="A29" s="4"/>
      <c r="B29" s="4"/>
      <c r="C29" s="4"/>
      <c r="D29" s="4"/>
      <c r="E29" s="4"/>
      <c r="F29" s="4"/>
      <c r="G29" s="4"/>
      <c r="H29" s="4"/>
      <c r="I29" s="103"/>
    </row>
    <row r="30" spans="1:9" ht="15" x14ac:dyDescent="0.2">
      <c r="A30" s="4"/>
      <c r="B30" s="4"/>
      <c r="C30" s="4"/>
      <c r="D30" s="4"/>
      <c r="E30" s="4"/>
      <c r="F30" s="4"/>
      <c r="G30" s="4"/>
      <c r="H30" s="4"/>
      <c r="I30" s="103"/>
    </row>
    <row r="31" spans="1:9" ht="15" x14ac:dyDescent="0.2">
      <c r="A31" s="5"/>
      <c r="B31" s="5"/>
      <c r="C31" s="5"/>
      <c r="D31" s="5"/>
      <c r="E31" s="5"/>
      <c r="F31" s="5"/>
      <c r="G31" s="5"/>
      <c r="H31" s="3"/>
      <c r="I31" s="103"/>
    </row>
    <row r="32" spans="1:9" ht="15" x14ac:dyDescent="0.2">
      <c r="A32" s="5"/>
      <c r="B32" s="5"/>
      <c r="C32" s="5"/>
      <c r="D32" s="5"/>
      <c r="E32" s="5"/>
      <c r="F32" s="5"/>
      <c r="G32" s="5"/>
      <c r="H32" s="3"/>
    </row>
    <row r="35" spans="9:9" x14ac:dyDescent="0.2">
      <c r="I35" s="103"/>
    </row>
    <row r="36" spans="9:9" x14ac:dyDescent="0.2">
      <c r="I36" s="103"/>
    </row>
    <row r="37" spans="9:9" x14ac:dyDescent="0.2">
      <c r="I37" s="103"/>
    </row>
    <row r="38" spans="9:9" x14ac:dyDescent="0.2">
      <c r="I38" s="103"/>
    </row>
    <row r="39" spans="9:9" x14ac:dyDescent="0.2">
      <c r="I39" s="103"/>
    </row>
    <row r="40" spans="9:9" x14ac:dyDescent="0.2">
      <c r="I40" s="103"/>
    </row>
    <row r="41" spans="9:9" x14ac:dyDescent="0.2">
      <c r="I41" s="103"/>
    </row>
    <row r="42" spans="9:9" x14ac:dyDescent="0.2">
      <c r="I42" s="103"/>
    </row>
    <row r="43" spans="9:9" x14ac:dyDescent="0.2">
      <c r="I43" s="103"/>
    </row>
    <row r="44" spans="9:9" x14ac:dyDescent="0.2">
      <c r="I44" s="103"/>
    </row>
    <row r="45" spans="9:9" x14ac:dyDescent="0.2">
      <c r="I45" s="103"/>
    </row>
    <row r="49" spans="9:9" x14ac:dyDescent="0.2">
      <c r="I49" s="103"/>
    </row>
    <row r="50" spans="9:9" x14ac:dyDescent="0.2">
      <c r="I50" s="103"/>
    </row>
    <row r="51" spans="9:9" x14ac:dyDescent="0.2">
      <c r="I51" s="103"/>
    </row>
    <row r="52" spans="9:9" x14ac:dyDescent="0.2">
      <c r="I52" s="103"/>
    </row>
    <row r="53" spans="9:9" x14ac:dyDescent="0.2">
      <c r="I53" s="103"/>
    </row>
    <row r="54" spans="9:9" x14ac:dyDescent="0.2">
      <c r="I54" s="103"/>
    </row>
    <row r="55" spans="9:9" x14ac:dyDescent="0.2">
      <c r="I55" s="103"/>
    </row>
    <row r="59" spans="9:9" x14ac:dyDescent="0.2">
      <c r="I59" s="103"/>
    </row>
    <row r="60" spans="9:9" x14ac:dyDescent="0.2">
      <c r="I60" s="103"/>
    </row>
    <row r="65" ht="12.75" customHeight="1" x14ac:dyDescent="0.2"/>
    <row r="66" ht="12.75" customHeight="1" x14ac:dyDescent="0.2"/>
  </sheetData>
  <sheetProtection password="CAD9" sheet="1" objects="1" scenarios="1" sort="0" autoFilter="0"/>
  <autoFilter ref="A1:I1" xr:uid="{00000000-0009-0000-0000-000001000000}"/>
  <mergeCells count="4">
    <mergeCell ref="A17:H17"/>
    <mergeCell ref="A27:H27"/>
    <mergeCell ref="A2:H2"/>
    <mergeCell ref="A11:H11"/>
  </mergeCells>
  <pageMargins left="0.7" right="0.7" top="0.75" bottom="0.75" header="0.3" footer="0.3"/>
  <pageSetup scale="55" fitToHeight="0" orientation="landscape" r:id="rId1"/>
  <extLst>
    <ext xmlns:x14="http://schemas.microsoft.com/office/spreadsheetml/2009/9/main" uri="{78C0D931-6437-407d-A8EE-F0AAD7539E65}">
      <x14:conditionalFormattings>
        <x14:conditionalFormatting xmlns:xm="http://schemas.microsoft.com/office/excel/2006/main">
          <x14:cfRule type="cellIs" priority="1" operator="equal" id="{08FC2FB5-C21F-4260-B83C-571FC91BC4E2}">
            <xm:f>Extra!$B$5</xm:f>
            <x14:dxf>
              <fill>
                <patternFill>
                  <bgColor theme="0" tint="-0.14996795556505021"/>
                </patternFill>
              </fill>
            </x14:dxf>
          </x14:cfRule>
          <x14:cfRule type="cellIs" priority="2" operator="equal" id="{DF32B41C-B451-41C0-A27F-1AED85E2CDCB}">
            <xm:f>Extra!$B$4</xm:f>
            <x14:dxf>
              <fill>
                <patternFill>
                  <bgColor theme="6"/>
                </patternFill>
              </fill>
            </x14:dxf>
          </x14:cfRule>
          <xm:sqref>H1:H1048576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Extra!$B$3:$B$5</xm:f>
          </x14:formula1>
          <xm:sqref>H28 H3:H10 H18:H26 H12:H16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0"/>
  <sheetViews>
    <sheetView zoomScale="70" zoomScaleNormal="70" workbookViewId="0">
      <pane ySplit="1" topLeftCell="A34" activePane="bottomLeft" state="frozen"/>
      <selection pane="bottomLeft" activeCell="F42" sqref="F42"/>
    </sheetView>
  </sheetViews>
  <sheetFormatPr defaultColWidth="9.140625" defaultRowHeight="15" x14ac:dyDescent="0.25"/>
  <cols>
    <col min="1" max="1" width="15.42578125" style="5" customWidth="1"/>
    <col min="2" max="2" width="16.5703125" style="4" bestFit="1" customWidth="1"/>
    <col min="3" max="4" width="19.42578125" style="5" customWidth="1"/>
    <col min="5" max="5" width="57.140625" style="5" customWidth="1"/>
    <col min="6" max="6" width="44" style="4" customWidth="1"/>
    <col min="7" max="7" width="10.5703125" style="3" customWidth="1"/>
    <col min="8" max="8" width="24.42578125" style="7" customWidth="1"/>
  </cols>
  <sheetData>
    <row r="1" spans="1:8" ht="28.5" customHeight="1" thickBot="1" x14ac:dyDescent="0.3">
      <c r="A1" s="130" t="s">
        <v>3</v>
      </c>
      <c r="B1" s="130" t="s">
        <v>0</v>
      </c>
      <c r="C1" s="130" t="s">
        <v>4</v>
      </c>
      <c r="D1" s="130" t="s">
        <v>24</v>
      </c>
      <c r="E1" s="130" t="s">
        <v>1</v>
      </c>
      <c r="F1" s="130" t="s">
        <v>16</v>
      </c>
      <c r="G1" s="131" t="s">
        <v>42</v>
      </c>
      <c r="H1" s="132" t="s">
        <v>8</v>
      </c>
    </row>
    <row r="2" spans="1:8" ht="12.75" customHeight="1" x14ac:dyDescent="0.25">
      <c r="A2" s="239" t="s">
        <v>17</v>
      </c>
      <c r="B2" s="240"/>
      <c r="C2" s="240"/>
      <c r="D2" s="240"/>
      <c r="E2" s="240"/>
      <c r="F2" s="240"/>
      <c r="G2" s="241"/>
    </row>
    <row r="3" spans="1:8" ht="360" x14ac:dyDescent="0.25">
      <c r="A3" s="1" t="s">
        <v>608</v>
      </c>
      <c r="B3" s="2" t="s">
        <v>607</v>
      </c>
      <c r="C3" s="2"/>
      <c r="D3" s="2" t="s">
        <v>25</v>
      </c>
      <c r="E3" s="2" t="s">
        <v>640</v>
      </c>
      <c r="F3" s="2" t="s">
        <v>641</v>
      </c>
      <c r="G3" s="99" t="s">
        <v>6</v>
      </c>
      <c r="H3" s="100"/>
    </row>
    <row r="4" spans="1:8" ht="75" x14ac:dyDescent="0.25">
      <c r="A4" s="1" t="s">
        <v>608</v>
      </c>
      <c r="B4" s="2" t="s">
        <v>607</v>
      </c>
      <c r="C4" s="2"/>
      <c r="D4" s="2" t="s">
        <v>25</v>
      </c>
      <c r="E4" s="2" t="s">
        <v>642</v>
      </c>
      <c r="F4" s="2"/>
      <c r="G4" s="99"/>
      <c r="H4" s="100"/>
    </row>
    <row r="5" spans="1:8" ht="30" x14ac:dyDescent="0.25">
      <c r="A5" s="1" t="s">
        <v>608</v>
      </c>
      <c r="B5" s="2" t="s">
        <v>607</v>
      </c>
      <c r="C5" s="2"/>
      <c r="D5" s="2" t="s">
        <v>25</v>
      </c>
      <c r="E5" s="2" t="s">
        <v>643</v>
      </c>
      <c r="F5" s="2"/>
      <c r="G5" s="99"/>
      <c r="H5" s="100"/>
    </row>
    <row r="6" spans="1:8" ht="75" x14ac:dyDescent="0.25">
      <c r="A6" s="1" t="s">
        <v>608</v>
      </c>
      <c r="B6" s="2" t="s">
        <v>607</v>
      </c>
      <c r="C6" s="2"/>
      <c r="D6" s="2" t="s">
        <v>25</v>
      </c>
      <c r="E6" s="2" t="s">
        <v>644</v>
      </c>
      <c r="F6" s="2" t="s">
        <v>647</v>
      </c>
      <c r="G6" s="99"/>
      <c r="H6" s="100"/>
    </row>
    <row r="7" spans="1:8" ht="90" x14ac:dyDescent="0.25">
      <c r="A7" s="1" t="s">
        <v>608</v>
      </c>
      <c r="B7" s="2" t="s">
        <v>607</v>
      </c>
      <c r="C7" s="2"/>
      <c r="D7" s="2" t="s">
        <v>25</v>
      </c>
      <c r="E7" s="2" t="s">
        <v>645</v>
      </c>
      <c r="F7" s="2" t="s">
        <v>646</v>
      </c>
      <c r="G7" s="99"/>
      <c r="H7"/>
    </row>
    <row r="8" spans="1:8" x14ac:dyDescent="0.25">
      <c r="G8" s="8"/>
      <c r="H8"/>
    </row>
    <row r="9" spans="1:8" ht="14.85" customHeight="1" x14ac:dyDescent="0.25">
      <c r="G9" s="8"/>
      <c r="H9"/>
    </row>
    <row r="10" spans="1:8" x14ac:dyDescent="0.25">
      <c r="A10" s="242" t="s">
        <v>18</v>
      </c>
      <c r="B10" s="243"/>
      <c r="C10" s="243"/>
      <c r="D10" s="243"/>
      <c r="E10" s="243"/>
      <c r="F10" s="243"/>
      <c r="G10" s="244"/>
      <c r="H10" s="100"/>
    </row>
    <row r="11" spans="1:8" ht="60" x14ac:dyDescent="0.25">
      <c r="A11" s="1"/>
      <c r="B11" s="2" t="s">
        <v>667</v>
      </c>
      <c r="C11" s="2"/>
      <c r="D11" s="2" t="s">
        <v>26</v>
      </c>
      <c r="E11" s="2" t="s">
        <v>668</v>
      </c>
      <c r="F11" s="2"/>
      <c r="G11" s="99" t="s">
        <v>6</v>
      </c>
      <c r="H11" s="100"/>
    </row>
    <row r="12" spans="1:8" ht="30" x14ac:dyDescent="0.25">
      <c r="A12" s="1"/>
      <c r="B12" s="2" t="s">
        <v>669</v>
      </c>
      <c r="C12" s="2"/>
      <c r="D12" s="2" t="s">
        <v>26</v>
      </c>
      <c r="E12" s="2" t="s">
        <v>670</v>
      </c>
      <c r="F12" s="2"/>
      <c r="G12" s="99" t="s">
        <v>6</v>
      </c>
      <c r="H12" s="100"/>
    </row>
    <row r="13" spans="1:8" ht="75" x14ac:dyDescent="0.25">
      <c r="A13" s="1"/>
      <c r="B13" s="2" t="s">
        <v>671</v>
      </c>
      <c r="C13" s="2"/>
      <c r="D13" s="2"/>
      <c r="E13" s="2" t="s">
        <v>673</v>
      </c>
      <c r="F13" s="2" t="s">
        <v>674</v>
      </c>
      <c r="G13" s="99" t="s">
        <v>6</v>
      </c>
      <c r="H13" s="100"/>
    </row>
    <row r="14" spans="1:8" s="12" customFormat="1" ht="45" x14ac:dyDescent="0.25">
      <c r="A14" s="1"/>
      <c r="B14" s="2" t="s">
        <v>672</v>
      </c>
      <c r="C14" s="2"/>
      <c r="D14" s="2" t="s">
        <v>26</v>
      </c>
      <c r="E14" s="2" t="s">
        <v>675</v>
      </c>
      <c r="F14" s="2"/>
      <c r="G14" s="99" t="s">
        <v>6</v>
      </c>
      <c r="H14" s="6"/>
    </row>
    <row r="15" spans="1:8" x14ac:dyDescent="0.25">
      <c r="A15" s="9"/>
      <c r="B15" s="10"/>
      <c r="C15" s="10"/>
      <c r="D15" s="10"/>
      <c r="E15" s="9"/>
      <c r="F15" s="10"/>
      <c r="G15" s="11"/>
    </row>
    <row r="17" spans="1:8" x14ac:dyDescent="0.25">
      <c r="A17" s="245" t="s">
        <v>9</v>
      </c>
      <c r="B17" s="245"/>
      <c r="C17" s="245"/>
      <c r="D17" s="245"/>
      <c r="E17" s="245"/>
      <c r="F17" s="245"/>
      <c r="G17" s="245"/>
      <c r="H17" s="100"/>
    </row>
    <row r="18" spans="1:8" ht="145.5" customHeight="1" x14ac:dyDescent="0.25">
      <c r="A18" s="2"/>
      <c r="B18" s="2" t="s">
        <v>11</v>
      </c>
      <c r="C18" s="2" t="s">
        <v>676</v>
      </c>
      <c r="D18" s="2" t="s">
        <v>25</v>
      </c>
      <c r="E18" s="2" t="s">
        <v>649</v>
      </c>
      <c r="F18" s="2" t="s">
        <v>648</v>
      </c>
      <c r="G18" s="99" t="s">
        <v>6</v>
      </c>
      <c r="H18" s="100"/>
    </row>
    <row r="19" spans="1:8" ht="231" customHeight="1" x14ac:dyDescent="0.25">
      <c r="A19" s="2"/>
      <c r="B19" s="2" t="s">
        <v>11</v>
      </c>
      <c r="C19" s="2" t="s">
        <v>676</v>
      </c>
      <c r="D19" s="2" t="s">
        <v>25</v>
      </c>
      <c r="E19" s="2" t="s">
        <v>650</v>
      </c>
      <c r="F19" s="2"/>
      <c r="G19" s="99" t="s">
        <v>6</v>
      </c>
      <c r="H19" s="100"/>
    </row>
    <row r="20" spans="1:8" ht="222" customHeight="1" x14ac:dyDescent="0.25">
      <c r="A20" s="2"/>
      <c r="B20" s="2" t="s">
        <v>12</v>
      </c>
      <c r="C20" s="2" t="s">
        <v>677</v>
      </c>
      <c r="D20" s="2" t="s">
        <v>25</v>
      </c>
      <c r="E20" s="2" t="s">
        <v>651</v>
      </c>
      <c r="F20" s="2"/>
      <c r="G20" s="99" t="s">
        <v>6</v>
      </c>
      <c r="H20" s="100"/>
    </row>
    <row r="21" spans="1:8" ht="183.75" customHeight="1" x14ac:dyDescent="0.25">
      <c r="A21" s="2"/>
      <c r="B21" s="2" t="s">
        <v>12</v>
      </c>
      <c r="C21" s="2" t="s">
        <v>677</v>
      </c>
      <c r="D21" s="2" t="s">
        <v>25</v>
      </c>
      <c r="E21" s="2" t="s">
        <v>27</v>
      </c>
      <c r="F21" s="2"/>
      <c r="G21" s="99" t="s">
        <v>6</v>
      </c>
      <c r="H21" s="100"/>
    </row>
    <row r="22" spans="1:8" ht="225.75" customHeight="1" x14ac:dyDescent="0.25">
      <c r="A22" s="2"/>
      <c r="B22" s="2" t="s">
        <v>2</v>
      </c>
      <c r="C22" s="2" t="s">
        <v>678</v>
      </c>
      <c r="D22" s="2" t="s">
        <v>25</v>
      </c>
      <c r="E22" s="2" t="s">
        <v>654</v>
      </c>
      <c r="F22" s="2"/>
      <c r="G22" s="99" t="s">
        <v>6</v>
      </c>
      <c r="H22" s="100"/>
    </row>
    <row r="23" spans="1:8" ht="224.25" customHeight="1" x14ac:dyDescent="0.25">
      <c r="A23" s="2"/>
      <c r="B23" s="2" t="s">
        <v>2</v>
      </c>
      <c r="C23" s="2" t="s">
        <v>678</v>
      </c>
      <c r="D23" s="2" t="s">
        <v>25</v>
      </c>
      <c r="E23" s="2" t="s">
        <v>28</v>
      </c>
      <c r="F23" s="2"/>
      <c r="G23" s="99" t="s">
        <v>6</v>
      </c>
      <c r="H23" s="100"/>
    </row>
    <row r="24" spans="1:8" ht="60" x14ac:dyDescent="0.25">
      <c r="A24" s="2"/>
      <c r="B24" s="2" t="s">
        <v>2</v>
      </c>
      <c r="C24" s="2" t="s">
        <v>678</v>
      </c>
      <c r="D24" s="2" t="s">
        <v>25</v>
      </c>
      <c r="E24" s="2" t="s">
        <v>655</v>
      </c>
      <c r="F24" s="2" t="s">
        <v>656</v>
      </c>
      <c r="G24" s="99" t="s">
        <v>6</v>
      </c>
    </row>
    <row r="25" spans="1:8" ht="240" customHeight="1" x14ac:dyDescent="0.25">
      <c r="A25" s="2"/>
      <c r="B25" s="2" t="s">
        <v>29</v>
      </c>
      <c r="C25" s="2" t="s">
        <v>679</v>
      </c>
      <c r="D25" s="2" t="s">
        <v>25</v>
      </c>
      <c r="E25" s="2" t="s">
        <v>657</v>
      </c>
      <c r="F25" s="2"/>
      <c r="G25" s="99" t="s">
        <v>6</v>
      </c>
    </row>
    <row r="26" spans="1:8" ht="75" x14ac:dyDescent="0.25">
      <c r="A26" s="2"/>
      <c r="B26" s="2" t="s">
        <v>29</v>
      </c>
      <c r="C26" s="2" t="s">
        <v>679</v>
      </c>
      <c r="D26" s="2" t="s">
        <v>25</v>
      </c>
      <c r="E26" s="2" t="s">
        <v>658</v>
      </c>
      <c r="F26" s="2"/>
      <c r="G26" s="99" t="s">
        <v>6</v>
      </c>
    </row>
    <row r="27" spans="1:8" ht="60" x14ac:dyDescent="0.25">
      <c r="A27" s="2"/>
      <c r="B27" s="2" t="s">
        <v>622</v>
      </c>
      <c r="C27" s="2" t="s">
        <v>14</v>
      </c>
      <c r="D27" s="2" t="s">
        <v>26</v>
      </c>
      <c r="E27" s="2" t="s">
        <v>653</v>
      </c>
      <c r="F27" s="2"/>
      <c r="G27" s="99" t="s">
        <v>6</v>
      </c>
      <c r="H27" s="100"/>
    </row>
    <row r="28" spans="1:8" ht="45" x14ac:dyDescent="0.25">
      <c r="A28" s="2"/>
      <c r="B28" s="2" t="s">
        <v>622</v>
      </c>
      <c r="C28" s="2" t="s">
        <v>14</v>
      </c>
      <c r="D28" s="2" t="s">
        <v>26</v>
      </c>
      <c r="E28" s="2" t="s">
        <v>659</v>
      </c>
      <c r="F28" s="2"/>
      <c r="G28" s="99" t="s">
        <v>6</v>
      </c>
      <c r="H28" s="100"/>
    </row>
    <row r="29" spans="1:8" ht="45" x14ac:dyDescent="0.25">
      <c r="A29" s="2"/>
      <c r="B29" s="2" t="s">
        <v>622</v>
      </c>
      <c r="C29" s="2" t="s">
        <v>14</v>
      </c>
      <c r="D29" s="2" t="s">
        <v>26</v>
      </c>
      <c r="E29" s="2" t="s">
        <v>660</v>
      </c>
      <c r="F29" s="2" t="s">
        <v>661</v>
      </c>
      <c r="G29" s="99" t="s">
        <v>6</v>
      </c>
      <c r="H29" s="100"/>
    </row>
    <row r="30" spans="1:8" ht="188.25" customHeight="1" x14ac:dyDescent="0.25">
      <c r="A30" s="2"/>
      <c r="B30" s="2" t="s">
        <v>665</v>
      </c>
      <c r="C30" s="2"/>
      <c r="D30" s="2" t="s">
        <v>25</v>
      </c>
      <c r="E30" s="2" t="s">
        <v>666</v>
      </c>
      <c r="F30" s="2"/>
      <c r="G30" s="99" t="s">
        <v>6</v>
      </c>
      <c r="H30" s="100"/>
    </row>
    <row r="31" spans="1:8" x14ac:dyDescent="0.25">
      <c r="A31" s="4"/>
      <c r="C31" s="4"/>
      <c r="D31" s="4"/>
      <c r="H31" s="100"/>
    </row>
    <row r="32" spans="1:8" ht="15.75" thickBot="1" x14ac:dyDescent="0.3">
      <c r="C32" s="4"/>
      <c r="D32" s="4"/>
      <c r="E32" s="4"/>
      <c r="H32" s="100"/>
    </row>
    <row r="33" spans="1:8" x14ac:dyDescent="0.25">
      <c r="A33" s="236" t="s">
        <v>19</v>
      </c>
      <c r="B33" s="237"/>
      <c r="C33" s="237"/>
      <c r="D33" s="237"/>
      <c r="E33" s="237"/>
      <c r="F33" s="237"/>
      <c r="G33" s="238"/>
      <c r="H33" s="101"/>
    </row>
    <row r="34" spans="1:8" ht="30" x14ac:dyDescent="0.25">
      <c r="A34" s="2"/>
      <c r="B34" s="2" t="s">
        <v>663</v>
      </c>
      <c r="C34" s="2"/>
      <c r="D34" s="2" t="s">
        <v>26</v>
      </c>
      <c r="E34" s="2" t="s">
        <v>662</v>
      </c>
      <c r="F34" s="2"/>
      <c r="G34" s="99" t="s">
        <v>6</v>
      </c>
      <c r="H34" s="100"/>
    </row>
    <row r="35" spans="1:8" ht="45" x14ac:dyDescent="0.25">
      <c r="A35" s="2"/>
      <c r="B35" s="2" t="s">
        <v>664</v>
      </c>
      <c r="C35" s="2"/>
      <c r="D35" s="2" t="s">
        <v>25</v>
      </c>
      <c r="E35" s="2" t="s">
        <v>32</v>
      </c>
      <c r="F35" s="2" t="s">
        <v>33</v>
      </c>
      <c r="G35" s="99" t="s">
        <v>6</v>
      </c>
      <c r="H35" s="100"/>
    </row>
    <row r="36" spans="1:8" x14ac:dyDescent="0.25">
      <c r="A36" s="4"/>
      <c r="G36" s="8"/>
      <c r="H36" s="100"/>
    </row>
    <row r="37" spans="1:8" ht="15.75" thickBot="1" x14ac:dyDescent="0.3">
      <c r="H37" s="100"/>
    </row>
    <row r="38" spans="1:8" x14ac:dyDescent="0.25">
      <c r="A38" s="236" t="s">
        <v>20</v>
      </c>
      <c r="B38" s="237"/>
      <c r="C38" s="237"/>
      <c r="D38" s="237"/>
      <c r="E38" s="237"/>
      <c r="F38" s="237"/>
      <c r="G38" s="238"/>
      <c r="H38" s="101"/>
    </row>
    <row r="39" spans="1:8" ht="60" x14ac:dyDescent="0.25">
      <c r="A39" s="2"/>
      <c r="B39" s="2" t="s">
        <v>15</v>
      </c>
      <c r="C39" s="2" t="s">
        <v>44</v>
      </c>
      <c r="D39" s="2" t="s">
        <v>25</v>
      </c>
      <c r="E39" s="2" t="s">
        <v>652</v>
      </c>
      <c r="F39" s="2"/>
      <c r="G39" s="99" t="s">
        <v>6</v>
      </c>
      <c r="H39"/>
    </row>
    <row r="40" spans="1:8" ht="90" x14ac:dyDescent="0.25">
      <c r="A40" s="1"/>
      <c r="B40" s="2" t="s">
        <v>30</v>
      </c>
      <c r="C40" s="1"/>
      <c r="D40" s="1" t="s">
        <v>26</v>
      </c>
      <c r="E40" s="2" t="s">
        <v>31</v>
      </c>
      <c r="F40" s="2"/>
      <c r="G40" s="99" t="s">
        <v>6</v>
      </c>
      <c r="H40"/>
    </row>
    <row r="41" spans="1:8" ht="45" x14ac:dyDescent="0.25">
      <c r="A41" s="1"/>
      <c r="B41" s="2" t="s">
        <v>43</v>
      </c>
      <c r="C41" s="1"/>
      <c r="D41" s="1" t="s">
        <v>25</v>
      </c>
      <c r="E41" s="2" t="s">
        <v>32</v>
      </c>
      <c r="F41" s="2" t="s">
        <v>33</v>
      </c>
      <c r="G41" s="99" t="s">
        <v>6</v>
      </c>
    </row>
    <row r="42" spans="1:8" ht="75" x14ac:dyDescent="0.25">
      <c r="A42" s="1"/>
      <c r="B42" s="2" t="s">
        <v>680</v>
      </c>
      <c r="C42" s="1" t="s">
        <v>681</v>
      </c>
      <c r="D42" s="1" t="s">
        <v>25</v>
      </c>
      <c r="E42" s="2" t="s">
        <v>682</v>
      </c>
      <c r="F42" s="2" t="s">
        <v>683</v>
      </c>
      <c r="G42" s="99" t="s">
        <v>6</v>
      </c>
      <c r="H42" s="100"/>
    </row>
    <row r="43" spans="1:8" x14ac:dyDescent="0.25">
      <c r="H43" s="100"/>
    </row>
    <row r="44" spans="1:8" x14ac:dyDescent="0.25">
      <c r="H44" s="100"/>
    </row>
    <row r="48" spans="1:8" x14ac:dyDescent="0.25">
      <c r="H48" s="100"/>
    </row>
    <row r="49" spans="8:8" x14ac:dyDescent="0.25">
      <c r="H49" s="100"/>
    </row>
    <row r="50" spans="8:8" x14ac:dyDescent="0.25">
      <c r="H50" s="100"/>
    </row>
  </sheetData>
  <sheetProtection password="D989" sheet="1" objects="1" scenarios="1" sort="0" autoFilter="0"/>
  <autoFilter ref="A1:H50" xr:uid="{00000000-0009-0000-0000-000002000000}"/>
  <mergeCells count="5">
    <mergeCell ref="A38:G38"/>
    <mergeCell ref="A2:G2"/>
    <mergeCell ref="A10:G10"/>
    <mergeCell ref="A17:G17"/>
    <mergeCell ref="A33:G33"/>
  </mergeCells>
  <pageMargins left="0.7" right="0.7" top="0.75" bottom="0.75" header="0.3" footer="0.3"/>
  <pageSetup scale="59" fitToHeight="0" orientation="landscape" r:id="rId1"/>
  <drawing r:id="rId2"/>
  <legacyDrawing r:id="rId3"/>
  <oleObjects>
    <mc:AlternateContent xmlns:mc="http://schemas.openxmlformats.org/markup-compatibility/2006">
      <mc:Choice Requires="x14">
        <oleObject progId="PBrush" shapeId="3075" r:id="rId4">
          <objectPr defaultSize="0" autoPict="0" r:id="rId5">
            <anchor moveWithCells="1" sizeWithCells="1">
              <from>
                <xdr:col>4</xdr:col>
                <xdr:colOff>419100</xdr:colOff>
                <xdr:row>17</xdr:row>
                <xdr:rowOff>228600</xdr:rowOff>
              </from>
              <to>
                <xdr:col>4</xdr:col>
                <xdr:colOff>3152775</xdr:colOff>
                <xdr:row>17</xdr:row>
                <xdr:rowOff>1790700</xdr:rowOff>
              </to>
            </anchor>
          </objectPr>
        </oleObject>
      </mc:Choice>
      <mc:Fallback>
        <oleObject progId="PBrush" shapeId="3075" r:id="rId4"/>
      </mc:Fallback>
    </mc:AlternateContent>
    <mc:AlternateContent xmlns:mc="http://schemas.openxmlformats.org/markup-compatibility/2006">
      <mc:Choice Requires="x14">
        <oleObject progId="PBrush" shapeId="3076" r:id="rId6">
          <objectPr defaultSize="0" autoPict="0" r:id="rId7">
            <anchor moveWithCells="1" sizeWithCells="1">
              <from>
                <xdr:col>4</xdr:col>
                <xdr:colOff>47625</xdr:colOff>
                <xdr:row>20</xdr:row>
                <xdr:rowOff>200025</xdr:rowOff>
              </from>
              <to>
                <xdr:col>4</xdr:col>
                <xdr:colOff>3771900</xdr:colOff>
                <xdr:row>20</xdr:row>
                <xdr:rowOff>2085975</xdr:rowOff>
              </to>
            </anchor>
          </objectPr>
        </oleObject>
      </mc:Choice>
      <mc:Fallback>
        <oleObject progId="PBrush" shapeId="3076" r:id="rId6"/>
      </mc:Fallback>
    </mc:AlternateContent>
    <mc:AlternateContent xmlns:mc="http://schemas.openxmlformats.org/markup-compatibility/2006">
      <mc:Choice Requires="x14">
        <oleObject progId="PBrush" shapeId="3077" r:id="rId8">
          <objectPr defaultSize="0" autoPict="0" r:id="rId9">
            <anchor moveWithCells="1" sizeWithCells="1">
              <from>
                <xdr:col>4</xdr:col>
                <xdr:colOff>190500</xdr:colOff>
                <xdr:row>29</xdr:row>
                <xdr:rowOff>447675</xdr:rowOff>
              </from>
              <to>
                <xdr:col>4</xdr:col>
                <xdr:colOff>3667125</xdr:colOff>
                <xdr:row>29</xdr:row>
                <xdr:rowOff>2276475</xdr:rowOff>
              </to>
            </anchor>
          </objectPr>
        </oleObject>
      </mc:Choice>
      <mc:Fallback>
        <oleObject progId="PBrush" shapeId="3077" r:id="rId8"/>
      </mc:Fallback>
    </mc:AlternateContent>
  </oleObjects>
  <extLst>
    <ext xmlns:x14="http://schemas.microsoft.com/office/spreadsheetml/2009/9/main" uri="{78C0D931-6437-407d-A8EE-F0AAD7539E65}">
      <x14:conditionalFormattings>
        <x14:conditionalFormatting xmlns:xm="http://schemas.microsoft.com/office/excel/2006/main">
          <x14:cfRule type="cellIs" priority="1" operator="equal" id="{1CC9DE0B-8DCD-4B6F-A085-6E236E55C4FD}">
            <xm:f>Extra!$B$5</xm:f>
            <x14:dxf>
              <fill>
                <patternFill>
                  <bgColor theme="0" tint="-0.14996795556505021"/>
                </patternFill>
              </fill>
            </x14:dxf>
          </x14:cfRule>
          <x14:cfRule type="cellIs" priority="2" operator="equal" id="{3844D378-8A21-475E-81C2-E538FB3D6D23}">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Extra!$B$3:$B$5</xm:f>
          </x14:formula1>
          <xm:sqref>G11:G15 G39:G42 G34:G35 G18:G32 G3:G9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7"/>
  <sheetViews>
    <sheetView topLeftCell="H1" workbookViewId="0">
      <selection activeCell="V3" sqref="V3"/>
    </sheetView>
  </sheetViews>
  <sheetFormatPr defaultRowHeight="15" x14ac:dyDescent="0.25"/>
  <cols>
    <col min="1" max="1" width="15.140625" bestFit="1" customWidth="1"/>
    <col min="2" max="2" width="9.85546875" bestFit="1" customWidth="1"/>
    <col min="3" max="3" width="16.42578125" bestFit="1" customWidth="1"/>
    <col min="4" max="4" width="10" bestFit="1" customWidth="1"/>
    <col min="5" max="5" width="9.42578125" bestFit="1" customWidth="1"/>
    <col min="6" max="6" width="6.42578125" bestFit="1" customWidth="1"/>
    <col min="7" max="7" width="16.42578125" bestFit="1" customWidth="1"/>
    <col min="8" max="8" width="9.42578125" bestFit="1" customWidth="1"/>
    <col min="9" max="9" width="9.5703125" bestFit="1" customWidth="1"/>
    <col min="10" max="10" width="12" customWidth="1"/>
    <col min="11" max="12" width="8.85546875" bestFit="1" customWidth="1"/>
    <col min="13" max="13" width="29" bestFit="1" customWidth="1"/>
    <col min="14" max="14" width="12.42578125" bestFit="1" customWidth="1"/>
    <col min="15" max="15" width="6.42578125" bestFit="1" customWidth="1"/>
    <col min="16" max="16" width="20" bestFit="1" customWidth="1"/>
    <col min="17" max="17" width="12.140625" customWidth="1"/>
    <col min="18" max="18" width="13.42578125" bestFit="1" customWidth="1"/>
    <col min="19" max="19" width="12.5703125" bestFit="1" customWidth="1"/>
    <col min="20" max="20" width="9.85546875" bestFit="1" customWidth="1"/>
    <col min="21" max="21" width="6.85546875" bestFit="1" customWidth="1"/>
    <col min="22" max="22" width="11" style="12" bestFit="1" customWidth="1"/>
  </cols>
  <sheetData>
    <row r="1" spans="1:23" x14ac:dyDescent="0.25">
      <c r="A1" s="72">
        <v>1</v>
      </c>
      <c r="B1" s="72">
        <v>2</v>
      </c>
      <c r="C1" s="72">
        <v>3</v>
      </c>
      <c r="D1" s="72">
        <v>4</v>
      </c>
      <c r="E1" s="72">
        <v>5</v>
      </c>
      <c r="F1" s="72">
        <v>6</v>
      </c>
      <c r="G1" s="72">
        <v>7</v>
      </c>
      <c r="H1" s="72">
        <v>8</v>
      </c>
      <c r="I1" s="72">
        <v>9</v>
      </c>
      <c r="J1" s="72">
        <v>10</v>
      </c>
      <c r="K1" s="72">
        <v>11</v>
      </c>
      <c r="L1" s="72">
        <v>12</v>
      </c>
      <c r="M1" s="72">
        <v>13</v>
      </c>
      <c r="N1" s="72">
        <v>14</v>
      </c>
      <c r="O1" s="72">
        <v>15</v>
      </c>
      <c r="P1" s="72">
        <v>16</v>
      </c>
      <c r="Q1" s="72">
        <v>17</v>
      </c>
      <c r="R1" s="72">
        <v>18</v>
      </c>
      <c r="S1" s="72">
        <v>19</v>
      </c>
      <c r="T1" s="72">
        <v>20</v>
      </c>
      <c r="U1" s="72">
        <v>21</v>
      </c>
      <c r="V1" s="73">
        <v>22</v>
      </c>
    </row>
    <row r="2" spans="1:23" x14ac:dyDescent="0.25">
      <c r="A2" s="74" t="s">
        <v>229</v>
      </c>
      <c r="B2" s="74" t="s">
        <v>230</v>
      </c>
      <c r="C2" s="74" t="s">
        <v>231</v>
      </c>
      <c r="D2" s="74" t="s">
        <v>232</v>
      </c>
      <c r="E2" s="74" t="s">
        <v>233</v>
      </c>
      <c r="F2" s="74" t="s">
        <v>234</v>
      </c>
      <c r="G2" s="74" t="s">
        <v>235</v>
      </c>
      <c r="H2" s="74" t="s">
        <v>236</v>
      </c>
      <c r="I2" s="74" t="s">
        <v>237</v>
      </c>
      <c r="J2" s="74" t="s">
        <v>65</v>
      </c>
      <c r="K2" s="74" t="s">
        <v>238</v>
      </c>
      <c r="L2" s="74" t="s">
        <v>239</v>
      </c>
      <c r="M2" s="74" t="s">
        <v>240</v>
      </c>
      <c r="N2" s="74" t="s">
        <v>241</v>
      </c>
      <c r="O2" s="74" t="s">
        <v>242</v>
      </c>
      <c r="P2" s="75" t="s">
        <v>243</v>
      </c>
      <c r="Q2" s="74" t="s">
        <v>244</v>
      </c>
      <c r="R2" s="75" t="s">
        <v>245</v>
      </c>
      <c r="S2" s="75" t="s">
        <v>246</v>
      </c>
      <c r="T2" s="75" t="s">
        <v>75</v>
      </c>
      <c r="U2" s="75" t="s">
        <v>78</v>
      </c>
      <c r="V2" s="75" t="s">
        <v>684</v>
      </c>
    </row>
    <row r="3" spans="1:23" x14ac:dyDescent="0.25">
      <c r="A3" s="133" t="s">
        <v>272</v>
      </c>
      <c r="B3" s="77">
        <v>4</v>
      </c>
      <c r="C3" s="77">
        <v>19</v>
      </c>
      <c r="D3" s="77">
        <v>25</v>
      </c>
      <c r="E3" s="77"/>
      <c r="F3" s="77"/>
      <c r="G3" s="77"/>
      <c r="H3" s="77">
        <v>30</v>
      </c>
      <c r="I3" s="77">
        <v>30</v>
      </c>
      <c r="J3" s="77">
        <v>0.6</v>
      </c>
      <c r="K3" s="133" t="s">
        <v>250</v>
      </c>
      <c r="L3" s="133" t="s">
        <v>250</v>
      </c>
      <c r="M3" s="77">
        <v>5</v>
      </c>
      <c r="N3" s="77"/>
      <c r="O3" s="77">
        <v>250</v>
      </c>
      <c r="P3" s="77">
        <v>4.0999999999999996</v>
      </c>
      <c r="Q3" s="77">
        <v>1.9</v>
      </c>
      <c r="R3" s="77"/>
      <c r="S3" s="77"/>
      <c r="T3" s="77">
        <v>1.6</v>
      </c>
      <c r="U3" s="77" t="s">
        <v>22</v>
      </c>
      <c r="V3" s="78">
        <f>14*0.00158</f>
        <v>2.2120000000000001E-2</v>
      </c>
    </row>
    <row r="4" spans="1:23" x14ac:dyDescent="0.25">
      <c r="A4" s="133" t="s">
        <v>273</v>
      </c>
      <c r="B4" s="77">
        <v>4</v>
      </c>
      <c r="C4" s="77">
        <v>14</v>
      </c>
      <c r="D4" s="77">
        <v>40</v>
      </c>
      <c r="E4" s="77"/>
      <c r="F4" s="77"/>
      <c r="G4" s="77"/>
      <c r="H4" s="77">
        <v>45</v>
      </c>
      <c r="I4" s="77">
        <v>30</v>
      </c>
      <c r="J4" s="77">
        <v>0.6</v>
      </c>
      <c r="K4" s="133" t="s">
        <v>250</v>
      </c>
      <c r="L4" s="133" t="s">
        <v>250</v>
      </c>
      <c r="M4" s="77">
        <v>5</v>
      </c>
      <c r="N4" s="77"/>
      <c r="O4" s="77">
        <v>250</v>
      </c>
      <c r="P4" s="77">
        <v>3</v>
      </c>
      <c r="Q4" s="77">
        <v>0.9</v>
      </c>
      <c r="R4" s="77"/>
      <c r="S4" s="77"/>
      <c r="T4" s="77">
        <v>1.6</v>
      </c>
      <c r="U4" s="77" t="s">
        <v>22</v>
      </c>
      <c r="V4" s="78">
        <f>16*0.00058</f>
        <v>9.2800000000000001E-3</v>
      </c>
    </row>
    <row r="5" spans="1:23" x14ac:dyDescent="0.25">
      <c r="A5" s="133" t="s">
        <v>274</v>
      </c>
      <c r="B5" s="79">
        <v>4</v>
      </c>
      <c r="C5" s="79">
        <v>16</v>
      </c>
      <c r="D5" s="79">
        <v>40</v>
      </c>
      <c r="E5" s="79"/>
      <c r="F5" s="79"/>
      <c r="G5" s="79"/>
      <c r="H5" s="79">
        <v>45</v>
      </c>
      <c r="I5" s="79">
        <v>30</v>
      </c>
      <c r="J5" s="77">
        <v>0.6</v>
      </c>
      <c r="K5" s="133" t="s">
        <v>250</v>
      </c>
      <c r="L5" s="133" t="s">
        <v>250</v>
      </c>
      <c r="M5" s="79">
        <v>5</v>
      </c>
      <c r="N5" s="79"/>
      <c r="O5" s="79">
        <v>250</v>
      </c>
      <c r="P5" s="79">
        <v>3.4</v>
      </c>
      <c r="Q5" s="79">
        <v>0.9</v>
      </c>
      <c r="R5" s="79"/>
      <c r="S5" s="79"/>
      <c r="T5" s="79">
        <v>1.6</v>
      </c>
      <c r="U5" s="79"/>
      <c r="V5" s="78">
        <f>16*0.00058</f>
        <v>9.2800000000000001E-3</v>
      </c>
    </row>
    <row r="6" spans="1:23" x14ac:dyDescent="0.25">
      <c r="A6" s="79"/>
      <c r="B6" s="79"/>
      <c r="C6" s="79"/>
      <c r="D6" s="79"/>
      <c r="E6" s="79"/>
      <c r="F6" s="79"/>
      <c r="G6" s="79"/>
      <c r="H6" s="79"/>
      <c r="I6" s="79"/>
      <c r="J6" s="79"/>
      <c r="K6" s="79"/>
      <c r="L6" s="79"/>
      <c r="M6" s="79"/>
      <c r="N6" s="79"/>
      <c r="O6" s="79"/>
      <c r="P6" s="79"/>
      <c r="Q6" s="79"/>
      <c r="R6" s="80"/>
      <c r="S6" s="79"/>
      <c r="T6" s="79"/>
      <c r="U6" s="79"/>
      <c r="V6" s="78"/>
    </row>
    <row r="7" spans="1:23" x14ac:dyDescent="0.25">
      <c r="A7" s="81"/>
      <c r="B7" s="82"/>
      <c r="C7" s="82"/>
      <c r="D7" s="82"/>
      <c r="E7" s="82"/>
      <c r="F7" s="82"/>
      <c r="G7" s="82"/>
      <c r="H7" s="82"/>
      <c r="I7" s="82"/>
      <c r="J7" s="83"/>
      <c r="K7" s="84"/>
      <c r="L7" s="84"/>
      <c r="M7" s="82"/>
      <c r="N7" s="82"/>
      <c r="O7" s="82"/>
      <c r="P7" s="82"/>
      <c r="Q7" s="82"/>
      <c r="R7" s="82"/>
      <c r="S7" s="82"/>
      <c r="T7" s="82"/>
      <c r="U7" s="82"/>
      <c r="V7" s="78"/>
    </row>
    <row r="8" spans="1:23" x14ac:dyDescent="0.25">
      <c r="A8" s="81"/>
      <c r="B8" s="82"/>
      <c r="C8" s="82"/>
      <c r="D8" s="82"/>
      <c r="E8" s="82"/>
      <c r="F8" s="82"/>
      <c r="G8" s="82"/>
      <c r="H8" s="82"/>
      <c r="I8" s="82"/>
      <c r="J8" s="83"/>
      <c r="K8" s="84"/>
      <c r="L8" s="84"/>
      <c r="M8" s="82"/>
      <c r="N8" s="82"/>
      <c r="O8" s="82"/>
      <c r="P8" s="82"/>
      <c r="Q8" s="82"/>
      <c r="R8" s="82"/>
      <c r="S8" s="82"/>
      <c r="T8" s="82"/>
      <c r="U8" s="82"/>
      <c r="V8" s="78"/>
    </row>
    <row r="9" spans="1:23" x14ac:dyDescent="0.25">
      <c r="A9" s="81"/>
      <c r="B9" s="81"/>
      <c r="C9" s="81"/>
      <c r="D9" s="81"/>
      <c r="E9" s="81"/>
      <c r="F9" s="81"/>
      <c r="G9" s="81"/>
      <c r="H9" s="81"/>
      <c r="I9" s="84"/>
      <c r="J9" s="83"/>
      <c r="K9" s="84"/>
      <c r="L9" s="84"/>
      <c r="M9" s="85"/>
      <c r="N9" s="81"/>
      <c r="O9" s="84"/>
      <c r="P9" s="84"/>
      <c r="Q9" s="84"/>
      <c r="R9" s="82"/>
      <c r="S9" s="83"/>
      <c r="T9" s="82"/>
      <c r="U9" s="82"/>
      <c r="V9" s="78"/>
    </row>
    <row r="10" spans="1:23" x14ac:dyDescent="0.25">
      <c r="A10" s="81"/>
      <c r="B10" s="81"/>
      <c r="C10" s="81"/>
      <c r="D10" s="81"/>
      <c r="E10" s="81"/>
      <c r="F10" s="81"/>
      <c r="G10" s="81"/>
      <c r="H10" s="81"/>
      <c r="I10" s="84"/>
      <c r="J10" s="83"/>
      <c r="K10" s="84"/>
      <c r="L10" s="84"/>
      <c r="M10" s="85"/>
      <c r="N10" s="81"/>
      <c r="O10" s="84"/>
      <c r="P10" s="84"/>
      <c r="Q10" s="84"/>
      <c r="R10" s="82"/>
      <c r="S10" s="83"/>
      <c r="T10" s="82"/>
      <c r="U10" s="82"/>
      <c r="V10" s="78"/>
    </row>
    <row r="11" spans="1:23" x14ac:dyDescent="0.25">
      <c r="A11" s="86"/>
      <c r="B11" s="86"/>
      <c r="C11" s="86"/>
      <c r="D11" s="86"/>
      <c r="E11" s="86"/>
      <c r="F11" s="86"/>
      <c r="G11" s="86"/>
      <c r="H11" s="86"/>
      <c r="I11" s="87"/>
      <c r="J11" s="87"/>
      <c r="K11" s="87"/>
      <c r="L11" s="87"/>
      <c r="M11" s="87"/>
      <c r="N11" s="140"/>
      <c r="O11" s="140"/>
      <c r="P11" s="140" t="s">
        <v>283</v>
      </c>
      <c r="Q11" s="141" t="s">
        <v>282</v>
      </c>
      <c r="R11" s="141" t="s">
        <v>289</v>
      </c>
      <c r="S11" s="140" t="s">
        <v>290</v>
      </c>
      <c r="T11" s="141" t="s">
        <v>284</v>
      </c>
      <c r="U11" s="141" t="s">
        <v>285</v>
      </c>
      <c r="V11" s="142"/>
      <c r="W11" s="78"/>
    </row>
    <row r="12" spans="1:23" x14ac:dyDescent="0.25">
      <c r="A12" t="s">
        <v>275</v>
      </c>
      <c r="C12" s="86"/>
      <c r="D12" t="s">
        <v>276</v>
      </c>
      <c r="F12" s="86"/>
      <c r="G12" t="s">
        <v>65</v>
      </c>
      <c r="I12" s="87"/>
      <c r="J12" t="s">
        <v>278</v>
      </c>
      <c r="L12" s="87"/>
      <c r="M12" s="98" t="s">
        <v>291</v>
      </c>
      <c r="N12" s="140" t="b">
        <f>'Device Calculator'!C33=partData!M12</f>
        <v>0</v>
      </c>
      <c r="O12" s="140"/>
      <c r="P12" s="142" t="str">
        <f>CONCATENATE(R12, S12, T12)</f>
        <v>DisabledDisabledN/A</v>
      </c>
      <c r="Q12" s="141" t="s">
        <v>6</v>
      </c>
      <c r="R12" s="9" t="s">
        <v>292</v>
      </c>
      <c r="S12" s="9" t="s">
        <v>292</v>
      </c>
      <c r="T12" s="141" t="s">
        <v>22</v>
      </c>
      <c r="U12" s="141" t="s">
        <v>22</v>
      </c>
      <c r="V12" s="142"/>
      <c r="W12" s="78"/>
    </row>
    <row r="13" spans="1:23" x14ac:dyDescent="0.25">
      <c r="A13">
        <v>300</v>
      </c>
      <c r="B13">
        <v>66.5</v>
      </c>
      <c r="C13">
        <v>300</v>
      </c>
      <c r="D13">
        <v>0.5</v>
      </c>
      <c r="E13">
        <v>0</v>
      </c>
      <c r="F13">
        <v>0.5</v>
      </c>
      <c r="G13">
        <v>0.6</v>
      </c>
      <c r="H13">
        <v>0</v>
      </c>
      <c r="I13">
        <v>0.6</v>
      </c>
      <c r="J13">
        <f>1</f>
        <v>1</v>
      </c>
      <c r="K13">
        <v>0</v>
      </c>
      <c r="L13">
        <f>1</f>
        <v>1</v>
      </c>
      <c r="M13" s="9" t="s">
        <v>292</v>
      </c>
      <c r="N13" s="142"/>
      <c r="O13" s="142"/>
      <c r="P13" s="142" t="str">
        <f t="shared" ref="P13:P17" si="0">CONCATENATE(R13, S13, T13)</f>
        <v>EnabledDisabled35</v>
      </c>
      <c r="Q13" s="142">
        <v>15.4</v>
      </c>
      <c r="R13" s="98" t="s">
        <v>291</v>
      </c>
      <c r="S13" s="9" t="s">
        <v>292</v>
      </c>
      <c r="T13" s="143">
        <v>35</v>
      </c>
      <c r="U13" s="141" t="s">
        <v>22</v>
      </c>
      <c r="V13" s="142"/>
    </row>
    <row r="14" spans="1:23" x14ac:dyDescent="0.25">
      <c r="A14">
        <v>400</v>
      </c>
      <c r="B14">
        <v>48.7</v>
      </c>
      <c r="C14">
        <v>400</v>
      </c>
      <c r="D14">
        <v>1</v>
      </c>
      <c r="E14">
        <v>8.66</v>
      </c>
      <c r="F14">
        <v>1</v>
      </c>
      <c r="G14">
        <v>0.7</v>
      </c>
      <c r="H14">
        <v>8.66</v>
      </c>
      <c r="I14">
        <v>0.7</v>
      </c>
      <c r="J14">
        <f>1.42</f>
        <v>1.42</v>
      </c>
      <c r="K14">
        <v>8.66</v>
      </c>
      <c r="L14">
        <f>1.42</f>
        <v>1.42</v>
      </c>
      <c r="M14" s="98" t="s">
        <v>291</v>
      </c>
      <c r="N14" s="140" t="b">
        <f>'Device Calculator'!C34=partData!M14</f>
        <v>0</v>
      </c>
      <c r="O14" s="142"/>
      <c r="P14" s="142" t="str">
        <f t="shared" si="0"/>
        <v>EnabledEnabled15</v>
      </c>
      <c r="Q14" s="142">
        <v>121</v>
      </c>
      <c r="R14" s="98" t="s">
        <v>291</v>
      </c>
      <c r="S14" s="98" t="s">
        <v>291</v>
      </c>
      <c r="T14" s="143">
        <v>15</v>
      </c>
      <c r="U14" s="142">
        <v>30</v>
      </c>
      <c r="V14" s="142"/>
    </row>
    <row r="15" spans="1:23" x14ac:dyDescent="0.25">
      <c r="A15">
        <v>500</v>
      </c>
      <c r="B15">
        <v>39.200000000000003</v>
      </c>
      <c r="C15">
        <v>500</v>
      </c>
      <c r="D15">
        <v>2</v>
      </c>
      <c r="E15">
        <v>15.4</v>
      </c>
      <c r="F15">
        <v>2</v>
      </c>
      <c r="G15">
        <v>0.75</v>
      </c>
      <c r="H15">
        <v>15.4</v>
      </c>
      <c r="I15">
        <v>0.75</v>
      </c>
      <c r="J15">
        <f>1.94</f>
        <v>1.94</v>
      </c>
      <c r="K15">
        <v>15.4</v>
      </c>
      <c r="L15">
        <f>1.94</f>
        <v>1.94</v>
      </c>
      <c r="M15" s="9" t="s">
        <v>292</v>
      </c>
      <c r="N15" s="142"/>
      <c r="O15" s="142"/>
      <c r="P15" s="142" t="str">
        <f t="shared" si="0"/>
        <v>EnabledEnabled25</v>
      </c>
      <c r="Q15" s="142">
        <v>187</v>
      </c>
      <c r="R15" s="98" t="s">
        <v>291</v>
      </c>
      <c r="S15" s="98" t="s">
        <v>291</v>
      </c>
      <c r="T15" s="144">
        <v>25</v>
      </c>
      <c r="U15" s="142">
        <v>30</v>
      </c>
      <c r="V15" s="142"/>
    </row>
    <row r="16" spans="1:23" x14ac:dyDescent="0.25">
      <c r="A16">
        <v>700</v>
      </c>
      <c r="B16">
        <v>28</v>
      </c>
      <c r="C16">
        <v>700</v>
      </c>
      <c r="D16">
        <v>4</v>
      </c>
      <c r="E16" s="146" t="s">
        <v>277</v>
      </c>
      <c r="F16">
        <v>4</v>
      </c>
      <c r="G16">
        <v>0.8</v>
      </c>
      <c r="H16">
        <v>23.7</v>
      </c>
      <c r="I16">
        <v>0.8</v>
      </c>
      <c r="J16">
        <f>2.58</f>
        <v>2.58</v>
      </c>
      <c r="K16">
        <v>23.7</v>
      </c>
      <c r="L16">
        <f>2.58</f>
        <v>2.58</v>
      </c>
      <c r="M16" s="141" t="s">
        <v>22</v>
      </c>
      <c r="N16" s="142"/>
      <c r="O16" s="142"/>
      <c r="P16" s="142" t="str">
        <f t="shared" si="0"/>
        <v>EnabledEnabled35</v>
      </c>
      <c r="Q16" s="142">
        <v>8.66</v>
      </c>
      <c r="R16" s="98" t="s">
        <v>291</v>
      </c>
      <c r="S16" s="98" t="s">
        <v>291</v>
      </c>
      <c r="T16" s="144">
        <v>35</v>
      </c>
      <c r="U16" s="142">
        <v>30</v>
      </c>
      <c r="V16" s="142"/>
    </row>
    <row r="17" spans="1:22" x14ac:dyDescent="0.25">
      <c r="A17">
        <v>850</v>
      </c>
      <c r="B17">
        <v>22.6</v>
      </c>
      <c r="C17">
        <v>850</v>
      </c>
      <c r="D17">
        <v>5</v>
      </c>
      <c r="E17">
        <v>23.7</v>
      </c>
      <c r="F17">
        <v>5</v>
      </c>
      <c r="G17">
        <v>0.85</v>
      </c>
      <c r="H17">
        <v>34.799999999999997</v>
      </c>
      <c r="I17">
        <v>0.85</v>
      </c>
      <c r="J17">
        <f>3.43</f>
        <v>3.43</v>
      </c>
      <c r="K17">
        <v>34.799999999999997</v>
      </c>
      <c r="L17">
        <f>3.43</f>
        <v>3.43</v>
      </c>
      <c r="M17" s="143">
        <v>15</v>
      </c>
      <c r="N17" s="142"/>
      <c r="O17" s="142"/>
      <c r="P17" s="142" t="str">
        <f t="shared" si="0"/>
        <v>EnabledEnabled45</v>
      </c>
      <c r="Q17" s="142">
        <v>78.7</v>
      </c>
      <c r="R17" s="98" t="s">
        <v>291</v>
      </c>
      <c r="S17" s="98" t="s">
        <v>291</v>
      </c>
      <c r="T17" s="144">
        <v>45</v>
      </c>
      <c r="U17" s="142">
        <v>30</v>
      </c>
      <c r="V17" s="142"/>
    </row>
    <row r="18" spans="1:22" x14ac:dyDescent="0.25">
      <c r="A18">
        <v>1000</v>
      </c>
      <c r="B18">
        <v>19.100000000000001</v>
      </c>
      <c r="C18">
        <v>1000</v>
      </c>
      <c r="D18">
        <v>8</v>
      </c>
      <c r="E18">
        <v>34.799999999999997</v>
      </c>
      <c r="F18">
        <v>8</v>
      </c>
      <c r="G18">
        <v>0.9</v>
      </c>
      <c r="H18">
        <v>51.1</v>
      </c>
      <c r="I18">
        <v>0.9</v>
      </c>
      <c r="J18">
        <f>4.57</f>
        <v>4.57</v>
      </c>
      <c r="K18">
        <v>51.1</v>
      </c>
      <c r="L18">
        <f>4.57</f>
        <v>4.57</v>
      </c>
      <c r="M18" s="144">
        <v>25</v>
      </c>
      <c r="V18"/>
    </row>
    <row r="19" spans="1:22" x14ac:dyDescent="0.25">
      <c r="A19">
        <v>1200</v>
      </c>
      <c r="B19">
        <v>15.4</v>
      </c>
      <c r="C19">
        <v>1200</v>
      </c>
      <c r="D19">
        <v>12</v>
      </c>
      <c r="E19">
        <v>51.1</v>
      </c>
      <c r="F19">
        <v>12</v>
      </c>
      <c r="G19">
        <v>0.95</v>
      </c>
      <c r="H19">
        <v>78.7</v>
      </c>
      <c r="I19">
        <v>0.95</v>
      </c>
      <c r="J19">
        <f>6.23</f>
        <v>6.23</v>
      </c>
      <c r="K19">
        <v>78.7</v>
      </c>
      <c r="L19">
        <f>6.23</f>
        <v>6.23</v>
      </c>
      <c r="M19" s="144">
        <v>35</v>
      </c>
      <c r="V19"/>
    </row>
    <row r="20" spans="1:22" x14ac:dyDescent="0.25">
      <c r="A20">
        <v>2000</v>
      </c>
      <c r="B20">
        <v>8.06</v>
      </c>
      <c r="C20">
        <v>2000</v>
      </c>
      <c r="D20">
        <v>16</v>
      </c>
      <c r="E20">
        <v>78.7</v>
      </c>
      <c r="F20">
        <v>16</v>
      </c>
      <c r="G20">
        <v>1</v>
      </c>
      <c r="H20" s="146" t="s">
        <v>277</v>
      </c>
      <c r="I20">
        <v>1</v>
      </c>
      <c r="J20" s="146">
        <f>8.91</f>
        <v>8.91</v>
      </c>
      <c r="K20" s="146">
        <v>121</v>
      </c>
      <c r="L20" s="146">
        <f>8.91</f>
        <v>8.91</v>
      </c>
      <c r="M20" s="144">
        <v>45</v>
      </c>
      <c r="V20"/>
    </row>
    <row r="21" spans="1:22" x14ac:dyDescent="0.25">
      <c r="A21" s="90"/>
      <c r="D21">
        <v>24</v>
      </c>
      <c r="E21">
        <v>121</v>
      </c>
      <c r="F21">
        <v>24</v>
      </c>
      <c r="G21">
        <v>1.05</v>
      </c>
      <c r="H21" s="146">
        <v>121</v>
      </c>
      <c r="I21">
        <v>1.05</v>
      </c>
      <c r="J21" s="146">
        <f>14.1</f>
        <v>14.1</v>
      </c>
      <c r="K21" s="146">
        <v>187</v>
      </c>
      <c r="L21" s="146">
        <f>14.1</f>
        <v>14.1</v>
      </c>
      <c r="M21" s="12"/>
      <c r="V21"/>
    </row>
    <row r="22" spans="1:22" x14ac:dyDescent="0.25">
      <c r="A22" s="86"/>
      <c r="D22">
        <v>32</v>
      </c>
      <c r="E22">
        <v>187</v>
      </c>
      <c r="F22">
        <v>32</v>
      </c>
      <c r="G22">
        <v>1.1000000000000001</v>
      </c>
      <c r="H22" s="146">
        <v>187</v>
      </c>
      <c r="I22">
        <v>1.1000000000000001</v>
      </c>
      <c r="J22" s="146">
        <f>29.1</f>
        <v>29.1</v>
      </c>
      <c r="K22" s="146" t="s">
        <v>277</v>
      </c>
      <c r="L22" s="146">
        <f>29.1</f>
        <v>29.1</v>
      </c>
      <c r="M22" s="12"/>
      <c r="V22"/>
    </row>
    <row r="23" spans="1:22" x14ac:dyDescent="0.25">
      <c r="A23" s="86"/>
      <c r="F23" s="79"/>
      <c r="G23" s="79"/>
      <c r="I23" s="88"/>
      <c r="J23" s="88"/>
      <c r="M23" s="12"/>
      <c r="V23"/>
    </row>
    <row r="24" spans="1:22" x14ac:dyDescent="0.25">
      <c r="A24" s="91"/>
      <c r="F24" s="86"/>
      <c r="G24" s="86"/>
      <c r="I24" s="88"/>
      <c r="J24" s="88"/>
      <c r="M24" s="12"/>
      <c r="V24"/>
    </row>
    <row r="25" spans="1:22" x14ac:dyDescent="0.25">
      <c r="A25" s="86"/>
      <c r="F25" s="86"/>
      <c r="G25" s="86"/>
      <c r="I25" s="88"/>
      <c r="J25" s="88"/>
      <c r="M25" s="12"/>
      <c r="V25"/>
    </row>
    <row r="26" spans="1:22" x14ac:dyDescent="0.25">
      <c r="A26" s="86"/>
      <c r="F26" s="86"/>
      <c r="G26" s="86"/>
      <c r="I26" s="88"/>
      <c r="J26" s="88"/>
      <c r="M26" s="12"/>
      <c r="V26"/>
    </row>
    <row r="27" spans="1:22" x14ac:dyDescent="0.25">
      <c r="A27" s="86"/>
      <c r="F27" s="86"/>
      <c r="G27" s="86"/>
      <c r="I27" s="88"/>
      <c r="J27" s="88"/>
      <c r="M27" s="12"/>
      <c r="V27"/>
    </row>
    <row r="28" spans="1:22" x14ac:dyDescent="0.25">
      <c r="M28" s="12"/>
      <c r="V28"/>
    </row>
    <row r="29" spans="1:22" x14ac:dyDescent="0.25">
      <c r="A29" s="86" t="s">
        <v>567</v>
      </c>
      <c r="F29" s="86"/>
      <c r="G29" s="86"/>
      <c r="M29" s="12"/>
      <c r="V29"/>
    </row>
    <row r="30" spans="1:22" x14ac:dyDescent="0.25">
      <c r="A30" s="86">
        <v>0.6</v>
      </c>
      <c r="B30">
        <v>0</v>
      </c>
      <c r="C30" s="86">
        <v>0.6</v>
      </c>
      <c r="F30" s="86"/>
      <c r="G30" s="86"/>
      <c r="M30" s="12"/>
      <c r="V30"/>
    </row>
    <row r="31" spans="1:22" x14ac:dyDescent="0.25">
      <c r="A31" s="86">
        <v>0.7</v>
      </c>
      <c r="B31">
        <v>8.66</v>
      </c>
      <c r="C31" s="86">
        <v>0.7</v>
      </c>
      <c r="F31" s="86"/>
      <c r="G31" s="86"/>
      <c r="M31" s="12"/>
      <c r="V31"/>
    </row>
    <row r="32" spans="1:22" x14ac:dyDescent="0.25">
      <c r="A32" s="86">
        <v>0.75</v>
      </c>
      <c r="B32">
        <v>15.4</v>
      </c>
      <c r="C32" s="86">
        <v>0.75</v>
      </c>
      <c r="F32" s="86"/>
      <c r="G32" s="86"/>
      <c r="M32" s="12"/>
      <c r="V32"/>
    </row>
    <row r="33" spans="1:22" x14ac:dyDescent="0.25">
      <c r="A33" s="86">
        <v>0.8</v>
      </c>
      <c r="B33">
        <v>23.7</v>
      </c>
      <c r="C33" s="86">
        <v>0.8</v>
      </c>
      <c r="F33" s="86"/>
      <c r="G33" s="86"/>
      <c r="M33" s="12"/>
      <c r="V33"/>
    </row>
    <row r="34" spans="1:22" x14ac:dyDescent="0.25">
      <c r="A34" s="86">
        <v>0.85</v>
      </c>
      <c r="B34">
        <v>34.799999999999997</v>
      </c>
      <c r="C34" s="86">
        <v>0.85</v>
      </c>
      <c r="F34" s="86"/>
      <c r="G34" s="86"/>
      <c r="M34" s="12"/>
      <c r="V34"/>
    </row>
    <row r="35" spans="1:22" x14ac:dyDescent="0.25">
      <c r="A35" s="86">
        <v>0.9</v>
      </c>
      <c r="B35">
        <v>51.1</v>
      </c>
      <c r="C35" s="86">
        <v>0.9</v>
      </c>
      <c r="F35" s="86"/>
      <c r="G35" s="86"/>
      <c r="M35" s="12"/>
      <c r="V35"/>
    </row>
    <row r="36" spans="1:22" x14ac:dyDescent="0.25">
      <c r="A36" s="86">
        <v>0.95</v>
      </c>
      <c r="B36">
        <v>78.7</v>
      </c>
      <c r="C36" s="86">
        <v>0.95</v>
      </c>
      <c r="F36" s="86"/>
      <c r="G36" s="86"/>
      <c r="M36" s="12"/>
      <c r="V36"/>
    </row>
    <row r="37" spans="1:22" x14ac:dyDescent="0.25">
      <c r="A37" s="86">
        <v>1</v>
      </c>
      <c r="B37" t="s">
        <v>277</v>
      </c>
      <c r="C37" s="86">
        <v>1</v>
      </c>
      <c r="F37" s="86"/>
      <c r="G37" s="86"/>
      <c r="M37" s="12"/>
      <c r="V37"/>
    </row>
    <row r="38" spans="1:22" x14ac:dyDescent="0.25">
      <c r="A38" s="86">
        <v>1.05</v>
      </c>
      <c r="B38">
        <v>121</v>
      </c>
      <c r="C38" s="86">
        <v>1.05</v>
      </c>
      <c r="F38" s="86"/>
      <c r="G38" s="86"/>
      <c r="M38" s="12"/>
      <c r="V38"/>
    </row>
    <row r="39" spans="1:22" x14ac:dyDescent="0.25">
      <c r="A39" s="86">
        <v>1.1000000000000001</v>
      </c>
      <c r="B39">
        <v>187</v>
      </c>
      <c r="C39" s="86">
        <v>1.1000000000000001</v>
      </c>
      <c r="F39" s="86"/>
      <c r="G39" s="86"/>
      <c r="V39"/>
    </row>
    <row r="40" spans="1:22" x14ac:dyDescent="0.25">
      <c r="A40" s="86"/>
      <c r="F40" s="86"/>
      <c r="G40" s="86"/>
      <c r="H40" s="86"/>
    </row>
    <row r="41" spans="1:22" x14ac:dyDescent="0.25">
      <c r="A41" s="86"/>
      <c r="F41" s="86"/>
      <c r="G41" s="86"/>
      <c r="H41" s="86"/>
    </row>
    <row r="42" spans="1:22" x14ac:dyDescent="0.25">
      <c r="A42" s="86"/>
      <c r="F42" s="86"/>
      <c r="G42" s="86"/>
      <c r="H42" s="86"/>
    </row>
    <row r="43" spans="1:22" x14ac:dyDescent="0.25">
      <c r="A43" s="86"/>
      <c r="F43" s="86"/>
      <c r="G43" s="86"/>
      <c r="H43" s="86"/>
    </row>
    <row r="44" spans="1:22" x14ac:dyDescent="0.25">
      <c r="A44" s="86"/>
      <c r="F44" s="86"/>
      <c r="G44" s="86"/>
      <c r="H44" s="86"/>
    </row>
    <row r="45" spans="1:22" x14ac:dyDescent="0.25">
      <c r="A45" s="86"/>
      <c r="F45" s="86"/>
      <c r="G45" s="86"/>
      <c r="H45" s="86"/>
    </row>
    <row r="46" spans="1:22" x14ac:dyDescent="0.25">
      <c r="A46" s="86"/>
      <c r="F46" s="86"/>
      <c r="G46" s="86"/>
      <c r="H46" s="86"/>
    </row>
    <row r="47" spans="1:22" x14ac:dyDescent="0.25">
      <c r="A47" s="86"/>
      <c r="F47" s="86"/>
      <c r="G47" s="86"/>
      <c r="H47" s="86"/>
    </row>
  </sheetData>
  <protectedRanges>
    <protectedRange password="CD94" sqref="W11:W12 V1:V10" name="Range1"/>
  </protectedRange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U123"/>
  <sheetViews>
    <sheetView workbookViewId="0"/>
  </sheetViews>
  <sheetFormatPr defaultRowHeight="15" x14ac:dyDescent="0.25"/>
  <cols>
    <col min="1" max="1" width="25.5703125" bestFit="1" customWidth="1"/>
    <col min="2" max="2" width="37.5703125" bestFit="1" customWidth="1"/>
    <col min="3" max="3" width="36" bestFit="1" customWidth="1"/>
    <col min="4" max="4" width="40.42578125" bestFit="1" customWidth="1"/>
    <col min="5" max="5" width="27.42578125" bestFit="1" customWidth="1"/>
    <col min="6" max="6" width="39.42578125" bestFit="1" customWidth="1"/>
    <col min="7" max="7" width="38.5703125" bestFit="1" customWidth="1"/>
    <col min="8" max="8" width="39.5703125" customWidth="1"/>
    <col min="9" max="9" width="19.42578125" bestFit="1" customWidth="1"/>
    <col min="10" max="10" width="20.42578125" bestFit="1" customWidth="1"/>
    <col min="11" max="11" width="40.140625" bestFit="1" customWidth="1"/>
    <col min="12" max="12" width="49.140625" customWidth="1"/>
    <col min="13" max="13" width="19" bestFit="1" customWidth="1"/>
    <col min="14" max="14" width="20.42578125" bestFit="1" customWidth="1"/>
    <col min="15" max="15" width="39.140625" customWidth="1"/>
    <col min="16" max="16" width="39.5703125" customWidth="1"/>
    <col min="17" max="17" width="27.5703125" customWidth="1"/>
    <col min="18" max="18" width="25.140625" customWidth="1"/>
    <col min="19" max="19" width="39.140625" bestFit="1" customWidth="1"/>
    <col min="20" max="20" width="14.42578125" bestFit="1" customWidth="1"/>
    <col min="21" max="21" width="15.5703125" bestFit="1" customWidth="1"/>
  </cols>
  <sheetData>
    <row r="4" spans="1:4" x14ac:dyDescent="0.25">
      <c r="A4" t="s">
        <v>355</v>
      </c>
      <c r="D4" t="s">
        <v>356</v>
      </c>
    </row>
    <row r="5" spans="1:4" x14ac:dyDescent="0.25">
      <c r="B5" t="s">
        <v>10</v>
      </c>
      <c r="C5">
        <v>12</v>
      </c>
      <c r="D5" t="s">
        <v>57</v>
      </c>
    </row>
    <row r="6" spans="1:4" x14ac:dyDescent="0.25">
      <c r="B6" t="s">
        <v>115</v>
      </c>
      <c r="C6">
        <v>1</v>
      </c>
      <c r="D6" t="s">
        <v>57</v>
      </c>
    </row>
    <row r="7" spans="1:4" x14ac:dyDescent="0.25">
      <c r="B7" t="s">
        <v>357</v>
      </c>
      <c r="C7">
        <v>2.2000000000000002</v>
      </c>
      <c r="D7" t="s">
        <v>358</v>
      </c>
    </row>
    <row r="8" spans="1:4" x14ac:dyDescent="0.25">
      <c r="B8" t="s">
        <v>144</v>
      </c>
      <c r="C8">
        <v>0.01</v>
      </c>
      <c r="D8" t="s">
        <v>359</v>
      </c>
    </row>
    <row r="9" spans="1:4" x14ac:dyDescent="0.25">
      <c r="B9" t="s">
        <v>275</v>
      </c>
      <c r="C9">
        <v>500</v>
      </c>
      <c r="D9" t="s">
        <v>121</v>
      </c>
    </row>
    <row r="10" spans="1:4" x14ac:dyDescent="0.25">
      <c r="B10" t="s">
        <v>38</v>
      </c>
      <c r="C10">
        <v>20</v>
      </c>
      <c r="D10" t="s">
        <v>271</v>
      </c>
    </row>
    <row r="11" spans="1:4" x14ac:dyDescent="0.25">
      <c r="B11" t="s">
        <v>185</v>
      </c>
      <c r="C11">
        <v>5.0000000000000001E-3</v>
      </c>
      <c r="D11" t="s">
        <v>359</v>
      </c>
    </row>
    <row r="12" spans="1:4" x14ac:dyDescent="0.25">
      <c r="B12" t="s">
        <v>360</v>
      </c>
      <c r="C12">
        <v>1</v>
      </c>
      <c r="D12" t="s">
        <v>359</v>
      </c>
    </row>
    <row r="13" spans="1:4" x14ac:dyDescent="0.25">
      <c r="B13" t="s">
        <v>361</v>
      </c>
      <c r="C13">
        <v>10</v>
      </c>
      <c r="D13" t="s">
        <v>362</v>
      </c>
    </row>
    <row r="14" spans="1:4" x14ac:dyDescent="0.25">
      <c r="B14" t="s">
        <v>363</v>
      </c>
      <c r="C14">
        <f>0.6*C13/(C6-0.6)</f>
        <v>15</v>
      </c>
      <c r="D14" t="s">
        <v>364</v>
      </c>
    </row>
    <row r="15" spans="1:4" x14ac:dyDescent="0.25">
      <c r="B15" t="s">
        <v>365</v>
      </c>
      <c r="C15">
        <v>1</v>
      </c>
      <c r="D15" t="s">
        <v>99</v>
      </c>
    </row>
    <row r="16" spans="1:4" x14ac:dyDescent="0.25">
      <c r="B16" t="s">
        <v>366</v>
      </c>
      <c r="C16">
        <v>10</v>
      </c>
      <c r="D16" t="s">
        <v>95</v>
      </c>
    </row>
    <row r="17" spans="1:4" x14ac:dyDescent="0.25">
      <c r="B17" t="s">
        <v>367</v>
      </c>
      <c r="C17">
        <v>10</v>
      </c>
      <c r="D17" t="s">
        <v>362</v>
      </c>
    </row>
    <row r="19" spans="1:4" x14ac:dyDescent="0.25">
      <c r="A19" t="s">
        <v>368</v>
      </c>
      <c r="B19" t="s">
        <v>347</v>
      </c>
      <c r="C19">
        <f>1/(2*PI()*(SQRT(C7*1*10^-6*C10*1*10^-6)))</f>
        <v>23993.51044391741</v>
      </c>
    </row>
    <row r="20" spans="1:4" x14ac:dyDescent="0.25">
      <c r="B20" t="s">
        <v>369</v>
      </c>
      <c r="C20">
        <f>1/(2*PI()*C11*C10*1*10^-6)</f>
        <v>1591549.4309189534</v>
      </c>
    </row>
    <row r="24" spans="1:4" x14ac:dyDescent="0.25">
      <c r="A24" t="s">
        <v>370</v>
      </c>
    </row>
    <row r="25" spans="1:4" x14ac:dyDescent="0.25">
      <c r="B25" t="s">
        <v>371</v>
      </c>
      <c r="C25">
        <f>1.33*0.05</f>
        <v>6.6500000000000004E-2</v>
      </c>
      <c r="D25" t="s">
        <v>372</v>
      </c>
    </row>
    <row r="26" spans="1:4" x14ac:dyDescent="0.25">
      <c r="B26" t="s">
        <v>373</v>
      </c>
      <c r="C26">
        <v>150</v>
      </c>
      <c r="D26" t="s">
        <v>374</v>
      </c>
    </row>
    <row r="29" spans="1:4" x14ac:dyDescent="0.25">
      <c r="A29" t="s">
        <v>375</v>
      </c>
      <c r="B29" t="s">
        <v>376</v>
      </c>
      <c r="C29">
        <f>C5/18</f>
        <v>0.66666666666666663</v>
      </c>
      <c r="D29" t="s">
        <v>57</v>
      </c>
    </row>
    <row r="30" spans="1:4" x14ac:dyDescent="0.25">
      <c r="B30" t="s">
        <v>377</v>
      </c>
      <c r="C30">
        <f>(C6*C25)/((C7*1*10^-6)*(C9*1*10^3))</f>
        <v>6.0454545454545455E-2</v>
      </c>
      <c r="D30" t="s">
        <v>57</v>
      </c>
    </row>
    <row r="31" spans="1:4" x14ac:dyDescent="0.25">
      <c r="B31" t="s">
        <v>378</v>
      </c>
      <c r="C31">
        <f>1/(C29+C30)</f>
        <v>1.3752865180245886</v>
      </c>
      <c r="D31" t="s">
        <v>379</v>
      </c>
    </row>
    <row r="34" spans="1:21" x14ac:dyDescent="0.25">
      <c r="A34" t="s">
        <v>380</v>
      </c>
      <c r="B34" t="s">
        <v>381</v>
      </c>
      <c r="C34">
        <f>-2/PI()</f>
        <v>-0.63661977236758138</v>
      </c>
    </row>
    <row r="35" spans="1:21" x14ac:dyDescent="0.25">
      <c r="B35" t="s">
        <v>382</v>
      </c>
      <c r="C35">
        <f>PI()*C9*1000</f>
        <v>1570796.3267948965</v>
      </c>
    </row>
    <row r="36" spans="1:21" x14ac:dyDescent="0.25">
      <c r="B36" t="s">
        <v>383</v>
      </c>
      <c r="C36" t="str">
        <f>COMPLEX((1-(2*PI()*C9*1000)^2/C35^2),(2*PI()*C9*1000/(C34*C35)))</f>
        <v>-3-3.14159265358979i</v>
      </c>
    </row>
    <row r="41" spans="1:21" ht="60" x14ac:dyDescent="0.25">
      <c r="C41" t="s">
        <v>384</v>
      </c>
      <c r="D41" t="s">
        <v>385</v>
      </c>
      <c r="E41" t="s">
        <v>386</v>
      </c>
      <c r="F41" t="s">
        <v>387</v>
      </c>
      <c r="G41" t="s">
        <v>388</v>
      </c>
      <c r="H41" t="s">
        <v>389</v>
      </c>
      <c r="K41" t="s">
        <v>390</v>
      </c>
      <c r="L41" t="s">
        <v>391</v>
      </c>
      <c r="O41" s="7" t="s">
        <v>392</v>
      </c>
      <c r="P41" s="7" t="s">
        <v>393</v>
      </c>
      <c r="S41" t="s">
        <v>394</v>
      </c>
    </row>
    <row r="42" spans="1:21" x14ac:dyDescent="0.25">
      <c r="B42" t="s">
        <v>395</v>
      </c>
      <c r="C42" t="s">
        <v>383</v>
      </c>
      <c r="D42" t="s">
        <v>396</v>
      </c>
      <c r="E42" t="s">
        <v>397</v>
      </c>
      <c r="F42" t="s">
        <v>398</v>
      </c>
      <c r="G42" t="s">
        <v>399</v>
      </c>
      <c r="H42" t="s">
        <v>400</v>
      </c>
      <c r="I42" t="s">
        <v>401</v>
      </c>
      <c r="J42" t="s">
        <v>402</v>
      </c>
      <c r="K42" t="s">
        <v>403</v>
      </c>
      <c r="L42" t="s">
        <v>404</v>
      </c>
      <c r="M42" t="s">
        <v>405</v>
      </c>
      <c r="N42" t="s">
        <v>406</v>
      </c>
      <c r="O42" t="s">
        <v>407</v>
      </c>
      <c r="P42" t="s">
        <v>408</v>
      </c>
      <c r="Q42" t="s">
        <v>409</v>
      </c>
      <c r="R42" t="s">
        <v>410</v>
      </c>
      <c r="S42" t="s">
        <v>411</v>
      </c>
      <c r="T42" t="s">
        <v>352</v>
      </c>
      <c r="U42" t="s">
        <v>353</v>
      </c>
    </row>
    <row r="43" spans="1:21" x14ac:dyDescent="0.25">
      <c r="B43">
        <v>1</v>
      </c>
      <c r="C43" s="158" t="str">
        <f>COMPLEX((1-(2*PI()*B43)^2/$C$35^2),(2*PI()*B43/($C$34*$C$35)))</f>
        <v>0.999999999984-6.28318530717959E-06i</v>
      </c>
      <c r="D43" s="158" t="str">
        <f>IMDIV(COMPLEX($C$12,(2*PI()*B43*$C$11*$C$12*$C$10*0.000001)),COMPLEX(1,2*PI()*B43*$C$10*0.000001*($C$11+$C$12)))</f>
        <v>0.999999984129676-0.000125663704139297i</v>
      </c>
      <c r="E43" s="158" t="str">
        <f>COMPLEX($C$8,2*PI()*B43*$C$7*0.000001)</f>
        <v>0.01+0.0000138230076757951i</v>
      </c>
      <c r="F43" s="158" t="str">
        <f>IMSUM(D43,E43)</f>
        <v>1.00999998412968-0.000111840696463502i</v>
      </c>
      <c r="G43" s="158" t="str">
        <f>IMDIV(COMPLEX($C$5,0),F43)</f>
        <v>11.8811881598175+0.00131564394008673i</v>
      </c>
      <c r="H43" s="158" t="str">
        <f>IMPRODUCT(COMPLEX($C$31,0),C43,COMPLEX($C$25,0),G43)</f>
        <v>1.08661252071028+0.000113496872503907i</v>
      </c>
      <c r="I43" s="158">
        <f>20*LOG10(IMABS(H43))</f>
        <v>0.72149414681353208</v>
      </c>
      <c r="J43" s="158">
        <f>IMARGUMENT(H43)*180/PI()</f>
        <v>5.9845544155050414E-3</v>
      </c>
      <c r="K43" s="158" t="str">
        <f>IMPRODUCT(G43,D43)</f>
        <v>11.8811881365879-0.000177390194531591i</v>
      </c>
      <c r="L43" t="str">
        <f>IMDIV((IMPRODUCT(COMPLEX($C$31,0),K43)),(IMSUM(COMPLEX(1,0),IMPRODUCT(H43,COMPLEX($C$31,0)))))</f>
        <v>6.55067933285603-0.000507721610354086i</v>
      </c>
      <c r="M43">
        <f>20*LOG10(IMABS(L43))</f>
        <v>16.325726835733455</v>
      </c>
      <c r="N43">
        <f>IMARGUMENT(L43)*180/PI()</f>
        <v>-4.4408074192727161E-3</v>
      </c>
      <c r="O43" t="str">
        <f>IMPRODUCT(IMDIV(COMPLEX(1,0),COMPLEX(0,($C$16*1*10^-12+$C$15*1*10^-9)*2*PI()*B43)),IMDIV(COMPLEX(1,$C$17*1000*$C$15*1*10^-9*2*PI()*B43),COMPLEX(1,$C$17*1000*$C$15*1*10^-9*$C$16*1*10^-12*2*PI()*B43/($C$15*1*10^-9+$C$16*1*10^-12))))</f>
        <v>9802.96049406542-157579151.582232i</v>
      </c>
      <c r="P43" t="str">
        <f>IMPRODUCT(COMPLEX($C$14*1000/($C$14*1000+$C$13*1000),0),COMPLEX($C$26*1*10^-6,0),O43,COMPLEX($C$31,0),K43)</f>
        <v>10.9563629951881-231736.437500784i</v>
      </c>
      <c r="Q43">
        <f>20*LOG10(IMABS(P43))</f>
        <v>107.29988653456698</v>
      </c>
      <c r="R43">
        <f>IMARGUMENT(P43)*180/PI()</f>
        <v>-89.997291089115137</v>
      </c>
      <c r="S43" t="str">
        <f>IMDIV(P43,IMSUM(COMPLEX(1,0),H43))</f>
        <v>-0.790012575472475-111058.682487076i</v>
      </c>
      <c r="T43">
        <f>20*LOG10(IMABS(S43))</f>
        <v>100.9110503409938</v>
      </c>
      <c r="U43">
        <f>IMARGUMENT(S43)*180/PI()</f>
        <v>-90.000407571792877</v>
      </c>
    </row>
    <row r="44" spans="1:21" x14ac:dyDescent="0.25">
      <c r="B44">
        <v>10</v>
      </c>
      <c r="C44" s="158" t="str">
        <f t="shared" ref="C44:C107" si="0">COMPLEX((1-(2*PI()*B44)^2/$C$35^2),(2*PI()*B44/($C$34*$C$35)))</f>
        <v>0.9999999984-0.0000628318530717959i</v>
      </c>
      <c r="D44" s="158" t="str">
        <f t="shared" ref="D44:D107" si="1">IMDIV(COMPLEX($C$12,(2*PI()*B44*$C$11*$C$12*$C$10*0.000001)),COMPLEX(1,2*PI()*B44*$C$10*0.000001*($C$11+$C$12)))</f>
        <v>0.999998412970144-0.00125663505714378i</v>
      </c>
      <c r="E44" s="158" t="str">
        <f t="shared" ref="E44:E107" si="2">COMPLEX($C$8,2*PI()*B44*$C$7*0.000001)</f>
        <v>0.01+0.000138230076757951i</v>
      </c>
      <c r="F44" s="158" t="str">
        <f t="shared" ref="F44:F107" si="3">IMSUM(D44,E44)</f>
        <v>1.00999841297014-0.00111840498038583i</v>
      </c>
      <c r="G44" s="158" t="str">
        <f t="shared" ref="G44:G107" si="4">IMDIV(COMPLEX($C$5,0),F44)</f>
        <v>11.8811922193838+0.0131564410205396i</v>
      </c>
      <c r="H44" s="158" t="str">
        <f t="shared" ref="H44:H107" si="5">IMPRODUCT(COMPLEX($C$31,0),C44,COMPLEX($C$25,0),G44)</f>
        <v>1.08661296510897+0.00113496884793495i</v>
      </c>
      <c r="I44" s="158">
        <f t="shared" ref="I44:I107" si="6">20*LOG10(IMABS(H44))</f>
        <v>0.72150238983220238</v>
      </c>
      <c r="J44" s="158">
        <f t="shared" ref="J44:J107" si="7">IMARGUMENT(H44)*180/PI()</f>
        <v>5.984550461396429E-2</v>
      </c>
      <c r="K44" s="158" t="str">
        <f t="shared" ref="K44:K107" si="8">IMPRODUCT(G44,D44)</f>
        <v>11.881189896422-0.0017739025226667i</v>
      </c>
      <c r="L44" t="str">
        <f t="shared" ref="L44:L107" si="9">IMDIV((IMPRODUCT(COMPLEX($C$31,0),K44)),(IMSUM(COMPLEX(1,0),IMPRODUCT(H44,COMPLEX($C$31,0)))))</f>
        <v>6.55067555273582-0.00507721325625229i</v>
      </c>
      <c r="M44">
        <f t="shared" ref="M44:M107" si="10">20*LOG10(IMABS(L44))</f>
        <v>16.325724406315146</v>
      </c>
      <c r="N44">
        <f t="shared" ref="N44:N107" si="11">IMARGUMENT(L44)*180/PI()</f>
        <v>-4.4408066111347309E-2</v>
      </c>
      <c r="O44" t="str">
        <f t="shared" ref="O44:O107" si="12">IMPRODUCT(IMDIV(COMPLEX(1,0),COMPLEX(0,($C$16*1*10^-12+$C$15*1*10^-9)*2*PI()*B44)),IMDIV(COMPLEX(1,$C$17*1000*$C$15*1*10^-9*2*PI()*B44),COMPLEX(1,$C$17*1000*$C$15*1*10^-9*$C$16*1*10^-12*2*PI()*B44/($C$15*1*10^-9+$C$16*1*10^-12))))</f>
        <v>9802.96049368984-15757915.2185973i</v>
      </c>
      <c r="P44" t="str">
        <f t="shared" ref="P44:P107" si="13">IMPRODUCT(COMPLEX($C$14*1000/($C$14*1000+$C$13*1000),0),COMPLEX($C$26*1*10^-6,0),O44,COMPLEX($C$31,0),K44)</f>
        <v>10.9563639906151-23173.6494022049i</v>
      </c>
      <c r="Q44">
        <f t="shared" ref="Q44:Q107" si="14">20*LOG10(IMABS(P44))</f>
        <v>87.299889614171988</v>
      </c>
      <c r="R44">
        <f t="shared" ref="R44:R107" si="15">IMARGUMENT(P44)*180/PI()</f>
        <v>-89.972910897295407</v>
      </c>
      <c r="S44" t="str">
        <f t="shared" ref="S44:S107" si="16">IMDIV(P44,IMSUM(COMPLEX(1,0),H44))</f>
        <v>-0.790012539700118-11105.8681667662i</v>
      </c>
      <c r="T44">
        <f t="shared" ref="T44:T107" si="17">20*LOG10(IMABS(S44))</f>
        <v>80.911050298663682</v>
      </c>
      <c r="U44">
        <f t="shared" ref="U44:U107" si="18">IMARGUMENT(S44)*180/PI()</f>
        <v>-90.004075717767492</v>
      </c>
    </row>
    <row r="45" spans="1:21" x14ac:dyDescent="0.25">
      <c r="B45">
        <v>100</v>
      </c>
      <c r="C45" s="158" t="str">
        <f t="shared" si="0"/>
        <v>0.99999984-0.000628318530717959i</v>
      </c>
      <c r="D45" s="158" t="str">
        <f t="shared" si="1"/>
        <v>0.999841322069845-0.0125643666386522i</v>
      </c>
      <c r="E45" s="158" t="str">
        <f t="shared" si="2"/>
        <v>0.01+0.00138230076757951i</v>
      </c>
      <c r="F45" s="158" t="str">
        <f t="shared" si="3"/>
        <v>1.00984132206985-0.0111820658710727i</v>
      </c>
      <c r="G45" s="158" t="str">
        <f t="shared" si="4"/>
        <v>11.8815981855389+0.131566029890708i</v>
      </c>
      <c r="H45" s="158" t="str">
        <f t="shared" si="5"/>
        <v>1.08665740593719+0.0113498113758484i</v>
      </c>
      <c r="I45" s="158">
        <f t="shared" si="6"/>
        <v>0.7223266379594151</v>
      </c>
      <c r="J45" s="158">
        <f t="shared" si="7"/>
        <v>0.59841550867406523</v>
      </c>
      <c r="K45" s="158" t="str">
        <f t="shared" si="8"/>
        <v>11.8813658819686-0.0177396025908492i</v>
      </c>
      <c r="L45" t="str">
        <f t="shared" si="9"/>
        <v>6.55029756215415-0.0507692854354805i</v>
      </c>
      <c r="M45">
        <f t="shared" si="10"/>
        <v>16.32548147139816</v>
      </c>
      <c r="N45">
        <f t="shared" si="11"/>
        <v>-0.44407258000899985</v>
      </c>
      <c r="O45" t="str">
        <f t="shared" si="12"/>
        <v>9802.96045613123-1575792.12560112i</v>
      </c>
      <c r="P45" t="str">
        <f t="shared" si="13"/>
        <v>10.9564635332561-2317.42146261636i</v>
      </c>
      <c r="Q45">
        <f t="shared" si="14"/>
        <v>67.300197572256891</v>
      </c>
      <c r="R45">
        <f t="shared" si="15"/>
        <v>-89.729115117100889</v>
      </c>
      <c r="S45" t="str">
        <f t="shared" si="16"/>
        <v>-0.790008962606884-1110.58599728441i</v>
      </c>
      <c r="T45">
        <f t="shared" si="17"/>
        <v>60.911046065801919</v>
      </c>
      <c r="U45">
        <f t="shared" si="18"/>
        <v>-90.040757016395716</v>
      </c>
    </row>
    <row r="46" spans="1:21" x14ac:dyDescent="0.25">
      <c r="B46">
        <v>200</v>
      </c>
      <c r="C46" s="158" t="str">
        <f t="shared" si="0"/>
        <v>0.99999936-0.00125663706143592i</v>
      </c>
      <c r="D46" s="158" t="str">
        <f t="shared" si="1"/>
        <v>0.999365591789126-0.025116717089234i</v>
      </c>
      <c r="E46" s="158" t="str">
        <f t="shared" si="2"/>
        <v>0.01+0.00276460153515902i</v>
      </c>
      <c r="F46" s="158" t="str">
        <f t="shared" si="3"/>
        <v>1.00936559178913-0.022352115554075i</v>
      </c>
      <c r="G46" s="158" t="str">
        <f t="shared" si="4"/>
        <v>11.8828285013285+0.263141876374204i</v>
      </c>
      <c r="H46" s="158" t="str">
        <f t="shared" si="5"/>
        <v>1.08679208671389+0.0227003675942353i</v>
      </c>
      <c r="I46" s="158">
        <f t="shared" si="6"/>
        <v>0.72482371001435386</v>
      </c>
      <c r="J46" s="158">
        <f t="shared" si="7"/>
        <v>1.196591483880175</v>
      </c>
      <c r="K46" s="158" t="str">
        <f t="shared" si="8"/>
        <v>11.8818991974221-0.0354827046805469i</v>
      </c>
      <c r="L46" t="str">
        <f t="shared" si="9"/>
        <v>6.54915239542087-0.101521319461922i</v>
      </c>
      <c r="M46">
        <f t="shared" si="10"/>
        <v>16.324745388682008</v>
      </c>
      <c r="N46">
        <f t="shared" si="11"/>
        <v>-0.88809619028195186</v>
      </c>
      <c r="O46" t="str">
        <f t="shared" si="12"/>
        <v>9802.9603423173-787896.977560202i</v>
      </c>
      <c r="P46" t="str">
        <f t="shared" si="13"/>
        <v>10.9567651771336-1158.79637814486i</v>
      </c>
      <c r="Q46">
        <f t="shared" si="14"/>
        <v>61.280530836123212</v>
      </c>
      <c r="R46">
        <f t="shared" si="15"/>
        <v>-89.458267469319907</v>
      </c>
      <c r="S46" t="str">
        <f t="shared" si="16"/>
        <v>-0.789998124649429-555.291757274095i</v>
      </c>
      <c r="T46">
        <f t="shared" si="17"/>
        <v>54.890433327546972</v>
      </c>
      <c r="U46">
        <f t="shared" si="18"/>
        <v>-90.081513055497425</v>
      </c>
    </row>
    <row r="47" spans="1:21" x14ac:dyDescent="0.25">
      <c r="B47">
        <v>300</v>
      </c>
      <c r="C47" s="158" t="str">
        <f t="shared" si="0"/>
        <v>0.99999856-0.00188495559215388i</v>
      </c>
      <c r="D47" s="158" t="str">
        <f t="shared" si="1"/>
        <v>0.99857371823689-0.0376450734395918i</v>
      </c>
      <c r="E47" s="158" t="str">
        <f t="shared" si="2"/>
        <v>0.01+0.00414690230273853i</v>
      </c>
      <c r="F47" s="158" t="str">
        <f t="shared" si="3"/>
        <v>1.00857371823689-0.0334981711368533i</v>
      </c>
      <c r="G47" s="158" t="str">
        <f t="shared" si="4"/>
        <v>11.8848794130726+0.394737357638009i</v>
      </c>
      <c r="H47" s="158" t="str">
        <f t="shared" si="5"/>
        <v>1.08701659344582+0.0340524135742303i</v>
      </c>
      <c r="I47" s="158">
        <f t="shared" si="6"/>
        <v>0.7289833283140007</v>
      </c>
      <c r="J47" s="158">
        <f t="shared" si="7"/>
        <v>1.7942888304729225</v>
      </c>
      <c r="K47" s="158" t="str">
        <f t="shared" si="8"/>
        <v>11.8827881431266-0.0532328073822191i</v>
      </c>
      <c r="L47" t="str">
        <f t="shared" si="9"/>
        <v>6.54724465016186-0.152238870241103i</v>
      </c>
      <c r="M47">
        <f t="shared" si="10"/>
        <v>16.323518863755318</v>
      </c>
      <c r="N47">
        <f t="shared" si="11"/>
        <v>-1.3320218944276416</v>
      </c>
      <c r="O47" t="str">
        <f t="shared" si="12"/>
        <v>9802.96015262743-525265.668106377i</v>
      </c>
      <c r="P47" t="str">
        <f t="shared" si="13"/>
        <v>10.9572679152791-772.626097162112i</v>
      </c>
      <c r="Q47">
        <f t="shared" si="14"/>
        <v>57.760260852803576</v>
      </c>
      <c r="R47">
        <f t="shared" si="15"/>
        <v>-89.187494281076098</v>
      </c>
      <c r="S47" t="str">
        <f t="shared" si="16"/>
        <v>-0.789980067131051-370.193125852695i</v>
      </c>
      <c r="T47">
        <f t="shared" si="17"/>
        <v>51.36858677775016</v>
      </c>
      <c r="U47">
        <f t="shared" si="18"/>
        <v>-90.122267140796453</v>
      </c>
    </row>
    <row r="48" spans="1:21" x14ac:dyDescent="0.25">
      <c r="B48">
        <v>400</v>
      </c>
      <c r="C48" s="158" t="str">
        <f t="shared" si="0"/>
        <v>0.99999744-0.00251327412287183i</v>
      </c>
      <c r="D48" s="158" t="str">
        <f t="shared" si="1"/>
        <v>0.997467211723865-0.0501375340736509i</v>
      </c>
      <c r="E48" s="158" t="str">
        <f t="shared" si="2"/>
        <v>0.01+0.00552920307031804i</v>
      </c>
      <c r="F48" s="158" t="str">
        <f t="shared" si="3"/>
        <v>1.00746721172386-0.0446083310033329i</v>
      </c>
      <c r="G48" s="158" t="str">
        <f t="shared" si="4"/>
        <v>11.8877514991496+0.52636229505877i</v>
      </c>
      <c r="H48" s="158" t="str">
        <f t="shared" si="5"/>
        <v>1.08733098431152+0.0454066943878788i</v>
      </c>
      <c r="I48" s="158">
        <f t="shared" si="6"/>
        <v>0.73480224755324342</v>
      </c>
      <c r="J48" s="158">
        <f t="shared" si="7"/>
        <v>2.3912693278440087</v>
      </c>
      <c r="K48" s="158" t="str">
        <f t="shared" si="8"/>
        <v>11.8840328490265-0.070993415038862i</v>
      </c>
      <c r="L48" t="str">
        <f t="shared" si="9"/>
        <v>6.54457562377523-0.202904745029823i</v>
      </c>
      <c r="M48">
        <f t="shared" si="10"/>
        <v>16.321802315685574</v>
      </c>
      <c r="N48">
        <f t="shared" si="11"/>
        <v>-1.775800822687702</v>
      </c>
      <c r="O48" t="str">
        <f t="shared" si="12"/>
        <v>9802.9598870615-393950.318299288i</v>
      </c>
      <c r="P48" t="str">
        <f t="shared" si="13"/>
        <v>10.9579717451773-579.569534210652i</v>
      </c>
      <c r="Q48">
        <f t="shared" si="14"/>
        <v>55.263663193026112</v>
      </c>
      <c r="R48">
        <f t="shared" si="15"/>
        <v>-88.916832755407938</v>
      </c>
      <c r="S48" t="str">
        <f t="shared" si="16"/>
        <v>-0.789954798660304-277.643396917083i</v>
      </c>
      <c r="T48">
        <f t="shared" si="17"/>
        <v>48.869782142598687</v>
      </c>
      <c r="U48">
        <f t="shared" si="18"/>
        <v>-90.163018297353361</v>
      </c>
    </row>
    <row r="49" spans="2:21" x14ac:dyDescent="0.25">
      <c r="B49">
        <v>500</v>
      </c>
      <c r="C49" s="158" t="str">
        <f t="shared" si="0"/>
        <v>0.999996-0.00314159265358979i</v>
      </c>
      <c r="D49" s="158" t="str">
        <f t="shared" si="1"/>
        <v>0.996048176605951-0.0625823111830009i</v>
      </c>
      <c r="E49" s="158" t="str">
        <f t="shared" si="2"/>
        <v>0.01+0.00691150383789755i</v>
      </c>
      <c r="F49" s="158" t="str">
        <f t="shared" si="3"/>
        <v>1.00604817660595-0.0556708073451033i</v>
      </c>
      <c r="G49" s="158" t="str">
        <f t="shared" si="4"/>
        <v>11.8914455697609+0.658026514796055i</v>
      </c>
      <c r="H49" s="158" t="str">
        <f t="shared" si="5"/>
        <v>1.08773534080565+0.0567639553364817i</v>
      </c>
      <c r="I49" s="158">
        <f t="shared" si="6"/>
        <v>0.74227593901900257</v>
      </c>
      <c r="J49" s="158">
        <f t="shared" si="7"/>
        <v>2.987296061940278</v>
      </c>
      <c r="K49" s="158" t="str">
        <f t="shared" si="8"/>
        <v>11.8856334970849-0.0887680368415147i</v>
      </c>
      <c r="L49" t="str">
        <f t="shared" si="9"/>
        <v>6.54114712953009-0.253501809611097i</v>
      </c>
      <c r="M49">
        <f t="shared" si="10"/>
        <v>16.319596330502112</v>
      </c>
      <c r="N49">
        <f t="shared" si="11"/>
        <v>-2.2193842051114676</v>
      </c>
      <c r="O49" t="str">
        <f t="shared" si="12"/>
        <v>9802.95954561971-315161.352350852i</v>
      </c>
      <c r="P49" t="str">
        <f t="shared" si="13"/>
        <v>10.9588766632285-463.758477699814i</v>
      </c>
      <c r="Q49">
        <f t="shared" si="14"/>
        <v>53.328261675612936</v>
      </c>
      <c r="R49">
        <f t="shared" si="15"/>
        <v>-88.646320063327053</v>
      </c>
      <c r="S49" t="str">
        <f t="shared" si="16"/>
        <v>-0.789922331274158-222.11322935451i</v>
      </c>
      <c r="T49">
        <f t="shared" si="17"/>
        <v>46.931543458301689</v>
      </c>
      <c r="U49">
        <f t="shared" si="18"/>
        <v>-90.203765552579256</v>
      </c>
    </row>
    <row r="50" spans="2:21" x14ac:dyDescent="0.25">
      <c r="B50">
        <v>600</v>
      </c>
      <c r="C50" s="158" t="str">
        <f t="shared" si="0"/>
        <v>0.99999424-0.00376991118430775i</v>
      </c>
      <c r="D50" s="158" t="str">
        <f t="shared" si="1"/>
        <v>0.994319301312534-0.0749677675228722i</v>
      </c>
      <c r="E50" s="158" t="str">
        <f t="shared" si="2"/>
        <v>0.01+0.00829380460547705i</v>
      </c>
      <c r="F50" s="158" t="str">
        <f t="shared" si="3"/>
        <v>1.00431930131253-0.0666739629173951i</v>
      </c>
      <c r="G50" s="158" t="str">
        <f t="shared" si="4"/>
        <v>11.8959626674046+0.789739849385242i</v>
      </c>
      <c r="H50" s="158" t="str">
        <f t="shared" si="5"/>
        <v>1.0882297677839+0.0681249420266261i</v>
      </c>
      <c r="I50" s="158">
        <f t="shared" si="6"/>
        <v>0.7513986051879844</v>
      </c>
      <c r="J50" s="158">
        <f t="shared" si="7"/>
        <v>3.582133851032923</v>
      </c>
      <c r="K50" s="158" t="str">
        <f t="shared" si="8"/>
        <v>11.887590321326-0.106560188451355i</v>
      </c>
      <c r="L50" t="str">
        <f t="shared" si="9"/>
        <v>6.53696149348986-0.304013007586272i</v>
      </c>
      <c r="M50">
        <f t="shared" si="10"/>
        <v>16.316901660532672</v>
      </c>
      <c r="N50">
        <f t="shared" si="11"/>
        <v>-2.6627234045612682</v>
      </c>
      <c r="O50" t="str">
        <f t="shared" si="12"/>
        <v>9802.959128302-262635.578331701i</v>
      </c>
      <c r="P50" t="str">
        <f t="shared" si="13"/>
        <v>10.9599826646683-386.570195025052i</v>
      </c>
      <c r="Q50">
        <f t="shared" si="14"/>
        <v>51.748056905591504</v>
      </c>
      <c r="R50">
        <f t="shared" si="15"/>
        <v>-88.375993333224883</v>
      </c>
      <c r="S50" t="str">
        <f t="shared" si="16"/>
        <v>-0.78988268042432-185.09284288358i</v>
      </c>
      <c r="T50">
        <f t="shared" si="17"/>
        <v>45.347871608945667</v>
      </c>
      <c r="U50">
        <f t="shared" si="18"/>
        <v>-90.244507937013267</v>
      </c>
    </row>
    <row r="51" spans="2:21" x14ac:dyDescent="0.25">
      <c r="B51">
        <v>700</v>
      </c>
      <c r="C51" s="158" t="str">
        <f t="shared" si="0"/>
        <v>0.99999216-0.00439822971502571i</v>
      </c>
      <c r="D51" s="158" t="str">
        <f t="shared" si="1"/>
        <v>0.99228384567748-0.0872824521740509i</v>
      </c>
      <c r="E51" s="158" t="str">
        <f t="shared" si="2"/>
        <v>0.01+0.00967610537305656i</v>
      </c>
      <c r="F51" s="158" t="str">
        <f t="shared" si="3"/>
        <v>1.00228384567748-0.0776063468009943i</v>
      </c>
      <c r="G51" s="158" t="str">
        <f t="shared" si="4"/>
        <v>11.901304067483+0.921512139329018i</v>
      </c>
      <c r="H51" s="158" t="str">
        <f t="shared" si="5"/>
        <v>1.0888143935205+0.0794904004458674i</v>
      </c>
      <c r="I51" s="158">
        <f t="shared" si="6"/>
        <v>0.76216319832640922</v>
      </c>
      <c r="J51" s="158">
        <f t="shared" si="7"/>
        <v>4.1755496632414575</v>
      </c>
      <c r="K51" s="158" t="str">
        <f t="shared" si="8"/>
        <v>11.8899036078879-0.124373393627043i</v>
      </c>
      <c r="L51" t="str">
        <f t="shared" si="9"/>
        <v>6.532021550574-0.354421379482655i</v>
      </c>
      <c r="M51">
        <f t="shared" si="10"/>
        <v>16.313719223554024</v>
      </c>
      <c r="N51">
        <f t="shared" si="11"/>
        <v>-3.1057699494927067</v>
      </c>
      <c r="O51" t="str">
        <f t="shared" si="12"/>
        <v>9802.95863510835-225117.342557811i</v>
      </c>
      <c r="P51" t="str">
        <f t="shared" si="13"/>
        <v>10.961289743465-331.452090444117i</v>
      </c>
      <c r="Q51">
        <f t="shared" si="14"/>
        <v>50.413162352282896</v>
      </c>
      <c r="R51">
        <f t="shared" si="15"/>
        <v>-88.105889640349645</v>
      </c>
      <c r="S51" t="str">
        <f t="shared" si="16"/>
        <v>-0.789835864958027-158.649474602863i</v>
      </c>
      <c r="T51">
        <f t="shared" si="17"/>
        <v>44.008880404255535</v>
      </c>
      <c r="U51">
        <f t="shared" si="18"/>
        <v>-90.285244485094694</v>
      </c>
    </row>
    <row r="52" spans="2:21" x14ac:dyDescent="0.25">
      <c r="B52">
        <v>800</v>
      </c>
      <c r="C52" s="158" t="str">
        <f t="shared" si="0"/>
        <v>0.99998976-0.00502654824574367i</v>
      </c>
      <c r="D52" s="158" t="str">
        <f t="shared" si="1"/>
        <v>0.989945625683656-0.0995151350834781i</v>
      </c>
      <c r="E52" s="158" t="str">
        <f t="shared" si="2"/>
        <v>0.01+0.0110584061406361i</v>
      </c>
      <c r="F52" s="158" t="str">
        <f t="shared" si="3"/>
        <v>0.999945625683656-0.088456728942842i</v>
      </c>
      <c r="G52" s="158" t="str">
        <f t="shared" si="4"/>
        <v>11.9074712790484+1.05335323468746i</v>
      </c>
      <c r="H52" s="158" t="str">
        <f t="shared" si="5"/>
        <v>1.08948936977898+0.0908610770380045i</v>
      </c>
      <c r="I52" s="158">
        <f t="shared" si="6"/>
        <v>0.77456144297422769</v>
      </c>
      <c r="J52" s="158">
        <f t="shared" si="7"/>
        <v>4.767313023888061</v>
      </c>
      <c r="K52" s="158" t="str">
        <f t="shared" si="8"/>
        <v>11.8925736950883-0.142211185858557i</v>
      </c>
      <c r="L52" t="str">
        <f t="shared" si="9"/>
        <v>6.52633063976859-0.404710081631822i</v>
      </c>
      <c r="M52">
        <f t="shared" si="10"/>
        <v>16.310050101756122</v>
      </c>
      <c r="N52">
        <f t="shared" si="11"/>
        <v>-3.5484755664547776</v>
      </c>
      <c r="O52" t="str">
        <f t="shared" si="12"/>
        <v>9802.95806603885-196978.818187165i</v>
      </c>
      <c r="P52" t="str">
        <f t="shared" si="13"/>
        <v>10.9627978921957-290.127869547933i</v>
      </c>
      <c r="Q52">
        <f t="shared" si="14"/>
        <v>49.257985363336189</v>
      </c>
      <c r="R52">
        <f t="shared" si="15"/>
        <v>-87.836045996370629</v>
      </c>
      <c r="S52" t="str">
        <f t="shared" si="16"/>
        <v>-0.789781907095356-138.816743127968i</v>
      </c>
      <c r="T52">
        <f t="shared" si="17"/>
        <v>42.848977593228867</v>
      </c>
      <c r="U52">
        <f t="shared" si="18"/>
        <v>-90.325974235928697</v>
      </c>
    </row>
    <row r="53" spans="2:21" x14ac:dyDescent="0.25">
      <c r="B53">
        <v>900</v>
      </c>
      <c r="C53" s="158" t="str">
        <f t="shared" si="0"/>
        <v>0.99998704-0.00565486677646163i</v>
      </c>
      <c r="D53" s="158" t="str">
        <f t="shared" si="1"/>
        <v>0.987308995753231-0.111654840169906i</v>
      </c>
      <c r="E53" s="158" t="str">
        <f t="shared" si="2"/>
        <v>0.01+0.0124407069082156i</v>
      </c>
      <c r="F53" s="158" t="str">
        <f t="shared" si="3"/>
        <v>0.997308995753231-0.0992141332616904i</v>
      </c>
      <c r="G53" s="158" t="str">
        <f t="shared" si="4"/>
        <v>11.9144660456842+1.18527299666601i</v>
      </c>
      <c r="H53" s="158" t="str">
        <f t="shared" si="5"/>
        <v>1.09025487189557+0.102237718777829i</v>
      </c>
      <c r="I53" s="158">
        <f t="shared" si="6"/>
        <v>0.78858386216194321</v>
      </c>
      <c r="J53" s="158">
        <f t="shared" si="7"/>
        <v>5.3571964108468038</v>
      </c>
      <c r="K53" s="158" t="str">
        <f t="shared" si="8"/>
        <v>11.8956009735009-0.1600771100089i</v>
      </c>
      <c r="L53" t="str">
        <f t="shared" si="9"/>
        <v>6.51989259850386-0.454862404774969i</v>
      </c>
      <c r="M53">
        <f t="shared" si="10"/>
        <v>16.305895540526222</v>
      </c>
      <c r="N53">
        <f t="shared" si="11"/>
        <v>-3.9907922122559016</v>
      </c>
      <c r="O53" t="str">
        <f t="shared" si="12"/>
        <v>9802.95742109355-175093.434751965i</v>
      </c>
      <c r="P53" t="str">
        <f t="shared" si="13"/>
        <v>10.964507101897-257.999594085781i</v>
      </c>
      <c r="Q53">
        <f t="shared" si="14"/>
        <v>48.240217142412078</v>
      </c>
      <c r="R53">
        <f t="shared" si="15"/>
        <v>-87.566499339047311</v>
      </c>
      <c r="S53" t="str">
        <f t="shared" si="16"/>
        <v>-0.789720832402258-123.391103303832i</v>
      </c>
      <c r="T53">
        <f t="shared" si="17"/>
        <v>41.825854841349553</v>
      </c>
      <c r="U53">
        <f t="shared" si="18"/>
        <v>-90.366696234044042</v>
      </c>
    </row>
    <row r="54" spans="2:21" x14ac:dyDescent="0.25">
      <c r="B54">
        <v>1000</v>
      </c>
      <c r="C54" s="158" t="str">
        <f t="shared" si="0"/>
        <v>0.999984-0.00628318530717959i</v>
      </c>
      <c r="D54" s="158" t="str">
        <f t="shared" si="1"/>
        <v>0.984378828735588-0.123690876796825i</v>
      </c>
      <c r="E54" s="158" t="str">
        <f t="shared" si="2"/>
        <v>0.01+0.0138230076757951i</v>
      </c>
      <c r="F54" s="158" t="str">
        <f t="shared" si="3"/>
        <v>0.994378828735588-0.10986786912103i</v>
      </c>
      <c r="G54" s="158" t="str">
        <f t="shared" si="4"/>
        <v>11.9222903465256+1.31728129920122i</v>
      </c>
      <c r="H54" s="158" t="str">
        <f t="shared" si="5"/>
        <v>1.09111109887594+0.113621073245278i</v>
      </c>
      <c r="I54" s="158">
        <f t="shared" si="6"/>
        <v>0.80421980719573716</v>
      </c>
      <c r="J54" s="158">
        <f t="shared" si="7"/>
        <v>5.9449756361542612</v>
      </c>
      <c r="K54" s="158" t="str">
        <f t="shared" si="8"/>
        <v>11.8989858860447-0.177974723965084i</v>
      </c>
      <c r="L54" t="str">
        <f t="shared" si="9"/>
        <v>6.51271175621279-0.504861792352427i</v>
      </c>
      <c r="M54">
        <f t="shared" si="10"/>
        <v>16.301256947051193</v>
      </c>
      <c r="N54">
        <f t="shared" si="11"/>
        <v>-4.4326721057427898</v>
      </c>
      <c r="O54" t="str">
        <f t="shared" si="12"/>
        <v>9802.95670027235-157585.249971531i</v>
      </c>
      <c r="P54" t="str">
        <f t="shared" si="13"/>
        <v>10.9664173618915-232.308503896868i</v>
      </c>
      <c r="Q54">
        <f t="shared" si="14"/>
        <v>47.330969346442942</v>
      </c>
      <c r="R54">
        <f t="shared" si="15"/>
        <v>-87.297286522020684</v>
      </c>
      <c r="S54" t="str">
        <f t="shared" si="16"/>
        <v>-0.789652669760787-111.050428089577i</v>
      </c>
      <c r="T54">
        <f t="shared" si="17"/>
        <v>40.910624327306138</v>
      </c>
      <c r="U54">
        <f t="shared" si="18"/>
        <v>-90.407409530142331</v>
      </c>
    </row>
    <row r="55" spans="2:21" x14ac:dyDescent="0.25">
      <c r="B55">
        <f>B54+1000</f>
        <v>2000</v>
      </c>
      <c r="C55" s="158" t="str">
        <f t="shared" si="0"/>
        <v>0.999936-0.0125663706143592i</v>
      </c>
      <c r="D55" s="158" t="str">
        <f t="shared" si="1"/>
        <v>0.940325838535681-0.236254670943042i</v>
      </c>
      <c r="E55" s="158" t="str">
        <f t="shared" si="2"/>
        <v>0.01+0.0276460153515902i</v>
      </c>
      <c r="F55" s="158" t="str">
        <f t="shared" si="3"/>
        <v>0.950325838535681-0.208608655591452i</v>
      </c>
      <c r="G55" s="158" t="str">
        <f t="shared" si="4"/>
        <v>12.0467643101235+2.64441858261397i</v>
      </c>
      <c r="H55" s="158" t="str">
        <f t="shared" si="5"/>
        <v>1.10472420096901+0.227988862586716i</v>
      </c>
      <c r="I55" s="158">
        <f t="shared" si="6"/>
        <v>1.0462177691962502</v>
      </c>
      <c r="J55" s="158">
        <f t="shared" si="7"/>
        <v>11.660780079080931</v>
      </c>
      <c r="K55" s="158" t="str">
        <f t="shared" si="8"/>
        <v>11.9526399936297-0.359489216880791i</v>
      </c>
      <c r="L55" t="str">
        <f t="shared" si="9"/>
        <v>6.40133680919882-0.992945530254151i</v>
      </c>
      <c r="M55">
        <f t="shared" si="10"/>
        <v>16.228670855170723</v>
      </c>
      <c r="N55">
        <f t="shared" si="11"/>
        <v>-8.8171862774998022</v>
      </c>
      <c r="O55" t="str">
        <f t="shared" si="12"/>
        <v>9802.94531889937-78801.7725646994i</v>
      </c>
      <c r="P55" t="str">
        <f t="shared" si="13"/>
        <v>10.9965736876366-117.019271358234i</v>
      </c>
      <c r="Q55">
        <f t="shared" si="14"/>
        <v>41.403331116446424</v>
      </c>
      <c r="R55">
        <f t="shared" si="15"/>
        <v>-84.631547582148883</v>
      </c>
      <c r="S55" t="str">
        <f t="shared" si="16"/>
        <v>-0.7885898505074-55.5129653573503i</v>
      </c>
      <c r="T55">
        <f t="shared" si="17"/>
        <v>34.888764838940553</v>
      </c>
      <c r="U55">
        <f t="shared" si="18"/>
        <v>-90.813860888721877</v>
      </c>
    </row>
    <row r="56" spans="2:21" x14ac:dyDescent="0.25">
      <c r="B56">
        <f t="shared" ref="B56:B63" si="19">B55+1000</f>
        <v>3000</v>
      </c>
      <c r="C56" s="158" t="str">
        <f t="shared" si="0"/>
        <v>0.999856-0.0188495559215388i</v>
      </c>
      <c r="D56" s="158" t="str">
        <f t="shared" si="1"/>
        <v>0.875096602967029-0.329668209730796i</v>
      </c>
      <c r="E56" s="158" t="str">
        <f t="shared" si="2"/>
        <v>0.01+0.0414690230273853i</v>
      </c>
      <c r="F56" s="158" t="str">
        <f t="shared" si="3"/>
        <v>0.885096602967029-0.288199186703411i</v>
      </c>
      <c r="G56" s="158" t="str">
        <f t="shared" si="4"/>
        <v>12.2581808425717+3.991426175911i</v>
      </c>
      <c r="H56" s="158" t="str">
        <f t="shared" si="5"/>
        <v>1.12781041543875+0.343857448375008i</v>
      </c>
      <c r="I56" s="158">
        <f t="shared" si="6"/>
        <v>1.4307549662581689</v>
      </c>
      <c r="J56" s="158">
        <f t="shared" si="7"/>
        <v>16.955908463948923</v>
      </c>
      <c r="K56" s="158" t="str">
        <f t="shared" si="8"/>
        <v>12.0429387355752-0.548249045393558i</v>
      </c>
      <c r="L56" t="str">
        <f t="shared" si="9"/>
        <v>6.22372875169428-1.44928497276508i</v>
      </c>
      <c r="M56">
        <f t="shared" si="10"/>
        <v>16.110349688983209</v>
      </c>
      <c r="N56">
        <f t="shared" si="11"/>
        <v>-13.108540012583866</v>
      </c>
      <c r="O56" t="str">
        <f t="shared" si="12"/>
        <v>9802.92635000317-52544.6789882589i</v>
      </c>
      <c r="P56" t="str">
        <f t="shared" si="13"/>
        <v>11.0467997482335-78.9895970410534i</v>
      </c>
      <c r="Q56">
        <f t="shared" si="14"/>
        <v>38.0355190068544</v>
      </c>
      <c r="R56">
        <f t="shared" si="15"/>
        <v>-82.038744516217278</v>
      </c>
      <c r="S56" t="str">
        <f t="shared" si="16"/>
        <v>-0.786872839210375-36.9953189359378i</v>
      </c>
      <c r="T56">
        <f t="shared" si="17"/>
        <v>31.364899786484411</v>
      </c>
      <c r="U56">
        <f t="shared" si="18"/>
        <v>-91.218470260839212</v>
      </c>
    </row>
    <row r="57" spans="2:21" x14ac:dyDescent="0.25">
      <c r="B57">
        <f t="shared" si="19"/>
        <v>4000</v>
      </c>
      <c r="C57" s="158" t="str">
        <f t="shared" si="0"/>
        <v>0.999744-0.0251327412287183i</v>
      </c>
      <c r="D57" s="158" t="str">
        <f t="shared" si="1"/>
        <v>0.797700579683177-0.400459611045364i</v>
      </c>
      <c r="E57" s="158" t="str">
        <f t="shared" si="2"/>
        <v>0.01+0.0552920307031804i</v>
      </c>
      <c r="F57" s="158" t="str">
        <f t="shared" si="3"/>
        <v>0.807700579683177-0.345167580342184i</v>
      </c>
      <c r="G57" s="158" t="str">
        <f t="shared" si="4"/>
        <v>12.5627279123548+5.36863103119924i</v>
      </c>
      <c r="H57" s="158" t="str">
        <f t="shared" si="5"/>
        <v>1.16098975491373+0.461994688618481i</v>
      </c>
      <c r="I57" s="158">
        <f t="shared" si="6"/>
        <v>1.9349645780171976</v>
      </c>
      <c r="J57" s="158">
        <f t="shared" si="7"/>
        <v>21.699179950729089</v>
      </c>
      <c r="K57" s="158" t="str">
        <f t="shared" si="8"/>
        <v>12.1712152326876-0.748305047757615i</v>
      </c>
      <c r="L57" t="str">
        <f t="shared" si="9"/>
        <v>5.99059901769209-1.86214159917507i</v>
      </c>
      <c r="M57">
        <f t="shared" si="10"/>
        <v>15.949982385474978</v>
      </c>
      <c r="N57">
        <f t="shared" si="11"/>
        <v>-17.267542149140834</v>
      </c>
      <c r="O57" t="str">
        <f t="shared" si="12"/>
        <v>9802.89979367169-39419.1813340142i</v>
      </c>
      <c r="P57" t="str">
        <f t="shared" si="13"/>
        <v>11.1170003684067-60.2930298871165i</v>
      </c>
      <c r="Q57">
        <f t="shared" si="14"/>
        <v>35.750535105185527</v>
      </c>
      <c r="R57">
        <f t="shared" si="15"/>
        <v>-79.552975857876191</v>
      </c>
      <c r="S57" t="str">
        <f t="shared" si="16"/>
        <v>-0.784576671601692-27.7329216835714i</v>
      </c>
      <c r="T57">
        <f t="shared" si="17"/>
        <v>28.863386986909447</v>
      </c>
      <c r="U57">
        <f t="shared" si="18"/>
        <v>-91.620490822214364</v>
      </c>
    </row>
    <row r="58" spans="2:21" x14ac:dyDescent="0.25">
      <c r="B58">
        <f t="shared" si="19"/>
        <v>5000</v>
      </c>
      <c r="C58" s="158" t="str">
        <f t="shared" si="0"/>
        <v>0.9996-0.0314159265358979i</v>
      </c>
      <c r="D58" s="158" t="str">
        <f t="shared" si="1"/>
        <v>0.716346453555555-0.449202627285372i</v>
      </c>
      <c r="E58" s="158" t="str">
        <f t="shared" si="2"/>
        <v>0.01+0.0691150383789755i</v>
      </c>
      <c r="F58" s="158" t="str">
        <f t="shared" si="3"/>
        <v>0.726346453555555-0.380087588906397i</v>
      </c>
      <c r="G58" s="158" t="str">
        <f t="shared" si="4"/>
        <v>12.9695894910512+6.7868163665266i</v>
      </c>
      <c r="H58" s="158" t="str">
        <f t="shared" si="5"/>
        <v>1.20517932187606+0.583186428743118i</v>
      </c>
      <c r="I58" s="158">
        <f t="shared" si="6"/>
        <v>2.5347457541441116</v>
      </c>
      <c r="J58" s="158">
        <f t="shared" si="7"/>
        <v>25.822345777101951</v>
      </c>
      <c r="K58" s="158" t="str">
        <f t="shared" si="8"/>
        <v>12.339375178733-0.964261839098823i</v>
      </c>
      <c r="L58" t="str">
        <f t="shared" si="9"/>
        <v>5.71469203782831-2.22377037339923i</v>
      </c>
      <c r="M58">
        <f t="shared" si="10"/>
        <v>15.752208750105867</v>
      </c>
      <c r="N58">
        <f t="shared" si="11"/>
        <v>-21.262611146257552</v>
      </c>
      <c r="O58" t="str">
        <f t="shared" si="12"/>
        <v>9802.86565002846-31546.3220089994i</v>
      </c>
      <c r="P58" t="str">
        <f t="shared" si="13"/>
        <v>11.2069472030626-49.3511924631696i</v>
      </c>
      <c r="Q58">
        <f t="shared" si="14"/>
        <v>34.084326175355343</v>
      </c>
      <c r="R58">
        <f t="shared" si="15"/>
        <v>-77.205927083206461</v>
      </c>
      <c r="S58" t="str">
        <f t="shared" si="16"/>
        <v>-0.78179477916698-22.1729180356632i</v>
      </c>
      <c r="T58">
        <f t="shared" si="17"/>
        <v>26.921852812895871</v>
      </c>
      <c r="U58">
        <f t="shared" si="18"/>
        <v>-92.019354992426898</v>
      </c>
    </row>
    <row r="59" spans="2:21" x14ac:dyDescent="0.25">
      <c r="B59">
        <f t="shared" si="19"/>
        <v>6000</v>
      </c>
      <c r="C59" s="158" t="str">
        <f t="shared" si="0"/>
        <v>0.999424-0.0376991118430775i</v>
      </c>
      <c r="D59" s="158" t="str">
        <f t="shared" si="1"/>
        <v>0.637062698861848-0.478965717318149i</v>
      </c>
      <c r="E59" s="158" t="str">
        <f t="shared" si="2"/>
        <v>0.01+0.0829380460547705i</v>
      </c>
      <c r="F59" s="158" t="str">
        <f t="shared" si="3"/>
        <v>0.647062698861848-0.396027671263379i</v>
      </c>
      <c r="G59" s="158" t="str">
        <f t="shared" si="4"/>
        <v>13.4915272164261+8.2573421628319i</v>
      </c>
      <c r="H59" s="158" t="str">
        <f t="shared" si="5"/>
        <v>1.2616477790934+0.708236562960816i</v>
      </c>
      <c r="I59" s="158">
        <f t="shared" si="6"/>
        <v>3.2084270723987238</v>
      </c>
      <c r="J59" s="158">
        <f t="shared" si="7"/>
        <v>29.308041320316061</v>
      </c>
      <c r="K59" s="158" t="str">
        <f t="shared" si="8"/>
        <v>12.5499325524267-1.20153432725344i</v>
      </c>
      <c r="L59" t="str">
        <f t="shared" si="9"/>
        <v>5.40924879958079-2.53049103616348i</v>
      </c>
      <c r="M59">
        <f t="shared" si="10"/>
        <v>15.522222266031129</v>
      </c>
      <c r="N59">
        <f t="shared" si="11"/>
        <v>-25.070579296426953</v>
      </c>
      <c r="O59" t="str">
        <f t="shared" si="12"/>
        <v>9802.82391923194-26299.781806119i</v>
      </c>
      <c r="P59" t="str">
        <f t="shared" si="13"/>
        <v>11.3161627197306-42.3113808811141i</v>
      </c>
      <c r="Q59">
        <f t="shared" si="14"/>
        <v>32.829184490621103</v>
      </c>
      <c r="R59">
        <f t="shared" si="15"/>
        <v>-75.026709345560519</v>
      </c>
      <c r="S59" t="str">
        <f t="shared" si="16"/>
        <v>-0.778630129259735-18.4643811209583i</v>
      </c>
      <c r="T59">
        <f t="shared" si="17"/>
        <v>25.334411100328914</v>
      </c>
      <c r="U59">
        <f t="shared" si="18"/>
        <v>-92.414692601735382</v>
      </c>
    </row>
    <row r="60" spans="2:21" x14ac:dyDescent="0.25">
      <c r="B60">
        <f t="shared" si="19"/>
        <v>7000</v>
      </c>
      <c r="C60" s="158" t="str">
        <f t="shared" si="0"/>
        <v>0.999216-0.0439822971502571i</v>
      </c>
      <c r="D60" s="158" t="str">
        <f t="shared" si="1"/>
        <v>0.563496499860854-0.493757567335173i</v>
      </c>
      <c r="E60" s="158" t="str">
        <f t="shared" si="2"/>
        <v>0.01+0.0967610537305656i</v>
      </c>
      <c r="F60" s="158" t="str">
        <f t="shared" si="3"/>
        <v>0.573496499860854-0.396996513604607i</v>
      </c>
      <c r="G60" s="158" t="str">
        <f t="shared" si="4"/>
        <v>14.1457241665365+9.79221874569411i</v>
      </c>
      <c r="H60" s="158" t="str">
        <f t="shared" si="5"/>
        <v>1.3320938018532+0.837959714706595i</v>
      </c>
      <c r="I60" s="158">
        <f t="shared" si="6"/>
        <v>3.9386470316365201</v>
      </c>
      <c r="J60" s="158">
        <f t="shared" si="7"/>
        <v>32.172133719664231</v>
      </c>
      <c r="K60" s="158" t="str">
        <f t="shared" si="8"/>
        <v>12.8060481625282-1.46667736359296i</v>
      </c>
      <c r="L60" t="str">
        <f t="shared" si="9"/>
        <v>5.08673173268465-2.78220273076037i</v>
      </c>
      <c r="M60">
        <f t="shared" si="10"/>
        <v>15.265394688578393</v>
      </c>
      <c r="N60">
        <f t="shared" si="11"/>
        <v>-28.676582671355632</v>
      </c>
      <c r="O60" t="str">
        <f t="shared" si="12"/>
        <v>9802.7746014759-22553.995342813i</v>
      </c>
      <c r="P60" t="str">
        <f t="shared" si="13"/>
        <v>11.44373605575-37.5294445897433i</v>
      </c>
      <c r="Q60">
        <f t="shared" si="14"/>
        <v>31.873566467052253</v>
      </c>
      <c r="R60">
        <f t="shared" si="15"/>
        <v>-73.042127648872693</v>
      </c>
      <c r="S60" t="str">
        <f t="shared" si="16"/>
        <v>-0.775186834138091-15.8140591180586i</v>
      </c>
      <c r="T60">
        <f t="shared" si="17"/>
        <v>23.991290073158545</v>
      </c>
      <c r="U60">
        <f t="shared" si="18"/>
        <v>-92.806326364809522</v>
      </c>
    </row>
    <row r="61" spans="2:21" x14ac:dyDescent="0.25">
      <c r="B61">
        <f t="shared" si="19"/>
        <v>8000</v>
      </c>
      <c r="C61" s="158" t="str">
        <f t="shared" si="0"/>
        <v>0.998976-0.0502654824574367i</v>
      </c>
      <c r="D61" s="158" t="str">
        <f t="shared" si="1"/>
        <v>0.497371750382894-0.497486134727546i</v>
      </c>
      <c r="E61" s="158" t="str">
        <f t="shared" si="2"/>
        <v>0.01+0.110584061406361i</v>
      </c>
      <c r="F61" s="158" t="str">
        <f t="shared" si="3"/>
        <v>0.507371750382894-0.386902073321185i</v>
      </c>
      <c r="G61" s="158" t="str">
        <f t="shared" si="4"/>
        <v>14.9549797652103+11.4040891580378i</v>
      </c>
      <c r="H61" s="158" t="str">
        <f t="shared" si="5"/>
        <v>1.41875617679857+0.973161025563814i</v>
      </c>
      <c r="I61" s="158">
        <f t="shared" si="6"/>
        <v>4.7127872177412424</v>
      </c>
      <c r="J61" s="158">
        <f t="shared" si="7"/>
        <v>34.447219400366379</v>
      </c>
      <c r="K61" s="158" t="str">
        <f t="shared" si="8"/>
        <v>13.1115606980839-1.76782329226729i</v>
      </c>
      <c r="L61" t="str">
        <f t="shared" si="9"/>
        <v>4.7579653335827-2.98157282840586i</v>
      </c>
      <c r="M61">
        <f t="shared" si="10"/>
        <v>14.98696568514047</v>
      </c>
      <c r="N61">
        <f t="shared" si="11"/>
        <v>-32.073262049239197</v>
      </c>
      <c r="O61" t="str">
        <f t="shared" si="12"/>
        <v>9802.71769698943-19746.179920723i</v>
      </c>
      <c r="P61" t="str">
        <f t="shared" si="13"/>
        <v>11.5880341212968-34.1909208792069i</v>
      </c>
      <c r="Q61">
        <f t="shared" si="14"/>
        <v>31.15044930208559</v>
      </c>
      <c r="R61">
        <f t="shared" si="15"/>
        <v>-71.277381460805913</v>
      </c>
      <c r="S61" t="str">
        <f t="shared" si="16"/>
        <v>-0.771563265049756-13.8253148050518i</v>
      </c>
      <c r="T61">
        <f t="shared" si="17"/>
        <v>22.827005808551473</v>
      </c>
      <c r="U61">
        <f t="shared" si="18"/>
        <v>-93.194249812870666</v>
      </c>
    </row>
    <row r="62" spans="2:21" x14ac:dyDescent="0.25">
      <c r="B62">
        <f t="shared" si="19"/>
        <v>9000</v>
      </c>
      <c r="C62" s="158" t="str">
        <f t="shared" si="0"/>
        <v>0.998704-0.0565486677646163i</v>
      </c>
      <c r="D62" s="158" t="str">
        <f t="shared" si="1"/>
        <v>0.439119100908169-0.493460296165236i</v>
      </c>
      <c r="E62" s="158" t="str">
        <f t="shared" si="2"/>
        <v>0.01+0.124407069082156i</v>
      </c>
      <c r="F62" s="158" t="str">
        <f t="shared" si="3"/>
        <v>0.449119100908169-0.36905322708308i</v>
      </c>
      <c r="G62" s="158" t="str">
        <f t="shared" si="4"/>
        <v>15.9493862355354+13.1060390179716i</v>
      </c>
      <c r="H62" s="158" t="str">
        <f t="shared" si="5"/>
        <v>1.52456655898401+1.11459355082736i</v>
      </c>
      <c r="I62" s="158">
        <f t="shared" si="6"/>
        <v>5.5225708121976425</v>
      </c>
      <c r="J62" s="158">
        <f t="shared" si="7"/>
        <v>36.170119892697031</v>
      </c>
      <c r="K62" s="158" t="str">
        <f t="shared" si="8"/>
        <v>13.4709900391468-2.11527678540197i</v>
      </c>
      <c r="L62" t="str">
        <f t="shared" si="9"/>
        <v>4.43170839886228-3.13312994654605i</v>
      </c>
      <c r="M62">
        <f t="shared" si="10"/>
        <v>14.691817710113328</v>
      </c>
      <c r="N62">
        <f t="shared" si="11"/>
        <v>-35.259553111020956</v>
      </c>
      <c r="O62" t="str">
        <f t="shared" si="12"/>
        <v>9802.65320603682-17563.6784789131i</v>
      </c>
      <c r="P62" t="str">
        <f t="shared" si="13"/>
        <v>11.7462481749856-31.8518993093897i</v>
      </c>
      <c r="Q62">
        <f t="shared" si="14"/>
        <v>30.61647655043253</v>
      </c>
      <c r="R62">
        <f t="shared" si="15"/>
        <v>-69.757185245681413</v>
      </c>
      <c r="S62" t="str">
        <f t="shared" si="16"/>
        <v>-0.767847198781358-12.2777756297625i</v>
      </c>
      <c r="T62">
        <f t="shared" si="17"/>
        <v>21.799346853850889</v>
      </c>
      <c r="U62">
        <f t="shared" si="18"/>
        <v>-93.578594556133112</v>
      </c>
    </row>
    <row r="63" spans="2:21" x14ac:dyDescent="0.25">
      <c r="B63">
        <f t="shared" si="19"/>
        <v>10000</v>
      </c>
      <c r="C63" s="158" t="str">
        <f t="shared" si="0"/>
        <v>0.9984-0.0628318530717959i</v>
      </c>
      <c r="D63" s="158" t="str">
        <f t="shared" si="1"/>
        <v>0.388419177758416-0.484259258507232i</v>
      </c>
      <c r="E63" s="158" t="str">
        <f t="shared" si="2"/>
        <v>0.01+0.138230076757951i</v>
      </c>
      <c r="F63" s="158" t="str">
        <f t="shared" si="3"/>
        <v>0.398419177758416-0.346029181749281i</v>
      </c>
      <c r="G63" s="158" t="str">
        <f t="shared" si="4"/>
        <v>17.1686746984842+14.9110855834313i</v>
      </c>
      <c r="H63" s="158" t="str">
        <f t="shared" si="5"/>
        <v>1.65336034918535+1.26287673914521i</v>
      </c>
      <c r="I63" s="158">
        <f t="shared" si="6"/>
        <v>6.3633321810441767</v>
      </c>
      <c r="J63" s="158">
        <f t="shared" si="7"/>
        <v>37.373468861172547</v>
      </c>
      <c r="K63" s="158" t="str">
        <f t="shared" si="8"/>
        <v>13.8894737577573-2.52233807723808i</v>
      </c>
      <c r="L63" t="str">
        <f t="shared" si="9"/>
        <v>4.11458071467277-3.24243064033537i</v>
      </c>
      <c r="M63">
        <f t="shared" si="10"/>
        <v>14.384336573814869</v>
      </c>
      <c r="N63">
        <f t="shared" si="11"/>
        <v>-38.239321524304245</v>
      </c>
      <c r="O63" t="str">
        <f t="shared" si="12"/>
        <v>9802.58112891735-15818.8967751596i</v>
      </c>
      <c r="P63" t="str">
        <f t="shared" si="13"/>
        <v>11.913677865694-30.2559482624566i</v>
      </c>
      <c r="Q63">
        <f t="shared" si="14"/>
        <v>30.242221070871111</v>
      </c>
      <c r="R63">
        <f t="shared" si="15"/>
        <v>-68.507307053778305</v>
      </c>
      <c r="S63" t="str">
        <f t="shared" si="16"/>
        <v>-0.76411305101728-11.0391970217097i</v>
      </c>
      <c r="T63">
        <f t="shared" si="17"/>
        <v>20.879507725441865</v>
      </c>
      <c r="U63">
        <f t="shared" si="18"/>
        <v>-93.959593570794993</v>
      </c>
    </row>
    <row r="64" spans="2:21" x14ac:dyDescent="0.25">
      <c r="B64">
        <f>B63+10000</f>
        <v>20000</v>
      </c>
      <c r="C64" s="158" t="str">
        <f t="shared" si="0"/>
        <v>0.9936-0.125663706143592i</v>
      </c>
      <c r="D64" s="158" t="str">
        <f t="shared" si="1"/>
        <v>0.139804714716904-0.340558038997881i</v>
      </c>
      <c r="E64" s="158" t="str">
        <f t="shared" si="2"/>
        <v>0.01+0.276460153515902i</v>
      </c>
      <c r="F64" s="158" t="str">
        <f t="shared" si="3"/>
        <v>0.149804714716904-0.064097885481979i</v>
      </c>
      <c r="G64" s="158" t="str">
        <f t="shared" si="4"/>
        <v>67.7083673762245+28.9708050007272i</v>
      </c>
      <c r="H64" s="158" t="str">
        <f t="shared" si="5"/>
        <v>6.4856975096472+1.85445607155563i</v>
      </c>
      <c r="I64" s="158">
        <f t="shared" si="6"/>
        <v>16.580426982151341</v>
      </c>
      <c r="J64" s="158">
        <f t="shared" si="7"/>
        <v>15.956826732021664</v>
      </c>
      <c r="K64" s="158" t="str">
        <f t="shared" si="8"/>
        <v>19.3321895242181-19.0083736891494i</v>
      </c>
      <c r="L64" t="str">
        <f t="shared" si="9"/>
        <v>1.87851278413032-3.11833611723715i</v>
      </c>
      <c r="M64">
        <f t="shared" si="10"/>
        <v>11.223086408843987</v>
      </c>
      <c r="N64">
        <f t="shared" si="11"/>
        <v>-58.934874873265038</v>
      </c>
      <c r="O64" t="str">
        <f t="shared" si="12"/>
        <v>9801.44320961416-8000.90665596271i</v>
      </c>
      <c r="P64" t="str">
        <f t="shared" si="13"/>
        <v>4.62910725095318-42.2056295481607i</v>
      </c>
      <c r="Q64">
        <f t="shared" si="14"/>
        <v>32.559340104880199</v>
      </c>
      <c r="R64">
        <f t="shared" si="15"/>
        <v>-83.740825906192129</v>
      </c>
      <c r="S64" t="str">
        <f t="shared" si="16"/>
        <v>-0.733360706817607-5.45649143317942i</v>
      </c>
      <c r="T64">
        <f t="shared" si="17"/>
        <v>14.816019364310634</v>
      </c>
      <c r="U64">
        <f t="shared" si="18"/>
        <v>-97.654768111789252</v>
      </c>
    </row>
    <row r="65" spans="2:21" x14ac:dyDescent="0.25">
      <c r="B65">
        <f t="shared" ref="B65:B72" si="20">B64+10000</f>
        <v>30000</v>
      </c>
      <c r="C65" s="158" t="str">
        <f t="shared" si="0"/>
        <v>0.9856-0.188495559215388i</v>
      </c>
      <c r="D65" s="158" t="str">
        <f t="shared" si="1"/>
        <v>0.0697777164609864-0.245521516748698i</v>
      </c>
      <c r="E65" s="158" t="str">
        <f t="shared" si="2"/>
        <v>0.01+0.414690230273853i</v>
      </c>
      <c r="F65" s="158" t="str">
        <f t="shared" si="3"/>
        <v>0.0797777164609864+0.169168713525155i</v>
      </c>
      <c r="G65" s="158" t="str">
        <f t="shared" si="4"/>
        <v>27.3660134751527-58.029654134906i</v>
      </c>
      <c r="H65" s="158" t="str">
        <f t="shared" si="5"/>
        <v>1.46637878071559-5.70253552357905i</v>
      </c>
      <c r="I65" s="158">
        <f t="shared" si="6"/>
        <v>15.399435463151544</v>
      </c>
      <c r="J65" s="158">
        <f t="shared" si="7"/>
        <v>-75.579109038841565</v>
      </c>
      <c r="K65" s="158" t="str">
        <f t="shared" si="8"/>
        <v>-12.3379907706677-10.7681218883394i</v>
      </c>
      <c r="L65" t="str">
        <f t="shared" si="9"/>
        <v>0.919954181962256-2.51746090889794i</v>
      </c>
      <c r="M65">
        <f t="shared" si="10"/>
        <v>8.5636179720015733</v>
      </c>
      <c r="N65">
        <f t="shared" si="11"/>
        <v>-69.926211375882232</v>
      </c>
      <c r="O65" t="str">
        <f t="shared" si="12"/>
        <v>9799.54726441223-5435.52661771898i</v>
      </c>
      <c r="P65" t="str">
        <f t="shared" si="13"/>
        <v>-22.209972763088-4.76032295008449i</v>
      </c>
      <c r="Q65">
        <f t="shared" si="14"/>
        <v>27.126021999442646</v>
      </c>
      <c r="R65">
        <f t="shared" si="15"/>
        <v>-167.90267023545627</v>
      </c>
      <c r="S65" t="str">
        <f t="shared" si="16"/>
        <v>-0.715826663206166-3.58515488167523i</v>
      </c>
      <c r="T65">
        <f t="shared" si="17"/>
        <v>11.25993117101906</v>
      </c>
      <c r="U65">
        <f t="shared" si="18"/>
        <v>-101.29142492822729</v>
      </c>
    </row>
    <row r="66" spans="2:21" x14ac:dyDescent="0.25">
      <c r="B66">
        <f t="shared" si="20"/>
        <v>40000</v>
      </c>
      <c r="C66" s="158" t="str">
        <f t="shared" si="0"/>
        <v>0.9744-0.251327412287183i</v>
      </c>
      <c r="D66" s="158" t="str">
        <f t="shared" si="1"/>
        <v>0.0424956506412715-0.189541729144814i</v>
      </c>
      <c r="E66" s="158" t="str">
        <f t="shared" si="2"/>
        <v>0.01+0.552920307031804i</v>
      </c>
      <c r="F66" s="158" t="str">
        <f t="shared" si="3"/>
        <v>0.0524956506412715+0.36337857788699i</v>
      </c>
      <c r="G66" s="158" t="str">
        <f t="shared" si="4"/>
        <v>4.67321080236023-32.3482931401695i</v>
      </c>
      <c r="H66" s="158" t="str">
        <f t="shared" si="5"/>
        <v>-0.32708852857296-2.99014300624747i</v>
      </c>
      <c r="I66" s="158">
        <f t="shared" si="6"/>
        <v>9.5654981292947721</v>
      </c>
      <c r="J66" s="158">
        <f t="shared" si="7"/>
        <v>-96.242702749244415</v>
      </c>
      <c r="K66" s="158" t="str">
        <f t="shared" si="8"/>
        <v>-5.93276028304094-2.26043022026366i</v>
      </c>
      <c r="L66" t="str">
        <f t="shared" si="9"/>
        <v>0.481894361801125-2.04857552464234i</v>
      </c>
      <c r="M66">
        <f t="shared" si="10"/>
        <v>6.4629429141220633</v>
      </c>
      <c r="N66">
        <f t="shared" si="11"/>
        <v>-76.762750630923094</v>
      </c>
      <c r="O66" t="str">
        <f t="shared" si="12"/>
        <v>9796.89417305141-4183.26374593449i</v>
      </c>
      <c r="P66" t="str">
        <f t="shared" si="13"/>
        <v>-8.36459442800187+0.330865717652356i</v>
      </c>
      <c r="Q66">
        <f t="shared" si="14"/>
        <v>18.455687589982237</v>
      </c>
      <c r="R66">
        <f t="shared" si="15"/>
        <v>177.73481767855881</v>
      </c>
      <c r="S66" t="str">
        <f t="shared" si="16"/>
        <v>-0.704506374551857-2.63884502861112i</v>
      </c>
      <c r="T66">
        <f t="shared" si="17"/>
        <v>8.7272906544818252</v>
      </c>
      <c r="U66">
        <f t="shared" si="18"/>
        <v>-104.94792390513985</v>
      </c>
    </row>
    <row r="67" spans="2:21" x14ac:dyDescent="0.25">
      <c r="B67">
        <f t="shared" si="20"/>
        <v>50000</v>
      </c>
      <c r="C67" s="158" t="str">
        <f t="shared" si="0"/>
        <v>0.96-0.314159265358979i</v>
      </c>
      <c r="D67" s="158" t="str">
        <f t="shared" si="1"/>
        <v>0.0293187237564543-0.153720122667572i</v>
      </c>
      <c r="E67" s="158" t="str">
        <f t="shared" si="2"/>
        <v>0.01+0.691150383789754i</v>
      </c>
      <c r="F67" s="158" t="str">
        <f t="shared" si="3"/>
        <v>0.0393187237564543+0.537430261122182i</v>
      </c>
      <c r="G67" s="158" t="str">
        <f t="shared" si="4"/>
        <v>1.62486795699262-22.2096021179289i</v>
      </c>
      <c r="H67" s="158" t="str">
        <f t="shared" si="5"/>
        <v>-0.495463961979568-1.99665069871582i</v>
      </c>
      <c r="I67" s="158">
        <f t="shared" si="6"/>
        <v>6.2655577229612547</v>
      </c>
      <c r="J67" s="158">
        <f t="shared" si="7"/>
        <v>-103.93630536629848</v>
      </c>
      <c r="K67" s="158" t="str">
        <f t="shared" si="8"/>
        <v>-3.36642370719422-0.900932090903832i</v>
      </c>
      <c r="L67" t="str">
        <f t="shared" si="9"/>
        <v>0.252207881241359-1.71529726938688i</v>
      </c>
      <c r="M67">
        <f t="shared" si="10"/>
        <v>4.779678154701517</v>
      </c>
      <c r="N67">
        <f t="shared" si="11"/>
        <v>-81.635477855402527</v>
      </c>
      <c r="O67" t="str">
        <f t="shared" si="12"/>
        <v>9793.48516573924-3456.20819043086i</v>
      </c>
      <c r="P67" t="str">
        <f t="shared" si="13"/>
        <v>-4.46618060610635+0.348032276779775i</v>
      </c>
      <c r="Q67">
        <f t="shared" si="14"/>
        <v>13.025018345734399</v>
      </c>
      <c r="R67">
        <f t="shared" si="15"/>
        <v>175.54416504593505</v>
      </c>
      <c r="S67" t="str">
        <f t="shared" si="16"/>
        <v>-0.695149574597106-2.06117805009883i</v>
      </c>
      <c r="T67">
        <f t="shared" si="17"/>
        <v>6.7501608968059479</v>
      </c>
      <c r="U67">
        <f t="shared" si="18"/>
        <v>-108.63710979635464</v>
      </c>
    </row>
    <row r="68" spans="2:21" x14ac:dyDescent="0.25">
      <c r="B68">
        <f t="shared" si="20"/>
        <v>60000</v>
      </c>
      <c r="C68" s="158" t="str">
        <f t="shared" si="0"/>
        <v>0.9424-0.376991118430775i</v>
      </c>
      <c r="D68" s="158" t="str">
        <f t="shared" si="1"/>
        <v>0.0220077291938485-0.129064928859425i</v>
      </c>
      <c r="E68" s="158" t="str">
        <f t="shared" si="2"/>
        <v>0.01+0.829380460547705i</v>
      </c>
      <c r="F68" s="158" t="str">
        <f t="shared" si="3"/>
        <v>0.0320077291938485+0.70031553168828i</v>
      </c>
      <c r="G68" s="158" t="str">
        <f t="shared" si="4"/>
        <v>0.78152402335364-17.0994139767733i</v>
      </c>
      <c r="H68" s="158" t="str">
        <f t="shared" si="5"/>
        <v>-0.522200362897831-1.50072113481026i</v>
      </c>
      <c r="I68" s="158">
        <f t="shared" si="6"/>
        <v>4.0223681074978863</v>
      </c>
      <c r="J68" s="158">
        <f t="shared" si="7"/>
        <v>-109.18617369196507</v>
      </c>
      <c r="K68" s="158" t="str">
        <f t="shared" si="8"/>
        <v>-2.18973507938565-0.477186614650404i</v>
      </c>
      <c r="L68" t="str">
        <f t="shared" si="9"/>
        <v>0.116557727544037-1.47503765793063i</v>
      </c>
      <c r="M68">
        <f t="shared" si="10"/>
        <v>3.4030960077617349</v>
      </c>
      <c r="N68">
        <f t="shared" si="11"/>
        <v>-85.481866138523756</v>
      </c>
      <c r="O68" t="str">
        <f t="shared" si="12"/>
        <v>9789.32182172543-2991.71398325746i</v>
      </c>
      <c r="P68" t="str">
        <f t="shared" si="13"/>
        <v>-2.82996344965112+0.232664776781871i</v>
      </c>
      <c r="Q68">
        <f t="shared" si="14"/>
        <v>9.0648728892983996</v>
      </c>
      <c r="R68">
        <f t="shared" si="15"/>
        <v>175.30001148948628</v>
      </c>
      <c r="S68" t="str">
        <f t="shared" si="16"/>
        <v>-0.685890082555308-1.66736201621535i</v>
      </c>
      <c r="T68">
        <f t="shared" si="17"/>
        <v>5.1195568816713601</v>
      </c>
      <c r="U68">
        <f t="shared" si="18"/>
        <v>-112.36042469322885</v>
      </c>
    </row>
    <row r="69" spans="2:21" x14ac:dyDescent="0.25">
      <c r="B69">
        <f t="shared" si="20"/>
        <v>70000</v>
      </c>
      <c r="C69" s="158" t="str">
        <f t="shared" si="0"/>
        <v>0.9216-0.439822971502571i</v>
      </c>
      <c r="D69" s="158" t="str">
        <f t="shared" si="1"/>
        <v>0.0175459646802025-0.111131781152612i</v>
      </c>
      <c r="E69" s="158" t="str">
        <f t="shared" si="2"/>
        <v>0.01+0.967610537305656i</v>
      </c>
      <c r="F69" s="158" t="str">
        <f t="shared" si="3"/>
        <v>0.0275459646802025+0.856478756153044i</v>
      </c>
      <c r="G69" s="158" t="str">
        <f t="shared" si="4"/>
        <v>0.450149783480022-13.9963777313134i</v>
      </c>
      <c r="H69" s="158" t="str">
        <f t="shared" si="5"/>
        <v>-0.52505851221954-1.19781086426441i</v>
      </c>
      <c r="I69" s="158">
        <f t="shared" si="6"/>
        <v>2.3310716073463116</v>
      </c>
      <c r="J69" s="158">
        <f t="shared" si="7"/>
        <v>-113.67016678162955</v>
      </c>
      <c r="K69" s="158" t="str">
        <f t="shared" si="8"/>
        <v>-1.54754407476387-0.295605896547995i</v>
      </c>
      <c r="L69" t="str">
        <f t="shared" si="9"/>
        <v>0.0280425424706679-1.29670757959057i</v>
      </c>
      <c r="M69">
        <f t="shared" si="10"/>
        <v>2.2588716307129766</v>
      </c>
      <c r="N69">
        <f t="shared" si="11"/>
        <v>-88.761117041328745</v>
      </c>
      <c r="O69" t="str">
        <f t="shared" si="12"/>
        <v>9784.40606747535-2677.21059333507i</v>
      </c>
      <c r="P69" t="str">
        <f t="shared" si="13"/>
        <v>-1.97214422385132+0.154815444494679i</v>
      </c>
      <c r="Q69">
        <f t="shared" si="14"/>
        <v>5.9254543589576079</v>
      </c>
      <c r="R69">
        <f t="shared" si="15"/>
        <v>175.51142468967151</v>
      </c>
      <c r="S69" t="str">
        <f t="shared" si="16"/>
        <v>-0.675829082140159-1.37848553837285i</v>
      </c>
      <c r="T69">
        <f t="shared" si="17"/>
        <v>3.7235356238526345</v>
      </c>
      <c r="U69">
        <f t="shared" si="18"/>
        <v>-116.11729309372679</v>
      </c>
    </row>
    <row r="70" spans="2:21" x14ac:dyDescent="0.25">
      <c r="B70">
        <f t="shared" si="20"/>
        <v>80000</v>
      </c>
      <c r="C70" s="158" t="str">
        <f t="shared" si="0"/>
        <v>0.8976-0.502654824574367i</v>
      </c>
      <c r="D70" s="158" t="str">
        <f t="shared" si="1"/>
        <v>0.0146282571242708-0.0975290943170075i</v>
      </c>
      <c r="E70" s="158" t="str">
        <f t="shared" si="2"/>
        <v>0.01+1.10584061406361i</v>
      </c>
      <c r="F70" s="158" t="str">
        <f t="shared" si="3"/>
        <v>0.0246282571242708+1.0083115197466i</v>
      </c>
      <c r="G70" s="158" t="str">
        <f t="shared" si="4"/>
        <v>0.29051358627894-11.8939880402368i</v>
      </c>
      <c r="H70" s="158" t="str">
        <f t="shared" si="5"/>
        <v>-0.522930782198853-0.989749380745877i</v>
      </c>
      <c r="I70" s="158">
        <f t="shared" si="6"/>
        <v>0.97972019100210073</v>
      </c>
      <c r="J70" s="158">
        <f t="shared" si="7"/>
        <v>-117.84958390101947</v>
      </c>
      <c r="K70" s="158" t="str">
        <f t="shared" si="8"/>
        <v>-1.15576017394343-0.202321842242156i</v>
      </c>
      <c r="L70" t="str">
        <f t="shared" si="9"/>
        <v>-0.0350017955996476-1.16050907896127i</v>
      </c>
      <c r="M70">
        <f t="shared" si="10"/>
        <v>1.2969196960613949</v>
      </c>
      <c r="N70">
        <f t="shared" si="11"/>
        <v>-91.727558561069628</v>
      </c>
      <c r="O70" t="str">
        <f t="shared" si="12"/>
        <v>9778.74017444554-2456.40582311199i</v>
      </c>
      <c r="P70" t="str">
        <f t="shared" si="13"/>
        <v>-1.46041354862604+0.106516898714243i</v>
      </c>
      <c r="Q70">
        <f t="shared" si="14"/>
        <v>3.312558900412049</v>
      </c>
      <c r="R70">
        <f t="shared" si="15"/>
        <v>175.82845474317995</v>
      </c>
      <c r="S70" t="str">
        <f t="shared" si="16"/>
        <v>-0.664466642812015-1.15525908813712i</v>
      </c>
      <c r="T70">
        <f t="shared" si="17"/>
        <v>2.4947706790297803</v>
      </c>
      <c r="U70">
        <f t="shared" si="18"/>
        <v>-119.90608249087389</v>
      </c>
    </row>
    <row r="71" spans="2:21" x14ac:dyDescent="0.25">
      <c r="B71">
        <f t="shared" si="20"/>
        <v>90000</v>
      </c>
      <c r="C71" s="158" t="str">
        <f t="shared" si="0"/>
        <v>0.8704-0.565486677646163i</v>
      </c>
      <c r="D71" s="158" t="str">
        <f t="shared" si="1"/>
        <v>0.0126178523198656-0.0868694027219374i</v>
      </c>
      <c r="E71" s="158" t="str">
        <f t="shared" si="2"/>
        <v>0.01+1.24407069082156i</v>
      </c>
      <c r="F71" s="158" t="str">
        <f t="shared" si="3"/>
        <v>0.0226178523198656+1.15720128809962i</v>
      </c>
      <c r="G71" s="158" t="str">
        <f t="shared" si="4"/>
        <v>0.202604420295048-10.3658867705216i</v>
      </c>
      <c r="H71" s="158" t="str">
        <f t="shared" si="5"/>
        <v>-0.519969282406259-0.835641999231329i</v>
      </c>
      <c r="I71" s="158">
        <f t="shared" si="6"/>
        <v>-0.13826120512694595</v>
      </c>
      <c r="J71" s="158">
        <f t="shared" si="7"/>
        <v>-121.8914966767249</v>
      </c>
      <c r="K71" s="158" t="str">
        <f t="shared" si="8"/>
        <v>-0.897921959783809-0.148395353414745i</v>
      </c>
      <c r="L71" t="str">
        <f t="shared" si="9"/>
        <v>-0.0836482521721497-1.053793447121i</v>
      </c>
      <c r="M71">
        <f t="shared" si="10"/>
        <v>0.48238849436609244</v>
      </c>
      <c r="N71">
        <f t="shared" si="11"/>
        <v>-94.538520918434017</v>
      </c>
      <c r="O71" t="str">
        <f t="shared" si="12"/>
        <v>9772.32675646577-2298.02011447056i</v>
      </c>
      <c r="P71" t="str">
        <f t="shared" si="13"/>
        <v>-1.12831560035708+0.0759085759962825i</v>
      </c>
      <c r="Q71">
        <f t="shared" si="14"/>
        <v>1.0682239451718167</v>
      </c>
      <c r="R71">
        <f t="shared" si="15"/>
        <v>176.15116803420796</v>
      </c>
      <c r="S71" t="str">
        <f t="shared" si="16"/>
        <v>-0.651492327661218-0.97599123973336i</v>
      </c>
      <c r="T71">
        <f t="shared" si="17"/>
        <v>1.3893430391538248</v>
      </c>
      <c r="U71">
        <f t="shared" si="18"/>
        <v>-123.72384817194428</v>
      </c>
    </row>
    <row r="72" spans="2:21" x14ac:dyDescent="0.25">
      <c r="B72">
        <f t="shared" si="20"/>
        <v>100000</v>
      </c>
      <c r="C72" s="158" t="str">
        <f t="shared" si="0"/>
        <v>0.84-0.628318530717959i</v>
      </c>
      <c r="D72" s="158" t="str">
        <f t="shared" si="1"/>
        <v>0.0111747816599592-0.0782967270411641i</v>
      </c>
      <c r="E72" s="158" t="str">
        <f t="shared" si="2"/>
        <v>0.01+1.38230076757951i</v>
      </c>
      <c r="F72" s="158" t="str">
        <f t="shared" si="3"/>
        <v>0.0211747816599592+1.30400404053835i</v>
      </c>
      <c r="G72" s="158" t="str">
        <f t="shared" si="4"/>
        <v>0.149392161973376-9.19999960171572i</v>
      </c>
      <c r="H72" s="158" t="str">
        <f t="shared" si="5"/>
        <v>-0.51719054266999-0.715360862835028i</v>
      </c>
      <c r="I72" s="158">
        <f t="shared" si="6"/>
        <v>-1.0833588423237175</v>
      </c>
      <c r="J72" s="158">
        <f t="shared" si="7"/>
        <v>-125.86612125106949</v>
      </c>
      <c r="K72" s="158" t="str">
        <f t="shared" si="8"/>
        <v>-0.718660432802593-0.114504904149004i</v>
      </c>
      <c r="L72" t="str">
        <f t="shared" si="9"/>
        <v>-0.124064490377617-0.968204338908909i</v>
      </c>
      <c r="M72">
        <f t="shared" si="10"/>
        <v>-0.20992946102389612</v>
      </c>
      <c r="N72">
        <f t="shared" si="11"/>
        <v>-97.302017616166737</v>
      </c>
      <c r="O72" t="str">
        <f t="shared" si="12"/>
        <v>9765.16876673364-2183.28027731847i</v>
      </c>
      <c r="P72" t="str">
        <f t="shared" si="13"/>
        <v>-0.899582205967598+0.0558077092360209i</v>
      </c>
      <c r="Q72">
        <f t="shared" si="14"/>
        <v>-0.90250054663749568</v>
      </c>
      <c r="R72">
        <f t="shared" si="15"/>
        <v>176.45007030323822</v>
      </c>
      <c r="S72" t="str">
        <f t="shared" si="16"/>
        <v>-0.636707938315537-0.827797021834458i</v>
      </c>
      <c r="T72">
        <f t="shared" si="17"/>
        <v>0.37683376100054189</v>
      </c>
      <c r="U72">
        <f t="shared" si="18"/>
        <v>-127.56602629482244</v>
      </c>
    </row>
    <row r="73" spans="2:21" x14ac:dyDescent="0.25">
      <c r="B73">
        <f>B72+20000</f>
        <v>120000</v>
      </c>
      <c r="C73" s="158" t="str">
        <f t="shared" si="0"/>
        <v>0.7696-0.75398223686155i</v>
      </c>
      <c r="D73" s="158" t="str">
        <f t="shared" si="1"/>
        <v>0.00928865408207618-0.0653717279768084i</v>
      </c>
      <c r="E73" s="158" t="str">
        <f t="shared" si="2"/>
        <v>0.01+1.65876092109541i</v>
      </c>
      <c r="F73" s="158" t="str">
        <f t="shared" si="3"/>
        <v>0.0192886540820762+1.5933891931186i</v>
      </c>
      <c r="G73" s="158" t="str">
        <f t="shared" si="4"/>
        <v>0.0911540141884779-7.53001326579166i</v>
      </c>
      <c r="H73" s="158" t="str">
        <f t="shared" si="5"/>
        <v>-0.512828366888191-0.536285381544956i</v>
      </c>
      <c r="I73" s="158">
        <f t="shared" si="6"/>
        <v>-2.5916778068982143</v>
      </c>
      <c r="J73" s="158">
        <f t="shared" si="7"/>
        <v>-133.71914361343789</v>
      </c>
      <c r="K73" s="158" t="str">
        <f t="shared" si="8"/>
        <v>-0.491403280767102-0.0759025838789068i</v>
      </c>
      <c r="L73" t="str">
        <f t="shared" si="9"/>
        <v>-0.193685823710826-0.838914894951493i</v>
      </c>
      <c r="M73">
        <f t="shared" si="10"/>
        <v>-1.3001045282381201</v>
      </c>
      <c r="N73">
        <f t="shared" si="11"/>
        <v>-103.00045774108526</v>
      </c>
      <c r="O73" t="str">
        <f t="shared" si="12"/>
        <v>9748.63256095181-2040.9116543537i</v>
      </c>
      <c r="P73" t="str">
        <f t="shared" si="13"/>
        <v>-0.612123311510392+0.0325486108634098i</v>
      </c>
      <c r="Q73">
        <f t="shared" si="14"/>
        <v>-4.2509597080036245</v>
      </c>
      <c r="R73">
        <f t="shared" si="15"/>
        <v>176.95626131436148</v>
      </c>
      <c r="S73" t="str">
        <f t="shared" si="16"/>
        <v>-0.60133640717185-0.595148185951697i</v>
      </c>
      <c r="T73">
        <f t="shared" si="17"/>
        <v>-1.4520415727529947</v>
      </c>
      <c r="U73">
        <f t="shared" si="18"/>
        <v>-135.29633126849993</v>
      </c>
    </row>
    <row r="74" spans="2:21" x14ac:dyDescent="0.25">
      <c r="B74">
        <f t="shared" ref="B74:B123" si="21">B73+20000</f>
        <v>140000</v>
      </c>
      <c r="C74" s="158" t="str">
        <f t="shared" si="0"/>
        <v>0.6864-0.879645943005142i</v>
      </c>
      <c r="D74" s="158" t="str">
        <f t="shared" si="1"/>
        <v>0.00814789733685021-0.0560974289107782i</v>
      </c>
      <c r="E74" s="158" t="str">
        <f t="shared" si="2"/>
        <v>0.01+1.93522107461131i</v>
      </c>
      <c r="F74" s="158" t="str">
        <f t="shared" si="3"/>
        <v>0.0181478973368502+1.87912364570053i</v>
      </c>
      <c r="G74" s="158" t="str">
        <f t="shared" si="4"/>
        <v>0.0616674996665625-6.38535994797399i</v>
      </c>
      <c r="H74" s="158" t="str">
        <f t="shared" si="5"/>
        <v>-0.509827063208826-0.405807052874427i</v>
      </c>
      <c r="I74" s="158">
        <f t="shared" si="6"/>
        <v>-3.7201694317525318</v>
      </c>
      <c r="J74" s="158">
        <f t="shared" si="7"/>
        <v>-141.48126231386169</v>
      </c>
      <c r="K74" s="158" t="str">
        <f t="shared" si="8"/>
        <v>-0.357699815294898-0.0554866454935777i</v>
      </c>
      <c r="L74" t="str">
        <f t="shared" si="9"/>
        <v>-0.260548457008372-0.741939199790094i</v>
      </c>
      <c r="M74">
        <f t="shared" si="10"/>
        <v>-2.0875912093947244</v>
      </c>
      <c r="N74">
        <f t="shared" si="11"/>
        <v>-109.34985942553703</v>
      </c>
      <c r="O74" t="str">
        <f t="shared" si="12"/>
        <v>9729.16183208074-1972.91365893862i</v>
      </c>
      <c r="P74" t="str">
        <f t="shared" si="13"/>
        <v>-0.444304295092498+0.0205309741475466i</v>
      </c>
      <c r="Q74">
        <f t="shared" si="14"/>
        <v>-7.037126182202976</v>
      </c>
      <c r="R74">
        <f t="shared" si="15"/>
        <v>177.35428629598212</v>
      </c>
      <c r="S74" t="str">
        <f t="shared" si="16"/>
        <v>-0.55838544278256-0.420394030941401i</v>
      </c>
      <c r="T74">
        <f t="shared" si="17"/>
        <v>-3.1111281191490905</v>
      </c>
      <c r="U74">
        <f t="shared" si="18"/>
        <v>-143.02485032757153</v>
      </c>
    </row>
    <row r="75" spans="2:21" x14ac:dyDescent="0.25">
      <c r="B75">
        <f t="shared" si="21"/>
        <v>160000</v>
      </c>
      <c r="C75" s="158" t="str">
        <f t="shared" si="0"/>
        <v>0.5904-1.00530964914873i</v>
      </c>
      <c r="D75" s="158" t="str">
        <f t="shared" si="1"/>
        <v>0.00740609542866305-0.0491219609438475i</v>
      </c>
      <c r="E75" s="158" t="str">
        <f t="shared" si="2"/>
        <v>0.01+2.21168122812721i</v>
      </c>
      <c r="F75" s="158" t="str">
        <f t="shared" si="3"/>
        <v>0.017406095428663+2.16255926718336i</v>
      </c>
      <c r="G75" s="158" t="str">
        <f t="shared" si="4"/>
        <v>0.0446599707935278-5.54862140722506i</v>
      </c>
      <c r="H75" s="158" t="str">
        <f t="shared" si="5"/>
        <v>-0.507740755608103-0.30370921337729i</v>
      </c>
      <c r="I75" s="158">
        <f t="shared" si="6"/>
        <v>-4.5588237297507481</v>
      </c>
      <c r="J75" s="158">
        <f t="shared" si="7"/>
        <v>-149.11390707638472</v>
      </c>
      <c r="K75" s="158" t="str">
        <f t="shared" si="8"/>
        <v>-0.272228408052367-0.0432874049805045i</v>
      </c>
      <c r="L75" t="str">
        <f t="shared" si="9"/>
        <v>-0.331807227934959-0.6566688731497i</v>
      </c>
      <c r="M75">
        <f t="shared" si="10"/>
        <v>-2.665539133241202</v>
      </c>
      <c r="N75">
        <f t="shared" si="11"/>
        <v>-116.80694488127759</v>
      </c>
      <c r="O75" t="str">
        <f t="shared" si="12"/>
        <v>9706.79203011752-1951.04115182185i</v>
      </c>
      <c r="P75" t="str">
        <f t="shared" si="13"/>
        <v>-0.337526674260334+0.0137325508536607i</v>
      </c>
      <c r="Q75">
        <f t="shared" si="14"/>
        <v>-9.4266549053309436</v>
      </c>
      <c r="R75">
        <f t="shared" si="15"/>
        <v>177.67015899038168</v>
      </c>
      <c r="S75" t="str">
        <f t="shared" si="16"/>
        <v>-0.509092889034338-0.286198078788684i</v>
      </c>
      <c r="T75">
        <f t="shared" si="17"/>
        <v>-4.6713749391052062</v>
      </c>
      <c r="U75">
        <f t="shared" si="18"/>
        <v>-150.6564978470762</v>
      </c>
    </row>
    <row r="76" spans="2:21" x14ac:dyDescent="0.25">
      <c r="B76">
        <f t="shared" si="21"/>
        <v>180000</v>
      </c>
      <c r="C76" s="158" t="str">
        <f t="shared" si="0"/>
        <v>0.4816-1.13097335529233i</v>
      </c>
      <c r="D76" s="158" t="str">
        <f t="shared" si="1"/>
        <v>0.00689687701585696-0.0436863656779782i</v>
      </c>
      <c r="E76" s="158" t="str">
        <f t="shared" si="2"/>
        <v>0.01+2.48814138164312i</v>
      </c>
      <c r="F76" s="158" t="str">
        <f t="shared" si="3"/>
        <v>0.016896877015857+2.44445501596514i</v>
      </c>
      <c r="G76" s="158" t="str">
        <f t="shared" si="4"/>
        <v>0.0339314828847932-4.90883513320413i</v>
      </c>
      <c r="H76" s="158" t="str">
        <f t="shared" si="5"/>
        <v>-0.506250466096193-0.219721681130278i</v>
      </c>
      <c r="I76" s="158">
        <f t="shared" si="6"/>
        <v>-5.1631693834813328</v>
      </c>
      <c r="J76" s="158">
        <f t="shared" si="7"/>
        <v>-156.53830136268769</v>
      </c>
      <c r="K76" s="158" t="str">
        <f t="shared" si="8"/>
        <v>-0.21421514541764-0.0353379753741278i</v>
      </c>
      <c r="L76" t="str">
        <f t="shared" si="9"/>
        <v>-0.407466793229239-0.565340890246623i</v>
      </c>
      <c r="M76">
        <f t="shared" si="10"/>
        <v>-3.1368598796079135</v>
      </c>
      <c r="N76">
        <f t="shared" si="11"/>
        <v>-125.78200094532127</v>
      </c>
      <c r="O76" t="str">
        <f t="shared" si="12"/>
        <v>9681.56362025396-1959.55760148097i</v>
      </c>
      <c r="P76" t="str">
        <f t="shared" si="13"/>
        <v>-0.265274329670057+0.00960995947017748i</v>
      </c>
      <c r="Q76">
        <f t="shared" si="14"/>
        <v>-11.520399718309285</v>
      </c>
      <c r="R76">
        <f t="shared" si="15"/>
        <v>177.92528194096465</v>
      </c>
      <c r="S76" t="str">
        <f t="shared" si="16"/>
        <v>-0.455686362360109-0.183320100416259i</v>
      </c>
      <c r="T76">
        <f t="shared" si="17"/>
        <v>-6.1752130086418635</v>
      </c>
      <c r="U76">
        <f t="shared" si="18"/>
        <v>-158.08535004700593</v>
      </c>
    </row>
    <row r="77" spans="2:21" x14ac:dyDescent="0.25">
      <c r="B77">
        <f t="shared" si="21"/>
        <v>200000</v>
      </c>
      <c r="C77" s="158" t="str">
        <f t="shared" si="0"/>
        <v>0.36-1.25663706143592i</v>
      </c>
      <c r="D77" s="158" t="str">
        <f t="shared" si="1"/>
        <v>0.00653231543943977-0.0393321623880282i</v>
      </c>
      <c r="E77" s="158" t="str">
        <f t="shared" si="2"/>
        <v>0.01+2.76460153515902i</v>
      </c>
      <c r="F77" s="158" t="str">
        <f t="shared" si="3"/>
        <v>0.0165323154394398+2.72526937277099i</v>
      </c>
      <c r="G77" s="158" t="str">
        <f t="shared" si="4"/>
        <v>0.0267103805947085-4.40307242119029i</v>
      </c>
      <c r="H77" s="158" t="str">
        <f t="shared" si="5"/>
        <v>-0.505155540246886-0.148038100624613i</v>
      </c>
      <c r="I77" s="158">
        <f t="shared" si="6"/>
        <v>-5.5736755062009351</v>
      </c>
      <c r="J77" s="158">
        <f t="shared" si="7"/>
        <v>-163.66654017980096</v>
      </c>
      <c r="K77" s="158" t="str">
        <f t="shared" si="8"/>
        <v>-0.173007878844953-0.0298128349849099i</v>
      </c>
      <c r="L77" t="str">
        <f t="shared" si="9"/>
        <v>-0.4774718491633-0.4527585720267i</v>
      </c>
      <c r="M77">
        <f t="shared" si="10"/>
        <v>-3.6354250403342321</v>
      </c>
      <c r="N77">
        <f t="shared" si="11"/>
        <v>-136.52180949846263</v>
      </c>
      <c r="O77" t="str">
        <f t="shared" si="12"/>
        <v>9653.52190216393-1988.98223269676i</v>
      </c>
      <c r="P77" t="str">
        <f t="shared" si="13"/>
        <v>-0.214061873886264+0.00696990634260526i</v>
      </c>
      <c r="Q77">
        <f t="shared" si="14"/>
        <v>-13.384611724034787</v>
      </c>
      <c r="R77">
        <f t="shared" si="15"/>
        <v>178.13509442566419</v>
      </c>
      <c r="S77" t="str">
        <f t="shared" si="16"/>
        <v>-0.400916900839661-0.105853605377613i</v>
      </c>
      <c r="T77">
        <f t="shared" si="17"/>
        <v>-7.6462472660062879</v>
      </c>
      <c r="U77">
        <f t="shared" si="18"/>
        <v>-165.20978017261407</v>
      </c>
    </row>
    <row r="78" spans="2:21" x14ac:dyDescent="0.25">
      <c r="B78">
        <f t="shared" si="21"/>
        <v>220000</v>
      </c>
      <c r="C78" s="158" t="str">
        <f t="shared" si="0"/>
        <v>0.2256-1.38230076757951i</v>
      </c>
      <c r="D78" s="158" t="str">
        <f t="shared" si="1"/>
        <v>0.00626240877574128-0.0357662256398856i</v>
      </c>
      <c r="E78" s="158" t="str">
        <f t="shared" si="2"/>
        <v>0.01+3.04106168867492i</v>
      </c>
      <c r="F78" s="158" t="str">
        <f t="shared" si="3"/>
        <v>0.0162624087757413+3.00529546303503i</v>
      </c>
      <c r="G78" s="158" t="str">
        <f t="shared" si="4"/>
        <v>0.0216062328080926-3.99283490698502i</v>
      </c>
      <c r="H78" s="158" t="str">
        <f t="shared" si="5"/>
        <v>-0.504330249019392-0.0851140293225434i</v>
      </c>
      <c r="I78" s="158">
        <f t="shared" si="6"/>
        <v>-5.8237322067185291</v>
      </c>
      <c r="J78" s="158">
        <f t="shared" si="7"/>
        <v>-170.42066026978753</v>
      </c>
      <c r="K78" s="158" t="str">
        <f t="shared" si="8"/>
        <v>-0.14267332716409-0.0257775377594312i</v>
      </c>
      <c r="L78" t="str">
        <f t="shared" si="9"/>
        <v>-0.52025646924598-0.314459173579938i</v>
      </c>
      <c r="M78">
        <f t="shared" si="10"/>
        <v>-4.3232518848976422</v>
      </c>
      <c r="N78">
        <f t="shared" si="11"/>
        <v>-148.84993075612229</v>
      </c>
      <c r="O78" t="str">
        <f t="shared" si="12"/>
        <v>9622.71680988995-2033.24796312844i</v>
      </c>
      <c r="P78" t="str">
        <f t="shared" si="13"/>
        <v>-0.176419751398745+0.00520357193680598i</v>
      </c>
      <c r="Q78">
        <f t="shared" si="14"/>
        <v>-15.065279257090847</v>
      </c>
      <c r="R78">
        <f t="shared" si="15"/>
        <v>178.31052762616889</v>
      </c>
      <c r="S78" t="str">
        <f t="shared" si="16"/>
        <v>-0.347478842055369-0.0491693357656832i</v>
      </c>
      <c r="T78">
        <f t="shared" si="17"/>
        <v>-9.0953324920086338</v>
      </c>
      <c r="U78">
        <f t="shared" si="18"/>
        <v>-171.94594094578716</v>
      </c>
    </row>
    <row r="79" spans="2:21" x14ac:dyDescent="0.25">
      <c r="B79">
        <f t="shared" si="21"/>
        <v>240000</v>
      </c>
      <c r="C79" s="158" t="str">
        <f t="shared" si="0"/>
        <v>0.0783999999999999-1.5079644737231i</v>
      </c>
      <c r="D79" s="158" t="str">
        <f t="shared" si="1"/>
        <v>0.00605702441057595-0.0327924829428947i</v>
      </c>
      <c r="E79" s="158" t="str">
        <f t="shared" si="2"/>
        <v>0.01+3.31752184219082i</v>
      </c>
      <c r="F79" s="158" t="str">
        <f t="shared" si="3"/>
        <v>0.016057024410576+3.28472935924793i</v>
      </c>
      <c r="G79" s="158" t="str">
        <f t="shared" si="4"/>
        <v>0.0178581617059647-3.65318172021606i</v>
      </c>
      <c r="H79" s="158" t="str">
        <f t="shared" si="5"/>
        <v>-0.503694057080289-0.0286568977104489i</v>
      </c>
      <c r="I79" s="158">
        <f t="shared" si="6"/>
        <v>-5.9426286368373171</v>
      </c>
      <c r="J79" s="158">
        <f t="shared" si="7"/>
        <v>-176.74375517267447</v>
      </c>
      <c r="K79" s="158" t="str">
        <f t="shared" si="8"/>
        <v>-0.119688731926099-0.0227130243187528i</v>
      </c>
      <c r="L79" t="str">
        <f t="shared" si="9"/>
        <v>-0.514197071598689-0.167608620338517i</v>
      </c>
      <c r="M79">
        <f t="shared" si="10"/>
        <v>-5.33887079838789</v>
      </c>
      <c r="N79">
        <f t="shared" si="11"/>
        <v>-161.94600827927653</v>
      </c>
      <c r="O79" t="str">
        <f t="shared" si="12"/>
        <v>9589.20269394763-2088.28049068962i</v>
      </c>
      <c r="P79" t="str">
        <f t="shared" si="13"/>
        <v>-0.147930715077529+0.00397863030044438i</v>
      </c>
      <c r="Q79">
        <f t="shared" si="14"/>
        <v>-16.595692520689205</v>
      </c>
      <c r="R79">
        <f t="shared" si="15"/>
        <v>178.45938834754801</v>
      </c>
      <c r="S79" t="str">
        <f t="shared" si="16"/>
        <v>-0.297534467082816-0.00916326824806231i</v>
      </c>
      <c r="T79">
        <f t="shared" si="17"/>
        <v>-10.525137121175661</v>
      </c>
      <c r="U79">
        <f t="shared" si="18"/>
        <v>-178.23600032561356</v>
      </c>
    </row>
    <row r="80" spans="2:21" x14ac:dyDescent="0.25">
      <c r="B80">
        <f t="shared" si="21"/>
        <v>260000</v>
      </c>
      <c r="C80" s="158" t="str">
        <f t="shared" si="0"/>
        <v>-0.0816000000000001-1.63362817986669i</v>
      </c>
      <c r="D80" s="158" t="str">
        <f t="shared" si="1"/>
        <v>0.00589712832643624-0.0302748538018936i</v>
      </c>
      <c r="E80" s="158" t="str">
        <f t="shared" si="2"/>
        <v>0.01+3.59398199570672i</v>
      </c>
      <c r="F80" s="158" t="str">
        <f t="shared" si="3"/>
        <v>0.0158971283264362+3.56370714190483i</v>
      </c>
      <c r="G80" s="158" t="str">
        <f t="shared" si="4"/>
        <v>0.015020599594884-3.3672130558929i</v>
      </c>
      <c r="H80" s="158" t="str">
        <f t="shared" si="5"/>
        <v>-0.503193940305705+0.0228848542395061i</v>
      </c>
      <c r="I80" s="158">
        <f t="shared" si="6"/>
        <v>-5.9563184668858717</v>
      </c>
      <c r="J80" s="158">
        <f t="shared" si="7"/>
        <v>177.39602852050876</v>
      </c>
      <c r="K80" s="158" t="str">
        <f t="shared" si="8"/>
        <v>-0.101853304583634-0.0203116339498038i</v>
      </c>
      <c r="L80" t="str">
        <f t="shared" si="9"/>
        <v>-0.459322582236868-0.0437646720158044i</v>
      </c>
      <c r="M80">
        <f t="shared" si="10"/>
        <v>-6.718394726939608</v>
      </c>
      <c r="N80">
        <f t="shared" si="11"/>
        <v>-174.55723712223786</v>
      </c>
      <c r="O80" t="str">
        <f t="shared" si="12"/>
        <v>9553.03808738859-2151.23328593769i</v>
      </c>
      <c r="P80" t="str">
        <f t="shared" si="13"/>
        <v>-0.125843283031614+0.00310335682015307i</v>
      </c>
      <c r="Q80">
        <f t="shared" si="14"/>
        <v>-18.000758890691767</v>
      </c>
      <c r="R80">
        <f t="shared" si="15"/>
        <v>178.58734441207599</v>
      </c>
      <c r="S80" t="str">
        <f t="shared" si="16"/>
        <v>-0.252481165171965+0.0178768984597314i</v>
      </c>
      <c r="T80">
        <f t="shared" si="17"/>
        <v>-11.933702060190999</v>
      </c>
      <c r="U80">
        <f t="shared" si="18"/>
        <v>175.94993831477265</v>
      </c>
    </row>
    <row r="81" spans="2:21" x14ac:dyDescent="0.25">
      <c r="B81">
        <f t="shared" si="21"/>
        <v>280000</v>
      </c>
      <c r="C81" s="158" t="str">
        <f t="shared" si="0"/>
        <v>-0.2544-1.75929188601028i</v>
      </c>
      <c r="D81" s="158" t="str">
        <f t="shared" si="1"/>
        <v>0.0057702190689517-0.0281159531279937i</v>
      </c>
      <c r="E81" s="158" t="str">
        <f t="shared" si="2"/>
        <v>0.01+3.87044214922263i</v>
      </c>
      <c r="F81" s="158" t="str">
        <f t="shared" si="3"/>
        <v>0.0157702190689517+3.84232619609464i</v>
      </c>
      <c r="G81" s="158" t="str">
        <f t="shared" si="4"/>
        <v>0.012818086352117-3.1230554730535i</v>
      </c>
      <c r="H81" s="158" t="str">
        <f t="shared" si="5"/>
        <v>-0.502794024377021+0.0706003032050554i</v>
      </c>
      <c r="I81" s="158">
        <f t="shared" si="6"/>
        <v>-5.8874027845228394</v>
      </c>
      <c r="J81" s="158">
        <f t="shared" si="7"/>
        <v>172.00701660118295</v>
      </c>
      <c r="K81" s="158" t="str">
        <f t="shared" si="8"/>
        <v>-0.0877337181301999-0.018381106959074i</v>
      </c>
      <c r="L81" t="str">
        <f t="shared" si="9"/>
        <v>-0.379314297551335+0.0374390529410112i</v>
      </c>
      <c r="M81">
        <f t="shared" si="10"/>
        <v>-8.3779112263818174</v>
      </c>
      <c r="N81">
        <f t="shared" si="11"/>
        <v>174.36305388959144</v>
      </c>
      <c r="O81" t="str">
        <f t="shared" si="12"/>
        <v>9514.28545764994-2220.05052646079i</v>
      </c>
      <c r="P81" t="str">
        <f t="shared" si="13"/>
        <v>-0.108369491788183+0.00246192372605328i</v>
      </c>
      <c r="Q81">
        <f t="shared" si="14"/>
        <v>-19.29961844397566</v>
      </c>
      <c r="R81">
        <f t="shared" si="15"/>
        <v>178.69858594471435</v>
      </c>
      <c r="S81" t="str">
        <f t="shared" si="16"/>
        <v>-0.212960082679074+0.0351905869832851i</v>
      </c>
      <c r="T81">
        <f t="shared" si="17"/>
        <v>-13.317038011631205</v>
      </c>
      <c r="U81">
        <f t="shared" si="18"/>
        <v>170.61695050884597</v>
      </c>
    </row>
    <row r="82" spans="2:21" x14ac:dyDescent="0.25">
      <c r="B82">
        <f t="shared" si="21"/>
        <v>300000</v>
      </c>
      <c r="C82" s="158" t="str">
        <f t="shared" si="0"/>
        <v>-0.44-1.88495559215388i</v>
      </c>
      <c r="D82" s="158" t="str">
        <f t="shared" si="1"/>
        <v>0.00566781153841493-0.0262442591822626i</v>
      </c>
      <c r="E82" s="158" t="str">
        <f t="shared" si="2"/>
        <v>0.01+4.14690230273853i</v>
      </c>
      <c r="F82" s="158" t="str">
        <f t="shared" si="3"/>
        <v>0.0156678115384149+4.12065804355627i</v>
      </c>
      <c r="G82" s="158" t="str">
        <f t="shared" si="4"/>
        <v>0.0110726138630506-2.91211413068785i</v>
      </c>
      <c r="H82" s="158" t="str">
        <f t="shared" si="5"/>
        <v>-0.502469416832457+0.115277220546088i</v>
      </c>
      <c r="I82" s="158">
        <f t="shared" si="6"/>
        <v>-5.7550327238393564</v>
      </c>
      <c r="J82" s="158">
        <f t="shared" si="7"/>
        <v>167.07872699540309</v>
      </c>
      <c r="K82" s="158" t="str">
        <f t="shared" si="8"/>
        <v>-0.0763635205254879-0.0167959066191408i</v>
      </c>
      <c r="L82" t="str">
        <f t="shared" si="9"/>
        <v>-0.299438611461697+0.078888949948359i</v>
      </c>
      <c r="M82">
        <f t="shared" si="10"/>
        <v>-10.182405023015663</v>
      </c>
      <c r="N82">
        <f t="shared" si="11"/>
        <v>165.24045524333499</v>
      </c>
      <c r="O82" t="str">
        <f t="shared" si="12"/>
        <v>9473.01094609313-2293.20492347554i</v>
      </c>
      <c r="P82" t="str">
        <f t="shared" si="13"/>
        <v>-0.0943058761022301+0.00198157533449374i</v>
      </c>
      <c r="Q82">
        <f t="shared" si="14"/>
        <v>-20.507307875348069</v>
      </c>
      <c r="R82">
        <f t="shared" si="15"/>
        <v>178.79626590227952</v>
      </c>
      <c r="S82" t="str">
        <f t="shared" si="16"/>
        <v>-0.179014796012643+0.0454603279088064i</v>
      </c>
      <c r="T82">
        <f t="shared" si="17"/>
        <v>-14.670808673713761</v>
      </c>
      <c r="U82">
        <f t="shared" si="18"/>
        <v>165.75109399398755</v>
      </c>
    </row>
    <row r="83" spans="2:21" x14ac:dyDescent="0.25">
      <c r="B83">
        <f t="shared" si="21"/>
        <v>320000</v>
      </c>
      <c r="C83" s="158" t="str">
        <f t="shared" si="0"/>
        <v>-0.6384-2.01061929829747i</v>
      </c>
      <c r="D83" s="158" t="str">
        <f t="shared" si="1"/>
        <v>0.00558398277904708-0.0246060672621999i</v>
      </c>
      <c r="E83" s="158" t="str">
        <f t="shared" si="2"/>
        <v>0.01+4.42336245625443i</v>
      </c>
      <c r="F83" s="158" t="str">
        <f t="shared" si="3"/>
        <v>0.0155839827790471+4.39875638899223i</v>
      </c>
      <c r="G83" s="158" t="str">
        <f t="shared" si="4"/>
        <v>0.00966483476185705-2.72800953774362i</v>
      </c>
      <c r="H83" s="158" t="str">
        <f t="shared" si="5"/>
        <v>-0.502202444846584+0.157499981617746i</v>
      </c>
      <c r="I83" s="158">
        <f t="shared" si="6"/>
        <v>-5.5749900304683315</v>
      </c>
      <c r="J83" s="158">
        <f t="shared" si="7"/>
        <v>162.58760974877032</v>
      </c>
      <c r="K83" s="158" t="str">
        <f t="shared" si="8"/>
        <v>-0.0670716179067698-0.0154709718540649i</v>
      </c>
      <c r="L83" t="str">
        <f t="shared" si="9"/>
        <v>-0.232408170758969+0.0939597483320849i</v>
      </c>
      <c r="M83">
        <f t="shared" si="10"/>
        <v>-12.017500559262526</v>
      </c>
      <c r="N83">
        <f t="shared" si="11"/>
        <v>157.98712563342858</v>
      </c>
      <c r="O83" t="str">
        <f t="shared" si="12"/>
        <v>9429.28409718088-2369.53391549931i</v>
      </c>
      <c r="P83" t="str">
        <f t="shared" si="13"/>
        <v>-0.0828179248953901+0.0016150616812804i</v>
      </c>
      <c r="Q83">
        <f t="shared" si="14"/>
        <v>-21.635861789407443</v>
      </c>
      <c r="R83">
        <f t="shared" si="15"/>
        <v>178.88279632472248</v>
      </c>
      <c r="S83" t="str">
        <f t="shared" si="16"/>
        <v>-0.150296728778443+0.0507973440996499i</v>
      </c>
      <c r="T83">
        <f t="shared" si="17"/>
        <v>-15.991258112263431</v>
      </c>
      <c r="U83">
        <f t="shared" si="18"/>
        <v>161.32575611149255</v>
      </c>
    </row>
    <row r="84" spans="2:21" x14ac:dyDescent="0.25">
      <c r="B84">
        <f t="shared" si="21"/>
        <v>340000</v>
      </c>
      <c r="C84" s="158" t="str">
        <f t="shared" si="0"/>
        <v>-0.8496-2.13628300444106i</v>
      </c>
      <c r="D84" s="158" t="str">
        <f t="shared" si="1"/>
        <v>0.00551449684203442-0.0231602697777028i</v>
      </c>
      <c r="E84" s="158" t="str">
        <f t="shared" si="2"/>
        <v>0.01+4.69982260977033i</v>
      </c>
      <c r="F84" s="158" t="str">
        <f t="shared" si="3"/>
        <v>0.0155144968420344+4.67666233999263i</v>
      </c>
      <c r="G84" s="158" t="str">
        <f t="shared" si="4"/>
        <v>0.00851220614865404-2.56590428493999i</v>
      </c>
      <c r="H84" s="158" t="str">
        <f t="shared" si="5"/>
        <v>-0.501980299827258+0.197711490529493i</v>
      </c>
      <c r="I84" s="158">
        <f t="shared" si="6"/>
        <v>-5.3599650399106284</v>
      </c>
      <c r="J84" s="158">
        <f t="shared" si="7"/>
        <v>158.50235246936685</v>
      </c>
      <c r="K84" s="158" t="str">
        <f t="shared" si="8"/>
        <v>-0.0593800949290483-0.0143468160670704i</v>
      </c>
      <c r="L84" t="str">
        <f t="shared" si="9"/>
        <v>-0.180504928852184+0.0947898906812239i</v>
      </c>
      <c r="M84">
        <f t="shared" si="10"/>
        <v>-13.812497229652319</v>
      </c>
      <c r="N84">
        <f t="shared" si="11"/>
        <v>152.29435569114989</v>
      </c>
      <c r="O84" t="str">
        <f t="shared" si="12"/>
        <v>9383.17757926931-2448.13371566756i</v>
      </c>
      <c r="P84" t="str">
        <f t="shared" si="13"/>
        <v>-0.0733120146519123+0.00133079883539471i</v>
      </c>
      <c r="Q84">
        <f t="shared" si="14"/>
        <v>-22.695066086362004</v>
      </c>
      <c r="R84">
        <f t="shared" si="15"/>
        <v>178.96005063291233</v>
      </c>
      <c r="S84" t="str">
        <f t="shared" si="16"/>
        <v>-0.126248744780743+0.0527923420185056i</v>
      </c>
      <c r="T84">
        <f t="shared" si="17"/>
        <v>-17.275601543296162</v>
      </c>
      <c r="U84">
        <f t="shared" si="18"/>
        <v>157.30720460990801</v>
      </c>
    </row>
    <row r="85" spans="2:21" x14ac:dyDescent="0.25">
      <c r="B85">
        <f t="shared" si="21"/>
        <v>360000</v>
      </c>
      <c r="C85" s="158" t="str">
        <f t="shared" si="0"/>
        <v>-1.0736-2.26194671058465i</v>
      </c>
      <c r="D85" s="158" t="str">
        <f t="shared" si="1"/>
        <v>0.00545625947185784-0.0218748690472854i</v>
      </c>
      <c r="E85" s="158" t="str">
        <f t="shared" si="2"/>
        <v>0.01+4.97628276328623i</v>
      </c>
      <c r="F85" s="158" t="str">
        <f t="shared" si="3"/>
        <v>0.0154562594718578+4.95440789423894i</v>
      </c>
      <c r="G85" s="158" t="str">
        <f t="shared" si="4"/>
        <v>0.00755610355373741-2.42206202377009i</v>
      </c>
      <c r="H85" s="158" t="str">
        <f t="shared" si="5"/>
        <v>-0.50179352496651+0.236253704469377i</v>
      </c>
      <c r="I85" s="158">
        <f t="shared" si="6"/>
        <v>-5.1199594367272976</v>
      </c>
      <c r="J85" s="158">
        <f t="shared" si="7"/>
        <v>154.7880733053415</v>
      </c>
      <c r="K85" s="158" t="str">
        <f t="shared" si="8"/>
        <v>-0.0529410615327884-0.0133806876343685i</v>
      </c>
      <c r="L85" t="str">
        <f t="shared" si="9"/>
        <v>-0.141575695654022+0.0890573865116982i</v>
      </c>
      <c r="M85">
        <f t="shared" si="10"/>
        <v>-15.532315241161525</v>
      </c>
      <c r="N85">
        <f t="shared" si="11"/>
        <v>147.82828790526494</v>
      </c>
      <c r="O85" t="str">
        <f t="shared" si="12"/>
        <v>9334.76689899264-2528.28870521707i</v>
      </c>
      <c r="P85" t="str">
        <f t="shared" si="13"/>
        <v>-0.0653564263103655+0.00110713578097305i</v>
      </c>
      <c r="Q85">
        <f t="shared" si="14"/>
        <v>-23.692987977391748</v>
      </c>
      <c r="R85">
        <f t="shared" si="15"/>
        <v>179.02950414402611</v>
      </c>
      <c r="S85" t="str">
        <f t="shared" si="16"/>
        <v>-0.106239211349814+0.052601771224491i</v>
      </c>
      <c r="T85">
        <f t="shared" si="17"/>
        <v>-18.522088157563019</v>
      </c>
      <c r="U85">
        <f t="shared" si="18"/>
        <v>153.65880242051685</v>
      </c>
    </row>
    <row r="86" spans="2:21" x14ac:dyDescent="0.25">
      <c r="B86">
        <f t="shared" si="21"/>
        <v>380000</v>
      </c>
      <c r="C86" s="158" t="str">
        <f t="shared" si="0"/>
        <v>-1.3104-2.38761041672824i</v>
      </c>
      <c r="D86" s="158" t="str">
        <f t="shared" si="1"/>
        <v>0.00540696785869073-0.0207245872519044i</v>
      </c>
      <c r="E86" s="158" t="str">
        <f t="shared" si="2"/>
        <v>0.01+5.25274291680213i</v>
      </c>
      <c r="F86" s="158" t="str">
        <f t="shared" si="3"/>
        <v>0.0154069678586907+5.23201832955023i</v>
      </c>
      <c r="G86" s="158" t="str">
        <f t="shared" si="4"/>
        <v>0.00675392359088648-2.2935500578699i</v>
      </c>
      <c r="H86" s="158" t="str">
        <f t="shared" si="5"/>
        <v>-0.501635020759275+0.273394939950532i</v>
      </c>
      <c r="I86" s="158">
        <f t="shared" si="6"/>
        <v>-4.8627315230144497</v>
      </c>
      <c r="J86" s="158">
        <f t="shared" si="7"/>
        <v>151.40927658299435</v>
      </c>
      <c r="K86" s="158" t="str">
        <f t="shared" si="8"/>
        <v>-0.0474963600431592-0.0125411237239528i</v>
      </c>
      <c r="L86" t="str">
        <f t="shared" si="9"/>
        <v>-0.112577326411922+0.0808783347666431i</v>
      </c>
      <c r="M86">
        <f t="shared" si="10"/>
        <v>-17.163605275544608</v>
      </c>
      <c r="N86">
        <f t="shared" si="11"/>
        <v>144.3055990778733</v>
      </c>
      <c r="O86" t="str">
        <f t="shared" si="12"/>
        <v>9284.13011120468-2609.42314256189i</v>
      </c>
      <c r="P86" t="str">
        <f t="shared" si="13"/>
        <v>-0.0586310410601014+0.000928897260672155i</v>
      </c>
      <c r="Q86">
        <f t="shared" si="14"/>
        <v>-24.63635792868482</v>
      </c>
      <c r="R86">
        <f t="shared" si="15"/>
        <v>179.09233335479348</v>
      </c>
      <c r="S86" t="str">
        <f t="shared" si="16"/>
        <v>-0.0896458868523606+0.0510421682363005i</v>
      </c>
      <c r="T86">
        <f t="shared" si="17"/>
        <v>-19.729894794693152</v>
      </c>
      <c r="U86">
        <f t="shared" si="18"/>
        <v>150.34387545251477</v>
      </c>
    </row>
    <row r="87" spans="2:21" x14ac:dyDescent="0.25">
      <c r="B87">
        <f>B86+20000</f>
        <v>400000</v>
      </c>
      <c r="C87" s="158" t="str">
        <f t="shared" si="0"/>
        <v>-1.56-2.51327412287183i</v>
      </c>
      <c r="D87" s="158" t="str">
        <f t="shared" si="1"/>
        <v>0.0053648796119293-0.0196891910426074i</v>
      </c>
      <c r="E87" s="158" t="str">
        <f t="shared" si="2"/>
        <v>0.01+5.52920307031804i</v>
      </c>
      <c r="F87" s="158" t="str">
        <f t="shared" si="3"/>
        <v>0.0153648796119293+5.50951387927543i</v>
      </c>
      <c r="G87" s="158" t="str">
        <f t="shared" si="4"/>
        <v>0.00607407943621909-2.17803365876607i</v>
      </c>
      <c r="H87" s="158" t="str">
        <f t="shared" si="5"/>
        <v>-0.501499376634534+0.309348744799813i</v>
      </c>
      <c r="I87" s="158">
        <f t="shared" si="6"/>
        <v>-4.5942244662512417</v>
      </c>
      <c r="J87" s="158">
        <f t="shared" si="7"/>
        <v>148.33173411545084</v>
      </c>
      <c r="K87" s="158" t="str">
        <f t="shared" si="8"/>
        <v>-0.0428511340997457-0.0118044820804376i</v>
      </c>
      <c r="L87" t="str">
        <f t="shared" si="9"/>
        <v>-0.0908573286445241+0.0722541701535472i</v>
      </c>
      <c r="M87">
        <f t="shared" si="10"/>
        <v>-18.704480448457335</v>
      </c>
      <c r="N87">
        <f t="shared" si="11"/>
        <v>141.50657135835363</v>
      </c>
      <c r="O87" t="str">
        <f t="shared" si="12"/>
        <v>9231.34752640208-2691.0673697664i</v>
      </c>
      <c r="P87" t="str">
        <f t="shared" si="13"/>
        <v>-0.0528943901203185+0.00078523511024904i</v>
      </c>
      <c r="Q87">
        <f t="shared" si="14"/>
        <v>-25.53085070920412</v>
      </c>
      <c r="R87">
        <f t="shared" si="15"/>
        <v>179.1494872518108</v>
      </c>
      <c r="S87" t="str">
        <f t="shared" si="16"/>
        <v>-0.0759006728096267+0.048675993240592i</v>
      </c>
      <c r="T87">
        <f t="shared" si="17"/>
        <v>-20.898953279970726</v>
      </c>
      <c r="U87">
        <f t="shared" si="18"/>
        <v>147.32747022852158</v>
      </c>
    </row>
    <row r="88" spans="2:21" x14ac:dyDescent="0.25">
      <c r="B88">
        <f t="shared" si="21"/>
        <v>420000</v>
      </c>
      <c r="C88" s="158" t="str">
        <f t="shared" si="0"/>
        <v>-1.8224-2.63893782901543i</v>
      </c>
      <c r="D88" s="158" t="str">
        <f t="shared" si="1"/>
        <v>0.00532865673912924-0.0187522934176526i</v>
      </c>
      <c r="E88" s="158" t="str">
        <f t="shared" si="2"/>
        <v>0.01+5.80566322383394i</v>
      </c>
      <c r="F88" s="158" t="str">
        <f t="shared" si="3"/>
        <v>0.0153286567391292+5.78691093041629i</v>
      </c>
      <c r="G88" s="158" t="str">
        <f t="shared" si="4"/>
        <v>0.00549273569842983-2.07363063783612i</v>
      </c>
      <c r="H88" s="158" t="str">
        <f t="shared" si="5"/>
        <v>-0.501382412655066+0.344287233917314i</v>
      </c>
      <c r="I88" s="158">
        <f t="shared" si="6"/>
        <v>-4.3189450845889885</v>
      </c>
      <c r="J88" s="158">
        <f t="shared" si="7"/>
        <v>145.52355100492605</v>
      </c>
      <c r="K88" s="158" t="str">
        <f t="shared" si="8"/>
        <v>-0.0388560612574413-0.0111526672642529i</v>
      </c>
      <c r="L88" t="str">
        <f t="shared" si="9"/>
        <v>-0.0744050665001412+0.0640742632844724i</v>
      </c>
      <c r="M88">
        <f t="shared" si="10"/>
        <v>-20.15849757771548</v>
      </c>
      <c r="N88">
        <f t="shared" si="11"/>
        <v>139.26646342832029</v>
      </c>
      <c r="O88" t="str">
        <f t="shared" si="12"/>
        <v>9176.50141749947-2772.83367679237i</v>
      </c>
      <c r="P88" t="str">
        <f t="shared" si="13"/>
        <v>-0.047961532068085+0.000668256590172405i</v>
      </c>
      <c r="Q88">
        <f t="shared" si="14"/>
        <v>-26.381296018610048</v>
      </c>
      <c r="R88">
        <f t="shared" si="15"/>
        <v>179.20173932717725</v>
      </c>
      <c r="S88" t="str">
        <f t="shared" si="16"/>
        <v>-0.0645081980246714+0.0458820672068484i</v>
      </c>
      <c r="T88">
        <f t="shared" si="17"/>
        <v>-22.029769170597294</v>
      </c>
      <c r="U88">
        <f t="shared" si="18"/>
        <v>144.57729932422606</v>
      </c>
    </row>
    <row r="89" spans="2:21" x14ac:dyDescent="0.25">
      <c r="B89">
        <f t="shared" si="21"/>
        <v>440000</v>
      </c>
      <c r="C89" s="158" t="str">
        <f t="shared" si="0"/>
        <v>-2.0976-2.76460153515902i</v>
      </c>
      <c r="D89" s="158" t="str">
        <f t="shared" si="1"/>
        <v>0.00529725804078698-0.0179004814891306i</v>
      </c>
      <c r="E89" s="158" t="str">
        <f t="shared" si="2"/>
        <v>0.01+6.08212337734984i</v>
      </c>
      <c r="F89" s="158" t="str">
        <f t="shared" si="3"/>
        <v>0.015297258040787+6.06422289586071i</v>
      </c>
      <c r="G89" s="158" t="str">
        <f t="shared" si="4"/>
        <v>0.00499162284390992-1.97880649308721i</v>
      </c>
      <c r="H89" s="158" t="str">
        <f t="shared" si="5"/>
        <v>-0.501280859437219+0.378350699654307i</v>
      </c>
      <c r="I89" s="158">
        <f t="shared" si="6"/>
        <v>-4.0402813138546003</v>
      </c>
      <c r="J89" s="158">
        <f t="shared" si="7"/>
        <v>142.95566669731048</v>
      </c>
      <c r="K89" s="158" t="str">
        <f t="shared" si="8"/>
        <v>-0.0353951470858326-0.0105716010589858i</v>
      </c>
      <c r="L89" t="str">
        <f t="shared" si="9"/>
        <v>-0.0617730240655486+0.0566783821573627i</v>
      </c>
      <c r="M89">
        <f t="shared" si="10"/>
        <v>-21.531468971854633</v>
      </c>
      <c r="N89">
        <f t="shared" si="11"/>
        <v>137.4627962864771</v>
      </c>
      <c r="O89" t="str">
        <f t="shared" si="12"/>
        <v>9119.67572775393-2854.39874402416i</v>
      </c>
      <c r="P89" t="str">
        <f t="shared" si="13"/>
        <v>-0.0436888706303731+0.000572127556636996i</v>
      </c>
      <c r="Q89">
        <f t="shared" si="14"/>
        <v>-27.191838918769655</v>
      </c>
      <c r="R89">
        <f t="shared" si="15"/>
        <v>179.24972606997861</v>
      </c>
      <c r="S89" t="str">
        <f t="shared" si="16"/>
        <v>-0.0550488920557406+0.042909751482512i</v>
      </c>
      <c r="T89">
        <f t="shared" si="17"/>
        <v>-23.123259454542342</v>
      </c>
      <c r="U89">
        <f t="shared" si="18"/>
        <v>142.06414157551663</v>
      </c>
    </row>
    <row r="90" spans="2:21" x14ac:dyDescent="0.25">
      <c r="B90">
        <f t="shared" si="21"/>
        <v>460000</v>
      </c>
      <c r="C90" s="158" t="str">
        <f t="shared" si="0"/>
        <v>-2.3856-2.89026524130261i</v>
      </c>
      <c r="D90" s="158" t="str">
        <f t="shared" si="1"/>
        <v>0.00526986348329107-0.0171226712382771i</v>
      </c>
      <c r="E90" s="158" t="str">
        <f t="shared" si="2"/>
        <v>0.01+6.35858353086574i</v>
      </c>
      <c r="F90" s="158" t="str">
        <f t="shared" si="3"/>
        <v>0.0152698634832911+6.34146085962746i</v>
      </c>
      <c r="G90" s="158" t="str">
        <f t="shared" si="4"/>
        <v>0.0045565406571866-1.89229748284706i</v>
      </c>
      <c r="H90" s="158" t="str">
        <f t="shared" si="5"/>
        <v>-0.501192130815106+0.411654659589223i</v>
      </c>
      <c r="I90" s="158">
        <f t="shared" si="6"/>
        <v>-3.7607589510531247</v>
      </c>
      <c r="J90" s="158">
        <f t="shared" si="7"/>
        <v>140.60199316413573</v>
      </c>
      <c r="K90" s="158" t="str">
        <f t="shared" si="8"/>
        <v>-0.0323771753365901-0.0100501695520362i</v>
      </c>
      <c r="L90" t="str">
        <f t="shared" si="9"/>
        <v>-0.0519363373426454+0.0501470003399487i</v>
      </c>
      <c r="M90">
        <f t="shared" si="10"/>
        <v>-22.829868621896075</v>
      </c>
      <c r="N90">
        <f t="shared" si="11"/>
        <v>136.00418896125652</v>
      </c>
      <c r="O90" t="str">
        <f t="shared" si="12"/>
        <v>9060.95578154987-2935.49065501075i</v>
      </c>
      <c r="P90" t="str">
        <f t="shared" si="13"/>
        <v>-0.0399635294264259+0.000492473372474846i</v>
      </c>
      <c r="Q90">
        <f t="shared" si="14"/>
        <v>-27.966063809332105</v>
      </c>
      <c r="R90">
        <f t="shared" si="15"/>
        <v>179.29397583266174</v>
      </c>
      <c r="S90" t="str">
        <f t="shared" si="16"/>
        <v>-0.0471739505373286+0.0399188768912884i</v>
      </c>
      <c r="T90">
        <f t="shared" si="17"/>
        <v>-24.180619023198172</v>
      </c>
      <c r="U90">
        <f t="shared" si="18"/>
        <v>139.76190253096448</v>
      </c>
    </row>
    <row r="91" spans="2:21" x14ac:dyDescent="0.25">
      <c r="B91">
        <f t="shared" si="21"/>
        <v>480000</v>
      </c>
      <c r="C91" s="158" t="str">
        <f t="shared" si="0"/>
        <v>-2.6864-3.0159289474462i</v>
      </c>
      <c r="D91" s="158" t="str">
        <f t="shared" si="1"/>
        <v>0.00524582013378277-0.0164096232262679i</v>
      </c>
      <c r="E91" s="158" t="str">
        <f t="shared" si="2"/>
        <v>0.01+6.63504368438164i</v>
      </c>
      <c r="F91" s="158" t="str">
        <f t="shared" si="3"/>
        <v>0.0152458201337828+6.61863406115537i</v>
      </c>
      <c r="G91" s="158" t="str">
        <f t="shared" si="4"/>
        <v>0.00417631255261919-1.81305330039583i</v>
      </c>
      <c r="H91" s="158" t="str">
        <f t="shared" si="5"/>
        <v>-0.501114159868756+0.444295106617783i</v>
      </c>
      <c r="I91" s="158">
        <f t="shared" si="6"/>
        <v>-3.4822443878474751</v>
      </c>
      <c r="J91" s="158">
        <f t="shared" si="7"/>
        <v>138.43933671700944</v>
      </c>
      <c r="K91" s="158" t="str">
        <f t="shared" si="8"/>
        <v>-0.0297296133641636-0.00957948322230136i</v>
      </c>
      <c r="L91" t="str">
        <f t="shared" si="9"/>
        <v>-0.0441699040540578+0.0444454671152164i</v>
      </c>
      <c r="M91">
        <f t="shared" si="10"/>
        <v>-24.060076743169194</v>
      </c>
      <c r="N91">
        <f t="shared" si="11"/>
        <v>134.8218305775348</v>
      </c>
      <c r="O91" t="str">
        <f t="shared" si="12"/>
        <v>9000.42799965321-3015.87914105352i</v>
      </c>
      <c r="P91" t="str">
        <f t="shared" si="13"/>
        <v>-0.0366957837164602+0.000425970879227433i</v>
      </c>
      <c r="Q91">
        <f t="shared" si="14"/>
        <v>-28.70709148101669</v>
      </c>
      <c r="R91">
        <f t="shared" si="15"/>
        <v>179.33493074832504</v>
      </c>
      <c r="S91" t="str">
        <f t="shared" si="16"/>
        <v>-0.0405967958777602+0.0370083236421786i</v>
      </c>
      <c r="T91">
        <f t="shared" si="17"/>
        <v>-25.203216554483355</v>
      </c>
      <c r="U91">
        <f t="shared" si="18"/>
        <v>137.64747951247872</v>
      </c>
    </row>
    <row r="92" spans="2:21" x14ac:dyDescent="0.25">
      <c r="B92">
        <f t="shared" si="21"/>
        <v>500000</v>
      </c>
      <c r="C92" s="158" t="str">
        <f t="shared" si="0"/>
        <v>-3-3.14159265358979i</v>
      </c>
      <c r="D92" s="158" t="str">
        <f t="shared" si="1"/>
        <v>0.0052246029075807-0.0157535742998469i</v>
      </c>
      <c r="E92" s="158" t="str">
        <f t="shared" si="2"/>
        <v>0.01+6.91150383789754i</v>
      </c>
      <c r="F92" s="158" t="str">
        <f t="shared" si="3"/>
        <v>0.0152246029075807+6.89575026359769i</v>
      </c>
      <c r="G92" s="158" t="str">
        <f t="shared" si="4"/>
        <v>0.00384204151902178-1.74019374944458i</v>
      </c>
      <c r="H92" s="158" t="str">
        <f t="shared" si="5"/>
        <v>-0.501045278969247+0.476352475535573i</v>
      </c>
      <c r="I92" s="158">
        <f t="shared" si="6"/>
        <v>-3.2061021710290794</v>
      </c>
      <c r="J92" s="158">
        <f t="shared" si="7"/>
        <v>136.44720256153033</v>
      </c>
      <c r="K92" s="158" t="str">
        <f t="shared" si="8"/>
        <v>-0.027394198386713-0.00915234720963492i</v>
      </c>
      <c r="L92" t="str">
        <f t="shared" si="9"/>
        <v>-0.0379571109152664+0.0394938833804521i</v>
      </c>
      <c r="M92">
        <f t="shared" si="10"/>
        <v>-25.228050526999141</v>
      </c>
      <c r="N92">
        <f t="shared" si="11"/>
        <v>133.86329381962202</v>
      </c>
      <c r="O92" t="str">
        <f t="shared" si="12"/>
        <v>8938.17962043369-3095.36814790677i</v>
      </c>
      <c r="P92" t="str">
        <f t="shared" si="13"/>
        <v>-0.0338135830304432+0.000370065566646136i</v>
      </c>
      <c r="Q92">
        <f t="shared" si="14"/>
        <v>-29.417655986677445</v>
      </c>
      <c r="R92">
        <f t="shared" si="15"/>
        <v>179.37296356322284</v>
      </c>
      <c r="S92" t="str">
        <f t="shared" si="16"/>
        <v>-0.0350836428819036+0.0342360638836285i</v>
      </c>
      <c r="T92">
        <f t="shared" si="17"/>
        <v>-26.192516388241174</v>
      </c>
      <c r="U92">
        <f t="shared" si="18"/>
        <v>135.700526326708</v>
      </c>
    </row>
    <row r="93" spans="2:21" x14ac:dyDescent="0.25">
      <c r="B93">
        <f t="shared" si="21"/>
        <v>520000</v>
      </c>
      <c r="C93" s="158" t="str">
        <f t="shared" si="0"/>
        <v>-3.3264-3.26725635973339i</v>
      </c>
      <c r="D93" s="158" t="str">
        <f t="shared" si="1"/>
        <v>0.00520578566566935-0.0151479541303604i</v>
      </c>
      <c r="E93" s="158" t="str">
        <f t="shared" si="2"/>
        <v>0.01+7.18796399141345i</v>
      </c>
      <c r="F93" s="158" t="str">
        <f t="shared" si="3"/>
        <v>0.0152057856656693+7.17281603728309i</v>
      </c>
      <c r="G93" s="158" t="str">
        <f t="shared" si="4"/>
        <v>0.00354657194107274-1.67297558019243i</v>
      </c>
      <c r="H93" s="158" t="str">
        <f t="shared" si="5"/>
        <v>-0.500984130873617+0.507894678526069i</v>
      </c>
      <c r="I93" s="158">
        <f t="shared" si="6"/>
        <v>-2.9333161924131055</v>
      </c>
      <c r="J93" s="158">
        <f t="shared" si="7"/>
        <v>134.60754550628914</v>
      </c>
      <c r="K93" s="158" t="str">
        <f t="shared" si="8"/>
        <v>-0.0253236946565949-0.00876287560346401i</v>
      </c>
      <c r="L93" t="str">
        <f t="shared" si="9"/>
        <v>-0.0329259444855727+0.0352000492015187i</v>
      </c>
      <c r="M93">
        <f t="shared" si="10"/>
        <v>-26.339206385233854</v>
      </c>
      <c r="N93">
        <f t="shared" si="11"/>
        <v>133.08812713115196</v>
      </c>
      <c r="O93" t="str">
        <f t="shared" si="12"/>
        <v>8874.29842843228-3173.7900951489i</v>
      </c>
      <c r="P93" t="str">
        <f t="shared" si="13"/>
        <v>-0.0312585291902727+0.000322772356307737i</v>
      </c>
      <c r="Q93">
        <f t="shared" si="14"/>
        <v>-30.100166176365324</v>
      </c>
      <c r="R93">
        <f t="shared" si="15"/>
        <v>179.40839070178103</v>
      </c>
      <c r="S93" t="str">
        <f t="shared" si="16"/>
        <v>-0.0304445051542707+0.0316330110746908i</v>
      </c>
      <c r="T93">
        <f t="shared" si="17"/>
        <v>-27.150021696362288</v>
      </c>
      <c r="U93">
        <f t="shared" si="18"/>
        <v>133.90317688473141</v>
      </c>
    </row>
    <row r="94" spans="2:21" x14ac:dyDescent="0.25">
      <c r="B94">
        <f t="shared" si="21"/>
        <v>540000</v>
      </c>
      <c r="C94" s="158" t="str">
        <f t="shared" si="0"/>
        <v>-3.6656-3.39292006587698i</v>
      </c>
      <c r="D94" s="158" t="str">
        <f t="shared" si="1"/>
        <v>0.00518901965704636-0.0145871646364175i</v>
      </c>
      <c r="E94" s="158" t="str">
        <f t="shared" si="2"/>
        <v>0.01+7.46442414492935i</v>
      </c>
      <c r="F94" s="158" t="str">
        <f t="shared" si="3"/>
        <v>0.0151890196570464+7.44983698029293i</v>
      </c>
      <c r="G94" s="158" t="str">
        <f t="shared" si="4"/>
        <v>0.00328409450350121-1.61076680598079i</v>
      </c>
      <c r="H94" s="158" t="str">
        <f t="shared" si="5"/>
        <v>-0.50092960203508+0.538979455376729i</v>
      </c>
      <c r="I94" s="158">
        <f t="shared" si="6"/>
        <v>-2.6645822998769644</v>
      </c>
      <c r="J94" s="158">
        <f t="shared" si="7"/>
        <v>132.90450533185074</v>
      </c>
      <c r="K94" s="158" t="str">
        <f t="shared" si="8"/>
        <v>-0.0234794793587839-0.00840620624635622i</v>
      </c>
      <c r="L94" t="str">
        <f t="shared" si="9"/>
        <v>-0.0288052173516998+0.0314742625120371i</v>
      </c>
      <c r="M94">
        <f t="shared" si="10"/>
        <v>-27.398403906265511</v>
      </c>
      <c r="N94">
        <f t="shared" si="11"/>
        <v>132.46472260755425</v>
      </c>
      <c r="O94" t="str">
        <f t="shared" si="12"/>
        <v>8808.87249152354-3251.00138566365i</v>
      </c>
      <c r="P94" t="str">
        <f t="shared" si="13"/>
        <v>-0.0289828836900219+0.000282533205932346i</v>
      </c>
      <c r="Q94">
        <f t="shared" si="14"/>
        <v>-30.756755434560141</v>
      </c>
      <c r="R94">
        <f t="shared" si="15"/>
        <v>179.44148250740756</v>
      </c>
      <c r="S94" t="str">
        <f t="shared" si="16"/>
        <v>-0.0265252268319915+0.0292124830024643i</v>
      </c>
      <c r="T94">
        <f t="shared" si="17"/>
        <v>-28.077234313469376</v>
      </c>
      <c r="U94">
        <f t="shared" si="18"/>
        <v>132.2397626961276</v>
      </c>
    </row>
    <row r="95" spans="2:21" x14ac:dyDescent="0.25">
      <c r="B95">
        <f t="shared" si="21"/>
        <v>560000</v>
      </c>
      <c r="C95" s="158" t="str">
        <f t="shared" si="0"/>
        <v>-4.0176-3.51858377202057i</v>
      </c>
      <c r="D95" s="158" t="str">
        <f t="shared" si="1"/>
        <v>0.00517401724783859-0.0140664065983706i</v>
      </c>
      <c r="E95" s="158" t="str">
        <f t="shared" si="2"/>
        <v>0.01+7.74088429844525i</v>
      </c>
      <c r="F95" s="158" t="str">
        <f t="shared" si="3"/>
        <v>0.0151740172478386+7.72681789184688i</v>
      </c>
      <c r="G95" s="158" t="str">
        <f t="shared" si="4"/>
        <v>0.0030498521834887-1.55302660027129i</v>
      </c>
      <c r="H95" s="158" t="str">
        <f t="shared" si="5"/>
        <v>-0.500880772017612+0.569656212655614i</v>
      </c>
      <c r="I95" s="158">
        <f t="shared" si="6"/>
        <v>-2.4003788011607186</v>
      </c>
      <c r="J95" s="158">
        <f t="shared" si="7"/>
        <v>131.32414882406098</v>
      </c>
      <c r="K95" s="158" t="str">
        <f t="shared" si="8"/>
        <v>-0.0218297236297004-0.00807828687703366i</v>
      </c>
      <c r="L95" t="str">
        <f t="shared" si="9"/>
        <v>-0.0253947083903109+0.0282352992380999i</v>
      </c>
      <c r="M95">
        <f t="shared" si="10"/>
        <v>-28.409975950842984</v>
      </c>
      <c r="N95">
        <f t="shared" si="11"/>
        <v>131.96807942414264</v>
      </c>
      <c r="O95" t="str">
        <f t="shared" si="12"/>
        <v>8741.98990778992-3326.878849498i</v>
      </c>
      <c r="P95" t="str">
        <f t="shared" si="13"/>
        <v>-0.0269473138184552+0.000248113946399151i</v>
      </c>
      <c r="Q95">
        <f t="shared" si="14"/>
        <v>-31.389322238911348</v>
      </c>
      <c r="R95">
        <f t="shared" si="15"/>
        <v>179.47247134305286</v>
      </c>
      <c r="S95" t="str">
        <f t="shared" si="16"/>
        <v>-0.0232007120938698+0.0269766079402203i</v>
      </c>
      <c r="T95">
        <f t="shared" si="17"/>
        <v>-28.975627206239039</v>
      </c>
      <c r="U95">
        <f t="shared" si="18"/>
        <v>130.69654348760665</v>
      </c>
    </row>
    <row r="96" spans="2:21" x14ac:dyDescent="0.25">
      <c r="B96">
        <f t="shared" si="21"/>
        <v>580000</v>
      </c>
      <c r="C96" s="158" t="str">
        <f t="shared" si="0"/>
        <v>-4.3824-3.64424747816416i</v>
      </c>
      <c r="D96" s="158" t="str">
        <f t="shared" si="1"/>
        <v>0.00516053950582571-0.0135815420930282i</v>
      </c>
      <c r="E96" s="158" t="str">
        <f t="shared" si="2"/>
        <v>0.01+8.01734445196115i</v>
      </c>
      <c r="F96" s="158" t="str">
        <f t="shared" si="3"/>
        <v>0.0151605395058257+8.00376290986812i</v>
      </c>
      <c r="G96" s="158" t="str">
        <f t="shared" si="4"/>
        <v>0.00283991874052449-1.49928940679947i</v>
      </c>
      <c r="H96" s="158" t="str">
        <f t="shared" si="5"/>
        <v>-0.500836874727835+0.599967477154247i</v>
      </c>
      <c r="I96" s="158">
        <f t="shared" si="6"/>
        <v>-2.1410200350708899</v>
      </c>
      <c r="J96" s="158">
        <f t="shared" si="7"/>
        <v>129.85422998817683</v>
      </c>
      <c r="K96" s="158" t="str">
        <f t="shared" si="8"/>
        <v>-0.0203480066752245-0.00777571269036987i</v>
      </c>
      <c r="L96" t="str">
        <f t="shared" si="9"/>
        <v>-0.0225447131216376+0.0254121961361769i</v>
      </c>
      <c r="M96">
        <f t="shared" si="10"/>
        <v>-29.377777070442924</v>
      </c>
      <c r="N96">
        <f t="shared" si="11"/>
        <v>131.57819277671712</v>
      </c>
      <c r="O96" t="str">
        <f t="shared" si="12"/>
        <v>8673.73856308881-3401.31689383715i</v>
      </c>
      <c r="P96" t="str">
        <f t="shared" si="13"/>
        <v>-0.025119176109827+0.000218528607289197i</v>
      </c>
      <c r="Q96">
        <f t="shared" si="14"/>
        <v>-31.999563504390242</v>
      </c>
      <c r="R96">
        <f t="shared" si="15"/>
        <v>179.50155805329871</v>
      </c>
      <c r="S96" t="str">
        <f t="shared" si="16"/>
        <v>-0.0203693174351524+0.0249206240814144i</v>
      </c>
      <c r="T96">
        <f t="shared" si="17"/>
        <v>-29.846626317147681</v>
      </c>
      <c r="U96">
        <f t="shared" si="18"/>
        <v>129.2614604278582</v>
      </c>
    </row>
    <row r="97" spans="2:21" x14ac:dyDescent="0.25">
      <c r="B97">
        <f t="shared" si="21"/>
        <v>600000</v>
      </c>
      <c r="C97" s="158" t="str">
        <f t="shared" si="0"/>
        <v>-4.76-3.76991118430775i</v>
      </c>
      <c r="D97" s="158" t="str">
        <f t="shared" si="1"/>
        <v>0.00514838663065111-0.0131289844038706i</v>
      </c>
      <c r="E97" s="158" t="str">
        <f t="shared" si="2"/>
        <v>0.01+8.29380460547705i</v>
      </c>
      <c r="F97" s="158" t="str">
        <f t="shared" si="3"/>
        <v>0.0151483866306511+8.28067562107318i</v>
      </c>
      <c r="G97" s="158" t="str">
        <f t="shared" si="4"/>
        <v>0.002651029918115-1.44915226610684i</v>
      </c>
      <c r="H97" s="158" t="str">
        <f t="shared" si="5"/>
        <v>-0.500797268417045+0.629950054928544i</v>
      </c>
      <c r="I97" s="158">
        <f t="shared" si="6"/>
        <v>-1.8866970505652236</v>
      </c>
      <c r="J97" s="158">
        <f t="shared" si="7"/>
        <v>128.48397354303629</v>
      </c>
      <c r="K97" s="158" t="str">
        <f t="shared" si="8"/>
        <v>-0.0190122489735626-0.00749560148305134i</v>
      </c>
      <c r="L97" t="str">
        <f t="shared" si="9"/>
        <v>-0.0201419225221399+0.0229441199686976i</v>
      </c>
      <c r="M97">
        <f t="shared" si="10"/>
        <v>-30.305236615314605</v>
      </c>
      <c r="N97">
        <f t="shared" si="11"/>
        <v>131.27888110162615</v>
      </c>
      <c r="O97" t="str">
        <f t="shared" si="12"/>
        <v>8604.20590015775-3474.22519207488i</v>
      </c>
      <c r="P97" t="str">
        <f t="shared" si="13"/>
        <v>-0.0234711954789926+0.000192983264582655i</v>
      </c>
      <c r="Q97">
        <f t="shared" si="14"/>
        <v>-32.589002202582549</v>
      </c>
      <c r="R97">
        <f t="shared" si="15"/>
        <v>179.52891716015912</v>
      </c>
      <c r="S97" t="str">
        <f t="shared" si="16"/>
        <v>-0.0179482806027009+0.0230357385658979i</v>
      </c>
      <c r="T97">
        <f t="shared" si="17"/>
        <v>-30.691599237828001</v>
      </c>
      <c r="U97">
        <f t="shared" si="18"/>
        <v>127.92391560379814</v>
      </c>
    </row>
    <row r="98" spans="2:21" x14ac:dyDescent="0.25">
      <c r="B98">
        <f t="shared" si="21"/>
        <v>620000</v>
      </c>
      <c r="C98" s="158" t="str">
        <f t="shared" si="0"/>
        <v>-5.1504-3.89557489045134i</v>
      </c>
      <c r="D98" s="158" t="str">
        <f t="shared" si="1"/>
        <v>0.00513739050802906-0.0127056092118399i</v>
      </c>
      <c r="E98" s="158" t="str">
        <f t="shared" si="2"/>
        <v>0.01+8.57026475899296i</v>
      </c>
      <c r="F98" s="158" t="str">
        <f t="shared" si="3"/>
        <v>0.0151373905080291+8.55755914978112i</v>
      </c>
      <c r="G98" s="158" t="str">
        <f t="shared" si="4"/>
        <v>0.00248045345850266-1.40226462270077i</v>
      </c>
      <c r="H98" s="158" t="str">
        <f t="shared" si="5"/>
        <v>-0.500761412260923+0.659635963331652i</v>
      </c>
      <c r="I98" s="158">
        <f t="shared" si="6"/>
        <v>-1.6375085016149293</v>
      </c>
      <c r="J98" s="158">
        <f t="shared" si="7"/>
        <v>127.20388302897857</v>
      </c>
      <c r="K98" s="158" t="str">
        <f t="shared" si="8"/>
        <v>-0.0178038832495708-0.00723549663471978i</v>
      </c>
      <c r="L98" t="str">
        <f t="shared" si="9"/>
        <v>-0.0180995700075687+0.0207794434613152i</v>
      </c>
      <c r="M98">
        <f t="shared" si="10"/>
        <v>-31.195410138794234</v>
      </c>
      <c r="N98">
        <f t="shared" si="11"/>
        <v>131.05692265304117</v>
      </c>
      <c r="O98" t="str">
        <f t="shared" si="12"/>
        <v>8533.47869996494-3545.52678841032i</v>
      </c>
      <c r="P98" t="str">
        <f t="shared" si="13"/>
        <v>-0.0219804390801917+0.000170833927552008i</v>
      </c>
      <c r="Q98">
        <f t="shared" si="14"/>
        <v>-33.159010398354027</v>
      </c>
      <c r="R98">
        <f t="shared" si="15"/>
        <v>179.55470107153175</v>
      </c>
      <c r="S98" t="str">
        <f t="shared" si="16"/>
        <v>-0.0158700313526884+0.0213110076189597i</v>
      </c>
      <c r="T98">
        <f t="shared" si="17"/>
        <v>-31.511848779306597</v>
      </c>
      <c r="U98">
        <f t="shared" si="18"/>
        <v>126.67457806666386</v>
      </c>
    </row>
    <row r="99" spans="2:21" x14ac:dyDescent="0.25">
      <c r="B99">
        <f t="shared" si="21"/>
        <v>640000</v>
      </c>
      <c r="C99" s="158" t="str">
        <f t="shared" si="0"/>
        <v>-5.5536-4.02123859659494i</v>
      </c>
      <c r="D99" s="158" t="str">
        <f t="shared" si="1"/>
        <v>0.00512740886580995-0.0123086824180386i</v>
      </c>
      <c r="E99" s="158" t="str">
        <f t="shared" si="2"/>
        <v>0.01+8.84672491250886i</v>
      </c>
      <c r="F99" s="158" t="str">
        <f t="shared" si="3"/>
        <v>0.0151274088658099+8.83441623009082i</v>
      </c>
      <c r="G99" s="158" t="str">
        <f t="shared" si="4"/>
        <v>0.00232588803122105-1.35832006357905i</v>
      </c>
      <c r="H99" s="158" t="str">
        <f t="shared" si="5"/>
        <v>-0.500728847921277+0.689053186337371i</v>
      </c>
      <c r="I99" s="158">
        <f t="shared" si="6"/>
        <v>-1.3934841262169053</v>
      </c>
      <c r="J99" s="158">
        <f t="shared" si="7"/>
        <v>126.00557277309936</v>
      </c>
      <c r="K99" s="158" t="str">
        <f t="shared" si="8"/>
        <v>-0.0167072045057324-0.00699329095371897i</v>
      </c>
      <c r="L99" t="str">
        <f t="shared" si="9"/>
        <v>-0.016350478044953+0.0188745678609614i</v>
      </c>
      <c r="M99">
        <f t="shared" si="10"/>
        <v>-32.051026377963588</v>
      </c>
      <c r="N99">
        <f t="shared" si="11"/>
        <v>130.90141252397299</v>
      </c>
      <c r="O99" t="str">
        <f t="shared" si="12"/>
        <v>8461.64287588011-3615.15652563391i</v>
      </c>
      <c r="P99" t="str">
        <f t="shared" si="13"/>
        <v>-0.0206275120251771+0.000151554639925911i</v>
      </c>
      <c r="Q99">
        <f t="shared" si="14"/>
        <v>-33.71082858840451</v>
      </c>
      <c r="R99">
        <f t="shared" si="15"/>
        <v>179.57904351336654</v>
      </c>
      <c r="S99" t="str">
        <f t="shared" si="16"/>
        <v>-0.0140792314664923+0.0197345548647686i</v>
      </c>
      <c r="T99">
        <f t="shared" si="17"/>
        <v>-32.308609997585698</v>
      </c>
      <c r="U99">
        <f t="shared" si="18"/>
        <v>125.50521499473557</v>
      </c>
    </row>
    <row r="100" spans="2:21" x14ac:dyDescent="0.25">
      <c r="B100">
        <f t="shared" si="21"/>
        <v>660000</v>
      </c>
      <c r="C100" s="158" t="str">
        <f t="shared" si="0"/>
        <v>-5.9696-4.14690230273853i</v>
      </c>
      <c r="D100" s="158" t="str">
        <f t="shared" si="1"/>
        <v>0.00511832064984458-0.0119358010749392i</v>
      </c>
      <c r="E100" s="158" t="str">
        <f t="shared" si="2"/>
        <v>0.01+9.12318506602476i</v>
      </c>
      <c r="F100" s="158" t="str">
        <f t="shared" si="3"/>
        <v>0.0151183206498446+9.11124926494982i</v>
      </c>
      <c r="G100" s="158" t="str">
        <f t="shared" si="4"/>
        <v>0.00218538393458076-1.31704957374262i</v>
      </c>
      <c r="H100" s="158" t="str">
        <f t="shared" si="5"/>
        <v>-0.500699184916119+0.718226291091711i</v>
      </c>
      <c r="I100" s="158">
        <f t="shared" si="6"/>
        <v>-1.1546026044965814</v>
      </c>
      <c r="J100" s="158">
        <f t="shared" si="7"/>
        <v>124.88162189448998</v>
      </c>
      <c r="K100" s="158" t="str">
        <f t="shared" si="8"/>
        <v>-0.0157088562223052-0.00676716633807138i</v>
      </c>
      <c r="L100" t="str">
        <f t="shared" si="9"/>
        <v>-0.014842093588087+0.0171927419773973i</v>
      </c>
      <c r="M100">
        <f t="shared" si="10"/>
        <v>-32.874528925475417</v>
      </c>
      <c r="N100">
        <f t="shared" si="11"/>
        <v>130.80327841294343</v>
      </c>
      <c r="O100" t="str">
        <f t="shared" si="12"/>
        <v>8388.78328110869-3683.0597264653i</v>
      </c>
      <c r="P100" t="str">
        <f t="shared" si="13"/>
        <v>-0.0193959217623596+0.000134713093386825i</v>
      </c>
      <c r="Q100">
        <f t="shared" si="14"/>
        <v>-34.245582032980799</v>
      </c>
      <c r="R100">
        <f t="shared" si="15"/>
        <v>179.60206234674149</v>
      </c>
      <c r="S100" t="str">
        <f t="shared" si="16"/>
        <v>-0.0125304073527271+0.0182943444437794i</v>
      </c>
      <c r="T100">
        <f t="shared" si="17"/>
        <v>-33.083049613615543</v>
      </c>
      <c r="U100">
        <f t="shared" si="18"/>
        <v>124.4085456837972</v>
      </c>
    </row>
    <row r="101" spans="2:21" x14ac:dyDescent="0.25">
      <c r="B101">
        <f t="shared" si="21"/>
        <v>680000</v>
      </c>
      <c r="C101" s="158" t="str">
        <f t="shared" si="0"/>
        <v>-6.3984-4.27256600888212i</v>
      </c>
      <c r="D101" s="158" t="str">
        <f t="shared" si="1"/>
        <v>0.00511002233712501-0.0115848447305847i</v>
      </c>
      <c r="E101" s="158" t="str">
        <f t="shared" si="2"/>
        <v>0.01+9.39964521954066i</v>
      </c>
      <c r="F101" s="158" t="str">
        <f t="shared" si="3"/>
        <v>0.015110022337125+9.38806037481008i</v>
      </c>
      <c r="G101" s="158" t="str">
        <f t="shared" si="4"/>
        <v>0.00205728035770945-1.27821599301236i</v>
      </c>
      <c r="H101" s="158" t="str">
        <f t="shared" si="5"/>
        <v>-0.500672088926176+0.747176934588433i</v>
      </c>
      <c r="I101" s="158">
        <f t="shared" si="6"/>
        <v>-0.92080515240290606</v>
      </c>
      <c r="J101" s="158">
        <f t="shared" si="7"/>
        <v>123.82544808458701</v>
      </c>
      <c r="K101" s="158" t="str">
        <f t="shared" si="8"/>
        <v>-0.0147974210626167-0.00655554554947493i</v>
      </c>
      <c r="L101" t="str">
        <f t="shared" si="9"/>
        <v>-0.0135329022712068+0.0157029836787998i</v>
      </c>
      <c r="M101">
        <f t="shared" si="10"/>
        <v>-33.668112592240796</v>
      </c>
      <c r="N101">
        <f t="shared" si="11"/>
        <v>130.75491195595964</v>
      </c>
      <c r="O101" t="str">
        <f t="shared" si="12"/>
        <v>8314.98352970873-3749.19107548977i</v>
      </c>
      <c r="P101" t="str">
        <f t="shared" si="13"/>
        <v>-0.0182715718567217+0.00011995182232881i</v>
      </c>
      <c r="Q101">
        <f t="shared" si="14"/>
        <v>-34.7642946256206</v>
      </c>
      <c r="R101">
        <f t="shared" si="15"/>
        <v>179.62386189398364</v>
      </c>
      <c r="S101" t="str">
        <f t="shared" si="16"/>
        <v>-0.011186058905042+0.0169786563841217i</v>
      </c>
      <c r="T101">
        <f t="shared" si="17"/>
        <v>-33.836267055001244</v>
      </c>
      <c r="U101">
        <f t="shared" si="18"/>
        <v>123.37811578543273</v>
      </c>
    </row>
    <row r="102" spans="2:21" x14ac:dyDescent="0.25">
      <c r="B102">
        <f t="shared" si="21"/>
        <v>700000</v>
      </c>
      <c r="C102" s="158" t="str">
        <f t="shared" si="0"/>
        <v>-6.84-4.39822971502571i</v>
      </c>
      <c r="D102" s="158" t="str">
        <f t="shared" si="1"/>
        <v>0.00510242497521581-0.0112539351055675i</v>
      </c>
      <c r="E102" s="158" t="str">
        <f t="shared" si="2"/>
        <v>0.01+9.67610537305656i</v>
      </c>
      <c r="F102" s="158" t="str">
        <f t="shared" si="3"/>
        <v>0.0151024249752158+9.66485143795099i</v>
      </c>
      <c r="G102" s="158" t="str">
        <f t="shared" si="4"/>
        <v>0.00194015535649148-1.24160943145272i</v>
      </c>
      <c r="H102" s="158" t="str">
        <f t="shared" si="5"/>
        <v>-0.500647272383833+0.775924282679265i</v>
      </c>
      <c r="I102" s="158">
        <f t="shared" si="6"/>
        <v>-0.69200587516233203</v>
      </c>
      <c r="J102" s="158">
        <f t="shared" si="7"/>
        <v>122.83119880215531</v>
      </c>
      <c r="K102" s="158" t="str">
        <f t="shared" si="8"/>
        <v>-0.0139630924708827-0.00635705335498454i</v>
      </c>
      <c r="L102" t="str">
        <f t="shared" si="9"/>
        <v>-0.0123898091180582+0.0143791396098553i</v>
      </c>
      <c r="M102">
        <f t="shared" si="10"/>
        <v>-34.433754856551232</v>
      </c>
      <c r="N102">
        <f t="shared" si="11"/>
        <v>130.74988510684886</v>
      </c>
      <c r="O102" t="str">
        <f t="shared" si="12"/>
        <v>8240.32583138823-3813.51366111639i</v>
      </c>
      <c r="P102" t="str">
        <f t="shared" si="13"/>
        <v>-0.0172423559041902+0.000106973584586551i</v>
      </c>
      <c r="Q102">
        <f t="shared" si="14"/>
        <v>-35.2679007338443</v>
      </c>
      <c r="R102">
        <f t="shared" si="15"/>
        <v>179.64453487022897</v>
      </c>
      <c r="S102" t="str">
        <f t="shared" si="16"/>
        <v>-0.0100151485586038+0.0157763643015543i</v>
      </c>
      <c r="T102">
        <f t="shared" si="17"/>
        <v>-34.569296561900003</v>
      </c>
      <c r="U102">
        <f t="shared" si="18"/>
        <v>122.40818922505964</v>
      </c>
    </row>
    <row r="103" spans="2:21" x14ac:dyDescent="0.25">
      <c r="B103">
        <f t="shared" si="21"/>
        <v>720000</v>
      </c>
      <c r="C103" s="158" t="str">
        <f t="shared" si="0"/>
        <v>-7.2944-4.5238934211693i</v>
      </c>
      <c r="D103" s="158" t="str">
        <f t="shared" si="1"/>
        <v>0.00509545178895314-0.0109414024842729i</v>
      </c>
      <c r="E103" s="158" t="str">
        <f t="shared" si="2"/>
        <v>0.01+9.95256552657247i</v>
      </c>
      <c r="F103" s="158" t="str">
        <f t="shared" si="3"/>
        <v>0.0150954517889531+9.9416241240882i</v>
      </c>
      <c r="G103" s="158" t="str">
        <f t="shared" si="4"/>
        <v>0.00183278567546608-1.20704345522345i</v>
      </c>
      <c r="H103" s="158" t="str">
        <f t="shared" si="5"/>
        <v>-0.500624486849818+0.804485358637177i</v>
      </c>
      <c r="I103" s="158">
        <f t="shared" si="6"/>
        <v>-0.46809965400708203</v>
      </c>
      <c r="J103" s="158">
        <f t="shared" si="7"/>
        <v>121.89365761770993</v>
      </c>
      <c r="K103" s="158" t="str">
        <f t="shared" si="8"/>
        <v>-0.0131974093885584-0.00617048497900519i</v>
      </c>
      <c r="L103" t="str">
        <f t="shared" si="9"/>
        <v>-0.0113862043869244+0.0131990859344379i</v>
      </c>
      <c r="M103">
        <f t="shared" si="10"/>
        <v>-35.173242942500437</v>
      </c>
      <c r="N103">
        <f t="shared" si="11"/>
        <v>130.78272977535525</v>
      </c>
      <c r="O103" t="str">
        <f t="shared" si="12"/>
        <v>8164.89084016959-3875.99814625044i</v>
      </c>
      <c r="P103" t="str">
        <f t="shared" si="13"/>
        <v>-0.016297829558282+0.0000955299096230327i</v>
      </c>
      <c r="Q103">
        <f t="shared" si="14"/>
        <v>-35.757255357323395</v>
      </c>
      <c r="R103">
        <f t="shared" si="15"/>
        <v>179.66416399583034</v>
      </c>
      <c r="S103" t="str">
        <f t="shared" si="16"/>
        <v>-0.0089918927108635+0.0146770831747708i</v>
      </c>
      <c r="T103">
        <f t="shared" si="17"/>
        <v>-35.283109958360996</v>
      </c>
      <c r="U103">
        <f t="shared" si="18"/>
        <v>121.49365539979901</v>
      </c>
    </row>
    <row r="104" spans="2:21" x14ac:dyDescent="0.25">
      <c r="B104">
        <f t="shared" si="21"/>
        <v>740000</v>
      </c>
      <c r="C104" s="158" t="str">
        <f t="shared" si="0"/>
        <v>-7.7616-4.64955712731289i</v>
      </c>
      <c r="D104" s="158" t="str">
        <f t="shared" si="1"/>
        <v>0.00508903623351255-0.0106457575514158i</v>
      </c>
      <c r="E104" s="158" t="str">
        <f t="shared" si="2"/>
        <v>0.01+10.2290256800884i</v>
      </c>
      <c r="F104" s="158" t="str">
        <f t="shared" si="3"/>
        <v>0.0150890362335125+10.218379922537i</v>
      </c>
      <c r="G104" s="158" t="str">
        <f t="shared" si="4"/>
        <v>0.00173411425693018-1.17435189578543i</v>
      </c>
      <c r="H104" s="158" t="str">
        <f t="shared" si="5"/>
        <v>-0.5006035168002+0.832875334727863i</v>
      </c>
      <c r="I104" s="158">
        <f t="shared" si="6"/>
        <v>-0.24896815112387963</v>
      </c>
      <c r="J104" s="158">
        <f t="shared" si="7"/>
        <v>121.00816363134518</v>
      </c>
      <c r="K104" s="158" t="str">
        <f t="shared" si="8"/>
        <v>-0.0124930405922906-0.00599478030849194i</v>
      </c>
      <c r="L104" t="str">
        <f t="shared" si="9"/>
        <v>-0.0105005204473667+0.012144058635362i</v>
      </c>
      <c r="M104">
        <f t="shared" si="10"/>
        <v>-35.88819709508693</v>
      </c>
      <c r="N104">
        <f t="shared" si="11"/>
        <v>130.84876500040775</v>
      </c>
      <c r="O104" t="str">
        <f t="shared" si="12"/>
        <v>8088.75751690231-3936.62204336968i</v>
      </c>
      <c r="P104" t="str">
        <f t="shared" si="13"/>
        <v>-0.015428943951367+0.0000854120635315194i</v>
      </c>
      <c r="Q104">
        <f t="shared" si="14"/>
        <v>-36.233142882841193</v>
      </c>
      <c r="R104">
        <f t="shared" si="15"/>
        <v>179.68282334903782</v>
      </c>
      <c r="S104" t="str">
        <f t="shared" si="16"/>
        <v>-0.00809479318420987+0.013671232930272i</v>
      </c>
      <c r="T104">
        <f t="shared" si="17"/>
        <v>-35.978619806676647</v>
      </c>
      <c r="U104">
        <f t="shared" si="18"/>
        <v>120.6299494945445</v>
      </c>
    </row>
    <row r="105" spans="2:21" x14ac:dyDescent="0.25">
      <c r="B105">
        <f t="shared" si="21"/>
        <v>760000</v>
      </c>
      <c r="C105" s="158" t="str">
        <f t="shared" si="0"/>
        <v>-8.2416-4.77522083345649i</v>
      </c>
      <c r="D105" s="158" t="str">
        <f t="shared" si="1"/>
        <v>0.00508312040117882-0.0103656676717542i</v>
      </c>
      <c r="E105" s="158" t="str">
        <f t="shared" si="2"/>
        <v>0.01+10.5054858336043i</v>
      </c>
      <c r="F105" s="158" t="str">
        <f t="shared" si="3"/>
        <v>0.0150831204011788+10.4951201659325i</v>
      </c>
      <c r="G105" s="158" t="str">
        <f t="shared" si="4"/>
        <v>0.00164322379772326-1.14338616665009i</v>
      </c>
      <c r="H105" s="158" t="str">
        <f t="shared" si="5"/>
        <v>-0.500584174533505+0.86110777738283i</v>
      </c>
      <c r="I105" s="158">
        <f t="shared" si="6"/>
        <v>-3.4484376008620504E-2</v>
      </c>
      <c r="J105" s="158">
        <f t="shared" si="7"/>
        <v>120.17054211415623</v>
      </c>
      <c r="K105" s="158" t="str">
        <f t="shared" si="8"/>
        <v>-0.0118436083195659-0.00582900266192224i</v>
      </c>
      <c r="L105" t="str">
        <f t="shared" si="9"/>
        <v>-0.00971514434263787+0.0111980968628051i</v>
      </c>
      <c r="M105">
        <f t="shared" si="10"/>
        <v>-36.580090586785417</v>
      </c>
      <c r="N105">
        <f t="shared" si="11"/>
        <v>130.94396019666246</v>
      </c>
      <c r="O105" t="str">
        <f t="shared" si="12"/>
        <v>8012.00300550814-3995.36907501681i</v>
      </c>
      <c r="P105" t="str">
        <f t="shared" si="13"/>
        <v>-0.0146278277143318+0.0000764438726152672i</v>
      </c>
      <c r="Q105">
        <f t="shared" si="14"/>
        <v>-36.696284662666834</v>
      </c>
      <c r="R105">
        <f t="shared" si="15"/>
        <v>179.70057950609481</v>
      </c>
      <c r="S105" t="str">
        <f t="shared" si="16"/>
        <v>-0.00730585919649305+0.0127500486017468i</v>
      </c>
      <c r="T105">
        <f t="shared" si="17"/>
        <v>-36.65668274700063</v>
      </c>
      <c r="U105">
        <f t="shared" si="18"/>
        <v>119.8129840135846</v>
      </c>
    </row>
    <row r="106" spans="2:21" x14ac:dyDescent="0.25">
      <c r="B106">
        <f t="shared" si="21"/>
        <v>780000</v>
      </c>
      <c r="C106" s="158" t="str">
        <f t="shared" si="0"/>
        <v>-8.7344-4.90088453960008i</v>
      </c>
      <c r="D106" s="158" t="str">
        <f t="shared" si="1"/>
        <v>0.0050776537102447-0.0100999368162139i</v>
      </c>
      <c r="E106" s="158" t="str">
        <f t="shared" si="2"/>
        <v>0.01+10.7819459871202i</v>
      </c>
      <c r="F106" s="158" t="str">
        <f t="shared" si="3"/>
        <v>0.0150776537102447+10.771846050304i</v>
      </c>
      <c r="G106" s="158" t="str">
        <f t="shared" si="4"/>
        <v>0.00155931509803359-1.11401299583633i</v>
      </c>
      <c r="H106" s="158" t="str">
        <f t="shared" si="5"/>
        <v>-0.500566295973129+0.889194854373274i</v>
      </c>
      <c r="I106" s="158">
        <f t="shared" si="6"/>
        <v>0.17548385021401419</v>
      </c>
      <c r="J106" s="158">
        <f t="shared" si="7"/>
        <v>119.37704475465593</v>
      </c>
      <c r="K106" s="158" t="str">
        <f t="shared" si="8"/>
        <v>-0.0112435432082951-0.00567232120553586i</v>
      </c>
      <c r="L106" t="str">
        <f t="shared" si="9"/>
        <v>-0.00901559065237142+0.0103475821736584i</v>
      </c>
      <c r="M106">
        <f t="shared" si="10"/>
        <v>-37.250266934582207</v>
      </c>
      <c r="N106">
        <f t="shared" si="11"/>
        <v>131.06482603412763</v>
      </c>
      <c r="O106" t="str">
        <f t="shared" si="12"/>
        <v>7934.70252275485-4052.22860479729i</v>
      </c>
      <c r="P106" t="str">
        <f t="shared" si="13"/>
        <v>-0.0138876077235079+0.0000684759868557969i</v>
      </c>
      <c r="Q106">
        <f t="shared" si="14"/>
        <v>-37.147345601339538</v>
      </c>
      <c r="R106">
        <f t="shared" si="15"/>
        <v>179.71749250639726</v>
      </c>
      <c r="S106" t="str">
        <f t="shared" si="16"/>
        <v>-0.00660998064063698+0.0119055576587543i</v>
      </c>
      <c r="T106">
        <f t="shared" si="17"/>
        <v>-37.318102885818966</v>
      </c>
      <c r="U106">
        <f t="shared" si="18"/>
        <v>119.03908987802745</v>
      </c>
    </row>
    <row r="107" spans="2:21" x14ac:dyDescent="0.25">
      <c r="B107">
        <f t="shared" si="21"/>
        <v>800000</v>
      </c>
      <c r="C107" s="158" t="str">
        <f t="shared" si="0"/>
        <v>-9.24-5.02654824574367i</v>
      </c>
      <c r="D107" s="158" t="str">
        <f t="shared" si="1"/>
        <v>0.00507259182035538-0.0098474884968531i</v>
      </c>
      <c r="E107" s="158" t="str">
        <f t="shared" si="2"/>
        <v>0.01+11.0584061406361i</v>
      </c>
      <c r="F107" s="158" t="str">
        <f t="shared" si="3"/>
        <v>0.0150725918203554+11.0485586521392i</v>
      </c>
      <c r="G107" s="158" t="str">
        <f t="shared" si="4"/>
        <v>0.00148168923294558-1.08611250072692i</v>
      </c>
      <c r="H107" s="158" t="str">
        <f t="shared" si="5"/>
        <v>-0.500549737189916+0.917147510688938i</v>
      </c>
      <c r="I107" s="158">
        <f t="shared" si="6"/>
        <v>0.38107127626551029</v>
      </c>
      <c r="J107" s="158">
        <f t="shared" si="7"/>
        <v>118.6242981107963</v>
      </c>
      <c r="K107" s="158" t="str">
        <f t="shared" si="8"/>
        <v>-0.0106879643525133-0.00552399630485044i</v>
      </c>
      <c r="L107" t="str">
        <f t="shared" si="9"/>
        <v>-0.00838986672914563+0.00958085779092742i</v>
      </c>
      <c r="M107">
        <f t="shared" si="10"/>
        <v>-37.899954744587482</v>
      </c>
      <c r="N107">
        <f t="shared" si="11"/>
        <v>131.20832667512252</v>
      </c>
      <c r="O107" t="str">
        <f t="shared" si="12"/>
        <v>7856.92926127538-4107.19512711333i</v>
      </c>
      <c r="P107" t="str">
        <f t="shared" si="13"/>
        <v>-0.0132022609040844+0.0000613812667189786i</v>
      </c>
      <c r="Q107">
        <f t="shared" si="14"/>
        <v>-37.586939902756413</v>
      </c>
      <c r="R107">
        <f t="shared" si="15"/>
        <v>179.73361667295387</v>
      </c>
      <c r="S107" t="str">
        <f t="shared" si="16"/>
        <v>-0.00599442172236753+0.0111305381963968i</v>
      </c>
      <c r="T107">
        <f t="shared" si="17"/>
        <v>-37.963635141058255</v>
      </c>
      <c r="U107">
        <f t="shared" si="18"/>
        <v>118.30496567261473</v>
      </c>
    </row>
    <row r="108" spans="2:21" x14ac:dyDescent="0.25">
      <c r="B108">
        <f t="shared" si="21"/>
        <v>820000</v>
      </c>
      <c r="C108" s="158" t="str">
        <f t="shared" ref="C108:C123" si="22">COMPLEX((1-(2*PI()*B108)^2/$C$35^2),(2*PI()*B108/($C$34*$C$35)))</f>
        <v>-9.7584-5.15221195188726i</v>
      </c>
      <c r="D108" s="158" t="str">
        <f t="shared" ref="D108:D123" si="23">IMDIV(COMPLEX($C$12,(2*PI()*B108*$C$11*$C$12*$C$10*0.000001)),COMPLEX(1,2*PI()*B108*$C$10*0.000001*($C$11+$C$12)))</f>
        <v>0.00506789573068095-0.009607351197384i</v>
      </c>
      <c r="E108" s="158" t="str">
        <f t="shared" ref="E108:E123" si="24">COMPLEX($C$8,2*PI()*B108*$C$7*0.000001)</f>
        <v>0.01+11.334866294152i</v>
      </c>
      <c r="F108" s="158" t="str">
        <f t="shared" ref="F108:F123" si="25">IMSUM(D108,E108)</f>
        <v>0.015067895730681+11.3252589429546i</v>
      </c>
      <c r="G108" s="158" t="str">
        <f t="shared" ref="G108:G123" si="26">IMDIV(COMPLEX($C$5,0),F108)</f>
        <v>0.00140973279293864-1.05957654643812i</v>
      </c>
      <c r="H108" s="158" t="str">
        <f t="shared" ref="H108:H123" si="27">IMPRODUCT(COMPLEX($C$31,0),C108,COMPLEX($C$25,0),G108)</f>
        <v>-0.500534371506962+0.94497561850594i</v>
      </c>
      <c r="I108" s="158">
        <f t="shared" ref="I108:I123" si="28">20*LOG10(IMABS(H108))</f>
        <v>0.58241325235491204</v>
      </c>
      <c r="J108" s="158">
        <f t="shared" ref="J108:J123" si="29">IMARGUMENT(H108)*180/PI()</f>
        <v>117.90925906732905</v>
      </c>
      <c r="K108" s="158" t="str">
        <f t="shared" ref="K108:K123" si="30">IMPRODUCT(G108,D108)</f>
        <v>-0.0101725796233395-0.00538336725405964i</v>
      </c>
      <c r="L108" t="str">
        <f t="shared" ref="L108:L123" si="31">IMDIV((IMPRODUCT(COMPLEX($C$31,0),K108)),(IMSUM(COMPLEX(1,0),IMPRODUCT(H108,COMPLEX($C$31,0)))))</f>
        <v>-0.00782798144671646+0.00888791401012032i</v>
      </c>
      <c r="M108">
        <f t="shared" ref="M108:M123" si="32">20*LOG10(IMABS(L108))</f>
        <v>-38.530280541570356</v>
      </c>
      <c r="N108">
        <f t="shared" ref="N108:N123" si="33">IMARGUMENT(L108)*180/PI()</f>
        <v>131.37180865855984</v>
      </c>
      <c r="O108" t="str">
        <f t="shared" ref="O108:O123" si="34">IMPRODUCT(IMDIV(COMPLEX(1,0),COMPLEX(0,($C$16*1*10^-12+$C$15*1*10^-9)*2*PI()*B108)),IMDIV(COMPLEX(1,$C$17*1000*$C$15*1*10^-9*2*PI()*B108),COMPLEX(1,$C$17*1000*$C$15*1*10^-9*$C$16*1*10^-12*2*PI()*B108/($C$15*1*10^-9+$C$16*1*10^-12))))</f>
        <v>7778.75430547841-4160.26780629953i</v>
      </c>
      <c r="P108" t="str">
        <f t="shared" ref="P108:P123" si="35">IMPRODUCT(COMPLEX($C$14*1000/($C$14*1000+$C$13*1000),0),COMPLEX($C$26*1*10^-6,0),O108,COMPLEX($C$31,0),K108)</f>
        <v>-0.0125664910876305+0.0000550510521473129i</v>
      </c>
      <c r="Q108">
        <f t="shared" ref="Q108:Q123" si="36">20*LOG10(IMABS(P108))</f>
        <v>-38.015636102968841</v>
      </c>
      <c r="R108">
        <f t="shared" ref="R108:R123" si="37">IMARGUMENT(P108)*180/PI()</f>
        <v>179.7490013125859</v>
      </c>
      <c r="S108" t="str">
        <f t="shared" ref="S108:S123" si="38">IMDIV(P108,IMSUM(COMPLEX(1,0),H108))</f>
        <v>-0.00544841053486875+0.0104184669982385i</v>
      </c>
      <c r="T108">
        <f t="shared" ref="T108:T123" si="39">20*LOG10(IMABS(S108))</f>
        <v>-38.59398848330391</v>
      </c>
      <c r="U108">
        <f t="shared" ref="U108:U123" si="40">IMARGUMENT(S108)*180/PI()</f>
        <v>117.60763383381162</v>
      </c>
    </row>
    <row r="109" spans="2:21" x14ac:dyDescent="0.25">
      <c r="B109">
        <f t="shared" si="21"/>
        <v>840000</v>
      </c>
      <c r="C109" s="158" t="str">
        <f t="shared" si="22"/>
        <v>-10.2896-5.27787565803085i</v>
      </c>
      <c r="D109" s="158" t="str">
        <f t="shared" si="23"/>
        <v>0.00506353102652755-0.00937864588364869i</v>
      </c>
      <c r="E109" s="158" t="str">
        <f t="shared" si="24"/>
        <v>0.01+11.6113264476679i</v>
      </c>
      <c r="F109" s="158" t="str">
        <f t="shared" si="25"/>
        <v>0.0150635310265275+11.6019478017843i</v>
      </c>
      <c r="G109" s="158" t="str">
        <f t="shared" si="26"/>
        <v>0.00134290560301429-1.03430734012217i</v>
      </c>
      <c r="H109" s="158" t="str">
        <f t="shared" si="27"/>
        <v>-0.500520087078142+0.972688105594153i</v>
      </c>
      <c r="I109" s="158">
        <f t="shared" si="28"/>
        <v>0.77964426223375427</v>
      </c>
      <c r="J109" s="158">
        <f t="shared" si="29"/>
        <v>117.2291762744068</v>
      </c>
      <c r="K109" s="158" t="str">
        <f t="shared" si="30"/>
        <v>-0.00969360243367785-0.00524984194377963i</v>
      </c>
      <c r="L109" t="str">
        <f t="shared" si="31"/>
        <v>-0.00732156196854201+0.00826012799819926i</v>
      </c>
      <c r="M109">
        <f t="shared" si="32"/>
        <v>-39.142279886655032</v>
      </c>
      <c r="N109">
        <f t="shared" si="33"/>
        <v>131.55294286490701</v>
      </c>
      <c r="O109" t="str">
        <f t="shared" si="34"/>
        <v>7700.24655993446-4211.45005772166i</v>
      </c>
      <c r="P109" t="str">
        <f t="shared" si="35"/>
        <v>-0.0119756261959937+0.0000493921287073309i</v>
      </c>
      <c r="Q109">
        <f t="shared" si="36"/>
        <v>-38.43396149274907</v>
      </c>
      <c r="R109">
        <f t="shared" si="37"/>
        <v>179.76369131571693</v>
      </c>
      <c r="S109" t="str">
        <f t="shared" si="38"/>
        <v>-0.00496280529390367+0.00976346331915467i</v>
      </c>
      <c r="T109">
        <f t="shared" si="39"/>
        <v>-39.20982903516942</v>
      </c>
      <c r="U109">
        <f t="shared" si="40"/>
        <v>116.94440275290002</v>
      </c>
    </row>
    <row r="110" spans="2:21" x14ac:dyDescent="0.25">
      <c r="B110">
        <f t="shared" si="21"/>
        <v>860000</v>
      </c>
      <c r="C110" s="158" t="str">
        <f t="shared" si="22"/>
        <v>-10.8336-5.40353936417444i</v>
      </c>
      <c r="D110" s="158" t="str">
        <f t="shared" si="23"/>
        <v>0.00505946724710811-0.00916057525570444i</v>
      </c>
      <c r="E110" s="158" t="str">
        <f t="shared" si="24"/>
        <v>0.01+11.8877866011838i</v>
      </c>
      <c r="F110" s="158" t="str">
        <f t="shared" si="25"/>
        <v>0.0150594672471081+11.8786260259281i</v>
      </c>
      <c r="G110" s="158" t="str">
        <f t="shared" si="26"/>
        <v>0.00128073045507415-1.01021622254027i</v>
      </c>
      <c r="H110" s="158" t="str">
        <f t="shared" si="27"/>
        <v>-0.50050678485376+1.00029306569837i</v>
      </c>
      <c r="I110" s="158">
        <f t="shared" si="28"/>
        <v>0.9728968407071481</v>
      </c>
      <c r="J110" s="158">
        <f t="shared" si="29"/>
        <v>116.58155669649967</v>
      </c>
      <c r="K110" s="158" t="str">
        <f t="shared" si="30"/>
        <v>-0.00924768191732378-0.00512288811815575i</v>
      </c>
      <c r="L110" t="str">
        <f t="shared" si="31"/>
        <v>-0.00686355251609745+0.00769004820552046i</v>
      </c>
      <c r="M110">
        <f t="shared" si="32"/>
        <v>-39.736907039131523</v>
      </c>
      <c r="N110">
        <f t="shared" si="33"/>
        <v>131.74967683798326</v>
      </c>
      <c r="O110" t="str">
        <f t="shared" si="34"/>
        <v>7621.4726897705-4260.74916488286i</v>
      </c>
      <c r="P110" t="str">
        <f t="shared" si="35"/>
        <v>-0.0114255320045814+0.0000443242479502134i</v>
      </c>
      <c r="Q110">
        <f t="shared" si="36"/>
        <v>-38.842406016708253</v>
      </c>
      <c r="R110">
        <f t="shared" si="37"/>
        <v>179.77772767196825</v>
      </c>
      <c r="S110" t="str">
        <f t="shared" si="38"/>
        <v>-0.00452982199975074+0.00916023210006809i</v>
      </c>
      <c r="T110">
        <f t="shared" si="39"/>
        <v>-39.811783006815645</v>
      </c>
      <c r="U110">
        <f t="shared" si="40"/>
        <v>116.31283392453537</v>
      </c>
    </row>
    <row r="111" spans="2:21" x14ac:dyDescent="0.25">
      <c r="B111">
        <f t="shared" si="21"/>
        <v>880000</v>
      </c>
      <c r="C111" s="158" t="str">
        <f t="shared" si="22"/>
        <v>-11.3904-5.52920307031804i</v>
      </c>
      <c r="D111" s="158" t="str">
        <f t="shared" si="23"/>
        <v>0.00505567735270547-0.00895241446463896i</v>
      </c>
      <c r="E111" s="158" t="str">
        <f t="shared" si="24"/>
        <v>0.01+12.1642467546997i</v>
      </c>
      <c r="F111" s="158" t="str">
        <f t="shared" si="25"/>
        <v>0.0150556773527055+12.1552943402351i</v>
      </c>
      <c r="G111" s="158" t="str">
        <f t="shared" si="26"/>
        <v>0.00122278448436812-0.987222625323875i</v>
      </c>
      <c r="H111" s="158" t="str">
        <f t="shared" si="27"/>
        <v>-0.500494376864218+1.02779785378027i</v>
      </c>
      <c r="I111" s="158">
        <f t="shared" si="28"/>
        <v>1.1623007881295864</v>
      </c>
      <c r="J111" s="158">
        <f t="shared" si="29"/>
        <v>115.9641365323655</v>
      </c>
      <c r="K111" s="158" t="str">
        <f t="shared" si="30"/>
        <v>-0.00883184410694345-0.00500202594243335i</v>
      </c>
      <c r="L111" t="str">
        <f t="shared" si="31"/>
        <v>-0.00644797588934753+0.00717121534182831i</v>
      </c>
      <c r="M111">
        <f t="shared" si="32"/>
        <v>-40.315043377850408</v>
      </c>
      <c r="N111">
        <f t="shared" si="33"/>
        <v>131.96019536641825</v>
      </c>
      <c r="O111" t="str">
        <f t="shared" si="34"/>
        <v>7542.49707255849-4308.17592774523i</v>
      </c>
      <c r="P111" t="str">
        <f t="shared" si="35"/>
        <v>-0.0109125394977652+0.0000397780908463234i</v>
      </c>
      <c r="Q111">
        <f t="shared" si="36"/>
        <v>-39.2414257216723</v>
      </c>
      <c r="R111">
        <f t="shared" si="37"/>
        <v>179.79114791486381</v>
      </c>
      <c r="S111" t="str">
        <f t="shared" si="38"/>
        <v>-0.00414281146578201+0.00860400889386003i</v>
      </c>
      <c r="T111">
        <f t="shared" si="39"/>
        <v>-40.400439456784525</v>
      </c>
      <c r="U111">
        <f t="shared" si="40"/>
        <v>115.71071340488407</v>
      </c>
    </row>
    <row r="112" spans="2:21" x14ac:dyDescent="0.25">
      <c r="B112">
        <f t="shared" si="21"/>
        <v>900000</v>
      </c>
      <c r="C112" s="158" t="str">
        <f t="shared" si="22"/>
        <v>-11.96-5.65486677646163i</v>
      </c>
      <c r="D112" s="158" t="str">
        <f t="shared" si="23"/>
        <v>0.00505213727376402-0.00875350306642325i</v>
      </c>
      <c r="E112" s="158" t="str">
        <f t="shared" si="24"/>
        <v>0.01+12.4407069082156i</v>
      </c>
      <c r="F112" s="158" t="str">
        <f t="shared" si="25"/>
        <v>0.015052137273764+12.4319534051492i</v>
      </c>
      <c r="G112" s="158" t="str">
        <f t="shared" si="26"/>
        <v>0.0011686918954009-0.965253167995215i</v>
      </c>
      <c r="H112" s="158" t="str">
        <f t="shared" si="27"/>
        <v>-0.500482784766236+1.05520916849119i</v>
      </c>
      <c r="I112" s="158">
        <f t="shared" si="28"/>
        <v>1.3479826136285085</v>
      </c>
      <c r="J112" s="158">
        <f t="shared" si="29"/>
        <v>115.37485587911752</v>
      </c>
      <c r="K112" s="158" t="str">
        <f t="shared" si="30"/>
        <v>-0.00844344217403457-0.00488682165673752i</v>
      </c>
      <c r="L112" t="str">
        <f t="shared" si="31"/>
        <v>-0.00606974338002525+0.00669801333326494i</v>
      </c>
      <c r="M112">
        <f t="shared" si="32"/>
        <v>-40.877504763426941</v>
      </c>
      <c r="N112">
        <f t="shared" si="33"/>
        <v>132.18288769758891</v>
      </c>
      <c r="O112" t="str">
        <f t="shared" si="34"/>
        <v>7463.38176115059-4353.74433839176i</v>
      </c>
      <c r="P112" t="str">
        <f t="shared" si="35"/>
        <v>-0.0104333834214627+0.0000356935873468056i</v>
      </c>
      <c r="Q112">
        <f t="shared" si="36"/>
        <v>-39.631445815495212</v>
      </c>
      <c r="R112">
        <f t="shared" si="37"/>
        <v>179.80398650662107</v>
      </c>
      <c r="S112" t="str">
        <f t="shared" si="38"/>
        <v>-0.00379607614475201+0.00809050782701963i</v>
      </c>
      <c r="T112">
        <f t="shared" si="39"/>
        <v>-40.976352875014086</v>
      </c>
      <c r="U112">
        <f t="shared" si="40"/>
        <v>115.13602695684527</v>
      </c>
    </row>
    <row r="113" spans="2:21" x14ac:dyDescent="0.25">
      <c r="B113">
        <f t="shared" si="21"/>
        <v>920000</v>
      </c>
      <c r="C113" s="158" t="str">
        <f t="shared" si="22"/>
        <v>-12.5424-5.78053048260522i</v>
      </c>
      <c r="D113" s="158" t="str">
        <f t="shared" si="23"/>
        <v>0.00504882552782283-0.00856323802467736i</v>
      </c>
      <c r="E113" s="158" t="str">
        <f t="shared" si="24"/>
        <v>0.01+12.7171670617315i</v>
      </c>
      <c r="F113" s="158" t="str">
        <f t="shared" si="25"/>
        <v>0.0150488255278228+12.7086038237068i</v>
      </c>
      <c r="G113" s="158" t="str">
        <f t="shared" si="26"/>
        <v>0.00111811780086149-0.944240873356628i</v>
      </c>
      <c r="H113" s="158" t="str">
        <f t="shared" si="27"/>
        <v>-0.50047193860668+1.08253312383071i</v>
      </c>
      <c r="I113" s="158">
        <f t="shared" si="28"/>
        <v>1.5300651542751291</v>
      </c>
      <c r="J113" s="158">
        <f t="shared" si="29"/>
        <v>114.81183660871569</v>
      </c>
      <c r="K113" s="158" t="str">
        <f t="shared" si="30"/>
        <v>-0.00808011416948593-0.00477688213468507i</v>
      </c>
      <c r="L113" t="str">
        <f t="shared" si="31"/>
        <v>-0.0057245022778009+0.00626554489435725i</v>
      </c>
      <c r="M113">
        <f t="shared" si="32"/>
        <v>-41.425047993734594</v>
      </c>
      <c r="N113">
        <f t="shared" si="33"/>
        <v>132.41632011221429</v>
      </c>
      <c r="O113" t="str">
        <f t="shared" si="34"/>
        <v>7384.18645688223-4397.47128087683i</v>
      </c>
      <c r="P113" t="str">
        <f t="shared" si="35"/>
        <v>-0.0099851501025539+0.0000320185236559597i</v>
      </c>
      <c r="Q113">
        <f t="shared" si="36"/>
        <v>-40.012863388010551</v>
      </c>
      <c r="R113">
        <f t="shared" si="37"/>
        <v>179.81627517211444</v>
      </c>
      <c r="S113" t="str">
        <f t="shared" si="38"/>
        <v>-0.00348471914127671+0.0076158732919299i</v>
      </c>
      <c r="T113">
        <f t="shared" si="39"/>
        <v>-41.54004559011593</v>
      </c>
      <c r="U113">
        <f t="shared" si="40"/>
        <v>114.58693835559791</v>
      </c>
    </row>
    <row r="114" spans="2:21" x14ac:dyDescent="0.25">
      <c r="B114">
        <f t="shared" si="21"/>
        <v>940000</v>
      </c>
      <c r="C114" s="158" t="str">
        <f t="shared" si="22"/>
        <v>-13.1376-5.90619418874881i</v>
      </c>
      <c r="D114" s="158" t="str">
        <f t="shared" si="23"/>
        <v>0.00504572289287172-0.00838106760622542i</v>
      </c>
      <c r="E114" s="158" t="str">
        <f t="shared" si="24"/>
        <v>0.01+12.9936272152474i</v>
      </c>
      <c r="F114" s="158" t="str">
        <f t="shared" si="25"/>
        <v>0.0150457228928717+12.9852461476412i</v>
      </c>
      <c r="G114" s="158" t="str">
        <f t="shared" si="26"/>
        <v>0.0010707629828117-0.924124483522147i</v>
      </c>
      <c r="H114" s="158" t="str">
        <f t="shared" si="27"/>
        <v>-0.500461775767588+1.10977531161106i</v>
      </c>
      <c r="I114" s="158">
        <f t="shared" si="28"/>
        <v>1.7086673293078669</v>
      </c>
      <c r="J114" s="158">
        <f t="shared" si="29"/>
        <v>114.27336300580409</v>
      </c>
      <c r="K114" s="158" t="str">
        <f t="shared" si="30"/>
        <v>-0.00773974699967205-0.00467185019932014i</v>
      </c>
      <c r="L114" t="str">
        <f t="shared" si="31"/>
        <v>-0.00540851278334253+0.00586952734714568i</v>
      </c>
      <c r="M114">
        <f t="shared" si="32"/>
        <v>-41.958376481124652</v>
      </c>
      <c r="N114">
        <f t="shared" si="33"/>
        <v>132.65921285856143</v>
      </c>
      <c r="O114" t="str">
        <f t="shared" si="34"/>
        <v>7304.96849254586-4439.37625268659i</v>
      </c>
      <c r="P114" t="str">
        <f t="shared" si="35"/>
        <v>-0.00956523297134568+0.0000287073830768673i</v>
      </c>
      <c r="Q114">
        <f t="shared" si="36"/>
        <v>-40.386049837983009</v>
      </c>
      <c r="R114">
        <f t="shared" si="37"/>
        <v>179.82804318957324</v>
      </c>
      <c r="S114" t="str">
        <f t="shared" si="38"/>
        <v>-0.00320451933928248+0.00717663565566267i</v>
      </c>
      <c r="T114">
        <f t="shared" si="39"/>
        <v>-42.092010006421276</v>
      </c>
      <c r="U114">
        <f t="shared" si="40"/>
        <v>114.06177040837906</v>
      </c>
    </row>
    <row r="115" spans="2:21" x14ac:dyDescent="0.25">
      <c r="B115">
        <f t="shared" si="21"/>
        <v>960000</v>
      </c>
      <c r="C115" s="158" t="str">
        <f t="shared" si="22"/>
        <v>-13.7456-6.0318578948924i</v>
      </c>
      <c r="D115" s="158" t="str">
        <f t="shared" si="23"/>
        <v>0.00504281212782816-0.00820648603931738i</v>
      </c>
      <c r="E115" s="158" t="str">
        <f t="shared" si="24"/>
        <v>0.01+13.2700873687633i</v>
      </c>
      <c r="F115" s="158" t="str">
        <f t="shared" si="25"/>
        <v>0.0150428121278282+13.261880882724i</v>
      </c>
      <c r="G115" s="158" t="str">
        <f t="shared" si="26"/>
        <v>0.00102635942143097-0.904847861836868i</v>
      </c>
      <c r="H115" s="158" t="str">
        <f t="shared" si="27"/>
        <v>-0.500452240062705+1.13694085607557i</v>
      </c>
      <c r="I115" s="158">
        <f t="shared" si="28"/>
        <v>1.8839039976680505</v>
      </c>
      <c r="J115" s="158">
        <f t="shared" si="29"/>
        <v>113.75786478384032</v>
      </c>
      <c r="K115" s="158" t="str">
        <f t="shared" si="30"/>
        <v>-0.00742044560813254-0.00457140057577363i</v>
      </c>
      <c r="L115" t="str">
        <f t="shared" si="31"/>
        <v>-0.00511854807748662+0.00550620513241589i</v>
      </c>
      <c r="M115">
        <f t="shared" si="32"/>
        <v>-42.478145259744913</v>
      </c>
      <c r="N115">
        <f t="shared" si="33"/>
        <v>132.91042065307957</v>
      </c>
      <c r="O115" t="str">
        <f t="shared" si="34"/>
        <v>7225.78282452088-4479.48110568364i</v>
      </c>
      <c r="P115" t="str">
        <f t="shared" si="35"/>
        <v>-0.00917129451409618+0.0000257203773648736i</v>
      </c>
      <c r="Q115">
        <f t="shared" si="36"/>
        <v>-40.751353043414824</v>
      </c>
      <c r="R115">
        <f t="shared" si="37"/>
        <v>179.83931764432791</v>
      </c>
      <c r="S115" t="str">
        <f t="shared" si="38"/>
        <v>-0.00295182778766157+0.00676967101139833i</v>
      </c>
      <c r="T115">
        <f t="shared" si="39"/>
        <v>-42.632710678454316</v>
      </c>
      <c r="U115">
        <f t="shared" si="40"/>
        <v>113.55898831026138</v>
      </c>
    </row>
    <row r="116" spans="2:21" x14ac:dyDescent="0.25">
      <c r="B116">
        <f t="shared" si="21"/>
        <v>980000</v>
      </c>
      <c r="C116" s="158" t="str">
        <f t="shared" si="22"/>
        <v>-14.3664-6.15752160103599i</v>
      </c>
      <c r="D116" s="158" t="str">
        <f t="shared" si="23"/>
        <v>0.00504007773252396-0.00803902882562683i</v>
      </c>
      <c r="E116" s="158" t="str">
        <f t="shared" si="24"/>
        <v>0.01+13.5465475222792i</v>
      </c>
      <c r="F116" s="158" t="str">
        <f t="shared" si="25"/>
        <v>0.015040077732524+13.5385084934536i</v>
      </c>
      <c r="G116" s="158" t="str">
        <f t="shared" si="26"/>
        <v>0.000984666465247805-0.88635946835224i</v>
      </c>
      <c r="H116" s="158" t="str">
        <f t="shared" si="27"/>
        <v>-0.500443280961132+1.16403446179818i</v>
      </c>
      <c r="I116" s="158">
        <f t="shared" si="28"/>
        <v>2.0558858941804323</v>
      </c>
      <c r="J116" s="158">
        <f t="shared" si="29"/>
        <v>113.26390215381495</v>
      </c>
      <c r="K116" s="158" t="str">
        <f t="shared" si="30"/>
        <v>-0.00712050652042547-0.00447523638155166i</v>
      </c>
      <c r="L116" t="str">
        <f t="shared" si="31"/>
        <v>-0.00485181273966463+0.00517227611708461i</v>
      </c>
      <c r="M116">
        <f t="shared" si="32"/>
        <v>-42.984965414600865</v>
      </c>
      <c r="N116">
        <f t="shared" si="33"/>
        <v>133.16891611499958</v>
      </c>
      <c r="O116" t="str">
        <f t="shared" si="34"/>
        <v>7146.68203344022-4517.80980477168i</v>
      </c>
      <c r="P116" t="str">
        <f t="shared" si="35"/>
        <v>-0.00880123361452962+0.0000230226341559588i</v>
      </c>
      <c r="Q116">
        <f t="shared" si="36"/>
        <v>-41.109099307136475</v>
      </c>
      <c r="R116">
        <f t="shared" si="37"/>
        <v>179.85012365090026</v>
      </c>
      <c r="S116" t="str">
        <f t="shared" si="38"/>
        <v>-0.00272348144712444+0.00639216483930093i</v>
      </c>
      <c r="T116">
        <f t="shared" si="39"/>
        <v>-43.16258623174604</v>
      </c>
      <c r="U116">
        <f t="shared" si="40"/>
        <v>113.0771850147671</v>
      </c>
    </row>
    <row r="117" spans="2:21" x14ac:dyDescent="0.25">
      <c r="B117">
        <f t="shared" si="21"/>
        <v>1000000</v>
      </c>
      <c r="C117" s="158" t="str">
        <f t="shared" si="22"/>
        <v>-15-6.28318530717959i</v>
      </c>
      <c r="D117" s="158" t="str">
        <f t="shared" si="23"/>
        <v>0.0050375057409458-0.00787826861454575i</v>
      </c>
      <c r="E117" s="158" t="str">
        <f t="shared" si="24"/>
        <v>0.01+13.8230076757951i</v>
      </c>
      <c r="F117" s="158" t="str">
        <f t="shared" si="25"/>
        <v>0.0150375057409458+13.8151294071806i</v>
      </c>
      <c r="G117" s="158" t="str">
        <f t="shared" si="26"/>
        <v>0.000945467539645512-0.868611898509564i</v>
      </c>
      <c r="H117" s="158" t="str">
        <f t="shared" si="27"/>
        <v>-0.500434852918107+1.19106045580927i</v>
      </c>
      <c r="I117" s="158">
        <f t="shared" si="28"/>
        <v>2.2247196251857786</v>
      </c>
      <c r="J117" s="158">
        <f t="shared" si="29"/>
        <v>112.79015266822718</v>
      </c>
      <c r="K117" s="158" t="str">
        <f t="shared" si="30"/>
        <v>-0.00683839506009005-0.00438308607263942i</v>
      </c>
      <c r="L117" t="str">
        <f t="shared" si="31"/>
        <v>-0.00460587579414238+0.00486482933516355i</v>
      </c>
      <c r="M117">
        <f t="shared" si="32"/>
        <v>-43.479408010027612</v>
      </c>
      <c r="N117">
        <f t="shared" si="33"/>
        <v>133.43377562751255</v>
      </c>
      <c r="O117" t="str">
        <f t="shared" si="34"/>
        <v>7067.71633276929-4554.38820280081i</v>
      </c>
      <c r="P117" t="str">
        <f t="shared" si="35"/>
        <v>-0.00845315742917+0.0000205835128063154i</v>
      </c>
      <c r="Q117">
        <f t="shared" si="36"/>
        <v>-41.459595105066029</v>
      </c>
      <c r="R117">
        <f t="shared" si="37"/>
        <v>179.86048454789176</v>
      </c>
      <c r="S117" t="str">
        <f t="shared" si="38"/>
        <v>-0.00251673116165053+0.00604157935152435i</v>
      </c>
      <c r="T117">
        <f t="shared" si="39"/>
        <v>-43.68205113951592</v>
      </c>
      <c r="U117">
        <f t="shared" si="40"/>
        <v>112.61506834615462</v>
      </c>
    </row>
    <row r="118" spans="2:21" x14ac:dyDescent="0.25">
      <c r="B118">
        <f t="shared" si="21"/>
        <v>1020000</v>
      </c>
      <c r="C118" s="158" t="str">
        <f t="shared" si="22"/>
        <v>-15.6464-6.40884901332318i</v>
      </c>
      <c r="D118" s="158" t="str">
        <f t="shared" si="23"/>
        <v>0.00503508354256678-0.00772381156263852i</v>
      </c>
      <c r="E118" s="158" t="str">
        <f t="shared" si="24"/>
        <v>0.01+14.099467829311i</v>
      </c>
      <c r="F118" s="158" t="str">
        <f t="shared" si="25"/>
        <v>0.0150350835425668+14.0917440177484i</v>
      </c>
      <c r="G118" s="158" t="str">
        <f t="shared" si="26"/>
        <v>0.000908567308766761-0.851561476315547i</v>
      </c>
      <c r="H118" s="158" t="str">
        <f t="shared" si="27"/>
        <v>-0.500426914796331+1.21802282474446i</v>
      </c>
      <c r="I118" s="158">
        <f t="shared" si="28"/>
        <v>2.3905077086889213</v>
      </c>
      <c r="J118" s="158">
        <f t="shared" si="29"/>
        <v>112.33539960374878</v>
      </c>
      <c r="K118" s="158" t="str">
        <f t="shared" si="30"/>
        <v>-0.00657272566475986-0.00429470077756517i</v>
      </c>
      <c r="L118" t="str">
        <f t="shared" si="31"/>
        <v>-0.00437861548435942+0.00458129223107775i</v>
      </c>
      <c r="M118">
        <f t="shared" si="32"/>
        <v>-43.962007583581453</v>
      </c>
      <c r="N118">
        <f t="shared" si="33"/>
        <v>133.70416721616192</v>
      </c>
      <c r="O118" t="str">
        <f t="shared" si="34"/>
        <v>6988.93358467723-4589.2438304626i</v>
      </c>
      <c r="P118" t="str">
        <f t="shared" si="35"/>
        <v>-0.00812535709104602+0.0000183760263137117i</v>
      </c>
      <c r="Q118">
        <f t="shared" si="36"/>
        <v>-41.803128660703869</v>
      </c>
      <c r="R118">
        <f t="shared" si="37"/>
        <v>179.87042206943315</v>
      </c>
      <c r="S118" t="str">
        <f t="shared" si="38"/>
        <v>-0.00232918132205519+0.00571562424821449i</v>
      </c>
      <c r="T118">
        <f t="shared" si="39"/>
        <v>-44.191497364937796</v>
      </c>
      <c r="U118">
        <f t="shared" si="40"/>
        <v>112.17144962061283</v>
      </c>
    </row>
    <row r="119" spans="2:21" x14ac:dyDescent="0.25">
      <c r="B119">
        <f t="shared" si="21"/>
        <v>1040000</v>
      </c>
      <c r="C119" s="158" t="str">
        <f t="shared" si="22"/>
        <v>-16.3056-6.53451271946677i</v>
      </c>
      <c r="D119" s="158" t="str">
        <f t="shared" si="23"/>
        <v>0.00503279972749021-0.00757529411297712i</v>
      </c>
      <c r="E119" s="158" t="str">
        <f t="shared" si="24"/>
        <v>0.01+14.3759279828269i</v>
      </c>
      <c r="F119" s="158" t="str">
        <f t="shared" si="25"/>
        <v>0.0150327997274902+14.3683526887139i</v>
      </c>
      <c r="G119" s="158" t="str">
        <f t="shared" si="26"/>
        <v>0.000873789220725281-0.835167894641633i</v>
      </c>
      <c r="H119" s="158" t="str">
        <f t="shared" si="27"/>
        <v>-0.500419429364118+1.24492524768923i</v>
      </c>
      <c r="I119" s="158">
        <f t="shared" si="28"/>
        <v>2.5533486473920712</v>
      </c>
      <c r="J119" s="158">
        <f t="shared" si="29"/>
        <v>111.89852168043754</v>
      </c>
      <c r="K119" s="158" t="str">
        <f t="shared" si="30"/>
        <v>-0.00632224482947431-0.00420985196290073i</v>
      </c>
      <c r="L119" t="str">
        <f t="shared" si="31"/>
        <v>-0.00416817350202474+0.00431938582312917i</v>
      </c>
      <c r="M119">
        <f t="shared" si="32"/>
        <v>-44.433265261584808</v>
      </c>
      <c r="N119">
        <f t="shared" si="33"/>
        <v>133.9793401123278</v>
      </c>
      <c r="O119" t="str">
        <f t="shared" si="34"/>
        <v>6910.3793225873-4622.40570010447i</v>
      </c>
      <c r="P119" t="str">
        <f t="shared" si="35"/>
        <v>-0.0078162866574691+0.0000163763512172062i</v>
      </c>
      <c r="Q119">
        <f t="shared" si="36"/>
        <v>-42.13997136620798</v>
      </c>
      <c r="R119">
        <f t="shared" si="37"/>
        <v>179.87995649638364</v>
      </c>
      <c r="S119" t="str">
        <f t="shared" si="38"/>
        <v>-0.00215873917051701+0.00541223059241075i</v>
      </c>
      <c r="T119">
        <f t="shared" si="39"/>
        <v>-44.691295878588008</v>
      </c>
      <c r="U119">
        <f t="shared" si="40"/>
        <v>111.74523357763833</v>
      </c>
    </row>
    <row r="120" spans="2:21" x14ac:dyDescent="0.25">
      <c r="B120">
        <f t="shared" si="21"/>
        <v>1060000</v>
      </c>
      <c r="C120" s="158" t="str">
        <f t="shared" si="22"/>
        <v>-16.9776-6.66017642561036i</v>
      </c>
      <c r="D120" s="158" t="str">
        <f t="shared" si="23"/>
        <v>0.00503064395184684-0.00743238013892912i</v>
      </c>
      <c r="E120" s="158" t="str">
        <f t="shared" si="24"/>
        <v>0.01+14.6523881363428i</v>
      </c>
      <c r="F120" s="158" t="str">
        <f t="shared" si="25"/>
        <v>0.0150306439518468+14.6449557562039i</v>
      </c>
      <c r="G120" s="158" t="str">
        <f t="shared" si="26"/>
        <v>0.000840973378006499-0.819393896396385i</v>
      </c>
      <c r="H120" s="158" t="str">
        <f t="shared" si="27"/>
        <v>-0.500412362858936+1.27177112529066i</v>
      </c>
      <c r="I120" s="158">
        <f t="shared" si="28"/>
        <v>2.7133370255688911</v>
      </c>
      <c r="J120" s="158">
        <f t="shared" si="29"/>
        <v>111.47848394442808</v>
      </c>
      <c r="K120" s="158" t="str">
        <f t="shared" si="30"/>
        <v>-0.0060858162838985-0.00412832938291875i</v>
      </c>
      <c r="L120" t="str">
        <f t="shared" si="31"/>
        <v>-0.00397291687819078+0.00407708648758961i</v>
      </c>
      <c r="M120">
        <f t="shared" si="32"/>
        <v>-44.893651544372666</v>
      </c>
      <c r="N120">
        <f t="shared" si="33"/>
        <v>134.25861573094036</v>
      </c>
      <c r="O120" t="str">
        <f t="shared" si="34"/>
        <v>6832.09677980466-4653.90412253718i</v>
      </c>
      <c r="P120" t="str">
        <f t="shared" si="35"/>
        <v>-0.0075245448160486+0.0000145634107352418i</v>
      </c>
      <c r="Q120">
        <f t="shared" si="36"/>
        <v>-42.470379067666244</v>
      </c>
      <c r="R120">
        <f t="shared" si="37"/>
        <v>179.88910678998715</v>
      </c>
      <c r="S120" t="str">
        <f t="shared" si="38"/>
        <v>-0.00200357207952854+0.00512952751109535i</v>
      </c>
      <c r="T120">
        <f t="shared" si="39"/>
        <v>-45.1817980603699</v>
      </c>
      <c r="U120">
        <f t="shared" si="40"/>
        <v>111.33540945157623</v>
      </c>
    </row>
    <row r="121" spans="2:21" x14ac:dyDescent="0.25">
      <c r="B121">
        <f t="shared" si="21"/>
        <v>1080000</v>
      </c>
      <c r="C121" s="158" t="str">
        <f t="shared" si="22"/>
        <v>-17.6624-6.78584013175395i</v>
      </c>
      <c r="D121" s="158" t="str">
        <f t="shared" si="23"/>
        <v>0.0050286068204738-0.0072947584051756i</v>
      </c>
      <c r="E121" s="158" t="str">
        <f t="shared" si="24"/>
        <v>0.01+14.9288482898587i</v>
      </c>
      <c r="F121" s="158" t="str">
        <f t="shared" si="25"/>
        <v>0.0150286068204738+14.9215535314535i</v>
      </c>
      <c r="G121" s="158" t="str">
        <f t="shared" si="26"/>
        <v>0.000809974684679602-0.804204991250668i</v>
      </c>
      <c r="H121" s="158" t="str">
        <f t="shared" si="27"/>
        <v>-0.500405684606804+1.29856360562223i</v>
      </c>
      <c r="I121" s="158">
        <f t="shared" si="28"/>
        <v>2.8705636227505615</v>
      </c>
      <c r="J121" s="158">
        <f t="shared" si="29"/>
        <v>111.07432966563441</v>
      </c>
      <c r="K121" s="158" t="str">
        <f t="shared" si="30"/>
        <v>-0.00586240807518619-0.00404993927370123i</v>
      </c>
      <c r="L121" t="str">
        <f t="shared" si="31"/>
        <v>-0.0037914061145464+0.00385259329327058i</v>
      </c>
      <c r="M121">
        <f t="shared" si="32"/>
        <v>-45.343608802400666</v>
      </c>
      <c r="N121">
        <f t="shared" si="33"/>
        <v>134.54137984041193</v>
      </c>
      <c r="O121" t="str">
        <f t="shared" si="34"/>
        <v>6754.12692363554-4683.77053602441i</v>
      </c>
      <c r="P121" t="str">
        <f t="shared" si="35"/>
        <v>-0.00724885894347098+0.0000129185190910273i</v>
      </c>
      <c r="Q121">
        <f t="shared" si="36"/>
        <v>-42.79459322986402</v>
      </c>
      <c r="R121">
        <f t="shared" si="37"/>
        <v>179.89789071029824</v>
      </c>
      <c r="S121" t="str">
        <f t="shared" si="38"/>
        <v>-0.00186207144700422+0.00486582144019355i</v>
      </c>
      <c r="T121">
        <f t="shared" si="39"/>
        <v>-45.663336994775861</v>
      </c>
      <c r="U121">
        <f t="shared" si="40"/>
        <v>110.94104303757412</v>
      </c>
    </row>
    <row r="122" spans="2:21" x14ac:dyDescent="0.25">
      <c r="B122">
        <f t="shared" si="21"/>
        <v>1100000</v>
      </c>
      <c r="C122" s="158" t="str">
        <f t="shared" si="22"/>
        <v>-18.36-6.91150383789754i</v>
      </c>
      <c r="D122" s="158" t="str">
        <f t="shared" si="23"/>
        <v>0.00502667978438507-0.00716214030560244i</v>
      </c>
      <c r="E122" s="158" t="str">
        <f t="shared" si="24"/>
        <v>0.01+15.2053084433746i</v>
      </c>
      <c r="F122" s="158" t="str">
        <f t="shared" si="25"/>
        <v>0.0150266797843851+15.198146303069i</v>
      </c>
      <c r="G122" s="158" t="str">
        <f t="shared" si="26"/>
        <v>0.000780661230001156-0.789569203372551i</v>
      </c>
      <c r="H122" s="158" t="str">
        <f t="shared" si="27"/>
        <v>-0.500399366689466+1.32530560721661i</v>
      </c>
      <c r="I122" s="158">
        <f t="shared" si="28"/>
        <v>3.025115538774537</v>
      </c>
      <c r="J122" s="158">
        <f t="shared" si="29"/>
        <v>110.68517312283731</v>
      </c>
      <c r="K122" s="158" t="str">
        <f t="shared" si="30"/>
        <v>-0.00565108128151366-0.00397450275822624i</v>
      </c>
      <c r="L122" t="str">
        <f t="shared" si="31"/>
        <v>-0.00362236842132487+0.00364430000288062i</v>
      </c>
      <c r="M122">
        <f t="shared" si="32"/>
        <v>-45.783553518575992</v>
      </c>
      <c r="N122">
        <f t="shared" si="33"/>
        <v>134.82707574194217</v>
      </c>
      <c r="O122" t="str">
        <f t="shared" si="34"/>
        <v>6676.50849442866-4712.03734673431i</v>
      </c>
      <c r="P122" t="str">
        <f t="shared" si="35"/>
        <v>-0.00698807117742339+0.000011425077134523i</v>
      </c>
      <c r="Q122">
        <f t="shared" si="36"/>
        <v>-43.112841993873957</v>
      </c>
      <c r="R122">
        <f t="shared" si="37"/>
        <v>179.90632492134989</v>
      </c>
      <c r="S122" t="str">
        <f t="shared" si="38"/>
        <v>-0.00173282209710026+0.00461957764832498i</v>
      </c>
      <c r="T122">
        <f t="shared" si="39"/>
        <v>-46.136228667849998</v>
      </c>
      <c r="U122">
        <f t="shared" si="40"/>
        <v>110.56126962672906</v>
      </c>
    </row>
    <row r="123" spans="2:21" x14ac:dyDescent="0.25">
      <c r="B123">
        <f t="shared" si="21"/>
        <v>1120000</v>
      </c>
      <c r="C123" s="158" t="str">
        <f t="shared" si="22"/>
        <v>-19.0704-7.03716754404114i</v>
      </c>
      <c r="D123" s="158" t="str">
        <f t="shared" si="23"/>
        <v>0.00502485505094044-0.00703425784347094i</v>
      </c>
      <c r="E123" s="158" t="str">
        <f t="shared" si="24"/>
        <v>0.01+15.4817685968905i</v>
      </c>
      <c r="F123" s="158" t="str">
        <f t="shared" si="25"/>
        <v>0.0150248550509404+15.474734339047i</v>
      </c>
      <c r="G123" s="158" t="str">
        <f t="shared" si="26"/>
        <v>0.000752912874519076-0.775456846280968i</v>
      </c>
      <c r="H123" s="158" t="str">
        <f t="shared" si="27"/>
        <v>-0.500393383652703+1.35199983962199i</v>
      </c>
      <c r="I123" s="158">
        <f t="shared" si="28"/>
        <v>3.1770763259862953</v>
      </c>
      <c r="J123" s="158">
        <f t="shared" si="29"/>
        <v>110.31019316622586</v>
      </c>
      <c r="K123" s="158" t="str">
        <f t="shared" si="30"/>
        <v>-0.00545098012516469-0.0039018544341143i</v>
      </c>
      <c r="L123" t="str">
        <f t="shared" si="31"/>
        <v>-0.00346467515331317+0.00345077100941789i</v>
      </c>
      <c r="M123">
        <f t="shared" si="32"/>
        <v>-46.213878307265539</v>
      </c>
      <c r="N123">
        <f t="shared" si="33"/>
        <v>135.11519830690875</v>
      </c>
      <c r="O123" t="str">
        <f t="shared" si="34"/>
        <v>6599.27804899138-4738.73778000707i</v>
      </c>
      <c r="P123" t="str">
        <f t="shared" si="35"/>
        <v>-0.00674112621622856+0.0000100683111120205i</v>
      </c>
      <c r="Q123">
        <f t="shared" si="36"/>
        <v>-43.425341139099146</v>
      </c>
      <c r="R123">
        <f t="shared" si="37"/>
        <v>179.91442508475726</v>
      </c>
      <c r="S123" t="str">
        <f t="shared" si="38"/>
        <v>-0.00161457627613601+0.00438940379440642i</v>
      </c>
      <c r="T123">
        <f t="shared" si="39"/>
        <v>-46.600773073673579</v>
      </c>
      <c r="U123">
        <f t="shared" si="40"/>
        <v>110.19528770261496</v>
      </c>
    </row>
  </sheetData>
  <pageMargins left="0.7" right="0.7" top="0.75" bottom="0.75" header="0.3" footer="0.3"/>
  <pageSetup orientation="portrait" verticalDpi="0" r:id="rId1"/>
  <drawing r:id="rId2"/>
  <legacyDrawing r:id="rId3"/>
  <oleObjects>
    <mc:AlternateContent xmlns:mc="http://schemas.openxmlformats.org/markup-compatibility/2006">
      <mc:Choice Requires="x14">
        <oleObject progId="Visio.Drawing.11" shapeId="7169" r:id="rId4">
          <objectPr defaultSize="0" autoPict="0" r:id="rId5">
            <anchor moveWithCells="1">
              <from>
                <xdr:col>4</xdr:col>
                <xdr:colOff>257175</xdr:colOff>
                <xdr:row>0</xdr:row>
                <xdr:rowOff>0</xdr:rowOff>
              </from>
              <to>
                <xdr:col>6</xdr:col>
                <xdr:colOff>1209675</xdr:colOff>
                <xdr:row>21</xdr:row>
                <xdr:rowOff>66675</xdr:rowOff>
              </to>
            </anchor>
          </objectPr>
        </oleObject>
      </mc:Choice>
      <mc:Fallback>
        <oleObject progId="Visio.Drawing.11" shapeId="716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3968"/>
  <sheetViews>
    <sheetView zoomScale="80" zoomScaleNormal="80" workbookViewId="0">
      <selection activeCell="C36" sqref="C36"/>
    </sheetView>
  </sheetViews>
  <sheetFormatPr defaultColWidth="8.85546875" defaultRowHeight="15" x14ac:dyDescent="0.25"/>
  <cols>
    <col min="1" max="1" width="48" style="101" bestFit="1" customWidth="1"/>
    <col min="2" max="2" width="31.5703125" style="101" customWidth="1"/>
    <col min="3" max="3" width="40.85546875" style="101" customWidth="1"/>
    <col min="4" max="4" width="36.5703125" style="101" customWidth="1"/>
    <col min="5" max="5" width="18.5703125" style="101" customWidth="1"/>
    <col min="6" max="6" width="14.5703125" style="101" customWidth="1"/>
    <col min="7" max="7" width="11" style="101" customWidth="1"/>
    <col min="8" max="8" width="44.5703125" style="101" customWidth="1"/>
    <col min="9" max="9" width="73.5703125" style="101" customWidth="1"/>
    <col min="10" max="10" width="41" style="101" bestFit="1" customWidth="1"/>
    <col min="11" max="15" width="41" style="101" customWidth="1"/>
    <col min="16" max="16" width="43.140625" style="101" customWidth="1"/>
    <col min="17" max="17" width="43.5703125" style="101" bestFit="1" customWidth="1"/>
    <col min="18" max="20" width="41" style="101" customWidth="1"/>
    <col min="21" max="21" width="52.5703125" style="101" customWidth="1"/>
    <col min="22" max="22" width="41" style="101" customWidth="1"/>
    <col min="23" max="23" width="46.42578125" style="101" bestFit="1" customWidth="1"/>
    <col min="24" max="27" width="45.42578125" style="101" customWidth="1"/>
    <col min="28" max="28" width="66.42578125" style="101" customWidth="1"/>
    <col min="29" max="30" width="45.42578125" style="101" customWidth="1"/>
    <col min="31" max="31" width="73.5703125" style="101" customWidth="1"/>
    <col min="32" max="33" width="45.42578125" style="101" customWidth="1"/>
    <col min="34" max="34" width="71.42578125" style="101" customWidth="1"/>
    <col min="35" max="35" width="11.5703125" style="101" customWidth="1"/>
    <col min="36" max="16384" width="8.85546875" style="101"/>
  </cols>
  <sheetData>
    <row r="1" spans="1:7" ht="18.75" x14ac:dyDescent="0.3">
      <c r="A1" s="159"/>
      <c r="B1" s="160" t="s">
        <v>412</v>
      </c>
      <c r="C1" s="161" t="s">
        <v>413</v>
      </c>
    </row>
    <row r="2" spans="1:7" x14ac:dyDescent="0.25">
      <c r="B2" s="162" t="s">
        <v>414</v>
      </c>
    </row>
    <row r="3" spans="1:7" x14ac:dyDescent="0.25">
      <c r="B3" s="163" t="s">
        <v>415</v>
      </c>
    </row>
    <row r="4" spans="1:7" x14ac:dyDescent="0.25">
      <c r="B4" s="164" t="s">
        <v>416</v>
      </c>
    </row>
    <row r="5" spans="1:7" ht="18.75" x14ac:dyDescent="0.3">
      <c r="A5" s="165" t="s">
        <v>355</v>
      </c>
      <c r="D5" s="101" t="s">
        <v>356</v>
      </c>
      <c r="E5" s="165" t="s">
        <v>417</v>
      </c>
    </row>
    <row r="6" spans="1:7" x14ac:dyDescent="0.25">
      <c r="A6" s="101" t="s">
        <v>418</v>
      </c>
      <c r="B6" s="101" t="s">
        <v>10</v>
      </c>
      <c r="C6" s="166">
        <f>Vin_nom</f>
        <v>5</v>
      </c>
      <c r="D6" s="101" t="s">
        <v>57</v>
      </c>
    </row>
    <row r="7" spans="1:7" x14ac:dyDescent="0.25">
      <c r="A7" s="101" t="s">
        <v>419</v>
      </c>
      <c r="B7" s="101" t="s">
        <v>115</v>
      </c>
      <c r="C7" s="166">
        <f>Vout</f>
        <v>0.85</v>
      </c>
      <c r="D7" s="101" t="s">
        <v>57</v>
      </c>
    </row>
    <row r="8" spans="1:7" x14ac:dyDescent="0.25">
      <c r="A8" s="101" t="s">
        <v>420</v>
      </c>
      <c r="B8" s="101" t="s">
        <v>117</v>
      </c>
      <c r="C8" s="166">
        <f>Iout</f>
        <v>25</v>
      </c>
      <c r="D8" s="101" t="s">
        <v>69</v>
      </c>
    </row>
    <row r="9" spans="1:7" x14ac:dyDescent="0.25">
      <c r="A9" s="101" t="s">
        <v>421</v>
      </c>
      <c r="B9" s="101" t="s">
        <v>422</v>
      </c>
      <c r="C9" s="166">
        <f>Io_step</f>
        <v>12.5</v>
      </c>
      <c r="D9" s="101" t="s">
        <v>69</v>
      </c>
    </row>
    <row r="10" spans="1:7" ht="18.75" x14ac:dyDescent="0.35">
      <c r="A10" s="101" t="s">
        <v>423</v>
      </c>
      <c r="B10" s="101" t="s">
        <v>424</v>
      </c>
      <c r="C10" s="199">
        <f>'Device Calculator'!F60</f>
        <v>28.869637991094578</v>
      </c>
      <c r="D10" s="101" t="s">
        <v>69</v>
      </c>
      <c r="E10" s="167" t="s">
        <v>425</v>
      </c>
      <c r="F10" s="168">
        <f>((C10+(C23/2))*16*0.00058)/(11.2*10^-3)</f>
        <v>26.59819168173598</v>
      </c>
      <c r="G10" s="101" t="s">
        <v>426</v>
      </c>
    </row>
    <row r="11" spans="1:7" ht="18.75" x14ac:dyDescent="0.35">
      <c r="A11" s="101" t="s">
        <v>427</v>
      </c>
      <c r="B11" s="101" t="s">
        <v>65</v>
      </c>
      <c r="C11" s="169">
        <f>Vsel</f>
        <v>0.85</v>
      </c>
      <c r="D11" s="101" t="s">
        <v>57</v>
      </c>
      <c r="E11" s="167" t="s">
        <v>428</v>
      </c>
      <c r="F11" s="167">
        <f>VLOOKUP(C11,Sheet4!D2:E11,2)</f>
        <v>34.799999999999997</v>
      </c>
      <c r="G11" s="101" t="s">
        <v>426</v>
      </c>
    </row>
    <row r="12" spans="1:7" x14ac:dyDescent="0.25">
      <c r="A12" s="101" t="s">
        <v>429</v>
      </c>
      <c r="B12" s="101" t="s">
        <v>357</v>
      </c>
      <c r="C12" s="166">
        <f>Lout</f>
        <v>0.16</v>
      </c>
      <c r="D12" s="101" t="s">
        <v>358</v>
      </c>
    </row>
    <row r="13" spans="1:7" x14ac:dyDescent="0.25">
      <c r="A13" s="101" t="s">
        <v>430</v>
      </c>
      <c r="B13" s="101" t="s">
        <v>144</v>
      </c>
      <c r="C13" s="166">
        <f>dcr</f>
        <v>0.83</v>
      </c>
      <c r="D13" s="101" t="s">
        <v>431</v>
      </c>
    </row>
    <row r="14" spans="1:7" ht="18.75" x14ac:dyDescent="0.35">
      <c r="A14" s="101" t="s">
        <v>432</v>
      </c>
      <c r="B14" s="101" t="s">
        <v>275</v>
      </c>
      <c r="C14" s="166">
        <f>fsw</f>
        <v>852.7774603174571</v>
      </c>
      <c r="D14" s="101" t="s">
        <v>121</v>
      </c>
      <c r="E14" s="167" t="s">
        <v>433</v>
      </c>
      <c r="F14" s="168">
        <f>((20*10^9)/(C14*10^3)-(C14*10^3)*2/2000)/1000</f>
        <v>22.599999999999969</v>
      </c>
      <c r="G14" s="101" t="s">
        <v>426</v>
      </c>
    </row>
    <row r="15" spans="1:7" x14ac:dyDescent="0.25">
      <c r="A15" s="101" t="s">
        <v>434</v>
      </c>
      <c r="B15" s="101" t="s">
        <v>435</v>
      </c>
      <c r="C15" s="166">
        <f>Cout_electro*N_Cout_electro</f>
        <v>0</v>
      </c>
      <c r="D15" s="101" t="s">
        <v>271</v>
      </c>
    </row>
    <row r="16" spans="1:7" x14ac:dyDescent="0.25">
      <c r="A16" s="101" t="s">
        <v>436</v>
      </c>
      <c r="B16" s="101" t="s">
        <v>437</v>
      </c>
      <c r="C16" s="166" t="e">
        <f>ESR_electro/N_Cout_electro</f>
        <v>#DIV/0!</v>
      </c>
      <c r="D16" s="101" t="s">
        <v>431</v>
      </c>
    </row>
    <row r="17" spans="1:7" x14ac:dyDescent="0.25">
      <c r="A17" s="101" t="s">
        <v>438</v>
      </c>
      <c r="B17" s="101" t="s">
        <v>439</v>
      </c>
      <c r="C17" s="166">
        <f>Cout_ceramic*N_Cout_ceramic</f>
        <v>1500</v>
      </c>
      <c r="D17" s="101" t="s">
        <v>271</v>
      </c>
    </row>
    <row r="18" spans="1:7" x14ac:dyDescent="0.25">
      <c r="A18" s="101" t="s">
        <v>440</v>
      </c>
      <c r="B18" s="101" t="s">
        <v>441</v>
      </c>
      <c r="C18" s="166">
        <f>ESR_ceramic/N_Cout_ceramic</f>
        <v>1.3333333333333333E-3</v>
      </c>
      <c r="D18" s="101" t="s">
        <v>431</v>
      </c>
    </row>
    <row r="19" spans="1:7" x14ac:dyDescent="0.25">
      <c r="A19" s="101" t="s">
        <v>442</v>
      </c>
      <c r="B19" s="101" t="s">
        <v>360</v>
      </c>
      <c r="C19" s="170">
        <f>Vout_LG/C8</f>
        <v>3.4000000000000002E-2</v>
      </c>
      <c r="D19" s="101" t="s">
        <v>359</v>
      </c>
    </row>
    <row r="20" spans="1:7" x14ac:dyDescent="0.25">
      <c r="A20" s="101" t="s">
        <v>443</v>
      </c>
      <c r="B20" s="101" t="s">
        <v>361</v>
      </c>
      <c r="C20" s="166">
        <f>Rfb_t</f>
        <v>8.0000000000000002E-3</v>
      </c>
      <c r="D20" s="101" t="s">
        <v>362</v>
      </c>
      <c r="E20" s="166" t="s">
        <v>361</v>
      </c>
      <c r="F20" s="166" t="str">
        <f>IF(C11=C7,"NONE",C20)</f>
        <v>NONE</v>
      </c>
      <c r="G20" s="101" t="s">
        <v>426</v>
      </c>
    </row>
    <row r="21" spans="1:7" x14ac:dyDescent="0.25">
      <c r="A21" s="101" t="s">
        <v>444</v>
      </c>
      <c r="B21" s="101" t="s">
        <v>363</v>
      </c>
      <c r="C21" s="170" t="e">
        <f>(C11*C20)/(Vout_LG-C11)</f>
        <v>#DIV/0!</v>
      </c>
      <c r="D21" s="101" t="s">
        <v>364</v>
      </c>
    </row>
    <row r="22" spans="1:7" x14ac:dyDescent="0.25">
      <c r="B22" s="101" t="s">
        <v>445</v>
      </c>
      <c r="C22" s="166">
        <f>Rfb_b</f>
        <v>10</v>
      </c>
      <c r="D22" s="101" t="s">
        <v>364</v>
      </c>
      <c r="E22" s="166" t="s">
        <v>363</v>
      </c>
      <c r="F22" s="166" t="str">
        <f>IF(C11=C7,"NONE",C22)</f>
        <v>NONE</v>
      </c>
      <c r="G22" s="101" t="s">
        <v>426</v>
      </c>
    </row>
    <row r="23" spans="1:7" x14ac:dyDescent="0.25">
      <c r="B23" s="101" t="s">
        <v>446</v>
      </c>
      <c r="C23" s="171">
        <f>Iripple_max</f>
        <v>6.4632556633804494</v>
      </c>
      <c r="D23" s="101" t="s">
        <v>69</v>
      </c>
    </row>
    <row r="24" spans="1:7" x14ac:dyDescent="0.25">
      <c r="A24" s="101" t="s">
        <v>333</v>
      </c>
      <c r="B24" s="101" t="s">
        <v>447</v>
      </c>
      <c r="C24" s="170">
        <f>'Device Calculator'!F120</f>
        <v>1</v>
      </c>
    </row>
    <row r="25" spans="1:7" ht="18.75" x14ac:dyDescent="0.3">
      <c r="A25" s="165"/>
      <c r="B25" s="101" t="s">
        <v>448</v>
      </c>
      <c r="C25" s="172">
        <f>Vout_LG/Vin</f>
        <v>0.16999999999999998</v>
      </c>
    </row>
    <row r="26" spans="1:7" x14ac:dyDescent="0.25">
      <c r="B26" s="101" t="s">
        <v>449</v>
      </c>
      <c r="C26" s="101">
        <f>C22/(C20+C22)</f>
        <v>0.99920063948840931</v>
      </c>
    </row>
    <row r="27" spans="1:7" ht="18" x14ac:dyDescent="0.35">
      <c r="A27" s="101" t="s">
        <v>450</v>
      </c>
      <c r="B27" s="101" t="s">
        <v>451</v>
      </c>
      <c r="C27" s="173">
        <f>'Device Calculator'!F45</f>
        <v>4</v>
      </c>
      <c r="D27" s="101" t="s">
        <v>296</v>
      </c>
      <c r="E27" s="167" t="s">
        <v>452</v>
      </c>
      <c r="F27" s="167" t="str">
        <f>VLOOKUP(C27,Sheet4!J2:K11,2)</f>
        <v>OPEN</v>
      </c>
      <c r="G27" s="101" t="s">
        <v>426</v>
      </c>
    </row>
    <row r="28" spans="1:7" ht="18.75" x14ac:dyDescent="0.35">
      <c r="A28" s="101" t="s">
        <v>453</v>
      </c>
      <c r="B28" s="101" t="s">
        <v>278</v>
      </c>
      <c r="C28" s="169">
        <f>C_ramp</f>
        <v>14.1</v>
      </c>
      <c r="D28" s="101" t="s">
        <v>95</v>
      </c>
      <c r="E28" s="167" t="s">
        <v>454</v>
      </c>
      <c r="F28" s="167">
        <f>VLOOKUP(C28,Sheet4!A2:B11,2)</f>
        <v>187</v>
      </c>
      <c r="G28" s="101" t="s">
        <v>426</v>
      </c>
    </row>
    <row r="29" spans="1:7" x14ac:dyDescent="0.25">
      <c r="A29" s="101" t="s">
        <v>455</v>
      </c>
      <c r="B29" s="101" t="s">
        <v>339</v>
      </c>
      <c r="C29" s="166">
        <f>C_top</f>
        <v>390</v>
      </c>
      <c r="D29" s="101" t="s">
        <v>95</v>
      </c>
      <c r="E29" s="166" t="s">
        <v>339</v>
      </c>
      <c r="F29" s="166" t="str">
        <f>IF(C11=C7,"NONE",IF(C29=0,"NONE",C29))</f>
        <v>NONE</v>
      </c>
      <c r="G29" s="101" t="s">
        <v>95</v>
      </c>
    </row>
    <row r="30" spans="1:7" x14ac:dyDescent="0.25">
      <c r="A30" s="101" t="s">
        <v>456</v>
      </c>
      <c r="B30" s="101" t="s">
        <v>457</v>
      </c>
      <c r="C30" s="174">
        <f>1/(2*PI()*C28*0.000000000001*300000)</f>
        <v>37625.28205482159</v>
      </c>
      <c r="D30" s="101" t="s">
        <v>344</v>
      </c>
    </row>
    <row r="31" spans="1:7" x14ac:dyDescent="0.25">
      <c r="A31" s="101" t="s">
        <v>458</v>
      </c>
      <c r="B31" s="101" t="s">
        <v>459</v>
      </c>
      <c r="C31" s="175">
        <f>IF(C29=0,"NONE",1/(2*PI()*C20*1000*C29*0.000000000001))</f>
        <v>51011199.708940811</v>
      </c>
    </row>
    <row r="33" spans="1:4" x14ac:dyDescent="0.25">
      <c r="A33" s="101" t="s">
        <v>460</v>
      </c>
      <c r="B33" s="101" t="s">
        <v>461</v>
      </c>
      <c r="C33" s="171">
        <f>'Device Calculator'!F99</f>
        <v>10.118784333540502</v>
      </c>
      <c r="D33" s="101" t="s">
        <v>188</v>
      </c>
    </row>
    <row r="34" spans="1:4" x14ac:dyDescent="0.25">
      <c r="A34" s="101" t="s">
        <v>462</v>
      </c>
      <c r="B34" s="101" t="s">
        <v>463</v>
      </c>
      <c r="C34" s="171">
        <f>'Device Calculator'!F100</f>
        <v>9.8039215686274517</v>
      </c>
      <c r="D34" s="101" t="s">
        <v>188</v>
      </c>
    </row>
    <row r="36" spans="1:4" ht="18.75" x14ac:dyDescent="0.3">
      <c r="A36" s="165"/>
      <c r="B36" s="101" t="s">
        <v>347</v>
      </c>
      <c r="C36" s="176">
        <f>1/(2*PI()*(SQRT(C12*1*10^-6*(C15*1*10^-6+C17*1*10^-6))))</f>
        <v>10273.407401024997</v>
      </c>
      <c r="D36" s="101" t="s">
        <v>344</v>
      </c>
    </row>
    <row r="37" spans="1:4" x14ac:dyDescent="0.25">
      <c r="B37" s="101" t="s">
        <v>369</v>
      </c>
      <c r="C37" s="176">
        <f>IF(C15&lt;10,1/(2*PI()*C17*1*10^-6*C18*1*10^-3),1/(2*PI()*((C16*C18)/(C16+C18)*1*10^-3)*(C15*1*10^-6+C17*1*10^-6)))</f>
        <v>79577471.545947671</v>
      </c>
      <c r="D37" s="101" t="s">
        <v>344</v>
      </c>
    </row>
    <row r="38" spans="1:4" x14ac:dyDescent="0.25">
      <c r="B38" s="101" t="s">
        <v>464</v>
      </c>
      <c r="C38" s="176">
        <f>1/(2*PI()*(C15*1*10^-6+C17*1*10^-6)*C19)</f>
        <v>3120.6851586646139</v>
      </c>
      <c r="D38" s="101" t="s">
        <v>344</v>
      </c>
    </row>
    <row r="39" spans="1:4" ht="15.75" thickBot="1" x14ac:dyDescent="0.3"/>
    <row r="40" spans="1:4" ht="19.5" thickTop="1" x14ac:dyDescent="0.3">
      <c r="A40" s="177" t="s">
        <v>465</v>
      </c>
      <c r="B40" s="101" t="s">
        <v>466</v>
      </c>
      <c r="C40" s="178" t="e">
        <f>VLOOKUP(0,'Look Up'!C6:E3807,3)</f>
        <v>#N/A</v>
      </c>
      <c r="D40" s="101" t="s">
        <v>344</v>
      </c>
    </row>
    <row r="41" spans="1:4" ht="15.75" thickBot="1" x14ac:dyDescent="0.3">
      <c r="B41" s="101" t="s">
        <v>467</v>
      </c>
      <c r="C41" s="179" t="e">
        <f>VLOOKUP(0,'Look Up'!C6:E3807,2)  +0</f>
        <v>#N/A</v>
      </c>
      <c r="D41" s="101" t="s">
        <v>468</v>
      </c>
    </row>
    <row r="42" spans="1:4" ht="15.75" thickTop="1" x14ac:dyDescent="0.25"/>
    <row r="43" spans="1:4" x14ac:dyDescent="0.25">
      <c r="A43" s="101" t="s">
        <v>469</v>
      </c>
      <c r="B43" s="101" t="s">
        <v>470</v>
      </c>
      <c r="C43" s="180">
        <f>1/(fsw*1000)</f>
        <v>1.1726388730158716E-6</v>
      </c>
      <c r="D43" s="101" t="s">
        <v>471</v>
      </c>
    </row>
    <row r="44" spans="1:4" x14ac:dyDescent="0.25">
      <c r="B44" s="101" t="s">
        <v>472</v>
      </c>
      <c r="C44" s="180">
        <f>(Vout_LG/Vin)*C43</f>
        <v>1.9934860841269814E-7</v>
      </c>
      <c r="D44" s="101" t="s">
        <v>471</v>
      </c>
    </row>
    <row r="46" spans="1:4" x14ac:dyDescent="0.25">
      <c r="A46" s="181" t="s">
        <v>473</v>
      </c>
      <c r="C46" s="180"/>
    </row>
    <row r="47" spans="1:4" s="182" customFormat="1" ht="65.25" customHeight="1" x14ac:dyDescent="0.25">
      <c r="A47" s="246" t="s">
        <v>474</v>
      </c>
      <c r="B47" s="246"/>
      <c r="C47" s="246"/>
      <c r="D47" s="246"/>
    </row>
    <row r="48" spans="1:4" s="182" customFormat="1" ht="38.25" customHeight="1" x14ac:dyDescent="0.25">
      <c r="A48" s="246" t="s">
        <v>475</v>
      </c>
      <c r="B48" s="246"/>
      <c r="C48" s="246"/>
      <c r="D48" s="246"/>
    </row>
    <row r="49" spans="1:5" s="182" customFormat="1" ht="42" customHeight="1" x14ac:dyDescent="0.25">
      <c r="A49" s="246" t="s">
        <v>476</v>
      </c>
      <c r="B49" s="246"/>
      <c r="C49" s="246"/>
      <c r="D49" s="246"/>
    </row>
    <row r="50" spans="1:5" s="182" customFormat="1" ht="70.5" customHeight="1" x14ac:dyDescent="0.25">
      <c r="A50" s="246" t="s">
        <v>477</v>
      </c>
      <c r="B50" s="246"/>
      <c r="C50" s="246"/>
      <c r="D50" s="246"/>
    </row>
    <row r="51" spans="1:5" s="182" customFormat="1" ht="60.75" customHeight="1" x14ac:dyDescent="0.25">
      <c r="A51" s="246" t="s">
        <v>478</v>
      </c>
      <c r="B51" s="246"/>
      <c r="C51" s="246"/>
      <c r="D51" s="246"/>
    </row>
    <row r="52" spans="1:5" s="182" customFormat="1" ht="61.5" customHeight="1" x14ac:dyDescent="0.25">
      <c r="A52" s="246" t="s">
        <v>479</v>
      </c>
      <c r="B52" s="246"/>
      <c r="C52" s="246"/>
      <c r="D52" s="246"/>
    </row>
    <row r="53" spans="1:5" s="182" customFormat="1" ht="60" customHeight="1" x14ac:dyDescent="0.25">
      <c r="A53" s="246" t="s">
        <v>480</v>
      </c>
      <c r="B53" s="246"/>
      <c r="C53" s="246"/>
      <c r="D53" s="246"/>
    </row>
    <row r="54" spans="1:5" s="182" customFormat="1" ht="29.25" customHeight="1" x14ac:dyDescent="0.25">
      <c r="A54" s="246" t="s">
        <v>481</v>
      </c>
      <c r="B54" s="246"/>
      <c r="C54" s="246"/>
      <c r="D54" s="246"/>
      <c r="E54" s="183" t="str">
        <f>HYPERLINK(Sheet4!A31)</f>
        <v>http://www.ti.com/lit/an/slva381b/slva381b.pdf</v>
      </c>
    </row>
    <row r="55" spans="1:5" s="182" customFormat="1" ht="27" customHeight="1" x14ac:dyDescent="0.25">
      <c r="A55" s="246" t="s">
        <v>482</v>
      </c>
      <c r="B55" s="246"/>
      <c r="C55" s="246"/>
      <c r="D55" s="246"/>
      <c r="E55" s="183" t="str">
        <f>HYPERLINK(Sheet4!A32)</f>
        <v>http://e2e.ti.com/blogs_/b/powerhouse/archive/2018/03/02/maintain-a-constant-phase-margin-in-a-synchronous-buck-converter</v>
      </c>
    </row>
    <row r="56" spans="1:5" s="182" customFormat="1" ht="63.75" customHeight="1" x14ac:dyDescent="0.25">
      <c r="A56" s="246" t="s">
        <v>483</v>
      </c>
      <c r="B56" s="246"/>
      <c r="C56" s="246"/>
      <c r="D56" s="246"/>
    </row>
    <row r="57" spans="1:5" s="182" customFormat="1" ht="48" customHeight="1" x14ac:dyDescent="0.25">
      <c r="A57" s="246" t="s">
        <v>484</v>
      </c>
      <c r="B57" s="246"/>
      <c r="C57" s="246"/>
      <c r="D57" s="246"/>
    </row>
    <row r="58" spans="1:5" x14ac:dyDescent="0.25">
      <c r="C58" s="180"/>
    </row>
    <row r="59" spans="1:5" x14ac:dyDescent="0.25">
      <c r="C59" s="180"/>
    </row>
    <row r="60" spans="1:5" x14ac:dyDescent="0.25">
      <c r="C60" s="180"/>
    </row>
    <row r="61" spans="1:5" x14ac:dyDescent="0.25">
      <c r="C61" s="180"/>
    </row>
    <row r="62" spans="1:5" x14ac:dyDescent="0.25">
      <c r="C62" s="180"/>
    </row>
    <row r="63" spans="1:5" x14ac:dyDescent="0.25">
      <c r="C63" s="180"/>
    </row>
    <row r="64" spans="1:5" x14ac:dyDescent="0.25">
      <c r="C64" s="180"/>
    </row>
    <row r="65" spans="3:3" x14ac:dyDescent="0.25">
      <c r="C65" s="180"/>
    </row>
    <row r="66" spans="3:3" x14ac:dyDescent="0.25">
      <c r="C66" s="180"/>
    </row>
    <row r="67" spans="3:3" x14ac:dyDescent="0.25">
      <c r="C67" s="180"/>
    </row>
    <row r="68" spans="3:3" x14ac:dyDescent="0.25">
      <c r="C68" s="180"/>
    </row>
    <row r="69" spans="3:3" x14ac:dyDescent="0.25">
      <c r="C69" s="180"/>
    </row>
    <row r="70" spans="3:3" x14ac:dyDescent="0.25">
      <c r="C70" s="180"/>
    </row>
    <row r="71" spans="3:3" x14ac:dyDescent="0.25">
      <c r="C71" s="180"/>
    </row>
    <row r="72" spans="3:3" x14ac:dyDescent="0.25">
      <c r="C72" s="180"/>
    </row>
    <row r="86" spans="1:40" x14ac:dyDescent="0.25">
      <c r="C86" s="180"/>
    </row>
    <row r="87" spans="1:40" x14ac:dyDescent="0.25">
      <c r="C87" s="180"/>
    </row>
    <row r="88" spans="1:40" x14ac:dyDescent="0.25">
      <c r="C88" s="180"/>
    </row>
    <row r="89" spans="1:40" x14ac:dyDescent="0.25">
      <c r="C89" s="180"/>
    </row>
    <row r="92" spans="1:40" x14ac:dyDescent="0.25">
      <c r="A92"/>
      <c r="B92"/>
      <c r="C92" s="184"/>
      <c r="D92"/>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x14ac:dyDescent="0.25">
      <c r="A93"/>
      <c r="B93"/>
      <c r="C93" s="184"/>
      <c r="D93"/>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x14ac:dyDescent="0.25">
      <c r="A94"/>
      <c r="B94"/>
      <c r="C94" s="185"/>
      <c r="D94"/>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x14ac:dyDescent="0.25">
      <c r="A96"/>
      <c r="B96"/>
      <c r="C96" s="184"/>
      <c r="D9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1:40" x14ac:dyDescent="0.25">
      <c r="A97"/>
      <c r="B97"/>
      <c r="C97" s="158"/>
      <c r="D97"/>
      <c r="E97"/>
      <c r="F97"/>
      <c r="G97"/>
      <c r="H97"/>
      <c r="I97"/>
      <c r="J97"/>
      <c r="K97"/>
      <c r="L97"/>
      <c r="M97"/>
      <c r="N97"/>
      <c r="O97"/>
      <c r="P97"/>
      <c r="Q97"/>
      <c r="R97"/>
      <c r="S97"/>
      <c r="T97"/>
      <c r="U97"/>
      <c r="V97"/>
      <c r="W97"/>
      <c r="X97"/>
      <c r="Y97"/>
      <c r="Z97"/>
      <c r="AA97"/>
      <c r="AB97"/>
      <c r="AC97"/>
      <c r="AD97"/>
      <c r="AE97"/>
      <c r="AF97"/>
      <c r="AG97"/>
      <c r="AH97"/>
      <c r="AI97"/>
      <c r="AJ97"/>
      <c r="AK97"/>
      <c r="AL97"/>
      <c r="AM97"/>
      <c r="AN97"/>
    </row>
    <row r="98" spans="1:40" x14ac:dyDescent="0.25">
      <c r="A98"/>
      <c r="B98"/>
      <c r="C98" s="158"/>
      <c r="D98"/>
      <c r="E98"/>
      <c r="F98"/>
      <c r="G98"/>
      <c r="H98"/>
      <c r="I98"/>
      <c r="J98"/>
      <c r="K98"/>
      <c r="L98"/>
      <c r="M98"/>
      <c r="N98"/>
      <c r="O98"/>
      <c r="P98"/>
      <c r="Q98"/>
      <c r="R98"/>
      <c r="S98"/>
      <c r="T98"/>
      <c r="U98"/>
      <c r="V98"/>
      <c r="W98"/>
      <c r="X98"/>
      <c r="Y98"/>
      <c r="Z98"/>
      <c r="AA98"/>
      <c r="AB98"/>
      <c r="AC98"/>
      <c r="AD98"/>
      <c r="AE98"/>
      <c r="AF98"/>
      <c r="AG98"/>
      <c r="AH98"/>
      <c r="AI98"/>
      <c r="AJ98"/>
      <c r="AK98"/>
      <c r="AL98"/>
      <c r="AM98"/>
      <c r="AN98"/>
    </row>
    <row r="99" spans="1:40" x14ac:dyDescent="0.25">
      <c r="A99" t="s">
        <v>485</v>
      </c>
      <c r="B99"/>
      <c r="C99" s="158"/>
      <c r="D99"/>
      <c r="E99"/>
      <c r="F99"/>
      <c r="G99"/>
      <c r="H99"/>
      <c r="I99"/>
      <c r="J99"/>
      <c r="K99"/>
      <c r="L99"/>
      <c r="M99"/>
      <c r="N99"/>
      <c r="O99"/>
      <c r="P99"/>
      <c r="Q99"/>
      <c r="R99"/>
      <c r="S99"/>
      <c r="T99"/>
      <c r="U99"/>
      <c r="V99"/>
      <c r="W99"/>
      <c r="X99"/>
      <c r="Y99"/>
      <c r="Z99"/>
      <c r="AA99"/>
      <c r="AB99"/>
      <c r="AC99"/>
      <c r="AD99"/>
      <c r="AE99"/>
      <c r="AF99"/>
      <c r="AG99"/>
      <c r="AH99"/>
      <c r="AI99"/>
      <c r="AJ99"/>
      <c r="AK99"/>
      <c r="AL99"/>
      <c r="AM99"/>
      <c r="AN99"/>
    </row>
    <row r="100" spans="1:40" x14ac:dyDescent="0.25">
      <c r="A100" t="s">
        <v>486</v>
      </c>
      <c r="B100" t="s">
        <v>487</v>
      </c>
      <c r="C100" s="186">
        <v>200</v>
      </c>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row>
    <row r="101" spans="1:40" x14ac:dyDescent="0.25">
      <c r="A101"/>
      <c r="B101" t="s">
        <v>488</v>
      </c>
      <c r="C101" s="186">
        <v>20000</v>
      </c>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x14ac:dyDescent="0.25">
      <c r="A102"/>
      <c r="B102" t="s">
        <v>489</v>
      </c>
      <c r="C102" s="186">
        <f>4*10^6</f>
        <v>4000000</v>
      </c>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x14ac:dyDescent="0.25">
      <c r="A103"/>
      <c r="B103" t="s">
        <v>490</v>
      </c>
      <c r="C103" s="186">
        <f>12.5*10^-12</f>
        <v>1.25E-11</v>
      </c>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4" spans="1:40" x14ac:dyDescent="0.25">
      <c r="A104" t="s">
        <v>491</v>
      </c>
      <c r="B104" t="s">
        <v>492</v>
      </c>
      <c r="C104" s="158">
        <v>16000</v>
      </c>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row>
    <row r="105" spans="1:40" x14ac:dyDescent="0.25">
      <c r="A105"/>
      <c r="B105" t="s">
        <v>493</v>
      </c>
      <c r="C105" s="158">
        <v>2400</v>
      </c>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row>
    <row r="106" spans="1:40" x14ac:dyDescent="0.25">
      <c r="A106"/>
      <c r="B106" t="s">
        <v>494</v>
      </c>
      <c r="C106" s="158">
        <f>(C105+C104)/C105</f>
        <v>7.666666666666667</v>
      </c>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row>
    <row r="107" spans="1:40" x14ac:dyDescent="0.25">
      <c r="A107" t="s">
        <v>495</v>
      </c>
      <c r="B107" t="s">
        <v>496</v>
      </c>
      <c r="C107" s="158">
        <f>1/5</f>
        <v>0.2</v>
      </c>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row>
    <row r="108" spans="1:40" x14ac:dyDescent="0.25">
      <c r="A108"/>
      <c r="B108" t="s">
        <v>497</v>
      </c>
      <c r="C108" s="158">
        <f>C106*C107</f>
        <v>1.5333333333333334</v>
      </c>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row>
    <row r="109" spans="1:40" x14ac:dyDescent="0.25">
      <c r="A109"/>
      <c r="B109" t="s">
        <v>498</v>
      </c>
      <c r="C109" s="186">
        <f>2.4*1*10^6</f>
        <v>2400000</v>
      </c>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c r="AJ109"/>
      <c r="AK109"/>
      <c r="AL109"/>
      <c r="AM109"/>
      <c r="AN109"/>
    </row>
    <row r="110" spans="1:40" x14ac:dyDescent="0.25">
      <c r="A110"/>
      <c r="B110" t="s">
        <v>499</v>
      </c>
      <c r="C110" s="186">
        <f>1.5*1*10^-12</f>
        <v>1.5000000000000001E-12</v>
      </c>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c r="AJ110"/>
      <c r="AK110"/>
      <c r="AL110"/>
      <c r="AM110"/>
      <c r="AN110"/>
    </row>
    <row r="111" spans="1:40" x14ac:dyDescent="0.25">
      <c r="A111" t="s">
        <v>500</v>
      </c>
      <c r="B111" t="s">
        <v>501</v>
      </c>
      <c r="C111" s="187">
        <f>300000</f>
        <v>300000</v>
      </c>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c r="AJ111"/>
      <c r="AK111"/>
      <c r="AL111"/>
      <c r="AM111"/>
      <c r="AN111"/>
    </row>
    <row r="112" spans="1:40" x14ac:dyDescent="0.25">
      <c r="A112"/>
      <c r="B112" t="s">
        <v>502</v>
      </c>
      <c r="C112" s="187">
        <f>5000000</f>
        <v>5000000</v>
      </c>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c r="AJ112"/>
      <c r="AK112"/>
      <c r="AL112"/>
      <c r="AM112"/>
      <c r="AN112"/>
    </row>
    <row r="113" spans="1:40" x14ac:dyDescent="0.25">
      <c r="A113"/>
      <c r="B113" t="s">
        <v>503</v>
      </c>
      <c r="C113" s="187">
        <f>25*1*10^-12</f>
        <v>2.5000000000000001E-11</v>
      </c>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c r="AJ113"/>
      <c r="AK113"/>
      <c r="AL113"/>
      <c r="AM113"/>
      <c r="AN113"/>
    </row>
    <row r="114" spans="1:40" x14ac:dyDescent="0.25">
      <c r="A114"/>
      <c r="B114" t="s">
        <v>504</v>
      </c>
      <c r="C114" s="184">
        <v>5</v>
      </c>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c r="AJ114"/>
      <c r="AK114"/>
      <c r="AL114"/>
      <c r="AM114"/>
      <c r="AN114"/>
    </row>
    <row r="115" spans="1:40" x14ac:dyDescent="0.25">
      <c r="A115" t="s">
        <v>505</v>
      </c>
      <c r="B115" t="s">
        <v>506</v>
      </c>
      <c r="C115" s="186">
        <f>(C28*1*10^-12)/2</f>
        <v>7.0500000000000001E-12</v>
      </c>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c r="AJ115"/>
      <c r="AK115"/>
      <c r="AL115"/>
      <c r="AM115"/>
      <c r="AN115"/>
    </row>
    <row r="116" spans="1:40" x14ac:dyDescent="0.25">
      <c r="A116"/>
      <c r="B116" t="s">
        <v>507</v>
      </c>
      <c r="C116" s="184">
        <f>465000</f>
        <v>465000</v>
      </c>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c r="AJ116"/>
      <c r="AK116"/>
      <c r="AL116"/>
      <c r="AM116"/>
      <c r="AN116"/>
    </row>
    <row r="117" spans="1:40" x14ac:dyDescent="0.25">
      <c r="A117"/>
      <c r="B117" t="s">
        <v>508</v>
      </c>
      <c r="C117" s="158">
        <f>(C114/2)*(C44/C43)</f>
        <v>0.42499999999999993</v>
      </c>
      <c r="D117" s="184"/>
      <c r="E117" s="184"/>
      <c r="F117" s="184"/>
      <c r="G117" s="184"/>
      <c r="H117" s="184"/>
      <c r="I117" s="184"/>
      <c r="J117" s="184"/>
      <c r="K117" s="184"/>
      <c r="L117" s="184"/>
      <c r="M117" s="184"/>
      <c r="N117" s="184"/>
      <c r="O117" s="184"/>
      <c r="P117" s="184"/>
      <c r="Q117" s="184"/>
      <c r="R117" s="184"/>
      <c r="S117" s="184"/>
      <c r="T117" s="184"/>
      <c r="U117" s="184"/>
      <c r="V117" s="188"/>
      <c r="W117" s="184"/>
      <c r="X117" s="184"/>
      <c r="Y117" s="184"/>
      <c r="Z117" s="184"/>
      <c r="AA117" s="184"/>
      <c r="AB117" s="184"/>
      <c r="AC117" s="184"/>
      <c r="AD117" s="184"/>
      <c r="AE117" s="184"/>
      <c r="AF117" s="184"/>
      <c r="AG117" s="184"/>
      <c r="AH117" s="184"/>
      <c r="AI117"/>
      <c r="AJ117"/>
      <c r="AK117"/>
      <c r="AL117"/>
      <c r="AM117"/>
      <c r="AN117"/>
    </row>
    <row r="118" spans="1:40" x14ac:dyDescent="0.25">
      <c r="A118" t="s">
        <v>509</v>
      </c>
      <c r="B118" t="s">
        <v>510</v>
      </c>
      <c r="C118" s="158">
        <f>0.75</f>
        <v>0.75</v>
      </c>
      <c r="D118" s="184"/>
      <c r="E118" s="184"/>
      <c r="F118" s="184"/>
      <c r="G118" s="184"/>
      <c r="H118" s="184"/>
      <c r="I118" s="184"/>
      <c r="J118" s="184"/>
      <c r="K118" s="184"/>
      <c r="L118" s="184"/>
      <c r="M118" s="184"/>
      <c r="N118" s="184"/>
      <c r="O118" s="184"/>
      <c r="P118" s="184"/>
      <c r="Q118" s="184"/>
      <c r="R118" s="184"/>
      <c r="S118" s="184"/>
      <c r="T118" s="184"/>
      <c r="U118" s="184"/>
      <c r="V118" s="188"/>
      <c r="W118" s="184"/>
      <c r="X118" s="184"/>
      <c r="Y118" s="184"/>
      <c r="Z118" s="184"/>
      <c r="AA118" s="184"/>
      <c r="AB118" s="184"/>
      <c r="AC118" s="184"/>
      <c r="AD118" s="184"/>
      <c r="AE118" s="184"/>
      <c r="AF118" s="184"/>
      <c r="AG118" s="184"/>
      <c r="AH118" s="184"/>
      <c r="AI118"/>
      <c r="AJ118"/>
      <c r="AK118"/>
      <c r="AL118"/>
      <c r="AM118"/>
      <c r="AN118"/>
    </row>
    <row r="119" spans="1:40" x14ac:dyDescent="0.25">
      <c r="A119"/>
      <c r="B119" t="s">
        <v>511</v>
      </c>
      <c r="C119" s="158">
        <f>1/((C43/(C28*10^-12*C111))*((0.5-C25)+(2*C25*C118)))</f>
        <v>6.1662370207569985</v>
      </c>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c r="AJ119"/>
      <c r="AK119"/>
      <c r="AL119"/>
      <c r="AM119"/>
      <c r="AN119"/>
    </row>
    <row r="120" spans="1:40" x14ac:dyDescent="0.25">
      <c r="A120"/>
      <c r="B120"/>
      <c r="C120" s="158"/>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c r="AJ120"/>
      <c r="AK120"/>
      <c r="AL120"/>
      <c r="AM120"/>
      <c r="AN120"/>
    </row>
    <row r="121" spans="1:40" x14ac:dyDescent="0.25">
      <c r="A121"/>
      <c r="B121"/>
      <c r="C121" s="158"/>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c r="AJ121"/>
      <c r="AK121"/>
      <c r="AL121"/>
      <c r="AM121"/>
      <c r="AN121"/>
    </row>
    <row r="122" spans="1:40" x14ac:dyDescent="0.25">
      <c r="A122" t="s">
        <v>512</v>
      </c>
      <c r="B122"/>
      <c r="C122" s="158"/>
      <c r="D122" s="184"/>
      <c r="E122" s="184"/>
      <c r="F122" s="184"/>
      <c r="G122" s="184"/>
      <c r="H122" s="184"/>
      <c r="I122" s="184"/>
      <c r="J122" s="184"/>
      <c r="K122" s="184"/>
      <c r="L122" s="184"/>
      <c r="M122" s="184"/>
      <c r="N122" s="184"/>
      <c r="O122" s="184"/>
      <c r="P122" s="184"/>
      <c r="Q122" s="184"/>
      <c r="R122" s="184"/>
      <c r="S122" s="184" t="str">
        <f>IMDIV("0+3i","1+0i")</f>
        <v>3i</v>
      </c>
      <c r="T122" s="184"/>
      <c r="U122" s="184"/>
      <c r="V122" s="184"/>
      <c r="W122" s="184"/>
      <c r="X122" s="184"/>
      <c r="Y122" s="184"/>
      <c r="Z122" s="184"/>
      <c r="AA122" s="184"/>
      <c r="AB122" s="184"/>
      <c r="AC122" s="184"/>
      <c r="AD122" s="184"/>
      <c r="AE122" s="184"/>
      <c r="AF122" s="184"/>
      <c r="AG122" s="184"/>
      <c r="AH122" s="184"/>
      <c r="AI122"/>
      <c r="AJ122"/>
      <c r="AK122"/>
      <c r="AL122"/>
      <c r="AM122"/>
      <c r="AN122"/>
    </row>
    <row r="123" spans="1:40" x14ac:dyDescent="0.25">
      <c r="A123"/>
      <c r="B123" t="s">
        <v>513</v>
      </c>
      <c r="C123" s="186">
        <f>((0.5-C25)+(2*C25*C118))*C43</f>
        <v>6.8599374071428481E-7</v>
      </c>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c r="AJ123"/>
      <c r="AK123"/>
      <c r="AL123"/>
      <c r="AM123"/>
      <c r="AN123"/>
    </row>
    <row r="124" spans="1:40" x14ac:dyDescent="0.25">
      <c r="A124"/>
      <c r="B124" t="s">
        <v>514</v>
      </c>
      <c r="C124" s="158">
        <f>C114+1.29*C117</f>
        <v>5.5482499999999995</v>
      </c>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c r="AJ124"/>
      <c r="AK124"/>
      <c r="AL124"/>
      <c r="AM124"/>
      <c r="AN124"/>
    </row>
    <row r="125" spans="1:40" x14ac:dyDescent="0.25">
      <c r="A125"/>
      <c r="B125"/>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c r="AJ125"/>
      <c r="AK125"/>
      <c r="AL125"/>
      <c r="AM125"/>
      <c r="AN125"/>
    </row>
    <row r="126" spans="1:40" x14ac:dyDescent="0.25">
      <c r="A126"/>
      <c r="B126"/>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c r="AJ126"/>
      <c r="AK126"/>
      <c r="AL126"/>
      <c r="AM126"/>
      <c r="AN126"/>
    </row>
    <row r="127" spans="1:40" x14ac:dyDescent="0.25">
      <c r="A127" t="s">
        <v>515</v>
      </c>
      <c r="B127" t="s">
        <v>516</v>
      </c>
      <c r="C127" s="189">
        <f>0.00362</f>
        <v>3.62E-3</v>
      </c>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c r="AJ127"/>
      <c r="AK127"/>
      <c r="AL127"/>
      <c r="AM127"/>
      <c r="AN127"/>
    </row>
    <row r="128" spans="1:40" x14ac:dyDescent="0.25">
      <c r="A128"/>
      <c r="B128"/>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c r="AJ128"/>
      <c r="AK128"/>
      <c r="AL128"/>
      <c r="AM128"/>
      <c r="AN128"/>
    </row>
    <row r="129" spans="1:40" x14ac:dyDescent="0.25">
      <c r="A129"/>
      <c r="B129"/>
      <c r="C129" s="190"/>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c r="AJ129"/>
      <c r="AK129"/>
      <c r="AL129"/>
      <c r="AM129"/>
      <c r="AN129"/>
    </row>
    <row r="130" spans="1:40" x14ac:dyDescent="0.25">
      <c r="A130"/>
      <c r="B130"/>
      <c r="C130" t="s">
        <v>517</v>
      </c>
      <c r="D130" t="s">
        <v>518</v>
      </c>
      <c r="E130"/>
      <c r="F130"/>
      <c r="G130"/>
      <c r="H130" t="s">
        <v>519</v>
      </c>
      <c r="I130" t="s">
        <v>520</v>
      </c>
      <c r="J130" t="s">
        <v>521</v>
      </c>
      <c r="K130" t="s">
        <v>522</v>
      </c>
      <c r="L130" t="s">
        <v>523</v>
      </c>
      <c r="M130"/>
      <c r="N130" t="s">
        <v>512</v>
      </c>
      <c r="O130"/>
      <c r="P130"/>
      <c r="Q130"/>
      <c r="R130"/>
      <c r="S130"/>
      <c r="T130"/>
      <c r="U130"/>
      <c r="V130"/>
      <c r="W130"/>
      <c r="X130"/>
      <c r="Y130"/>
      <c r="Z130"/>
      <c r="AA130"/>
      <c r="AB130"/>
      <c r="AC130"/>
      <c r="AD130"/>
      <c r="AE130"/>
      <c r="AF130"/>
      <c r="AG130"/>
      <c r="AH130"/>
      <c r="AI130"/>
      <c r="AJ130"/>
      <c r="AK130"/>
      <c r="AL130"/>
      <c r="AM130"/>
      <c r="AN130"/>
    </row>
    <row r="131" spans="1:40" s="100" customFormat="1" ht="45" x14ac:dyDescent="0.25">
      <c r="A131" s="7"/>
      <c r="B131" s="7"/>
      <c r="C131" s="7" t="s">
        <v>524</v>
      </c>
      <c r="D131" t="s">
        <v>525</v>
      </c>
      <c r="E131" s="7" t="s">
        <v>526</v>
      </c>
      <c r="F131" s="7" t="s">
        <v>527</v>
      </c>
      <c r="G131" s="7" t="s">
        <v>528</v>
      </c>
      <c r="H131"/>
      <c r="I131"/>
      <c r="J131"/>
      <c r="K131"/>
      <c r="L131"/>
      <c r="M131"/>
      <c r="N131"/>
      <c r="O131"/>
      <c r="P131"/>
      <c r="Q131"/>
      <c r="R131"/>
      <c r="S131"/>
      <c r="T131"/>
      <c r="U131"/>
      <c r="V131"/>
      <c r="W131"/>
      <c r="X131"/>
      <c r="Y131" s="7" t="s">
        <v>386</v>
      </c>
      <c r="Z131"/>
      <c r="AA131"/>
      <c r="AB131"/>
      <c r="AC131"/>
      <c r="AD131"/>
      <c r="AE131"/>
      <c r="AF131"/>
      <c r="AG131"/>
      <c r="AH131"/>
      <c r="AI131" s="7" t="s">
        <v>529</v>
      </c>
      <c r="AJ131" s="7" t="s">
        <v>530</v>
      </c>
      <c r="AK131" s="7"/>
      <c r="AL131" s="7"/>
      <c r="AM131" s="7"/>
      <c r="AN131" s="7"/>
    </row>
    <row r="132" spans="1:40" s="100" customFormat="1" x14ac:dyDescent="0.25">
      <c r="A132" s="7"/>
      <c r="B132" s="7" t="s">
        <v>395</v>
      </c>
      <c r="C132" s="7"/>
      <c r="D132" s="7"/>
      <c r="E132"/>
      <c r="F132" s="7"/>
      <c r="G132" s="7"/>
      <c r="H132" s="7"/>
      <c r="I132" s="7"/>
      <c r="J132" s="7"/>
      <c r="K132" s="7"/>
      <c r="L132" s="7"/>
      <c r="M132" s="7" t="s">
        <v>531</v>
      </c>
      <c r="N132" s="7" t="s">
        <v>532</v>
      </c>
      <c r="O132" s="7" t="s">
        <v>533</v>
      </c>
      <c r="P132" s="7" t="s">
        <v>534</v>
      </c>
      <c r="Q132" s="7" t="s">
        <v>535</v>
      </c>
      <c r="R132" s="7"/>
      <c r="S132" s="7"/>
      <c r="T132" s="7"/>
      <c r="U132" s="7" t="s">
        <v>536</v>
      </c>
      <c r="V132" s="7" t="s">
        <v>537</v>
      </c>
      <c r="W132" s="7" t="s">
        <v>538</v>
      </c>
      <c r="X132" s="7"/>
      <c r="Y132" s="7" t="s">
        <v>397</v>
      </c>
      <c r="Z132" s="7"/>
      <c r="AA132" s="7"/>
      <c r="AB132" s="7" t="s">
        <v>539</v>
      </c>
      <c r="AC132" s="7" t="s">
        <v>540</v>
      </c>
      <c r="AD132" s="7"/>
      <c r="AE132" s="7" t="s">
        <v>541</v>
      </c>
      <c r="AF132" s="7" t="s">
        <v>542</v>
      </c>
      <c r="AG132" s="7" t="s">
        <v>543</v>
      </c>
      <c r="AH132" s="7"/>
      <c r="AI132" s="7"/>
      <c r="AJ132" s="7"/>
      <c r="AK132" s="7"/>
      <c r="AL132" s="7"/>
      <c r="AM132" s="7"/>
      <c r="AN132" s="7"/>
    </row>
    <row r="133" spans="1:40" x14ac:dyDescent="0.25">
      <c r="A133"/>
      <c r="B133">
        <v>1</v>
      </c>
      <c r="C133" s="186" t="str">
        <f>IMPRODUCT(COMPLEX(-1,0),IMDIV(IMPRODUCT(G133,COMPLEX($C$100+$C$101,0)),COMPLEX($C$100,2*PI()*B133*$C$103*$C$102*(2*$C$100+$C$101))))</f>
        <v>-100.896396186051+3.23314884572418i</v>
      </c>
      <c r="D133" s="158" t="str">
        <f>IMPRODUCT(COMPLEX($C$106,0),IMSUB(C133,G133))</f>
        <v>-781.205704093058+24.7874744838854i</v>
      </c>
      <c r="E133" t="str">
        <f>IMDIV(COMPLEX($C$20*10^3,0),COMPLEX(1,2*PI()*B133*$C$20*1000*$C$29*10^-12))</f>
        <v>8-1.56828305267202E-07i</v>
      </c>
      <c r="F133" t="str">
        <f>IMDIV(COMPLEX($C$22*1000,0),IMSUM(COMPLEX($C$22*1000,0),E133))</f>
        <v>0.999200639488409+1.56577680768257E-11i</v>
      </c>
      <c r="G133">
        <f t="shared" ref="G133:G196" si="0">IF($C$11=$C$7,$C$24,F133)</f>
        <v>1</v>
      </c>
      <c r="H133" t="str">
        <f>IMPRODUCT(COMPLEX($C$108,0),IMPRODUCT(COMPLEX(-1,0),D133),IMDIV(COMPLEX(0,2*PI()*B133*$C$109*$C$110),COMPLEX(1,2*PI()*B133*$C$109*$C$110)))</f>
        <v>0.000860321378287715+0.0270946808541588i</v>
      </c>
      <c r="I133" t="str">
        <f>COMPLEX(0,2*PI()*B133*$C$113*$C$112*$C$114)</f>
        <v>0.00392699081698724i</v>
      </c>
      <c r="J133" t="str">
        <f t="shared" ref="J133:J196" si="1">IMSUM(COMPLEX(0,2*PI()*B133*$C$113*$C$112),COMPLEX(0,2*PI()*B133*$C$113*$C$111),COMPLEX(0,2*PI()*B133*$C$28*10^-12*$C$111),COMPLEX(-1*2*PI()*B133*2*PI()*B133*$C$113*$C$112*$C$28*10^-12*$C$111,0),COMPLEX(1,0))</f>
        <v>0.999999979125787+0.000859099927050665i</v>
      </c>
      <c r="K133" t="str">
        <f>IMDIV(I133,J133)</f>
        <v>3.37367517529798E-06+0.00392698800063593i</v>
      </c>
      <c r="L133" t="str">
        <f>IMDIV(COMPLEX($C$117,0),COMPLEX(1,2*PI()*B133*$C$115*$C$116))</f>
        <v>0.424999999819685-8.75408719542203E-06i</v>
      </c>
      <c r="M133" t="str">
        <f>IMSUM(K133,L133)</f>
        <v>0.42500337349486+0.00391823391344051i</v>
      </c>
      <c r="N133" t="str">
        <f>COMPLEX(0,-2*PI()*B133*$C$43)</f>
        <v>-7.36790733756095E-06i</v>
      </c>
      <c r="O133" t="str">
        <f>IMEXP(N133)</f>
        <v>0.999999999972857-7.36790733749429E-06i</v>
      </c>
      <c r="P133" t="str">
        <f>IMSUB(COMPLEX(1,0),O133)</f>
        <v>2.71429545506408E-11+7.36790733749429E-06i</v>
      </c>
      <c r="Q133" t="str">
        <f>IMSUM(COMPLEX(0,2*PI()*B133*$C$43),O133,COMPLEX(-1,0))</f>
        <v>-2.71429545506408E-11+6.66597988830189E-17i</v>
      </c>
      <c r="R133" t="str">
        <f>IMDIV(P133,Q133)</f>
        <v>-0.333356091047426-271448.243549543i</v>
      </c>
      <c r="S133" t="str">
        <f>IMDIV(COMPLEX(0,2*PI()*B133*$C$123),COMPLEX($C$124,0))</f>
        <v>7.76862216459813E-07i</v>
      </c>
      <c r="T133" t="str">
        <f>IMPRODUCT(R133,S133)</f>
        <v>0.210877884138021-2.58971751761483E-07i</v>
      </c>
      <c r="U133" t="e">
        <f>IMDIV(COMPLEX(1,2*PI()*B133*$C$16*10^-3*$C$15*10^-6),COMPLEX(0,2*PI()*B133*$C$15*10^-6))</f>
        <v>#DIV/0!</v>
      </c>
      <c r="V133" t="str">
        <f>IMSUM(COMPLEX($C$18*10^-3,0),IMDIV(COMPLEX(1,0),COMPLEX(0,2*PI()*B133*($C$17*1*10^-6))))</f>
        <v>1.33333333333333E-06-106.103295394597i</v>
      </c>
      <c r="W133" t="e">
        <f>IMDIV(IMPRODUCT(U133,V133),IMSUM(U133,V133))</f>
        <v>#DIV/0!</v>
      </c>
      <c r="X133" t="e">
        <f>IMDIV(IMPRODUCT(COMPLEX($C$19,0),W133),IMSUM(COMPLEX($C$19,0),W133))</f>
        <v>#DIV/0!</v>
      </c>
      <c r="Y133" t="str">
        <f>COMPLEX($C$13*10^-3,2*PI()*B133*$C$12*0.000001)</f>
        <v>0.00083+1.00530964914873E-06i</v>
      </c>
      <c r="Z133" t="e">
        <f>IMPRODUCT(COMPLEX($C$6,0),IMDIV(X133,IMSUM(X133,Y133)))</f>
        <v>#DIV/0!</v>
      </c>
      <c r="AA133" t="e">
        <f>IMDIV(COMPLEX($C$6,0),IMSUM(X133,Y133))</f>
        <v>#DIV/0!</v>
      </c>
      <c r="AB133" t="str">
        <f>IMPRODUCT(COMPLEX($C$119,0),T133)</f>
        <v>1.30032301603077-1.59688120304195E-06i</v>
      </c>
      <c r="AC133" t="str">
        <f>IMSUM(COMPLEX(1,0),IMPRODUCT(AB133,M133))</f>
        <v>1.55264167470304+0.00509429105994065i</v>
      </c>
      <c r="AD133" t="str">
        <f>IMDIV(AB133,AC133)</f>
        <v>0.837481715064136-0.00274884576696315i</v>
      </c>
      <c r="AE133" t="e">
        <f>IMPRODUCT(AD133,AA133,X133)</f>
        <v>#DIV/0!</v>
      </c>
      <c r="AF133" t="str">
        <f>IMSUB(D133,H133)</f>
        <v>-781.206564414436+24.7603798030312i</v>
      </c>
      <c r="AG133" t="e">
        <f>IMSUM(COMPLEX(1,0),IMPRODUCT(AD133,AA133,COMPLEX($C$127,0)))</f>
        <v>#DIV/0!</v>
      </c>
      <c r="AH133" t="e">
        <f>IMDIV(IMPRODUCT(AE133,AF133),AG133)</f>
        <v>#DIV/0!</v>
      </c>
      <c r="AI133" t="e">
        <f>20*LOG10(IMABS(AH133))</f>
        <v>#DIV/0!</v>
      </c>
      <c r="AJ133" t="e">
        <f>IMARGUMENT(AH133)*180/PI()</f>
        <v>#DIV/0!</v>
      </c>
      <c r="AK133"/>
      <c r="AL133"/>
      <c r="AM133"/>
      <c r="AN133"/>
    </row>
    <row r="134" spans="1:40" x14ac:dyDescent="0.25">
      <c r="A134"/>
      <c r="B134">
        <v>10</v>
      </c>
      <c r="C134" s="186" t="str">
        <f t="shared" ref="C134:C197" si="2">IMPRODUCT(COMPLEX(-1,0),IMDIV(IMPRODUCT(G134,COMPLEX($C$100+$C$101,0)),COMPLEX($C$100,2*PI()*B134*$C$103*$C$102*(2*$C$100+$C$101))))</f>
        <v>-91.594743586514+29.350844103001i</v>
      </c>
      <c r="D134" s="158" t="str">
        <f t="shared" ref="D134:D197" si="3">IMPRODUCT(COMPLEX($C$106,0),IMSUB(C134,G134))</f>
        <v>-709.893034163274+225.023138123008i</v>
      </c>
      <c r="E134" t="str">
        <f t="shared" ref="E134:E197" si="4">IMDIV(COMPLEX($C$20*10^3,0),COMPLEX(1,2*PI()*B134*$C$20*1000*$C$29*10^-12))</f>
        <v>7.99999999999969-1.56828305267196E-06i</v>
      </c>
      <c r="F134" t="str">
        <f t="shared" ref="F134:F197" si="5">IMDIV(COMPLEX($C$22*1000,0),IMSUM(COMPLEX($C$22*1000,0),E134))</f>
        <v>0.999200639488409+1.56577680768251E-10i</v>
      </c>
      <c r="G134">
        <f t="shared" si="0"/>
        <v>1</v>
      </c>
      <c r="H134" t="str">
        <f t="shared" ref="H134:H197" si="6">IMPRODUCT(COMPLEX($C$108,0),IMPRODUCT(COMPLEX(-1,0),D134),IMDIV(COMPLEX(0,2*PI()*B134*$C$109*$C$110),COMPLEX(1,2*PI()*B134*$C$109*$C$110)))</f>
        <v>0.0781008747382438+0.246195833400524i</v>
      </c>
      <c r="I134" t="str">
        <f t="shared" ref="I134:I197" si="7">COMPLEX(0,2*PI()*B134*$C$113*$C$112*$C$114)</f>
        <v>0.0392699081698724i</v>
      </c>
      <c r="J134" t="str">
        <f t="shared" si="1"/>
        <v>0.999997912578669+0.00859099927050665i</v>
      </c>
      <c r="K134" t="str">
        <f t="shared" ref="K134:K197" si="8">IMDIV(I134,J134)</f>
        <v>0.000337344263014091+0.0392670920125204i</v>
      </c>
      <c r="L134" t="str">
        <f t="shared" ref="L134:L197" si="9">IMDIV(COMPLEX($C$117,0),COMPLEX(1,2*PI()*B134*$C$115*$C$116))</f>
        <v>0.424999981968461-0.0000875408682772517i</v>
      </c>
      <c r="M134" t="str">
        <f t="shared" ref="M134:M197" si="10">IMSUM(K134,L134)</f>
        <v>0.425337326231475+0.0391795511442431i</v>
      </c>
      <c r="N134" t="str">
        <f t="shared" ref="N134:N197" si="11">COMPLEX(0,-2*PI()*B134*$C$43)</f>
        <v>-0.0000736790733756095i</v>
      </c>
      <c r="O134" t="str">
        <f t="shared" ref="O134:O197" si="12">IMEXP(N134)</f>
        <v>0.999999997285697-0.0000736790733089471i</v>
      </c>
      <c r="P134" t="str">
        <f t="shared" ref="P134:P197" si="13">IMSUB(COMPLEX(1,0),O134)</f>
        <v>2.71430300458064E-09+0.0000736790733089471i</v>
      </c>
      <c r="Q134" t="str">
        <f t="shared" ref="Q134:Q197" si="14">IMSUM(COMPLEX(0,2*PI()*B134*$C$43),O134,COMPLEX(-1,0))</f>
        <v>-2.71430300458064E-09+6.66624009682329E-14i</v>
      </c>
      <c r="R134" t="str">
        <f t="shared" ref="R134:R197" si="15">IMDIV(P134,Q134)</f>
        <v>-0.333333777324709-27144.7488385886i</v>
      </c>
      <c r="S134" t="str">
        <f t="shared" ref="S134:S197" si="16">IMDIV(COMPLEX(0,2*PI()*B134*$C$123),COMPLEX($C$124,0))</f>
        <v>7.76862216459813E-06i</v>
      </c>
      <c r="T134" t="str">
        <f t="shared" ref="T134:T197" si="17">IMPRODUCT(R134,S134)</f>
        <v>0.210877297479909-2.58954417073395E-06i</v>
      </c>
      <c r="U134" t="e">
        <f t="shared" ref="U134:U197" si="18">IMDIV(COMPLEX(1,2*PI()*B134*$C$16*10^-3*$C$15*10^-6),COMPLEX(0,2*PI()*B134*$C$15*10^-6))</f>
        <v>#DIV/0!</v>
      </c>
      <c r="V134" t="str">
        <f t="shared" ref="V134:V197" si="19">IMSUM(COMPLEX($C$18*10^-3,0),IMDIV(COMPLEX(1,0),COMPLEX(0,2*PI()*B134*($C$17*1*10^-6))))</f>
        <v>1.33333333333333E-06-10.6103295394597i</v>
      </c>
      <c r="W134" t="e">
        <f t="shared" ref="W134:W197" si="20">IMDIV(IMPRODUCT(U134,V134),IMSUM(U134,V134))</f>
        <v>#DIV/0!</v>
      </c>
      <c r="X134" t="e">
        <f t="shared" ref="X134:X197" si="21">IMDIV(IMPRODUCT(COMPLEX($C$19,0),W134),IMSUM(COMPLEX($C$19,0),W134))</f>
        <v>#DIV/0!</v>
      </c>
      <c r="Y134" t="str">
        <f t="shared" ref="Y134:Y197" si="22">COMPLEX($C$13*10^-3,2*PI()*B134*$C$12*0.000001)</f>
        <v>0.00083+0.0000100530964914873i</v>
      </c>
      <c r="Z134" t="e">
        <f t="shared" ref="Z134:Z197" si="23">IMPRODUCT(COMPLEX($C$6,0),IMDIV(X134,IMSUM(X134,Y134)))</f>
        <v>#DIV/0!</v>
      </c>
      <c r="AA134" t="e">
        <f t="shared" ref="AA134:AA197" si="24">IMDIV(COMPLEX($C$6,0),IMSUM(X134,Y134))</f>
        <v>#DIV/0!</v>
      </c>
      <c r="AB134" t="str">
        <f t="shared" ref="AB134:AB197" si="25">IMPRODUCT(COMPLEX($C$119,0),T134)</f>
        <v>1.3003193985578-0.0000159677431324652i</v>
      </c>
      <c r="AC134" t="str">
        <f t="shared" ref="AC134:AC197" si="26">IMSUM(COMPLEX(1,0),IMPRODUCT(AB134,M134))</f>
        <v>1.5530750018385+0.0509391387024768i</v>
      </c>
      <c r="AD134" t="str">
        <f t="shared" ref="AD134:AD197" si="27">IMDIV(AB134,AC134)</f>
        <v>0.836354674429389-0.027441787716565i</v>
      </c>
      <c r="AE134" t="e">
        <f t="shared" ref="AE134:AE197" si="28">IMPRODUCT(AD134,AA134,X134)</f>
        <v>#DIV/0!</v>
      </c>
      <c r="AF134" t="str">
        <f t="shared" ref="AF134:AF197" si="29">IMSUB(D134,H134)</f>
        <v>-709.971135038012+224.776942289607i</v>
      </c>
      <c r="AG134" t="e">
        <f t="shared" ref="AG134:AG197" si="30">IMSUM(COMPLEX(1,0),IMPRODUCT(AD134,AA134,COMPLEX($C$127,0)))</f>
        <v>#DIV/0!</v>
      </c>
      <c r="AH134" t="e">
        <f t="shared" ref="AH134:AH197" si="31">IMDIV(IMPRODUCT(AE134,AF134),AG134)</f>
        <v>#DIV/0!</v>
      </c>
      <c r="AI134" t="e">
        <f t="shared" ref="AI134:AI197" si="32">20*LOG10(IMABS(AH134))</f>
        <v>#DIV/0!</v>
      </c>
      <c r="AJ134" t="e">
        <f t="shared" ref="AJ134:AJ197" si="33">IMARGUMENT(AH134)*180/PI()</f>
        <v>#DIV/0!</v>
      </c>
      <c r="AK134"/>
      <c r="AL134"/>
      <c r="AM134"/>
      <c r="AN134"/>
    </row>
    <row r="135" spans="1:40" x14ac:dyDescent="0.25">
      <c r="A135"/>
      <c r="B135">
        <v>100</v>
      </c>
      <c r="C135" s="186" t="str">
        <f t="shared" si="2"/>
        <v>-8.96316867418473+28.721797356899i</v>
      </c>
      <c r="D135" s="158" t="str">
        <f t="shared" si="3"/>
        <v>-76.3842931687496+220.200446402892i</v>
      </c>
      <c r="E135" t="str">
        <f t="shared" si="4"/>
        <v>7.99999999996926-0.00001568283052666i</v>
      </c>
      <c r="F135" t="str">
        <f t="shared" si="5"/>
        <v>0.999200639488409+1.56577680767656E-09i</v>
      </c>
      <c r="G135">
        <f t="shared" si="0"/>
        <v>1</v>
      </c>
      <c r="H135" t="str">
        <f t="shared" si="6"/>
        <v>0.764320571382224+0.263196188630255i</v>
      </c>
      <c r="I135" t="str">
        <f t="shared" si="7"/>
        <v>0.392699081698724i</v>
      </c>
      <c r="J135" t="str">
        <f t="shared" si="1"/>
        <v>0.999791257866917+0.0859099927050665i</v>
      </c>
      <c r="K135" t="str">
        <f t="shared" si="8"/>
        <v>0.0335034875735994+0.389902186339752i</v>
      </c>
      <c r="L135" t="str">
        <f t="shared" si="9"/>
        <v>0.424998196853705-0.000875405005819519i</v>
      </c>
      <c r="M135" t="str">
        <f t="shared" si="10"/>
        <v>0.458501684427304+0.389026781333932i</v>
      </c>
      <c r="N135" t="str">
        <f t="shared" si="11"/>
        <v>-0.000736790733756095i</v>
      </c>
      <c r="O135" t="str">
        <f t="shared" si="12"/>
        <v>0.99999972856972-0.000736790667093655i</v>
      </c>
      <c r="P135" t="str">
        <f t="shared" si="13"/>
        <v>2.71430280029961E-07+0.000736790667093655i</v>
      </c>
      <c r="Q135" t="str">
        <f t="shared" si="14"/>
        <v>-2.71430280029961E-07+6.66624399995111E-11i</v>
      </c>
      <c r="R135" t="str">
        <f t="shared" si="15"/>
        <v>-0.33333332644905-2714.47492605887i</v>
      </c>
      <c r="S135" t="str">
        <f t="shared" si="16"/>
        <v>0.0000776862216459813i</v>
      </c>
      <c r="T135" t="str">
        <f t="shared" si="17"/>
        <v>0.210877300758268-0.0000258954066805131i</v>
      </c>
      <c r="U135" t="e">
        <f t="shared" si="18"/>
        <v>#DIV/0!</v>
      </c>
      <c r="V135" t="str">
        <f t="shared" si="19"/>
        <v>1.33333333333333E-06-1.06103295394597i</v>
      </c>
      <c r="W135" t="e">
        <f t="shared" si="20"/>
        <v>#DIV/0!</v>
      </c>
      <c r="X135" t="e">
        <f t="shared" si="21"/>
        <v>#DIV/0!</v>
      </c>
      <c r="Y135" t="str">
        <f t="shared" si="22"/>
        <v>0.00083+0.000100530964914873i</v>
      </c>
      <c r="Z135" t="e">
        <f t="shared" si="23"/>
        <v>#DIV/0!</v>
      </c>
      <c r="AA135" t="e">
        <f t="shared" si="24"/>
        <v>#DIV/0!</v>
      </c>
      <c r="AB135" t="str">
        <f t="shared" si="25"/>
        <v>1.30031941877294-0.000159677215340938i</v>
      </c>
      <c r="AC135" t="str">
        <f t="shared" si="26"/>
        <v>1.59626076251406+0.505785865919048i</v>
      </c>
      <c r="AD135" t="str">
        <f t="shared" si="27"/>
        <v>0.740251780420856-0.234653744406827i</v>
      </c>
      <c r="AE135" t="e">
        <f t="shared" si="28"/>
        <v>#DIV/0!</v>
      </c>
      <c r="AF135" t="str">
        <f t="shared" si="29"/>
        <v>-77.1486137401318+219.937250214262i</v>
      </c>
      <c r="AG135" t="e">
        <f t="shared" si="30"/>
        <v>#DIV/0!</v>
      </c>
      <c r="AH135" t="e">
        <f t="shared" si="31"/>
        <v>#DIV/0!</v>
      </c>
      <c r="AI135" t="e">
        <f t="shared" si="32"/>
        <v>#DIV/0!</v>
      </c>
      <c r="AJ135" t="e">
        <f t="shared" si="33"/>
        <v>#DIV/0!</v>
      </c>
      <c r="AK135"/>
      <c r="AL135"/>
      <c r="AM135"/>
      <c r="AN135"/>
    </row>
    <row r="136" spans="1:40" x14ac:dyDescent="0.25">
      <c r="A136"/>
      <c r="B136">
        <v>200</v>
      </c>
      <c r="C136" s="186" t="str">
        <f t="shared" si="2"/>
        <v>-2.40056972836931+15.3848889350732i</v>
      </c>
      <c r="D136" s="158" t="str">
        <f t="shared" si="3"/>
        <v>-26.0710345841647+117.950815168895i</v>
      </c>
      <c r="E136" t="str">
        <f t="shared" si="4"/>
        <v>7.99999999987702-0.0000313656610529583i</v>
      </c>
      <c r="F136" t="str">
        <f t="shared" si="5"/>
        <v>0.999200639488419+3.13155361531707E-09i</v>
      </c>
      <c r="G136">
        <f t="shared" si="0"/>
        <v>1</v>
      </c>
      <c r="H136" t="str">
        <f t="shared" si="6"/>
        <v>0.818983302871479+0.177140298976275i</v>
      </c>
      <c r="I136" t="str">
        <f t="shared" si="7"/>
        <v>0.785398163397448i</v>
      </c>
      <c r="J136" t="str">
        <f t="shared" si="1"/>
        <v>0.999165031467668+0.171819985410133i</v>
      </c>
      <c r="K136" t="str">
        <f t="shared" si="8"/>
        <v>0.13129028992748+0.763477347257725i</v>
      </c>
      <c r="L136" t="str">
        <f t="shared" si="9"/>
        <v>0.42499278750662-0.00175078772745265i</v>
      </c>
      <c r="M136" t="str">
        <f t="shared" si="10"/>
        <v>0.5562830774341+0.761726559530272i</v>
      </c>
      <c r="N136" t="str">
        <f t="shared" si="11"/>
        <v>-0.00147358146751219i</v>
      </c>
      <c r="O136" t="str">
        <f t="shared" si="12"/>
        <v>0.999998914279026-0.00147358093421272i</v>
      </c>
      <c r="P136" t="str">
        <f t="shared" si="13"/>
        <v>1.08572097401449E-06+0.00147358093421272i</v>
      </c>
      <c r="Q136" t="str">
        <f t="shared" si="14"/>
        <v>-1.08572097401449E-06+5.33299470122789E-10i</v>
      </c>
      <c r="R136" t="str">
        <f t="shared" si="15"/>
        <v>-0.333333330003806-1357.23740007582i</v>
      </c>
      <c r="S136" t="str">
        <f t="shared" si="16"/>
        <v>0.000155372443291962i</v>
      </c>
      <c r="T136" t="str">
        <f t="shared" si="17"/>
        <v>0.21087729097701-0.0000517908139133372i</v>
      </c>
      <c r="U136" t="e">
        <f t="shared" si="18"/>
        <v>#DIV/0!</v>
      </c>
      <c r="V136" t="str">
        <f t="shared" si="19"/>
        <v>1.33333333333333E-06-0.530516476972983i</v>
      </c>
      <c r="W136" t="e">
        <f t="shared" si="20"/>
        <v>#DIV/0!</v>
      </c>
      <c r="X136" t="e">
        <f t="shared" si="21"/>
        <v>#DIV/0!</v>
      </c>
      <c r="Y136" t="str">
        <f t="shared" si="22"/>
        <v>0.00083+0.000201061929829747i</v>
      </c>
      <c r="Z136" t="e">
        <f t="shared" si="23"/>
        <v>#DIV/0!</v>
      </c>
      <c r="AA136" t="e">
        <f t="shared" si="24"/>
        <v>#DIV/0!</v>
      </c>
      <c r="AB136" t="str">
        <f t="shared" si="25"/>
        <v>1.30031935845939-0.000319354434087557i</v>
      </c>
      <c r="AC136" t="str">
        <f t="shared" si="26"/>
        <v>1.72358891512527+0.990310139742495i</v>
      </c>
      <c r="AD136" t="str">
        <f t="shared" si="27"/>
        <v>0.567104929505014-0.326022702681407i</v>
      </c>
      <c r="AE136" t="e">
        <f t="shared" si="28"/>
        <v>#DIV/0!</v>
      </c>
      <c r="AF136" t="str">
        <f t="shared" si="29"/>
        <v>-26.8900178870362+117.773674869919i</v>
      </c>
      <c r="AG136" t="e">
        <f t="shared" si="30"/>
        <v>#DIV/0!</v>
      </c>
      <c r="AH136" t="e">
        <f t="shared" si="31"/>
        <v>#DIV/0!</v>
      </c>
      <c r="AI136" t="e">
        <f t="shared" si="32"/>
        <v>#DIV/0!</v>
      </c>
      <c r="AJ136" t="e">
        <f t="shared" si="33"/>
        <v>#DIV/0!</v>
      </c>
      <c r="AK136"/>
      <c r="AL136"/>
      <c r="AM136"/>
      <c r="AN136"/>
    </row>
    <row r="137" spans="1:40" x14ac:dyDescent="0.25">
      <c r="A137"/>
      <c r="B137">
        <v>300</v>
      </c>
      <c r="C137" s="186" t="str">
        <f t="shared" si="2"/>
        <v>-1.08119648852037+10.3938375729934i</v>
      </c>
      <c r="D137" s="158" t="str">
        <f t="shared" si="3"/>
        <v>-15.9558397453228+79.6860880596161i</v>
      </c>
      <c r="E137" t="str">
        <f t="shared" si="4"/>
        <v>7.99999999972331-0.0000470484915785335i</v>
      </c>
      <c r="F137" t="str">
        <f t="shared" si="5"/>
        <v>0.999200639488439+4.69733042288555E-09i</v>
      </c>
      <c r="G137">
        <f t="shared" si="0"/>
        <v>1</v>
      </c>
      <c r="H137" t="str">
        <f t="shared" si="6"/>
        <v>0.830218504101513+0.160386062398867i</v>
      </c>
      <c r="I137" t="str">
        <f t="shared" si="7"/>
        <v>1.17809724509617i</v>
      </c>
      <c r="J137" t="str">
        <f t="shared" si="1"/>
        <v>0.998121320802253+0.2577299781152i</v>
      </c>
      <c r="K137" t="str">
        <f t="shared" si="8"/>
        <v>0.285724370149916+1.10653633622687i</v>
      </c>
      <c r="L137" t="str">
        <f t="shared" si="9"/>
        <v>0.424983772234137-0.00262612588260384i</v>
      </c>
      <c r="M137" t="str">
        <f t="shared" si="10"/>
        <v>0.710708142384053+1.10391021034427i</v>
      </c>
      <c r="N137" t="str">
        <f t="shared" si="11"/>
        <v>-0.00221037220126829i</v>
      </c>
      <c r="O137" t="str">
        <f t="shared" si="12"/>
        <v>0.999997557128361-0.00221037040138281i</v>
      </c>
      <c r="P137" t="str">
        <f t="shared" si="13"/>
        <v>2.44287163897461E-06+0.00221037040138281i</v>
      </c>
      <c r="Q137" t="str">
        <f t="shared" si="14"/>
        <v>-2.44287163897461E-06+1.79988548024146E-09i</v>
      </c>
      <c r="R137" t="str">
        <f t="shared" si="15"/>
        <v>-0.333333315191668-904.824865162544i</v>
      </c>
      <c r="S137" t="str">
        <f t="shared" si="16"/>
        <v>0.000233058664937944i</v>
      </c>
      <c r="T137" t="str">
        <f t="shared" si="17"/>
        <v>0.210877275077438-0.000077686217417909i</v>
      </c>
      <c r="U137" t="e">
        <f t="shared" si="18"/>
        <v>#DIV/0!</v>
      </c>
      <c r="V137" t="str">
        <f t="shared" si="19"/>
        <v>1.33333333333333E-06-0.353677651315323i</v>
      </c>
      <c r="W137" t="e">
        <f t="shared" si="20"/>
        <v>#DIV/0!</v>
      </c>
      <c r="X137" t="e">
        <f t="shared" si="21"/>
        <v>#DIV/0!</v>
      </c>
      <c r="Y137" t="str">
        <f t="shared" si="22"/>
        <v>0.00083+0.00030159289474462i</v>
      </c>
      <c r="Z137" t="e">
        <f t="shared" si="23"/>
        <v>#DIV/0!</v>
      </c>
      <c r="AA137" t="e">
        <f t="shared" si="24"/>
        <v>#DIV/0!</v>
      </c>
      <c r="AB137" t="str">
        <f t="shared" si="25"/>
        <v>1.30031926041886-0.000479031629844888i</v>
      </c>
      <c r="AC137" t="str">
        <f t="shared" si="26"/>
        <v>1.92467629398576+1.4350952566039i</v>
      </c>
      <c r="AD137" t="str">
        <f t="shared" si="27"/>
        <v>0.434083881100442-0.32391459920476i</v>
      </c>
      <c r="AE137" t="e">
        <f t="shared" si="28"/>
        <v>#DIV/0!</v>
      </c>
      <c r="AF137" t="str">
        <f t="shared" si="29"/>
        <v>-16.7860582494243+79.5257019972172i</v>
      </c>
      <c r="AG137" t="e">
        <f t="shared" si="30"/>
        <v>#DIV/0!</v>
      </c>
      <c r="AH137" t="e">
        <f t="shared" si="31"/>
        <v>#DIV/0!</v>
      </c>
      <c r="AI137" t="e">
        <f t="shared" si="32"/>
        <v>#DIV/0!</v>
      </c>
      <c r="AJ137" t="e">
        <f t="shared" si="33"/>
        <v>#DIV/0!</v>
      </c>
      <c r="AK137"/>
      <c r="AL137"/>
      <c r="AM137"/>
      <c r="AN137"/>
    </row>
    <row r="138" spans="1:40" x14ac:dyDescent="0.25">
      <c r="A138"/>
      <c r="B138">
        <v>400</v>
      </c>
      <c r="C138" s="186" t="str">
        <f t="shared" si="2"/>
        <v>-0.611034745304407+7.83205884910066i</v>
      </c>
      <c r="D138" s="158" t="str">
        <f t="shared" si="3"/>
        <v>-12.3512663806671+60.0457845097717i</v>
      </c>
      <c r="E138" t="str">
        <f t="shared" si="4"/>
        <v>7.9999999995081-0.0000627313221030238i</v>
      </c>
      <c r="F138" t="str">
        <f t="shared" si="5"/>
        <v>0.999200639488459+6.26310723034583E-09i</v>
      </c>
      <c r="G138">
        <f t="shared" si="0"/>
        <v>1</v>
      </c>
      <c r="H138" t="str">
        <f t="shared" si="6"/>
        <v>0.834513616004861+0.163801991034694i</v>
      </c>
      <c r="I138" t="str">
        <f t="shared" si="7"/>
        <v>1.5707963267949i</v>
      </c>
      <c r="J138" t="str">
        <f t="shared" si="1"/>
        <v>0.996660125870671+0.343639970820266i</v>
      </c>
      <c r="K138" t="str">
        <f t="shared" si="8"/>
        <v>0.485674617635752+1.40860367433279i</v>
      </c>
      <c r="L138" t="str">
        <f t="shared" si="9"/>
        <v>0.424971151495205-0.00350139719275889i</v>
      </c>
      <c r="M138" t="str">
        <f t="shared" si="10"/>
        <v>0.910645769130957+1.40510227714003i</v>
      </c>
      <c r="N138" t="str">
        <f t="shared" si="11"/>
        <v>-0.00294716293502438i</v>
      </c>
      <c r="O138" t="str">
        <f t="shared" si="12"/>
        <v>0.999995657118461-0.00294715866862998i</v>
      </c>
      <c r="P138" t="str">
        <f t="shared" si="13"/>
        <v>4.34288153905449E-06+0.00294715866862998i</v>
      </c>
      <c r="Q138" t="str">
        <f t="shared" si="14"/>
        <v>-4.34288153905449E-06+4.26639440009174E-09i</v>
      </c>
      <c r="R138" t="str">
        <f t="shared" si="15"/>
        <v>-0.333333301562141-678.618577149344i</v>
      </c>
      <c r="S138" t="str">
        <f t="shared" si="16"/>
        <v>0.000310744886583925i</v>
      </c>
      <c r="T138" t="str">
        <f t="shared" si="17"/>
        <v>0.210877252790017-0.000103581618988573i</v>
      </c>
      <c r="U138" t="e">
        <f t="shared" si="18"/>
        <v>#DIV/0!</v>
      </c>
      <c r="V138" t="str">
        <f t="shared" si="19"/>
        <v>1.33333333333333E-06-0.265258238486492i</v>
      </c>
      <c r="W138" t="e">
        <f t="shared" si="20"/>
        <v>#DIV/0!</v>
      </c>
      <c r="X138" t="e">
        <f t="shared" si="21"/>
        <v>#DIV/0!</v>
      </c>
      <c r="Y138" t="str">
        <f t="shared" si="22"/>
        <v>0.00083+0.000402123859659493i</v>
      </c>
      <c r="Z138" t="e">
        <f t="shared" si="23"/>
        <v>#DIV/0!</v>
      </c>
      <c r="AA138" t="e">
        <f t="shared" si="24"/>
        <v>#DIV/0!</v>
      </c>
      <c r="AB138" t="str">
        <f t="shared" si="25"/>
        <v>1.30031912298934-0.000638708813677285i</v>
      </c>
      <c r="AC138" t="str">
        <f t="shared" si="26"/>
        <v>2.18502755907885+1.82649972324217i</v>
      </c>
      <c r="AD138" t="str">
        <f t="shared" si="27"/>
        <v>0.3501738723385-0.29300829047506i</v>
      </c>
      <c r="AE138" t="e">
        <f t="shared" si="28"/>
        <v>#DIV/0!</v>
      </c>
      <c r="AF138" t="str">
        <f t="shared" si="29"/>
        <v>-13.185779996672+59.881982518737i</v>
      </c>
      <c r="AG138" t="e">
        <f t="shared" si="30"/>
        <v>#DIV/0!</v>
      </c>
      <c r="AH138" t="e">
        <f t="shared" si="31"/>
        <v>#DIV/0!</v>
      </c>
      <c r="AI138" t="e">
        <f t="shared" si="32"/>
        <v>#DIV/0!</v>
      </c>
      <c r="AJ138" t="e">
        <f t="shared" si="33"/>
        <v>#DIV/0!</v>
      </c>
      <c r="AK138"/>
      <c r="AL138"/>
      <c r="AM138"/>
      <c r="AN138"/>
    </row>
    <row r="139" spans="1:40" x14ac:dyDescent="0.25">
      <c r="A139"/>
      <c r="B139">
        <v>500</v>
      </c>
      <c r="C139" s="186" t="str">
        <f t="shared" si="2"/>
        <v>-0.391915808315626+6.27932310357339i</v>
      </c>
      <c r="D139" s="158" t="str">
        <f t="shared" si="3"/>
        <v>-10.6713545304198+48.141477127396i</v>
      </c>
      <c r="E139" t="str">
        <f t="shared" si="4"/>
        <v>7.9999999992314-0.0000784141526260676i</v>
      </c>
      <c r="F139" t="str">
        <f t="shared" si="5"/>
        <v>0.999200639488489+7.82888403766197E-09i</v>
      </c>
      <c r="G139">
        <f t="shared" si="0"/>
        <v>1</v>
      </c>
      <c r="H139" t="str">
        <f t="shared" si="6"/>
        <v>0.836835748046691+0.175593881123367i</v>
      </c>
      <c r="I139" t="str">
        <f t="shared" si="7"/>
        <v>1.96349540849362i</v>
      </c>
      <c r="J139" t="str">
        <f t="shared" si="1"/>
        <v>0.994781446672924+0.429549963525332i</v>
      </c>
      <c r="K139" t="str">
        <f t="shared" si="8"/>
        <v>0.718351939453958+1.66360899133953i</v>
      </c>
      <c r="L139" t="str">
        <f t="shared" si="9"/>
        <v>0.42495492593227-0.00437657938507472i</v>
      </c>
      <c r="M139" t="str">
        <f t="shared" si="10"/>
        <v>1.14330686538623+1.65923241195446i</v>
      </c>
      <c r="N139" t="str">
        <f t="shared" si="11"/>
        <v>-0.00368395366878048i</v>
      </c>
      <c r="O139" t="str">
        <f t="shared" si="12"/>
        <v>0.999993214250358-0.00368394533598095i</v>
      </c>
      <c r="P139" t="str">
        <f t="shared" si="13"/>
        <v>6.78574964196876E-06+0.00368394533598095i</v>
      </c>
      <c r="Q139" t="str">
        <f t="shared" si="14"/>
        <v>-6.78574964196876E-06+8.33279952981367E-09i</v>
      </c>
      <c r="R139" t="str">
        <f t="shared" si="15"/>
        <v>-0.333333283245136-542.894788041656i</v>
      </c>
      <c r="S139" t="str">
        <f t="shared" si="16"/>
        <v>0.000388431108229907i</v>
      </c>
      <c r="T139" t="str">
        <f t="shared" si="17"/>
        <v>0.210877224171261-0.000129477016620822i</v>
      </c>
      <c r="U139" t="e">
        <f t="shared" si="18"/>
        <v>#DIV/0!</v>
      </c>
      <c r="V139" t="str">
        <f t="shared" si="19"/>
        <v>1.33333333333333E-06-0.212206590789194i</v>
      </c>
      <c r="W139" t="e">
        <f t="shared" si="20"/>
        <v>#DIV/0!</v>
      </c>
      <c r="X139" t="e">
        <f t="shared" si="21"/>
        <v>#DIV/0!</v>
      </c>
      <c r="Y139" t="str">
        <f t="shared" si="22"/>
        <v>0.00083+0.000502654824574367i</v>
      </c>
      <c r="Z139" t="e">
        <f t="shared" si="23"/>
        <v>#DIV/0!</v>
      </c>
      <c r="AA139" t="e">
        <f t="shared" si="24"/>
        <v>#DIV/0!</v>
      </c>
      <c r="AB139" t="str">
        <f t="shared" si="25"/>
        <v>1.3003189465193-0.000798385973224482i</v>
      </c>
      <c r="AC139" t="str">
        <f t="shared" si="26"/>
        <v>2.48798828663133+2.15661854177888i</v>
      </c>
      <c r="AD139" t="str">
        <f t="shared" si="27"/>
        <v>0.298259374082936-0.258855753397395i</v>
      </c>
      <c r="AE139" t="e">
        <f t="shared" si="28"/>
        <v>#DIV/0!</v>
      </c>
      <c r="AF139" t="str">
        <f t="shared" si="29"/>
        <v>-11.5081902784665+47.9658832462726i</v>
      </c>
      <c r="AG139" t="e">
        <f t="shared" si="30"/>
        <v>#DIV/0!</v>
      </c>
      <c r="AH139" t="e">
        <f t="shared" si="31"/>
        <v>#DIV/0!</v>
      </c>
      <c r="AI139" t="e">
        <f t="shared" si="32"/>
        <v>#DIV/0!</v>
      </c>
      <c r="AJ139" t="e">
        <f t="shared" si="33"/>
        <v>#DIV/0!</v>
      </c>
      <c r="AK139"/>
      <c r="AL139"/>
      <c r="AM139"/>
      <c r="AN139"/>
    </row>
    <row r="140" spans="1:40" x14ac:dyDescent="0.25">
      <c r="A140"/>
      <c r="B140">
        <v>600</v>
      </c>
      <c r="C140" s="186" t="str">
        <f t="shared" si="2"/>
        <v>-0.272486833572866+5.23898092346106i</v>
      </c>
      <c r="D140" s="158" t="str">
        <f t="shared" si="3"/>
        <v>-9.75573239072534+40.1655204132015i</v>
      </c>
      <c r="E140" t="str">
        <f t="shared" si="4"/>
        <v>7.99999999889322-0.0000940969831473035i</v>
      </c>
      <c r="F140" t="str">
        <f t="shared" si="5"/>
        <v>0.999200639488519+9.3946608447978E-09i</v>
      </c>
      <c r="G140">
        <f t="shared" si="0"/>
        <v>1</v>
      </c>
      <c r="H140" t="str">
        <f t="shared" si="6"/>
        <v>0.838441688380771+0.191636847958718i</v>
      </c>
      <c r="I140" t="str">
        <f t="shared" si="7"/>
        <v>2.35619449019235i</v>
      </c>
      <c r="J140" t="str">
        <f t="shared" si="1"/>
        <v>0.992485283209011+0.515459956230399i</v>
      </c>
      <c r="K140" t="str">
        <f t="shared" si="8"/>
        <v>0.971055135204009+1.86970475441498i</v>
      </c>
      <c r="L140" t="str">
        <f t="shared" si="9"/>
        <v>0.424935096371191-0.00525165019426831i</v>
      </c>
      <c r="M140" t="str">
        <f t="shared" si="10"/>
        <v>1.3959902315752+1.86445310422071i</v>
      </c>
      <c r="N140" t="str">
        <f t="shared" si="11"/>
        <v>-0.00442074440253657i</v>
      </c>
      <c r="O140" t="str">
        <f t="shared" si="12"/>
        <v>0.999990228525377-0.00442073000346328i</v>
      </c>
      <c r="P140" t="str">
        <f t="shared" si="13"/>
        <v>9.77147462299932E-06+0.00442073000346328i</v>
      </c>
      <c r="Q140" t="str">
        <f t="shared" si="14"/>
        <v>-9.77147462299932E-06+1.43990732896088E-08i</v>
      </c>
      <c r="R140" t="str">
        <f t="shared" si="15"/>
        <v>-0.333333261215693-452.412248275011i</v>
      </c>
      <c r="S140" t="str">
        <f t="shared" si="16"/>
        <v>0.000466117329875887i</v>
      </c>
      <c r="T140" t="str">
        <f t="shared" si="17"/>
        <v>0.210877189169095-0.00015537240967668i</v>
      </c>
      <c r="U140" t="e">
        <f t="shared" si="18"/>
        <v>#DIV/0!</v>
      </c>
      <c r="V140" t="str">
        <f t="shared" si="19"/>
        <v>1.33333333333333E-06-0.176838825657661i</v>
      </c>
      <c r="W140" t="e">
        <f t="shared" si="20"/>
        <v>#DIV/0!</v>
      </c>
      <c r="X140" t="e">
        <f t="shared" si="21"/>
        <v>#DIV/0!</v>
      </c>
      <c r="Y140" t="str">
        <f t="shared" si="22"/>
        <v>0.00083+0.00060318578948924i</v>
      </c>
      <c r="Z140" t="e">
        <f t="shared" si="23"/>
        <v>#DIV/0!</v>
      </c>
      <c r="AA140" t="e">
        <f t="shared" si="24"/>
        <v>#DIV/0!</v>
      </c>
      <c r="AB140" t="str">
        <f t="shared" si="25"/>
        <v>1.30031873068765-0.000958063104552567i</v>
      </c>
      <c r="AC140" t="str">
        <f t="shared" si="26"/>
        <v>2.81701850970355+2.42304584717173i</v>
      </c>
      <c r="AD140" t="str">
        <f t="shared" si="27"/>
        <v>0.265138571387345-0.228397852273045i</v>
      </c>
      <c r="AE140" t="e">
        <f t="shared" si="28"/>
        <v>#DIV/0!</v>
      </c>
      <c r="AF140" t="str">
        <f t="shared" si="29"/>
        <v>-10.5941740791061+39.9738835652428i</v>
      </c>
      <c r="AG140" t="e">
        <f t="shared" si="30"/>
        <v>#DIV/0!</v>
      </c>
      <c r="AH140" t="e">
        <f t="shared" si="31"/>
        <v>#DIV/0!</v>
      </c>
      <c r="AI140" t="e">
        <f t="shared" si="32"/>
        <v>#DIV/0!</v>
      </c>
      <c r="AJ140" t="e">
        <f t="shared" si="33"/>
        <v>#DIV/0!</v>
      </c>
      <c r="AK140"/>
      <c r="AL140"/>
      <c r="AM140"/>
      <c r="AN140"/>
    </row>
    <row r="141" spans="1:40" x14ac:dyDescent="0.25">
      <c r="A141"/>
      <c r="B141">
        <v>700</v>
      </c>
      <c r="C141" s="186" t="str">
        <f t="shared" si="2"/>
        <v>-0.200337803444962+4.49377156878852i</v>
      </c>
      <c r="D141" s="158" t="str">
        <f t="shared" si="3"/>
        <v>-9.20258982641136+34.4522486940453i</v>
      </c>
      <c r="E141" t="str">
        <f t="shared" si="4"/>
        <v>7.99999999849355-0.000109779813666369i</v>
      </c>
      <c r="F141" t="str">
        <f t="shared" si="5"/>
        <v>0.999200639488559+1.09604376517173E-08i</v>
      </c>
      <c r="G141">
        <f t="shared" si="0"/>
        <v>1</v>
      </c>
      <c r="H141" t="str">
        <f t="shared" si="6"/>
        <v>0.83976660690139+0.210126023045055i</v>
      </c>
      <c r="I141" t="str">
        <f t="shared" si="7"/>
        <v>2.74889357189107i</v>
      </c>
      <c r="J141" t="str">
        <f t="shared" si="1"/>
        <v>0.989771635478931+0.601369948935466i</v>
      </c>
      <c r="K141" t="str">
        <f t="shared" si="8"/>
        <v>1.23246831004177+2.02847211947549i</v>
      </c>
      <c r="L141" t="str">
        <f t="shared" si="9"/>
        <v>0.42491166382114-0.00612658736450397i</v>
      </c>
      <c r="M141" t="str">
        <f t="shared" si="10"/>
        <v>1.65737997386291+2.02234553211099i</v>
      </c>
      <c r="N141" t="str">
        <f t="shared" si="11"/>
        <v>-0.00515753513629267i</v>
      </c>
      <c r="O141" t="str">
        <f t="shared" si="12"/>
        <v>0.999986699945141-0.00515751227110565i</v>
      </c>
      <c r="P141" t="str">
        <f t="shared" si="13"/>
        <v>0.0000133000548590001+0.00515751227110565i</v>
      </c>
      <c r="Q141" t="str">
        <f t="shared" si="14"/>
        <v>-0.0000133000548590001+2.28651870206806E-08i</v>
      </c>
      <c r="R141" t="str">
        <f t="shared" si="15"/>
        <v>-0.333333234906391-387.781851090812i</v>
      </c>
      <c r="S141" t="str">
        <f t="shared" si="16"/>
        <v>0.000543803551521869i</v>
      </c>
      <c r="T141" t="str">
        <f t="shared" si="17"/>
        <v>0.210877147838908-0.000181267796982369i</v>
      </c>
      <c r="U141" t="e">
        <f t="shared" si="18"/>
        <v>#DIV/0!</v>
      </c>
      <c r="V141" t="str">
        <f t="shared" si="19"/>
        <v>1.33333333333333E-06-0.151576136277995i</v>
      </c>
      <c r="W141" t="e">
        <f t="shared" si="20"/>
        <v>#DIV/0!</v>
      </c>
      <c r="X141" t="e">
        <f t="shared" si="21"/>
        <v>#DIV/0!</v>
      </c>
      <c r="Y141" t="str">
        <f t="shared" si="22"/>
        <v>0.00083+0.000703716754404114i</v>
      </c>
      <c r="Z141" t="e">
        <f t="shared" si="23"/>
        <v>#DIV/0!</v>
      </c>
      <c r="AA141" t="e">
        <f t="shared" si="24"/>
        <v>#DIV/0!</v>
      </c>
      <c r="AB141" t="str">
        <f t="shared" si="25"/>
        <v>1.30031847583592-0.00111774020042375i</v>
      </c>
      <c r="AC141" t="str">
        <f t="shared" si="26"/>
        <v>3.15738225839478+2.62784073970398i</v>
      </c>
      <c r="AD141" t="str">
        <f t="shared" si="27"/>
        <v>0.243126526817889-0.202704481085097i</v>
      </c>
      <c r="AE141" t="e">
        <f t="shared" si="28"/>
        <v>#DIV/0!</v>
      </c>
      <c r="AF141" t="str">
        <f t="shared" si="29"/>
        <v>-10.0423564333128+34.2421226710002i</v>
      </c>
      <c r="AG141" t="e">
        <f t="shared" si="30"/>
        <v>#DIV/0!</v>
      </c>
      <c r="AH141" t="e">
        <f t="shared" si="31"/>
        <v>#DIV/0!</v>
      </c>
      <c r="AI141" t="e">
        <f t="shared" si="32"/>
        <v>#DIV/0!</v>
      </c>
      <c r="AJ141" t="e">
        <f t="shared" si="33"/>
        <v>#DIV/0!</v>
      </c>
      <c r="AK141"/>
      <c r="AL141"/>
      <c r="AM141"/>
      <c r="AN141"/>
    </row>
    <row r="142" spans="1:40" x14ac:dyDescent="0.25">
      <c r="A142"/>
      <c r="B142">
        <v>800</v>
      </c>
      <c r="C142" s="186" t="str">
        <f t="shared" si="2"/>
        <v>-0.153454970873453+3.93387895468748i</v>
      </c>
      <c r="D142" s="158" t="str">
        <f t="shared" si="3"/>
        <v>-8.84315477669645+30.159738652604i</v>
      </c>
      <c r="E142" t="str">
        <f t="shared" si="4"/>
        <v>7.99999999803239-0.000125462644182904i</v>
      </c>
      <c r="F142" t="str">
        <f t="shared" si="5"/>
        <v>0.999200639488609+1.25262144583847E-08i</v>
      </c>
      <c r="G142">
        <f t="shared" si="0"/>
        <v>1</v>
      </c>
      <c r="H142" t="str">
        <f t="shared" si="6"/>
        <v>0.840993259047988+0.23014874810821i</v>
      </c>
      <c r="I142" t="str">
        <f t="shared" si="7"/>
        <v>3.14159265358979i</v>
      </c>
      <c r="J142" t="str">
        <f t="shared" si="1"/>
        <v>0.986640503482685+0.687279941640532i</v>
      </c>
      <c r="K142" t="str">
        <f t="shared" si="8"/>
        <v>1.49338352539948+2.1438610151721i</v>
      </c>
      <c r="L142" t="str">
        <f t="shared" si="9"/>
        <v>0.424884629474472-0.00700136865127939i</v>
      </c>
      <c r="M142" t="str">
        <f t="shared" si="10"/>
        <v>1.91826815487395+2.13685964652082i</v>
      </c>
      <c r="N142" t="str">
        <f t="shared" si="11"/>
        <v>-0.00589432587004876i</v>
      </c>
      <c r="O142" t="str">
        <f t="shared" si="12"/>
        <v>0.999982628511564-0.005894291738938i</v>
      </c>
      <c r="P142" t="str">
        <f t="shared" si="13"/>
        <v>0.0000173714884359466+0.005894291738938i</v>
      </c>
      <c r="Q142" t="str">
        <f t="shared" si="14"/>
        <v>-0.0000173714884359466+3.41311107605879E-08i</v>
      </c>
      <c r="R142" t="str">
        <f t="shared" si="15"/>
        <v>-0.333333204578444-339.309042958778i</v>
      </c>
      <c r="S142" t="str">
        <f t="shared" si="16"/>
        <v>0.000621489773167851i</v>
      </c>
      <c r="T142" t="str">
        <f t="shared" si="17"/>
        <v>0.210877100142252-0.00020716317770277i</v>
      </c>
      <c r="U142" t="e">
        <f t="shared" si="18"/>
        <v>#DIV/0!</v>
      </c>
      <c r="V142" t="str">
        <f t="shared" si="19"/>
        <v>1.33333333333333E-06-0.132629119243246i</v>
      </c>
      <c r="W142" t="e">
        <f t="shared" si="20"/>
        <v>#DIV/0!</v>
      </c>
      <c r="X142" t="e">
        <f t="shared" si="21"/>
        <v>#DIV/0!</v>
      </c>
      <c r="Y142" t="str">
        <f t="shared" si="22"/>
        <v>0.00083+0.000804247719318987i</v>
      </c>
      <c r="Z142" t="e">
        <f t="shared" si="23"/>
        <v>#DIV/0!</v>
      </c>
      <c r="AA142" t="e">
        <f t="shared" si="24"/>
        <v>#DIV/0!</v>
      </c>
      <c r="AB142" t="str">
        <f t="shared" si="25"/>
        <v>1.30031818172704-0.00127741725568848i</v>
      </c>
      <c r="AC142" t="str">
        <f t="shared" si="26"/>
        <v>3.49708862059603+2.77614702132776i</v>
      </c>
      <c r="AD142" t="str">
        <f t="shared" si="27"/>
        <v>0.227911319304538-0.181291587446762i</v>
      </c>
      <c r="AE142" t="e">
        <f t="shared" si="28"/>
        <v>#DIV/0!</v>
      </c>
      <c r="AF142" t="str">
        <f t="shared" si="29"/>
        <v>-9.68414803574444+29.9295899044958i</v>
      </c>
      <c r="AG142" t="e">
        <f t="shared" si="30"/>
        <v>#DIV/0!</v>
      </c>
      <c r="AH142" t="e">
        <f t="shared" si="31"/>
        <v>#DIV/0!</v>
      </c>
      <c r="AI142" t="e">
        <f t="shared" si="32"/>
        <v>#DIV/0!</v>
      </c>
      <c r="AJ142" t="e">
        <f t="shared" si="33"/>
        <v>#DIV/0!</v>
      </c>
      <c r="AK142"/>
      <c r="AL142"/>
      <c r="AM142"/>
      <c r="AN142"/>
    </row>
    <row r="143" spans="1:40" x14ac:dyDescent="0.25">
      <c r="A143"/>
      <c r="B143">
        <v>900</v>
      </c>
      <c r="C143" s="186" t="str">
        <f t="shared" si="2"/>
        <v>-0.121287047724287+3.49789669261505i</v>
      </c>
      <c r="D143" s="158" t="str">
        <f t="shared" si="3"/>
        <v>-8.59653403255289+26.8172079767154i</v>
      </c>
      <c r="E143" t="str">
        <f t="shared" si="4"/>
        <v>7.99999999750974-0.000141145474696546i</v>
      </c>
      <c r="F143" t="str">
        <f t="shared" si="5"/>
        <v>0.999200639488659+1.40919912647636E-08i</v>
      </c>
      <c r="G143">
        <f t="shared" si="0"/>
        <v>1</v>
      </c>
      <c r="H143" t="str">
        <f t="shared" si="6"/>
        <v>0.842209210305567+0.251194354731722i</v>
      </c>
      <c r="I143" t="str">
        <f t="shared" si="7"/>
        <v>3.53429173528852i</v>
      </c>
      <c r="J143" t="str">
        <f t="shared" si="1"/>
        <v>0.983091887220274+0.773189934345598i</v>
      </c>
      <c r="K143" t="str">
        <f t="shared" si="8"/>
        <v>1.74691055924034+2.22115359008409i</v>
      </c>
      <c r="L143" t="str">
        <f t="shared" si="9"/>
        <v>0.424853994706571-0.00787597182330911i</v>
      </c>
      <c r="M143" t="str">
        <f t="shared" si="10"/>
        <v>2.17176455394691+2.21327761826078i</v>
      </c>
      <c r="N143" t="str">
        <f t="shared" si="11"/>
        <v>-0.00663111660380486i</v>
      </c>
      <c r="O143" t="str">
        <f t="shared" si="12"/>
        <v>0.999978014226856-0.00663106800699185i</v>
      </c>
      <c r="P143" t="str">
        <f t="shared" si="13"/>
        <v>0.0000219857731440509+0.00663106800699185i</v>
      </c>
      <c r="Q143" t="str">
        <f t="shared" si="14"/>
        <v>-0.0000219857731440509+4.8596813009491E-08i</v>
      </c>
      <c r="R143" t="str">
        <f t="shared" si="15"/>
        <v>-0.33333317049694-301.607960860631i</v>
      </c>
      <c r="S143" t="str">
        <f t="shared" si="16"/>
        <v>0.000699175994813831i</v>
      </c>
      <c r="T143" t="str">
        <f t="shared" si="17"/>
        <v>0.210877046078503-0.000233058551086646i</v>
      </c>
      <c r="U143" t="e">
        <f t="shared" si="18"/>
        <v>#DIV/0!</v>
      </c>
      <c r="V143" t="str">
        <f t="shared" si="19"/>
        <v>1.33333333333333E-06-0.117892550438441i</v>
      </c>
      <c r="W143" t="e">
        <f t="shared" si="20"/>
        <v>#DIV/0!</v>
      </c>
      <c r="X143" t="e">
        <f t="shared" si="21"/>
        <v>#DIV/0!</v>
      </c>
      <c r="Y143" t="str">
        <f t="shared" si="22"/>
        <v>0.00083+0.00090477868423386i</v>
      </c>
      <c r="Z143" t="e">
        <f t="shared" si="23"/>
        <v>#DIV/0!</v>
      </c>
      <c r="AA143" t="e">
        <f t="shared" si="24"/>
        <v>#DIV/0!</v>
      </c>
      <c r="AB143" t="str">
        <f t="shared" si="25"/>
        <v>1.30031784835714-0.00143709426571446i</v>
      </c>
      <c r="AC143" t="str">
        <f t="shared" si="26"/>
        <v>3.82716490050019+2.87484336000691i</v>
      </c>
      <c r="AD143" t="str">
        <f t="shared" si="27"/>
        <v>0.217022422391345-0.163395772198987i</v>
      </c>
      <c r="AE143" t="e">
        <f t="shared" si="28"/>
        <v>#DIV/0!</v>
      </c>
      <c r="AF143" t="str">
        <f t="shared" si="29"/>
        <v>-9.43874324285846+26.5660136219837i</v>
      </c>
      <c r="AG143" t="e">
        <f t="shared" si="30"/>
        <v>#DIV/0!</v>
      </c>
      <c r="AH143" t="e">
        <f t="shared" si="31"/>
        <v>#DIV/0!</v>
      </c>
      <c r="AI143" t="e">
        <f t="shared" si="32"/>
        <v>#DIV/0!</v>
      </c>
      <c r="AJ143" t="e">
        <f t="shared" si="33"/>
        <v>#DIV/0!</v>
      </c>
      <c r="AK143"/>
      <c r="AL143"/>
      <c r="AM143"/>
      <c r="AN143"/>
    </row>
    <row r="144" spans="1:40" x14ac:dyDescent="0.25">
      <c r="A144"/>
      <c r="B144">
        <v>1000</v>
      </c>
      <c r="C144" s="186" t="str">
        <f t="shared" si="2"/>
        <v>-0.0982649291517102+3.14882547119105i</v>
      </c>
      <c r="D144" s="158" t="str">
        <f t="shared" si="3"/>
        <v>-8.42003112349645+24.1409952791314i</v>
      </c>
      <c r="E144" t="str">
        <f t="shared" si="4"/>
        <v>7.99999999692561-0.000156828305206933i</v>
      </c>
      <c r="F144" t="str">
        <f t="shared" si="5"/>
        <v>0.999200639488719+1.56577680708181E-08i</v>
      </c>
      <c r="G144">
        <f t="shared" si="0"/>
        <v>1</v>
      </c>
      <c r="H144" t="str">
        <f t="shared" si="6"/>
        <v>0.843460647778506+0.272954849065633i</v>
      </c>
      <c r="I144" t="str">
        <f t="shared" si="7"/>
        <v>3.92699081698724i</v>
      </c>
      <c r="J144" t="str">
        <f t="shared" si="1"/>
        <v>0.979125786691696+0.859099927050664i</v>
      </c>
      <c r="K144" t="str">
        <f t="shared" si="8"/>
        <v>1.98832911503771+2.26612091057539i</v>
      </c>
      <c r="L144" t="str">
        <f t="shared" si="9"/>
        <v>0.424819761075677-0.00875037466440625i</v>
      </c>
      <c r="M144" t="str">
        <f t="shared" si="10"/>
        <v>2.41314887611339+2.25737053591098i</v>
      </c>
      <c r="N144" t="str">
        <f t="shared" si="11"/>
        <v>-0.00736790733756095i</v>
      </c>
      <c r="O144" t="str">
        <f t="shared" si="12"/>
        <v>0.999972857093523-0.00736784067530039i</v>
      </c>
      <c r="P144" t="str">
        <f t="shared" si="13"/>
        <v>0.0000271429064769846+0.00736784067530039i</v>
      </c>
      <c r="Q144" t="str">
        <f t="shared" si="14"/>
        <v>-0.0000271429064769846+6.66622605597147E-08i</v>
      </c>
      <c r="R144" t="str">
        <f t="shared" si="15"/>
        <v>-0.333333132268625-271.447087005512i</v>
      </c>
      <c r="S144" t="str">
        <f t="shared" si="16"/>
        <v>0.000776862216459813i</v>
      </c>
      <c r="T144" t="str">
        <f t="shared" si="17"/>
        <v>0.210876985662662-0.000258953915953696i</v>
      </c>
      <c r="U144" t="e">
        <f t="shared" si="18"/>
        <v>#DIV/0!</v>
      </c>
      <c r="V144" t="str">
        <f t="shared" si="19"/>
        <v>1.33333333333333E-06-0.106103295394597i</v>
      </c>
      <c r="W144" t="e">
        <f t="shared" si="20"/>
        <v>#DIV/0!</v>
      </c>
      <c r="X144" t="e">
        <f t="shared" si="21"/>
        <v>#DIV/0!</v>
      </c>
      <c r="Y144" t="str">
        <f t="shared" si="22"/>
        <v>0.00083+0.00100530964914873i</v>
      </c>
      <c r="Z144" t="e">
        <f t="shared" si="23"/>
        <v>#DIV/0!</v>
      </c>
      <c r="AA144" t="e">
        <f t="shared" si="24"/>
        <v>#DIV/0!</v>
      </c>
      <c r="AB144" t="str">
        <f t="shared" si="25"/>
        <v>1.30031747581875-0.00159677122322368i</v>
      </c>
      <c r="AC144" t="str">
        <f t="shared" si="26"/>
        <v>4.14146415967451+2.93144511056065i</v>
      </c>
      <c r="AD144" t="str">
        <f t="shared" si="27"/>
        <v>0.208992711166698-0.148316491181208i</v>
      </c>
      <c r="AE144" t="e">
        <f t="shared" si="28"/>
        <v>#DIV/0!</v>
      </c>
      <c r="AF144" t="str">
        <f t="shared" si="29"/>
        <v>-9.26349177127496+23.8680404300658i</v>
      </c>
      <c r="AG144" t="e">
        <f t="shared" si="30"/>
        <v>#DIV/0!</v>
      </c>
      <c r="AH144" t="e">
        <f t="shared" si="31"/>
        <v>#DIV/0!</v>
      </c>
      <c r="AI144" t="e">
        <f t="shared" si="32"/>
        <v>#DIV/0!</v>
      </c>
      <c r="AJ144" t="e">
        <f t="shared" si="33"/>
        <v>#DIV/0!</v>
      </c>
      <c r="AK144"/>
      <c r="AL144"/>
      <c r="AM144"/>
      <c r="AN144"/>
    </row>
    <row r="145" spans="1:40" x14ac:dyDescent="0.25">
      <c r="A145"/>
      <c r="B145">
        <f>B144+100</f>
        <v>1100</v>
      </c>
      <c r="C145" s="186" t="str">
        <f t="shared" si="2"/>
        <v>-0.081224400306116+2.8630520476779i</v>
      </c>
      <c r="D145" s="158" t="str">
        <f t="shared" si="3"/>
        <v>-8.28938706901359+21.9500656988639i</v>
      </c>
      <c r="E145" t="str">
        <f t="shared" si="4"/>
        <v>7.99999999627999-0.000172511135713704i</v>
      </c>
      <c r="F145" t="str">
        <f t="shared" si="5"/>
        <v>0.999200639488778+1.7223544876512E-08i</v>
      </c>
      <c r="G145">
        <f t="shared" si="0"/>
        <v>1</v>
      </c>
      <c r="H145" t="str">
        <f t="shared" si="6"/>
        <v>0.844773781787333+0.295233394542085i</v>
      </c>
      <c r="I145" t="str">
        <f t="shared" si="7"/>
        <v>4.31968989868597i</v>
      </c>
      <c r="J145" t="str">
        <f t="shared" si="1"/>
        <v>0.974742201896952+0.945009919755731i</v>
      </c>
      <c r="K145" t="str">
        <f t="shared" si="8"/>
        <v>2.21474873343735+2.28443004877369i</v>
      </c>
      <c r="L145" t="str">
        <f t="shared" si="9"/>
        <v>0.424781930322687-0.0096245549753609i</v>
      </c>
      <c r="M145" t="str">
        <f t="shared" si="10"/>
        <v>2.63953066376004+2.27480549379833i</v>
      </c>
      <c r="N145" t="str">
        <f t="shared" si="11"/>
        <v>-0.00810469807131705i</v>
      </c>
      <c r="O145" t="str">
        <f t="shared" si="12"/>
        <v>0.999967157114364-0.00810460934389882i</v>
      </c>
      <c r="P145" t="str">
        <f t="shared" si="13"/>
        <v>0.0000328428856359864+0.00810460934389882i</v>
      </c>
      <c r="Q145" t="str">
        <f t="shared" si="14"/>
        <v>-0.0000328428856359864+8.8727418230336E-08i</v>
      </c>
      <c r="R145" t="str">
        <f t="shared" si="15"/>
        <v>-0.333333090036284-246.770000952747i</v>
      </c>
      <c r="S145" t="str">
        <f t="shared" si="16"/>
        <v>0.000854548438105794i</v>
      </c>
      <c r="T145" t="str">
        <f t="shared" si="17"/>
        <v>0.210876918885535-0.000284849271459484i</v>
      </c>
      <c r="U145" t="e">
        <f t="shared" si="18"/>
        <v>#DIV/0!</v>
      </c>
      <c r="V145" t="str">
        <f t="shared" si="19"/>
        <v>1.33333333333333E-06-0.0964575412678155i</v>
      </c>
      <c r="W145" t="e">
        <f t="shared" si="20"/>
        <v>#DIV/0!</v>
      </c>
      <c r="X145" t="e">
        <f t="shared" si="21"/>
        <v>#DIV/0!</v>
      </c>
      <c r="Y145" t="str">
        <f t="shared" si="22"/>
        <v>0.00083+0.00110584061406361i</v>
      </c>
      <c r="Z145" t="e">
        <f t="shared" si="23"/>
        <v>#DIV/0!</v>
      </c>
      <c r="AA145" t="e">
        <f t="shared" si="24"/>
        <v>#DIV/0!</v>
      </c>
      <c r="AB145" t="str">
        <f t="shared" si="25"/>
        <v>1.30031706405516-0.00175644812300913i</v>
      </c>
      <c r="AC145" t="str">
        <f t="shared" si="26"/>
        <v>4.43622234102382+2.95333220231241i</v>
      </c>
      <c r="AD145" t="str">
        <f t="shared" si="27"/>
        <v>0.202917385552723-0.135484394397193i</v>
      </c>
      <c r="AE145" t="e">
        <f t="shared" si="28"/>
        <v>#DIV/0!</v>
      </c>
      <c r="AF145" t="str">
        <f t="shared" si="29"/>
        <v>-9.13416085080092+21.6548323043218i</v>
      </c>
      <c r="AG145" t="e">
        <f t="shared" si="30"/>
        <v>#DIV/0!</v>
      </c>
      <c r="AH145" t="e">
        <f t="shared" si="31"/>
        <v>#DIV/0!</v>
      </c>
      <c r="AI145" t="e">
        <f t="shared" si="32"/>
        <v>#DIV/0!</v>
      </c>
      <c r="AJ145" t="e">
        <f t="shared" si="33"/>
        <v>#DIV/0!</v>
      </c>
      <c r="AK145"/>
      <c r="AL145"/>
      <c r="AM145"/>
      <c r="AN145"/>
    </row>
    <row r="146" spans="1:40" x14ac:dyDescent="0.25">
      <c r="A146"/>
      <c r="B146">
        <f t="shared" ref="B146:B209" si="34">B145+100</f>
        <v>1200</v>
      </c>
      <c r="C146" s="186" t="str">
        <f t="shared" si="2"/>
        <v>-0.0682598264920859+2.62480152998049i</v>
      </c>
      <c r="D146" s="158" t="str">
        <f t="shared" si="3"/>
        <v>-8.18999200310603+20.1234783965171i</v>
      </c>
      <c r="E146" t="str">
        <f t="shared" si="4"/>
        <v>7.99999999557288-0.000188193966216499i</v>
      </c>
      <c r="F146" t="str">
        <f t="shared" si="5"/>
        <v>0.999200639488848+1.87893216818097E-08i</v>
      </c>
      <c r="G146">
        <f t="shared" si="0"/>
        <v>1</v>
      </c>
      <c r="H146" t="str">
        <f t="shared" si="6"/>
        <v>0.846164364721867+0.317898244252221i</v>
      </c>
      <c r="I146" t="str">
        <f t="shared" si="7"/>
        <v>4.71238898038469i</v>
      </c>
      <c r="J146" t="str">
        <f t="shared" si="1"/>
        <v>0.969941132836042+1.0309199124608i</v>
      </c>
      <c r="K146" t="str">
        <f t="shared" si="8"/>
        <v>2.42470557350956+2.28128455211419i</v>
      </c>
      <c r="L146" t="str">
        <f t="shared" si="9"/>
        <v>0.424740504370936-0.0104984905758162i</v>
      </c>
      <c r="M146" t="str">
        <f t="shared" si="10"/>
        <v>2.8494460778805+2.27078606153837i</v>
      </c>
      <c r="N146" t="str">
        <f t="shared" si="11"/>
        <v>-0.00884148880507314i</v>
      </c>
      <c r="O146" t="str">
        <f t="shared" si="12"/>
        <v>0.999960914292473-0.00884137361282447i</v>
      </c>
      <c r="P146" t="str">
        <f t="shared" si="13"/>
        <v>0.0000390857075269757+0.00884137361282447i</v>
      </c>
      <c r="Q146" t="str">
        <f t="shared" si="14"/>
        <v>-0.0000390857075269757+1.15192248670293E-07i</v>
      </c>
      <c r="R146" t="str">
        <f t="shared" si="15"/>
        <v>-0.333333043820367-226.205755751134i</v>
      </c>
      <c r="S146" t="str">
        <f t="shared" si="16"/>
        <v>0.000932234659751776i</v>
      </c>
      <c r="T146" t="str">
        <f t="shared" si="17"/>
        <v>0.210876845746552-0.000310744616689904i</v>
      </c>
      <c r="U146" t="e">
        <f t="shared" si="18"/>
        <v>#DIV/0!</v>
      </c>
      <c r="V146" t="str">
        <f t="shared" si="19"/>
        <v>1.33333333333333E-06-0.0884194128288304i</v>
      </c>
      <c r="W146" t="e">
        <f t="shared" si="20"/>
        <v>#DIV/0!</v>
      </c>
      <c r="X146" t="e">
        <f t="shared" si="21"/>
        <v>#DIV/0!</v>
      </c>
      <c r="Y146" t="str">
        <f t="shared" si="22"/>
        <v>0.00083+0.00120637157897848i</v>
      </c>
      <c r="Z146" t="e">
        <f t="shared" si="23"/>
        <v>#DIV/0!</v>
      </c>
      <c r="AA146" t="e">
        <f t="shared" si="24"/>
        <v>#DIV/0!</v>
      </c>
      <c r="AB146" t="str">
        <f t="shared" si="25"/>
        <v>1.30031661306285-0.00191612495943423i</v>
      </c>
      <c r="AC146" t="str">
        <f t="shared" si="26"/>
        <v>4.70953318294484+2.94728094577951i</v>
      </c>
      <c r="AD146" t="str">
        <f t="shared" si="27"/>
        <v>0.198218221440607-0.124454142130312i</v>
      </c>
      <c r="AE146" t="e">
        <f t="shared" si="28"/>
        <v>#DIV/0!</v>
      </c>
      <c r="AF146" t="str">
        <f t="shared" si="29"/>
        <v>-9.0361563678279+19.8055801522649i</v>
      </c>
      <c r="AG146" t="e">
        <f t="shared" si="30"/>
        <v>#DIV/0!</v>
      </c>
      <c r="AH146" t="e">
        <f t="shared" si="31"/>
        <v>#DIV/0!</v>
      </c>
      <c r="AI146" t="e">
        <f t="shared" si="32"/>
        <v>#DIV/0!</v>
      </c>
      <c r="AJ146" t="e">
        <f t="shared" si="33"/>
        <v>#DIV/0!</v>
      </c>
      <c r="AK146"/>
      <c r="AL146"/>
      <c r="AM146"/>
      <c r="AN146"/>
    </row>
    <row r="147" spans="1:40" x14ac:dyDescent="0.25">
      <c r="A147"/>
      <c r="B147">
        <f t="shared" si="34"/>
        <v>1300</v>
      </c>
      <c r="C147" s="186" t="str">
        <f t="shared" si="2"/>
        <v>-0.0581680344483782+2.42313597617934i</v>
      </c>
      <c r="D147" s="158" t="str">
        <f t="shared" si="3"/>
        <v>-8.11262159743758+18.5773758173749i</v>
      </c>
      <c r="E147" t="str">
        <f t="shared" si="4"/>
        <v>7.99999999480428-0.000203876796714952i</v>
      </c>
      <c r="F147" t="str">
        <f t="shared" si="5"/>
        <v>0.999200639488928+2.03550984866747E-08i</v>
      </c>
      <c r="G147">
        <f t="shared" si="0"/>
        <v>1</v>
      </c>
      <c r="H147" t="str">
        <f t="shared" si="6"/>
        <v>0.847642309006906+0.340857817691132i</v>
      </c>
      <c r="I147" t="str">
        <f t="shared" si="7"/>
        <v>5.10508806208341i</v>
      </c>
      <c r="J147" t="str">
        <f t="shared" si="1"/>
        <v>0.964722579508966+1.11682990516586i</v>
      </c>
      <c r="K147" t="str">
        <f t="shared" si="8"/>
        <v>2.61777706107298+2.2612473280456i</v>
      </c>
      <c r="L147" t="str">
        <f t="shared" si="9"/>
        <v>0.424695485325951-0.0113721593061404i</v>
      </c>
      <c r="M147" t="str">
        <f t="shared" si="10"/>
        <v>3.04247254639893+2.24987516873946i</v>
      </c>
      <c r="N147" t="str">
        <f t="shared" si="11"/>
        <v>-0.00957827953882924i</v>
      </c>
      <c r="O147" t="str">
        <f t="shared" si="12"/>
        <v>0.999954128631239-0.00957813308211709i</v>
      </c>
      <c r="P147" t="str">
        <f t="shared" si="13"/>
        <v>0.0000458713687609968+0.00957813308211709i</v>
      </c>
      <c r="Q147" t="str">
        <f t="shared" si="14"/>
        <v>-0.0000458713687609968+1.46456712150217E-07i</v>
      </c>
      <c r="R147" t="str">
        <f t="shared" si="15"/>
        <v>-0.333332993571253-208.8052342819i</v>
      </c>
      <c r="S147" t="str">
        <f t="shared" si="16"/>
        <v>0.00100992088139776i</v>
      </c>
      <c r="T147" t="str">
        <f t="shared" si="17"/>
        <v>0.210876766246442-0.000336639950666434i</v>
      </c>
      <c r="U147" t="e">
        <f t="shared" si="18"/>
        <v>#DIV/0!</v>
      </c>
      <c r="V147" t="str">
        <f t="shared" si="19"/>
        <v>1.33333333333333E-06-0.0816179195343052i</v>
      </c>
      <c r="W147" t="e">
        <f t="shared" si="20"/>
        <v>#DIV/0!</v>
      </c>
      <c r="X147" t="e">
        <f t="shared" si="21"/>
        <v>#DIV/0!</v>
      </c>
      <c r="Y147" t="str">
        <f t="shared" si="22"/>
        <v>0.00083+0.00130690254389335i</v>
      </c>
      <c r="Z147" t="e">
        <f t="shared" si="23"/>
        <v>#DIV/0!</v>
      </c>
      <c r="AA147" t="e">
        <f t="shared" si="24"/>
        <v>#DIV/0!</v>
      </c>
      <c r="AB147" t="str">
        <f t="shared" si="25"/>
        <v>1.30031612284633-0.00207580172646518i</v>
      </c>
      <c r="AC147" t="str">
        <f t="shared" si="26"/>
        <v>4.96084640015946+2.91923338653899i</v>
      </c>
      <c r="AD147" t="str">
        <f t="shared" si="27"/>
        <v>0.194513589804305-0.114880873392981i</v>
      </c>
      <c r="AE147" t="e">
        <f t="shared" si="28"/>
        <v>#DIV/0!</v>
      </c>
      <c r="AF147" t="str">
        <f t="shared" si="29"/>
        <v>-8.96026390644449+18.2365179996838i</v>
      </c>
      <c r="AG147" t="e">
        <f t="shared" si="30"/>
        <v>#DIV/0!</v>
      </c>
      <c r="AH147" t="e">
        <f t="shared" si="31"/>
        <v>#DIV/0!</v>
      </c>
      <c r="AI147" t="e">
        <f t="shared" si="32"/>
        <v>#DIV/0!</v>
      </c>
      <c r="AJ147" t="e">
        <f t="shared" si="33"/>
        <v>#DIV/0!</v>
      </c>
      <c r="AK147"/>
      <c r="AL147"/>
      <c r="AM147"/>
      <c r="AN147"/>
    </row>
    <row r="148" spans="1:40" x14ac:dyDescent="0.25">
      <c r="A148"/>
      <c r="B148">
        <f t="shared" si="34"/>
        <v>1400</v>
      </c>
      <c r="C148" s="186" t="str">
        <f t="shared" si="2"/>
        <v>-0.0501590703511686+2.25023335970506i</v>
      </c>
      <c r="D148" s="158" t="str">
        <f t="shared" si="3"/>
        <v>-8.05121953935897+17.2517890910721i</v>
      </c>
      <c r="E148" t="str">
        <f t="shared" si="4"/>
        <v>7.9999999939742-0.000219559627208705i</v>
      </c>
      <c r="F148" t="str">
        <f t="shared" si="5"/>
        <v>0.999200639489008+2.19208752910709E-08i</v>
      </c>
      <c r="G148">
        <f t="shared" si="0"/>
        <v>1</v>
      </c>
      <c r="H148" t="str">
        <f t="shared" si="6"/>
        <v>0.849214088951084+0.364046409531863i</v>
      </c>
      <c r="I148" t="str">
        <f t="shared" si="7"/>
        <v>5.49778714378214i</v>
      </c>
      <c r="J148" t="str">
        <f t="shared" si="1"/>
        <v>0.959086541915724+1.20273989787093i</v>
      </c>
      <c r="K148" t="str">
        <f t="shared" si="8"/>
        <v>2.7942543114412+2.22818891228038i</v>
      </c>
      <c r="L148" t="str">
        <f t="shared" si="9"/>
        <v>0.424646875475181-0.0122455390292956i</v>
      </c>
      <c r="M148" t="str">
        <f t="shared" si="10"/>
        <v>3.21890118691638+2.21594337325108i</v>
      </c>
      <c r="N148" t="str">
        <f t="shared" si="11"/>
        <v>-0.0103150702725853i</v>
      </c>
      <c r="O148" t="str">
        <f t="shared" si="12"/>
        <v>0.999946800134347-0.010314887351819i</v>
      </c>
      <c r="P148" t="str">
        <f t="shared" si="13"/>
        <v>0.0000531998656529975+0.010314887351819i</v>
      </c>
      <c r="Q148" t="str">
        <f t="shared" si="14"/>
        <v>-0.0000531998656529975+1.82920766301359E-07i</v>
      </c>
      <c r="R148" t="str">
        <f t="shared" si="15"/>
        <v>-0.333332939360748-193.890495750801i</v>
      </c>
      <c r="S148" t="str">
        <f t="shared" si="16"/>
        <v>0.00108760710304374i</v>
      </c>
      <c r="T148" t="str">
        <f t="shared" si="17"/>
        <v>0.210876680391243-0.000362535272527198i</v>
      </c>
      <c r="U148" t="e">
        <f t="shared" si="18"/>
        <v>#DIV/0!</v>
      </c>
      <c r="V148" t="str">
        <f t="shared" si="19"/>
        <v>1.33333333333333E-06-0.075788068138998i</v>
      </c>
      <c r="W148" t="e">
        <f t="shared" si="20"/>
        <v>#DIV/0!</v>
      </c>
      <c r="X148" t="e">
        <f t="shared" si="21"/>
        <v>#DIV/0!</v>
      </c>
      <c r="Y148" t="str">
        <f t="shared" si="22"/>
        <v>0.00083+0.00140743350880823i</v>
      </c>
      <c r="Z148" t="e">
        <f t="shared" si="23"/>
        <v>#DIV/0!</v>
      </c>
      <c r="AA148" t="e">
        <f t="shared" si="24"/>
        <v>#DIV/0!</v>
      </c>
      <c r="AB148" t="str">
        <f t="shared" si="25"/>
        <v>1.30031559344282-0.00223547841878744i</v>
      </c>
      <c r="AC148" t="str">
        <f t="shared" si="26"/>
        <v>5.19054110068713+2.8742299382891i</v>
      </c>
      <c r="AD148" t="str">
        <f t="shared" si="27"/>
        <v>0.191544260425809-0.106497129204682i</v>
      </c>
      <c r="AE148" t="e">
        <f t="shared" si="28"/>
        <v>#DIV/0!</v>
      </c>
      <c r="AF148" t="str">
        <f t="shared" si="29"/>
        <v>-8.90043362831005+16.8877426815402i</v>
      </c>
      <c r="AG148" t="e">
        <f t="shared" si="30"/>
        <v>#DIV/0!</v>
      </c>
      <c r="AH148" t="e">
        <f t="shared" si="31"/>
        <v>#DIV/0!</v>
      </c>
      <c r="AI148" t="e">
        <f t="shared" si="32"/>
        <v>#DIV/0!</v>
      </c>
      <c r="AJ148" t="e">
        <f t="shared" si="33"/>
        <v>#DIV/0!</v>
      </c>
      <c r="AK148"/>
      <c r="AL148"/>
      <c r="AM148"/>
      <c r="AN148"/>
    </row>
    <row r="149" spans="1:40" x14ac:dyDescent="0.25">
      <c r="A149"/>
      <c r="B149">
        <f t="shared" si="34"/>
        <v>1500</v>
      </c>
      <c r="C149" s="186" t="str">
        <f t="shared" si="2"/>
        <v>-0.0436969205184658+2.10035224462523i</v>
      </c>
      <c r="D149" s="158" t="str">
        <f t="shared" si="3"/>
        <v>-8.00167639064161+16.1027005421268i</v>
      </c>
      <c r="E149" t="str">
        <f t="shared" si="4"/>
        <v>7.99999999308262-0.000235242457697396i</v>
      </c>
      <c r="F149" t="str">
        <f t="shared" si="5"/>
        <v>0.999200639489098+2.34866520949627E-08i</v>
      </c>
      <c r="G149">
        <f t="shared" si="0"/>
        <v>1</v>
      </c>
      <c r="H149" t="str">
        <f t="shared" si="6"/>
        <v>0.85088406339943+0.387415592467988i</v>
      </c>
      <c r="I149" t="str">
        <f t="shared" si="7"/>
        <v>5.89048622548086i</v>
      </c>
      <c r="J149" t="str">
        <f t="shared" si="1"/>
        <v>0.953033020056316+1.28864989057599i</v>
      </c>
      <c r="K149" t="str">
        <f t="shared" si="8"/>
        <v>2.95488441235863+2.18531226830645i</v>
      </c>
      <c r="L149" t="str">
        <f t="shared" si="9"/>
        <v>0.424594677287713-0.0131186076327025i</v>
      </c>
      <c r="M149" t="str">
        <f t="shared" si="10"/>
        <v>3.37947908964634+2.17219366067375i</v>
      </c>
      <c r="N149" t="str">
        <f t="shared" si="11"/>
        <v>-0.0110518610063414i</v>
      </c>
      <c r="O149" t="str">
        <f t="shared" si="12"/>
        <v>0.999938928805774-0.0110516360219754i</v>
      </c>
      <c r="P149" t="str">
        <f t="shared" si="13"/>
        <v>0.0000610711942260478+0.0110516360219754i</v>
      </c>
      <c r="Q149" t="str">
        <f t="shared" si="14"/>
        <v>-0.0000610711942260478+2.24984365998493E-07i</v>
      </c>
      <c r="R149" t="str">
        <f t="shared" si="15"/>
        <v>-0.333332881065661-180.964383564463i</v>
      </c>
      <c r="S149" t="str">
        <f t="shared" si="16"/>
        <v>0.00116529332468972i</v>
      </c>
      <c r="T149" t="str">
        <f t="shared" si="17"/>
        <v>0.210876588174259-0.000388430581205407i</v>
      </c>
      <c r="U149" t="e">
        <f t="shared" si="18"/>
        <v>#DIV/0!</v>
      </c>
      <c r="V149" t="str">
        <f t="shared" si="19"/>
        <v>1.33333333333333E-06-0.0707355302630645i</v>
      </c>
      <c r="W149" t="e">
        <f t="shared" si="20"/>
        <v>#DIV/0!</v>
      </c>
      <c r="X149" t="e">
        <f t="shared" si="21"/>
        <v>#DIV/0!</v>
      </c>
      <c r="Y149" t="str">
        <f t="shared" si="22"/>
        <v>0.00083+0.0015079644737231i</v>
      </c>
      <c r="Z149" t="e">
        <f t="shared" si="23"/>
        <v>#DIV/0!</v>
      </c>
      <c r="AA149" t="e">
        <f t="shared" si="24"/>
        <v>#DIV/0!</v>
      </c>
      <c r="AB149" t="str">
        <f t="shared" si="25"/>
        <v>1.30031502481104-0.00239515502982294i</v>
      </c>
      <c r="AC149" t="str">
        <f t="shared" si="26"/>
        <v>5.39959017687398+2.81644167743362i</v>
      </c>
      <c r="AD149" t="str">
        <f t="shared" si="27"/>
        <v>0.189129582795072-0.0990941121311664i</v>
      </c>
      <c r="AE149" t="e">
        <f t="shared" si="28"/>
        <v>#DIV/0!</v>
      </c>
      <c r="AF149" t="str">
        <f t="shared" si="29"/>
        <v>-8.85256045404104+15.7152849496588i</v>
      </c>
      <c r="AG149" t="e">
        <f t="shared" si="30"/>
        <v>#DIV/0!</v>
      </c>
      <c r="AH149" t="e">
        <f t="shared" si="31"/>
        <v>#DIV/0!</v>
      </c>
      <c r="AI149" t="e">
        <f t="shared" si="32"/>
        <v>#DIV/0!</v>
      </c>
      <c r="AJ149" t="e">
        <f t="shared" si="33"/>
        <v>#DIV/0!</v>
      </c>
      <c r="AK149"/>
      <c r="AL149"/>
      <c r="AM149"/>
      <c r="AN149"/>
    </row>
    <row r="150" spans="1:40" x14ac:dyDescent="0.25">
      <c r="A150"/>
      <c r="B150">
        <f t="shared" si="34"/>
        <v>1600</v>
      </c>
      <c r="C150" s="186" t="str">
        <f t="shared" si="2"/>
        <v>-0.0384075087317327+1.96918339551653i</v>
      </c>
      <c r="D150" s="158" t="str">
        <f t="shared" si="3"/>
        <v>-7.96112423360993+15.0970726989601i</v>
      </c>
      <c r="E150" t="str">
        <f t="shared" si="4"/>
        <v>7.99999999212956-0.000250925288180663i</v>
      </c>
      <c r="F150" t="str">
        <f t="shared" si="5"/>
        <v>0.999200639489197+2.50524288983141E-08i</v>
      </c>
      <c r="G150">
        <f t="shared" si="0"/>
        <v>1</v>
      </c>
      <c r="H150" t="str">
        <f t="shared" si="6"/>
        <v>0.852655239728526+0.410928833122349i</v>
      </c>
      <c r="I150" t="str">
        <f t="shared" si="7"/>
        <v>6.28318530717959i</v>
      </c>
      <c r="J150" t="str">
        <f t="shared" si="1"/>
        <v>0.946562013930742+1.37455988328107i</v>
      </c>
      <c r="K150" t="str">
        <f t="shared" si="8"/>
        <v>3.10067906134522+2.1352180087302i</v>
      </c>
      <c r="L150" t="str">
        <f t="shared" si="9"/>
        <v>0.424538893413954-0.0139913430301008i</v>
      </c>
      <c r="M150" t="str">
        <f t="shared" si="10"/>
        <v>3.52521795475917+2.1212266657001i</v>
      </c>
      <c r="N150" t="str">
        <f t="shared" si="11"/>
        <v>-0.0117886517400975i</v>
      </c>
      <c r="O150" t="str">
        <f t="shared" si="12"/>
        <v>0.999930514649793-0.0117883786926344i</v>
      </c>
      <c r="P150" t="str">
        <f t="shared" si="13"/>
        <v>0.0000694853502070103+0.0117883786926344i</v>
      </c>
      <c r="Q150" t="str">
        <f t="shared" si="14"/>
        <v>-0.0000694853502070103+2.7304746309971E-07i</v>
      </c>
      <c r="R150" t="str">
        <f t="shared" si="15"/>
        <v>-0.33333281856273-169.654030284006i</v>
      </c>
      <c r="S150" t="str">
        <f t="shared" si="16"/>
        <v>0.0012429795463357i</v>
      </c>
      <c r="T150" t="str">
        <f t="shared" si="17"/>
        <v>0.210876489596437-0.000414325875595902i</v>
      </c>
      <c r="U150" t="e">
        <f t="shared" si="18"/>
        <v>#DIV/0!</v>
      </c>
      <c r="V150" t="str">
        <f t="shared" si="19"/>
        <v>1.33333333333333E-06-0.0663145596216231i</v>
      </c>
      <c r="W150" t="e">
        <f t="shared" si="20"/>
        <v>#DIV/0!</v>
      </c>
      <c r="X150" t="e">
        <f t="shared" si="21"/>
        <v>#DIV/0!</v>
      </c>
      <c r="Y150" t="str">
        <f t="shared" si="22"/>
        <v>0.00083+0.00160849543863797i</v>
      </c>
      <c r="Z150" t="e">
        <f t="shared" si="23"/>
        <v>#DIV/0!</v>
      </c>
      <c r="AA150" t="e">
        <f t="shared" si="24"/>
        <v>#DIV/0!</v>
      </c>
      <c r="AB150" t="str">
        <f t="shared" si="25"/>
        <v>1.30031441695683-0.00255483155275701i</v>
      </c>
      <c r="AC150" t="str">
        <f t="shared" si="26"/>
        <v>5.5893111063045+2.74925527698194i</v>
      </c>
      <c r="AD150" t="str">
        <f t="shared" si="27"/>
        <v>0.187140770473896-0.0925073899954089i</v>
      </c>
      <c r="AE150" t="e">
        <f t="shared" si="28"/>
        <v>#DIV/0!</v>
      </c>
      <c r="AF150" t="str">
        <f t="shared" si="29"/>
        <v>-8.81377947333846+14.6861438658378i</v>
      </c>
      <c r="AG150" t="e">
        <f t="shared" si="30"/>
        <v>#DIV/0!</v>
      </c>
      <c r="AH150" t="e">
        <f t="shared" si="31"/>
        <v>#DIV/0!</v>
      </c>
      <c r="AI150" t="e">
        <f t="shared" si="32"/>
        <v>#DIV/0!</v>
      </c>
      <c r="AJ150" t="e">
        <f t="shared" si="33"/>
        <v>#DIV/0!</v>
      </c>
      <c r="AK150"/>
      <c r="AL150"/>
      <c r="AM150"/>
      <c r="AN150"/>
    </row>
    <row r="151" spans="1:40" x14ac:dyDescent="0.25">
      <c r="A151"/>
      <c r="B151">
        <f t="shared" si="34"/>
        <v>1700</v>
      </c>
      <c r="C151" s="186" t="str">
        <f t="shared" si="2"/>
        <v>-0.034023353612387+1.85342955794388i</v>
      </c>
      <c r="D151" s="158" t="str">
        <f t="shared" si="3"/>
        <v>-7.92751237769499+14.2096266109031i</v>
      </c>
      <c r="E151" t="str">
        <f t="shared" si="4"/>
        <v>7.99999999111501-0.000266608118658143i</v>
      </c>
      <c r="F151" t="str">
        <f t="shared" si="5"/>
        <v>0.999200639489297+2.66182057010883E-08i</v>
      </c>
      <c r="G151">
        <f t="shared" si="0"/>
        <v>1</v>
      </c>
      <c r="H151" t="str">
        <f t="shared" si="6"/>
        <v>0.854529733421329+0.434558002661704i</v>
      </c>
      <c r="I151" t="str">
        <f t="shared" si="7"/>
        <v>6.67588438887831i</v>
      </c>
      <c r="J151" t="str">
        <f t="shared" si="1"/>
        <v>0.939673523539001+1.46046987598613i</v>
      </c>
      <c r="K151" t="str">
        <f t="shared" si="8"/>
        <v>3.23277915003769+2.07998605427462i</v>
      </c>
      <c r="L151" t="str">
        <f t="shared" si="9"/>
        <v>0.424479526685295-0.0148637231634044i</v>
      </c>
      <c r="M151" t="str">
        <f t="shared" si="10"/>
        <v>3.65725867672298+2.06512233111122i</v>
      </c>
      <c r="N151" t="str">
        <f t="shared" si="11"/>
        <v>-0.0125254424738536i</v>
      </c>
      <c r="O151" t="str">
        <f t="shared" si="12"/>
        <v>0.999921557670972-0.0125251149638476i</v>
      </c>
      <c r="P151" t="str">
        <f t="shared" si="13"/>
        <v>0.0000784423290279834+0.0125251149638476i</v>
      </c>
      <c r="Q151" t="str">
        <f t="shared" si="14"/>
        <v>-0.0000784423290279834+3.27510006000592E-07i</v>
      </c>
      <c r="R151" t="str">
        <f t="shared" si="15"/>
        <v>-0.33333275223442-159.674301985489i</v>
      </c>
      <c r="S151" t="str">
        <f t="shared" si="16"/>
        <v>0.00132066576798168i</v>
      </c>
      <c r="T151" t="str">
        <f t="shared" si="17"/>
        <v>0.210876384658605-0.000440221155223117i</v>
      </c>
      <c r="U151" t="e">
        <f t="shared" si="18"/>
        <v>#DIV/0!</v>
      </c>
      <c r="V151" t="str">
        <f t="shared" si="19"/>
        <v>1.33333333333333E-06-0.0624137031732925i</v>
      </c>
      <c r="W151" t="e">
        <f t="shared" si="20"/>
        <v>#DIV/0!</v>
      </c>
      <c r="X151" t="e">
        <f t="shared" si="21"/>
        <v>#DIV/0!</v>
      </c>
      <c r="Y151" t="str">
        <f t="shared" si="22"/>
        <v>0.00083+0.00170902640355285i</v>
      </c>
      <c r="Z151" t="e">
        <f t="shared" si="23"/>
        <v>#DIV/0!</v>
      </c>
      <c r="AA151" t="e">
        <f t="shared" si="24"/>
        <v>#DIV/0!</v>
      </c>
      <c r="AB151" t="str">
        <f t="shared" si="25"/>
        <v>1.30031376988528-0.0027145079846572i</v>
      </c>
      <c r="AC151" t="str">
        <f t="shared" si="26"/>
        <v>5.7611896084324+2.67537934576159i</v>
      </c>
      <c r="AD151" t="str">
        <f t="shared" si="27"/>
        <v>0.185484130832943-0.0866062314372289i</v>
      </c>
      <c r="AE151" t="e">
        <f t="shared" si="28"/>
        <v>#DIV/0!</v>
      </c>
      <c r="AF151" t="str">
        <f t="shared" si="29"/>
        <v>-8.78204211111632+13.7750686082414i</v>
      </c>
      <c r="AG151" t="e">
        <f t="shared" si="30"/>
        <v>#DIV/0!</v>
      </c>
      <c r="AH151" t="e">
        <f t="shared" si="31"/>
        <v>#DIV/0!</v>
      </c>
      <c r="AI151" t="e">
        <f t="shared" si="32"/>
        <v>#DIV/0!</v>
      </c>
      <c r="AJ151" t="e">
        <f t="shared" si="33"/>
        <v>#DIV/0!</v>
      </c>
      <c r="AK151"/>
      <c r="AL151"/>
      <c r="AM151"/>
      <c r="AN151"/>
    </row>
    <row r="152" spans="1:40" x14ac:dyDescent="0.25">
      <c r="A152"/>
      <c r="B152">
        <f t="shared" si="34"/>
        <v>1800</v>
      </c>
      <c r="C152" s="186" t="str">
        <f t="shared" si="2"/>
        <v>-0.0303490957347063+1.7505249502916i</v>
      </c>
      <c r="D152" s="158" t="str">
        <f t="shared" si="3"/>
        <v>-7.89934306729945+13.4206912855689i</v>
      </c>
      <c r="E152" t="str">
        <f t="shared" si="4"/>
        <v>7.99999999003898-0.000282290949129476i</v>
      </c>
      <c r="F152" t="str">
        <f t="shared" si="5"/>
        <v>0.999200639489407+2.818398250325E-08i</v>
      </c>
      <c r="G152">
        <f t="shared" si="0"/>
        <v>1</v>
      </c>
      <c r="H152" t="str">
        <f t="shared" si="6"/>
        <v>0.856509054342682+0.458281047560255i</v>
      </c>
      <c r="I152" t="str">
        <f t="shared" si="7"/>
        <v>7.06858347057703i</v>
      </c>
      <c r="J152" t="str">
        <f t="shared" si="1"/>
        <v>0.932367548881095+1.5463798686912i</v>
      </c>
      <c r="K152" t="str">
        <f t="shared" si="8"/>
        <v>3.35236317399252+2.02125926415485i</v>
      </c>
      <c r="L152" t="str">
        <f t="shared" si="9"/>
        <v>0.424416580113755-0.0157357260045528i</v>
      </c>
      <c r="M152" t="str">
        <f t="shared" si="10"/>
        <v>3.77677975410628+2.0055235381503i</v>
      </c>
      <c r="N152" t="str">
        <f t="shared" si="11"/>
        <v>-0.0132622332076097i</v>
      </c>
      <c r="O152" t="str">
        <f t="shared" si="12"/>
        <v>0.999912057874173-0.0132618444356699i</v>
      </c>
      <c r="P152" t="str">
        <f t="shared" si="13"/>
        <v>0.0000879421258269675+0.0132618444356699i</v>
      </c>
      <c r="Q152" t="str">
        <f t="shared" si="14"/>
        <v>-0.0000879421258269675+3.88771939800747E-07i</v>
      </c>
      <c r="R152" t="str">
        <f t="shared" si="15"/>
        <v>-0.33333268194451-150.803427837953i</v>
      </c>
      <c r="S152" t="str">
        <f t="shared" si="16"/>
        <v>0.00139835198962766i</v>
      </c>
      <c r="T152" t="str">
        <f t="shared" si="17"/>
        <v>0.210876273359873-0.000466116419005029i</v>
      </c>
      <c r="U152" t="e">
        <f t="shared" si="18"/>
        <v>#DIV/0!</v>
      </c>
      <c r="V152" t="str">
        <f t="shared" si="19"/>
        <v>1.33333333333333E-06-0.0589462752192204i</v>
      </c>
      <c r="W152" t="e">
        <f t="shared" si="20"/>
        <v>#DIV/0!</v>
      </c>
      <c r="X152" t="e">
        <f t="shared" si="21"/>
        <v>#DIV/0!</v>
      </c>
      <c r="Y152" t="str">
        <f t="shared" si="22"/>
        <v>0.00083+0.00180955736846772i</v>
      </c>
      <c r="Z152" t="e">
        <f t="shared" si="23"/>
        <v>#DIV/0!</v>
      </c>
      <c r="AA152" t="e">
        <f t="shared" si="24"/>
        <v>#DIV/0!</v>
      </c>
      <c r="AB152" t="str">
        <f t="shared" si="25"/>
        <v>1.30031308359092-0.00287418431885149i</v>
      </c>
      <c r="AC152" t="str">
        <f t="shared" si="26"/>
        <v>5.91676037241013+2.59695333496138i</v>
      </c>
      <c r="AD152" t="str">
        <f t="shared" si="27"/>
        <v>0.184090254729673-0.0812856960568537i</v>
      </c>
      <c r="AE152" t="e">
        <f t="shared" si="28"/>
        <v>#DIV/0!</v>
      </c>
      <c r="AF152" t="str">
        <f t="shared" si="29"/>
        <v>-8.75585212164213+12.9624102380086i</v>
      </c>
      <c r="AG152" t="e">
        <f t="shared" si="30"/>
        <v>#DIV/0!</v>
      </c>
      <c r="AH152" t="e">
        <f t="shared" si="31"/>
        <v>#DIV/0!</v>
      </c>
      <c r="AI152" t="e">
        <f t="shared" si="32"/>
        <v>#DIV/0!</v>
      </c>
      <c r="AJ152" t="e">
        <f t="shared" si="33"/>
        <v>#DIV/0!</v>
      </c>
      <c r="AK152"/>
      <c r="AL152"/>
      <c r="AM152"/>
      <c r="AN152"/>
    </row>
    <row r="153" spans="1:40" x14ac:dyDescent="0.25">
      <c r="A153"/>
      <c r="B153">
        <f t="shared" si="34"/>
        <v>1900</v>
      </c>
      <c r="C153" s="186" t="str">
        <f t="shared" si="2"/>
        <v>-0.027239362506604+1.65844313447801i</v>
      </c>
      <c r="D153" s="158" t="str">
        <f t="shared" si="3"/>
        <v>-7.87550177921727+12.7147306976647i</v>
      </c>
      <c r="E153" t="str">
        <f t="shared" si="4"/>
        <v>7.99999998890145-0.0002979737795943i</v>
      </c>
      <c r="F153" t="str">
        <f t="shared" si="5"/>
        <v>0.999200639489517+2.97497593047625E-08i</v>
      </c>
      <c r="G153">
        <f t="shared" si="0"/>
        <v>1</v>
      </c>
      <c r="H153" t="str">
        <f t="shared" si="6"/>
        <v>0.858594290564342+0.482080394252471i</v>
      </c>
      <c r="I153" t="str">
        <f t="shared" si="7"/>
        <v>7.46128255227576i</v>
      </c>
      <c r="J153" t="str">
        <f t="shared" si="1"/>
        <v>0.924644089957023+1.63228986139626i</v>
      </c>
      <c r="K153" t="str">
        <f t="shared" si="8"/>
        <v>3.46058824774825+1.96032123137617i</v>
      </c>
      <c r="L153" t="str">
        <f t="shared" si="9"/>
        <v>0.424350056891598-0.0166073295573556i</v>
      </c>
      <c r="M153" t="str">
        <f t="shared" si="10"/>
        <v>3.88493830463985+1.94371390181881i</v>
      </c>
      <c r="N153" t="str">
        <f t="shared" si="11"/>
        <v>-0.0139990239413658i</v>
      </c>
      <c r="O153" t="str">
        <f t="shared" si="12"/>
        <v>0.999902015264554-0.0139985667081598i</v>
      </c>
      <c r="P153" t="str">
        <f t="shared" si="13"/>
        <v>0.0000979847354459773+0.0139985667081598i</v>
      </c>
      <c r="Q153" t="str">
        <f t="shared" si="14"/>
        <v>-0.0000979847354459773+4.57233206000232E-07i</v>
      </c>
      <c r="R153" t="str">
        <f t="shared" si="15"/>
        <v>-0.333332607470232-142.86632560859i</v>
      </c>
      <c r="S153" t="str">
        <f t="shared" si="16"/>
        <v>0.00147603821127364i</v>
      </c>
      <c r="T153" t="str">
        <f t="shared" si="17"/>
        <v>0.210876155702541-0.00049201166568954i</v>
      </c>
      <c r="U153" t="e">
        <f t="shared" si="18"/>
        <v>#DIV/0!</v>
      </c>
      <c r="V153" t="str">
        <f t="shared" si="19"/>
        <v>1.33333333333333E-06-0.0558438396813668i</v>
      </c>
      <c r="W153" t="e">
        <f t="shared" si="20"/>
        <v>#DIV/0!</v>
      </c>
      <c r="X153" t="e">
        <f t="shared" si="21"/>
        <v>#DIV/0!</v>
      </c>
      <c r="Y153" t="str">
        <f t="shared" si="22"/>
        <v>0.00083+0.00191008833338259i</v>
      </c>
      <c r="Z153" t="e">
        <f t="shared" si="23"/>
        <v>#DIV/0!</v>
      </c>
      <c r="AA153" t="e">
        <f t="shared" si="24"/>
        <v>#DIV/0!</v>
      </c>
      <c r="AB153" t="str">
        <f t="shared" si="25"/>
        <v>1.30031235808793-0.00303386054761916i</v>
      </c>
      <c r="AC153" t="str">
        <f t="shared" si="26"/>
        <v>6.05753024485496+2.51564884606993i</v>
      </c>
      <c r="AD153" t="str">
        <f t="shared" si="27"/>
        <v>0.182906878287206-0.076460755312361i</v>
      </c>
      <c r="AE153" t="e">
        <f t="shared" si="28"/>
        <v>#DIV/0!</v>
      </c>
      <c r="AF153" t="str">
        <f t="shared" si="29"/>
        <v>-8.73409606978161+12.2326503034122i</v>
      </c>
      <c r="AG153" t="e">
        <f t="shared" si="30"/>
        <v>#DIV/0!</v>
      </c>
      <c r="AH153" t="e">
        <f t="shared" si="31"/>
        <v>#DIV/0!</v>
      </c>
      <c r="AI153" t="e">
        <f t="shared" si="32"/>
        <v>#DIV/0!</v>
      </c>
      <c r="AJ153" t="e">
        <f t="shared" si="33"/>
        <v>#DIV/0!</v>
      </c>
      <c r="AK153"/>
      <c r="AL153"/>
      <c r="AM153"/>
      <c r="AN153"/>
    </row>
    <row r="154" spans="1:40" x14ac:dyDescent="0.25">
      <c r="A154"/>
      <c r="B154">
        <f t="shared" si="34"/>
        <v>2000</v>
      </c>
      <c r="C154" s="186" t="str">
        <f t="shared" si="2"/>
        <v>-0.0245841711134178+1.57556240783597i</v>
      </c>
      <c r="D154" s="158" t="str">
        <f t="shared" si="3"/>
        <v>-7.85514531186956+12.0793117934091i</v>
      </c>
      <c r="E154" t="str">
        <f t="shared" si="4"/>
        <v>7.99999998770244-0.000313656610052253i</v>
      </c>
      <c r="F154" t="str">
        <f t="shared" si="5"/>
        <v>0.999200639489636+3.13155361055903E-08i</v>
      </c>
      <c r="G154">
        <f t="shared" si="0"/>
        <v>1</v>
      </c>
      <c r="H154" t="str">
        <f t="shared" si="6"/>
        <v>0.860786229595588+0.505941831435659i</v>
      </c>
      <c r="I154" t="str">
        <f t="shared" si="7"/>
        <v>7.85398163397448i</v>
      </c>
      <c r="J154" t="str">
        <f t="shared" si="1"/>
        <v>0.916503146766784+1.71819985410133i</v>
      </c>
      <c r="K154" t="str">
        <f t="shared" si="8"/>
        <v>3.55855442951876+1.89816471280091i</v>
      </c>
      <c r="L154" t="str">
        <f t="shared" si="9"/>
        <v>0.424279960390928-0.0174785118593328i</v>
      </c>
      <c r="M154" t="str">
        <f t="shared" si="10"/>
        <v>3.98283438990969+1.88068620094158i</v>
      </c>
      <c r="N154" t="str">
        <f t="shared" si="11"/>
        <v>-0.0147358146751219i</v>
      </c>
      <c r="O154" t="str">
        <f t="shared" si="12"/>
        <v>0.999891429847567-0.01473528138138i</v>
      </c>
      <c r="P154" t="str">
        <f t="shared" si="13"/>
        <v>0.000108570152433041+0.01473528138138i</v>
      </c>
      <c r="Q154" t="str">
        <f t="shared" si="14"/>
        <v>-0.000108570152433041+5.33293741899338E-07i</v>
      </c>
      <c r="R154" t="str">
        <f t="shared" si="15"/>
        <v>-0.333332529081318-135.722929509743i</v>
      </c>
      <c r="S154" t="str">
        <f t="shared" si="16"/>
        <v>0.00155372443291962i</v>
      </c>
      <c r="T154" t="str">
        <f t="shared" si="17"/>
        <v>0.210876031686715-0.000517906894720534i</v>
      </c>
      <c r="U154" t="e">
        <f t="shared" si="18"/>
        <v>#DIV/0!</v>
      </c>
      <c r="V154" t="str">
        <f t="shared" si="19"/>
        <v>1.33333333333333E-06-0.0530516476972983i</v>
      </c>
      <c r="W154" t="e">
        <f t="shared" si="20"/>
        <v>#DIV/0!</v>
      </c>
      <c r="X154" t="e">
        <f t="shared" si="21"/>
        <v>#DIV/0!</v>
      </c>
      <c r="Y154" t="str">
        <f t="shared" si="22"/>
        <v>0.00083+0.00201061929829747i</v>
      </c>
      <c r="Z154" t="e">
        <f t="shared" si="23"/>
        <v>#DIV/0!</v>
      </c>
      <c r="AA154" t="e">
        <f t="shared" si="24"/>
        <v>#DIV/0!</v>
      </c>
      <c r="AB154" t="str">
        <f t="shared" si="25"/>
        <v>1.30031159337695-0.00319353666753106i</v>
      </c>
      <c r="AC154" t="str">
        <f t="shared" si="26"/>
        <v>6.18493177204281+2.43275874292351i</v>
      </c>
      <c r="AD154" t="str">
        <f t="shared" si="27"/>
        <v>0.181894065381776-0.0720618967092887i</v>
      </c>
      <c r="AE154" t="e">
        <f t="shared" si="28"/>
        <v>#DIV/0!</v>
      </c>
      <c r="AF154" t="str">
        <f t="shared" si="29"/>
        <v>-8.71593154146515+11.5733699619734i</v>
      </c>
      <c r="AG154" t="e">
        <f t="shared" si="30"/>
        <v>#DIV/0!</v>
      </c>
      <c r="AH154" t="e">
        <f t="shared" si="31"/>
        <v>#DIV/0!</v>
      </c>
      <c r="AI154" t="e">
        <f t="shared" si="32"/>
        <v>#DIV/0!</v>
      </c>
      <c r="AJ154" t="e">
        <f t="shared" si="33"/>
        <v>#DIV/0!</v>
      </c>
      <c r="AK154"/>
      <c r="AL154"/>
      <c r="AM154"/>
      <c r="AN154"/>
    </row>
    <row r="155" spans="1:40" x14ac:dyDescent="0.25">
      <c r="A155"/>
      <c r="B155">
        <f t="shared" si="34"/>
        <v>2100</v>
      </c>
      <c r="C155" s="186" t="str">
        <f t="shared" si="2"/>
        <v>-0.0222990725254234+1.50056958400211i</v>
      </c>
      <c r="D155" s="158" t="str">
        <f t="shared" si="3"/>
        <v>-7.83762622269489+11.5043668106828i</v>
      </c>
      <c r="E155" t="str">
        <f t="shared" si="4"/>
        <v>7.99999998644194-0.000329339440502974i</v>
      </c>
      <c r="F155" t="str">
        <f t="shared" si="5"/>
        <v>0.999200639489766+3.28813129056975E-08i</v>
      </c>
      <c r="G155">
        <f t="shared" si="0"/>
        <v>1</v>
      </c>
      <c r="H155" t="str">
        <f t="shared" si="6"/>
        <v>0.863085440245615+0.529853711150719i</v>
      </c>
      <c r="I155" t="str">
        <f t="shared" si="7"/>
        <v>8.24668071567321i</v>
      </c>
      <c r="J155" t="str">
        <f t="shared" si="1"/>
        <v>0.907944719310379+1.80410984680639i</v>
      </c>
      <c r="K155" t="str">
        <f t="shared" si="8"/>
        <v>3.64728515152324+1.83554970281145i</v>
      </c>
      <c r="L155" t="str">
        <f t="shared" si="9"/>
        <v>0.424206294163265-0.0183492509835482i</v>
      </c>
      <c r="M155" t="str">
        <f t="shared" si="10"/>
        <v>4.0714914456865+1.8172004518279i</v>
      </c>
      <c r="N155" t="str">
        <f t="shared" si="11"/>
        <v>-0.015472605408878i</v>
      </c>
      <c r="O155" t="str">
        <f t="shared" si="12"/>
        <v>0.999880301628957-0.0154719880553971i</v>
      </c>
      <c r="P155" t="str">
        <f t="shared" si="13"/>
        <v>0.000119698371042976+0.0154719880553971i</v>
      </c>
      <c r="Q155" t="str">
        <f t="shared" si="14"/>
        <v>-0.000119698371042976+6.17353480898697E-07i</v>
      </c>
      <c r="R155" t="str">
        <f t="shared" si="15"/>
        <v>-0.333332446685092-129.259852949781i</v>
      </c>
      <c r="S155" t="str">
        <f t="shared" si="16"/>
        <v>0.00163141065456561i</v>
      </c>
      <c r="T155" t="str">
        <f t="shared" si="17"/>
        <v>0.210875901309857-0.000543802105034482i</v>
      </c>
      <c r="U155" t="e">
        <f t="shared" si="18"/>
        <v>#DIV/0!</v>
      </c>
      <c r="V155" t="str">
        <f t="shared" si="19"/>
        <v>1.33333333333333E-06-0.0505253787593319i</v>
      </c>
      <c r="W155" t="e">
        <f t="shared" si="20"/>
        <v>#DIV/0!</v>
      </c>
      <c r="X155" t="e">
        <f t="shared" si="21"/>
        <v>#DIV/0!</v>
      </c>
      <c r="Y155" t="str">
        <f t="shared" si="22"/>
        <v>0.00083+0.00211115026321234i</v>
      </c>
      <c r="Z155" t="e">
        <f t="shared" si="23"/>
        <v>#DIV/0!</v>
      </c>
      <c r="AA155" t="e">
        <f t="shared" si="24"/>
        <v>#DIV/0!</v>
      </c>
      <c r="AB155" t="str">
        <f t="shared" si="25"/>
        <v>1.30031078944234-0.00335321267202921i</v>
      </c>
      <c r="AC155" t="str">
        <f t="shared" si="26"/>
        <v>6.30029771553103+2.34927277738158i</v>
      </c>
      <c r="AD155" t="str">
        <f t="shared" si="27"/>
        <v>0.181020891223836-0.0680318111801185i</v>
      </c>
      <c r="AE155" t="e">
        <f t="shared" si="28"/>
        <v>#DIV/0!</v>
      </c>
      <c r="AF155" t="str">
        <f t="shared" si="29"/>
        <v>-8.70071166294051+10.9745130995321i</v>
      </c>
      <c r="AG155" t="e">
        <f t="shared" si="30"/>
        <v>#DIV/0!</v>
      </c>
      <c r="AH155" t="e">
        <f t="shared" si="31"/>
        <v>#DIV/0!</v>
      </c>
      <c r="AI155" t="e">
        <f t="shared" si="32"/>
        <v>#DIV/0!</v>
      </c>
      <c r="AJ155" t="e">
        <f t="shared" si="33"/>
        <v>#DIV/0!</v>
      </c>
      <c r="AK155"/>
      <c r="AL155"/>
      <c r="AM155"/>
      <c r="AN155"/>
    </row>
    <row r="156" spans="1:40" x14ac:dyDescent="0.25">
      <c r="A156"/>
      <c r="B156">
        <f t="shared" si="34"/>
        <v>2200</v>
      </c>
      <c r="C156" s="186" t="str">
        <f t="shared" si="2"/>
        <v>-0.0203183551226432+1.43238997198112i</v>
      </c>
      <c r="D156" s="158" t="str">
        <f t="shared" si="3"/>
        <v>-7.82244072260691+10.9816564518553i</v>
      </c>
      <c r="E156" t="str">
        <f t="shared" si="4"/>
        <v>7.99999998511995-0.000345022270946102i</v>
      </c>
      <c r="F156" t="str">
        <f t="shared" si="5"/>
        <v>0.999200639489896+3.44470897050474E-08i</v>
      </c>
      <c r="G156">
        <f t="shared" si="0"/>
        <v>1</v>
      </c>
      <c r="H156" t="str">
        <f t="shared" si="6"/>
        <v>0.865492329080102+0.553806367409723i</v>
      </c>
      <c r="I156" t="str">
        <f t="shared" si="7"/>
        <v>8.63937979737193i</v>
      </c>
      <c r="J156" t="str">
        <f t="shared" si="1"/>
        <v>0.898968807587809+1.89001983951147i</v>
      </c>
      <c r="K156" t="str">
        <f t="shared" si="8"/>
        <v>3.72771842028862+1.77305153800722i</v>
      </c>
      <c r="L156" t="str">
        <f t="shared" si="9"/>
        <v>0.424129061939092-0.0192195250404371i</v>
      </c>
      <c r="M156" t="str">
        <f t="shared" si="10"/>
        <v>4.15184748222771+1.75383201296678i</v>
      </c>
      <c r="N156" t="str">
        <f t="shared" si="11"/>
        <v>-0.0162093961426341i</v>
      </c>
      <c r="O156" t="str">
        <f t="shared" si="12"/>
        <v>0.999868630614766-0.016208686330282i</v>
      </c>
      <c r="P156" t="str">
        <f t="shared" si="13"/>
        <v>0.000131369385233948+0.016208686330282i</v>
      </c>
      <c r="Q156" t="str">
        <f t="shared" si="14"/>
        <v>-0.000131369385233948+7.09812352100297E-07i</v>
      </c>
      <c r="R156" t="str">
        <f t="shared" si="15"/>
        <v>-0.33333236017073-123.384325083375i</v>
      </c>
      <c r="S156" t="str">
        <f t="shared" si="16"/>
        <v>0.00170909687621159i</v>
      </c>
      <c r="T156" t="str">
        <f t="shared" si="17"/>
        <v>0.210875764573472-0.000569697295508031i</v>
      </c>
      <c r="U156" t="e">
        <f t="shared" si="18"/>
        <v>#DIV/0!</v>
      </c>
      <c r="V156" t="str">
        <f t="shared" si="19"/>
        <v>1.33333333333333E-06-0.0482287706339078i</v>
      </c>
      <c r="W156" t="e">
        <f t="shared" si="20"/>
        <v>#DIV/0!</v>
      </c>
      <c r="X156" t="e">
        <f t="shared" si="21"/>
        <v>#DIV/0!</v>
      </c>
      <c r="Y156" t="str">
        <f t="shared" si="22"/>
        <v>0.00083+0.00221168122812721i</v>
      </c>
      <c r="Z156" t="e">
        <f t="shared" si="23"/>
        <v>#DIV/0!</v>
      </c>
      <c r="AA156" t="e">
        <f t="shared" si="24"/>
        <v>#DIV/0!</v>
      </c>
      <c r="AB156" t="str">
        <f t="shared" si="25"/>
        <v>1.30030994629338-0.00351288855418676i</v>
      </c>
      <c r="AC156" t="str">
        <f t="shared" si="26"/>
        <v>6.40484959303814+2.2659402330894i</v>
      </c>
      <c r="AD156" t="str">
        <f t="shared" si="27"/>
        <v>0.180263117697117-0.0643228749561926i</v>
      </c>
      <c r="AE156" t="e">
        <f t="shared" si="28"/>
        <v>#DIV/0!</v>
      </c>
      <c r="AF156" t="str">
        <f t="shared" si="29"/>
        <v>-8.68793305168701+10.4278500844456i</v>
      </c>
      <c r="AG156" t="e">
        <f t="shared" si="30"/>
        <v>#DIV/0!</v>
      </c>
      <c r="AH156" t="e">
        <f t="shared" si="31"/>
        <v>#DIV/0!</v>
      </c>
      <c r="AI156" t="e">
        <f t="shared" si="32"/>
        <v>#DIV/0!</v>
      </c>
      <c r="AJ156" t="e">
        <f t="shared" si="33"/>
        <v>#DIV/0!</v>
      </c>
      <c r="AK156"/>
      <c r="AL156"/>
      <c r="AM156"/>
      <c r="AN156"/>
    </row>
    <row r="157" spans="1:40" x14ac:dyDescent="0.25">
      <c r="A157"/>
      <c r="B157">
        <f t="shared" si="34"/>
        <v>2300</v>
      </c>
      <c r="C157" s="186" t="str">
        <f t="shared" si="2"/>
        <v>-0.0185902687563121+1.37013559412749i</v>
      </c>
      <c r="D157" s="158" t="str">
        <f t="shared" si="3"/>
        <v>-7.80919206046505+10.5043728883108i</v>
      </c>
      <c r="E157" t="str">
        <f t="shared" si="4"/>
        <v>7.99999998373648-0.000360705101381274i</v>
      </c>
      <c r="F157" t="str">
        <f t="shared" si="5"/>
        <v>0.999200639490035+3.60128665036045E-08i</v>
      </c>
      <c r="G157">
        <f t="shared" si="0"/>
        <v>1</v>
      </c>
      <c r="H157" t="str">
        <f t="shared" si="6"/>
        <v>0.86800718010124+0.57779168627725i</v>
      </c>
      <c r="I157" t="str">
        <f t="shared" si="7"/>
        <v>9.03207887907065i</v>
      </c>
      <c r="J157" t="str">
        <f t="shared" si="1"/>
        <v>0.889575411599072+1.97592983221653i</v>
      </c>
      <c r="K157" t="str">
        <f t="shared" si="8"/>
        <v>3.80070496583769+1.71110007512716i</v>
      </c>
      <c r="L157" t="str">
        <f t="shared" si="9"/>
        <v>0.424048267627389-0.0200893121796268i</v>
      </c>
      <c r="M157" t="str">
        <f t="shared" si="10"/>
        <v>4.22475323346508+1.69101076294753i</v>
      </c>
      <c r="N157" t="str">
        <f t="shared" si="11"/>
        <v>-0.0169461868763902i</v>
      </c>
      <c r="O157" t="str">
        <f t="shared" si="12"/>
        <v>0.999856416811329-0.0169453758061104i</v>
      </c>
      <c r="P157" t="str">
        <f t="shared" si="13"/>
        <v>0.000143583188671026+0.0169453758061104i</v>
      </c>
      <c r="Q157" t="str">
        <f t="shared" si="14"/>
        <v>-0.000143583188671026+8.11070279799209E-07i</v>
      </c>
      <c r="R157" t="str">
        <f t="shared" si="15"/>
        <v>-0.333332269698398-118.019709123699i</v>
      </c>
      <c r="S157" t="str">
        <f t="shared" si="16"/>
        <v>0.00178678309785757i</v>
      </c>
      <c r="T157" t="str">
        <f t="shared" si="17"/>
        <v>0.210875621476292-0.000595592465467599i</v>
      </c>
      <c r="U157" t="e">
        <f t="shared" si="18"/>
        <v>#DIV/0!</v>
      </c>
      <c r="V157" t="str">
        <f t="shared" si="19"/>
        <v>1.33333333333333E-06-0.0461318675628682i</v>
      </c>
      <c r="W157" t="e">
        <f t="shared" si="20"/>
        <v>#DIV/0!</v>
      </c>
      <c r="X157" t="e">
        <f t="shared" si="21"/>
        <v>#DIV/0!</v>
      </c>
      <c r="Y157" t="str">
        <f t="shared" si="22"/>
        <v>0.00083+0.00231221219304209i</v>
      </c>
      <c r="Z157" t="e">
        <f t="shared" si="23"/>
        <v>#DIV/0!</v>
      </c>
      <c r="AA157" t="e">
        <f t="shared" si="24"/>
        <v>#DIV/0!</v>
      </c>
      <c r="AB157" t="str">
        <f t="shared" si="25"/>
        <v>1.30030906392225-0.00367256430985024i</v>
      </c>
      <c r="AC157" t="str">
        <f t="shared" si="26"/>
        <v>6.49969526808505+2.1833209443076i</v>
      </c>
      <c r="AD157" t="str">
        <f t="shared" si="27"/>
        <v>0.179601536779993-0.0608952181396731i</v>
      </c>
      <c r="AE157" t="e">
        <f t="shared" si="28"/>
        <v>#DIV/0!</v>
      </c>
      <c r="AF157" t="str">
        <f t="shared" si="29"/>
        <v>-8.67719924056629+9.92658120203355i</v>
      </c>
      <c r="AG157" t="e">
        <f t="shared" si="30"/>
        <v>#DIV/0!</v>
      </c>
      <c r="AH157" t="e">
        <f t="shared" si="31"/>
        <v>#DIV/0!</v>
      </c>
      <c r="AI157" t="e">
        <f t="shared" si="32"/>
        <v>#DIV/0!</v>
      </c>
      <c r="AJ157" t="e">
        <f t="shared" si="33"/>
        <v>#DIV/0!</v>
      </c>
      <c r="AK157"/>
      <c r="AL157"/>
      <c r="AM157"/>
      <c r="AN157"/>
    </row>
    <row r="158" spans="1:40" x14ac:dyDescent="0.25">
      <c r="A158"/>
      <c r="B158">
        <f t="shared" si="34"/>
        <v>2400</v>
      </c>
      <c r="C158" s="186" t="str">
        <f t="shared" si="2"/>
        <v>-0.0170736108931985+1.31306633192086i</v>
      </c>
      <c r="D158" s="158" t="str">
        <f t="shared" si="3"/>
        <v>-7.7975643501812+10.0668418780599i</v>
      </c>
      <c r="E158" t="str">
        <f t="shared" si="4"/>
        <v>7.99999998229151-0.000376387931808128i</v>
      </c>
      <c r="F158" t="str">
        <f t="shared" si="5"/>
        <v>0.999200639490175+3.7578643301332E-08i</v>
      </c>
      <c r="G158">
        <f t="shared" si="0"/>
        <v>1</v>
      </c>
      <c r="H158" t="str">
        <f t="shared" si="6"/>
        <v>0.870630183118247+0.601802783302531i</v>
      </c>
      <c r="I158" t="str">
        <f t="shared" si="7"/>
        <v>9.42477796076938i</v>
      </c>
      <c r="J158" t="str">
        <f t="shared" si="1"/>
        <v>0.879764531344169+2.0618398249216i</v>
      </c>
      <c r="K158" t="str">
        <f t="shared" si="8"/>
        <v>3.86701067687779+1.65001121557813i</v>
      </c>
      <c r="L158" t="str">
        <f t="shared" si="9"/>
        <v>0.423963915315137-0.0209585905917508i</v>
      </c>
      <c r="M158" t="str">
        <f t="shared" si="10"/>
        <v>4.29097459219293+1.62905262498638i</v>
      </c>
      <c r="N158" t="str">
        <f t="shared" si="11"/>
        <v>-0.0176829776101463i</v>
      </c>
      <c r="O158" t="str">
        <f t="shared" si="12"/>
        <v>0.999843660225277-0.0176820560829626i</v>
      </c>
      <c r="P158" t="str">
        <f t="shared" si="13"/>
        <v>0.000156339774722958+0.0176820560829626i</v>
      </c>
      <c r="Q158" t="str">
        <f t="shared" si="14"/>
        <v>-0.000156339774722958+9.21527183700421E-07i</v>
      </c>
      <c r="R158" t="str">
        <f t="shared" si="15"/>
        <v>-0.333332175209193-113.102141083146i</v>
      </c>
      <c r="S158" t="str">
        <f t="shared" si="16"/>
        <v>0.00186446931950356i</v>
      </c>
      <c r="T158" t="str">
        <f t="shared" si="17"/>
        <v>0.210875472019689-0.000621487613880925i</v>
      </c>
      <c r="U158" t="e">
        <f t="shared" si="18"/>
        <v>#DIV/0!</v>
      </c>
      <c r="V158" t="str">
        <f t="shared" si="19"/>
        <v>1.33333333333333E-06-0.0442097064144154i</v>
      </c>
      <c r="W158" t="e">
        <f t="shared" si="20"/>
        <v>#DIV/0!</v>
      </c>
      <c r="X158" t="e">
        <f t="shared" si="21"/>
        <v>#DIV/0!</v>
      </c>
      <c r="Y158" t="str">
        <f t="shared" si="22"/>
        <v>0.00083+0.00241274315795696i</v>
      </c>
      <c r="Z158" t="e">
        <f t="shared" si="23"/>
        <v>#DIV/0!</v>
      </c>
      <c r="AA158" t="e">
        <f t="shared" si="24"/>
        <v>#DIV/0!</v>
      </c>
      <c r="AB158" t="str">
        <f t="shared" si="25"/>
        <v>1.30030814233741-0.00383223993265449i</v>
      </c>
      <c r="AC158" t="str">
        <f t="shared" si="26"/>
        <v>6.58583212131328+2.10182634838371i</v>
      </c>
      <c r="AD158" t="str">
        <f t="shared" si="27"/>
        <v>0.179020772091226-0.0577152299998489i</v>
      </c>
      <c r="AE158" t="e">
        <f t="shared" si="28"/>
        <v>#DIV/0!</v>
      </c>
      <c r="AF158" t="str">
        <f t="shared" si="29"/>
        <v>-8.66819453329945+9.46503909475737i</v>
      </c>
      <c r="AG158" t="e">
        <f t="shared" si="30"/>
        <v>#DIV/0!</v>
      </c>
      <c r="AH158" t="e">
        <f t="shared" si="31"/>
        <v>#DIV/0!</v>
      </c>
      <c r="AI158" t="e">
        <f t="shared" si="32"/>
        <v>#DIV/0!</v>
      </c>
      <c r="AJ158" t="e">
        <f t="shared" si="33"/>
        <v>#DIV/0!</v>
      </c>
      <c r="AK158"/>
      <c r="AL158"/>
      <c r="AM158"/>
      <c r="AN158"/>
    </row>
    <row r="159" spans="1:40" x14ac:dyDescent="0.25">
      <c r="A159"/>
      <c r="B159">
        <f t="shared" si="34"/>
        <v>2500</v>
      </c>
      <c r="C159" s="186" t="str">
        <f t="shared" si="2"/>
        <v>-0.015735248341237+1.26056038507664i</v>
      </c>
      <c r="D159" s="158" t="str">
        <f t="shared" si="3"/>
        <v>-7.78730357061618+9.66429628558758i</v>
      </c>
      <c r="E159" t="str">
        <f t="shared" si="4"/>
        <v>7.99999998078506-0.000392070762226305i</v>
      </c>
      <c r="F159" t="str">
        <f t="shared" si="5"/>
        <v>0.999200639490325+3.91444200981949E-08i</v>
      </c>
      <c r="G159">
        <f t="shared" si="0"/>
        <v>1</v>
      </c>
      <c r="H159" t="str">
        <f t="shared" si="6"/>
        <v>0.873361454349834+0.625833758288258i</v>
      </c>
      <c r="I159" t="str">
        <f t="shared" si="7"/>
        <v>9.8174770424681i</v>
      </c>
      <c r="J159" t="str">
        <f t="shared" si="1"/>
        <v>0.8695361668231+2.14774981762666i</v>
      </c>
      <c r="K159" t="str">
        <f t="shared" si="8"/>
        <v>3.92732151077141+1.59001205090624i</v>
      </c>
      <c r="L159" t="str">
        <f t="shared" si="9"/>
        <v>0.423876009266801-0.0218273385102554i</v>
      </c>
      <c r="M159" t="str">
        <f t="shared" si="10"/>
        <v>4.35119752003821+1.56818471239598i</v>
      </c>
      <c r="N159" t="str">
        <f t="shared" si="11"/>
        <v>-0.0184197683439024i</v>
      </c>
      <c r="O159" t="str">
        <f t="shared" si="12"/>
        <v>0.999830360863535-0.0184187267609239i</v>
      </c>
      <c r="P159" t="str">
        <f t="shared" si="13"/>
        <v>0.00016963913646495+0.0184187267609239i</v>
      </c>
      <c r="Q159" t="str">
        <f t="shared" si="14"/>
        <v>-0.00016963913646495+1.04158297849904E-06i</v>
      </c>
      <c r="R159" t="str">
        <f t="shared" si="15"/>
        <v>-0.333332076685936-108.577975211203i</v>
      </c>
      <c r="S159" t="str">
        <f t="shared" si="16"/>
        <v>0.00194215554114953i</v>
      </c>
      <c r="T159" t="str">
        <f t="shared" si="17"/>
        <v>0.210875316203234-0.000647382739778471i</v>
      </c>
      <c r="U159" t="e">
        <f t="shared" si="18"/>
        <v>#DIV/0!</v>
      </c>
      <c r="V159" t="str">
        <f t="shared" si="19"/>
        <v>1.33333333333333E-06-0.0424413181578387i</v>
      </c>
      <c r="W159" t="e">
        <f t="shared" si="20"/>
        <v>#DIV/0!</v>
      </c>
      <c r="X159" t="e">
        <f t="shared" si="21"/>
        <v>#DIV/0!</v>
      </c>
      <c r="Y159" t="str">
        <f t="shared" si="22"/>
        <v>0.00083+0.00251327412287183i</v>
      </c>
      <c r="Z159" t="e">
        <f t="shared" si="23"/>
        <v>#DIV/0!</v>
      </c>
      <c r="AA159" t="e">
        <f t="shared" si="24"/>
        <v>#DIV/0!</v>
      </c>
      <c r="AB159" t="str">
        <f t="shared" si="25"/>
        <v>1.30030718153622-0.0039919154166211i</v>
      </c>
      <c r="AC159" t="str">
        <f t="shared" si="26"/>
        <v>6.6641534443178+2.0217522310428i</v>
      </c>
      <c r="AD159" t="str">
        <f t="shared" si="27"/>
        <v>0.178508399758873-0.0547543921276495i</v>
      </c>
      <c r="AE159" t="e">
        <f t="shared" si="28"/>
        <v>#DIV/0!</v>
      </c>
      <c r="AF159" t="str">
        <f t="shared" si="29"/>
        <v>-8.66066502496601+9.03846252729932i</v>
      </c>
      <c r="AG159" t="e">
        <f t="shared" si="30"/>
        <v>#DIV/0!</v>
      </c>
      <c r="AH159" t="e">
        <f t="shared" si="31"/>
        <v>#DIV/0!</v>
      </c>
      <c r="AI159" t="e">
        <f t="shared" si="32"/>
        <v>#DIV/0!</v>
      </c>
      <c r="AJ159" t="e">
        <f t="shared" si="33"/>
        <v>#DIV/0!</v>
      </c>
      <c r="AK159"/>
      <c r="AL159"/>
      <c r="AM159"/>
      <c r="AN159"/>
    </row>
    <row r="160" spans="1:40" x14ac:dyDescent="0.25">
      <c r="A160"/>
      <c r="B160">
        <f t="shared" si="34"/>
        <v>2600</v>
      </c>
      <c r="C160" s="186" t="str">
        <f t="shared" si="2"/>
        <v>-0.0145482926139702+1.21209153993954i</v>
      </c>
      <c r="D160" s="158" t="str">
        <f t="shared" si="3"/>
        <v>-7.77820357670711+9.29270180620314i</v>
      </c>
      <c r="E160" t="str">
        <f t="shared" si="4"/>
        <v>7.99999997921713-0.00040775359263544i</v>
      </c>
      <c r="F160" t="str">
        <f t="shared" si="5"/>
        <v>0.999200639490484+4.07101968941568E-08i</v>
      </c>
      <c r="G160">
        <f t="shared" si="0"/>
        <v>1</v>
      </c>
      <c r="H160" t="str">
        <f t="shared" si="6"/>
        <v>0.876201051599815+0.6498795066026i</v>
      </c>
      <c r="I160" t="str">
        <f t="shared" si="7"/>
        <v>10.2101761241668i</v>
      </c>
      <c r="J160" t="str">
        <f t="shared" si="1"/>
        <v>0.858890318035865+2.23365981033173i</v>
      </c>
      <c r="K160" t="str">
        <f t="shared" si="8"/>
        <v>3.98224967574789+1.53126079212276i</v>
      </c>
      <c r="L160" t="str">
        <f t="shared" si="9"/>
        <v>0.423784553923796-0.0226955342131985i</v>
      </c>
      <c r="M160" t="str">
        <f t="shared" si="10"/>
        <v>4.40603422967169+1.50856525790956i</v>
      </c>
      <c r="N160" t="str">
        <f t="shared" si="11"/>
        <v>-0.0191565590776585i</v>
      </c>
      <c r="O160" t="str">
        <f t="shared" si="12"/>
        <v>0.999816518733323-0.0191553874400849i</v>
      </c>
      <c r="P160" t="str">
        <f t="shared" si="13"/>
        <v>0.000183481266676999+0.0191553874400849i</v>
      </c>
      <c r="Q160" t="str">
        <f t="shared" si="14"/>
        <v>-0.000183481266676999+1.17163757360275E-06i</v>
      </c>
      <c r="R160" t="str">
        <f t="shared" si="15"/>
        <v>-0.333331974158627-104.401818950118i</v>
      </c>
      <c r="S160" t="str">
        <f t="shared" si="16"/>
        <v>0.00201984176279551i</v>
      </c>
      <c r="T160" t="str">
        <f t="shared" si="17"/>
        <v>0.210875154027264-0.000673277842280669i</v>
      </c>
      <c r="U160" t="e">
        <f t="shared" si="18"/>
        <v>#DIV/0!</v>
      </c>
      <c r="V160" t="str">
        <f t="shared" si="19"/>
        <v>1.33333333333333E-06-0.0408089597671526i</v>
      </c>
      <c r="W160" t="e">
        <f t="shared" si="20"/>
        <v>#DIV/0!</v>
      </c>
      <c r="X160" t="e">
        <f t="shared" si="21"/>
        <v>#DIV/0!</v>
      </c>
      <c r="Y160" t="str">
        <f t="shared" si="22"/>
        <v>0.00083+0.00261380508778671i</v>
      </c>
      <c r="Z160" t="e">
        <f t="shared" si="23"/>
        <v>#DIV/0!</v>
      </c>
      <c r="AA160" t="e">
        <f t="shared" si="24"/>
        <v>#DIV/0!</v>
      </c>
      <c r="AB160" t="str">
        <f t="shared" si="25"/>
        <v>1.30030618152075-0.00415159075632645i</v>
      </c>
      <c r="AC160" t="str">
        <f t="shared" si="26"/>
        <v>6.73545649041417+1.94330467910728i</v>
      </c>
      <c r="AD160" t="str">
        <f t="shared" si="27"/>
        <v>0.17805429524401-0.0519883598591294i</v>
      </c>
      <c r="AE160" t="e">
        <f t="shared" si="28"/>
        <v>#DIV/0!</v>
      </c>
      <c r="AF160" t="str">
        <f t="shared" si="29"/>
        <v>-8.65440462830692+8.64282229960054i</v>
      </c>
      <c r="AG160" t="e">
        <f t="shared" si="30"/>
        <v>#DIV/0!</v>
      </c>
      <c r="AH160" t="e">
        <f t="shared" si="31"/>
        <v>#DIV/0!</v>
      </c>
      <c r="AI160" t="e">
        <f t="shared" si="32"/>
        <v>#DIV/0!</v>
      </c>
      <c r="AJ160" t="e">
        <f t="shared" si="33"/>
        <v>#DIV/0!</v>
      </c>
      <c r="AK160"/>
      <c r="AL160"/>
      <c r="AM160"/>
      <c r="AN160"/>
    </row>
    <row r="161" spans="1:40" x14ac:dyDescent="0.25">
      <c r="A161"/>
      <c r="B161">
        <f t="shared" si="34"/>
        <v>2700</v>
      </c>
      <c r="C161" s="186" t="str">
        <f t="shared" si="2"/>
        <v>-0.0134907390929401+1.16721148398466i</v>
      </c>
      <c r="D161" s="158" t="str">
        <f t="shared" si="3"/>
        <v>-7.77009566637921+8.94862137721573i</v>
      </c>
      <c r="E161" t="str">
        <f t="shared" si="4"/>
        <v>7.9999999775877-0.000423436423035173i</v>
      </c>
      <c r="F161" t="str">
        <f t="shared" si="5"/>
        <v>0.999200639490644+4.22759736891809E-08i</v>
      </c>
      <c r="G161">
        <f t="shared" si="0"/>
        <v>1</v>
      </c>
      <c r="H161" t="str">
        <f t="shared" si="6"/>
        <v>0.879148985582533+0.673935572393261i</v>
      </c>
      <c r="I161" t="str">
        <f t="shared" si="7"/>
        <v>10.6028752058656i</v>
      </c>
      <c r="J161" t="str">
        <f t="shared" si="1"/>
        <v>0.847826984982464+2.3195698030368i</v>
      </c>
      <c r="K161" t="str">
        <f t="shared" si="8"/>
        <v>4.03234030824361+1.47386249014175i</v>
      </c>
      <c r="L161" t="str">
        <f t="shared" si="9"/>
        <v>0.423689553903927-0.0235631560250418i</v>
      </c>
      <c r="M161" t="str">
        <f t="shared" si="10"/>
        <v>4.45602986214754+1.45029933411671i</v>
      </c>
      <c r="N161" t="str">
        <f t="shared" si="11"/>
        <v>-0.0198933498114146i</v>
      </c>
      <c r="O161" t="str">
        <f t="shared" si="12"/>
        <v>0.999802133842154-0.0198920377205415i</v>
      </c>
      <c r="P161" t="str">
        <f t="shared" si="13"/>
        <v>0.000197866157846005+0.0198920377205415i</v>
      </c>
      <c r="Q161" t="str">
        <f t="shared" si="14"/>
        <v>-0.000197866157846005+1.31209087310055E-06i</v>
      </c>
      <c r="R161" t="str">
        <f t="shared" si="15"/>
        <v>-0.333331867599638-100.535004564674i</v>
      </c>
      <c r="S161" t="str">
        <f t="shared" si="16"/>
        <v>0.00209752798444149i</v>
      </c>
      <c r="T161" t="str">
        <f t="shared" si="17"/>
        <v>0.210874985490357-0.000699172920396386i</v>
      </c>
      <c r="U161" t="e">
        <f t="shared" si="18"/>
        <v>#DIV/0!</v>
      </c>
      <c r="V161" t="str">
        <f t="shared" si="19"/>
        <v>1.33333333333333E-06-0.0392975168128137i</v>
      </c>
      <c r="W161" t="e">
        <f t="shared" si="20"/>
        <v>#DIV/0!</v>
      </c>
      <c r="X161" t="e">
        <f t="shared" si="21"/>
        <v>#DIV/0!</v>
      </c>
      <c r="Y161" t="str">
        <f t="shared" si="22"/>
        <v>0.00083+0.00271433605270158i</v>
      </c>
      <c r="Z161" t="e">
        <f t="shared" si="23"/>
        <v>#DIV/0!</v>
      </c>
      <c r="AA161" t="e">
        <f t="shared" si="24"/>
        <v>#DIV/0!</v>
      </c>
      <c r="AB161" t="str">
        <f t="shared" si="25"/>
        <v>1.30030514228223-0.00431126594565898i</v>
      </c>
      <c r="AC161" t="str">
        <f t="shared" si="26"/>
        <v>6.80045117004381+1.86662055220294i</v>
      </c>
      <c r="AD161" t="str">
        <f t="shared" si="27"/>
        <v>0.177650142287221-0.049396233314708i</v>
      </c>
      <c r="AE161" t="e">
        <f t="shared" si="28"/>
        <v>#DIV/0!</v>
      </c>
      <c r="AF161" t="str">
        <f t="shared" si="29"/>
        <v>-8.64924465196174+8.27468580482247i</v>
      </c>
      <c r="AG161" t="e">
        <f t="shared" si="30"/>
        <v>#DIV/0!</v>
      </c>
      <c r="AH161" t="e">
        <f t="shared" si="31"/>
        <v>#DIV/0!</v>
      </c>
      <c r="AI161" t="e">
        <f t="shared" si="32"/>
        <v>#DIV/0!</v>
      </c>
      <c r="AJ161" t="e">
        <f t="shared" si="33"/>
        <v>#DIV/0!</v>
      </c>
      <c r="AK161"/>
      <c r="AL161"/>
      <c r="AM161"/>
      <c r="AN161"/>
    </row>
    <row r="162" spans="1:40" x14ac:dyDescent="0.25">
      <c r="A162"/>
      <c r="B162">
        <f t="shared" si="34"/>
        <v>2800</v>
      </c>
      <c r="C162" s="186" t="str">
        <f t="shared" si="2"/>
        <v>-0.0125444399945857+1.1255359063479i</v>
      </c>
      <c r="D162" s="158" t="str">
        <f t="shared" si="3"/>
        <v>-7.76284070662519+8.6291086153339i</v>
      </c>
      <c r="E162" t="str">
        <f t="shared" si="4"/>
        <v>7.99999997589678-0.000439119253425144i</v>
      </c>
      <c r="F162" t="str">
        <f t="shared" si="5"/>
        <v>0.999200639490813+4.38417504832323E-08i</v>
      </c>
      <c r="G162">
        <f t="shared" si="0"/>
        <v>1</v>
      </c>
      <c r="H162" t="str">
        <f t="shared" si="6"/>
        <v>0.882205228477182+0.697998033239884i</v>
      </c>
      <c r="I162" t="str">
        <f t="shared" si="7"/>
        <v>10.9955742875643i</v>
      </c>
      <c r="J162" t="str">
        <f t="shared" si="1"/>
        <v>0.836346167662897+2.40547979574187i</v>
      </c>
      <c r="K162" t="str">
        <f t="shared" si="8"/>
        <v>4.07807816002257+1.4178813917299i</v>
      </c>
      <c r="L162" t="str">
        <f t="shared" si="9"/>
        <v>0.423591014000805-0.0244301823184327i</v>
      </c>
      <c r="M162" t="str">
        <f t="shared" si="10"/>
        <v>4.50166917402337+1.39345120941147i</v>
      </c>
      <c r="N162" t="str">
        <f t="shared" si="11"/>
        <v>-0.0206301405451707i</v>
      </c>
      <c r="O162" t="str">
        <f t="shared" si="12"/>
        <v>0.999787206197839-0.0206286772023953i</v>
      </c>
      <c r="P162" t="str">
        <f t="shared" si="13"/>
        <v>0.000212793802160993+0.0206286772023953i</v>
      </c>
      <c r="Q162" t="str">
        <f t="shared" si="14"/>
        <v>-0.000212793802160993+0.0000014633427753985i</v>
      </c>
      <c r="R162" t="str">
        <f t="shared" si="15"/>
        <v>-0.333331756990126-96.9443882834817i</v>
      </c>
      <c r="S162" t="str">
        <f t="shared" si="16"/>
        <v>0.00217521420608747i</v>
      </c>
      <c r="T162" t="str">
        <f t="shared" si="17"/>
        <v>0.210874810594689-0.000725067973145018i</v>
      </c>
      <c r="U162" t="e">
        <f t="shared" si="18"/>
        <v>#DIV/0!</v>
      </c>
      <c r="V162" t="str">
        <f t="shared" si="19"/>
        <v>1.33333333333333E-06-0.0378940340694988i</v>
      </c>
      <c r="W162" t="e">
        <f t="shared" si="20"/>
        <v>#DIV/0!</v>
      </c>
      <c r="X162" t="e">
        <f t="shared" si="21"/>
        <v>#DIV/0!</v>
      </c>
      <c r="Y162" t="str">
        <f t="shared" si="22"/>
        <v>0.00083+0.00281486701761645i</v>
      </c>
      <c r="Z162" t="e">
        <f t="shared" si="23"/>
        <v>#DIV/0!</v>
      </c>
      <c r="AA162" t="e">
        <f t="shared" si="24"/>
        <v>#DIV/0!</v>
      </c>
      <c r="AB162" t="str">
        <f t="shared" si="25"/>
        <v>1.30030406383409-0.00447094097857205i</v>
      </c>
      <c r="AC162" t="str">
        <f t="shared" si="26"/>
        <v>6.85976875913304+1.79178357317015i</v>
      </c>
      <c r="AD162" t="str">
        <f t="shared" si="27"/>
        <v>0.177289059686671-0.0469599744742187i</v>
      </c>
      <c r="AE162" t="e">
        <f t="shared" si="28"/>
        <v>#DIV/0!</v>
      </c>
      <c r="AF162" t="str">
        <f t="shared" si="29"/>
        <v>-8.64504593510237+7.93111058209402i</v>
      </c>
      <c r="AG162" t="e">
        <f t="shared" si="30"/>
        <v>#DIV/0!</v>
      </c>
      <c r="AH162" t="e">
        <f t="shared" si="31"/>
        <v>#DIV/0!</v>
      </c>
      <c r="AI162" t="e">
        <f t="shared" si="32"/>
        <v>#DIV/0!</v>
      </c>
      <c r="AJ162" t="e">
        <f t="shared" si="33"/>
        <v>#DIV/0!</v>
      </c>
      <c r="AK162"/>
      <c r="AL162"/>
      <c r="AM162"/>
      <c r="AN162"/>
    </row>
    <row r="163" spans="1:40" x14ac:dyDescent="0.25">
      <c r="A163"/>
      <c r="B163">
        <f t="shared" si="34"/>
        <v>2900</v>
      </c>
      <c r="C163" s="186" t="str">
        <f t="shared" si="2"/>
        <v>-0.0116943207444868+1.08673347148944i</v>
      </c>
      <c r="D163" s="158" t="str">
        <f t="shared" si="3"/>
        <v>-7.75632312570776+8.33162328141904i</v>
      </c>
      <c r="E163" t="str">
        <f t="shared" si="4"/>
        <v>7.99999997414438-0.000454802083804989i</v>
      </c>
      <c r="F163" t="str">
        <f t="shared" si="5"/>
        <v>0.999200639490993+4.54075272762747E-08i</v>
      </c>
      <c r="G163">
        <f t="shared" si="0"/>
        <v>1</v>
      </c>
      <c r="H163" t="str">
        <f t="shared" si="6"/>
        <v>0.885369720461963+0.7220634086643i</v>
      </c>
      <c r="I163" t="str">
        <f t="shared" si="7"/>
        <v>11.388273369263i</v>
      </c>
      <c r="J163" t="str">
        <f t="shared" si="1"/>
        <v>0.824447866077163+2.49138978844693i</v>
      </c>
      <c r="K163" t="str">
        <f t="shared" si="8"/>
        <v>4.11989400632145+1.36335062370678i</v>
      </c>
      <c r="L163" t="str">
        <f t="shared" si="9"/>
        <v>0.423488939183251-0.0252965915159801i</v>
      </c>
      <c r="M163" t="str">
        <f t="shared" si="10"/>
        <v>4.5433829455047+1.3380540321908i</v>
      </c>
      <c r="N163" t="str">
        <f t="shared" si="11"/>
        <v>-0.0213669312789268i</v>
      </c>
      <c r="O163" t="str">
        <f t="shared" si="12"/>
        <v>0.99977173580848-0.0213653054857539i</v>
      </c>
      <c r="P163" t="str">
        <f t="shared" si="13"/>
        <v>0.00022826419152+0.0213653054857539i</v>
      </c>
      <c r="Q163" t="str">
        <f t="shared" si="14"/>
        <v>-0.00022826419152+1.62579317290051E-06i</v>
      </c>
      <c r="R163" t="str">
        <f t="shared" si="15"/>
        <v>-0.333331642396319-93.6013978880712i</v>
      </c>
      <c r="S163" t="str">
        <f t="shared" si="16"/>
        <v>0.00225290042773347i</v>
      </c>
      <c r="T163" t="str">
        <f t="shared" si="17"/>
        <v>0.210874629338486-0.000750962999731767i</v>
      </c>
      <c r="U163" t="e">
        <f t="shared" si="18"/>
        <v>#DIV/0!</v>
      </c>
      <c r="V163" t="str">
        <f t="shared" si="19"/>
        <v>1.33333333333333E-06-0.0365873432395162i</v>
      </c>
      <c r="W163" t="e">
        <f t="shared" si="20"/>
        <v>#DIV/0!</v>
      </c>
      <c r="X163" t="e">
        <f t="shared" si="21"/>
        <v>#DIV/0!</v>
      </c>
      <c r="Y163" t="str">
        <f t="shared" si="22"/>
        <v>0.00083+0.00291539798253133i</v>
      </c>
      <c r="Z163" t="e">
        <f t="shared" si="23"/>
        <v>#DIV/0!</v>
      </c>
      <c r="AA163" t="e">
        <f t="shared" si="24"/>
        <v>#DIV/0!</v>
      </c>
      <c r="AB163" t="str">
        <f t="shared" si="25"/>
        <v>1.30030294616538-0.00463061585016475i</v>
      </c>
      <c r="AC163" t="str">
        <f t="shared" si="26"/>
        <v>6.91397024380714+1.71883693910534i</v>
      </c>
      <c r="AD163" t="str">
        <f t="shared" si="27"/>
        <v>0.176965314742396-0.0446639376335754i</v>
      </c>
      <c r="AE163" t="e">
        <f t="shared" si="28"/>
        <v>#DIV/0!</v>
      </c>
      <c r="AF163" t="str">
        <f t="shared" si="29"/>
        <v>-8.64169284616972+7.60955987275474i</v>
      </c>
      <c r="AG163" t="e">
        <f t="shared" si="30"/>
        <v>#DIV/0!</v>
      </c>
      <c r="AH163" t="e">
        <f t="shared" si="31"/>
        <v>#DIV/0!</v>
      </c>
      <c r="AI163" t="e">
        <f t="shared" si="32"/>
        <v>#DIV/0!</v>
      </c>
      <c r="AJ163" t="e">
        <f t="shared" si="33"/>
        <v>#DIV/0!</v>
      </c>
      <c r="AK163"/>
      <c r="AL163"/>
      <c r="AM163"/>
      <c r="AN163"/>
    </row>
    <row r="164" spans="1:40" x14ac:dyDescent="0.25">
      <c r="A164"/>
      <c r="B164">
        <f t="shared" si="34"/>
        <v>3000</v>
      </c>
      <c r="C164" s="186" t="str">
        <f t="shared" si="2"/>
        <v>-0.0109277759971352+1.05051699625585i</v>
      </c>
      <c r="D164" s="158" t="str">
        <f t="shared" si="3"/>
        <v>-7.75044628264474+8.05396363796152i</v>
      </c>
      <c r="E164" t="str">
        <f t="shared" si="4"/>
        <v>7.99999997233049-0.000470484914174346i</v>
      </c>
      <c r="F164" t="str">
        <f t="shared" si="5"/>
        <v>0.999200639491173+4.69733040682711E-08i</v>
      </c>
      <c r="G164">
        <f t="shared" si="0"/>
        <v>1</v>
      </c>
      <c r="H164" t="str">
        <f t="shared" si="6"/>
        <v>0.888642374757418+0.746128586937138i</v>
      </c>
      <c r="I164" t="str">
        <f t="shared" si="7"/>
        <v>11.7809724509617i</v>
      </c>
      <c r="J164" t="str">
        <f t="shared" si="1"/>
        <v>0.812132080225264+2.57729978115199i</v>
      </c>
      <c r="K164" t="str">
        <f t="shared" si="8"/>
        <v>4.15817061631712+1.31027976537978i</v>
      </c>
      <c r="L164" t="str">
        <f t="shared" si="9"/>
        <v>0.423383334594667-0.0261623620920193i</v>
      </c>
      <c r="M164" t="str">
        <f t="shared" si="10"/>
        <v>4.58155395091179+1.28411740328776i</v>
      </c>
      <c r="N164" t="str">
        <f t="shared" si="11"/>
        <v>-0.0221037220126829i</v>
      </c>
      <c r="O164" t="str">
        <f t="shared" si="12"/>
        <v>0.999755722682476-0.0221019221707308i</v>
      </c>
      <c r="P164" t="str">
        <f t="shared" si="13"/>
        <v>0.000244277317523967+0.0221019221707308i</v>
      </c>
      <c r="Q164" t="str">
        <f t="shared" si="14"/>
        <v>-0.000244277317523967+1.79984195209856E-06i</v>
      </c>
      <c r="R164" t="str">
        <f t="shared" si="15"/>
        <v>-0.333331523785767-90.4812707902063i</v>
      </c>
      <c r="S164" t="str">
        <f t="shared" si="16"/>
        <v>0.00233058664937944i</v>
      </c>
      <c r="T164" t="str">
        <f t="shared" si="17"/>
        <v>0.210874441722541-0.000776857999152414i</v>
      </c>
      <c r="U164" t="e">
        <f t="shared" si="18"/>
        <v>#DIV/0!</v>
      </c>
      <c r="V164" t="str">
        <f t="shared" si="19"/>
        <v>1.33333333333333E-06-0.0353677651315323i</v>
      </c>
      <c r="W164" t="e">
        <f t="shared" si="20"/>
        <v>#DIV/0!</v>
      </c>
      <c r="X164" t="e">
        <f t="shared" si="21"/>
        <v>#DIV/0!</v>
      </c>
      <c r="Y164" t="str">
        <f t="shared" si="22"/>
        <v>0.00083+0.0030159289474462i</v>
      </c>
      <c r="Z164" t="e">
        <f t="shared" si="23"/>
        <v>#DIV/0!</v>
      </c>
      <c r="AA164" t="e">
        <f t="shared" si="24"/>
        <v>#DIV/0!</v>
      </c>
      <c r="AB164" t="str">
        <f t="shared" si="25"/>
        <v>1.300301789281-0.00479029055424483i</v>
      </c>
      <c r="AC164" t="str">
        <f t="shared" si="26"/>
        <v>6.96355409552555+1.64779318252713i</v>
      </c>
      <c r="AD164" t="str">
        <f t="shared" si="27"/>
        <v>0.176674101160154-0.042494488578066i</v>
      </c>
      <c r="AE164" t="e">
        <f t="shared" si="28"/>
        <v>#DIV/0!</v>
      </c>
      <c r="AF164" t="str">
        <f t="shared" si="29"/>
        <v>-8.63908865740216+7.30783505102438i</v>
      </c>
      <c r="AG164" t="e">
        <f t="shared" si="30"/>
        <v>#DIV/0!</v>
      </c>
      <c r="AH164" t="e">
        <f t="shared" si="31"/>
        <v>#DIV/0!</v>
      </c>
      <c r="AI164" t="e">
        <f t="shared" si="32"/>
        <v>#DIV/0!</v>
      </c>
      <c r="AJ164" t="e">
        <f t="shared" si="33"/>
        <v>#DIV/0!</v>
      </c>
      <c r="AK164"/>
      <c r="AL164"/>
      <c r="AM164"/>
      <c r="AN164"/>
    </row>
    <row r="165" spans="1:40" x14ac:dyDescent="0.25">
      <c r="A165"/>
      <c r="B165">
        <f t="shared" si="34"/>
        <v>3100</v>
      </c>
      <c r="C165" s="186" t="str">
        <f t="shared" si="2"/>
        <v>-0.0102341997321185+1.01663633325778i</v>
      </c>
      <c r="D165" s="158" t="str">
        <f t="shared" si="3"/>
        <v>-7.74512886461292+7.79421188830965i</v>
      </c>
      <c r="E165" t="str">
        <f t="shared" si="4"/>
        <v>7.99999997045512-0.000486167744532857i</v>
      </c>
      <c r="F165" t="str">
        <f t="shared" si="5"/>
        <v>0.999200639491352+4.85390808591858E-08i</v>
      </c>
      <c r="G165">
        <f t="shared" si="0"/>
        <v>1</v>
      </c>
      <c r="H165" t="str">
        <f t="shared" si="6"/>
        <v>0.892023081557284+0.770190766053052i</v>
      </c>
      <c r="I165" t="str">
        <f t="shared" si="7"/>
        <v>12.1736715326604i</v>
      </c>
      <c r="J165" t="str">
        <f t="shared" si="1"/>
        <v>0.799398810107199+2.66320977385706i</v>
      </c>
      <c r="K165" t="str">
        <f t="shared" si="8"/>
        <v>4.1932482114611+1.25866075726788i</v>
      </c>
      <c r="L165" t="str">
        <f t="shared" si="9"/>
        <v>0.423274205552391-0.0270274725743698i</v>
      </c>
      <c r="M165" t="str">
        <f t="shared" si="10"/>
        <v>4.61652241701349+1.23163328469351i</v>
      </c>
      <c r="N165" t="str">
        <f t="shared" si="11"/>
        <v>-0.022840512746439i</v>
      </c>
      <c r="O165" t="str">
        <f t="shared" si="12"/>
        <v>0.999739166828519-0.0228385268574458i</v>
      </c>
      <c r="P165" t="str">
        <f t="shared" si="13"/>
        <v>0.000260833171480956+0.0228385268574458i</v>
      </c>
      <c r="Q165" t="str">
        <f t="shared" si="14"/>
        <v>-0.000260833171480956+1.98588899320146E-06i</v>
      </c>
      <c r="R165" t="str">
        <f t="shared" si="15"/>
        <v>-0.333331401140868-87.5624395736566i</v>
      </c>
      <c r="S165" t="str">
        <f t="shared" si="16"/>
        <v>0.00240827287102542i</v>
      </c>
      <c r="T165" t="str">
        <f t="shared" si="17"/>
        <v>0.21087424774604-0.000802752970428444i</v>
      </c>
      <c r="U165" t="e">
        <f t="shared" si="18"/>
        <v>#DIV/0!</v>
      </c>
      <c r="V165" t="str">
        <f t="shared" si="19"/>
        <v>1.33333333333333E-06-0.034226869482128i</v>
      </c>
      <c r="W165" t="e">
        <f t="shared" si="20"/>
        <v>#DIV/0!</v>
      </c>
      <c r="X165" t="e">
        <f t="shared" si="21"/>
        <v>#DIV/0!</v>
      </c>
      <c r="Y165" t="str">
        <f t="shared" si="22"/>
        <v>0.00083+0.00311645991236107i</v>
      </c>
      <c r="Z165" t="e">
        <f t="shared" si="23"/>
        <v>#DIV/0!</v>
      </c>
      <c r="AA165" t="e">
        <f t="shared" si="24"/>
        <v>#DIV/0!</v>
      </c>
      <c r="AB165" t="str">
        <f t="shared" si="25"/>
        <v>1.30030059317592-0.00494996508477852i</v>
      </c>
      <c r="AC165" t="str">
        <f t="shared" si="26"/>
        <v>7.00896337900906+1.57864186588486i</v>
      </c>
      <c r="AD165" t="str">
        <f t="shared" si="27"/>
        <v>0.176411365392618-0.0404396936871356i</v>
      </c>
      <c r="AE165" t="e">
        <f t="shared" si="28"/>
        <v>#DIV/0!</v>
      </c>
      <c r="AF165" t="str">
        <f t="shared" si="29"/>
        <v>-8.6371519461702+7.0240211222566i</v>
      </c>
      <c r="AG165" t="e">
        <f t="shared" si="30"/>
        <v>#DIV/0!</v>
      </c>
      <c r="AH165" t="e">
        <f t="shared" si="31"/>
        <v>#DIV/0!</v>
      </c>
      <c r="AI165" t="e">
        <f t="shared" si="32"/>
        <v>#DIV/0!</v>
      </c>
      <c r="AJ165" t="e">
        <f t="shared" si="33"/>
        <v>#DIV/0!</v>
      </c>
      <c r="AK165"/>
      <c r="AL165"/>
      <c r="AM165"/>
      <c r="AN165"/>
    </row>
    <row r="166" spans="1:40" x14ac:dyDescent="0.25">
      <c r="A166"/>
      <c r="B166">
        <f t="shared" si="34"/>
        <v>3200</v>
      </c>
      <c r="C166" s="186" t="str">
        <f t="shared" si="2"/>
        <v>-0.00960461646058595+0.984872587628382i</v>
      </c>
      <c r="D166" s="158" t="str">
        <f t="shared" si="3"/>
        <v>-7.74030205953119+7.55068983848427i</v>
      </c>
      <c r="E166" t="str">
        <f t="shared" si="4"/>
        <v>7.99999996851825-0.000501850574880156i</v>
      </c>
      <c r="F166" t="str">
        <f t="shared" si="5"/>
        <v>0.999200639491552+5.01048576489841E-08i</v>
      </c>
      <c r="G166">
        <f t="shared" si="0"/>
        <v>1</v>
      </c>
      <c r="H166" t="str">
        <f t="shared" si="6"/>
        <v>0.895511711120731+0.794247405777778i</v>
      </c>
      <c r="I166" t="str">
        <f t="shared" si="7"/>
        <v>12.5663706143592i</v>
      </c>
      <c r="J166" t="str">
        <f t="shared" si="1"/>
        <v>0.786248055722967+2.74911976656212i</v>
      </c>
      <c r="K166" t="str">
        <f t="shared" si="8"/>
        <v>4.22542939034895+1.20847250205877i</v>
      </c>
      <c r="L166" t="str">
        <f t="shared" si="9"/>
        <v>0.423161557547037-0.0278919015460821i</v>
      </c>
      <c r="M166" t="str">
        <f t="shared" si="10"/>
        <v>4.64859094789599+1.18058060051269i</v>
      </c>
      <c r="N166" t="str">
        <f t="shared" si="11"/>
        <v>-0.0235773034801951i</v>
      </c>
      <c r="O166" t="str">
        <f t="shared" si="12"/>
        <v>0.999722068255598-0.0235751191460253i</v>
      </c>
      <c r="P166" t="str">
        <f t="shared" si="13"/>
        <v>0.000277931744402049+0.0235751191460253i</v>
      </c>
      <c r="Q166" t="str">
        <f t="shared" si="14"/>
        <v>-0.000277931744402049+0.0000021843341697983i</v>
      </c>
      <c r="R166" t="str">
        <f t="shared" si="15"/>
        <v>-0.333331274471974-84.8260327500185i</v>
      </c>
      <c r="S166" t="str">
        <f t="shared" si="16"/>
        <v>0.0024859590926714i</v>
      </c>
      <c r="T166" t="str">
        <f t="shared" si="17"/>
        <v>0.21087404741015-0.00082864791264535i</v>
      </c>
      <c r="U166" t="e">
        <f t="shared" si="18"/>
        <v>#DIV/0!</v>
      </c>
      <c r="V166" t="str">
        <f t="shared" si="19"/>
        <v>1.33333333333333E-06-0.0331572798108115i</v>
      </c>
      <c r="W166" t="e">
        <f t="shared" si="20"/>
        <v>#DIV/0!</v>
      </c>
      <c r="X166" t="e">
        <f t="shared" si="21"/>
        <v>#DIV/0!</v>
      </c>
      <c r="Y166" t="str">
        <f t="shared" si="22"/>
        <v>0.00083+0.00321699087727595i</v>
      </c>
      <c r="Z166" t="e">
        <f t="shared" si="23"/>
        <v>#DIV/0!</v>
      </c>
      <c r="AA166" t="e">
        <f t="shared" si="24"/>
        <v>#DIV/0!</v>
      </c>
      <c r="AB166" t="str">
        <f t="shared" si="25"/>
        <v>1.30029935785733-0.00510963943612677i</v>
      </c>
      <c r="AC166" t="str">
        <f t="shared" si="26"/>
        <v>7.05059216568446+1.51135557311568i</v>
      </c>
      <c r="AD166" t="str">
        <f t="shared" si="27"/>
        <v>0.176173669735329-0.0384890645565391i</v>
      </c>
      <c r="AE166" t="e">
        <f t="shared" si="28"/>
        <v>#DIV/0!</v>
      </c>
      <c r="AF166" t="str">
        <f t="shared" si="29"/>
        <v>-8.63581377065192+6.75644243270649i</v>
      </c>
      <c r="AG166" t="e">
        <f t="shared" si="30"/>
        <v>#DIV/0!</v>
      </c>
      <c r="AH166" t="e">
        <f t="shared" si="31"/>
        <v>#DIV/0!</v>
      </c>
      <c r="AI166" t="e">
        <f t="shared" si="32"/>
        <v>#DIV/0!</v>
      </c>
      <c r="AJ166" t="e">
        <f t="shared" si="33"/>
        <v>#DIV/0!</v>
      </c>
      <c r="AK166"/>
      <c r="AL166"/>
      <c r="AM166"/>
      <c r="AN166"/>
    </row>
    <row r="167" spans="1:40" x14ac:dyDescent="0.25">
      <c r="A167"/>
      <c r="B167">
        <f t="shared" si="34"/>
        <v>3300</v>
      </c>
      <c r="C167" s="186" t="str">
        <f t="shared" si="2"/>
        <v>-0.00903138942182119+0.955033384552106i</v>
      </c>
      <c r="D167" s="158" t="str">
        <f t="shared" si="3"/>
        <v>-7.73590731890062+7.32192261489948i</v>
      </c>
      <c r="E167" t="str">
        <f t="shared" si="4"/>
        <v>7.9999999665199-0.000517533405215884i</v>
      </c>
      <c r="F167" t="str">
        <f t="shared" si="5"/>
        <v>0.999200639491751+5.16706344376285E-08i</v>
      </c>
      <c r="G167">
        <f t="shared" si="0"/>
        <v>1</v>
      </c>
      <c r="H167" t="str">
        <f t="shared" si="6"/>
        <v>0.899108116226188+0.818296188420165i</v>
      </c>
      <c r="I167" t="str">
        <f t="shared" si="7"/>
        <v>12.9590696960579i</v>
      </c>
      <c r="J167" t="str">
        <f t="shared" si="1"/>
        <v>0.772679817072569+2.83502975926719i</v>
      </c>
      <c r="K167" t="str">
        <f t="shared" si="8"/>
        <v>4.25498353105531+1.15968443917585i</v>
      </c>
      <c r="L167" t="str">
        <f t="shared" si="9"/>
        <v>0.423045396241801-0.0287556276471756i</v>
      </c>
      <c r="M167" t="str">
        <f t="shared" si="10"/>
        <v>4.67802892729711+1.13092881152867i</v>
      </c>
      <c r="N167" t="str">
        <f t="shared" si="11"/>
        <v>-0.0243140942139511i</v>
      </c>
      <c r="O167" t="str">
        <f t="shared" si="12"/>
        <v>0.999704426972994-0.0243116986366023i</v>
      </c>
      <c r="P167" t="str">
        <f t="shared" si="13"/>
        <v>0.000295573027006002+0.0243116986366023i</v>
      </c>
      <c r="Q167" t="str">
        <f t="shared" si="14"/>
        <v>-0.000295573027006002+2.39557734880297E-06i</v>
      </c>
      <c r="R167" t="str">
        <f t="shared" si="15"/>
        <v>-0.333331143780393-82.2554662832826i</v>
      </c>
      <c r="S167" t="str">
        <f t="shared" si="16"/>
        <v>0.00256364531431738i</v>
      </c>
      <c r="T167" t="str">
        <f t="shared" si="17"/>
        <v>0.210873840714129-0.000854542824868657i</v>
      </c>
      <c r="U167" t="e">
        <f t="shared" si="18"/>
        <v>#DIV/0!</v>
      </c>
      <c r="V167" t="str">
        <f t="shared" si="19"/>
        <v>1.33333333333333E-06-0.0321525137559384i</v>
      </c>
      <c r="W167" t="e">
        <f t="shared" si="20"/>
        <v>#DIV/0!</v>
      </c>
      <c r="X167" t="e">
        <f t="shared" si="21"/>
        <v>#DIV/0!</v>
      </c>
      <c r="Y167" t="str">
        <f t="shared" si="22"/>
        <v>0.00083+0.00331752184219082i</v>
      </c>
      <c r="Z167" t="e">
        <f t="shared" si="23"/>
        <v>#DIV/0!</v>
      </c>
      <c r="AA167" t="e">
        <f t="shared" si="24"/>
        <v>#DIV/0!</v>
      </c>
      <c r="AB167" t="str">
        <f t="shared" si="25"/>
        <v>1.30029808332068-0.00526931360252738i</v>
      </c>
      <c r="AC167" t="str">
        <f t="shared" si="26"/>
        <v>7.08879126645321+1.44589456454324i</v>
      </c>
      <c r="AD167" t="str">
        <f t="shared" si="27"/>
        <v>0.175958083563206-0.0366333469914601i</v>
      </c>
      <c r="AE167" t="e">
        <f t="shared" si="28"/>
        <v>#DIV/0!</v>
      </c>
      <c r="AF167" t="str">
        <f t="shared" si="29"/>
        <v>-8.63501543512681+6.50362642647931i</v>
      </c>
      <c r="AG167" t="e">
        <f t="shared" si="30"/>
        <v>#DIV/0!</v>
      </c>
      <c r="AH167" t="e">
        <f t="shared" si="31"/>
        <v>#DIV/0!</v>
      </c>
      <c r="AI167" t="e">
        <f t="shared" si="32"/>
        <v>#DIV/0!</v>
      </c>
      <c r="AJ167" t="e">
        <f t="shared" si="33"/>
        <v>#DIV/0!</v>
      </c>
      <c r="AK167"/>
      <c r="AL167"/>
      <c r="AM167"/>
      <c r="AN167"/>
    </row>
    <row r="168" spans="1:40" x14ac:dyDescent="0.25">
      <c r="A168"/>
      <c r="B168">
        <f t="shared" si="34"/>
        <v>3400</v>
      </c>
      <c r="C168" s="186" t="str">
        <f t="shared" si="2"/>
        <v>-0.00850798793489407+0.926948971392493i</v>
      </c>
      <c r="D168" s="158" t="str">
        <f t="shared" si="3"/>
        <v>-7.73189457416749+7.10660878067578i</v>
      </c>
      <c r="E168" t="str">
        <f t="shared" si="4"/>
        <v>7.99999996446006-0.000533216235539679i</v>
      </c>
      <c r="F168" t="str">
        <f t="shared" si="5"/>
        <v>0.999200639491951+5.32364112250827E-08i</v>
      </c>
      <c r="G168">
        <f t="shared" si="0"/>
        <v>1</v>
      </c>
      <c r="H168" t="str">
        <f t="shared" si="6"/>
        <v>0.902812134134829+0.84233498653421i</v>
      </c>
      <c r="I168" t="str">
        <f t="shared" si="7"/>
        <v>13.3517687777566i</v>
      </c>
      <c r="J168" t="str">
        <f t="shared" si="1"/>
        <v>0.758694094156006+2.92093975197226i</v>
      </c>
      <c r="K168" t="str">
        <f t="shared" si="8"/>
        <v>4.28215070034325+1.11225931464104i</v>
      </c>
      <c r="L168" t="str">
        <f t="shared" si="9"/>
        <v>0.422925727471757-0.0296186295763667i</v>
      </c>
      <c r="M168" t="str">
        <f t="shared" si="10"/>
        <v>4.70507642781501+1.08264068506467i</v>
      </c>
      <c r="N168" t="str">
        <f t="shared" si="11"/>
        <v>-0.0250508849477072i</v>
      </c>
      <c r="O168" t="str">
        <f t="shared" si="12"/>
        <v>0.999686242990285-0.025048264929317i</v>
      </c>
      <c r="P168" t="str">
        <f t="shared" si="13"/>
        <v>0.000313757009715032+0.025048264929317i</v>
      </c>
      <c r="Q168" t="str">
        <f t="shared" si="14"/>
        <v>-0.000313757009715032+2.62001839020087E-06i</v>
      </c>
      <c r="R168" t="str">
        <f t="shared" si="15"/>
        <v>-0.333331009054481-79.8361072010518i</v>
      </c>
      <c r="S168" t="str">
        <f t="shared" si="16"/>
        <v>0.00264133153596336i</v>
      </c>
      <c r="T168" t="str">
        <f t="shared" si="17"/>
        <v>0.21087362765869-0.000880437706130089i</v>
      </c>
      <c r="U168" t="e">
        <f t="shared" si="18"/>
        <v>#DIV/0!</v>
      </c>
      <c r="V168" t="str">
        <f t="shared" si="19"/>
        <v>1.33333333333333E-06-0.0312068515866461i</v>
      </c>
      <c r="W168" t="e">
        <f t="shared" si="20"/>
        <v>#DIV/0!</v>
      </c>
      <c r="X168" t="e">
        <f t="shared" si="21"/>
        <v>#DIV/0!</v>
      </c>
      <c r="Y168" t="str">
        <f t="shared" si="22"/>
        <v>0.00083+0.00341805280710569i</v>
      </c>
      <c r="Z168" t="e">
        <f t="shared" si="23"/>
        <v>#DIV/0!</v>
      </c>
      <c r="AA168" t="e">
        <f t="shared" si="24"/>
        <v>#DIV/0!</v>
      </c>
      <c r="AB168" t="str">
        <f t="shared" si="25"/>
        <v>1.30029676957034-0.00542898757800973i</v>
      </c>
      <c r="AC168" t="str">
        <f t="shared" si="26"/>
        <v>7.12387332250008+1.38221038391482i</v>
      </c>
      <c r="AD168" t="str">
        <f t="shared" si="27"/>
        <v>0.175762096298382-0.0348643456918049i</v>
      </c>
      <c r="AE168" t="e">
        <f t="shared" si="28"/>
        <v>#DIV/0!</v>
      </c>
      <c r="AF168" t="str">
        <f t="shared" si="29"/>
        <v>-8.63470670830232+6.26427379414157i</v>
      </c>
      <c r="AG168" t="e">
        <f t="shared" si="30"/>
        <v>#DIV/0!</v>
      </c>
      <c r="AH168" t="e">
        <f t="shared" si="31"/>
        <v>#DIV/0!</v>
      </c>
      <c r="AI168" t="e">
        <f t="shared" si="32"/>
        <v>#DIV/0!</v>
      </c>
      <c r="AJ168" t="e">
        <f t="shared" si="33"/>
        <v>#DIV/0!</v>
      </c>
      <c r="AK168"/>
      <c r="AL168"/>
      <c r="AM168"/>
      <c r="AN168"/>
    </row>
    <row r="169" spans="1:40" x14ac:dyDescent="0.25">
      <c r="A169"/>
      <c r="B169">
        <f t="shared" si="34"/>
        <v>3500</v>
      </c>
      <c r="C169" s="186" t="str">
        <f t="shared" si="2"/>
        <v>-0.00802880058713479+0.900468987617978i</v>
      </c>
      <c r="D169" s="158" t="str">
        <f t="shared" si="3"/>
        <v>-7.72822080450133+6.90359557173783i</v>
      </c>
      <c r="E169" t="str">
        <f t="shared" si="4"/>
        <v>7.99999996233873-0.000548899065851179i</v>
      </c>
      <c r="F169" t="str">
        <f t="shared" si="5"/>
        <v>0.99920063949217+5.48021880113128E-08i</v>
      </c>
      <c r="G169">
        <f t="shared" si="0"/>
        <v>1</v>
      </c>
      <c r="H169" t="str">
        <f t="shared" si="6"/>
        <v>0.906623588174386+0.866361836165864i</v>
      </c>
      <c r="I169" t="str">
        <f t="shared" si="7"/>
        <v>13.7444678594553i</v>
      </c>
      <c r="J169" t="str">
        <f t="shared" si="1"/>
        <v>0.744290886973276+3.00684974467733i</v>
      </c>
      <c r="K169" t="str">
        <f t="shared" si="8"/>
        <v>4.30714510867339+1.06615532050842i</v>
      </c>
      <c r="L169" t="str">
        <f t="shared" si="9"/>
        <v>0.422802557243127-0.0304808860927865i</v>
      </c>
      <c r="M169" t="str">
        <f t="shared" si="10"/>
        <v>4.72994766591652+1.03567443441563i</v>
      </c>
      <c r="N169" t="str">
        <f t="shared" si="11"/>
        <v>-0.0257876756814633i</v>
      </c>
      <c r="O169" t="str">
        <f t="shared" si="12"/>
        <v>0.999667516317341-0.0257848176243166i</v>
      </c>
      <c r="P169" t="str">
        <f t="shared" si="13"/>
        <v>0.000332483682659035+0.0257848176243166i</v>
      </c>
      <c r="Q169" t="str">
        <f t="shared" si="14"/>
        <v>-0.000332483682659035+2.85805714669851E-06i</v>
      </c>
      <c r="R169" t="str">
        <f t="shared" si="15"/>
        <v>-0.333330870321872-77.5549948700378i</v>
      </c>
      <c r="S169" t="str">
        <f t="shared" si="16"/>
        <v>0.00271901775760934i</v>
      </c>
      <c r="T169" t="str">
        <f t="shared" si="17"/>
        <v>0.210873408242934-0.000906332555564546i</v>
      </c>
      <c r="U169" t="e">
        <f t="shared" si="18"/>
        <v>#DIV/0!</v>
      </c>
      <c r="V169" t="str">
        <f t="shared" si="19"/>
        <v>1.33333333333333E-06-0.0303152272555991i</v>
      </c>
      <c r="W169" t="e">
        <f t="shared" si="20"/>
        <v>#DIV/0!</v>
      </c>
      <c r="X169" t="e">
        <f t="shared" si="21"/>
        <v>#DIV/0!</v>
      </c>
      <c r="Y169" t="str">
        <f t="shared" si="22"/>
        <v>0.00083+0.00351858377202057i</v>
      </c>
      <c r="Z169" t="e">
        <f t="shared" si="23"/>
        <v>#DIV/0!</v>
      </c>
      <c r="AA169" t="e">
        <f t="shared" si="24"/>
        <v>#DIV/0!</v>
      </c>
      <c r="AB169" t="str">
        <f t="shared" si="25"/>
        <v>1.30029541660078-0.0055886613572394i</v>
      </c>
      <c r="AC169" t="str">
        <f t="shared" si="26"/>
        <v>7.15611730444311+1.32024864441898i</v>
      </c>
      <c r="AD169" t="str">
        <f t="shared" si="27"/>
        <v>0.175583547291864-0.0331747778231918i</v>
      </c>
      <c r="AE169" t="e">
        <f t="shared" si="28"/>
        <v>#DIV/0!</v>
      </c>
      <c r="AF169" t="str">
        <f t="shared" si="29"/>
        <v>-8.63484439267572+6.03723373557197i</v>
      </c>
      <c r="AG169" t="e">
        <f t="shared" si="30"/>
        <v>#DIV/0!</v>
      </c>
      <c r="AH169" t="e">
        <f t="shared" si="31"/>
        <v>#DIV/0!</v>
      </c>
      <c r="AI169" t="e">
        <f t="shared" si="32"/>
        <v>#DIV/0!</v>
      </c>
      <c r="AJ169" t="e">
        <f t="shared" si="33"/>
        <v>#DIV/0!</v>
      </c>
      <c r="AK169"/>
      <c r="AL169"/>
      <c r="AM169"/>
      <c r="AN169"/>
    </row>
    <row r="170" spans="1:40" x14ac:dyDescent="0.25">
      <c r="A170"/>
      <c r="B170">
        <f t="shared" si="34"/>
        <v>3600</v>
      </c>
      <c r="C170" s="186" t="str">
        <f t="shared" si="2"/>
        <v>-0.00758898422185982+0.875459772763045i</v>
      </c>
      <c r="D170" s="158" t="str">
        <f t="shared" si="3"/>
        <v>-7.72484887903426+6.71185825785001i</v>
      </c>
      <c r="E170" t="str">
        <f t="shared" si="4"/>
        <v>7.99999996015591-0.000564581896150022i</v>
      </c>
      <c r="F170" t="str">
        <f t="shared" si="5"/>
        <v>0.99920063949238+5.63679647962795E-08i</v>
      </c>
      <c r="G170">
        <f t="shared" si="0"/>
        <v>1</v>
      </c>
      <c r="H170" t="str">
        <f t="shared" si="6"/>
        <v>0.910542289026553+0.890374914567139i</v>
      </c>
      <c r="I170" t="str">
        <f t="shared" si="7"/>
        <v>14.1371669411541i</v>
      </c>
      <c r="J170" t="str">
        <f t="shared" si="1"/>
        <v>0.72947019552438+3.09275973738239i</v>
      </c>
      <c r="K170" t="str">
        <f t="shared" si="8"/>
        <v>4.33015815376374+1.02132774068992i</v>
      </c>
      <c r="L170" t="str">
        <f t="shared" si="9"/>
        <v>0.422675891732534-0.0313423760176875i</v>
      </c>
      <c r="M170" t="str">
        <f t="shared" si="10"/>
        <v>4.75283404549627+0.989985364672232i</v>
      </c>
      <c r="N170" t="str">
        <f t="shared" si="11"/>
        <v>-0.0265244664152194i</v>
      </c>
      <c r="O170" t="str">
        <f t="shared" si="12"/>
        <v>0.999648246964328-0.0265213563217556i</v>
      </c>
      <c r="P170" t="str">
        <f t="shared" si="13"/>
        <v>0.000351753035672031+0.0265213563217556i</v>
      </c>
      <c r="Q170" t="str">
        <f t="shared" si="14"/>
        <v>-0.000351753035672031+3.11009346379981E-06i</v>
      </c>
      <c r="R170" t="str">
        <f t="shared" si="15"/>
        <v>-0.333330727558916-75.4006087276578i</v>
      </c>
      <c r="S170" t="str">
        <f t="shared" si="16"/>
        <v>0.00279670397925533i</v>
      </c>
      <c r="T170" t="str">
        <f t="shared" si="17"/>
        <v>0.210873182466915-0.000932227372172095i</v>
      </c>
      <c r="U170" t="e">
        <f t="shared" si="18"/>
        <v>#DIV/0!</v>
      </c>
      <c r="V170" t="str">
        <f t="shared" si="19"/>
        <v>1.33333333333333E-06-0.0294731376096102i</v>
      </c>
      <c r="W170" t="e">
        <f t="shared" si="20"/>
        <v>#DIV/0!</v>
      </c>
      <c r="X170" t="e">
        <f t="shared" si="21"/>
        <v>#DIV/0!</v>
      </c>
      <c r="Y170" t="str">
        <f t="shared" si="22"/>
        <v>0.00083+0.00361911473693544i</v>
      </c>
      <c r="Z170" t="e">
        <f t="shared" si="23"/>
        <v>#DIV/0!</v>
      </c>
      <c r="AA170" t="e">
        <f t="shared" si="24"/>
        <v>#DIV/0!</v>
      </c>
      <c r="AB170" t="str">
        <f t="shared" si="25"/>
        <v>1.30029402441234-0.00574833493405059i</v>
      </c>
      <c r="AC170" t="str">
        <f t="shared" si="26"/>
        <v>7.18577247583827+1.2599511719595i</v>
      </c>
      <c r="AD170" t="str">
        <f t="shared" si="27"/>
        <v>0.175420568970748-0.0315581501024484i</v>
      </c>
      <c r="AE170" t="e">
        <f t="shared" si="28"/>
        <v>#DIV/0!</v>
      </c>
      <c r="AF170" t="str">
        <f t="shared" si="29"/>
        <v>-8.63539116806081+5.82148334328287i</v>
      </c>
      <c r="AG170" t="e">
        <f t="shared" si="30"/>
        <v>#DIV/0!</v>
      </c>
      <c r="AH170" t="e">
        <f t="shared" si="31"/>
        <v>#DIV/0!</v>
      </c>
      <c r="AI170" t="e">
        <f t="shared" si="32"/>
        <v>#DIV/0!</v>
      </c>
      <c r="AJ170" t="e">
        <f t="shared" si="33"/>
        <v>#DIV/0!</v>
      </c>
      <c r="AK170"/>
      <c r="AL170"/>
      <c r="AM170"/>
      <c r="AN170"/>
    </row>
    <row r="171" spans="1:40" x14ac:dyDescent="0.25">
      <c r="A171"/>
      <c r="B171">
        <f t="shared" si="34"/>
        <v>3700</v>
      </c>
      <c r="C171" s="186" t="str">
        <f t="shared" si="2"/>
        <v>-0.00718434109453091+0.851802110698641i</v>
      </c>
      <c r="D171" s="158" t="str">
        <f t="shared" si="3"/>
        <v>-7.72174661505807+6.53048284868958i</v>
      </c>
      <c r="E171" t="str">
        <f t="shared" si="4"/>
        <v>7.99999995791161-0.000580264726435847i</v>
      </c>
      <c r="F171" t="str">
        <f t="shared" si="5"/>
        <v>0.999200639492609+5.79337415799502E-08i</v>
      </c>
      <c r="G171">
        <f t="shared" si="0"/>
        <v>1</v>
      </c>
      <c r="H171" t="str">
        <f t="shared" si="6"/>
        <v>0.914568035781379+0.91437252153275i</v>
      </c>
      <c r="I171" t="str">
        <f t="shared" si="7"/>
        <v>14.5298660228528i</v>
      </c>
      <c r="J171" t="str">
        <f t="shared" si="1"/>
        <v>0.714232019809318+3.17866973008746i</v>
      </c>
      <c r="K171" t="str">
        <f t="shared" si="8"/>
        <v>4.35136109575946+0.977730210511192i</v>
      </c>
      <c r="L171" t="str">
        <f t="shared" si="9"/>
        <v>0.422545737286233-0.0322030782361405i</v>
      </c>
      <c r="M171" t="str">
        <f t="shared" si="10"/>
        <v>4.77390683304569+0.945527132275051i</v>
      </c>
      <c r="N171" t="str">
        <f t="shared" si="11"/>
        <v>-0.0272612571489755i</v>
      </c>
      <c r="O171" t="str">
        <f t="shared" si="12"/>
        <v>0.999628434941708-0.0272578806217963i</v>
      </c>
      <c r="P171" t="str">
        <f t="shared" si="13"/>
        <v>0.000371565058291945+0.0272578806217963i</v>
      </c>
      <c r="Q171" t="str">
        <f t="shared" si="14"/>
        <v>-0.000371565058291945+3.37652717919898E-06i</v>
      </c>
      <c r="R171" t="str">
        <f t="shared" si="15"/>
        <v>-0.333330580785334-73.3626736778465i</v>
      </c>
      <c r="S171" t="str">
        <f t="shared" si="16"/>
        <v>0.00287439020090131i</v>
      </c>
      <c r="T171" t="str">
        <f t="shared" si="17"/>
        <v>0.210872950331522-0.000958122155070107i</v>
      </c>
      <c r="U171" t="e">
        <f t="shared" si="18"/>
        <v>#DIV/0!</v>
      </c>
      <c r="V171" t="str">
        <f t="shared" si="19"/>
        <v>1.33333333333333E-06-0.028676566322864i</v>
      </c>
      <c r="W171" t="e">
        <f t="shared" si="20"/>
        <v>#DIV/0!</v>
      </c>
      <c r="X171" t="e">
        <f t="shared" si="21"/>
        <v>#DIV/0!</v>
      </c>
      <c r="Y171" t="str">
        <f t="shared" si="22"/>
        <v>0.00083+0.00371964570185032i</v>
      </c>
      <c r="Z171" t="e">
        <f t="shared" si="23"/>
        <v>#DIV/0!</v>
      </c>
      <c r="AA171" t="e">
        <f t="shared" si="24"/>
        <v>#DIV/0!</v>
      </c>
      <c r="AB171" t="str">
        <f t="shared" si="25"/>
        <v>1.30029259301048-0.00590800830300077i</v>
      </c>
      <c r="AC171" t="str">
        <f t="shared" si="26"/>
        <v>7.21306187687962+1.2012576453803i</v>
      </c>
      <c r="AD171" t="str">
        <f t="shared" si="27"/>
        <v>0.175271540461809-0.0300086551307903i</v>
      </c>
      <c r="AE171" t="e">
        <f t="shared" si="28"/>
        <v>#DIV/0!</v>
      </c>
      <c r="AF171" t="str">
        <f t="shared" si="29"/>
        <v>-8.63631465083945+5.61611032715683i</v>
      </c>
      <c r="AG171" t="e">
        <f t="shared" si="30"/>
        <v>#DIV/0!</v>
      </c>
      <c r="AH171" t="e">
        <f t="shared" si="31"/>
        <v>#DIV/0!</v>
      </c>
      <c r="AI171" t="e">
        <f t="shared" si="32"/>
        <v>#DIV/0!</v>
      </c>
      <c r="AJ171" t="e">
        <f t="shared" si="33"/>
        <v>#DIV/0!</v>
      </c>
      <c r="AK171"/>
      <c r="AL171"/>
      <c r="AM171"/>
      <c r="AN171"/>
    </row>
    <row r="172" spans="1:40" x14ac:dyDescent="0.25">
      <c r="A172"/>
      <c r="B172">
        <f t="shared" si="34"/>
        <v>3800</v>
      </c>
      <c r="C172" s="186" t="str">
        <f t="shared" si="2"/>
        <v>-0.00681121834877258+0.829389329887138i</v>
      </c>
      <c r="D172" s="158" t="str">
        <f t="shared" si="3"/>
        <v>-7.71888600734057+6.35865152913473i</v>
      </c>
      <c r="E172" t="str">
        <f t="shared" si="4"/>
        <v>7.99999995560581-0.000595947556708294i</v>
      </c>
      <c r="F172" t="str">
        <f t="shared" si="5"/>
        <v>0.999200639492839+5.94995183622866E-08i</v>
      </c>
      <c r="G172">
        <f t="shared" si="0"/>
        <v>1</v>
      </c>
      <c r="H172" t="str">
        <f t="shared" si="6"/>
        <v>0.918700616807208+0.938353063692294i</v>
      </c>
      <c r="I172" t="str">
        <f t="shared" si="7"/>
        <v>14.9225651045515i</v>
      </c>
      <c r="J172" t="str">
        <f t="shared" si="1"/>
        <v>0.69857635982809+3.26457972279252i</v>
      </c>
      <c r="K172" t="str">
        <f t="shared" si="8"/>
        <v>4.37090740531353+0.93531567418353i</v>
      </c>
      <c r="L172" t="str">
        <f t="shared" si="9"/>
        <v>0.422412100419318-0.0330629716987191i</v>
      </c>
      <c r="M172" t="str">
        <f t="shared" si="10"/>
        <v>4.79331950573285+0.902252702484811i</v>
      </c>
      <c r="N172" t="str">
        <f t="shared" si="11"/>
        <v>-0.0279980478827316i</v>
      </c>
      <c r="O172" t="str">
        <f t="shared" si="12"/>
        <v>0.999608080260234-0.0279943901246086i</v>
      </c>
      <c r="P172" t="str">
        <f t="shared" si="13"/>
        <v>0.000391919739766045+0.0279943901246086i</v>
      </c>
      <c r="Q172" t="str">
        <f t="shared" si="14"/>
        <v>-0.000391919739766045+3.65775812300254E-06i</v>
      </c>
      <c r="R172" t="str">
        <f t="shared" si="15"/>
        <v>-0.333330429986276-71.4319962128174i</v>
      </c>
      <c r="S172" t="str">
        <f t="shared" si="16"/>
        <v>0.00295207642254729i</v>
      </c>
      <c r="T172" t="str">
        <f t="shared" si="17"/>
        <v>0.210872711835346-0.000984016903280036i</v>
      </c>
      <c r="U172" t="e">
        <f t="shared" si="18"/>
        <v>#DIV/0!</v>
      </c>
      <c r="V172" t="str">
        <f t="shared" si="19"/>
        <v>1.33333333333333E-06-0.0279219198406834i</v>
      </c>
      <c r="W172" t="e">
        <f t="shared" si="20"/>
        <v>#DIV/0!</v>
      </c>
      <c r="X172" t="e">
        <f t="shared" si="21"/>
        <v>#DIV/0!</v>
      </c>
      <c r="Y172" t="str">
        <f t="shared" si="22"/>
        <v>0.00083+0.00382017666676519i</v>
      </c>
      <c r="Z172" t="e">
        <f t="shared" si="23"/>
        <v>#DIV/0!</v>
      </c>
      <c r="AA172" t="e">
        <f t="shared" si="24"/>
        <v>#DIV/0!</v>
      </c>
      <c r="AB172" t="str">
        <f t="shared" si="25"/>
        <v>1.30029112238653-0.00606768145805602i</v>
      </c>
      <c r="AC172" t="str">
        <f t="shared" si="26"/>
        <v>7.23818538205996+1.14410684330278i</v>
      </c>
      <c r="AD172" t="str">
        <f t="shared" si="27"/>
        <v>0.175135049544705-0.0285210835655016i</v>
      </c>
      <c r="AE172" t="e">
        <f t="shared" si="28"/>
        <v>#DIV/0!</v>
      </c>
      <c r="AF172" t="str">
        <f t="shared" si="29"/>
        <v>-8.63758662414778+5.42029846544244i</v>
      </c>
      <c r="AG172" t="e">
        <f t="shared" si="30"/>
        <v>#DIV/0!</v>
      </c>
      <c r="AH172" t="e">
        <f t="shared" si="31"/>
        <v>#DIV/0!</v>
      </c>
      <c r="AI172" t="e">
        <f t="shared" si="32"/>
        <v>#DIV/0!</v>
      </c>
      <c r="AJ172" t="e">
        <f t="shared" si="33"/>
        <v>#DIV/0!</v>
      </c>
      <c r="AK172"/>
      <c r="AL172"/>
      <c r="AM172"/>
      <c r="AN172"/>
    </row>
    <row r="173" spans="1:40" x14ac:dyDescent="0.25">
      <c r="A173"/>
      <c r="B173">
        <f t="shared" si="34"/>
        <v>3900</v>
      </c>
      <c r="C173" s="186" t="str">
        <f t="shared" si="2"/>
        <v>-0.00646642529513839+0.808125695763277i</v>
      </c>
      <c r="D173" s="158" t="str">
        <f t="shared" si="3"/>
        <v>-7.71624259392941+6.19563033418513i</v>
      </c>
      <c r="E173" t="str">
        <f t="shared" si="4"/>
        <v>7.99999995323853-0.000611630386966998i</v>
      </c>
      <c r="F173" t="str">
        <f t="shared" si="5"/>
        <v>0.999200639493078+6.10652951432535E-08i</v>
      </c>
      <c r="G173">
        <f t="shared" si="0"/>
        <v>1</v>
      </c>
      <c r="H173" t="str">
        <f t="shared" si="6"/>
        <v>0.922939810473619+0.962315041227655i</v>
      </c>
      <c r="I173" t="str">
        <f t="shared" si="7"/>
        <v>15.3152641862502i</v>
      </c>
      <c r="J173" t="str">
        <f t="shared" si="1"/>
        <v>0.682503215580696+3.3504897154976i</v>
      </c>
      <c r="K173" t="str">
        <f t="shared" si="8"/>
        <v>4.38893482298686+0.894037106219784i</v>
      </c>
      <c r="L173" t="str">
        <f t="shared" si="9"/>
        <v>0.422274987814918-0.0339220354231745i</v>
      </c>
      <c r="M173" t="str">
        <f t="shared" si="10"/>
        <v>4.81120981080178+0.86011507079661i</v>
      </c>
      <c r="N173" t="str">
        <f t="shared" si="11"/>
        <v>-0.0287348386164877i</v>
      </c>
      <c r="O173" t="str">
        <f t="shared" si="12"/>
        <v>0.999587182930958-0.0287308844303706i</v>
      </c>
      <c r="P173" t="str">
        <f t="shared" si="13"/>
        <v>0.000412817069041949+0.0287308844303706i</v>
      </c>
      <c r="Q173" t="str">
        <f t="shared" si="14"/>
        <v>-0.000412817069041949+3.95418611710135E-06i</v>
      </c>
      <c r="R173" t="str">
        <f t="shared" si="15"/>
        <v>-0.333330275166369-69.6003257496056i</v>
      </c>
      <c r="S173" t="str">
        <f t="shared" si="16"/>
        <v>0.00302976264419327i</v>
      </c>
      <c r="T173" t="str">
        <f t="shared" si="17"/>
        <v>0.210872466979838-0.00100991161587773i</v>
      </c>
      <c r="U173" t="e">
        <f t="shared" si="18"/>
        <v>#DIV/0!</v>
      </c>
      <c r="V173" t="str">
        <f t="shared" si="19"/>
        <v>1.33333333333333E-06-0.0272059731781017i</v>
      </c>
      <c r="W173" t="e">
        <f t="shared" si="20"/>
        <v>#DIV/0!</v>
      </c>
      <c r="X173" t="e">
        <f t="shared" si="21"/>
        <v>#DIV/0!</v>
      </c>
      <c r="Y173" t="str">
        <f t="shared" si="22"/>
        <v>0.00083+0.00392070763168006i</v>
      </c>
      <c r="Z173" t="e">
        <f t="shared" si="23"/>
        <v>#DIV/0!</v>
      </c>
      <c r="AA173" t="e">
        <f t="shared" si="24"/>
        <v>#DIV/0!</v>
      </c>
      <c r="AB173" t="str">
        <f t="shared" si="25"/>
        <v>1.30028961254944-0.00622735439351778i</v>
      </c>
      <c r="AC173" t="str">
        <f t="shared" si="26"/>
        <v>7.26132238214657+1.08843758360063i</v>
      </c>
      <c r="AD173" t="str">
        <f t="shared" si="27"/>
        <v>0.175009861271128-0.0270907493909661i</v>
      </c>
      <c r="AE173" t="e">
        <f t="shared" si="28"/>
        <v>#DIV/0!</v>
      </c>
      <c r="AF173" t="str">
        <f t="shared" si="29"/>
        <v>-8.63918240440303+5.23331529295747i</v>
      </c>
      <c r="AG173" t="e">
        <f t="shared" si="30"/>
        <v>#DIV/0!</v>
      </c>
      <c r="AH173" t="e">
        <f t="shared" si="31"/>
        <v>#DIV/0!</v>
      </c>
      <c r="AI173" t="e">
        <f t="shared" si="32"/>
        <v>#DIV/0!</v>
      </c>
      <c r="AJ173" t="e">
        <f t="shared" si="33"/>
        <v>#DIV/0!</v>
      </c>
      <c r="AK173"/>
      <c r="AL173"/>
      <c r="AM173"/>
      <c r="AN173"/>
    </row>
    <row r="174" spans="1:40" x14ac:dyDescent="0.25">
      <c r="A174"/>
      <c r="B174">
        <f t="shared" si="34"/>
        <v>4000</v>
      </c>
      <c r="C174" s="186" t="str">
        <f t="shared" si="2"/>
        <v>-0.00614716497852056+0.787925044146525i</v>
      </c>
      <c r="D174" s="158" t="str">
        <f t="shared" si="3"/>
        <v>-7.71379493150199+6.04075867179003i</v>
      </c>
      <c r="E174" t="str">
        <f t="shared" si="4"/>
        <v>7.99999995080977-0.000627313217211599i</v>
      </c>
      <c r="F174" t="str">
        <f t="shared" si="5"/>
        <v>0.999200639493317+6.26310719228139E-08i</v>
      </c>
      <c r="G174">
        <f t="shared" si="0"/>
        <v>1</v>
      </c>
      <c r="H174" t="str">
        <f t="shared" si="6"/>
        <v>0.927285385756601+0.986257036591292i</v>
      </c>
      <c r="I174" t="str">
        <f t="shared" si="7"/>
        <v>15.707963267949i</v>
      </c>
      <c r="J174" t="str">
        <f t="shared" si="1"/>
        <v>0.666012587067136+3.43639970820266i</v>
      </c>
      <c r="K174" t="str">
        <f t="shared" si="8"/>
        <v>4.4055671649622+0.853848048593031i</v>
      </c>
      <c r="L174" t="str">
        <f t="shared" si="9"/>
        <v>0.422134406323365-0.0347802484960969i</v>
      </c>
      <c r="M174" t="str">
        <f t="shared" si="10"/>
        <v>4.82770157128556+0.819067800096934i</v>
      </c>
      <c r="N174" t="str">
        <f t="shared" si="11"/>
        <v>-0.0294716293502438i</v>
      </c>
      <c r="O174" t="str">
        <f t="shared" si="12"/>
        <v>0.999565742965223-0.0294673631392686i</v>
      </c>
      <c r="P174" t="str">
        <f t="shared" si="13"/>
        <v>0.000434257034776953+0.0294673631392686i</v>
      </c>
      <c r="Q174" t="str">
        <f t="shared" si="14"/>
        <v>-0.000434257034776953+4.26621097519841E-06i</v>
      </c>
      <c r="R174" t="str">
        <f t="shared" si="15"/>
        <v>-0.333330116331547-67.8602367627856i</v>
      </c>
      <c r="S174" t="str">
        <f t="shared" si="16"/>
        <v>0.00310744886583925i</v>
      </c>
      <c r="T174" t="str">
        <f t="shared" si="17"/>
        <v>0.210872215764101-0.00103580629194453i</v>
      </c>
      <c r="U174" t="e">
        <f t="shared" si="18"/>
        <v>#DIV/0!</v>
      </c>
      <c r="V174" t="str">
        <f t="shared" si="19"/>
        <v>1.33333333333333E-06-0.0265258238486492i</v>
      </c>
      <c r="W174" t="e">
        <f t="shared" si="20"/>
        <v>#DIV/0!</v>
      </c>
      <c r="X174" t="e">
        <f t="shared" si="21"/>
        <v>#DIV/0!</v>
      </c>
      <c r="Y174" t="str">
        <f t="shared" si="22"/>
        <v>0.00083+0.00402123859659493i</v>
      </c>
      <c r="Z174" t="e">
        <f t="shared" si="23"/>
        <v>#DIV/0!</v>
      </c>
      <c r="AA174" t="e">
        <f t="shared" si="24"/>
        <v>#DIV/0!</v>
      </c>
      <c r="AB174" t="str">
        <f t="shared" si="25"/>
        <v>1.30028806349366-0.00638702710372139i</v>
      </c>
      <c r="AC174" t="str">
        <f t="shared" si="26"/>
        <v>7.28263413549121+1.03418942287358i</v>
      </c>
      <c r="AD174" t="str">
        <f t="shared" si="27"/>
        <v>0.174894891947726-0.0257134260745129i</v>
      </c>
      <c r="AE174" t="e">
        <f t="shared" si="28"/>
        <v>#DIV/0!</v>
      </c>
      <c r="AF174" t="str">
        <f t="shared" si="29"/>
        <v>-8.64108031725859+5.05450163519874i</v>
      </c>
      <c r="AG174" t="e">
        <f t="shared" si="30"/>
        <v>#DIV/0!</v>
      </c>
      <c r="AH174" t="e">
        <f t="shared" si="31"/>
        <v>#DIV/0!</v>
      </c>
      <c r="AI174" t="e">
        <f t="shared" si="32"/>
        <v>#DIV/0!</v>
      </c>
      <c r="AJ174" t="e">
        <f t="shared" si="33"/>
        <v>#DIV/0!</v>
      </c>
      <c r="AK174"/>
      <c r="AL174"/>
      <c r="AM174"/>
      <c r="AN174"/>
    </row>
    <row r="175" spans="1:40" x14ac:dyDescent="0.25">
      <c r="A175"/>
      <c r="B175">
        <f t="shared" si="34"/>
        <v>4100</v>
      </c>
      <c r="C175" s="186" t="str">
        <f t="shared" si="2"/>
        <v>-0.00585097728161371+0.768709614554049i</v>
      </c>
      <c r="D175" s="158" t="str">
        <f t="shared" si="3"/>
        <v>-7.71152415915901+5.89344037824771i</v>
      </c>
      <c r="E175" t="str">
        <f t="shared" si="4"/>
        <v>7.99999994831951-0.000642996047441736i</v>
      </c>
      <c r="F175" t="str">
        <f t="shared" si="5"/>
        <v>0.999200639493567+6.4196848700933E-08i</v>
      </c>
      <c r="G175">
        <f t="shared" si="0"/>
        <v>1</v>
      </c>
      <c r="H175" t="str">
        <f t="shared" si="6"/>
        <v>0.931737102748781+1.010177704884i</v>
      </c>
      <c r="I175" t="str">
        <f t="shared" si="7"/>
        <v>16.1006623496477i</v>
      </c>
      <c r="J175" t="str">
        <f t="shared" si="1"/>
        <v>0.64910447428741+3.52230970090773i</v>
      </c>
      <c r="K175" t="str">
        <f t="shared" si="8"/>
        <v>4.4209159064966+0.81470300428602i</v>
      </c>
      <c r="L175" t="str">
        <f t="shared" si="9"/>
        <v>0.421990362961348-0.0356375900745667i</v>
      </c>
      <c r="M175" t="str">
        <f t="shared" si="10"/>
        <v>4.84290626945795+0.779065414211453i</v>
      </c>
      <c r="N175" t="str">
        <f t="shared" si="11"/>
        <v>-0.0302084200839999i</v>
      </c>
      <c r="O175" t="str">
        <f t="shared" si="12"/>
        <v>0.999543760374668-0.0302038258514972i</v>
      </c>
      <c r="P175" t="str">
        <f t="shared" si="13"/>
        <v>0.000456239625332033+0.0302038258514972i</v>
      </c>
      <c r="Q175" t="str">
        <f t="shared" si="14"/>
        <v>-0.000456239625332033+4.59423250270125E-06i</v>
      </c>
      <c r="R175" t="str">
        <f t="shared" si="15"/>
        <v>-0.333329953456521-66.2050281687419i</v>
      </c>
      <c r="S175" t="str">
        <f t="shared" si="16"/>
        <v>0.00318513508748523i</v>
      </c>
      <c r="T175" t="str">
        <f t="shared" si="17"/>
        <v>0.210871958188208-0.00106170093046418i</v>
      </c>
      <c r="U175" t="e">
        <f t="shared" si="18"/>
        <v>#DIV/0!</v>
      </c>
      <c r="V175" t="str">
        <f t="shared" si="19"/>
        <v>1.33333333333333E-06-0.0258788525352675i</v>
      </c>
      <c r="W175" t="e">
        <f t="shared" si="20"/>
        <v>#DIV/0!</v>
      </c>
      <c r="X175" t="e">
        <f t="shared" si="21"/>
        <v>#DIV/0!</v>
      </c>
      <c r="Y175" t="str">
        <f t="shared" si="22"/>
        <v>0.00083+0.00412176956150981i</v>
      </c>
      <c r="Z175" t="e">
        <f t="shared" si="23"/>
        <v>#DIV/0!</v>
      </c>
      <c r="AA175" t="e">
        <f t="shared" si="24"/>
        <v>#DIV/0!</v>
      </c>
      <c r="AB175" t="str">
        <f t="shared" si="25"/>
        <v>1.30028647521965-0.00654669958240038i</v>
      </c>
      <c r="AC175" t="str">
        <f t="shared" si="26"/>
        <v>7.3022658301545+0.981303168958682i</v>
      </c>
      <c r="AD175" t="str">
        <f t="shared" si="27"/>
        <v>0.174789187462916-0.0243852918095842i</v>
      </c>
      <c r="AE175" t="e">
        <f t="shared" si="28"/>
        <v>#DIV/0!</v>
      </c>
      <c r="AF175" t="str">
        <f t="shared" si="29"/>
        <v>-8.64326126190779+4.88326267336371i</v>
      </c>
      <c r="AG175" t="e">
        <f t="shared" si="30"/>
        <v>#DIV/0!</v>
      </c>
      <c r="AH175" t="e">
        <f t="shared" si="31"/>
        <v>#DIV/0!</v>
      </c>
      <c r="AI175" t="e">
        <f t="shared" si="32"/>
        <v>#DIV/0!</v>
      </c>
      <c r="AJ175" t="e">
        <f t="shared" si="33"/>
        <v>#DIV/0!</v>
      </c>
      <c r="AK175"/>
      <c r="AL175"/>
      <c r="AM175"/>
      <c r="AN175"/>
    </row>
    <row r="176" spans="1:40" x14ac:dyDescent="0.25">
      <c r="A176"/>
      <c r="B176">
        <f t="shared" si="34"/>
        <v>4200</v>
      </c>
      <c r="C176" s="186" t="str">
        <f t="shared" si="2"/>
        <v>-0.00557569139432704+0.750409050113674i</v>
      </c>
      <c r="D176" s="158" t="str">
        <f t="shared" si="3"/>
        <v>-7.7094136340232+5.7531360508715i</v>
      </c>
      <c r="E176" t="str">
        <f t="shared" si="4"/>
        <v>7.99999994576777-0.000658678877657047i</v>
      </c>
      <c r="F176" t="str">
        <f t="shared" si="5"/>
        <v>0.999200639493816+6.57626254775734E-08i</v>
      </c>
      <c r="G176">
        <f t="shared" si="0"/>
        <v>1</v>
      </c>
      <c r="H176" t="str">
        <f t="shared" si="6"/>
        <v>0.936294713092692+1.03407576561543i</v>
      </c>
      <c r="I176" t="str">
        <f t="shared" si="7"/>
        <v>16.4933614313464i</v>
      </c>
      <c r="J176" t="str">
        <f t="shared" si="1"/>
        <v>0.631778877241518+3.60821969361279i</v>
      </c>
      <c r="K176" t="str">
        <f t="shared" si="8"/>
        <v>4.43508157104794+0.776557719140897i</v>
      </c>
      <c r="L176" t="str">
        <f t="shared" si="9"/>
        <v>0.421842864911041-0.0364940393877919i</v>
      </c>
      <c r="M176" t="str">
        <f t="shared" si="10"/>
        <v>4.85692443595898+0.740063679753105i</v>
      </c>
      <c r="N176" t="str">
        <f t="shared" si="11"/>
        <v>-0.030945210817756i</v>
      </c>
      <c r="O176" t="str">
        <f t="shared" si="12"/>
        <v>0.999521235171227-0.0309402721672601i</v>
      </c>
      <c r="P176" t="str">
        <f t="shared" si="13"/>
        <v>0.00047876482877296+0.0309402721672601i</v>
      </c>
      <c r="Q176" t="str">
        <f t="shared" si="14"/>
        <v>-0.00047876482877296+4.93865049589967E-06i</v>
      </c>
      <c r="R176" t="str">
        <f t="shared" si="15"/>
        <v>-0.333329786579663-64.6286370823809i</v>
      </c>
      <c r="S176" t="str">
        <f t="shared" si="16"/>
        <v>0.00326282130913122i</v>
      </c>
      <c r="T176" t="str">
        <f t="shared" si="17"/>
        <v>0.210871694252501-0.00108759553062029i</v>
      </c>
      <c r="U176" t="e">
        <f t="shared" si="18"/>
        <v>#DIV/0!</v>
      </c>
      <c r="V176" t="str">
        <f t="shared" si="19"/>
        <v>1.33333333333333E-06-0.0252626893796659i</v>
      </c>
      <c r="W176" t="e">
        <f t="shared" si="20"/>
        <v>#DIV/0!</v>
      </c>
      <c r="X176" t="e">
        <f t="shared" si="21"/>
        <v>#DIV/0!</v>
      </c>
      <c r="Y176" t="str">
        <f t="shared" si="22"/>
        <v>0.00083+0.00422230052642468i</v>
      </c>
      <c r="Z176" t="e">
        <f t="shared" si="23"/>
        <v>#DIV/0!</v>
      </c>
      <c r="AA176" t="e">
        <f t="shared" si="24"/>
        <v>#DIV/0!</v>
      </c>
      <c r="AB176" t="str">
        <f t="shared" si="25"/>
        <v>1.30028484772952-0.00670637182452069i</v>
      </c>
      <c r="AC176" t="str">
        <f t="shared" si="26"/>
        <v>7.32034839285495+0.929721247946773i</v>
      </c>
      <c r="AD176" t="str">
        <f t="shared" si="27"/>
        <v>0.174691905147879-0.0231028823778219i</v>
      </c>
      <c r="AE176" t="e">
        <f t="shared" si="28"/>
        <v>#DIV/0!</v>
      </c>
      <c r="AF176" t="str">
        <f t="shared" si="29"/>
        <v>-8.64570834711589+4.71906028525607i</v>
      </c>
      <c r="AG176" t="e">
        <f t="shared" si="30"/>
        <v>#DIV/0!</v>
      </c>
      <c r="AH176" t="e">
        <f t="shared" si="31"/>
        <v>#DIV/0!</v>
      </c>
      <c r="AI176" t="e">
        <f t="shared" si="32"/>
        <v>#DIV/0!</v>
      </c>
      <c r="AJ176" t="e">
        <f t="shared" si="33"/>
        <v>#DIV/0!</v>
      </c>
      <c r="AK176"/>
      <c r="AL176"/>
      <c r="AM176"/>
      <c r="AN176"/>
    </row>
    <row r="177" spans="1:40" x14ac:dyDescent="0.25">
      <c r="A177"/>
      <c r="B177">
        <f t="shared" si="34"/>
        <v>4300</v>
      </c>
      <c r="C177" s="186" t="str">
        <f t="shared" si="2"/>
        <v>-0.00531938592771847+0.73295953696839i</v>
      </c>
      <c r="D177" s="158" t="str">
        <f t="shared" si="3"/>
        <v>-7.70744862544586+5.61935645009099i</v>
      </c>
      <c r="E177" t="str">
        <f t="shared" si="4"/>
        <v>7.99999994315453-0.00067436170785717i</v>
      </c>
      <c r="F177" t="str">
        <f t="shared" si="5"/>
        <v>0.999200639494076+6.73284022527004E-08i</v>
      </c>
      <c r="G177">
        <f t="shared" si="0"/>
        <v>1</v>
      </c>
      <c r="H177" t="str">
        <f t="shared" si="6"/>
        <v>0.940957960351401+1.05794999562233i</v>
      </c>
      <c r="I177" t="str">
        <f t="shared" si="7"/>
        <v>16.8860605130451i</v>
      </c>
      <c r="J177" t="str">
        <f t="shared" si="1"/>
        <v>0.614035795929459+3.69412968631786i</v>
      </c>
      <c r="K177" t="str">
        <f t="shared" si="8"/>
        <v>4.44815494972289+0.739369377065134i</v>
      </c>
      <c r="L177" t="str">
        <f t="shared" si="9"/>
        <v>0.421691919519222-0.0373495757387345i</v>
      </c>
      <c r="M177" t="str">
        <f t="shared" si="10"/>
        <v>4.86984686924211+0.702019801326399i</v>
      </c>
      <c r="N177" t="str">
        <f t="shared" si="11"/>
        <v>-0.0316820015515121i</v>
      </c>
      <c r="O177" t="str">
        <f t="shared" si="12"/>
        <v>0.999498167367128-0.0316767016867694i</v>
      </c>
      <c r="P177" t="str">
        <f t="shared" si="13"/>
        <v>0.000501832632871957+0.0316767016867694i</v>
      </c>
      <c r="Q177" t="str">
        <f t="shared" si="14"/>
        <v>-0.000501832632871957+5.29986474270133E-06i</v>
      </c>
      <c r="R177" t="str">
        <f t="shared" si="15"/>
        <v>-0.333329615666486-63.1255646077722i</v>
      </c>
      <c r="S177" t="str">
        <f t="shared" si="16"/>
        <v>0.0033405075307772i</v>
      </c>
      <c r="T177" t="str">
        <f t="shared" si="17"/>
        <v>0.210871423956826-0.00111349009136497i</v>
      </c>
      <c r="U177" t="e">
        <f t="shared" si="18"/>
        <v>#DIV/0!</v>
      </c>
      <c r="V177" t="str">
        <f t="shared" si="19"/>
        <v>1.33333333333333E-06-0.0246751849754877i</v>
      </c>
      <c r="W177" t="e">
        <f t="shared" si="20"/>
        <v>#DIV/0!</v>
      </c>
      <c r="X177" t="e">
        <f t="shared" si="21"/>
        <v>#DIV/0!</v>
      </c>
      <c r="Y177" t="str">
        <f t="shared" si="22"/>
        <v>0.00083+0.00432283149133956i</v>
      </c>
      <c r="Z177" t="e">
        <f t="shared" si="23"/>
        <v>#DIV/0!</v>
      </c>
      <c r="AA177" t="e">
        <f t="shared" si="24"/>
        <v>#DIV/0!</v>
      </c>
      <c r="AB177" t="str">
        <f t="shared" si="25"/>
        <v>1.30028318102233-0.00686604382362077i</v>
      </c>
      <c r="AC177" t="str">
        <f t="shared" si="26"/>
        <v>7.33700007695072+0.879387958390816i</v>
      </c>
      <c r="AD177" t="str">
        <f t="shared" si="27"/>
        <v>0.174602298529139-0.0218630504259407i</v>
      </c>
      <c r="AE177" t="e">
        <f t="shared" si="28"/>
        <v>#DIV/0!</v>
      </c>
      <c r="AF177" t="str">
        <f t="shared" si="29"/>
        <v>-8.64840658579726+4.56140645446866i</v>
      </c>
      <c r="AG177" t="e">
        <f t="shared" si="30"/>
        <v>#DIV/0!</v>
      </c>
      <c r="AH177" t="e">
        <f t="shared" si="31"/>
        <v>#DIV/0!</v>
      </c>
      <c r="AI177" t="e">
        <f t="shared" si="32"/>
        <v>#DIV/0!</v>
      </c>
      <c r="AJ177" t="e">
        <f t="shared" si="33"/>
        <v>#DIV/0!</v>
      </c>
      <c r="AK177"/>
      <c r="AL177"/>
      <c r="AM177"/>
      <c r="AN177"/>
    </row>
    <row r="178" spans="1:40" x14ac:dyDescent="0.25">
      <c r="A178"/>
      <c r="B178">
        <f t="shared" si="34"/>
        <v>4400</v>
      </c>
      <c r="C178" s="186" t="str">
        <f t="shared" si="2"/>
        <v>-0.00508035529895124+0.716303060990327i</v>
      </c>
      <c r="D178" s="158" t="str">
        <f t="shared" si="3"/>
        <v>-7.70561605729195+5.49165680092584i</v>
      </c>
      <c r="E178" t="str">
        <f t="shared" si="4"/>
        <v>7.99999994047982-0.000690044538041744i</v>
      </c>
      <c r="F178" t="str">
        <f t="shared" si="5"/>
        <v>0.999200639494345+6.88941790262779E-08i</v>
      </c>
      <c r="G178">
        <f t="shared" si="0"/>
        <v>1</v>
      </c>
      <c r="H178" t="str">
        <f t="shared" si="6"/>
        <v>0.945726580327894+1.08179922296036i</v>
      </c>
      <c r="I178" t="str">
        <f t="shared" si="7"/>
        <v>17.2787595947439i</v>
      </c>
      <c r="J178" t="str">
        <f t="shared" si="1"/>
        <v>0.595875230351235+3.78003967902292i</v>
      </c>
      <c r="K178" t="str">
        <f t="shared" si="8"/>
        <v>4.46021817267887+0.703096728272643i</v>
      </c>
      <c r="L178" t="str">
        <f t="shared" si="9"/>
        <v>0.421537534296362-0.0382041785057234i</v>
      </c>
      <c r="M178" t="str">
        <f t="shared" si="10"/>
        <v>4.88175570697523+0.66489254976692i</v>
      </c>
      <c r="N178" t="str">
        <f t="shared" si="11"/>
        <v>-0.0324187922852682i</v>
      </c>
      <c r="O178" t="str">
        <f t="shared" si="12"/>
        <v>0.999474556974893-0.0324131140102467i</v>
      </c>
      <c r="P178" t="str">
        <f t="shared" si="13"/>
        <v>0.000525443025107042+0.0324131140102467i</v>
      </c>
      <c r="Q178" t="str">
        <f t="shared" si="14"/>
        <v>-0.000525443025107042+5.67827502150065E-06i</v>
      </c>
      <c r="R178" t="str">
        <f t="shared" si="15"/>
        <v>-0.333329440738679-61.690811748582i</v>
      </c>
      <c r="S178" t="str">
        <f t="shared" si="16"/>
        <v>0.00341819375242318i</v>
      </c>
      <c r="T178" t="str">
        <f t="shared" si="17"/>
        <v>0.210871147300918-0.00113938461183167i</v>
      </c>
      <c r="U178" t="e">
        <f t="shared" si="18"/>
        <v>#DIV/0!</v>
      </c>
      <c r="V178" t="str">
        <f t="shared" si="19"/>
        <v>1.33333333333333E-06-0.0241143853169538i</v>
      </c>
      <c r="W178" t="e">
        <f t="shared" si="20"/>
        <v>#DIV/0!</v>
      </c>
      <c r="X178" t="e">
        <f t="shared" si="21"/>
        <v>#DIV/0!</v>
      </c>
      <c r="Y178" t="str">
        <f t="shared" si="22"/>
        <v>0.00083+0.00442336245625443i</v>
      </c>
      <c r="Z178" t="e">
        <f t="shared" si="23"/>
        <v>#DIV/0!</v>
      </c>
      <c r="AA178" t="e">
        <f t="shared" si="24"/>
        <v>#DIV/0!</v>
      </c>
      <c r="AB178" t="str">
        <f t="shared" si="25"/>
        <v>1.30028147509642-0.00702571557435729i</v>
      </c>
      <c r="AC178" t="str">
        <f t="shared" si="26"/>
        <v>7.35232785766829+0.830249638290847i</v>
      </c>
      <c r="AD178" t="str">
        <f t="shared" si="27"/>
        <v>0.174519704458279-0.0206629301653108i</v>
      </c>
      <c r="AE178" t="e">
        <f t="shared" si="28"/>
        <v>#DIV/0!</v>
      </c>
      <c r="AF178" t="str">
        <f t="shared" si="29"/>
        <v>-8.65134263761984+4.40985757796548i</v>
      </c>
      <c r="AG178" t="e">
        <f t="shared" si="30"/>
        <v>#DIV/0!</v>
      </c>
      <c r="AH178" t="e">
        <f t="shared" si="31"/>
        <v>#DIV/0!</v>
      </c>
      <c r="AI178" t="e">
        <f t="shared" si="32"/>
        <v>#DIV/0!</v>
      </c>
      <c r="AJ178" t="e">
        <f t="shared" si="33"/>
        <v>#DIV/0!</v>
      </c>
      <c r="AK178"/>
      <c r="AL178"/>
      <c r="AM178"/>
      <c r="AN178"/>
    </row>
    <row r="179" spans="1:40" x14ac:dyDescent="0.25">
      <c r="A179"/>
      <c r="B179">
        <f t="shared" si="34"/>
        <v>4500</v>
      </c>
      <c r="C179" s="186" t="str">
        <f t="shared" si="2"/>
        <v>-0.00485708128528498+0.700386763563655i</v>
      </c>
      <c r="D179" s="158" t="str">
        <f t="shared" si="3"/>
        <v>-7.70390428985389+5.36963185398802i</v>
      </c>
      <c r="E179" t="str">
        <f t="shared" si="4"/>
        <v>7.99999993774361-0.000705727368210406i</v>
      </c>
      <c r="F179" t="str">
        <f t="shared" si="5"/>
        <v>0.999200639494624+7.04599557982699E-08i</v>
      </c>
      <c r="G179">
        <f t="shared" si="0"/>
        <v>1</v>
      </c>
      <c r="H179" t="str">
        <f t="shared" si="6"/>
        <v>0.950600301342295+1.10562232161789i</v>
      </c>
      <c r="I179" t="str">
        <f t="shared" si="7"/>
        <v>17.6714586764426i</v>
      </c>
      <c r="J179" t="str">
        <f t="shared" si="1"/>
        <v>0.577297180506844+3.86594967172799i</v>
      </c>
      <c r="K179" t="str">
        <f t="shared" si="8"/>
        <v>4.47134565139115+0.66770016601532i</v>
      </c>
      <c r="L179" t="str">
        <f t="shared" si="9"/>
        <v>0.421379716915705-0.0390578271440546i</v>
      </c>
      <c r="M179" t="str">
        <f t="shared" si="10"/>
        <v>4.89272536830686+0.628642338871265i</v>
      </c>
      <c r="N179" t="str">
        <f t="shared" si="11"/>
        <v>-0.0331555830190243i</v>
      </c>
      <c r="O179" t="str">
        <f t="shared" si="12"/>
        <v>0.99945040400734-0.0331495087379228i</v>
      </c>
      <c r="P179" t="str">
        <f t="shared" si="13"/>
        <v>0.000549595992660024+0.0331495087379228i</v>
      </c>
      <c r="Q179" t="str">
        <f t="shared" si="14"/>
        <v>-0.000549595992660024+6.07428110149799E-06i</v>
      </c>
      <c r="R179" t="str">
        <f t="shared" si="15"/>
        <v>-0.33332926179316-60.3198238639007i</v>
      </c>
      <c r="S179" t="str">
        <f t="shared" si="16"/>
        <v>0.00349587997406916i</v>
      </c>
      <c r="T179" t="str">
        <f t="shared" si="17"/>
        <v>0.210870864285189-0.00116527909107396i</v>
      </c>
      <c r="U179" t="e">
        <f t="shared" si="18"/>
        <v>#DIV/0!</v>
      </c>
      <c r="V179" t="str">
        <f t="shared" si="19"/>
        <v>1.33333333333333E-06-0.0235785100876882i</v>
      </c>
      <c r="W179" t="e">
        <f t="shared" si="20"/>
        <v>#DIV/0!</v>
      </c>
      <c r="X179" t="e">
        <f t="shared" si="21"/>
        <v>#DIV/0!</v>
      </c>
      <c r="Y179" t="str">
        <f t="shared" si="22"/>
        <v>0.00083+0.0045238934211693i</v>
      </c>
      <c r="Z179" t="e">
        <f t="shared" si="23"/>
        <v>#DIV/0!</v>
      </c>
      <c r="AA179" t="e">
        <f t="shared" si="24"/>
        <v>#DIV/0!</v>
      </c>
      <c r="AB179" t="str">
        <f t="shared" si="25"/>
        <v>1.30027972995436-0.00718538707089432i</v>
      </c>
      <c r="AC179" t="str">
        <f t="shared" si="26"/>
        <v>7.36642865917683+0.782254765022537i</v>
      </c>
      <c r="AD179" t="str">
        <f t="shared" si="27"/>
        <v>0.174443532204884-0.0194999066727647i</v>
      </c>
      <c r="AE179" t="e">
        <f t="shared" si="28"/>
        <v>#DIV/0!</v>
      </c>
      <c r="AF179" t="str">
        <f t="shared" si="29"/>
        <v>-8.65450459119618+4.26400953237013i</v>
      </c>
      <c r="AG179" t="e">
        <f t="shared" si="30"/>
        <v>#DIV/0!</v>
      </c>
      <c r="AH179" t="e">
        <f t="shared" si="31"/>
        <v>#DIV/0!</v>
      </c>
      <c r="AI179" t="e">
        <f t="shared" si="32"/>
        <v>#DIV/0!</v>
      </c>
      <c r="AJ179" t="e">
        <f t="shared" si="33"/>
        <v>#DIV/0!</v>
      </c>
      <c r="AK179"/>
      <c r="AL179"/>
      <c r="AM179"/>
      <c r="AN179"/>
    </row>
    <row r="180" spans="1:40" x14ac:dyDescent="0.25">
      <c r="A180"/>
      <c r="B180">
        <f t="shared" si="34"/>
        <v>4600</v>
      </c>
      <c r="C180" s="186" t="str">
        <f t="shared" si="2"/>
        <v>-0.00464820885827539+0.6851623813668i</v>
      </c>
      <c r="D180" s="158" t="str">
        <f t="shared" si="3"/>
        <v>-7.70230293458015+5.2529115904788i</v>
      </c>
      <c r="E180" t="str">
        <f t="shared" si="4"/>
        <v>7.99999993494592-0.000721410198362796i</v>
      </c>
      <c r="F180" t="str">
        <f t="shared" si="5"/>
        <v>0.999200639494904+7.20257325686391E-08i</v>
      </c>
      <c r="G180">
        <f t="shared" si="0"/>
        <v>1</v>
      </c>
      <c r="H180" t="str">
        <f t="shared" si="6"/>
        <v>0.955578844474402+1.12941820692665i</v>
      </c>
      <c r="I180" t="str">
        <f t="shared" si="7"/>
        <v>18.0641577581413i</v>
      </c>
      <c r="J180" t="str">
        <f t="shared" si="1"/>
        <v>0.558301646396288+3.95185966443306i</v>
      </c>
      <c r="K180" t="str">
        <f t="shared" si="8"/>
        <v>4.48160490827337+0.633141763941069i</v>
      </c>
      <c r="L180" t="str">
        <f t="shared" si="9"/>
        <v>0.421218475212321-0.0399105011875783i</v>
      </c>
      <c r="M180" t="str">
        <f t="shared" si="10"/>
        <v>4.90282338348569+0.593231262753491i</v>
      </c>
      <c r="N180" t="str">
        <f t="shared" si="11"/>
        <v>-0.0338923737527804i</v>
      </c>
      <c r="O180" t="str">
        <f t="shared" si="12"/>
        <v>0.999425708477579-0.0338858854700379i</v>
      </c>
      <c r="P180" t="str">
        <f t="shared" si="13"/>
        <v>0.000574291522421055+0.0338858854700379i</v>
      </c>
      <c r="Q180" t="str">
        <f t="shared" si="14"/>
        <v>-0.000574291522421055+6.48828274249502E-06i</v>
      </c>
      <c r="R180" t="str">
        <f t="shared" si="15"/>
        <v>-0.333329078818244-59.0084423682329i</v>
      </c>
      <c r="S180" t="str">
        <f t="shared" si="16"/>
        <v>0.00357356619571514i</v>
      </c>
      <c r="T180" t="str">
        <f t="shared" si="17"/>
        <v>0.210870574908922-0.00119117352811374i</v>
      </c>
      <c r="U180" t="e">
        <f t="shared" si="18"/>
        <v>#DIV/0!</v>
      </c>
      <c r="V180" t="str">
        <f t="shared" si="19"/>
        <v>1.33333333333333E-06-0.0230659337814341i</v>
      </c>
      <c r="W180" t="e">
        <f t="shared" si="20"/>
        <v>#DIV/0!</v>
      </c>
      <c r="X180" t="e">
        <f t="shared" si="21"/>
        <v>#DIV/0!</v>
      </c>
      <c r="Y180" t="str">
        <f t="shared" si="22"/>
        <v>0.00083+0.00462442438608418i</v>
      </c>
      <c r="Z180" t="e">
        <f t="shared" si="23"/>
        <v>#DIV/0!</v>
      </c>
      <c r="AA180" t="e">
        <f t="shared" si="24"/>
        <v>#DIV/0!</v>
      </c>
      <c r="AB180" t="str">
        <f t="shared" si="25"/>
        <v>1.30027794559171-0.00734505830720067i</v>
      </c>
      <c r="AC180" t="str">
        <f t="shared" si="26"/>
        <v>7.37939043489235+0.735354003972276i</v>
      </c>
      <c r="AD180" t="str">
        <f t="shared" si="27"/>
        <v>0.174373254177745-0.0183715891100507i</v>
      </c>
      <c r="AE180" t="e">
        <f t="shared" si="28"/>
        <v>#DIV/0!</v>
      </c>
      <c r="AF180" t="str">
        <f t="shared" si="29"/>
        <v>-8.65788177905455+4.12349338355215i</v>
      </c>
      <c r="AG180" t="e">
        <f t="shared" si="30"/>
        <v>#DIV/0!</v>
      </c>
      <c r="AH180" t="e">
        <f t="shared" si="31"/>
        <v>#DIV/0!</v>
      </c>
      <c r="AI180" t="e">
        <f t="shared" si="32"/>
        <v>#DIV/0!</v>
      </c>
      <c r="AJ180" t="e">
        <f t="shared" si="33"/>
        <v>#DIV/0!</v>
      </c>
      <c r="AK180"/>
      <c r="AL180"/>
      <c r="AM180"/>
      <c r="AN180"/>
    </row>
    <row r="181" spans="1:40" x14ac:dyDescent="0.25">
      <c r="A181"/>
      <c r="B181">
        <f t="shared" si="34"/>
        <v>4700</v>
      </c>
      <c r="C181" s="186" t="str">
        <f t="shared" si="2"/>
        <v>-0.00445252557766914+0.670585757648165i</v>
      </c>
      <c r="D181" s="158" t="str">
        <f t="shared" si="3"/>
        <v>-7.70080269609547+5.1411574753026i</v>
      </c>
      <c r="E181" t="str">
        <f t="shared" si="4"/>
        <v>7.99999993208673-0.000737093028498552i</v>
      </c>
      <c r="F181" t="str">
        <f t="shared" si="5"/>
        <v>0.999200639495183+7.35915093373492E-08i</v>
      </c>
      <c r="G181">
        <f t="shared" si="0"/>
        <v>1</v>
      </c>
      <c r="H181" t="str">
        <f t="shared" si="6"/>
        <v>0.960661923777381+1.15318583156551i</v>
      </c>
      <c r="I181" t="str">
        <f t="shared" si="7"/>
        <v>18.45685683984i</v>
      </c>
      <c r="J181" t="str">
        <f t="shared" si="1"/>
        <v>0.538888628019565+4.03776965713813i</v>
      </c>
      <c r="K181" t="str">
        <f t="shared" si="8"/>
        <v>4.49105730799841+0.599385283602301i</v>
      </c>
      <c r="L181" t="str">
        <f t="shared" si="9"/>
        <v>0.421053817182147-0.0407621802502722i</v>
      </c>
      <c r="M181" t="str">
        <f t="shared" si="10"/>
        <v>4.91211112518056+0.558623103352029i</v>
      </c>
      <c r="N181" t="str">
        <f t="shared" si="11"/>
        <v>-0.0346291644865365i</v>
      </c>
      <c r="O181" t="str">
        <f t="shared" si="12"/>
        <v>0.999400470399019-0.0346222438068423i</v>
      </c>
      <c r="P181" t="str">
        <f t="shared" si="13"/>
        <v>0.000599529600980975+0.0346222438068423i</v>
      </c>
      <c r="Q181" t="str">
        <f t="shared" si="14"/>
        <v>-0.000599529600980975+6.92067969420423E-06i</v>
      </c>
      <c r="R181" t="str">
        <f t="shared" si="15"/>
        <v>-0.333328891825653-57.7528625987463i</v>
      </c>
      <c r="S181" t="str">
        <f t="shared" si="16"/>
        <v>0.00365125241736111i</v>
      </c>
      <c r="T181" t="str">
        <f t="shared" si="17"/>
        <v>0.210870279173196-0.00121706792205472i</v>
      </c>
      <c r="U181" t="e">
        <f t="shared" si="18"/>
        <v>#DIV/0!</v>
      </c>
      <c r="V181" t="str">
        <f t="shared" si="19"/>
        <v>1.33333333333333E-06-0.0225751692328929i</v>
      </c>
      <c r="W181" t="e">
        <f t="shared" si="20"/>
        <v>#DIV/0!</v>
      </c>
      <c r="X181" t="e">
        <f t="shared" si="21"/>
        <v>#DIV/0!</v>
      </c>
      <c r="Y181" t="str">
        <f t="shared" si="22"/>
        <v>0.00083+0.00472495535099905i</v>
      </c>
      <c r="Z181" t="e">
        <f t="shared" si="23"/>
        <v>#DIV/0!</v>
      </c>
      <c r="AA181" t="e">
        <f t="shared" si="24"/>
        <v>#DIV/0!</v>
      </c>
      <c r="AB181" t="str">
        <f t="shared" si="25"/>
        <v>1.30027612201513-0.00750472927774961i</v>
      </c>
      <c r="AC181" t="str">
        <f t="shared" si="26"/>
        <v>7.39129311991611+0.689500218317931i</v>
      </c>
      <c r="AD181" t="str">
        <f t="shared" si="27"/>
        <v>0.174308398003299-0.0172757872924302i</v>
      </c>
      <c r="AE181" t="e">
        <f t="shared" si="28"/>
        <v>#DIV/0!</v>
      </c>
      <c r="AF181" t="str">
        <f t="shared" si="29"/>
        <v>-8.66146461987285+3.98797164373709i</v>
      </c>
      <c r="AG181" t="e">
        <f t="shared" si="30"/>
        <v>#DIV/0!</v>
      </c>
      <c r="AH181" t="e">
        <f t="shared" si="31"/>
        <v>#DIV/0!</v>
      </c>
      <c r="AI181" t="e">
        <f t="shared" si="32"/>
        <v>#DIV/0!</v>
      </c>
      <c r="AJ181" t="e">
        <f t="shared" si="33"/>
        <v>#DIV/0!</v>
      </c>
      <c r="AK181"/>
      <c r="AL181"/>
      <c r="AM181"/>
      <c r="AN181"/>
    </row>
    <row r="182" spans="1:40" x14ac:dyDescent="0.25">
      <c r="A182"/>
      <c r="B182">
        <f t="shared" si="34"/>
        <v>4800</v>
      </c>
      <c r="C182" s="186" t="str">
        <f t="shared" si="2"/>
        <v>-0.00426894395811196+0.656616414573067i</v>
      </c>
      <c r="D182" s="158" t="str">
        <f t="shared" si="3"/>
        <v>-7.69939523701218+5.03405917839352i</v>
      </c>
      <c r="E182" t="str">
        <f t="shared" si="4"/>
        <v>7.99999992916606-0.000752775858617312i</v>
      </c>
      <c r="F182" t="str">
        <f t="shared" si="5"/>
        <v>0.999200639495472+7.51572861043658E-08i</v>
      </c>
      <c r="G182">
        <f t="shared" si="0"/>
        <v>1</v>
      </c>
      <c r="H182" t="str">
        <f t="shared" si="6"/>
        <v>0.965849246467551+1.17692418207055i</v>
      </c>
      <c r="I182" t="str">
        <f t="shared" si="7"/>
        <v>18.8495559215388i</v>
      </c>
      <c r="J182" t="str">
        <f t="shared" si="1"/>
        <v>0.519058125376676+4.12367964984319i</v>
      </c>
      <c r="K182" t="str">
        <f t="shared" si="8"/>
        <v>4.49975870299012+0.566396159582923i</v>
      </c>
      <c r="L182" t="str">
        <f t="shared" si="9"/>
        <v>0.420885750981006-0.0416128440278018i</v>
      </c>
      <c r="M182" t="str">
        <f t="shared" si="10"/>
        <v>4.92064445397113+0.524783315555121i</v>
      </c>
      <c r="N182" t="str">
        <f t="shared" si="11"/>
        <v>-0.0353659552202926i</v>
      </c>
      <c r="O182" t="str">
        <f t="shared" si="12"/>
        <v>0.999374689785358-0.0353585833485959i</v>
      </c>
      <c r="P182" t="str">
        <f t="shared" si="13"/>
        <v>0.000625310214641961+0.0353585833485959i</v>
      </c>
      <c r="Q182" t="str">
        <f t="shared" si="14"/>
        <v>-0.000625310214641961+7.37187169670001E-06i</v>
      </c>
      <c r="R182" t="str">
        <f t="shared" si="15"/>
        <v>-0.333328700804871-56.5495969472656i</v>
      </c>
      <c r="S182" t="str">
        <f t="shared" si="16"/>
        <v>0.00372893863900711i</v>
      </c>
      <c r="T182" t="str">
        <f t="shared" si="17"/>
        <v>0.210869977076937-0.00124296227192132i</v>
      </c>
      <c r="U182" t="e">
        <f t="shared" si="18"/>
        <v>#DIV/0!</v>
      </c>
      <c r="V182" t="str">
        <f t="shared" si="19"/>
        <v>1.33333333333333E-06-0.0221048532072077i</v>
      </c>
      <c r="W182" t="e">
        <f t="shared" si="20"/>
        <v>#DIV/0!</v>
      </c>
      <c r="X182" t="e">
        <f t="shared" si="21"/>
        <v>#DIV/0!</v>
      </c>
      <c r="Y182" t="str">
        <f t="shared" si="22"/>
        <v>0.00083+0.00482548631591392i</v>
      </c>
      <c r="Z182" t="e">
        <f t="shared" si="23"/>
        <v>#DIV/0!</v>
      </c>
      <c r="AA182" t="e">
        <f t="shared" si="24"/>
        <v>#DIV/0!</v>
      </c>
      <c r="AB182" t="str">
        <f t="shared" si="25"/>
        <v>1.30027425921799-0.00766439997652547i</v>
      </c>
      <c r="AC182" t="str">
        <f t="shared" si="26"/>
        <v>7.40220947149384+0.644648449645889i</v>
      </c>
      <c r="AD182" t="str">
        <f t="shared" si="27"/>
        <v>0.174248539738157-0.0162104911288835i</v>
      </c>
      <c r="AE182" t="e">
        <f t="shared" si="28"/>
        <v>#DIV/0!</v>
      </c>
      <c r="AF182" t="str">
        <f t="shared" si="29"/>
        <v>-8.66524448347973+3.85713499632297i</v>
      </c>
      <c r="AG182" t="e">
        <f t="shared" si="30"/>
        <v>#DIV/0!</v>
      </c>
      <c r="AH182" t="e">
        <f t="shared" si="31"/>
        <v>#DIV/0!</v>
      </c>
      <c r="AI182" t="e">
        <f t="shared" si="32"/>
        <v>#DIV/0!</v>
      </c>
      <c r="AJ182" t="e">
        <f t="shared" si="33"/>
        <v>#DIV/0!</v>
      </c>
      <c r="AK182"/>
      <c r="AL182"/>
      <c r="AM182"/>
      <c r="AN182"/>
    </row>
    <row r="183" spans="1:40" x14ac:dyDescent="0.25">
      <c r="A183"/>
      <c r="B183">
        <f t="shared" si="34"/>
        <v>4900</v>
      </c>
      <c r="C183" s="186" t="str">
        <f t="shared" si="2"/>
        <v>-0.00409648632843795+0.643217177920486i</v>
      </c>
      <c r="D183" s="158" t="str">
        <f t="shared" si="3"/>
        <v>-7.69807306185138+4.9313316973904i</v>
      </c>
      <c r="E183" t="str">
        <f t="shared" si="4"/>
        <v>7.9999999261839-0.000768458688718714i</v>
      </c>
      <c r="F183" t="str">
        <f t="shared" si="5"/>
        <v>0.999200639495772+7.67230628696526E-08i</v>
      </c>
      <c r="G183">
        <f t="shared" si="0"/>
        <v>1</v>
      </c>
      <c r="H183" t="str">
        <f t="shared" si="6"/>
        <v>0.971140513094343+1.20063227577945i</v>
      </c>
      <c r="I183" t="str">
        <f t="shared" si="7"/>
        <v>19.2422550032375i</v>
      </c>
      <c r="J183" t="str">
        <f t="shared" si="1"/>
        <v>0.498810138467621+4.20958964254826i</v>
      </c>
      <c r="K183" t="str">
        <f t="shared" si="8"/>
        <v>4.50776000391589+0.534141468091165i</v>
      </c>
      <c r="L183" t="str">
        <f t="shared" si="9"/>
        <v>0.420714284923612-0.0424624722990661i</v>
      </c>
      <c r="M183" t="str">
        <f t="shared" si="10"/>
        <v>4.9284742888395+0.491678995792099i</v>
      </c>
      <c r="N183" t="str">
        <f t="shared" si="11"/>
        <v>-0.0361027459540487i</v>
      </c>
      <c r="O183" t="str">
        <f t="shared" si="12"/>
        <v>0.999348366650593-0.0360949036955692i</v>
      </c>
      <c r="P183" t="str">
        <f t="shared" si="13"/>
        <v>0.000651633349406988+0.0360949036955692i</v>
      </c>
      <c r="Q183" t="str">
        <f t="shared" si="14"/>
        <v>-0.000651633349406988+7.84225847950265E-06i</v>
      </c>
      <c r="R183" t="str">
        <f t="shared" si="15"/>
        <v>-0.333328505768584-55.3954425087669i</v>
      </c>
      <c r="S183" t="str">
        <f t="shared" si="16"/>
        <v>0.00380662486065309i</v>
      </c>
      <c r="T183" t="str">
        <f t="shared" si="17"/>
        <v>0.210869668620751-0.00126885657682304i</v>
      </c>
      <c r="U183" t="e">
        <f t="shared" si="18"/>
        <v>#DIV/0!</v>
      </c>
      <c r="V183" t="str">
        <f t="shared" si="19"/>
        <v>1.33333333333333E-06-0.0216537337539993i</v>
      </c>
      <c r="W183" t="e">
        <f t="shared" si="20"/>
        <v>#DIV/0!</v>
      </c>
      <c r="X183" t="e">
        <f t="shared" si="21"/>
        <v>#DIV/0!</v>
      </c>
      <c r="Y183" t="str">
        <f t="shared" si="22"/>
        <v>0.00083+0.0049260172808288i</v>
      </c>
      <c r="Z183" t="e">
        <f t="shared" si="23"/>
        <v>#DIV/0!</v>
      </c>
      <c r="AA183" t="e">
        <f t="shared" si="24"/>
        <v>#DIV/0!</v>
      </c>
      <c r="AB183" t="str">
        <f t="shared" si="25"/>
        <v>1.30027235720404-0.00782407039803723i</v>
      </c>
      <c r="AC183" t="str">
        <f t="shared" si="26"/>
        <v>7.41220581204516+0.600755877055511i</v>
      </c>
      <c r="AD183" t="str">
        <f t="shared" si="27"/>
        <v>0.174193298035392-0.0151738525330354i</v>
      </c>
      <c r="AE183" t="e">
        <f t="shared" si="28"/>
        <v>#DIV/0!</v>
      </c>
      <c r="AF183" t="str">
        <f t="shared" si="29"/>
        <v>-8.66921357494572+3.73069942161095i</v>
      </c>
      <c r="AG183" t="e">
        <f t="shared" si="30"/>
        <v>#DIV/0!</v>
      </c>
      <c r="AH183" t="e">
        <f t="shared" si="31"/>
        <v>#DIV/0!</v>
      </c>
      <c r="AI183" t="e">
        <f t="shared" si="32"/>
        <v>#DIV/0!</v>
      </c>
      <c r="AJ183" t="e">
        <f t="shared" si="33"/>
        <v>#DIV/0!</v>
      </c>
      <c r="AK183"/>
      <c r="AL183"/>
      <c r="AM183"/>
      <c r="AN183"/>
    </row>
    <row r="184" spans="1:40" x14ac:dyDescent="0.25">
      <c r="A184"/>
      <c r="B184">
        <f t="shared" si="34"/>
        <v>5000</v>
      </c>
      <c r="C184" s="186" t="str">
        <f t="shared" si="2"/>
        <v>-0.00393427178885109+0.630353846803089i</v>
      </c>
      <c r="D184" s="158" t="str">
        <f t="shared" si="3"/>
        <v>-7.69682941704785+4.83271282549035i</v>
      </c>
      <c r="E184" t="str">
        <f t="shared" si="4"/>
        <v>7.99999992314026-0.000784141518802398i</v>
      </c>
      <c r="F184" t="str">
        <f t="shared" si="5"/>
        <v>0.999200639496081+7.82888396331739E-08i</v>
      </c>
      <c r="G184">
        <f t="shared" si="0"/>
        <v>1</v>
      </c>
      <c r="H184" t="str">
        <f t="shared" si="6"/>
        <v>0.976535417693382+1.22430915814869i</v>
      </c>
      <c r="I184" t="str">
        <f t="shared" si="7"/>
        <v>19.6349540849362i</v>
      </c>
      <c r="J184" t="str">
        <f t="shared" si="1"/>
        <v>0.4781446672924+4.29549963525332i</v>
      </c>
      <c r="K184" t="str">
        <f t="shared" si="8"/>
        <v>4.51510768458478+0.502589883588206i</v>
      </c>
      <c r="L184" t="str">
        <f t="shared" si="9"/>
        <v>0.420539427482552-0.0433110449277298i</v>
      </c>
      <c r="M184" t="str">
        <f t="shared" si="10"/>
        <v>4.93564711206733+0.459278838660476i</v>
      </c>
      <c r="N184" t="str">
        <f t="shared" si="11"/>
        <v>-0.0368395366878048i</v>
      </c>
      <c r="O184" t="str">
        <f t="shared" si="12"/>
        <v>0.999321501009013-0.0368312044480428i</v>
      </c>
      <c r="P184" t="str">
        <f t="shared" si="13"/>
        <v>0.000678498990987042+0.0368312044480428i</v>
      </c>
      <c r="Q184" t="str">
        <f t="shared" si="14"/>
        <v>-0.000678498990987042+0.0000083322397620017i</v>
      </c>
      <c r="R184" t="str">
        <f t="shared" si="15"/>
        <v>-0.333328306708119-54.2874526104007i</v>
      </c>
      <c r="S184" t="str">
        <f t="shared" si="16"/>
        <v>0.00388431108229907i</v>
      </c>
      <c r="T184" t="str">
        <f t="shared" si="17"/>
        <v>0.210869353804365-0.00129475083579033i</v>
      </c>
      <c r="U184" t="e">
        <f t="shared" si="18"/>
        <v>#DIV/0!</v>
      </c>
      <c r="V184" t="str">
        <f t="shared" si="19"/>
        <v>1.33333333333333E-06-0.0212206590789194i</v>
      </c>
      <c r="W184" t="e">
        <f t="shared" si="20"/>
        <v>#DIV/0!</v>
      </c>
      <c r="X184" t="e">
        <f t="shared" si="21"/>
        <v>#DIV/0!</v>
      </c>
      <c r="Y184" t="str">
        <f t="shared" si="22"/>
        <v>0.00083+0.00502654824574367i</v>
      </c>
      <c r="Z184" t="e">
        <f t="shared" si="23"/>
        <v>#DIV/0!</v>
      </c>
      <c r="AA184" t="e">
        <f t="shared" si="24"/>
        <v>#DIV/0!</v>
      </c>
      <c r="AB184" t="str">
        <f t="shared" si="25"/>
        <v>1.30027041597158-0.0079837405363064i</v>
      </c>
      <c r="AC184" t="str">
        <f t="shared" si="26"/>
        <v>7.4213426865784+0.557781760670486i</v>
      </c>
      <c r="AD184" t="str">
        <f t="shared" si="27"/>
        <v>0.174142329113273-0.0141641694657859i</v>
      </c>
      <c r="AE184" t="e">
        <f t="shared" si="28"/>
        <v>#DIV/0!</v>
      </c>
      <c r="AF184" t="str">
        <f t="shared" si="29"/>
        <v>-8.67336483474123+3.60840366734166i</v>
      </c>
      <c r="AG184" t="e">
        <f t="shared" si="30"/>
        <v>#DIV/0!</v>
      </c>
      <c r="AH184" t="e">
        <f t="shared" si="31"/>
        <v>#DIV/0!</v>
      </c>
      <c r="AI184" t="e">
        <f t="shared" si="32"/>
        <v>#DIV/0!</v>
      </c>
      <c r="AJ184" t="e">
        <f t="shared" si="33"/>
        <v>#DIV/0!</v>
      </c>
      <c r="AK184"/>
      <c r="AL184"/>
      <c r="AM184"/>
      <c r="AN184"/>
    </row>
    <row r="185" spans="1:40" x14ac:dyDescent="0.25">
      <c r="A185"/>
      <c r="B185">
        <f t="shared" si="34"/>
        <v>5100</v>
      </c>
      <c r="C185" s="186" t="str">
        <f t="shared" si="2"/>
        <v>-0.00378150494025219+0.617994902232905i</v>
      </c>
      <c r="D185" s="158" t="str">
        <f t="shared" si="3"/>
        <v>-7.69565820454192+4.73796091711894i</v>
      </c>
      <c r="E185" t="str">
        <f t="shared" si="4"/>
        <v>7.99999992003513-0.000799824348868001i</v>
      </c>
      <c r="F185" t="str">
        <f t="shared" si="5"/>
        <v>0.99920063949639+7.9854616394892E-08i</v>
      </c>
      <c r="G185">
        <f t="shared" si="0"/>
        <v>1</v>
      </c>
      <c r="H185" t="str">
        <f t="shared" si="6"/>
        <v>0.982033647925728+1.24795390039293i</v>
      </c>
      <c r="I185" t="str">
        <f t="shared" si="7"/>
        <v>20.0276531666349i</v>
      </c>
      <c r="J185" t="str">
        <f t="shared" si="1"/>
        <v>0.457061711851013+4.38140962795839i</v>
      </c>
      <c r="K185" t="str">
        <f t="shared" si="8"/>
        <v>4.52184422941608+0.471711627014338i</v>
      </c>
      <c r="L185" t="str">
        <f t="shared" si="9"/>
        <v>0.420361187287257-0.0441585418637407i</v>
      </c>
      <c r="M185" t="str">
        <f t="shared" si="10"/>
        <v>4.94220541670334+0.427553085150597i</v>
      </c>
      <c r="N185" t="str">
        <f t="shared" si="11"/>
        <v>-0.0375763274215609i</v>
      </c>
      <c r="O185" t="str">
        <f t="shared" si="12"/>
        <v>0.999294092875203-0.0375674852063081i</v>
      </c>
      <c r="P185" t="str">
        <f t="shared" si="13"/>
        <v>0.000705907124797012+0.0375674852063081i</v>
      </c>
      <c r="Q185" t="str">
        <f t="shared" si="14"/>
        <v>-0.000705907124797012+8.84221525279671E-06i</v>
      </c>
      <c r="R185" t="str">
        <f t="shared" si="15"/>
        <v>-0.333328103625349-53.222911691044i</v>
      </c>
      <c r="S185" t="str">
        <f t="shared" si="16"/>
        <v>0.00396199730394505i</v>
      </c>
      <c r="T185" t="str">
        <f t="shared" si="17"/>
        <v>0.210869032628022-0.00132064504789275i</v>
      </c>
      <c r="U185" t="e">
        <f t="shared" si="18"/>
        <v>#DIV/0!</v>
      </c>
      <c r="V185" t="str">
        <f t="shared" si="19"/>
        <v>1.33333333333333E-06-0.0208045677244308i</v>
      </c>
      <c r="W185" t="e">
        <f t="shared" si="20"/>
        <v>#DIV/0!</v>
      </c>
      <c r="X185" t="e">
        <f t="shared" si="21"/>
        <v>#DIV/0!</v>
      </c>
      <c r="Y185" t="str">
        <f t="shared" si="22"/>
        <v>0.00083+0.00512707921065854i</v>
      </c>
      <c r="Z185" t="e">
        <f t="shared" si="23"/>
        <v>#DIV/0!</v>
      </c>
      <c r="AA185" t="e">
        <f t="shared" si="24"/>
        <v>#DIV/0!</v>
      </c>
      <c r="AB185" t="str">
        <f t="shared" si="25"/>
        <v>1.30026843552213-0.00814341038559568i</v>
      </c>
      <c r="AC185" t="str">
        <f t="shared" si="26"/>
        <v>7.42967544543986+0.515687374213298i</v>
      </c>
      <c r="AD185" t="str">
        <f t="shared" si="27"/>
        <v>0.174095322403761-0.0131798718231913i</v>
      </c>
      <c r="AE185" t="e">
        <f t="shared" si="28"/>
        <v>#DIV/0!</v>
      </c>
      <c r="AF185" t="str">
        <f t="shared" si="29"/>
        <v>-8.67769185246765+3.49000701672601i</v>
      </c>
      <c r="AG185" t="e">
        <f t="shared" si="30"/>
        <v>#DIV/0!</v>
      </c>
      <c r="AH185" t="e">
        <f t="shared" si="31"/>
        <v>#DIV/0!</v>
      </c>
      <c r="AI185" t="e">
        <f t="shared" si="32"/>
        <v>#DIV/0!</v>
      </c>
      <c r="AJ185" t="e">
        <f t="shared" si="33"/>
        <v>#DIV/0!</v>
      </c>
      <c r="AK185"/>
      <c r="AL185"/>
      <c r="AM185"/>
      <c r="AN185"/>
    </row>
    <row r="186" spans="1:40" x14ac:dyDescent="0.25">
      <c r="A186"/>
      <c r="B186">
        <f t="shared" si="34"/>
        <v>5200</v>
      </c>
      <c r="C186" s="186" t="str">
        <f t="shared" si="2"/>
        <v>-0.00363746611578039+0.606111249305007i</v>
      </c>
      <c r="D186" s="158" t="str">
        <f t="shared" si="3"/>
        <v>-7.69455390688765+4.64685291133839i</v>
      </c>
      <c r="E186" t="str">
        <f t="shared" si="4"/>
        <v>7.9999999168685-0.000815507178915165i</v>
      </c>
      <c r="F186" t="str">
        <f t="shared" si="5"/>
        <v>0.999200639496699+8.1420393154771E-08i</v>
      </c>
      <c r="G186">
        <f t="shared" si="0"/>
        <v>1</v>
      </c>
      <c r="H186" t="str">
        <f t="shared" si="6"/>
        <v>0.987634885205415+1.27156559740282i</v>
      </c>
      <c r="I186" t="str">
        <f t="shared" si="7"/>
        <v>20.4203522483337i</v>
      </c>
      <c r="J186" t="str">
        <f t="shared" si="1"/>
        <v>0.43556127214346+4.46731962066346i</v>
      </c>
      <c r="K186" t="str">
        <f t="shared" si="8"/>
        <v>4.52800853057207+0.441478408379364i</v>
      </c>
      <c r="L186" t="str">
        <f t="shared" si="9"/>
        <v>0.420179573122949-0.0450049431448314i</v>
      </c>
      <c r="M186" t="str">
        <f t="shared" si="10"/>
        <v>4.94818810369502+0.396473465234533i</v>
      </c>
      <c r="N186" t="str">
        <f t="shared" si="11"/>
        <v>-0.038313118155317i</v>
      </c>
      <c r="O186" t="str">
        <f t="shared" si="12"/>
        <v>0.99926614226404-0.0383037455706674i</v>
      </c>
      <c r="P186" t="str">
        <f t="shared" si="13"/>
        <v>0.00073385773596002+0.0383037455706674i</v>
      </c>
      <c r="Q186" t="str">
        <f t="shared" si="14"/>
        <v>-0.00073385773596002+9.37258464960011E-06i</v>
      </c>
      <c r="R186" t="str">
        <f t="shared" si="15"/>
        <v>-0.333327896528943-52.1993130786873i</v>
      </c>
      <c r="S186" t="str">
        <f t="shared" si="16"/>
        <v>0.00403968352559102i</v>
      </c>
      <c r="T186" t="str">
        <f t="shared" si="17"/>
        <v>0.210868705091141-0.00134653921222788i</v>
      </c>
      <c r="U186" t="e">
        <f t="shared" si="18"/>
        <v>#DIV/0!</v>
      </c>
      <c r="V186" t="str">
        <f t="shared" si="19"/>
        <v>1.33333333333333E-06-0.0204044798835763i</v>
      </c>
      <c r="W186" t="e">
        <f t="shared" si="20"/>
        <v>#DIV/0!</v>
      </c>
      <c r="X186" t="e">
        <f t="shared" si="21"/>
        <v>#DIV/0!</v>
      </c>
      <c r="Y186" t="str">
        <f t="shared" si="22"/>
        <v>0.00083+0.00522761017557341i</v>
      </c>
      <c r="Z186" t="e">
        <f t="shared" si="23"/>
        <v>#DIV/0!</v>
      </c>
      <c r="AA186" t="e">
        <f t="shared" si="24"/>
        <v>#DIV/0!</v>
      </c>
      <c r="AB186" t="str">
        <f t="shared" si="25"/>
        <v>1.30026641585208-0.00830307994034052i</v>
      </c>
      <c r="AC186" t="str">
        <f t="shared" si="26"/>
        <v>7.43725476142949+0.474435930236139i</v>
      </c>
      <c r="AD186" t="str">
        <f t="shared" si="27"/>
        <v>0.174051996777239-0.0122195089258096i</v>
      </c>
      <c r="AE186" t="e">
        <f t="shared" si="28"/>
        <v>#DIV/0!</v>
      </c>
      <c r="AF186" t="str">
        <f t="shared" si="29"/>
        <v>-8.68218879209306+3.37528731393557i</v>
      </c>
      <c r="AG186" t="e">
        <f t="shared" si="30"/>
        <v>#DIV/0!</v>
      </c>
      <c r="AH186" t="e">
        <f t="shared" si="31"/>
        <v>#DIV/0!</v>
      </c>
      <c r="AI186" t="e">
        <f t="shared" si="32"/>
        <v>#DIV/0!</v>
      </c>
      <c r="AJ186" t="e">
        <f t="shared" si="33"/>
        <v>#DIV/0!</v>
      </c>
      <c r="AK186"/>
      <c r="AL186"/>
      <c r="AM186"/>
      <c r="AN186"/>
    </row>
    <row r="187" spans="1:40" x14ac:dyDescent="0.25">
      <c r="A187"/>
      <c r="B187">
        <f t="shared" si="34"/>
        <v>5300</v>
      </c>
      <c r="C187" s="186" t="str">
        <f t="shared" si="2"/>
        <v>-0.00350150289002778+0.594675988560424i</v>
      </c>
      <c r="D187" s="158" t="str">
        <f t="shared" si="3"/>
        <v>-7.6935115221569+4.55918257896325i</v>
      </c>
      <c r="E187" t="str">
        <f t="shared" si="4"/>
        <v>7.9999999136404-0.000831190008943521i</v>
      </c>
      <c r="F187" t="str">
        <f t="shared" si="5"/>
        <v>0.999200639497029+8.29861699127775E-08i</v>
      </c>
      <c r="G187">
        <f t="shared" si="0"/>
        <v>1</v>
      </c>
      <c r="H187" t="str">
        <f t="shared" si="6"/>
        <v>0.993338804816868+1.29514336590413i</v>
      </c>
      <c r="I187" t="str">
        <f t="shared" si="7"/>
        <v>20.8130513300324i</v>
      </c>
      <c r="J187" t="str">
        <f t="shared" si="1"/>
        <v>0.413643348169741+4.55322961336853i</v>
      </c>
      <c r="K187" t="str">
        <f t="shared" si="8"/>
        <v>4.53363624091858+0.411863365856014i</v>
      </c>
      <c r="L187" t="str">
        <f t="shared" si="9"/>
        <v>0.419994593929577-0.0458502288980095i</v>
      </c>
      <c r="M187" t="str">
        <f t="shared" si="10"/>
        <v>4.95363083484816+0.366013136958005i</v>
      </c>
      <c r="N187" t="str">
        <f t="shared" si="11"/>
        <v>-0.0390499088890731i</v>
      </c>
      <c r="O187" t="str">
        <f t="shared" si="12"/>
        <v>0.9992376491907-0.0390399851414338i</v>
      </c>
      <c r="P187" t="str">
        <f t="shared" si="13"/>
        <v>0.000762350809299983+0.0390399851414338i</v>
      </c>
      <c r="Q187" t="str">
        <f t="shared" si="14"/>
        <v>-0.000762350809299983+9.92374763929965E-06i</v>
      </c>
      <c r="R187" t="str">
        <f t="shared" si="15"/>
        <v>-0.333327685401107-51.2143392844507i</v>
      </c>
      <c r="S187" t="str">
        <f t="shared" si="16"/>
        <v>0.004117369747237i</v>
      </c>
      <c r="T187" t="str">
        <f t="shared" si="17"/>
        <v>0.210868371194529-0.00137243332778705i</v>
      </c>
      <c r="U187" t="e">
        <f t="shared" si="18"/>
        <v>#DIV/0!</v>
      </c>
      <c r="V187" t="str">
        <f t="shared" si="19"/>
        <v>1.33333333333333E-06-0.0200194896970938i</v>
      </c>
      <c r="W187" t="e">
        <f t="shared" si="20"/>
        <v>#DIV/0!</v>
      </c>
      <c r="X187" t="e">
        <f t="shared" si="21"/>
        <v>#DIV/0!</v>
      </c>
      <c r="Y187" t="str">
        <f t="shared" si="22"/>
        <v>0.00083+0.00532814114048829i</v>
      </c>
      <c r="Z187" t="e">
        <f t="shared" si="23"/>
        <v>#DIV/0!</v>
      </c>
      <c r="AA187" t="e">
        <f t="shared" si="24"/>
        <v>#DIV/0!</v>
      </c>
      <c r="AB187" t="str">
        <f t="shared" si="25"/>
        <v>1.30026435696643-0.00846274919432123i</v>
      </c>
      <c r="AC187" t="str">
        <f t="shared" si="26"/>
        <v>7.44412708950282+0.43399250081139i</v>
      </c>
      <c r="AD187" t="str">
        <f t="shared" si="27"/>
        <v>0.174012097258587-0.0112817384019997i</v>
      </c>
      <c r="AE187" t="e">
        <f t="shared" si="28"/>
        <v>#DIV/0!</v>
      </c>
      <c r="AF187" t="str">
        <f t="shared" si="29"/>
        <v>-8.68685032697377+3.26403921305912i</v>
      </c>
      <c r="AG187" t="e">
        <f t="shared" si="30"/>
        <v>#DIV/0!</v>
      </c>
      <c r="AH187" t="e">
        <f t="shared" si="31"/>
        <v>#DIV/0!</v>
      </c>
      <c r="AI187" t="e">
        <f t="shared" si="32"/>
        <v>#DIV/0!</v>
      </c>
      <c r="AJ187" t="e">
        <f t="shared" si="33"/>
        <v>#DIV/0!</v>
      </c>
      <c r="AK187"/>
      <c r="AL187"/>
      <c r="AM187"/>
      <c r="AN187"/>
    </row>
    <row r="188" spans="1:40" x14ac:dyDescent="0.25">
      <c r="A188"/>
      <c r="B188">
        <f t="shared" si="34"/>
        <v>5400</v>
      </c>
      <c r="C188" s="186" t="str">
        <f t="shared" si="2"/>
        <v>-0.00337302267844971+0.583664212746876i</v>
      </c>
      <c r="D188" s="158" t="str">
        <f t="shared" si="3"/>
        <v>-7.69252650720145+4.47475896439272i</v>
      </c>
      <c r="E188" t="str">
        <f t="shared" si="4"/>
        <v>7.9999999103508-0.000846872838952712i</v>
      </c>
      <c r="F188" t="str">
        <f t="shared" si="5"/>
        <v>0.999200639497348+8.45519466688709E-08i</v>
      </c>
      <c r="G188">
        <f t="shared" si="0"/>
        <v>1</v>
      </c>
      <c r="H188" t="str">
        <f t="shared" si="6"/>
        <v>0.999145076024219+1.31868634282737i</v>
      </c>
      <c r="I188" t="str">
        <f t="shared" si="7"/>
        <v>21.2057504117311i</v>
      </c>
      <c r="J188" t="str">
        <f t="shared" si="1"/>
        <v>0.391307939929856+4.63913960607359i</v>
      </c>
      <c r="K188" t="str">
        <f t="shared" si="8"/>
        <v>4.53876008817498+0.382841003020126i</v>
      </c>
      <c r="L188" t="str">
        <f t="shared" si="9"/>
        <v>0.419806258800732-0.0466943793410293i</v>
      </c>
      <c r="M188" t="str">
        <f t="shared" si="10"/>
        <v>4.95856634697571+0.336146623679097i</v>
      </c>
      <c r="N188" t="str">
        <f t="shared" si="11"/>
        <v>-0.0397866996228292i</v>
      </c>
      <c r="O188" t="str">
        <f t="shared" si="12"/>
        <v>0.999208613670649-0.039776203518932i</v>
      </c>
      <c r="P188" t="str">
        <f t="shared" si="13"/>
        <v>0.000791386329351051+0.039776203518932i</v>
      </c>
      <c r="Q188" t="str">
        <f t="shared" si="14"/>
        <v>-0.000791386329351051+0.0000104961038972021i</v>
      </c>
      <c r="R188" t="str">
        <f t="shared" si="15"/>
        <v>-0.333327470254016-50.2658444849705i</v>
      </c>
      <c r="S188" t="str">
        <f t="shared" si="16"/>
        <v>0.00419505596888298i</v>
      </c>
      <c r="T188" t="str">
        <f t="shared" si="17"/>
        <v>0.210868030937619-0.00139832739368177i</v>
      </c>
      <c r="U188" t="e">
        <f t="shared" si="18"/>
        <v>#DIV/0!</v>
      </c>
      <c r="V188" t="str">
        <f t="shared" si="19"/>
        <v>1.33333333333333E-06-0.0196487584064068i</v>
      </c>
      <c r="W188" t="e">
        <f t="shared" si="20"/>
        <v>#DIV/0!</v>
      </c>
      <c r="X188" t="e">
        <f t="shared" si="21"/>
        <v>#DIV/0!</v>
      </c>
      <c r="Y188" t="str">
        <f t="shared" si="22"/>
        <v>0.00083+0.00542867210540316i</v>
      </c>
      <c r="Z188" t="e">
        <f t="shared" si="23"/>
        <v>#DIV/0!</v>
      </c>
      <c r="AA188" t="e">
        <f t="shared" si="24"/>
        <v>#DIV/0!</v>
      </c>
      <c r="AB188" t="str">
        <f t="shared" si="25"/>
        <v>1.30026225886168-0.00862241814205918i</v>
      </c>
      <c r="AC188" t="str">
        <f t="shared" si="26"/>
        <v>7.45033507578055+0.394323935784942i</v>
      </c>
      <c r="AD188" t="str">
        <f t="shared" si="27"/>
        <v>0.173975392162036-0.0103653162876076i</v>
      </c>
      <c r="AE188" t="e">
        <f t="shared" si="28"/>
        <v>#DIV/0!</v>
      </c>
      <c r="AF188" t="str">
        <f t="shared" si="29"/>
        <v>-8.69167158322567+3.15607262156535i</v>
      </c>
      <c r="AG188" t="e">
        <f t="shared" si="30"/>
        <v>#DIV/0!</v>
      </c>
      <c r="AH188" t="e">
        <f t="shared" si="31"/>
        <v>#DIV/0!</v>
      </c>
      <c r="AI188" t="e">
        <f t="shared" si="32"/>
        <v>#DIV/0!</v>
      </c>
      <c r="AJ188" t="e">
        <f t="shared" si="33"/>
        <v>#DIV/0!</v>
      </c>
      <c r="AK188"/>
      <c r="AL188"/>
      <c r="AM188"/>
      <c r="AN188"/>
    </row>
    <row r="189" spans="1:40" x14ac:dyDescent="0.25">
      <c r="A189"/>
      <c r="B189">
        <f t="shared" si="34"/>
        <v>5500</v>
      </c>
      <c r="C189" s="186" t="str">
        <f t="shared" si="2"/>
        <v>-0.00325148626988305+0.573052825745782i</v>
      </c>
      <c r="D189" s="158" t="str">
        <f t="shared" si="3"/>
        <v>-7.69159472806908+4.39340499738433i</v>
      </c>
      <c r="E189" t="str">
        <f t="shared" si="4"/>
        <v>7.99999990699971-0.000862555668942375i</v>
      </c>
      <c r="F189" t="str">
        <f t="shared" si="5"/>
        <v>0.999200639497687+8.61177234230201E-08i</v>
      </c>
      <c r="G189">
        <f t="shared" si="0"/>
        <v>1</v>
      </c>
      <c r="H189" t="str">
        <f t="shared" si="6"/>
        <v>1.00505336217343+1.34219368386066i</v>
      </c>
      <c r="I189" t="str">
        <f t="shared" si="7"/>
        <v>21.5984494934298i</v>
      </c>
      <c r="J189" t="str">
        <f t="shared" si="1"/>
        <v>0.368555047423804+4.72504959877866i</v>
      </c>
      <c r="K189" t="str">
        <f t="shared" si="8"/>
        <v>4.54341015491927+0.354387125490681i</v>
      </c>
      <c r="L189" t="str">
        <f t="shared" si="9"/>
        <v>0.419614576982548-0.0475373747838497i</v>
      </c>
      <c r="M189" t="str">
        <f t="shared" si="10"/>
        <v>4.96302473190182+0.306849750706831i</v>
      </c>
      <c r="N189" t="str">
        <f t="shared" si="11"/>
        <v>-0.0405234903565852i</v>
      </c>
      <c r="O189" t="str">
        <f t="shared" si="12"/>
        <v>0.99917903571965-0.040512400303498i</v>
      </c>
      <c r="P189" t="str">
        <f t="shared" si="13"/>
        <v>0.000820964280349945+0.040512400303498i</v>
      </c>
      <c r="Q189" t="str">
        <f t="shared" si="14"/>
        <v>-0.000820964280349945+0.0000110900530871996i</v>
      </c>
      <c r="R189" t="str">
        <f t="shared" si="15"/>
        <v>-0.333327251087338-49.3518389169594i</v>
      </c>
      <c r="S189" t="str">
        <f t="shared" si="16"/>
        <v>0.00427274219052898i</v>
      </c>
      <c r="T189" t="str">
        <f t="shared" si="17"/>
        <v>0.210867684320682-0.00142422140897392i</v>
      </c>
      <c r="U189" t="e">
        <f t="shared" si="18"/>
        <v>#DIV/0!</v>
      </c>
      <c r="V189" t="str">
        <f t="shared" si="19"/>
        <v>1.33333333333333E-06-0.0192915082535631i</v>
      </c>
      <c r="W189" t="e">
        <f t="shared" si="20"/>
        <v>#DIV/0!</v>
      </c>
      <c r="X189" t="e">
        <f t="shared" si="21"/>
        <v>#DIV/0!</v>
      </c>
      <c r="Y189" t="str">
        <f t="shared" si="22"/>
        <v>0.00083+0.00552920307031804i</v>
      </c>
      <c r="Z189" t="e">
        <f t="shared" si="23"/>
        <v>#DIV/0!</v>
      </c>
      <c r="AA189" t="e">
        <f t="shared" si="24"/>
        <v>#DIV/0!</v>
      </c>
      <c r="AB189" t="str">
        <f t="shared" si="25"/>
        <v>1.30026012153949-0.00878208677776968i</v>
      </c>
      <c r="AC189" t="str">
        <f t="shared" si="26"/>
        <v>7.4559179222446+0.355398780272647i</v>
      </c>
      <c r="AD189" t="str">
        <f t="shared" si="27"/>
        <v>0.173941670585889-0.00946908818992563i</v>
      </c>
      <c r="AE189" t="e">
        <f t="shared" si="28"/>
        <v>#DIV/0!</v>
      </c>
      <c r="AF189" t="str">
        <f t="shared" si="29"/>
        <v>-8.69664809024251+3.05121131352367i</v>
      </c>
      <c r="AG189" t="e">
        <f t="shared" si="30"/>
        <v>#DIV/0!</v>
      </c>
      <c r="AH189" t="e">
        <f t="shared" si="31"/>
        <v>#DIV/0!</v>
      </c>
      <c r="AI189" t="e">
        <f t="shared" si="32"/>
        <v>#DIV/0!</v>
      </c>
      <c r="AJ189" t="e">
        <f t="shared" si="33"/>
        <v>#DIV/0!</v>
      </c>
      <c r="AK189"/>
      <c r="AL189"/>
      <c r="AM189"/>
      <c r="AN189"/>
    </row>
    <row r="190" spans="1:40" x14ac:dyDescent="0.25">
      <c r="A190"/>
      <c r="B190">
        <f t="shared" si="34"/>
        <v>5600</v>
      </c>
      <c r="C190" s="186" t="str">
        <f t="shared" si="2"/>
        <v>-0.00313640216009715+0.562820380895452i</v>
      </c>
      <c r="D190" s="158" t="str">
        <f t="shared" si="3"/>
        <v>-7.69071241656077+4.3149562535318i</v>
      </c>
      <c r="E190" t="str">
        <f t="shared" si="4"/>
        <v>7.99999990358714-0.00087823849891215i</v>
      </c>
      <c r="F190" t="str">
        <f t="shared" si="5"/>
        <v>0.999200639498026+8.76835001751858E-08i</v>
      </c>
      <c r="G190">
        <f t="shared" si="0"/>
        <v>1</v>
      </c>
      <c r="H190" t="str">
        <f t="shared" si="6"/>
        <v>1.01106332078837+1.36566456216275i</v>
      </c>
      <c r="I190" t="str">
        <f t="shared" si="7"/>
        <v>21.9911485751286i</v>
      </c>
      <c r="J190" t="str">
        <f t="shared" si="1"/>
        <v>0.345384670651587+4.81095959148372i</v>
      </c>
      <c r="K190" t="str">
        <f t="shared" si="8"/>
        <v>4.54761412851447+0.326478777915296i</v>
      </c>
      <c r="L190" t="str">
        <f t="shared" si="9"/>
        <v>0.419419557872587-0.0483791956300765i</v>
      </c>
      <c r="M190" t="str">
        <f t="shared" si="10"/>
        <v>4.96703368638706+0.27809958228522i</v>
      </c>
      <c r="N190" t="str">
        <f t="shared" si="11"/>
        <v>-0.0412602810903413i</v>
      </c>
      <c r="O190" t="str">
        <f t="shared" si="12"/>
        <v>0.999148915353759-0.0412485750954797i</v>
      </c>
      <c r="P190" t="str">
        <f t="shared" si="13"/>
        <v>0.000851084646240952+0.0412485750954797i</v>
      </c>
      <c r="Q190" t="str">
        <f t="shared" si="14"/>
        <v>-0.000851084646240952+0.0000117059948615966i</v>
      </c>
      <c r="R190" t="str">
        <f t="shared" si="15"/>
        <v>-0.333327027896192-48.4704749429547i</v>
      </c>
      <c r="S190" t="str">
        <f t="shared" si="16"/>
        <v>0.00435042841217496i</v>
      </c>
      <c r="T190" t="str">
        <f t="shared" si="17"/>
        <v>0.210867331343445-0.00145011537270543i</v>
      </c>
      <c r="U190" t="e">
        <f t="shared" si="18"/>
        <v>#DIV/0!</v>
      </c>
      <c r="V190" t="str">
        <f t="shared" si="19"/>
        <v>1.33333333333333E-06-0.0189470170347495i</v>
      </c>
      <c r="W190" t="e">
        <f t="shared" si="20"/>
        <v>#DIV/0!</v>
      </c>
      <c r="X190" t="e">
        <f t="shared" si="21"/>
        <v>#DIV/0!</v>
      </c>
      <c r="Y190" t="str">
        <f t="shared" si="22"/>
        <v>0.00083+0.00562973403523291i</v>
      </c>
      <c r="Z190" t="e">
        <f t="shared" si="23"/>
        <v>#DIV/0!</v>
      </c>
      <c r="AA190" t="e">
        <f t="shared" si="24"/>
        <v>#DIV/0!</v>
      </c>
      <c r="AB190" t="str">
        <f t="shared" si="25"/>
        <v>1.30025794499818-0.00894175509554506i</v>
      </c>
      <c r="AC190" t="str">
        <f t="shared" si="26"/>
        <v>7.46091171215534+0.317187192592037i</v>
      </c>
      <c r="AD190" t="str">
        <f t="shared" si="27"/>
        <v>0.173910740215558-0.00859198138502062i</v>
      </c>
      <c r="AE190" t="e">
        <f t="shared" si="28"/>
        <v>#DIV/0!</v>
      </c>
      <c r="AF190" t="str">
        <f t="shared" si="29"/>
        <v>-8.70177573734914+2.94929169136905i</v>
      </c>
      <c r="AG190" t="e">
        <f t="shared" si="30"/>
        <v>#DIV/0!</v>
      </c>
      <c r="AH190" t="e">
        <f t="shared" si="31"/>
        <v>#DIV/0!</v>
      </c>
      <c r="AI190" t="e">
        <f t="shared" si="32"/>
        <v>#DIV/0!</v>
      </c>
      <c r="AJ190" t="e">
        <f t="shared" si="33"/>
        <v>#DIV/0!</v>
      </c>
      <c r="AK190"/>
      <c r="AL190"/>
      <c r="AM190"/>
      <c r="AN190"/>
    </row>
    <row r="191" spans="1:40" x14ac:dyDescent="0.25">
      <c r="A191"/>
      <c r="B191">
        <f t="shared" si="34"/>
        <v>5700</v>
      </c>
      <c r="C191" s="186" t="str">
        <f t="shared" si="2"/>
        <v>-0.00302732157496746+0.552946936329152i</v>
      </c>
      <c r="D191" s="158" t="str">
        <f t="shared" si="3"/>
        <v>-7.68987613207477+4.23925984519017i</v>
      </c>
      <c r="E191" t="str">
        <f t="shared" si="4"/>
        <v>7.99999990011308-0.000893921328861675i</v>
      </c>
      <c r="F191" t="str">
        <f t="shared" si="5"/>
        <v>0.999200639498375+8.92492769253337E-08i</v>
      </c>
      <c r="G191">
        <f t="shared" si="0"/>
        <v>1</v>
      </c>
      <c r="H191" t="str">
        <f t="shared" si="6"/>
        <v>1.01717460366204+1.38909816721685i</v>
      </c>
      <c r="I191" t="str">
        <f t="shared" si="7"/>
        <v>22.3838476568273i</v>
      </c>
      <c r="J191" t="str">
        <f t="shared" si="1"/>
        <v>0.321796809613203+4.89686958418879i</v>
      </c>
      <c r="K191" t="str">
        <f t="shared" si="8"/>
        <v>4.55139752450166+0.299094182004582i</v>
      </c>
      <c r="L191" t="str">
        <f t="shared" si="9"/>
        <v>0.419221211018705-0.0492198223783894i</v>
      </c>
      <c r="M191" t="str">
        <f t="shared" si="10"/>
        <v>4.97061873552036+0.249874359626193i</v>
      </c>
      <c r="N191" t="str">
        <f t="shared" si="11"/>
        <v>-0.0419970718240974i</v>
      </c>
      <c r="O191" t="str">
        <f t="shared" si="12"/>
        <v>0.999118252589327-0.0419847274952368i</v>
      </c>
      <c r="P191" t="str">
        <f t="shared" si="13"/>
        <v>0.000881747410673039+0.0419847274952368i</v>
      </c>
      <c r="Q191" t="str">
        <f t="shared" si="14"/>
        <v>-0.000881747410673039+0.0000123443288605959i</v>
      </c>
      <c r="R191" t="str">
        <f t="shared" si="15"/>
        <v>-0.333326800684259-47.6200345843175i</v>
      </c>
      <c r="S191" t="str">
        <f t="shared" si="16"/>
        <v>0.00442811463382093i</v>
      </c>
      <c r="T191" t="str">
        <f t="shared" si="17"/>
        <v>0.210866972005875-0.00147600928395468i</v>
      </c>
      <c r="U191" t="e">
        <f t="shared" si="18"/>
        <v>#DIV/0!</v>
      </c>
      <c r="V191" t="str">
        <f t="shared" si="19"/>
        <v>1.33333333333333E-06-0.0186146132271222i</v>
      </c>
      <c r="W191" t="e">
        <f t="shared" si="20"/>
        <v>#DIV/0!</v>
      </c>
      <c r="X191" t="e">
        <f t="shared" si="21"/>
        <v>#DIV/0!</v>
      </c>
      <c r="Y191" t="str">
        <f t="shared" si="22"/>
        <v>0.00083+0.00573026500014778i</v>
      </c>
      <c r="Z191" t="e">
        <f t="shared" si="23"/>
        <v>#DIV/0!</v>
      </c>
      <c r="AA191" t="e">
        <f t="shared" si="24"/>
        <v>#DIV/0!</v>
      </c>
      <c r="AB191" t="str">
        <f t="shared" si="25"/>
        <v>1.30025572923756-0.00910142308970238i</v>
      </c>
      <c r="AC191" t="str">
        <f t="shared" si="26"/>
        <v>7.46534970098213+0.279660863563952i</v>
      </c>
      <c r="AD191" t="str">
        <f t="shared" si="27"/>
        <v>0.173882425392891-0.00773299773566908i</v>
      </c>
      <c r="AE191" t="e">
        <f t="shared" si="28"/>
        <v>#DIV/0!</v>
      </c>
      <c r="AF191" t="str">
        <f t="shared" si="29"/>
        <v>-8.70705073573681+2.85016167797332i</v>
      </c>
      <c r="AG191" t="e">
        <f t="shared" si="30"/>
        <v>#DIV/0!</v>
      </c>
      <c r="AH191" t="e">
        <f t="shared" si="31"/>
        <v>#DIV/0!</v>
      </c>
      <c r="AI191" t="e">
        <f t="shared" si="32"/>
        <v>#DIV/0!</v>
      </c>
      <c r="AJ191" t="e">
        <f t="shared" si="33"/>
        <v>#DIV/0!</v>
      </c>
      <c r="AK191"/>
      <c r="AL191"/>
      <c r="AM191"/>
      <c r="AN191"/>
    </row>
    <row r="192" spans="1:40" x14ac:dyDescent="0.25">
      <c r="A192"/>
      <c r="B192">
        <f t="shared" si="34"/>
        <v>5800</v>
      </c>
      <c r="C192" s="186" t="str">
        <f t="shared" si="2"/>
        <v>-0.00292383408899528+0.543413925274963i</v>
      </c>
      <c r="D192" s="158" t="str">
        <f t="shared" si="3"/>
        <v>-7.68908272801567+4.16617342710805i</v>
      </c>
      <c r="E192" t="str">
        <f t="shared" si="4"/>
        <v>7.99999989657753-0.000909604158790588i</v>
      </c>
      <c r="F192" t="str">
        <f t="shared" si="5"/>
        <v>0.999200639498725+9.08150536734258E-08i</v>
      </c>
      <c r="G192">
        <f t="shared" si="0"/>
        <v>1</v>
      </c>
      <c r="H192" t="str">
        <f t="shared" si="6"/>
        <v>1.02338685694325+1.4124937038077i</v>
      </c>
      <c r="I192" t="str">
        <f t="shared" si="7"/>
        <v>22.776546738526i</v>
      </c>
      <c r="J192" t="str">
        <f t="shared" si="1"/>
        <v>0.297791464308654+4.98277957689386i</v>
      </c>
      <c r="K192" t="str">
        <f t="shared" si="8"/>
        <v>4.55478388655634+0.272212676128974i</v>
      </c>
      <c r="L192" t="str">
        <f t="shared" si="9"/>
        <v>0.419019546117905-0.0500592356239526i</v>
      </c>
      <c r="M192" t="str">
        <f t="shared" si="10"/>
        <v>4.97380343267425+0.222153440505021i</v>
      </c>
      <c r="N192" t="str">
        <f t="shared" si="11"/>
        <v>-0.0427338625578535i</v>
      </c>
      <c r="O192" t="str">
        <f t="shared" si="12"/>
        <v>0.999087047443001-0.0427208571031412i</v>
      </c>
      <c r="P192" t="str">
        <f t="shared" si="13"/>
        <v>0.000912952556998969+0.0427208571031412i</v>
      </c>
      <c r="Q192" t="str">
        <f t="shared" si="14"/>
        <v>-0.000912952556998969+0.000013005454712299i</v>
      </c>
      <c r="R192" t="str">
        <f t="shared" si="15"/>
        <v>-0.333326569449147-46.7989183437851i</v>
      </c>
      <c r="S192" t="str">
        <f t="shared" si="16"/>
        <v>0.00450580085546691i</v>
      </c>
      <c r="T192" t="str">
        <f t="shared" si="17"/>
        <v>0.210866606308353-0.00150190314177382i</v>
      </c>
      <c r="U192" t="e">
        <f t="shared" si="18"/>
        <v>#DIV/0!</v>
      </c>
      <c r="V192" t="str">
        <f t="shared" si="19"/>
        <v>1.33333333333333E-06-0.0182936716197581i</v>
      </c>
      <c r="W192" t="e">
        <f t="shared" si="20"/>
        <v>#DIV/0!</v>
      </c>
      <c r="X192" t="e">
        <f t="shared" si="21"/>
        <v>#DIV/0!</v>
      </c>
      <c r="Y192" t="str">
        <f t="shared" si="22"/>
        <v>0.00083+0.00583079596506266i</v>
      </c>
      <c r="Z192" t="e">
        <f t="shared" si="23"/>
        <v>#DIV/0!</v>
      </c>
      <c r="AA192" t="e">
        <f t="shared" si="24"/>
        <v>#DIV/0!</v>
      </c>
      <c r="AB192" t="str">
        <f t="shared" si="25"/>
        <v>1.30025347425996-0.00926109075439698i</v>
      </c>
      <c r="AC192" t="str">
        <f t="shared" si="26"/>
        <v>7.46926257679473+0.242792937850929i</v>
      </c>
      <c r="AD192" t="str">
        <f t="shared" si="27"/>
        <v>0.173856565415279-0.00689120733232181i</v>
      </c>
      <c r="AE192" t="e">
        <f t="shared" si="28"/>
        <v>#DIV/0!</v>
      </c>
      <c r="AF192" t="str">
        <f t="shared" si="29"/>
        <v>-8.71246958495892+2.75367972330035i</v>
      </c>
      <c r="AG192" t="e">
        <f t="shared" si="30"/>
        <v>#DIV/0!</v>
      </c>
      <c r="AH192" t="e">
        <f t="shared" si="31"/>
        <v>#DIV/0!</v>
      </c>
      <c r="AI192" t="e">
        <f t="shared" si="32"/>
        <v>#DIV/0!</v>
      </c>
      <c r="AJ192" t="e">
        <f t="shared" si="33"/>
        <v>#DIV/0!</v>
      </c>
      <c r="AK192"/>
      <c r="AL192"/>
      <c r="AM192"/>
      <c r="AN192"/>
    </row>
    <row r="193" spans="1:40" x14ac:dyDescent="0.25">
      <c r="A193"/>
      <c r="B193">
        <f t="shared" si="34"/>
        <v>5900</v>
      </c>
      <c r="C193" s="186" t="str">
        <f t="shared" si="2"/>
        <v>-0.00282556375915226+0.534204039542777i</v>
      </c>
      <c r="D193" s="158" t="str">
        <f t="shared" si="3"/>
        <v>-7.68832932215349+4.09556430316129i</v>
      </c>
      <c r="E193" t="str">
        <f t="shared" si="4"/>
        <v>7.9999998929805-0.000925286988698527i</v>
      </c>
      <c r="F193" t="str">
        <f t="shared" si="5"/>
        <v>0.999200639499084+9.23808304194279E-08i</v>
      </c>
      <c r="G193">
        <f t="shared" si="0"/>
        <v>1</v>
      </c>
      <c r="H193" t="str">
        <f t="shared" si="6"/>
        <v>1.02969972121981+1.43585039110747i</v>
      </c>
      <c r="I193" t="str">
        <f t="shared" si="7"/>
        <v>23.1692458202247i</v>
      </c>
      <c r="J193" t="str">
        <f t="shared" si="1"/>
        <v>0.273368634737938+5.06868956959893i</v>
      </c>
      <c r="K193" t="str">
        <f t="shared" si="8"/>
        <v>4.557794965714+0.245814656842611i</v>
      </c>
      <c r="L193" t="str">
        <f t="shared" si="9"/>
        <v>0.418814573015177-0.0508974160598085i</v>
      </c>
      <c r="M193" t="str">
        <f t="shared" si="10"/>
        <v>4.97660953872918+0.194917240782803i</v>
      </c>
      <c r="N193" t="str">
        <f t="shared" si="11"/>
        <v>-0.0434706532916096i</v>
      </c>
      <c r="O193" t="str">
        <f t="shared" si="12"/>
        <v>0.99905529993172-0.0434569635195771i</v>
      </c>
      <c r="P193" t="str">
        <f t="shared" si="13"/>
        <v>0.000944700068279958+0.0434569635195771i</v>
      </c>
      <c r="Q193" t="str">
        <f t="shared" si="14"/>
        <v>-0.000944700068279958+0.0000136897720325047i</v>
      </c>
      <c r="R193" t="str">
        <f t="shared" si="15"/>
        <v>-0.333326334189428-46.005635164435i</v>
      </c>
      <c r="S193" t="str">
        <f t="shared" si="16"/>
        <v>0.00458348707711289i</v>
      </c>
      <c r="T193" t="str">
        <f t="shared" si="17"/>
        <v>0.210866234250558-0.00152779694521866i</v>
      </c>
      <c r="U193" t="e">
        <f t="shared" si="18"/>
        <v>#DIV/0!</v>
      </c>
      <c r="V193" t="str">
        <f t="shared" si="19"/>
        <v>1.33333333333333E-06-0.0179836093889147i</v>
      </c>
      <c r="W193" t="e">
        <f t="shared" si="20"/>
        <v>#DIV/0!</v>
      </c>
      <c r="X193" t="e">
        <f t="shared" si="21"/>
        <v>#DIV/0!</v>
      </c>
      <c r="Y193" t="str">
        <f t="shared" si="22"/>
        <v>0.00083+0.00593132692997753i</v>
      </c>
      <c r="Z193" t="e">
        <f t="shared" si="23"/>
        <v>#DIV/0!</v>
      </c>
      <c r="AA193" t="e">
        <f t="shared" si="24"/>
        <v>#DIV/0!</v>
      </c>
      <c r="AB193" t="str">
        <f t="shared" si="25"/>
        <v>1.30025118006341-0.00942075808380676i</v>
      </c>
      <c r="AC193" t="str">
        <f t="shared" si="26"/>
        <v>7.47267869361922+0.206557937800611i</v>
      </c>
      <c r="AD193" t="str">
        <f t="shared" si="27"/>
        <v>0.173833013033769-0.00606574277259276i</v>
      </c>
      <c r="AE193" t="e">
        <f t="shared" si="28"/>
        <v>#DIV/0!</v>
      </c>
      <c r="AF193" t="str">
        <f t="shared" si="29"/>
        <v>-8.7180290433733+2.65971391205382i</v>
      </c>
      <c r="AG193" t="e">
        <f t="shared" si="30"/>
        <v>#DIV/0!</v>
      </c>
      <c r="AH193" t="e">
        <f t="shared" si="31"/>
        <v>#DIV/0!</v>
      </c>
      <c r="AI193" t="e">
        <f t="shared" si="32"/>
        <v>#DIV/0!</v>
      </c>
      <c r="AJ193" t="e">
        <f t="shared" si="33"/>
        <v>#DIV/0!</v>
      </c>
      <c r="AK193"/>
      <c r="AL193"/>
      <c r="AM193"/>
      <c r="AN193"/>
    </row>
    <row r="194" spans="1:40" x14ac:dyDescent="0.25">
      <c r="A194"/>
      <c r="B194">
        <f t="shared" si="34"/>
        <v>6000</v>
      </c>
      <c r="C194" s="186" t="str">
        <f t="shared" si="2"/>
        <v>-0.00273216570592851+0.52530112466026i</v>
      </c>
      <c r="D194" s="158" t="str">
        <f t="shared" si="3"/>
        <v>-7.68761327041213+4.02730862239533i</v>
      </c>
      <c r="E194" t="str">
        <f t="shared" si="4"/>
        <v>7.99999988932197-0.000940969818585131i</v>
      </c>
      <c r="F194" t="str">
        <f t="shared" si="5"/>
        <v>0.999200639499453+9.3946607163304E-08i</v>
      </c>
      <c r="G194">
        <f t="shared" si="0"/>
        <v>1</v>
      </c>
      <c r="H194" t="str">
        <f t="shared" si="6"/>
        <v>1.03611283159862+1.45916746185778i</v>
      </c>
      <c r="I194" t="str">
        <f t="shared" si="7"/>
        <v>23.5619449019234i</v>
      </c>
      <c r="J194" t="str">
        <f t="shared" si="1"/>
        <v>0.248528320901056+5.15459956230399i</v>
      </c>
      <c r="K194" t="str">
        <f t="shared" si="8"/>
        <v>4.56045088123421+0.219881522582963i</v>
      </c>
      <c r="L194" t="str">
        <f t="shared" si="9"/>
        <v>0.418606301702313-0.051734344478258i</v>
      </c>
      <c r="M194" t="str">
        <f t="shared" si="10"/>
        <v>4.97905718293652+0.168147178104705i</v>
      </c>
      <c r="N194" t="str">
        <f t="shared" si="11"/>
        <v>-0.0442074440253657i</v>
      </c>
      <c r="O194" t="str">
        <f t="shared" si="12"/>
        <v>0.999023010072718-0.0441930463449415i</v>
      </c>
      <c r="P194" t="str">
        <f t="shared" si="13"/>
        <v>0.000976989927282013+0.0441930463449415i</v>
      </c>
      <c r="Q194" t="str">
        <f t="shared" si="14"/>
        <v>-0.000976989927282013+0.0000143976804242024i</v>
      </c>
      <c r="R194" t="str">
        <f t="shared" si="15"/>
        <v>-0.333326094913182-45.2387933931843i</v>
      </c>
      <c r="S194" t="str">
        <f t="shared" si="16"/>
        <v>0.00466117329875887i</v>
      </c>
      <c r="T194" t="str">
        <f t="shared" si="17"/>
        <v>0.21086585583238-0.00155369069338889i</v>
      </c>
      <c r="U194" t="e">
        <f t="shared" si="18"/>
        <v>#DIV/0!</v>
      </c>
      <c r="V194" t="str">
        <f t="shared" si="19"/>
        <v>1.33333333333333E-06-0.0176838825657661i</v>
      </c>
      <c r="W194" t="e">
        <f t="shared" si="20"/>
        <v>#DIV/0!</v>
      </c>
      <c r="X194" t="e">
        <f t="shared" si="21"/>
        <v>#DIV/0!</v>
      </c>
      <c r="Y194" t="str">
        <f t="shared" si="22"/>
        <v>0.00083+0.0060318578948924i</v>
      </c>
      <c r="Z194" t="e">
        <f t="shared" si="23"/>
        <v>#DIV/0!</v>
      </c>
      <c r="AA194" t="e">
        <f t="shared" si="24"/>
        <v>#DIV/0!</v>
      </c>
      <c r="AB194" t="str">
        <f t="shared" si="25"/>
        <v>1.30024884664723-0.00958042507238019i</v>
      </c>
      <c r="AC194" t="str">
        <f t="shared" si="26"/>
        <v>7.47562428094478+0.170931690125409i</v>
      </c>
      <c r="AD194" t="str">
        <f t="shared" si="27"/>
        <v>0.173811633124324-0.00525579400585027i</v>
      </c>
      <c r="AE194" t="e">
        <f t="shared" si="28"/>
        <v>#DIV/0!</v>
      </c>
      <c r="AF194" t="str">
        <f t="shared" si="29"/>
        <v>-8.72372610201075+2.56814116053755i</v>
      </c>
      <c r="AG194" t="e">
        <f t="shared" si="30"/>
        <v>#DIV/0!</v>
      </c>
      <c r="AH194" t="e">
        <f t="shared" si="31"/>
        <v>#DIV/0!</v>
      </c>
      <c r="AI194" t="e">
        <f t="shared" si="32"/>
        <v>#DIV/0!</v>
      </c>
      <c r="AJ194" t="e">
        <f t="shared" si="33"/>
        <v>#DIV/0!</v>
      </c>
      <c r="AK194"/>
      <c r="AL194"/>
      <c r="AM194"/>
      <c r="AN194"/>
    </row>
    <row r="195" spans="1:40" x14ac:dyDescent="0.25">
      <c r="A195"/>
      <c r="B195">
        <f t="shared" si="34"/>
        <v>6100</v>
      </c>
      <c r="C195" s="186" t="str">
        <f t="shared" si="2"/>
        <v>-0.00264332308342856+0.516690085321328i</v>
      </c>
      <c r="D195" s="158" t="str">
        <f t="shared" si="3"/>
        <v>-7.68693214363963+3.96129065413018i</v>
      </c>
      <c r="E195" t="str">
        <f t="shared" si="4"/>
        <v>7.99999988560196-0.000956652648450037i</v>
      </c>
      <c r="F195" t="str">
        <f t="shared" si="5"/>
        <v>0.999200639499822+9.55123839050162E-08i</v>
      </c>
      <c r="G195">
        <f t="shared" si="0"/>
        <v>1</v>
      </c>
      <c r="H195" t="str">
        <f t="shared" si="6"/>
        <v>1.04262581778305+1.48244416163617i</v>
      </c>
      <c r="I195" t="str">
        <f t="shared" si="7"/>
        <v>23.9546439836222i</v>
      </c>
      <c r="J195" t="str">
        <f t="shared" si="1"/>
        <v>0.223270522798008+5.24050955500905i</v>
      </c>
      <c r="K195" t="str">
        <f t="shared" si="8"/>
        <v>4.56277026517888+0.194395619704568i</v>
      </c>
      <c r="L195" t="str">
        <f t="shared" si="9"/>
        <v>0.41839474231672-0.0525700017722212i</v>
      </c>
      <c r="M195" t="str">
        <f t="shared" si="10"/>
        <v>4.9811650074956+0.141825617932347i</v>
      </c>
      <c r="N195" t="str">
        <f t="shared" si="11"/>
        <v>-0.0449442347591218i</v>
      </c>
      <c r="O195" t="str">
        <f t="shared" si="12"/>
        <v>0.998990177883525-0.0449291051796439i</v>
      </c>
      <c r="P195" t="str">
        <f t="shared" si="13"/>
        <v>0.00100982211647505+0.0449291051796439i</v>
      </c>
      <c r="Q195" t="str">
        <f t="shared" si="14"/>
        <v>-0.00100982211647505+0.0000151295794778988i</v>
      </c>
      <c r="R195" t="str">
        <f t="shared" si="15"/>
        <v>-0.333325851610505-44.4970926329658i</v>
      </c>
      <c r="S195" t="str">
        <f t="shared" si="16"/>
        <v>0.00473885952040487i</v>
      </c>
      <c r="T195" t="str">
        <f t="shared" si="17"/>
        <v>0.210865471054067-0.0015795843853015i</v>
      </c>
      <c r="U195" t="e">
        <f t="shared" si="18"/>
        <v>#DIV/0!</v>
      </c>
      <c r="V195" t="str">
        <f t="shared" si="19"/>
        <v>1.33333333333333E-06-0.0173939828515733i</v>
      </c>
      <c r="W195" t="e">
        <f t="shared" si="20"/>
        <v>#DIV/0!</v>
      </c>
      <c r="X195" t="e">
        <f t="shared" si="21"/>
        <v>#DIV/0!</v>
      </c>
      <c r="Y195" t="str">
        <f t="shared" si="22"/>
        <v>0.00083+0.00613238885980728i</v>
      </c>
      <c r="Z195" t="e">
        <f t="shared" si="23"/>
        <v>#DIV/0!</v>
      </c>
      <c r="AA195" t="e">
        <f t="shared" si="24"/>
        <v>#DIV/0!</v>
      </c>
      <c r="AB195" t="str">
        <f t="shared" si="25"/>
        <v>1.30024647401295-0.0097400917140558i</v>
      </c>
      <c r="AC195" t="str">
        <f t="shared" si="26"/>
        <v>7.47812363199891+0.135891255625389i</v>
      </c>
      <c r="AD195" t="str">
        <f t="shared" si="27"/>
        <v>0.173792301509567-0.00446060367890719i</v>
      </c>
      <c r="AE195" t="e">
        <f t="shared" si="28"/>
        <v>#DIV/0!</v>
      </c>
      <c r="AF195" t="str">
        <f t="shared" si="29"/>
        <v>-8.72955796142268+2.47884649249401i</v>
      </c>
      <c r="AG195" t="e">
        <f t="shared" si="30"/>
        <v>#DIV/0!</v>
      </c>
      <c r="AH195" t="e">
        <f t="shared" si="31"/>
        <v>#DIV/0!</v>
      </c>
      <c r="AI195" t="e">
        <f t="shared" si="32"/>
        <v>#DIV/0!</v>
      </c>
      <c r="AJ195" t="e">
        <f t="shared" si="33"/>
        <v>#DIV/0!</v>
      </c>
      <c r="AK195"/>
      <c r="AL195"/>
      <c r="AM195"/>
      <c r="AN195"/>
    </row>
    <row r="196" spans="1:40" x14ac:dyDescent="0.25">
      <c r="A196"/>
      <c r="B196">
        <f t="shared" si="34"/>
        <v>6200</v>
      </c>
      <c r="C196" s="186" t="str">
        <f t="shared" si="2"/>
        <v>-0.00255874438873116+0.508356799983044i</v>
      </c>
      <c r="D196" s="158" t="str">
        <f t="shared" si="3"/>
        <v>-7.68628370698027+3.89740213320334i</v>
      </c>
      <c r="E196" t="str">
        <f t="shared" si="4"/>
        <v>7.99999988182046-0.000972335478292886i</v>
      </c>
      <c r="F196" t="str">
        <f t="shared" si="5"/>
        <v>0.999200639500201+9.70781606445304E-08i</v>
      </c>
      <c r="G196">
        <f t="shared" si="0"/>
        <v>1</v>
      </c>
      <c r="H196" t="str">
        <f t="shared" si="6"/>
        <v>1.04923830414814+1.50567974819821i</v>
      </c>
      <c r="I196" t="str">
        <f t="shared" si="7"/>
        <v>24.3473430653209i</v>
      </c>
      <c r="J196" t="str">
        <f t="shared" si="1"/>
        <v>0.197595240428795+5.32641954771412i</v>
      </c>
      <c r="K196" t="str">
        <f t="shared" si="8"/>
        <v>4.56477039252629+0.169340190935686i</v>
      </c>
      <c r="L196" t="str">
        <f t="shared" si="9"/>
        <v>0.418179905140209-0.0534043689365833i</v>
      </c>
      <c r="M196" t="str">
        <f t="shared" si="10"/>
        <v>4.9829502976665+0.115935821999103i</v>
      </c>
      <c r="N196" t="str">
        <f t="shared" si="11"/>
        <v>-0.0456810254928779i</v>
      </c>
      <c r="O196" t="str">
        <f t="shared" si="12"/>
        <v>0.998956803381963-0.0456651396241071i</v>
      </c>
      <c r="P196" t="str">
        <f t="shared" si="13"/>
        <v>0.00104319661803698+0.0456651396241071i</v>
      </c>
      <c r="Q196" t="str">
        <f t="shared" si="14"/>
        <v>-0.00104319661803698+0.0000158858687707986i</v>
      </c>
      <c r="R196" t="str">
        <f t="shared" si="15"/>
        <v>-0.333325604287977-43.77931638319i</v>
      </c>
      <c r="S196" t="str">
        <f t="shared" si="16"/>
        <v>0.00481654574205084i</v>
      </c>
      <c r="T196" t="str">
        <f t="shared" si="17"/>
        <v>0.21086507991535-0.00160547802004978i</v>
      </c>
      <c r="U196" t="e">
        <f t="shared" si="18"/>
        <v>#DIV/0!</v>
      </c>
      <c r="V196" t="str">
        <f t="shared" si="19"/>
        <v>1.33333333333333E-06-0.017113434741064i</v>
      </c>
      <c r="W196" t="e">
        <f t="shared" si="20"/>
        <v>#DIV/0!</v>
      </c>
      <c r="X196" t="e">
        <f t="shared" si="21"/>
        <v>#DIV/0!</v>
      </c>
      <c r="Y196" t="str">
        <f t="shared" si="22"/>
        <v>0.00083+0.00623291982472215i</v>
      </c>
      <c r="Z196" t="e">
        <f t="shared" si="23"/>
        <v>#DIV/0!</v>
      </c>
      <c r="AA196" t="e">
        <f t="shared" si="24"/>
        <v>#DIV/0!</v>
      </c>
      <c r="AB196" t="str">
        <f t="shared" si="25"/>
        <v>1.30024406215891-0.0098997580032426i</v>
      </c>
      <c r="AC196" t="str">
        <f t="shared" si="26"/>
        <v>7.48019927315554+0.101414862056762i</v>
      </c>
      <c r="AD196" t="str">
        <f t="shared" si="27"/>
        <v>0.1737749039118-0.00367946292703165i</v>
      </c>
      <c r="AE196" t="e">
        <f t="shared" si="28"/>
        <v>#DIV/0!</v>
      </c>
      <c r="AF196" t="str">
        <f t="shared" si="29"/>
        <v>-8.73552201112841+2.39172238500513i</v>
      </c>
      <c r="AG196" t="e">
        <f t="shared" si="30"/>
        <v>#DIV/0!</v>
      </c>
      <c r="AH196" t="e">
        <f t="shared" si="31"/>
        <v>#DIV/0!</v>
      </c>
      <c r="AI196" t="e">
        <f t="shared" si="32"/>
        <v>#DIV/0!</v>
      </c>
      <c r="AJ196" t="e">
        <f t="shared" si="33"/>
        <v>#DIV/0!</v>
      </c>
      <c r="AK196"/>
      <c r="AL196"/>
      <c r="AM196"/>
      <c r="AN196"/>
    </row>
    <row r="197" spans="1:40" x14ac:dyDescent="0.25">
      <c r="A197"/>
      <c r="B197">
        <f t="shared" si="34"/>
        <v>6300</v>
      </c>
      <c r="C197" s="186" t="str">
        <f t="shared" si="2"/>
        <v>-0.00247816106778308+0.5002880435947i</v>
      </c>
      <c r="D197" s="158" t="str">
        <f t="shared" si="3"/>
        <v>-7.68566590151965+3.83554166755937i</v>
      </c>
      <c r="E197" t="str">
        <f t="shared" si="4"/>
        <v>7.99999987797748-0.000988018308113315i</v>
      </c>
      <c r="F197" t="str">
        <f t="shared" si="5"/>
        <v>0.99920063950058+9.86439373818085E-08i</v>
      </c>
      <c r="G197">
        <f t="shared" ref="G197:G260" si="35">IF($C$11=$C$7,$C$24,F197)</f>
        <v>1</v>
      </c>
      <c r="H197" t="str">
        <f t="shared" si="6"/>
        <v>1.05594990981399+1.52887349088597i</v>
      </c>
      <c r="I197" t="str">
        <f t="shared" si="7"/>
        <v>24.7400421470196i</v>
      </c>
      <c r="J197" t="str">
        <f t="shared" ref="J197:J260" si="36">IMSUM(COMPLEX(0,2*PI()*B197*$C$113*$C$112),COMPLEX(0,2*PI()*B197*$C$113*$C$111),COMPLEX(0,2*PI()*B197*$C$28*10^-12*$C$111),COMPLEX(-1*2*PI()*B197*2*PI()*B197*$C$113*$C$112*$C$28*10^-12*$C$111,0),COMPLEX(1,0))</f>
        <v>0.171502473793414+5.41232954041918i</v>
      </c>
      <c r="K197" t="str">
        <f t="shared" si="8"/>
        <v>4.56646729842135+0.144699326293302i</v>
      </c>
      <c r="L197" t="str">
        <f t="shared" si="9"/>
        <v>0.417961800597771-0.0542374270695228i</v>
      </c>
      <c r="M197" t="str">
        <f t="shared" si="10"/>
        <v>4.98442909901912+0.0904618992237792i</v>
      </c>
      <c r="N197" t="str">
        <f t="shared" si="11"/>
        <v>-0.046417816226634i</v>
      </c>
      <c r="O197" t="str">
        <f t="shared" si="12"/>
        <v>0.998922886586152-0.046401149278767i</v>
      </c>
      <c r="P197" t="str">
        <f t="shared" si="13"/>
        <v>0.00107711341384797+0.046401149278767i</v>
      </c>
      <c r="Q197" t="str">
        <f t="shared" si="14"/>
        <v>-0.00107711341384797+0.0000166669478669987i</v>
      </c>
      <c r="R197" t="str">
        <f t="shared" si="15"/>
        <v>-0.333325352941627-43.0843253815399i</v>
      </c>
      <c r="S197" t="str">
        <f t="shared" si="16"/>
        <v>0.00489423196369682i</v>
      </c>
      <c r="T197" t="str">
        <f t="shared" si="17"/>
        <v>0.210864682416647-0.00163137159667743i</v>
      </c>
      <c r="U197" t="e">
        <f t="shared" si="18"/>
        <v>#DIV/0!</v>
      </c>
      <c r="V197" t="str">
        <f t="shared" si="19"/>
        <v>1.33333333333333E-06-0.0168417929197773i</v>
      </c>
      <c r="W197" t="e">
        <f t="shared" si="20"/>
        <v>#DIV/0!</v>
      </c>
      <c r="X197" t="e">
        <f t="shared" si="21"/>
        <v>#DIV/0!</v>
      </c>
      <c r="Y197" t="str">
        <f t="shared" si="22"/>
        <v>0.00083+0.00633345078963702i</v>
      </c>
      <c r="Z197" t="e">
        <f t="shared" si="23"/>
        <v>#DIV/0!</v>
      </c>
      <c r="AA197" t="e">
        <f t="shared" si="24"/>
        <v>#DIV/0!</v>
      </c>
      <c r="AB197" t="str">
        <f t="shared" si="25"/>
        <v>1.3002416110877-0.0100594239340438i</v>
      </c>
      <c r="AC197" t="str">
        <f t="shared" si="26"/>
        <v>7.4818721166552+0.0674818402125625i</v>
      </c>
      <c r="AD197" t="str">
        <f t="shared" si="27"/>
        <v>0.173759335021151-0.00291170756138522i</v>
      </c>
      <c r="AE197" t="e">
        <f t="shared" si="28"/>
        <v>#DIV/0!</v>
      </c>
      <c r="AF197" t="str">
        <f t="shared" si="29"/>
        <v>-8.74161581133364+2.3066681766734i</v>
      </c>
      <c r="AG197" t="e">
        <f t="shared" si="30"/>
        <v>#DIV/0!</v>
      </c>
      <c r="AH197" t="e">
        <f t="shared" si="31"/>
        <v>#DIV/0!</v>
      </c>
      <c r="AI197" t="e">
        <f t="shared" si="32"/>
        <v>#DIV/0!</v>
      </c>
      <c r="AJ197" t="e">
        <f t="shared" si="33"/>
        <v>#DIV/0!</v>
      </c>
      <c r="AK197"/>
      <c r="AL197"/>
      <c r="AM197"/>
      <c r="AN197"/>
    </row>
    <row r="198" spans="1:40" x14ac:dyDescent="0.25">
      <c r="A198"/>
      <c r="B198">
        <f t="shared" si="34"/>
        <v>6400</v>
      </c>
      <c r="C198" s="186" t="str">
        <f t="shared" ref="C198:C261" si="37">IMPRODUCT(COMPLEX(-1,0),IMDIV(IMPRODUCT(G198,COMPLEX($C$100+$C$101,0)),COMPLEX($C$100,2*PI()*B198*$C$103*$C$102*(2*$C$100+$C$101))))</f>
        <v>-0.00240132538105701+0.492471417569763i</v>
      </c>
      <c r="D198" s="158" t="str">
        <f t="shared" ref="D198:D261" si="38">IMPRODUCT(COMPLEX($C$106,0),IMSUB(C198,G198))</f>
        <v>-7.68507682792146+3.77561420136818i</v>
      </c>
      <c r="E198" t="str">
        <f t="shared" ref="E198:E261" si="39">IMDIV(COMPLEX($C$20*10^3,0),COMPLEX(1,2*PI()*B198*$C$20*1000*$C$29*10^-12))</f>
        <v>7.999999874073-0.00100370113791096i</v>
      </c>
      <c r="F198" t="str">
        <f t="shared" ref="F198:F261" si="40">IMDIV(COMPLEX($C$22*1000,0),IMSUM(COMPLEX($C$22*1000,0),E198))</f>
        <v>0.999200639500969+1.00209714116816E-07i</v>
      </c>
      <c r="G198">
        <f t="shared" si="35"/>
        <v>1</v>
      </c>
      <c r="H198" t="str">
        <f t="shared" ref="H198:H261" si="41">IMPRODUCT(COMPLEX($C$108,0),IMPRODUCT(COMPLEX(-1,0),D198),IMDIV(COMPLEX(0,2*PI()*B198*$C$109*$C$110),COMPLEX(1,2*PI()*B198*$C$109*$C$110)))</f>
        <v>1.06276024871742+1.55202467009609i</v>
      </c>
      <c r="I198" t="str">
        <f t="shared" ref="I198:I261" si="42">COMPLEX(0,2*PI()*B198*$C$113*$C$112*$C$114)</f>
        <v>25.1327412287183i</v>
      </c>
      <c r="J198" t="str">
        <f t="shared" si="36"/>
        <v>0.144992222891868+5.49823953312426i</v>
      </c>
      <c r="K198" t="str">
        <f t="shared" ref="K198:K261" si="43">IMDIV(I198,J198)</f>
        <v>4.56787588396969+0.12045791645141i</v>
      </c>
      <c r="L198" t="str">
        <f t="shared" ref="L198:L261" si="44">IMDIV(COMPLEX($C$117,0),COMPLEX(1,2*PI()*B198*$C$115*$C$116))</f>
        <v>0.417740439256344-0.0550691573738233i</v>
      </c>
      <c r="M198" t="str">
        <f t="shared" ref="M198:M261" si="45">IMSUM(K198,L198)</f>
        <v>4.98561632322603+0.0653887590775867i</v>
      </c>
      <c r="N198" t="str">
        <f t="shared" ref="N198:N261" si="46">COMPLEX(0,-2*PI()*B198*$C$43)</f>
        <v>-0.0471546069603901i</v>
      </c>
      <c r="O198" t="str">
        <f t="shared" ref="O198:O261" si="47">IMEXP(N198)</f>
        <v>0.998888427514501-0.047137133744073i</v>
      </c>
      <c r="P198" t="str">
        <f t="shared" ref="P198:P261" si="48">IMSUB(COMPLEX(1,0),O198)</f>
        <v>0.00111157248549898+0.047137133744073i</v>
      </c>
      <c r="Q198" t="str">
        <f t="shared" ref="Q198:Q261" si="49">IMSUM(COMPLEX(0,2*PI()*B198*$C$43),O198,COMPLEX(-1,0))</f>
        <v>-0.00111157248549898+0.0000174732163171001i</v>
      </c>
      <c r="R198" t="str">
        <f t="shared" ref="R198:R261" si="50">IMDIV(P198,Q198)</f>
        <v>-0.333325097575713-42.4110515693851i</v>
      </c>
      <c r="S198" t="str">
        <f t="shared" ref="S198:S261" si="51">IMDIV(COMPLEX(0,2*PI()*B198*$C$123),COMPLEX($C$124,0))</f>
        <v>0.0049719181853428i</v>
      </c>
      <c r="T198" t="str">
        <f t="shared" ref="T198:T261" si="52">IMPRODUCT(R198,S198)</f>
        <v>0.210864278557337-0.00165726511426785i</v>
      </c>
      <c r="U198" t="e">
        <f t="shared" ref="U198:U261" si="53">IMDIV(COMPLEX(1,2*PI()*B198*$C$16*10^-3*$C$15*10^-6),COMPLEX(0,2*PI()*B198*$C$15*10^-6))</f>
        <v>#DIV/0!</v>
      </c>
      <c r="V198" t="str">
        <f t="shared" ref="V198:V261" si="54">IMSUM(COMPLEX($C$18*10^-3,0),IMDIV(COMPLEX(1,0),COMPLEX(0,2*PI()*B198*($C$17*1*10^-6))))</f>
        <v>1.33333333333333E-06-0.0165786399054058i</v>
      </c>
      <c r="W198" t="e">
        <f t="shared" ref="W198:W261" si="55">IMDIV(IMPRODUCT(U198,V198),IMSUM(U198,V198))</f>
        <v>#DIV/0!</v>
      </c>
      <c r="X198" t="e">
        <f t="shared" ref="X198:X261" si="56">IMDIV(IMPRODUCT(COMPLEX($C$19,0),W198),IMSUM(COMPLEX($C$19,0),W198))</f>
        <v>#DIV/0!</v>
      </c>
      <c r="Y198" t="str">
        <f t="shared" ref="Y198:Y261" si="57">COMPLEX($C$13*10^-3,2*PI()*B198*$C$12*0.000001)</f>
        <v>0.00083+0.0064339817545519i</v>
      </c>
      <c r="Z198" t="e">
        <f t="shared" ref="Z198:Z261" si="58">IMPRODUCT(COMPLEX($C$6,0),IMDIV(X198,IMSUM(X198,Y198)))</f>
        <v>#DIV/0!</v>
      </c>
      <c r="AA198" t="e">
        <f t="shared" ref="AA198:AA261" si="59">IMDIV(COMPLEX($C$6,0),IMSUM(X198,Y198))</f>
        <v>#DIV/0!</v>
      </c>
      <c r="AB198" t="str">
        <f t="shared" ref="AB198:AB261" si="60">IMPRODUCT(COMPLEX($C$119,0),T198)</f>
        <v>1.30023912079547-0.0102190895008075i</v>
      </c>
      <c r="AC198" t="str">
        <f t="shared" ref="AC198:AC261" si="61">IMSUM(COMPLEX(1,0),IMPRODUCT(AB198,M198))</f>
        <v>7.48316159831632+0.0340725631892145i</v>
      </c>
      <c r="AD198" t="str">
        <f t="shared" ref="AD198:AD261" si="62">IMDIV(AB198,AC198)</f>
        <v>0.173745497664138-0.00215671461009763i</v>
      </c>
      <c r="AE198" t="e">
        <f t="shared" ref="AE198:AE261" si="63">IMPRODUCT(AD198,AA198,X198)</f>
        <v>#DIV/0!</v>
      </c>
      <c r="AF198" t="str">
        <f t="shared" ref="AF198:AF261" si="64">IMSUB(D198,H198)</f>
        <v>-8.74783707663888+2.22358953127209i</v>
      </c>
      <c r="AG198" t="e">
        <f t="shared" ref="AG198:AG261" si="65">IMSUM(COMPLEX(1,0),IMPRODUCT(AD198,AA198,COMPLEX($C$127,0)))</f>
        <v>#DIV/0!</v>
      </c>
      <c r="AH198" t="e">
        <f t="shared" ref="AH198:AH261" si="66">IMDIV(IMPRODUCT(AE198,AF198),AG198)</f>
        <v>#DIV/0!</v>
      </c>
      <c r="AI198" t="e">
        <f t="shared" ref="AI198:AI261" si="67">20*LOG10(IMABS(AH198))</f>
        <v>#DIV/0!</v>
      </c>
      <c r="AJ198" t="e">
        <f t="shared" ref="AJ198:AJ261" si="68">IMARGUMENT(AH198)*180/PI()</f>
        <v>#DIV/0!</v>
      </c>
      <c r="AK198"/>
      <c r="AL198"/>
      <c r="AM198"/>
      <c r="AN198"/>
    </row>
    <row r="199" spans="1:40" x14ac:dyDescent="0.25">
      <c r="A199"/>
      <c r="B199">
        <f t="shared" si="34"/>
        <v>6500</v>
      </c>
      <c r="C199" s="186" t="str">
        <f t="shared" si="37"/>
        <v>-0.00232800849725518+0.48489528622086i</v>
      </c>
      <c r="D199" s="158" t="str">
        <f t="shared" si="38"/>
        <v>-7.68451473181233+3.71753052769326i</v>
      </c>
      <c r="E199" t="str">
        <f t="shared" si="39"/>
        <v>7.99999987010704-0.00101938396768547i</v>
      </c>
      <c r="F199" t="str">
        <f t="shared" si="40"/>
        <v>0.999200639501368+1.01775490849519E-07i</v>
      </c>
      <c r="G199">
        <f t="shared" si="35"/>
        <v>1</v>
      </c>
      <c r="H199" t="str">
        <f t="shared" si="41"/>
        <v>1.06966892968235+1.5751325768004i</v>
      </c>
      <c r="I199" t="str">
        <f t="shared" si="42"/>
        <v>25.5254403104171i</v>
      </c>
      <c r="J199" t="str">
        <f t="shared" si="36"/>
        <v>0.118064487724156+5.58414952582932i</v>
      </c>
      <c r="K199" t="str">
        <f t="shared" si="43"/>
        <v>4.56901001181623+0.0966016085272196i</v>
      </c>
      <c r="L199" t="str">
        <f t="shared" si="44"/>
        <v>0.41751583182356-0.0558995411581683i</v>
      </c>
      <c r="M199" t="str">
        <f t="shared" si="45"/>
        <v>4.98652584363979+0.0407020673690513i</v>
      </c>
      <c r="N199" t="str">
        <f t="shared" si="46"/>
        <v>-0.0478913976941462i</v>
      </c>
      <c r="O199" t="str">
        <f t="shared" si="47"/>
        <v>0.998853426185719-0.0478730926204881i</v>
      </c>
      <c r="P199" t="str">
        <f t="shared" si="48"/>
        <v>0.00114657381428096+0.0478730926204881i</v>
      </c>
      <c r="Q199" t="str">
        <f t="shared" si="49"/>
        <v>-0.00114657381428096+0.0000183050736581036i</v>
      </c>
      <c r="R199" t="str">
        <f t="shared" si="50"/>
        <v>-0.333324838184705-41.7584926149994i</v>
      </c>
      <c r="S199" t="str">
        <f t="shared" si="51"/>
        <v>0.00504960440698878i</v>
      </c>
      <c r="T199" t="str">
        <f t="shared" si="52"/>
        <v>0.210863868337909-0.00168315857185631i</v>
      </c>
      <c r="U199" t="e">
        <f t="shared" si="53"/>
        <v>#DIV/0!</v>
      </c>
      <c r="V199" t="str">
        <f t="shared" si="54"/>
        <v>1.33333333333333E-06-0.0163235839068611i</v>
      </c>
      <c r="W199" t="e">
        <f t="shared" si="55"/>
        <v>#DIV/0!</v>
      </c>
      <c r="X199" t="e">
        <f t="shared" si="56"/>
        <v>#DIV/0!</v>
      </c>
      <c r="Y199" t="str">
        <f t="shared" si="57"/>
        <v>0.00083+0.00653451271946677i</v>
      </c>
      <c r="Z199" t="e">
        <f t="shared" si="58"/>
        <v>#DIV/0!</v>
      </c>
      <c r="AA199" t="e">
        <f t="shared" si="59"/>
        <v>#DIV/0!</v>
      </c>
      <c r="AB199" t="str">
        <f t="shared" si="60"/>
        <v>1.30023659128524-0.0103787546975849i</v>
      </c>
      <c r="AC199" t="str">
        <f t="shared" si="61"/>
        <v>7.48408580206287+0.00116838880989248i</v>
      </c>
      <c r="AD199" t="str">
        <f t="shared" si="62"/>
        <v>0.173733302061138-0.00141389917532775i</v>
      </c>
      <c r="AE199" t="e">
        <f t="shared" si="63"/>
        <v>#DIV/0!</v>
      </c>
      <c r="AF199" t="str">
        <f t="shared" si="64"/>
        <v>-8.75418366149468+2.14239795089286i</v>
      </c>
      <c r="AG199" t="e">
        <f t="shared" si="65"/>
        <v>#DIV/0!</v>
      </c>
      <c r="AH199" t="e">
        <f t="shared" si="66"/>
        <v>#DIV/0!</v>
      </c>
      <c r="AI199" t="e">
        <f t="shared" si="67"/>
        <v>#DIV/0!</v>
      </c>
      <c r="AJ199" t="e">
        <f t="shared" si="68"/>
        <v>#DIV/0!</v>
      </c>
      <c r="AK199"/>
      <c r="AL199"/>
      <c r="AM199"/>
      <c r="AN199"/>
    </row>
    <row r="200" spans="1:40" x14ac:dyDescent="0.25">
      <c r="A200"/>
      <c r="B200">
        <f t="shared" si="34"/>
        <v>6600</v>
      </c>
      <c r="C200" s="186" t="str">
        <f t="shared" si="37"/>
        <v>-0.00225799878763128+0.477548718972456i</v>
      </c>
      <c r="D200" s="158" t="str">
        <f t="shared" si="38"/>
        <v>-7.68397799070517+3.6612068454555i</v>
      </c>
      <c r="E200" t="str">
        <f t="shared" si="39"/>
        <v>7.99999986607959-0.00103506679743646i</v>
      </c>
      <c r="F200" t="str">
        <f t="shared" si="40"/>
        <v>0.999200639501767+1.03341267579876E-07i</v>
      </c>
      <c r="G200">
        <f t="shared" si="35"/>
        <v>1</v>
      </c>
      <c r="H200" t="str">
        <f t="shared" si="41"/>
        <v>1.07667555648916+1.59819651211412i</v>
      </c>
      <c r="I200" t="str">
        <f t="shared" si="42"/>
        <v>25.9181393921158i</v>
      </c>
      <c r="J200" t="str">
        <f t="shared" si="36"/>
        <v>0.090719268290278+5.67005951853439i</v>
      </c>
      <c r="K200" t="str">
        <f t="shared" si="43"/>
        <v>4.5698825926016+0.0731167642276278i</v>
      </c>
      <c r="L200" t="str">
        <f t="shared" si="44"/>
        <v>0.417287989146481-0.0567285598384167i</v>
      </c>
      <c r="M200" t="str">
        <f t="shared" si="45"/>
        <v>4.98717058174808+0.0163882043892111i</v>
      </c>
      <c r="N200" t="str">
        <f t="shared" si="46"/>
        <v>-0.0486281884279023i</v>
      </c>
      <c r="O200" t="str">
        <f t="shared" si="47"/>
        <v>0.998817882618806-0.0486090255084893i</v>
      </c>
      <c r="P200" t="str">
        <f t="shared" si="48"/>
        <v>0.001182117381194+0.0486090255084893i</v>
      </c>
      <c r="Q200" t="str">
        <f t="shared" si="49"/>
        <v>-0.001182117381194+0.0000191629194130002i</v>
      </c>
      <c r="R200" t="str">
        <f t="shared" si="50"/>
        <v>-0.333324574771938-41.1257069339002i</v>
      </c>
      <c r="S200" t="str">
        <f t="shared" si="51"/>
        <v>0.00512729062863476i</v>
      </c>
      <c r="T200" t="str">
        <f t="shared" si="52"/>
        <v>0.210863451758166-0.00170905196852182i</v>
      </c>
      <c r="U200" t="e">
        <f t="shared" si="53"/>
        <v>#DIV/0!</v>
      </c>
      <c r="V200" t="str">
        <f t="shared" si="54"/>
        <v>1.33333333333333E-06-0.0160762568779692i</v>
      </c>
      <c r="W200" t="e">
        <f t="shared" si="55"/>
        <v>#DIV/0!</v>
      </c>
      <c r="X200" t="e">
        <f t="shared" si="56"/>
        <v>#DIV/0!</v>
      </c>
      <c r="Y200" t="str">
        <f t="shared" si="57"/>
        <v>0.00083+0.00663504368438164i</v>
      </c>
      <c r="Z200" t="e">
        <f t="shared" si="58"/>
        <v>#DIV/0!</v>
      </c>
      <c r="AA200" t="e">
        <f t="shared" si="59"/>
        <v>#DIV/0!</v>
      </c>
      <c r="AB200" t="str">
        <f t="shared" si="60"/>
        <v>1.30023402255581-0.0105384195186969i</v>
      </c>
      <c r="AC200" t="str">
        <f t="shared" si="61"/>
        <v>7.48466157245132-0.0312483948863142i</v>
      </c>
      <c r="AD200" t="str">
        <f t="shared" si="62"/>
        <v>0.173722665161304-0.000682711573204769i</v>
      </c>
      <c r="AE200" t="e">
        <f t="shared" si="63"/>
        <v>#DIV/0!</v>
      </c>
      <c r="AF200" t="str">
        <f t="shared" si="64"/>
        <v>-8.76065354719433+2.06301033334138i</v>
      </c>
      <c r="AG200" t="e">
        <f t="shared" si="65"/>
        <v>#DIV/0!</v>
      </c>
      <c r="AH200" t="e">
        <f t="shared" si="66"/>
        <v>#DIV/0!</v>
      </c>
      <c r="AI200" t="e">
        <f t="shared" si="67"/>
        <v>#DIV/0!</v>
      </c>
      <c r="AJ200" t="e">
        <f t="shared" si="68"/>
        <v>#DIV/0!</v>
      </c>
      <c r="AK200"/>
      <c r="AL200"/>
      <c r="AM200"/>
      <c r="AN200"/>
    </row>
    <row r="201" spans="1:40" x14ac:dyDescent="0.25">
      <c r="A201"/>
      <c r="B201">
        <f t="shared" si="34"/>
        <v>6700</v>
      </c>
      <c r="C201" s="186" t="str">
        <f t="shared" si="37"/>
        <v>-0.0021911002971595+0.470421437747683i</v>
      </c>
      <c r="D201" s="158" t="str">
        <f t="shared" si="38"/>
        <v>-7.68346510227823+3.60656435606557i</v>
      </c>
      <c r="E201" t="str">
        <f t="shared" si="39"/>
        <v>7.99999986199065-0.0010507496271636i</v>
      </c>
      <c r="F201" t="str">
        <f t="shared" si="40"/>
        <v>0.999200639502176+1.04907044307856E-07i</v>
      </c>
      <c r="G201">
        <f t="shared" si="35"/>
        <v>1</v>
      </c>
      <c r="H201" t="str">
        <f t="shared" si="41"/>
        <v>1.08377972794287+1.6212157869058i</v>
      </c>
      <c r="I201" t="str">
        <f t="shared" si="42"/>
        <v>26.3108384738145i</v>
      </c>
      <c r="J201" t="str">
        <f t="shared" si="36"/>
        <v>0.062956564590233+5.75596951123945i</v>
      </c>
      <c r="K201" t="str">
        <f t="shared" si="43"/>
        <v>4.57050566326335+0.0499904202823521i</v>
      </c>
      <c r="L201" t="str">
        <f t="shared" si="44"/>
        <v>0.417056922210321-0.0575561949388651i</v>
      </c>
      <c r="M201" t="str">
        <f t="shared" si="45"/>
        <v>4.98756258547367-0.007565774656513i</v>
      </c>
      <c r="N201" t="str">
        <f t="shared" si="46"/>
        <v>-0.0493649791616584i</v>
      </c>
      <c r="O201" t="str">
        <f t="shared" si="47"/>
        <v>0.998781796833057-0.0493449320085677i</v>
      </c>
      <c r="P201" t="str">
        <f t="shared" si="48"/>
        <v>0.00121820316694299+0.0493449320085677i</v>
      </c>
      <c r="Q201" t="str">
        <f t="shared" si="49"/>
        <v>-0.00121820316694299+0.0000200471530906951i</v>
      </c>
      <c r="R201" t="str">
        <f t="shared" si="50"/>
        <v>-0.333324307338576-40.511809155636i</v>
      </c>
      <c r="S201" t="str">
        <f t="shared" si="51"/>
        <v>0.00520497685028075i</v>
      </c>
      <c r="T201" t="str">
        <f t="shared" si="52"/>
        <v>0.210863028818077-0.00173494530333315i</v>
      </c>
      <c r="U201" t="e">
        <f t="shared" si="53"/>
        <v>#DIV/0!</v>
      </c>
      <c r="V201" t="str">
        <f t="shared" si="54"/>
        <v>1.33333333333333E-06-0.0158363127454622i</v>
      </c>
      <c r="W201" t="e">
        <f t="shared" si="55"/>
        <v>#DIV/0!</v>
      </c>
      <c r="X201" t="e">
        <f t="shared" si="56"/>
        <v>#DIV/0!</v>
      </c>
      <c r="Y201" t="str">
        <f t="shared" si="57"/>
        <v>0.00083+0.00673557464929652i</v>
      </c>
      <c r="Z201" t="e">
        <f t="shared" si="58"/>
        <v>#DIV/0!</v>
      </c>
      <c r="AA201" t="e">
        <f t="shared" si="59"/>
        <v>#DIV/0!</v>
      </c>
      <c r="AB201" t="str">
        <f t="shared" si="60"/>
        <v>1.30023141460698-0.0106980839584014i</v>
      </c>
      <c r="AC201" t="str">
        <f t="shared" si="61"/>
        <v>7.48490461665879-0.0631946211714144i</v>
      </c>
      <c r="AD201" t="str">
        <f t="shared" si="62"/>
        <v>0.173713510046458+0.0000373652725939508i</v>
      </c>
      <c r="AE201" t="e">
        <f t="shared" si="63"/>
        <v>#DIV/0!</v>
      </c>
      <c r="AF201" t="str">
        <f t="shared" si="64"/>
        <v>-8.7672448302211+1.98534856915977i</v>
      </c>
      <c r="AG201" t="e">
        <f t="shared" si="65"/>
        <v>#DIV/0!</v>
      </c>
      <c r="AH201" t="e">
        <f t="shared" si="66"/>
        <v>#DIV/0!</v>
      </c>
      <c r="AI201" t="e">
        <f t="shared" si="67"/>
        <v>#DIV/0!</v>
      </c>
      <c r="AJ201" t="e">
        <f t="shared" si="68"/>
        <v>#DIV/0!</v>
      </c>
      <c r="AK201"/>
      <c r="AL201"/>
      <c r="AM201"/>
      <c r="AN201"/>
    </row>
    <row r="202" spans="1:40" x14ac:dyDescent="0.25">
      <c r="A202"/>
      <c r="B202">
        <f t="shared" si="34"/>
        <v>6800</v>
      </c>
      <c r="C202" s="186" t="str">
        <f t="shared" si="37"/>
        <v>-0.00212713137190209+0.463503768996799i</v>
      </c>
      <c r="D202" s="158" t="str">
        <f t="shared" si="38"/>
        <v>-7.68297467385124+3.55352889564213i</v>
      </c>
      <c r="E202" t="str">
        <f t="shared" si="39"/>
        <v>7.99999985784022-0.0010664324568665i</v>
      </c>
      <c r="F202" t="str">
        <f t="shared" si="40"/>
        <v>0.999200639502595+1.0647282103342E-07i</v>
      </c>
      <c r="G202">
        <f t="shared" si="35"/>
        <v>1</v>
      </c>
      <c r="H202" t="str">
        <f t="shared" si="41"/>
        <v>1.09098103794077+1.64418972144519i</v>
      </c>
      <c r="I202" t="str">
        <f t="shared" si="42"/>
        <v>26.7035375555132i</v>
      </c>
      <c r="J202" t="str">
        <f t="shared" si="36"/>
        <v>0.034776376624023+5.84187950394452i</v>
      </c>
      <c r="K202" t="str">
        <f t="shared" si="43"/>
        <v>4.57089045803558+0.0272102510790349i</v>
      </c>
      <c r="L202" t="str">
        <f t="shared" si="44"/>
        <v>0.416822642137157-0.0583824280934878i</v>
      </c>
      <c r="M202" t="str">
        <f t="shared" si="45"/>
        <v>4.98771310017274-0.0311721770144529i</v>
      </c>
      <c r="N202" t="str">
        <f t="shared" si="46"/>
        <v>-0.0501017698954145i</v>
      </c>
      <c r="O202" t="str">
        <f t="shared" si="47"/>
        <v>0.998745168848062-0.0500808117212286i</v>
      </c>
      <c r="P202" t="str">
        <f t="shared" si="48"/>
        <v>0.00125483115193803+0.0500808117212286i</v>
      </c>
      <c r="Q202" t="str">
        <f t="shared" si="49"/>
        <v>-0.00125483115193803+0.0000209581741858963i</v>
      </c>
      <c r="R202" t="str">
        <f t="shared" si="50"/>
        <v>-0.333324035881046-39.9159659903841i</v>
      </c>
      <c r="S202" t="str">
        <f t="shared" si="51"/>
        <v>0.00528266307192673i</v>
      </c>
      <c r="T202" t="str">
        <f t="shared" si="52"/>
        <v>0.210862599517685-0.00176083857533438i</v>
      </c>
      <c r="U202" t="e">
        <f t="shared" si="53"/>
        <v>#DIV/0!</v>
      </c>
      <c r="V202" t="str">
        <f t="shared" si="54"/>
        <v>1.33333333333333E-06-0.0156034257933231i</v>
      </c>
      <c r="W202" t="e">
        <f t="shared" si="55"/>
        <v>#DIV/0!</v>
      </c>
      <c r="X202" t="e">
        <f t="shared" si="56"/>
        <v>#DIV/0!</v>
      </c>
      <c r="Y202" t="str">
        <f t="shared" si="57"/>
        <v>0.00083+0.00683610561421139i</v>
      </c>
      <c r="Z202" t="e">
        <f t="shared" si="58"/>
        <v>#DIV/0!</v>
      </c>
      <c r="AA202" t="e">
        <f t="shared" si="59"/>
        <v>#DIV/0!</v>
      </c>
      <c r="AB202" t="str">
        <f t="shared" si="60"/>
        <v>1.30022876743901-0.0108577480108039i</v>
      </c>
      <c r="AC202" t="str">
        <f t="shared" si="61"/>
        <v>7.48482959693403-0.0946862932897539i</v>
      </c>
      <c r="AD202" t="str">
        <f t="shared" si="62"/>
        <v>0.173705765395591+0.000746818209442458i</v>
      </c>
      <c r="AE202" t="e">
        <f t="shared" si="63"/>
        <v>#DIV/0!</v>
      </c>
      <c r="AF202" t="str">
        <f t="shared" si="64"/>
        <v>-8.77395571179201+1.90933917419694i</v>
      </c>
      <c r="AG202" t="e">
        <f t="shared" si="65"/>
        <v>#DIV/0!</v>
      </c>
      <c r="AH202" t="e">
        <f t="shared" si="66"/>
        <v>#DIV/0!</v>
      </c>
      <c r="AI202" t="e">
        <f t="shared" si="67"/>
        <v>#DIV/0!</v>
      </c>
      <c r="AJ202" t="e">
        <f t="shared" si="68"/>
        <v>#DIV/0!</v>
      </c>
      <c r="AK202"/>
      <c r="AL202"/>
      <c r="AM202"/>
      <c r="AN202"/>
    </row>
    <row r="203" spans="1:40" x14ac:dyDescent="0.25">
      <c r="A203"/>
      <c r="B203">
        <f t="shared" si="34"/>
        <v>6900</v>
      </c>
      <c r="C203" s="186" t="str">
        <f t="shared" si="37"/>
        <v>-0.00206592342459964+0.456786599896458i</v>
      </c>
      <c r="D203" s="158" t="str">
        <f t="shared" si="38"/>
        <v>-7.68250541292194+3.50203059920618i</v>
      </c>
      <c r="E203" t="str">
        <f t="shared" si="39"/>
        <v>7.99999985362831-0.00108211528654482i</v>
      </c>
      <c r="F203" t="str">
        <f t="shared" si="40"/>
        <v>0.999200639503014+1.08038597756534E-07i</v>
      </c>
      <c r="G203">
        <f t="shared" si="35"/>
        <v>1</v>
      </c>
      <c r="H203" t="str">
        <f t="shared" si="41"/>
        <v>1.09827907553927+1.66711764508485i</v>
      </c>
      <c r="I203" t="str">
        <f t="shared" si="42"/>
        <v>27.096236637212i</v>
      </c>
      <c r="J203" t="str">
        <f t="shared" si="36"/>
        <v>0.00617870439164703+5.92778949664959i</v>
      </c>
      <c r="K203" t="str">
        <f t="shared" si="43"/>
        <v>4.57104747290426+0.00476453340848621i</v>
      </c>
      <c r="L203" t="str">
        <f t="shared" si="44"/>
        <v>0.416585160184623-0.0592072410471617i</v>
      </c>
      <c r="M203" t="str">
        <f t="shared" si="45"/>
        <v>4.98763263308888-0.0544427076386755i</v>
      </c>
      <c r="N203" t="str">
        <f t="shared" si="46"/>
        <v>-0.0508385606291706i</v>
      </c>
      <c r="O203" t="str">
        <f t="shared" si="47"/>
        <v>0.998707998683704-0.0508166642469919i</v>
      </c>
      <c r="P203" t="str">
        <f t="shared" si="48"/>
        <v>0.00129200131629603+0.0508166642469919i</v>
      </c>
      <c r="Q203" t="str">
        <f t="shared" si="49"/>
        <v>-0.00129200131629603+0.0000218963821787058i</v>
      </c>
      <c r="R203" t="str">
        <f t="shared" si="50"/>
        <v>-0.333323760399485-39.3373924549422i</v>
      </c>
      <c r="S203" t="str">
        <f t="shared" si="51"/>
        <v>0.00536034929357271i</v>
      </c>
      <c r="T203" t="str">
        <f t="shared" si="52"/>
        <v>0.210862163856842-0.00178673178358838i</v>
      </c>
      <c r="U203" t="e">
        <f t="shared" si="53"/>
        <v>#DIV/0!</v>
      </c>
      <c r="V203" t="str">
        <f t="shared" si="54"/>
        <v>1.33333333333333E-06-0.0153772891876227i</v>
      </c>
      <c r="W203" t="e">
        <f t="shared" si="55"/>
        <v>#DIV/0!</v>
      </c>
      <c r="X203" t="e">
        <f t="shared" si="56"/>
        <v>#DIV/0!</v>
      </c>
      <c r="Y203" t="str">
        <f t="shared" si="57"/>
        <v>0.00083+0.00693663657912626i</v>
      </c>
      <c r="Z203" t="e">
        <f t="shared" si="58"/>
        <v>#DIV/0!</v>
      </c>
      <c r="AA203" t="e">
        <f t="shared" si="59"/>
        <v>#DIV/0!</v>
      </c>
      <c r="AB203" t="str">
        <f t="shared" si="60"/>
        <v>1.30022608105099-0.0110174116701259i</v>
      </c>
      <c r="AC203" t="str">
        <f t="shared" si="61"/>
        <v>7.48445021452069-0.125738630372934i</v>
      </c>
      <c r="AD203" t="str">
        <f t="shared" si="62"/>
        <v>0.173699365003089+0.00144610602940646i</v>
      </c>
      <c r="AE203" t="e">
        <f t="shared" si="63"/>
        <v>#DIV/0!</v>
      </c>
      <c r="AF203" t="str">
        <f t="shared" si="64"/>
        <v>-8.78078448846121+1.83491295412133i</v>
      </c>
      <c r="AG203" t="e">
        <f t="shared" si="65"/>
        <v>#DIV/0!</v>
      </c>
      <c r="AH203" t="e">
        <f t="shared" si="66"/>
        <v>#DIV/0!</v>
      </c>
      <c r="AI203" t="e">
        <f t="shared" si="67"/>
        <v>#DIV/0!</v>
      </c>
      <c r="AJ203" t="e">
        <f t="shared" si="68"/>
        <v>#DIV/0!</v>
      </c>
      <c r="AK203"/>
      <c r="AL203"/>
      <c r="AM203"/>
      <c r="AN203"/>
    </row>
    <row r="204" spans="1:40" x14ac:dyDescent="0.25">
      <c r="A204"/>
      <c r="B204">
        <f t="shared" si="34"/>
        <v>7000</v>
      </c>
      <c r="C204" s="186" t="str">
        <f t="shared" si="37"/>
        <v>-0.0020073198228028+0.450261338302781i</v>
      </c>
      <c r="D204" s="158" t="str">
        <f t="shared" si="38"/>
        <v>-7.68205611864147+3.45200359365466i</v>
      </c>
      <c r="E204" t="str">
        <f t="shared" si="39"/>
        <v>7.99999984935491-0.00109779811619818i</v>
      </c>
      <c r="F204" t="str">
        <f t="shared" si="40"/>
        <v>0.999200639503433+1.09604374477157E-07i</v>
      </c>
      <c r="G204">
        <f t="shared" si="35"/>
        <v>1</v>
      </c>
      <c r="H204" t="str">
        <f t="shared" si="41"/>
        <v>1.10567342502021+1.68999889597205i</v>
      </c>
      <c r="I204" t="str">
        <f t="shared" si="42"/>
        <v>27.4889357189107i</v>
      </c>
      <c r="J204" t="str">
        <f t="shared" si="36"/>
        <v>-0.0228364521069+6.01369948935466i</v>
      </c>
      <c r="K204" t="str">
        <f t="shared" si="43"/>
        <v>4.57098652418871-0.017357886775969i</v>
      </c>
      <c r="L204" t="str">
        <f t="shared" si="44"/>
        <v>0.416344487744596-0.0600306156568728i</v>
      </c>
      <c r="M204" t="str">
        <f t="shared" si="45"/>
        <v>4.98733101193331-0.0773885024328418i</v>
      </c>
      <c r="N204" t="str">
        <f t="shared" si="46"/>
        <v>-0.0515753513629267i</v>
      </c>
      <c r="O204" t="str">
        <f t="shared" si="47"/>
        <v>0.998670286360161-0.0515524891863924i</v>
      </c>
      <c r="P204" t="str">
        <f t="shared" si="48"/>
        <v>0.00132971363983903+0.0515524891863924i</v>
      </c>
      <c r="Q204" t="str">
        <f t="shared" si="49"/>
        <v>-0.00132971363983903+0.0000228621765342996i</v>
      </c>
      <c r="R204" t="str">
        <f t="shared" si="50"/>
        <v>-0.333323480898391-38.7753484223095i</v>
      </c>
      <c r="S204" t="str">
        <f t="shared" si="51"/>
        <v>0.00543803551521869i</v>
      </c>
      <c r="T204" t="str">
        <f t="shared" si="52"/>
        <v>0.210861721835498-0.00181262492718177i</v>
      </c>
      <c r="U204" t="e">
        <f t="shared" si="53"/>
        <v>#DIV/0!</v>
      </c>
      <c r="V204" t="str">
        <f t="shared" si="54"/>
        <v>1.33333333333333E-06-0.0151576136277995i</v>
      </c>
      <c r="W204" t="e">
        <f t="shared" si="55"/>
        <v>#DIV/0!</v>
      </c>
      <c r="X204" t="e">
        <f t="shared" si="56"/>
        <v>#DIV/0!</v>
      </c>
      <c r="Y204" t="str">
        <f t="shared" si="57"/>
        <v>0.00083+0.00703716754404114i</v>
      </c>
      <c r="Z204" t="e">
        <f t="shared" si="58"/>
        <v>#DIV/0!</v>
      </c>
      <c r="AA204" t="e">
        <f t="shared" si="59"/>
        <v>#DIV/0!</v>
      </c>
      <c r="AB204" t="str">
        <f t="shared" si="60"/>
        <v>1.30022335544261-0.0111770749307352i</v>
      </c>
      <c r="AC204" t="str">
        <f t="shared" si="61"/>
        <v>7.48377928594845-0.156366110730666i</v>
      </c>
      <c r="AD204" t="str">
        <f t="shared" si="62"/>
        <v>0.173694247344684+0.0021356614582224i</v>
      </c>
      <c r="AE204" t="e">
        <f t="shared" si="63"/>
        <v>#DIV/0!</v>
      </c>
      <c r="AF204" t="str">
        <f t="shared" si="64"/>
        <v>-8.78772954366168+1.76200469768261i</v>
      </c>
      <c r="AG204" t="e">
        <f t="shared" si="65"/>
        <v>#DIV/0!</v>
      </c>
      <c r="AH204" t="e">
        <f t="shared" si="66"/>
        <v>#DIV/0!</v>
      </c>
      <c r="AI204" t="e">
        <f t="shared" si="67"/>
        <v>#DIV/0!</v>
      </c>
      <c r="AJ204" t="e">
        <f t="shared" si="68"/>
        <v>#DIV/0!</v>
      </c>
      <c r="AK204"/>
      <c r="AL204"/>
      <c r="AM204"/>
      <c r="AN204"/>
    </row>
    <row r="205" spans="1:40" x14ac:dyDescent="0.25">
      <c r="A205"/>
      <c r="B205">
        <f t="shared" si="34"/>
        <v>7100</v>
      </c>
      <c r="C205" s="186" t="str">
        <f t="shared" si="37"/>
        <v>-0.00195117488583755+0.443919876088194i</v>
      </c>
      <c r="D205" s="158" t="str">
        <f t="shared" si="38"/>
        <v>-7.68162567412478+3.40338571667616i</v>
      </c>
      <c r="E205" t="str">
        <f t="shared" si="39"/>
        <v>7.99999984502002-0.00111348094582623i</v>
      </c>
      <c r="F205" t="str">
        <f t="shared" si="40"/>
        <v>0.999200639503872+1.11170151195261E-07i</v>
      </c>
      <c r="G205">
        <f t="shared" si="35"/>
        <v>1</v>
      </c>
      <c r="H205" t="str">
        <f t="shared" si="41"/>
        <v>1.11316366595675+1.71283282078799i</v>
      </c>
      <c r="I205" t="str">
        <f t="shared" si="42"/>
        <v>27.8816348006094i</v>
      </c>
      <c r="J205" t="str">
        <f t="shared" si="36"/>
        <v>-0.0522690928716001+6.09960948205972i</v>
      </c>
      <c r="K205" t="str">
        <f t="shared" si="43"/>
        <v>4.57071680184526-0.039167625682941i</v>
      </c>
      <c r="L205" t="str">
        <f t="shared" si="44"/>
        <v>0.416100636341866-0.0608525338929042i</v>
      </c>
      <c r="M205" t="str">
        <f t="shared" si="45"/>
        <v>4.98681743818713-0.100020159575845i</v>
      </c>
      <c r="N205" t="str">
        <f t="shared" si="46"/>
        <v>-0.0523121420966828i</v>
      </c>
      <c r="O205" t="str">
        <f t="shared" si="47"/>
        <v>0.998632031897908-0.0522882861399798i</v>
      </c>
      <c r="P205" t="str">
        <f t="shared" si="48"/>
        <v>0.00136796810209205+0.0522882861399798i</v>
      </c>
      <c r="Q205" t="str">
        <f t="shared" si="49"/>
        <v>-0.00136796810209205+0.0000238559567029978i</v>
      </c>
      <c r="R205" t="str">
        <f t="shared" si="50"/>
        <v>-0.333323197375556-38.2291354628571i</v>
      </c>
      <c r="S205" t="str">
        <f t="shared" si="51"/>
        <v>0.00551572173686467i</v>
      </c>
      <c r="T205" t="str">
        <f t="shared" si="52"/>
        <v>0.210861273454025-0.00183851800516559i</v>
      </c>
      <c r="U205" t="e">
        <f t="shared" si="53"/>
        <v>#DIV/0!</v>
      </c>
      <c r="V205" t="str">
        <f t="shared" si="54"/>
        <v>1.33333333333333E-06-0.0149441261119151i</v>
      </c>
      <c r="W205" t="e">
        <f t="shared" si="55"/>
        <v>#DIV/0!</v>
      </c>
      <c r="X205" t="e">
        <f t="shared" si="56"/>
        <v>#DIV/0!</v>
      </c>
      <c r="Y205" t="str">
        <f t="shared" si="57"/>
        <v>0.00083+0.00713769850895601i</v>
      </c>
      <c r="Z205" t="e">
        <f t="shared" si="58"/>
        <v>#DIV/0!</v>
      </c>
      <c r="AA205" t="e">
        <f t="shared" si="59"/>
        <v>#DIV/0!</v>
      </c>
      <c r="AB205" t="str">
        <f t="shared" si="60"/>
        <v>1.30022059061617-0.0113367377867804i</v>
      </c>
      <c r="AC205" t="str">
        <f t="shared" si="61"/>
        <v>7.48282881245218-0.1865825126445i</v>
      </c>
      <c r="AD205" t="str">
        <f t="shared" si="62"/>
        <v>0.173690355185761+0.00281589297764376i</v>
      </c>
      <c r="AE205" t="e">
        <f t="shared" si="63"/>
        <v>#DIV/0!</v>
      </c>
      <c r="AF205" t="str">
        <f t="shared" si="64"/>
        <v>-8.79478934008153+1.69055289588817i</v>
      </c>
      <c r="AG205" t="e">
        <f t="shared" si="65"/>
        <v>#DIV/0!</v>
      </c>
      <c r="AH205" t="e">
        <f t="shared" si="66"/>
        <v>#DIV/0!</v>
      </c>
      <c r="AI205" t="e">
        <f t="shared" si="67"/>
        <v>#DIV/0!</v>
      </c>
      <c r="AJ205" t="e">
        <f t="shared" si="68"/>
        <v>#DIV/0!</v>
      </c>
      <c r="AK205"/>
      <c r="AL205"/>
      <c r="AM205"/>
      <c r="AN205"/>
    </row>
    <row r="206" spans="1:40" x14ac:dyDescent="0.25">
      <c r="A206"/>
      <c r="B206">
        <f t="shared" si="34"/>
        <v>7200</v>
      </c>
      <c r="C206" s="186" t="str">
        <f t="shared" si="37"/>
        <v>-0.00189735297859726+0.437754555533118i</v>
      </c>
      <c r="D206" s="158" t="str">
        <f t="shared" si="38"/>
        <v>-7.6812130395026+3.35611825908724i</v>
      </c>
      <c r="E206" t="str">
        <f t="shared" si="39"/>
        <v>7.99999984062364-0.0011291637754286i</v>
      </c>
      <c r="F206" t="str">
        <f t="shared" si="40"/>
        <v>0.999200639504311+1.12735927910804E-07i</v>
      </c>
      <c r="G206">
        <f t="shared" si="35"/>
        <v>1</v>
      </c>
      <c r="H206" t="str">
        <f t="shared" si="41"/>
        <v>1.12074937327903+1.73561877451148i</v>
      </c>
      <c r="I206" t="str">
        <f t="shared" si="42"/>
        <v>28.2743338823081i</v>
      </c>
      <c r="J206" t="str">
        <f t="shared" si="36"/>
        <v>-0.0821192179024799+6.18551947476479i</v>
      </c>
      <c r="K206" t="str">
        <f t="shared" si="43"/>
        <v>4.57024691802206-0.060674791189379i</v>
      </c>
      <c r="L206" t="str">
        <f t="shared" si="44"/>
        <v>0.415853617632798-0.0616729778400067i</v>
      </c>
      <c r="M206" t="str">
        <f t="shared" si="45"/>
        <v>4.98610053565486-0.122347769029386i</v>
      </c>
      <c r="N206" t="str">
        <f t="shared" si="46"/>
        <v>-0.0530489328304389i</v>
      </c>
      <c r="O206" t="str">
        <f t="shared" si="47"/>
        <v>0.998593235317709-0.0530240547083188i</v>
      </c>
      <c r="P206" t="str">
        <f t="shared" si="48"/>
        <v>0.00140676468229095+0.0530240547083188i</v>
      </c>
      <c r="Q206" t="str">
        <f t="shared" si="49"/>
        <v>-0.00140676468229095+0.0000248781221200978i</v>
      </c>
      <c r="R206" t="str">
        <f t="shared" si="50"/>
        <v>-0.333322909829311-37.6980939484566i</v>
      </c>
      <c r="S206" t="str">
        <f t="shared" si="51"/>
        <v>0.00559340795851065i</v>
      </c>
      <c r="T206" t="str">
        <f t="shared" si="52"/>
        <v>0.210860818711979-0.0018644110165932i</v>
      </c>
      <c r="U206" t="e">
        <f t="shared" si="53"/>
        <v>#DIV/0!</v>
      </c>
      <c r="V206" t="str">
        <f t="shared" si="54"/>
        <v>1.33333333333333E-06-0.0147365688048051i</v>
      </c>
      <c r="W206" t="e">
        <f t="shared" si="55"/>
        <v>#DIV/0!</v>
      </c>
      <c r="X206" t="e">
        <f t="shared" si="56"/>
        <v>#DIV/0!</v>
      </c>
      <c r="Y206" t="str">
        <f t="shared" si="57"/>
        <v>0.00083+0.00723822947387088i</v>
      </c>
      <c r="Z206" t="e">
        <f t="shared" si="58"/>
        <v>#DIV/0!</v>
      </c>
      <c r="AA206" t="e">
        <f t="shared" si="59"/>
        <v>#DIV/0!</v>
      </c>
      <c r="AB206" t="str">
        <f t="shared" si="60"/>
        <v>1.30021778656894-0.0114964002324242i</v>
      </c>
      <c r="AC206" t="str">
        <f t="shared" si="61"/>
        <v>7.48161004315906-0.216400952796029i</v>
      </c>
      <c r="AD206" t="str">
        <f t="shared" si="62"/>
        <v>0.173687635227201+0.00348718649717474i</v>
      </c>
      <c r="AE206" t="e">
        <f t="shared" si="63"/>
        <v>#DIV/0!</v>
      </c>
      <c r="AF206" t="str">
        <f t="shared" si="64"/>
        <v>-8.80196241278163+1.62049948457576i</v>
      </c>
      <c r="AG206" t="e">
        <f t="shared" si="65"/>
        <v>#DIV/0!</v>
      </c>
      <c r="AH206" t="e">
        <f t="shared" si="66"/>
        <v>#DIV/0!</v>
      </c>
      <c r="AI206" t="e">
        <f t="shared" si="67"/>
        <v>#DIV/0!</v>
      </c>
      <c r="AJ206" t="e">
        <f t="shared" si="68"/>
        <v>#DIV/0!</v>
      </c>
      <c r="AK206"/>
      <c r="AL206"/>
      <c r="AM206"/>
      <c r="AN206"/>
    </row>
    <row r="207" spans="1:40" x14ac:dyDescent="0.25">
      <c r="A207"/>
      <c r="B207">
        <f t="shared" si="34"/>
        <v>7300</v>
      </c>
      <c r="C207" s="186" t="str">
        <f t="shared" si="37"/>
        <v>-0.00184572769162461+0.431758138479605i</v>
      </c>
      <c r="D207" s="158" t="str">
        <f t="shared" si="38"/>
        <v>-7.68081724563576+3.31014572834364i</v>
      </c>
      <c r="E207" t="str">
        <f t="shared" si="39"/>
        <v>7.99999983616578-0.00114484660500494i</v>
      </c>
      <c r="F207" t="str">
        <f t="shared" si="40"/>
        <v>0.99920063950475+1.14301704623751E-07i</v>
      </c>
      <c r="G207">
        <f t="shared" si="35"/>
        <v>1</v>
      </c>
      <c r="H207" t="str">
        <f t="shared" si="41"/>
        <v>1.12843011733928+1.75835612020468i</v>
      </c>
      <c r="I207" t="str">
        <f t="shared" si="42"/>
        <v>28.6670329640069i</v>
      </c>
      <c r="J207" t="str">
        <f t="shared" si="36"/>
        <v>-0.11238682719952+6.27142946746985i</v>
      </c>
      <c r="K207" t="str">
        <f t="shared" si="43"/>
        <v>4.56958495133677-0.0818890106256116i</v>
      </c>
      <c r="L207" t="str">
        <f t="shared" si="44"/>
        <v>0.415603443403975-0.0624919296985491i</v>
      </c>
      <c r="M207" t="str">
        <f t="shared" si="45"/>
        <v>4.98518839474074-0.144380940324161i</v>
      </c>
      <c r="N207" t="str">
        <f t="shared" si="46"/>
        <v>-0.053785723564195i</v>
      </c>
      <c r="O207" t="str">
        <f t="shared" si="47"/>
        <v>0.998553896640627-0.0537597944919897i</v>
      </c>
      <c r="P207" t="str">
        <f t="shared" si="48"/>
        <v>0.00144610335937301+0.0537597944919897i</v>
      </c>
      <c r="Q207" t="str">
        <f t="shared" si="49"/>
        <v>-0.00144610335937301+0.0000259290722052982i</v>
      </c>
      <c r="R207" t="str">
        <f t="shared" si="50"/>
        <v>-0.333322618259305-37.181600395105i</v>
      </c>
      <c r="S207" t="str">
        <f t="shared" si="51"/>
        <v>0.00567109418015663i</v>
      </c>
      <c r="T207" t="str">
        <f t="shared" si="52"/>
        <v>0.210860357609589-0.00189030396052491i</v>
      </c>
      <c r="U207" t="e">
        <f t="shared" si="53"/>
        <v>#DIV/0!</v>
      </c>
      <c r="V207" t="str">
        <f t="shared" si="54"/>
        <v>1.33333333333333E-06-0.0145346979992598i</v>
      </c>
      <c r="W207" t="e">
        <f t="shared" si="55"/>
        <v>#DIV/0!</v>
      </c>
      <c r="X207" t="e">
        <f t="shared" si="56"/>
        <v>#DIV/0!</v>
      </c>
      <c r="Y207" t="str">
        <f t="shared" si="57"/>
        <v>0.00083+0.00733876043878576i</v>
      </c>
      <c r="Z207" t="e">
        <f t="shared" si="58"/>
        <v>#DIV/0!</v>
      </c>
      <c r="AA207" t="e">
        <f t="shared" si="59"/>
        <v>#DIV/0!</v>
      </c>
      <c r="AB207" t="str">
        <f t="shared" si="60"/>
        <v>1.30021494330231-0.0116560622618723i</v>
      </c>
      <c r="AC207" t="str">
        <f t="shared" si="61"/>
        <v>7.48013353278932-0.245833922453774i</v>
      </c>
      <c r="AD207" t="str">
        <f t="shared" si="62"/>
        <v>0.173686037785127+0.0041499068895264i</v>
      </c>
      <c r="AE207" t="e">
        <f t="shared" si="63"/>
        <v>#DIV/0!</v>
      </c>
      <c r="AF207" t="str">
        <f t="shared" si="64"/>
        <v>-8.80924736297504+1.55178960813896i</v>
      </c>
      <c r="AG207" t="e">
        <f t="shared" si="65"/>
        <v>#DIV/0!</v>
      </c>
      <c r="AH207" t="e">
        <f t="shared" si="66"/>
        <v>#DIV/0!</v>
      </c>
      <c r="AI207" t="e">
        <f t="shared" si="67"/>
        <v>#DIV/0!</v>
      </c>
      <c r="AJ207" t="e">
        <f t="shared" si="68"/>
        <v>#DIV/0!</v>
      </c>
      <c r="AK207"/>
      <c r="AL207"/>
      <c r="AM207"/>
      <c r="AN207"/>
    </row>
    <row r="208" spans="1:40" x14ac:dyDescent="0.25">
      <c r="A208"/>
      <c r="B208">
        <f t="shared" si="34"/>
        <v>7400</v>
      </c>
      <c r="C208" s="186" t="str">
        <f t="shared" si="37"/>
        <v>-0.00179618109821945+0.425923777985717i</v>
      </c>
      <c r="D208" s="158" t="str">
        <f t="shared" si="38"/>
        <v>-7.68043738841969+3.26541563122383i</v>
      </c>
      <c r="E208" t="str">
        <f t="shared" si="39"/>
        <v>7.99999983164643-0.00116052943455489i</v>
      </c>
      <c r="F208" t="str">
        <f t="shared" si="40"/>
        <v>0.999200639505209+1.1586748133407E-07i</v>
      </c>
      <c r="G208">
        <f t="shared" si="35"/>
        <v>1</v>
      </c>
      <c r="H208" t="str">
        <f t="shared" si="41"/>
        <v>1.13620546397703+1.78104422881888i</v>
      </c>
      <c r="I208" t="str">
        <f t="shared" si="42"/>
        <v>29.0597320457056i</v>
      </c>
      <c r="J208" t="str">
        <f t="shared" si="36"/>
        <v>-0.14307192076273+6.35733946017492i</v>
      </c>
      <c r="K208" t="str">
        <f t="shared" si="43"/>
        <v>4.56873848729656-0.102819456933977i</v>
      </c>
      <c r="L208" t="str">
        <f t="shared" si="44"/>
        <v>0.415350125570841-0.0633093717856534i</v>
      </c>
      <c r="M208" t="str">
        <f t="shared" si="45"/>
        <v>4.9840886128674-0.16612882871963i</v>
      </c>
      <c r="N208" t="str">
        <f t="shared" si="46"/>
        <v>-0.0545225142979511i</v>
      </c>
      <c r="O208" t="str">
        <f t="shared" si="47"/>
        <v>0.998514015888016-0.0544955050915884i</v>
      </c>
      <c r="P208" t="str">
        <f t="shared" si="48"/>
        <v>0.00148598411198397+0.0544955050915884i</v>
      </c>
      <c r="Q208" t="str">
        <f t="shared" si="49"/>
        <v>-0.00148598411198397+0.0000270092063626992i</v>
      </c>
      <c r="R208" t="str">
        <f t="shared" si="50"/>
        <v>-0.33332232266694-36.679065020565i</v>
      </c>
      <c r="S208" t="str">
        <f t="shared" si="51"/>
        <v>0.00574878040180262i</v>
      </c>
      <c r="T208" t="str">
        <f t="shared" si="52"/>
        <v>0.210859890146668-0.00191619683603103i</v>
      </c>
      <c r="U208" t="e">
        <f t="shared" si="53"/>
        <v>#DIV/0!</v>
      </c>
      <c r="V208" t="str">
        <f t="shared" si="54"/>
        <v>1.33333333333333E-06-0.014338283161432i</v>
      </c>
      <c r="W208" t="e">
        <f t="shared" si="55"/>
        <v>#DIV/0!</v>
      </c>
      <c r="X208" t="e">
        <f t="shared" si="56"/>
        <v>#DIV/0!</v>
      </c>
      <c r="Y208" t="str">
        <f t="shared" si="57"/>
        <v>0.00083+0.00743929140370063i</v>
      </c>
      <c r="Z208" t="e">
        <f t="shared" si="58"/>
        <v>#DIV/0!</v>
      </c>
      <c r="AA208" t="e">
        <f t="shared" si="59"/>
        <v>#DIV/0!</v>
      </c>
      <c r="AB208" t="str">
        <f t="shared" si="60"/>
        <v>1.30021206081514-0.011815723869392i</v>
      </c>
      <c r="AC208" t="str">
        <f t="shared" si="61"/>
        <v>7.4784091942547-0.274893321540578i</v>
      </c>
      <c r="AD208" t="str">
        <f t="shared" si="62"/>
        <v>0.173685516500386+0.00480439940254844i</v>
      </c>
      <c r="AE208" t="e">
        <f t="shared" si="63"/>
        <v>#DIV/0!</v>
      </c>
      <c r="AF208" t="str">
        <f t="shared" si="64"/>
        <v>-8.81664285239672+1.48437140240495i</v>
      </c>
      <c r="AG208" t="e">
        <f t="shared" si="65"/>
        <v>#DIV/0!</v>
      </c>
      <c r="AH208" t="e">
        <f t="shared" si="66"/>
        <v>#DIV/0!</v>
      </c>
      <c r="AI208" t="e">
        <f t="shared" si="67"/>
        <v>#DIV/0!</v>
      </c>
      <c r="AJ208" t="e">
        <f t="shared" si="68"/>
        <v>#DIV/0!</v>
      </c>
      <c r="AK208"/>
      <c r="AL208"/>
      <c r="AM208"/>
      <c r="AN208"/>
    </row>
    <row r="209" spans="1:40" x14ac:dyDescent="0.25">
      <c r="A209"/>
      <c r="B209">
        <f t="shared" si="34"/>
        <v>7500</v>
      </c>
      <c r="C209" s="186" t="str">
        <f t="shared" si="37"/>
        <v>-0.0017486030804122+0.42024499224726i</v>
      </c>
      <c r="D209" s="158" t="str">
        <f t="shared" si="38"/>
        <v>-7.68007262361648+3.22187827389566i</v>
      </c>
      <c r="E209" t="str">
        <f t="shared" si="39"/>
        <v>7.99999982706558-0.00117621226407807i</v>
      </c>
      <c r="F209" t="str">
        <f t="shared" si="40"/>
        <v>0.999200639505658+1.17433258041718E-07i</v>
      </c>
      <c r="G209">
        <f t="shared" si="35"/>
        <v>1</v>
      </c>
      <c r="H209" t="str">
        <f t="shared" si="41"/>
        <v>1.14407497458392+1.80368247901798i</v>
      </c>
      <c r="I209" t="str">
        <f t="shared" si="42"/>
        <v>29.4524311274043i</v>
      </c>
      <c r="J209" t="str">
        <f t="shared" si="36"/>
        <v>-0.1741744985921+6.44324945287998i</v>
      </c>
      <c r="K209" t="str">
        <f t="shared" si="43"/>
        <v>4.56771465523578-0.123474873292679i</v>
      </c>
      <c r="L209" t="str">
        <f t="shared" si="44"/>
        <v>0.415093676176322-0.0641252865363087i</v>
      </c>
      <c r="M209" t="str">
        <f t="shared" si="45"/>
        <v>4.9828083314121-0.187600159828988i</v>
      </c>
      <c r="N209" t="str">
        <f t="shared" si="46"/>
        <v>-0.0552593050317071i</v>
      </c>
      <c r="O209" t="str">
        <f t="shared" si="47"/>
        <v>0.998473593081527-0.0552311861077266i</v>
      </c>
      <c r="P209" t="str">
        <f t="shared" si="48"/>
        <v>0.00152640691847306+0.0552311861077266i</v>
      </c>
      <c r="Q209" t="str">
        <f t="shared" si="49"/>
        <v>-0.00152640691847306+0.0000281189239804969i</v>
      </c>
      <c r="R209" t="str">
        <f t="shared" si="50"/>
        <v>-0.333322023052953-36.1899294977081i</v>
      </c>
      <c r="S209" t="str">
        <f t="shared" si="51"/>
        <v>0.0058264666234486i</v>
      </c>
      <c r="T209" t="str">
        <f t="shared" si="52"/>
        <v>0.210859416323354-0.0019420896421784i</v>
      </c>
      <c r="U209" t="e">
        <f t="shared" si="53"/>
        <v>#DIV/0!</v>
      </c>
      <c r="V209" t="str">
        <f t="shared" si="54"/>
        <v>1.33333333333333E-06-0.0141471060526129i</v>
      </c>
      <c r="W209" t="e">
        <f t="shared" si="55"/>
        <v>#DIV/0!</v>
      </c>
      <c r="X209" t="e">
        <f t="shared" si="56"/>
        <v>#DIV/0!</v>
      </c>
      <c r="Y209" t="str">
        <f t="shared" si="57"/>
        <v>0.00083+0.0075398223686155i</v>
      </c>
      <c r="Z209" t="e">
        <f t="shared" si="58"/>
        <v>#DIV/0!</v>
      </c>
      <c r="AA209" t="e">
        <f t="shared" si="59"/>
        <v>#DIV/0!</v>
      </c>
      <c r="AB209" t="str">
        <f t="shared" si="60"/>
        <v>1.30020913910828-0.0119753850492292i</v>
      </c>
      <c r="AC209" t="str">
        <f t="shared" si="61"/>
        <v>7.47644634677764-0.303590490702991i</v>
      </c>
      <c r="AD209" t="str">
        <f t="shared" si="62"/>
        <v>0.173686028075073+0.00545099095908053i</v>
      </c>
      <c r="AE209" t="e">
        <f t="shared" si="63"/>
        <v>#DIV/0!</v>
      </c>
      <c r="AF209" t="str">
        <f t="shared" si="64"/>
        <v>-8.8241475982004+1.41819579487768i</v>
      </c>
      <c r="AG209" t="e">
        <f t="shared" si="65"/>
        <v>#DIV/0!</v>
      </c>
      <c r="AH209" t="e">
        <f t="shared" si="66"/>
        <v>#DIV/0!</v>
      </c>
      <c r="AI209" t="e">
        <f t="shared" si="67"/>
        <v>#DIV/0!</v>
      </c>
      <c r="AJ209" t="e">
        <f t="shared" si="68"/>
        <v>#DIV/0!</v>
      </c>
      <c r="AK209"/>
      <c r="AL209"/>
      <c r="AM209"/>
      <c r="AN209"/>
    </row>
    <row r="210" spans="1:40" x14ac:dyDescent="0.25">
      <c r="A210"/>
      <c r="B210">
        <f t="shared" ref="B210:B273" si="69">B209+100</f>
        <v>7600</v>
      </c>
      <c r="C210" s="186" t="str">
        <f t="shared" si="37"/>
        <v>-0.00170289071660276+0.414715640578078i</v>
      </c>
      <c r="D210" s="158" t="str">
        <f t="shared" si="38"/>
        <v>-7.6797221621606+3.17948657776527i</v>
      </c>
      <c r="E210" t="str">
        <f t="shared" si="39"/>
        <v>7.99999982242326-0.00119189509357413i</v>
      </c>
      <c r="F210" t="str">
        <f t="shared" si="40"/>
        <v>0.999200639506127+1.18999034746665E-07i</v>
      </c>
      <c r="G210">
        <f t="shared" si="35"/>
        <v>1</v>
      </c>
      <c r="H210" t="str">
        <f t="shared" si="41"/>
        <v>1.15203820616847+1.82627025701843i</v>
      </c>
      <c r="I210" t="str">
        <f t="shared" si="42"/>
        <v>29.845130209103i</v>
      </c>
      <c r="J210" t="str">
        <f t="shared" si="36"/>
        <v>-0.20569456068764+6.52915944558506i</v>
      </c>
      <c r="K210" t="str">
        <f t="shared" si="43"/>
        <v>4.5665201621053-0.143863596293494i</v>
      </c>
      <c r="L210" t="str">
        <f t="shared" si="44"/>
        <v>0.414834107389441-0.0649396565044671i</v>
      </c>
      <c r="M210" t="str">
        <f t="shared" si="45"/>
        <v>4.98135426949474-0.208803252797961i</v>
      </c>
      <c r="N210" t="str">
        <f t="shared" si="46"/>
        <v>-0.0559960957654632i</v>
      </c>
      <c r="O210" t="str">
        <f t="shared" si="47"/>
        <v>0.998432628243102-0.0559668371410322i</v>
      </c>
      <c r="P210" t="str">
        <f t="shared" si="48"/>
        <v>0.00156737175689803+0.0559668371410322i</v>
      </c>
      <c r="Q210" t="str">
        <f t="shared" si="49"/>
        <v>-0.00156737175689803+0.0000292586244310042i</v>
      </c>
      <c r="R210" t="str">
        <f t="shared" si="50"/>
        <v>-0.333321719416249-35.7136648849779i</v>
      </c>
      <c r="S210" t="str">
        <f t="shared" si="51"/>
        <v>0.00590415284509458i</v>
      </c>
      <c r="T210" t="str">
        <f t="shared" si="52"/>
        <v>0.210858936139397-0.00196798237802326i</v>
      </c>
      <c r="U210" t="e">
        <f t="shared" si="53"/>
        <v>#DIV/0!</v>
      </c>
      <c r="V210" t="str">
        <f t="shared" si="54"/>
        <v>1.33333333333333E-06-0.0139609599203417i</v>
      </c>
      <c r="W210" t="e">
        <f t="shared" si="55"/>
        <v>#DIV/0!</v>
      </c>
      <c r="X210" t="e">
        <f t="shared" si="56"/>
        <v>#DIV/0!</v>
      </c>
      <c r="Y210" t="str">
        <f t="shared" si="57"/>
        <v>0.00083+0.00764035333353038i</v>
      </c>
      <c r="Z210" t="e">
        <f t="shared" si="58"/>
        <v>#DIV/0!</v>
      </c>
      <c r="AA210" t="e">
        <f t="shared" si="59"/>
        <v>#DIV/0!</v>
      </c>
      <c r="AB210" t="str">
        <f t="shared" si="60"/>
        <v>1.30020617818019-0.0121350457955644i</v>
      </c>
      <c r="AC210" t="str">
        <f t="shared" si="61"/>
        <v>7.47425375986636-0.331936241496278i</v>
      </c>
      <c r="AD210" t="str">
        <f t="shared" si="62"/>
        <v>0.173687532032937+0.00608999135493988i</v>
      </c>
      <c r="AE210" t="e">
        <f t="shared" si="63"/>
        <v>#DIV/0!</v>
      </c>
      <c r="AF210" t="str">
        <f t="shared" si="64"/>
        <v>-8.83176036832907+1.35321632074684i</v>
      </c>
      <c r="AG210" t="e">
        <f t="shared" si="65"/>
        <v>#DIV/0!</v>
      </c>
      <c r="AH210" t="e">
        <f t="shared" si="66"/>
        <v>#DIV/0!</v>
      </c>
      <c r="AI210" t="e">
        <f t="shared" si="67"/>
        <v>#DIV/0!</v>
      </c>
      <c r="AJ210" t="e">
        <f t="shared" si="68"/>
        <v>#DIV/0!</v>
      </c>
      <c r="AK210"/>
      <c r="AL210"/>
      <c r="AM210"/>
      <c r="AN210"/>
    </row>
    <row r="211" spans="1:40" x14ac:dyDescent="0.25">
      <c r="A211"/>
      <c r="B211">
        <f t="shared" si="69"/>
        <v>7700</v>
      </c>
      <c r="C211" s="186" t="str">
        <f t="shared" si="37"/>
        <v>-0.00165894772450044+0.409329901261796i</v>
      </c>
      <c r="D211" s="158" t="str">
        <f t="shared" si="38"/>
        <v>-7.67938526588784+3.13819590967377i</v>
      </c>
      <c r="E211" t="str">
        <f t="shared" si="39"/>
        <v>7.99999981771944-0.00120757792304271i</v>
      </c>
      <c r="F211" t="str">
        <f t="shared" si="40"/>
        <v>0.999200639506596+1.20564811448871E-07i</v>
      </c>
      <c r="G211">
        <f t="shared" si="35"/>
        <v>1</v>
      </c>
      <c r="H211" t="str">
        <f t="shared" si="41"/>
        <v>1.16009471142086+1.84880695644378i</v>
      </c>
      <c r="I211" t="str">
        <f t="shared" si="42"/>
        <v>30.2378292908018i</v>
      </c>
      <c r="J211" t="str">
        <f t="shared" si="36"/>
        <v>-0.23763210704934+6.61506943829012i</v>
      </c>
      <c r="K211" t="str">
        <f t="shared" si="43"/>
        <v>4.56516132341348-0.163993577758015i</v>
      </c>
      <c r="L211" t="str">
        <f t="shared" si="44"/>
        <v>0.414571431503924-0.065752464364121i</v>
      </c>
      <c r="M211" t="str">
        <f t="shared" si="45"/>
        <v>4.9797327549174-0.229746042122136i</v>
      </c>
      <c r="N211" t="str">
        <f t="shared" si="46"/>
        <v>-0.0567328864992193i</v>
      </c>
      <c r="O211" t="str">
        <f t="shared" si="47"/>
        <v>0.998391121394982-0.0567024577921492i</v>
      </c>
      <c r="P211" t="str">
        <f t="shared" si="48"/>
        <v>0.00160887860501802+0.0567024577921492i</v>
      </c>
      <c r="Q211" t="str">
        <f t="shared" si="49"/>
        <v>-0.00160887860501802+0.0000304287070701029i</v>
      </c>
      <c r="R211" t="str">
        <f t="shared" si="50"/>
        <v>-0.333321411755737-35.2497697184012i</v>
      </c>
      <c r="S211" t="str">
        <f t="shared" si="51"/>
        <v>0.00598183906674056i</v>
      </c>
      <c r="T211" t="str">
        <f t="shared" si="52"/>
        <v>0.210858449595141-0.00199387504262158i</v>
      </c>
      <c r="U211" t="e">
        <f t="shared" si="53"/>
        <v>#DIV/0!</v>
      </c>
      <c r="V211" t="str">
        <f t="shared" si="54"/>
        <v>1.33333333333333E-06-0.0137796487525451i</v>
      </c>
      <c r="W211" t="e">
        <f t="shared" si="55"/>
        <v>#DIV/0!</v>
      </c>
      <c r="X211" t="e">
        <f t="shared" si="56"/>
        <v>#DIV/0!</v>
      </c>
      <c r="Y211" t="str">
        <f t="shared" si="57"/>
        <v>0.00083+0.00774088429844525i</v>
      </c>
      <c r="Z211" t="e">
        <f t="shared" si="58"/>
        <v>#DIV/0!</v>
      </c>
      <c r="AA211" t="e">
        <f t="shared" si="59"/>
        <v>#DIV/0!</v>
      </c>
      <c r="AB211" t="str">
        <f t="shared" si="60"/>
        <v>1.30020317803298-0.0122947061025766i</v>
      </c>
      <c r="AC211" t="str">
        <f t="shared" si="61"/>
        <v>7.47183969363241-0.359940884798784i</v>
      </c>
      <c r="AD211" t="str">
        <f t="shared" si="62"/>
        <v>0.173689990501556+0.006721694364247i</v>
      </c>
      <c r="AE211" t="e">
        <f t="shared" si="63"/>
        <v>#DIV/0!</v>
      </c>
      <c r="AF211" t="str">
        <f t="shared" si="64"/>
        <v>-8.8394799773087+1.28938895322999i</v>
      </c>
      <c r="AG211" t="e">
        <f t="shared" si="65"/>
        <v>#DIV/0!</v>
      </c>
      <c r="AH211" t="e">
        <f t="shared" si="66"/>
        <v>#DIV/0!</v>
      </c>
      <c r="AI211" t="e">
        <f t="shared" si="67"/>
        <v>#DIV/0!</v>
      </c>
      <c r="AJ211" t="e">
        <f t="shared" si="68"/>
        <v>#DIV/0!</v>
      </c>
      <c r="AK211"/>
      <c r="AL211"/>
      <c r="AM211"/>
      <c r="AN211"/>
    </row>
    <row r="212" spans="1:40" x14ac:dyDescent="0.25">
      <c r="A212"/>
      <c r="B212">
        <f t="shared" si="69"/>
        <v>7800</v>
      </c>
      <c r="C212" s="186" t="str">
        <f t="shared" si="37"/>
        <v>-0.00161668395373024+0.404082251107058i</v>
      </c>
      <c r="D212" s="158" t="str">
        <f t="shared" si="38"/>
        <v>-7.67906124364527+3.09796392515411i</v>
      </c>
      <c r="E212" t="str">
        <f t="shared" si="39"/>
        <v>7.99999981295414-0.00122326075248344i</v>
      </c>
      <c r="F212" t="str">
        <f t="shared" si="40"/>
        <v>0.999200639507064+0.0000001221305881483i</v>
      </c>
      <c r="G212">
        <f t="shared" si="35"/>
        <v>1</v>
      </c>
      <c r="H212" t="str">
        <f t="shared" si="41"/>
        <v>1.16824403877748+1.87129197819231i</v>
      </c>
      <c r="I212" t="str">
        <f t="shared" si="42"/>
        <v>30.6305283725005i</v>
      </c>
      <c r="J212" t="str">
        <f t="shared" si="36"/>
        <v>-0.26998713767721+6.70097943099519i</v>
      </c>
      <c r="K212" t="str">
        <f t="shared" si="43"/>
        <v>4.56364409158636-0.183872405273437i</v>
      </c>
      <c r="L212" t="str">
        <f t="shared" si="44"/>
        <v>0.414305660936791-0.0665636929103622i</v>
      </c>
      <c r="M212" t="str">
        <f t="shared" si="45"/>
        <v>4.97794975252315-0.250436098183799i</v>
      </c>
      <c r="N212" t="str">
        <f t="shared" si="46"/>
        <v>-0.0574696772329754i</v>
      </c>
      <c r="O212" t="str">
        <f t="shared" si="47"/>
        <v>0.998349072559697-0.0574380476617382i</v>
      </c>
      <c r="P212" t="str">
        <f t="shared" si="48"/>
        <v>0.00165092744030304+0.0574380476617382i</v>
      </c>
      <c r="Q212" t="str">
        <f t="shared" si="49"/>
        <v>-0.00165092744030304+0.0000316295712372017i</v>
      </c>
      <c r="R212" t="str">
        <f t="shared" si="50"/>
        <v>-0.333321100074071-34.7977682499921i</v>
      </c>
      <c r="S212" t="str">
        <f t="shared" si="51"/>
        <v>0.00605952528838654i</v>
      </c>
      <c r="T212" t="str">
        <f t="shared" si="52"/>
        <v>0.210857956690241-0.00201976763505165i</v>
      </c>
      <c r="U212" t="e">
        <f t="shared" si="53"/>
        <v>#DIV/0!</v>
      </c>
      <c r="V212" t="str">
        <f t="shared" si="54"/>
        <v>1.33333333333333E-06-0.0136029865890509i</v>
      </c>
      <c r="W212" t="e">
        <f t="shared" si="55"/>
        <v>#DIV/0!</v>
      </c>
      <c r="X212" t="e">
        <f t="shared" si="56"/>
        <v>#DIV/0!</v>
      </c>
      <c r="Y212" t="str">
        <f t="shared" si="57"/>
        <v>0.00083+0.00784141526336012i</v>
      </c>
      <c r="Z212" t="e">
        <f t="shared" si="58"/>
        <v>#DIV/0!</v>
      </c>
      <c r="AA212" t="e">
        <f t="shared" si="59"/>
        <v>#DIV/0!</v>
      </c>
      <c r="AB212" t="str">
        <f t="shared" si="60"/>
        <v>1.30020013866454-0.0124543659645823i</v>
      </c>
      <c r="AC212" t="str">
        <f t="shared" si="61"/>
        <v>7.46921193567819-0.387614257556407i</v>
      </c>
      <c r="AD212" t="str">
        <f t="shared" si="62"/>
        <v>0.173693368013642+0.00734637876030691i</v>
      </c>
      <c r="AE212" t="e">
        <f t="shared" si="63"/>
        <v>#DIV/0!</v>
      </c>
      <c r="AF212" t="str">
        <f t="shared" si="64"/>
        <v>-8.84730528242275+1.2266719469618i</v>
      </c>
      <c r="AG212" t="e">
        <f t="shared" si="65"/>
        <v>#DIV/0!</v>
      </c>
      <c r="AH212" t="e">
        <f t="shared" si="66"/>
        <v>#DIV/0!</v>
      </c>
      <c r="AI212" t="e">
        <f t="shared" si="67"/>
        <v>#DIV/0!</v>
      </c>
      <c r="AJ212" t="e">
        <f t="shared" si="68"/>
        <v>#DIV/0!</v>
      </c>
      <c r="AK212"/>
      <c r="AL212"/>
      <c r="AM212"/>
      <c r="AN212"/>
    </row>
    <row r="213" spans="1:40" x14ac:dyDescent="0.25">
      <c r="A213"/>
      <c r="B213">
        <f t="shared" si="69"/>
        <v>7900</v>
      </c>
      <c r="C213" s="186" t="str">
        <f t="shared" si="37"/>
        <v>-0.00157601492310845+0.398967446555374i</v>
      </c>
      <c r="D213" s="158" t="str">
        <f t="shared" si="38"/>
        <v>-7.67874944774385+3.0587504235912i</v>
      </c>
      <c r="E213" t="str">
        <f t="shared" si="39"/>
        <v>7.99999980812735-0.00123894358189597i</v>
      </c>
      <c r="F213" t="str">
        <f t="shared" si="40"/>
        <v>0.999200639507553+1.23696364844921E-07i</v>
      </c>
      <c r="G213">
        <f t="shared" si="35"/>
        <v>1</v>
      </c>
      <c r="H213" t="str">
        <f t="shared" si="41"/>
        <v>1.17648573248565+1.89372473031702i</v>
      </c>
      <c r="I213" t="str">
        <f t="shared" si="42"/>
        <v>31.0232274541992i</v>
      </c>
      <c r="J213" t="str">
        <f t="shared" si="36"/>
        <v>-0.30275965257125+6.78688942370025i</v>
      </c>
      <c r="K213" t="str">
        <f t="shared" si="43"/>
        <v>4.56197408198795-0.203507321524724i</v>
      </c>
      <c r="L213" t="str">
        <f t="shared" si="44"/>
        <v>0.414036808226942-0.0673733250604193i</v>
      </c>
      <c r="M213" t="str">
        <f t="shared" si="45"/>
        <v>4.97601089021489-0.270880646585143i</v>
      </c>
      <c r="N213" t="str">
        <f t="shared" si="46"/>
        <v>-0.0582064679667315i</v>
      </c>
      <c r="O213" t="str">
        <f t="shared" si="47"/>
        <v>0.998306481760075-0.0581736063504764i</v>
      </c>
      <c r="P213" t="str">
        <f t="shared" si="48"/>
        <v>0.00169351823992503+0.0581736063504764i</v>
      </c>
      <c r="Q213" t="str">
        <f t="shared" si="49"/>
        <v>-0.00169351823992503+0.0000328616162550976i</v>
      </c>
      <c r="R213" t="str">
        <f t="shared" si="50"/>
        <v>-0.333320784368582-34.3572088203537i</v>
      </c>
      <c r="S213" t="str">
        <f t="shared" si="51"/>
        <v>0.00613721151003251i</v>
      </c>
      <c r="T213" t="str">
        <f t="shared" si="52"/>
        <v>0.210857457424865-0.00204566015435993i</v>
      </c>
      <c r="U213" t="e">
        <f t="shared" si="53"/>
        <v>#DIV/0!</v>
      </c>
      <c r="V213" t="str">
        <f t="shared" si="54"/>
        <v>1.33333333333333E-06-0.013430796885392i</v>
      </c>
      <c r="W213" t="e">
        <f t="shared" si="55"/>
        <v>#DIV/0!</v>
      </c>
      <c r="X213" t="e">
        <f t="shared" si="56"/>
        <v>#DIV/0!</v>
      </c>
      <c r="Y213" t="str">
        <f t="shared" si="57"/>
        <v>0.00083+0.007941946228275i</v>
      </c>
      <c r="Z213" t="e">
        <f t="shared" si="58"/>
        <v>#DIV/0!</v>
      </c>
      <c r="AA213" t="e">
        <f t="shared" si="59"/>
        <v>#DIV/0!</v>
      </c>
      <c r="AB213" t="str">
        <f t="shared" si="60"/>
        <v>1.3001970600759-0.0126140253757017i</v>
      </c>
      <c r="AC213" t="str">
        <f t="shared" si="61"/>
        <v>7.46637783501325-0.4149657479604i</v>
      </c>
      <c r="AD213" t="str">
        <f t="shared" si="62"/>
        <v>0.173697631326038+0.00796430925951822i</v>
      </c>
      <c r="AE213" t="e">
        <f t="shared" si="63"/>
        <v>#DIV/0!</v>
      </c>
      <c r="AF213" t="str">
        <f t="shared" si="64"/>
        <v>-8.8552351802295+1.16502569327418i</v>
      </c>
      <c r="AG213" t="e">
        <f t="shared" si="65"/>
        <v>#DIV/0!</v>
      </c>
      <c r="AH213" t="e">
        <f t="shared" si="66"/>
        <v>#DIV/0!</v>
      </c>
      <c r="AI213" t="e">
        <f t="shared" si="67"/>
        <v>#DIV/0!</v>
      </c>
      <c r="AJ213" t="e">
        <f t="shared" si="68"/>
        <v>#DIV/0!</v>
      </c>
      <c r="AK213"/>
      <c r="AL213"/>
      <c r="AM213"/>
      <c r="AN213"/>
    </row>
    <row r="214" spans="1:40" x14ac:dyDescent="0.25">
      <c r="A214"/>
      <c r="B214">
        <f t="shared" si="69"/>
        <v>8000</v>
      </c>
      <c r="C214" s="186" t="str">
        <f t="shared" si="37"/>
        <v>-0.00153686139814917+0.393980506205713i</v>
      </c>
      <c r="D214" s="158" t="str">
        <f t="shared" si="38"/>
        <v>-7.67844927071915+3.0205172142438i</v>
      </c>
      <c r="E214" t="str">
        <f t="shared" si="39"/>
        <v>7.99999980323907-0.00125462641127993i</v>
      </c>
      <c r="F214" t="str">
        <f t="shared" si="40"/>
        <v>0.999200639508042+1.25262141538693E-07i</v>
      </c>
      <c r="G214">
        <f t="shared" si="35"/>
        <v>1</v>
      </c>
      <c r="H214" t="str">
        <f t="shared" si="41"/>
        <v>1.18481933266824+1.91610462791615i</v>
      </c>
      <c r="I214" t="str">
        <f t="shared" si="42"/>
        <v>31.4159265358979i</v>
      </c>
      <c r="J214" t="str">
        <f t="shared" si="36"/>
        <v>-0.33594965173146+6.87279941640532i</v>
      </c>
      <c r="K214" t="str">
        <f t="shared" si="43"/>
        <v>4.56015659681576-0.222905242496142i</v>
      </c>
      <c r="L214" t="str">
        <f t="shared" si="44"/>
        <v>0.413764886033729-0.0681813438546802i</v>
      </c>
      <c r="M214" t="str">
        <f t="shared" si="45"/>
        <v>4.97392148284949-0.291086586350822i</v>
      </c>
      <c r="N214" t="str">
        <f t="shared" si="46"/>
        <v>-0.0589432587004876i</v>
      </c>
      <c r="O214" t="str">
        <f t="shared" si="47"/>
        <v>0.998263349019237-0.058909133459058i</v>
      </c>
      <c r="P214" t="str">
        <f t="shared" si="48"/>
        <v>0.00173665098076303+0.058909133459058i</v>
      </c>
      <c r="Q214" t="str">
        <f t="shared" si="49"/>
        <v>-0.00173665098076303+0.0000341252414295945i</v>
      </c>
      <c r="R214" t="str">
        <f t="shared" si="50"/>
        <v>-0.333320464639227-33.9276623530304i</v>
      </c>
      <c r="S214" t="str">
        <f t="shared" si="51"/>
        <v>0.00621489773167851i</v>
      </c>
      <c r="T214" t="str">
        <f t="shared" si="52"/>
        <v>0.210856951799003-0.00207155259960836i</v>
      </c>
      <c r="U214" t="e">
        <f t="shared" si="53"/>
        <v>#DIV/0!</v>
      </c>
      <c r="V214" t="str">
        <f t="shared" si="54"/>
        <v>1.33333333333333E-06-0.0132629119243246i</v>
      </c>
      <c r="W214" t="e">
        <f t="shared" si="55"/>
        <v>#DIV/0!</v>
      </c>
      <c r="X214" t="e">
        <f t="shared" si="56"/>
        <v>#DIV/0!</v>
      </c>
      <c r="Y214" t="str">
        <f t="shared" si="57"/>
        <v>0.00083+0.00804247719318987i</v>
      </c>
      <c r="Z214" t="e">
        <f t="shared" si="58"/>
        <v>#DIV/0!</v>
      </c>
      <c r="AA214" t="e">
        <f t="shared" si="59"/>
        <v>#DIV/0!</v>
      </c>
      <c r="AB214" t="str">
        <f t="shared" si="60"/>
        <v>1.30019394226699-0.0127736843301505i</v>
      </c>
      <c r="AC214" t="str">
        <f t="shared" si="61"/>
        <v>7.46334433314576-0.442004319153389i</v>
      </c>
      <c r="AD214" t="str">
        <f t="shared" si="62"/>
        <v>0.173702749254244+0.00857573739493624i</v>
      </c>
      <c r="AE214" t="e">
        <f t="shared" si="63"/>
        <v>#DIV/0!</v>
      </c>
      <c r="AF214" t="str">
        <f t="shared" si="64"/>
        <v>-8.86326860338739+1.10441258632765i</v>
      </c>
      <c r="AG214" t="e">
        <f t="shared" si="65"/>
        <v>#DIV/0!</v>
      </c>
      <c r="AH214" t="e">
        <f t="shared" si="66"/>
        <v>#DIV/0!</v>
      </c>
      <c r="AI214" t="e">
        <f t="shared" si="67"/>
        <v>#DIV/0!</v>
      </c>
      <c r="AJ214" t="e">
        <f t="shared" si="68"/>
        <v>#DIV/0!</v>
      </c>
      <c r="AK214"/>
      <c r="AL214"/>
      <c r="AM214"/>
      <c r="AN214"/>
    </row>
    <row r="215" spans="1:40" x14ac:dyDescent="0.25">
      <c r="A215"/>
      <c r="B215">
        <f t="shared" si="69"/>
        <v>8100</v>
      </c>
      <c r="C215" s="186" t="str">
        <f t="shared" si="37"/>
        <v>-0.00149914900485329+0.389116694633427i</v>
      </c>
      <c r="D215" s="158" t="str">
        <f t="shared" si="38"/>
        <v>-7.67816014237052+2.98322799218961i</v>
      </c>
      <c r="E215" t="str">
        <f t="shared" si="39"/>
        <v>7.9999997982893-0.00127030924063496i</v>
      </c>
      <c r="F215" t="str">
        <f t="shared" si="40"/>
        <v>0.999200639508531+1.26827918229579E-07i</v>
      </c>
      <c r="G215">
        <f t="shared" si="35"/>
        <v>1</v>
      </c>
      <c r="H215" t="str">
        <f t="shared" si="41"/>
        <v>1.19324437538828+1.93843109303375i</v>
      </c>
      <c r="I215" t="str">
        <f t="shared" si="42"/>
        <v>31.8086256175967i</v>
      </c>
      <c r="J215" t="str">
        <f t="shared" si="36"/>
        <v>-0.36955713515782+6.95870940911038i</v>
      </c>
      <c r="K215" t="str">
        <f t="shared" si="43"/>
        <v>4.55819664706574-0.242072774611082i</v>
      </c>
      <c r="L215" t="str">
        <f t="shared" si="44"/>
        <v>0.413489907135522-0.0689877324576923i</v>
      </c>
      <c r="M215" t="str">
        <f t="shared" si="45"/>
        <v>4.97168655420126-0.311060507068774i</v>
      </c>
      <c r="N215" t="str">
        <f t="shared" si="46"/>
        <v>-0.0596800494342437i</v>
      </c>
      <c r="O215" t="str">
        <f t="shared" si="47"/>
        <v>0.998219674360597-0.0596446285881945i</v>
      </c>
      <c r="P215" t="str">
        <f t="shared" si="48"/>
        <v>0.001780325639403+0.0596446285881945i</v>
      </c>
      <c r="Q215" t="str">
        <f t="shared" si="49"/>
        <v>-0.001780325639403+0.0000354208460492042i</v>
      </c>
      <c r="R215" t="str">
        <f t="shared" si="50"/>
        <v>-0.333320140889594-33.5087209605063i</v>
      </c>
      <c r="S215" t="str">
        <f t="shared" si="51"/>
        <v>0.00629258395332449i</v>
      </c>
      <c r="T215" t="str">
        <f t="shared" si="52"/>
        <v>0.21085643981251-0.00209744496988172i</v>
      </c>
      <c r="U215" t="e">
        <f t="shared" si="53"/>
        <v>#DIV/0!</v>
      </c>
      <c r="V215" t="str">
        <f t="shared" si="54"/>
        <v>1.33333333333333E-06-0.0130991722709379i</v>
      </c>
      <c r="W215" t="e">
        <f t="shared" si="55"/>
        <v>#DIV/0!</v>
      </c>
      <c r="X215" t="e">
        <f t="shared" si="56"/>
        <v>#DIV/0!</v>
      </c>
      <c r="Y215" t="str">
        <f t="shared" si="57"/>
        <v>0.00083+0.00814300815810474i</v>
      </c>
      <c r="Z215" t="e">
        <f t="shared" si="58"/>
        <v>#DIV/0!</v>
      </c>
      <c r="AA215" t="e">
        <f t="shared" si="59"/>
        <v>#DIV/0!</v>
      </c>
      <c r="AB215" t="str">
        <f t="shared" si="60"/>
        <v>1.30019078523692-0.0129333428222852i</v>
      </c>
      <c r="AC215" t="str">
        <f t="shared" si="61"/>
        <v>7.46011799268238-0.468738531552374i</v>
      </c>
      <c r="AD215" t="str">
        <f t="shared" si="62"/>
        <v>0.17370869252117+0.00918090232556016i</v>
      </c>
      <c r="AE215" t="e">
        <f t="shared" si="63"/>
        <v>#DIV/0!</v>
      </c>
      <c r="AF215" t="str">
        <f t="shared" si="64"/>
        <v>-8.8714045177588+1.04479689915586i</v>
      </c>
      <c r="AG215" t="e">
        <f t="shared" si="65"/>
        <v>#DIV/0!</v>
      </c>
      <c r="AH215" t="e">
        <f t="shared" si="66"/>
        <v>#DIV/0!</v>
      </c>
      <c r="AI215" t="e">
        <f t="shared" si="67"/>
        <v>#DIV/0!</v>
      </c>
      <c r="AJ215" t="e">
        <f t="shared" si="68"/>
        <v>#DIV/0!</v>
      </c>
      <c r="AK215"/>
      <c r="AL215"/>
      <c r="AM215"/>
      <c r="AN215"/>
    </row>
    <row r="216" spans="1:40" x14ac:dyDescent="0.25">
      <c r="A216"/>
      <c r="B216">
        <f t="shared" si="69"/>
        <v>8200</v>
      </c>
      <c r="C216" s="186" t="str">
        <f t="shared" si="37"/>
        <v>-0.00146280787626222+0.384371507393044i</v>
      </c>
      <c r="D216" s="158" t="str">
        <f t="shared" si="38"/>
        <v>-7.67788152705133+2.94684822334667i</v>
      </c>
      <c r="E216" t="str">
        <f t="shared" si="39"/>
        <v>7.99999979327804-0.00128599206996071i</v>
      </c>
      <c r="F216" t="str">
        <f t="shared" si="40"/>
        <v>0.99920063950903+1.28393694917548E-07i</v>
      </c>
      <c r="G216">
        <f t="shared" si="35"/>
        <v>1</v>
      </c>
      <c r="H216" t="str">
        <f t="shared" si="41"/>
        <v>1.20176039271372+1.96070355456922i</v>
      </c>
      <c r="I216" t="str">
        <f t="shared" si="42"/>
        <v>32.2013246992954i</v>
      </c>
      <c r="J216" t="str">
        <f t="shared" si="36"/>
        <v>-0.40358210285036+7.04461940181546i</v>
      </c>
      <c r="K216" t="str">
        <f t="shared" si="43"/>
        <v>4.55609897274071-0.261016230875325i</v>
      </c>
      <c r="L216" t="str">
        <f t="shared" si="44"/>
        <v>0.413211884428265-0.0697924741591435i</v>
      </c>
      <c r="M216" t="str">
        <f t="shared" si="45"/>
        <v>4.96931085716898-0.330808705034468i</v>
      </c>
      <c r="N216" t="str">
        <f t="shared" si="46"/>
        <v>-0.0604168401679998i</v>
      </c>
      <c r="O216" t="str">
        <f t="shared" si="47"/>
        <v>0.998175457807865-0.0603800913386144i</v>
      </c>
      <c r="P216" t="str">
        <f t="shared" si="48"/>
        <v>0.00182454219213501+0.0603800913386144i</v>
      </c>
      <c r="Q216" t="str">
        <f t="shared" si="49"/>
        <v>-0.00182454219213501+0.0000367488293854037i</v>
      </c>
      <c r="R216" t="str">
        <f t="shared" si="50"/>
        <v>-0.333319813115643-33.0999966522498i</v>
      </c>
      <c r="S216" t="str">
        <f t="shared" si="51"/>
        <v>0.00637027017497047i</v>
      </c>
      <c r="T216" t="str">
        <f t="shared" si="52"/>
        <v>0.210855921465449-0.00212333726421731i</v>
      </c>
      <c r="U216" t="e">
        <f t="shared" si="53"/>
        <v>#DIV/0!</v>
      </c>
      <c r="V216" t="str">
        <f t="shared" si="54"/>
        <v>1.33333333333333E-06-0.0129394262676338i</v>
      </c>
      <c r="W216" t="e">
        <f t="shared" si="55"/>
        <v>#DIV/0!</v>
      </c>
      <c r="X216" t="e">
        <f t="shared" si="56"/>
        <v>#DIV/0!</v>
      </c>
      <c r="Y216" t="str">
        <f t="shared" si="57"/>
        <v>0.00083+0.00824353912301962i</v>
      </c>
      <c r="Z216" t="e">
        <f t="shared" si="58"/>
        <v>#DIV/0!</v>
      </c>
      <c r="AA216" t="e">
        <f t="shared" si="59"/>
        <v>#DIV/0!</v>
      </c>
      <c r="AB216" t="str">
        <f t="shared" si="60"/>
        <v>1.30018758898608-0.0130930008461697i</v>
      </c>
      <c r="AC216" t="str">
        <f t="shared" si="61"/>
        <v>7.45670502364995-0.495176563872166i</v>
      </c>
      <c r="AD216" t="str">
        <f t="shared" si="62"/>
        <v>0.173715433618737+0.00978003158679642i</v>
      </c>
      <c r="AE216" t="e">
        <f t="shared" si="63"/>
        <v>#DIV/0!</v>
      </c>
      <c r="AF216" t="str">
        <f t="shared" si="64"/>
        <v>-8.87964191976505+0.98614466877745i</v>
      </c>
      <c r="AG216" t="e">
        <f t="shared" si="65"/>
        <v>#DIV/0!</v>
      </c>
      <c r="AH216" t="e">
        <f t="shared" si="66"/>
        <v>#DIV/0!</v>
      </c>
      <c r="AI216" t="e">
        <f t="shared" si="67"/>
        <v>#DIV/0!</v>
      </c>
      <c r="AJ216" t="e">
        <f t="shared" si="68"/>
        <v>#DIV/0!</v>
      </c>
      <c r="AK216"/>
      <c r="AL216"/>
      <c r="AM216"/>
      <c r="AN216"/>
    </row>
    <row r="217" spans="1:40" x14ac:dyDescent="0.25">
      <c r="A217"/>
      <c r="B217">
        <f t="shared" si="69"/>
        <v>8300</v>
      </c>
      <c r="C217" s="186" t="str">
        <f t="shared" si="37"/>
        <v>-0.00142777232863777+0.379740657105072i</v>
      </c>
      <c r="D217" s="158" t="str">
        <f t="shared" si="38"/>
        <v>-7.67761292118624+2.91134503780555i</v>
      </c>
      <c r="E217" t="str">
        <f t="shared" si="39"/>
        <v>7.9999997882053-0.0013016748992568i</v>
      </c>
      <c r="F217" t="str">
        <f t="shared" si="40"/>
        <v>0.999200639509539+1.29959471602561E-07i</v>
      </c>
      <c r="G217">
        <f t="shared" si="35"/>
        <v>1</v>
      </c>
      <c r="H217" t="str">
        <f t="shared" si="41"/>
        <v>1.21036691278216+1.98292144819476i</v>
      </c>
      <c r="I217" t="str">
        <f t="shared" si="42"/>
        <v>32.5940237809941i</v>
      </c>
      <c r="J217" t="str">
        <f t="shared" si="36"/>
        <v>-0.43802455480906+7.13052939452052i</v>
      </c>
      <c r="K217" t="str">
        <f t="shared" si="43"/>
        <v>4.55386806145965-0.279741646084917i</v>
      </c>
      <c r="L217" t="str">
        <f t="shared" si="44"/>
        <v>0.41293083092402-0.0705955523748259i</v>
      </c>
      <c r="M217" t="str">
        <f t="shared" si="45"/>
        <v>4.96679889238367-0.350337198459743i</v>
      </c>
      <c r="N217" t="str">
        <f t="shared" si="46"/>
        <v>-0.0611536309017559i</v>
      </c>
      <c r="O217" t="str">
        <f t="shared" si="47"/>
        <v>0.998130699385044-0.061115521311064i</v>
      </c>
      <c r="P217" t="str">
        <f t="shared" si="48"/>
        <v>0.00186930061495605+0.061115521311064i</v>
      </c>
      <c r="Q217" t="str">
        <f t="shared" si="49"/>
        <v>-0.00186930061495605+0.0000381095906918996i</v>
      </c>
      <c r="R217" t="str">
        <f t="shared" si="50"/>
        <v>-0.333319481318025-32.7011201360483i</v>
      </c>
      <c r="S217" t="str">
        <f t="shared" si="51"/>
        <v>0.00644795639661645i</v>
      </c>
      <c r="T217" t="str">
        <f t="shared" si="52"/>
        <v>0.210855396757756-0.00214922948168144i</v>
      </c>
      <c r="U217" t="e">
        <f t="shared" si="53"/>
        <v>#DIV/0!</v>
      </c>
      <c r="V217" t="str">
        <f t="shared" si="54"/>
        <v>1.33333333333333E-06-0.0127835295656141i</v>
      </c>
      <c r="W217" t="e">
        <f t="shared" si="55"/>
        <v>#DIV/0!</v>
      </c>
      <c r="X217" t="e">
        <f t="shared" si="56"/>
        <v>#DIV/0!</v>
      </c>
      <c r="Y217" t="str">
        <f t="shared" si="57"/>
        <v>0.00083+0.00834407008793449i</v>
      </c>
      <c r="Z217" t="e">
        <f t="shared" si="58"/>
        <v>#DIV/0!</v>
      </c>
      <c r="AA217" t="e">
        <f t="shared" si="59"/>
        <v>#DIV/0!</v>
      </c>
      <c r="AB217" t="str">
        <f t="shared" si="60"/>
        <v>1.30018435351408-0.0132526583960465i</v>
      </c>
      <c r="AC217" t="str">
        <f t="shared" si="61"/>
        <v>7.4531113077137-0.521326232933938i</v>
      </c>
      <c r="AD217" t="str">
        <f t="shared" si="62"/>
        <v>0.173722946680977+0.0103733417869815i</v>
      </c>
      <c r="AE217" t="e">
        <f t="shared" si="63"/>
        <v>#DIV/0!</v>
      </c>
      <c r="AF217" t="str">
        <f t="shared" si="64"/>
        <v>-8.8879798339684+0.92842358961079i</v>
      </c>
      <c r="AG217" t="e">
        <f t="shared" si="65"/>
        <v>#DIV/0!</v>
      </c>
      <c r="AH217" t="e">
        <f t="shared" si="66"/>
        <v>#DIV/0!</v>
      </c>
      <c r="AI217" t="e">
        <f t="shared" si="67"/>
        <v>#DIV/0!</v>
      </c>
      <c r="AJ217" t="e">
        <f t="shared" si="68"/>
        <v>#DIV/0!</v>
      </c>
      <c r="AK217"/>
      <c r="AL217"/>
      <c r="AM217"/>
      <c r="AN217"/>
    </row>
    <row r="218" spans="1:40" x14ac:dyDescent="0.25">
      <c r="A218"/>
      <c r="B218">
        <f t="shared" si="69"/>
        <v>8400</v>
      </c>
      <c r="C218" s="186" t="str">
        <f t="shared" si="37"/>
        <v>-0.00139398056446371+0.375220060536508i</v>
      </c>
      <c r="D218" s="158" t="str">
        <f t="shared" si="38"/>
        <v>-7.6773538509942+2.8766871307799i</v>
      </c>
      <c r="E218" t="str">
        <f t="shared" si="39"/>
        <v>7.99999978307107-0.00131735772852288i</v>
      </c>
      <c r="F218" t="str">
        <f t="shared" si="40"/>
        <v>0.999200639510047+1.31525248284582E-07i</v>
      </c>
      <c r="G218">
        <f t="shared" si="35"/>
        <v>1</v>
      </c>
      <c r="H218" t="str">
        <f t="shared" si="41"/>
        <v>1.21906345986562+2.00508421628039i</v>
      </c>
      <c r="I218" t="str">
        <f t="shared" si="42"/>
        <v>32.9867228626928i</v>
      </c>
      <c r="J218" t="str">
        <f t="shared" si="36"/>
        <v>-0.47288449103393+7.21643938722559i</v>
      </c>
      <c r="K218" t="str">
        <f t="shared" si="43"/>
        <v>4.55150816560881-0.298254791156526i</v>
      </c>
      <c r="L218" t="str">
        <f t="shared" si="44"/>
        <v>0.412646759749508-0.0713969506475778i</v>
      </c>
      <c r="M218" t="str">
        <f t="shared" si="45"/>
        <v>4.96415492535832-0.369651741804104i</v>
      </c>
      <c r="N218" t="str">
        <f t="shared" si="46"/>
        <v>-0.061890421635512i</v>
      </c>
      <c r="O218" t="str">
        <f t="shared" si="47"/>
        <v>0.998085399116432-0.0618509181063075i</v>
      </c>
      <c r="P218" t="str">
        <f t="shared" si="48"/>
        <v>0.00191460088356799+0.0618509181063075i</v>
      </c>
      <c r="Q218" t="str">
        <f t="shared" si="49"/>
        <v>-0.00191460088356799+0.000039503529204496i</v>
      </c>
      <c r="R218" t="str">
        <f t="shared" si="50"/>
        <v>-0.333319145498474-32.3117397050492i</v>
      </c>
      <c r="S218" t="str">
        <f t="shared" si="51"/>
        <v>0.00652564261826242i</v>
      </c>
      <c r="T218" t="str">
        <f t="shared" si="52"/>
        <v>0.210854865689471-0.00217512162134765i</v>
      </c>
      <c r="U218" t="e">
        <f t="shared" si="53"/>
        <v>#DIV/0!</v>
      </c>
      <c r="V218" t="str">
        <f t="shared" si="54"/>
        <v>1.33333333333333E-06-0.012631344689833i</v>
      </c>
      <c r="W218" t="e">
        <f t="shared" si="55"/>
        <v>#DIV/0!</v>
      </c>
      <c r="X218" t="e">
        <f t="shared" si="56"/>
        <v>#DIV/0!</v>
      </c>
      <c r="Y218" t="str">
        <f t="shared" si="57"/>
        <v>0.00083+0.00844460105284936i</v>
      </c>
      <c r="Z218" t="e">
        <f t="shared" si="58"/>
        <v>#DIV/0!</v>
      </c>
      <c r="AA218" t="e">
        <f t="shared" si="59"/>
        <v>#DIV/0!</v>
      </c>
      <c r="AB218" t="str">
        <f t="shared" si="60"/>
        <v>1.30018107882116-0.0134123154662029i</v>
      </c>
      <c r="AC218" t="str">
        <f t="shared" si="61"/>
        <v>7.44934242051405-0.547195012328991i</v>
      </c>
      <c r="AD218" t="str">
        <f t="shared" si="62"/>
        <v>0.173731207367678+0.0109610392544755i</v>
      </c>
      <c r="AE218" t="e">
        <f t="shared" si="63"/>
        <v>#DIV/0!</v>
      </c>
      <c r="AF218" t="str">
        <f t="shared" si="64"/>
        <v>-8.89641731085982+0.87160291449951i</v>
      </c>
      <c r="AG218" t="e">
        <f t="shared" si="65"/>
        <v>#DIV/0!</v>
      </c>
      <c r="AH218" t="e">
        <f t="shared" si="66"/>
        <v>#DIV/0!</v>
      </c>
      <c r="AI218" t="e">
        <f t="shared" si="67"/>
        <v>#DIV/0!</v>
      </c>
      <c r="AJ218" t="e">
        <f t="shared" si="68"/>
        <v>#DIV/0!</v>
      </c>
      <c r="AK218"/>
      <c r="AL218"/>
      <c r="AM218"/>
      <c r="AN218"/>
    </row>
    <row r="219" spans="1:40" x14ac:dyDescent="0.25">
      <c r="A219"/>
      <c r="B219">
        <f t="shared" si="69"/>
        <v>8500</v>
      </c>
      <c r="C219" s="186" t="str">
        <f t="shared" si="37"/>
        <v>-0.00136137439975981+0.370805826593225i</v>
      </c>
      <c r="D219" s="158" t="str">
        <f t="shared" si="38"/>
        <v>-7.67710387039816+2.84284467054806i</v>
      </c>
      <c r="E219" t="str">
        <f t="shared" si="39"/>
        <v>7.99999977787535-0.00133304055775858i</v>
      </c>
      <c r="F219" t="str">
        <f t="shared" si="40"/>
        <v>0.999200639510566+1.33091024963575E-07i</v>
      </c>
      <c r="G219">
        <f t="shared" si="35"/>
        <v>1</v>
      </c>
      <c r="H219" t="str">
        <f t="shared" si="41"/>
        <v>1.2278495544354+2.02719130782552i</v>
      </c>
      <c r="I219" t="str">
        <f t="shared" si="42"/>
        <v>33.3794219443916i</v>
      </c>
      <c r="J219" t="str">
        <f t="shared" si="36"/>
        <v>-0.50816191152496+7.30234937993065i</v>
      </c>
      <c r="K219" t="str">
        <f t="shared" si="43"/>
        <v>4.5490233181629-0.316561186634325i</v>
      </c>
      <c r="L219" t="str">
        <f t="shared" si="44"/>
        <v>0.412359684144637-0.0721966526482078i</v>
      </c>
      <c r="M219" t="str">
        <f t="shared" si="45"/>
        <v>4.96138300230754-0.388757839282533i</v>
      </c>
      <c r="N219" t="str">
        <f t="shared" si="46"/>
        <v>-0.0626272123692681i</v>
      </c>
      <c r="O219" t="str">
        <f t="shared" si="47"/>
        <v>0.99803955702662-0.0625862813251269i</v>
      </c>
      <c r="P219" t="str">
        <f t="shared" si="48"/>
        <v>0.00196044297338005+0.0625862813251269i</v>
      </c>
      <c r="Q219" t="str">
        <f t="shared" si="49"/>
        <v>-0.00196044297338005+0.0000409310441411986i</v>
      </c>
      <c r="R219" t="str">
        <f t="shared" si="50"/>
        <v>-0.333318805656029-31.9315202032856i</v>
      </c>
      <c r="S219" t="str">
        <f t="shared" si="51"/>
        <v>0.0066033288399084i</v>
      </c>
      <c r="T219" t="str">
        <f t="shared" si="52"/>
        <v>0.210854328260474-0.00220101368227228i</v>
      </c>
      <c r="U219" t="e">
        <f t="shared" si="53"/>
        <v>#DIV/0!</v>
      </c>
      <c r="V219" t="str">
        <f t="shared" si="54"/>
        <v>1.33333333333333E-06-0.0124827406346585i</v>
      </c>
      <c r="W219" t="e">
        <f t="shared" si="55"/>
        <v>#DIV/0!</v>
      </c>
      <c r="X219" t="e">
        <f t="shared" si="56"/>
        <v>#DIV/0!</v>
      </c>
      <c r="Y219" t="str">
        <f t="shared" si="57"/>
        <v>0.00083+0.00854513201776424i</v>
      </c>
      <c r="Z219" t="e">
        <f t="shared" si="58"/>
        <v>#DIV/0!</v>
      </c>
      <c r="AA219" t="e">
        <f t="shared" si="59"/>
        <v>#DIV/0!</v>
      </c>
      <c r="AB219" t="str">
        <f t="shared" si="60"/>
        <v>1.30017776490658-0.01357197205082i</v>
      </c>
      <c r="AC219" t="str">
        <f t="shared" si="61"/>
        <v>7.44540365225643-0.572790050009007i</v>
      </c>
      <c r="AD219" t="str">
        <f t="shared" si="62"/>
        <v>0.173740192757483+0.0115433206393406i</v>
      </c>
      <c r="AE219" t="e">
        <f t="shared" si="63"/>
        <v>#DIV/0!</v>
      </c>
      <c r="AF219" t="str">
        <f t="shared" si="64"/>
        <v>-8.90495342483356+0.81565336272254i</v>
      </c>
      <c r="AG219" t="e">
        <f t="shared" si="65"/>
        <v>#DIV/0!</v>
      </c>
      <c r="AH219" t="e">
        <f t="shared" si="66"/>
        <v>#DIV/0!</v>
      </c>
      <c r="AI219" t="e">
        <f t="shared" si="67"/>
        <v>#DIV/0!</v>
      </c>
      <c r="AJ219" t="e">
        <f t="shared" si="68"/>
        <v>#DIV/0!</v>
      </c>
      <c r="AK219"/>
      <c r="AL219"/>
      <c r="AM219"/>
      <c r="AN219"/>
    </row>
    <row r="220" spans="1:40" x14ac:dyDescent="0.25">
      <c r="A220"/>
      <c r="B220">
        <f t="shared" si="69"/>
        <v>8600</v>
      </c>
      <c r="C220" s="186" t="str">
        <f t="shared" si="37"/>
        <v>-0.00132989901346005+0.366494245150014i</v>
      </c>
      <c r="D220" s="158" t="str">
        <f t="shared" si="38"/>
        <v>-7.6768625591032+2.80978921281678i</v>
      </c>
      <c r="E220" t="str">
        <f t="shared" si="39"/>
        <v>7.99999977261815-0.00134872338696354i</v>
      </c>
      <c r="F220" t="str">
        <f t="shared" si="40"/>
        <v>0.999200639511095+1.34656801639504E-07i</v>
      </c>
      <c r="G220">
        <f t="shared" si="35"/>
        <v>1</v>
      </c>
      <c r="H220" t="str">
        <f t="shared" si="41"/>
        <v>1.2367247132271+2.04924217839668i</v>
      </c>
      <c r="I220" t="str">
        <f t="shared" si="42"/>
        <v>33.7721210260903i</v>
      </c>
      <c r="J220" t="str">
        <f t="shared" si="36"/>
        <v>-0.54385681628216+7.38825937263572i</v>
      </c>
      <c r="K220" t="str">
        <f t="shared" si="43"/>
        <v>4.54641734729123-0.334666115424384i</v>
      </c>
      <c r="L220" t="str">
        <f t="shared" si="44"/>
        <v>0.412069617461025-0.0729946421763975i</v>
      </c>
      <c r="M220" t="str">
        <f t="shared" si="45"/>
        <v>4.95848696475226-0.407660757600782i</v>
      </c>
      <c r="N220" t="str">
        <f t="shared" si="46"/>
        <v>-0.0633640031030242i</v>
      </c>
      <c r="O220" t="str">
        <f t="shared" si="47"/>
        <v>0.997993173140495-0.0633216105683225i</v>
      </c>
      <c r="P220" t="str">
        <f t="shared" si="48"/>
        <v>0.00200682685950504+0.0633216105683225i</v>
      </c>
      <c r="Q220" t="str">
        <f t="shared" si="49"/>
        <v>-0.00200682685950504+0.0000423925347017018i</v>
      </c>
      <c r="R220" t="str">
        <f t="shared" si="50"/>
        <v>-0.333318461789687-31.5601420634771i</v>
      </c>
      <c r="S220" t="str">
        <f t="shared" si="51"/>
        <v>0.0066810150615544i</v>
      </c>
      <c r="T220" t="str">
        <f t="shared" si="52"/>
        <v>0.210853784470887-0.00222690566351104i</v>
      </c>
      <c r="U220" t="e">
        <f t="shared" si="53"/>
        <v>#DIV/0!</v>
      </c>
      <c r="V220" t="str">
        <f t="shared" si="54"/>
        <v>1.33333333333333E-06-0.0123375924877438i</v>
      </c>
      <c r="W220" t="e">
        <f t="shared" si="55"/>
        <v>#DIV/0!</v>
      </c>
      <c r="X220" t="e">
        <f t="shared" si="56"/>
        <v>#DIV/0!</v>
      </c>
      <c r="Y220" t="str">
        <f t="shared" si="57"/>
        <v>0.00083+0.00864566298267911i</v>
      </c>
      <c r="Z220" t="e">
        <f t="shared" si="58"/>
        <v>#DIV/0!</v>
      </c>
      <c r="AA220" t="e">
        <f t="shared" si="59"/>
        <v>#DIV/0!</v>
      </c>
      <c r="AB220" t="str">
        <f t="shared" si="60"/>
        <v>1.3001744117711-0.0137316281440752i</v>
      </c>
      <c r="AC220" t="str">
        <f t="shared" si="61"/>
        <v>7.44130002673913-0.59811818487298i</v>
      </c>
      <c r="AD220" t="str">
        <f t="shared" si="62"/>
        <v>0.173749881249695+0.0121203734732909i</v>
      </c>
      <c r="AE220" t="e">
        <f t="shared" si="63"/>
        <v>#DIV/0!</v>
      </c>
      <c r="AF220" t="str">
        <f t="shared" si="64"/>
        <v>-8.9135872723303+0.7605470344201i</v>
      </c>
      <c r="AG220" t="e">
        <f t="shared" si="65"/>
        <v>#DIV/0!</v>
      </c>
      <c r="AH220" t="e">
        <f t="shared" si="66"/>
        <v>#DIV/0!</v>
      </c>
      <c r="AI220" t="e">
        <f t="shared" si="67"/>
        <v>#DIV/0!</v>
      </c>
      <c r="AJ220" t="e">
        <f t="shared" si="68"/>
        <v>#DIV/0!</v>
      </c>
      <c r="AK220"/>
      <c r="AL220"/>
      <c r="AM220"/>
      <c r="AN220"/>
    </row>
    <row r="221" spans="1:40" x14ac:dyDescent="0.25">
      <c r="A221"/>
      <c r="B221">
        <f t="shared" si="69"/>
        <v>8700</v>
      </c>
      <c r="C221" s="186" t="str">
        <f t="shared" si="37"/>
        <v>-0.00129950271683807+0.362281776650901i</v>
      </c>
      <c r="D221" s="158" t="str">
        <f t="shared" si="38"/>
        <v>-7.67662952082911+2.77749362099024i</v>
      </c>
      <c r="E221" t="str">
        <f t="shared" si="39"/>
        <v>7.99999976729945-0.0013644062161374i</v>
      </c>
      <c r="F221" t="str">
        <f t="shared" si="40"/>
        <v>0.999200639511624+1.36222578312332E-07i</v>
      </c>
      <c r="G221">
        <f t="shared" si="35"/>
        <v>1</v>
      </c>
      <c r="H221" t="str">
        <f t="shared" si="41"/>
        <v>1.24568844930548+2.07123629007057i</v>
      </c>
      <c r="I221" t="str">
        <f t="shared" si="42"/>
        <v>34.164820107789i</v>
      </c>
      <c r="J221" t="str">
        <f t="shared" si="36"/>
        <v>-0.57996920530553+7.47416936534078i</v>
      </c>
      <c r="K221" t="str">
        <f t="shared" si="43"/>
        <v>4.54369388985371-0.352574634804238i</v>
      </c>
      <c r="L221" t="str">
        <f t="shared" si="44"/>
        <v>0.411776573160513-0.0737909031615876i</v>
      </c>
      <c r="M221" t="str">
        <f t="shared" si="45"/>
        <v>4.95547046301422-0.426365537965826i</v>
      </c>
      <c r="N221" t="str">
        <f t="shared" si="46"/>
        <v>-0.0641007938367803i</v>
      </c>
      <c r="O221" t="str">
        <f t="shared" si="47"/>
        <v>0.997946247483236-0.0640569054367131i</v>
      </c>
      <c r="P221" t="str">
        <f t="shared" si="48"/>
        <v>0.00205375251676398+0.0640569054367131i</v>
      </c>
      <c r="Q221" t="str">
        <f t="shared" si="49"/>
        <v>-0.00205375251676398+0.0000438884000672074i</v>
      </c>
      <c r="R221" t="str">
        <f t="shared" si="50"/>
        <v>-0.333318113900783-31.1973004110547i</v>
      </c>
      <c r="S221" t="str">
        <f t="shared" si="51"/>
        <v>0.00675870128320038i</v>
      </c>
      <c r="T221" t="str">
        <f t="shared" si="52"/>
        <v>0.210853234320583-0.00225279756413515i</v>
      </c>
      <c r="U221" t="e">
        <f t="shared" si="53"/>
        <v>#DIV/0!</v>
      </c>
      <c r="V221" t="str">
        <f t="shared" si="54"/>
        <v>1.33333333333333E-06-0.0121957810798387i</v>
      </c>
      <c r="W221" t="e">
        <f t="shared" si="55"/>
        <v>#DIV/0!</v>
      </c>
      <c r="X221" t="e">
        <f t="shared" si="56"/>
        <v>#DIV/0!</v>
      </c>
      <c r="Y221" t="str">
        <f t="shared" si="57"/>
        <v>0.00083+0.00874619394759398i</v>
      </c>
      <c r="Z221" t="e">
        <f t="shared" si="58"/>
        <v>#DIV/0!</v>
      </c>
      <c r="AA221" t="e">
        <f t="shared" si="59"/>
        <v>#DIV/0!</v>
      </c>
      <c r="AB221" t="str">
        <f t="shared" si="60"/>
        <v>1.30017101941393-0.0138912837402414i</v>
      </c>
      <c r="AC221" t="str">
        <f t="shared" si="61"/>
        <v>7.43703631890787-0.623185962408113i</v>
      </c>
      <c r="AD221" t="str">
        <f t="shared" si="62"/>
        <v>0.173760252473815+0.012692376691229i</v>
      </c>
      <c r="AE221" t="e">
        <f t="shared" si="63"/>
        <v>#DIV/0!</v>
      </c>
      <c r="AF221" t="str">
        <f t="shared" si="64"/>
        <v>-8.92231797013459+0.70625733091967i</v>
      </c>
      <c r="AG221" t="e">
        <f t="shared" si="65"/>
        <v>#DIV/0!</v>
      </c>
      <c r="AH221" t="e">
        <f t="shared" si="66"/>
        <v>#DIV/0!</v>
      </c>
      <c r="AI221" t="e">
        <f t="shared" si="67"/>
        <v>#DIV/0!</v>
      </c>
      <c r="AJ221" t="e">
        <f t="shared" si="68"/>
        <v>#DIV/0!</v>
      </c>
      <c r="AK221"/>
      <c r="AL221"/>
      <c r="AM221"/>
      <c r="AN221"/>
    </row>
    <row r="222" spans="1:40" x14ac:dyDescent="0.25">
      <c r="A222"/>
      <c r="B222">
        <f t="shared" si="69"/>
        <v>8800</v>
      </c>
      <c r="C222" s="186" t="str">
        <f t="shared" si="37"/>
        <v>-0.00127013674116793+0.358165042418464i</v>
      </c>
      <c r="D222" s="158" t="str">
        <f t="shared" si="38"/>
        <v>-7.67640438168231+2.74593199187489i</v>
      </c>
      <c r="E222" t="str">
        <f t="shared" si="39"/>
        <v>7.99999976191927-0.00138008904527981i</v>
      </c>
      <c r="F222" t="str">
        <f t="shared" si="40"/>
        <v>0.999200639512162+1.37788354982027E-07i</v>
      </c>
      <c r="G222">
        <f t="shared" si="35"/>
        <v>1</v>
      </c>
      <c r="H222" t="str">
        <f t="shared" si="41"/>
        <v>1.25474027212965+2.09317311138227i</v>
      </c>
      <c r="I222" t="str">
        <f t="shared" si="42"/>
        <v>34.5575191894877i</v>
      </c>
      <c r="J222" t="str">
        <f t="shared" si="36"/>
        <v>-0.61649907859506+7.56007935804585i</v>
      </c>
      <c r="K222" t="str">
        <f t="shared" si="43"/>
        <v>4.54085640388044-0.370291587752377i</v>
      </c>
      <c r="L222" t="str">
        <f t="shared" si="44"/>
        <v>0.411480564813674-0.0745854196638411i</v>
      </c>
      <c r="M222" t="str">
        <f t="shared" si="45"/>
        <v>4.95233696869411-0.444877007416218i</v>
      </c>
      <c r="N222" t="str">
        <f t="shared" si="46"/>
        <v>-0.0648375845705364i</v>
      </c>
      <c r="O222" t="str">
        <f t="shared" si="47"/>
        <v>0.997898780080318-0.0647921655311361i</v>
      </c>
      <c r="P222" t="str">
        <f t="shared" si="48"/>
        <v>0.00210121991968204+0.0647921655311361i</v>
      </c>
      <c r="Q222" t="str">
        <f t="shared" si="49"/>
        <v>-0.00210121991968204+0.0000454190394002935i</v>
      </c>
      <c r="R222" t="str">
        <f t="shared" si="50"/>
        <v>-0.333317761988848-30.8427042294114i</v>
      </c>
      <c r="S222" t="str">
        <f t="shared" si="51"/>
        <v>0.00683638750484636i</v>
      </c>
      <c r="T222" t="str">
        <f t="shared" si="52"/>
        <v>0.21085267780962-0.00227868938320391i</v>
      </c>
      <c r="U222" t="e">
        <f t="shared" si="53"/>
        <v>#DIV/0!</v>
      </c>
      <c r="V222" t="str">
        <f t="shared" si="54"/>
        <v>1.33333333333333E-06-0.0120571926584769i</v>
      </c>
      <c r="W222" t="e">
        <f t="shared" si="55"/>
        <v>#DIV/0!</v>
      </c>
      <c r="X222" t="e">
        <f t="shared" si="56"/>
        <v>#DIV/0!</v>
      </c>
      <c r="Y222" t="str">
        <f t="shared" si="57"/>
        <v>0.00083+0.00884672491250886i</v>
      </c>
      <c r="Z222" t="e">
        <f t="shared" si="58"/>
        <v>#DIV/0!</v>
      </c>
      <c r="AA222" t="e">
        <f t="shared" si="59"/>
        <v>#DIV/0!</v>
      </c>
      <c r="AB222" t="str">
        <f t="shared" si="60"/>
        <v>1.30016758783543-0.0140509388335179i</v>
      </c>
      <c r="AC222" t="str">
        <f t="shared" si="61"/>
        <v>7.4326170711156-0.647999649445879i</v>
      </c>
      <c r="AD222" t="str">
        <f t="shared" si="62"/>
        <v>0.17377128720633+0.0132595011174376i</v>
      </c>
      <c r="AE222" t="e">
        <f t="shared" si="63"/>
        <v>#DIV/0!</v>
      </c>
      <c r="AF222" t="str">
        <f t="shared" si="64"/>
        <v>-8.93114465381196+0.65275888049262i</v>
      </c>
      <c r="AG222" t="e">
        <f t="shared" si="65"/>
        <v>#DIV/0!</v>
      </c>
      <c r="AH222" t="e">
        <f t="shared" si="66"/>
        <v>#DIV/0!</v>
      </c>
      <c r="AI222" t="e">
        <f t="shared" si="67"/>
        <v>#DIV/0!</v>
      </c>
      <c r="AJ222" t="e">
        <f t="shared" si="68"/>
        <v>#DIV/0!</v>
      </c>
      <c r="AK222"/>
      <c r="AL222"/>
      <c r="AM222"/>
      <c r="AN222"/>
    </row>
    <row r="223" spans="1:40" x14ac:dyDescent="0.25">
      <c r="A223"/>
      <c r="B223">
        <f t="shared" si="69"/>
        <v>8900</v>
      </c>
      <c r="C223" s="186" t="str">
        <f t="shared" si="37"/>
        <v>-0.00124175504199043+0.3541408156164i</v>
      </c>
      <c r="D223" s="158" t="str">
        <f t="shared" si="38"/>
        <v>-7.67618678865526+2.7150795863924i</v>
      </c>
      <c r="E223" t="str">
        <f t="shared" si="39"/>
        <v>7.9999997564776-0.00139577187439039i</v>
      </c>
      <c r="F223" t="str">
        <f t="shared" si="40"/>
        <v>0.999200639512701+1.39354131648546E-07i</v>
      </c>
      <c r="G223">
        <f t="shared" si="35"/>
        <v>1</v>
      </c>
      <c r="H223" t="str">
        <f t="shared" si="41"/>
        <v>1.26387968761817+2.11505211727797i</v>
      </c>
      <c r="I223" t="str">
        <f t="shared" si="42"/>
        <v>34.9502182711865i</v>
      </c>
      <c r="J223" t="str">
        <f t="shared" si="36"/>
        <v>-0.65344643615076+7.64598935075092i</v>
      </c>
      <c r="K223" t="str">
        <f t="shared" si="43"/>
        <v>4.53790818012111-0.387821613639613i</v>
      </c>
      <c r="L223" t="str">
        <f t="shared" si="44"/>
        <v>0.411181606098311-0.0753781758746884i</v>
      </c>
      <c r="M223" t="str">
        <f t="shared" si="45"/>
        <v>4.94908978621942-0.463199789514301i</v>
      </c>
      <c r="N223" t="str">
        <f t="shared" si="46"/>
        <v>-0.0655743753042925i</v>
      </c>
      <c r="O223" t="str">
        <f t="shared" si="47"/>
        <v>0.997850770957508-0.0655273904524478i</v>
      </c>
      <c r="P223" t="str">
        <f t="shared" si="48"/>
        <v>0.00214922904249204+0.0655273904524478i</v>
      </c>
      <c r="Q223" t="str">
        <f t="shared" si="49"/>
        <v>-0.00214922904249204+0.0000469848518446919i</v>
      </c>
      <c r="R223" t="str">
        <f t="shared" si="50"/>
        <v>-0.333317406054089-30.4960755813122i</v>
      </c>
      <c r="S223" t="str">
        <f t="shared" si="51"/>
        <v>0.00691407372649233i</v>
      </c>
      <c r="T223" t="str">
        <f t="shared" si="52"/>
        <v>0.210852114937875-0.00230458111978115i</v>
      </c>
      <c r="U223" t="e">
        <f t="shared" si="53"/>
        <v>#DIV/0!</v>
      </c>
      <c r="V223" t="str">
        <f t="shared" si="54"/>
        <v>1.33333333333333E-06-0.0119217185836626i</v>
      </c>
      <c r="W223" t="e">
        <f t="shared" si="55"/>
        <v>#DIV/0!</v>
      </c>
      <c r="X223" t="e">
        <f t="shared" si="56"/>
        <v>#DIV/0!</v>
      </c>
      <c r="Y223" t="str">
        <f t="shared" si="57"/>
        <v>0.00083+0.00894725587742373i</v>
      </c>
      <c r="Z223" t="e">
        <f t="shared" si="58"/>
        <v>#DIV/0!</v>
      </c>
      <c r="AA223" t="e">
        <f t="shared" si="59"/>
        <v>#DIV/0!</v>
      </c>
      <c r="AB223" t="str">
        <f t="shared" si="60"/>
        <v>1.30016411703484-0.0142105934181321i</v>
      </c>
      <c r="AC223" t="str">
        <f t="shared" si="61"/>
        <v>7.42804660814596-0.672565248086379i</v>
      </c>
      <c r="AD223" t="str">
        <f t="shared" si="62"/>
        <v>0.173782967293906+0.0138219099191553i</v>
      </c>
      <c r="AE223" t="e">
        <f t="shared" si="63"/>
        <v>#DIV/0!</v>
      </c>
      <c r="AF223" t="str">
        <f t="shared" si="64"/>
        <v>-8.94006647627343+0.60002746911443i</v>
      </c>
      <c r="AG223" t="e">
        <f t="shared" si="65"/>
        <v>#DIV/0!</v>
      </c>
      <c r="AH223" t="e">
        <f t="shared" si="66"/>
        <v>#DIV/0!</v>
      </c>
      <c r="AI223" t="e">
        <f t="shared" si="67"/>
        <v>#DIV/0!</v>
      </c>
      <c r="AJ223" t="e">
        <f t="shared" si="68"/>
        <v>#DIV/0!</v>
      </c>
      <c r="AK223"/>
      <c r="AL223"/>
      <c r="AM223"/>
      <c r="AN223"/>
    </row>
    <row r="224" spans="1:40" x14ac:dyDescent="0.25">
      <c r="A224"/>
      <c r="B224">
        <f t="shared" si="69"/>
        <v>9000</v>
      </c>
      <c r="C224" s="186" t="str">
        <f t="shared" si="37"/>
        <v>-0.00121431411851713+0.350206012814532i</v>
      </c>
      <c r="D224" s="158" t="str">
        <f t="shared" si="38"/>
        <v>-7.67597640824199+2.68491276491141i</v>
      </c>
      <c r="E224" t="str">
        <f t="shared" si="39"/>
        <v>7.99999975097445-0.00141145470346879i</v>
      </c>
      <c r="F224" t="str">
        <f t="shared" si="40"/>
        <v>0.99920063951325+1.40919908311859E-07i</v>
      </c>
      <c r="G224">
        <f t="shared" si="35"/>
        <v>1</v>
      </c>
      <c r="H224" t="str">
        <f t="shared" si="41"/>
        <v>1.27310619821421+2.13687278907168i</v>
      </c>
      <c r="I224" t="str">
        <f t="shared" si="42"/>
        <v>35.3429173528852i</v>
      </c>
      <c r="J224" t="str">
        <f t="shared" si="36"/>
        <v>-0.69081127797262+7.73189934345599i</v>
      </c>
      <c r="K224" t="str">
        <f t="shared" si="43"/>
        <v>4.53485235274127-0.405169158321463i</v>
      </c>
      <c r="L224" t="str">
        <f t="shared" si="44"/>
        <v>0.410879710797952-0.0761691561179526i</v>
      </c>
      <c r="M224" t="str">
        <f t="shared" si="45"/>
        <v>4.94573206353922-0.481338314439416i</v>
      </c>
      <c r="N224" t="str">
        <f t="shared" si="46"/>
        <v>-0.0663111660380486i</v>
      </c>
      <c r="O224" t="str">
        <f t="shared" si="47"/>
        <v>0.997802220140869-0.0662625798015235i</v>
      </c>
      <c r="P224" t="str">
        <f t="shared" si="48"/>
        <v>0.00219777985913105+0.0662625798015235i</v>
      </c>
      <c r="Q224" t="str">
        <f t="shared" si="49"/>
        <v>-0.00219777985913105+0.0000485862365250944i</v>
      </c>
      <c r="R224" t="str">
        <f t="shared" si="50"/>
        <v>-0.333317046094946-30.1571488823125i</v>
      </c>
      <c r="S224" t="str">
        <f t="shared" si="51"/>
        <v>0.00699175994813831i</v>
      </c>
      <c r="T224" t="str">
        <f t="shared" si="52"/>
        <v>0.210851545705397-0.00233047277291841i</v>
      </c>
      <c r="U224" t="e">
        <f t="shared" si="53"/>
        <v>#DIV/0!</v>
      </c>
      <c r="V224" t="str">
        <f t="shared" si="54"/>
        <v>1.33333333333333E-06-0.0117892550438441i</v>
      </c>
      <c r="W224" t="e">
        <f t="shared" si="55"/>
        <v>#DIV/0!</v>
      </c>
      <c r="X224" t="e">
        <f t="shared" si="56"/>
        <v>#DIV/0!</v>
      </c>
      <c r="Y224" t="str">
        <f t="shared" si="57"/>
        <v>0.00083+0.0090477868423386i</v>
      </c>
      <c r="Z224" t="e">
        <f t="shared" si="58"/>
        <v>#DIV/0!</v>
      </c>
      <c r="AA224" t="e">
        <f t="shared" si="59"/>
        <v>#DIV/0!</v>
      </c>
      <c r="AB224" t="str">
        <f t="shared" si="60"/>
        <v>1.30016060701246-0.0143702474882357i</v>
      </c>
      <c r="AC224" t="str">
        <f t="shared" si="61"/>
        <v>7.42332905114807-0.696888508843467i</v>
      </c>
      <c r="AD224" t="str">
        <f t="shared" si="62"/>
        <v>0.173795275582581+0.0143797590300863i</v>
      </c>
      <c r="AE224" t="e">
        <f t="shared" si="63"/>
        <v>#DIV/0!</v>
      </c>
      <c r="AF224" t="str">
        <f t="shared" si="64"/>
        <v>-8.9490826064562+0.54803997583973i</v>
      </c>
      <c r="AG224" t="e">
        <f t="shared" si="65"/>
        <v>#DIV/0!</v>
      </c>
      <c r="AH224" t="e">
        <f t="shared" si="66"/>
        <v>#DIV/0!</v>
      </c>
      <c r="AI224" t="e">
        <f t="shared" si="67"/>
        <v>#DIV/0!</v>
      </c>
      <c r="AJ224" t="e">
        <f t="shared" si="68"/>
        <v>#DIV/0!</v>
      </c>
      <c r="AK224"/>
      <c r="AL224"/>
      <c r="AM224"/>
      <c r="AN224"/>
    </row>
    <row r="225" spans="1:40" x14ac:dyDescent="0.25">
      <c r="A225"/>
      <c r="B225">
        <f t="shared" si="69"/>
        <v>9100</v>
      </c>
      <c r="C225" s="186" t="str">
        <f t="shared" si="37"/>
        <v>-0.00118777284684908+0.346357686109924i</v>
      </c>
      <c r="D225" s="158" t="str">
        <f t="shared" si="38"/>
        <v>-7.67577292515919+2.65540892684275i</v>
      </c>
      <c r="E225" t="str">
        <f t="shared" si="39"/>
        <v>7.9999997454098-0.00142713753251464i</v>
      </c>
      <c r="F225" t="str">
        <f t="shared" si="40"/>
        <v>0.999200639513808+1.42485684971929E-07i</v>
      </c>
      <c r="G225">
        <f t="shared" si="35"/>
        <v>1</v>
      </c>
      <c r="H225" t="str">
        <f t="shared" si="41"/>
        <v>1.28241930295087+2.15863461440564i</v>
      </c>
      <c r="I225" t="str">
        <f t="shared" si="42"/>
        <v>35.7356164345839i</v>
      </c>
      <c r="J225" t="str">
        <f t="shared" si="36"/>
        <v>-0.72859360406065+7.81780933616105i</v>
      </c>
      <c r="K225" t="str">
        <f t="shared" si="43"/>
        <v>4.53169190923648-0.422338483668422i</v>
      </c>
      <c r="L225" t="str">
        <f t="shared" si="44"/>
        <v>0.410574892800332-0.0769583448505544i</v>
      </c>
      <c r="M225" t="str">
        <f t="shared" si="45"/>
        <v>4.94226680203681-0.499296828518976i</v>
      </c>
      <c r="N225" t="str">
        <f t="shared" si="46"/>
        <v>-0.0670479567718047i</v>
      </c>
      <c r="O225" t="str">
        <f t="shared" si="47"/>
        <v>0.997753127656757-0.066997733179258i</v>
      </c>
      <c r="P225" t="str">
        <f t="shared" si="48"/>
        <v>0.00224687234324294+0.066997733179258i</v>
      </c>
      <c r="Q225" t="str">
        <f t="shared" si="49"/>
        <v>-0.00224687234324294+0.0000502235925466943i</v>
      </c>
      <c r="R225" t="str">
        <f t="shared" si="50"/>
        <v>-0.333316682113042-29.8256702219969i</v>
      </c>
      <c r="S225" t="str">
        <f t="shared" si="51"/>
        <v>0.00706944616978429i</v>
      </c>
      <c r="T225" t="str">
        <f t="shared" si="52"/>
        <v>0.210850970112145-0.00235636434168925i</v>
      </c>
      <c r="U225" t="e">
        <f t="shared" si="53"/>
        <v>#DIV/0!</v>
      </c>
      <c r="V225" t="str">
        <f t="shared" si="54"/>
        <v>1.33333333333333E-06-0.011659702790615i</v>
      </c>
      <c r="W225" t="e">
        <f t="shared" si="55"/>
        <v>#DIV/0!</v>
      </c>
      <c r="X225" t="e">
        <f t="shared" si="56"/>
        <v>#DIV/0!</v>
      </c>
      <c r="Y225" t="str">
        <f t="shared" si="57"/>
        <v>0.00083+0.00914831780725348i</v>
      </c>
      <c r="Z225" t="e">
        <f t="shared" si="58"/>
        <v>#DIV/0!</v>
      </c>
      <c r="AA225" t="e">
        <f t="shared" si="59"/>
        <v>#DIV/0!</v>
      </c>
      <c r="AB225" t="str">
        <f t="shared" si="60"/>
        <v>1.30015705776804-0.014529901038116i</v>
      </c>
      <c r="AC225" t="str">
        <f t="shared" si="61"/>
        <v>7.41846833053381-0.720974943057706i</v>
      </c>
      <c r="AD225" t="str">
        <f t="shared" si="62"/>
        <v>0.173808195852307+0.0149331975461156i</v>
      </c>
      <c r="AE225" t="e">
        <f t="shared" si="63"/>
        <v>#DIV/0!</v>
      </c>
      <c r="AF225" t="str">
        <f t="shared" si="64"/>
        <v>-8.95819222811006+0.49677431243711i</v>
      </c>
      <c r="AG225" t="e">
        <f t="shared" si="65"/>
        <v>#DIV/0!</v>
      </c>
      <c r="AH225" t="e">
        <f t="shared" si="66"/>
        <v>#DIV/0!</v>
      </c>
      <c r="AI225" t="e">
        <f t="shared" si="67"/>
        <v>#DIV/0!</v>
      </c>
      <c r="AJ225" t="e">
        <f t="shared" si="68"/>
        <v>#DIV/0!</v>
      </c>
      <c r="AK225"/>
      <c r="AL225"/>
      <c r="AM225"/>
      <c r="AN225"/>
    </row>
    <row r="226" spans="1:40" x14ac:dyDescent="0.25">
      <c r="A226"/>
      <c r="B226">
        <f t="shared" si="69"/>
        <v>9200</v>
      </c>
      <c r="C226" s="186" t="str">
        <f t="shared" si="37"/>
        <v>-0.00116209232581521+0.342593015761796i</v>
      </c>
      <c r="D226" s="158" t="str">
        <f t="shared" si="38"/>
        <v>-7.67557604116462+2.62654645417377i</v>
      </c>
      <c r="E226" t="str">
        <f t="shared" si="39"/>
        <v>7.99999973978367-0.00144282036152758i</v>
      </c>
      <c r="F226" t="str">
        <f t="shared" si="40"/>
        <v>0.999200639514367+1.44051461628716E-07i</v>
      </c>
      <c r="G226">
        <f t="shared" si="35"/>
        <v>1</v>
      </c>
      <c r="H226" t="str">
        <f t="shared" si="41"/>
        <v>1.29181849751653+2.1803370872144i</v>
      </c>
      <c r="I226" t="str">
        <f t="shared" si="42"/>
        <v>36.1283155162826i</v>
      </c>
      <c r="J226" t="str">
        <f t="shared" si="36"/>
        <v>-0.76679341441485+7.90371932886611i</v>
      </c>
      <c r="K226" t="str">
        <f t="shared" si="43"/>
        <v>4.52842969962776-0.439333676568364i</v>
      </c>
      <c r="L226" t="str">
        <f t="shared" si="44"/>
        <v>0.410267166095881-0.0777457266632977i</v>
      </c>
      <c r="M226" t="str">
        <f t="shared" si="45"/>
        <v>4.93869686572364-0.517079403231662i</v>
      </c>
      <c r="N226" t="str">
        <f t="shared" si="46"/>
        <v>-0.0677847475055608i</v>
      </c>
      <c r="O226" t="str">
        <f t="shared" si="47"/>
        <v>0.997703493531823-0.0677328501865655i</v>
      </c>
      <c r="P226" t="str">
        <f t="shared" si="48"/>
        <v>0.00229650646817703+0.0677328501865655i</v>
      </c>
      <c r="Q226" t="str">
        <f t="shared" si="49"/>
        <v>-0.00229650646817703+0.0000518973189952976i</v>
      </c>
      <c r="R226" t="str">
        <f t="shared" si="50"/>
        <v>-0.333316314107704-29.5013967295399i</v>
      </c>
      <c r="S226" t="str">
        <f t="shared" si="51"/>
        <v>0.00714713239143027i</v>
      </c>
      <c r="T226" t="str">
        <f t="shared" si="52"/>
        <v>0.21085038815813-0.00238225582515132i</v>
      </c>
      <c r="U226" t="e">
        <f t="shared" si="53"/>
        <v>#DIV/0!</v>
      </c>
      <c r="V226" t="str">
        <f t="shared" si="54"/>
        <v>1.33333333333333E-06-0.0115329668907171i</v>
      </c>
      <c r="W226" t="e">
        <f t="shared" si="55"/>
        <v>#DIV/0!</v>
      </c>
      <c r="X226" t="e">
        <f t="shared" si="56"/>
        <v>#DIV/0!</v>
      </c>
      <c r="Y226" t="str">
        <f t="shared" si="57"/>
        <v>0.00083+0.00924884877216835i</v>
      </c>
      <c r="Z226" t="e">
        <f t="shared" si="58"/>
        <v>#DIV/0!</v>
      </c>
      <c r="AA226" t="e">
        <f t="shared" si="59"/>
        <v>#DIV/0!</v>
      </c>
      <c r="AB226" t="str">
        <f t="shared" si="60"/>
        <v>1.30015346930164-0.0146895540619621i</v>
      </c>
      <c r="AC226" t="str">
        <f t="shared" si="61"/>
        <v>7.41346819795163-0.744829834620757i</v>
      </c>
      <c r="AD226" t="str">
        <f t="shared" si="62"/>
        <v>0.173821712756478+0.0154823680953613i</v>
      </c>
      <c r="AE226" t="e">
        <f t="shared" si="63"/>
        <v>#DIV/0!</v>
      </c>
      <c r="AF226" t="str">
        <f t="shared" si="64"/>
        <v>-8.96739453868115+0.44620936695937i</v>
      </c>
      <c r="AG226" t="e">
        <f t="shared" si="65"/>
        <v>#DIV/0!</v>
      </c>
      <c r="AH226" t="e">
        <f t="shared" si="66"/>
        <v>#DIV/0!</v>
      </c>
      <c r="AI226" t="e">
        <f t="shared" si="67"/>
        <v>#DIV/0!</v>
      </c>
      <c r="AJ226" t="e">
        <f t="shared" si="68"/>
        <v>#DIV/0!</v>
      </c>
      <c r="AK226"/>
      <c r="AL226"/>
      <c r="AM226"/>
      <c r="AN226"/>
    </row>
    <row r="227" spans="1:40" x14ac:dyDescent="0.25">
      <c r="A227"/>
      <c r="B227">
        <f t="shared" si="69"/>
        <v>9300</v>
      </c>
      <c r="C227" s="186" t="str">
        <f t="shared" si="37"/>
        <v>-0.00113723573435111+0.338909303301557i</v>
      </c>
      <c r="D227" s="158" t="str">
        <f t="shared" si="38"/>
        <v>-7.67538547396335+2.59830465864527i</v>
      </c>
      <c r="E227" t="str">
        <f t="shared" si="39"/>
        <v>7.99999973409605-0.00145850319050726i</v>
      </c>
      <c r="F227" t="str">
        <f t="shared" si="40"/>
        <v>0.999200639514936+1.45617238282189E-07i</v>
      </c>
      <c r="G227">
        <f t="shared" si="35"/>
        <v>1</v>
      </c>
      <c r="H227" t="str">
        <f t="shared" si="41"/>
        <v>1.30130327432017+2.20197970769147i</v>
      </c>
      <c r="I227" t="str">
        <f t="shared" si="42"/>
        <v>36.5210145979813i</v>
      </c>
      <c r="J227" t="str">
        <f t="shared" si="36"/>
        <v>-0.80541070903521+7.98962932157118i</v>
      </c>
      <c r="K227" t="str">
        <f t="shared" si="43"/>
        <v>4.5250684449971-0.456158657433342i</v>
      </c>
      <c r="L227" t="str">
        <f t="shared" si="44"/>
        <v>0.409956544776191-0.0785312862816335i</v>
      </c>
      <c r="M227" t="str">
        <f t="shared" si="45"/>
        <v>4.93502498977329-0.534689943714975i</v>
      </c>
      <c r="N227" t="str">
        <f t="shared" si="46"/>
        <v>-0.0685215382393169i</v>
      </c>
      <c r="O227" t="str">
        <f t="shared" si="47"/>
        <v>0.997653317793011-0.06846793042438i</v>
      </c>
      <c r="P227" t="str">
        <f t="shared" si="48"/>
        <v>0.00234668220698897+0.06846793042438i</v>
      </c>
      <c r="Q227" t="str">
        <f t="shared" si="49"/>
        <v>-0.00234668220698897+0.0000536078149369068i</v>
      </c>
      <c r="R227" t="str">
        <f t="shared" si="50"/>
        <v>-0.333315942079274-29.184095980168i</v>
      </c>
      <c r="S227" t="str">
        <f t="shared" si="51"/>
        <v>0.00722481861307627i</v>
      </c>
      <c r="T227" t="str">
        <f t="shared" si="52"/>
        <v>0.210849799843322-0.00240814722236939i</v>
      </c>
      <c r="U227" t="e">
        <f t="shared" si="53"/>
        <v>#DIV/0!</v>
      </c>
      <c r="V227" t="str">
        <f t="shared" si="54"/>
        <v>1.33333333333333E-06-0.0114089564940427i</v>
      </c>
      <c r="W227" t="e">
        <f t="shared" si="55"/>
        <v>#DIV/0!</v>
      </c>
      <c r="X227" t="e">
        <f t="shared" si="56"/>
        <v>#DIV/0!</v>
      </c>
      <c r="Y227" t="str">
        <f t="shared" si="57"/>
        <v>0.00083+0.00934937973708322i</v>
      </c>
      <c r="Z227" t="e">
        <f t="shared" si="58"/>
        <v>#DIV/0!</v>
      </c>
      <c r="AA227" t="e">
        <f t="shared" si="59"/>
        <v>#DIV/0!</v>
      </c>
      <c r="AB227" t="str">
        <f t="shared" si="60"/>
        <v>1.3001498416131-0.0148492065540073i</v>
      </c>
      <c r="AC227" t="str">
        <f t="shared" si="61"/>
        <v>7.40833223739386-0.768458251055474i</v>
      </c>
      <c r="AD227" t="str">
        <f t="shared" si="62"/>
        <v>0.173835811765945+0.0160274071844581i</v>
      </c>
      <c r="AE227" t="e">
        <f t="shared" si="63"/>
        <v>#DIV/0!</v>
      </c>
      <c r="AF227" t="str">
        <f t="shared" si="64"/>
        <v>-8.97668874828352+0.3963249509538i</v>
      </c>
      <c r="AG227" t="e">
        <f t="shared" si="65"/>
        <v>#DIV/0!</v>
      </c>
      <c r="AH227" t="e">
        <f t="shared" si="66"/>
        <v>#DIV/0!</v>
      </c>
      <c r="AI227" t="e">
        <f t="shared" si="67"/>
        <v>#DIV/0!</v>
      </c>
      <c r="AJ227" t="e">
        <f t="shared" si="68"/>
        <v>#DIV/0!</v>
      </c>
      <c r="AK227"/>
      <c r="AL227"/>
      <c r="AM227"/>
      <c r="AN227"/>
    </row>
    <row r="228" spans="1:40" x14ac:dyDescent="0.25">
      <c r="A228"/>
      <c r="B228">
        <f t="shared" si="69"/>
        <v>9400</v>
      </c>
      <c r="C228" s="186" t="str">
        <f t="shared" si="37"/>
        <v>-0.00111316819944115+0.335303965082603i</v>
      </c>
      <c r="D228" s="158" t="str">
        <f t="shared" si="38"/>
        <v>-7.67520095619571+2.57066373229996i</v>
      </c>
      <c r="E228" t="str">
        <f t="shared" si="39"/>
        <v>7.99999972834694-0.00147418601945331i</v>
      </c>
      <c r="F228" t="str">
        <f t="shared" si="40"/>
        <v>0.999200639515514+1.47183014932311E-07i</v>
      </c>
      <c r="G228">
        <f t="shared" si="35"/>
        <v>1</v>
      </c>
      <c r="H228" t="str">
        <f t="shared" si="41"/>
        <v>1.31087312255685+2.22356198225916i</v>
      </c>
      <c r="I228" t="str">
        <f t="shared" si="42"/>
        <v>36.9137136796801i</v>
      </c>
      <c r="J228" t="str">
        <f t="shared" si="36"/>
        <v>-0.84444548792174+8.07553931427625i</v>
      </c>
      <c r="K228" t="str">
        <f t="shared" si="43"/>
        <v>4.52161074541568-0.472817188240873i</v>
      </c>
      <c r="L228" t="str">
        <f t="shared" si="44"/>
        <v>0.409643043032491-0.0793150085664082i</v>
      </c>
      <c r="M228" t="str">
        <f t="shared" si="45"/>
        <v>4.93125378844817-0.552132196807281i</v>
      </c>
      <c r="N228" t="str">
        <f t="shared" si="46"/>
        <v>-0.0692583289730729i</v>
      </c>
      <c r="O228" t="str">
        <f t="shared" si="47"/>
        <v>0.997602600467559-0.0692029734936552i</v>
      </c>
      <c r="P228" t="str">
        <f t="shared" si="48"/>
        <v>0.002397399532441+0.0692029734936552i</v>
      </c>
      <c r="Q228" t="str">
        <f t="shared" si="49"/>
        <v>-0.002397399532441+0.000055355479417693i</v>
      </c>
      <c r="R228" t="str">
        <f t="shared" si="50"/>
        <v>-0.333315566026834-28.8735454395162i</v>
      </c>
      <c r="S228" t="str">
        <f t="shared" si="51"/>
        <v>0.00730250483472225i</v>
      </c>
      <c r="T228" t="str">
        <f t="shared" si="52"/>
        <v>0.21084920516764-0.00243403853239914i</v>
      </c>
      <c r="U228" t="e">
        <f t="shared" si="53"/>
        <v>#DIV/0!</v>
      </c>
      <c r="V228" t="str">
        <f t="shared" si="54"/>
        <v>1.33333333333333E-06-0.0112875846164465i</v>
      </c>
      <c r="W228" t="e">
        <f t="shared" si="55"/>
        <v>#DIV/0!</v>
      </c>
      <c r="X228" t="e">
        <f t="shared" si="56"/>
        <v>#DIV/0!</v>
      </c>
      <c r="Y228" t="str">
        <f t="shared" si="57"/>
        <v>0.00083+0.0094499107019981i</v>
      </c>
      <c r="Z228" t="e">
        <f t="shared" si="58"/>
        <v>#DIV/0!</v>
      </c>
      <c r="AA228" t="e">
        <f t="shared" si="59"/>
        <v>#DIV/0!</v>
      </c>
      <c r="AB228" t="str">
        <f t="shared" si="60"/>
        <v>1.30014617470189-0.0150088585084286i</v>
      </c>
      <c r="AC228" t="str">
        <f t="shared" si="61"/>
        <v>7.40306387551526-0.791865053988709i</v>
      </c>
      <c r="AD228" t="str">
        <f t="shared" si="62"/>
        <v>0.173850479117182+0.0165684455228511i</v>
      </c>
      <c r="AE228" t="e">
        <f t="shared" si="63"/>
        <v>#DIV/0!</v>
      </c>
      <c r="AF228" t="str">
        <f t="shared" si="64"/>
        <v>-8.98607407875256+0.3471017500408i</v>
      </c>
      <c r="AG228" t="e">
        <f t="shared" si="65"/>
        <v>#DIV/0!</v>
      </c>
      <c r="AH228" t="e">
        <f t="shared" si="66"/>
        <v>#DIV/0!</v>
      </c>
      <c r="AI228" t="e">
        <f t="shared" si="67"/>
        <v>#DIV/0!</v>
      </c>
      <c r="AJ228" t="e">
        <f t="shared" si="68"/>
        <v>#DIV/0!</v>
      </c>
      <c r="AK228"/>
      <c r="AL228"/>
      <c r="AM228"/>
      <c r="AN228"/>
    </row>
    <row r="229" spans="1:40" x14ac:dyDescent="0.25">
      <c r="A229"/>
      <c r="B229">
        <f t="shared" si="69"/>
        <v>9500</v>
      </c>
      <c r="C229" s="186" t="str">
        <f t="shared" si="37"/>
        <v>-0.00108985667373916+0.331774526237452i</v>
      </c>
      <c r="D229" s="158" t="str">
        <f t="shared" si="38"/>
        <v>-7.67502223449868+2.5436047011538i</v>
      </c>
      <c r="E229" t="str">
        <f t="shared" si="39"/>
        <v>7.99999972253634-0.00148986884836536i</v>
      </c>
      <c r="F229" t="str">
        <f t="shared" si="40"/>
        <v>0.999200639516093+1.48748791579042E-07i</v>
      </c>
      <c r="G229">
        <f t="shared" si="35"/>
        <v>1</v>
      </c>
      <c r="H229" t="str">
        <f t="shared" si="41"/>
        <v>1.32052752827315+2.24508342354064i</v>
      </c>
      <c r="I229" t="str">
        <f t="shared" si="42"/>
        <v>37.3064127613788i</v>
      </c>
      <c r="J229" t="str">
        <f t="shared" si="36"/>
        <v>-0.88389775107444+8.16144930698132i</v>
      </c>
      <c r="K229" t="str">
        <f t="shared" si="43"/>
        <v>4.51805908731323-0.489312880137791i</v>
      </c>
      <c r="L229" t="str">
        <f t="shared" si="44"/>
        <v>0.409326675154105-0.0800968785145865i</v>
      </c>
      <c r="M229" t="str">
        <f t="shared" si="45"/>
        <v>4.92738576246733-0.569409758652378i</v>
      </c>
      <c r="N229" t="str">
        <f t="shared" si="46"/>
        <v>-0.069995119706829i</v>
      </c>
      <c r="O229" t="str">
        <f t="shared" si="47"/>
        <v>0.997551341583-0.0699379789953656i</v>
      </c>
      <c r="P229" t="str">
        <f t="shared" si="48"/>
        <v>0.00244865841700004+0.0699379789953656i</v>
      </c>
      <c r="Q229" t="str">
        <f t="shared" si="49"/>
        <v>-0.00244865841700004+0.0000571407114634132i</v>
      </c>
      <c r="R229" t="str">
        <f t="shared" si="50"/>
        <v>-0.333315185951626-28.5695319431037i</v>
      </c>
      <c r="S229" t="str">
        <f t="shared" si="51"/>
        <v>0.00738019105636822i</v>
      </c>
      <c r="T229" t="str">
        <f t="shared" si="52"/>
        <v>0.21084860413112-0.0024599297543119i</v>
      </c>
      <c r="U229" t="e">
        <f t="shared" si="53"/>
        <v>#DIV/0!</v>
      </c>
      <c r="V229" t="str">
        <f t="shared" si="54"/>
        <v>1.33333333333333E-06-0.0111687679362734i</v>
      </c>
      <c r="W229" t="e">
        <f t="shared" si="55"/>
        <v>#DIV/0!</v>
      </c>
      <c r="X229" t="e">
        <f t="shared" si="56"/>
        <v>#DIV/0!</v>
      </c>
      <c r="Y229" t="str">
        <f t="shared" si="57"/>
        <v>0.00083+0.00955044166691297i</v>
      </c>
      <c r="Z229" t="e">
        <f t="shared" si="58"/>
        <v>#DIV/0!</v>
      </c>
      <c r="AA229" t="e">
        <f t="shared" si="59"/>
        <v>#DIV/0!</v>
      </c>
      <c r="AB229" t="str">
        <f t="shared" si="60"/>
        <v>1.30014246856825-0.0151685099194997i</v>
      </c>
      <c r="AC229" t="str">
        <f t="shared" si="61"/>
        <v>7.39766639122995-0.815054909056341i</v>
      </c>
      <c r="AD229" t="str">
        <f t="shared" si="62"/>
        <v>0.173865701764273+0.0171056083267034i</v>
      </c>
      <c r="AE229" t="e">
        <f t="shared" si="63"/>
        <v>#DIV/0!</v>
      </c>
      <c r="AF229" t="str">
        <f t="shared" si="64"/>
        <v>-8.99554976277183+0.29852127761316i</v>
      </c>
      <c r="AG229" t="e">
        <f t="shared" si="65"/>
        <v>#DIV/0!</v>
      </c>
      <c r="AH229" t="e">
        <f t="shared" si="66"/>
        <v>#DIV/0!</v>
      </c>
      <c r="AI229" t="e">
        <f t="shared" si="67"/>
        <v>#DIV/0!</v>
      </c>
      <c r="AJ229" t="e">
        <f t="shared" si="68"/>
        <v>#DIV/0!</v>
      </c>
      <c r="AK229"/>
      <c r="AL229"/>
      <c r="AM229"/>
      <c r="AN229"/>
    </row>
    <row r="230" spans="1:40" x14ac:dyDescent="0.25">
      <c r="A230"/>
      <c r="B230">
        <f t="shared" si="69"/>
        <v>9600</v>
      </c>
      <c r="C230" s="186" t="str">
        <f t="shared" si="37"/>
        <v>-0.00106726982206556+0.328318615012533i</v>
      </c>
      <c r="D230" s="158" t="str">
        <f t="shared" si="38"/>
        <v>-7.67484906863587+2.51710938176275i</v>
      </c>
      <c r="E230" t="str">
        <f t="shared" si="39"/>
        <v>7.99999971666426-0.00150555167724307i</v>
      </c>
      <c r="F230" t="str">
        <f t="shared" si="40"/>
        <v>0.999200639516671+1.50314568222348E-07i</v>
      </c>
      <c r="G230">
        <f t="shared" si="35"/>
        <v>1</v>
      </c>
      <c r="H230" t="str">
        <f t="shared" si="41"/>
        <v>1.33026597443272+2.26654355033429i</v>
      </c>
      <c r="I230" t="str">
        <f t="shared" si="42"/>
        <v>37.6991118430775i</v>
      </c>
      <c r="J230" t="str">
        <f t="shared" si="36"/>
        <v>-0.9237674984933+8.24735929968638i</v>
      </c>
      <c r="K230" t="str">
        <f t="shared" si="43"/>
        <v>4.51441585033276-0.505649200633102i</v>
      </c>
      <c r="L230" t="str">
        <f t="shared" si="44"/>
        <v>0.409007455526915-0.0808768812599583i</v>
      </c>
      <c r="M230" t="str">
        <f t="shared" si="45"/>
        <v>4.92342330585968-0.58652608189306i</v>
      </c>
      <c r="N230" t="str">
        <f t="shared" si="46"/>
        <v>-0.0707319104405851i</v>
      </c>
      <c r="O230" t="str">
        <f t="shared" si="47"/>
        <v>0.997499541167161-0.0706729465305055i</v>
      </c>
      <c r="P230" t="str">
        <f t="shared" si="48"/>
        <v>0.002500458832839+0.0706729465305055i</v>
      </c>
      <c r="Q230" t="str">
        <f t="shared" si="49"/>
        <v>-0.002500458832839+0.0000589639100796041i</v>
      </c>
      <c r="R230" t="str">
        <f t="shared" si="50"/>
        <v>-0.333314801852754-28.2718512083026i</v>
      </c>
      <c r="S230" t="str">
        <f t="shared" si="51"/>
        <v>0.0074578772780142i</v>
      </c>
      <c r="T230" t="str">
        <f t="shared" si="52"/>
        <v>0.210847996733798-0.00248582088716346i</v>
      </c>
      <c r="U230" t="e">
        <f t="shared" si="53"/>
        <v>#DIV/0!</v>
      </c>
      <c r="V230" t="str">
        <f t="shared" si="54"/>
        <v>1.33333333333333E-06-0.0110524266036038i</v>
      </c>
      <c r="W230" t="e">
        <f t="shared" si="55"/>
        <v>#DIV/0!</v>
      </c>
      <c r="X230" t="e">
        <f t="shared" si="56"/>
        <v>#DIV/0!</v>
      </c>
      <c r="Y230" t="str">
        <f t="shared" si="57"/>
        <v>0.00083+0.00965097263182784i</v>
      </c>
      <c r="Z230" t="e">
        <f t="shared" si="58"/>
        <v>#DIV/0!</v>
      </c>
      <c r="AA230" t="e">
        <f t="shared" si="59"/>
        <v>#DIV/0!</v>
      </c>
      <c r="AB230" t="str">
        <f t="shared" si="60"/>
        <v>1.3001387232124-0.0153281607813983i</v>
      </c>
      <c r="AC230" t="str">
        <f t="shared" si="61"/>
        <v>7.39214292462884-0.838032295270315i</v>
      </c>
      <c r="AD230" t="str">
        <f t="shared" si="62"/>
        <v>0.173881467334331+0.0176390156038966i</v>
      </c>
      <c r="AE230" t="e">
        <f t="shared" si="63"/>
        <v>#DIV/0!</v>
      </c>
      <c r="AF230" t="str">
        <f t="shared" si="64"/>
        <v>-9.00511504306859+0.25056583142846i</v>
      </c>
      <c r="AG230" t="e">
        <f t="shared" si="65"/>
        <v>#DIV/0!</v>
      </c>
      <c r="AH230" t="e">
        <f t="shared" si="66"/>
        <v>#DIV/0!</v>
      </c>
      <c r="AI230" t="e">
        <f t="shared" si="67"/>
        <v>#DIV/0!</v>
      </c>
      <c r="AJ230" t="e">
        <f t="shared" si="68"/>
        <v>#DIV/0!</v>
      </c>
      <c r="AK230"/>
      <c r="AL230"/>
      <c r="AM230"/>
      <c r="AN230"/>
    </row>
    <row r="231" spans="1:40" x14ac:dyDescent="0.25">
      <c r="A231"/>
      <c r="B231">
        <f t="shared" si="69"/>
        <v>9700</v>
      </c>
      <c r="C231" s="186" t="str">
        <f t="shared" si="37"/>
        <v>-0.0010453779160525+0.32493395745338i</v>
      </c>
      <c r="D231" s="158" t="str">
        <f t="shared" si="38"/>
        <v>-7.67468123068972+2.49116034047591i</v>
      </c>
      <c r="E231" t="str">
        <f t="shared" si="39"/>
        <v>7.99999971073069-0.00152123450608605i</v>
      </c>
      <c r="F231" t="str">
        <f t="shared" si="40"/>
        <v>0.99920063951727+1.51880344862196E-07i</v>
      </c>
      <c r="G231">
        <f t="shared" si="35"/>
        <v>1</v>
      </c>
      <c r="H231" t="str">
        <f t="shared" si="41"/>
        <v>1.34008794098177+2.2879418875901i</v>
      </c>
      <c r="I231" t="str">
        <f t="shared" si="42"/>
        <v>38.0918109247762i</v>
      </c>
      <c r="J231" t="str">
        <f t="shared" si="36"/>
        <v>-0.96405473017832+8.33326929239145i</v>
      </c>
      <c r="K231" t="str">
        <f t="shared" si="43"/>
        <v>4.51068331371045-0.521829480404449i</v>
      </c>
      <c r="L231" t="str">
        <f t="shared" si="44"/>
        <v>0.408685398631814-0.0816550020738237i</v>
      </c>
      <c r="M231" t="str">
        <f t="shared" si="45"/>
        <v>4.91936871234226-0.603484482478273i</v>
      </c>
      <c r="N231" t="str">
        <f t="shared" si="46"/>
        <v>-0.0714687011743412i</v>
      </c>
      <c r="O231" t="str">
        <f t="shared" si="47"/>
        <v>0.997447199248161-0.07140787570009i</v>
      </c>
      <c r="P231" t="str">
        <f t="shared" si="48"/>
        <v>0.00255280075183895+0.07140787570009i</v>
      </c>
      <c r="Q231" t="str">
        <f t="shared" si="49"/>
        <v>-0.00255280075183895+0.0000608254742512082i</v>
      </c>
      <c r="R231" t="str">
        <f t="shared" si="50"/>
        <v>-0.333314413730341-27.9803073764866i</v>
      </c>
      <c r="S231" t="str">
        <f t="shared" si="51"/>
        <v>0.00753556349966018i</v>
      </c>
      <c r="T231" t="str">
        <f t="shared" si="52"/>
        <v>0.210847382975525-0.00251171193001699i</v>
      </c>
      <c r="U231" t="e">
        <f t="shared" si="53"/>
        <v>#DIV/0!</v>
      </c>
      <c r="V231" t="str">
        <f t="shared" si="54"/>
        <v>1.33333333333333E-06-0.0109384840612986i</v>
      </c>
      <c r="W231" t="e">
        <f t="shared" si="55"/>
        <v>#DIV/0!</v>
      </c>
      <c r="X231" t="e">
        <f t="shared" si="56"/>
        <v>#DIV/0!</v>
      </c>
      <c r="Y231" t="str">
        <f t="shared" si="57"/>
        <v>0.00083+0.00975150359674272i</v>
      </c>
      <c r="Z231" t="e">
        <f t="shared" si="58"/>
        <v>#DIV/0!</v>
      </c>
      <c r="AA231" t="e">
        <f t="shared" si="59"/>
        <v>#DIV/0!</v>
      </c>
      <c r="AB231" t="str">
        <f t="shared" si="60"/>
        <v>1.30013493863341-0.0154878110883478i</v>
      </c>
      <c r="AC231" t="str">
        <f t="shared" si="61"/>
        <v>7.38649648527685-0.86080151388379i</v>
      </c>
      <c r="AD231" t="str">
        <f t="shared" si="62"/>
        <v>0.173897764086113+0.018168782421475i</v>
      </c>
      <c r="AE231" t="e">
        <f t="shared" si="63"/>
        <v>#DIV/0!</v>
      </c>
      <c r="AF231" t="str">
        <f t="shared" si="64"/>
        <v>-9.01476917167149+0.20321845288581i</v>
      </c>
      <c r="AG231" t="e">
        <f t="shared" si="65"/>
        <v>#DIV/0!</v>
      </c>
      <c r="AH231" t="e">
        <f t="shared" si="66"/>
        <v>#DIV/0!</v>
      </c>
      <c r="AI231" t="e">
        <f t="shared" si="67"/>
        <v>#DIV/0!</v>
      </c>
      <c r="AJ231" t="e">
        <f t="shared" si="68"/>
        <v>#DIV/0!</v>
      </c>
      <c r="AK231"/>
      <c r="AL231"/>
      <c r="AM231"/>
      <c r="AN231"/>
    </row>
    <row r="232" spans="1:40" x14ac:dyDescent="0.25">
      <c r="A232"/>
      <c r="B232">
        <f t="shared" si="69"/>
        <v>9800</v>
      </c>
      <c r="C232" s="186" t="str">
        <f t="shared" si="37"/>
        <v>-0.00102415273627545+0.321618372415186i</v>
      </c>
      <c r="D232" s="158" t="str">
        <f t="shared" si="38"/>
        <v>-7.67451850431148+2.46574085518309i</v>
      </c>
      <c r="E232" t="str">
        <f t="shared" si="39"/>
        <v>7.99999970473563-0.00153691733489397i</v>
      </c>
      <c r="F232" t="str">
        <f t="shared" si="40"/>
        <v>0.999200639517869+1.53446121498548E-07i</v>
      </c>
      <c r="G232">
        <f t="shared" si="35"/>
        <v>1</v>
      </c>
      <c r="H232" t="str">
        <f t="shared" si="41"/>
        <v>1.34999290491464+2.30927796638797i</v>
      </c>
      <c r="I232" t="str">
        <f t="shared" si="42"/>
        <v>38.484510006475i</v>
      </c>
      <c r="J232" t="str">
        <f t="shared" si="36"/>
        <v>-1.00475944612952+8.41917928509651i</v>
      </c>
      <c r="K232" t="str">
        <f t="shared" si="43"/>
        <v>4.50686366221787-0.537856919741242i</v>
      </c>
      <c r="L232" t="str">
        <f t="shared" si="44"/>
        <v>0.408360519043154-0.0824312263656584i</v>
      </c>
      <c r="M232" t="str">
        <f t="shared" si="45"/>
        <v>4.91522418126102-0.6202881461069i</v>
      </c>
      <c r="N232" t="str">
        <f t="shared" si="46"/>
        <v>-0.0722054919080973i</v>
      </c>
      <c r="O232" t="str">
        <f t="shared" si="47"/>
        <v>0.997394315854415-0.072142766105155i</v>
      </c>
      <c r="P232" t="str">
        <f t="shared" si="48"/>
        <v>0.00260568414558504+0.072142766105155i</v>
      </c>
      <c r="Q232" t="str">
        <f t="shared" si="49"/>
        <v>-0.00260568414558504+0.0000627258029422956i</v>
      </c>
      <c r="R232" t="str">
        <f t="shared" si="50"/>
        <v>-0.333314021584-27.6947125832814i</v>
      </c>
      <c r="S232" t="str">
        <f t="shared" si="51"/>
        <v>0.00761324972130616i</v>
      </c>
      <c r="T232" t="str">
        <f t="shared" si="52"/>
        <v>0.210846762856321-0.00253760288193182i</v>
      </c>
      <c r="U232" t="e">
        <f t="shared" si="53"/>
        <v>#DIV/0!</v>
      </c>
      <c r="V232" t="str">
        <f t="shared" si="54"/>
        <v>1.33333333333333E-06-0.0108268668769997i</v>
      </c>
      <c r="W232" t="e">
        <f t="shared" si="55"/>
        <v>#DIV/0!</v>
      </c>
      <c r="X232" t="e">
        <f t="shared" si="56"/>
        <v>#DIV/0!</v>
      </c>
      <c r="Y232" t="str">
        <f t="shared" si="57"/>
        <v>0.00083+0.00985203456165759i</v>
      </c>
      <c r="Z232" t="e">
        <f t="shared" si="58"/>
        <v>#DIV/0!</v>
      </c>
      <c r="AA232" t="e">
        <f t="shared" si="59"/>
        <v>#DIV/0!</v>
      </c>
      <c r="AB232" t="str">
        <f t="shared" si="60"/>
        <v>1.30013111483142-0.0156474608345476i</v>
      </c>
      <c r="AC232" t="str">
        <f t="shared" si="61"/>
        <v>7.3807299599569-0.883366696783982i</v>
      </c>
      <c r="AD232" t="str">
        <f t="shared" si="62"/>
        <v>0.173914580871626+0.018695019156804i</v>
      </c>
      <c r="AE232" t="e">
        <f t="shared" si="63"/>
        <v>#DIV/0!</v>
      </c>
      <c r="AF232" t="str">
        <f t="shared" si="64"/>
        <v>-9.02451140922612+0.15646288879512i</v>
      </c>
      <c r="AG232" t="e">
        <f t="shared" si="65"/>
        <v>#DIV/0!</v>
      </c>
      <c r="AH232" t="e">
        <f t="shared" si="66"/>
        <v>#DIV/0!</v>
      </c>
      <c r="AI232" t="e">
        <f t="shared" si="67"/>
        <v>#DIV/0!</v>
      </c>
      <c r="AJ232" t="e">
        <f t="shared" si="68"/>
        <v>#DIV/0!</v>
      </c>
      <c r="AK232"/>
      <c r="AL232"/>
      <c r="AM232"/>
      <c r="AN232"/>
    </row>
    <row r="233" spans="1:40" x14ac:dyDescent="0.25">
      <c r="A233"/>
      <c r="B233">
        <f t="shared" si="69"/>
        <v>9900</v>
      </c>
      <c r="C233" s="186" t="str">
        <f t="shared" si="37"/>
        <v>-0.00100356748126932+0.318369766875739i</v>
      </c>
      <c r="D233" s="158" t="str">
        <f t="shared" si="38"/>
        <v>-7.67436068402307+2.44083487938067i</v>
      </c>
      <c r="E233" t="str">
        <f t="shared" si="39"/>
        <v>7.99999969867908-0.00155260016366644i</v>
      </c>
      <c r="F233" t="str">
        <f t="shared" si="40"/>
        <v>0.999200639518467+1.55011898131364E-07i</v>
      </c>
      <c r="G233">
        <f t="shared" si="35"/>
        <v>1</v>
      </c>
      <c r="H233" t="str">
        <f t="shared" si="41"/>
        <v>1.35998034033935+2.33055132391729i</v>
      </c>
      <c r="I233" t="str">
        <f t="shared" si="42"/>
        <v>38.8772090881737i</v>
      </c>
      <c r="J233" t="str">
        <f t="shared" si="36"/>
        <v>-1.04588164634687+8.50508927780158i</v>
      </c>
      <c r="K233" t="str">
        <f t="shared" si="43"/>
        <v>4.50295899169979-0.553734594645991i</v>
      </c>
      <c r="L233" t="str">
        <f t="shared" si="44"/>
        <v>0.408032831427191-0.0832055396837602i</v>
      </c>
      <c r="M233" t="str">
        <f t="shared" si="45"/>
        <v>4.91099182312698-0.636940134329751i</v>
      </c>
      <c r="N233" t="str">
        <f t="shared" si="46"/>
        <v>-0.0729422826418534i</v>
      </c>
      <c r="O233" t="str">
        <f t="shared" si="47"/>
        <v>0.997340891014632-0.0728776173467575i</v>
      </c>
      <c r="P233" t="str">
        <f t="shared" si="48"/>
        <v>0.00265910898536803+0.0728776173467575i</v>
      </c>
      <c r="Q233" t="str">
        <f t="shared" si="49"/>
        <v>-0.00265910898536803+0.0000646652950958976i</v>
      </c>
      <c r="R233" t="str">
        <f t="shared" si="50"/>
        <v>-0.333313625413099-27.4148865547964i</v>
      </c>
      <c r="S233" t="str">
        <f t="shared" si="51"/>
        <v>0.00769093594295216i</v>
      </c>
      <c r="T233" t="str">
        <f t="shared" si="52"/>
        <v>0.21084613637624-0.0025634937419653i</v>
      </c>
      <c r="U233" t="e">
        <f t="shared" si="53"/>
        <v>#DIV/0!</v>
      </c>
      <c r="V233" t="str">
        <f t="shared" si="54"/>
        <v>1.33333333333333E-06-0.0107175045853128i</v>
      </c>
      <c r="W233" t="e">
        <f t="shared" si="55"/>
        <v>#DIV/0!</v>
      </c>
      <c r="X233" t="e">
        <f t="shared" si="56"/>
        <v>#DIV/0!</v>
      </c>
      <c r="Y233" t="str">
        <f t="shared" si="57"/>
        <v>0.00083+0.00995256552657246i</v>
      </c>
      <c r="Z233" t="e">
        <f t="shared" si="58"/>
        <v>#DIV/0!</v>
      </c>
      <c r="AA233" t="e">
        <f t="shared" si="59"/>
        <v>#DIV/0!</v>
      </c>
      <c r="AB233" t="str">
        <f t="shared" si="60"/>
        <v>1.30012725180675-0.0158071100141853i</v>
      </c>
      <c r="AC233" t="str">
        <f t="shared" si="61"/>
        <v>7.3748461198717-0.905731814438494i</v>
      </c>
      <c r="AD233" t="str">
        <f t="shared" si="62"/>
        <v>0.173931907100382+0.0192178317335599i</v>
      </c>
      <c r="AE233" t="e">
        <f t="shared" si="63"/>
        <v>#DIV/0!</v>
      </c>
      <c r="AF233" t="str">
        <f t="shared" si="64"/>
        <v>-9.03434102436242+0.11028355546338i</v>
      </c>
      <c r="AG233" t="e">
        <f t="shared" si="65"/>
        <v>#DIV/0!</v>
      </c>
      <c r="AH233" t="e">
        <f t="shared" si="66"/>
        <v>#DIV/0!</v>
      </c>
      <c r="AI233" t="e">
        <f t="shared" si="67"/>
        <v>#DIV/0!</v>
      </c>
      <c r="AJ233" t="e">
        <f t="shared" si="68"/>
        <v>#DIV/0!</v>
      </c>
      <c r="AK233"/>
      <c r="AL233"/>
      <c r="AM233"/>
      <c r="AN233"/>
    </row>
    <row r="234" spans="1:40" x14ac:dyDescent="0.25">
      <c r="A234"/>
      <c r="B234">
        <f t="shared" si="69"/>
        <v>10000</v>
      </c>
      <c r="C234" s="186" t="str">
        <f t="shared" si="37"/>
        <v>-0.000983596682881197+0.315186131529556i</v>
      </c>
      <c r="D234" s="158" t="str">
        <f t="shared" si="38"/>
        <v>-7.67420757456875+2.41642700839326i</v>
      </c>
      <c r="E234" t="str">
        <f t="shared" si="39"/>
        <v>7.99999969256104-0.00156828299240311i</v>
      </c>
      <c r="F234" t="str">
        <f t="shared" si="40"/>
        <v>0.999200639519076+1.56577674760612E-07i</v>
      </c>
      <c r="G234">
        <f t="shared" si="35"/>
        <v>1</v>
      </c>
      <c r="H234" t="str">
        <f t="shared" si="41"/>
        <v>1.37004971854321+2.35176150345845i</v>
      </c>
      <c r="I234" t="str">
        <f t="shared" si="42"/>
        <v>39.2699081698724i</v>
      </c>
      <c r="J234" t="str">
        <f t="shared" si="36"/>
        <v>-1.0874213308304+8.59099927050664i</v>
      </c>
      <c r="K234" t="str">
        <f t="shared" si="43"/>
        <v>4.49897131423865-0.569465462614185i</v>
      </c>
      <c r="L234" t="str">
        <f t="shared" si="44"/>
        <v>0.40770235054053-0.0839779277158721i</v>
      </c>
      <c r="M234" t="str">
        <f t="shared" si="45"/>
        <v>4.90667366477918-0.653443390330057i</v>
      </c>
      <c r="N234" t="str">
        <f t="shared" si="46"/>
        <v>-0.0736790733756095i</v>
      </c>
      <c r="O234" t="str">
        <f t="shared" si="47"/>
        <v>0.997286924757813-0.0736124290259759i</v>
      </c>
      <c r="P234" t="str">
        <f t="shared" si="48"/>
        <v>0.002713075242187+0.0736124290259759i</v>
      </c>
      <c r="Q234" t="str">
        <f t="shared" si="49"/>
        <v>-0.002713075242187+0.0000666443496336044i</v>
      </c>
      <c r="R234" t="str">
        <f t="shared" si="50"/>
        <v>-0.33331322521997-27.1406562280736i</v>
      </c>
      <c r="S234" t="str">
        <f t="shared" si="51"/>
        <v>0.00776862216459813i</v>
      </c>
      <c r="T234" t="str">
        <f t="shared" si="52"/>
        <v>0.210845503535151-0.00258938450919755i</v>
      </c>
      <c r="U234" t="e">
        <f t="shared" si="53"/>
        <v>#DIV/0!</v>
      </c>
      <c r="V234" t="str">
        <f t="shared" si="54"/>
        <v>1.33333333333333E-06-0.0106103295394597i</v>
      </c>
      <c r="W234" t="e">
        <f t="shared" si="55"/>
        <v>#DIV/0!</v>
      </c>
      <c r="X234" t="e">
        <f t="shared" si="56"/>
        <v>#DIV/0!</v>
      </c>
      <c r="Y234" t="str">
        <f t="shared" si="57"/>
        <v>0.00083+0.0100530964914873i</v>
      </c>
      <c r="Z234" t="e">
        <f t="shared" si="58"/>
        <v>#DIV/0!</v>
      </c>
      <c r="AA234" t="e">
        <f t="shared" si="59"/>
        <v>#DIV/0!</v>
      </c>
      <c r="AB234" t="str">
        <f t="shared" si="60"/>
        <v>1.3001233495586-0.0159667586215886i</v>
      </c>
      <c r="AC234" t="str">
        <f t="shared" si="61"/>
        <v>7.36884762735741-0.927900683423276i</v>
      </c>
      <c r="AD234" t="str">
        <f t="shared" si="62"/>
        <v>0.173949732706122+0.0197373218436159i</v>
      </c>
      <c r="AE234" t="e">
        <f t="shared" si="63"/>
        <v>#DIV/0!</v>
      </c>
      <c r="AF234" t="str">
        <f t="shared" si="64"/>
        <v>-9.04425729311196+0.0646655049348102i</v>
      </c>
      <c r="AG234" t="e">
        <f t="shared" si="65"/>
        <v>#DIV/0!</v>
      </c>
      <c r="AH234" t="e">
        <f t="shared" si="66"/>
        <v>#DIV/0!</v>
      </c>
      <c r="AI234" t="e">
        <f t="shared" si="67"/>
        <v>#DIV/0!</v>
      </c>
      <c r="AJ234" t="e">
        <f t="shared" si="68"/>
        <v>#DIV/0!</v>
      </c>
      <c r="AK234"/>
      <c r="AL234"/>
      <c r="AM234"/>
      <c r="AN234"/>
    </row>
    <row r="235" spans="1:40" x14ac:dyDescent="0.25">
      <c r="A235"/>
      <c r="B235">
        <f t="shared" si="69"/>
        <v>10100</v>
      </c>
      <c r="C235" s="186" t="str">
        <f t="shared" si="37"/>
        <v>-0.000964216127460195+0.31206553664373i</v>
      </c>
      <c r="D235" s="158" t="str">
        <f t="shared" si="38"/>
        <v>-7.67405899031053+2.39250244760193i</v>
      </c>
      <c r="E235" t="str">
        <f t="shared" si="39"/>
        <v>7.99999968638152-0.00158396582110362i</v>
      </c>
      <c r="F235" t="str">
        <f t="shared" si="40"/>
        <v>0.999200639519694+1.58143451386258E-07i</v>
      </c>
      <c r="G235">
        <f t="shared" si="35"/>
        <v>1</v>
      </c>
      <c r="H235" t="str">
        <f t="shared" si="41"/>
        <v>1.38020050805828+2.3729080543652i</v>
      </c>
      <c r="I235" t="str">
        <f t="shared" si="42"/>
        <v>39.6626072515711i</v>
      </c>
      <c r="J235" t="str">
        <f t="shared" si="36"/>
        <v>-1.12937849958009+8.67690926321172i</v>
      </c>
      <c r="K235" t="str">
        <f t="shared" si="43"/>
        <v>4.49490256297337-0.585052368111377i</v>
      </c>
      <c r="L235" t="str">
        <f t="shared" si="44"/>
        <v>0.407369091228558-0.0847483762897909i</v>
      </c>
      <c r="M235" t="str">
        <f t="shared" si="45"/>
        <v>4.90227165420193-0.669800744401168i</v>
      </c>
      <c r="N235" t="str">
        <f t="shared" si="46"/>
        <v>-0.0744158641093656i</v>
      </c>
      <c r="O235" t="str">
        <f t="shared" si="47"/>
        <v>0.997232417113255-0.0743472007439097i</v>
      </c>
      <c r="P235" t="str">
        <f t="shared" si="48"/>
        <v>0.00276758288674495+0.0743472007439097i</v>
      </c>
      <c r="Q235" t="str">
        <f t="shared" si="49"/>
        <v>-0.00276758288674495+0.0000686633654558982i</v>
      </c>
      <c r="R235" t="str">
        <f t="shared" si="50"/>
        <v>-0.33331282100207-26.8718553941553i</v>
      </c>
      <c r="S235" t="str">
        <f t="shared" si="51"/>
        <v>0.00784630838624411i</v>
      </c>
      <c r="T235" t="str">
        <f t="shared" si="52"/>
        <v>0.2108448643331-0.00261527518267122i</v>
      </c>
      <c r="U235" t="e">
        <f t="shared" si="53"/>
        <v>#DIV/0!</v>
      </c>
      <c r="V235" t="str">
        <f t="shared" si="54"/>
        <v>1.33333333333333E-06-0.0105052767717423i</v>
      </c>
      <c r="W235" t="e">
        <f t="shared" si="55"/>
        <v>#DIV/0!</v>
      </c>
      <c r="X235" t="e">
        <f t="shared" si="56"/>
        <v>#DIV/0!</v>
      </c>
      <c r="Y235" t="str">
        <f t="shared" si="57"/>
        <v>0.00083+0.0101536274564022i</v>
      </c>
      <c r="Z235" t="e">
        <f t="shared" si="58"/>
        <v>#DIV/0!</v>
      </c>
      <c r="AA235" t="e">
        <f t="shared" si="59"/>
        <v>#DIV/0!</v>
      </c>
      <c r="AB235" t="str">
        <f t="shared" si="60"/>
        <v>1.30011940808725-0.0161264066508543i</v>
      </c>
      <c r="AC235" t="str">
        <f t="shared" si="61"/>
        <v>7.36273704216466-0.949876973555863i</v>
      </c>
      <c r="AD235" t="str">
        <f t="shared" si="62"/>
        <v>0.173968048115901+0.0202535871558243i</v>
      </c>
      <c r="AE235" t="e">
        <f t="shared" si="63"/>
        <v>#DIV/0!</v>
      </c>
      <c r="AF235" t="str">
        <f t="shared" si="64"/>
        <v>-9.05425949836881+0.01959439323673i</v>
      </c>
      <c r="AG235" t="e">
        <f t="shared" si="65"/>
        <v>#DIV/0!</v>
      </c>
      <c r="AH235" t="e">
        <f t="shared" si="66"/>
        <v>#DIV/0!</v>
      </c>
      <c r="AI235" t="e">
        <f t="shared" si="67"/>
        <v>#DIV/0!</v>
      </c>
      <c r="AJ235" t="e">
        <f t="shared" si="68"/>
        <v>#DIV/0!</v>
      </c>
      <c r="AK235"/>
      <c r="AL235"/>
      <c r="AM235"/>
      <c r="AN235"/>
    </row>
    <row r="236" spans="1:40" x14ac:dyDescent="0.25">
      <c r="A236"/>
      <c r="B236">
        <f t="shared" si="69"/>
        <v>10200</v>
      </c>
      <c r="C236" s="186" t="str">
        <f t="shared" si="37"/>
        <v>-0.00094540278242908+0.309006128157543i</v>
      </c>
      <c r="D236" s="158" t="str">
        <f t="shared" si="38"/>
        <v>-7.6739147546653+2.36904698254116i</v>
      </c>
      <c r="E236" t="str">
        <f t="shared" si="39"/>
        <v>7.99999968014051-0.00159964864976761i</v>
      </c>
      <c r="F236" t="str">
        <f t="shared" si="40"/>
        <v>0.999200639520323+1.59709228008264E-07i</v>
      </c>
      <c r="G236">
        <f t="shared" si="35"/>
        <v>1</v>
      </c>
      <c r="H236" t="str">
        <f t="shared" si="41"/>
        <v>1.39043217472698+2.39399053204839i</v>
      </c>
      <c r="I236" t="str">
        <f t="shared" si="42"/>
        <v>40.0553063332699i</v>
      </c>
      <c r="J236" t="str">
        <f t="shared" si="36"/>
        <v>-1.17175315259595+8.76281925591678i</v>
      </c>
      <c r="K236" t="str">
        <f t="shared" si="43"/>
        <v>4.49075459659883-0.60049804776544i</v>
      </c>
      <c r="L236" t="str">
        <f t="shared" si="44"/>
        <v>0.407033068423883-0.0855168713739507i</v>
      </c>
      <c r="M236" t="str">
        <f t="shared" si="45"/>
        <v>4.89778766502271-0.686014919139391i</v>
      </c>
      <c r="N236" t="str">
        <f t="shared" si="46"/>
        <v>-0.0751526548431217i</v>
      </c>
      <c r="O236" t="str">
        <f t="shared" si="47"/>
        <v>0.997177368110548-0.0750819321016805i</v>
      </c>
      <c r="P236" t="str">
        <f t="shared" si="48"/>
        <v>0.00282263188945198+0.0750819321016805i</v>
      </c>
      <c r="Q236" t="str">
        <f t="shared" si="49"/>
        <v>-0.00282263188945198+0.0000707227414411954i</v>
      </c>
      <c r="R236" t="str">
        <f t="shared" si="50"/>
        <v>-0.333312412761106-26.6083243620723i</v>
      </c>
      <c r="S236" t="str">
        <f t="shared" si="51"/>
        <v>0.00792399460789009i</v>
      </c>
      <c r="T236" t="str">
        <f t="shared" si="52"/>
        <v>0.210844218770051-0.00264116576146184i</v>
      </c>
      <c r="U236" t="e">
        <f t="shared" si="53"/>
        <v>#DIV/0!</v>
      </c>
      <c r="V236" t="str">
        <f t="shared" si="54"/>
        <v>1.33333333333333E-06-0.0104022838622154i</v>
      </c>
      <c r="W236" t="e">
        <f t="shared" si="55"/>
        <v>#DIV/0!</v>
      </c>
      <c r="X236" t="e">
        <f t="shared" si="56"/>
        <v>#DIV/0!</v>
      </c>
      <c r="Y236" t="str">
        <f t="shared" si="57"/>
        <v>0.00083+0.0102541584213171i</v>
      </c>
      <c r="Z236" t="e">
        <f t="shared" si="58"/>
        <v>#DIV/0!</v>
      </c>
      <c r="AA236" t="e">
        <f t="shared" si="59"/>
        <v>#DIV/0!</v>
      </c>
      <c r="AB236" t="str">
        <f t="shared" si="60"/>
        <v>1.30011542739248-0.0162860540962819i</v>
      </c>
      <c r="AC236" t="str">
        <f t="shared" si="61"/>
        <v>7.35651682730466-0.971664214659189i</v>
      </c>
      <c r="AD236" t="str">
        <f t="shared" si="62"/>
        <v>0.173986844221208+0.0207667215125398i</v>
      </c>
      <c r="AE236" t="e">
        <f t="shared" si="63"/>
        <v>#DIV/0!</v>
      </c>
      <c r="AF236" t="str">
        <f t="shared" si="64"/>
        <v>-9.06434692939228-0.0249435495072299i</v>
      </c>
      <c r="AG236" t="e">
        <f t="shared" si="65"/>
        <v>#DIV/0!</v>
      </c>
      <c r="AH236" t="e">
        <f t="shared" si="66"/>
        <v>#DIV/0!</v>
      </c>
      <c r="AI236" t="e">
        <f t="shared" si="67"/>
        <v>#DIV/0!</v>
      </c>
      <c r="AJ236" t="e">
        <f t="shared" si="68"/>
        <v>#DIV/0!</v>
      </c>
      <c r="AK236"/>
      <c r="AL236"/>
      <c r="AM236"/>
      <c r="AN236"/>
    </row>
    <row r="237" spans="1:40" x14ac:dyDescent="0.25">
      <c r="A237"/>
      <c r="B237">
        <f t="shared" si="69"/>
        <v>10300</v>
      </c>
      <c r="C237" s="186" t="str">
        <f t="shared" si="37"/>
        <v>-0.000927134727821545+0.306006124009263i</v>
      </c>
      <c r="D237" s="158" t="str">
        <f t="shared" si="38"/>
        <v>-7.67377469957996+2.34604695073768i</v>
      </c>
      <c r="E237" t="str">
        <f t="shared" si="39"/>
        <v>7.99999967383801-0.00161533147839472i</v>
      </c>
      <c r="F237" t="str">
        <f t="shared" si="40"/>
        <v>0.999200639520951+1.61275004626592E-07i</v>
      </c>
      <c r="G237">
        <f t="shared" si="35"/>
        <v>1</v>
      </c>
      <c r="H237" t="str">
        <f t="shared" si="41"/>
        <v>1.40074418176758+2.41500849796068i</v>
      </c>
      <c r="I237" t="str">
        <f t="shared" si="42"/>
        <v>40.4480054149686i</v>
      </c>
      <c r="J237" t="str">
        <f t="shared" si="36"/>
        <v>-1.21454528987797+8.84872924862185i</v>
      </c>
      <c r="K237" t="str">
        <f t="shared" si="43"/>
        <v>4.48652920356922-0.615805135290317i</v>
      </c>
      <c r="L237" t="str">
        <f t="shared" si="44"/>
        <v>0.406694297144763-0.0862833990779889i</v>
      </c>
      <c r="M237" t="str">
        <f t="shared" si="45"/>
        <v>4.89322350071398-0.702088534368306i</v>
      </c>
      <c r="N237" t="str">
        <f t="shared" si="46"/>
        <v>-0.0758894455768778i</v>
      </c>
      <c r="O237" t="str">
        <f t="shared" si="47"/>
        <v>0.997121777779575-0.0758166227004315i</v>
      </c>
      <c r="P237" t="str">
        <f t="shared" si="48"/>
        <v>0.002878222220425+0.0758166227004315i</v>
      </c>
      <c r="Q237" t="str">
        <f t="shared" si="49"/>
        <v>-0.002878222220425+0.0000728228764462907i</v>
      </c>
      <c r="R237" t="str">
        <f t="shared" si="50"/>
        <v>-0.333312000496269-26.34990964244i</v>
      </c>
      <c r="S237" t="str">
        <f t="shared" si="51"/>
        <v>0.00800168082953607i</v>
      </c>
      <c r="T237" t="str">
        <f t="shared" si="52"/>
        <v>0.21084356684592-0.00266705624462531i</v>
      </c>
      <c r="U237" t="e">
        <f t="shared" si="53"/>
        <v>#DIV/0!</v>
      </c>
      <c r="V237" t="str">
        <f t="shared" si="54"/>
        <v>1.33333333333333E-06-0.0103012908150094i</v>
      </c>
      <c r="W237" t="e">
        <f t="shared" si="55"/>
        <v>#DIV/0!</v>
      </c>
      <c r="X237" t="e">
        <f t="shared" si="56"/>
        <v>#DIV/0!</v>
      </c>
      <c r="Y237" t="str">
        <f t="shared" si="57"/>
        <v>0.00083+0.010354689386232i</v>
      </c>
      <c r="Z237" t="e">
        <f t="shared" si="58"/>
        <v>#DIV/0!</v>
      </c>
      <c r="AA237" t="e">
        <f t="shared" si="59"/>
        <v>#DIV/0!</v>
      </c>
      <c r="AB237" t="str">
        <f t="shared" si="60"/>
        <v>1.30011140747377-0.0164457009520497i</v>
      </c>
      <c r="AC237" t="str">
        <f t="shared" si="61"/>
        <v>7.3501893545189-0.993265802973059i</v>
      </c>
      <c r="AD237" t="str">
        <f t="shared" si="62"/>
        <v>0.174006112351076+0.0212768151147582i</v>
      </c>
      <c r="AE237" t="e">
        <f t="shared" si="63"/>
        <v>#DIV/0!</v>
      </c>
      <c r="AF237" t="str">
        <f t="shared" si="64"/>
        <v>-9.07451888134754-0.0689615472230001i</v>
      </c>
      <c r="AG237" t="e">
        <f t="shared" si="65"/>
        <v>#DIV/0!</v>
      </c>
      <c r="AH237" t="e">
        <f t="shared" si="66"/>
        <v>#DIV/0!</v>
      </c>
      <c r="AI237" t="e">
        <f t="shared" si="67"/>
        <v>#DIV/0!</v>
      </c>
      <c r="AJ237" t="e">
        <f t="shared" si="68"/>
        <v>#DIV/0!</v>
      </c>
      <c r="AK237"/>
      <c r="AL237"/>
      <c r="AM237"/>
      <c r="AN237"/>
    </row>
    <row r="238" spans="1:40" x14ac:dyDescent="0.25">
      <c r="A238"/>
      <c r="B238">
        <f t="shared" si="69"/>
        <v>10400</v>
      </c>
      <c r="C238" s="186" t="str">
        <f t="shared" si="37"/>
        <v>-0.000909391092405133+0.303063810674847i</v>
      </c>
      <c r="D238" s="158" t="str">
        <f t="shared" si="38"/>
        <v>-7.67363866504181+2.32348921517383i</v>
      </c>
      <c r="E238" t="str">
        <f t="shared" si="39"/>
        <v>7.99999966747403-0.00163101430698457i</v>
      </c>
      <c r="F238" t="str">
        <f t="shared" si="40"/>
        <v>0.99920063952158+1.62840781241204E-07i</v>
      </c>
      <c r="G238">
        <f t="shared" si="35"/>
        <v>1</v>
      </c>
      <c r="H238" t="str">
        <f t="shared" si="41"/>
        <v>1.41113598983962+2.43596151958203i</v>
      </c>
      <c r="I238" t="str">
        <f t="shared" si="42"/>
        <v>40.8407044966673i</v>
      </c>
      <c r="J238" t="str">
        <f t="shared" si="36"/>
        <v>-1.25775491142616+8.93463924132691i</v>
      </c>
      <c r="K238" t="str">
        <f t="shared" si="43"/>
        <v>4.48222810602736-0.630976166156995i</v>
      </c>
      <c r="L238" t="str">
        <f t="shared" si="44"/>
        <v>0.406352792493535-0.0870479456532918i</v>
      </c>
      <c r="M238" t="str">
        <f t="shared" si="45"/>
        <v>4.8885808985209-0.718024111810287i</v>
      </c>
      <c r="N238" t="str">
        <f t="shared" si="46"/>
        <v>-0.0766262363106339i</v>
      </c>
      <c r="O238" t="str">
        <f t="shared" si="47"/>
        <v>0.997065646150515-0.0765512721413281i</v>
      </c>
      <c r="P238" t="str">
        <f t="shared" si="48"/>
        <v>0.00293435384948504+0.0765512721413281i</v>
      </c>
      <c r="Q238" t="str">
        <f t="shared" si="49"/>
        <v>-0.00293435384948504+0.0000749641693057884i</v>
      </c>
      <c r="R238" t="str">
        <f t="shared" si="50"/>
        <v>-0.333311584206502-26.0964636493301i</v>
      </c>
      <c r="S238" t="str">
        <f t="shared" si="51"/>
        <v>0.00807936705118205i</v>
      </c>
      <c r="T238" t="str">
        <f t="shared" si="52"/>
        <v>0.210842908560768-0.0026929466312153i</v>
      </c>
      <c r="U238" t="e">
        <f t="shared" si="53"/>
        <v>#DIV/0!</v>
      </c>
      <c r="V238" t="str">
        <f t="shared" si="54"/>
        <v>1.33333333333333E-06-0.0102022399417882i</v>
      </c>
      <c r="W238" t="e">
        <f t="shared" si="55"/>
        <v>#DIV/0!</v>
      </c>
      <c r="X238" t="e">
        <f t="shared" si="56"/>
        <v>#DIV/0!</v>
      </c>
      <c r="Y238" t="str">
        <f t="shared" si="57"/>
        <v>0.00083+0.0104552203511468i</v>
      </c>
      <c r="Z238" t="e">
        <f t="shared" si="58"/>
        <v>#DIV/0!</v>
      </c>
      <c r="AA238" t="e">
        <f t="shared" si="59"/>
        <v>#DIV/0!</v>
      </c>
      <c r="AB238" t="str">
        <f t="shared" si="60"/>
        <v>1.30010734833149-0.0166053472123226i</v>
      </c>
      <c r="AC238" t="str">
        <f t="shared" si="61"/>
        <v>7.34375690939655-1.01468500723921i</v>
      </c>
      <c r="AD238" t="str">
        <f t="shared" si="62"/>
        <v>0.174025844246998+0.0217839546966155i</v>
      </c>
      <c r="AE238" t="e">
        <f t="shared" si="63"/>
        <v>#DIV/0!</v>
      </c>
      <c r="AF238" t="str">
        <f t="shared" si="64"/>
        <v>-9.08477465488143-0.1124723044082i</v>
      </c>
      <c r="AG238" t="e">
        <f t="shared" si="65"/>
        <v>#DIV/0!</v>
      </c>
      <c r="AH238" t="e">
        <f t="shared" si="66"/>
        <v>#DIV/0!</v>
      </c>
      <c r="AI238" t="e">
        <f t="shared" si="67"/>
        <v>#DIV/0!</v>
      </c>
      <c r="AJ238" t="e">
        <f t="shared" si="68"/>
        <v>#DIV/0!</v>
      </c>
      <c r="AK238"/>
      <c r="AL238"/>
      <c r="AM238"/>
      <c r="AN238"/>
    </row>
    <row r="239" spans="1:40" x14ac:dyDescent="0.25">
      <c r="A239"/>
      <c r="B239">
        <f t="shared" si="69"/>
        <v>10500</v>
      </c>
      <c r="C239" s="186" t="str">
        <f t="shared" si="37"/>
        <v>-0.000892151994042068+0.300177539904418i</v>
      </c>
      <c r="D239" s="158" t="str">
        <f t="shared" si="38"/>
        <v>-7.67350649862098+2.30136113926721i</v>
      </c>
      <c r="E239" t="str">
        <f t="shared" si="39"/>
        <v>7.99999966104855-0.00164669713553682i</v>
      </c>
      <c r="F239" t="str">
        <f t="shared" si="40"/>
        <v>0.999200639522228+1.64406557852073E-07i</v>
      </c>
      <c r="G239">
        <f t="shared" si="35"/>
        <v>1</v>
      </c>
      <c r="H239" t="str">
        <f t="shared" si="41"/>
        <v>1.42160705710934+2.456849170406i</v>
      </c>
      <c r="I239" t="str">
        <f t="shared" si="42"/>
        <v>41.233403578366i</v>
      </c>
      <c r="J239" t="str">
        <f t="shared" si="36"/>
        <v>-1.30138201724051+9.02054923403198i</v>
      </c>
      <c r="K239" t="str">
        <f t="shared" si="43"/>
        <v>4.47785296347964-0.646013582026072i</v>
      </c>
      <c r="L239" t="str">
        <f t="shared" si="44"/>
        <v>0.406008569655042-0.0878104974935205i</v>
      </c>
      <c r="M239" t="str">
        <f t="shared" si="45"/>
        <v>4.88386153313468-0.733824079519592i</v>
      </c>
      <c r="N239" t="str">
        <f t="shared" si="46"/>
        <v>-0.07736302704439i</v>
      </c>
      <c r="O239" t="str">
        <f t="shared" si="47"/>
        <v>0.997008973253839-0.0772858800255583i</v>
      </c>
      <c r="P239" t="str">
        <f t="shared" si="48"/>
        <v>0.00299102674616103+0.0772858800255583i</v>
      </c>
      <c r="Q239" t="str">
        <f t="shared" si="49"/>
        <v>-0.00299102674616103+0.0000771470188316997i</v>
      </c>
      <c r="R239" t="str">
        <f t="shared" si="50"/>
        <v>-0.333311163893781-25.8478444191197i</v>
      </c>
      <c r="S239" t="str">
        <f t="shared" si="51"/>
        <v>0.00815705327282802i</v>
      </c>
      <c r="T239" t="str">
        <f t="shared" si="52"/>
        <v>0.21084224391453-0.00271883692030988i</v>
      </c>
      <c r="U239" t="e">
        <f t="shared" si="53"/>
        <v>#DIV/0!</v>
      </c>
      <c r="V239" t="str">
        <f t="shared" si="54"/>
        <v>1.33333333333333E-06-0.0101050757518664i</v>
      </c>
      <c r="W239" t="e">
        <f t="shared" si="55"/>
        <v>#DIV/0!</v>
      </c>
      <c r="X239" t="e">
        <f t="shared" si="56"/>
        <v>#DIV/0!</v>
      </c>
      <c r="Y239" t="str">
        <f t="shared" si="57"/>
        <v>0.00083+0.0105557513160617i</v>
      </c>
      <c r="Z239" t="e">
        <f t="shared" si="58"/>
        <v>#DIV/0!</v>
      </c>
      <c r="AA239" t="e">
        <f t="shared" si="59"/>
        <v>#DIV/0!</v>
      </c>
      <c r="AB239" t="str">
        <f t="shared" si="60"/>
        <v>1.30010324996525-0.0167649928714157i</v>
      </c>
      <c r="AC239" t="str">
        <f t="shared" si="61"/>
        <v>7.33722169614665-1.03592497447416i</v>
      </c>
      <c r="AD239" t="str">
        <f t="shared" si="62"/>
        <v>0.174046032039462+0.0222882236899394i</v>
      </c>
      <c r="AE239" t="e">
        <f t="shared" si="63"/>
        <v>#DIV/0!</v>
      </c>
      <c r="AF239" t="str">
        <f t="shared" si="64"/>
        <v>-9.09511355573032-0.15548803113879i</v>
      </c>
      <c r="AG239" t="e">
        <f t="shared" si="65"/>
        <v>#DIV/0!</v>
      </c>
      <c r="AH239" t="e">
        <f t="shared" si="66"/>
        <v>#DIV/0!</v>
      </c>
      <c r="AI239" t="e">
        <f t="shared" si="67"/>
        <v>#DIV/0!</v>
      </c>
      <c r="AJ239" t="e">
        <f t="shared" si="68"/>
        <v>#DIV/0!</v>
      </c>
      <c r="AK239"/>
      <c r="AL239"/>
      <c r="AM239"/>
      <c r="AN239"/>
    </row>
    <row r="240" spans="1:40" x14ac:dyDescent="0.25">
      <c r="A240"/>
      <c r="B240">
        <f t="shared" si="69"/>
        <v>10600</v>
      </c>
      <c r="C240" s="186" t="str">
        <f t="shared" si="37"/>
        <v>-0.000875398483969727+0.297345725643461i</v>
      </c>
      <c r="D240" s="158" t="str">
        <f t="shared" si="38"/>
        <v>-7.67337805504377+2.27965056326654i</v>
      </c>
      <c r="E240" t="str">
        <f t="shared" si="39"/>
        <v>7.99999965456159-0.0016623799640511i</v>
      </c>
      <c r="F240" t="str">
        <f t="shared" si="40"/>
        <v>0.999200639522867+1.65972334459151E-07i</v>
      </c>
      <c r="G240">
        <f t="shared" si="35"/>
        <v>1</v>
      </c>
      <c r="H240" t="str">
        <f t="shared" si="41"/>
        <v>1.4321568393151+2.47767102992692i</v>
      </c>
      <c r="I240" t="str">
        <f t="shared" si="42"/>
        <v>41.6261026600648i</v>
      </c>
      <c r="J240" t="str">
        <f t="shared" si="36"/>
        <v>-1.34542660732104+9.10645922673704i</v>
      </c>
      <c r="K240" t="str">
        <f t="shared" si="43"/>
        <v>4.47340537623517-0.660919734955684i</v>
      </c>
      <c r="L240" t="str">
        <f t="shared" si="44"/>
        <v>0.405661643895059-0.0885710411351153i</v>
      </c>
      <c r="M240" t="str">
        <f t="shared" si="45"/>
        <v>4.87906702013023-0.749490776090799i</v>
      </c>
      <c r="N240" t="str">
        <f t="shared" si="46"/>
        <v>-0.0780998177781461i</v>
      </c>
      <c r="O240" t="str">
        <f t="shared" si="47"/>
        <v>0.996951759120313-0.0780204459543323i</v>
      </c>
      <c r="P240" t="str">
        <f t="shared" si="48"/>
        <v>0.00304824087968703+0.0780204459543323i</v>
      </c>
      <c r="Q240" t="str">
        <f t="shared" si="49"/>
        <v>-0.00304824087968703+0.0000793718238138036i</v>
      </c>
      <c r="R240" t="str">
        <f t="shared" si="50"/>
        <v>-0.333310739556665-25.6039153453125i</v>
      </c>
      <c r="S240" t="str">
        <f t="shared" si="51"/>
        <v>0.00823473949447402i</v>
      </c>
      <c r="T240" t="str">
        <f t="shared" si="52"/>
        <v>0.210841572907214-0.00274472711095961i</v>
      </c>
      <c r="U240" t="e">
        <f t="shared" si="53"/>
        <v>#DIV/0!</v>
      </c>
      <c r="V240" t="str">
        <f t="shared" si="54"/>
        <v>1.33333333333333E-06-0.0100097448485469i</v>
      </c>
      <c r="W240" t="e">
        <f t="shared" si="55"/>
        <v>#DIV/0!</v>
      </c>
      <c r="X240" t="e">
        <f t="shared" si="56"/>
        <v>#DIV/0!</v>
      </c>
      <c r="Y240" t="str">
        <f t="shared" si="57"/>
        <v>0.00083+0.0106562822809766i</v>
      </c>
      <c r="Z240" t="e">
        <f t="shared" si="58"/>
        <v>#DIV/0!</v>
      </c>
      <c r="AA240" t="e">
        <f t="shared" si="59"/>
        <v>#DIV/0!</v>
      </c>
      <c r="AB240" t="str">
        <f t="shared" si="60"/>
        <v>1.3000991123751-0.0169246379234746i</v>
      </c>
      <c r="AC240" t="str">
        <f t="shared" si="61"/>
        <v>7.33058584207761-1.05698873544904i</v>
      </c>
      <c r="AD240" t="str">
        <f t="shared" si="62"/>
        <v>0.174066668226075+0.0227897023795419i</v>
      </c>
      <c r="AE240" t="e">
        <f t="shared" si="63"/>
        <v>#DIV/0!</v>
      </c>
      <c r="AF240" t="str">
        <f t="shared" si="64"/>
        <v>-9.10553489435887-0.19802046666038i</v>
      </c>
      <c r="AG240" t="e">
        <f t="shared" si="65"/>
        <v>#DIV/0!</v>
      </c>
      <c r="AH240" t="e">
        <f t="shared" si="66"/>
        <v>#DIV/0!</v>
      </c>
      <c r="AI240" t="e">
        <f t="shared" si="67"/>
        <v>#DIV/0!</v>
      </c>
      <c r="AJ240" t="e">
        <f t="shared" si="68"/>
        <v>#DIV/0!</v>
      </c>
      <c r="AK240"/>
      <c r="AL240"/>
      <c r="AM240"/>
      <c r="AN240"/>
    </row>
    <row r="241" spans="1:40" x14ac:dyDescent="0.25">
      <c r="A241"/>
      <c r="B241">
        <f t="shared" si="69"/>
        <v>10700</v>
      </c>
      <c r="C241" s="186" t="str">
        <f t="shared" si="37"/>
        <v>-0.000859112494709019+0.294566841126649i</v>
      </c>
      <c r="D241" s="158" t="str">
        <f t="shared" si="38"/>
        <v>-7.67325319579278+2.25834578197098i</v>
      </c>
      <c r="E241" t="str">
        <f t="shared" si="39"/>
        <v>7.99999964801314-0.00167806279252705i</v>
      </c>
      <c r="F241" t="str">
        <f t="shared" si="40"/>
        <v>0.999200639523525+1.67538111062413E-07i</v>
      </c>
      <c r="G241">
        <f t="shared" si="35"/>
        <v>1</v>
      </c>
      <c r="H241" t="str">
        <f t="shared" si="41"/>
        <v>1.44278478983255+2.49842668362717i</v>
      </c>
      <c r="I241" t="str">
        <f t="shared" si="42"/>
        <v>42.0188017417635i</v>
      </c>
      <c r="J241" t="str">
        <f t="shared" si="36"/>
        <v>-1.38988868166772+9.19236921944212i</v>
      </c>
      <c r="K241" t="str">
        <f t="shared" si="43"/>
        <v>4.46888688862579-0.675696891397408i</v>
      </c>
      <c r="L241" t="str">
        <f t="shared" si="44"/>
        <v>0.405312030558712-0.0893295632577833i</v>
      </c>
      <c r="M241" t="str">
        <f t="shared" si="45"/>
        <v>4.8741989191845-0.765026454655191i</v>
      </c>
      <c r="N241" t="str">
        <f t="shared" si="46"/>
        <v>-0.0788366085119022i</v>
      </c>
      <c r="O241" t="str">
        <f t="shared" si="47"/>
        <v>0.996894003780996-0.0787549695288832i</v>
      </c>
      <c r="P241" t="str">
        <f t="shared" si="48"/>
        <v>0.00310599621900398+0.0787549695288832i</v>
      </c>
      <c r="Q241" t="str">
        <f t="shared" si="49"/>
        <v>-0.00310599621900398+0.0000816389830190084i</v>
      </c>
      <c r="R241" t="str">
        <f t="shared" si="50"/>
        <v>-0.33331031119493-25.3645449281913i</v>
      </c>
      <c r="S241" t="str">
        <f t="shared" si="51"/>
        <v>0.00831242571612i</v>
      </c>
      <c r="T241" t="str">
        <f t="shared" si="52"/>
        <v>0.210840895538778-0.0027706172022247i</v>
      </c>
      <c r="U241" t="e">
        <f t="shared" si="53"/>
        <v>#DIV/0!</v>
      </c>
      <c r="V241" t="str">
        <f t="shared" si="54"/>
        <v>1.33333333333333E-06-0.00991619583127077i</v>
      </c>
      <c r="W241" t="e">
        <f t="shared" si="55"/>
        <v>#DIV/0!</v>
      </c>
      <c r="X241" t="e">
        <f t="shared" si="56"/>
        <v>#DIV/0!</v>
      </c>
      <c r="Y241" t="str">
        <f t="shared" si="57"/>
        <v>0.00083+0.0107568132458915i</v>
      </c>
      <c r="Z241" t="e">
        <f t="shared" si="58"/>
        <v>#DIV/0!</v>
      </c>
      <c r="AA241" t="e">
        <f t="shared" si="59"/>
        <v>#DIV/0!</v>
      </c>
      <c r="AB241" t="str">
        <f t="shared" si="60"/>
        <v>1.30009493556077-0.0170842823627041i</v>
      </c>
      <c r="AC241" t="str">
        <f t="shared" si="61"/>
        <v>7.32385140178128-1.07787920989456i</v>
      </c>
      <c r="AD241" t="str">
        <f t="shared" si="62"/>
        <v>0.174087745651076+0.0232884680498187i</v>
      </c>
      <c r="AE241" t="e">
        <f t="shared" si="63"/>
        <v>#DIV/0!</v>
      </c>
      <c r="AF241" t="str">
        <f t="shared" si="64"/>
        <v>-9.11603798562533-0.24008090165619i</v>
      </c>
      <c r="AG241" t="e">
        <f t="shared" si="65"/>
        <v>#DIV/0!</v>
      </c>
      <c r="AH241" t="e">
        <f t="shared" si="66"/>
        <v>#DIV/0!</v>
      </c>
      <c r="AI241" t="e">
        <f t="shared" si="67"/>
        <v>#DIV/0!</v>
      </c>
      <c r="AJ241" t="e">
        <f t="shared" si="68"/>
        <v>#DIV/0!</v>
      </c>
      <c r="AK241"/>
      <c r="AL241"/>
      <c r="AM241"/>
      <c r="AN241"/>
    </row>
    <row r="242" spans="1:40" x14ac:dyDescent="0.25">
      <c r="A242"/>
      <c r="B242">
        <f t="shared" si="69"/>
        <v>10800</v>
      </c>
      <c r="C242" s="186" t="str">
        <f t="shared" si="37"/>
        <v>-0.000843276791333281+0.29183941613311i</v>
      </c>
      <c r="D242" s="158" t="str">
        <f t="shared" si="38"/>
        <v>-7.67313178873353+2.23743552368718i</v>
      </c>
      <c r="E242" t="str">
        <f t="shared" si="39"/>
        <v>7.99999964140321-0.00169374562096431i</v>
      </c>
      <c r="F242" t="str">
        <f t="shared" si="40"/>
        <v>0.999200639524183+1.69103887661817E-07i</v>
      </c>
      <c r="G242">
        <f t="shared" si="35"/>
        <v>1</v>
      </c>
      <c r="H242" t="str">
        <f t="shared" si="41"/>
        <v>1.45349035973993+2.51911572296534i</v>
      </c>
      <c r="I242" t="str">
        <f t="shared" si="42"/>
        <v>42.4115008234622i</v>
      </c>
      <c r="J242" t="str">
        <f t="shared" si="36"/>
        <v>-1.43476824028058+9.27827921214718i</v>
      </c>
      <c r="K242" t="str">
        <f t="shared" si="43"/>
        <v>4.46429899202282-0.690347235992335i</v>
      </c>
      <c r="L242" t="str">
        <f t="shared" si="44"/>
        <v>0.404959745068901-0.0900860506849633i</v>
      </c>
      <c r="M242" t="str">
        <f t="shared" si="45"/>
        <v>4.86925873709172-0.780433286677298i</v>
      </c>
      <c r="N242" t="str">
        <f t="shared" si="46"/>
        <v>-0.0795733992456583i</v>
      </c>
      <c r="O242" t="str">
        <f t="shared" si="47"/>
        <v>0.996835707267241-0.0794894503504672i</v>
      </c>
      <c r="P242" t="str">
        <f t="shared" si="48"/>
        <v>0.00316429273275898+0.0794894503504672i</v>
      </c>
      <c r="Q242" t="str">
        <f t="shared" si="49"/>
        <v>-0.00316429273275898+0.0000839488951911022i</v>
      </c>
      <c r="R242" t="str">
        <f t="shared" si="50"/>
        <v>-0.333309878809368-25.1296065383993i</v>
      </c>
      <c r="S242" t="str">
        <f t="shared" si="51"/>
        <v>0.00839011193776598i</v>
      </c>
      <c r="T242" t="str">
        <f t="shared" si="52"/>
        <v>0.210840211809186-0.00279650719317381i</v>
      </c>
      <c r="U242" t="e">
        <f t="shared" si="53"/>
        <v>#DIV/0!</v>
      </c>
      <c r="V242" t="str">
        <f t="shared" si="54"/>
        <v>1.33333333333333E-06-0.00982437920320344i</v>
      </c>
      <c r="W242" t="e">
        <f t="shared" si="55"/>
        <v>#DIV/0!</v>
      </c>
      <c r="X242" t="e">
        <f t="shared" si="56"/>
        <v>#DIV/0!</v>
      </c>
      <c r="Y242" t="str">
        <f t="shared" si="57"/>
        <v>0.00083+0.0108573442108063i</v>
      </c>
      <c r="Z242" t="e">
        <f t="shared" si="58"/>
        <v>#DIV/0!</v>
      </c>
      <c r="AA242" t="e">
        <f t="shared" si="59"/>
        <v>#DIV/0!</v>
      </c>
      <c r="AB242" t="str">
        <f t="shared" si="60"/>
        <v>1.30009071952205-0.0172439261833616i</v>
      </c>
      <c r="AC242" t="str">
        <f t="shared" si="61"/>
        <v>7.3170203610581-1.09859921144534i</v>
      </c>
      <c r="AD242" t="str">
        <f t="shared" si="62"/>
        <v>0.174109257486183+0.0237845951232431i</v>
      </c>
      <c r="AE242" t="e">
        <f t="shared" si="63"/>
        <v>#DIV/0!</v>
      </c>
      <c r="AF242" t="str">
        <f t="shared" si="64"/>
        <v>-9.12662214847346-0.28168019927816i</v>
      </c>
      <c r="AG242" t="e">
        <f t="shared" si="65"/>
        <v>#DIV/0!</v>
      </c>
      <c r="AH242" t="e">
        <f t="shared" si="66"/>
        <v>#DIV/0!</v>
      </c>
      <c r="AI242" t="e">
        <f t="shared" si="67"/>
        <v>#DIV/0!</v>
      </c>
      <c r="AJ242" t="e">
        <f t="shared" si="68"/>
        <v>#DIV/0!</v>
      </c>
      <c r="AK242"/>
      <c r="AL242"/>
      <c r="AM242"/>
      <c r="AN242"/>
    </row>
    <row r="243" spans="1:40" x14ac:dyDescent="0.25">
      <c r="A243"/>
      <c r="B243">
        <f t="shared" si="69"/>
        <v>10900</v>
      </c>
      <c r="C243" s="186" t="str">
        <f t="shared" si="37"/>
        <v>-0.000827874925852129+0.289162034392782i</v>
      </c>
      <c r="D243" s="158" t="str">
        <f t="shared" si="38"/>
        <v>-7.67301370776485+2.21690893034466i</v>
      </c>
      <c r="E243" t="str">
        <f t="shared" si="39"/>
        <v>7.99999963473178-0.00170942844936251i</v>
      </c>
      <c r="F243" t="str">
        <f t="shared" si="40"/>
        <v>0.999200639524852+1.70669664257328E-07i</v>
      </c>
      <c r="G243">
        <f t="shared" si="35"/>
        <v>1</v>
      </c>
      <c r="H243" t="str">
        <f t="shared" si="41"/>
        <v>1.46427299788313+2.53973774536472i</v>
      </c>
      <c r="I243" t="str">
        <f t="shared" si="42"/>
        <v>42.8041999051609i</v>
      </c>
      <c r="J243" t="str">
        <f t="shared" si="36"/>
        <v>-1.4800652831596+9.36418920485225i</v>
      </c>
      <c r="K243" t="str">
        <f t="shared" si="43"/>
        <v>4.45964312766442-0.704872875178257i</v>
      </c>
      <c r="L243" t="str">
        <f t="shared" si="44"/>
        <v>0.404604802924718-0.0908404903842724i</v>
      </c>
      <c r="M243" t="str">
        <f t="shared" si="45"/>
        <v>4.86424793058914-0.795713365562529i</v>
      </c>
      <c r="N243" t="str">
        <f t="shared" si="46"/>
        <v>-0.0803101899794144i</v>
      </c>
      <c r="O243" t="str">
        <f t="shared" si="47"/>
        <v>0.996776869610695-0.0802238880203636i</v>
      </c>
      <c r="P243" t="str">
        <f t="shared" si="48"/>
        <v>0.003223130389305+0.0802238880203636i</v>
      </c>
      <c r="Q243" t="str">
        <f t="shared" si="49"/>
        <v>-0.003223130389305+0.0000863019590507941i</v>
      </c>
      <c r="R243" t="str">
        <f t="shared" si="50"/>
        <v>-0.333309442399539-24.8989781935312i</v>
      </c>
      <c r="S243" t="str">
        <f t="shared" si="51"/>
        <v>0.00846779815941196i</v>
      </c>
      <c r="T243" t="str">
        <f t="shared" si="52"/>
        <v>0.210839521718422-0.00282239708286544i</v>
      </c>
      <c r="U243" t="e">
        <f t="shared" si="53"/>
        <v>#DIV/0!</v>
      </c>
      <c r="V243" t="str">
        <f t="shared" si="54"/>
        <v>1.33333333333333E-06-0.00973424728390799i</v>
      </c>
      <c r="W243" t="e">
        <f t="shared" si="55"/>
        <v>#DIV/0!</v>
      </c>
      <c r="X243" t="e">
        <f t="shared" si="56"/>
        <v>#DIV/0!</v>
      </c>
      <c r="Y243" t="str">
        <f t="shared" si="57"/>
        <v>0.00083+0.0109578751757212i</v>
      </c>
      <c r="Z243" t="e">
        <f t="shared" si="58"/>
        <v>#DIV/0!</v>
      </c>
      <c r="AA243" t="e">
        <f t="shared" si="59"/>
        <v>#DIV/0!</v>
      </c>
      <c r="AB243" t="str">
        <f t="shared" si="60"/>
        <v>1.30008646425883-0.0174035693796414i</v>
      </c>
      <c r="AC243" t="str">
        <f t="shared" si="61"/>
        <v>7.31009464059409-1.11915145233747i</v>
      </c>
      <c r="AD243" t="str">
        <f t="shared" si="62"/>
        <v>0.174131197212665+0.0242781552912634i</v>
      </c>
      <c r="AE243" t="e">
        <f t="shared" si="63"/>
        <v>#DIV/0!</v>
      </c>
      <c r="AF243" t="str">
        <f t="shared" si="64"/>
        <v>-9.13728670564798-0.32282881502006i</v>
      </c>
      <c r="AG243" t="e">
        <f t="shared" si="65"/>
        <v>#DIV/0!</v>
      </c>
      <c r="AH243" t="e">
        <f t="shared" si="66"/>
        <v>#DIV/0!</v>
      </c>
      <c r="AI243" t="e">
        <f t="shared" si="67"/>
        <v>#DIV/0!</v>
      </c>
      <c r="AJ243" t="e">
        <f t="shared" si="68"/>
        <v>#DIV/0!</v>
      </c>
      <c r="AK243"/>
      <c r="AL243"/>
      <c r="AM243"/>
      <c r="AN243"/>
    </row>
    <row r="244" spans="1:40" x14ac:dyDescent="0.25">
      <c r="A244"/>
      <c r="B244">
        <f t="shared" si="69"/>
        <v>11000</v>
      </c>
      <c r="C244" s="186" t="str">
        <f t="shared" si="37"/>
        <v>-0.000812891194484806+0.286533331134218i</v>
      </c>
      <c r="D244" s="158" t="str">
        <f t="shared" si="38"/>
        <v>-7.67289883249102+2.19675553869567i</v>
      </c>
      <c r="E244" t="str">
        <f t="shared" si="39"/>
        <v>7.99999962799887-0.0017251112777213i</v>
      </c>
      <c r="F244" t="str">
        <f t="shared" si="40"/>
        <v>0.99920063952552+1.72235440848909E-07i</v>
      </c>
      <c r="G244">
        <f t="shared" si="35"/>
        <v>1</v>
      </c>
      <c r="H244" t="str">
        <f t="shared" si="41"/>
        <v>1.4751321509407+2.5602923542018i</v>
      </c>
      <c r="I244" t="str">
        <f t="shared" si="42"/>
        <v>43.1968989868597i</v>
      </c>
      <c r="J244" t="str">
        <f t="shared" si="36"/>
        <v>-1.52577981030478+9.45009919755731i</v>
      </c>
      <c r="K244" t="str">
        <f t="shared" si="43"/>
        <v>4.45492068930721-0.719275840618791i</v>
      </c>
      <c r="L244" t="str">
        <f t="shared" si="44"/>
        <v>0.40424721969987-0.0915928694679318i</v>
      </c>
      <c r="M244" t="str">
        <f t="shared" si="45"/>
        <v>4.85916790900708-0.810868710086723i</v>
      </c>
      <c r="N244" t="str">
        <f t="shared" si="46"/>
        <v>-0.0810469807131705i</v>
      </c>
      <c r="O244" t="str">
        <f t="shared" si="47"/>
        <v>0.996717490843298-0.0809582821398752i</v>
      </c>
      <c r="P244" t="str">
        <f t="shared" si="48"/>
        <v>0.00328250915670203+0.0809582821398752i</v>
      </c>
      <c r="Q244" t="str">
        <f t="shared" si="49"/>
        <v>-0.00328250915670203+0.0000886985732952983i</v>
      </c>
      <c r="R244" t="str">
        <f t="shared" si="50"/>
        <v>-0.333309001965881-24.6725423468995i</v>
      </c>
      <c r="S244" t="str">
        <f t="shared" si="51"/>
        <v>0.00854548438105794i</v>
      </c>
      <c r="T244" t="str">
        <f t="shared" si="52"/>
        <v>0.21083882526642-0.00284828687036545i</v>
      </c>
      <c r="U244" t="e">
        <f t="shared" si="53"/>
        <v>#DIV/0!</v>
      </c>
      <c r="V244" t="str">
        <f t="shared" si="54"/>
        <v>1.33333333333333E-06-0.00964575412678155i</v>
      </c>
      <c r="W244" t="e">
        <f t="shared" si="55"/>
        <v>#DIV/0!</v>
      </c>
      <c r="X244" t="e">
        <f t="shared" si="56"/>
        <v>#DIV/0!</v>
      </c>
      <c r="Y244" t="str">
        <f t="shared" si="57"/>
        <v>0.00083+0.0110584061406361i</v>
      </c>
      <c r="Z244" t="e">
        <f t="shared" si="58"/>
        <v>#DIV/0!</v>
      </c>
      <c r="AA244" t="e">
        <f t="shared" si="59"/>
        <v>#DIV/0!</v>
      </c>
      <c r="AB244" t="str">
        <f t="shared" si="60"/>
        <v>1.30008216977072-0.0175632119457835i</v>
      </c>
      <c r="AC244" t="str">
        <f t="shared" si="61"/>
        <v>7.30307609940672-1.13953854787477i</v>
      </c>
      <c r="AD244" t="str">
        <f t="shared" si="62"/>
        <v>0.174153558604538+0.0247692176380786i</v>
      </c>
      <c r="AE244" t="e">
        <f t="shared" si="63"/>
        <v>#DIV/0!</v>
      </c>
      <c r="AF244" t="str">
        <f t="shared" si="64"/>
        <v>-9.14803098343172-0.36353681550613i</v>
      </c>
      <c r="AG244" t="e">
        <f t="shared" si="65"/>
        <v>#DIV/0!</v>
      </c>
      <c r="AH244" t="e">
        <f t="shared" si="66"/>
        <v>#DIV/0!</v>
      </c>
      <c r="AI244" t="e">
        <f t="shared" si="67"/>
        <v>#DIV/0!</v>
      </c>
      <c r="AJ244" t="e">
        <f t="shared" si="68"/>
        <v>#DIV/0!</v>
      </c>
      <c r="AK244"/>
      <c r="AL244"/>
      <c r="AM244"/>
      <c r="AN244"/>
    </row>
    <row r="245" spans="1:40" x14ac:dyDescent="0.25">
      <c r="A245"/>
      <c r="B245">
        <f t="shared" si="69"/>
        <v>11100</v>
      </c>
      <c r="C245" s="186" t="str">
        <f t="shared" si="37"/>
        <v>-0.000798310597615715+0.283951990764948i</v>
      </c>
      <c r="D245" s="158" t="str">
        <f t="shared" si="38"/>
        <v>-7.67278704791509+2.17696526253127i</v>
      </c>
      <c r="E245" t="str">
        <f t="shared" si="39"/>
        <v>7.99999962120447-0.00174079410604031i</v>
      </c>
      <c r="F245" t="str">
        <f t="shared" si="40"/>
        <v>0.999200639526199+1.73801217436526E-07i</v>
      </c>
      <c r="G245">
        <f t="shared" si="35"/>
        <v>1</v>
      </c>
      <c r="H245" t="str">
        <f t="shared" si="41"/>
        <v>1.48606726348876+2.58077915879547i</v>
      </c>
      <c r="I245" t="str">
        <f t="shared" si="42"/>
        <v>43.5895980685584i</v>
      </c>
      <c r="J245" t="str">
        <f t="shared" si="36"/>
        <v>-1.57191182171613+9.53600919026239i</v>
      </c>
      <c r="K245" t="str">
        <f t="shared" si="43"/>
        <v>4.45013302571396-0.733558092464115i</v>
      </c>
      <c r="L245" t="str">
        <f t="shared" si="44"/>
        <v>0.403887011041091-0.0923431751931741i</v>
      </c>
      <c r="M245" t="str">
        <f t="shared" si="45"/>
        <v>4.85402003675505-0.825901267657289i</v>
      </c>
      <c r="N245" t="str">
        <f t="shared" si="46"/>
        <v>-0.0817837714469266i</v>
      </c>
      <c r="O245" t="str">
        <f t="shared" si="47"/>
        <v>0.996657570997286-0.0816926323103283i</v>
      </c>
      <c r="P245" t="str">
        <f t="shared" si="48"/>
        <v>0.00334242900271398+0.0816926323103283i</v>
      </c>
      <c r="Q245" t="str">
        <f t="shared" si="49"/>
        <v>-0.00334242900271398+0.0000911391365982922i</v>
      </c>
      <c r="R245" t="str">
        <f t="shared" si="50"/>
        <v>-0.33330855750709-24.4501856877507i</v>
      </c>
      <c r="S245" t="str">
        <f t="shared" si="51"/>
        <v>0.00862317060270392i</v>
      </c>
      <c r="T245" t="str">
        <f t="shared" si="52"/>
        <v>0.210838122453264-0.00287417655472479i</v>
      </c>
      <c r="U245" t="e">
        <f t="shared" si="53"/>
        <v>#DIV/0!</v>
      </c>
      <c r="V245" t="str">
        <f t="shared" si="54"/>
        <v>1.33333333333333E-06-0.00955885544095468i</v>
      </c>
      <c r="W245" t="e">
        <f t="shared" si="55"/>
        <v>#DIV/0!</v>
      </c>
      <c r="X245" t="e">
        <f t="shared" si="56"/>
        <v>#DIV/0!</v>
      </c>
      <c r="Y245" t="str">
        <f t="shared" si="57"/>
        <v>0.00083+0.0111589371055509i</v>
      </c>
      <c r="Z245" t="e">
        <f t="shared" si="58"/>
        <v>#DIV/0!</v>
      </c>
      <c r="AA245" t="e">
        <f t="shared" si="59"/>
        <v>#DIV/0!</v>
      </c>
      <c r="AB245" t="str">
        <f t="shared" si="60"/>
        <v>1.30007783605821-0.0177228538759358i</v>
      </c>
      <c r="AC245" t="str">
        <f t="shared" si="61"/>
        <v>7.29596653808506-1.15976302067589i</v>
      </c>
      <c r="AD245" t="str">
        <f t="shared" si="62"/>
        <v>0.174176335712838+0.0252578487577617i</v>
      </c>
      <c r="AE245" t="e">
        <f t="shared" si="63"/>
        <v>#DIV/0!</v>
      </c>
      <c r="AF245" t="str">
        <f t="shared" si="64"/>
        <v>-9.15885431140385-0.4038138962642i</v>
      </c>
      <c r="AG245" t="e">
        <f t="shared" si="65"/>
        <v>#DIV/0!</v>
      </c>
      <c r="AH245" t="e">
        <f t="shared" si="66"/>
        <v>#DIV/0!</v>
      </c>
      <c r="AI245" t="e">
        <f t="shared" si="67"/>
        <v>#DIV/0!</v>
      </c>
      <c r="AJ245" t="e">
        <f t="shared" si="68"/>
        <v>#DIV/0!</v>
      </c>
      <c r="AK245"/>
      <c r="AL245"/>
      <c r="AM245"/>
      <c r="AN245"/>
    </row>
    <row r="246" spans="1:40" x14ac:dyDescent="0.25">
      <c r="A246"/>
      <c r="B246">
        <f t="shared" si="69"/>
        <v>11200</v>
      </c>
      <c r="C246" s="186" t="str">
        <f t="shared" si="37"/>
        <v>-0.000784118802241405+0.281416744676087i</v>
      </c>
      <c r="D246" s="158" t="str">
        <f t="shared" si="38"/>
        <v>-7.67267824415051+2.15752837585i</v>
      </c>
      <c r="E246" t="str">
        <f t="shared" si="39"/>
        <v>7.99999961434858-0.00175647693431918i</v>
      </c>
      <c r="F246" t="str">
        <f t="shared" si="40"/>
        <v>0.999200639526887+1.75366994020143E-07i</v>
      </c>
      <c r="G246">
        <f t="shared" si="35"/>
        <v>1</v>
      </c>
      <c r="H246" t="str">
        <f t="shared" si="41"/>
        <v>1.49707777806574+2.60119777439593i</v>
      </c>
      <c r="I246" t="str">
        <f t="shared" si="42"/>
        <v>43.9822971502571i</v>
      </c>
      <c r="J246" t="str">
        <f t="shared" si="36"/>
        <v>-1.61846131739365+9.62191918296745i</v>
      </c>
      <c r="K246" t="str">
        <f t="shared" si="43"/>
        <v>4.44528144298896-0.74772152245272i</v>
      </c>
      <c r="L246" t="str">
        <f t="shared" si="44"/>
        <v>0.403524192666561-0.0930913949626302i</v>
      </c>
      <c r="M246" t="str">
        <f t="shared" si="45"/>
        <v>4.84880563565552-0.84081291741535i</v>
      </c>
      <c r="N246" t="str">
        <f t="shared" si="46"/>
        <v>-0.0825205621806827i</v>
      </c>
      <c r="O246" t="str">
        <f t="shared" si="47"/>
        <v>0.996597110105185-0.0824269381330733i</v>
      </c>
      <c r="P246" t="str">
        <f t="shared" si="48"/>
        <v>0.00340288989481496+0.0824269381330733i</v>
      </c>
      <c r="Q246" t="str">
        <f t="shared" si="49"/>
        <v>-0.00340288989481496+0.000093624047609403i</v>
      </c>
      <c r="R246" t="str">
        <f t="shared" si="50"/>
        <v>-0.333308109024874-24.2317989521154i</v>
      </c>
      <c r="S246" t="str">
        <f t="shared" si="51"/>
        <v>0.00870085682434991i</v>
      </c>
      <c r="T246" t="str">
        <f t="shared" si="52"/>
        <v>0.210837413278788-0.00290006613502024i</v>
      </c>
      <c r="U246" t="e">
        <f t="shared" si="53"/>
        <v>#DIV/0!</v>
      </c>
      <c r="V246" t="str">
        <f t="shared" si="54"/>
        <v>1.33333333333333E-06-0.00947350851737473i</v>
      </c>
      <c r="W246" t="e">
        <f t="shared" si="55"/>
        <v>#DIV/0!</v>
      </c>
      <c r="X246" t="e">
        <f t="shared" si="56"/>
        <v>#DIV/0!</v>
      </c>
      <c r="Y246" t="str">
        <f t="shared" si="57"/>
        <v>0.00083+0.0112594680704658i</v>
      </c>
      <c r="Z246" t="e">
        <f t="shared" si="58"/>
        <v>#DIV/0!</v>
      </c>
      <c r="AA246" t="e">
        <f t="shared" si="59"/>
        <v>#DIV/0!</v>
      </c>
      <c r="AB246" t="str">
        <f t="shared" si="60"/>
        <v>1.30007346312031-0.0178824951644055i</v>
      </c>
      <c r="AC246" t="str">
        <f t="shared" si="61"/>
        <v>7.2887677018141-1.17982730471322i</v>
      </c>
      <c r="AD246" t="str">
        <f t="shared" si="62"/>
        <v>0.174199522850815+0.0257441128651003i</v>
      </c>
      <c r="AE246" t="e">
        <f t="shared" si="63"/>
        <v>#DIV/0!</v>
      </c>
      <c r="AF246" t="str">
        <f t="shared" si="64"/>
        <v>-9.16975602221625-0.44366939854593i</v>
      </c>
      <c r="AG246" t="e">
        <f t="shared" si="65"/>
        <v>#DIV/0!</v>
      </c>
      <c r="AH246" t="e">
        <f t="shared" si="66"/>
        <v>#DIV/0!</v>
      </c>
      <c r="AI246" t="e">
        <f t="shared" si="67"/>
        <v>#DIV/0!</v>
      </c>
      <c r="AJ246" t="e">
        <f t="shared" si="68"/>
        <v>#DIV/0!</v>
      </c>
      <c r="AK246"/>
      <c r="AL246"/>
      <c r="AM246"/>
      <c r="AN246"/>
    </row>
    <row r="247" spans="1:40" x14ac:dyDescent="0.25">
      <c r="A247"/>
      <c r="B247">
        <f t="shared" si="69"/>
        <v>11300</v>
      </c>
      <c r="C247" s="186" t="str">
        <f t="shared" si="37"/>
        <v>-0.000770302106733446+0.278926369163517i</v>
      </c>
      <c r="D247" s="158" t="str">
        <f t="shared" si="38"/>
        <v>-7.6725723161516+2.1384354969203i</v>
      </c>
      <c r="E247" t="str">
        <f t="shared" si="39"/>
        <v>7.9999996074312-0.00177215976255755i</v>
      </c>
      <c r="F247" t="str">
        <f t="shared" si="40"/>
        <v>0.999200639527575+1.76932770599721E-07i</v>
      </c>
      <c r="G247">
        <f t="shared" si="35"/>
        <v>1</v>
      </c>
      <c r="H247" t="str">
        <f t="shared" si="41"/>
        <v>1.50816313523707+2.62154782217427i</v>
      </c>
      <c r="I247" t="str">
        <f t="shared" si="42"/>
        <v>44.3749962319558i</v>
      </c>
      <c r="J247" t="str">
        <f t="shared" si="36"/>
        <v>-1.66542829733734+9.70782917567252i</v>
      </c>
      <c r="K247" t="str">
        <f t="shared" si="43"/>
        <v>4.44036720677106-0.761767956862816i</v>
      </c>
      <c r="L247" t="str">
        <f t="shared" si="44"/>
        <v>0.403158780364327-0.0938375163246955i</v>
      </c>
      <c r="M247" t="str">
        <f t="shared" si="45"/>
        <v>4.84352598713539-0.855605473187511i</v>
      </c>
      <c r="N247" t="str">
        <f t="shared" si="46"/>
        <v>-0.0832573529144388i</v>
      </c>
      <c r="O247" t="str">
        <f t="shared" si="47"/>
        <v>0.996536108199819-0.0831611992094844i</v>
      </c>
      <c r="P247" t="str">
        <f t="shared" si="48"/>
        <v>0.00346389180018103+0.0831611992094844i</v>
      </c>
      <c r="Q247" t="str">
        <f t="shared" si="49"/>
        <v>-0.00346389180018103+0.000096153704954402i</v>
      </c>
      <c r="R247" t="str">
        <f t="shared" si="50"/>
        <v>-0.333307656517605-24.017276743806i</v>
      </c>
      <c r="S247" t="str">
        <f t="shared" si="51"/>
        <v>0.00877854304599589i</v>
      </c>
      <c r="T247" t="str">
        <f t="shared" si="52"/>
        <v>0.210836697743097-0.00292595561029981i</v>
      </c>
      <c r="U247" t="e">
        <f t="shared" si="53"/>
        <v>#DIV/0!</v>
      </c>
      <c r="V247" t="str">
        <f t="shared" si="54"/>
        <v>1.33333333333333E-06-0.00938967215881388i</v>
      </c>
      <c r="W247" t="e">
        <f t="shared" si="55"/>
        <v>#DIV/0!</v>
      </c>
      <c r="X247" t="e">
        <f t="shared" si="56"/>
        <v>#DIV/0!</v>
      </c>
      <c r="Y247" t="str">
        <f t="shared" si="57"/>
        <v>0.00083+0.0113599990353807i</v>
      </c>
      <c r="Z247" t="e">
        <f t="shared" si="58"/>
        <v>#DIV/0!</v>
      </c>
      <c r="AA247" t="e">
        <f t="shared" si="59"/>
        <v>#DIV/0!</v>
      </c>
      <c r="AB247" t="str">
        <f t="shared" si="60"/>
        <v>1.30006905095764-0.0180421358053223i</v>
      </c>
      <c r="AC247" t="str">
        <f t="shared" si="61"/>
        <v>7.28148128324075-1.19973374915755i</v>
      </c>
      <c r="AD247" t="str">
        <f t="shared" si="62"/>
        <v>0.174223114580133+0.0262280719006129i</v>
      </c>
      <c r="AE247" t="e">
        <f t="shared" si="63"/>
        <v>#DIV/0!</v>
      </c>
      <c r="AF247" t="str">
        <f t="shared" si="64"/>
        <v>-9.18073545138867-0.48311232525397i</v>
      </c>
      <c r="AG247" t="e">
        <f t="shared" si="65"/>
        <v>#DIV/0!</v>
      </c>
      <c r="AH247" t="e">
        <f t="shared" si="66"/>
        <v>#DIV/0!</v>
      </c>
      <c r="AI247" t="e">
        <f t="shared" si="67"/>
        <v>#DIV/0!</v>
      </c>
      <c r="AJ247" t="e">
        <f t="shared" si="68"/>
        <v>#DIV/0!</v>
      </c>
      <c r="AK247"/>
      <c r="AL247"/>
      <c r="AM247"/>
      <c r="AN247"/>
    </row>
    <row r="248" spans="1:40" x14ac:dyDescent="0.25">
      <c r="A248"/>
      <c r="B248">
        <f t="shared" si="69"/>
        <v>11400</v>
      </c>
      <c r="C248" s="186" t="str">
        <f t="shared" si="37"/>
        <v>-0.000756847407755379+0.276479683458468i</v>
      </c>
      <c r="D248" s="158" t="str">
        <f t="shared" si="38"/>
        <v>-7.6724691634595+2.11967757318159i</v>
      </c>
      <c r="E248" t="str">
        <f t="shared" si="39"/>
        <v>7.99999960045234-0.00178784259075506i</v>
      </c>
      <c r="F248" t="str">
        <f t="shared" si="40"/>
        <v>0.999200639528263+1.78498547175223E-07i</v>
      </c>
      <c r="G248">
        <f t="shared" si="35"/>
        <v>1</v>
      </c>
      <c r="H248" t="str">
        <f t="shared" si="41"/>
        <v>1.51932277365959+2.64182892921155i</v>
      </c>
      <c r="I248" t="str">
        <f t="shared" si="42"/>
        <v>44.7676953136546i</v>
      </c>
      <c r="J248" t="str">
        <f t="shared" si="36"/>
        <v>-1.71281276154719+9.79373916837758i</v>
      </c>
      <c r="K248" t="str">
        <f t="shared" si="43"/>
        <v>4.43539154429443-0.775699159321649i</v>
      </c>
      <c r="L248" t="str">
        <f t="shared" si="44"/>
        <v>0.402790789990712-0.0945815269738798i</v>
      </c>
      <c r="M248" t="str">
        <f t="shared" si="45"/>
        <v>4.83818233428514-0.870280686295529i</v>
      </c>
      <c r="N248" t="str">
        <f t="shared" si="46"/>
        <v>-0.0839941436481949i</v>
      </c>
      <c r="O248" t="str">
        <f t="shared" si="47"/>
        <v>0.996474565314301-0.0838954151409602i</v>
      </c>
      <c r="P248" t="str">
        <f t="shared" si="48"/>
        <v>0.00352543468569899+0.0838954151409602i</v>
      </c>
      <c r="Q248" t="str">
        <f t="shared" si="49"/>
        <v>-0.00352543468569899+0.0000987285072346911i</v>
      </c>
      <c r="R248" t="str">
        <f t="shared" si="50"/>
        <v>-0.33330719998599-23.8065173647161i</v>
      </c>
      <c r="S248" t="str">
        <f t="shared" si="51"/>
        <v>0.00885622926764187i</v>
      </c>
      <c r="T248" t="str">
        <f t="shared" si="52"/>
        <v>0.210835975846023-0.00295184497963169i</v>
      </c>
      <c r="U248" t="e">
        <f t="shared" si="53"/>
        <v>#DIV/0!</v>
      </c>
      <c r="V248" t="str">
        <f t="shared" si="54"/>
        <v>1.33333333333333E-06-0.00930730661356112i</v>
      </c>
      <c r="W248" t="e">
        <f t="shared" si="55"/>
        <v>#DIV/0!</v>
      </c>
      <c r="X248" t="e">
        <f t="shared" si="56"/>
        <v>#DIV/0!</v>
      </c>
      <c r="Y248" t="str">
        <f t="shared" si="57"/>
        <v>0.00083+0.0114605300002956i</v>
      </c>
      <c r="Z248" t="e">
        <f t="shared" si="58"/>
        <v>#DIV/0!</v>
      </c>
      <c r="AA248" t="e">
        <f t="shared" si="59"/>
        <v>#DIV/0!</v>
      </c>
      <c r="AB248" t="str">
        <f t="shared" si="60"/>
        <v>1.30006459956918-0.0182017757929406i</v>
      </c>
      <c r="AC248" t="str">
        <f t="shared" si="61"/>
        <v>7.27410892513621-1.21948462203561i</v>
      </c>
      <c r="AD248" t="str">
        <f t="shared" si="62"/>
        <v>0.174247105697799+0.0267097856300112i</v>
      </c>
      <c r="AE248" t="e">
        <f t="shared" si="63"/>
        <v>#DIV/0!</v>
      </c>
      <c r="AF248" t="str">
        <f t="shared" si="64"/>
        <v>-9.19179193711909-0.52215135602996i</v>
      </c>
      <c r="AG248" t="e">
        <f t="shared" si="65"/>
        <v>#DIV/0!</v>
      </c>
      <c r="AH248" t="e">
        <f t="shared" si="66"/>
        <v>#DIV/0!</v>
      </c>
      <c r="AI248" t="e">
        <f t="shared" si="67"/>
        <v>#DIV/0!</v>
      </c>
      <c r="AJ248" t="e">
        <f t="shared" si="68"/>
        <v>#DIV/0!</v>
      </c>
      <c r="AK248"/>
      <c r="AL248"/>
      <c r="AM248"/>
      <c r="AN248"/>
    </row>
    <row r="249" spans="1:40" x14ac:dyDescent="0.25">
      <c r="A249"/>
      <c r="B249">
        <f t="shared" si="69"/>
        <v>11500</v>
      </c>
      <c r="C249" s="186" t="str">
        <f t="shared" si="37"/>
        <v>-0.000743742169184545+0.27407554786085i</v>
      </c>
      <c r="D249" s="158" t="str">
        <f t="shared" si="38"/>
        <v>-7.67236868996372+2.10124586693318i</v>
      </c>
      <c r="E249" t="str">
        <f t="shared" si="39"/>
        <v>7.99999959341199-0.00180352541891135i</v>
      </c>
      <c r="F249" t="str">
        <f t="shared" si="40"/>
        <v>0.999200639528972+1.80064323746622E-07i</v>
      </c>
      <c r="G249">
        <f t="shared" si="35"/>
        <v>1</v>
      </c>
      <c r="H249" t="str">
        <f t="shared" si="41"/>
        <v>1.53055613014596+2.66204072848824i</v>
      </c>
      <c r="I249" t="str">
        <f t="shared" si="42"/>
        <v>45.1603943953533i</v>
      </c>
      <c r="J249" t="str">
        <f t="shared" si="36"/>
        <v>-1.7606147100232+9.87964916108265i</v>
      </c>
      <c r="K249" t="str">
        <f t="shared" si="43"/>
        <v>4.43035564632543-0.789516833480363i</v>
      </c>
      <c r="L249" t="str">
        <f t="shared" si="44"/>
        <v>0.402420237468742-0.0953234147511341i</v>
      </c>
      <c r="M249" t="str">
        <f t="shared" si="45"/>
        <v>4.83277588379417-0.884840248231497i</v>
      </c>
      <c r="N249" t="str">
        <f t="shared" si="46"/>
        <v>-0.084730934381951i</v>
      </c>
      <c r="O249" t="str">
        <f t="shared" si="47"/>
        <v>0.996412481482043-0.0846295855289239i</v>
      </c>
      <c r="P249" t="str">
        <f t="shared" si="48"/>
        <v>0.00358751851795702+0.0846295855289239i</v>
      </c>
      <c r="Q249" t="str">
        <f t="shared" si="49"/>
        <v>-0.00358751851795702+0.000101348853027108i</v>
      </c>
      <c r="R249" t="str">
        <f t="shared" si="50"/>
        <v>-0.333306739429228-23.5994226540981i</v>
      </c>
      <c r="S249" t="str">
        <f t="shared" si="51"/>
        <v>0.00893391548928785i</v>
      </c>
      <c r="T249" t="str">
        <f t="shared" si="52"/>
        <v>0.210835247587698-0.00297773424207081i</v>
      </c>
      <c r="U249" t="e">
        <f t="shared" si="53"/>
        <v>#DIV/0!</v>
      </c>
      <c r="V249" t="str">
        <f t="shared" si="54"/>
        <v>1.33333333333333E-06-0.00922637351257363i</v>
      </c>
      <c r="W249" t="e">
        <f t="shared" si="55"/>
        <v>#DIV/0!</v>
      </c>
      <c r="X249" t="e">
        <f t="shared" si="56"/>
        <v>#DIV/0!</v>
      </c>
      <c r="Y249" t="str">
        <f t="shared" si="57"/>
        <v>0.00083+0.0115610609652104i</v>
      </c>
      <c r="Z249" t="e">
        <f t="shared" si="58"/>
        <v>#DIV/0!</v>
      </c>
      <c r="AA249" t="e">
        <f t="shared" si="59"/>
        <v>#DIV/0!</v>
      </c>
      <c r="AB249" t="str">
        <f t="shared" si="60"/>
        <v>1.30006010895573-0.0183614151214328i</v>
      </c>
      <c r="AC249" t="str">
        <f t="shared" si="61"/>
        <v>7.26665222293014-1.23908211371545i</v>
      </c>
      <c r="AD249" t="str">
        <f t="shared" si="62"/>
        <v>0.174271491224007+0.0271893117385332i</v>
      </c>
      <c r="AE249" t="e">
        <f t="shared" si="63"/>
        <v>#DIV/0!</v>
      </c>
      <c r="AF249" t="str">
        <f t="shared" si="64"/>
        <v>-9.20292482010968-0.56079486155506i</v>
      </c>
      <c r="AG249" t="e">
        <f t="shared" si="65"/>
        <v>#DIV/0!</v>
      </c>
      <c r="AH249" t="e">
        <f t="shared" si="66"/>
        <v>#DIV/0!</v>
      </c>
      <c r="AI249" t="e">
        <f t="shared" si="67"/>
        <v>#DIV/0!</v>
      </c>
      <c r="AJ249" t="e">
        <f t="shared" si="68"/>
        <v>#DIV/0!</v>
      </c>
      <c r="AK249"/>
      <c r="AL249"/>
      <c r="AM249"/>
      <c r="AN249"/>
    </row>
    <row r="250" spans="1:40" x14ac:dyDescent="0.25">
      <c r="A250"/>
      <c r="B250">
        <f t="shared" si="69"/>
        <v>11600</v>
      </c>
      <c r="C250" s="186" t="str">
        <f t="shared" si="37"/>
        <v>-0.000730974392901155+0.271712861969126i</v>
      </c>
      <c r="D250" s="158" t="str">
        <f t="shared" si="38"/>
        <v>-7.6722708036789+2.0831319417633i</v>
      </c>
      <c r="E250" t="str">
        <f t="shared" si="39"/>
        <v>7.99999958631015-0.00181920824702605i</v>
      </c>
      <c r="F250" t="str">
        <f t="shared" si="40"/>
        <v>0.99920063952968+1.81630100313873E-07i</v>
      </c>
      <c r="G250">
        <f t="shared" si="35"/>
        <v>1</v>
      </c>
      <c r="H250" t="str">
        <f t="shared" si="41"/>
        <v>1.54186263972876+2.68218285887364i</v>
      </c>
      <c r="I250" t="str">
        <f t="shared" si="42"/>
        <v>45.553093477052i</v>
      </c>
      <c r="J250" t="str">
        <f t="shared" si="36"/>
        <v>-1.80883414276538+9.96555915378771i</v>
      </c>
      <c r="K250" t="str">
        <f t="shared" si="43"/>
        <v>4.42526066898441-0.803222625561698i</v>
      </c>
      <c r="L250" t="str">
        <f t="shared" si="44"/>
        <v>0.402047138786556-0.0960631676441602i</v>
      </c>
      <c r="M250" t="str">
        <f t="shared" si="45"/>
        <v>4.82730780777097-0.899285793205858i</v>
      </c>
      <c r="N250" t="str">
        <f t="shared" si="46"/>
        <v>-0.085467725115707i</v>
      </c>
      <c r="O250" t="str">
        <f t="shared" si="47"/>
        <v>0.996349856736746-0.0853637099748233i</v>
      </c>
      <c r="P250" t="str">
        <f t="shared" si="48"/>
        <v>0.00365014326325397+0.0853637099748233i</v>
      </c>
      <c r="Q250" t="str">
        <f t="shared" si="49"/>
        <v>-0.00365014326325397+0.000104015140883693i</v>
      </c>
      <c r="R250" t="str">
        <f t="shared" si="50"/>
        <v>-0.333306274848611-23.3958978360289i</v>
      </c>
      <c r="S250" t="str">
        <f t="shared" si="51"/>
        <v>0.00901160171093382i</v>
      </c>
      <c r="T250" t="str">
        <f t="shared" si="52"/>
        <v>0.210834512967991-0.00300362339669072i</v>
      </c>
      <c r="U250" t="e">
        <f t="shared" si="53"/>
        <v>#DIV/0!</v>
      </c>
      <c r="V250" t="str">
        <f t="shared" si="54"/>
        <v>1.33333333333333E-06-0.00914683580987903i</v>
      </c>
      <c r="W250" t="e">
        <f t="shared" si="55"/>
        <v>#DIV/0!</v>
      </c>
      <c r="X250" t="e">
        <f t="shared" si="56"/>
        <v>#DIV/0!</v>
      </c>
      <c r="Y250" t="str">
        <f t="shared" si="57"/>
        <v>0.00083+0.0116615919301253i</v>
      </c>
      <c r="Z250" t="e">
        <f t="shared" si="58"/>
        <v>#DIV/0!</v>
      </c>
      <c r="AA250" t="e">
        <f t="shared" si="59"/>
        <v>#DIV/0!</v>
      </c>
      <c r="AB250" t="str">
        <f t="shared" si="60"/>
        <v>1.3000555791165-0.0185210537850862i</v>
      </c>
      <c r="AC250" t="str">
        <f t="shared" si="61"/>
        <v>7.25911272706116-1.25852834022238i</v>
      </c>
      <c r="AD250" t="str">
        <f t="shared" si="62"/>
        <v>0.174296266390582+0.0276667059203693i</v>
      </c>
      <c r="AE250" t="e">
        <f t="shared" si="63"/>
        <v>#DIV/0!</v>
      </c>
      <c r="AF250" t="str">
        <f t="shared" si="64"/>
        <v>-9.21413344340766-0.59905091711034i</v>
      </c>
      <c r="AG250" t="e">
        <f t="shared" si="65"/>
        <v>#DIV/0!</v>
      </c>
      <c r="AH250" t="e">
        <f t="shared" si="66"/>
        <v>#DIV/0!</v>
      </c>
      <c r="AI250" t="e">
        <f t="shared" si="67"/>
        <v>#DIV/0!</v>
      </c>
      <c r="AJ250" t="e">
        <f t="shared" si="68"/>
        <v>#DIV/0!</v>
      </c>
      <c r="AK250"/>
      <c r="AL250"/>
      <c r="AM250"/>
      <c r="AN250"/>
    </row>
    <row r="251" spans="1:40" x14ac:dyDescent="0.25">
      <c r="A251"/>
      <c r="B251">
        <f t="shared" si="69"/>
        <v>11700</v>
      </c>
      <c r="C251" s="186" t="str">
        <f t="shared" si="37"/>
        <v>-0.000718532591317457+0.269390563000968i</v>
      </c>
      <c r="D251" s="158" t="str">
        <f t="shared" si="38"/>
        <v>-7.67217541653346+2.06532764967409i</v>
      </c>
      <c r="E251" t="str">
        <f t="shared" si="39"/>
        <v>7.99999957914682-0.0018348910750988i</v>
      </c>
      <c r="F251" t="str">
        <f t="shared" si="40"/>
        <v>0.999200639530398+1.83195876876943E-07i</v>
      </c>
      <c r="G251">
        <f t="shared" si="35"/>
        <v>1</v>
      </c>
      <c r="H251" t="str">
        <f t="shared" si="41"/>
        <v>1.55324173572455+2.70225496511505i</v>
      </c>
      <c r="I251" t="str">
        <f t="shared" si="42"/>
        <v>45.9457925587507i</v>
      </c>
      <c r="J251" t="str">
        <f t="shared" si="36"/>
        <v>-1.85747105977373+10.0514691464928i</v>
      </c>
      <c r="K251" t="str">
        <f t="shared" si="43"/>
        <v>4.42010773545945-0.816818126787234i</v>
      </c>
      <c r="L251" t="str">
        <f t="shared" si="44"/>
        <v>0.40167150999583-0.0968007737876998i</v>
      </c>
      <c r="M251" t="str">
        <f t="shared" si="45"/>
        <v>4.82177924545528-0.913618900574934i</v>
      </c>
      <c r="N251" t="str">
        <f t="shared" si="46"/>
        <v>-0.0862045158494631i</v>
      </c>
      <c r="O251" t="str">
        <f t="shared" si="47"/>
        <v>0.996286691112407-0.0860977880801313i</v>
      </c>
      <c r="P251" t="str">
        <f t="shared" si="48"/>
        <v>0.00371330888759303+0.0860977880801313i</v>
      </c>
      <c r="Q251" t="str">
        <f t="shared" si="49"/>
        <v>-0.00371330888759303+0.000106727769331807i</v>
      </c>
      <c r="R251" t="str">
        <f t="shared" si="50"/>
        <v>-0.333305806242962-23.1958513748014i</v>
      </c>
      <c r="S251" t="str">
        <f t="shared" si="51"/>
        <v>0.0090892879325798i</v>
      </c>
      <c r="T251" t="str">
        <f t="shared" si="52"/>
        <v>0.210833771986897-0.00302951244254294i</v>
      </c>
      <c r="U251" t="e">
        <f t="shared" si="53"/>
        <v>#DIV/0!</v>
      </c>
      <c r="V251" t="str">
        <f t="shared" si="54"/>
        <v>1.33333333333333E-06-0.0090686577260339i</v>
      </c>
      <c r="W251" t="e">
        <f t="shared" si="55"/>
        <v>#DIV/0!</v>
      </c>
      <c r="X251" t="e">
        <f t="shared" si="56"/>
        <v>#DIV/0!</v>
      </c>
      <c r="Y251" t="str">
        <f t="shared" si="57"/>
        <v>0.00083+0.0117621228950402i</v>
      </c>
      <c r="Z251" t="e">
        <f t="shared" si="58"/>
        <v>#DIV/0!</v>
      </c>
      <c r="AA251" t="e">
        <f t="shared" si="59"/>
        <v>#DIV/0!</v>
      </c>
      <c r="AB251" t="str">
        <f t="shared" si="60"/>
        <v>1.30005101005144-0.0186806917780522i</v>
      </c>
      <c r="AC251" t="str">
        <f t="shared" si="61"/>
        <v>7.25149194521496-1.27782534640069i</v>
      </c>
      <c r="AD251" t="str">
        <f t="shared" si="62"/>
        <v>0.174321426630223+0.0281420219635542i</v>
      </c>
      <c r="AE251" t="e">
        <f t="shared" si="63"/>
        <v>#DIV/0!</v>
      </c>
      <c r="AF251" t="str">
        <f t="shared" si="64"/>
        <v>-9.22541715225801-0.63692731544096i</v>
      </c>
      <c r="AG251" t="e">
        <f t="shared" si="65"/>
        <v>#DIV/0!</v>
      </c>
      <c r="AH251" t="e">
        <f t="shared" si="66"/>
        <v>#DIV/0!</v>
      </c>
      <c r="AI251" t="e">
        <f t="shared" si="67"/>
        <v>#DIV/0!</v>
      </c>
      <c r="AJ251" t="e">
        <f t="shared" si="68"/>
        <v>#DIV/0!</v>
      </c>
      <c r="AK251"/>
      <c r="AL251"/>
      <c r="AM251"/>
      <c r="AN251"/>
    </row>
    <row r="252" spans="1:40" x14ac:dyDescent="0.25">
      <c r="A252"/>
      <c r="B252">
        <f t="shared" si="69"/>
        <v>11800</v>
      </c>
      <c r="C252" s="186" t="str">
        <f t="shared" si="37"/>
        <v>-0.00070640576152954+0.26710762419928i</v>
      </c>
      <c r="D252" s="158" t="str">
        <f t="shared" si="38"/>
        <v>-7.67208244417173+2.04782511886115i</v>
      </c>
      <c r="E252" t="str">
        <f t="shared" si="39"/>
        <v>7.99999957192201-0.00185057390312924i</v>
      </c>
      <c r="F252" t="str">
        <f t="shared" si="40"/>
        <v>0.999200639531117+1.84761653435794E-07i</v>
      </c>
      <c r="G252">
        <f t="shared" si="35"/>
        <v>1</v>
      </c>
      <c r="H252" t="str">
        <f t="shared" si="41"/>
        <v>1.56469284979756+2.72225669782688i</v>
      </c>
      <c r="I252" t="str">
        <f t="shared" si="42"/>
        <v>46.3384916404495i</v>
      </c>
      <c r="J252" t="str">
        <f t="shared" si="36"/>
        <v>-1.90652546104825+10.1373791391978i</v>
      </c>
      <c r="K252" t="str">
        <f t="shared" si="43"/>
        <v>4.41489793761963-0.830304875690711i</v>
      </c>
      <c r="L252" t="str">
        <f t="shared" si="44"/>
        <v>0.401293367210195-0.0975362214638055i</v>
      </c>
      <c r="M252" t="str">
        <f t="shared" si="45"/>
        <v>4.81619130482982-0.927841097154516i</v>
      </c>
      <c r="N252" t="str">
        <f t="shared" si="46"/>
        <v>-0.0869413065832192i</v>
      </c>
      <c r="O252" t="str">
        <f t="shared" si="47"/>
        <v>0.996222984643316-0.0868318194463458i</v>
      </c>
      <c r="P252" t="str">
        <f t="shared" si="48"/>
        <v>0.00377701535668395+0.0868318194463458i</v>
      </c>
      <c r="Q252" t="str">
        <f t="shared" si="49"/>
        <v>-0.00377701535668395+0.000109487136873407i</v>
      </c>
      <c r="R252" t="str">
        <f t="shared" si="50"/>
        <v>-0.333305333612781-22.9991948376123i</v>
      </c>
      <c r="S252" t="str">
        <f t="shared" si="51"/>
        <v>0.00916697415422578i</v>
      </c>
      <c r="T252" t="str">
        <f t="shared" si="52"/>
        <v>0.210833024644395-0.00305540137869396i</v>
      </c>
      <c r="U252" t="e">
        <f t="shared" si="53"/>
        <v>#DIV/0!</v>
      </c>
      <c r="V252" t="str">
        <f t="shared" si="54"/>
        <v>1.33333333333333E-06-0.00899180469445734i</v>
      </c>
      <c r="W252" t="e">
        <f t="shared" si="55"/>
        <v>#DIV/0!</v>
      </c>
      <c r="X252" t="e">
        <f t="shared" si="56"/>
        <v>#DIV/0!</v>
      </c>
      <c r="Y252" t="str">
        <f t="shared" si="57"/>
        <v>0.00083+0.0118626538599551i</v>
      </c>
      <c r="Z252" t="e">
        <f t="shared" si="58"/>
        <v>#DIV/0!</v>
      </c>
      <c r="AA252" t="e">
        <f t="shared" si="59"/>
        <v>#DIV/0!</v>
      </c>
      <c r="AB252" t="str">
        <f t="shared" si="60"/>
        <v>1.30004640176044-0.0188403290945747i</v>
      </c>
      <c r="AC252" t="str">
        <f t="shared" si="61"/>
        <v>7.24379134441606-1.29697510892661i</v>
      </c>
      <c r="AD252" t="str">
        <f t="shared" si="62"/>
        <v>0.174346967566316+0.0286153118305317i</v>
      </c>
      <c r="AE252" t="e">
        <f t="shared" si="63"/>
        <v>#DIV/0!</v>
      </c>
      <c r="AF252" t="str">
        <f t="shared" si="64"/>
        <v>-9.23677529396929-0.67443157896573i</v>
      </c>
      <c r="AG252" t="e">
        <f t="shared" si="65"/>
        <v>#DIV/0!</v>
      </c>
      <c r="AH252" t="e">
        <f t="shared" si="66"/>
        <v>#DIV/0!</v>
      </c>
      <c r="AI252" t="e">
        <f t="shared" si="67"/>
        <v>#DIV/0!</v>
      </c>
      <c r="AJ252" t="e">
        <f t="shared" si="68"/>
        <v>#DIV/0!</v>
      </c>
      <c r="AK252"/>
      <c r="AL252"/>
      <c r="AM252"/>
      <c r="AN252"/>
    </row>
    <row r="253" spans="1:40" x14ac:dyDescent="0.25">
      <c r="A253"/>
      <c r="B253">
        <f t="shared" si="69"/>
        <v>11900</v>
      </c>
      <c r="C253" s="186" t="str">
        <f t="shared" si="37"/>
        <v>-0.000694583360983164+0.264863053318605i</v>
      </c>
      <c r="D253" s="158" t="str">
        <f t="shared" si="38"/>
        <v>-7.67199180576752+2.03061674210931i</v>
      </c>
      <c r="E253" t="str">
        <f t="shared" si="39"/>
        <v>7.9999995646357-0.00186625673111701i</v>
      </c>
      <c r="F253" t="str">
        <f t="shared" si="40"/>
        <v>0.999200639531845+1.86327429990393E-07i</v>
      </c>
      <c r="G253">
        <f t="shared" si="35"/>
        <v>1</v>
      </c>
      <c r="H253" t="str">
        <f t="shared" si="41"/>
        <v>1.5762154120234+2.74218771347981i</v>
      </c>
      <c r="I253" t="str">
        <f t="shared" si="42"/>
        <v>46.7311907221482i</v>
      </c>
      <c r="J253" t="str">
        <f t="shared" si="36"/>
        <v>-1.95599734658893+10.2232891319029i</v>
      </c>
      <c r="K253" t="str">
        <f t="shared" si="43"/>
        <v>4.40963233753385-0.843684360323232i</v>
      </c>
      <c r="L253" t="str">
        <f t="shared" si="44"/>
        <v>0.400912726603656-0.0982694991020913i</v>
      </c>
      <c r="M253" t="str">
        <f t="shared" si="45"/>
        <v>4.81054506413751-0.941953859425323i</v>
      </c>
      <c r="N253" t="str">
        <f t="shared" si="46"/>
        <v>-0.0876780973169753i</v>
      </c>
      <c r="O253" t="str">
        <f t="shared" si="47"/>
        <v>0.996158737364057-0.0875658036749901i</v>
      </c>
      <c r="P253" t="str">
        <f t="shared" si="48"/>
        <v>0.00384126263594298+0.0875658036749901i</v>
      </c>
      <c r="Q253" t="str">
        <f t="shared" si="49"/>
        <v>-0.00384126263594298+0.000112293641985201i</v>
      </c>
      <c r="R253" t="str">
        <f t="shared" si="50"/>
        <v>-0.333304856957814-22.8058427641889i</v>
      </c>
      <c r="S253" t="str">
        <f t="shared" si="51"/>
        <v>0.00924466037587178i</v>
      </c>
      <c r="T253" t="str">
        <f t="shared" si="52"/>
        <v>0.210832270940459-0.00308129020420351i</v>
      </c>
      <c r="U253" t="e">
        <f t="shared" si="53"/>
        <v>#DIV/0!</v>
      </c>
      <c r="V253" t="str">
        <f t="shared" si="54"/>
        <v>1.33333333333333E-06-0.0089162433104703i</v>
      </c>
      <c r="W253" t="e">
        <f t="shared" si="55"/>
        <v>#DIV/0!</v>
      </c>
      <c r="X253" t="e">
        <f t="shared" si="56"/>
        <v>#DIV/0!</v>
      </c>
      <c r="Y253" t="str">
        <f t="shared" si="57"/>
        <v>0.00083+0.0119631848248699i</v>
      </c>
      <c r="Z253" t="e">
        <f t="shared" si="58"/>
        <v>#DIV/0!</v>
      </c>
      <c r="AA253" t="e">
        <f t="shared" si="59"/>
        <v>#DIV/0!</v>
      </c>
      <c r="AB253" t="str">
        <f t="shared" si="60"/>
        <v>1.30004175424333-0.0189999657288556i</v>
      </c>
      <c r="AC253" t="str">
        <f t="shared" si="61"/>
        <v>7.23601235300068-1.3159795391793i</v>
      </c>
      <c r="AD253" t="str">
        <f t="shared" si="62"/>
        <v>0.174372885003367+0.0290866257346783i</v>
      </c>
      <c r="AE253" t="e">
        <f t="shared" si="63"/>
        <v>#DIV/0!</v>
      </c>
      <c r="AF253" t="str">
        <f t="shared" si="64"/>
        <v>-9.24820721779092-0.7115709713705i</v>
      </c>
      <c r="AG253" t="e">
        <f t="shared" si="65"/>
        <v>#DIV/0!</v>
      </c>
      <c r="AH253" t="e">
        <f t="shared" si="66"/>
        <v>#DIV/0!</v>
      </c>
      <c r="AI253" t="e">
        <f t="shared" si="67"/>
        <v>#DIV/0!</v>
      </c>
      <c r="AJ253" t="e">
        <f t="shared" si="68"/>
        <v>#DIV/0!</v>
      </c>
      <c r="AK253"/>
      <c r="AL253"/>
      <c r="AM253"/>
      <c r="AN253"/>
    </row>
    <row r="254" spans="1:40" x14ac:dyDescent="0.25">
      <c r="A254"/>
      <c r="B254">
        <f t="shared" si="69"/>
        <v>12000</v>
      </c>
      <c r="C254" s="186" t="str">
        <f t="shared" si="37"/>
        <v>-0.000683055284553096+0.262655891187198i</v>
      </c>
      <c r="D254" s="158" t="str">
        <f t="shared" si="38"/>
        <v>-7.67190342384822+2.01369516576852i</v>
      </c>
      <c r="E254" t="str">
        <f t="shared" si="39"/>
        <v>7.99999955728791-0.00188193955906175i</v>
      </c>
      <c r="F254" t="str">
        <f t="shared" si="40"/>
        <v>0.999200639532573+0.0000001878932065407i</v>
      </c>
      <c r="G254">
        <f t="shared" si="35"/>
        <v>1</v>
      </c>
      <c r="H254" t="str">
        <f t="shared" si="41"/>
        <v>1.58780885095237+2.76204767438949i</v>
      </c>
      <c r="I254" t="str">
        <f t="shared" si="42"/>
        <v>47.1238898038469i</v>
      </c>
      <c r="J254" t="str">
        <f t="shared" si="36"/>
        <v>-2.00588671639577+10.309199124608i</v>
      </c>
      <c r="K254" t="str">
        <f t="shared" si="43"/>
        <v>4.40431196890202-0.856958020356348i</v>
      </c>
      <c r="L254" t="str">
        <f t="shared" si="44"/>
        <v>0.40052960440902-0.0990005952799642i</v>
      </c>
      <c r="M254" t="str">
        <f t="shared" si="45"/>
        <v>4.80484157331104-0.955958615636312i</v>
      </c>
      <c r="N254" t="str">
        <f t="shared" si="46"/>
        <v>-0.0884148880507314i</v>
      </c>
      <c r="O254" t="str">
        <f t="shared" si="47"/>
        <v>0.996093949309508-0.0882997403676131i</v>
      </c>
      <c r="P254" t="str">
        <f t="shared" si="48"/>
        <v>0.00390605069049199+0.0882997403676131i</v>
      </c>
      <c r="Q254" t="str">
        <f t="shared" si="49"/>
        <v>-0.00390605069049199+0.000115147683118308i</v>
      </c>
      <c r="R254" t="str">
        <f t="shared" si="50"/>
        <v>-0.333304376277549-22.6157125429389i</v>
      </c>
      <c r="S254" t="str">
        <f t="shared" si="51"/>
        <v>0.00932234659751776i</v>
      </c>
      <c r="T254" t="str">
        <f t="shared" si="52"/>
        <v>0.210831510875106-0.00310717891812879i</v>
      </c>
      <c r="U254" t="e">
        <f t="shared" si="53"/>
        <v>#DIV/0!</v>
      </c>
      <c r="V254" t="str">
        <f t="shared" si="54"/>
        <v>1.33333333333333E-06-0.00884194128288304i</v>
      </c>
      <c r="W254" t="e">
        <f t="shared" si="55"/>
        <v>#DIV/0!</v>
      </c>
      <c r="X254" t="e">
        <f t="shared" si="56"/>
        <v>#DIV/0!</v>
      </c>
      <c r="Y254" t="str">
        <f t="shared" si="57"/>
        <v>0.00083+0.0120637157897848i</v>
      </c>
      <c r="Z254" t="e">
        <f t="shared" si="58"/>
        <v>#DIV/0!</v>
      </c>
      <c r="AA254" t="e">
        <f t="shared" si="59"/>
        <v>#DIV/0!</v>
      </c>
      <c r="AB254" t="str">
        <f t="shared" si="60"/>
        <v>1.30003706750021-0.0191596016750814i</v>
      </c>
      <c r="AC254" t="str">
        <f t="shared" si="61"/>
        <v>7.22815636247693-1.3348404859799i</v>
      </c>
      <c r="AD254" t="str">
        <f t="shared" si="62"/>
        <v>0.174399174917985+0.029556012213013i</v>
      </c>
      <c r="AE254" t="e">
        <f t="shared" si="63"/>
        <v>#DIV/0!</v>
      </c>
      <c r="AF254" t="str">
        <f t="shared" si="64"/>
        <v>-9.25971227480059-0.74835250862097i</v>
      </c>
      <c r="AG254" t="e">
        <f t="shared" si="65"/>
        <v>#DIV/0!</v>
      </c>
      <c r="AH254" t="e">
        <f t="shared" si="66"/>
        <v>#DIV/0!</v>
      </c>
      <c r="AI254" t="e">
        <f t="shared" si="67"/>
        <v>#DIV/0!</v>
      </c>
      <c r="AJ254" t="e">
        <f t="shared" si="68"/>
        <v>#DIV/0!</v>
      </c>
      <c r="AK254"/>
      <c r="AL254"/>
      <c r="AM254"/>
      <c r="AN254"/>
    </row>
    <row r="255" spans="1:40" x14ac:dyDescent="0.25">
      <c r="A255"/>
      <c r="B255">
        <f t="shared" si="69"/>
        <v>12100</v>
      </c>
      <c r="C255" s="186" t="str">
        <f t="shared" si="37"/>
        <v>-0.000671811842942894+0.260485210340395i</v>
      </c>
      <c r="D255" s="158" t="str">
        <f t="shared" si="38"/>
        <v>-7.67181722412921+1.99705327927636i</v>
      </c>
      <c r="E255" t="str">
        <f t="shared" si="39"/>
        <v>7.99999954987863-0.0018976223869631i</v>
      </c>
      <c r="F255" t="str">
        <f t="shared" si="40"/>
        <v>0.999200639533311+1.89458983086684E-07i</v>
      </c>
      <c r="G255">
        <f t="shared" si="35"/>
        <v>1</v>
      </c>
      <c r="H255" t="str">
        <f t="shared" si="41"/>
        <v>1.59947259367271+2.78183624870524i</v>
      </c>
      <c r="I255" t="str">
        <f t="shared" si="42"/>
        <v>47.5165888855456i</v>
      </c>
      <c r="J255" t="str">
        <f t="shared" si="36"/>
        <v>-2.05619357046879+10.395109117313i</v>
      </c>
      <c r="K255" t="str">
        <f t="shared" si="43"/>
        <v>4.39893783840348-0.870127249087997i</v>
      </c>
      <c r="L255" t="str">
        <f t="shared" si="44"/>
        <v>0.400144016916318-0.0997294987228386i</v>
      </c>
      <c r="M255" t="str">
        <f t="shared" si="45"/>
        <v>4.7990818553198-0.969856747810836i</v>
      </c>
      <c r="N255" t="str">
        <f t="shared" si="46"/>
        <v>-0.0891516787844875i</v>
      </c>
      <c r="O255" t="str">
        <f t="shared" si="47"/>
        <v>0.996028620514838-0.0890336291257895i</v>
      </c>
      <c r="P255" t="str">
        <f t="shared" si="48"/>
        <v>0.00397137948516202+0.0890336291257895i</v>
      </c>
      <c r="Q255" t="str">
        <f t="shared" si="49"/>
        <v>-0.00397137948516202+0.000118049658697994i</v>
      </c>
      <c r="R255" t="str">
        <f t="shared" si="50"/>
        <v>-0.333303891572699-22.4287242932158i</v>
      </c>
      <c r="S255" t="str">
        <f t="shared" si="51"/>
        <v>0.00940003281916374i</v>
      </c>
      <c r="T255" t="str">
        <f t="shared" si="52"/>
        <v>0.210830744448204-0.00313306751953836i</v>
      </c>
      <c r="U255" t="e">
        <f t="shared" si="53"/>
        <v>#DIV/0!</v>
      </c>
      <c r="V255" t="str">
        <f t="shared" si="54"/>
        <v>1.33333333333333E-06-0.00876886738798317i</v>
      </c>
      <c r="W255" t="e">
        <f t="shared" si="55"/>
        <v>#DIV/0!</v>
      </c>
      <c r="X255" t="e">
        <f t="shared" si="56"/>
        <v>#DIV/0!</v>
      </c>
      <c r="Y255" t="str">
        <f t="shared" si="57"/>
        <v>0.00083+0.0121642467546997i</v>
      </c>
      <c r="Z255" t="e">
        <f t="shared" si="58"/>
        <v>#DIV/0!</v>
      </c>
      <c r="AA255" t="e">
        <f t="shared" si="59"/>
        <v>#DIV/0!</v>
      </c>
      <c r="AB255" t="str">
        <f t="shared" si="60"/>
        <v>1.30003234153027-0.0193192369275087i</v>
      </c>
      <c r="AC255" t="str">
        <f t="shared" si="61"/>
        <v>7.22022472927013-1.35355973820288i</v>
      </c>
      <c r="AD255" t="str">
        <f t="shared" si="62"/>
        <v>0.17442583345037+0.0300235181952994i</v>
      </c>
      <c r="AE255" t="e">
        <f t="shared" si="63"/>
        <v>#DIV/0!</v>
      </c>
      <c r="AF255" t="str">
        <f t="shared" si="64"/>
        <v>-9.27128981780192-0.78478296942888i</v>
      </c>
      <c r="AG255" t="e">
        <f t="shared" si="65"/>
        <v>#DIV/0!</v>
      </c>
      <c r="AH255" t="e">
        <f t="shared" si="66"/>
        <v>#DIV/0!</v>
      </c>
      <c r="AI255" t="e">
        <f t="shared" si="67"/>
        <v>#DIV/0!</v>
      </c>
      <c r="AJ255" t="e">
        <f t="shared" si="68"/>
        <v>#DIV/0!</v>
      </c>
      <c r="AK255"/>
      <c r="AL255"/>
      <c r="AM255"/>
      <c r="AN255"/>
    </row>
    <row r="256" spans="1:40" x14ac:dyDescent="0.25">
      <c r="A256"/>
      <c r="B256">
        <f t="shared" si="69"/>
        <v>12200</v>
      </c>
      <c r="C256" s="186" t="str">
        <f t="shared" si="37"/>
        <v>-0.000660843742318911+0.258350113721203i</v>
      </c>
      <c r="D256" s="158" t="str">
        <f t="shared" si="38"/>
        <v>-7.67173313535779+1.98068420519589i</v>
      </c>
      <c r="E256" t="str">
        <f t="shared" si="39"/>
        <v>7.99999954240787-0.00191330521482069i</v>
      </c>
      <c r="F256" t="str">
        <f t="shared" si="40"/>
        <v>0.99920063953406+1.91024759628307E-07i</v>
      </c>
      <c r="G256">
        <f t="shared" si="35"/>
        <v>1</v>
      </c>
      <c r="H256" t="str">
        <f t="shared" si="41"/>
        <v>1.61120606587346+2.80155311039834i</v>
      </c>
      <c r="I256" t="str">
        <f t="shared" si="42"/>
        <v>47.9092879672444i</v>
      </c>
      <c r="J256" t="str">
        <f t="shared" si="36"/>
        <v>-2.10691790880797+10.4810191100181i</v>
      </c>
      <c r="K256" t="str">
        <f t="shared" si="43"/>
        <v>4.39351092696819-0.883193395356456i</v>
      </c>
      <c r="L256" t="str">
        <f t="shared" si="44"/>
        <v>0.399755980471229-0.100456198304329i</v>
      </c>
      <c r="M256" t="str">
        <f t="shared" si="45"/>
        <v>4.79326690743942-0.983649593660785i</v>
      </c>
      <c r="N256" t="str">
        <f t="shared" si="46"/>
        <v>-0.0898884695182436i</v>
      </c>
      <c r="O256" t="str">
        <f t="shared" si="47"/>
        <v>0.995962751015513-0.0897674695511201i</v>
      </c>
      <c r="P256" t="str">
        <f t="shared" si="48"/>
        <v>0.00403724898448699+0.0897674695511201i</v>
      </c>
      <c r="Q256" t="str">
        <f t="shared" si="49"/>
        <v>-0.00403724898448699+0.000120999967123503i</v>
      </c>
      <c r="R256" t="str">
        <f t="shared" si="50"/>
        <v>-0.333303402842743-22.2448007534314i</v>
      </c>
      <c r="S256" t="str">
        <f t="shared" si="51"/>
        <v>0.00947771904080971i</v>
      </c>
      <c r="T256" t="str">
        <f t="shared" si="52"/>
        <v>0.210829971659815-0.00315895600748933i</v>
      </c>
      <c r="U256" t="e">
        <f t="shared" si="53"/>
        <v>#DIV/0!</v>
      </c>
      <c r="V256" t="str">
        <f t="shared" si="54"/>
        <v>1.33333333333333E-06-0.00869699142578666i</v>
      </c>
      <c r="W256" t="e">
        <f t="shared" si="55"/>
        <v>#DIV/0!</v>
      </c>
      <c r="X256" t="e">
        <f t="shared" si="56"/>
        <v>#DIV/0!</v>
      </c>
      <c r="Y256" t="str">
        <f t="shared" si="57"/>
        <v>0.00083+0.0122647777196146i</v>
      </c>
      <c r="Z256" t="e">
        <f t="shared" si="58"/>
        <v>#DIV/0!</v>
      </c>
      <c r="AA256" t="e">
        <f t="shared" si="59"/>
        <v>#DIV/0!</v>
      </c>
      <c r="AB256" t="str">
        <f t="shared" si="60"/>
        <v>1.3000275763339-0.0194788714803234i</v>
      </c>
      <c r="AC256" t="str">
        <f t="shared" si="61"/>
        <v>7.21221877638337-1.37213902726956i</v>
      </c>
      <c r="AD256" t="str">
        <f t="shared" si="62"/>
        <v>0.174452856896332+0.0304891890697849i</v>
      </c>
      <c r="AE256" t="e">
        <f t="shared" si="63"/>
        <v>#DIV/0!</v>
      </c>
      <c r="AF256" t="str">
        <f t="shared" si="64"/>
        <v>-9.28293920123125-0.82086890520245i</v>
      </c>
      <c r="AG256" t="e">
        <f t="shared" si="65"/>
        <v>#DIV/0!</v>
      </c>
      <c r="AH256" t="e">
        <f t="shared" si="66"/>
        <v>#DIV/0!</v>
      </c>
      <c r="AI256" t="e">
        <f t="shared" si="67"/>
        <v>#DIV/0!</v>
      </c>
      <c r="AJ256" t="e">
        <f t="shared" si="68"/>
        <v>#DIV/0!</v>
      </c>
      <c r="AK256"/>
      <c r="AL256"/>
      <c r="AM256"/>
      <c r="AN256"/>
    </row>
    <row r="257" spans="1:40" x14ac:dyDescent="0.25">
      <c r="A257"/>
      <c r="B257">
        <f t="shared" si="69"/>
        <v>12300</v>
      </c>
      <c r="C257" s="186" t="str">
        <f t="shared" si="37"/>
        <v>-0.000650142065098575+0.256249733444254i</v>
      </c>
      <c r="D257" s="158" t="str">
        <f t="shared" si="38"/>
        <v>-7.67165108916577+1.96458128973928i</v>
      </c>
      <c r="E257" t="str">
        <f t="shared" si="39"/>
        <v>7.99999953487561-0.00192898804263416i</v>
      </c>
      <c r="F257" t="str">
        <f t="shared" si="40"/>
        <v>0.999200639534808+1.9259053616553E-07i</v>
      </c>
      <c r="G257">
        <f t="shared" si="35"/>
        <v>1</v>
      </c>
      <c r="H257" t="str">
        <f t="shared" si="41"/>
        <v>1.62300869190718+2.82119793925026i</v>
      </c>
      <c r="I257" t="str">
        <f t="shared" si="42"/>
        <v>48.3019870489431i</v>
      </c>
      <c r="J257" t="str">
        <f t="shared" si="36"/>
        <v>-2.15805973141331+10.5669291027232i</v>
      </c>
      <c r="K257" t="str">
        <f t="shared" si="43"/>
        <v>4.38803219097601-0.896157765367256i</v>
      </c>
      <c r="L257" t="str">
        <f t="shared" si="44"/>
        <v>0.399365511473516-0.101180683046426i</v>
      </c>
      <c r="M257" t="str">
        <f t="shared" si="45"/>
        <v>4.78739770244953-0.997338448413682i</v>
      </c>
      <c r="N257" t="str">
        <f t="shared" si="46"/>
        <v>-0.0906252602519997i</v>
      </c>
      <c r="O257" t="str">
        <f t="shared" si="47"/>
        <v>0.99589634084729-0.0905012612452318i</v>
      </c>
      <c r="P257" t="str">
        <f t="shared" si="48"/>
        <v>0.00410365915271005+0.0905012612452318i</v>
      </c>
      <c r="Q257" t="str">
        <f t="shared" si="49"/>
        <v>-0.00410365915271005+0.000123999006767891i</v>
      </c>
      <c r="R257" t="str">
        <f t="shared" si="50"/>
        <v>-0.33330291008781-22.0638671745536i</v>
      </c>
      <c r="S257" t="str">
        <f t="shared" si="51"/>
        <v>0.00955540526245569i</v>
      </c>
      <c r="T257" t="str">
        <f t="shared" si="52"/>
        <v>0.210829192509853-0.00318484438104486i</v>
      </c>
      <c r="U257" t="e">
        <f t="shared" si="53"/>
        <v>#DIV/0!</v>
      </c>
      <c r="V257" t="str">
        <f t="shared" si="54"/>
        <v>1.33333333333333E-06-0.00862628417842254i</v>
      </c>
      <c r="W257" t="e">
        <f t="shared" si="55"/>
        <v>#DIV/0!</v>
      </c>
      <c r="X257" t="e">
        <f t="shared" si="56"/>
        <v>#DIV/0!</v>
      </c>
      <c r="Y257" t="str">
        <f t="shared" si="57"/>
        <v>0.00083+0.0123653086845294i</v>
      </c>
      <c r="Z257" t="e">
        <f t="shared" si="58"/>
        <v>#DIV/0!</v>
      </c>
      <c r="AA257" t="e">
        <f t="shared" si="59"/>
        <v>#DIV/0!</v>
      </c>
      <c r="AB257" t="str">
        <f t="shared" si="60"/>
        <v>1.30002277191056-0.0196385053277487i</v>
      </c>
      <c r="AC257" t="str">
        <f t="shared" si="61"/>
        <v>7.20413979494394-1.39058002952534i</v>
      </c>
      <c r="AD257" t="str">
        <f t="shared" si="62"/>
        <v>0.174480241699701+0.0309530687457106i</v>
      </c>
      <c r="AE257" t="e">
        <f t="shared" si="63"/>
        <v>#DIV/0!</v>
      </c>
      <c r="AF257" t="str">
        <f t="shared" si="64"/>
        <v>-9.29465978107295-0.85661664951098i</v>
      </c>
      <c r="AG257" t="e">
        <f t="shared" si="65"/>
        <v>#DIV/0!</v>
      </c>
      <c r="AH257" t="e">
        <f t="shared" si="66"/>
        <v>#DIV/0!</v>
      </c>
      <c r="AI257" t="e">
        <f t="shared" si="67"/>
        <v>#DIV/0!</v>
      </c>
      <c r="AJ257" t="e">
        <f t="shared" si="68"/>
        <v>#DIV/0!</v>
      </c>
      <c r="AK257"/>
      <c r="AL257"/>
      <c r="AM257"/>
      <c r="AN257"/>
    </row>
    <row r="258" spans="1:40" x14ac:dyDescent="0.25">
      <c r="A258"/>
      <c r="B258">
        <f t="shared" si="69"/>
        <v>12400</v>
      </c>
      <c r="C258" s="186" t="str">
        <f t="shared" si="37"/>
        <v>-0.000639698251818774+0.254183229619585i</v>
      </c>
      <c r="D258" s="158" t="str">
        <f t="shared" si="38"/>
        <v>-7.67157101993062+1.94873809375015i</v>
      </c>
      <c r="E258" t="str">
        <f t="shared" si="39"/>
        <v>7.99999952728187-0.00194467087040316i</v>
      </c>
      <c r="F258" t="str">
        <f t="shared" si="40"/>
        <v>0.999200639535566+1.94156312698321E-07i</v>
      </c>
      <c r="G258">
        <f t="shared" si="35"/>
        <v>1</v>
      </c>
      <c r="H258" t="str">
        <f t="shared" si="41"/>
        <v>1.63487989485246+2.84077042084042i</v>
      </c>
      <c r="I258" t="str">
        <f t="shared" si="42"/>
        <v>48.6946861306418i</v>
      </c>
      <c r="J258" t="str">
        <f t="shared" si="36"/>
        <v>-2.20961903828482+10.6528390954282i</v>
      </c>
      <c r="K258" t="str">
        <f t="shared" si="43"/>
        <v>4.38250256338789-0.909021624437168i</v>
      </c>
      <c r="L258" t="str">
        <f t="shared" si="44"/>
        <v>0.398972626375452-0.101902942119652i</v>
      </c>
      <c r="M258" t="str">
        <f t="shared" si="45"/>
        <v>4.78147518976334-1.01092456655682i</v>
      </c>
      <c r="N258" t="str">
        <f t="shared" si="46"/>
        <v>-0.0913620509857558i</v>
      </c>
      <c r="O258" t="str">
        <f t="shared" si="47"/>
        <v>0.995829390046222-0.0912350038097781i</v>
      </c>
      <c r="P258" t="str">
        <f t="shared" si="48"/>
        <v>0.00417060995377805+0.0912350038097781i</v>
      </c>
      <c r="Q258" t="str">
        <f t="shared" si="49"/>
        <v>-0.00417060995377805+0.000127047175977696i</v>
      </c>
      <c r="R258" t="str">
        <f t="shared" si="50"/>
        <v>-0.333302413307467-21.8858512188246i</v>
      </c>
      <c r="S258" t="str">
        <f t="shared" si="51"/>
        <v>0.00963309148410167i</v>
      </c>
      <c r="T258" t="str">
        <f t="shared" si="52"/>
        <v>0.210828406998375-0.0032107326392627i</v>
      </c>
      <c r="U258" t="e">
        <f t="shared" si="53"/>
        <v>#DIV/0!</v>
      </c>
      <c r="V258" t="str">
        <f t="shared" si="54"/>
        <v>1.33333333333333E-06-0.00855671737053203i</v>
      </c>
      <c r="W258" t="e">
        <f t="shared" si="55"/>
        <v>#DIV/0!</v>
      </c>
      <c r="X258" t="e">
        <f t="shared" si="56"/>
        <v>#DIV/0!</v>
      </c>
      <c r="Y258" t="str">
        <f t="shared" si="57"/>
        <v>0.00083+0.0124658396494443i</v>
      </c>
      <c r="Z258" t="e">
        <f t="shared" si="58"/>
        <v>#DIV/0!</v>
      </c>
      <c r="AA258" t="e">
        <f t="shared" si="59"/>
        <v>#DIV/0!</v>
      </c>
      <c r="AB258" t="str">
        <f t="shared" si="60"/>
        <v>1.3000179282606-0.0197981384639745i</v>
      </c>
      <c r="AC258" t="str">
        <f t="shared" si="61"/>
        <v>7.19598904568027-1.40888436851194i</v>
      </c>
      <c r="AD258" t="str">
        <f t="shared" si="62"/>
        <v>0.174507984445215+0.0314151997128342i</v>
      </c>
      <c r="AE258" t="e">
        <f t="shared" si="63"/>
        <v>#DIV/0!</v>
      </c>
      <c r="AF258" t="str">
        <f t="shared" si="64"/>
        <v>-9.30645091478308-0.89203232709027i</v>
      </c>
      <c r="AG258" t="e">
        <f t="shared" si="65"/>
        <v>#DIV/0!</v>
      </c>
      <c r="AH258" t="e">
        <f t="shared" si="66"/>
        <v>#DIV/0!</v>
      </c>
      <c r="AI258" t="e">
        <f t="shared" si="67"/>
        <v>#DIV/0!</v>
      </c>
      <c r="AJ258" t="e">
        <f t="shared" si="68"/>
        <v>#DIV/0!</v>
      </c>
      <c r="AK258"/>
      <c r="AL258"/>
      <c r="AM258"/>
      <c r="AN258"/>
    </row>
    <row r="259" spans="1:40" x14ac:dyDescent="0.25">
      <c r="A259"/>
      <c r="B259">
        <f t="shared" si="69"/>
        <v>12500</v>
      </c>
      <c r="C259" s="186" t="str">
        <f t="shared" si="37"/>
        <v>-0.000629504084015515+0.252149789232859i</v>
      </c>
      <c r="D259" s="158" t="str">
        <f t="shared" si="38"/>
        <v>-7.67149286464416+1.93314838411859i</v>
      </c>
      <c r="E259" t="str">
        <f t="shared" si="39"/>
        <v>7.99999951962664-0.00196035369812731i</v>
      </c>
      <c r="F259" t="str">
        <f t="shared" si="40"/>
        <v>0.999200639536334+1.95722089226644E-07i</v>
      </c>
      <c r="G259">
        <f t="shared" si="35"/>
        <v>1</v>
      </c>
      <c r="H259" t="str">
        <f t="shared" si="41"/>
        <v>1.64681909657601+2.86027024653377i</v>
      </c>
      <c r="I259" t="str">
        <f t="shared" si="42"/>
        <v>49.0873852123405i</v>
      </c>
      <c r="J259" t="str">
        <f t="shared" si="36"/>
        <v>-2.2615958294225+10.7387490881333i</v>
      </c>
      <c r="K259" t="str">
        <f t="shared" si="43"/>
        <v>4.37692295481346-0.921786198659607i</v>
      </c>
      <c r="L259" t="str">
        <f t="shared" si="44"/>
        <v>0.398577341680257-0.102622964843201i</v>
      </c>
      <c r="M259" t="str">
        <f t="shared" si="45"/>
        <v>4.77550029649372-1.02440916350281i</v>
      </c>
      <c r="N259" t="str">
        <f t="shared" si="46"/>
        <v>-0.0920988417195119i</v>
      </c>
      <c r="O259" t="str">
        <f t="shared" si="47"/>
        <v>0.995761898648652-0.0919686968464391i</v>
      </c>
      <c r="P259" t="str">
        <f t="shared" si="48"/>
        <v>0.00423810135134794+0.0919686968464391i</v>
      </c>
      <c r="Q259" t="str">
        <f t="shared" si="49"/>
        <v>-0.00423810135134794+0.000130144873072793i</v>
      </c>
      <c r="R259" t="str">
        <f t="shared" si="50"/>
        <v>-0.333301912502387-21.710682863276i</v>
      </c>
      <c r="S259" t="str">
        <f t="shared" si="51"/>
        <v>0.00971077770574767i</v>
      </c>
      <c r="T259" t="str">
        <f t="shared" si="52"/>
        <v>0.210827615125259-0.00323662078121124i</v>
      </c>
      <c r="U259" t="e">
        <f t="shared" si="53"/>
        <v>#DIV/0!</v>
      </c>
      <c r="V259" t="str">
        <f t="shared" si="54"/>
        <v>1.33333333333333E-06-0.00848826363156777i</v>
      </c>
      <c r="W259" t="e">
        <f t="shared" si="55"/>
        <v>#DIV/0!</v>
      </c>
      <c r="X259" t="e">
        <f t="shared" si="56"/>
        <v>#DIV/0!</v>
      </c>
      <c r="Y259" t="str">
        <f t="shared" si="57"/>
        <v>0.00083+0.0125663706143592i</v>
      </c>
      <c r="Z259" t="e">
        <f t="shared" si="58"/>
        <v>#DIV/0!</v>
      </c>
      <c r="AA259" t="e">
        <f t="shared" si="59"/>
        <v>#DIV/0!</v>
      </c>
      <c r="AB259" t="str">
        <f t="shared" si="60"/>
        <v>1.30001304538328-0.0199577708832562i</v>
      </c>
      <c r="AC259" t="str">
        <f t="shared" si="61"/>
        <v>7.18776776029766-1.42705361713417i</v>
      </c>
      <c r="AD259" t="str">
        <f t="shared" si="62"/>
        <v>0.174536081851762+0.0318756230980727i</v>
      </c>
      <c r="AE259" t="e">
        <f t="shared" si="63"/>
        <v>#DIV/0!</v>
      </c>
      <c r="AF259" t="str">
        <f t="shared" si="64"/>
        <v>-9.31831196122017-0.92712186241518i</v>
      </c>
      <c r="AG259" t="e">
        <f t="shared" si="65"/>
        <v>#DIV/0!</v>
      </c>
      <c r="AH259" t="e">
        <f t="shared" si="66"/>
        <v>#DIV/0!</v>
      </c>
      <c r="AI259" t="e">
        <f t="shared" si="67"/>
        <v>#DIV/0!</v>
      </c>
      <c r="AJ259" t="e">
        <f t="shared" si="68"/>
        <v>#DIV/0!</v>
      </c>
      <c r="AK259"/>
      <c r="AL259"/>
      <c r="AM259"/>
      <c r="AN259"/>
    </row>
    <row r="260" spans="1:40" x14ac:dyDescent="0.25">
      <c r="A260"/>
      <c r="B260">
        <f t="shared" si="69"/>
        <v>12600</v>
      </c>
      <c r="C260" s="186" t="str">
        <f t="shared" si="37"/>
        <v>-0.000619551668050891+0.250148625078913i</v>
      </c>
      <c r="D260" s="158" t="str">
        <f t="shared" si="38"/>
        <v>-7.67141656278839+1.917806125605i</v>
      </c>
      <c r="E260" t="str">
        <f t="shared" si="39"/>
        <v>7.99999951190993-0.00197603652580627i</v>
      </c>
      <c r="F260" t="str">
        <f t="shared" si="40"/>
        <v>0.999200639537102+1.97287865750459E-07i</v>
      </c>
      <c r="G260">
        <f t="shared" si="35"/>
        <v>1</v>
      </c>
      <c r="H260" t="str">
        <f t="shared" si="41"/>
        <v>1.65882571779469+2.87969711346796i</v>
      </c>
      <c r="I260" t="str">
        <f t="shared" si="42"/>
        <v>49.4800842940392i</v>
      </c>
      <c r="J260" t="str">
        <f t="shared" si="36"/>
        <v>-2.31399010482634+10.8246590808384i</v>
      </c>
      <c r="K260" t="str">
        <f t="shared" si="43"/>
        <v>4.37129425451937-0.93445267649562i</v>
      </c>
      <c r="L260" t="str">
        <f t="shared" si="44"/>
        <v>0.398179673940537-0.103340740685055i</v>
      </c>
      <c r="M260" t="str">
        <f t="shared" si="45"/>
        <v>4.76947392845991-1.03779341718068i</v>
      </c>
      <c r="N260" t="str">
        <f t="shared" si="46"/>
        <v>-0.092835632453268i</v>
      </c>
      <c r="O260" t="str">
        <f t="shared" si="47"/>
        <v>0.995693866691219-0.0927023399569217i</v>
      </c>
      <c r="P260" t="str">
        <f t="shared" si="48"/>
        <v>0.00430613330878105+0.0927023399569217i</v>
      </c>
      <c r="Q260" t="str">
        <f t="shared" si="49"/>
        <v>-0.00430613330878105+0.000133292496346291i</v>
      </c>
      <c r="R260" t="str">
        <f t="shared" si="50"/>
        <v>-0.333301407671924-21.538294307902i</v>
      </c>
      <c r="S260" t="str">
        <f t="shared" si="51"/>
        <v>0.00978846392739365i</v>
      </c>
      <c r="T260" t="str">
        <f t="shared" si="52"/>
        <v>0.210826816890487-0.00326250880594615i</v>
      </c>
      <c r="U260" t="e">
        <f t="shared" si="53"/>
        <v>#DIV/0!</v>
      </c>
      <c r="V260" t="str">
        <f t="shared" si="54"/>
        <v>1.33333333333333E-06-0.00842089645988866i</v>
      </c>
      <c r="W260" t="e">
        <f t="shared" si="55"/>
        <v>#DIV/0!</v>
      </c>
      <c r="X260" t="e">
        <f t="shared" si="56"/>
        <v>#DIV/0!</v>
      </c>
      <c r="Y260" t="str">
        <f t="shared" si="57"/>
        <v>0.00083+0.012666901579274i</v>
      </c>
      <c r="Z260" t="e">
        <f t="shared" si="58"/>
        <v>#DIV/0!</v>
      </c>
      <c r="AA260" t="e">
        <f t="shared" si="59"/>
        <v>#DIV/0!</v>
      </c>
      <c r="AB260" t="str">
        <f t="shared" si="60"/>
        <v>1.30000812327848-0.0201174025797709i</v>
      </c>
      <c r="AC260" t="str">
        <f t="shared" si="61"/>
        <v>7.17947714279475-1.44508929973237i</v>
      </c>
      <c r="AD260" t="str">
        <f t="shared" si="62"/>
        <v>0.174564530766037+0.0323343787194878i</v>
      </c>
      <c r="AE260" t="e">
        <f t="shared" si="63"/>
        <v>#DIV/0!</v>
      </c>
      <c r="AF260" t="str">
        <f t="shared" si="64"/>
        <v>-9.33024228058308-0.96189098786296i</v>
      </c>
      <c r="AG260" t="e">
        <f t="shared" si="65"/>
        <v>#DIV/0!</v>
      </c>
      <c r="AH260" t="e">
        <f t="shared" si="66"/>
        <v>#DIV/0!</v>
      </c>
      <c r="AI260" t="e">
        <f t="shared" si="67"/>
        <v>#DIV/0!</v>
      </c>
      <c r="AJ260" t="e">
        <f t="shared" si="68"/>
        <v>#DIV/0!</v>
      </c>
      <c r="AK260"/>
      <c r="AL260"/>
      <c r="AM260"/>
      <c r="AN260"/>
    </row>
    <row r="261" spans="1:40" x14ac:dyDescent="0.25">
      <c r="A261"/>
      <c r="B261">
        <f t="shared" si="69"/>
        <v>12700</v>
      </c>
      <c r="C261" s="186" t="str">
        <f t="shared" si="37"/>
        <v>-0.000609833419827927+0.248178974745688i</v>
      </c>
      <c r="D261" s="158" t="str">
        <f t="shared" si="38"/>
        <v>-7.6713420562187+1.90270547305028i</v>
      </c>
      <c r="E261" t="str">
        <f t="shared" si="39"/>
        <v>7.99999950413172-0.00199171935343966i</v>
      </c>
      <c r="F261" t="str">
        <f t="shared" si="40"/>
        <v>0.99920063953788+1.98853642269734E-07i</v>
      </c>
      <c r="G261">
        <f t="shared" ref="G261:G324" si="70">IF($C$11=$C$7,$C$24,F261)</f>
        <v>1</v>
      </c>
      <c r="H261" t="str">
        <f t="shared" si="41"/>
        <v>1.67089917813706+2.89905072454029i</v>
      </c>
      <c r="I261" t="str">
        <f t="shared" si="42"/>
        <v>49.872783375738i</v>
      </c>
      <c r="J261" t="str">
        <f t="shared" ref="J261:J324" si="71">IMSUM(COMPLEX(0,2*PI()*B261*$C$113*$C$112),COMPLEX(0,2*PI()*B261*$C$113*$C$111),COMPLEX(0,2*PI()*B261*$C$28*10^-12*$C$111),COMPLEX(-1*2*PI()*B261*2*PI()*B261*$C$113*$C$112*$C$28*10^-12*$C$111,0),COMPLEX(1,0))</f>
        <v>-2.36680186449635+10.9105690735434i</v>
      </c>
      <c r="K261" t="str">
        <f t="shared" si="43"/>
        <v>4.3656173313814-0.947022210293877i</v>
      </c>
      <c r="L261" t="str">
        <f t="shared" si="44"/>
        <v>0.397779639756725-0.104056259262085i</v>
      </c>
      <c r="M261" t="str">
        <f t="shared" si="45"/>
        <v>4.76339697113812-1.05107846955596i</v>
      </c>
      <c r="N261" t="str">
        <f t="shared" si="46"/>
        <v>-0.0935724231870241i</v>
      </c>
      <c r="O261" t="str">
        <f t="shared" si="47"/>
        <v>0.995625294210856-0.0934359327429601i</v>
      </c>
      <c r="P261" t="str">
        <f t="shared" si="48"/>
        <v>0.00437470578914401+0.0934359327429601i</v>
      </c>
      <c r="Q261" t="str">
        <f t="shared" si="49"/>
        <v>-0.00437470578914401+0.000136490444064011i</v>
      </c>
      <c r="R261" t="str">
        <f t="shared" si="50"/>
        <v>-0.333300898816003-21.368619888136i</v>
      </c>
      <c r="S261" t="str">
        <f t="shared" si="51"/>
        <v>0.00986615014903963i</v>
      </c>
      <c r="T261" t="str">
        <f t="shared" si="52"/>
        <v>0.210826012294104-0.00328839671252855i</v>
      </c>
      <c r="U261" t="e">
        <f t="shared" si="53"/>
        <v>#DIV/0!</v>
      </c>
      <c r="V261" t="str">
        <f t="shared" si="54"/>
        <v>1.33333333333333E-06-0.00835459018855094i</v>
      </c>
      <c r="W261" t="e">
        <f t="shared" si="55"/>
        <v>#DIV/0!</v>
      </c>
      <c r="X261" t="e">
        <f t="shared" si="56"/>
        <v>#DIV/0!</v>
      </c>
      <c r="Y261" t="str">
        <f t="shared" si="57"/>
        <v>0.00083+0.0127674325441889i</v>
      </c>
      <c r="Z261" t="e">
        <f t="shared" si="58"/>
        <v>#DIV/0!</v>
      </c>
      <c r="AA261" t="e">
        <f t="shared" si="59"/>
        <v>#DIV/0!</v>
      </c>
      <c r="AB261" t="str">
        <f t="shared" si="60"/>
        <v>1.30000316194647-0.0202770335477292i</v>
      </c>
      <c r="AC261" t="str">
        <f t="shared" si="61"/>
        <v>7.17111837069731-1.46299289406152i</v>
      </c>
      <c r="AD261" t="str">
        <f t="shared" si="62"/>
        <v>0.174593328156523+0.0327915051377055i</v>
      </c>
      <c r="AE261" t="e">
        <f t="shared" si="63"/>
        <v>#DIV/0!</v>
      </c>
      <c r="AF261" t="str">
        <f t="shared" si="64"/>
        <v>-9.34224123435576-0.99634525149001i</v>
      </c>
      <c r="AG261" t="e">
        <f t="shared" si="65"/>
        <v>#DIV/0!</v>
      </c>
      <c r="AH261" t="e">
        <f t="shared" si="66"/>
        <v>#DIV/0!</v>
      </c>
      <c r="AI261" t="e">
        <f t="shared" si="67"/>
        <v>#DIV/0!</v>
      </c>
      <c r="AJ261" t="e">
        <f t="shared" si="68"/>
        <v>#DIV/0!</v>
      </c>
      <c r="AK261"/>
      <c r="AL261"/>
      <c r="AM261"/>
      <c r="AN261"/>
    </row>
    <row r="262" spans="1:40" x14ac:dyDescent="0.25">
      <c r="A262"/>
      <c r="B262">
        <f t="shared" si="69"/>
        <v>12800</v>
      </c>
      <c r="C262" s="186" t="str">
        <f t="shared" ref="C262:C325" si="72">IMPRODUCT(COMPLEX(-1,0),IMDIV(IMPRODUCT(G262,COMPLEX($C$100+$C$101,0)),COMPLEX($C$100,2*PI()*B262*$C$103*$C$102*(2*$C$100+$C$101))))</f>
        <v>-0.000600342050338034+0.246240099645781i</v>
      </c>
      <c r="D262" s="158" t="str">
        <f t="shared" ref="D262:D325" si="73">IMPRODUCT(COMPLEX($C$106,0),IMSUB(C262,G262))</f>
        <v>-7.67126928905261+1.88784076395099i</v>
      </c>
      <c r="E262" t="str">
        <f t="shared" ref="E262:E325" si="74">IMDIV(COMPLEX($C$20*10^3,0),COMPLEX(1,2*PI()*B262*$C$20*1000*$C$29*10^-12))</f>
        <v>7.99999949629203-0.00200740218102712i</v>
      </c>
      <c r="F262" t="str">
        <f t="shared" ref="F262:F325" si="75">IMDIV(COMPLEX($C$22*1000,0),IMSUM(COMPLEX($C$22*1000,0),E262))</f>
        <v>0.999200639538659+2.00419418784427E-07i</v>
      </c>
      <c r="G262">
        <f t="shared" si="70"/>
        <v>1</v>
      </c>
      <c r="H262" t="str">
        <f t="shared" ref="H262:H325" si="76">IMPRODUCT(COMPLEX($C$108,0),IMPRODUCT(COMPLEX(-1,0),D262),IMDIV(COMPLEX(0,2*PI()*B262*$C$109*$C$110),COMPLEX(1,2*PI()*B262*$C$109*$C$110)))</f>
        <v>1.68303889620478+2.91833078839406i</v>
      </c>
      <c r="I262" t="str">
        <f t="shared" ref="I262:I325" si="77">COMPLEX(0,2*PI()*B262*$C$113*$C$112*$C$114)</f>
        <v>50.2654824574367i</v>
      </c>
      <c r="J262" t="str">
        <f t="shared" si="71"/>
        <v>-2.42003110843253+10.9964790662485i</v>
      </c>
      <c r="K262" t="str">
        <f t="shared" ref="K262:K325" si="78">IMDIV(I262,J262)</f>
        <v>4.3598930347839-0.959495917743324i</v>
      </c>
      <c r="L262" t="str">
        <f t="shared" ref="L262:L325" si="79">IMDIV(COMPLEX($C$117,0),COMPLEX(1,2*PI()*B262*$C$115*$C$116))</f>
        <v>0.397377255775523-0.104769510340137i</v>
      </c>
      <c r="M262" t="str">
        <f t="shared" ref="M262:M325" si="80">IMSUM(K262,L262)</f>
        <v>4.75727029055942-1.06426542808346i</v>
      </c>
      <c r="N262" t="str">
        <f t="shared" ref="N262:N325" si="81">COMPLEX(0,-2*PI()*B262*$C$43)</f>
        <v>-0.0943092139207802i</v>
      </c>
      <c r="O262" t="str">
        <f t="shared" ref="O262:O325" si="82">IMEXP(N262)</f>
        <v>0.995556181244787-0.0941694748063156i</v>
      </c>
      <c r="P262" t="str">
        <f t="shared" ref="P262:P325" si="83">IMSUB(COMPLEX(1,0),O262)</f>
        <v>0.00444381875521305+0.0941694748063156i</v>
      </c>
      <c r="Q262" t="str">
        <f t="shared" ref="Q262:Q325" si="84">IMSUM(COMPLEX(0,2*PI()*B262*$C$43),O262,COMPLEX(-1,0))</f>
        <v>-0.00444381875521305+0.000139739114464604i</v>
      </c>
      <c r="R262" t="str">
        <f t="shared" ref="R262:R325" si="85">IMDIV(P262,Q262)</f>
        <v>-0.333300385934733-21.2015959914143i</v>
      </c>
      <c r="S262" t="str">
        <f t="shared" ref="S262:S325" si="86">IMDIV(COMPLEX(0,2*PI()*B262*$C$123),COMPLEX($C$124,0))</f>
        <v>0.0099438363706856i</v>
      </c>
      <c r="T262" t="str">
        <f t="shared" ref="T262:T325" si="87">IMPRODUCT(R262,S262)</f>
        <v>0.210825201336008-0.00331428450002134i</v>
      </c>
      <c r="U262" t="e">
        <f t="shared" ref="U262:U325" si="88">IMDIV(COMPLEX(1,2*PI()*B262*$C$16*10^-3*$C$15*10^-6),COMPLEX(0,2*PI()*B262*$C$15*10^-6))</f>
        <v>#DIV/0!</v>
      </c>
      <c r="V262" t="str">
        <f t="shared" ref="V262:V325" si="89">IMSUM(COMPLEX($C$18*10^-3,0),IMDIV(COMPLEX(1,0),COMPLEX(0,2*PI()*B262*($C$17*1*10^-6))))</f>
        <v>1.33333333333333E-06-0.00828931995270289i</v>
      </c>
      <c r="W262" t="e">
        <f t="shared" ref="W262:W325" si="90">IMDIV(IMPRODUCT(U262,V262),IMSUM(U262,V262))</f>
        <v>#DIV/0!</v>
      </c>
      <c r="X262" t="e">
        <f t="shared" ref="X262:X325" si="91">IMDIV(IMPRODUCT(COMPLEX($C$19,0),W262),IMSUM(COMPLEX($C$19,0),W262))</f>
        <v>#DIV/0!</v>
      </c>
      <c r="Y262" t="str">
        <f t="shared" ref="Y262:Y325" si="92">COMPLEX($C$13*10^-3,2*PI()*B262*$C$12*0.000001)</f>
        <v>0.00083+0.0128679635091038i</v>
      </c>
      <c r="Z262" t="e">
        <f t="shared" ref="Z262:Z325" si="93">IMPRODUCT(COMPLEX($C$6,0),IMDIV(X262,IMSUM(X262,Y262)))</f>
        <v>#DIV/0!</v>
      </c>
      <c r="AA262" t="e">
        <f t="shared" ref="AA262:AA325" si="94">IMDIV(COMPLEX($C$6,0),IMSUM(X262,Y262))</f>
        <v>#DIV/0!</v>
      </c>
      <c r="AB262" t="str">
        <f t="shared" ref="AB262:AB325" si="95">IMPRODUCT(COMPLEX($C$119,0),T262)</f>
        <v>1.29999816138664-0.0204366637813527i</v>
      </c>
      <c r="AC262" t="str">
        <f t="shared" ref="AC262:AC325" si="96">IMSUM(COMPLEX(1,0),IMPRODUCT(AB262,M262))</f>
        <v>7.16269259621867-1.48076583318104i</v>
      </c>
      <c r="AD262" t="str">
        <f t="shared" ref="AD262:AD325" si="97">IMDIV(AB262,AC262)</f>
        <v>0.174622471107788+0.0332470397049318i</v>
      </c>
      <c r="AE262" t="e">
        <f t="shared" ref="AE262:AE325" si="98">IMPRODUCT(AD262,AA262,X262)</f>
        <v>#DIV/0!</v>
      </c>
      <c r="AF262" t="str">
        <f t="shared" ref="AF262:AF325" si="99">IMSUB(D262,H262)</f>
        <v>-9.35430818525739-1.03049002444307i</v>
      </c>
      <c r="AG262" t="e">
        <f t="shared" ref="AG262:AG325" si="100">IMSUM(COMPLEX(1,0),IMPRODUCT(AD262,AA262,COMPLEX($C$127,0)))</f>
        <v>#DIV/0!</v>
      </c>
      <c r="AH262" t="e">
        <f t="shared" ref="AH262:AH325" si="101">IMDIV(IMPRODUCT(AE262,AF262),AG262)</f>
        <v>#DIV/0!</v>
      </c>
      <c r="AI262" t="e">
        <f t="shared" ref="AI262:AI325" si="102">20*LOG10(IMABS(AH262))</f>
        <v>#DIV/0!</v>
      </c>
      <c r="AJ262" t="e">
        <f t="shared" ref="AJ262:AJ325" si="103">IMARGUMENT(AH262)*180/PI()</f>
        <v>#DIV/0!</v>
      </c>
      <c r="AK262"/>
      <c r="AL262"/>
      <c r="AM262"/>
      <c r="AN262"/>
    </row>
    <row r="263" spans="1:40" x14ac:dyDescent="0.25">
      <c r="A263"/>
      <c r="B263">
        <f t="shared" si="69"/>
        <v>12900</v>
      </c>
      <c r="C263" s="186" t="str">
        <f t="shared" si="72"/>
        <v>-0.000591070551989636+0.244331284093044i</v>
      </c>
      <c r="D263" s="158" t="str">
        <f t="shared" si="73"/>
        <v>-7.67119820756526+1.87320651138i</v>
      </c>
      <c r="E263" t="str">
        <f t="shared" si="74"/>
        <v>7.99999948839085-0.0020230850085683i</v>
      </c>
      <c r="F263" t="str">
        <f t="shared" si="75"/>
        <v>0.999200639539447+2.01985195294509E-07i</v>
      </c>
      <c r="G263">
        <f t="shared" si="70"/>
        <v>1</v>
      </c>
      <c r="H263" t="str">
        <f t="shared" si="76"/>
        <v>1.69524428963368+2.93753701940486i</v>
      </c>
      <c r="I263" t="str">
        <f t="shared" si="77"/>
        <v>50.6581815391354i</v>
      </c>
      <c r="J263" t="str">
        <f t="shared" si="71"/>
        <v>-2.47367783663487+11.0823890589536i</v>
      </c>
      <c r="K263" t="str">
        <f t="shared" si="78"/>
        <v>4.35412219547038-0.971874883262041i</v>
      </c>
      <c r="L263" t="str">
        <f t="shared" si="79"/>
        <v>0.396972538688352-0.105480483834093i</v>
      </c>
      <c r="M263" t="str">
        <f t="shared" si="80"/>
        <v>4.75109473415873-1.07735536709613i</v>
      </c>
      <c r="N263" t="str">
        <f t="shared" si="81"/>
        <v>-0.0950460046545363i</v>
      </c>
      <c r="O263" t="str">
        <f t="shared" si="82"/>
        <v>0.995486527830531-0.0949029657487772i</v>
      </c>
      <c r="P263" t="str">
        <f t="shared" si="83"/>
        <v>0.00451347216946896+0.0949029657487772i</v>
      </c>
      <c r="Q263" t="str">
        <f t="shared" si="84"/>
        <v>-0.00451347216946896+0.000143038905759105i</v>
      </c>
      <c r="R263" t="str">
        <f t="shared" si="85"/>
        <v>-0.333299869027997-21.0371609776657i</v>
      </c>
      <c r="S263" t="str">
        <f t="shared" si="86"/>
        <v>0.0100215225923316i</v>
      </c>
      <c r="T263" t="str">
        <f t="shared" si="87"/>
        <v>0.210824384016194-0.00334017216748524i</v>
      </c>
      <c r="U263" t="e">
        <f t="shared" si="88"/>
        <v>#DIV/0!</v>
      </c>
      <c r="V263" t="str">
        <f t="shared" si="89"/>
        <v>1.33333333333333E-06-0.00822506165849588i</v>
      </c>
      <c r="W263" t="e">
        <f t="shared" si="90"/>
        <v>#DIV/0!</v>
      </c>
      <c r="X263" t="e">
        <f t="shared" si="91"/>
        <v>#DIV/0!</v>
      </c>
      <c r="Y263" t="str">
        <f t="shared" si="92"/>
        <v>0.00083+0.0129684944740187i</v>
      </c>
      <c r="Z263" t="e">
        <f t="shared" si="93"/>
        <v>#DIV/0!</v>
      </c>
      <c r="AA263" t="e">
        <f t="shared" si="94"/>
        <v>#DIV/0!</v>
      </c>
      <c r="AB263" t="str">
        <f t="shared" si="95"/>
        <v>1.29999312159895-0.0205962932748496i</v>
      </c>
      <c r="AC263" t="str">
        <f t="shared" si="96"/>
        <v>7.1542009473694-1.49840950726401i</v>
      </c>
      <c r="AD263" t="str">
        <f t="shared" si="97"/>
        <v>0.174651956815125+0.0337010186117082i</v>
      </c>
      <c r="AE263" t="e">
        <f t="shared" si="98"/>
        <v>#DIV/0!</v>
      </c>
      <c r="AF263" t="str">
        <f t="shared" si="99"/>
        <v>-9.36644249719894-1.06433050802486i</v>
      </c>
      <c r="AG263" t="e">
        <f t="shared" si="100"/>
        <v>#DIV/0!</v>
      </c>
      <c r="AH263" t="e">
        <f t="shared" si="101"/>
        <v>#DIV/0!</v>
      </c>
      <c r="AI263" t="e">
        <f t="shared" si="102"/>
        <v>#DIV/0!</v>
      </c>
      <c r="AJ263" t="e">
        <f t="shared" si="103"/>
        <v>#DIV/0!</v>
      </c>
      <c r="AK263"/>
      <c r="AL263"/>
      <c r="AM263"/>
      <c r="AN263"/>
    </row>
    <row r="264" spans="1:40" x14ac:dyDescent="0.25">
      <c r="A264"/>
      <c r="B264">
        <f t="shared" si="69"/>
        <v>13000</v>
      </c>
      <c r="C264" s="186" t="str">
        <f t="shared" si="72"/>
        <v>-0.000582012185670087+0.242451834421797i</v>
      </c>
      <c r="D264" s="158" t="str">
        <f t="shared" si="73"/>
        <v>-7.67112876009014+1.85879739723378i</v>
      </c>
      <c r="E264" t="str">
        <f t="shared" si="74"/>
        <v>7.99999948042818-0.00203876783606283i</v>
      </c>
      <c r="F264" t="str">
        <f t="shared" si="75"/>
        <v>0.999200639540245+2.03550971799943E-07i</v>
      </c>
      <c r="G264">
        <f t="shared" si="70"/>
        <v>1</v>
      </c>
      <c r="H264" t="str">
        <f t="shared" si="76"/>
        <v>1.70751477515446+2.95666913766628i</v>
      </c>
      <c r="I264" t="str">
        <f t="shared" si="77"/>
        <v>51.0508806208341i</v>
      </c>
      <c r="J264" t="str">
        <f t="shared" si="71"/>
        <v>-2.52774204910337+11.1682990516586i</v>
      </c>
      <c r="K264" t="str">
        <f t="shared" si="78"/>
        <v>4.34830562634725-0.984160159325102i</v>
      </c>
      <c r="L264" t="str">
        <f t="shared" si="79"/>
        <v>0.396565505229809-0.10618916980792i</v>
      </c>
      <c r="M264" t="str">
        <f t="shared" si="80"/>
        <v>4.74487113157706-1.09034932913302i</v>
      </c>
      <c r="N264" t="str">
        <f t="shared" si="81"/>
        <v>-0.0957827953882924i</v>
      </c>
      <c r="O264" t="str">
        <f t="shared" si="82"/>
        <v>0.9954163340059-0.0956364051721616i</v>
      </c>
      <c r="P264" t="str">
        <f t="shared" si="83"/>
        <v>0.00458366599409998+0.0956364051721616i</v>
      </c>
      <c r="Q264" t="str">
        <f t="shared" si="84"/>
        <v>-0.00458366599409998+0.000146390216130804i</v>
      </c>
      <c r="R264" t="str">
        <f t="shared" si="85"/>
        <v>-0.333299348095891-20.8752551034325i</v>
      </c>
      <c r="S264" t="str">
        <f t="shared" si="86"/>
        <v>0.0100992088139776i</v>
      </c>
      <c r="T264" t="str">
        <f t="shared" si="87"/>
        <v>0.210823560334616-0.00336605971398301i</v>
      </c>
      <c r="U264" t="e">
        <f t="shared" si="88"/>
        <v>#DIV/0!</v>
      </c>
      <c r="V264" t="str">
        <f t="shared" si="89"/>
        <v>1.33333333333333E-06-0.00816179195343053i</v>
      </c>
      <c r="W264" t="e">
        <f t="shared" si="90"/>
        <v>#DIV/0!</v>
      </c>
      <c r="X264" t="e">
        <f t="shared" si="91"/>
        <v>#DIV/0!</v>
      </c>
      <c r="Y264" t="str">
        <f t="shared" si="92"/>
        <v>0.00083+0.0130690254389335i</v>
      </c>
      <c r="Z264" t="e">
        <f t="shared" si="93"/>
        <v>#DIV/0!</v>
      </c>
      <c r="AA264" t="e">
        <f t="shared" si="94"/>
        <v>#DIV/0!</v>
      </c>
      <c r="AB264" t="str">
        <f t="shared" si="95"/>
        <v>1.29998804258311-0.0207559220224408i</v>
      </c>
      <c r="AC264" t="str">
        <f t="shared" si="96"/>
        <v>7.14564452899526-1.51592526532499i</v>
      </c>
      <c r="AD264" t="str">
        <f t="shared" si="97"/>
        <v>0.174681782579445+0.0341534769315012i</v>
      </c>
      <c r="AE264" t="e">
        <f t="shared" si="98"/>
        <v>#DIV/0!</v>
      </c>
      <c r="AF264" t="str">
        <f t="shared" si="99"/>
        <v>-9.3786435352446-1.0978717404325i</v>
      </c>
      <c r="AG264" t="e">
        <f t="shared" si="100"/>
        <v>#DIV/0!</v>
      </c>
      <c r="AH264" t="e">
        <f t="shared" si="101"/>
        <v>#DIV/0!</v>
      </c>
      <c r="AI264" t="e">
        <f t="shared" si="102"/>
        <v>#DIV/0!</v>
      </c>
      <c r="AJ264" t="e">
        <f t="shared" si="103"/>
        <v>#DIV/0!</v>
      </c>
      <c r="AK264"/>
      <c r="AL264"/>
      <c r="AM264"/>
      <c r="AN264"/>
    </row>
    <row r="265" spans="1:40" x14ac:dyDescent="0.25">
      <c r="A265"/>
      <c r="B265">
        <f t="shared" si="69"/>
        <v>13100</v>
      </c>
      <c r="C265" s="186" t="str">
        <f t="shared" si="72"/>
        <v>-0.000573160468496271+0.240601078146381i</v>
      </c>
      <c r="D265" s="158" t="str">
        <f t="shared" si="73"/>
        <v>-7.67106089692517+1.84460826578892i</v>
      </c>
      <c r="E265" t="str">
        <f t="shared" si="74"/>
        <v>7.99999947240402-0.00205445066351036i</v>
      </c>
      <c r="F265" t="str">
        <f t="shared" si="75"/>
        <v>0.999200639541043+2.05116748300689E-07i</v>
      </c>
      <c r="G265">
        <f t="shared" si="70"/>
        <v>1</v>
      </c>
      <c r="H265" t="str">
        <f t="shared" si="76"/>
        <v>1.71984976865313+2.97572686897519i</v>
      </c>
      <c r="I265" t="str">
        <f t="shared" si="77"/>
        <v>51.4435797025329i</v>
      </c>
      <c r="J265" t="str">
        <f t="shared" si="71"/>
        <v>-2.58222374583805+11.2542090443637i</v>
      </c>
      <c r="K265" t="str">
        <f t="shared" si="78"/>
        <v>4.34244412324404-0.996352767734611i</v>
      </c>
      <c r="L265" t="str">
        <f t="shared" si="79"/>
        <v>0.396156172176117-0.106895558474693i</v>
      </c>
      <c r="M265" t="str">
        <f t="shared" si="80"/>
        <v>4.73860029542016-1.1032483262093i</v>
      </c>
      <c r="N265" t="str">
        <f t="shared" si="81"/>
        <v>-0.0965195861220485i</v>
      </c>
      <c r="O265" t="str">
        <f t="shared" si="82"/>
        <v>0.995345599809001-0.0963697926783135i</v>
      </c>
      <c r="P265" t="str">
        <f t="shared" si="83"/>
        <v>0.00465440019099905+0.0963697926783135i</v>
      </c>
      <c r="Q265" t="str">
        <f t="shared" si="84"/>
        <v>-0.00465440019099905+0.000149793443735002i</v>
      </c>
      <c r="R265" t="str">
        <f t="shared" si="85"/>
        <v>-0.333298823138041-20.7158204494934i</v>
      </c>
      <c r="S265" t="str">
        <f t="shared" si="86"/>
        <v>0.0101768950356236i</v>
      </c>
      <c r="T265" t="str">
        <f t="shared" si="87"/>
        <v>0.210822730291319-0.00339194713857272i</v>
      </c>
      <c r="U265" t="e">
        <f t="shared" si="88"/>
        <v>#DIV/0!</v>
      </c>
      <c r="V265" t="str">
        <f t="shared" si="89"/>
        <v>1.33333333333333E-06-0.00809948819806082i</v>
      </c>
      <c r="W265" t="e">
        <f t="shared" si="90"/>
        <v>#DIV/0!</v>
      </c>
      <c r="X265" t="e">
        <f t="shared" si="91"/>
        <v>#DIV/0!</v>
      </c>
      <c r="Y265" t="str">
        <f t="shared" si="92"/>
        <v>0.00083+0.0131695564038484i</v>
      </c>
      <c r="Z265" t="e">
        <f t="shared" si="93"/>
        <v>#DIV/0!</v>
      </c>
      <c r="AA265" t="e">
        <f t="shared" si="94"/>
        <v>#DIV/0!</v>
      </c>
      <c r="AB265" t="str">
        <f t="shared" si="95"/>
        <v>1.2999829243394-0.0209155500183179i</v>
      </c>
      <c r="AC265" t="str">
        <f t="shared" si="96"/>
        <v>7.13702442376639-1.53331441687379i</v>
      </c>
      <c r="AD265" t="str">
        <f t="shared" si="97"/>
        <v>0.174711945802479+0.0346044486632655i</v>
      </c>
      <c r="AE265" t="e">
        <f t="shared" si="98"/>
        <v>#DIV/0!</v>
      </c>
      <c r="AF265" t="str">
        <f t="shared" si="99"/>
        <v>-9.3909106655783-1.13111860318627i</v>
      </c>
      <c r="AG265" t="e">
        <f t="shared" si="100"/>
        <v>#DIV/0!</v>
      </c>
      <c r="AH265" t="e">
        <f t="shared" si="101"/>
        <v>#DIV/0!</v>
      </c>
      <c r="AI265" t="e">
        <f t="shared" si="102"/>
        <v>#DIV/0!</v>
      </c>
      <c r="AJ265" t="e">
        <f t="shared" si="103"/>
        <v>#DIV/0!</v>
      </c>
      <c r="AK265"/>
      <c r="AL265"/>
      <c r="AM265"/>
      <c r="AN265"/>
    </row>
    <row r="266" spans="1:40" x14ac:dyDescent="0.25">
      <c r="A266"/>
      <c r="B266">
        <f t="shared" si="69"/>
        <v>13200</v>
      </c>
      <c r="C266" s="186" t="str">
        <f t="shared" si="72"/>
        <v>-0.000564509162212303+0.23877836315891i</v>
      </c>
      <c r="D266" s="158" t="str">
        <f t="shared" si="73"/>
        <v>-7.67099457024361+1.83063411755164i</v>
      </c>
      <c r="E266" t="str">
        <f t="shared" si="74"/>
        <v>7.99999946431838-0.0020701334909105i</v>
      </c>
      <c r="F266" t="str">
        <f t="shared" si="75"/>
        <v>0.999200639541851+2.06682524796712E-07i</v>
      </c>
      <c r="G266">
        <f t="shared" si="70"/>
        <v>1</v>
      </c>
      <c r="H266" t="str">
        <f t="shared" si="76"/>
        <v>1.73224868523116+2.99470994481677i</v>
      </c>
      <c r="I266" t="str">
        <f t="shared" si="77"/>
        <v>51.8362787842316i</v>
      </c>
      <c r="J266" t="str">
        <f t="shared" si="71"/>
        <v>-2.63712292683889+11.3401190370688i</v>
      </c>
      <c r="K266" t="str">
        <f t="shared" si="78"/>
        <v>4.33653846563289-1.0084537008348i</v>
      </c>
      <c r="L266" t="str">
        <f t="shared" si="79"/>
        <v>0.39574455634359-0.107599640196614i</v>
      </c>
      <c r="M266" t="str">
        <f t="shared" si="80"/>
        <v>4.73228302197648-1.11605334103141i</v>
      </c>
      <c r="N266" t="str">
        <f t="shared" si="81"/>
        <v>-0.0972563768558046i</v>
      </c>
      <c r="O266" t="str">
        <f t="shared" si="82"/>
        <v>0.99527432527823-0.0971031278691056i</v>
      </c>
      <c r="P266" t="str">
        <f t="shared" si="83"/>
        <v>0.00472567472176999+0.0971031278691056i</v>
      </c>
      <c r="Q266" t="str">
        <f t="shared" si="84"/>
        <v>-0.00472567472176999+0.000153248986698995i</v>
      </c>
      <c r="R266" t="str">
        <f t="shared" si="85"/>
        <v>-0.333298294154499-20.5588008517362i</v>
      </c>
      <c r="S266" t="str">
        <f t="shared" si="86"/>
        <v>0.0102545812572695i</v>
      </c>
      <c r="T266" t="str">
        <f t="shared" si="87"/>
        <v>0.21082189388615-0.00341783444031662i</v>
      </c>
      <c r="U266" t="e">
        <f t="shared" si="88"/>
        <v>#DIV/0!</v>
      </c>
      <c r="V266" t="str">
        <f t="shared" si="89"/>
        <v>1.33333333333333E-06-0.0080381284389846i</v>
      </c>
      <c r="W266" t="e">
        <f t="shared" si="90"/>
        <v>#DIV/0!</v>
      </c>
      <c r="X266" t="e">
        <f t="shared" si="91"/>
        <v>#DIV/0!</v>
      </c>
      <c r="Y266" t="str">
        <f t="shared" si="92"/>
        <v>0.00083+0.0132700873687633i</v>
      </c>
      <c r="Z266" t="e">
        <f t="shared" si="93"/>
        <v>#DIV/0!</v>
      </c>
      <c r="AA266" t="e">
        <f t="shared" si="94"/>
        <v>#DIV/0!</v>
      </c>
      <c r="AB266" t="str">
        <f t="shared" si="95"/>
        <v>1.29997776686688-0.0210751772566986i</v>
      </c>
      <c r="AC266" t="str">
        <f t="shared" si="96"/>
        <v>7.12834169310087-1.55057823349535i</v>
      </c>
      <c r="AD266" t="str">
        <f t="shared" si="97"/>
        <v>0.174742443982172+0.0350539667720585i</v>
      </c>
      <c r="AE266" t="e">
        <f t="shared" si="98"/>
        <v>#DIV/0!</v>
      </c>
      <c r="AF266" t="str">
        <f t="shared" si="99"/>
        <v>-9.40324325547477-1.16407582726513i</v>
      </c>
      <c r="AG266" t="e">
        <f t="shared" si="100"/>
        <v>#DIV/0!</v>
      </c>
      <c r="AH266" t="e">
        <f t="shared" si="101"/>
        <v>#DIV/0!</v>
      </c>
      <c r="AI266" t="e">
        <f t="shared" si="102"/>
        <v>#DIV/0!</v>
      </c>
      <c r="AJ266" t="e">
        <f t="shared" si="103"/>
        <v>#DIV/0!</v>
      </c>
      <c r="AK266"/>
      <c r="AL266"/>
      <c r="AM266"/>
      <c r="AN266"/>
    </row>
    <row r="267" spans="1:40" x14ac:dyDescent="0.25">
      <c r="A267"/>
      <c r="B267">
        <f t="shared" si="69"/>
        <v>13300</v>
      </c>
      <c r="C267" s="186" t="str">
        <f t="shared" si="72"/>
        <v>-0.000556052262195559+0.236983056963221i</v>
      </c>
      <c r="D267" s="158" t="str">
        <f t="shared" si="73"/>
        <v>-7.6709297340102+1.8168701033847i</v>
      </c>
      <c r="E267" t="str">
        <f t="shared" si="74"/>
        <v>7.99999945617125-0.00208581631826292i</v>
      </c>
      <c r="F267" t="str">
        <f t="shared" si="75"/>
        <v>0.999200639542659+2.08248301287976E-07i</v>
      </c>
      <c r="G267">
        <f t="shared" si="70"/>
        <v>1</v>
      </c>
      <c r="H267" t="str">
        <f t="shared" si="76"/>
        <v>1.74471093926523+3.01361810234908i</v>
      </c>
      <c r="I267" t="str">
        <f t="shared" si="77"/>
        <v>52.2289778659303i</v>
      </c>
      <c r="J267" t="str">
        <f t="shared" si="71"/>
        <v>-2.69243959210589+11.4260290297739i</v>
      </c>
      <c r="K267" t="str">
        <f t="shared" si="78"/>
        <v>4.33058941730909-1.02046392267467i</v>
      </c>
      <c r="L267" t="str">
        <f t="shared" si="79"/>
        <v>0.395330674587102-0.108301405484995i</v>
      </c>
      <c r="M267" t="str">
        <f t="shared" si="80"/>
        <v>4.72592009189619-1.12876532815966i</v>
      </c>
      <c r="N267" t="str">
        <f t="shared" si="81"/>
        <v>-0.0979931675895607i</v>
      </c>
      <c r="O267" t="str">
        <f t="shared" si="82"/>
        <v>0.995202510452281-0.0978364103464393i</v>
      </c>
      <c r="P267" t="str">
        <f t="shared" si="83"/>
        <v>0.00479748954771897+0.0978364103464393i</v>
      </c>
      <c r="Q267" t="str">
        <f t="shared" si="84"/>
        <v>-0.00479748954771897+0.000156757243121391i</v>
      </c>
      <c r="R267" t="str">
        <f t="shared" si="85"/>
        <v>-0.333297761145354-20.4041418352141i</v>
      </c>
      <c r="S267" t="str">
        <f t="shared" si="86"/>
        <v>0.0103322674789155i</v>
      </c>
      <c r="T267" t="str">
        <f t="shared" si="87"/>
        <v>0.210821051119162-0.00344372161827749i</v>
      </c>
      <c r="U267" t="e">
        <f t="shared" si="88"/>
        <v>#DIV/0!</v>
      </c>
      <c r="V267" t="str">
        <f t="shared" si="89"/>
        <v>1.33333333333333E-06-0.00797769138305238i</v>
      </c>
      <c r="W267" t="e">
        <f t="shared" si="90"/>
        <v>#DIV/0!</v>
      </c>
      <c r="X267" t="e">
        <f t="shared" si="91"/>
        <v>#DIV/0!</v>
      </c>
      <c r="Y267" t="str">
        <f t="shared" si="92"/>
        <v>0.00083+0.0133706183336782i</v>
      </c>
      <c r="Z267" t="e">
        <f t="shared" si="93"/>
        <v>#DIV/0!</v>
      </c>
      <c r="AA267" t="e">
        <f t="shared" si="94"/>
        <v>#DIV/0!</v>
      </c>
      <c r="AB267" t="str">
        <f t="shared" si="95"/>
        <v>1.29997257016588-0.0212348037318039i</v>
      </c>
      <c r="AC267" t="str">
        <f t="shared" si="96"/>
        <v>7.11959737805812-1.56771795036545i</v>
      </c>
      <c r="AD267" t="str">
        <f t="shared" si="97"/>
        <v>0.1747732747084+0.0355020632278574i</v>
      </c>
      <c r="AE267" t="e">
        <f t="shared" si="98"/>
        <v>#DIV/0!</v>
      </c>
      <c r="AF267" t="str">
        <f t="shared" si="99"/>
        <v>-9.41564067327543-1.19674799896438i</v>
      </c>
      <c r="AG267" t="e">
        <f t="shared" si="100"/>
        <v>#DIV/0!</v>
      </c>
      <c r="AH267" t="e">
        <f t="shared" si="101"/>
        <v>#DIV/0!</v>
      </c>
      <c r="AI267" t="e">
        <f t="shared" si="102"/>
        <v>#DIV/0!</v>
      </c>
      <c r="AJ267" t="e">
        <f t="shared" si="103"/>
        <v>#DIV/0!</v>
      </c>
      <c r="AK267"/>
      <c r="AL267"/>
      <c r="AM267"/>
      <c r="AN267"/>
    </row>
    <row r="268" spans="1:40" x14ac:dyDescent="0.25">
      <c r="A268"/>
      <c r="B268">
        <f t="shared" si="69"/>
        <v>13400</v>
      </c>
      <c r="C268" s="186" t="str">
        <f t="shared" si="72"/>
        <v>-0.000547783987034851+0.23521454594311i</v>
      </c>
      <c r="D268" s="158" t="str">
        <f t="shared" si="73"/>
        <v>-7.67086634390057+1.80331151889718i</v>
      </c>
      <c r="E268" t="str">
        <f t="shared" si="74"/>
        <v>7.99999944796263-0.00210149914556724i</v>
      </c>
      <c r="F268" t="str">
        <f t="shared" si="75"/>
        <v>0.999200639543477+2.09814077774448E-07i</v>
      </c>
      <c r="G268">
        <f t="shared" si="70"/>
        <v>1</v>
      </c>
      <c r="H268" t="str">
        <f t="shared" si="76"/>
        <v>1.7572359444666+3.03245108438699i</v>
      </c>
      <c r="I268" t="str">
        <f t="shared" si="77"/>
        <v>52.621676947629i</v>
      </c>
      <c r="J268" t="str">
        <f t="shared" si="71"/>
        <v>-2.74817374163907+11.5119390224789i</v>
      </c>
      <c r="K268" t="str">
        <f t="shared" si="78"/>
        <v>4.32459772703557-1.03238437012082i</v>
      </c>
      <c r="L268" t="str">
        <f t="shared" si="79"/>
        <v>0.394914543798551-0.109000845000241i</v>
      </c>
      <c r="M268" t="str">
        <f t="shared" si="80"/>
        <v>4.71951227083412-1.14138521512106i</v>
      </c>
      <c r="N268" t="str">
        <f t="shared" si="81"/>
        <v>-0.0987299583233168i</v>
      </c>
      <c r="O268" t="str">
        <f t="shared" si="82"/>
        <v>0.99513015537014-0.0985696397122445i</v>
      </c>
      <c r="P268" t="str">
        <f t="shared" si="83"/>
        <v>0.00486984462985995+0.0985696397122445i</v>
      </c>
      <c r="Q268" t="str">
        <f t="shared" si="84"/>
        <v>-0.00486984462985995+0.000160318611072297i</v>
      </c>
      <c r="R268" t="str">
        <f t="shared" si="85"/>
        <v>-0.333297224110484-20.2517905510929i</v>
      </c>
      <c r="S268" t="str">
        <f t="shared" si="86"/>
        <v>0.0104099537005615i</v>
      </c>
      <c r="T268" t="str">
        <f t="shared" si="87"/>
        <v>0.210820201990346-0.00346960867151581i</v>
      </c>
      <c r="U268" t="e">
        <f t="shared" si="88"/>
        <v>#DIV/0!</v>
      </c>
      <c r="V268" t="str">
        <f t="shared" si="89"/>
        <v>1.33333333333333E-06-0.00791815637273109i</v>
      </c>
      <c r="W268" t="e">
        <f t="shared" si="90"/>
        <v>#DIV/0!</v>
      </c>
      <c r="X268" t="e">
        <f t="shared" si="91"/>
        <v>#DIV/0!</v>
      </c>
      <c r="Y268" t="str">
        <f t="shared" si="92"/>
        <v>0.00083+0.013471149298593i</v>
      </c>
      <c r="Z268" t="e">
        <f t="shared" si="93"/>
        <v>#DIV/0!</v>
      </c>
      <c r="AA268" t="e">
        <f t="shared" si="94"/>
        <v>#DIV/0!</v>
      </c>
      <c r="AB268" t="str">
        <f t="shared" si="95"/>
        <v>1.29996733423634-0.0213944294378403i</v>
      </c>
      <c r="AC268" t="str">
        <f t="shared" si="96"/>
        <v>7.11079250016563-1.58473476769708i</v>
      </c>
      <c r="AD268" t="str">
        <f t="shared" si="97"/>
        <v>0.174804435658845+0.0359487690426129i</v>
      </c>
      <c r="AE268" t="e">
        <f t="shared" si="98"/>
        <v>#DIV/0!</v>
      </c>
      <c r="AF268" t="str">
        <f t="shared" si="99"/>
        <v>-9.42810228836717-1.22913956548981i</v>
      </c>
      <c r="AG268" t="e">
        <f t="shared" si="100"/>
        <v>#DIV/0!</v>
      </c>
      <c r="AH268" t="e">
        <f t="shared" si="101"/>
        <v>#DIV/0!</v>
      </c>
      <c r="AI268" t="e">
        <f t="shared" si="102"/>
        <v>#DIV/0!</v>
      </c>
      <c r="AJ268" t="e">
        <f t="shared" si="103"/>
        <v>#DIV/0!</v>
      </c>
      <c r="AK268"/>
      <c r="AL268"/>
      <c r="AM268"/>
      <c r="AN268"/>
    </row>
    <row r="269" spans="1:40" x14ac:dyDescent="0.25">
      <c r="A269"/>
      <c r="B269">
        <f t="shared" si="69"/>
        <v>13500</v>
      </c>
      <c r="C269" s="186" t="str">
        <f t="shared" si="72"/>
        <v>-0.000539698768646968+0.233472234663103i</v>
      </c>
      <c r="D269" s="158" t="str">
        <f t="shared" si="73"/>
        <v>-7.67080435722632+1.78995379908379i</v>
      </c>
      <c r="E269" t="str">
        <f t="shared" si="74"/>
        <v>7.99999943969252-0.00211718197282311i</v>
      </c>
      <c r="F269" t="str">
        <f t="shared" si="75"/>
        <v>0.999200639544305+2.11379854256091E-07i</v>
      </c>
      <c r="G269">
        <f t="shared" si="70"/>
        <v>1</v>
      </c>
      <c r="H269" t="str">
        <f t="shared" si="76"/>
        <v>1.76982311394031+3.05120863938617i</v>
      </c>
      <c r="I269" t="str">
        <f t="shared" si="77"/>
        <v>53.0143760293278i</v>
      </c>
      <c r="J269" t="str">
        <f t="shared" si="71"/>
        <v>-2.8043253754384+11.597849015184i</v>
      </c>
      <c r="K269" t="str">
        <f t="shared" si="78"/>
        <v>4.31856412915289-1.04421595392267i</v>
      </c>
      <c r="L269" t="str">
        <f t="shared" si="79"/>
        <v>0.394496180905343-0.109697949551802i</v>
      </c>
      <c r="M269" t="str">
        <f t="shared" si="80"/>
        <v>4.71306031005823-1.15391390347447i</v>
      </c>
      <c r="N269" t="str">
        <f t="shared" si="81"/>
        <v>-0.0994667490570729i</v>
      </c>
      <c r="O269" t="str">
        <f t="shared" si="82"/>
        <v>0.995057260071084-0.0993028155684797i</v>
      </c>
      <c r="P269" t="str">
        <f t="shared" si="83"/>
        <v>0.00494273992891603+0.0993028155684797i</v>
      </c>
      <c r="Q269" t="str">
        <f t="shared" si="84"/>
        <v>-0.00494273992891603+0.000163933488593199i</v>
      </c>
      <c r="R269" t="str">
        <f t="shared" si="85"/>
        <v>-0.333296683049567-20.1016957164198i</v>
      </c>
      <c r="S269" t="str">
        <f t="shared" si="86"/>
        <v>0.0104876399222075i</v>
      </c>
      <c r="T269" t="str">
        <f t="shared" si="87"/>
        <v>0.210819346499592-0.00349549559908998i</v>
      </c>
      <c r="U269" t="e">
        <f t="shared" si="88"/>
        <v>#DIV/0!</v>
      </c>
      <c r="V269" t="str">
        <f t="shared" si="89"/>
        <v>1.33333333333333E-06-0.00785950336256271i</v>
      </c>
      <c r="W269" t="e">
        <f t="shared" si="90"/>
        <v>#DIV/0!</v>
      </c>
      <c r="X269" t="e">
        <f t="shared" si="91"/>
        <v>#DIV/0!</v>
      </c>
      <c r="Y269" t="str">
        <f t="shared" si="92"/>
        <v>0.00083+0.0135716802635079i</v>
      </c>
      <c r="Z269" t="e">
        <f t="shared" si="93"/>
        <v>#DIV/0!</v>
      </c>
      <c r="AA269" t="e">
        <f t="shared" si="94"/>
        <v>#DIV/0!</v>
      </c>
      <c r="AB269" t="str">
        <f t="shared" si="95"/>
        <v>1.29996205907758-0.0215540543690018i</v>
      </c>
      <c r="AC269" t="str">
        <f t="shared" si="96"/>
        <v>7.10192806220748-1.6016298521263i</v>
      </c>
      <c r="AD269" t="str">
        <f t="shared" si="97"/>
        <v>0.174835924595099+0.0363941143056682i</v>
      </c>
      <c r="AE269" t="e">
        <f t="shared" si="98"/>
        <v>#DIV/0!</v>
      </c>
      <c r="AF269" t="str">
        <f t="shared" si="99"/>
        <v>-9.44062747116663-1.26125484030238i</v>
      </c>
      <c r="AG269" t="e">
        <f t="shared" si="100"/>
        <v>#DIV/0!</v>
      </c>
      <c r="AH269" t="e">
        <f t="shared" si="101"/>
        <v>#DIV/0!</v>
      </c>
      <c r="AI269" t="e">
        <f t="shared" si="102"/>
        <v>#DIV/0!</v>
      </c>
      <c r="AJ269" t="e">
        <f t="shared" si="103"/>
        <v>#DIV/0!</v>
      </c>
      <c r="AK269"/>
      <c r="AL269"/>
      <c r="AM269"/>
      <c r="AN269"/>
    </row>
    <row r="270" spans="1:40" x14ac:dyDescent="0.25">
      <c r="A270"/>
      <c r="B270">
        <f t="shared" si="69"/>
        <v>13600</v>
      </c>
      <c r="C270" s="186" t="str">
        <f t="shared" si="72"/>
        <v>-0.000531791242900048+0.231755545200064i</v>
      </c>
      <c r="D270" s="158" t="str">
        <f t="shared" si="73"/>
        <v>-7.67074373286224+1.77679251320049i</v>
      </c>
      <c r="E270" t="str">
        <f t="shared" si="74"/>
        <v>7.99999943136093-0.00213286480003016i</v>
      </c>
      <c r="F270" t="str">
        <f t="shared" si="75"/>
        <v>0.999200639545133+2.12945630732866E-07i</v>
      </c>
      <c r="G270">
        <f t="shared" si="70"/>
        <v>1</v>
      </c>
      <c r="H270" t="str">
        <f t="shared" si="76"/>
        <v>1.78247186024376+3.06989052142596i</v>
      </c>
      <c r="I270" t="str">
        <f t="shared" si="77"/>
        <v>53.4070751110265i</v>
      </c>
      <c r="J270" t="str">
        <f t="shared" si="71"/>
        <v>-2.86089449350391+11.683759007889i</v>
      </c>
      <c r="K270" t="str">
        <f t="shared" si="78"/>
        <v>4.31248934415739-1.05595955973276i</v>
      </c>
      <c r="L270" t="str">
        <f t="shared" si="79"/>
        <v>0.394075602868868-0.110392710098119i</v>
      </c>
      <c r="M270" t="str">
        <f t="shared" si="80"/>
        <v>4.70656494702626-1.16635226983088i</v>
      </c>
      <c r="N270" t="str">
        <f t="shared" si="81"/>
        <v>-0.100203539790829i</v>
      </c>
      <c r="O270" t="str">
        <f t="shared" si="82"/>
        <v>0.994983824594686-0.100035937517133i</v>
      </c>
      <c r="P270" t="str">
        <f t="shared" si="83"/>
        <v>0.00501617540531396+0.100035937517133i</v>
      </c>
      <c r="Q270" t="str">
        <f t="shared" si="84"/>
        <v>-0.00501617540531396+0.000167602273695999i</v>
      </c>
      <c r="R270" t="str">
        <f t="shared" si="85"/>
        <v>-0.333296137963619-19.9538075565771i</v>
      </c>
      <c r="S270" t="str">
        <f t="shared" si="86"/>
        <v>0.0105653261438534i</v>
      </c>
      <c r="T270" t="str">
        <f t="shared" si="87"/>
        <v>0.210818484646924-0.00352138240007239i</v>
      </c>
      <c r="U270" t="e">
        <f t="shared" si="88"/>
        <v>#DIV/0!</v>
      </c>
      <c r="V270" t="str">
        <f t="shared" si="89"/>
        <v>1.33333333333333E-06-0.00780171289666151i</v>
      </c>
      <c r="W270" t="e">
        <f t="shared" si="90"/>
        <v>#DIV/0!</v>
      </c>
      <c r="X270" t="e">
        <f t="shared" si="91"/>
        <v>#DIV/0!</v>
      </c>
      <c r="Y270" t="str">
        <f t="shared" si="92"/>
        <v>0.00083+0.0136722112284228i</v>
      </c>
      <c r="Z270" t="e">
        <f t="shared" si="93"/>
        <v>#DIV/0!</v>
      </c>
      <c r="AA270" t="e">
        <f t="shared" si="94"/>
        <v>#DIV/0!</v>
      </c>
      <c r="AB270" t="str">
        <f t="shared" si="95"/>
        <v>1.29995674468975-0.0217136785195685i</v>
      </c>
      <c r="AC270" t="str">
        <f t="shared" si="96"/>
        <v>7.09300504897947-1.61840433804205i</v>
      </c>
      <c r="AD270" t="str">
        <f t="shared" si="97"/>
        <v>0.174867739358995+0.0368381282176347i</v>
      </c>
      <c r="AE270" t="e">
        <f t="shared" si="98"/>
        <v>#DIV/0!</v>
      </c>
      <c r="AF270" t="str">
        <f t="shared" si="99"/>
        <v>-9.453215593106-1.29309800822547i</v>
      </c>
      <c r="AG270" t="e">
        <f t="shared" si="100"/>
        <v>#DIV/0!</v>
      </c>
      <c r="AH270" t="e">
        <f t="shared" si="101"/>
        <v>#DIV/0!</v>
      </c>
      <c r="AI270" t="e">
        <f t="shared" si="102"/>
        <v>#DIV/0!</v>
      </c>
      <c r="AJ270" t="e">
        <f t="shared" si="103"/>
        <v>#DIV/0!</v>
      </c>
      <c r="AK270"/>
      <c r="AL270"/>
      <c r="AM270"/>
      <c r="AN270"/>
    </row>
    <row r="271" spans="1:40" x14ac:dyDescent="0.25">
      <c r="A271"/>
      <c r="B271">
        <f t="shared" si="69"/>
        <v>13700</v>
      </c>
      <c r="C271" s="186" t="str">
        <f t="shared" si="72"/>
        <v>-0.000524056240714267+0.230063916504083i</v>
      </c>
      <c r="D271" s="158" t="str">
        <f t="shared" si="73"/>
        <v>-7.67068443117878+1.76382335986464i</v>
      </c>
      <c r="E271" t="str">
        <f t="shared" si="74"/>
        <v>7.99999942296785-0.00214854762718803i</v>
      </c>
      <c r="F271" t="str">
        <f t="shared" si="75"/>
        <v>0.999200639545971+2.14511407204739E-07i</v>
      </c>
      <c r="G271">
        <f t="shared" si="70"/>
        <v>1</v>
      </c>
      <c r="H271" t="str">
        <f t="shared" si="76"/>
        <v>1.79518159544519+3.0884964901925i</v>
      </c>
      <c r="I271" t="str">
        <f t="shared" si="77"/>
        <v>53.7997741927252i</v>
      </c>
      <c r="J271" t="str">
        <f t="shared" si="71"/>
        <v>-2.91788109583558+11.7696690005941i</v>
      </c>
      <c r="K271" t="str">
        <f t="shared" si="78"/>
        <v>4.30637407924855-1.06761604908357i</v>
      </c>
      <c r="L271" t="str">
        <f t="shared" si="79"/>
        <v>0.39365282668299-0.11108511774654i</v>
      </c>
      <c r="M271" t="str">
        <f t="shared" si="80"/>
        <v>4.70002690593154-1.17870116683011i</v>
      </c>
      <c r="N271" t="str">
        <f t="shared" si="81"/>
        <v>-0.100940330524585i</v>
      </c>
      <c r="O271" t="str">
        <f t="shared" si="82"/>
        <v>0.994909848980811-0.100769005160221i</v>
      </c>
      <c r="P271" t="str">
        <f t="shared" si="83"/>
        <v>0.00509015101918897+0.100769005160221i</v>
      </c>
      <c r="Q271" t="str">
        <f t="shared" si="84"/>
        <v>-0.00509015101918897+0.000171325364363997i</v>
      </c>
      <c r="R271" t="str">
        <f t="shared" si="85"/>
        <v>-0.333295588851435-19.8080777502132i</v>
      </c>
      <c r="S271" t="str">
        <f t="shared" si="86"/>
        <v>0.0106430123654994i</v>
      </c>
      <c r="T271" t="str">
        <f t="shared" si="87"/>
        <v>0.210817616432293-0.00354726907351223i</v>
      </c>
      <c r="U271" t="e">
        <f t="shared" si="88"/>
        <v>#DIV/0!</v>
      </c>
      <c r="V271" t="str">
        <f t="shared" si="89"/>
        <v>1.33333333333333E-06-0.00774476608719682i</v>
      </c>
      <c r="W271" t="e">
        <f t="shared" si="90"/>
        <v>#DIV/0!</v>
      </c>
      <c r="X271" t="e">
        <f t="shared" si="91"/>
        <v>#DIV/0!</v>
      </c>
      <c r="Y271" t="str">
        <f t="shared" si="92"/>
        <v>0.00083+0.0137727421933377i</v>
      </c>
      <c r="Z271" t="e">
        <f t="shared" si="93"/>
        <v>#DIV/0!</v>
      </c>
      <c r="AA271" t="e">
        <f t="shared" si="94"/>
        <v>#DIV/0!</v>
      </c>
      <c r="AB271" t="str">
        <f t="shared" si="95"/>
        <v>1.29995139107255-0.0218733018836775i</v>
      </c>
      <c r="AC271" t="str">
        <f t="shared" si="96"/>
        <v>7.0840244279914-1.63505932885449i</v>
      </c>
      <c r="AD271" t="str">
        <f t="shared" si="97"/>
        <v>0.17489987786909+0.0372808391227657i</v>
      </c>
      <c r="AE271" t="e">
        <f t="shared" si="98"/>
        <v>#DIV/0!</v>
      </c>
      <c r="AF271" t="str">
        <f t="shared" si="99"/>
        <v>-9.46586602662397-1.32467313032786i</v>
      </c>
      <c r="AG271" t="e">
        <f t="shared" si="100"/>
        <v>#DIV/0!</v>
      </c>
      <c r="AH271" t="e">
        <f t="shared" si="101"/>
        <v>#DIV/0!</v>
      </c>
      <c r="AI271" t="e">
        <f t="shared" si="102"/>
        <v>#DIV/0!</v>
      </c>
      <c r="AJ271" t="e">
        <f t="shared" si="103"/>
        <v>#DIV/0!</v>
      </c>
      <c r="AK271"/>
      <c r="AL271"/>
      <c r="AM271"/>
      <c r="AN271"/>
    </row>
    <row r="272" spans="1:40" x14ac:dyDescent="0.25">
      <c r="A272"/>
      <c r="B272">
        <f t="shared" si="69"/>
        <v>13800</v>
      </c>
      <c r="C272" s="186" t="str">
        <f t="shared" si="72"/>
        <v>-0.000516488779612297+0.228396803787143i</v>
      </c>
      <c r="D272" s="158" t="str">
        <f t="shared" si="73"/>
        <v>-7.67062641397701+1.7510421623681i</v>
      </c>
      <c r="E272" t="str">
        <f t="shared" si="74"/>
        <v>7.99999941451327-0.00216423045429636i</v>
      </c>
      <c r="F272" t="str">
        <f t="shared" si="75"/>
        <v>0.999200639546819+2.16077183671677E-07i</v>
      </c>
      <c r="G272">
        <f t="shared" si="70"/>
        <v>1</v>
      </c>
      <c r="H272" t="str">
        <f t="shared" si="76"/>
        <v>1.80795173118155+3.10702631096096i</v>
      </c>
      <c r="I272" t="str">
        <f t="shared" si="77"/>
        <v>54.1924732744239i</v>
      </c>
      <c r="J272" t="str">
        <f t="shared" si="71"/>
        <v>-2.97528518243341+11.8555789932992i</v>
      </c>
      <c r="K272" t="str">
        <f t="shared" si="78"/>
        <v>4.30021902884812-1.07918626032363i</v>
      </c>
      <c r="L272" t="str">
        <f t="shared" si="79"/>
        <v>0.39322786937254-0.111775163753234i</v>
      </c>
      <c r="M272" t="str">
        <f t="shared" si="80"/>
        <v>4.69344689822066-1.19096142407686i</v>
      </c>
      <c r="N272" t="str">
        <f t="shared" si="81"/>
        <v>-0.101677121258341i</v>
      </c>
      <c r="O272" t="str">
        <f t="shared" si="82"/>
        <v>0.994835333269617-0.10150201809979i</v>
      </c>
      <c r="P272" t="str">
        <f t="shared" si="83"/>
        <v>0.00516466673038296+0.10150201809979i</v>
      </c>
      <c r="Q272" t="str">
        <f t="shared" si="84"/>
        <v>-0.00516466673038296+0.000175103158551002i</v>
      </c>
      <c r="R272" t="str">
        <f t="shared" si="85"/>
        <v>-0.333295035711917-19.664459376596i</v>
      </c>
      <c r="S272" t="str">
        <f t="shared" si="86"/>
        <v>0.0107206985871454i</v>
      </c>
      <c r="T272" t="str">
        <f t="shared" si="87"/>
        <v>0.210816741855651-0.00357315561845932i</v>
      </c>
      <c r="U272" t="e">
        <f t="shared" si="88"/>
        <v>#DIV/0!</v>
      </c>
      <c r="V272" t="str">
        <f t="shared" si="89"/>
        <v>1.33333333333333E-06-0.00768864459381139i</v>
      </c>
      <c r="W272" t="e">
        <f t="shared" si="90"/>
        <v>#DIV/0!</v>
      </c>
      <c r="X272" t="e">
        <f t="shared" si="91"/>
        <v>#DIV/0!</v>
      </c>
      <c r="Y272" t="str">
        <f t="shared" si="92"/>
        <v>0.00083+0.0138732731582525i</v>
      </c>
      <c r="Z272" t="e">
        <f t="shared" si="93"/>
        <v>#DIV/0!</v>
      </c>
      <c r="AA272" t="e">
        <f t="shared" si="94"/>
        <v>#DIV/0!</v>
      </c>
      <c r="AB272" t="str">
        <f t="shared" si="95"/>
        <v>1.29994599822569-0.0220329244554697i</v>
      </c>
      <c r="AC272" t="str">
        <f t="shared" si="96"/>
        <v>7.07498715014066-1.65159589821414i</v>
      </c>
      <c r="AD272" t="str">
        <f t="shared" si="97"/>
        <v>0.174932338117337+0.0377222745399372i</v>
      </c>
      <c r="AE272" t="e">
        <f t="shared" si="98"/>
        <v>#DIV/0!</v>
      </c>
      <c r="AF272" t="str">
        <f t="shared" si="99"/>
        <v>-9.47857814515856-1.35598414859286i</v>
      </c>
      <c r="AG272" t="e">
        <f t="shared" si="100"/>
        <v>#DIV/0!</v>
      </c>
      <c r="AH272" t="e">
        <f t="shared" si="101"/>
        <v>#DIV/0!</v>
      </c>
      <c r="AI272" t="e">
        <f t="shared" si="102"/>
        <v>#DIV/0!</v>
      </c>
      <c r="AJ272" t="e">
        <f t="shared" si="103"/>
        <v>#DIV/0!</v>
      </c>
      <c r="AK272"/>
      <c r="AL272"/>
      <c r="AM272"/>
      <c r="AN272"/>
    </row>
    <row r="273" spans="1:40" x14ac:dyDescent="0.25">
      <c r="A273"/>
      <c r="B273">
        <f t="shared" si="69"/>
        <v>13900</v>
      </c>
      <c r="C273" s="186" t="str">
        <f t="shared" si="72"/>
        <v>-0.000509084055693735+0.226753677938179i</v>
      </c>
      <c r="D273" s="158" t="str">
        <f t="shared" si="73"/>
        <v>-7.67056964442696+1.73844486419271i</v>
      </c>
      <c r="E273" t="str">
        <f t="shared" si="74"/>
        <v>7.99999940599722-0.00217991328135478i</v>
      </c>
      <c r="F273" t="str">
        <f t="shared" si="75"/>
        <v>0.999200639547667+2.17642960133636E-07i</v>
      </c>
      <c r="G273">
        <f t="shared" si="70"/>
        <v>1</v>
      </c>
      <c r="H273" t="str">
        <f t="shared" si="76"/>
        <v>1.82078167871613+3.12547975457739i</v>
      </c>
      <c r="I273" t="str">
        <f t="shared" si="77"/>
        <v>54.5851723561227i</v>
      </c>
      <c r="J273" t="str">
        <f t="shared" si="71"/>
        <v>-3.03310675329741+11.9414889860042i</v>
      </c>
      <c r="K273" t="str">
        <f t="shared" si="78"/>
        <v>4.29402487509201-1.09067100951426i</v>
      </c>
      <c r="L273" t="str">
        <f t="shared" si="79"/>
        <v>0.392800747991813-0.112462839523074i</v>
      </c>
      <c r="M273" t="str">
        <f t="shared" si="80"/>
        <v>4.68682562308382-1.20313384903733i</v>
      </c>
      <c r="N273" t="str">
        <f t="shared" si="81"/>
        <v>-0.102413911992097i</v>
      </c>
      <c r="O273" t="str">
        <f t="shared" si="82"/>
        <v>0.994760277501556-0.102234975937917i</v>
      </c>
      <c r="P273" t="str">
        <f t="shared" si="83"/>
        <v>0.00523972249844395+0.102234975937917i</v>
      </c>
      <c r="Q273" t="str">
        <f t="shared" si="84"/>
        <v>-0.00523972249844395+0.000178936054179998i</v>
      </c>
      <c r="R273" t="str">
        <f t="shared" si="85"/>
        <v>-0.333294478548081-19.5229068652332i</v>
      </c>
      <c r="S273" t="str">
        <f t="shared" si="86"/>
        <v>0.0107983848087914i</v>
      </c>
      <c r="T273" t="str">
        <f t="shared" si="87"/>
        <v>0.210815860916984-0.00359904203400765i</v>
      </c>
      <c r="U273" t="e">
        <f t="shared" si="88"/>
        <v>#DIV/0!</v>
      </c>
      <c r="V273" t="str">
        <f t="shared" si="89"/>
        <v>1.33333333333333E-06-0.00763333060392786i</v>
      </c>
      <c r="W273" t="e">
        <f t="shared" si="90"/>
        <v>#DIV/0!</v>
      </c>
      <c r="X273" t="e">
        <f t="shared" si="91"/>
        <v>#DIV/0!</v>
      </c>
      <c r="Y273" t="str">
        <f t="shared" si="92"/>
        <v>0.00083+0.0139738041231674i</v>
      </c>
      <c r="Z273" t="e">
        <f t="shared" si="93"/>
        <v>#DIV/0!</v>
      </c>
      <c r="AA273" t="e">
        <f t="shared" si="94"/>
        <v>#DIV/0!</v>
      </c>
      <c r="AB273" t="str">
        <f t="shared" si="95"/>
        <v>1.29994056614907-0.0221925462293585i</v>
      </c>
      <c r="AC273" t="str">
        <f t="shared" si="96"/>
        <v>7.06589415034868-1.66801509117993i</v>
      </c>
      <c r="AD273" t="str">
        <f t="shared" si="97"/>
        <v>0.174965118165937+0.0381624611922892i</v>
      </c>
      <c r="AE273" t="e">
        <f t="shared" si="98"/>
        <v>#DIV/0!</v>
      </c>
      <c r="AF273" t="str">
        <f t="shared" si="99"/>
        <v>-9.49135132314309-1.38703489038468i</v>
      </c>
      <c r="AG273" t="e">
        <f t="shared" si="100"/>
        <v>#DIV/0!</v>
      </c>
      <c r="AH273" t="e">
        <f t="shared" si="101"/>
        <v>#DIV/0!</v>
      </c>
      <c r="AI273" t="e">
        <f t="shared" si="102"/>
        <v>#DIV/0!</v>
      </c>
      <c r="AJ273" t="e">
        <f t="shared" si="103"/>
        <v>#DIV/0!</v>
      </c>
      <c r="AK273"/>
      <c r="AL273"/>
      <c r="AM273"/>
      <c r="AN273"/>
    </row>
    <row r="274" spans="1:40" x14ac:dyDescent="0.25">
      <c r="A274"/>
      <c r="B274">
        <f t="shared" ref="B274:B337" si="104">B273+100</f>
        <v>14000</v>
      </c>
      <c r="C274" s="186" t="str">
        <f t="shared" si="72"/>
        <v>-0.00050183743600936+0.225134024963205i</v>
      </c>
      <c r="D274" s="158" t="str">
        <f t="shared" si="73"/>
        <v>-7.67051408700941+1.72602752471791i</v>
      </c>
      <c r="E274" t="str">
        <f t="shared" si="74"/>
        <v>7.99999939741967-0.00219559610836294i</v>
      </c>
      <c r="F274" t="str">
        <f t="shared" si="75"/>
        <v>0.999200639548525+2.19208736590587E-07i</v>
      </c>
      <c r="G274">
        <f t="shared" si="70"/>
        <v>1</v>
      </c>
      <c r="H274" t="str">
        <f t="shared" si="76"/>
        <v>1.83367084899579+3.14385659744034i</v>
      </c>
      <c r="I274" t="str">
        <f t="shared" si="77"/>
        <v>54.9778714378214i</v>
      </c>
      <c r="J274" t="str">
        <f t="shared" si="71"/>
        <v>-3.09134580842758+12.0273989787093i</v>
      </c>
      <c r="K274" t="str">
        <f t="shared" si="78"/>
        <v>4.2877922882966-1.10207109128895i</v>
      </c>
      <c r="L274" t="str">
        <f t="shared" si="79"/>
        <v>0.392371479623077-0.113148136609512i</v>
      </c>
      <c r="M274" t="str">
        <f t="shared" si="80"/>
        <v>4.68016376791968-1.21521922789846i</v>
      </c>
      <c r="N274" t="str">
        <f t="shared" si="81"/>
        <v>-0.103150702725853i</v>
      </c>
      <c r="O274" t="str">
        <f t="shared" si="82"/>
        <v>0.994684681717374-0.102967878276707i</v>
      </c>
      <c r="P274" t="str">
        <f t="shared" si="83"/>
        <v>0.00531531828262599+0.102967878276707i</v>
      </c>
      <c r="Q274" t="str">
        <f t="shared" si="84"/>
        <v>-0.00531531828262599+0.000182824449145996i</v>
      </c>
      <c r="R274" t="str">
        <f t="shared" si="85"/>
        <v>-0.333293917355425-19.3833759476489i</v>
      </c>
      <c r="S274" t="str">
        <f t="shared" si="86"/>
        <v>0.0108760710304374i</v>
      </c>
      <c r="T274" t="str">
        <f t="shared" si="87"/>
        <v>0.210814973616301-0.00362492831917034i</v>
      </c>
      <c r="U274" t="e">
        <f t="shared" si="88"/>
        <v>#DIV/0!</v>
      </c>
      <c r="V274" t="str">
        <f t="shared" si="89"/>
        <v>1.33333333333333E-06-0.0075788068138998i</v>
      </c>
      <c r="W274" t="e">
        <f t="shared" si="90"/>
        <v>#DIV/0!</v>
      </c>
      <c r="X274" t="e">
        <f t="shared" si="91"/>
        <v>#DIV/0!</v>
      </c>
      <c r="Y274" t="str">
        <f t="shared" si="92"/>
        <v>0.00083+0.0140743350880823i</v>
      </c>
      <c r="Z274" t="e">
        <f t="shared" si="93"/>
        <v>#DIV/0!</v>
      </c>
      <c r="AA274" t="e">
        <f t="shared" si="94"/>
        <v>#DIV/0!</v>
      </c>
      <c r="AB274" t="str">
        <f t="shared" si="95"/>
        <v>1.29993509484275-0.0223521671992586i</v>
      </c>
      <c r="AC274" t="str">
        <f t="shared" si="96"/>
        <v>7.05674634816453-1.68431792533337i</v>
      </c>
      <c r="AD274" t="str">
        <f t="shared" si="97"/>
        <v>0.174998216144337+0.0386014250356133i</v>
      </c>
      <c r="AE274" t="e">
        <f t="shared" si="98"/>
        <v>#DIV/0!</v>
      </c>
      <c r="AF274" t="str">
        <f t="shared" si="99"/>
        <v>-9.5041849360052-1.41782907272243i</v>
      </c>
      <c r="AG274" t="e">
        <f t="shared" si="100"/>
        <v>#DIV/0!</v>
      </c>
      <c r="AH274" t="e">
        <f t="shared" si="101"/>
        <v>#DIV/0!</v>
      </c>
      <c r="AI274" t="e">
        <f t="shared" si="102"/>
        <v>#DIV/0!</v>
      </c>
      <c r="AJ274" t="e">
        <f t="shared" si="103"/>
        <v>#DIV/0!</v>
      </c>
      <c r="AK274"/>
      <c r="AL274"/>
      <c r="AM274"/>
      <c r="AN274"/>
    </row>
    <row r="275" spans="1:40" x14ac:dyDescent="0.25">
      <c r="A275"/>
      <c r="B275">
        <f t="shared" si="104"/>
        <v>14100</v>
      </c>
      <c r="C275" s="186" t="str">
        <f t="shared" si="72"/>
        <v>-0.000494744451312622+0.223537345449262i</v>
      </c>
      <c r="D275" s="158" t="str">
        <f t="shared" si="73"/>
        <v>-7.67045970746005+1.71378631511101i</v>
      </c>
      <c r="E275" t="str">
        <f t="shared" si="74"/>
        <v>7.99999938878064-0.00221127893532048i</v>
      </c>
      <c r="F275" t="str">
        <f t="shared" si="75"/>
        <v>0.999200639549383+2.2077451304249E-07i</v>
      </c>
      <c r="G275">
        <f t="shared" si="70"/>
        <v>1</v>
      </c>
      <c r="H275" t="str">
        <f t="shared" si="76"/>
        <v>1.84661865270774+3.16215662148173i</v>
      </c>
      <c r="I275" t="str">
        <f t="shared" si="77"/>
        <v>55.3705705195201i</v>
      </c>
      <c r="J275" t="str">
        <f t="shared" si="71"/>
        <v>-3.15000234782392+12.1133089714144i</v>
      </c>
      <c r="K275" t="str">
        <f t="shared" si="78"/>
        <v>4.28152192740143-1.11338727967733i</v>
      </c>
      <c r="L275" t="str">
        <f t="shared" si="79"/>
        <v>0.391940081375082-0.113831046714436i</v>
      </c>
      <c r="M275" t="str">
        <f t="shared" si="80"/>
        <v>4.67346200877651-1.22721832639177i</v>
      </c>
      <c r="N275" t="str">
        <f t="shared" si="81"/>
        <v>-0.103887493459609i</v>
      </c>
      <c r="O275" t="str">
        <f t="shared" si="82"/>
        <v>0.994608545958107-0.103700724718297i</v>
      </c>
      <c r="P275" t="str">
        <f t="shared" si="83"/>
        <v>0.00539145404189301+0.103700724718297i</v>
      </c>
      <c r="Q275" t="str">
        <f t="shared" si="84"/>
        <v>-0.00539145404189301+0.000186768741312002i</v>
      </c>
      <c r="R275" t="str">
        <f t="shared" si="85"/>
        <v>-0.333293352137242-19.2458236111998i</v>
      </c>
      <c r="S275" t="str">
        <f t="shared" si="86"/>
        <v>0.0109537572520834i</v>
      </c>
      <c r="T275" t="str">
        <f t="shared" si="87"/>
        <v>0.210814079953498-0.0036508144730445i</v>
      </c>
      <c r="U275" t="e">
        <f t="shared" si="88"/>
        <v>#DIV/0!</v>
      </c>
      <c r="V275" t="str">
        <f t="shared" si="89"/>
        <v>1.33333333333333E-06-0.00752505641096433i</v>
      </c>
      <c r="W275" t="e">
        <f t="shared" si="90"/>
        <v>#DIV/0!</v>
      </c>
      <c r="X275" t="e">
        <f t="shared" si="91"/>
        <v>#DIV/0!</v>
      </c>
      <c r="Y275" t="str">
        <f t="shared" si="92"/>
        <v>0.00083+0.0141748660529971i</v>
      </c>
      <c r="Z275" t="e">
        <f t="shared" si="93"/>
        <v>#DIV/0!</v>
      </c>
      <c r="AA275" t="e">
        <f t="shared" si="94"/>
        <v>#DIV/0!</v>
      </c>
      <c r="AB275" t="str">
        <f t="shared" si="95"/>
        <v>1.29992958430609-0.0225117873596025i</v>
      </c>
      <c r="AC275" t="str">
        <f t="shared" si="96"/>
        <v>7.04754464833162-1.70050539185403i</v>
      </c>
      <c r="AD275" t="str">
        <f t="shared" si="97"/>
        <v>0.175031630246357+0.0390391912855013i</v>
      </c>
      <c r="AE275" t="e">
        <f t="shared" si="98"/>
        <v>#DIV/0!</v>
      </c>
      <c r="AF275" t="str">
        <f t="shared" si="99"/>
        <v>-9.51707836016779-1.44837030637072i</v>
      </c>
      <c r="AG275" t="e">
        <f t="shared" si="100"/>
        <v>#DIV/0!</v>
      </c>
      <c r="AH275" t="e">
        <f t="shared" si="101"/>
        <v>#DIV/0!</v>
      </c>
      <c r="AI275" t="e">
        <f t="shared" si="102"/>
        <v>#DIV/0!</v>
      </c>
      <c r="AJ275" t="e">
        <f t="shared" si="103"/>
        <v>#DIV/0!</v>
      </c>
      <c r="AK275"/>
      <c r="AL275"/>
      <c r="AM275"/>
      <c r="AN275"/>
    </row>
    <row r="276" spans="1:40" x14ac:dyDescent="0.25">
      <c r="A276"/>
      <c r="B276">
        <f t="shared" si="104"/>
        <v>14200</v>
      </c>
      <c r="C276" s="186" t="str">
        <f t="shared" si="72"/>
        <v>-0.000487800789167179+0.221963154051016i</v>
      </c>
      <c r="D276" s="158" t="str">
        <f t="shared" si="73"/>
        <v>-7.67040647271697+1.70171751439112i</v>
      </c>
      <c r="E276" t="str">
        <f t="shared" si="74"/>
        <v>7.99999938008012-0.00222696176222702i</v>
      </c>
      <c r="F276" t="str">
        <f t="shared" si="75"/>
        <v>0.999200639550251+2.22340289489311E-07i</v>
      </c>
      <c r="G276">
        <f t="shared" si="70"/>
        <v>1</v>
      </c>
      <c r="H276" t="str">
        <f t="shared" si="76"/>
        <v>1.8596245003359+3.18037961414753i</v>
      </c>
      <c r="I276" t="str">
        <f t="shared" si="77"/>
        <v>55.7632696012188i</v>
      </c>
      <c r="J276" t="str">
        <f t="shared" si="71"/>
        <v>-3.20907637148642+12.1992189641195i</v>
      </c>
      <c r="K276" t="str">
        <f t="shared" si="78"/>
        <v>4.27521444038882-1.12462032889493i</v>
      </c>
      <c r="L276" t="str">
        <f t="shared" si="79"/>
        <v>0.391506570381577-0.114511561688004i</v>
      </c>
      <c r="M276" t="str">
        <f t="shared" si="80"/>
        <v>4.6667210107704-1.23913189058293i</v>
      </c>
      <c r="N276" t="str">
        <f t="shared" si="81"/>
        <v>-0.104624284193366i</v>
      </c>
      <c r="O276" t="str">
        <f t="shared" si="82"/>
        <v>0.994531870265087-0.104433514864855i</v>
      </c>
      <c r="P276" t="str">
        <f t="shared" si="83"/>
        <v>0.00546812973491295+0.104433514864855i</v>
      </c>
      <c r="Q276" t="str">
        <f t="shared" si="84"/>
        <v>-0.00546812973491295+0.000190769328511003i</v>
      </c>
      <c r="R276" t="str">
        <f t="shared" si="85"/>
        <v>-0.333292782894723-19.1102080548769i</v>
      </c>
      <c r="S276" t="str">
        <f t="shared" si="86"/>
        <v>0.0110314434737293i</v>
      </c>
      <c r="T276" t="str">
        <f t="shared" si="87"/>
        <v>0.210813179928581-0.00367670049470507i</v>
      </c>
      <c r="U276" t="e">
        <f t="shared" si="88"/>
        <v>#DIV/0!</v>
      </c>
      <c r="V276" t="str">
        <f t="shared" si="89"/>
        <v>1.33333333333333E-06-0.00747206305595754i</v>
      </c>
      <c r="W276" t="e">
        <f t="shared" si="90"/>
        <v>#DIV/0!</v>
      </c>
      <c r="X276" t="e">
        <f t="shared" si="91"/>
        <v>#DIV/0!</v>
      </c>
      <c r="Y276" t="str">
        <f t="shared" si="92"/>
        <v>0.00083+0.014275397017912i</v>
      </c>
      <c r="Z276" t="e">
        <f t="shared" si="93"/>
        <v>#DIV/0!</v>
      </c>
      <c r="AA276" t="e">
        <f t="shared" si="94"/>
        <v>#DIV/0!</v>
      </c>
      <c r="AB276" t="str">
        <f t="shared" si="95"/>
        <v>1.29992403453912-0.022671406704686i</v>
      </c>
      <c r="AC276" t="str">
        <f t="shared" si="96"/>
        <v>7.03828994133699-1.71657845654513i</v>
      </c>
      <c r="AD276" t="str">
        <f t="shared" si="97"/>
        <v>0.175065358727509+0.0394757844433902i</v>
      </c>
      <c r="AE276" t="e">
        <f t="shared" si="98"/>
        <v>#DIV/0!</v>
      </c>
      <c r="AF276" t="str">
        <f t="shared" si="99"/>
        <v>-9.53003097305287-1.47866209975641i</v>
      </c>
      <c r="AG276" t="e">
        <f t="shared" si="100"/>
        <v>#DIV/0!</v>
      </c>
      <c r="AH276" t="e">
        <f t="shared" si="101"/>
        <v>#DIV/0!</v>
      </c>
      <c r="AI276" t="e">
        <f t="shared" si="102"/>
        <v>#DIV/0!</v>
      </c>
      <c r="AJ276" t="e">
        <f t="shared" si="103"/>
        <v>#DIV/0!</v>
      </c>
      <c r="AK276"/>
      <c r="AL276"/>
      <c r="AM276"/>
      <c r="AN276"/>
    </row>
    <row r="277" spans="1:40" x14ac:dyDescent="0.25">
      <c r="A277"/>
      <c r="B277">
        <f t="shared" si="104"/>
        <v>14300</v>
      </c>
      <c r="C277" s="186" t="str">
        <f t="shared" si="72"/>
        <v>-0.000481002287390632+0.2204109789989i</v>
      </c>
      <c r="D277" s="158" t="str">
        <f t="shared" si="73"/>
        <v>-7.67035435086999+1.68981750565823i</v>
      </c>
      <c r="E277" t="str">
        <f t="shared" si="74"/>
        <v>7.99999937131811-0.00224264458908222i</v>
      </c>
      <c r="F277" t="str">
        <f t="shared" si="75"/>
        <v>0.999200639551129+2.23906065931015E-07i</v>
      </c>
      <c r="G277">
        <f t="shared" si="70"/>
        <v>1</v>
      </c>
      <c r="H277" t="str">
        <f t="shared" si="76"/>
        <v>1.87268780221694+3.19852536837775i</v>
      </c>
      <c r="I277" t="str">
        <f t="shared" si="77"/>
        <v>56.1559686829176i</v>
      </c>
      <c r="J277" t="str">
        <f t="shared" si="71"/>
        <v>-3.26856787941508+12.2851289568245i</v>
      </c>
      <c r="K277" t="str">
        <f t="shared" si="78"/>
        <v>4.26887046468222-1.1357709741006i</v>
      </c>
      <c r="L277" t="str">
        <f t="shared" si="79"/>
        <v>0.391070963799839-0.115189673528476i</v>
      </c>
      <c r="M277" t="str">
        <f t="shared" si="80"/>
        <v>4.65994142848206-1.25096064762908i</v>
      </c>
      <c r="N277" t="str">
        <f t="shared" si="81"/>
        <v>-0.105361074927122i</v>
      </c>
      <c r="O277" t="str">
        <f t="shared" si="82"/>
        <v>0.994454654679939-0.105166248318575i</v>
      </c>
      <c r="P277" t="str">
        <f t="shared" si="83"/>
        <v>0.00554534532006101+0.105166248318575i</v>
      </c>
      <c r="Q277" t="str">
        <f t="shared" si="84"/>
        <v>-0.00554534532006101+0.000194826608547i</v>
      </c>
      <c r="R277" t="str">
        <f t="shared" si="85"/>
        <v>-0.333292209623676-18.9764886469276i</v>
      </c>
      <c r="S277" t="str">
        <f t="shared" si="86"/>
        <v>0.0111091296953753i</v>
      </c>
      <c r="T277" t="str">
        <f t="shared" si="87"/>
        <v>0.210812273541536-0.00370258638316763i</v>
      </c>
      <c r="U277" t="e">
        <f t="shared" si="88"/>
        <v>#DIV/0!</v>
      </c>
      <c r="V277" t="str">
        <f t="shared" si="89"/>
        <v>1.33333333333333E-06-0.00741981086675503i</v>
      </c>
      <c r="W277" t="e">
        <f t="shared" si="90"/>
        <v>#DIV/0!</v>
      </c>
      <c r="X277" t="e">
        <f t="shared" si="91"/>
        <v>#DIV/0!</v>
      </c>
      <c r="Y277" t="str">
        <f t="shared" si="92"/>
        <v>0.00083+0.0143759279828269i</v>
      </c>
      <c r="Z277" t="e">
        <f t="shared" si="93"/>
        <v>#DIV/0!</v>
      </c>
      <c r="AA277" t="e">
        <f t="shared" si="94"/>
        <v>#DIV/0!</v>
      </c>
      <c r="AB277" t="str">
        <f t="shared" si="95"/>
        <v>1.29991844554177-0.022831025228439i</v>
      </c>
      <c r="AC277" t="str">
        <f t="shared" si="96"/>
        <v>7.02898310392229-1.73253806081664i</v>
      </c>
      <c r="AD277" t="str">
        <f t="shared" si="97"/>
        <v>0.17509939990239+0.0399112283214995i</v>
      </c>
      <c r="AE277" t="e">
        <f t="shared" si="98"/>
        <v>#DIV/0!</v>
      </c>
      <c r="AF277" t="str">
        <f t="shared" si="99"/>
        <v>-9.54304215308693-1.50870786271952i</v>
      </c>
      <c r="AG277" t="e">
        <f t="shared" si="100"/>
        <v>#DIV/0!</v>
      </c>
      <c r="AH277" t="e">
        <f t="shared" si="101"/>
        <v>#DIV/0!</v>
      </c>
      <c r="AI277" t="e">
        <f t="shared" si="102"/>
        <v>#DIV/0!</v>
      </c>
      <c r="AJ277" t="e">
        <f t="shared" si="103"/>
        <v>#DIV/0!</v>
      </c>
      <c r="AK277"/>
      <c r="AL277"/>
      <c r="AM277"/>
      <c r="AN277"/>
    </row>
    <row r="278" spans="1:40" x14ac:dyDescent="0.25">
      <c r="A278"/>
      <c r="B278">
        <f t="shared" si="104"/>
        <v>14400</v>
      </c>
      <c r="C278" s="186" t="str">
        <f t="shared" si="72"/>
        <v>-0.000474344927815861+0.218880361627743i</v>
      </c>
      <c r="D278" s="158" t="str">
        <f t="shared" si="73"/>
        <v>-7.67030331111329+1.67808277247936i</v>
      </c>
      <c r="E278" t="str">
        <f t="shared" si="74"/>
        <v>7.99999936249461-0.00225832741588571i</v>
      </c>
      <c r="F278" t="str">
        <f t="shared" si="75"/>
        <v>0.999200639552006+2.25471842367563E-07i</v>
      </c>
      <c r="G278">
        <f t="shared" si="70"/>
        <v>1</v>
      </c>
      <c r="H278" t="str">
        <f t="shared" si="76"/>
        <v>1.88580796859582+3.21659368258625i</v>
      </c>
      <c r="I278" t="str">
        <f t="shared" si="77"/>
        <v>56.5486677646163i</v>
      </c>
      <c r="J278" t="str">
        <f t="shared" si="71"/>
        <v>-3.32847687160992+12.3710389495296i</v>
      </c>
      <c r="K278" t="str">
        <f t="shared" si="78"/>
        <v>4.26249062752418-1.1468399321229i</v>
      </c>
      <c r="L278" t="str">
        <f t="shared" si="79"/>
        <v>0.390633278809201-0.115865374382011i</v>
      </c>
      <c r="M278" t="str">
        <f t="shared" si="80"/>
        <v>4.65312390633338-1.26270530650491i</v>
      </c>
      <c r="N278" t="str">
        <f t="shared" si="81"/>
        <v>-0.106097865660878i</v>
      </c>
      <c r="O278" t="str">
        <f t="shared" si="82"/>
        <v>0.994376899244578-0.105898924681687i</v>
      </c>
      <c r="P278" t="str">
        <f t="shared" si="83"/>
        <v>0.00562310075542205+0.105898924681687i</v>
      </c>
      <c r="Q278" t="str">
        <f t="shared" si="84"/>
        <v>-0.00562310075542205+0.000198940979191001i</v>
      </c>
      <c r="R278" t="str">
        <f t="shared" si="85"/>
        <v>-0.333291632328288-18.8446258842511i</v>
      </c>
      <c r="S278" t="str">
        <f t="shared" si="86"/>
        <v>0.0111868159170213i</v>
      </c>
      <c r="T278" t="str">
        <f t="shared" si="87"/>
        <v>0.210811360792252-0.0037284721375401i</v>
      </c>
      <c r="U278" t="e">
        <f t="shared" si="88"/>
        <v>#DIV/0!</v>
      </c>
      <c r="V278" t="str">
        <f t="shared" si="89"/>
        <v>1.33333333333333E-06-0.00736828440240257i</v>
      </c>
      <c r="W278" t="e">
        <f t="shared" si="90"/>
        <v>#DIV/0!</v>
      </c>
      <c r="X278" t="e">
        <f t="shared" si="91"/>
        <v>#DIV/0!</v>
      </c>
      <c r="Y278" t="str">
        <f t="shared" si="92"/>
        <v>0.00083+0.0144764589477418i</v>
      </c>
      <c r="Z278" t="e">
        <f t="shared" si="93"/>
        <v>#DIV/0!</v>
      </c>
      <c r="AA278" t="e">
        <f t="shared" si="94"/>
        <v>#DIV/0!</v>
      </c>
      <c r="AB278" t="str">
        <f t="shared" si="95"/>
        <v>1.29991281731334-0.0229906429253608i</v>
      </c>
      <c r="AC278" t="str">
        <f t="shared" si="96"/>
        <v>7.01962499956807-1.74838512263327i</v>
      </c>
      <c r="AD278" t="str">
        <f t="shared" si="97"/>
        <v>0.175133752142236+0.0403455460667049i</v>
      </c>
      <c r="AE278" t="e">
        <f t="shared" si="98"/>
        <v>#DIV/0!</v>
      </c>
      <c r="AF278" t="str">
        <f t="shared" si="99"/>
        <v>-9.55611127970911-1.53851091010689i</v>
      </c>
      <c r="AG278" t="e">
        <f t="shared" si="100"/>
        <v>#DIV/0!</v>
      </c>
      <c r="AH278" t="e">
        <f t="shared" si="101"/>
        <v>#DIV/0!</v>
      </c>
      <c r="AI278" t="e">
        <f t="shared" si="102"/>
        <v>#DIV/0!</v>
      </c>
      <c r="AJ278" t="e">
        <f t="shared" si="103"/>
        <v>#DIV/0!</v>
      </c>
      <c r="AK278"/>
      <c r="AL278"/>
      <c r="AM278"/>
      <c r="AN278"/>
    </row>
    <row r="279" spans="1:40" x14ac:dyDescent="0.25">
      <c r="A279"/>
      <c r="B279">
        <f t="shared" si="104"/>
        <v>14500</v>
      </c>
      <c r="C279" s="186" t="str">
        <f t="shared" si="72"/>
        <v>-0.000467824830352479+0.217370855924911i</v>
      </c>
      <c r="D279" s="158" t="str">
        <f t="shared" si="73"/>
        <v>-7.67025332369935+1.66650989542432i</v>
      </c>
      <c r="E279" t="str">
        <f t="shared" si="74"/>
        <v>7.99999935360962-0.00227401024263713i</v>
      </c>
      <c r="F279" t="str">
        <f t="shared" si="75"/>
        <v>0.999200639552894+2.27037618798922E-07i</v>
      </c>
      <c r="G279">
        <f t="shared" si="70"/>
        <v>1</v>
      </c>
      <c r="H279" t="str">
        <f t="shared" si="76"/>
        <v>1.89898440968087+3.23458436063973i</v>
      </c>
      <c r="I279" t="str">
        <f t="shared" si="77"/>
        <v>56.941366846315i</v>
      </c>
      <c r="J279" t="str">
        <f t="shared" si="71"/>
        <v>-3.38880334807092+12.4569489422346i</v>
      </c>
      <c r="K279" t="str">
        <f t="shared" si="78"/>
        <v>4.25607554633556-1.15782790215703i</v>
      </c>
      <c r="L279" t="str">
        <f t="shared" si="79"/>
        <v>0.390193532609594-0.116538656542467i</v>
      </c>
      <c r="M279" t="str">
        <f t="shared" si="80"/>
        <v>4.64626907894515-1.2743665586995i</v>
      </c>
      <c r="N279" t="str">
        <f t="shared" si="81"/>
        <v>-0.106834656394634i</v>
      </c>
      <c r="O279" t="str">
        <f t="shared" si="82"/>
        <v>0.994298604001217-0.106631543556449i</v>
      </c>
      <c r="P279" t="str">
        <f t="shared" si="83"/>
        <v>0.00570139599878305+0.106631543556449i</v>
      </c>
      <c r="Q279" t="str">
        <f t="shared" si="84"/>
        <v>-0.00570139599878305+0.000203112838185013i</v>
      </c>
      <c r="R279" t="str">
        <f t="shared" si="85"/>
        <v>-0.33329105100477-18.7145813535027i</v>
      </c>
      <c r="S279" t="str">
        <f t="shared" si="86"/>
        <v>0.0112645021386673i</v>
      </c>
      <c r="T279" t="str">
        <f t="shared" si="87"/>
        <v>0.210810441680794-0.0037543577568419i</v>
      </c>
      <c r="U279" t="e">
        <f t="shared" si="88"/>
        <v>#DIV/0!</v>
      </c>
      <c r="V279" t="str">
        <f t="shared" si="89"/>
        <v>1.33333333333333E-06-0.00731746864790323i</v>
      </c>
      <c r="W279" t="e">
        <f t="shared" si="90"/>
        <v>#DIV/0!</v>
      </c>
      <c r="X279" t="e">
        <f t="shared" si="91"/>
        <v>#DIV/0!</v>
      </c>
      <c r="Y279" t="str">
        <f t="shared" si="92"/>
        <v>0.00083+0.0145769899126566i</v>
      </c>
      <c r="Z279" t="e">
        <f t="shared" si="93"/>
        <v>#DIV/0!</v>
      </c>
      <c r="AA279" t="e">
        <f t="shared" si="94"/>
        <v>#DIV/0!</v>
      </c>
      <c r="AB279" t="str">
        <f t="shared" si="95"/>
        <v>1.29990714985425-0.0231502597894047i</v>
      </c>
      <c r="AC279" t="str">
        <f t="shared" si="96"/>
        <v>7.0102164789667-1.76412053741769i</v>
      </c>
      <c r="AD279" t="str">
        <f t="shared" si="97"/>
        <v>0.175168413872595+0.0407787601834885i</v>
      </c>
      <c r="AE279" t="e">
        <f t="shared" si="98"/>
        <v>#DIV/0!</v>
      </c>
      <c r="AF279" t="str">
        <f t="shared" si="99"/>
        <v>-9.56923773338022-1.56807446521541i</v>
      </c>
      <c r="AG279" t="e">
        <f t="shared" si="100"/>
        <v>#DIV/0!</v>
      </c>
      <c r="AH279" t="e">
        <f t="shared" si="101"/>
        <v>#DIV/0!</v>
      </c>
      <c r="AI279" t="e">
        <f t="shared" si="102"/>
        <v>#DIV/0!</v>
      </c>
      <c r="AJ279" t="e">
        <f t="shared" si="103"/>
        <v>#DIV/0!</v>
      </c>
      <c r="AK279"/>
      <c r="AL279"/>
      <c r="AM279"/>
      <c r="AN279"/>
    </row>
    <row r="280" spans="1:40" x14ac:dyDescent="0.25">
      <c r="A280"/>
      <c r="B280">
        <f t="shared" si="104"/>
        <v>14600</v>
      </c>
      <c r="C280" s="186" t="str">
        <f t="shared" si="72"/>
        <v>-0.000461438247332027+0.215882028097011i</v>
      </c>
      <c r="D280" s="158" t="str">
        <f t="shared" si="73"/>
        <v>-7.6702043598962+1.65509554874375i</v>
      </c>
      <c r="E280" t="str">
        <f t="shared" si="74"/>
        <v>7.99999934466315-0.00228969306933611i</v>
      </c>
      <c r="F280" t="str">
        <f t="shared" si="75"/>
        <v>0.999200639553782+2.28603395225051E-07i</v>
      </c>
      <c r="G280">
        <f t="shared" si="70"/>
        <v>1</v>
      </c>
      <c r="H280" t="str">
        <f t="shared" si="76"/>
        <v>1.91221653569864+3.2524972118368i</v>
      </c>
      <c r="I280" t="str">
        <f t="shared" si="77"/>
        <v>57.3340659280137i</v>
      </c>
      <c r="J280" t="str">
        <f t="shared" si="71"/>
        <v>-3.44954730879808+12.5428589349397i</v>
      </c>
      <c r="K280" t="str">
        <f t="shared" si="78"/>
        <v>4.24962582905613-1.16873556643327i</v>
      </c>
      <c r="L280" t="str">
        <f t="shared" si="79"/>
        <v>0.389751742420094-0.117209512451169i</v>
      </c>
      <c r="M280" t="str">
        <f t="shared" si="80"/>
        <v>4.63937757147622-1.28594507888444i</v>
      </c>
      <c r="N280" t="str">
        <f t="shared" si="81"/>
        <v>-0.10757144712839i</v>
      </c>
      <c r="O280" t="str">
        <f t="shared" si="82"/>
        <v>0.994219768992358-0.107364104545151i</v>
      </c>
      <c r="P280" t="str">
        <f t="shared" si="83"/>
        <v>0.00578023100764202+0.107364104545151i</v>
      </c>
      <c r="Q280" t="str">
        <f t="shared" si="84"/>
        <v>-0.00578023100764202+0.000207342583238998i</v>
      </c>
      <c r="R280" t="str">
        <f t="shared" si="85"/>
        <v>-0.33329046565324-18.5863176937447i</v>
      </c>
      <c r="S280" t="str">
        <f t="shared" si="86"/>
        <v>0.0113421883603133i</v>
      </c>
      <c r="T280" t="str">
        <f t="shared" si="87"/>
        <v>0.210809516207076-0.00378024324013558i</v>
      </c>
      <c r="U280" t="e">
        <f t="shared" si="88"/>
        <v>#DIV/0!</v>
      </c>
      <c r="V280" t="str">
        <f t="shared" si="89"/>
        <v>1.33333333333333E-06-0.00726734899962992i</v>
      </c>
      <c r="W280" t="e">
        <f t="shared" si="90"/>
        <v>#DIV/0!</v>
      </c>
      <c r="X280" t="e">
        <f t="shared" si="91"/>
        <v>#DIV/0!</v>
      </c>
      <c r="Y280" t="str">
        <f t="shared" si="92"/>
        <v>0.00083+0.0146775208775715i</v>
      </c>
      <c r="Z280" t="e">
        <f t="shared" si="93"/>
        <v>#DIV/0!</v>
      </c>
      <c r="AA280" t="e">
        <f t="shared" si="94"/>
        <v>#DIV/0!</v>
      </c>
      <c r="AB280" t="str">
        <f t="shared" si="95"/>
        <v>1.29990144316394-0.0233098758147904i</v>
      </c>
      <c r="AC280" t="str">
        <f t="shared" si="96"/>
        <v>7.00075838045092-1.77974517892048i</v>
      </c>
      <c r="AD280" t="str">
        <f t="shared" si="97"/>
        <v>0.175203383571083+0.0412108925558743i</v>
      </c>
      <c r="AE280" t="e">
        <f t="shared" si="98"/>
        <v>#DIV/0!</v>
      </c>
      <c r="AF280" t="str">
        <f t="shared" si="99"/>
        <v>-9.58242089559484-1.59740166309305i</v>
      </c>
      <c r="AG280" t="e">
        <f t="shared" si="100"/>
        <v>#DIV/0!</v>
      </c>
      <c r="AH280" t="e">
        <f t="shared" si="101"/>
        <v>#DIV/0!</v>
      </c>
      <c r="AI280" t="e">
        <f t="shared" si="102"/>
        <v>#DIV/0!</v>
      </c>
      <c r="AJ280" t="e">
        <f t="shared" si="103"/>
        <v>#DIV/0!</v>
      </c>
      <c r="AK280"/>
      <c r="AL280"/>
      <c r="AM280"/>
      <c r="AN280"/>
    </row>
    <row r="281" spans="1:40" x14ac:dyDescent="0.25">
      <c r="A281"/>
      <c r="B281">
        <f t="shared" si="104"/>
        <v>14700</v>
      </c>
      <c r="C281" s="186" t="str">
        <f t="shared" si="72"/>
        <v>-0.000455181558121531+0.214413456154281i</v>
      </c>
      <c r="D281" s="158" t="str">
        <f t="shared" si="73"/>
        <v>-7.67015639194559+1.64383649718282i</v>
      </c>
      <c r="E281" t="str">
        <f t="shared" si="74"/>
        <v>7.99999933565519-0.00230537589598229i</v>
      </c>
      <c r="F281" t="str">
        <f t="shared" si="75"/>
        <v>0.99920063955468+2.30169171645918E-07i</v>
      </c>
      <c r="G281">
        <f t="shared" si="70"/>
        <v>1</v>
      </c>
      <c r="H281" t="str">
        <f t="shared" si="76"/>
        <v>1.92550375694797+3.27033205088589i</v>
      </c>
      <c r="I281" t="str">
        <f t="shared" si="77"/>
        <v>57.7267650097124i</v>
      </c>
      <c r="J281" t="str">
        <f t="shared" si="71"/>
        <v>-3.51070875379141+12.6287689276448i</v>
      </c>
      <c r="K281" t="str">
        <f t="shared" si="78"/>
        <v>4.24314207446858-1.1795635908587i</v>
      </c>
      <c r="L281" t="str">
        <f t="shared" si="79"/>
        <v>0.389307925477472-0.117877934696671i</v>
      </c>
      <c r="M281" t="str">
        <f t="shared" si="80"/>
        <v>4.63244999994605-1.29744152555537i</v>
      </c>
      <c r="N281" t="str">
        <f t="shared" si="81"/>
        <v>-0.108308237862146i</v>
      </c>
      <c r="O281" t="str">
        <f t="shared" si="82"/>
        <v>0.994140394260798-0.108096607250116i</v>
      </c>
      <c r="P281" t="str">
        <f t="shared" si="83"/>
        <v>0.00585960573920197+0.108096607250116i</v>
      </c>
      <c r="Q281" t="str">
        <f t="shared" si="84"/>
        <v>-0.00585960573920197+0.00021163061203i</v>
      </c>
      <c r="R281" t="str">
        <f t="shared" si="85"/>
        <v>-0.333289876278053-18.4597985606703i</v>
      </c>
      <c r="S281" t="str">
        <f t="shared" si="86"/>
        <v>0.0114198745819592i</v>
      </c>
      <c r="T281" t="str">
        <f t="shared" si="87"/>
        <v>0.210808584371086-0.00380612858653206i</v>
      </c>
      <c r="U281" t="e">
        <f t="shared" si="88"/>
        <v>#DIV/0!</v>
      </c>
      <c r="V281" t="str">
        <f t="shared" si="89"/>
        <v>1.33333333333333E-06-0.00721791125133312i</v>
      </c>
      <c r="W281" t="e">
        <f t="shared" si="90"/>
        <v>#DIV/0!</v>
      </c>
      <c r="X281" t="e">
        <f t="shared" si="91"/>
        <v>#DIV/0!</v>
      </c>
      <c r="Y281" t="str">
        <f t="shared" si="92"/>
        <v>0.00083+0.0147780518424864i</v>
      </c>
      <c r="Z281" t="e">
        <f t="shared" si="93"/>
        <v>#DIV/0!</v>
      </c>
      <c r="AA281" t="e">
        <f t="shared" si="94"/>
        <v>#DIV/0!</v>
      </c>
      <c r="AB281" t="str">
        <f t="shared" si="95"/>
        <v>1.29989569724237-0.0234694909960355i</v>
      </c>
      <c r="AC281" t="str">
        <f t="shared" si="96"/>
        <v>6.99125153041838-1.79525990005632i</v>
      </c>
      <c r="AD281" t="str">
        <f t="shared" si="97"/>
        <v>0.175238659765278+0.0416419644685217i</v>
      </c>
      <c r="AE281" t="e">
        <f t="shared" si="98"/>
        <v>#DIV/0!</v>
      </c>
      <c r="AF281" t="str">
        <f t="shared" si="99"/>
        <v>-9.59566014889356-1.62649555370307i</v>
      </c>
      <c r="AG281" t="e">
        <f t="shared" si="100"/>
        <v>#DIV/0!</v>
      </c>
      <c r="AH281" t="e">
        <f t="shared" si="101"/>
        <v>#DIV/0!</v>
      </c>
      <c r="AI281" t="e">
        <f t="shared" si="102"/>
        <v>#DIV/0!</v>
      </c>
      <c r="AJ281" t="e">
        <f t="shared" si="103"/>
        <v>#DIV/0!</v>
      </c>
      <c r="AK281"/>
      <c r="AL281"/>
      <c r="AM281"/>
      <c r="AN281"/>
    </row>
    <row r="282" spans="1:40" x14ac:dyDescent="0.25">
      <c r="A282"/>
      <c r="B282">
        <f t="shared" si="104"/>
        <v>14800</v>
      </c>
      <c r="C282" s="186" t="str">
        <f t="shared" si="72"/>
        <v>-0.000449051263990945+0.212964729511832i</v>
      </c>
      <c r="D282" s="158" t="str">
        <f t="shared" si="73"/>
        <v>-7.67010939302393+1.63272959292405i</v>
      </c>
      <c r="E282" t="str">
        <f t="shared" si="74"/>
        <v>7.99999932658574-0.00232105872257533i</v>
      </c>
      <c r="F282" t="str">
        <f t="shared" si="75"/>
        <v>0.999200639555588+2.3173494806149E-07i</v>
      </c>
      <c r="G282">
        <f t="shared" si="70"/>
        <v>1</v>
      </c>
      <c r="H282" t="str">
        <f t="shared" si="76"/>
        <v>1.93884548385394+3.28808869788344i</v>
      </c>
      <c r="I282" t="str">
        <f t="shared" si="77"/>
        <v>58.1194640914112i</v>
      </c>
      <c r="J282" t="str">
        <f t="shared" si="71"/>
        <v>-3.57228768305091+12.7146789203498i</v>
      </c>
      <c r="K282" t="str">
        <f t="shared" si="78"/>
        <v>4.23662487250609-1.19031262563288i</v>
      </c>
      <c r="L282" t="str">
        <f t="shared" si="79"/>
        <v>0.388862099034761-0.118543916014502i</v>
      </c>
      <c r="M282" t="str">
        <f t="shared" si="80"/>
        <v>4.62548697154085-1.30885654164738i</v>
      </c>
      <c r="N282" t="str">
        <f t="shared" si="81"/>
        <v>-0.109045028595902i</v>
      </c>
      <c r="O282" t="str">
        <f t="shared" si="82"/>
        <v>0.994060479849625-0.108829051273695i</v>
      </c>
      <c r="P282" t="str">
        <f t="shared" si="83"/>
        <v>0.00593952015037502+0.108829051273695i</v>
      </c>
      <c r="Q282" t="str">
        <f t="shared" si="84"/>
        <v>-0.00593952015037502+0.000215977322207003i</v>
      </c>
      <c r="R282" t="str">
        <f t="shared" si="85"/>
        <v>-0.333289282872657-18.3349885922441i</v>
      </c>
      <c r="S282" t="str">
        <f t="shared" si="86"/>
        <v>0.0114975608036052i</v>
      </c>
      <c r="T282" t="str">
        <f t="shared" si="87"/>
        <v>0.210807646172734-0.00383201379501835i</v>
      </c>
      <c r="U282" t="e">
        <f t="shared" si="88"/>
        <v>#DIV/0!</v>
      </c>
      <c r="V282" t="str">
        <f t="shared" si="89"/>
        <v>1.33333333333333E-06-0.007169141580716i</v>
      </c>
      <c r="W282" t="e">
        <f t="shared" si="90"/>
        <v>#DIV/0!</v>
      </c>
      <c r="X282" t="e">
        <f t="shared" si="91"/>
        <v>#DIV/0!</v>
      </c>
      <c r="Y282" t="str">
        <f t="shared" si="92"/>
        <v>0.00083+0.0148785828074013i</v>
      </c>
      <c r="Z282" t="e">
        <f t="shared" si="93"/>
        <v>#DIV/0!</v>
      </c>
      <c r="AA282" t="e">
        <f t="shared" si="94"/>
        <v>#DIV/0!</v>
      </c>
      <c r="AB282" t="str">
        <f t="shared" si="95"/>
        <v>1.29988991208896-0.0236291053268937i</v>
      </c>
      <c r="AC282" t="str">
        <f t="shared" si="96"/>
        <v>6.98169674372449-1.81066553369779i</v>
      </c>
      <c r="AD282" t="str">
        <f t="shared" si="97"/>
        <v>0.17527424103068+0.0420719966269548i</v>
      </c>
      <c r="AE282" t="e">
        <f t="shared" si="98"/>
        <v>#DIV/0!</v>
      </c>
      <c r="AF282" t="str">
        <f t="shared" si="99"/>
        <v>-9.60895487687787-1.65535910495939i</v>
      </c>
      <c r="AG282" t="e">
        <f t="shared" si="100"/>
        <v>#DIV/0!</v>
      </c>
      <c r="AH282" t="e">
        <f t="shared" si="101"/>
        <v>#DIV/0!</v>
      </c>
      <c r="AI282" t="e">
        <f t="shared" si="102"/>
        <v>#DIV/0!</v>
      </c>
      <c r="AJ282" t="e">
        <f t="shared" si="103"/>
        <v>#DIV/0!</v>
      </c>
      <c r="AK282"/>
      <c r="AL282"/>
      <c r="AM282"/>
      <c r="AN282"/>
    </row>
    <row r="283" spans="1:40" x14ac:dyDescent="0.25">
      <c r="A283"/>
      <c r="B283">
        <f t="shared" si="104"/>
        <v>14900</v>
      </c>
      <c r="C283" s="186" t="str">
        <f t="shared" si="72"/>
        <v>-0.000443043983220901+0.211535448606942i</v>
      </c>
      <c r="D283" s="158" t="str">
        <f t="shared" si="73"/>
        <v>-7.67006333720469+1.62177177265322i</v>
      </c>
      <c r="E283" t="str">
        <f t="shared" si="74"/>
        <v>7.99999931745481-0.00233674154911484i</v>
      </c>
      <c r="F283" t="str">
        <f t="shared" si="75"/>
        <v>0.999200639556496+2.33300724471724E-07i</v>
      </c>
      <c r="G283">
        <f t="shared" si="70"/>
        <v>1</v>
      </c>
      <c r="H283" t="str">
        <f t="shared" si="76"/>
        <v>1.9522411270212+3.30576697829113i</v>
      </c>
      <c r="I283" t="str">
        <f t="shared" si="77"/>
        <v>58.5121631731099i</v>
      </c>
      <c r="J283" t="str">
        <f t="shared" si="71"/>
        <v>-3.63428409657657+12.8005889130549i</v>
      </c>
      <c r="K283" t="str">
        <f t="shared" si="78"/>
        <v>4.23007480454453-1.2009833058389i</v>
      </c>
      <c r="L283" t="str">
        <f t="shared" si="79"/>
        <v>0.388414280359821-0.119207449286889i</v>
      </c>
      <c r="M283" t="str">
        <f t="shared" si="80"/>
        <v>4.61848908490435-1.32019075512579i</v>
      </c>
      <c r="N283" t="str">
        <f t="shared" si="81"/>
        <v>-0.109781819329658i</v>
      </c>
      <c r="O283" t="str">
        <f t="shared" si="82"/>
        <v>0.993980025802223-0.109561436218275i</v>
      </c>
      <c r="P283" t="str">
        <f t="shared" si="83"/>
        <v>0.006019974197777+0.109561436218275i</v>
      </c>
      <c r="Q283" t="str">
        <f t="shared" si="84"/>
        <v>-0.006019974197777+0.000220383111383005i</v>
      </c>
      <c r="R283" t="str">
        <f t="shared" si="85"/>
        <v>-0.333288685442747-18.2118533757581i</v>
      </c>
      <c r="S283" t="str">
        <f t="shared" si="86"/>
        <v>0.0115752470252512i</v>
      </c>
      <c r="T283" t="str">
        <f t="shared" si="87"/>
        <v>0.210806701612055-0.00385789886472104i</v>
      </c>
      <c r="U283" t="e">
        <f t="shared" si="88"/>
        <v>#DIV/0!</v>
      </c>
      <c r="V283" t="str">
        <f t="shared" si="89"/>
        <v>1.33333333333333E-06-0.00712102653655012i</v>
      </c>
      <c r="W283" t="e">
        <f t="shared" si="90"/>
        <v>#DIV/0!</v>
      </c>
      <c r="X283" t="e">
        <f t="shared" si="91"/>
        <v>#DIV/0!</v>
      </c>
      <c r="Y283" t="str">
        <f t="shared" si="92"/>
        <v>0.00083+0.0149791137723161i</v>
      </c>
      <c r="Z283" t="e">
        <f t="shared" si="93"/>
        <v>#DIV/0!</v>
      </c>
      <c r="AA283" t="e">
        <f t="shared" si="94"/>
        <v>#DIV/0!</v>
      </c>
      <c r="AB283" t="str">
        <f t="shared" si="95"/>
        <v>1.29988408770393-0.0237887188019793i</v>
      </c>
      <c r="AC283" t="str">
        <f t="shared" si="96"/>
        <v>6.97209482406279-1.82596289345265i</v>
      </c>
      <c r="AD283" t="str">
        <f t="shared" si="97"/>
        <v>0.175310125988829+0.0425010091769605i</v>
      </c>
      <c r="AE283" t="e">
        <f t="shared" si="98"/>
        <v>#DIV/0!</v>
      </c>
      <c r="AF283" t="str">
        <f t="shared" si="99"/>
        <v>-9.62230446422589-1.68399520563791i</v>
      </c>
      <c r="AG283" t="e">
        <f t="shared" si="100"/>
        <v>#DIV/0!</v>
      </c>
      <c r="AH283" t="e">
        <f t="shared" si="101"/>
        <v>#DIV/0!</v>
      </c>
      <c r="AI283" t="e">
        <f t="shared" si="102"/>
        <v>#DIV/0!</v>
      </c>
      <c r="AJ283" t="e">
        <f t="shared" si="103"/>
        <v>#DIV/0!</v>
      </c>
      <c r="AK283"/>
      <c r="AL283"/>
      <c r="AM283"/>
      <c r="AN283"/>
    </row>
    <row r="284" spans="1:40" x14ac:dyDescent="0.25">
      <c r="A284"/>
      <c r="B284">
        <f t="shared" si="104"/>
        <v>15000</v>
      </c>
      <c r="C284" s="186" t="str">
        <f t="shared" si="72"/>
        <v>-0.000437156446438016+0.210125224531661i</v>
      </c>
      <c r="D284" s="158" t="str">
        <f t="shared" si="73"/>
        <v>-7.67001819942271+1.61096005474273i</v>
      </c>
      <c r="E284" t="str">
        <f t="shared" si="74"/>
        <v>7.99999930826238-0.00235242437560047i</v>
      </c>
      <c r="F284" t="str">
        <f t="shared" si="75"/>
        <v>0.999200639557414+2.34866500876588E-07i</v>
      </c>
      <c r="G284">
        <f t="shared" si="70"/>
        <v>1</v>
      </c>
      <c r="H284" t="str">
        <f t="shared" si="76"/>
        <v>1.96569009728689+3.32336672291293i</v>
      </c>
      <c r="I284" t="str">
        <f t="shared" si="77"/>
        <v>58.9048622548086i</v>
      </c>
      <c r="J284" t="str">
        <f t="shared" si="71"/>
        <v>-3.6966979943684+12.8864989057599i</v>
      </c>
      <c r="K284" t="str">
        <f t="shared" si="78"/>
        <v>4.2234924436806-1.21157625201098i</v>
      </c>
      <c r="L284" t="str">
        <f t="shared" si="79"/>
        <v>0.387964486733921-0.119868527542477i</v>
      </c>
      <c r="M284" t="str">
        <f t="shared" si="80"/>
        <v>4.61145693041452-1.33144477955346i</v>
      </c>
      <c r="N284" t="str">
        <f t="shared" si="81"/>
        <v>-0.110518610063414i</v>
      </c>
      <c r="O284" t="str">
        <f t="shared" si="82"/>
        <v>0.993899032162267-0.110293761686272i</v>
      </c>
      <c r="P284" t="str">
        <f t="shared" si="83"/>
        <v>0.00610096783773295+0.110293761686272i</v>
      </c>
      <c r="Q284" t="str">
        <f t="shared" si="84"/>
        <v>-0.00610096783773295+0.000224848377141998i</v>
      </c>
      <c r="R284" t="str">
        <f t="shared" si="85"/>
        <v>-0.33328808398496-18.090359416169i</v>
      </c>
      <c r="S284" t="str">
        <f t="shared" si="86"/>
        <v>0.0116529332468972i</v>
      </c>
      <c r="T284" t="str">
        <f t="shared" si="87"/>
        <v>0.210805750688996-0.00388378379466301i</v>
      </c>
      <c r="U284" t="e">
        <f t="shared" si="88"/>
        <v>#DIV/0!</v>
      </c>
      <c r="V284" t="str">
        <f t="shared" si="89"/>
        <v>1.33333333333333E-06-0.00707355302630644i</v>
      </c>
      <c r="W284" t="e">
        <f t="shared" si="90"/>
        <v>#DIV/0!</v>
      </c>
      <c r="X284" t="e">
        <f t="shared" si="91"/>
        <v>#DIV/0!</v>
      </c>
      <c r="Y284" t="str">
        <f t="shared" si="92"/>
        <v>0.00083+0.015079644737231i</v>
      </c>
      <c r="Z284" t="e">
        <f t="shared" si="93"/>
        <v>#DIV/0!</v>
      </c>
      <c r="AA284" t="e">
        <f t="shared" si="94"/>
        <v>#DIV/0!</v>
      </c>
      <c r="AB284" t="str">
        <f t="shared" si="95"/>
        <v>1.29987822408696-0.0239483314152672i</v>
      </c>
      <c r="AC284" t="str">
        <f t="shared" si="96"/>
        <v>6.96244656431886-1.8411527743926i</v>
      </c>
      <c r="AD284" t="str">
        <f t="shared" si="97"/>
        <v>0.175346313305415+0.0429290217232356i</v>
      </c>
      <c r="AE284" t="e">
        <f t="shared" si="98"/>
        <v>#DIV/0!</v>
      </c>
      <c r="AF284" t="str">
        <f t="shared" si="99"/>
        <v>-9.6357082967096-1.7124066681702i</v>
      </c>
      <c r="AG284" t="e">
        <f t="shared" si="100"/>
        <v>#DIV/0!</v>
      </c>
      <c r="AH284" t="e">
        <f t="shared" si="101"/>
        <v>#DIV/0!</v>
      </c>
      <c r="AI284" t="e">
        <f t="shared" si="102"/>
        <v>#DIV/0!</v>
      </c>
      <c r="AJ284" t="e">
        <f t="shared" si="103"/>
        <v>#DIV/0!</v>
      </c>
      <c r="AK284"/>
      <c r="AL284"/>
      <c r="AM284"/>
      <c r="AN284"/>
    </row>
    <row r="285" spans="1:40" x14ac:dyDescent="0.25">
      <c r="A285"/>
      <c r="B285">
        <f t="shared" si="104"/>
        <v>15100</v>
      </c>
      <c r="C285" s="186" t="str">
        <f t="shared" si="72"/>
        <v>-0.00043138549216569+0.208733678680015i</v>
      </c>
      <c r="D285" s="158" t="str">
        <f t="shared" si="73"/>
        <v>-7.66997395543997+1.60029153654678i</v>
      </c>
      <c r="E285" t="str">
        <f t="shared" si="74"/>
        <v>7.99999929900847-0.00236810720203186i</v>
      </c>
      <c r="F285" t="str">
        <f t="shared" si="75"/>
        <v>0.999200639558341+2.36432277276048E-07i</v>
      </c>
      <c r="G285">
        <f t="shared" si="70"/>
        <v>1</v>
      </c>
      <c r="H285" t="str">
        <f t="shared" si="76"/>
        <v>1.97919180577299+3.34088776787158i</v>
      </c>
      <c r="I285" t="str">
        <f t="shared" si="77"/>
        <v>59.2975613365073i</v>
      </c>
      <c r="J285" t="str">
        <f t="shared" si="71"/>
        <v>-3.75952937642639+12.9724088984651i</v>
      </c>
      <c r="K285" t="str">
        <f t="shared" si="78"/>
        <v>4.21687835499569-1.22209207067923i</v>
      </c>
      <c r="L285" t="str">
        <f t="shared" si="79"/>
        <v>0.387512735450322-0.120527143956021i</v>
      </c>
      <c r="M285" t="str">
        <f t="shared" si="80"/>
        <v>4.60439109044601-1.34261921463525i</v>
      </c>
      <c r="N285" t="str">
        <f t="shared" si="81"/>
        <v>-0.11125540079717i</v>
      </c>
      <c r="O285" t="str">
        <f t="shared" si="82"/>
        <v>0.993817498973725-0.111026027280136i</v>
      </c>
      <c r="P285" t="str">
        <f t="shared" si="83"/>
        <v>0.00618250102627504+0.111026027280136i</v>
      </c>
      <c r="Q285" t="str">
        <f t="shared" si="84"/>
        <v>-0.00618250102627504+0.000229373517034004i</v>
      </c>
      <c r="R285" t="str">
        <f t="shared" si="85"/>
        <v>-0.333287478501078-17.97047410572i</v>
      </c>
      <c r="S285" t="str">
        <f t="shared" si="86"/>
        <v>0.0117306194685432i</v>
      </c>
      <c r="T285" t="str">
        <f t="shared" si="87"/>
        <v>0.21080479340351-0.00390966858392642i</v>
      </c>
      <c r="U285" t="e">
        <f t="shared" si="88"/>
        <v>#DIV/0!</v>
      </c>
      <c r="V285" t="str">
        <f t="shared" si="89"/>
        <v>1.33333333333333E-06-0.00702670830427792i</v>
      </c>
      <c r="W285" t="e">
        <f t="shared" si="90"/>
        <v>#DIV/0!</v>
      </c>
      <c r="X285" t="e">
        <f t="shared" si="91"/>
        <v>#DIV/0!</v>
      </c>
      <c r="Y285" t="str">
        <f t="shared" si="92"/>
        <v>0.00083+0.0151801757021459i</v>
      </c>
      <c r="Z285" t="e">
        <f t="shared" si="93"/>
        <v>#DIV/0!</v>
      </c>
      <c r="AA285" t="e">
        <f t="shared" si="94"/>
        <v>#DIV/0!</v>
      </c>
      <c r="AB285" t="str">
        <f t="shared" si="95"/>
        <v>1.29987232123775-0.0241079431610977i</v>
      </c>
      <c r="AC285" t="str">
        <f t="shared" si="96"/>
        <v>6.95275274691105-1.85623595376626i</v>
      </c>
      <c r="AD285" t="str">
        <f t="shared" si="97"/>
        <v>0.175382801688566+0.0433560533472733i</v>
      </c>
      <c r="AE285" t="e">
        <f t="shared" si="98"/>
        <v>#DIV/0!</v>
      </c>
      <c r="AF285" t="str">
        <f t="shared" si="99"/>
        <v>-9.64916576121296-1.7405962313248i</v>
      </c>
      <c r="AG285" t="e">
        <f t="shared" si="100"/>
        <v>#DIV/0!</v>
      </c>
      <c r="AH285" t="e">
        <f t="shared" si="101"/>
        <v>#DIV/0!</v>
      </c>
      <c r="AI285" t="e">
        <f t="shared" si="102"/>
        <v>#DIV/0!</v>
      </c>
      <c r="AJ285" t="e">
        <f t="shared" si="103"/>
        <v>#DIV/0!</v>
      </c>
      <c r="AK285"/>
      <c r="AL285"/>
      <c r="AM285"/>
      <c r="AN285"/>
    </row>
    <row r="286" spans="1:40" x14ac:dyDescent="0.25">
      <c r="A286"/>
      <c r="B286">
        <f t="shared" si="104"/>
        <v>15200</v>
      </c>
      <c r="C286" s="186" t="str">
        <f t="shared" si="72"/>
        <v>-0.000425728062579148+0.207360442409131i</v>
      </c>
      <c r="D286" s="158" t="str">
        <f t="shared" si="73"/>
        <v>-7.66993058181312+1.58976339180334i</v>
      </c>
      <c r="E286" t="str">
        <f t="shared" si="74"/>
        <v>7.99999928969307-0.00238379002840864i</v>
      </c>
      <c r="F286" t="str">
        <f t="shared" si="75"/>
        <v>0.999200639559269+2.37998053670061E-07i</v>
      </c>
      <c r="G286">
        <f t="shared" si="70"/>
        <v>1</v>
      </c>
      <c r="H286" t="str">
        <f t="shared" si="76"/>
        <v>1.99274566393843+3.3583299545847i</v>
      </c>
      <c r="I286" t="str">
        <f t="shared" si="77"/>
        <v>59.6902604182061i</v>
      </c>
      <c r="J286" t="str">
        <f t="shared" si="71"/>
        <v>-3.82277824275055+13.0583188911701i</v>
      </c>
      <c r="K286" t="str">
        <f t="shared" si="78"/>
        <v>4.21023309580749-1.23253135489319i</v>
      </c>
      <c r="L286" t="str">
        <f t="shared" si="79"/>
        <v>0.387059043812872-0.121183291848076i</v>
      </c>
      <c r="M286" t="str">
        <f t="shared" si="80"/>
        <v>4.59729213962036-1.35371464674127i</v>
      </c>
      <c r="N286" t="str">
        <f t="shared" si="81"/>
        <v>-0.111992191530926i</v>
      </c>
      <c r="O286" t="str">
        <f t="shared" si="82"/>
        <v>0.993735426280858-0.111758232602348i</v>
      </c>
      <c r="P286" t="str">
        <f t="shared" si="83"/>
        <v>0.00626457371914202+0.111758232602348i</v>
      </c>
      <c r="Q286" t="str">
        <f t="shared" si="84"/>
        <v>-0.00626457371914202+0.000233958928577999i</v>
      </c>
      <c r="R286" t="str">
        <f t="shared" si="85"/>
        <v>-0.33328686898849-17.8521656947542i</v>
      </c>
      <c r="S286" t="str">
        <f t="shared" si="86"/>
        <v>0.0118083056901892i</v>
      </c>
      <c r="T286" t="str">
        <f t="shared" si="87"/>
        <v>0.210803829755566-0.00393555323154213i</v>
      </c>
      <c r="U286" t="e">
        <f t="shared" si="88"/>
        <v>#DIV/0!</v>
      </c>
      <c r="V286" t="str">
        <f t="shared" si="89"/>
        <v>1.33333333333333E-06-0.00698047996017083i</v>
      </c>
      <c r="W286" t="e">
        <f t="shared" si="90"/>
        <v>#DIV/0!</v>
      </c>
      <c r="X286" t="e">
        <f t="shared" si="91"/>
        <v>#DIV/0!</v>
      </c>
      <c r="Y286" t="str">
        <f t="shared" si="92"/>
        <v>0.00083+0.0152807066670608i</v>
      </c>
      <c r="Z286" t="e">
        <f t="shared" si="93"/>
        <v>#DIV/0!</v>
      </c>
      <c r="AA286" t="e">
        <f t="shared" si="94"/>
        <v>#DIV/0!</v>
      </c>
      <c r="AB286" t="str">
        <f t="shared" si="95"/>
        <v>1.29986637915613-0.0242675540334949i</v>
      </c>
      <c r="AC286" t="str">
        <f t="shared" si="96"/>
        <v>6.94301414411553-1.87121319167619i</v>
      </c>
      <c r="AD286" t="str">
        <f t="shared" si="97"/>
        <v>0.175419589887154+0.0437821226245678i</v>
      </c>
      <c r="AE286" t="e">
        <f t="shared" si="98"/>
        <v>#DIV/0!</v>
      </c>
      <c r="AF286" t="str">
        <f t="shared" si="99"/>
        <v>-9.66267624575155-1.76856656278136i</v>
      </c>
      <c r="AG286" t="e">
        <f t="shared" si="100"/>
        <v>#DIV/0!</v>
      </c>
      <c r="AH286" t="e">
        <f t="shared" si="101"/>
        <v>#DIV/0!</v>
      </c>
      <c r="AI286" t="e">
        <f t="shared" si="102"/>
        <v>#DIV/0!</v>
      </c>
      <c r="AJ286" t="e">
        <f t="shared" si="103"/>
        <v>#DIV/0!</v>
      </c>
      <c r="AK286"/>
      <c r="AL286"/>
      <c r="AM286"/>
      <c r="AN286"/>
    </row>
    <row r="287" spans="1:40" x14ac:dyDescent="0.25">
      <c r="A287"/>
      <c r="B287">
        <f t="shared" si="104"/>
        <v>15300</v>
      </c>
      <c r="C287" s="186" t="str">
        <f t="shared" si="72"/>
        <v>-0.000420181199454041+0.206005156713656i</v>
      </c>
      <c r="D287" s="158" t="str">
        <f t="shared" si="73"/>
        <v>-7.66988805586245+1.57937286813803i</v>
      </c>
      <c r="E287" t="str">
        <f t="shared" si="74"/>
        <v>7.99999928031619-0.00239947285473046i</v>
      </c>
      <c r="F287" t="str">
        <f t="shared" si="75"/>
        <v>0.999200639560207+2.39563830058598E-07i</v>
      </c>
      <c r="G287">
        <f t="shared" si="70"/>
        <v>1</v>
      </c>
      <c r="H287" t="str">
        <f t="shared" si="76"/>
        <v>2.00635108363048+3.3756931297405i</v>
      </c>
      <c r="I287" t="str">
        <f t="shared" si="77"/>
        <v>60.0829594999048i</v>
      </c>
      <c r="J287" t="str">
        <f t="shared" si="71"/>
        <v>-3.88644459334088+13.1442288838752i</v>
      </c>
      <c r="K287" t="str">
        <f t="shared" si="78"/>
        <v>4.20355721590849-1.24289468472418i</v>
      </c>
      <c r="L287" t="str">
        <f t="shared" si="79"/>
        <v>0.386603429134607-0.121836964684659i</v>
      </c>
      <c r="M287" t="str">
        <f t="shared" si="80"/>
        <v>4.5901606450431-1.36473164940884i</v>
      </c>
      <c r="N287" t="str">
        <f t="shared" si="81"/>
        <v>-0.112728982264683i</v>
      </c>
      <c r="O287" t="str">
        <f t="shared" si="82"/>
        <v>0.993652814128221-0.112490377255425i</v>
      </c>
      <c r="P287" t="str">
        <f t="shared" si="83"/>
        <v>0.00634718587177896+0.112490377255425i</v>
      </c>
      <c r="Q287" t="str">
        <f t="shared" si="84"/>
        <v>-0.00634718587177896+0.000238605009258i</v>
      </c>
      <c r="R287" t="str">
        <f t="shared" si="85"/>
        <v>-0.333286255450846-17.7354032636737i</v>
      </c>
      <c r="S287" t="str">
        <f t="shared" si="86"/>
        <v>0.0118859919118351i</v>
      </c>
      <c r="T287" t="str">
        <f t="shared" si="87"/>
        <v>0.210802859745159-0.00396143773661456i</v>
      </c>
      <c r="U287" t="e">
        <f t="shared" si="88"/>
        <v>#DIV/0!</v>
      </c>
      <c r="V287" t="str">
        <f t="shared" si="89"/>
        <v>1.33333333333333E-06-0.00693485590814356i</v>
      </c>
      <c r="W287" t="e">
        <f t="shared" si="90"/>
        <v>#DIV/0!</v>
      </c>
      <c r="X287" t="e">
        <f t="shared" si="91"/>
        <v>#DIV/0!</v>
      </c>
      <c r="Y287" t="str">
        <f t="shared" si="92"/>
        <v>0.00083+0.0153812376319756i</v>
      </c>
      <c r="Z287" t="e">
        <f t="shared" si="93"/>
        <v>#DIV/0!</v>
      </c>
      <c r="AA287" t="e">
        <f t="shared" si="94"/>
        <v>#DIV/0!</v>
      </c>
      <c r="AB287" t="str">
        <f t="shared" si="95"/>
        <v>1.29986039784205-0.0244271640269365i</v>
      </c>
      <c r="AC287" t="str">
        <f t="shared" si="96"/>
        <v>6.93323151837178-1.88608523173467i</v>
      </c>
      <c r="AD287" t="str">
        <f t="shared" si="97"/>
        <v>0.175456676689225+0.0442072476411165i</v>
      </c>
      <c r="AE287" t="e">
        <f t="shared" si="98"/>
        <v>#DIV/0!</v>
      </c>
      <c r="AF287" t="str">
        <f t="shared" si="99"/>
        <v>-9.67623913949293-1.79632026160247i</v>
      </c>
      <c r="AG287" t="e">
        <f t="shared" si="100"/>
        <v>#DIV/0!</v>
      </c>
      <c r="AH287" t="e">
        <f t="shared" si="101"/>
        <v>#DIV/0!</v>
      </c>
      <c r="AI287" t="e">
        <f t="shared" si="102"/>
        <v>#DIV/0!</v>
      </c>
      <c r="AJ287" t="e">
        <f t="shared" si="103"/>
        <v>#DIV/0!</v>
      </c>
      <c r="AK287"/>
      <c r="AL287"/>
      <c r="AM287"/>
      <c r="AN287"/>
    </row>
    <row r="288" spans="1:40" x14ac:dyDescent="0.25">
      <c r="A288"/>
      <c r="B288">
        <f t="shared" si="104"/>
        <v>15400</v>
      </c>
      <c r="C288" s="186" t="str">
        <f t="shared" si="72"/>
        <v>-0.000414742040298606+0.204667471912855i</v>
      </c>
      <c r="D288" s="158" t="str">
        <f t="shared" si="73"/>
        <v>-7.6698463556423+1.56911728466522i</v>
      </c>
      <c r="E288" t="str">
        <f t="shared" si="74"/>
        <v>7.99999927087781-0.00241515568099695i</v>
      </c>
      <c r="F288" t="str">
        <f t="shared" si="75"/>
        <v>0.999200639561145+2.41129606441616E-07i</v>
      </c>
      <c r="G288">
        <f t="shared" si="70"/>
        <v>1</v>
      </c>
      <c r="H288" t="str">
        <f t="shared" si="76"/>
        <v>2.02000747713583+3.39297714527301i</v>
      </c>
      <c r="I288" t="str">
        <f t="shared" si="77"/>
        <v>60.4756585816035i</v>
      </c>
      <c r="J288" t="str">
        <f t="shared" si="71"/>
        <v>-3.95052842819737+13.2301388765802i</v>
      </c>
      <c r="K288" t="str">
        <f t="shared" si="78"/>
        <v>4.19685125779364-1.25318262774845i</v>
      </c>
      <c r="L288" t="str">
        <f t="shared" si="79"/>
        <v>0.38614590873637-0.122488156076905i</v>
      </c>
      <c r="M288" t="str">
        <f t="shared" si="80"/>
        <v>4.58299716653001-1.37567078382535i</v>
      </c>
      <c r="N288" t="str">
        <f t="shared" si="81"/>
        <v>-0.113465772998439i</v>
      </c>
      <c r="O288" t="str">
        <f t="shared" si="82"/>
        <v>0.993569662560659-0.113222460841911i</v>
      </c>
      <c r="P288" t="str">
        <f t="shared" si="83"/>
        <v>0.00643033743934096+0.113222460841911i</v>
      </c>
      <c r="Q288" t="str">
        <f t="shared" si="84"/>
        <v>-0.00643033743934096+0.000243312156528008i</v>
      </c>
      <c r="R288" t="str">
        <f t="shared" si="85"/>
        <v>-0.333285637884141-17.6201566959784i</v>
      </c>
      <c r="S288" t="str">
        <f t="shared" si="86"/>
        <v>0.0119636781334811i</v>
      </c>
      <c r="T288" t="str">
        <f t="shared" si="87"/>
        <v>0.210801883372187-0.0039873220981578i</v>
      </c>
      <c r="U288" t="e">
        <f t="shared" si="88"/>
        <v>#DIV/0!</v>
      </c>
      <c r="V288" t="str">
        <f t="shared" si="89"/>
        <v>1.33333333333333E-06-0.00688982437627255i</v>
      </c>
      <c r="W288" t="e">
        <f t="shared" si="90"/>
        <v>#DIV/0!</v>
      </c>
      <c r="X288" t="e">
        <f t="shared" si="91"/>
        <v>#DIV/0!</v>
      </c>
      <c r="Y288" t="str">
        <f t="shared" si="92"/>
        <v>0.00083+0.0154817685968905i</v>
      </c>
      <c r="Z288" t="e">
        <f t="shared" si="93"/>
        <v>#DIV/0!</v>
      </c>
      <c r="AA288" t="e">
        <f t="shared" si="94"/>
        <v>#DIV/0!</v>
      </c>
      <c r="AB288" t="str">
        <f t="shared" si="95"/>
        <v>1.29985437729488-0.0245867731353431i</v>
      </c>
      <c r="AC288" t="str">
        <f t="shared" si="96"/>
        <v>6.92340562257323-1.90085280168545i</v>
      </c>
      <c r="AD288" t="str">
        <f t="shared" si="97"/>
        <v>0.175494060920444+0.0446314460093113i</v>
      </c>
      <c r="AE288" t="e">
        <f t="shared" si="98"/>
        <v>#DIV/0!</v>
      </c>
      <c r="AF288" t="str">
        <f t="shared" si="99"/>
        <v>-9.68985383277813-1.82385986060779i</v>
      </c>
      <c r="AG288" t="e">
        <f t="shared" si="100"/>
        <v>#DIV/0!</v>
      </c>
      <c r="AH288" t="e">
        <f t="shared" si="101"/>
        <v>#DIV/0!</v>
      </c>
      <c r="AI288" t="e">
        <f t="shared" si="102"/>
        <v>#DIV/0!</v>
      </c>
      <c r="AJ288" t="e">
        <f t="shared" si="103"/>
        <v>#DIV/0!</v>
      </c>
      <c r="AK288"/>
      <c r="AL288"/>
      <c r="AM288"/>
      <c r="AN288"/>
    </row>
    <row r="289" spans="1:40" x14ac:dyDescent="0.25">
      <c r="A289"/>
      <c r="B289">
        <f t="shared" si="104"/>
        <v>15500</v>
      </c>
      <c r="C289" s="186" t="str">
        <f t="shared" si="72"/>
        <v>-0.000409407814659924+0.203347047349829i</v>
      </c>
      <c r="D289" s="158" t="str">
        <f t="shared" si="73"/>
        <v>-7.6698054599124+1.55899402968202i</v>
      </c>
      <c r="E289" t="str">
        <f t="shared" si="74"/>
        <v>7.99999926137795-0.00243083850720775i</v>
      </c>
      <c r="F289" t="str">
        <f t="shared" si="75"/>
        <v>0.999200639562092+2.42695382819085E-07i</v>
      </c>
      <c r="G289">
        <f t="shared" si="70"/>
        <v>1</v>
      </c>
      <c r="H289" t="str">
        <f t="shared" si="76"/>
        <v>2.03371425723107+3.41018185833682i</v>
      </c>
      <c r="I289" t="str">
        <f t="shared" si="77"/>
        <v>60.8683576633022i</v>
      </c>
      <c r="J289" t="str">
        <f t="shared" si="71"/>
        <v>-4.01502974732003+13.3160488692853i</v>
      </c>
      <c r="K289" t="str">
        <f t="shared" si="78"/>
        <v>4.19011575687642-1.26339573951084i</v>
      </c>
      <c r="L289" t="str">
        <f t="shared" si="79"/>
        <v>0.38568649994542-0.123136859780713i</v>
      </c>
      <c r="M289" t="str">
        <f t="shared" si="80"/>
        <v>4.57580225682184-1.38653259929155i</v>
      </c>
      <c r="N289" t="str">
        <f t="shared" si="81"/>
        <v>-0.114202563732195i</v>
      </c>
      <c r="O289" t="str">
        <f t="shared" si="82"/>
        <v>0.993485971623313-0.113954482964389i</v>
      </c>
      <c r="P289" t="str">
        <f t="shared" si="83"/>
        <v>0.00651402837668702+0.113954482964389i</v>
      </c>
      <c r="Q289" t="str">
        <f t="shared" si="84"/>
        <v>-0.00651402837668702+0.000248080767806011i</v>
      </c>
      <c r="R289" t="str">
        <f t="shared" si="85"/>
        <v>-0.333285016291666-17.506396652378i</v>
      </c>
      <c r="S289" t="str">
        <f t="shared" si="86"/>
        <v>0.0120413643551271i</v>
      </c>
      <c r="T289" t="str">
        <f t="shared" si="87"/>
        <v>0.210800900636661-0.00401320631527242i</v>
      </c>
      <c r="U289" t="e">
        <f t="shared" si="88"/>
        <v>#DIV/0!</v>
      </c>
      <c r="V289" t="str">
        <f t="shared" si="89"/>
        <v>1.33333333333333E-06-0.00684537389642562i</v>
      </c>
      <c r="W289" t="e">
        <f t="shared" si="90"/>
        <v>#DIV/0!</v>
      </c>
      <c r="X289" t="e">
        <f t="shared" si="91"/>
        <v>#DIV/0!</v>
      </c>
      <c r="Y289" t="str">
        <f t="shared" si="92"/>
        <v>0.00083+0.0155822995618054i</v>
      </c>
      <c r="Z289" t="e">
        <f t="shared" si="93"/>
        <v>#DIV/0!</v>
      </c>
      <c r="AA289" t="e">
        <f t="shared" si="94"/>
        <v>#DIV/0!</v>
      </c>
      <c r="AB289" t="str">
        <f t="shared" si="95"/>
        <v>1.2998483175147-0.0247463813531686i</v>
      </c>
      <c r="AC289" t="str">
        <f t="shared" si="96"/>
        <v>6.91353720034917-1.91551661401241i</v>
      </c>
      <c r="AD289" t="str">
        <f t="shared" si="97"/>
        <v>0.175531741442677+0.0450547348831911i</v>
      </c>
      <c r="AE289" t="e">
        <f t="shared" si="98"/>
        <v>#DIV/0!</v>
      </c>
      <c r="AF289" t="str">
        <f t="shared" si="99"/>
        <v>-9.70351971714347-1.8511878286548i</v>
      </c>
      <c r="AG289" t="e">
        <f t="shared" si="100"/>
        <v>#DIV/0!</v>
      </c>
      <c r="AH289" t="e">
        <f t="shared" si="101"/>
        <v>#DIV/0!</v>
      </c>
      <c r="AI289" t="e">
        <f t="shared" si="102"/>
        <v>#DIV/0!</v>
      </c>
      <c r="AJ289" t="e">
        <f t="shared" si="103"/>
        <v>#DIV/0!</v>
      </c>
      <c r="AK289"/>
      <c r="AL289"/>
      <c r="AM289"/>
      <c r="AN289"/>
    </row>
    <row r="290" spans="1:40" x14ac:dyDescent="0.25">
      <c r="A290"/>
      <c r="B290">
        <f t="shared" si="104"/>
        <v>15600</v>
      </c>
      <c r="C290" s="186" t="str">
        <f t="shared" si="72"/>
        <v>-0.0004041758405954+0.202043551102294i</v>
      </c>
      <c r="D290" s="158" t="str">
        <f t="shared" si="73"/>
        <v>-7.66976534811127+1.54900055845092i</v>
      </c>
      <c r="E290" t="str">
        <f t="shared" si="74"/>
        <v>7.9999992518166-0.00244652133336251i</v>
      </c>
      <c r="F290" t="str">
        <f t="shared" si="75"/>
        <v>0.99920063956305+2.44261159190969E-07i</v>
      </c>
      <c r="G290">
        <f t="shared" si="70"/>
        <v>1</v>
      </c>
      <c r="H290" t="str">
        <f t="shared" si="76"/>
        <v>2.04747083723278+3.42730713128156i</v>
      </c>
      <c r="I290" t="str">
        <f t="shared" si="77"/>
        <v>61.261056745001i</v>
      </c>
      <c r="J290" t="str">
        <f t="shared" si="71"/>
        <v>-4.07994855070886+13.4019588619904i</v>
      </c>
      <c r="K290" t="str">
        <f t="shared" si="78"/>
        <v>4.18335124169485-1.27353456397076i</v>
      </c>
      <c r="L290" t="str">
        <f t="shared" si="79"/>
        <v>0.385225220094071-0.123783069696363i</v>
      </c>
      <c r="M290" t="str">
        <f t="shared" si="80"/>
        <v>4.56857646178892-1.39731763366712i</v>
      </c>
      <c r="N290" t="str">
        <f t="shared" si="81"/>
        <v>-0.114939354465951i</v>
      </c>
      <c r="O290" t="str">
        <f t="shared" si="82"/>
        <v>0.993401741361616-0.114686443225472i</v>
      </c>
      <c r="P290" t="str">
        <f t="shared" si="83"/>
        <v>0.00659825863838404+0.114686443225472i</v>
      </c>
      <c r="Q290" t="str">
        <f t="shared" si="84"/>
        <v>-0.00659825863838404+0.000252911240478992i</v>
      </c>
      <c r="R290" t="str">
        <f t="shared" si="85"/>
        <v>-0.333284390670388-17.394094545869i</v>
      </c>
      <c r="S290" t="str">
        <f t="shared" si="86"/>
        <v>0.0121190505767731i</v>
      </c>
      <c r="T290" t="str">
        <f t="shared" si="87"/>
        <v>0.21079991153856-0.00403909038698344i</v>
      </c>
      <c r="U290" t="e">
        <f t="shared" si="88"/>
        <v>#DIV/0!</v>
      </c>
      <c r="V290" t="str">
        <f t="shared" si="89"/>
        <v>1.33333333333333E-06-0.00680149329452546i</v>
      </c>
      <c r="W290" t="e">
        <f t="shared" si="90"/>
        <v>#DIV/0!</v>
      </c>
      <c r="X290" t="e">
        <f t="shared" si="91"/>
        <v>#DIV/0!</v>
      </c>
      <c r="Y290" t="str">
        <f t="shared" si="92"/>
        <v>0.00083+0.0156828305267202i</v>
      </c>
      <c r="Z290" t="e">
        <f t="shared" si="93"/>
        <v>#DIV/0!</v>
      </c>
      <c r="AA290" t="e">
        <f t="shared" si="94"/>
        <v>#DIV/0!</v>
      </c>
      <c r="AB290" t="str">
        <f t="shared" si="95"/>
        <v>1.29984221850137-0.024905988674401i</v>
      </c>
      <c r="AC290" t="str">
        <f t="shared" si="96"/>
        <v>6.9036269863262-1.9300773665124i</v>
      </c>
      <c r="AD290" t="str">
        <f t="shared" si="97"/>
        <v>0.175569717152581+0.0454771309731282i</v>
      </c>
      <c r="AE290" t="e">
        <f t="shared" si="98"/>
        <v>#DIV/0!</v>
      </c>
      <c r="AF290" t="str">
        <f t="shared" si="99"/>
        <v>-9.71723618534405-1.87830657283064i</v>
      </c>
      <c r="AG290" t="e">
        <f t="shared" si="100"/>
        <v>#DIV/0!</v>
      </c>
      <c r="AH290" t="e">
        <f t="shared" si="101"/>
        <v>#DIV/0!</v>
      </c>
      <c r="AI290" t="e">
        <f t="shared" si="102"/>
        <v>#DIV/0!</v>
      </c>
      <c r="AJ290" t="e">
        <f t="shared" si="103"/>
        <v>#DIV/0!</v>
      </c>
      <c r="AK290"/>
      <c r="AL290"/>
      <c r="AM290"/>
      <c r="AN290"/>
    </row>
    <row r="291" spans="1:40" x14ac:dyDescent="0.25">
      <c r="A291"/>
      <c r="B291">
        <f t="shared" si="104"/>
        <v>15700</v>
      </c>
      <c r="C291" s="186" t="str">
        <f t="shared" si="72"/>
        <v>-0.00039904352130105+0.200756659704415i</v>
      </c>
      <c r="D291" s="158" t="str">
        <f t="shared" si="73"/>
        <v>-7.66972600032997+1.53913439106718i</v>
      </c>
      <c r="E291" t="str">
        <f t="shared" si="74"/>
        <v>7.99999924219376-0.00246220415946085i</v>
      </c>
      <c r="F291" t="str">
        <f t="shared" si="75"/>
        <v>0.999200639564008+2.45826935557227E-07i</v>
      </c>
      <c r="G291">
        <f t="shared" si="70"/>
        <v>1</v>
      </c>
      <c r="H291" t="str">
        <f t="shared" si="76"/>
        <v>2.06127663104699+3.44435283162584i</v>
      </c>
      <c r="I291" t="str">
        <f t="shared" si="77"/>
        <v>61.6537558266997i</v>
      </c>
      <c r="J291" t="str">
        <f t="shared" si="71"/>
        <v>-4.14528483836385+13.4878688546954i</v>
      </c>
      <c r="K291" t="str">
        <f t="shared" si="78"/>
        <v>4.17655823410737-1.28359963393045i</v>
      </c>
      <c r="L291" t="str">
        <f t="shared" si="79"/>
        <v>0.384762086518325-0.124426779868134i</v>
      </c>
      <c r="M291" t="str">
        <f t="shared" si="80"/>
        <v>4.5613203206257-1.40802641379858i</v>
      </c>
      <c r="N291" t="str">
        <f t="shared" si="81"/>
        <v>-0.115676145199707i</v>
      </c>
      <c r="O291" t="str">
        <f t="shared" si="82"/>
        <v>0.993316971821292-0.115418341227808i</v>
      </c>
      <c r="P291" t="str">
        <f t="shared" si="83"/>
        <v>0.00668302817870803+0.115418341227808i</v>
      </c>
      <c r="Q291" t="str">
        <f t="shared" si="84"/>
        <v>-0.00668302817870803+0.000257803971898993i</v>
      </c>
      <c r="R291" t="str">
        <f t="shared" si="85"/>
        <v>-0.333283761021373-17.2832225177746i</v>
      </c>
      <c r="S291" t="str">
        <f t="shared" si="86"/>
        <v>0.0121967367984191i</v>
      </c>
      <c r="T291" t="str">
        <f t="shared" si="87"/>
        <v>0.210798916077807-0.0040649743123649i</v>
      </c>
      <c r="U291" t="e">
        <f t="shared" si="88"/>
        <v>#DIV/0!</v>
      </c>
      <c r="V291" t="str">
        <f t="shared" si="89"/>
        <v>1.33333333333333E-06-0.00675817168118453i</v>
      </c>
      <c r="W291" t="e">
        <f t="shared" si="90"/>
        <v>#DIV/0!</v>
      </c>
      <c r="X291" t="e">
        <f t="shared" si="91"/>
        <v>#DIV/0!</v>
      </c>
      <c r="Y291" t="str">
        <f t="shared" si="92"/>
        <v>0.00083+0.0157833614916351i</v>
      </c>
      <c r="Z291" t="e">
        <f t="shared" si="93"/>
        <v>#DIV/0!</v>
      </c>
      <c r="AA291" t="e">
        <f t="shared" si="94"/>
        <v>#DIV/0!</v>
      </c>
      <c r="AB291" t="str">
        <f t="shared" si="95"/>
        <v>1.29983608025442-0.0250655950933307i</v>
      </c>
      <c r="AC291" t="str">
        <f t="shared" si="96"/>
        <v>6.89367570637795-1.94453574285442i</v>
      </c>
      <c r="AD291" t="str">
        <f t="shared" si="97"/>
        <v>0.175607986980274+0.0458986505599308i</v>
      </c>
      <c r="AE291" t="e">
        <f t="shared" si="98"/>
        <v>#DIV/0!</v>
      </c>
      <c r="AF291" t="str">
        <f t="shared" si="99"/>
        <v>-9.73100263137696-1.90521844055866i</v>
      </c>
      <c r="AG291" t="e">
        <f t="shared" si="100"/>
        <v>#DIV/0!</v>
      </c>
      <c r="AH291" t="e">
        <f t="shared" si="101"/>
        <v>#DIV/0!</v>
      </c>
      <c r="AI291" t="e">
        <f t="shared" si="102"/>
        <v>#DIV/0!</v>
      </c>
      <c r="AJ291" t="e">
        <f t="shared" si="103"/>
        <v>#DIV/0!</v>
      </c>
      <c r="AK291"/>
      <c r="AL291"/>
      <c r="AM291"/>
      <c r="AN291"/>
    </row>
    <row r="292" spans="1:40" x14ac:dyDescent="0.25">
      <c r="A292"/>
      <c r="B292">
        <f t="shared" si="104"/>
        <v>15800</v>
      </c>
      <c r="C292" s="186" t="str">
        <f t="shared" si="72"/>
        <v>-0.000394008341888698+0.199486057879204i</v>
      </c>
      <c r="D292" s="158" t="str">
        <f t="shared" si="73"/>
        <v>-7.66968739728783+1.52939311040723i</v>
      </c>
      <c r="E292" t="str">
        <f t="shared" si="74"/>
        <v>7.99999923250944-0.00247788698550242i</v>
      </c>
      <c r="F292" t="str">
        <f t="shared" si="75"/>
        <v>0.999200639564976+2.47392711917828E-07i</v>
      </c>
      <c r="G292">
        <f t="shared" si="70"/>
        <v>1</v>
      </c>
      <c r="H292" t="str">
        <f t="shared" si="76"/>
        <v>2.07513105321839+3.46131883203096i</v>
      </c>
      <c r="I292" t="str">
        <f t="shared" si="77"/>
        <v>62.0464549083984i</v>
      </c>
      <c r="J292" t="str">
        <f t="shared" si="71"/>
        <v>-4.21103861028501+13.5737788474005i</v>
      </c>
      <c r="K292" t="str">
        <f t="shared" si="78"/>
        <v>4.16973724947936-1.29359147144672i</v>
      </c>
      <c r="L292" t="str">
        <f t="shared" si="79"/>
        <v>0.384297116556524-0.125067984483896i</v>
      </c>
      <c r="M292" t="str">
        <f t="shared" si="80"/>
        <v>4.55403436603588-1.41865945593062i</v>
      </c>
      <c r="N292" t="str">
        <f t="shared" si="81"/>
        <v>-0.116412935933463i</v>
      </c>
      <c r="O292" t="str">
        <f t="shared" si="82"/>
        <v>0.99323166304836-0.116150176574079i</v>
      </c>
      <c r="P292" t="str">
        <f t="shared" si="83"/>
        <v>0.00676833695164003+0.116150176574079i</v>
      </c>
      <c r="Q292" t="str">
        <f t="shared" si="84"/>
        <v>-0.00676833695164003+0.000262759359383996i</v>
      </c>
      <c r="R292" t="str">
        <f t="shared" si="85"/>
        <v>-0.333283127345836-17.1737534147068i</v>
      </c>
      <c r="S292" t="str">
        <f t="shared" si="86"/>
        <v>0.012274423020065i</v>
      </c>
      <c r="T292" t="str">
        <f t="shared" si="87"/>
        <v>0.210797914254397-0.00409085809049298i</v>
      </c>
      <c r="U292" t="e">
        <f t="shared" si="88"/>
        <v>#DIV/0!</v>
      </c>
      <c r="V292" t="str">
        <f t="shared" si="89"/>
        <v>1.33333333333333E-06-0.00671539844269601i</v>
      </c>
      <c r="W292" t="e">
        <f t="shared" si="90"/>
        <v>#DIV/0!</v>
      </c>
      <c r="X292" t="e">
        <f t="shared" si="91"/>
        <v>#DIV/0!</v>
      </c>
      <c r="Y292" t="str">
        <f t="shared" si="92"/>
        <v>0.00083+0.01588389245655i</v>
      </c>
      <c r="Z292" t="e">
        <f t="shared" si="93"/>
        <v>#DIV/0!</v>
      </c>
      <c r="AA292" t="e">
        <f t="shared" si="94"/>
        <v>#DIV/0!</v>
      </c>
      <c r="AB292" t="str">
        <f t="shared" si="95"/>
        <v>1.29982990277382-0.0252252006042611i</v>
      </c>
      <c r="AC292" t="str">
        <f t="shared" si="96"/>
        <v>6.88368407786807-1.95889241311341i</v>
      </c>
      <c r="AD292" t="str">
        <f t="shared" si="97"/>
        <v>0.175646549888088+0.0463193095084356i</v>
      </c>
      <c r="AE292" t="e">
        <f t="shared" si="98"/>
        <v>#DIV/0!</v>
      </c>
      <c r="AF292" t="str">
        <f t="shared" si="99"/>
        <v>-9.74481845050622-1.93192572162373i</v>
      </c>
      <c r="AG292" t="e">
        <f t="shared" si="100"/>
        <v>#DIV/0!</v>
      </c>
      <c r="AH292" t="e">
        <f t="shared" si="101"/>
        <v>#DIV/0!</v>
      </c>
      <c r="AI292" t="e">
        <f t="shared" si="102"/>
        <v>#DIV/0!</v>
      </c>
      <c r="AJ292" t="e">
        <f t="shared" si="103"/>
        <v>#DIV/0!</v>
      </c>
      <c r="AK292"/>
      <c r="AL292"/>
      <c r="AM292"/>
      <c r="AN292"/>
    </row>
    <row r="293" spans="1:40" x14ac:dyDescent="0.25">
      <c r="A293"/>
      <c r="B293">
        <f t="shared" si="104"/>
        <v>15900</v>
      </c>
      <c r="C293" s="186" t="str">
        <f t="shared" si="72"/>
        <v>-0.000389067866304585+0.198231438281012i</v>
      </c>
      <c r="D293" s="158" t="str">
        <f t="shared" si="73"/>
        <v>-7.6696495203083+1.51977436015443i</v>
      </c>
      <c r="E293" t="str">
        <f t="shared" si="74"/>
        <v>7.99999922276362-0.00249356981148685i</v>
      </c>
      <c r="F293" t="str">
        <f t="shared" si="75"/>
        <v>0.999200639565943+2.4895848827273E-07i</v>
      </c>
      <c r="G293">
        <f t="shared" si="70"/>
        <v>1</v>
      </c>
      <c r="H293" t="str">
        <f t="shared" si="76"/>
        <v>2.08903351897866+3.47820501027385i</v>
      </c>
      <c r="I293" t="str">
        <f t="shared" si="77"/>
        <v>62.4391539900971i</v>
      </c>
      <c r="J293" t="str">
        <f t="shared" si="71"/>
        <v>-4.27720986647233+13.6596888401055i</v>
      </c>
      <c r="K293" t="str">
        <f t="shared" si="78"/>
        <v>4.16288879686099-1.3035105882268i</v>
      </c>
      <c r="L293" t="str">
        <f t="shared" si="79"/>
        <v>0.383830327548003-0.125706677874702i</v>
      </c>
      <c r="M293" t="str">
        <f t="shared" si="80"/>
        <v>4.54671912440899-1.4292172661015i</v>
      </c>
      <c r="N293" t="str">
        <f t="shared" si="81"/>
        <v>-0.117149726667219i</v>
      </c>
      <c r="O293" t="str">
        <f t="shared" si="82"/>
        <v>0.99314581508913-0.116881948867i</v>
      </c>
      <c r="P293" t="str">
        <f t="shared" si="83"/>
        <v>0.00685418491086998+0.116881948867i</v>
      </c>
      <c r="Q293" t="str">
        <f t="shared" si="84"/>
        <v>-0.00685418491086998+0.000267777800218999i</v>
      </c>
      <c r="R293" t="str">
        <f t="shared" si="85"/>
        <v>-0.33328248964265-17.0656607663771i</v>
      </c>
      <c r="S293" t="str">
        <f t="shared" si="86"/>
        <v>0.012352109241711i</v>
      </c>
      <c r="T293" t="str">
        <f t="shared" si="87"/>
        <v>0.210796906068271-0.00411674172041543i</v>
      </c>
      <c r="U293" t="e">
        <f t="shared" si="88"/>
        <v>#DIV/0!</v>
      </c>
      <c r="V293" t="str">
        <f t="shared" si="89"/>
        <v>1.33333333333333E-06-0.00667316323236459i</v>
      </c>
      <c r="W293" t="e">
        <f t="shared" si="90"/>
        <v>#DIV/0!</v>
      </c>
      <c r="X293" t="e">
        <f t="shared" si="91"/>
        <v>#DIV/0!</v>
      </c>
      <c r="Y293" t="str">
        <f t="shared" si="92"/>
        <v>0.00083+0.0159844234214649i</v>
      </c>
      <c r="Z293" t="e">
        <f t="shared" si="93"/>
        <v>#DIV/0!</v>
      </c>
      <c r="AA293" t="e">
        <f t="shared" si="94"/>
        <v>#DIV/0!</v>
      </c>
      <c r="AB293" t="str">
        <f t="shared" si="95"/>
        <v>1.29982368605921-0.0253848052013205i</v>
      </c>
      <c r="AC293" t="str">
        <f t="shared" si="96"/>
        <v>6.87365280987485-1.97314803428176i</v>
      </c>
      <c r="AD293" t="str">
        <f t="shared" si="97"/>
        <v>0.175685404869333+0.0467391232805733i</v>
      </c>
      <c r="AE293" t="e">
        <f t="shared" si="98"/>
        <v>#DIV/0!</v>
      </c>
      <c r="AF293" t="str">
        <f t="shared" si="99"/>
        <v>-9.75868303928696-1.95843065011942i</v>
      </c>
      <c r="AG293" t="e">
        <f t="shared" si="100"/>
        <v>#DIV/0!</v>
      </c>
      <c r="AH293" t="e">
        <f t="shared" si="101"/>
        <v>#DIV/0!</v>
      </c>
      <c r="AI293" t="e">
        <f t="shared" si="102"/>
        <v>#DIV/0!</v>
      </c>
      <c r="AJ293" t="e">
        <f t="shared" si="103"/>
        <v>#DIV/0!</v>
      </c>
      <c r="AK293"/>
      <c r="AL293"/>
      <c r="AM293"/>
      <c r="AN293"/>
    </row>
    <row r="294" spans="1:40" x14ac:dyDescent="0.25">
      <c r="A294"/>
      <c r="B294">
        <f t="shared" si="104"/>
        <v>16000</v>
      </c>
      <c r="C294" s="186" t="str">
        <f t="shared" si="72"/>
        <v>-0.000384219734382427+0.196992501247689i</v>
      </c>
      <c r="D294" s="158" t="str">
        <f t="shared" si="73"/>
        <v>-7.66961235129692+1.51027584289895i</v>
      </c>
      <c r="E294" t="str">
        <f t="shared" si="74"/>
        <v>7.99999921295632-0.00250925263741379i</v>
      </c>
      <c r="F294" t="str">
        <f t="shared" si="75"/>
        <v>0.999200639566921+2.50524264621903E-07i</v>
      </c>
      <c r="G294">
        <f t="shared" si="70"/>
        <v>1</v>
      </c>
      <c r="H294" t="str">
        <f t="shared" si="76"/>
        <v>2.10298344429467+3.49501124922017i</v>
      </c>
      <c r="I294" t="str">
        <f t="shared" si="77"/>
        <v>62.8318530717959i</v>
      </c>
      <c r="J294" t="str">
        <f t="shared" si="71"/>
        <v>-4.34379860692582+13.7455988328107i</v>
      </c>
      <c r="K294" t="str">
        <f t="shared" si="78"/>
        <v>4.15601337915625-1.31335748600867i</v>
      </c>
      <c r="L294" t="str">
        <f t="shared" si="79"/>
        <v>0.383361736831759-0.126342854514353i</v>
      </c>
      <c r="M294" t="str">
        <f t="shared" si="80"/>
        <v>4.53937511598801-1.43970034052302i</v>
      </c>
      <c r="N294" t="str">
        <f t="shared" si="81"/>
        <v>-0.117886517400975i</v>
      </c>
      <c r="O294" t="str">
        <f t="shared" si="82"/>
        <v>0.993059427990206-0.117613657709321i</v>
      </c>
      <c r="P294" t="str">
        <f t="shared" si="83"/>
        <v>0.00694057200979403+0.117613657709321i</v>
      </c>
      <c r="Q294" t="str">
        <f t="shared" si="84"/>
        <v>-0.00694057200979403+0.000272859691653998i</v>
      </c>
      <c r="R294" t="str">
        <f t="shared" si="85"/>
        <v>-0.333281847912443-16.9589187642575i</v>
      </c>
      <c r="S294" t="str">
        <f t="shared" si="86"/>
        <v>0.012429795463357i</v>
      </c>
      <c r="T294" t="str">
        <f t="shared" si="87"/>
        <v>0.210795891519408-0.00414262520120132i</v>
      </c>
      <c r="U294" t="e">
        <f t="shared" si="88"/>
        <v>#DIV/0!</v>
      </c>
      <c r="V294" t="str">
        <f t="shared" si="89"/>
        <v>1.33333333333333E-06-0.00663145596216231i</v>
      </c>
      <c r="W294" t="e">
        <f t="shared" si="90"/>
        <v>#DIV/0!</v>
      </c>
      <c r="X294" t="e">
        <f t="shared" si="91"/>
        <v>#DIV/0!</v>
      </c>
      <c r="Y294" t="str">
        <f t="shared" si="92"/>
        <v>0.00083+0.0160849543863797i</v>
      </c>
      <c r="Z294" t="e">
        <f t="shared" si="93"/>
        <v>#DIV/0!</v>
      </c>
      <c r="AA294" t="e">
        <f t="shared" si="94"/>
        <v>#DIV/0!</v>
      </c>
      <c r="AB294" t="str">
        <f t="shared" si="95"/>
        <v>1.29981743011045-0.0255444088787685i</v>
      </c>
      <c r="AC294" t="str">
        <f t="shared" si="96"/>
        <v>6.86358260340964-1.98730325076468i</v>
      </c>
      <c r="AD294" t="str">
        <f t="shared" si="97"/>
        <v>0.175724550947157+0.04715810694795i</v>
      </c>
      <c r="AE294" t="e">
        <f t="shared" si="98"/>
        <v>#DIV/0!</v>
      </c>
      <c r="AF294" t="str">
        <f t="shared" si="99"/>
        <v>-9.77259579559159-1.98473540632122i</v>
      </c>
      <c r="AG294" t="e">
        <f t="shared" si="100"/>
        <v>#DIV/0!</v>
      </c>
      <c r="AH294" t="e">
        <f t="shared" si="101"/>
        <v>#DIV/0!</v>
      </c>
      <c r="AI294" t="e">
        <f t="shared" si="102"/>
        <v>#DIV/0!</v>
      </c>
      <c r="AJ294" t="e">
        <f t="shared" si="103"/>
        <v>#DIV/0!</v>
      </c>
      <c r="AK294"/>
      <c r="AL294"/>
      <c r="AM294"/>
      <c r="AN294"/>
    </row>
    <row r="295" spans="1:40" x14ac:dyDescent="0.25">
      <c r="A295"/>
      <c r="B295">
        <f t="shared" si="104"/>
        <v>16100</v>
      </c>
      <c r="C295" s="186" t="str">
        <f t="shared" si="72"/>
        <v>-0.000379461659024102+0.195768954561962i</v>
      </c>
      <c r="D295" s="158" t="str">
        <f t="shared" si="73"/>
        <v>-7.66957587271916+1.50089531830838i</v>
      </c>
      <c r="E295" t="str">
        <f t="shared" si="74"/>
        <v>7.99999920308753-0.00252493546328287i</v>
      </c>
      <c r="F295" t="str">
        <f t="shared" si="75"/>
        <v>0.999200639567908+2.5209004096531E-07i</v>
      </c>
      <c r="G295">
        <f t="shared" si="70"/>
        <v>1</v>
      </c>
      <c r="H295" t="str">
        <f t="shared" si="76"/>
        <v>2.11698024591595+3.51173743679638i</v>
      </c>
      <c r="I295" t="str">
        <f t="shared" si="77"/>
        <v>63.2245521534946i</v>
      </c>
      <c r="J295" t="str">
        <f t="shared" si="71"/>
        <v>-4.41080483164548+13.8315088255157i</v>
      </c>
      <c r="K295" t="str">
        <f t="shared" si="78"/>
        <v>4.14911149328447-1.32313265692708i</v>
      </c>
      <c r="L295" t="str">
        <f t="shared" si="79"/>
        <v>0.382891361745128-0.126976509018956i</v>
      </c>
      <c r="M295" t="str">
        <f t="shared" si="80"/>
        <v>4.5320028550296-1.45010916594604i</v>
      </c>
      <c r="N295" t="str">
        <f t="shared" si="81"/>
        <v>-0.118623308134731i</v>
      </c>
      <c r="O295" t="str">
        <f t="shared" si="82"/>
        <v>0.992972501798484-0.118345302703825i</v>
      </c>
      <c r="P295" t="str">
        <f t="shared" si="83"/>
        <v>0.00702749820151605+0.118345302703825i</v>
      </c>
      <c r="Q295" t="str">
        <f t="shared" si="84"/>
        <v>-0.00702749820151605+0.000278005430906003i</v>
      </c>
      <c r="R295" t="str">
        <f t="shared" si="85"/>
        <v>-0.333281202152373-16.8535022410239i</v>
      </c>
      <c r="S295" t="str">
        <f t="shared" si="86"/>
        <v>0.012507481685003i</v>
      </c>
      <c r="T295" t="str">
        <f t="shared" si="87"/>
        <v>0.210794870607763-0.00416850853187659i</v>
      </c>
      <c r="U295" t="e">
        <f t="shared" si="88"/>
        <v>#DIV/0!</v>
      </c>
      <c r="V295" t="str">
        <f t="shared" si="89"/>
        <v>1.33333333333333E-06-0.00659026679469546i</v>
      </c>
      <c r="W295" t="e">
        <f t="shared" si="90"/>
        <v>#DIV/0!</v>
      </c>
      <c r="X295" t="e">
        <f t="shared" si="91"/>
        <v>#DIV/0!</v>
      </c>
      <c r="Y295" t="str">
        <f t="shared" si="92"/>
        <v>0.00083+0.0161854853512946i</v>
      </c>
      <c r="Z295" t="e">
        <f t="shared" si="93"/>
        <v>#DIV/0!</v>
      </c>
      <c r="AA295" t="e">
        <f t="shared" si="94"/>
        <v>#DIV/0!</v>
      </c>
      <c r="AB295" t="str">
        <f t="shared" si="95"/>
        <v>1.29981113492727-0.0257040116305988i</v>
      </c>
      <c r="AC295" t="str">
        <f t="shared" si="96"/>
        <v>6.85347415162254-2.00135869485235i</v>
      </c>
      <c r="AD295" t="str">
        <f t="shared" si="97"/>
        <v>0.175763987173417+0.0475762752039624i</v>
      </c>
      <c r="AE295" t="e">
        <f t="shared" si="98"/>
        <v>#DIV/0!</v>
      </c>
      <c r="AF295" t="str">
        <f t="shared" si="99"/>
        <v>-9.78655611863511-2.010842118488i</v>
      </c>
      <c r="AG295" t="e">
        <f t="shared" si="100"/>
        <v>#DIV/0!</v>
      </c>
      <c r="AH295" t="e">
        <f t="shared" si="101"/>
        <v>#DIV/0!</v>
      </c>
      <c r="AI295" t="e">
        <f t="shared" si="102"/>
        <v>#DIV/0!</v>
      </c>
      <c r="AJ295" t="e">
        <f t="shared" si="103"/>
        <v>#DIV/0!</v>
      </c>
      <c r="AK295"/>
      <c r="AL295"/>
      <c r="AM295"/>
      <c r="AN295"/>
    </row>
    <row r="296" spans="1:40" x14ac:dyDescent="0.25">
      <c r="A296"/>
      <c r="B296">
        <f t="shared" si="104"/>
        <v>16200</v>
      </c>
      <c r="C296" s="186" t="str">
        <f t="shared" si="72"/>
        <v>-0.000374791423501863+0.194560513221663i</v>
      </c>
      <c r="D296" s="158" t="str">
        <f t="shared" si="73"/>
        <v>-7.66954006758017+1.49163060136608i</v>
      </c>
      <c r="E296" t="str">
        <f t="shared" si="74"/>
        <v>7.99999919315726-0.00254061828909373i</v>
      </c>
      <c r="F296" t="str">
        <f t="shared" si="75"/>
        <v>0.999200639568896+2.53655817302912E-07i</v>
      </c>
      <c r="G296">
        <f t="shared" si="70"/>
        <v>1</v>
      </c>
      <c r="H296" t="str">
        <f t="shared" si="76"/>
        <v>2.13102334142167+3.52838346596205i</v>
      </c>
      <c r="I296" t="str">
        <f t="shared" si="77"/>
        <v>63.6172512351933i</v>
      </c>
      <c r="J296" t="str">
        <f t="shared" si="71"/>
        <v>-4.4782285406313+13.9174188182208i</v>
      </c>
      <c r="K296" t="str">
        <f t="shared" si="78"/>
        <v>4.14218363033364-1.332836583865i</v>
      </c>
      <c r="L296" t="str">
        <f t="shared" si="79"/>
        <v>0.38241921962247-0.127607636146473i</v>
      </c>
      <c r="M296" t="str">
        <f t="shared" si="80"/>
        <v>4.52460284995611-1.46044422001147i</v>
      </c>
      <c r="N296" t="str">
        <f t="shared" si="81"/>
        <v>-0.119360098868487i</v>
      </c>
      <c r="O296" t="str">
        <f t="shared" si="82"/>
        <v>0.992885036561153-0.119076883453332i</v>
      </c>
      <c r="P296" t="str">
        <f t="shared" si="83"/>
        <v>0.00711496343884699+0.119076883453332i</v>
      </c>
      <c r="Q296" t="str">
        <f t="shared" si="84"/>
        <v>-0.00711496343884699+0.000283215415154997i</v>
      </c>
      <c r="R296" t="str">
        <f t="shared" si="85"/>
        <v>-0.333280552365306-16.749386650769i</v>
      </c>
      <c r="S296" t="str">
        <f t="shared" si="86"/>
        <v>0.012585167906649i</v>
      </c>
      <c r="T296" t="str">
        <f t="shared" si="87"/>
        <v>0.210793843333313-0.0041943917115381i</v>
      </c>
      <c r="U296" t="e">
        <f t="shared" si="88"/>
        <v>#DIV/0!</v>
      </c>
      <c r="V296" t="str">
        <f t="shared" si="89"/>
        <v>1.33333333333333E-06-0.00654958613546894i</v>
      </c>
      <c r="W296" t="e">
        <f t="shared" si="90"/>
        <v>#DIV/0!</v>
      </c>
      <c r="X296" t="e">
        <f t="shared" si="91"/>
        <v>#DIV/0!</v>
      </c>
      <c r="Y296" t="str">
        <f t="shared" si="92"/>
        <v>0.00083+0.0162860163162095i</v>
      </c>
      <c r="Z296" t="e">
        <f t="shared" si="93"/>
        <v>#DIV/0!</v>
      </c>
      <c r="AA296" t="e">
        <f t="shared" si="94"/>
        <v>#DIV/0!</v>
      </c>
      <c r="AB296" t="str">
        <f t="shared" si="95"/>
        <v>1.29980480050953-0.0258636134512425i</v>
      </c>
      <c r="AC296" t="str">
        <f t="shared" si="96"/>
        <v>6.84332813999857-2.01531498717896i</v>
      </c>
      <c r="AD296" t="str">
        <f t="shared" si="97"/>
        <v>0.175803712627644+0.0479936423754509i</v>
      </c>
      <c r="AE296" t="e">
        <f t="shared" si="98"/>
        <v>#DIV/0!</v>
      </c>
      <c r="AF296" t="str">
        <f t="shared" si="99"/>
        <v>-9.80056340900184-2.03675286459597i</v>
      </c>
      <c r="AG296" t="e">
        <f t="shared" si="100"/>
        <v>#DIV/0!</v>
      </c>
      <c r="AH296" t="e">
        <f t="shared" si="101"/>
        <v>#DIV/0!</v>
      </c>
      <c r="AI296" t="e">
        <f t="shared" si="102"/>
        <v>#DIV/0!</v>
      </c>
      <c r="AJ296" t="e">
        <f t="shared" si="103"/>
        <v>#DIV/0!</v>
      </c>
      <c r="AK296"/>
      <c r="AL296"/>
      <c r="AM296"/>
      <c r="AN296"/>
    </row>
    <row r="297" spans="1:40" x14ac:dyDescent="0.25">
      <c r="A297"/>
      <c r="B297">
        <f t="shared" si="104"/>
        <v>16300</v>
      </c>
      <c r="C297" s="186" t="str">
        <f t="shared" si="72"/>
        <v>-0.00037020687887601+0.193366899218413i</v>
      </c>
      <c r="D297" s="158" t="str">
        <f t="shared" si="73"/>
        <v>-7.66950491940475+1.4824795606745i</v>
      </c>
      <c r="E297" t="str">
        <f t="shared" si="74"/>
        <v>7.99999918316549-0.002556301114846i</v>
      </c>
      <c r="F297" t="str">
        <f t="shared" si="75"/>
        <v>0.999200639569894+2.55221593634674E-07i</v>
      </c>
      <c r="G297">
        <f t="shared" si="70"/>
        <v>1</v>
      </c>
      <c r="H297" t="str">
        <f t="shared" si="76"/>
        <v>2.14511214926716+3.54494923468132i</v>
      </c>
      <c r="I297" t="str">
        <f t="shared" si="77"/>
        <v>64.009950316892i</v>
      </c>
      <c r="J297" t="str">
        <f t="shared" si="71"/>
        <v>-4.54606973388329+14.0033288109258i</v>
      </c>
      <c r="K297" t="str">
        <f t="shared" si="78"/>
        <v>4.13523027570717-1.34246974079211i</v>
      </c>
      <c r="L297" t="str">
        <f t="shared" si="79"/>
        <v>0.381945327793868-0.128236230796248i</v>
      </c>
      <c r="M297" t="str">
        <f t="shared" si="80"/>
        <v>4.51717560350104-1.47070597158836i</v>
      </c>
      <c r="N297" t="str">
        <f t="shared" si="81"/>
        <v>-0.120096889602244i</v>
      </c>
      <c r="O297" t="str">
        <f t="shared" si="82"/>
        <v>0.992797032325694-0.119808399560696i</v>
      </c>
      <c r="P297" t="str">
        <f t="shared" si="83"/>
        <v>0.00720296767430595+0.119808399560696i</v>
      </c>
      <c r="Q297" t="str">
        <f t="shared" si="84"/>
        <v>-0.00720296767430595+0.000288490041548004i</v>
      </c>
      <c r="R297" t="str">
        <f t="shared" si="85"/>
        <v>-0.333279898549613-16.6465480499368i</v>
      </c>
      <c r="S297" t="str">
        <f t="shared" si="86"/>
        <v>0.012662854128295i</v>
      </c>
      <c r="T297" t="str">
        <f t="shared" si="87"/>
        <v>0.210792809696003-0.00422027473922671i</v>
      </c>
      <c r="U297" t="e">
        <f t="shared" si="88"/>
        <v>#DIV/0!</v>
      </c>
      <c r="V297" t="str">
        <f t="shared" si="89"/>
        <v>1.33333333333333E-06-0.00650940462543539i</v>
      </c>
      <c r="W297" t="e">
        <f t="shared" si="90"/>
        <v>#DIV/0!</v>
      </c>
      <c r="X297" t="e">
        <f t="shared" si="91"/>
        <v>#DIV/0!</v>
      </c>
      <c r="Y297" t="str">
        <f t="shared" si="92"/>
        <v>0.00083+0.0163865472811244i</v>
      </c>
      <c r="Z297" t="e">
        <f t="shared" si="93"/>
        <v>#DIV/0!</v>
      </c>
      <c r="AA297" t="e">
        <f t="shared" si="94"/>
        <v>#DIV/0!</v>
      </c>
      <c r="AB297" t="str">
        <f t="shared" si="95"/>
        <v>1.29979842685688-0.0260232143347853i</v>
      </c>
      <c r="AC297" t="str">
        <f t="shared" si="96"/>
        <v>6.83314524654484-2.02917273715734i</v>
      </c>
      <c r="AD297" t="str">
        <f t="shared" si="97"/>
        <v>0.175843726415996+0.0484102224339475i</v>
      </c>
      <c r="AE297" t="e">
        <f t="shared" si="98"/>
        <v>#DIV/0!</v>
      </c>
      <c r="AF297" t="str">
        <f t="shared" si="99"/>
        <v>-9.81461706867191-2.06246967400682i</v>
      </c>
      <c r="AG297" t="e">
        <f t="shared" si="100"/>
        <v>#DIV/0!</v>
      </c>
      <c r="AH297" t="e">
        <f t="shared" si="101"/>
        <v>#DIV/0!</v>
      </c>
      <c r="AI297" t="e">
        <f t="shared" si="102"/>
        <v>#DIV/0!</v>
      </c>
      <c r="AJ297" t="e">
        <f t="shared" si="103"/>
        <v>#DIV/0!</v>
      </c>
      <c r="AK297"/>
      <c r="AL297"/>
      <c r="AM297"/>
      <c r="AN297"/>
    </row>
    <row r="298" spans="1:40" x14ac:dyDescent="0.25">
      <c r="A298"/>
      <c r="B298">
        <f t="shared" si="104"/>
        <v>16400</v>
      </c>
      <c r="C298" s="186" t="str">
        <f t="shared" si="72"/>
        <v>-0.000365705941522474+0.192187841324404i</v>
      </c>
      <c r="D298" s="158" t="str">
        <f t="shared" si="73"/>
        <v>-7.66947041221832+1.47344011682043i</v>
      </c>
      <c r="E298" t="str">
        <f t="shared" si="74"/>
        <v>7.99999917311224-0.00257198394053934i</v>
      </c>
      <c r="F298" t="str">
        <f t="shared" si="75"/>
        <v>0.999200639570901+2.56787369960565E-07i</v>
      </c>
      <c r="G298">
        <f t="shared" si="70"/>
        <v>1</v>
      </c>
      <c r="H298" t="str">
        <f t="shared" si="76"/>
        <v>2.15924608882983+3.56143464589414i</v>
      </c>
      <c r="I298" t="str">
        <f t="shared" si="77"/>
        <v>64.4026493985908i</v>
      </c>
      <c r="J298" t="str">
        <f t="shared" si="71"/>
        <v>-4.61432841140144+14.089238803631i</v>
      </c>
      <c r="K298" t="str">
        <f t="shared" si="78"/>
        <v>4.12825190926324-1.35203259308987i</v>
      </c>
      <c r="L298" t="str">
        <f t="shared" si="79"/>
        <v>0.38146970358383-0.128862288008527i</v>
      </c>
      <c r="M298" t="str">
        <f t="shared" si="80"/>
        <v>4.50972161284707-1.4808948810984i</v>
      </c>
      <c r="N298" t="str">
        <f t="shared" si="81"/>
        <v>-0.120833680336i</v>
      </c>
      <c r="O298" t="str">
        <f t="shared" si="82"/>
        <v>0.992708489139881-0.120539850628805i</v>
      </c>
      <c r="P298" t="str">
        <f t="shared" si="83"/>
        <v>0.00729151086011903+0.120539850628805i</v>
      </c>
      <c r="Q298" t="str">
        <f t="shared" si="84"/>
        <v>-0.00729151086011903+0.000293829707195006i</v>
      </c>
      <c r="R298" t="str">
        <f t="shared" si="85"/>
        <v>-0.333279240708133-16.5449630789615i</v>
      </c>
      <c r="S298" t="str">
        <f t="shared" si="86"/>
        <v>0.0127405403499409i</v>
      </c>
      <c r="T298" t="str">
        <f t="shared" si="87"/>
        <v>0.210791769695791-0.00424615761403963i</v>
      </c>
      <c r="U298" t="e">
        <f t="shared" si="88"/>
        <v>#DIV/0!</v>
      </c>
      <c r="V298" t="str">
        <f t="shared" si="89"/>
        <v>1.33333333333333E-06-0.00646971313381688i</v>
      </c>
      <c r="W298" t="e">
        <f t="shared" si="90"/>
        <v>#DIV/0!</v>
      </c>
      <c r="X298" t="e">
        <f t="shared" si="91"/>
        <v>#DIV/0!</v>
      </c>
      <c r="Y298" t="str">
        <f t="shared" si="92"/>
        <v>0.00083+0.0164870782460392i</v>
      </c>
      <c r="Z298" t="e">
        <f t="shared" si="93"/>
        <v>#DIV/0!</v>
      </c>
      <c r="AA298" t="e">
        <f t="shared" si="94"/>
        <v>#DIV/0!</v>
      </c>
      <c r="AB298" t="str">
        <f t="shared" si="95"/>
        <v>1.29979201396907-0.0261828142756604i</v>
      </c>
      <c r="AC298" t="str">
        <f t="shared" si="96"/>
        <v>6.82292614196876-2.04293254340348i</v>
      </c>
      <c r="AD298" t="str">
        <f t="shared" si="97"/>
        <v>0.175884027670315+0.0488260290064898i</v>
      </c>
      <c r="AE298" t="e">
        <f t="shared" si="98"/>
        <v>#DIV/0!</v>
      </c>
      <c r="AF298" t="str">
        <f t="shared" si="99"/>
        <v>-9.82871650104815-2.08799452907371i</v>
      </c>
      <c r="AG298" t="e">
        <f t="shared" si="100"/>
        <v>#DIV/0!</v>
      </c>
      <c r="AH298" t="e">
        <f t="shared" si="101"/>
        <v>#DIV/0!</v>
      </c>
      <c r="AI298" t="e">
        <f t="shared" si="102"/>
        <v>#DIV/0!</v>
      </c>
      <c r="AJ298" t="e">
        <f t="shared" si="103"/>
        <v>#DIV/0!</v>
      </c>
      <c r="AK298"/>
      <c r="AL298"/>
      <c r="AM298"/>
      <c r="AN298"/>
    </row>
    <row r="299" spans="1:40" x14ac:dyDescent="0.25">
      <c r="A299"/>
      <c r="B299">
        <f t="shared" si="104"/>
        <v>16500</v>
      </c>
      <c r="C299" s="186" t="str">
        <f t="shared" si="72"/>
        <v>-0.000361286590764913+0.191023074886925i</v>
      </c>
      <c r="D299" s="158" t="str">
        <f t="shared" si="73"/>
        <v>-7.66943653052916+1.46451024079976i</v>
      </c>
      <c r="E299" t="str">
        <f t="shared" si="74"/>
        <v>7.9999991629975-0.00258766676617337i</v>
      </c>
      <c r="F299" t="str">
        <f t="shared" si="75"/>
        <v>0.999200639571909+2.5835314628054E-07i</v>
      </c>
      <c r="G299">
        <f t="shared" si="70"/>
        <v>1</v>
      </c>
      <c r="H299" t="str">
        <f t="shared" si="76"/>
        <v>2.17342458045469+3.5778396074874i</v>
      </c>
      <c r="I299" t="str">
        <f t="shared" si="77"/>
        <v>64.7953484802895i</v>
      </c>
      <c r="J299" t="str">
        <f t="shared" si="71"/>
        <v>-4.68300457318576+14.175148796336i</v>
      </c>
      <c r="K299" t="str">
        <f t="shared" si="78"/>
        <v>4.1212490054482-1.36152559786461i</v>
      </c>
      <c r="L299" t="str">
        <f t="shared" si="79"/>
        <v>0.38099236431001-0.129485802963965i</v>
      </c>
      <c r="M299" t="str">
        <f t="shared" si="80"/>
        <v>4.50224136975821-1.49101140082857i</v>
      </c>
      <c r="N299" t="str">
        <f t="shared" si="81"/>
        <v>-0.121570471069756i</v>
      </c>
      <c r="O299" t="str">
        <f t="shared" si="82"/>
        <v>0.992619407051781-0.121271236260582i</v>
      </c>
      <c r="P299" t="str">
        <f t="shared" si="83"/>
        <v>0.00738059294821902+0.121271236260582i</v>
      </c>
      <c r="Q299" t="str">
        <f t="shared" si="84"/>
        <v>-0.00738059294821902+0.000299234809174001i</v>
      </c>
      <c r="R299" t="str">
        <f t="shared" si="85"/>
        <v>-0.333278578835965-16.4446089445712i</v>
      </c>
      <c r="S299" t="str">
        <f t="shared" si="86"/>
        <v>0.0128182265715869i</v>
      </c>
      <c r="T299" t="str">
        <f t="shared" si="87"/>
        <v>0.210790723332658-0.00427204033497589i</v>
      </c>
      <c r="U299" t="e">
        <f t="shared" si="88"/>
        <v>#DIV/0!</v>
      </c>
      <c r="V299" t="str">
        <f t="shared" si="89"/>
        <v>1.33333333333333E-06-0.00643050275118768i</v>
      </c>
      <c r="W299" t="e">
        <f t="shared" si="90"/>
        <v>#DIV/0!</v>
      </c>
      <c r="X299" t="e">
        <f t="shared" si="91"/>
        <v>#DIV/0!</v>
      </c>
      <c r="Y299" t="str">
        <f t="shared" si="92"/>
        <v>0.00083+0.0165876092109541i</v>
      </c>
      <c r="Z299" t="e">
        <f t="shared" si="93"/>
        <v>#DIV/0!</v>
      </c>
      <c r="AA299" t="e">
        <f t="shared" si="94"/>
        <v>#DIV/0!</v>
      </c>
      <c r="AB299" t="str">
        <f t="shared" si="95"/>
        <v>1.29978556184598-0.0263424132676955i</v>
      </c>
      <c r="AC299" t="str">
        <f t="shared" si="96"/>
        <v>6.81267148984992-2.05659499413781i</v>
      </c>
      <c r="AD299" t="str">
        <f t="shared" si="97"/>
        <v>0.175924615547172+0.049241075386071i</v>
      </c>
      <c r="AE299" t="e">
        <f t="shared" si="98"/>
        <v>#DIV/0!</v>
      </c>
      <c r="AF299" t="str">
        <f t="shared" si="99"/>
        <v>-9.84286111098385-2.11332936668764i</v>
      </c>
      <c r="AG299" t="e">
        <f t="shared" si="100"/>
        <v>#DIV/0!</v>
      </c>
      <c r="AH299" t="e">
        <f t="shared" si="101"/>
        <v>#DIV/0!</v>
      </c>
      <c r="AI299" t="e">
        <f t="shared" si="102"/>
        <v>#DIV/0!</v>
      </c>
      <c r="AJ299" t="e">
        <f t="shared" si="103"/>
        <v>#DIV/0!</v>
      </c>
      <c r="AK299"/>
      <c r="AL299"/>
      <c r="AM299"/>
      <c r="AN299"/>
    </row>
    <row r="300" spans="1:40" x14ac:dyDescent="0.25">
      <c r="A300"/>
      <c r="B300">
        <f t="shared" si="104"/>
        <v>16600</v>
      </c>
      <c r="C300" s="186" t="str">
        <f t="shared" si="72"/>
        <v>-0.000356946866606413+0.189872341630323i</v>
      </c>
      <c r="D300" s="158" t="str">
        <f t="shared" si="73"/>
        <v>-7.66940325931068+1.45568795249914i</v>
      </c>
      <c r="E300" t="str">
        <f t="shared" si="74"/>
        <v>7.99999915282127-0.00260334959174773i</v>
      </c>
      <c r="F300" t="str">
        <f t="shared" si="75"/>
        <v>0.999200639572926+2.5991892259457E-07i</v>
      </c>
      <c r="G300">
        <f t="shared" si="70"/>
        <v>1</v>
      </c>
      <c r="H300" t="str">
        <f t="shared" si="76"/>
        <v>2.18764704549919+3.59416403226531i</v>
      </c>
      <c r="I300" t="str">
        <f t="shared" si="77"/>
        <v>65.1880475619882i</v>
      </c>
      <c r="J300" t="str">
        <f t="shared" si="71"/>
        <v>-4.75209821923625+14.261058789041i</v>
      </c>
      <c r="K300" t="str">
        <f t="shared" si="78"/>
        <v>4.11422203342325-1.37094920424824i</v>
      </c>
      <c r="L300" t="str">
        <f t="shared" si="79"/>
        <v>0.380513327281931-0.130106770983122i</v>
      </c>
      <c r="M300" t="str">
        <f t="shared" si="80"/>
        <v>4.49473536070518-1.50105597523136i</v>
      </c>
      <c r="N300" t="str">
        <f t="shared" si="81"/>
        <v>-0.122307261803512i</v>
      </c>
      <c r="O300" t="str">
        <f t="shared" si="82"/>
        <v>0.992529786109754-0.122002556058988i</v>
      </c>
      <c r="P300" t="str">
        <f t="shared" si="83"/>
        <v>0.00747021389024605+0.122002556058988i</v>
      </c>
      <c r="Q300" t="str">
        <f t="shared" si="84"/>
        <v>-0.00747021389024605+0.000304705744524i</v>
      </c>
      <c r="R300" t="str">
        <f t="shared" si="85"/>
        <v>-0.33327791293609-16.3454634027301i</v>
      </c>
      <c r="S300" t="str">
        <f t="shared" si="86"/>
        <v>0.0128959127932329i</v>
      </c>
      <c r="T300" t="str">
        <f t="shared" si="87"/>
        <v>0.210789670606587-0.00429792290113448i</v>
      </c>
      <c r="U300" t="e">
        <f t="shared" si="88"/>
        <v>#DIV/0!</v>
      </c>
      <c r="V300" t="str">
        <f t="shared" si="89"/>
        <v>1.33333333333333E-06-0.00639176478280703i</v>
      </c>
      <c r="W300" t="e">
        <f t="shared" si="90"/>
        <v>#DIV/0!</v>
      </c>
      <c r="X300" t="e">
        <f t="shared" si="91"/>
        <v>#DIV/0!</v>
      </c>
      <c r="Y300" t="str">
        <f t="shared" si="92"/>
        <v>0.00083+0.016688140175869i</v>
      </c>
      <c r="Z300" t="e">
        <f t="shared" si="93"/>
        <v>#DIV/0!</v>
      </c>
      <c r="AA300" t="e">
        <f t="shared" si="94"/>
        <v>#DIV/0!</v>
      </c>
      <c r="AB300" t="str">
        <f t="shared" si="95"/>
        <v>1.29977907048751-0.0265020113053348i</v>
      </c>
      <c r="AC300" t="str">
        <f t="shared" si="96"/>
        <v>6.8023819467992-2.07016066757984i</v>
      </c>
      <c r="AD300" t="str">
        <f t="shared" si="97"/>
        <v>0.175965489226994+0.0496553745416734i</v>
      </c>
      <c r="AE300" t="e">
        <f t="shared" si="98"/>
        <v>#DIV/0!</v>
      </c>
      <c r="AF300" t="str">
        <f t="shared" si="99"/>
        <v>-9.85705030480987-2.13847607976617i</v>
      </c>
      <c r="AG300" t="e">
        <f t="shared" si="100"/>
        <v>#DIV/0!</v>
      </c>
      <c r="AH300" t="e">
        <f t="shared" si="101"/>
        <v>#DIV/0!</v>
      </c>
      <c r="AI300" t="e">
        <f t="shared" si="102"/>
        <v>#DIV/0!</v>
      </c>
      <c r="AJ300" t="e">
        <f t="shared" si="103"/>
        <v>#DIV/0!</v>
      </c>
      <c r="AK300"/>
      <c r="AL300"/>
      <c r="AM300"/>
      <c r="AN300"/>
    </row>
    <row r="301" spans="1:40" x14ac:dyDescent="0.25">
      <c r="A301"/>
      <c r="B301">
        <f t="shared" si="104"/>
        <v>16700</v>
      </c>
      <c r="C301" s="186" t="str">
        <f t="shared" si="72"/>
        <v>-0.000352684867555977+0.188735389465087i</v>
      </c>
      <c r="D301" s="158" t="str">
        <f t="shared" si="73"/>
        <v>-7.66937058398463+1.44697131923233i</v>
      </c>
      <c r="E301" t="str">
        <f t="shared" si="74"/>
        <v>7.99999914258356-0.00261903241726207i</v>
      </c>
      <c r="F301" t="str">
        <f t="shared" si="75"/>
        <v>0.999200639573944+2.61484698902613E-07i</v>
      </c>
      <c r="G301">
        <f t="shared" si="70"/>
        <v>1</v>
      </c>
      <c r="H301" t="str">
        <f t="shared" si="76"/>
        <v>2.2019129063776+3.61040783791953i</v>
      </c>
      <c r="I301" t="str">
        <f t="shared" si="77"/>
        <v>65.5807466436869i</v>
      </c>
      <c r="J301" t="str">
        <f t="shared" si="71"/>
        <v>-4.8216093495529+14.3469687817461i</v>
      </c>
      <c r="K301" t="str">
        <f t="shared" si="78"/>
        <v>4.10717145718569-1.38030385368784i</v>
      </c>
      <c r="L301" t="str">
        <f t="shared" si="79"/>
        <v>0.380032609799727-0.130725187525941i</v>
      </c>
      <c r="M301" t="str">
        <f t="shared" si="80"/>
        <v>4.48720406698542-1.51102904121378i</v>
      </c>
      <c r="N301" t="str">
        <f t="shared" si="81"/>
        <v>-0.123044052537268i</v>
      </c>
      <c r="O301" t="str">
        <f t="shared" si="82"/>
        <v>0.99243962636245-0.122733809627018i</v>
      </c>
      <c r="P301" t="str">
        <f t="shared" si="83"/>
        <v>0.00756037363755002+0.122733809627018i</v>
      </c>
      <c r="Q301" t="str">
        <f t="shared" si="84"/>
        <v>-0.00756037363755002+0.000310242910249989i</v>
      </c>
      <c r="R301" t="str">
        <f t="shared" si="85"/>
        <v>-0.333277243008001-16.2475047421882i</v>
      </c>
      <c r="S301" t="str">
        <f t="shared" si="86"/>
        <v>0.0129735990148789i</v>
      </c>
      <c r="T301" t="str">
        <f t="shared" si="87"/>
        <v>0.210788611517493-0.00432380531157016i</v>
      </c>
      <c r="U301" t="e">
        <f t="shared" si="88"/>
        <v>#DIV/0!</v>
      </c>
      <c r="V301" t="str">
        <f t="shared" si="89"/>
        <v>1.33333333333333E-06-0.00635349074219142i</v>
      </c>
      <c r="W301" t="e">
        <f t="shared" si="90"/>
        <v>#DIV/0!</v>
      </c>
      <c r="X301" t="e">
        <f t="shared" si="91"/>
        <v>#DIV/0!</v>
      </c>
      <c r="Y301" t="str">
        <f t="shared" si="92"/>
        <v>0.00083+0.0167886711407839i</v>
      </c>
      <c r="Z301" t="e">
        <f t="shared" si="93"/>
        <v>#DIV/0!</v>
      </c>
      <c r="AA301" t="e">
        <f t="shared" si="94"/>
        <v>#DIV/0!</v>
      </c>
      <c r="AB301" t="str">
        <f t="shared" si="95"/>
        <v>1.29977253989313-0.0266616083827497i</v>
      </c>
      <c r="AC301" t="str">
        <f t="shared" si="96"/>
        <v>6.79205816261262-2.08363013231816i</v>
      </c>
      <c r="AD301" t="str">
        <f t="shared" si="97"/>
        <v>0.176006647913193+0.0500689391279713i</v>
      </c>
      <c r="AE301" t="e">
        <f t="shared" si="98"/>
        <v>#DIV/0!</v>
      </c>
      <c r="AF301" t="str">
        <f t="shared" si="99"/>
        <v>-9.87128349036223-2.1634365186872i</v>
      </c>
      <c r="AG301" t="e">
        <f t="shared" si="100"/>
        <v>#DIV/0!</v>
      </c>
      <c r="AH301" t="e">
        <f t="shared" si="101"/>
        <v>#DIV/0!</v>
      </c>
      <c r="AI301" t="e">
        <f t="shared" si="102"/>
        <v>#DIV/0!</v>
      </c>
      <c r="AJ301" t="e">
        <f t="shared" si="103"/>
        <v>#DIV/0!</v>
      </c>
      <c r="AK301"/>
      <c r="AL301"/>
      <c r="AM301"/>
      <c r="AN301"/>
    </row>
    <row r="302" spans="1:40" x14ac:dyDescent="0.25">
      <c r="A302"/>
      <c r="B302">
        <f t="shared" si="104"/>
        <v>16800</v>
      </c>
      <c r="C302" s="186" t="str">
        <f t="shared" si="72"/>
        <v>-0.000348498748545255+0.187611972303723i</v>
      </c>
      <c r="D302" s="158" t="str">
        <f t="shared" si="73"/>
        <v>-7.66933849040555+1.43835845432854i</v>
      </c>
      <c r="E302" t="str">
        <f t="shared" si="74"/>
        <v>7.99999913228435-0.00263471524271601i</v>
      </c>
      <c r="F302" t="str">
        <f t="shared" si="75"/>
        <v>0.999200639574971+2.63050475204638E-07i</v>
      </c>
      <c r="G302">
        <f t="shared" si="70"/>
        <v>1</v>
      </c>
      <c r="H302" t="str">
        <f t="shared" si="76"/>
        <v>2.21622158660485+3.62657094699925i</v>
      </c>
      <c r="I302" t="str">
        <f t="shared" si="77"/>
        <v>65.9734457253857i</v>
      </c>
      <c r="J302" t="str">
        <f t="shared" si="71"/>
        <v>-4.89153796413572+14.4328787744511i</v>
      </c>
      <c r="K302" t="str">
        <f t="shared" si="78"/>
        <v>4.10009773568454-1.3895899802242i</v>
      </c>
      <c r="L302" t="str">
        <f t="shared" si="79"/>
        <v>0.379550229152886-0.13134104819122i</v>
      </c>
      <c r="M302" t="str">
        <f t="shared" si="80"/>
        <v>4.47964796483743-1.52093102841542i</v>
      </c>
      <c r="N302" t="str">
        <f t="shared" si="81"/>
        <v>-0.123780843271024i</v>
      </c>
      <c r="O302" t="str">
        <f t="shared" si="82"/>
        <v>0.992348927858814-0.123464996567703i</v>
      </c>
      <c r="P302" t="str">
        <f t="shared" si="83"/>
        <v>0.00765107214118599+0.123464996567703i</v>
      </c>
      <c r="Q302" t="str">
        <f t="shared" si="84"/>
        <v>-0.00765107214118599+0.000315846703320993i</v>
      </c>
      <c r="R302" t="str">
        <f t="shared" si="85"/>
        <v>-0.333276569050836-16.1507117686355i</v>
      </c>
      <c r="S302" t="str">
        <f t="shared" si="86"/>
        <v>0.0130512852365248i</v>
      </c>
      <c r="T302" t="str">
        <f t="shared" si="87"/>
        <v>0.21078754606536-0.00434968756533281i</v>
      </c>
      <c r="U302" t="e">
        <f t="shared" si="88"/>
        <v>#DIV/0!</v>
      </c>
      <c r="V302" t="str">
        <f t="shared" si="89"/>
        <v>1.33333333333333E-06-0.00631567234491646i</v>
      </c>
      <c r="W302" t="e">
        <f t="shared" si="90"/>
        <v>#DIV/0!</v>
      </c>
      <c r="X302" t="e">
        <f t="shared" si="91"/>
        <v>#DIV/0!</v>
      </c>
      <c r="Y302" t="str">
        <f t="shared" si="92"/>
        <v>0.00083+0.0168892021056987i</v>
      </c>
      <c r="Z302" t="e">
        <f t="shared" si="93"/>
        <v>#DIV/0!</v>
      </c>
      <c r="AA302" t="e">
        <f t="shared" si="94"/>
        <v>#DIV/0!</v>
      </c>
      <c r="AB302" t="str">
        <f t="shared" si="95"/>
        <v>1.29976597006274-0.0268212044940816i</v>
      </c>
      <c r="AC302" t="str">
        <f t="shared" si="96"/>
        <v>6.78170078042198-2.09700394767329i</v>
      </c>
      <c r="AD302" t="str">
        <f t="shared" si="97"/>
        <v>0.176048090831355+0.0504817814946877i</v>
      </c>
      <c r="AE302" t="e">
        <f t="shared" si="98"/>
        <v>#DIV/0!</v>
      </c>
      <c r="AF302" t="str">
        <f t="shared" si="99"/>
        <v>-9.8855600770104-2.18821249267071i</v>
      </c>
      <c r="AG302" t="e">
        <f t="shared" si="100"/>
        <v>#DIV/0!</v>
      </c>
      <c r="AH302" t="e">
        <f t="shared" si="101"/>
        <v>#DIV/0!</v>
      </c>
      <c r="AI302" t="e">
        <f t="shared" si="102"/>
        <v>#DIV/0!</v>
      </c>
      <c r="AJ302" t="e">
        <f t="shared" si="103"/>
        <v>#DIV/0!</v>
      </c>
      <c r="AK302"/>
      <c r="AL302"/>
      <c r="AM302"/>
      <c r="AN302"/>
    </row>
    <row r="303" spans="1:40" x14ac:dyDescent="0.25">
      <c r="A303"/>
      <c r="B303">
        <f t="shared" si="104"/>
        <v>16900</v>
      </c>
      <c r="C303" s="186" t="str">
        <f t="shared" si="72"/>
        <v>-0.000344386718931353+0.186501849883197i</v>
      </c>
      <c r="D303" s="158" t="str">
        <f t="shared" si="73"/>
        <v>-7.66930696484513+1.42984751577118i</v>
      </c>
      <c r="E303" t="str">
        <f t="shared" si="74"/>
        <v>7.99999912192366-0.00265039806810921i</v>
      </c>
      <c r="F303" t="str">
        <f t="shared" si="75"/>
        <v>0.999200639576009+2.6461625150061E-07i</v>
      </c>
      <c r="G303">
        <f t="shared" si="70"/>
        <v>1</v>
      </c>
      <c r="H303" t="str">
        <f t="shared" si="76"/>
        <v>2.2305725108399+3.6426532868805i</v>
      </c>
      <c r="I303" t="str">
        <f t="shared" si="77"/>
        <v>66.3661448070844i</v>
      </c>
      <c r="J303" t="str">
        <f t="shared" si="71"/>
        <v>-4.9618840629847+14.5187887671563i</v>
      </c>
      <c r="K303" t="str">
        <f t="shared" si="78"/>
        <v>4.09300132293062-1.3988080107596i</v>
      </c>
      <c r="L303" t="str">
        <f t="shared" si="79"/>
        <v>0.379066202619011-0.131954348716072i</v>
      </c>
      <c r="M303" t="str">
        <f t="shared" si="80"/>
        <v>4.47206752554963-1.53076235947567i</v>
      </c>
      <c r="N303" t="str">
        <f t="shared" si="81"/>
        <v>-0.12451763400478i</v>
      </c>
      <c r="O303" t="str">
        <f t="shared" si="82"/>
        <v>0.992257690648082-0.124196116484111i</v>
      </c>
      <c r="P303" t="str">
        <f t="shared" si="83"/>
        <v>0.007742309351918+0.124196116484111i</v>
      </c>
      <c r="Q303" t="str">
        <f t="shared" si="84"/>
        <v>-0.007742309351918+0.000321517520669001i</v>
      </c>
      <c r="R303" t="str">
        <f t="shared" si="85"/>
        <v>-0.333275891065823-16.0550637893992i</v>
      </c>
      <c r="S303" t="str">
        <f t="shared" si="86"/>
        <v>0.0131289714581708i</v>
      </c>
      <c r="T303" t="str">
        <f t="shared" si="87"/>
        <v>0.210786474250134-0.00437556966149963i</v>
      </c>
      <c r="U303" t="e">
        <f t="shared" si="88"/>
        <v>#DIV/0!</v>
      </c>
      <c r="V303" t="str">
        <f t="shared" si="89"/>
        <v>1.33333333333333E-06-0.00627830150263885i</v>
      </c>
      <c r="W303" t="e">
        <f t="shared" si="90"/>
        <v>#DIV/0!</v>
      </c>
      <c r="X303" t="e">
        <f t="shared" si="91"/>
        <v>#DIV/0!</v>
      </c>
      <c r="Y303" t="str">
        <f t="shared" si="92"/>
        <v>0.00083+0.0169897330706136i</v>
      </c>
      <c r="Z303" t="e">
        <f t="shared" si="93"/>
        <v>#DIV/0!</v>
      </c>
      <c r="AA303" t="e">
        <f t="shared" si="94"/>
        <v>#DIV/0!</v>
      </c>
      <c r="AB303" t="str">
        <f t="shared" si="95"/>
        <v>1.29975936099602-0.0269807996336402i</v>
      </c>
      <c r="AC303" t="str">
        <f t="shared" si="96"/>
        <v>6.77131043683171-2.11028266404382i</v>
      </c>
      <c r="AD303" t="str">
        <f t="shared" si="97"/>
        <v>0.176089817228459+0.0508939136955991i</v>
      </c>
      <c r="AE303" t="e">
        <f t="shared" si="98"/>
        <v>#DIV/0!</v>
      </c>
      <c r="AF303" t="str">
        <f t="shared" si="99"/>
        <v>-9.89987947568503-2.21280577110932i</v>
      </c>
      <c r="AG303" t="e">
        <f t="shared" si="100"/>
        <v>#DIV/0!</v>
      </c>
      <c r="AH303" t="e">
        <f t="shared" si="101"/>
        <v>#DIV/0!</v>
      </c>
      <c r="AI303" t="e">
        <f t="shared" si="102"/>
        <v>#DIV/0!</v>
      </c>
      <c r="AJ303" t="e">
        <f t="shared" si="103"/>
        <v>#DIV/0!</v>
      </c>
      <c r="AK303"/>
      <c r="AL303"/>
      <c r="AM303"/>
      <c r="AN303"/>
    </row>
    <row r="304" spans="1:40" x14ac:dyDescent="0.25">
      <c r="A304"/>
      <c r="B304">
        <f t="shared" si="104"/>
        <v>17000</v>
      </c>
      <c r="C304" s="186" t="str">
        <f t="shared" si="72"/>
        <v>-0.000340347040581647+0.185404787593628i</v>
      </c>
      <c r="D304" s="158" t="str">
        <f t="shared" si="73"/>
        <v>-7.66927599397778+1.42143670488448i</v>
      </c>
      <c r="E304" t="str">
        <f t="shared" si="74"/>
        <v>7.99999911150149-0.00266608089344129i</v>
      </c>
      <c r="F304" t="str">
        <f t="shared" si="75"/>
        <v>0.999200639577046+2.66182027790486E-07i</v>
      </c>
      <c r="G304">
        <f t="shared" si="70"/>
        <v>1</v>
      </c>
      <c r="H304" t="str">
        <f t="shared" si="76"/>
        <v>2.24496510492844+3.65865478973556i</v>
      </c>
      <c r="I304" t="str">
        <f t="shared" si="77"/>
        <v>66.7588438887831i</v>
      </c>
      <c r="J304" t="str">
        <f t="shared" si="71"/>
        <v>-5.03264764609985+14.6046987598613i</v>
      </c>
      <c r="K304" t="str">
        <f t="shared" si="78"/>
        <v>4.08588266810212-1.40795836531582i</v>
      </c>
      <c r="L304" t="str">
        <f t="shared" si="79"/>
        <v>0.37858054746259-0.132565084975368i</v>
      </c>
      <c r="M304" t="str">
        <f t="shared" si="80"/>
        <v>4.46446321556471-1.54052345029119i</v>
      </c>
      <c r="N304" t="str">
        <f t="shared" si="81"/>
        <v>-0.125254424738536i</v>
      </c>
      <c r="O304" t="str">
        <f t="shared" si="82"/>
        <v>0.992165914779784-0.124927168979346i</v>
      </c>
      <c r="P304" t="str">
        <f t="shared" si="83"/>
        <v>0.007834085220216+0.124927168979346i</v>
      </c>
      <c r="Q304" t="str">
        <f t="shared" si="84"/>
        <v>-0.007834085220216+0.000327255759190015i</v>
      </c>
      <c r="R304" t="str">
        <f t="shared" si="85"/>
        <v>-0.333275209053012-15.9605405986963i</v>
      </c>
      <c r="S304" t="str">
        <f t="shared" si="86"/>
        <v>0.0132066576798168i</v>
      </c>
      <c r="T304" t="str">
        <f t="shared" si="87"/>
        <v>0.2107853960718-0.00440145159913251i</v>
      </c>
      <c r="U304" t="e">
        <f t="shared" si="88"/>
        <v>#DIV/0!</v>
      </c>
      <c r="V304" t="str">
        <f t="shared" si="89"/>
        <v>1.33333333333333E-06-0.00624137031732925i</v>
      </c>
      <c r="W304" t="e">
        <f t="shared" si="90"/>
        <v>#DIV/0!</v>
      </c>
      <c r="X304" t="e">
        <f t="shared" si="91"/>
        <v>#DIV/0!</v>
      </c>
      <c r="Y304" t="str">
        <f t="shared" si="92"/>
        <v>0.00083+0.0170902640355285i</v>
      </c>
      <c r="Z304" t="e">
        <f t="shared" si="93"/>
        <v>#DIV/0!</v>
      </c>
      <c r="AA304" t="e">
        <f t="shared" si="94"/>
        <v>#DIV/0!</v>
      </c>
      <c r="AB304" t="str">
        <f t="shared" si="95"/>
        <v>1.29975271269286-0.027140393795641i</v>
      </c>
      <c r="AC304" t="str">
        <f t="shared" si="96"/>
        <v>6.7608877620554-2.12346682323952i</v>
      </c>
      <c r="AD304" t="str">
        <f t="shared" si="97"/>
        <v>0.176131826372113+0.0513053474972452i</v>
      </c>
      <c r="AE304" t="e">
        <f t="shared" si="98"/>
        <v>#DIV/0!</v>
      </c>
      <c r="AF304" t="str">
        <f t="shared" si="99"/>
        <v>-9.91424109890622-2.23721808485108i</v>
      </c>
      <c r="AG304" t="e">
        <f t="shared" si="100"/>
        <v>#DIV/0!</v>
      </c>
      <c r="AH304" t="e">
        <f t="shared" si="101"/>
        <v>#DIV/0!</v>
      </c>
      <c r="AI304" t="e">
        <f t="shared" si="102"/>
        <v>#DIV/0!</v>
      </c>
      <c r="AJ304" t="e">
        <f t="shared" si="103"/>
        <v>#DIV/0!</v>
      </c>
      <c r="AK304"/>
      <c r="AL304"/>
      <c r="AM304"/>
      <c r="AN304"/>
    </row>
    <row r="305" spans="1:40" x14ac:dyDescent="0.25">
      <c r="A305"/>
      <c r="B305">
        <f t="shared" si="104"/>
        <v>17100</v>
      </c>
      <c r="C305" s="186" t="str">
        <f t="shared" si="72"/>
        <v>-0.000336378026036699+0.18432055631299i</v>
      </c>
      <c r="D305" s="158" t="str">
        <f t="shared" si="73"/>
        <v>-7.66924556486631+1.41312426506626i</v>
      </c>
      <c r="E305" t="str">
        <f t="shared" si="74"/>
        <v>7.99999910101782-0.0026817637187119i</v>
      </c>
      <c r="F305" t="str">
        <f t="shared" si="75"/>
        <v>0.999200639578094+2.67747804074237E-07i</v>
      </c>
      <c r="G305">
        <f t="shared" si="70"/>
        <v>1</v>
      </c>
      <c r="H305" t="str">
        <f t="shared" si="76"/>
        <v>2.25939879594508+3.67457539250166i</v>
      </c>
      <c r="I305" t="str">
        <f t="shared" si="77"/>
        <v>67.1515429704818i</v>
      </c>
      <c r="J305" t="str">
        <f t="shared" si="71"/>
        <v>-5.10382871348117+14.6906087525664i</v>
      </c>
      <c r="K305" t="str">
        <f t="shared" si="78"/>
        <v>4.07874221564476-1.41704145728194i</v>
      </c>
      <c r="L305" t="str">
        <f t="shared" si="79"/>
        <v>0.378093280933774-0.133173252981175i</v>
      </c>
      <c r="M305" t="str">
        <f t="shared" si="80"/>
        <v>4.45683549657853-1.55021471026311i</v>
      </c>
      <c r="N305" t="str">
        <f t="shared" si="81"/>
        <v>-0.125991215472292i</v>
      </c>
      <c r="O305" t="str">
        <f t="shared" si="82"/>
        <v>0.992073600303741-0.125658153656548i</v>
      </c>
      <c r="P305" t="str">
        <f t="shared" si="83"/>
        <v>0.00792639969625897+0.125658153656548i</v>
      </c>
      <c r="Q305" t="str">
        <f t="shared" si="84"/>
        <v>-0.00792639969625897+0.000333061815743996i</v>
      </c>
      <c r="R305" t="str">
        <f t="shared" si="85"/>
        <v>-0.333274523011567-15.8671224633906i</v>
      </c>
      <c r="S305" t="str">
        <f t="shared" si="86"/>
        <v>0.0132843439014628i</v>
      </c>
      <c r="T305" t="str">
        <f t="shared" si="87"/>
        <v>0.210784311530306-0.00442733337728163i</v>
      </c>
      <c r="U305" t="e">
        <f t="shared" si="88"/>
        <v>#DIV/0!</v>
      </c>
      <c r="V305" t="str">
        <f t="shared" si="89"/>
        <v>1.33333333333333E-06-0.00620487107570744i</v>
      </c>
      <c r="W305" t="e">
        <f t="shared" si="90"/>
        <v>#DIV/0!</v>
      </c>
      <c r="X305" t="e">
        <f t="shared" si="91"/>
        <v>#DIV/0!</v>
      </c>
      <c r="Y305" t="str">
        <f t="shared" si="92"/>
        <v>0.00083+0.0171907950004433i</v>
      </c>
      <c r="Z305" t="e">
        <f t="shared" si="93"/>
        <v>#DIV/0!</v>
      </c>
      <c r="AA305" t="e">
        <f t="shared" si="94"/>
        <v>#DIV/0!</v>
      </c>
      <c r="AB305" t="str">
        <f t="shared" si="95"/>
        <v>1.29974602515295-0.0272999869742271i</v>
      </c>
      <c r="AC305" t="str">
        <f t="shared" si="96"/>
        <v>6.75043338004108-2.13655695880098i</v>
      </c>
      <c r="AD305" t="str">
        <f t="shared" si="97"/>
        <v>0.17617411754984+0.0517160943873177i</v>
      </c>
      <c r="AE305" t="e">
        <f t="shared" si="98"/>
        <v>#DIV/0!</v>
      </c>
      <c r="AF305" t="str">
        <f t="shared" si="99"/>
        <v>-9.92864436081139-2.2614511274354i</v>
      </c>
      <c r="AG305" t="e">
        <f t="shared" si="100"/>
        <v>#DIV/0!</v>
      </c>
      <c r="AH305" t="e">
        <f t="shared" si="101"/>
        <v>#DIV/0!</v>
      </c>
      <c r="AI305" t="e">
        <f t="shared" si="102"/>
        <v>#DIV/0!</v>
      </c>
      <c r="AJ305" t="e">
        <f t="shared" si="103"/>
        <v>#DIV/0!</v>
      </c>
      <c r="AK305"/>
      <c r="AL305"/>
      <c r="AM305"/>
      <c r="AN305"/>
    </row>
    <row r="306" spans="1:40" x14ac:dyDescent="0.25">
      <c r="A306"/>
      <c r="B306">
        <f t="shared" si="104"/>
        <v>17200</v>
      </c>
      <c r="C306" s="186" t="str">
        <f t="shared" si="72"/>
        <v>-0.00033247803674778+0.183248932247587i</v>
      </c>
      <c r="D306" s="158" t="str">
        <f t="shared" si="73"/>
        <v>-7.66921566494842+1.40490848056483i</v>
      </c>
      <c r="E306" t="str">
        <f t="shared" si="74"/>
        <v>7.99999909047266-0.00269744654392067i</v>
      </c>
      <c r="F306" t="str">
        <f t="shared" si="75"/>
        <v>0.999200639579141+2.6931358035182E-07i</v>
      </c>
      <c r="G306">
        <f t="shared" si="70"/>
        <v>1</v>
      </c>
      <c r="H306" t="str">
        <f t="shared" si="76"/>
        <v>2.27387301223509+3.69041503684955i</v>
      </c>
      <c r="I306" t="str">
        <f t="shared" si="77"/>
        <v>67.5442420521806i</v>
      </c>
      <c r="J306" t="str">
        <f t="shared" si="71"/>
        <v>-5.17542726512865+14.7765187452714i</v>
      </c>
      <c r="K306" t="str">
        <f t="shared" si="78"/>
        <v>4.07158040536808-1.42605769365324i</v>
      </c>
      <c r="L306" t="str">
        <f t="shared" si="79"/>
        <v>0.377604420267171-0.13377884888218i</v>
      </c>
      <c r="M306" t="str">
        <f t="shared" si="80"/>
        <v>4.44918482563525-1.55983654253542i</v>
      </c>
      <c r="N306" t="str">
        <f t="shared" si="81"/>
        <v>-0.126728006206048i</v>
      </c>
      <c r="O306" t="str">
        <f t="shared" si="82"/>
        <v>0.991980747270067-0.126389070118893i</v>
      </c>
      <c r="P306" t="str">
        <f t="shared" si="83"/>
        <v>0.00801925272993298+0.126389070118893i</v>
      </c>
      <c r="Q306" t="str">
        <f t="shared" si="84"/>
        <v>-0.00801925272993298+0.00033893608715499i</v>
      </c>
      <c r="R306" t="str">
        <f t="shared" si="85"/>
        <v>-0.333273832938851-15.7747901092572i</v>
      </c>
      <c r="S306" t="str">
        <f t="shared" si="86"/>
        <v>0.0133620301231088i</v>
      </c>
      <c r="T306" t="str">
        <f t="shared" si="87"/>
        <v>0.210783220625613-0.00445321499497286i</v>
      </c>
      <c r="U306" t="e">
        <f t="shared" si="88"/>
        <v>#DIV/0!</v>
      </c>
      <c r="V306" t="str">
        <f t="shared" si="89"/>
        <v>1.33333333333333E-06-0.00616879624387193i</v>
      </c>
      <c r="W306" t="e">
        <f t="shared" si="90"/>
        <v>#DIV/0!</v>
      </c>
      <c r="X306" t="e">
        <f t="shared" si="91"/>
        <v>#DIV/0!</v>
      </c>
      <c r="Y306" t="str">
        <f t="shared" si="92"/>
        <v>0.00083+0.0172913259653582i</v>
      </c>
      <c r="Z306" t="e">
        <f t="shared" si="93"/>
        <v>#DIV/0!</v>
      </c>
      <c r="AA306" t="e">
        <f t="shared" si="94"/>
        <v>#DIV/0!</v>
      </c>
      <c r="AB306" t="str">
        <f t="shared" si="95"/>
        <v>1.29973929837605-0.0274595791633918i</v>
      </c>
      <c r="AC306" t="str">
        <f t="shared" si="96"/>
        <v>6.73994790859483-2.1495535963084i</v>
      </c>
      <c r="AD306" t="str">
        <f t="shared" si="97"/>
        <v>0.176216690068374+0.052126165582768i</v>
      </c>
      <c r="AE306" t="e">
        <f t="shared" si="98"/>
        <v>#DIV/0!</v>
      </c>
      <c r="AF306" t="str">
        <f t="shared" si="99"/>
        <v>-9.94308867718351-2.28550655628472i</v>
      </c>
      <c r="AG306" t="e">
        <f t="shared" si="100"/>
        <v>#DIV/0!</v>
      </c>
      <c r="AH306" t="e">
        <f t="shared" si="101"/>
        <v>#DIV/0!</v>
      </c>
      <c r="AI306" t="e">
        <f t="shared" si="102"/>
        <v>#DIV/0!</v>
      </c>
      <c r="AJ306" t="e">
        <f t="shared" si="103"/>
        <v>#DIV/0!</v>
      </c>
      <c r="AK306"/>
      <c r="AL306"/>
      <c r="AM306"/>
      <c r="AN306"/>
    </row>
    <row r="307" spans="1:40" x14ac:dyDescent="0.25">
      <c r="A307"/>
      <c r="B307">
        <f t="shared" si="104"/>
        <v>17300</v>
      </c>
      <c r="C307" s="186" t="str">
        <f t="shared" si="72"/>
        <v>-0.000328645481385496+0.182189696778063i</v>
      </c>
      <c r="D307" s="158" t="str">
        <f t="shared" si="73"/>
        <v>-7.66918628202399+1.39678767529848i</v>
      </c>
      <c r="E307" t="str">
        <f t="shared" si="74"/>
        <v>7.99999907986602-0.00271312936906725i</v>
      </c>
      <c r="F307" t="str">
        <f t="shared" si="75"/>
        <v>0.999200639580199+2.70879356623207E-07i</v>
      </c>
      <c r="G307">
        <f t="shared" si="70"/>
        <v>1</v>
      </c>
      <c r="H307" t="str">
        <f t="shared" si="76"/>
        <v>2.28838718345551+3.70617366915191i</v>
      </c>
      <c r="I307" t="str">
        <f t="shared" si="77"/>
        <v>67.9369411338793i</v>
      </c>
      <c r="J307" t="str">
        <f t="shared" si="71"/>
        <v>-5.2474433010423+14.8624287379765i</v>
      </c>
      <c r="K307" t="str">
        <f t="shared" si="78"/>
        <v>4.06439767253688-1.43500747526069i</v>
      </c>
      <c r="L307" t="str">
        <f t="shared" si="79"/>
        <v>0.377113982680646-0.134381868963101i</v>
      </c>
      <c r="M307" t="str">
        <f t="shared" si="80"/>
        <v>4.44151165521753-1.56938934422379i</v>
      </c>
      <c r="N307" t="str">
        <f t="shared" si="81"/>
        <v>-0.127464796939804i</v>
      </c>
      <c r="O307" t="str">
        <f t="shared" si="82"/>
        <v>0.991887355729169-0.127119917969598i</v>
      </c>
      <c r="P307" t="str">
        <f t="shared" si="83"/>
        <v>0.00811264427083103+0.127119917969598i</v>
      </c>
      <c r="Q307" t="str">
        <f t="shared" si="84"/>
        <v>-0.00811264427083103+0.000344878970205992i</v>
      </c>
      <c r="R307" t="str">
        <f t="shared" si="85"/>
        <v>-0.333273138840032-15.6835247077196i</v>
      </c>
      <c r="S307" t="str">
        <f t="shared" si="86"/>
        <v>0.0134397163447548i</v>
      </c>
      <c r="T307" t="str">
        <f t="shared" si="87"/>
        <v>0.210782123357705-0.00447909645133611i</v>
      </c>
      <c r="U307" t="e">
        <f t="shared" si="88"/>
        <v>#DIV/0!</v>
      </c>
      <c r="V307" t="str">
        <f t="shared" si="89"/>
        <v>1.33333333333333E-06-0.00613313846211544i</v>
      </c>
      <c r="W307" t="e">
        <f t="shared" si="90"/>
        <v>#DIV/0!</v>
      </c>
      <c r="X307" t="e">
        <f t="shared" si="91"/>
        <v>#DIV/0!</v>
      </c>
      <c r="Y307" t="str">
        <f t="shared" si="92"/>
        <v>0.00083+0.0173918569302731i</v>
      </c>
      <c r="Z307" t="e">
        <f t="shared" si="93"/>
        <v>#DIV/0!</v>
      </c>
      <c r="AA307" t="e">
        <f t="shared" si="94"/>
        <v>#DIV/0!</v>
      </c>
      <c r="AB307" t="str">
        <f t="shared" si="95"/>
        <v>1.29973253236205-0.02761917035777i</v>
      </c>
      <c r="AC307" t="str">
        <f t="shared" si="96"/>
        <v>6.72943195949566-2.16245725368148i</v>
      </c>
      <c r="AD307" t="str">
        <f t="shared" si="97"/>
        <v>0.176259543253023+0.0525355720376153i</v>
      </c>
      <c r="AE307" t="e">
        <f t="shared" si="98"/>
        <v>#DIV/0!</v>
      </c>
      <c r="AF307" t="str">
        <f t="shared" si="99"/>
        <v>-9.9575734654795-2.30938599385343i</v>
      </c>
      <c r="AG307" t="e">
        <f t="shared" si="100"/>
        <v>#DIV/0!</v>
      </c>
      <c r="AH307" t="e">
        <f t="shared" si="101"/>
        <v>#DIV/0!</v>
      </c>
      <c r="AI307" t="e">
        <f t="shared" si="102"/>
        <v>#DIV/0!</v>
      </c>
      <c r="AJ307" t="e">
        <f t="shared" si="103"/>
        <v>#DIV/0!</v>
      </c>
      <c r="AK307"/>
      <c r="AL307"/>
      <c r="AM307"/>
      <c r="AN307"/>
    </row>
    <row r="308" spans="1:40" x14ac:dyDescent="0.25">
      <c r="A308"/>
      <c r="B308">
        <f t="shared" si="104"/>
        <v>17400</v>
      </c>
      <c r="C308" s="186" t="str">
        <f t="shared" si="72"/>
        <v>-0.000324878814216214+0.181142636310709i</v>
      </c>
      <c r="D308" s="158" t="str">
        <f t="shared" si="73"/>
        <v>-7.66915740424236+1.38876021171544i</v>
      </c>
      <c r="E308" t="str">
        <f t="shared" si="74"/>
        <v>7.99999906919789-0.00272881219415127i</v>
      </c>
      <c r="F308" t="str">
        <f t="shared" si="75"/>
        <v>0.999200639581266+2.72445132888359E-07i</v>
      </c>
      <c r="G308">
        <f t="shared" si="70"/>
        <v>1</v>
      </c>
      <c r="H308" t="str">
        <f t="shared" si="76"/>
        <v>2.30294074061572+3.72185124045113i</v>
      </c>
      <c r="I308" t="str">
        <f t="shared" si="77"/>
        <v>68.329640215578i</v>
      </c>
      <c r="J308" t="str">
        <f t="shared" si="71"/>
        <v>-5.31987682122212+14.9483387306816i</v>
      </c>
      <c r="K308" t="str">
        <f t="shared" si="78"/>
        <v>4.05719444795905-1.44389119699218i</v>
      </c>
      <c r="L308" t="str">
        <f t="shared" si="79"/>
        <v>0.376621985374132-0.134982309644091i</v>
      </c>
      <c r="M308" t="str">
        <f t="shared" si="80"/>
        <v>4.43381643333318-1.57887350663627i</v>
      </c>
      <c r="N308" t="str">
        <f t="shared" si="81"/>
        <v>-0.128201587673561i</v>
      </c>
      <c r="O308" t="str">
        <f t="shared" si="82"/>
        <v>0.991793425731744-0.127850696811913i</v>
      </c>
      <c r="P308" t="str">
        <f t="shared" si="83"/>
        <v>0.008206574268256+0.127850696811913i</v>
      </c>
      <c r="Q308" t="str">
        <f t="shared" si="84"/>
        <v>-0.008206574268256+0.000350890861647996i</v>
      </c>
      <c r="R308" t="str">
        <f t="shared" si="85"/>
        <v>-0.333272440710335-15.5933078630375i</v>
      </c>
      <c r="S308" t="str">
        <f t="shared" si="86"/>
        <v>0.0135174025664007i</v>
      </c>
      <c r="T308" t="str">
        <f t="shared" si="87"/>
        <v>0.210781019726499-0.00450497774536851i</v>
      </c>
      <c r="U308" t="e">
        <f t="shared" si="88"/>
        <v>#DIV/0!</v>
      </c>
      <c r="V308" t="str">
        <f t="shared" si="89"/>
        <v>1.33333333333333E-06-0.00609789053991937i</v>
      </c>
      <c r="W308" t="e">
        <f t="shared" si="90"/>
        <v>#DIV/0!</v>
      </c>
      <c r="X308" t="e">
        <f t="shared" si="91"/>
        <v>#DIV/0!</v>
      </c>
      <c r="Y308" t="str">
        <f t="shared" si="92"/>
        <v>0.00083+0.017492387895188i</v>
      </c>
      <c r="Z308" t="e">
        <f t="shared" si="93"/>
        <v>#DIV/0!</v>
      </c>
      <c r="AA308" t="e">
        <f t="shared" si="94"/>
        <v>#DIV/0!</v>
      </c>
      <c r="AB308" t="str">
        <f t="shared" si="95"/>
        <v>1.29972572711045-0.0277787605511777i</v>
      </c>
      <c r="AC308" t="str">
        <f t="shared" si="96"/>
        <v>6.71888613860678-2.17526844145769i</v>
      </c>
      <c r="AD308" t="str">
        <f t="shared" si="97"/>
        <v>0.176302676446988+0.0529443244505174i</v>
      </c>
      <c r="AE308" t="e">
        <f t="shared" si="98"/>
        <v>#DIV/0!</v>
      </c>
      <c r="AF308" t="str">
        <f t="shared" si="99"/>
        <v>-9.97209814485808-2.33309102873569i</v>
      </c>
      <c r="AG308" t="e">
        <f t="shared" si="100"/>
        <v>#DIV/0!</v>
      </c>
      <c r="AH308" t="e">
        <f t="shared" si="101"/>
        <v>#DIV/0!</v>
      </c>
      <c r="AI308" t="e">
        <f t="shared" si="102"/>
        <v>#DIV/0!</v>
      </c>
      <c r="AJ308" t="e">
        <f t="shared" si="103"/>
        <v>#DIV/0!</v>
      </c>
      <c r="AK308"/>
      <c r="AL308"/>
      <c r="AM308"/>
      <c r="AN308"/>
    </row>
    <row r="309" spans="1:40" x14ac:dyDescent="0.25">
      <c r="A309"/>
      <c r="B309">
        <f t="shared" si="104"/>
        <v>17500</v>
      </c>
      <c r="C309" s="186" t="str">
        <f t="shared" si="72"/>
        <v>-0.000321176533543284+0.180107542133876i</v>
      </c>
      <c r="D309" s="158" t="str">
        <f t="shared" si="73"/>
        <v>-7.66912902009048+1.38082448969305i</v>
      </c>
      <c r="E309" t="str">
        <f t="shared" si="74"/>
        <v>7.99999905846828-0.00274449501917236i</v>
      </c>
      <c r="F309" t="str">
        <f t="shared" si="75"/>
        <v>0.999200639582334+2.74010909147235E-07i</v>
      </c>
      <c r="G309">
        <f t="shared" si="70"/>
        <v>1</v>
      </c>
      <c r="H309" t="str">
        <f t="shared" si="76"/>
        <v>2.31753311611745+3.7374477064271i</v>
      </c>
      <c r="I309" t="str">
        <f t="shared" si="77"/>
        <v>68.7223392972767i</v>
      </c>
      <c r="J309" t="str">
        <f t="shared" si="71"/>
        <v>-5.3927278256681+15.0342487233866i</v>
      </c>
      <c r="K309" t="str">
        <f t="shared" si="78"/>
        <v>4.04997115806918-1.45270924800512i</v>
      </c>
      <c r="L309" t="str">
        <f t="shared" si="79"/>
        <v>0.376128445528461-0.135580167480128i</v>
      </c>
      <c r="M309" t="str">
        <f t="shared" si="80"/>
        <v>4.42609960359764-1.58828941548525i</v>
      </c>
      <c r="N309" t="str">
        <f t="shared" si="81"/>
        <v>-0.128938378407317i</v>
      </c>
      <c r="O309" t="str">
        <f t="shared" si="82"/>
        <v>0.991698957328784-0.128581406249126i</v>
      </c>
      <c r="P309" t="str">
        <f t="shared" si="83"/>
        <v>0.00830104267121601+0.128581406249126i</v>
      </c>
      <c r="Q309" t="str">
        <f t="shared" si="84"/>
        <v>-0.00830104267121601+0.000356972158190999i</v>
      </c>
      <c r="R309" t="str">
        <f t="shared" si="85"/>
        <v>-0.33327173855151-15.5041215999493i</v>
      </c>
      <c r="S309" t="str">
        <f t="shared" si="86"/>
        <v>0.0135950887880467i</v>
      </c>
      <c r="T309" t="str">
        <f t="shared" si="87"/>
        <v>0.210779909731983-0.00453085887615446i</v>
      </c>
      <c r="U309" t="e">
        <f t="shared" si="88"/>
        <v>#DIV/0!</v>
      </c>
      <c r="V309" t="str">
        <f t="shared" si="89"/>
        <v>1.33333333333333E-06-0.00606304545111983i</v>
      </c>
      <c r="W309" t="e">
        <f t="shared" si="90"/>
        <v>#DIV/0!</v>
      </c>
      <c r="X309" t="e">
        <f t="shared" si="91"/>
        <v>#DIV/0!</v>
      </c>
      <c r="Y309" t="str">
        <f t="shared" si="92"/>
        <v>0.00083+0.0175929188601028i</v>
      </c>
      <c r="Z309" t="e">
        <f t="shared" si="93"/>
        <v>#DIV/0!</v>
      </c>
      <c r="AA309" t="e">
        <f t="shared" si="94"/>
        <v>#DIV/0!</v>
      </c>
      <c r="AB309" t="str">
        <f t="shared" si="95"/>
        <v>1.29971888262117-0.0279383497379691i</v>
      </c>
      <c r="AC309" t="str">
        <f t="shared" si="96"/>
        <v>6.70831104598299-2.18798766307392i</v>
      </c>
      <c r="AD309" t="str">
        <f t="shared" si="97"/>
        <v>0.176346089010785+0.0533524332720501i</v>
      </c>
      <c r="AE309" t="e">
        <f t="shared" si="98"/>
        <v>#DIV/0!</v>
      </c>
      <c r="AF309" t="str">
        <f t="shared" si="99"/>
        <v>-9.98666213620793-2.35662321673405i</v>
      </c>
      <c r="AG309" t="e">
        <f t="shared" si="100"/>
        <v>#DIV/0!</v>
      </c>
      <c r="AH309" t="e">
        <f t="shared" si="101"/>
        <v>#DIV/0!</v>
      </c>
      <c r="AI309" t="e">
        <f t="shared" si="102"/>
        <v>#DIV/0!</v>
      </c>
      <c r="AJ309" t="e">
        <f t="shared" si="103"/>
        <v>#DIV/0!</v>
      </c>
      <c r="AK309"/>
      <c r="AL309"/>
      <c r="AM309"/>
      <c r="AN309"/>
    </row>
    <row r="310" spans="1:40" x14ac:dyDescent="0.25">
      <c r="A310"/>
      <c r="B310">
        <f t="shared" si="104"/>
        <v>17600</v>
      </c>
      <c r="C310" s="186" t="str">
        <f t="shared" si="72"/>
        <v>-0.000317537180210097+0.179084210279296i</v>
      </c>
      <c r="D310" s="158" t="str">
        <f t="shared" si="73"/>
        <v>-7.66910111838161+1.3729789454746i</v>
      </c>
      <c r="E310" t="str">
        <f t="shared" si="74"/>
        <v>7.99999904767717-0.00276017784413017i</v>
      </c>
      <c r="F310" t="str">
        <f t="shared" si="75"/>
        <v>0.999200639583411+2.75576685399806E-07i</v>
      </c>
      <c r="G310">
        <f t="shared" si="70"/>
        <v>1</v>
      </c>
      <c r="H310" t="str">
        <f t="shared" si="76"/>
        <v>2.33216374379434+3.7529630273646i</v>
      </c>
      <c r="I310" t="str">
        <f t="shared" si="77"/>
        <v>69.1150383789754i</v>
      </c>
      <c r="J310" t="str">
        <f t="shared" si="71"/>
        <v>-5.46599631438025+15.1201587160917i</v>
      </c>
      <c r="K310" t="str">
        <f t="shared" si="78"/>
        <v>4.04272822500855-1.46146201193115i</v>
      </c>
      <c r="L310" t="str">
        <f t="shared" si="79"/>
        <v>0.375633380304193-0.136175439160399i</v>
      </c>
      <c r="M310" t="str">
        <f t="shared" si="80"/>
        <v>4.41836160531274-1.59763745109155i</v>
      </c>
      <c r="N310" t="str">
        <f t="shared" si="81"/>
        <v>-0.129675169141073i</v>
      </c>
      <c r="O310" t="str">
        <f t="shared" si="82"/>
        <v>0.991603950571572-0.129312045884566i</v>
      </c>
      <c r="P310" t="str">
        <f t="shared" si="83"/>
        <v>0.00839604942842798+0.129312045884566i</v>
      </c>
      <c r="Q310" t="str">
        <f t="shared" si="84"/>
        <v>-0.00839604942842798+0.000363123256507003i</v>
      </c>
      <c r="R310" t="str">
        <f t="shared" si="85"/>
        <v>-0.333271032365918-15.4159483517205i</v>
      </c>
      <c r="S310" t="str">
        <f t="shared" si="86"/>
        <v>0.0136727750096927i</v>
      </c>
      <c r="T310" t="str">
        <f t="shared" si="87"/>
        <v>0.210778793374117-0.00455673984278721i</v>
      </c>
      <c r="U310" t="e">
        <f t="shared" si="88"/>
        <v>#DIV/0!</v>
      </c>
      <c r="V310" t="str">
        <f t="shared" si="89"/>
        <v>1.33333333333333E-06-0.00602859632923846i</v>
      </c>
      <c r="W310" t="e">
        <f t="shared" si="90"/>
        <v>#DIV/0!</v>
      </c>
      <c r="X310" t="e">
        <f t="shared" si="91"/>
        <v>#DIV/0!</v>
      </c>
      <c r="Y310" t="str">
        <f t="shared" si="92"/>
        <v>0.00083+0.0176934498250177i</v>
      </c>
      <c r="Z310" t="e">
        <f t="shared" si="93"/>
        <v>#DIV/0!</v>
      </c>
      <c r="AA310" t="e">
        <f t="shared" si="94"/>
        <v>#DIV/0!</v>
      </c>
      <c r="AB310" t="str">
        <f t="shared" si="95"/>
        <v>1.29971199889397-0.0280979379125529i</v>
      </c>
      <c r="AC310" t="str">
        <f t="shared" si="96"/>
        <v>6.69770727596985-2.20061541512735i</v>
      </c>
      <c r="AD310" t="str">
        <f t="shared" si="97"/>
        <v>0.176389780321651+0.0537599087117553i</v>
      </c>
      <c r="AE310" t="e">
        <f t="shared" si="98"/>
        <v>#DIV/0!</v>
      </c>
      <c r="AF310" t="str">
        <f t="shared" si="99"/>
        <v>-10.0012648621759-2.37998408189i</v>
      </c>
      <c r="AG310" t="e">
        <f t="shared" si="100"/>
        <v>#DIV/0!</v>
      </c>
      <c r="AH310" t="e">
        <f t="shared" si="101"/>
        <v>#DIV/0!</v>
      </c>
      <c r="AI310" t="e">
        <f t="shared" si="102"/>
        <v>#DIV/0!</v>
      </c>
      <c r="AJ310" t="e">
        <f t="shared" si="103"/>
        <v>#DIV/0!</v>
      </c>
      <c r="AK310"/>
      <c r="AL310"/>
      <c r="AM310"/>
      <c r="AN310"/>
    </row>
    <row r="311" spans="1:40" x14ac:dyDescent="0.25">
      <c r="A311"/>
      <c r="B311">
        <f t="shared" si="104"/>
        <v>17700</v>
      </c>
      <c r="C311" s="186" t="str">
        <f t="shared" si="72"/>
        <v>-0.000313959336162107+0.178072441388071i</v>
      </c>
      <c r="D311" s="158" t="str">
        <f t="shared" si="73"/>
        <v>-7.6690736882439+1.36522205064188i</v>
      </c>
      <c r="E311" t="str">
        <f t="shared" si="74"/>
        <v>7.99999903682458-0.00277586066902434i</v>
      </c>
      <c r="F311" t="str">
        <f t="shared" si="75"/>
        <v>0.999200639584499+2.77142461646035E-07i</v>
      </c>
      <c r="G311">
        <f t="shared" si="70"/>
        <v>1</v>
      </c>
      <c r="H311" t="str">
        <f t="shared" si="76"/>
        <v>2.34683205895072+3.76839716812027i</v>
      </c>
      <c r="I311" t="str">
        <f t="shared" si="77"/>
        <v>69.5077374606742i</v>
      </c>
      <c r="J311" t="str">
        <f t="shared" si="71"/>
        <v>-5.53968228735856+15.2060687087967i</v>
      </c>
      <c r="K311" t="str">
        <f t="shared" si="78"/>
        <v>4.03546606670184-1.47014986707329i</v>
      </c>
      <c r="L311" t="str">
        <f t="shared" si="79"/>
        <v>0.375136806840468-0.136768121507668i</v>
      </c>
      <c r="M311" t="str">
        <f t="shared" si="80"/>
        <v>4.41060287354231-1.60691798858096i</v>
      </c>
      <c r="N311" t="str">
        <f t="shared" si="81"/>
        <v>-0.130411959874829i</v>
      </c>
      <c r="O311" t="str">
        <f t="shared" si="82"/>
        <v>0.991508405511683-0.130042615321595i</v>
      </c>
      <c r="P311" t="str">
        <f t="shared" si="83"/>
        <v>0.00849159448831704+0.130042615321595i</v>
      </c>
      <c r="Q311" t="str">
        <f t="shared" si="84"/>
        <v>-0.00849159448831704+0.000369344553234008i</v>
      </c>
      <c r="R311" t="str">
        <f t="shared" si="85"/>
        <v>-0.333270322148832-15.3287709486034i</v>
      </c>
      <c r="S311" t="str">
        <f t="shared" si="86"/>
        <v>0.0137504612313387i</v>
      </c>
      <c r="T311" t="str">
        <f t="shared" si="87"/>
        <v>0.210777670652842-0.00458262064426327i</v>
      </c>
      <c r="U311" t="e">
        <f t="shared" si="88"/>
        <v>#DIV/0!</v>
      </c>
      <c r="V311" t="str">
        <f t="shared" si="89"/>
        <v>1.33333333333333E-06-0.00599453646297158i</v>
      </c>
      <c r="W311" t="e">
        <f t="shared" si="90"/>
        <v>#DIV/0!</v>
      </c>
      <c r="X311" t="e">
        <f t="shared" si="91"/>
        <v>#DIV/0!</v>
      </c>
      <c r="Y311" t="str">
        <f t="shared" si="92"/>
        <v>0.00083+0.0177939807899326i</v>
      </c>
      <c r="Z311" t="e">
        <f t="shared" si="93"/>
        <v>#DIV/0!</v>
      </c>
      <c r="AA311" t="e">
        <f t="shared" si="94"/>
        <v>#DIV/0!</v>
      </c>
      <c r="AB311" t="str">
        <f t="shared" si="95"/>
        <v>1.29970507592848-0.0282575250687415i</v>
      </c>
      <c r="AC311" t="str">
        <f t="shared" si="96"/>
        <v>6.68707541730194-2.21315218762684i</v>
      </c>
      <c r="AD311" t="str">
        <f t="shared" si="97"/>
        <v>0.176433749772954+0.0541667607449569i</v>
      </c>
      <c r="AE311" t="e">
        <f t="shared" si="98"/>
        <v>#DIV/0!</v>
      </c>
      <c r="AF311" t="str">
        <f t="shared" si="99"/>
        <v>-10.0159057471946-2.40317511747839i</v>
      </c>
      <c r="AG311" t="e">
        <f t="shared" si="100"/>
        <v>#DIV/0!</v>
      </c>
      <c r="AH311" t="e">
        <f t="shared" si="101"/>
        <v>#DIV/0!</v>
      </c>
      <c r="AI311" t="e">
        <f t="shared" si="102"/>
        <v>#DIV/0!</v>
      </c>
      <c r="AJ311" t="e">
        <f t="shared" si="103"/>
        <v>#DIV/0!</v>
      </c>
      <c r="AK311"/>
      <c r="AL311"/>
      <c r="AM311"/>
      <c r="AN311"/>
    </row>
    <row r="312" spans="1:40" x14ac:dyDescent="0.25">
      <c r="A312"/>
      <c r="B312">
        <f t="shared" si="104"/>
        <v>17800</v>
      </c>
      <c r="C312" s="186" t="str">
        <f t="shared" si="72"/>
        <v>-0.000310441623065308+0.177072040581213i</v>
      </c>
      <c r="D312" s="158" t="str">
        <f t="shared" si="73"/>
        <v>-7.66904671911021+1.35755231112263i</v>
      </c>
      <c r="E312" t="str">
        <f t="shared" si="74"/>
        <v>7.9999990259105-0.00279154349385451i</v>
      </c>
      <c r="F312" t="str">
        <f t="shared" si="75"/>
        <v>0.999200639585586+2.78708237885881E-07i</v>
      </c>
      <c r="G312">
        <f t="shared" si="70"/>
        <v>1</v>
      </c>
      <c r="H312" t="str">
        <f t="shared" si="76"/>
        <v>2.36153749840012+3.78375009808964i</v>
      </c>
      <c r="I312" t="str">
        <f t="shared" si="77"/>
        <v>69.9004365423729i</v>
      </c>
      <c r="J312" t="str">
        <f t="shared" si="71"/>
        <v>-5.61378574460304+15.2919787015019i</v>
      </c>
      <c r="K312" t="str">
        <f t="shared" si="78"/>
        <v>4.02818509693011-1.47877318659538i</v>
      </c>
      <c r="L312" t="str">
        <f t="shared" si="79"/>
        <v>0.374638742253861-0.137358211477639i</v>
      </c>
      <c r="M312" t="str">
        <f t="shared" si="80"/>
        <v>4.40282383918397-1.61613139807302i</v>
      </c>
      <c r="N312" t="str">
        <f t="shared" si="81"/>
        <v>-0.131148750608585i</v>
      </c>
      <c r="O312" t="str">
        <f t="shared" si="82"/>
        <v>0.991412322200985-0.130773114163617i</v>
      </c>
      <c r="P312" t="str">
        <f t="shared" si="83"/>
        <v>0.00858767779901504+0.130773114163617i</v>
      </c>
      <c r="Q312" t="str">
        <f t="shared" si="84"/>
        <v>-0.00858767779901504+0.000375636444967992i</v>
      </c>
      <c r="R312" t="str">
        <f t="shared" si="85"/>
        <v>-0.333269607902594-15.2425726066899i</v>
      </c>
      <c r="S312" t="str">
        <f t="shared" si="86"/>
        <v>0.0138281474529847i</v>
      </c>
      <c r="T312" t="str">
        <f t="shared" si="87"/>
        <v>0.210776541568133-0.00460850127967547i</v>
      </c>
      <c r="U312" t="e">
        <f t="shared" si="88"/>
        <v>#DIV/0!</v>
      </c>
      <c r="V312" t="str">
        <f t="shared" si="89"/>
        <v>1.33333333333333E-06-0.00596085929183128i</v>
      </c>
      <c r="W312" t="e">
        <f t="shared" si="90"/>
        <v>#DIV/0!</v>
      </c>
      <c r="X312" t="e">
        <f t="shared" si="91"/>
        <v>#DIV/0!</v>
      </c>
      <c r="Y312" t="str">
        <f t="shared" si="92"/>
        <v>0.00083+0.0178945117548475i</v>
      </c>
      <c r="Z312" t="e">
        <f t="shared" si="93"/>
        <v>#DIV/0!</v>
      </c>
      <c r="AA312" t="e">
        <f t="shared" si="94"/>
        <v>#DIV/0!</v>
      </c>
      <c r="AB312" t="str">
        <f t="shared" si="95"/>
        <v>1.29969811372455-0.0284171112009409i</v>
      </c>
      <c r="AC312" t="str">
        <f t="shared" si="96"/>
        <v>6.67641605319451-2.22559846424277i</v>
      </c>
      <c r="AD312" t="str">
        <f t="shared" si="97"/>
        <v>0.176477996773688+0.0545729991193234i</v>
      </c>
      <c r="AE312" t="e">
        <f t="shared" si="98"/>
        <v>#DIV/0!</v>
      </c>
      <c r="AF312" t="str">
        <f t="shared" si="99"/>
        <v>-10.0305842175103-2.42619778696701i</v>
      </c>
      <c r="AG312" t="e">
        <f t="shared" si="100"/>
        <v>#DIV/0!</v>
      </c>
      <c r="AH312" t="e">
        <f t="shared" si="101"/>
        <v>#DIV/0!</v>
      </c>
      <c r="AI312" t="e">
        <f t="shared" si="102"/>
        <v>#DIV/0!</v>
      </c>
      <c r="AJ312" t="e">
        <f t="shared" si="103"/>
        <v>#DIV/0!</v>
      </c>
      <c r="AK312"/>
      <c r="AL312"/>
      <c r="AM312"/>
      <c r="AN312"/>
    </row>
    <row r="313" spans="1:40" x14ac:dyDescent="0.25">
      <c r="A313"/>
      <c r="B313">
        <f t="shared" si="104"/>
        <v>17900</v>
      </c>
      <c r="C313" s="186" t="str">
        <f t="shared" si="72"/>
        <v>-0.000306982700978574+0.176082817334507i</v>
      </c>
      <c r="D313" s="158" t="str">
        <f t="shared" si="73"/>
        <v>-7.66902020070752+1.34996826623122i</v>
      </c>
      <c r="E313" t="str">
        <f t="shared" si="74"/>
        <v>7.99999901493493-0.00280722631862031i</v>
      </c>
      <c r="F313" t="str">
        <f t="shared" si="75"/>
        <v>0.999200639586683+2.80274014119313E-07i</v>
      </c>
      <c r="G313">
        <f t="shared" si="70"/>
        <v>1</v>
      </c>
      <c r="H313" t="str">
        <f t="shared" si="76"/>
        <v>2.37627950050302+3.79902179117352i</v>
      </c>
      <c r="I313" t="str">
        <f t="shared" si="77"/>
        <v>70.2931356240716i</v>
      </c>
      <c r="J313" t="str">
        <f t="shared" si="71"/>
        <v>-5.68830668611368+15.3778886942069i</v>
      </c>
      <c r="K313" t="str">
        <f t="shared" si="78"/>
        <v>4.0208857254011-1.48733233870488i</v>
      </c>
      <c r="L313" t="str">
        <f t="shared" si="79"/>
        <v>0.374139203637256-0.137945706158306i</v>
      </c>
      <c r="M313" t="str">
        <f t="shared" si="80"/>
        <v>4.39502492903836-1.62527804486319i</v>
      </c>
      <c r="N313" t="str">
        <f t="shared" si="81"/>
        <v>-0.131885541342341i</v>
      </c>
      <c r="O313" t="str">
        <f t="shared" si="82"/>
        <v>0.991315700691638-0.131503542014073i</v>
      </c>
      <c r="P313" t="str">
        <f t="shared" si="83"/>
        <v>0.00868429930836201+0.131503542014073i</v>
      </c>
      <c r="Q313" t="str">
        <f t="shared" si="84"/>
        <v>-0.00868429930836201+0.000381999328268018i</v>
      </c>
      <c r="R313" t="str">
        <f t="shared" si="85"/>
        <v>-0.333268889626993-15.1573369171301i</v>
      </c>
      <c r="S313" t="str">
        <f t="shared" si="86"/>
        <v>0.0139058336746306i</v>
      </c>
      <c r="T313" t="str">
        <f t="shared" si="87"/>
        <v>0.210775406119949-0.00463438174808179i</v>
      </c>
      <c r="U313" t="e">
        <f t="shared" si="88"/>
        <v>#DIV/0!</v>
      </c>
      <c r="V313" t="str">
        <f t="shared" si="89"/>
        <v>1.33333333333333E-06-0.00592755840193278i</v>
      </c>
      <c r="W313" t="e">
        <f t="shared" si="90"/>
        <v>#DIV/0!</v>
      </c>
      <c r="X313" t="e">
        <f t="shared" si="91"/>
        <v>#DIV/0!</v>
      </c>
      <c r="Y313" t="str">
        <f t="shared" si="92"/>
        <v>0.00083+0.0179950427197623i</v>
      </c>
      <c r="Z313" t="e">
        <f t="shared" si="93"/>
        <v>#DIV/0!</v>
      </c>
      <c r="AA313" t="e">
        <f t="shared" si="94"/>
        <v>#DIV/0!</v>
      </c>
      <c r="AB313" t="str">
        <f t="shared" si="95"/>
        <v>1.29969111228192-0.0285766963033425i</v>
      </c>
      <c r="AC313" t="str">
        <f t="shared" si="96"/>
        <v>6.66572976143209-2.23795472253837i</v>
      </c>
      <c r="AD313" t="str">
        <f t="shared" si="97"/>
        <v>0.176522520747922+0.054978633361235i</v>
      </c>
      <c r="AE313" t="e">
        <f t="shared" si="98"/>
        <v>#DIV/0!</v>
      </c>
      <c r="AF313" t="str">
        <f t="shared" si="99"/>
        <v>-10.0452997012105-2.4490535249423i</v>
      </c>
      <c r="AG313" t="e">
        <f t="shared" si="100"/>
        <v>#DIV/0!</v>
      </c>
      <c r="AH313" t="e">
        <f t="shared" si="101"/>
        <v>#DIV/0!</v>
      </c>
      <c r="AI313" t="e">
        <f t="shared" si="102"/>
        <v>#DIV/0!</v>
      </c>
      <c r="AJ313" t="e">
        <f t="shared" si="103"/>
        <v>#DIV/0!</v>
      </c>
      <c r="AK313"/>
      <c r="AL313"/>
      <c r="AM313"/>
      <c r="AN313"/>
    </row>
    <row r="314" spans="1:40" x14ac:dyDescent="0.25">
      <c r="A314"/>
      <c r="B314">
        <f t="shared" si="104"/>
        <v>18000</v>
      </c>
      <c r="C314" s="186" t="str">
        <f t="shared" si="72"/>
        <v>-0.000303581267077443+0.17510458535754i</v>
      </c>
      <c r="D314" s="158" t="str">
        <f t="shared" si="73"/>
        <v>-7.66899412304762+1.34246848774114i</v>
      </c>
      <c r="E314" t="str">
        <f t="shared" si="74"/>
        <v>7.99999900389787-0.00282290914332138i</v>
      </c>
      <c r="F314" t="str">
        <f t="shared" si="75"/>
        <v>0.999200639587781+2.81839790346289E-07i</v>
      </c>
      <c r="G314">
        <f t="shared" si="70"/>
        <v>1</v>
      </c>
      <c r="H314" t="str">
        <f t="shared" si="76"/>
        <v>2.39105750520408+3.81421222574455i</v>
      </c>
      <c r="I314" t="str">
        <f t="shared" si="77"/>
        <v>70.6858347057704i</v>
      </c>
      <c r="J314" t="str">
        <f t="shared" si="71"/>
        <v>-5.76324511189049+15.463798686912i</v>
      </c>
      <c r="K314" t="str">
        <f t="shared" si="78"/>
        <v>4.01356835781602-1.49582768682826i</v>
      </c>
      <c r="L314" t="str">
        <f t="shared" si="79"/>
        <v>0.373638208058721-0.138530602769295i</v>
      </c>
      <c r="M314" t="str">
        <f t="shared" si="80"/>
        <v>4.38720656587474-1.63435828959756i</v>
      </c>
      <c r="N314" t="str">
        <f t="shared" si="81"/>
        <v>-0.132622332076097i</v>
      </c>
      <c r="O314" t="str">
        <f t="shared" si="82"/>
        <v>0.991218541036094-0.132233898476443i</v>
      </c>
      <c r="P314" t="str">
        <f t="shared" si="83"/>
        <v>0.00878145896390603+0.132233898476443i</v>
      </c>
      <c r="Q314" t="str">
        <f t="shared" si="84"/>
        <v>-0.00878145896390603+0.000388433599653987i</v>
      </c>
      <c r="R314" t="str">
        <f t="shared" si="85"/>
        <v>-0.333268167322922-15.0730478357153i</v>
      </c>
      <c r="S314" t="str">
        <f t="shared" si="86"/>
        <v>0.0139835198962766i</v>
      </c>
      <c r="T314" t="str">
        <f t="shared" si="87"/>
        <v>0.210774264308254-0.00466026204855572i</v>
      </c>
      <c r="U314" t="e">
        <f t="shared" si="88"/>
        <v>#DIV/0!</v>
      </c>
      <c r="V314" t="str">
        <f t="shared" si="89"/>
        <v>1.33333333333333E-06-0.00589462752192204i</v>
      </c>
      <c r="W314" t="e">
        <f t="shared" si="90"/>
        <v>#DIV/0!</v>
      </c>
      <c r="X314" t="e">
        <f t="shared" si="91"/>
        <v>#DIV/0!</v>
      </c>
      <c r="Y314" t="str">
        <f t="shared" si="92"/>
        <v>0.00083+0.0180955736846772i</v>
      </c>
      <c r="Z314" t="e">
        <f t="shared" si="93"/>
        <v>#DIV/0!</v>
      </c>
      <c r="AA314" t="e">
        <f t="shared" si="94"/>
        <v>#DIV/0!</v>
      </c>
      <c r="AB314" t="str">
        <f t="shared" si="95"/>
        <v>1.29968407160038-0.0287362803702331i</v>
      </c>
      <c r="AC314" t="str">
        <f t="shared" si="96"/>
        <v>6.65501711445271-2.25022143419709i</v>
      </c>
      <c r="AD314" t="str">
        <f t="shared" si="97"/>
        <v>0.176567321134315+0.0553836727819255i</v>
      </c>
      <c r="AE314" t="e">
        <f t="shared" si="98"/>
        <v>#DIV/0!</v>
      </c>
      <c r="AF314" t="str">
        <f t="shared" si="99"/>
        <v>-10.0600516282517-2.47174373800341i</v>
      </c>
      <c r="AG314" t="e">
        <f t="shared" si="100"/>
        <v>#DIV/0!</v>
      </c>
      <c r="AH314" t="e">
        <f t="shared" si="101"/>
        <v>#DIV/0!</v>
      </c>
      <c r="AI314" t="e">
        <f t="shared" si="102"/>
        <v>#DIV/0!</v>
      </c>
      <c r="AJ314" t="e">
        <f t="shared" si="103"/>
        <v>#DIV/0!</v>
      </c>
      <c r="AK314"/>
      <c r="AL314"/>
      <c r="AM314"/>
      <c r="AN314"/>
    </row>
    <row r="315" spans="1:40" x14ac:dyDescent="0.25">
      <c r="A315"/>
      <c r="B315">
        <f t="shared" si="104"/>
        <v>18100</v>
      </c>
      <c r="C315" s="186" t="str">
        <f t="shared" si="72"/>
        <v>-0.000300236054427168+0.174137162476754i</v>
      </c>
      <c r="D315" s="158" t="str">
        <f t="shared" si="73"/>
        <v>-7.6689684764173+1.33505157898845i</v>
      </c>
      <c r="E315" t="str">
        <f t="shared" si="74"/>
        <v>7.99999899279933-0.00283859196795736i</v>
      </c>
      <c r="F315" t="str">
        <f t="shared" si="75"/>
        <v>0.999200639588888+2.83405566566779E-07i</v>
      </c>
      <c r="G315">
        <f t="shared" si="70"/>
        <v>1</v>
      </c>
      <c r="H315" t="str">
        <f t="shared" si="76"/>
        <v>2.40587095406891+3.82932138461309i</v>
      </c>
      <c r="I315" t="str">
        <f t="shared" si="77"/>
        <v>71.0785337874691i</v>
      </c>
      <c r="J315" t="str">
        <f t="shared" si="71"/>
        <v>-5.83860102193347+15.549708679617i</v>
      </c>
      <c r="K315" t="str">
        <f t="shared" si="78"/>
        <v>4.00623339593389-1.50425958978029i</v>
      </c>
      <c r="L315" t="str">
        <f t="shared" si="79"/>
        <v>0.373135772560413-0.139112898661193i</v>
      </c>
      <c r="M315" t="str">
        <f t="shared" si="80"/>
        <v>4.3793691684943-1.64337248844148i</v>
      </c>
      <c r="N315" t="str">
        <f t="shared" si="81"/>
        <v>-0.133359122809853i</v>
      </c>
      <c r="O315" t="str">
        <f t="shared" si="82"/>
        <v>0.991120843287096-0.132964183154244i</v>
      </c>
      <c r="P315" t="str">
        <f t="shared" si="83"/>
        <v>0.00887915671290396+0.132964183154244i</v>
      </c>
      <c r="Q315" t="str">
        <f t="shared" si="84"/>
        <v>-0.00887915671290396+0.000394939655608995i</v>
      </c>
      <c r="R315" t="str">
        <f t="shared" si="85"/>
        <v>-0.33326744098807-14.9896896728027i</v>
      </c>
      <c r="S315" t="str">
        <f t="shared" si="86"/>
        <v>0.0140612061179226i</v>
      </c>
      <c r="T315" t="str">
        <f t="shared" si="87"/>
        <v>0.210773116132975-0.00468614218012586i</v>
      </c>
      <c r="U315" t="e">
        <f t="shared" si="88"/>
        <v>#DIV/0!</v>
      </c>
      <c r="V315" t="str">
        <f t="shared" si="89"/>
        <v>1.33333333333333E-06-0.00586206051903849i</v>
      </c>
      <c r="W315" t="e">
        <f t="shared" si="90"/>
        <v>#DIV/0!</v>
      </c>
      <c r="X315" t="e">
        <f t="shared" si="91"/>
        <v>#DIV/0!</v>
      </c>
      <c r="Y315" t="str">
        <f t="shared" si="92"/>
        <v>0.00083+0.0181961046495921i</v>
      </c>
      <c r="Z315" t="e">
        <f t="shared" si="93"/>
        <v>#DIV/0!</v>
      </c>
      <c r="AA315" t="e">
        <f t="shared" si="94"/>
        <v>#DIV/0!</v>
      </c>
      <c r="AB315" t="str">
        <f t="shared" si="95"/>
        <v>1.29967699167947-0.028895863395623i</v>
      </c>
      <c r="AC315" t="str">
        <f t="shared" si="96"/>
        <v>6.64427867942836-2.26239906523824i</v>
      </c>
      <c r="AD315" t="str">
        <f t="shared" si="97"/>
        <v>0.176612397385616+0.0557881264834258i</v>
      </c>
      <c r="AE315" t="e">
        <f t="shared" si="98"/>
        <v>#DIV/0!</v>
      </c>
      <c r="AF315" t="str">
        <f t="shared" si="99"/>
        <v>-10.0748394304862-2.49426980562464i</v>
      </c>
      <c r="AG315" t="e">
        <f t="shared" si="100"/>
        <v>#DIV/0!</v>
      </c>
      <c r="AH315" t="e">
        <f t="shared" si="101"/>
        <v>#DIV/0!</v>
      </c>
      <c r="AI315" t="e">
        <f t="shared" si="102"/>
        <v>#DIV/0!</v>
      </c>
      <c r="AJ315" t="e">
        <f t="shared" si="103"/>
        <v>#DIV/0!</v>
      </c>
      <c r="AK315"/>
      <c r="AL315"/>
      <c r="AM315"/>
      <c r="AN315"/>
    </row>
    <row r="316" spans="1:40" x14ac:dyDescent="0.25">
      <c r="A316"/>
      <c r="B316">
        <f t="shared" si="104"/>
        <v>18200</v>
      </c>
      <c r="C316" s="186" t="str">
        <f t="shared" si="72"/>
        <v>-0.000296945830802823+0.173180370522351i</v>
      </c>
      <c r="D316" s="158" t="str">
        <f t="shared" si="73"/>
        <v>-7.66894325136947+1.32771617400469i</v>
      </c>
      <c r="E316" t="str">
        <f t="shared" si="74"/>
        <v>7.9999989816393-0.00285427479252788i</v>
      </c>
      <c r="F316" t="str">
        <f t="shared" si="75"/>
        <v>0.999200639590005+2.84971342780746E-07i</v>
      </c>
      <c r="G316">
        <f t="shared" si="70"/>
        <v>1</v>
      </c>
      <c r="H316" t="str">
        <f t="shared" si="76"/>
        <v>2.42071929032015+3.84434925499315i</v>
      </c>
      <c r="I316" t="str">
        <f t="shared" si="77"/>
        <v>71.4712328691678i</v>
      </c>
      <c r="J316" t="str">
        <f t="shared" si="71"/>
        <v>-5.91437441624262+15.6356186723221i</v>
      </c>
      <c r="K316" t="str">
        <f t="shared" si="78"/>
        <v>3.99888123763288-1.51262840192661i</v>
      </c>
      <c r="L316" t="str">
        <f t="shared" si="79"/>
        <v>0.372631914157469-0.139692591314875i</v>
      </c>
      <c r="M316" t="str">
        <f t="shared" si="80"/>
        <v>4.37151315179035-1.65232099324149i</v>
      </c>
      <c r="N316" t="str">
        <f t="shared" si="81"/>
        <v>-0.134095913543609i</v>
      </c>
      <c r="O316" t="str">
        <f t="shared" si="82"/>
        <v>0.991022607497682-0.133694395651035i</v>
      </c>
      <c r="P316" t="str">
        <f t="shared" si="83"/>
        <v>0.00897739250231799+0.133694395651035i</v>
      </c>
      <c r="Q316" t="str">
        <f t="shared" si="84"/>
        <v>-0.00897739250231799+0.000401517892574005i</v>
      </c>
      <c r="R316" t="str">
        <f t="shared" si="85"/>
        <v>-0.333266710625126-14.9072470835819i</v>
      </c>
      <c r="S316" t="str">
        <f t="shared" si="86"/>
        <v>0.0141388923395686i</v>
      </c>
      <c r="T316" t="str">
        <f t="shared" si="87"/>
        <v>0.210771961594112-0.00471202214189082i</v>
      </c>
      <c r="U316" t="e">
        <f t="shared" si="88"/>
        <v>#DIV/0!</v>
      </c>
      <c r="V316" t="str">
        <f t="shared" si="89"/>
        <v>1.33333333333333E-06-0.00582985139530751i</v>
      </c>
      <c r="W316" t="e">
        <f t="shared" si="90"/>
        <v>#DIV/0!</v>
      </c>
      <c r="X316" t="e">
        <f t="shared" si="91"/>
        <v>#DIV/0!</v>
      </c>
      <c r="Y316" t="str">
        <f t="shared" si="92"/>
        <v>0.00083+0.018296635614507i</v>
      </c>
      <c r="Z316" t="e">
        <f t="shared" si="93"/>
        <v>#DIV/0!</v>
      </c>
      <c r="AA316" t="e">
        <f t="shared" si="94"/>
        <v>#DIV/0!</v>
      </c>
      <c r="AB316" t="str">
        <f t="shared" si="95"/>
        <v>1.29966987251919-0.0290554453739539i</v>
      </c>
      <c r="AC316" t="str">
        <f t="shared" si="96"/>
        <v>6.63351501834396-2.27448807623031i</v>
      </c>
      <c r="AD316" t="str">
        <f t="shared" si="97"/>
        <v>0.176657748968228+0.0561920033643076i</v>
      </c>
      <c r="AE316" t="e">
        <f t="shared" si="98"/>
        <v>#DIV/0!</v>
      </c>
      <c r="AF316" t="str">
        <f t="shared" si="99"/>
        <v>-10.0896625416896-2.51663308098846i</v>
      </c>
      <c r="AG316" t="e">
        <f t="shared" si="100"/>
        <v>#DIV/0!</v>
      </c>
      <c r="AH316" t="e">
        <f t="shared" si="101"/>
        <v>#DIV/0!</v>
      </c>
      <c r="AI316" t="e">
        <f t="shared" si="102"/>
        <v>#DIV/0!</v>
      </c>
      <c r="AJ316" t="e">
        <f t="shared" si="103"/>
        <v>#DIV/0!</v>
      </c>
      <c r="AK316"/>
      <c r="AL316"/>
      <c r="AM316"/>
      <c r="AN316"/>
    </row>
    <row r="317" spans="1:40" x14ac:dyDescent="0.25">
      <c r="A317"/>
      <c r="B317">
        <f t="shared" si="104"/>
        <v>18300</v>
      </c>
      <c r="C317" s="186" t="str">
        <f t="shared" si="72"/>
        <v>-0.000293709397554377+0.17223403521889i</v>
      </c>
      <c r="D317" s="158" t="str">
        <f t="shared" si="73"/>
        <v>-7.66891843871455+1.32046093667816i</v>
      </c>
      <c r="E317" t="str">
        <f t="shared" si="74"/>
        <v>7.99999897041778-0.00286995761703259i</v>
      </c>
      <c r="F317" t="str">
        <f t="shared" si="75"/>
        <v>0.999200639591123+2.86537118988149E-07i</v>
      </c>
      <c r="G317">
        <f t="shared" si="70"/>
        <v>1</v>
      </c>
      <c r="H317" t="str">
        <f t="shared" si="76"/>
        <v>2.4356019588731+3.85929582846809i</v>
      </c>
      <c r="I317" t="str">
        <f t="shared" si="77"/>
        <v>71.8639319508665i</v>
      </c>
      <c r="J317" t="str">
        <f t="shared" si="71"/>
        <v>-5.99056529481792+15.7215286650272i</v>
      </c>
      <c r="K317" t="str">
        <f t="shared" si="78"/>
        <v>3.99151227696927-1.52093447334057i</v>
      </c>
      <c r="L317" t="str">
        <f t="shared" si="79"/>
        <v>0.372126649836936-0.140269678340817i</v>
      </c>
      <c r="M317" t="str">
        <f t="shared" si="80"/>
        <v>4.36363892680621-1.66120415168139i</v>
      </c>
      <c r="N317" t="str">
        <f t="shared" si="81"/>
        <v>-0.134832704277365i</v>
      </c>
      <c r="O317" t="str">
        <f t="shared" si="82"/>
        <v>0.990923833721179-0.13442453557041i</v>
      </c>
      <c r="P317" t="str">
        <f t="shared" si="83"/>
        <v>0.00907616627882102+0.13442453557041i</v>
      </c>
      <c r="Q317" t="str">
        <f t="shared" si="84"/>
        <v>-0.00907616627882102+0.000408168706954981i</v>
      </c>
      <c r="R317" t="str">
        <f t="shared" si="85"/>
        <v>-0.333265976230196-14.8257050586428i</v>
      </c>
      <c r="S317" t="str">
        <f t="shared" si="86"/>
        <v>0.0142165785612146i</v>
      </c>
      <c r="T317" t="str">
        <f t="shared" si="87"/>
        <v>0.210770800691592-0.00473790193285646i</v>
      </c>
      <c r="U317" t="e">
        <f t="shared" si="88"/>
        <v>#DIV/0!</v>
      </c>
      <c r="V317" t="str">
        <f t="shared" si="89"/>
        <v>1.33333333333333E-06-0.00579799428385774i</v>
      </c>
      <c r="W317" t="e">
        <f t="shared" si="90"/>
        <v>#DIV/0!</v>
      </c>
      <c r="X317" t="e">
        <f t="shared" si="91"/>
        <v>#DIV/0!</v>
      </c>
      <c r="Y317" t="str">
        <f t="shared" si="92"/>
        <v>0.00083+0.0183971665794218i</v>
      </c>
      <c r="Z317" t="e">
        <f t="shared" si="93"/>
        <v>#DIV/0!</v>
      </c>
      <c r="AA317" t="e">
        <f t="shared" si="94"/>
        <v>#DIV/0!</v>
      </c>
      <c r="AB317" t="str">
        <f t="shared" si="95"/>
        <v>1.29966271411909-0.0292150262990956i</v>
      </c>
      <c r="AC317" t="str">
        <f t="shared" si="96"/>
        <v>6.62272668806913-2.28648892248654i</v>
      </c>
      <c r="AD317" t="str">
        <f t="shared" si="97"/>
        <v>0.176703375361732+0.0565953121252485i</v>
      </c>
      <c r="AE317" t="e">
        <f t="shared" si="98"/>
        <v>#DIV/0!</v>
      </c>
      <c r="AF317" t="str">
        <f t="shared" si="99"/>
        <v>-10.1045203975876-2.53883489178993i</v>
      </c>
      <c r="AG317" t="e">
        <f t="shared" si="100"/>
        <v>#DIV/0!</v>
      </c>
      <c r="AH317" t="e">
        <f t="shared" si="101"/>
        <v>#DIV/0!</v>
      </c>
      <c r="AI317" t="e">
        <f t="shared" si="102"/>
        <v>#DIV/0!</v>
      </c>
      <c r="AJ317" t="e">
        <f t="shared" si="103"/>
        <v>#DIV/0!</v>
      </c>
      <c r="AK317"/>
      <c r="AL317"/>
      <c r="AM317"/>
      <c r="AN317"/>
    </row>
    <row r="318" spans="1:40" x14ac:dyDescent="0.25">
      <c r="A318"/>
      <c r="B318">
        <f t="shared" si="104"/>
        <v>18400</v>
      </c>
      <c r="C318" s="186" t="str">
        <f t="shared" si="72"/>
        <v>-0.000290525588514869+0.171297986079476i</v>
      </c>
      <c r="D318" s="158" t="str">
        <f t="shared" si="73"/>
        <v>-7.66889402951191+1.31328455994265i</v>
      </c>
      <c r="E318" t="str">
        <f t="shared" si="74"/>
        <v>7.99999895913477-0.00288564044147113i</v>
      </c>
      <c r="F318" t="str">
        <f t="shared" si="75"/>
        <v>0.99920063959225+2.88102895188959E-07i</v>
      </c>
      <c r="G318">
        <f t="shared" si="70"/>
        <v>1</v>
      </c>
      <c r="H318" t="str">
        <f t="shared" si="76"/>
        <v>2.45051840637071+3.87416110095588i</v>
      </c>
      <c r="I318" t="str">
        <f t="shared" si="77"/>
        <v>72.2566310325652i</v>
      </c>
      <c r="J318" t="str">
        <f t="shared" si="71"/>
        <v>-6.0671736576594+15.8074386577322i</v>
      </c>
      <c r="K318" t="str">
        <f t="shared" si="78"/>
        <v>3.98412690423384-1.52917814995384i</v>
      </c>
      <c r="L318" t="str">
        <f t="shared" si="79"/>
        <v>0.371619996556689-0.140844157478397i</v>
      </c>
      <c r="M318" t="str">
        <f t="shared" si="80"/>
        <v>4.35574690079053-1.67002230743224i</v>
      </c>
      <c r="N318" t="str">
        <f t="shared" si="81"/>
        <v>-0.135569495011122i</v>
      </c>
      <c r="O318" t="str">
        <f t="shared" si="82"/>
        <v>0.990824522011209-0.135154602516008i</v>
      </c>
      <c r="P318" t="str">
        <f t="shared" si="83"/>
        <v>0.00917547798879104+0.135154602516008i</v>
      </c>
      <c r="Q318" t="str">
        <f t="shared" si="84"/>
        <v>-0.00917547798879104+0.000414892495114005i</v>
      </c>
      <c r="R318" t="str">
        <f t="shared" si="85"/>
        <v>-0.333265237806385-14.7450489148721i</v>
      </c>
      <c r="S318" t="str">
        <f t="shared" si="86"/>
        <v>0.0142942647828606i</v>
      </c>
      <c r="T318" t="str">
        <f t="shared" si="87"/>
        <v>0.210769633425413-0.00476378155212747i</v>
      </c>
      <c r="U318" t="e">
        <f t="shared" si="88"/>
        <v>#DIV/0!</v>
      </c>
      <c r="V318" t="str">
        <f t="shared" si="89"/>
        <v>1.33333333333333E-06-0.00576648344535851i</v>
      </c>
      <c r="W318" t="e">
        <f t="shared" si="90"/>
        <v>#DIV/0!</v>
      </c>
      <c r="X318" t="e">
        <f t="shared" si="91"/>
        <v>#DIV/0!</v>
      </c>
      <c r="Y318" t="str">
        <f t="shared" si="92"/>
        <v>0.00083+0.0184976975443367i</v>
      </c>
      <c r="Z318" t="e">
        <f t="shared" si="93"/>
        <v>#DIV/0!</v>
      </c>
      <c r="AA318" t="e">
        <f t="shared" si="94"/>
        <v>#DIV/0!</v>
      </c>
      <c r="AB318" t="str">
        <f t="shared" si="95"/>
        <v>1.29965551647916-0.0293746061655277i</v>
      </c>
      <c r="AC318" t="str">
        <f t="shared" si="96"/>
        <v>6.61191424043095-2.29840205426501i</v>
      </c>
      <c r="AD318" t="str">
        <f t="shared" si="97"/>
        <v>0.176749276058485+0.0569980612743981i</v>
      </c>
      <c r="AE318" t="e">
        <f t="shared" si="98"/>
        <v>#DIV/0!</v>
      </c>
      <c r="AF318" t="str">
        <f t="shared" si="99"/>
        <v>-10.1194124358826-2.56087654101323i</v>
      </c>
      <c r="AG318" t="e">
        <f t="shared" si="100"/>
        <v>#DIV/0!</v>
      </c>
      <c r="AH318" t="e">
        <f t="shared" si="101"/>
        <v>#DIV/0!</v>
      </c>
      <c r="AI318" t="e">
        <f t="shared" si="102"/>
        <v>#DIV/0!</v>
      </c>
      <c r="AJ318" t="e">
        <f t="shared" si="103"/>
        <v>#DIV/0!</v>
      </c>
      <c r="AK318"/>
      <c r="AL318"/>
      <c r="AM318"/>
      <c r="AN318"/>
    </row>
    <row r="319" spans="1:40" x14ac:dyDescent="0.25">
      <c r="A319"/>
      <c r="B319">
        <f t="shared" si="104"/>
        <v>18500</v>
      </c>
      <c r="C319" s="186" t="str">
        <f t="shared" si="72"/>
        <v>-0.000287393268949766+0.17037205630336i</v>
      </c>
      <c r="D319" s="158" t="str">
        <f t="shared" si="73"/>
        <v>-7.66887001506195+1.30618576499243i</v>
      </c>
      <c r="E319" t="str">
        <f t="shared" si="74"/>
        <v>7.99999894779027-0.00290132326584313i</v>
      </c>
      <c r="F319" t="str">
        <f t="shared" si="75"/>
        <v>0.999200639593377+2.89668671383133E-07i</v>
      </c>
      <c r="G319">
        <f t="shared" si="70"/>
        <v>1</v>
      </c>
      <c r="H319" t="str">
        <f t="shared" si="76"/>
        <v>2.46546808121804+3.88894507267442i</v>
      </c>
      <c r="I319" t="str">
        <f t="shared" si="77"/>
        <v>72.649330114264i</v>
      </c>
      <c r="J319" t="str">
        <f t="shared" si="71"/>
        <v>-6.14419950476704+15.8933486504373i</v>
      </c>
      <c r="K319" t="str">
        <f t="shared" si="78"/>
        <v>3.97672550600589-1.53735977370153i</v>
      </c>
      <c r="L319" t="str">
        <f t="shared" si="79"/>
        <v>0.371111971244379-0.141416026595193i</v>
      </c>
      <c r="M319" t="str">
        <f t="shared" si="80"/>
        <v>4.34783747725027-1.67877580029672i</v>
      </c>
      <c r="N319" t="str">
        <f t="shared" si="81"/>
        <v>-0.136306285744878i</v>
      </c>
      <c r="O319" t="str">
        <f t="shared" si="82"/>
        <v>0.990724672421682-0.135884596091502i</v>
      </c>
      <c r="P319" t="str">
        <f t="shared" si="83"/>
        <v>0.00927532757831795+0.135884596091502i</v>
      </c>
      <c r="Q319" t="str">
        <f t="shared" si="84"/>
        <v>-0.00927532757831795+0.000421689653375995i</v>
      </c>
      <c r="R319" t="str">
        <f t="shared" si="85"/>
        <v>-0.333264495353312-14.6652642866224i</v>
      </c>
      <c r="S319" t="str">
        <f t="shared" si="86"/>
        <v>0.0143719510045065i</v>
      </c>
      <c r="T319" t="str">
        <f t="shared" si="87"/>
        <v>0.210768459795476-0.00478966099875938i</v>
      </c>
      <c r="U319" t="e">
        <f t="shared" si="88"/>
        <v>#DIV/0!</v>
      </c>
      <c r="V319" t="str">
        <f t="shared" si="89"/>
        <v>1.33333333333333E-06-0.00573531326457279i</v>
      </c>
      <c r="W319" t="e">
        <f t="shared" si="90"/>
        <v>#DIV/0!</v>
      </c>
      <c r="X319" t="e">
        <f t="shared" si="91"/>
        <v>#DIV/0!</v>
      </c>
      <c r="Y319" t="str">
        <f t="shared" si="92"/>
        <v>0.00083+0.0185982285092516i</v>
      </c>
      <c r="Z319" t="e">
        <f t="shared" si="93"/>
        <v>#DIV/0!</v>
      </c>
      <c r="AA319" t="e">
        <f t="shared" si="94"/>
        <v>#DIV/0!</v>
      </c>
      <c r="AB319" t="str">
        <f t="shared" si="95"/>
        <v>1.2996482795988-0.029534184967426i</v>
      </c>
      <c r="AC319" t="str">
        <f t="shared" si="96"/>
        <v>6.6010782222787-2.31022791694915i</v>
      </c>
      <c r="AD319" t="str">
        <f t="shared" si="97"/>
        <v>0.176795450563185+0.057400259132583i</v>
      </c>
      <c r="AE319" t="e">
        <f t="shared" si="98"/>
        <v>#DIV/0!</v>
      </c>
      <c r="AF319" t="str">
        <f t="shared" si="99"/>
        <v>-10.13433809628-2.58275930768199i</v>
      </c>
      <c r="AG319" t="e">
        <f t="shared" si="100"/>
        <v>#DIV/0!</v>
      </c>
      <c r="AH319" t="e">
        <f t="shared" si="101"/>
        <v>#DIV/0!</v>
      </c>
      <c r="AI319" t="e">
        <f t="shared" si="102"/>
        <v>#DIV/0!</v>
      </c>
      <c r="AJ319" t="e">
        <f t="shared" si="103"/>
        <v>#DIV/0!</v>
      </c>
      <c r="AK319"/>
      <c r="AL319"/>
      <c r="AM319"/>
      <c r="AN319"/>
    </row>
    <row r="320" spans="1:40" x14ac:dyDescent="0.25">
      <c r="A320"/>
      <c r="B320">
        <f t="shared" si="104"/>
        <v>18600</v>
      </c>
      <c r="C320" s="186" t="str">
        <f t="shared" si="72"/>
        <v>-0.000284311334545768+0.169456082676862i</v>
      </c>
      <c r="D320" s="158" t="str">
        <f t="shared" si="73"/>
        <v>-7.66884638689822+1.29916330052261i</v>
      </c>
      <c r="E320" t="str">
        <f t="shared" si="74"/>
        <v>7.99999893638429-0.00291700609014823i</v>
      </c>
      <c r="F320" t="str">
        <f t="shared" si="75"/>
        <v>0.999200639594514+2.9123444757064E-07i</v>
      </c>
      <c r="G320">
        <f t="shared" si="70"/>
        <v>1</v>
      </c>
      <c r="H320" t="str">
        <f t="shared" si="76"/>
        <v>2.48045043361622+3.90364774810634i</v>
      </c>
      <c r="I320" t="str">
        <f t="shared" si="77"/>
        <v>73.0420291959627i</v>
      </c>
      <c r="J320" t="str">
        <f t="shared" si="71"/>
        <v>-6.22164283614085+15.9792586431423i</v>
      </c>
      <c r="K320" t="str">
        <f t="shared" si="78"/>
        <v>3.96930846520517-1.54547968266196i</v>
      </c>
      <c r="L320" t="str">
        <f t="shared" si="79"/>
        <v>0.370602590796383-0.141985283686273i</v>
      </c>
      <c r="M320" t="str">
        <f t="shared" si="80"/>
        <v>4.33991105600155-1.68746496634823i</v>
      </c>
      <c r="N320" t="str">
        <f t="shared" si="81"/>
        <v>-0.137043076478634i</v>
      </c>
      <c r="O320" t="str">
        <f t="shared" si="82"/>
        <v>0.990624285006805-0.136614515900608i</v>
      </c>
      <c r="P320" t="str">
        <f t="shared" si="83"/>
        <v>0.00937571499319501+0.136614515900608i</v>
      </c>
      <c r="Q320" t="str">
        <f t="shared" si="84"/>
        <v>-0.00937571499319501+0.00042856057802601i</v>
      </c>
      <c r="R320" t="str">
        <f t="shared" si="85"/>
        <v>-0.333263748869989-14.5863371171925i</v>
      </c>
      <c r="S320" t="str">
        <f t="shared" si="86"/>
        <v>0.0144496372261525i</v>
      </c>
      <c r="T320" t="str">
        <f t="shared" si="87"/>
        <v>0.210767279801795-0.00481554027179893i</v>
      </c>
      <c r="U320" t="e">
        <f t="shared" si="88"/>
        <v>#DIV/0!</v>
      </c>
      <c r="V320" t="str">
        <f t="shared" si="89"/>
        <v>1.33333333333333E-06-0.00570447824702135i</v>
      </c>
      <c r="W320" t="e">
        <f t="shared" si="90"/>
        <v>#DIV/0!</v>
      </c>
      <c r="X320" t="e">
        <f t="shared" si="91"/>
        <v>#DIV/0!</v>
      </c>
      <c r="Y320" t="str">
        <f t="shared" si="92"/>
        <v>0.00083+0.0186987594741664i</v>
      </c>
      <c r="Z320" t="e">
        <f t="shared" si="93"/>
        <v>#DIV/0!</v>
      </c>
      <c r="AA320" t="e">
        <f t="shared" si="94"/>
        <v>#DIV/0!</v>
      </c>
      <c r="AB320" t="str">
        <f t="shared" si="95"/>
        <v>1.29964100347808-0.0296937626989128i</v>
      </c>
      <c r="AC320" t="str">
        <f t="shared" si="96"/>
        <v>6.59021917555399-2.32196695123022i</v>
      </c>
      <c r="AD320" t="str">
        <f t="shared" si="97"/>
        <v>0.17684189839249+0.0578019138383573i</v>
      </c>
      <c r="AE320" t="e">
        <f t="shared" si="98"/>
        <v>#DIV/0!</v>
      </c>
      <c r="AF320" t="str">
        <f t="shared" si="99"/>
        <v>-10.1492968205144-2.60448444758373i</v>
      </c>
      <c r="AG320" t="e">
        <f t="shared" si="100"/>
        <v>#DIV/0!</v>
      </c>
      <c r="AH320" t="e">
        <f t="shared" si="101"/>
        <v>#DIV/0!</v>
      </c>
      <c r="AI320" t="e">
        <f t="shared" si="102"/>
        <v>#DIV/0!</v>
      </c>
      <c r="AJ320" t="e">
        <f t="shared" si="103"/>
        <v>#DIV/0!</v>
      </c>
      <c r="AK320"/>
      <c r="AL320"/>
      <c r="AM320"/>
      <c r="AN320"/>
    </row>
    <row r="321" spans="1:40" x14ac:dyDescent="0.25">
      <c r="A321"/>
      <c r="B321">
        <f t="shared" si="104"/>
        <v>18700</v>
      </c>
      <c r="C321" s="186" t="str">
        <f t="shared" si="72"/>
        <v>-0.000281278710437327+0.168549905477449i</v>
      </c>
      <c r="D321" s="158" t="str">
        <f t="shared" si="73"/>
        <v>-7.66882313678004+1.29221594199378i</v>
      </c>
      <c r="E321" t="str">
        <f t="shared" si="74"/>
        <v>7.99999892491682-0.00293268891438607i</v>
      </c>
      <c r="F321" t="str">
        <f t="shared" si="75"/>
        <v>0.999200639595662+2.92800223751445E-07i</v>
      </c>
      <c r="G321">
        <f t="shared" si="70"/>
        <v>1</v>
      </c>
      <c r="H321" t="str">
        <f t="shared" si="76"/>
        <v>2.49546491559574+3.91826913596398i</v>
      </c>
      <c r="I321" t="str">
        <f t="shared" si="77"/>
        <v>73.4347282776614i</v>
      </c>
      <c r="J321" t="str">
        <f t="shared" si="71"/>
        <v>-6.29950365178082+16.0651686358474i</v>
      </c>
      <c r="K321" t="str">
        <f t="shared" si="78"/>
        <v>3.96187616114158-1.55353821119091i</v>
      </c>
      <c r="L321" t="str">
        <f t="shared" si="79"/>
        <v>0.37009187207677-0.14255192687347i</v>
      </c>
      <c r="M321" t="str">
        <f t="shared" si="80"/>
        <v>4.33196803321835-1.69609013806438i</v>
      </c>
      <c r="N321" t="str">
        <f t="shared" si="81"/>
        <v>-0.13777986721239i</v>
      </c>
      <c r="O321" t="str">
        <f t="shared" si="82"/>
        <v>0.990523359821072-0.13734436154708i</v>
      </c>
      <c r="P321" t="str">
        <f t="shared" si="83"/>
        <v>0.00947664017892802+0.13734436154708i</v>
      </c>
      <c r="Q321" t="str">
        <f t="shared" si="84"/>
        <v>-0.00947664017892802+0.000435505665310004i</v>
      </c>
      <c r="R321" t="str">
        <f t="shared" si="85"/>
        <v>-0.333262998354683-14.5082536505522i</v>
      </c>
      <c r="S321" t="str">
        <f t="shared" si="86"/>
        <v>0.0145273234477985i</v>
      </c>
      <c r="T321" t="str">
        <f t="shared" si="87"/>
        <v>0.210766093444275-0.00484141937028162i</v>
      </c>
      <c r="U321" t="e">
        <f t="shared" si="88"/>
        <v>#DIV/0!</v>
      </c>
      <c r="V321" t="str">
        <f t="shared" si="89"/>
        <v>1.33333333333333E-06-0.00567397301575386i</v>
      </c>
      <c r="W321" t="e">
        <f t="shared" si="90"/>
        <v>#DIV/0!</v>
      </c>
      <c r="X321" t="e">
        <f t="shared" si="91"/>
        <v>#DIV/0!</v>
      </c>
      <c r="Y321" t="str">
        <f t="shared" si="92"/>
        <v>0.00083+0.0187992904390813i</v>
      </c>
      <c r="Z321" t="e">
        <f t="shared" si="93"/>
        <v>#DIV/0!</v>
      </c>
      <c r="AA321" t="e">
        <f t="shared" si="94"/>
        <v>#DIV/0!</v>
      </c>
      <c r="AB321" t="str">
        <f t="shared" si="95"/>
        <v>1.29963368811642-0.0298533393540406i</v>
      </c>
      <c r="AC321" t="str">
        <f t="shared" si="96"/>
        <v>6.57933763734732-2.33361959327702i</v>
      </c>
      <c r="AD321" t="str">
        <f t="shared" si="97"/>
        <v>0.176888619074621+0.0582030333528534i</v>
      </c>
      <c r="AE321" t="e">
        <f t="shared" si="98"/>
        <v>#DIV/0!</v>
      </c>
      <c r="AF321" t="str">
        <f t="shared" si="99"/>
        <v>-10.1642880523758-2.6260531939702i</v>
      </c>
      <c r="AG321" t="e">
        <f t="shared" si="100"/>
        <v>#DIV/0!</v>
      </c>
      <c r="AH321" t="e">
        <f t="shared" si="101"/>
        <v>#DIV/0!</v>
      </c>
      <c r="AI321" t="e">
        <f t="shared" si="102"/>
        <v>#DIV/0!</v>
      </c>
      <c r="AJ321" t="e">
        <f t="shared" si="103"/>
        <v>#DIV/0!</v>
      </c>
      <c r="AK321"/>
      <c r="AL321"/>
      <c r="AM321"/>
      <c r="AN321"/>
    </row>
    <row r="322" spans="1:40" x14ac:dyDescent="0.25">
      <c r="A322"/>
      <c r="B322">
        <f t="shared" si="104"/>
        <v>18800</v>
      </c>
      <c r="C322" s="186" t="str">
        <f t="shared" si="72"/>
        <v>-0.000278294350269351+0.167653368380892i</v>
      </c>
      <c r="D322" s="158" t="str">
        <f t="shared" si="73"/>
        <v>-7.66880025668541+1.28534249092017i</v>
      </c>
      <c r="E322" t="str">
        <f t="shared" si="74"/>
        <v>7.99999891338786-0.00294837173855629i</v>
      </c>
      <c r="F322" t="str">
        <f t="shared" si="75"/>
        <v>0.999200639596809+2.94365999925505E-07i</v>
      </c>
      <c r="G322">
        <f t="shared" si="70"/>
        <v>1</v>
      </c>
      <c r="H322" t="str">
        <f t="shared" si="76"/>
        <v>2.51051098104922+3.93280924915391i</v>
      </c>
      <c r="I322" t="str">
        <f t="shared" si="77"/>
        <v>73.8274273593601i</v>
      </c>
      <c r="J322" t="str">
        <f t="shared" si="71"/>
        <v>-6.37778195168696+16.1510786285525i</v>
      </c>
      <c r="K322" t="str">
        <f t="shared" si="78"/>
        <v>3.95442896956295-1.56153569005112i</v>
      </c>
      <c r="L322" t="str">
        <f t="shared" si="79"/>
        <v>0.369579831916274-0.143115954404654i</v>
      </c>
      <c r="M322" t="str">
        <f t="shared" si="80"/>
        <v>4.32400880147922-1.70465164445577i</v>
      </c>
      <c r="N322" t="str">
        <f t="shared" si="81"/>
        <v>-0.138516657946146i</v>
      </c>
      <c r="O322" t="str">
        <f t="shared" si="82"/>
        <v>0.990421896919273-0.138074132634716i</v>
      </c>
      <c r="P322" t="str">
        <f t="shared" si="83"/>
        <v>0.00957810308072704+0.138074132634716i</v>
      </c>
      <c r="Q322" t="str">
        <f t="shared" si="84"/>
        <v>-0.00957810308072704+0.00044252531143002i</v>
      </c>
      <c r="R322" t="str">
        <f t="shared" si="85"/>
        <v>-0.333262243810717-14.4310004233588i</v>
      </c>
      <c r="S322" t="str">
        <f t="shared" si="86"/>
        <v>0.0146050096694445i</v>
      </c>
      <c r="T322" t="str">
        <f t="shared" si="87"/>
        <v>0.210764900722913-0.00486729829331629i</v>
      </c>
      <c r="U322" t="e">
        <f t="shared" si="88"/>
        <v>#DIV/0!</v>
      </c>
      <c r="V322" t="str">
        <f t="shared" si="89"/>
        <v>1.33333333333333E-06-0.00564379230822325i</v>
      </c>
      <c r="W322" t="e">
        <f t="shared" si="90"/>
        <v>#DIV/0!</v>
      </c>
      <c r="X322" t="e">
        <f t="shared" si="91"/>
        <v>#DIV/0!</v>
      </c>
      <c r="Y322" t="str">
        <f t="shared" si="92"/>
        <v>0.00083+0.0188998214039962i</v>
      </c>
      <c r="Z322" t="e">
        <f t="shared" si="93"/>
        <v>#DIV/0!</v>
      </c>
      <c r="AA322" t="e">
        <f t="shared" si="94"/>
        <v>#DIV/0!</v>
      </c>
      <c r="AB322" t="str">
        <f t="shared" si="95"/>
        <v>1.2996263335138-0.0300129149273143i</v>
      </c>
      <c r="AC322" t="str">
        <f t="shared" si="96"/>
        <v>6.56843413996208-2.34518627490608i</v>
      </c>
      <c r="AD322" t="str">
        <f t="shared" si="97"/>
        <v>0.176935612149016+0.0586036254645138i</v>
      </c>
      <c r="AE322" t="e">
        <f t="shared" si="98"/>
        <v>#DIV/0!</v>
      </c>
      <c r="AF322" t="str">
        <f t="shared" si="99"/>
        <v>-10.1793112377346-2.64746675823374i</v>
      </c>
      <c r="AG322" t="e">
        <f t="shared" si="100"/>
        <v>#DIV/0!</v>
      </c>
      <c r="AH322" t="e">
        <f t="shared" si="101"/>
        <v>#DIV/0!</v>
      </c>
      <c r="AI322" t="e">
        <f t="shared" si="102"/>
        <v>#DIV/0!</v>
      </c>
      <c r="AJ322" t="e">
        <f t="shared" si="103"/>
        <v>#DIV/0!</v>
      </c>
      <c r="AK322"/>
      <c r="AL322"/>
      <c r="AM322"/>
      <c r="AN322"/>
    </row>
    <row r="323" spans="1:40" x14ac:dyDescent="0.25">
      <c r="A323"/>
      <c r="B323">
        <f t="shared" si="104"/>
        <v>18900</v>
      </c>
      <c r="C323" s="186" t="str">
        <f t="shared" si="72"/>
        <v>-0.000275357235294535+0.16676631837137i</v>
      </c>
      <c r="D323" s="158" t="str">
        <f t="shared" si="73"/>
        <v>-7.66877773880389+1.2785417741805i</v>
      </c>
      <c r="E323" t="str">
        <f t="shared" si="74"/>
        <v>7.99999890179742-0.00296405456265853i</v>
      </c>
      <c r="F323" t="str">
        <f t="shared" si="75"/>
        <v>0.999200639597966+2.95931776092792E-07i</v>
      </c>
      <c r="G323">
        <f t="shared" si="70"/>
        <v>1</v>
      </c>
      <c r="H323" t="str">
        <f t="shared" si="76"/>
        <v>2.52558808576379+3.94726810474134i</v>
      </c>
      <c r="I323" t="str">
        <f t="shared" si="77"/>
        <v>74.2201264410589i</v>
      </c>
      <c r="J323" t="str">
        <f t="shared" si="71"/>
        <v>-6.45647773585927+16.2369886212576i</v>
      </c>
      <c r="K323" t="str">
        <f t="shared" si="78"/>
        <v>3.94696726270086-1.56947244653669i</v>
      </c>
      <c r="L323" t="str">
        <f t="shared" si="79"/>
        <v>0.369066487111287-0.143677364653i</v>
      </c>
      <c r="M323" t="str">
        <f t="shared" si="80"/>
        <v>4.31603374981215-1.71314981118969i</v>
      </c>
      <c r="N323" t="str">
        <f t="shared" si="81"/>
        <v>-0.139253448679902i</v>
      </c>
      <c r="O323" t="str">
        <f t="shared" si="82"/>
        <v>0.990319896356487-0.138803828767351i</v>
      </c>
      <c r="P323" t="str">
        <f t="shared" si="83"/>
        <v>0.00968010364351302+0.138803828767351i</v>
      </c>
      <c r="Q323" t="str">
        <f t="shared" si="84"/>
        <v>-0.00968010364351302+0.000449619912550991i</v>
      </c>
      <c r="R323" t="str">
        <f t="shared" si="85"/>
        <v>-0.333261485236612-14.3545642572037i</v>
      </c>
      <c r="S323" t="str">
        <f t="shared" si="86"/>
        <v>0.0146826958910905i</v>
      </c>
      <c r="T323" t="str">
        <f t="shared" si="87"/>
        <v>0.210763701637639-0.00489317703994232i</v>
      </c>
      <c r="U323" t="e">
        <f t="shared" si="88"/>
        <v>#DIV/0!</v>
      </c>
      <c r="V323" t="str">
        <f t="shared" si="89"/>
        <v>1.33333333333333E-06-0.0056139309732591i</v>
      </c>
      <c r="W323" t="e">
        <f t="shared" si="90"/>
        <v>#DIV/0!</v>
      </c>
      <c r="X323" t="e">
        <f t="shared" si="91"/>
        <v>#DIV/0!</v>
      </c>
      <c r="Y323" t="str">
        <f t="shared" si="92"/>
        <v>0.00083+0.0190003523689111i</v>
      </c>
      <c r="Z323" t="e">
        <f t="shared" si="93"/>
        <v>#DIV/0!</v>
      </c>
      <c r="AA323" t="e">
        <f t="shared" si="94"/>
        <v>#DIV/0!</v>
      </c>
      <c r="AB323" t="str">
        <f t="shared" si="95"/>
        <v>1.29961893966979-0.0301724894128105i</v>
      </c>
      <c r="AC323" t="str">
        <f t="shared" si="96"/>
        <v>6.55750921096922-2.35666742373539i</v>
      </c>
      <c r="AD323" t="str">
        <f t="shared" si="97"/>
        <v>0.17698287716595+0.0590036977936564i</v>
      </c>
      <c r="AE323" t="e">
        <f t="shared" si="98"/>
        <v>#DIV/0!</v>
      </c>
      <c r="AF323" t="str">
        <f t="shared" si="99"/>
        <v>-10.1943658245677-2.66872633056084i</v>
      </c>
      <c r="AG323" t="e">
        <f t="shared" si="100"/>
        <v>#DIV/0!</v>
      </c>
      <c r="AH323" t="e">
        <f t="shared" si="101"/>
        <v>#DIV/0!</v>
      </c>
      <c r="AI323" t="e">
        <f t="shared" si="102"/>
        <v>#DIV/0!</v>
      </c>
      <c r="AJ323" t="e">
        <f t="shared" si="103"/>
        <v>#DIV/0!</v>
      </c>
      <c r="AK323"/>
      <c r="AL323"/>
      <c r="AM323"/>
      <c r="AN323"/>
    </row>
    <row r="324" spans="1:40" x14ac:dyDescent="0.25">
      <c r="A324"/>
      <c r="B324">
        <f t="shared" si="104"/>
        <v>19000</v>
      </c>
      <c r="C324" s="186" t="str">
        <f t="shared" si="72"/>
        <v>-0.000272466373503817+0.165888605654399i</v>
      </c>
      <c r="D324" s="158" t="str">
        <f t="shared" si="73"/>
        <v>-7.66875557553017+1.27181264335039i</v>
      </c>
      <c r="E324" t="str">
        <f t="shared" si="74"/>
        <v>7.99999889014548-0.00297973738669242i</v>
      </c>
      <c r="F324" t="str">
        <f t="shared" si="75"/>
        <v>0.999200639599133+2.97497552253268E-07i</v>
      </c>
      <c r="G324">
        <f t="shared" si="70"/>
        <v>1</v>
      </c>
      <c r="H324" t="str">
        <f t="shared" si="76"/>
        <v>2.54069568745255+3.96164572391441i</v>
      </c>
      <c r="I324" t="str">
        <f t="shared" si="77"/>
        <v>74.6128255227576i</v>
      </c>
      <c r="J324" t="str">
        <f t="shared" si="71"/>
        <v>-6.53559100429774+16.3228986139626i</v>
      </c>
      <c r="K324" t="str">
        <f t="shared" si="78"/>
        <v>3.93949140931469-1.57734880459292i</v>
      </c>
      <c r="L324" t="str">
        <f t="shared" si="79"/>
        <v>0.368551854422859-0.144236156116234i</v>
      </c>
      <c r="M324" t="str">
        <f t="shared" si="80"/>
        <v>4.30804326373755-1.72158496070915i</v>
      </c>
      <c r="N324" t="str">
        <f t="shared" si="81"/>
        <v>-0.139990239413658i</v>
      </c>
      <c r="O324" t="str">
        <f t="shared" si="82"/>
        <v>0.990217358188088-0.139533449548861i</v>
      </c>
      <c r="P324" t="str">
        <f t="shared" si="83"/>
        <v>0.00978264181191202+0.139533449548861i</v>
      </c>
      <c r="Q324" t="str">
        <f t="shared" si="84"/>
        <v>-0.00978264181191202+0.000456789864797025i</v>
      </c>
      <c r="R324" t="str">
        <f t="shared" si="85"/>
        <v>-0.333260722630764-14.2789322511229i</v>
      </c>
      <c r="S324" t="str">
        <f t="shared" si="86"/>
        <v>0.0147603821127364i</v>
      </c>
      <c r="T324" t="str">
        <f t="shared" si="87"/>
        <v>0.210762496188449-0.00491905560919674i</v>
      </c>
      <c r="U324" t="e">
        <f t="shared" si="88"/>
        <v>#DIV/0!</v>
      </c>
      <c r="V324" t="str">
        <f t="shared" si="89"/>
        <v>1.33333333333333E-06-0.00558438396813669i</v>
      </c>
      <c r="W324" t="e">
        <f t="shared" si="90"/>
        <v>#DIV/0!</v>
      </c>
      <c r="X324" t="e">
        <f t="shared" si="91"/>
        <v>#DIV/0!</v>
      </c>
      <c r="Y324" t="str">
        <f t="shared" si="92"/>
        <v>0.00083+0.0191008833338259i</v>
      </c>
      <c r="Z324" t="e">
        <f t="shared" si="93"/>
        <v>#DIV/0!</v>
      </c>
      <c r="AA324" t="e">
        <f t="shared" si="94"/>
        <v>#DIV/0!</v>
      </c>
      <c r="AB324" t="str">
        <f t="shared" si="95"/>
        <v>1.29961150658437-0.0303320628045913i</v>
      </c>
      <c r="AC324" t="str">
        <f t="shared" si="96"/>
        <v>6.54656337326493-2.3680634633408i</v>
      </c>
      <c r="AD324" t="str">
        <f t="shared" si="97"/>
        <v>0.177030413686213+0.0594032577969058i</v>
      </c>
      <c r="AE324" t="e">
        <f t="shared" si="98"/>
        <v>#DIV/0!</v>
      </c>
      <c r="AF324" t="str">
        <f t="shared" si="99"/>
        <v>-10.2094512629827-2.68983308056402i</v>
      </c>
      <c r="AG324" t="e">
        <f t="shared" si="100"/>
        <v>#DIV/0!</v>
      </c>
      <c r="AH324" t="e">
        <f t="shared" si="101"/>
        <v>#DIV/0!</v>
      </c>
      <c r="AI324" t="e">
        <f t="shared" si="102"/>
        <v>#DIV/0!</v>
      </c>
      <c r="AJ324" t="e">
        <f t="shared" si="103"/>
        <v>#DIV/0!</v>
      </c>
      <c r="AK324"/>
      <c r="AL324"/>
      <c r="AM324"/>
      <c r="AN324"/>
    </row>
    <row r="325" spans="1:40" x14ac:dyDescent="0.25">
      <c r="A325"/>
      <c r="B325">
        <f t="shared" si="104"/>
        <v>19100</v>
      </c>
      <c r="C325" s="186" t="str">
        <f t="shared" si="72"/>
        <v>-0.000269620798788657+0.165020083572513i</v>
      </c>
      <c r="D325" s="158" t="str">
        <f t="shared" si="73"/>
        <v>-7.66873375945739+1.26515397405593i</v>
      </c>
      <c r="E325" t="str">
        <f t="shared" si="74"/>
        <v>7.99999887843206-0.0029954202106576i</v>
      </c>
      <c r="F325" t="str">
        <f t="shared" si="75"/>
        <v>0.9992006396003+2.99063328406891E-07i</v>
      </c>
      <c r="G325">
        <f t="shared" ref="G325:G388" si="105">IF($C$11=$C$7,$C$24,F325)</f>
        <v>1</v>
      </c>
      <c r="H325" t="str">
        <f t="shared" si="76"/>
        <v>2.55583324578584+3.97594213194814i</v>
      </c>
      <c r="I325" t="str">
        <f t="shared" si="77"/>
        <v>75.0055246044563i</v>
      </c>
      <c r="J325" t="str">
        <f t="shared" ref="J325:J388" si="106">IMSUM(COMPLEX(0,2*PI()*B325*$C$113*$C$112),COMPLEX(0,2*PI()*B325*$C$113*$C$111),COMPLEX(0,2*PI()*B325*$C$28*10^-12*$C$111),COMPLEX(-1*2*PI()*B325*2*PI()*B325*$C$113*$C$112*$C$28*10^-12*$C$111,0),COMPLEX(1,0))</f>
        <v>-6.61512175700238+16.4088086066677i</v>
      </c>
      <c r="K325" t="str">
        <f t="shared" si="78"/>
        <v>3.93200177473383-1.58516508493154i</v>
      </c>
      <c r="L325" t="str">
        <f t="shared" si="79"/>
        <v>0.36803595057571-0.14479232741589i</v>
      </c>
      <c r="M325" t="str">
        <f t="shared" si="80"/>
        <v>4.30003772530954-1.72995741234743i</v>
      </c>
      <c r="N325" t="str">
        <f t="shared" si="81"/>
        <v>-0.140727030147414i</v>
      </c>
      <c r="O325" t="str">
        <f t="shared" si="82"/>
        <v>0.990114282469737-0.140262994583165i</v>
      </c>
      <c r="P325" t="str">
        <f t="shared" si="83"/>
        <v>0.00988571753026302+0.140262994583165i</v>
      </c>
      <c r="Q325" t="str">
        <f t="shared" si="84"/>
        <v>-0.00988571753026302+0.00046403556424901i</v>
      </c>
      <c r="R325" t="str">
        <f t="shared" si="85"/>
        <v>-0.333259955995606-14.2040917743227i</v>
      </c>
      <c r="S325" t="str">
        <f t="shared" si="86"/>
        <v>0.0148380683343824i</v>
      </c>
      <c r="T325" t="str">
        <f t="shared" si="87"/>
        <v>0.210761284375239-0.00494493400017607i</v>
      </c>
      <c r="U325" t="e">
        <f t="shared" si="88"/>
        <v>#DIV/0!</v>
      </c>
      <c r="V325" t="str">
        <f t="shared" si="89"/>
        <v>1.33333333333333E-06-0.00555514635573806i</v>
      </c>
      <c r="W325" t="e">
        <f t="shared" si="90"/>
        <v>#DIV/0!</v>
      </c>
      <c r="X325" t="e">
        <f t="shared" si="91"/>
        <v>#DIV/0!</v>
      </c>
      <c r="Y325" t="str">
        <f t="shared" si="92"/>
        <v>0.00083+0.0192014142987408i</v>
      </c>
      <c r="Z325" t="e">
        <f t="shared" si="93"/>
        <v>#DIV/0!</v>
      </c>
      <c r="AA325" t="e">
        <f t="shared" si="94"/>
        <v>#DIV/0!</v>
      </c>
      <c r="AB325" t="str">
        <f t="shared" si="95"/>
        <v>1.29960403425689-0.0304916350970857i</v>
      </c>
      <c r="AC325" t="str">
        <f t="shared" si="96"/>
        <v>6.5355971451183-2.37937481340317i</v>
      </c>
      <c r="AD325" t="str">
        <f t="shared" si="97"/>
        <v>0.17707822128077+0.0598023127714577i</v>
      </c>
      <c r="AE325" t="e">
        <f t="shared" si="98"/>
        <v>#DIV/0!</v>
      </c>
      <c r="AF325" t="str">
        <f t="shared" si="99"/>
        <v>-10.2245670052432-2.71078815789221i</v>
      </c>
      <c r="AG325" t="e">
        <f t="shared" si="100"/>
        <v>#DIV/0!</v>
      </c>
      <c r="AH325" t="e">
        <f t="shared" si="101"/>
        <v>#DIV/0!</v>
      </c>
      <c r="AI325" t="e">
        <f t="shared" si="102"/>
        <v>#DIV/0!</v>
      </c>
      <c r="AJ325" t="e">
        <f t="shared" si="103"/>
        <v>#DIV/0!</v>
      </c>
      <c r="AK325"/>
      <c r="AL325"/>
      <c r="AM325"/>
      <c r="AN325"/>
    </row>
    <row r="326" spans="1:40" x14ac:dyDescent="0.25">
      <c r="A326"/>
      <c r="B326">
        <f t="shared" si="104"/>
        <v>19200</v>
      </c>
      <c r="C326" s="186" t="str">
        <f t="shared" ref="C326:C389" si="107">IMPRODUCT(COMPLEX(-1,0),IMDIV(IMPRODUCT(G326,COMPLEX($C$100+$C$101,0)),COMPLEX($C$100,2*PI()*B326*$C$103*$C$102*(2*$C$100+$C$101))))</f>
        <v>-0.000266819570133779+0.16416060852357i</v>
      </c>
      <c r="D326" s="158" t="str">
        <f t="shared" ref="D326:D389" si="108">IMPRODUCT(COMPLEX($C$106,0),IMSUB(C326,G326))</f>
        <v>-7.668712283371+1.25856466534737i</v>
      </c>
      <c r="E326" t="str">
        <f t="shared" ref="E326:E389" si="109">IMDIV(COMPLEX($C$20*10^3,0),COMPLEX(1,2*PI()*B326*$C$20*1000*$C$29*10^-12))</f>
        <v>7.99999886665715-0.00301110303455372i</v>
      </c>
      <c r="F326" t="str">
        <f t="shared" ref="F326:F389" si="110">IMDIV(COMPLEX($C$22*1000,0),IMSUM(COMPLEX($C$22*1000,0),E326))</f>
        <v>0.999200639601468+3.00629104553627E-07i</v>
      </c>
      <c r="G326">
        <f t="shared" si="105"/>
        <v>1</v>
      </c>
      <c r="H326" t="str">
        <f t="shared" ref="H326:H389" si="111">IMPRODUCT(COMPLEX($C$108,0),IMPRODUCT(COMPLEX(-1,0),D326),IMDIV(COMPLEX(0,2*PI()*B326*$C$109*$C$110),COMPLEX(1,2*PI()*B326*$C$109*$C$110)))</f>
        <v>2.5710002224217+3.99015735816842i</v>
      </c>
      <c r="I326" t="str">
        <f t="shared" ref="I326:I389" si="112">COMPLEX(0,2*PI()*B326*$C$113*$C$112*$C$114)</f>
        <v>75.398223686155i</v>
      </c>
      <c r="J326" t="str">
        <f t="shared" si="106"/>
        <v>-6.69506999397318+16.4947185993728i</v>
      </c>
      <c r="K326" t="str">
        <f t="shared" ref="K326:K389" si="113">IMDIV(I326,J326)</f>
        <v>3.9244987208985-1.5929216051417i</v>
      </c>
      <c r="L326" t="str">
        <f t="shared" ref="L326:L389" si="114">IMDIV(COMPLEX($C$117,0),COMPLEX(1,2*PI()*B326*$C$115*$C$116))</f>
        <v>0.367518792257255-0.145345877296544i</v>
      </c>
      <c r="M326" t="str">
        <f t="shared" ref="M326:M389" si="115">IMSUM(K326,L326)</f>
        <v>4.29201751315575-1.73826748243824i</v>
      </c>
      <c r="N326" t="str">
        <f t="shared" ref="N326:N389" si="116">COMPLEX(0,-2*PI()*B326*$C$43)</f>
        <v>-0.14146382088117i</v>
      </c>
      <c r="O326" t="str">
        <f t="shared" ref="O326:O389" si="117">IMEXP(N326)</f>
        <v>0.990010669257393-0.140992463474221i</v>
      </c>
      <c r="P326" t="str">
        <f t="shared" ref="P326:P389" si="118">IMSUB(COMPLEX(1,0),O326)</f>
        <v>0.00998933074260699+0.140992463474221i</v>
      </c>
      <c r="Q326" t="str">
        <f t="shared" ref="Q326:Q389" si="119">IMSUM(COMPLEX(0,2*PI()*B326*$C$43),O326,COMPLEX(-1,0))</f>
        <v>-0.00998933074260699+0.00047135740694898i</v>
      </c>
      <c r="R326" t="str">
        <f t="shared" ref="R326:R389" si="120">IMDIV(P326,Q326)</f>
        <v>-0.333259185329411-14.13003045916i</v>
      </c>
      <c r="S326" t="str">
        <f t="shared" ref="S326:S389" si="121">IMDIV(COMPLEX(0,2*PI()*B326*$C$123),COMPLEX($C$124,0))</f>
        <v>0.0149157545560284i</v>
      </c>
      <c r="T326" t="str">
        <f t="shared" ref="T326:T389" si="122">IMPRODUCT(R326,S326)</f>
        <v>0.210760066198036-0.00497081221191548i</v>
      </c>
      <c r="U326" t="e">
        <f t="shared" ref="U326:U389" si="123">IMDIV(COMPLEX(1,2*PI()*B326*$C$16*10^-3*$C$15*10^-6),COMPLEX(0,2*PI()*B326*$C$15*10^-6))</f>
        <v>#DIV/0!</v>
      </c>
      <c r="V326" t="str">
        <f t="shared" ref="V326:V389" si="124">IMSUM(COMPLEX($C$18*10^-3,0),IMDIV(COMPLEX(1,0),COMPLEX(0,2*PI()*B326*($C$17*1*10^-6))))</f>
        <v>1.33333333333333E-06-0.00552621330180192i</v>
      </c>
      <c r="W326" t="e">
        <f t="shared" ref="W326:W389" si="125">IMDIV(IMPRODUCT(U326,V326),IMSUM(U326,V326))</f>
        <v>#DIV/0!</v>
      </c>
      <c r="X326" t="e">
        <f t="shared" ref="X326:X389" si="126">IMDIV(IMPRODUCT(COMPLEX($C$19,0),W326),IMSUM(COMPLEX($C$19,0),W326))</f>
        <v>#DIV/0!</v>
      </c>
      <c r="Y326" t="str">
        <f t="shared" ref="Y326:Y389" si="127">COMPLEX($C$13*10^-3,2*PI()*B326*$C$12*0.000001)</f>
        <v>0.00083+0.0193019452636557i</v>
      </c>
      <c r="Z326" t="e">
        <f t="shared" ref="Z326:Z389" si="128">IMPRODUCT(COMPLEX($C$6,0),IMDIV(X326,IMSUM(X326,Y326)))</f>
        <v>#DIV/0!</v>
      </c>
      <c r="AA326" t="e">
        <f t="shared" ref="AA326:AA389" si="129">IMDIV(COMPLEX($C$6,0),IMSUM(X326,Y326))</f>
        <v>#DIV/0!</v>
      </c>
      <c r="AB326" t="str">
        <f t="shared" ref="AB326:AB389" si="130">IMPRODUCT(COMPLEX($C$119,0),T326)</f>
        <v>1.29959652268753-0.0306512062843442i</v>
      </c>
      <c r="AC326" t="str">
        <f t="shared" ref="AC326:AC389" si="131">IMSUM(COMPLEX(1,0),IMPRODUCT(AB326,M326))</f>
        <v>6.52461104022961-2.3906018898493i</v>
      </c>
      <c r="AD326" t="str">
        <f t="shared" ref="AD326:AD389" si="132">IMDIV(AB326,AC326)</f>
        <v>0.177126299530452+0.0602008698592622i</v>
      </c>
      <c r="AE326" t="e">
        <f t="shared" ref="AE326:AE389" si="133">IMPRODUCT(AD326,AA326,X326)</f>
        <v>#DIV/0!</v>
      </c>
      <c r="AF326" t="str">
        <f t="shared" ref="AF326:AF389" si="134">IMSUB(D326,H326)</f>
        <v>-10.2397125057927-2.73159269282105i</v>
      </c>
      <c r="AG326" t="e">
        <f t="shared" ref="AG326:AG389" si="135">IMSUM(COMPLEX(1,0),IMPRODUCT(AD326,AA326,COMPLEX($C$127,0)))</f>
        <v>#DIV/0!</v>
      </c>
      <c r="AH326" t="e">
        <f t="shared" ref="AH326:AH389" si="136">IMDIV(IMPRODUCT(AE326,AF326),AG326)</f>
        <v>#DIV/0!</v>
      </c>
      <c r="AI326" t="e">
        <f t="shared" ref="AI326:AI389" si="137">20*LOG10(IMABS(AH326))</f>
        <v>#DIV/0!</v>
      </c>
      <c r="AJ326" t="e">
        <f t="shared" ref="AJ326:AJ389" si="138">IMARGUMENT(AH326)*180/PI()</f>
        <v>#DIV/0!</v>
      </c>
      <c r="AK326"/>
      <c r="AL326"/>
      <c r="AM326"/>
      <c r="AN326"/>
    </row>
    <row r="327" spans="1:40" x14ac:dyDescent="0.25">
      <c r="A327"/>
      <c r="B327">
        <f t="shared" si="104"/>
        <v>19300</v>
      </c>
      <c r="C327" s="186" t="str">
        <f t="shared" si="107"/>
        <v>-0.000264061770839078+0.163310039881595i</v>
      </c>
      <c r="D327" s="158" t="str">
        <f t="shared" si="108"/>
        <v>-7.66869114024311+1.25204363909223i</v>
      </c>
      <c r="E327" t="str">
        <f t="shared" si="109"/>
        <v>7.99999885482076-0.0030267858583804i</v>
      </c>
      <c r="F327" t="str">
        <f t="shared" si="110"/>
        <v>0.999200639602655+3.02194880693449E-07i</v>
      </c>
      <c r="G327">
        <f t="shared" si="105"/>
        <v>1</v>
      </c>
      <c r="H327" t="str">
        <f t="shared" si="111"/>
        <v>2.58619608103599+4.00429143591589i</v>
      </c>
      <c r="I327" t="str">
        <f t="shared" si="112"/>
        <v>75.7909227678538i</v>
      </c>
      <c r="J327" t="str">
        <f t="shared" si="106"/>
        <v>-6.77543571521016+16.5806285920779i</v>
      </c>
      <c r="K327" t="str">
        <f t="shared" si="113"/>
        <v>3.91698260639874-1.60061867979669i</v>
      </c>
      <c r="L327" t="str">
        <f t="shared" si="114"/>
        <v>0.367000396116644-0.14589680462505i</v>
      </c>
      <c r="M327" t="str">
        <f t="shared" si="115"/>
        <v>4.28398300251538-1.74651548442174i</v>
      </c>
      <c r="N327" t="str">
        <f t="shared" si="116"/>
        <v>-0.142200611614926i</v>
      </c>
      <c r="O327" t="str">
        <f t="shared" si="117"/>
        <v>0.989906518607301-0.141721855826029i</v>
      </c>
      <c r="P327" t="str">
        <f t="shared" si="118"/>
        <v>0.0100934813926991+0.141721855826029i</v>
      </c>
      <c r="Q327" t="str">
        <f t="shared" si="119"/>
        <v>-0.0100934813926991+0.000478755788897001i</v>
      </c>
      <c r="R327" t="str">
        <f t="shared" si="120"/>
        <v>-0.333258410632203-14.056736194307i</v>
      </c>
      <c r="S327" t="str">
        <f t="shared" si="121"/>
        <v>0.0149934407776744i</v>
      </c>
      <c r="T327" t="str">
        <f t="shared" si="122"/>
        <v>0.210758841656734-0.00499669024347583i</v>
      </c>
      <c r="U327" t="e">
        <f t="shared" si="123"/>
        <v>#DIV/0!</v>
      </c>
      <c r="V327" t="str">
        <f t="shared" si="124"/>
        <v>1.33333333333333E-06-0.00549758007225891i</v>
      </c>
      <c r="W327" t="e">
        <f t="shared" si="125"/>
        <v>#DIV/0!</v>
      </c>
      <c r="X327" t="e">
        <f t="shared" si="126"/>
        <v>#DIV/0!</v>
      </c>
      <c r="Y327" t="str">
        <f t="shared" si="127"/>
        <v>0.00083+0.0194024762285706i</v>
      </c>
      <c r="Z327" t="e">
        <f t="shared" si="128"/>
        <v>#DIV/0!</v>
      </c>
      <c r="AA327" t="e">
        <f t="shared" si="129"/>
        <v>#DIV/0!</v>
      </c>
      <c r="AB327" t="str">
        <f t="shared" si="130"/>
        <v>1.29958897187562-0.030810776360576i</v>
      </c>
      <c r="AC327" t="str">
        <f t="shared" si="131"/>
        <v>6.51360556777079-2.40174510498751i</v>
      </c>
      <c r="AD327" t="str">
        <f t="shared" si="132"/>
        <v>0.17717464802564+0.0605989360510169i</v>
      </c>
      <c r="AE327" t="e">
        <f t="shared" si="133"/>
        <v>#DIV/0!</v>
      </c>
      <c r="AF327" t="str">
        <f t="shared" si="134"/>
        <v>-10.2548872212791-2.75224779682366i</v>
      </c>
      <c r="AG327" t="e">
        <f t="shared" si="135"/>
        <v>#DIV/0!</v>
      </c>
      <c r="AH327" t="e">
        <f t="shared" si="136"/>
        <v>#DIV/0!</v>
      </c>
      <c r="AI327" t="e">
        <f t="shared" si="137"/>
        <v>#DIV/0!</v>
      </c>
      <c r="AJ327" t="e">
        <f t="shared" si="138"/>
        <v>#DIV/0!</v>
      </c>
      <c r="AK327"/>
      <c r="AL327"/>
      <c r="AM327"/>
      <c r="AN327"/>
    </row>
    <row r="328" spans="1:40" x14ac:dyDescent="0.25">
      <c r="A328"/>
      <c r="B328">
        <f t="shared" si="104"/>
        <v>19400</v>
      </c>
      <c r="C328" s="186" t="str">
        <f t="shared" si="107"/>
        <v>-0.000261346507769566+0.162468239920081i</v>
      </c>
      <c r="D328" s="158" t="str">
        <f t="shared" si="108"/>
        <v>-7.66867032322624+1.24558983938729i</v>
      </c>
      <c r="E328" t="str">
        <f t="shared" si="109"/>
        <v>7.99999884292287-0.0030424686821373i</v>
      </c>
      <c r="F328" t="str">
        <f t="shared" si="110"/>
        <v>0.999200639603842+3.03760656826312E-07i</v>
      </c>
      <c r="G328">
        <f t="shared" si="105"/>
        <v>1</v>
      </c>
      <c r="H328" t="str">
        <f t="shared" si="111"/>
        <v>2.60142028735167+4.01834440250933i</v>
      </c>
      <c r="I328" t="str">
        <f t="shared" si="112"/>
        <v>76.1836218495525i</v>
      </c>
      <c r="J328" t="str">
        <f t="shared" si="106"/>
        <v>-6.85621892071329+16.6665385847829i</v>
      </c>
      <c r="K328" t="str">
        <f t="shared" si="113"/>
        <v>3.90945378651213-1.60825662055658i</v>
      </c>
      <c r="L328" t="str">
        <f t="shared" si="114"/>
        <v>0.36648077876381-0.146445108389767i</v>
      </c>
      <c r="M328" t="str">
        <f t="shared" si="115"/>
        <v>4.27593456527594-1.75470172894635i</v>
      </c>
      <c r="N328" t="str">
        <f t="shared" si="116"/>
        <v>-0.142937402348682i</v>
      </c>
      <c r="O328" t="str">
        <f t="shared" si="117"/>
        <v>0.989801830576001-0.142451171242631i</v>
      </c>
      <c r="P328" t="str">
        <f t="shared" si="118"/>
        <v>0.010198169423999+0.142451171242631i</v>
      </c>
      <c r="Q328" t="str">
        <f t="shared" si="119"/>
        <v>-0.010198169423999+0.000486231106051005i</v>
      </c>
      <c r="R328" t="str">
        <f t="shared" si="120"/>
        <v>-0.333257631904316-13.9841971181598i</v>
      </c>
      <c r="S328" t="str">
        <f t="shared" si="121"/>
        <v>0.0150711269993204i</v>
      </c>
      <c r="T328" t="str">
        <f t="shared" si="122"/>
        <v>0.210757610751317-0.00502256809392272i</v>
      </c>
      <c r="U328" t="e">
        <f t="shared" si="123"/>
        <v>#DIV/0!</v>
      </c>
      <c r="V328" t="str">
        <f t="shared" si="124"/>
        <v>1.33333333333333E-06-0.00546924203064932i</v>
      </c>
      <c r="W328" t="e">
        <f t="shared" si="125"/>
        <v>#DIV/0!</v>
      </c>
      <c r="X328" t="e">
        <f t="shared" si="126"/>
        <v>#DIV/0!</v>
      </c>
      <c r="Y328" t="str">
        <f t="shared" si="127"/>
        <v>0.00083+0.0195030071934854i</v>
      </c>
      <c r="Z328" t="e">
        <f t="shared" si="128"/>
        <v>#DIV/0!</v>
      </c>
      <c r="AA328" t="e">
        <f t="shared" si="129"/>
        <v>#DIV/0!</v>
      </c>
      <c r="AB328" t="str">
        <f t="shared" si="130"/>
        <v>1.29958138182106-0.0309703453200192i</v>
      </c>
      <c r="AC328" t="str">
        <f t="shared" si="131"/>
        <v>6.50258123243864-2.4128048676403i</v>
      </c>
      <c r="AD328" t="str">
        <f t="shared" si="132"/>
        <v>0.177223266365983+0.0609965181900834i</v>
      </c>
      <c r="AE328" t="e">
        <f t="shared" si="133"/>
        <v>#DIV/0!</v>
      </c>
      <c r="AF328" t="str">
        <f t="shared" si="134"/>
        <v>-10.2700906105779-2.77275456312204i</v>
      </c>
      <c r="AG328" t="e">
        <f t="shared" si="135"/>
        <v>#DIV/0!</v>
      </c>
      <c r="AH328" t="e">
        <f t="shared" si="136"/>
        <v>#DIV/0!</v>
      </c>
      <c r="AI328" t="e">
        <f t="shared" si="137"/>
        <v>#DIV/0!</v>
      </c>
      <c r="AJ328" t="e">
        <f t="shared" si="138"/>
        <v>#DIV/0!</v>
      </c>
      <c r="AK328"/>
      <c r="AL328"/>
      <c r="AM328"/>
      <c r="AN328"/>
    </row>
    <row r="329" spans="1:40" x14ac:dyDescent="0.25">
      <c r="A329"/>
      <c r="B329">
        <f t="shared" si="104"/>
        <v>19500</v>
      </c>
      <c r="C329" s="186" t="str">
        <f t="shared" si="107"/>
        <v>-0.000258672910632173+0.161635073737648i</v>
      </c>
      <c r="D329" s="158" t="str">
        <f t="shared" si="108"/>
        <v>-7.66864982564817+1.23920223198864i</v>
      </c>
      <c r="E329" t="str">
        <f t="shared" si="109"/>
        <v>7.9999988309635-0.00305815150582404i</v>
      </c>
      <c r="F329" t="str">
        <f t="shared" si="110"/>
        <v>0.999200639605029+3.05326432952177E-07i</v>
      </c>
      <c r="G329">
        <f t="shared" si="105"/>
        <v>1</v>
      </c>
      <c r="H329" t="str">
        <f t="shared" si="111"/>
        <v>2.61667230916787+4.03231629920933i</v>
      </c>
      <c r="I329" t="str">
        <f t="shared" si="112"/>
        <v>76.5763209312512i</v>
      </c>
      <c r="J329" t="str">
        <f t="shared" si="106"/>
        <v>-6.93741961048259+16.7524485774879i</v>
      </c>
      <c r="K329" t="str">
        <f t="shared" si="113"/>
        <v>3.90191261323996-1.615835736267i</v>
      </c>
      <c r="L329" t="str">
        <f t="shared" si="114"/>
        <v>0.365959956768532-0.146990787699775i</v>
      </c>
      <c r="M329" t="str">
        <f t="shared" si="115"/>
        <v>4.26787257000849-1.76282652396677i</v>
      </c>
      <c r="N329" t="str">
        <f t="shared" si="116"/>
        <v>-0.143674193082439i</v>
      </c>
      <c r="O329" t="str">
        <f t="shared" si="117"/>
        <v>0.989696605220324-0.143180409328111i</v>
      </c>
      <c r="P329" t="str">
        <f t="shared" si="118"/>
        <v>0.010303394779676+0.143180409328111i</v>
      </c>
      <c r="Q329" t="str">
        <f t="shared" si="119"/>
        <v>-0.010303394779676+0.000493783754328014i</v>
      </c>
      <c r="R329" t="str">
        <f t="shared" si="120"/>
        <v>-0.333256849145074-13.9124016124271i</v>
      </c>
      <c r="S329" t="str">
        <f t="shared" si="121"/>
        <v>0.0151488132209664i</v>
      </c>
      <c r="T329" t="str">
        <f t="shared" si="122"/>
        <v>0.21075637348173-0.0050484457623065i</v>
      </c>
      <c r="U329" t="e">
        <f t="shared" si="123"/>
        <v>#DIV/0!</v>
      </c>
      <c r="V329" t="str">
        <f t="shared" si="124"/>
        <v>1.33333333333333E-06-0.00544119463562035i</v>
      </c>
      <c r="W329" t="e">
        <f t="shared" si="125"/>
        <v>#DIV/0!</v>
      </c>
      <c r="X329" t="e">
        <f t="shared" si="126"/>
        <v>#DIV/0!</v>
      </c>
      <c r="Y329" t="str">
        <f t="shared" si="127"/>
        <v>0.00083+0.0196035381584003i</v>
      </c>
      <c r="Z329" t="e">
        <f t="shared" si="128"/>
        <v>#DIV/0!</v>
      </c>
      <c r="AA329" t="e">
        <f t="shared" si="129"/>
        <v>#DIV/0!</v>
      </c>
      <c r="AB329" t="str">
        <f t="shared" si="130"/>
        <v>1.29957375252353-0.0311299131568181i</v>
      </c>
      <c r="AC329" t="str">
        <f t="shared" si="131"/>
        <v>6.49153853449655-2.42378158326824i</v>
      </c>
      <c r="AD329" t="str">
        <f t="shared" si="132"/>
        <v>0.177272154160109+0.0613936229762595i</v>
      </c>
      <c r="AE329" t="e">
        <f t="shared" si="133"/>
        <v>#DIV/0!</v>
      </c>
      <c r="AF329" t="str">
        <f t="shared" si="134"/>
        <v>-10.285322134816-2.79311406722069i</v>
      </c>
      <c r="AG329" t="e">
        <f t="shared" si="135"/>
        <v>#DIV/0!</v>
      </c>
      <c r="AH329" t="e">
        <f t="shared" si="136"/>
        <v>#DIV/0!</v>
      </c>
      <c r="AI329" t="e">
        <f t="shared" si="137"/>
        <v>#DIV/0!</v>
      </c>
      <c r="AJ329" t="e">
        <f t="shared" si="138"/>
        <v>#DIV/0!</v>
      </c>
      <c r="AK329"/>
      <c r="AL329"/>
      <c r="AM329"/>
      <c r="AN329"/>
    </row>
    <row r="330" spans="1:40" x14ac:dyDescent="0.25">
      <c r="A330"/>
      <c r="B330">
        <f t="shared" si="104"/>
        <v>19600</v>
      </c>
      <c r="C330" s="186" t="str">
        <f t="shared" si="107"/>
        <v>-0.000256040131278277+0.160810409185964i</v>
      </c>
      <c r="D330" s="158" t="str">
        <f t="shared" si="108"/>
        <v>-7.66862964100648+1.23287980375906i</v>
      </c>
      <c r="E330" t="str">
        <f t="shared" si="109"/>
        <v>7.99999881894264-0.00307383432944027i</v>
      </c>
      <c r="F330" t="str">
        <f t="shared" si="110"/>
        <v>0.999200639606236+3.06892209071023E-07i</v>
      </c>
      <c r="G330">
        <f t="shared" si="105"/>
        <v>1</v>
      </c>
      <c r="H330" t="str">
        <f t="shared" si="111"/>
        <v>2.63195161638813+4.04620717118159i</v>
      </c>
      <c r="I330" t="str">
        <f t="shared" si="112"/>
        <v>76.9690200129499i</v>
      </c>
      <c r="J330" t="str">
        <f t="shared" si="106"/>
        <v>-7.01903778451806+16.838358570193i</v>
      </c>
      <c r="K330" t="str">
        <f t="shared" si="113"/>
        <v>3.89435943534215-1.62335633305424i</v>
      </c>
      <c r="L330" t="str">
        <f t="shared" si="114"/>
        <v>0.365437946659507-0.147533841784093i</v>
      </c>
      <c r="M330" t="str">
        <f t="shared" si="115"/>
        <v>4.25979738200166-1.77089017483833i</v>
      </c>
      <c r="N330" t="str">
        <f t="shared" si="116"/>
        <v>-0.144410983816195i</v>
      </c>
      <c r="O330" t="str">
        <f t="shared" si="117"/>
        <v>0.989590842597394-0.143909569686593i</v>
      </c>
      <c r="P330" t="str">
        <f t="shared" si="118"/>
        <v>0.010409157402606+0.143909569686593i</v>
      </c>
      <c r="Q330" t="str">
        <f t="shared" si="119"/>
        <v>-0.010409157402606+0.000501414129602001i</v>
      </c>
      <c r="R330" t="str">
        <f t="shared" si="120"/>
        <v>-0.33325606235505-13.841338295928i</v>
      </c>
      <c r="S330" t="str">
        <f t="shared" si="121"/>
        <v>0.0152264994426123i</v>
      </c>
      <c r="T330" t="str">
        <f t="shared" si="122"/>
        <v>0.210755129847956-0.00507432324769634i</v>
      </c>
      <c r="U330" t="e">
        <f t="shared" si="123"/>
        <v>#DIV/0!</v>
      </c>
      <c r="V330" t="str">
        <f t="shared" si="124"/>
        <v>1.33333333333333E-06-0.00541343343849984i</v>
      </c>
      <c r="W330" t="e">
        <f t="shared" si="125"/>
        <v>#DIV/0!</v>
      </c>
      <c r="X330" t="e">
        <f t="shared" si="126"/>
        <v>#DIV/0!</v>
      </c>
      <c r="Y330" t="str">
        <f t="shared" si="127"/>
        <v>0.00083+0.0197040691233152i</v>
      </c>
      <c r="Z330" t="e">
        <f t="shared" si="128"/>
        <v>#DIV/0!</v>
      </c>
      <c r="AA330" t="e">
        <f t="shared" si="129"/>
        <v>#DIV/0!</v>
      </c>
      <c r="AB330" t="str">
        <f t="shared" si="130"/>
        <v>1.29956608398291-0.0312894798652331i</v>
      </c>
      <c r="AC330" t="str">
        <f t="shared" si="131"/>
        <v>6.48047796981941-2.43467565409257i</v>
      </c>
      <c r="AD330" t="str">
        <f t="shared" si="132"/>
        <v>0.177321311025351+0.0617902569694443i</v>
      </c>
      <c r="AE330" t="e">
        <f t="shared" si="133"/>
        <v>#DIV/0!</v>
      </c>
      <c r="AF330" t="str">
        <f t="shared" si="134"/>
        <v>-10.3005812573946-2.81332736742253i</v>
      </c>
      <c r="AG330" t="e">
        <f t="shared" si="135"/>
        <v>#DIV/0!</v>
      </c>
      <c r="AH330" t="e">
        <f t="shared" si="136"/>
        <v>#DIV/0!</v>
      </c>
      <c r="AI330" t="e">
        <f t="shared" si="137"/>
        <v>#DIV/0!</v>
      </c>
      <c r="AJ330" t="e">
        <f t="shared" si="138"/>
        <v>#DIV/0!</v>
      </c>
      <c r="AK330"/>
      <c r="AL330"/>
      <c r="AM330"/>
      <c r="AN330"/>
    </row>
    <row r="331" spans="1:40" x14ac:dyDescent="0.25">
      <c r="A331"/>
      <c r="B331">
        <f t="shared" si="104"/>
        <v>19700</v>
      </c>
      <c r="C331" s="186" t="str">
        <f t="shared" si="107"/>
        <v>-0.000253447343030983+0.15999411679988i</v>
      </c>
      <c r="D331" s="158" t="str">
        <f t="shared" si="108"/>
        <v>-7.66860976296323+1.22662156213241i</v>
      </c>
      <c r="E331" t="str">
        <f t="shared" si="109"/>
        <v>7.99999880686029-0.00308951715298562i</v>
      </c>
      <c r="F331" t="str">
        <f t="shared" si="110"/>
        <v>0.999200639607434+3.08457985182793E-07i</v>
      </c>
      <c r="G331">
        <f t="shared" si="105"/>
        <v>1</v>
      </c>
      <c r="H331" t="str">
        <f t="shared" si="111"/>
        <v>2.64725768104812+4.06001706746011i</v>
      </c>
      <c r="I331" t="str">
        <f t="shared" si="112"/>
        <v>77.3617190946487i</v>
      </c>
      <c r="J331" t="str">
        <f t="shared" si="106"/>
        <v>-7.1010734428197+16.9242685628981i</v>
      </c>
      <c r="K331" t="str">
        <f t="shared" si="113"/>
        <v>3.88679459837094-1.63081871441661i</v>
      </c>
      <c r="L331" t="str">
        <f t="shared" si="114"/>
        <v>0.364914764923442-0.14807426999088i</v>
      </c>
      <c r="M331" t="str">
        <f t="shared" si="115"/>
        <v>4.25170936329438-1.77889298440749i</v>
      </c>
      <c r="N331" t="str">
        <f t="shared" si="116"/>
        <v>-0.145147774549951i</v>
      </c>
      <c r="O331" t="str">
        <f t="shared" si="117"/>
        <v>0.989484542764623-0.144638651922245i</v>
      </c>
      <c r="P331" t="str">
        <f t="shared" si="118"/>
        <v>0.0105154572353769+0.144638651922245i</v>
      </c>
      <c r="Q331" t="str">
        <f t="shared" si="119"/>
        <v>-0.0105154572353769+0.000509122627705999i</v>
      </c>
      <c r="R331" t="str">
        <f t="shared" si="120"/>
        <v>-0.333255271533583-13.7709960185668i</v>
      </c>
      <c r="S331" t="str">
        <f t="shared" si="121"/>
        <v>0.0153041856642583i</v>
      </c>
      <c r="T331" t="str">
        <f t="shared" si="122"/>
        <v>0.210753879849908-0.00510020054914277i</v>
      </c>
      <c r="U331" t="e">
        <f t="shared" si="123"/>
        <v>#DIV/0!</v>
      </c>
      <c r="V331" t="str">
        <f t="shared" si="124"/>
        <v>1.33333333333333E-06-0.005385954080944i</v>
      </c>
      <c r="W331" t="e">
        <f t="shared" si="125"/>
        <v>#DIV/0!</v>
      </c>
      <c r="X331" t="e">
        <f t="shared" si="126"/>
        <v>#DIV/0!</v>
      </c>
      <c r="Y331" t="str">
        <f t="shared" si="127"/>
        <v>0.00083+0.0198046000882301i</v>
      </c>
      <c r="Z331" t="e">
        <f t="shared" si="128"/>
        <v>#DIV/0!</v>
      </c>
      <c r="AA331" t="e">
        <f t="shared" si="129"/>
        <v>#DIV/0!</v>
      </c>
      <c r="AB331" t="str">
        <f t="shared" si="130"/>
        <v>1.29955837619868-0.0314490454394093i</v>
      </c>
      <c r="AC331" t="str">
        <f t="shared" si="131"/>
        <v>6.46940002993309-2.44548747920923i</v>
      </c>
      <c r="AD331" t="str">
        <f t="shared" si="132"/>
        <v>0.177370736587478+0.0621864265931854i</v>
      </c>
      <c r="AE331" t="e">
        <f t="shared" si="133"/>
        <v>#DIV/0!</v>
      </c>
      <c r="AF331" t="str">
        <f t="shared" si="134"/>
        <v>-10.3158674440113-2.8333955053277i</v>
      </c>
      <c r="AG331" t="e">
        <f t="shared" si="135"/>
        <v>#DIV/0!</v>
      </c>
      <c r="AH331" t="e">
        <f t="shared" si="136"/>
        <v>#DIV/0!</v>
      </c>
      <c r="AI331" t="e">
        <f t="shared" si="137"/>
        <v>#DIV/0!</v>
      </c>
      <c r="AJ331" t="e">
        <f t="shared" si="138"/>
        <v>#DIV/0!</v>
      </c>
      <c r="AK331"/>
      <c r="AL331"/>
      <c r="AM331"/>
      <c r="AN331"/>
    </row>
    <row r="332" spans="1:40" x14ac:dyDescent="0.25">
      <c r="A332"/>
      <c r="B332">
        <f t="shared" si="104"/>
        <v>19800</v>
      </c>
      <c r="C332" s="186" t="str">
        <f t="shared" si="107"/>
        <v>-0.000250893740036134+0.159186069729674i</v>
      </c>
      <c r="D332" s="158" t="str">
        <f t="shared" si="108"/>
        <v>-7.66859018534031+1.22042653459417i</v>
      </c>
      <c r="E332" t="str">
        <f t="shared" si="109"/>
        <v>7.99999879471646-0.00310519997645973i</v>
      </c>
      <c r="F332" t="str">
        <f t="shared" si="110"/>
        <v>0.99920063960865+3.1002376128747E-07i</v>
      </c>
      <c r="G332">
        <f t="shared" si="105"/>
        <v>1</v>
      </c>
      <c r="H332" t="str">
        <f t="shared" si="111"/>
        <v>2.66258997734315+4.07374604091043i</v>
      </c>
      <c r="I332" t="str">
        <f t="shared" si="112"/>
        <v>77.7544181763474i</v>
      </c>
      <c r="J332" t="str">
        <f t="shared" si="106"/>
        <v>-7.1835265853875+17.0101785556032i</v>
      </c>
      <c r="K332" t="str">
        <f t="shared" si="113"/>
        <v>3.87921844470327-1.63822318131236i</v>
      </c>
      <c r="L332" t="str">
        <f t="shared" si="114"/>
        <v>0.364390428004148-0.148612071786638i</v>
      </c>
      <c r="M332" t="str">
        <f t="shared" si="115"/>
        <v>4.24360887270742-1.786835253099i</v>
      </c>
      <c r="N332" t="str">
        <f t="shared" si="116"/>
        <v>-0.145884565283707i</v>
      </c>
      <c r="O332" t="str">
        <f t="shared" si="117"/>
        <v>0.989377705779719-0.145367655639277i</v>
      </c>
      <c r="P332" t="str">
        <f t="shared" si="118"/>
        <v>0.010622294220281+0.145367655639277i</v>
      </c>
      <c r="Q332" t="str">
        <f t="shared" si="119"/>
        <v>-0.010622294220281+0.000516909644429991i</v>
      </c>
      <c r="R332" t="str">
        <f t="shared" si="120"/>
        <v>-0.33325447668038-13.7013638555073i</v>
      </c>
      <c r="S332" t="str">
        <f t="shared" si="121"/>
        <v>0.0153818718859043i</v>
      </c>
      <c r="T332" t="str">
        <f t="shared" si="122"/>
        <v>0.210752623487573-0.00512607766570169i</v>
      </c>
      <c r="U332" t="e">
        <f t="shared" si="123"/>
        <v>#DIV/0!</v>
      </c>
      <c r="V332" t="str">
        <f t="shared" si="124"/>
        <v>1.33333333333333E-06-0.0053587522926564i</v>
      </c>
      <c r="W332" t="e">
        <f t="shared" si="125"/>
        <v>#DIV/0!</v>
      </c>
      <c r="X332" t="e">
        <f t="shared" si="126"/>
        <v>#DIV/0!</v>
      </c>
      <c r="Y332" t="str">
        <f t="shared" si="127"/>
        <v>0.00083+0.0199051310531449i</v>
      </c>
      <c r="Z332" t="e">
        <f t="shared" si="128"/>
        <v>#DIV/0!</v>
      </c>
      <c r="AA332" t="e">
        <f t="shared" si="129"/>
        <v>#DIV/0!</v>
      </c>
      <c r="AB332" t="str">
        <f t="shared" si="130"/>
        <v>1.29955062917073-0.0316086098735254i</v>
      </c>
      <c r="AC332" t="str">
        <f t="shared" si="131"/>
        <v>6.45830520205795-2.45621745470249i</v>
      </c>
      <c r="AD332" t="str">
        <f t="shared" si="132"/>
        <v>0.177420430480451+0.0625821381381289i</v>
      </c>
      <c r="AE332" t="e">
        <f t="shared" si="133"/>
        <v>#DIV/0!</v>
      </c>
      <c r="AF332" t="str">
        <f t="shared" si="134"/>
        <v>-10.3311801626835-2.85331950631626i</v>
      </c>
      <c r="AG332" t="e">
        <f t="shared" si="135"/>
        <v>#DIV/0!</v>
      </c>
      <c r="AH332" t="e">
        <f t="shared" si="136"/>
        <v>#DIV/0!</v>
      </c>
      <c r="AI332" t="e">
        <f t="shared" si="137"/>
        <v>#DIV/0!</v>
      </c>
      <c r="AJ332" t="e">
        <f t="shared" si="138"/>
        <v>#DIV/0!</v>
      </c>
      <c r="AK332"/>
      <c r="AL332"/>
      <c r="AM332"/>
      <c r="AN332"/>
    </row>
    <row r="333" spans="1:40" x14ac:dyDescent="0.25">
      <c r="A333"/>
      <c r="B333">
        <f t="shared" si="104"/>
        <v>19900</v>
      </c>
      <c r="C333" s="186" t="str">
        <f t="shared" si="107"/>
        <v>-0.000248378536636048+0.158386143675334i</v>
      </c>
      <c r="D333" s="158" t="str">
        <f t="shared" si="108"/>
        <v>-7.66857090211424+1.21429376817756i</v>
      </c>
      <c r="E333" t="str">
        <f t="shared" si="109"/>
        <v>7.99999878251113-0.00312088279986225i</v>
      </c>
      <c r="F333" t="str">
        <f t="shared" si="110"/>
        <v>0.999200639609868+3.11589537385008E-07i</v>
      </c>
      <c r="G333">
        <f t="shared" si="105"/>
        <v>1</v>
      </c>
      <c r="H333" t="str">
        <f t="shared" si="111"/>
        <v>2.67794798165449+4.08739414819245i</v>
      </c>
      <c r="I333" t="str">
        <f t="shared" si="112"/>
        <v>78.1471172580461i</v>
      </c>
      <c r="J333" t="str">
        <f t="shared" si="106"/>
        <v>-7.26639721222146+17.0960885483082i</v>
      </c>
      <c r="K333" t="str">
        <f t="shared" si="113"/>
        <v>3.8716313135721-1.64557003224422i</v>
      </c>
      <c r="L333" t="str">
        <f t="shared" si="114"/>
        <v>0.363864952301654-0.149147246755407i</v>
      </c>
      <c r="M333" t="str">
        <f t="shared" si="115"/>
        <v>4.23549626587375-1.79471727899963i</v>
      </c>
      <c r="N333" t="str">
        <f t="shared" si="116"/>
        <v>-0.146621356017463i</v>
      </c>
      <c r="O333" t="str">
        <f t="shared" si="117"/>
        <v>0.989270331700679-0.146096580441943i</v>
      </c>
      <c r="P333" t="str">
        <f t="shared" si="118"/>
        <v>0.010729668299321+0.146096580441943i</v>
      </c>
      <c r="Q333" t="str">
        <f t="shared" si="119"/>
        <v>-0.010729668299321+0.000524775575519998i</v>
      </c>
      <c r="R333" t="str">
        <f t="shared" si="120"/>
        <v>-0.333253677797096-13.6324311015057i</v>
      </c>
      <c r="S333" t="str">
        <f t="shared" si="121"/>
        <v>0.0154595581075503i</v>
      </c>
      <c r="T333" t="str">
        <f t="shared" si="122"/>
        <v>0.210751360760903-0.00515195459645905i</v>
      </c>
      <c r="U333" t="e">
        <f t="shared" si="123"/>
        <v>#DIV/0!</v>
      </c>
      <c r="V333" t="str">
        <f t="shared" si="124"/>
        <v>1.33333333333333E-06-0.00533182388917571i</v>
      </c>
      <c r="W333" t="e">
        <f t="shared" si="125"/>
        <v>#DIV/0!</v>
      </c>
      <c r="X333" t="e">
        <f t="shared" si="126"/>
        <v>#DIV/0!</v>
      </c>
      <c r="Y333" t="str">
        <f t="shared" si="127"/>
        <v>0.00083+0.0200056620180598i</v>
      </c>
      <c r="Z333" t="e">
        <f t="shared" si="128"/>
        <v>#DIV/0!</v>
      </c>
      <c r="AA333" t="e">
        <f t="shared" si="129"/>
        <v>#DIV/0!</v>
      </c>
      <c r="AB333" t="str">
        <f t="shared" si="130"/>
        <v>1.29954284289879-0.031768173161945i</v>
      </c>
      <c r="AC333" t="str">
        <f t="shared" si="131"/>
        <v>6.44719396914479-2.46686597375181i</v>
      </c>
      <c r="AD333" t="str">
        <f t="shared" si="132"/>
        <v>0.177470392346173+0.0629773977653526i</v>
      </c>
      <c r="AE333" t="e">
        <f t="shared" si="133"/>
        <v>#DIV/0!</v>
      </c>
      <c r="AF333" t="str">
        <f t="shared" si="134"/>
        <v>-10.3465188837687-2.87310038001489i</v>
      </c>
      <c r="AG333" t="e">
        <f t="shared" si="135"/>
        <v>#DIV/0!</v>
      </c>
      <c r="AH333" t="e">
        <f t="shared" si="136"/>
        <v>#DIV/0!</v>
      </c>
      <c r="AI333" t="e">
        <f t="shared" si="137"/>
        <v>#DIV/0!</v>
      </c>
      <c r="AJ333" t="e">
        <f t="shared" si="138"/>
        <v>#DIV/0!</v>
      </c>
      <c r="AK333"/>
      <c r="AL333"/>
      <c r="AM333"/>
      <c r="AN333"/>
    </row>
    <row r="334" spans="1:40" x14ac:dyDescent="0.25">
      <c r="A334"/>
      <c r="B334">
        <f t="shared" si="104"/>
        <v>20000</v>
      </c>
      <c r="C334" s="186" t="str">
        <f t="shared" si="107"/>
        <v>-0.000245900966765163+0.157594216822814i</v>
      </c>
      <c r="D334" s="158" t="str">
        <f t="shared" si="108"/>
        <v>-7.66855190741191+1.20822232897491i</v>
      </c>
      <c r="E334" t="str">
        <f t="shared" si="109"/>
        <v>7.99999877024432-0.0031365656231928i</v>
      </c>
      <c r="F334" t="str">
        <f t="shared" si="110"/>
        <v>0.999200639611095+3.13155313475373E-07i</v>
      </c>
      <c r="G334">
        <f t="shared" si="105"/>
        <v>1</v>
      </c>
      <c r="H334" t="str">
        <f t="shared" si="111"/>
        <v>2.69333117257579+4.1009614497236i</v>
      </c>
      <c r="I334" t="str">
        <f t="shared" si="112"/>
        <v>78.5398163397448i</v>
      </c>
      <c r="J334" t="str">
        <f t="shared" si="106"/>
        <v>-7.3496853233216+17.1819985410133i</v>
      </c>
      <c r="K334" t="str">
        <f t="shared" si="113"/>
        <v>3.86403354109658-1.65285956334071i</v>
      </c>
      <c r="L334" t="str">
        <f t="shared" si="114"/>
        <v>0.36333835417133-0.14967979459795i</v>
      </c>
      <c r="M334" t="str">
        <f t="shared" si="115"/>
        <v>4.22737189526791-1.80253935793866i</v>
      </c>
      <c r="N334" t="str">
        <f t="shared" si="116"/>
        <v>-0.147358146751219i</v>
      </c>
      <c r="O334" t="str">
        <f t="shared" si="117"/>
        <v>0.989162420585791-0.146825425934537i</v>
      </c>
      <c r="P334" t="str">
        <f t="shared" si="118"/>
        <v>0.010837579414209+0.146825425934537i</v>
      </c>
      <c r="Q334" t="str">
        <f t="shared" si="119"/>
        <v>-0.010837579414209+0.000532720816681986i</v>
      </c>
      <c r="R334" t="str">
        <f t="shared" si="120"/>
        <v>-0.33325287488193-13.5641872654213i</v>
      </c>
      <c r="S334" t="str">
        <f t="shared" si="121"/>
        <v>0.0155372443291963i</v>
      </c>
      <c r="T334" t="str">
        <f t="shared" si="122"/>
        <v>0.210750091669824-0.00517783134044763i</v>
      </c>
      <c r="U334" t="e">
        <f t="shared" si="123"/>
        <v>#DIV/0!</v>
      </c>
      <c r="V334" t="str">
        <f t="shared" si="124"/>
        <v>1.33333333333333E-06-0.00530516476972983i</v>
      </c>
      <c r="W334" t="e">
        <f t="shared" si="125"/>
        <v>#DIV/0!</v>
      </c>
      <c r="X334" t="e">
        <f t="shared" si="126"/>
        <v>#DIV/0!</v>
      </c>
      <c r="Y334" t="str">
        <f t="shared" si="127"/>
        <v>0.00083+0.0201061929829747i</v>
      </c>
      <c r="Z334" t="e">
        <f t="shared" si="128"/>
        <v>#DIV/0!</v>
      </c>
      <c r="AA334" t="e">
        <f t="shared" si="129"/>
        <v>#DIV/0!</v>
      </c>
      <c r="AB334" t="str">
        <f t="shared" si="130"/>
        <v>1.2995350173824-0.031927735298704i</v>
      </c>
      <c r="AC334" t="str">
        <f t="shared" si="131"/>
        <v>6.43606680991309-2.47743342673257i</v>
      </c>
      <c r="AD334" t="str">
        <f t="shared" si="132"/>
        <v>0.177520621834245+0.0633722115096122i</v>
      </c>
      <c r="AE334" t="e">
        <f t="shared" si="133"/>
        <v>#DIV/0!</v>
      </c>
      <c r="AF334" t="str">
        <f t="shared" si="134"/>
        <v>-10.3618830799877-2.89273912074869i</v>
      </c>
      <c r="AG334" t="e">
        <f t="shared" si="135"/>
        <v>#DIV/0!</v>
      </c>
      <c r="AH334" t="e">
        <f t="shared" si="136"/>
        <v>#DIV/0!</v>
      </c>
      <c r="AI334" t="e">
        <f t="shared" si="137"/>
        <v>#DIV/0!</v>
      </c>
      <c r="AJ334" t="e">
        <f t="shared" si="138"/>
        <v>#DIV/0!</v>
      </c>
      <c r="AK334"/>
      <c r="AL334"/>
      <c r="AM334"/>
      <c r="AN334"/>
    </row>
    <row r="335" spans="1:40" x14ac:dyDescent="0.25">
      <c r="A335"/>
      <c r="B335">
        <f t="shared" si="104"/>
        <v>20100</v>
      </c>
      <c r="C335" s="186" t="str">
        <f t="shared" si="107"/>
        <v>-0.00024346028336667+0.156810169782205i</v>
      </c>
      <c r="D335" s="158" t="str">
        <f t="shared" si="108"/>
        <v>-7.66853319550584+1.20221130166357i</v>
      </c>
      <c r="E335" t="str">
        <f t="shared" si="109"/>
        <v>7.99999875791602-0.00315224844645103i</v>
      </c>
      <c r="F335" t="str">
        <f t="shared" si="110"/>
        <v>0.999200639612322+3.14721089558526E-07i</v>
      </c>
      <c r="G335">
        <f t="shared" si="105"/>
        <v>1</v>
      </c>
      <c r="H335" t="str">
        <f t="shared" si="111"/>
        <v>2.70873903093861+4.11444800964144i</v>
      </c>
      <c r="I335" t="str">
        <f t="shared" si="112"/>
        <v>78.9325154214435i</v>
      </c>
      <c r="J335" t="str">
        <f t="shared" si="106"/>
        <v>-7.4333909186879+17.2679085337184i</v>
      </c>
      <c r="K335" t="str">
        <f t="shared" si="113"/>
        <v>3.85642546031129-1.66009206843429i</v>
      </c>
      <c r="L335" t="str">
        <f t="shared" si="114"/>
        <v>0.362810649923026-0.150209715130938i</v>
      </c>
      <c r="M335" t="str">
        <f t="shared" si="115"/>
        <v>4.21923611023432-1.81030178356523i</v>
      </c>
      <c r="N335" t="str">
        <f t="shared" si="116"/>
        <v>-0.148094937484975i</v>
      </c>
      <c r="O335" t="str">
        <f t="shared" si="117"/>
        <v>0.989053972493638-0.147554191721397i</v>
      </c>
      <c r="P335" t="str">
        <f t="shared" si="118"/>
        <v>0.010946027506362+0.147554191721397i</v>
      </c>
      <c r="Q335" t="str">
        <f t="shared" si="119"/>
        <v>-0.010946027506362+0.000540745763577988i</v>
      </c>
      <c r="R335" t="str">
        <f t="shared" si="120"/>
        <v>-0.333252067933828-13.4966220648971i</v>
      </c>
      <c r="S335" t="str">
        <f t="shared" si="121"/>
        <v>0.0156149305508422i</v>
      </c>
      <c r="T335" t="str">
        <f t="shared" si="122"/>
        <v>0.210748816214333-0.00520370789671127i</v>
      </c>
      <c r="U335" t="e">
        <f t="shared" si="123"/>
        <v>#DIV/0!</v>
      </c>
      <c r="V335" t="str">
        <f t="shared" si="124"/>
        <v>1.33333333333333E-06-0.00527877091515406i</v>
      </c>
      <c r="W335" t="e">
        <f t="shared" si="125"/>
        <v>#DIV/0!</v>
      </c>
      <c r="X335" t="e">
        <f t="shared" si="126"/>
        <v>#DIV/0!</v>
      </c>
      <c r="Y335" t="str">
        <f t="shared" si="127"/>
        <v>0.00083+0.0202067239478895i</v>
      </c>
      <c r="Z335" t="e">
        <f t="shared" si="128"/>
        <v>#DIV/0!</v>
      </c>
      <c r="AA335" t="e">
        <f t="shared" si="129"/>
        <v>#DIV/0!</v>
      </c>
      <c r="AB335" t="str">
        <f t="shared" si="130"/>
        <v>1.29952715262153-0.0320872962779066i</v>
      </c>
      <c r="AC335" t="str">
        <f t="shared" si="131"/>
        <v>6.42492419888907-2.48792020131773i</v>
      </c>
      <c r="AD335" t="str">
        <f t="shared" si="132"/>
        <v>0.177571118601749+0.0637665852824867i</v>
      </c>
      <c r="AE335" t="e">
        <f t="shared" si="133"/>
        <v>#DIV/0!</v>
      </c>
      <c r="AF335" t="str">
        <f t="shared" si="134"/>
        <v>-10.3772722264445-2.91223670797787i</v>
      </c>
      <c r="AG335" t="e">
        <f t="shared" si="135"/>
        <v>#DIV/0!</v>
      </c>
      <c r="AH335" t="e">
        <f t="shared" si="136"/>
        <v>#DIV/0!</v>
      </c>
      <c r="AI335" t="e">
        <f t="shared" si="137"/>
        <v>#DIV/0!</v>
      </c>
      <c r="AJ335" t="e">
        <f t="shared" si="138"/>
        <v>#DIV/0!</v>
      </c>
      <c r="AK335"/>
      <c r="AL335"/>
      <c r="AM335"/>
      <c r="AN335"/>
    </row>
    <row r="336" spans="1:40" x14ac:dyDescent="0.25">
      <c r="A336"/>
      <c r="B336">
        <f t="shared" si="104"/>
        <v>20200</v>
      </c>
      <c r="C336" s="186" t="str">
        <f t="shared" si="107"/>
        <v>-0.000241055757829277+0.156033885527723i</v>
      </c>
      <c r="D336" s="158" t="str">
        <f t="shared" si="108"/>
        <v>-7.66851476081003+1.19625978904588i</v>
      </c>
      <c r="E336" t="str">
        <f t="shared" si="109"/>
        <v>7.99999874552624-0.00316793126963658i</v>
      </c>
      <c r="F336" t="str">
        <f t="shared" si="110"/>
        <v>0.999200639613559+3.16286865634437E-07i</v>
      </c>
      <c r="G336">
        <f t="shared" si="105"/>
        <v>1</v>
      </c>
      <c r="H336" t="str">
        <f t="shared" si="111"/>
        <v>2.72417103983743+4.12785389576655i</v>
      </c>
      <c r="I336" t="str">
        <f t="shared" si="112"/>
        <v>79.3252145031423i</v>
      </c>
      <c r="J336" t="str">
        <f t="shared" si="106"/>
        <v>-7.51751399832036+17.3538185264235i</v>
      </c>
      <c r="K336" t="str">
        <f t="shared" si="113"/>
        <v>3.84880740119443-1.66726783913656i</v>
      </c>
      <c r="L336" t="str">
        <f t="shared" si="114"/>
        <v>0.362281855820217-0.150737008286127i</v>
      </c>
      <c r="M336" t="str">
        <f t="shared" si="115"/>
        <v>4.21108925701465-1.81800484742269i</v>
      </c>
      <c r="N336" t="str">
        <f t="shared" si="116"/>
        <v>-0.148831728218731i</v>
      </c>
      <c r="O336" t="str">
        <f t="shared" si="117"/>
        <v>0.98894498748309-0.148282877406907i</v>
      </c>
      <c r="P336" t="str">
        <f t="shared" si="118"/>
        <v>0.01105501251691+0.148282877406907i</v>
      </c>
      <c r="Q336" t="str">
        <f t="shared" si="119"/>
        <v>-0.01105501251691+0.000548850811824014i</v>
      </c>
      <c r="R336" t="str">
        <f t="shared" si="120"/>
        <v>-0.33325125695566-13.4297254211817i</v>
      </c>
      <c r="S336" t="str">
        <f t="shared" si="121"/>
        <v>0.0156926167724882i</v>
      </c>
      <c r="T336" t="str">
        <f t="shared" si="122"/>
        <v>0.210747534394347-0.00522958426435517i</v>
      </c>
      <c r="U336" t="e">
        <f t="shared" si="123"/>
        <v>#DIV/0!</v>
      </c>
      <c r="V336" t="str">
        <f t="shared" si="124"/>
        <v>1.33333333333333E-06-0.00525263838587115i</v>
      </c>
      <c r="W336" t="e">
        <f t="shared" si="125"/>
        <v>#DIV/0!</v>
      </c>
      <c r="X336" t="e">
        <f t="shared" si="126"/>
        <v>#DIV/0!</v>
      </c>
      <c r="Y336" t="str">
        <f t="shared" si="127"/>
        <v>0.00083+0.0203072549128044i</v>
      </c>
      <c r="Z336" t="e">
        <f t="shared" si="128"/>
        <v>#DIV/0!</v>
      </c>
      <c r="AA336" t="e">
        <f t="shared" si="129"/>
        <v>#DIV/0!</v>
      </c>
      <c r="AB336" t="str">
        <f t="shared" si="130"/>
        <v>1.29951924861568-0.0322468560940351i</v>
      </c>
      <c r="AC336" t="str">
        <f t="shared" si="131"/>
        <v>6.41376660643614-2.49832668257249i</v>
      </c>
      <c r="AD336" t="str">
        <f t="shared" si="132"/>
        <v>0.177621882313021+0.0641605248754123i</v>
      </c>
      <c r="AE336" t="e">
        <f t="shared" si="133"/>
        <v>#DIV/0!</v>
      </c>
      <c r="AF336" t="str">
        <f t="shared" si="134"/>
        <v>-10.3926858006475-2.93159410672067i</v>
      </c>
      <c r="AG336" t="e">
        <f t="shared" si="135"/>
        <v>#DIV/0!</v>
      </c>
      <c r="AH336" t="e">
        <f t="shared" si="136"/>
        <v>#DIV/0!</v>
      </c>
      <c r="AI336" t="e">
        <f t="shared" si="137"/>
        <v>#DIV/0!</v>
      </c>
      <c r="AJ336" t="e">
        <f t="shared" si="138"/>
        <v>#DIV/0!</v>
      </c>
      <c r="AK336"/>
      <c r="AL336"/>
      <c r="AM336"/>
      <c r="AN336"/>
    </row>
    <row r="337" spans="1:40" x14ac:dyDescent="0.25">
      <c r="A337"/>
      <c r="B337">
        <f t="shared" si="104"/>
        <v>20300</v>
      </c>
      <c r="C337" s="186" t="str">
        <f t="shared" si="107"/>
        <v>-0.000238686679443388+0.155265249339481i</v>
      </c>
      <c r="D337" s="158" t="str">
        <f t="shared" si="108"/>
        <v>-7.66849659787571+1.19036691160269i</v>
      </c>
      <c r="E337" t="str">
        <f t="shared" si="109"/>
        <v>7.99999873307496-0.00318361409274908i</v>
      </c>
      <c r="F337" t="str">
        <f t="shared" si="110"/>
        <v>0.999200639614796+3.17852641703062E-07i</v>
      </c>
      <c r="G337">
        <f t="shared" si="105"/>
        <v>1</v>
      </c>
      <c r="H337" t="str">
        <f t="shared" si="111"/>
        <v>2.73962668465417+4.14117917956515i</v>
      </c>
      <c r="I337" t="str">
        <f t="shared" si="112"/>
        <v>79.717913584841i</v>
      </c>
      <c r="J337" t="str">
        <f t="shared" si="106"/>
        <v>-7.60205456221899+17.4397285191285i</v>
      </c>
      <c r="K337" t="str">
        <f t="shared" si="113"/>
        <v>3.8411796906951-1.67438716491046i</v>
      </c>
      <c r="L337" t="str">
        <f t="shared" si="114"/>
        <v>0.361751988079165-0.151261674109527i</v>
      </c>
      <c r="M337" t="str">
        <f t="shared" si="115"/>
        <v>4.20293167877426-1.82564883901999i</v>
      </c>
      <c r="N337" t="str">
        <f t="shared" si="116"/>
        <v>-0.149568518952487i</v>
      </c>
      <c r="O337" t="str">
        <f t="shared" si="117"/>
        <v>0.988835465613311-0.14901148259549i</v>
      </c>
      <c r="P337" t="str">
        <f t="shared" si="118"/>
        <v>0.011164534386689+0.14901148259549i</v>
      </c>
      <c r="Q337" t="str">
        <f t="shared" si="119"/>
        <v>-0.011164534386689+0.000557036356996998i</v>
      </c>
      <c r="R337" t="str">
        <f t="shared" si="120"/>
        <v>-0.333250441944572-13.3634874541226i</v>
      </c>
      <c r="S337" t="str">
        <f t="shared" si="121"/>
        <v>0.0157703029941342i</v>
      </c>
      <c r="T337" t="str">
        <f t="shared" si="122"/>
        <v>0.210746246209824-0.00525546044239503i</v>
      </c>
      <c r="U337" t="e">
        <f t="shared" si="123"/>
        <v>#DIV/0!</v>
      </c>
      <c r="V337" t="str">
        <f t="shared" si="124"/>
        <v>1.33333333333333E-06-0.00522676331993089i</v>
      </c>
      <c r="W337" t="e">
        <f t="shared" si="125"/>
        <v>#DIV/0!</v>
      </c>
      <c r="X337" t="e">
        <f t="shared" si="126"/>
        <v>#DIV/0!</v>
      </c>
      <c r="Y337" t="str">
        <f t="shared" si="127"/>
        <v>0.00083+0.0204077858777193i</v>
      </c>
      <c r="Z337" t="e">
        <f t="shared" si="128"/>
        <v>#DIV/0!</v>
      </c>
      <c r="AA337" t="e">
        <f t="shared" si="129"/>
        <v>#DIV/0!</v>
      </c>
      <c r="AB337" t="str">
        <f t="shared" si="130"/>
        <v>1.29951130536459-0.0324064147410202i</v>
      </c>
      <c r="AC337" t="str">
        <f t="shared" si="131"/>
        <v>6.40259449879338-2.50865325304275i</v>
      </c>
      <c r="AD337" t="str">
        <f t="shared" si="132"/>
        <v>0.17767291263943+0.0645540359626647i</v>
      </c>
      <c r="AE337" t="e">
        <f t="shared" si="133"/>
        <v>#DIV/0!</v>
      </c>
      <c r="AF337" t="str">
        <f t="shared" si="134"/>
        <v>-10.4081232825299-2.95081226796246i</v>
      </c>
      <c r="AG337" t="e">
        <f t="shared" si="135"/>
        <v>#DIV/0!</v>
      </c>
      <c r="AH337" t="e">
        <f t="shared" si="136"/>
        <v>#DIV/0!</v>
      </c>
      <c r="AI337" t="e">
        <f t="shared" si="137"/>
        <v>#DIV/0!</v>
      </c>
      <c r="AJ337" t="e">
        <f t="shared" si="138"/>
        <v>#DIV/0!</v>
      </c>
      <c r="AK337"/>
      <c r="AL337"/>
      <c r="AM337"/>
      <c r="AN337"/>
    </row>
    <row r="338" spans="1:40" x14ac:dyDescent="0.25">
      <c r="A338"/>
      <c r="B338">
        <f t="shared" ref="B338:B401" si="139">B337+100</f>
        <v>20400</v>
      </c>
      <c r="C338" s="186" t="str">
        <f t="shared" si="107"/>
        <v>-0.000236352354875887+0.15450414874698i</v>
      </c>
      <c r="D338" s="158" t="str">
        <f t="shared" si="108"/>
        <v>-7.66847870138742+1.18453180706018i</v>
      </c>
      <c r="E338" t="str">
        <f t="shared" si="109"/>
        <v>7.9999987205622-0.00319929691578817i</v>
      </c>
      <c r="F338" t="str">
        <f t="shared" si="110"/>
        <v>0.999200639616043+3.19418417764372E-07i</v>
      </c>
      <c r="G338">
        <f t="shared" si="105"/>
        <v>1</v>
      </c>
      <c r="H338" t="str">
        <f t="shared" si="111"/>
        <v>2.75510545308227+4.15442393611174i</v>
      </c>
      <c r="I338" t="str">
        <f t="shared" si="112"/>
        <v>80.1106126665397i</v>
      </c>
      <c r="J338" t="str">
        <f t="shared" si="106"/>
        <v>-7.68701261038379+17.5256385118335i</v>
      </c>
      <c r="K338" t="str">
        <f t="shared" si="113"/>
        <v>3.83354265275966-1.68145033313966i</v>
      </c>
      <c r="L338" t="str">
        <f t="shared" si="114"/>
        <v>0.361221062868095-0.151783712760573i</v>
      </c>
      <c r="M338" t="str">
        <f t="shared" si="115"/>
        <v>4.19476371562776-1.83323404590023i</v>
      </c>
      <c r="N338" t="str">
        <f t="shared" si="116"/>
        <v>-0.150305309686243i</v>
      </c>
      <c r="O338" t="str">
        <f t="shared" si="117"/>
        <v>0.988725406943757-0.149740006891617i</v>
      </c>
      <c r="P338" t="str">
        <f t="shared" si="118"/>
        <v>0.011274593056243+0.149740006891617i</v>
      </c>
      <c r="Q338" t="str">
        <f t="shared" si="119"/>
        <v>-0.011274593056243+0.000565302794625994i</v>
      </c>
      <c r="R338" t="str">
        <f t="shared" si="120"/>
        <v>-0.333249622902712-13.2978984772965i</v>
      </c>
      <c r="S338" t="str">
        <f t="shared" si="121"/>
        <v>0.0158479892157802i</v>
      </c>
      <c r="T338" t="str">
        <f t="shared" si="122"/>
        <v>0.210744951660735-0.005281336429925i</v>
      </c>
      <c r="U338" t="e">
        <f t="shared" si="123"/>
        <v>#DIV/0!</v>
      </c>
      <c r="V338" t="str">
        <f t="shared" si="124"/>
        <v>1.33333333333333E-06-0.0052011419311077i</v>
      </c>
      <c r="W338" t="e">
        <f t="shared" si="125"/>
        <v>#DIV/0!</v>
      </c>
      <c r="X338" t="e">
        <f t="shared" si="126"/>
        <v>#DIV/0!</v>
      </c>
      <c r="Y338" t="str">
        <f t="shared" si="127"/>
        <v>0.00083+0.0205083168426342i</v>
      </c>
      <c r="Z338" t="e">
        <f t="shared" si="128"/>
        <v>#DIV/0!</v>
      </c>
      <c r="AA338" t="e">
        <f t="shared" si="129"/>
        <v>#DIV/0!</v>
      </c>
      <c r="AB338" t="str">
        <f t="shared" si="130"/>
        <v>1.29950332286807-0.0325659722132761i</v>
      </c>
      <c r="AC338" t="str">
        <f t="shared" si="131"/>
        <v>6.39140833810547-2.51890029284662i</v>
      </c>
      <c r="AD338" t="str">
        <f t="shared" si="132"/>
        <v>0.177724209259195+0.064947124104214i</v>
      </c>
      <c r="AE338" t="e">
        <f t="shared" si="133"/>
        <v>#DIV/0!</v>
      </c>
      <c r="AF338" t="str">
        <f t="shared" si="134"/>
        <v>-10.4235841544697-2.96989212905156i</v>
      </c>
      <c r="AG338" t="e">
        <f t="shared" si="135"/>
        <v>#DIV/0!</v>
      </c>
      <c r="AH338" t="e">
        <f t="shared" si="136"/>
        <v>#DIV/0!</v>
      </c>
      <c r="AI338" t="e">
        <f t="shared" si="137"/>
        <v>#DIV/0!</v>
      </c>
      <c r="AJ338" t="e">
        <f t="shared" si="138"/>
        <v>#DIV/0!</v>
      </c>
      <c r="AK338"/>
      <c r="AL338"/>
      <c r="AM338"/>
      <c r="AN338"/>
    </row>
    <row r="339" spans="1:40" x14ac:dyDescent="0.25">
      <c r="A339"/>
      <c r="B339">
        <f t="shared" si="139"/>
        <v>20500</v>
      </c>
      <c r="C339" s="186" t="str">
        <f t="shared" si="107"/>
        <v>-0.000234052107662787+0.153750473474238i</v>
      </c>
      <c r="D339" s="158" t="str">
        <f t="shared" si="108"/>
        <v>-7.66846106615873+1.17875362996916i</v>
      </c>
      <c r="E339" t="str">
        <f t="shared" si="109"/>
        <v>7.99999870798795-0.00321497973875349i</v>
      </c>
      <c r="F339" t="str">
        <f t="shared" si="110"/>
        <v>0.9992006396173+3.20984193818331E-07i</v>
      </c>
      <c r="G339">
        <f t="shared" si="105"/>
        <v>1</v>
      </c>
      <c r="H339" t="str">
        <f t="shared" si="111"/>
        <v>2.77060683514994+4.16758824405142i</v>
      </c>
      <c r="I339" t="str">
        <f t="shared" si="112"/>
        <v>80.5033117482384i</v>
      </c>
      <c r="J339" t="str">
        <f t="shared" si="106"/>
        <v>-7.77238814281475+17.6115485045386i</v>
      </c>
      <c r="K339" t="str">
        <f t="shared" si="113"/>
        <v>3.82589660835737-1.68845762919534i</v>
      </c>
      <c r="L339" t="str">
        <f t="shared" si="114"/>
        <v>0.360689096306378-0.152303124511282i</v>
      </c>
      <c r="M339" t="str">
        <f t="shared" si="115"/>
        <v>4.18658570466375-1.84076075370662i</v>
      </c>
      <c r="N339" t="str">
        <f t="shared" si="116"/>
        <v>-0.15104210042i</v>
      </c>
      <c r="O339" t="str">
        <f t="shared" si="117"/>
        <v>0.988614811534175-0.1504684498998i</v>
      </c>
      <c r="P339" t="str">
        <f t="shared" si="118"/>
        <v>0.011385188465825+0.1504684498998i</v>
      </c>
      <c r="Q339" t="str">
        <f t="shared" si="119"/>
        <v>-0.011385188465825+0.000573650520200003i</v>
      </c>
      <c r="R339" t="str">
        <f t="shared" si="120"/>
        <v>-0.333248799827673-13.2329489932831i</v>
      </c>
      <c r="S339" t="str">
        <f t="shared" si="121"/>
        <v>0.0159256754374262i</v>
      </c>
      <c r="T339" t="str">
        <f t="shared" si="122"/>
        <v>0.210743650747042-0.00530721222596733i</v>
      </c>
      <c r="U339" t="e">
        <f t="shared" si="123"/>
        <v>#DIV/0!</v>
      </c>
      <c r="V339" t="str">
        <f t="shared" si="124"/>
        <v>1.33333333333333E-06-0.00517577050705351i</v>
      </c>
      <c r="W339" t="e">
        <f t="shared" si="125"/>
        <v>#DIV/0!</v>
      </c>
      <c r="X339" t="e">
        <f t="shared" si="126"/>
        <v>#DIV/0!</v>
      </c>
      <c r="Y339" t="str">
        <f t="shared" si="127"/>
        <v>0.00083+0.020608847807549i</v>
      </c>
      <c r="Z339" t="e">
        <f t="shared" si="128"/>
        <v>#DIV/0!</v>
      </c>
      <c r="AA339" t="e">
        <f t="shared" si="129"/>
        <v>#DIV/0!</v>
      </c>
      <c r="AB339" t="str">
        <f t="shared" si="130"/>
        <v>1.29949530112589-0.0327255285047739i</v>
      </c>
      <c r="AC339" t="str">
        <f t="shared" si="131"/>
        <v>6.38020858245547-2.52906817975436i</v>
      </c>
      <c r="AD339" t="str">
        <f t="shared" si="132"/>
        <v>0.177775771857161+0.0653397947485289i</v>
      </c>
      <c r="AE339" t="e">
        <f t="shared" si="133"/>
        <v>#DIV/0!</v>
      </c>
      <c r="AF339" t="str">
        <f t="shared" si="134"/>
        <v>-10.4390679013087-2.98883461408226i</v>
      </c>
      <c r="AG339" t="e">
        <f t="shared" si="135"/>
        <v>#DIV/0!</v>
      </c>
      <c r="AH339" t="e">
        <f t="shared" si="136"/>
        <v>#DIV/0!</v>
      </c>
      <c r="AI339" t="e">
        <f t="shared" si="137"/>
        <v>#DIV/0!</v>
      </c>
      <c r="AJ339" t="e">
        <f t="shared" si="138"/>
        <v>#DIV/0!</v>
      </c>
      <c r="AK339"/>
      <c r="AL339"/>
      <c r="AM339"/>
      <c r="AN339"/>
    </row>
    <row r="340" spans="1:40" x14ac:dyDescent="0.25">
      <c r="A340"/>
      <c r="B340">
        <f t="shared" si="139"/>
        <v>20600</v>
      </c>
      <c r="C340" s="186" t="str">
        <f t="shared" si="107"/>
        <v>-0.000231785277719103+0.15300411538653i</v>
      </c>
      <c r="D340" s="158" t="str">
        <f t="shared" si="108"/>
        <v>-7.66844368712919+1.17303155129673i</v>
      </c>
      <c r="E340" t="str">
        <f t="shared" si="109"/>
        <v>7.99999869535221-0.00323066256164469i</v>
      </c>
      <c r="F340" t="str">
        <f t="shared" si="110"/>
        <v>0.999200639618557+3.22549969864898E-07i</v>
      </c>
      <c r="G340">
        <f t="shared" si="105"/>
        <v>1</v>
      </c>
      <c r="H340" t="str">
        <f t="shared" si="111"/>
        <v>2.78613032324328+4.18067218556277i</v>
      </c>
      <c r="I340" t="str">
        <f t="shared" si="112"/>
        <v>80.8960108299372i</v>
      </c>
      <c r="J340" t="str">
        <f t="shared" si="106"/>
        <v>-7.85818115951188+17.6974584972437i</v>
      </c>
      <c r="K340" t="str">
        <f t="shared" si="113"/>
        <v>3.81824187550513-1.69540933650031i</v>
      </c>
      <c r="L340" t="str">
        <f t="shared" si="114"/>
        <v>0.360156104463732-0.152819909745411i</v>
      </c>
      <c r="M340" t="str">
        <f t="shared" si="115"/>
        <v>4.17839797996886-1.84822924624572i</v>
      </c>
      <c r="N340" t="str">
        <f t="shared" si="116"/>
        <v>-0.151778891153756i</v>
      </c>
      <c r="O340" t="str">
        <f t="shared" si="117"/>
        <v>0.988503679444601-0.151196811224595i</v>
      </c>
      <c r="P340" t="str">
        <f t="shared" si="118"/>
        <v>0.011496320555399+0.151196811224595i</v>
      </c>
      <c r="Q340" t="str">
        <f t="shared" si="119"/>
        <v>-0.011496320555399+0.000582079929161011i</v>
      </c>
      <c r="R340" t="str">
        <f t="shared" si="120"/>
        <v>-0.333247972720758-13.1686296890749i</v>
      </c>
      <c r="S340" t="str">
        <f t="shared" si="121"/>
        <v>0.0160033616590721i</v>
      </c>
      <c r="T340" t="str">
        <f t="shared" si="122"/>
        <v>0.21074234346866-0.00533308782960288i</v>
      </c>
      <c r="U340" t="e">
        <f t="shared" si="123"/>
        <v>#DIV/0!</v>
      </c>
      <c r="V340" t="str">
        <f t="shared" si="124"/>
        <v>1.33333333333333E-06-0.00515064540750471i</v>
      </c>
      <c r="W340" t="e">
        <f t="shared" si="125"/>
        <v>#DIV/0!</v>
      </c>
      <c r="X340" t="e">
        <f t="shared" si="126"/>
        <v>#DIV/0!</v>
      </c>
      <c r="Y340" t="str">
        <f t="shared" si="127"/>
        <v>0.00083+0.0207093787724639i</v>
      </c>
      <c r="Z340" t="e">
        <f t="shared" si="128"/>
        <v>#DIV/0!</v>
      </c>
      <c r="AA340" t="e">
        <f t="shared" si="129"/>
        <v>#DIV/0!</v>
      </c>
      <c r="AB340" t="str">
        <f t="shared" si="130"/>
        <v>1.29948724013754-0.0328850836098459i</v>
      </c>
      <c r="AC340" t="str">
        <f t="shared" si="131"/>
        <v>6.36899568589305-2.53915728927182i</v>
      </c>
      <c r="AD340" t="str">
        <f t="shared" si="132"/>
        <v>0.177827600124619+0.065732053235265i</v>
      </c>
      <c r="AE340" t="e">
        <f t="shared" si="133"/>
        <v>#DIV/0!</v>
      </c>
      <c r="AF340" t="str">
        <f t="shared" si="134"/>
        <v>-10.4545740103725-3.00764063426604i</v>
      </c>
      <c r="AG340" t="e">
        <f t="shared" si="135"/>
        <v>#DIV/0!</v>
      </c>
      <c r="AH340" t="e">
        <f t="shared" si="136"/>
        <v>#DIV/0!</v>
      </c>
      <c r="AI340" t="e">
        <f t="shared" si="137"/>
        <v>#DIV/0!</v>
      </c>
      <c r="AJ340" t="e">
        <f t="shared" si="138"/>
        <v>#DIV/0!</v>
      </c>
      <c r="AK340"/>
      <c r="AL340"/>
      <c r="AM340"/>
      <c r="AN340"/>
    </row>
    <row r="341" spans="1:40" x14ac:dyDescent="0.25">
      <c r="A341"/>
      <c r="B341">
        <f t="shared" si="139"/>
        <v>20700</v>
      </c>
      <c r="C341" s="186" t="str">
        <f t="shared" si="107"/>
        <v>-0.000229551220865255+0.152264968438665i</v>
      </c>
      <c r="D341" s="158" t="str">
        <f t="shared" si="108"/>
        <v>-7.66842655936001+1.16736475802977i</v>
      </c>
      <c r="E341" t="str">
        <f t="shared" si="109"/>
        <v>7.99999868265499-0.00324634538446139i</v>
      </c>
      <c r="F341" t="str">
        <f t="shared" si="110"/>
        <v>0.999200639619824+3.24115745904041E-07i</v>
      </c>
      <c r="G341">
        <f t="shared" si="105"/>
        <v>1</v>
      </c>
      <c r="H341" t="str">
        <f t="shared" si="111"/>
        <v>2.80167541212848+4.19367584631988i</v>
      </c>
      <c r="I341" t="str">
        <f t="shared" si="112"/>
        <v>81.2887099116359i</v>
      </c>
      <c r="J341" t="str">
        <f t="shared" si="106"/>
        <v>-7.94439166047518+17.7833684899488i</v>
      </c>
      <c r="K341" t="str">
        <f t="shared" si="113"/>
        <v>3.81057876929153-1.70230573659055i</v>
      </c>
      <c r="L341" t="str">
        <f t="shared" si="114"/>
        <v>0.359622103359428-0.153334068957612i</v>
      </c>
      <c r="M341" t="str">
        <f t="shared" si="115"/>
        <v>4.17020087265096-1.85563980554816i</v>
      </c>
      <c r="N341" t="str">
        <f t="shared" si="116"/>
        <v>-0.152515681887512i</v>
      </c>
      <c r="O341" t="str">
        <f t="shared" si="117"/>
        <v>0.988392010735365-0.151925090470605i</v>
      </c>
      <c r="P341" t="str">
        <f t="shared" si="118"/>
        <v>0.011607989264635+0.151925090470605i</v>
      </c>
      <c r="Q341" t="str">
        <f t="shared" si="119"/>
        <v>-0.011607989264635+0.000590591416906983i</v>
      </c>
      <c r="R341" t="str">
        <f t="shared" si="120"/>
        <v>-0.333247141582513-13.1049314316294i</v>
      </c>
      <c r="S341" t="str">
        <f t="shared" si="121"/>
        <v>0.0160810478807181i</v>
      </c>
      <c r="T341" t="str">
        <f t="shared" si="122"/>
        <v>0.21074102982556-0.00535896323990084i</v>
      </c>
      <c r="U341" t="e">
        <f t="shared" si="123"/>
        <v>#DIV/0!</v>
      </c>
      <c r="V341" t="str">
        <f t="shared" si="124"/>
        <v>1.33333333333333E-06-0.00512576306254092i</v>
      </c>
      <c r="W341" t="e">
        <f t="shared" si="125"/>
        <v>#DIV/0!</v>
      </c>
      <c r="X341" t="e">
        <f t="shared" si="126"/>
        <v>#DIV/0!</v>
      </c>
      <c r="Y341" t="str">
        <f t="shared" si="127"/>
        <v>0.00083+0.0208099097373788i</v>
      </c>
      <c r="Z341" t="e">
        <f t="shared" si="128"/>
        <v>#DIV/0!</v>
      </c>
      <c r="AA341" t="e">
        <f t="shared" si="129"/>
        <v>#DIV/0!</v>
      </c>
      <c r="AB341" t="str">
        <f t="shared" si="130"/>
        <v>1.29947913990282-0.0330446375227524i</v>
      </c>
      <c r="AC341" t="str">
        <f t="shared" si="131"/>
        <v>6.35777009846733-2.54916799471698i</v>
      </c>
      <c r="AD341" t="str">
        <f t="shared" si="132"/>
        <v>0.177879693759122+0.0661239047979111i</v>
      </c>
      <c r="AE341" t="e">
        <f t="shared" si="133"/>
        <v>#DIV/0!</v>
      </c>
      <c r="AF341" t="str">
        <f t="shared" si="134"/>
        <v>-10.4701019714885-3.02631108829011i</v>
      </c>
      <c r="AG341" t="e">
        <f t="shared" si="135"/>
        <v>#DIV/0!</v>
      </c>
      <c r="AH341" t="e">
        <f t="shared" si="136"/>
        <v>#DIV/0!</v>
      </c>
      <c r="AI341" t="e">
        <f t="shared" si="137"/>
        <v>#DIV/0!</v>
      </c>
      <c r="AJ341" t="e">
        <f t="shared" si="138"/>
        <v>#DIV/0!</v>
      </c>
      <c r="AK341"/>
      <c r="AL341"/>
      <c r="AM341"/>
      <c r="AN341"/>
    </row>
    <row r="342" spans="1:40" x14ac:dyDescent="0.25">
      <c r="A342"/>
      <c r="B342">
        <f t="shared" si="139"/>
        <v>20800</v>
      </c>
      <c r="C342" s="186" t="str">
        <f t="shared" si="107"/>
        <v>-0.000227349308369372+0.151532928624766i</v>
      </c>
      <c r="D342" s="158" t="str">
        <f t="shared" si="108"/>
        <v>-7.66840967803084+1.16175245278987i</v>
      </c>
      <c r="E342" t="str">
        <f t="shared" si="109"/>
        <v>7.99999866989628-0.00326202820720323i</v>
      </c>
      <c r="F342" t="str">
        <f t="shared" si="110"/>
        <v>0.9992006396211+3.25681521935724E-07i</v>
      </c>
      <c r="G342">
        <f t="shared" si="105"/>
        <v>1</v>
      </c>
      <c r="H342" t="str">
        <f t="shared" si="111"/>
        <v>2.81724159897374+4.20659931545492i</v>
      </c>
      <c r="I342" t="str">
        <f t="shared" si="112"/>
        <v>81.6814089933346i</v>
      </c>
      <c r="J342" t="str">
        <f t="shared" si="106"/>
        <v>-8.03101964570464+17.8692784826538i</v>
      </c>
      <c r="K342" t="str">
        <f t="shared" si="113"/>
        <v>3.8029076019002-1.7091471091744i</v>
      </c>
      <c r="L342" t="str">
        <f t="shared" si="114"/>
        <v>0.35908710896152-0.153845602752576i</v>
      </c>
      <c r="M342" t="str">
        <f t="shared" si="115"/>
        <v>4.16199471086172-1.86299271192698i</v>
      </c>
      <c r="N342" t="str">
        <f t="shared" si="116"/>
        <v>-0.153252472621268i</v>
      </c>
      <c r="O342" t="str">
        <f t="shared" si="117"/>
        <v>0.988279805467089-0.152653287242475i</v>
      </c>
      <c r="P342" t="str">
        <f t="shared" si="118"/>
        <v>0.011720194532911+0.152653287242475i</v>
      </c>
      <c r="Q342" t="str">
        <f t="shared" si="119"/>
        <v>-0.011720194532911+0.000599185378792999i</v>
      </c>
      <c r="R342" t="str">
        <f t="shared" si="120"/>
        <v>-0.333246306411518-13.0418452635401i</v>
      </c>
      <c r="S342" t="str">
        <f t="shared" si="121"/>
        <v>0.0161587341023641i</v>
      </c>
      <c r="T342" t="str">
        <f t="shared" si="122"/>
        <v>0.210739709817721-0.00538483845589867i</v>
      </c>
      <c r="U342" t="e">
        <f t="shared" si="123"/>
        <v>#DIV/0!</v>
      </c>
      <c r="V342" t="str">
        <f t="shared" si="124"/>
        <v>1.33333333333333E-06-0.00510111997089408i</v>
      </c>
      <c r="W342" t="e">
        <f t="shared" si="125"/>
        <v>#DIV/0!</v>
      </c>
      <c r="X342" t="e">
        <f t="shared" si="126"/>
        <v>#DIV/0!</v>
      </c>
      <c r="Y342" t="str">
        <f t="shared" si="127"/>
        <v>0.00083+0.0209104407022937i</v>
      </c>
      <c r="Z342" t="e">
        <f t="shared" si="128"/>
        <v>#DIV/0!</v>
      </c>
      <c r="AA342" t="e">
        <f t="shared" si="129"/>
        <v>#DIV/0!</v>
      </c>
      <c r="AB342" t="str">
        <f t="shared" si="130"/>
        <v>1.29947100042162-0.0332041902375583i</v>
      </c>
      <c r="AC342" t="str">
        <f t="shared" si="131"/>
        <v>6.34653226625496-2.5591006672931i</v>
      </c>
      <c r="AD342" t="str">
        <f t="shared" si="132"/>
        <v>0.177932052464302+0.0665153545663402i</v>
      </c>
      <c r="AE342" t="e">
        <f t="shared" si="133"/>
        <v>#DIV/0!</v>
      </c>
      <c r="AF342" t="str">
        <f t="shared" si="134"/>
        <v>-10.4856512770046-3.04484686266505i</v>
      </c>
      <c r="AG342" t="e">
        <f t="shared" si="135"/>
        <v>#DIV/0!</v>
      </c>
      <c r="AH342" t="e">
        <f t="shared" si="136"/>
        <v>#DIV/0!</v>
      </c>
      <c r="AI342" t="e">
        <f t="shared" si="137"/>
        <v>#DIV/0!</v>
      </c>
      <c r="AJ342" t="e">
        <f t="shared" si="138"/>
        <v>#DIV/0!</v>
      </c>
      <c r="AK342"/>
      <c r="AL342"/>
      <c r="AM342"/>
      <c r="AN342"/>
    </row>
    <row r="343" spans="1:40" x14ac:dyDescent="0.25">
      <c r="A343"/>
      <c r="B343">
        <f t="shared" si="139"/>
        <v>20900</v>
      </c>
      <c r="C343" s="186" t="str">
        <f t="shared" si="107"/>
        <v>-0.000225178926504865+0.15080789392947i</v>
      </c>
      <c r="D343" s="158" t="str">
        <f t="shared" si="108"/>
        <v>-7.6683930384365+1.15619385345927i</v>
      </c>
      <c r="E343" t="str">
        <f t="shared" si="109"/>
        <v>7.99999865707608-0.00327771102986987i</v>
      </c>
      <c r="F343" t="str">
        <f t="shared" si="110"/>
        <v>0.999200639622377+3.27247297959908E-07i</v>
      </c>
      <c r="G343">
        <f t="shared" si="105"/>
        <v>1</v>
      </c>
      <c r="H343" t="str">
        <f t="shared" si="111"/>
        <v>2.83282838337061+4.21944268552054i</v>
      </c>
      <c r="I343" t="str">
        <f t="shared" si="112"/>
        <v>82.0741080750334i</v>
      </c>
      <c r="J343" t="str">
        <f t="shared" si="106"/>
        <v>-8.11806511520026+17.9551884753589i</v>
      </c>
      <c r="K343" t="str">
        <f t="shared" si="113"/>
        <v>3.79522868263235-1.71593373218931i</v>
      </c>
      <c r="L343" t="str">
        <f t="shared" si="114"/>
        <v>0.358551137186075-0.154354511844177i</v>
      </c>
      <c r="M343" t="str">
        <f t="shared" si="115"/>
        <v>4.15377981981842-1.87028824403349i</v>
      </c>
      <c r="N343" t="str">
        <f t="shared" si="116"/>
        <v>-0.153989263355024i</v>
      </c>
      <c r="O343" t="str">
        <f t="shared" si="117"/>
        <v>0.988167063700683-0.153381401144895i</v>
      </c>
      <c r="P343" t="str">
        <f t="shared" si="118"/>
        <v>0.011832936299317+0.153381401144895i</v>
      </c>
      <c r="Q343" t="str">
        <f t="shared" si="119"/>
        <v>-0.011832936299317+0.000607862210128984i</v>
      </c>
      <c r="R343" t="str">
        <f t="shared" si="120"/>
        <v>-0.333245467207214-12.9793623988301i</v>
      </c>
      <c r="S343" t="str">
        <f t="shared" si="121"/>
        <v>0.0162364203240101i</v>
      </c>
      <c r="T343" t="str">
        <f t="shared" si="122"/>
        <v>0.210738383445058-0.00541071347664745i</v>
      </c>
      <c r="U343" t="e">
        <f t="shared" si="123"/>
        <v>#DIV/0!</v>
      </c>
      <c r="V343" t="str">
        <f t="shared" si="124"/>
        <v>1.33333333333333E-06-0.00507671269830607i</v>
      </c>
      <c r="W343" t="e">
        <f t="shared" si="125"/>
        <v>#DIV/0!</v>
      </c>
      <c r="X343" t="e">
        <f t="shared" si="126"/>
        <v>#DIV/0!</v>
      </c>
      <c r="Y343" t="str">
        <f t="shared" si="127"/>
        <v>0.00083+0.0210109716672085i</v>
      </c>
      <c r="Z343" t="e">
        <f t="shared" si="128"/>
        <v>#DIV/0!</v>
      </c>
      <c r="AA343" t="e">
        <f t="shared" si="129"/>
        <v>#DIV/0!</v>
      </c>
      <c r="AB343" t="str">
        <f t="shared" si="130"/>
        <v>1.2994628216934-0.0333637417484123i</v>
      </c>
      <c r="AC343" t="str">
        <f t="shared" si="131"/>
        <v>6.33528263138532-2.56895567615994i</v>
      </c>
      <c r="AD343" t="str">
        <f t="shared" si="132"/>
        <v>0.177984675949693+0.0669064075692786i</v>
      </c>
      <c r="AE343" t="e">
        <f t="shared" si="133"/>
        <v>#DIV/0!</v>
      </c>
      <c r="AF343" t="str">
        <f t="shared" si="134"/>
        <v>-10.5012214218071-3.06324883206127i</v>
      </c>
      <c r="AG343" t="e">
        <f t="shared" si="135"/>
        <v>#DIV/0!</v>
      </c>
      <c r="AH343" t="e">
        <f t="shared" si="136"/>
        <v>#DIV/0!</v>
      </c>
      <c r="AI343" t="e">
        <f t="shared" si="137"/>
        <v>#DIV/0!</v>
      </c>
      <c r="AJ343" t="e">
        <f t="shared" si="138"/>
        <v>#DIV/0!</v>
      </c>
      <c r="AK343"/>
      <c r="AL343"/>
      <c r="AM343"/>
      <c r="AN343"/>
    </row>
    <row r="344" spans="1:40" x14ac:dyDescent="0.25">
      <c r="A344"/>
      <c r="B344">
        <f t="shared" si="139"/>
        <v>21000</v>
      </c>
      <c r="C344" s="186" t="str">
        <f t="shared" si="107"/>
        <v>-0.000223039476122744+0.150089764280544i</v>
      </c>
      <c r="D344" s="158" t="str">
        <f t="shared" si="108"/>
        <v>-7.66837663598359+1.1506881928175i</v>
      </c>
      <c r="E344" t="str">
        <f t="shared" si="109"/>
        <v>7.99999864419439-0.00329339385246092i</v>
      </c>
      <c r="F344" t="str">
        <f t="shared" si="110"/>
        <v>0.999200639623664+3.28813073976559E-07i</v>
      </c>
      <c r="G344">
        <f t="shared" si="105"/>
        <v>1</v>
      </c>
      <c r="H344" t="str">
        <f t="shared" si="111"/>
        <v>2.84843526735472+4.23220605245216i</v>
      </c>
      <c r="I344" t="str">
        <f t="shared" si="112"/>
        <v>82.4668071567321i</v>
      </c>
      <c r="J344" t="str">
        <f t="shared" si="106"/>
        <v>-8.20552806896206+18.041098468064i</v>
      </c>
      <c r="K344" t="str">
        <f t="shared" si="113"/>
        <v>3.78754231792893-1.7226658818565i</v>
      </c>
      <c r="L344" t="str">
        <f t="shared" si="114"/>
        <v>0.358014203896424-0.154860797054613i</v>
      </c>
      <c r="M344" t="str">
        <f t="shared" si="115"/>
        <v>4.14555652182535-1.87752667891111i</v>
      </c>
      <c r="N344" t="str">
        <f t="shared" si="116"/>
        <v>-0.15472605408878i</v>
      </c>
      <c r="O344" t="str">
        <f t="shared" si="117"/>
        <v>0.98805378549735-0.154109431782603i</v>
      </c>
      <c r="P344" t="str">
        <f t="shared" si="118"/>
        <v>0.01194621450265+0.154109431782603i</v>
      </c>
      <c r="Q344" t="str">
        <f t="shared" si="119"/>
        <v>-0.01194621450265+0.000616622306177012i</v>
      </c>
      <c r="R344" t="str">
        <f t="shared" si="120"/>
        <v>-0.333244623971952-12.9174742188771i</v>
      </c>
      <c r="S344" t="str">
        <f t="shared" si="121"/>
        <v>0.0163141065456561i</v>
      </c>
      <c r="T344" t="str">
        <f t="shared" si="122"/>
        <v>0.210737050707527-0.00543658830124553i</v>
      </c>
      <c r="U344" t="e">
        <f t="shared" si="123"/>
        <v>#DIV/0!</v>
      </c>
      <c r="V344" t="str">
        <f t="shared" si="124"/>
        <v>1.33333333333333E-06-0.00505253787593318i</v>
      </c>
      <c r="W344" t="e">
        <f t="shared" si="125"/>
        <v>#DIV/0!</v>
      </c>
      <c r="X344" t="e">
        <f t="shared" si="126"/>
        <v>#DIV/0!</v>
      </c>
      <c r="Y344" t="str">
        <f t="shared" si="127"/>
        <v>0.00083+0.0211115026321234i</v>
      </c>
      <c r="Z344" t="e">
        <f t="shared" si="128"/>
        <v>#DIV/0!</v>
      </c>
      <c r="AA344" t="e">
        <f t="shared" si="129"/>
        <v>#DIV/0!</v>
      </c>
      <c r="AB344" t="str">
        <f t="shared" si="130"/>
        <v>1.2994546037179-0.0335232920497546i</v>
      </c>
      <c r="AC344" t="str">
        <f t="shared" si="131"/>
        <v>6.32402163207037-2.57873338850414i</v>
      </c>
      <c r="AD344" t="str">
        <f t="shared" si="132"/>
        <v>0.178037563930573+0.0672970687367218i</v>
      </c>
      <c r="AE344" t="e">
        <f t="shared" si="133"/>
        <v>#DIV/0!</v>
      </c>
      <c r="AF344" t="str">
        <f t="shared" si="134"/>
        <v>-10.5168119033383-3.08151785963466i</v>
      </c>
      <c r="AG344" t="e">
        <f t="shared" si="135"/>
        <v>#DIV/0!</v>
      </c>
      <c r="AH344" t="e">
        <f t="shared" si="136"/>
        <v>#DIV/0!</v>
      </c>
      <c r="AI344" t="e">
        <f t="shared" si="137"/>
        <v>#DIV/0!</v>
      </c>
      <c r="AJ344" t="e">
        <f t="shared" si="138"/>
        <v>#DIV/0!</v>
      </c>
      <c r="AK344"/>
      <c r="AL344"/>
      <c r="AM344"/>
      <c r="AN344"/>
    </row>
    <row r="345" spans="1:40" x14ac:dyDescent="0.25">
      <c r="A345"/>
      <c r="B345">
        <f t="shared" si="139"/>
        <v>21100</v>
      </c>
      <c r="C345" s="186" t="str">
        <f t="shared" si="107"/>
        <v>-0.000220930372238087+0.14937844150284i</v>
      </c>
      <c r="D345" s="158" t="str">
        <f t="shared" si="108"/>
        <v>-7.66836046618718+1.14523471818844i</v>
      </c>
      <c r="E345" t="str">
        <f t="shared" si="109"/>
        <v>7.99999863125121-0.00330907667497603i</v>
      </c>
      <c r="F345" t="str">
        <f t="shared" si="110"/>
        <v>0.999200639624951+3.30378849985636E-07i</v>
      </c>
      <c r="G345">
        <f t="shared" si="105"/>
        <v>1</v>
      </c>
      <c r="H345" t="str">
        <f t="shared" si="111"/>
        <v>2.8640617554261+4.24488951553016i</v>
      </c>
      <c r="I345" t="str">
        <f t="shared" si="112"/>
        <v>82.8595062384308i</v>
      </c>
      <c r="J345" t="str">
        <f t="shared" si="106"/>
        <v>-8.29340850699002+18.1270084607691i</v>
      </c>
      <c r="K345" t="str">
        <f t="shared" si="113"/>
        <v>3.77984881139197-1.72934383273324i</v>
      </c>
      <c r="L345" t="str">
        <f t="shared" si="114"/>
        <v>0.357476324902418-0.15536445931354i</v>
      </c>
      <c r="M345" t="str">
        <f t="shared" si="115"/>
        <v>4.13732513629439-1.88470829204678i</v>
      </c>
      <c r="N345" t="str">
        <f t="shared" si="116"/>
        <v>-0.155462844822536i</v>
      </c>
      <c r="O345" t="str">
        <f t="shared" si="117"/>
        <v>0.987939970918585-0.154837378760377i</v>
      </c>
      <c r="P345" t="str">
        <f t="shared" si="118"/>
        <v>0.012060029081415+0.154837378760377i</v>
      </c>
      <c r="Q345" t="str">
        <f t="shared" si="119"/>
        <v>-0.012060029081415+0.000625466062158991i</v>
      </c>
      <c r="R345" t="str">
        <f t="shared" si="120"/>
        <v>-0.33324377670252-12.8561722684452i</v>
      </c>
      <c r="S345" t="str">
        <f t="shared" si="121"/>
        <v>0.016391792767302i</v>
      </c>
      <c r="T345" t="str">
        <f t="shared" si="122"/>
        <v>0.210735711605089-0.00546246292870077i</v>
      </c>
      <c r="U345" t="e">
        <f t="shared" si="123"/>
        <v>#DIV/0!</v>
      </c>
      <c r="V345" t="str">
        <f t="shared" si="124"/>
        <v>1.33333333333333E-06-0.00502859219879606i</v>
      </c>
      <c r="W345" t="e">
        <f t="shared" si="125"/>
        <v>#DIV/0!</v>
      </c>
      <c r="X345" t="e">
        <f t="shared" si="126"/>
        <v>#DIV/0!</v>
      </c>
      <c r="Y345" t="str">
        <f t="shared" si="127"/>
        <v>0.00083+0.0212120335970383i</v>
      </c>
      <c r="Z345" t="e">
        <f t="shared" si="128"/>
        <v>#DIV/0!</v>
      </c>
      <c r="AA345" t="e">
        <f t="shared" si="129"/>
        <v>#DIV/0!</v>
      </c>
      <c r="AB345" t="str">
        <f t="shared" si="130"/>
        <v>1.29944634649487-0.0336828411354674i</v>
      </c>
      <c r="AC345" t="str">
        <f t="shared" si="131"/>
        <v>6.31274970263143-2.58843416960035i</v>
      </c>
      <c r="AD345" t="str">
        <f t="shared" si="132"/>
        <v>0.178090716127793+0.0676873429022844i</v>
      </c>
      <c r="AE345" t="e">
        <f t="shared" si="133"/>
        <v>#DIV/0!</v>
      </c>
      <c r="AF345" t="str">
        <f t="shared" si="134"/>
        <v>-10.5324222216133-3.09965479734172i</v>
      </c>
      <c r="AG345" t="e">
        <f t="shared" si="135"/>
        <v>#DIV/0!</v>
      </c>
      <c r="AH345" t="e">
        <f t="shared" si="136"/>
        <v>#DIV/0!</v>
      </c>
      <c r="AI345" t="e">
        <f t="shared" si="137"/>
        <v>#DIV/0!</v>
      </c>
      <c r="AJ345" t="e">
        <f t="shared" si="138"/>
        <v>#DIV/0!</v>
      </c>
      <c r="AK345"/>
      <c r="AL345"/>
      <c r="AM345"/>
      <c r="AN345"/>
    </row>
    <row r="346" spans="1:40" x14ac:dyDescent="0.25">
      <c r="A346"/>
      <c r="B346">
        <f t="shared" si="139"/>
        <v>21200</v>
      </c>
      <c r="C346" s="186" t="str">
        <f t="shared" si="107"/>
        <v>-0.000218851043630095+0.148673829273549i</v>
      </c>
      <c r="D346" s="158" t="str">
        <f t="shared" si="108"/>
        <v>-7.66834452466783+1.13983269109721i</v>
      </c>
      <c r="E346" t="str">
        <f t="shared" si="109"/>
        <v>7.99999861824655-0.00332475949741486i</v>
      </c>
      <c r="F346" t="str">
        <f t="shared" si="110"/>
        <v>0.999200639626258+3.31944625987119E-07i</v>
      </c>
      <c r="G346">
        <f t="shared" si="105"/>
        <v>1</v>
      </c>
      <c r="H346" t="str">
        <f t="shared" si="111"/>
        <v>2.87970735456884+4.2574931773422i</v>
      </c>
      <c r="I346" t="str">
        <f t="shared" si="112"/>
        <v>83.2522053201295i</v>
      </c>
      <c r="J346" t="str">
        <f t="shared" si="106"/>
        <v>-8.38170642928415+18.2129184534741i</v>
      </c>
      <c r="K346" t="str">
        <f t="shared" si="113"/>
        <v>3.77214846380541-1.73596785776314i</v>
      </c>
      <c r="L346" t="str">
        <f t="shared" si="114"/>
        <v>0.356937515959706-0.155865499657203i</v>
      </c>
      <c r="M346" t="str">
        <f t="shared" si="115"/>
        <v>4.12908597976512-1.89183335742034i</v>
      </c>
      <c r="N346" t="str">
        <f t="shared" si="116"/>
        <v>-0.156199635556292i</v>
      </c>
      <c r="O346" t="str">
        <f t="shared" si="117"/>
        <v>0.987825620026174-0.155565241683046i</v>
      </c>
      <c r="P346" t="str">
        <f t="shared" si="118"/>
        <v>0.012174379973826+0.155565241683046i</v>
      </c>
      <c r="Q346" t="str">
        <f t="shared" si="119"/>
        <v>-0.012174379973826+0.000634393873245986i</v>
      </c>
      <c r="R346" t="str">
        <f t="shared" si="120"/>
        <v>-0.333242925401572-12.7954482518314i</v>
      </c>
      <c r="S346" t="str">
        <f t="shared" si="121"/>
        <v>0.016469478988948i</v>
      </c>
      <c r="T346" t="str">
        <f t="shared" si="122"/>
        <v>0.210734366137709-0.00548833735811676i</v>
      </c>
      <c r="U346" t="e">
        <f t="shared" si="123"/>
        <v>#DIV/0!</v>
      </c>
      <c r="V346" t="str">
        <f t="shared" si="124"/>
        <v>1.33333333333333E-06-0.00500487242427343i</v>
      </c>
      <c r="W346" t="e">
        <f t="shared" si="125"/>
        <v>#DIV/0!</v>
      </c>
      <c r="X346" t="e">
        <f t="shared" si="126"/>
        <v>#DIV/0!</v>
      </c>
      <c r="Y346" t="str">
        <f t="shared" si="127"/>
        <v>0.00083+0.0213125645619532i</v>
      </c>
      <c r="Z346" t="e">
        <f t="shared" si="128"/>
        <v>#DIV/0!</v>
      </c>
      <c r="AA346" t="e">
        <f t="shared" si="129"/>
        <v>#DIV/0!</v>
      </c>
      <c r="AB346" t="str">
        <f t="shared" si="130"/>
        <v>1.2994380500241-0.0338423890000232i</v>
      </c>
      <c r="AC346" t="str">
        <f t="shared" si="131"/>
        <v>6.3014672735228-2.59805838287859i</v>
      </c>
      <c r="AD346" t="str">
        <f t="shared" si="132"/>
        <v>0.17814413226763+0.0680772348054585i</v>
      </c>
      <c r="AE346" t="e">
        <f t="shared" si="133"/>
        <v>#DIV/0!</v>
      </c>
      <c r="AF346" t="str">
        <f t="shared" si="134"/>
        <v>-10.5480518792367-3.11766048624499i</v>
      </c>
      <c r="AG346" t="e">
        <f t="shared" si="135"/>
        <v>#DIV/0!</v>
      </c>
      <c r="AH346" t="e">
        <f t="shared" si="136"/>
        <v>#DIV/0!</v>
      </c>
      <c r="AI346" t="e">
        <f t="shared" si="137"/>
        <v>#DIV/0!</v>
      </c>
      <c r="AJ346" t="e">
        <f t="shared" si="138"/>
        <v>#DIV/0!</v>
      </c>
      <c r="AK346"/>
      <c r="AL346"/>
      <c r="AM346"/>
      <c r="AN346"/>
    </row>
    <row r="347" spans="1:40" x14ac:dyDescent="0.25">
      <c r="A347"/>
      <c r="B347">
        <f t="shared" si="139"/>
        <v>21300</v>
      </c>
      <c r="C347" s="186" t="str">
        <f t="shared" si="107"/>
        <v>-0.000216800932455301+0.14797583307872i</v>
      </c>
      <c r="D347" s="158" t="str">
        <f t="shared" si="108"/>
        <v>-7.66832880714886+1.13448138693685i</v>
      </c>
      <c r="E347" t="str">
        <f t="shared" si="109"/>
        <v>7.9999986051804-0.00334044231977701i</v>
      </c>
      <c r="F347" t="str">
        <f t="shared" si="110"/>
        <v>0.999200639627555+3.33510401980947E-07i</v>
      </c>
      <c r="G347">
        <f t="shared" si="105"/>
        <v>1</v>
      </c>
      <c r="H347" t="str">
        <f t="shared" si="111"/>
        <v>2.89537157427049+4.27001714374575i</v>
      </c>
      <c r="I347" t="str">
        <f t="shared" si="112"/>
        <v>83.6449044018283i</v>
      </c>
      <c r="J347" t="str">
        <f t="shared" si="106"/>
        <v>-8.47042183584444+18.2988284461792i</v>
      </c>
      <c r="K347" t="str">
        <f t="shared" si="113"/>
        <v>3.76444157315542-1.74253822832435i</v>
      </c>
      <c r="L347" t="str">
        <f t="shared" si="114"/>
        <v>0.356397792769017-0.156363919227567i</v>
      </c>
      <c r="M347" t="str">
        <f t="shared" si="115"/>
        <v>4.12083936592444-1.89890214755192i</v>
      </c>
      <c r="N347" t="str">
        <f t="shared" si="116"/>
        <v>-0.156936426290048i</v>
      </c>
      <c r="O347" t="str">
        <f t="shared" si="117"/>
        <v>0.987710732882193-0.15629302015548i</v>
      </c>
      <c r="P347" t="str">
        <f t="shared" si="118"/>
        <v>0.012289267117807+0.15629302015548i</v>
      </c>
      <c r="Q347" t="str">
        <f t="shared" si="119"/>
        <v>-0.012289267117807+0.000643406134568009i</v>
      </c>
      <c r="R347" t="str">
        <f t="shared" si="120"/>
        <v>-0.333242070067009-12.7352940291191i</v>
      </c>
      <c r="S347" t="str">
        <f t="shared" si="121"/>
        <v>0.016547165210594i</v>
      </c>
      <c r="T347" t="str">
        <f t="shared" si="122"/>
        <v>0.210733014305325-0.00551421158851914i</v>
      </c>
      <c r="U347" t="e">
        <f t="shared" si="123"/>
        <v>#DIV/0!</v>
      </c>
      <c r="V347" t="str">
        <f t="shared" si="124"/>
        <v>1.33333333333333E-06-0.00498137537063835i</v>
      </c>
      <c r="W347" t="e">
        <f t="shared" si="125"/>
        <v>#DIV/0!</v>
      </c>
      <c r="X347" t="e">
        <f t="shared" si="126"/>
        <v>#DIV/0!</v>
      </c>
      <c r="Y347" t="str">
        <f t="shared" si="127"/>
        <v>0.00083+0.021413095526868i</v>
      </c>
      <c r="Z347" t="e">
        <f t="shared" si="128"/>
        <v>#DIV/0!</v>
      </c>
      <c r="AA347" t="e">
        <f t="shared" si="129"/>
        <v>#DIV/0!</v>
      </c>
      <c r="AB347" t="str">
        <f t="shared" si="130"/>
        <v>1.29942971430521-0.034001935637414i</v>
      </c>
      <c r="AC347" t="str">
        <f t="shared" si="131"/>
        <v>6.29017477135805-2.60760638997923i</v>
      </c>
      <c r="AD347" t="str">
        <f t="shared" si="132"/>
        <v>0.178197812081622+0.0684667490938348i</v>
      </c>
      <c r="AE347" t="e">
        <f t="shared" si="133"/>
        <v>#DIV/0!</v>
      </c>
      <c r="AF347" t="str">
        <f t="shared" si="134"/>
        <v>-10.5637003814194-3.1355357568089i</v>
      </c>
      <c r="AG347" t="e">
        <f t="shared" si="135"/>
        <v>#DIV/0!</v>
      </c>
      <c r="AH347" t="e">
        <f t="shared" si="136"/>
        <v>#DIV/0!</v>
      </c>
      <c r="AI347" t="e">
        <f t="shared" si="137"/>
        <v>#DIV/0!</v>
      </c>
      <c r="AJ347" t="e">
        <f t="shared" si="138"/>
        <v>#DIV/0!</v>
      </c>
      <c r="AK347"/>
      <c r="AL347"/>
      <c r="AM347"/>
      <c r="AN347"/>
    </row>
    <row r="348" spans="1:40" x14ac:dyDescent="0.25">
      <c r="A348"/>
      <c r="B348">
        <f t="shared" si="139"/>
        <v>21400</v>
      </c>
      <c r="C348" s="186" t="str">
        <f t="shared" si="107"/>
        <v>-0.000214779493873394+0.147284360171003i</v>
      </c>
      <c r="D348" s="158" t="str">
        <f t="shared" si="108"/>
        <v>-7.66831330945301+1.12918009464436i</v>
      </c>
      <c r="E348" t="str">
        <f t="shared" si="109"/>
        <v>7.99999859205276-0.00335612514206214i</v>
      </c>
      <c r="F348" t="str">
        <f t="shared" si="110"/>
        <v>0.999200639628862+3.35076177967101E-07i</v>
      </c>
      <c r="G348">
        <f t="shared" si="105"/>
        <v>1</v>
      </c>
      <c r="H348" t="str">
        <f t="shared" si="111"/>
        <v>2.91105392654057+4.28246152382988i</v>
      </c>
      <c r="I348" t="str">
        <f t="shared" si="112"/>
        <v>84.037603483527i</v>
      </c>
      <c r="J348" t="str">
        <f t="shared" si="106"/>
        <v>-8.5595547266709+18.3847384388842i</v>
      </c>
      <c r="K348" t="str">
        <f t="shared" si="113"/>
        <v>3.75672843465022-1.74905521427592i</v>
      </c>
      <c r="L348" t="str">
        <f t="shared" si="114"/>
        <v>0.355857170975456-0.156859719271437i</v>
      </c>
      <c r="M348" t="str">
        <f t="shared" si="115"/>
        <v>4.11258560562568-1.90591493354736i</v>
      </c>
      <c r="N348" t="str">
        <f t="shared" si="116"/>
        <v>-0.157673217023804i</v>
      </c>
      <c r="O348" t="str">
        <f t="shared" si="117"/>
        <v>0.987595309549009-0.157020713782597i</v>
      </c>
      <c r="P348" t="str">
        <f t="shared" si="118"/>
        <v>0.012404690450991+0.157020713782597i</v>
      </c>
      <c r="Q348" t="str">
        <f t="shared" si="119"/>
        <v>-0.012404690450991+0.000652503241206998i</v>
      </c>
      <c r="R348" t="str">
        <f t="shared" si="120"/>
        <v>-0.333241210699124-12.6757016125397i</v>
      </c>
      <c r="S348" t="str">
        <f t="shared" si="121"/>
        <v>0.01662485143224i</v>
      </c>
      <c r="T348" t="str">
        <f t="shared" si="122"/>
        <v>0.210731656107878-0.00554008561897272i</v>
      </c>
      <c r="U348" t="e">
        <f t="shared" si="123"/>
        <v>#DIV/0!</v>
      </c>
      <c r="V348" t="str">
        <f t="shared" si="124"/>
        <v>1.33333333333333E-06-0.00495809791563536i</v>
      </c>
      <c r="W348" t="e">
        <f t="shared" si="125"/>
        <v>#DIV/0!</v>
      </c>
      <c r="X348" t="e">
        <f t="shared" si="126"/>
        <v>#DIV/0!</v>
      </c>
      <c r="Y348" t="str">
        <f t="shared" si="127"/>
        <v>0.00083+0.0215136264917829i</v>
      </c>
      <c r="Z348" t="e">
        <f t="shared" si="128"/>
        <v>#DIV/0!</v>
      </c>
      <c r="AA348" t="e">
        <f t="shared" si="129"/>
        <v>#DIV/0!</v>
      </c>
      <c r="AB348" t="str">
        <f t="shared" si="130"/>
        <v>1.29942133933783-0.034161481041873i</v>
      </c>
      <c r="AC348" t="str">
        <f t="shared" si="131"/>
        <v>6.2788726189338-2.61707855081374i</v>
      </c>
      <c r="AD348" t="str">
        <f t="shared" si="132"/>
        <v>0.178251755306433+0.0688558903252452i</v>
      </c>
      <c r="AE348" t="e">
        <f t="shared" si="133"/>
        <v>#DIV/0!</v>
      </c>
      <c r="AF348" t="str">
        <f t="shared" si="134"/>
        <v>-10.5793672359936-3.15328142918552i</v>
      </c>
      <c r="AG348" t="e">
        <f t="shared" si="135"/>
        <v>#DIV/0!</v>
      </c>
      <c r="AH348" t="e">
        <f t="shared" si="136"/>
        <v>#DIV/0!</v>
      </c>
      <c r="AI348" t="e">
        <f t="shared" si="137"/>
        <v>#DIV/0!</v>
      </c>
      <c r="AJ348" t="e">
        <f t="shared" si="138"/>
        <v>#DIV/0!</v>
      </c>
      <c r="AK348"/>
      <c r="AL348"/>
      <c r="AM348"/>
      <c r="AN348"/>
    </row>
    <row r="349" spans="1:40" x14ac:dyDescent="0.25">
      <c r="A349"/>
      <c r="B349">
        <f t="shared" si="139"/>
        <v>21500</v>
      </c>
      <c r="C349" s="186" t="str">
        <f t="shared" si="107"/>
        <v>-0.000212786195685167+0.14659931952856i</v>
      </c>
      <c r="D349" s="158" t="str">
        <f t="shared" si="108"/>
        <v>-7.66829802750029+1.12392811638563i</v>
      </c>
      <c r="E349" t="str">
        <f t="shared" si="109"/>
        <v>7.99999857886363-0.00337180796426988i</v>
      </c>
      <c r="F349" t="str">
        <f t="shared" si="110"/>
        <v>0.999200639630179+3.36641953945543E-07i</v>
      </c>
      <c r="G349">
        <f t="shared" si="105"/>
        <v>1</v>
      </c>
      <c r="H349" t="str">
        <f t="shared" si="111"/>
        <v>2.92675392592903+4.29482642987816i</v>
      </c>
      <c r="I349" t="str">
        <f t="shared" si="112"/>
        <v>84.4303025652257i</v>
      </c>
      <c r="J349" t="str">
        <f t="shared" si="106"/>
        <v>-8.64910510176352+18.4706484315893i</v>
      </c>
      <c r="K349" t="str">
        <f t="shared" si="113"/>
        <v>3.74900934073932-1.75551908400205i</v>
      </c>
      <c r="L349" t="str">
        <f t="shared" si="114"/>
        <v>0.355315666167816-0.157352901139582i</v>
      </c>
      <c r="M349" t="str">
        <f t="shared" si="115"/>
        <v>4.10432500690714-1.91287198514163i</v>
      </c>
      <c r="N349" t="str">
        <f t="shared" si="116"/>
        <v>-0.15841000775756i</v>
      </c>
      <c r="O349" t="str">
        <f t="shared" si="117"/>
        <v>0.987479350089282-0.157748322169362i</v>
      </c>
      <c r="P349" t="str">
        <f t="shared" si="118"/>
        <v>0.012520649910718+0.157748322169362i</v>
      </c>
      <c r="Q349" t="str">
        <f t="shared" si="119"/>
        <v>-0.012520649910718+0.000661685588198013i</v>
      </c>
      <c r="R349" t="str">
        <f t="shared" si="120"/>
        <v>-0.333240347298802-12.6166631629362i</v>
      </c>
      <c r="S349" t="str">
        <f t="shared" si="121"/>
        <v>0.016702537653886i</v>
      </c>
      <c r="T349" t="str">
        <f t="shared" si="122"/>
        <v>0.210730291545338-0.00556595944855229i</v>
      </c>
      <c r="U349" t="e">
        <f t="shared" si="123"/>
        <v>#DIV/0!</v>
      </c>
      <c r="V349" t="str">
        <f t="shared" si="124"/>
        <v>1.33333333333333E-06-0.00493503699509752i</v>
      </c>
      <c r="W349" t="e">
        <f t="shared" si="125"/>
        <v>#DIV/0!</v>
      </c>
      <c r="X349" t="e">
        <f t="shared" si="126"/>
        <v>#DIV/0!</v>
      </c>
      <c r="Y349" t="str">
        <f t="shared" si="127"/>
        <v>0.00083+0.0216141574566978i</v>
      </c>
      <c r="Z349" t="e">
        <f t="shared" si="128"/>
        <v>#DIV/0!</v>
      </c>
      <c r="AA349" t="e">
        <f t="shared" si="129"/>
        <v>#DIV/0!</v>
      </c>
      <c r="AB349" t="str">
        <f t="shared" si="130"/>
        <v>1.29941292512178-0.0343210252076953i</v>
      </c>
      <c r="AC349" t="str">
        <f t="shared" si="131"/>
        <v>6.26756123525454-2.62647522361903i</v>
      </c>
      <c r="AD349" t="str">
        <f t="shared" si="132"/>
        <v>0.17830596168371+0.0692446629698558i</v>
      </c>
      <c r="AE349" t="e">
        <f t="shared" si="133"/>
        <v>#DIV/0!</v>
      </c>
      <c r="AF349" t="str">
        <f t="shared" si="134"/>
        <v>-10.5950519534293-3.17089831349253i</v>
      </c>
      <c r="AG349" t="e">
        <f t="shared" si="135"/>
        <v>#DIV/0!</v>
      </c>
      <c r="AH349" t="e">
        <f t="shared" si="136"/>
        <v>#DIV/0!</v>
      </c>
      <c r="AI349" t="e">
        <f t="shared" si="137"/>
        <v>#DIV/0!</v>
      </c>
      <c r="AJ349" t="e">
        <f t="shared" si="138"/>
        <v>#DIV/0!</v>
      </c>
      <c r="AK349"/>
      <c r="AL349"/>
      <c r="AM349"/>
      <c r="AN349"/>
    </row>
    <row r="350" spans="1:40" x14ac:dyDescent="0.25">
      <c r="A350"/>
      <c r="B350">
        <f t="shared" si="139"/>
        <v>21600</v>
      </c>
      <c r="C350" s="186" t="str">
        <f t="shared" si="107"/>
        <v>-0.000210820517982205+0.145920621815122i</v>
      </c>
      <c r="D350" s="158" t="str">
        <f t="shared" si="108"/>
        <v>-7.66828295730452+1.11872476724927i</v>
      </c>
      <c r="E350" t="str">
        <f t="shared" si="109"/>
        <v>7.99999856561301-0.00338749078639988i</v>
      </c>
      <c r="F350" t="str">
        <f t="shared" si="110"/>
        <v>0.999200639631506+3.38207729916239E-07i</v>
      </c>
      <c r="G350">
        <f t="shared" si="105"/>
        <v>1</v>
      </c>
      <c r="H350" t="str">
        <f t="shared" si="111"/>
        <v>2.94247108954364+4.30711197733025i</v>
      </c>
      <c r="I350" t="str">
        <f t="shared" si="112"/>
        <v>84.8230016469244i</v>
      </c>
      <c r="J350" t="str">
        <f t="shared" si="106"/>
        <v>-8.73907296112231+18.5565584242944i</v>
      </c>
      <c r="K350" t="str">
        <f t="shared" si="113"/>
        <v>3.74128458113245-1.76193010445479i</v>
      </c>
      <c r="L350" t="str">
        <f t="shared" si="114"/>
        <v>0.354773293877897-0.157843466285854i</v>
      </c>
      <c r="M350" t="str">
        <f t="shared" si="115"/>
        <v>4.09605787501035-1.91977357074064i</v>
      </c>
      <c r="N350" t="str">
        <f t="shared" si="116"/>
        <v>-0.159146798491317i</v>
      </c>
      <c r="O350" t="str">
        <f t="shared" si="117"/>
        <v>0.987362854565961-0.158475844920785i</v>
      </c>
      <c r="P350" t="str">
        <f t="shared" si="118"/>
        <v>0.012637145434039+0.158475844920785i</v>
      </c>
      <c r="Q350" t="str">
        <f t="shared" si="119"/>
        <v>-0.012637145434039+0.000670953570531985i</v>
      </c>
      <c r="R350" t="str">
        <f t="shared" si="120"/>
        <v>-0.333239479864964-12.558170986319i</v>
      </c>
      <c r="S350" t="str">
        <f t="shared" si="121"/>
        <v>0.016780223875532i</v>
      </c>
      <c r="T350" t="str">
        <f t="shared" si="122"/>
        <v>0.210728920617643-0.00559183307629993i</v>
      </c>
      <c r="U350" t="e">
        <f t="shared" si="123"/>
        <v>#DIV/0!</v>
      </c>
      <c r="V350" t="str">
        <f t="shared" si="124"/>
        <v>1.33333333333333E-06-0.0049121896016017i</v>
      </c>
      <c r="W350" t="e">
        <f t="shared" si="125"/>
        <v>#DIV/0!</v>
      </c>
      <c r="X350" t="e">
        <f t="shared" si="126"/>
        <v>#DIV/0!</v>
      </c>
      <c r="Y350" t="str">
        <f t="shared" si="127"/>
        <v>0.00083+0.0217146884216127i</v>
      </c>
      <c r="Z350" t="e">
        <f t="shared" si="128"/>
        <v>#DIV/0!</v>
      </c>
      <c r="AA350" t="e">
        <f t="shared" si="129"/>
        <v>#DIV/0!</v>
      </c>
      <c r="AB350" t="str">
        <f t="shared" si="130"/>
        <v>1.29940447165667-0.0344805681289741i</v>
      </c>
      <c r="AC350" t="str">
        <f t="shared" si="131"/>
        <v>6.25624103555484-2.6357967650082i</v>
      </c>
      <c r="AD350" t="str">
        <f t="shared" si="132"/>
        <v>0.178360430959939+0.0696330714121962i</v>
      </c>
      <c r="AE350" t="e">
        <f t="shared" si="133"/>
        <v>#DIV/0!</v>
      </c>
      <c r="AF350" t="str">
        <f t="shared" si="134"/>
        <v>-10.6107540468482-3.18838721008098i</v>
      </c>
      <c r="AG350" t="e">
        <f t="shared" si="135"/>
        <v>#DIV/0!</v>
      </c>
      <c r="AH350" t="e">
        <f t="shared" si="136"/>
        <v>#DIV/0!</v>
      </c>
      <c r="AI350" t="e">
        <f t="shared" si="137"/>
        <v>#DIV/0!</v>
      </c>
      <c r="AJ350" t="e">
        <f t="shared" si="138"/>
        <v>#DIV/0!</v>
      </c>
      <c r="AK350"/>
      <c r="AL350"/>
      <c r="AM350"/>
      <c r="AN350"/>
    </row>
    <row r="351" spans="1:40" x14ac:dyDescent="0.25">
      <c r="A351"/>
      <c r="B351">
        <f t="shared" si="139"/>
        <v>21700</v>
      </c>
      <c r="C351" s="186" t="str">
        <f t="shared" si="107"/>
        <v>-0.00020888195280784+0.145248179341159i</v>
      </c>
      <c r="D351" s="158" t="str">
        <f t="shared" si="108"/>
        <v>-7.66826809497155+1.11356937494889i</v>
      </c>
      <c r="E351" t="str">
        <f t="shared" si="109"/>
        <v>7.99999855230091-0.00340317360845177i</v>
      </c>
      <c r="F351" t="str">
        <f t="shared" si="110"/>
        <v>0.999200639632832+3.39773505879144E-07i</v>
      </c>
      <c r="G351">
        <f t="shared" si="105"/>
        <v>1</v>
      </c>
      <c r="H351" t="str">
        <f t="shared" si="111"/>
        <v>2.95820493706753+4.31931828474488i</v>
      </c>
      <c r="I351" t="str">
        <f t="shared" si="112"/>
        <v>85.2157007286231i</v>
      </c>
      <c r="J351" t="str">
        <f t="shared" si="106"/>
        <v>-8.82945830474727+18.6424684169994i</v>
      </c>
      <c r="K351" t="str">
        <f t="shared" si="113"/>
        <v>3.73355444281796-1.76828854119475i</v>
      </c>
      <c r="L351" t="str">
        <f t="shared" si="114"/>
        <v>0.354230069579842-0.158331416266302i</v>
      </c>
      <c r="M351" t="str">
        <f t="shared" si="115"/>
        <v>4.0877845123978-1.92661995746105i</v>
      </c>
      <c r="N351" t="str">
        <f t="shared" si="116"/>
        <v>-0.159883589225073i</v>
      </c>
      <c r="O351" t="str">
        <f t="shared" si="117"/>
        <v>0.987245823042287-0.159203281641921i</v>
      </c>
      <c r="P351" t="str">
        <f t="shared" si="118"/>
        <v>0.012754176957713+0.159203281641921i</v>
      </c>
      <c r="Q351" t="str">
        <f t="shared" si="119"/>
        <v>-0.012754176957713+0.000680307583152018i</v>
      </c>
      <c r="R351" t="str">
        <f t="shared" si="120"/>
        <v>-0.333238608397797-12.5002175305243i</v>
      </c>
      <c r="S351" t="str">
        <f t="shared" si="121"/>
        <v>0.0168579100971779i</v>
      </c>
      <c r="T351" t="str">
        <f t="shared" si="122"/>
        <v>0.210727543324746-0.00561770650127873i</v>
      </c>
      <c r="U351" t="e">
        <f t="shared" si="123"/>
        <v>#DIV/0!</v>
      </c>
      <c r="V351" t="str">
        <f t="shared" si="124"/>
        <v>1.33333333333333E-06-0.00488955278316114i</v>
      </c>
      <c r="W351" t="e">
        <f t="shared" si="125"/>
        <v>#DIV/0!</v>
      </c>
      <c r="X351" t="e">
        <f t="shared" si="126"/>
        <v>#DIV/0!</v>
      </c>
      <c r="Y351" t="str">
        <f t="shared" si="127"/>
        <v>0.00083+0.0218152193865275i</v>
      </c>
      <c r="Z351" t="e">
        <f t="shared" si="128"/>
        <v>#DIV/0!</v>
      </c>
      <c r="AA351" t="e">
        <f t="shared" si="129"/>
        <v>#DIV/0!</v>
      </c>
      <c r="AB351" t="str">
        <f t="shared" si="130"/>
        <v>1.29939597894222-0.0346401097999322i</v>
      </c>
      <c r="AC351" t="str">
        <f t="shared" si="131"/>
        <v>6.24491243132279-2.64504353002264i</v>
      </c>
      <c r="AD351" t="str">
        <f t="shared" si="132"/>
        <v>0.178415162886318+0.0700211199531321i</v>
      </c>
      <c r="AE351" t="e">
        <f t="shared" si="133"/>
        <v>#DIV/0!</v>
      </c>
      <c r="AF351" t="str">
        <f t="shared" si="134"/>
        <v>-10.6264730320391-3.20574890979599i</v>
      </c>
      <c r="AG351" t="e">
        <f t="shared" si="135"/>
        <v>#DIV/0!</v>
      </c>
      <c r="AH351" t="e">
        <f t="shared" si="136"/>
        <v>#DIV/0!</v>
      </c>
      <c r="AI351" t="e">
        <f t="shared" si="137"/>
        <v>#DIV/0!</v>
      </c>
      <c r="AJ351" t="e">
        <f t="shared" si="138"/>
        <v>#DIV/0!</v>
      </c>
      <c r="AK351"/>
      <c r="AL351"/>
      <c r="AM351"/>
      <c r="AN351"/>
    </row>
    <row r="352" spans="1:40" x14ac:dyDescent="0.25">
      <c r="A352"/>
      <c r="B352">
        <f t="shared" si="139"/>
        <v>21800</v>
      </c>
      <c r="C352" s="186" t="str">
        <f t="shared" si="107"/>
        <v>-0.000206970003828948+0.144581906026104i</v>
      </c>
      <c r="D352" s="158" t="str">
        <f t="shared" si="108"/>
        <v>-7.66825343669603+1.10846127953346i</v>
      </c>
      <c r="E352" t="str">
        <f t="shared" si="109"/>
        <v>7.99999853892732-0.00341885643042519i</v>
      </c>
      <c r="F352" t="str">
        <f t="shared" si="110"/>
        <v>0.999200639634169+3.4133928183423E-07i</v>
      </c>
      <c r="G352">
        <f t="shared" si="105"/>
        <v>1</v>
      </c>
      <c r="H352" t="str">
        <f t="shared" si="111"/>
        <v>2.97395499077562+4.33144547376164i</v>
      </c>
      <c r="I352" t="str">
        <f t="shared" si="112"/>
        <v>85.6083998103219i</v>
      </c>
      <c r="J352" t="str">
        <f t="shared" si="106"/>
        <v>-8.92026113263839+18.7283784097045i</v>
      </c>
      <c r="K352" t="str">
        <f t="shared" si="113"/>
        <v>3.72581921008079-1.7745946584302i</v>
      </c>
      <c r="L352" t="str">
        <f t="shared" si="114"/>
        <v>0.353686008689483-0.158816752738284i</v>
      </c>
      <c r="M352" t="str">
        <f t="shared" si="115"/>
        <v>4.07950521877027-1.93341141116848i</v>
      </c>
      <c r="N352" t="str">
        <f t="shared" si="116"/>
        <v>-0.160620379958829i</v>
      </c>
      <c r="O352" t="str">
        <f t="shared" si="117"/>
        <v>0.987128255581792-0.159930631937874i</v>
      </c>
      <c r="P352" t="str">
        <f t="shared" si="118"/>
        <v>0.012871744418208+0.159930631937874i</v>
      </c>
      <c r="Q352" t="str">
        <f t="shared" si="119"/>
        <v>-0.012871744418208+0.000689748020955006i</v>
      </c>
      <c r="R352" t="str">
        <f t="shared" si="120"/>
        <v>-0.333237732896984-12.4427953819599i</v>
      </c>
      <c r="S352" t="str">
        <f t="shared" si="121"/>
        <v>0.0169355963188239i</v>
      </c>
      <c r="T352" t="str">
        <f t="shared" si="122"/>
        <v>0.210726159666599-0.00564357972254338i</v>
      </c>
      <c r="U352" t="e">
        <f t="shared" si="123"/>
        <v>#DIV/0!</v>
      </c>
      <c r="V352" t="str">
        <f t="shared" si="124"/>
        <v>1.33333333333333E-06-0.004867123641954i</v>
      </c>
      <c r="W352" t="e">
        <f t="shared" si="125"/>
        <v>#DIV/0!</v>
      </c>
      <c r="X352" t="e">
        <f t="shared" si="126"/>
        <v>#DIV/0!</v>
      </c>
      <c r="Y352" t="str">
        <f t="shared" si="127"/>
        <v>0.00083+0.0219157503514424i</v>
      </c>
      <c r="Z352" t="e">
        <f t="shared" si="128"/>
        <v>#DIV/0!</v>
      </c>
      <c r="AA352" t="e">
        <f t="shared" si="129"/>
        <v>#DIV/0!</v>
      </c>
      <c r="AB352" t="str">
        <f t="shared" si="130"/>
        <v>1.29938744697813-0.0347996502147405i</v>
      </c>
      <c r="AC352" t="str">
        <f t="shared" si="131"/>
        <v>6.23357583032201-2.65421587217901i</v>
      </c>
      <c r="AD352" t="str">
        <f t="shared" si="132"/>
        <v>0.178470157218627+0.0704088128117872i</v>
      </c>
      <c r="AE352" t="e">
        <f t="shared" si="133"/>
        <v>#DIV/0!</v>
      </c>
      <c r="AF352" t="str">
        <f t="shared" si="134"/>
        <v>-10.6422084274717-3.22298419422818i</v>
      </c>
      <c r="AG352" t="e">
        <f t="shared" si="135"/>
        <v>#DIV/0!</v>
      </c>
      <c r="AH352" t="e">
        <f t="shared" si="136"/>
        <v>#DIV/0!</v>
      </c>
      <c r="AI352" t="e">
        <f t="shared" si="137"/>
        <v>#DIV/0!</v>
      </c>
      <c r="AJ352" t="e">
        <f t="shared" si="138"/>
        <v>#DIV/0!</v>
      </c>
      <c r="AK352"/>
      <c r="AL352"/>
      <c r="AM352"/>
      <c r="AN352"/>
    </row>
    <row r="353" spans="1:40" x14ac:dyDescent="0.25">
      <c r="A353"/>
      <c r="B353">
        <f t="shared" si="139"/>
        <v>21900</v>
      </c>
      <c r="C353" s="186" t="str">
        <f t="shared" si="107"/>
        <v>-0.000205084186018234+0.143921717361621i</v>
      </c>
      <c r="D353" s="158" t="str">
        <f t="shared" si="108"/>
        <v>-7.66823897875949+1.10339983310576i</v>
      </c>
      <c r="E353" t="str">
        <f t="shared" si="109"/>
        <v>7.99999852549224-0.00343453925231977i</v>
      </c>
      <c r="F353" t="str">
        <f t="shared" si="110"/>
        <v>0.999200639635506+3.42905057781453E-07i</v>
      </c>
      <c r="G353">
        <f t="shared" si="105"/>
        <v>1</v>
      </c>
      <c r="H353" t="str">
        <f t="shared" si="111"/>
        <v>2.98972077555095+4.34349366906368i</v>
      </c>
      <c r="I353" t="str">
        <f t="shared" si="112"/>
        <v>86.0010988920206i</v>
      </c>
      <c r="J353" t="str">
        <f t="shared" si="106"/>
        <v>-9.0114814447957+18.8142884024095i</v>
      </c>
      <c r="K353" t="str">
        <f t="shared" si="113"/>
        <v>3.71807916452015-1.7808487190546i</v>
      </c>
      <c r="L353" t="str">
        <f t="shared" si="114"/>
        <v>0.353141126563695-0.159299477459578i</v>
      </c>
      <c r="M353" t="str">
        <f t="shared" si="115"/>
        <v>4.07122029108385-1.94014819651418i</v>
      </c>
      <c r="N353" t="str">
        <f t="shared" si="116"/>
        <v>-0.161357170692585i</v>
      </c>
      <c r="O353" t="str">
        <f t="shared" si="117"/>
        <v>0.987010152248299-0.160657895413795i</v>
      </c>
      <c r="P353" t="str">
        <f t="shared" si="118"/>
        <v>0.012989847751701+0.160657895413795i</v>
      </c>
      <c r="Q353" t="str">
        <f t="shared" si="119"/>
        <v>-0.012989847751701+0.000699275278790018i</v>
      </c>
      <c r="R353" t="str">
        <f t="shared" si="120"/>
        <v>-0.333236853363075-12.3858972624421i</v>
      </c>
      <c r="S353" t="str">
        <f t="shared" si="121"/>
        <v>0.0170132825404699i</v>
      </c>
      <c r="T353" t="str">
        <f t="shared" si="122"/>
        <v>0.21072476964316-0.00566945273916313i</v>
      </c>
      <c r="U353" t="e">
        <f t="shared" si="123"/>
        <v>#DIV/0!</v>
      </c>
      <c r="V353" t="str">
        <f t="shared" si="124"/>
        <v>1.33333333333333E-06-0.00484489933308663i</v>
      </c>
      <c r="W353" t="e">
        <f t="shared" si="125"/>
        <v>#DIV/0!</v>
      </c>
      <c r="X353" t="e">
        <f t="shared" si="126"/>
        <v>#DIV/0!</v>
      </c>
      <c r="Y353" t="str">
        <f t="shared" si="127"/>
        <v>0.00083+0.0220162813163573i</v>
      </c>
      <c r="Z353" t="e">
        <f t="shared" si="128"/>
        <v>#DIV/0!</v>
      </c>
      <c r="AA353" t="e">
        <f t="shared" si="129"/>
        <v>#DIV/0!</v>
      </c>
      <c r="AB353" t="str">
        <f t="shared" si="130"/>
        <v>1.29937887576414-0.0349591893676599i</v>
      </c>
      <c r="AC353" t="str">
        <f t="shared" si="131"/>
        <v>6.22223163661342-2.66331414351588i</v>
      </c>
      <c r="AD353" t="str">
        <f t="shared" si="132"/>
        <v>0.178525413717106+0.0707961541274104i</v>
      </c>
      <c r="AE353" t="e">
        <f t="shared" si="133"/>
        <v>#DIV/0!</v>
      </c>
      <c r="AF353" t="str">
        <f t="shared" si="134"/>
        <v>-10.6579597543104-3.24009383595792i</v>
      </c>
      <c r="AG353" t="e">
        <f t="shared" si="135"/>
        <v>#DIV/0!</v>
      </c>
      <c r="AH353" t="e">
        <f t="shared" si="136"/>
        <v>#DIV/0!</v>
      </c>
      <c r="AI353" t="e">
        <f t="shared" si="137"/>
        <v>#DIV/0!</v>
      </c>
      <c r="AJ353" t="e">
        <f t="shared" si="138"/>
        <v>#DIV/0!</v>
      </c>
      <c r="AK353"/>
      <c r="AL353"/>
      <c r="AM353"/>
      <c r="AN353"/>
    </row>
    <row r="354" spans="1:40" x14ac:dyDescent="0.25">
      <c r="A354"/>
      <c r="B354">
        <f t="shared" si="139"/>
        <v>22000</v>
      </c>
      <c r="C354" s="186" t="str">
        <f t="shared" si="107"/>
        <v>-0.000203224025346603+0.143267530375876i</v>
      </c>
      <c r="D354" s="158" t="str">
        <f t="shared" si="108"/>
        <v>-7.66822471752769+1.09838439954838i</v>
      </c>
      <c r="E354" t="str">
        <f t="shared" si="109"/>
        <v>7.99999851199568-0.00345022207413517i</v>
      </c>
      <c r="F354" t="str">
        <f t="shared" si="110"/>
        <v>0.999200639636853+3.44470833720786E-07i</v>
      </c>
      <c r="G354">
        <f t="shared" si="105"/>
        <v>1</v>
      </c>
      <c r="H354" t="str">
        <f t="shared" si="111"/>
        <v>3.00550181890038+4.35546299833995i</v>
      </c>
      <c r="I354" t="str">
        <f t="shared" si="112"/>
        <v>86.3937979737193i</v>
      </c>
      <c r="J354" t="str">
        <f t="shared" si="106"/>
        <v>-9.1031192412191+18.9001983951147i</v>
      </c>
      <c r="K354" t="str">
        <f t="shared" si="113"/>
        <v>3.71033458506677-1.78705098468238i</v>
      </c>
      <c r="L354" t="str">
        <f t="shared" si="114"/>
        <v>0.352595438499774-0.159779592287489i</v>
      </c>
      <c r="M354" t="str">
        <f t="shared" si="115"/>
        <v>4.06293002356654-1.94683057696987i</v>
      </c>
      <c r="N354" t="str">
        <f t="shared" si="116"/>
        <v>-0.162093961426341i</v>
      </c>
      <c r="O354" t="str">
        <f t="shared" si="117"/>
        <v>0.986891513105921-0.16138507167488i</v>
      </c>
      <c r="P354" t="str">
        <f t="shared" si="118"/>
        <v>0.013108486894079+0.16138507167488i</v>
      </c>
      <c r="Q354" t="str">
        <f t="shared" si="119"/>
        <v>-0.013108486894079+0.000708889751460995i</v>
      </c>
      <c r="R354" t="str">
        <f t="shared" si="120"/>
        <v>-0.333235969794804-12.3295160261165i</v>
      </c>
      <c r="S354" t="str">
        <f t="shared" si="121"/>
        <v>0.0170909687621159i</v>
      </c>
      <c r="T354" t="str">
        <f t="shared" si="122"/>
        <v>0.210723373254364-0.00569532555017639i</v>
      </c>
      <c r="U354" t="e">
        <f t="shared" si="123"/>
        <v>#DIV/0!</v>
      </c>
      <c r="V354" t="str">
        <f t="shared" si="124"/>
        <v>1.33333333333333E-06-0.00482287706339078i</v>
      </c>
      <c r="W354" t="e">
        <f t="shared" si="125"/>
        <v>#DIV/0!</v>
      </c>
      <c r="X354" t="e">
        <f t="shared" si="126"/>
        <v>#DIV/0!</v>
      </c>
      <c r="Y354" t="str">
        <f t="shared" si="127"/>
        <v>0.00083+0.0221168122812721i</v>
      </c>
      <c r="Z354" t="e">
        <f t="shared" si="128"/>
        <v>#DIV/0!</v>
      </c>
      <c r="AA354" t="e">
        <f t="shared" si="129"/>
        <v>#DIV/0!</v>
      </c>
      <c r="AB354" t="str">
        <f t="shared" si="130"/>
        <v>1.29937026529985-0.0351187272527609i</v>
      </c>
      <c r="AC354" t="str">
        <f t="shared" si="131"/>
        <v>6.21088025057644-2.67233869463589i</v>
      </c>
      <c r="AD354" t="str">
        <f t="shared" si="132"/>
        <v>0.178580932146329+0.0711831479611909i</v>
      </c>
      <c r="AE354" t="e">
        <f t="shared" si="133"/>
        <v>#DIV/0!</v>
      </c>
      <c r="AF354" t="str">
        <f t="shared" si="134"/>
        <v>-10.6737265364281-3.25707859879157i</v>
      </c>
      <c r="AG354" t="e">
        <f t="shared" si="135"/>
        <v>#DIV/0!</v>
      </c>
      <c r="AH354" t="e">
        <f t="shared" si="136"/>
        <v>#DIV/0!</v>
      </c>
      <c r="AI354" t="e">
        <f t="shared" si="137"/>
        <v>#DIV/0!</v>
      </c>
      <c r="AJ354" t="e">
        <f t="shared" si="138"/>
        <v>#DIV/0!</v>
      </c>
      <c r="AK354"/>
      <c r="AL354"/>
      <c r="AM354"/>
      <c r="AN354"/>
    </row>
    <row r="355" spans="1:40" x14ac:dyDescent="0.25">
      <c r="A355"/>
      <c r="B355">
        <f t="shared" si="139"/>
        <v>22100</v>
      </c>
      <c r="C355" s="186" t="str">
        <f t="shared" si="107"/>
        <v>-0.00020138905848523+0.14261926359877i</v>
      </c>
      <c r="D355" s="158" t="str">
        <f t="shared" si="108"/>
        <v>-7.66821064944843+1.09341435425724i</v>
      </c>
      <c r="E355" t="str">
        <f t="shared" si="109"/>
        <v>7.99999849843762-0.00346590489587101i</v>
      </c>
      <c r="F355" t="str">
        <f t="shared" si="110"/>
        <v>0.999200639638209+3.46036609652191E-07i</v>
      </c>
      <c r="G355">
        <f t="shared" si="105"/>
        <v>1</v>
      </c>
      <c r="H355" t="str">
        <f t="shared" si="111"/>
        <v>3.02129765096977+4.36735359224763i</v>
      </c>
      <c r="I355" t="str">
        <f t="shared" si="112"/>
        <v>86.786497055418i</v>
      </c>
      <c r="J355" t="str">
        <f t="shared" si="106"/>
        <v>-9.1951745219088+18.9861083878197i</v>
      </c>
      <c r="K355" t="str">
        <f t="shared" si="113"/>
        <v>3.70258574799987-1.79320171568349i</v>
      </c>
      <c r="L355" t="str">
        <f t="shared" si="114"/>
        <v>0.352048959734811-0.160257099177953i</v>
      </c>
      <c r="M355" t="str">
        <f t="shared" si="115"/>
        <v>4.05463470773468-1.95345881486144i</v>
      </c>
      <c r="N355" t="str">
        <f t="shared" si="116"/>
        <v>-0.162830752160097i</v>
      </c>
      <c r="O355" t="str">
        <f t="shared" si="117"/>
        <v>0.986772338219062-0.162112160326375i</v>
      </c>
      <c r="P355" t="str">
        <f t="shared" si="118"/>
        <v>0.013227661780938+0.162112160326375i</v>
      </c>
      <c r="Q355" t="str">
        <f t="shared" si="119"/>
        <v>-0.013227661780938+0.000718591833721999i</v>
      </c>
      <c r="R355" t="str">
        <f t="shared" si="120"/>
        <v>-0.333235082193289-12.273644656466i</v>
      </c>
      <c r="S355" t="str">
        <f t="shared" si="121"/>
        <v>0.0171686549837619i</v>
      </c>
      <c r="T355" t="str">
        <f t="shared" si="122"/>
        <v>0.210721970500158-0.00572119815466212i</v>
      </c>
      <c r="U355" t="e">
        <f t="shared" si="123"/>
        <v>#DIV/0!</v>
      </c>
      <c r="V355" t="str">
        <f t="shared" si="124"/>
        <v>1.33333333333333E-06-0.00480105409025326i</v>
      </c>
      <c r="W355" t="e">
        <f t="shared" si="125"/>
        <v>#DIV/0!</v>
      </c>
      <c r="X355" t="e">
        <f t="shared" si="126"/>
        <v>#DIV/0!</v>
      </c>
      <c r="Y355" t="str">
        <f t="shared" si="127"/>
        <v>0.00083+0.022217343246187i</v>
      </c>
      <c r="Z355" t="e">
        <f t="shared" si="128"/>
        <v>#DIV/0!</v>
      </c>
      <c r="AA355" t="e">
        <f t="shared" si="129"/>
        <v>#DIV/0!</v>
      </c>
      <c r="AB355" t="str">
        <f t="shared" si="130"/>
        <v>1.29936161558494-0.0352782638643642i</v>
      </c>
      <c r="AC355" t="str">
        <f t="shared" si="131"/>
        <v>6.19952206893005-2.68128987475008i</v>
      </c>
      <c r="AD355" t="str">
        <f t="shared" si="132"/>
        <v>0.178636712275092+0.0715697982980256i</v>
      </c>
      <c r="AE355" t="e">
        <f t="shared" si="133"/>
        <v>#DIV/0!</v>
      </c>
      <c r="AF355" t="str">
        <f t="shared" si="134"/>
        <v>-10.6895083004182-3.27393923799039i</v>
      </c>
      <c r="AG355" t="e">
        <f t="shared" si="135"/>
        <v>#DIV/0!</v>
      </c>
      <c r="AH355" t="e">
        <f t="shared" si="136"/>
        <v>#DIV/0!</v>
      </c>
      <c r="AI355" t="e">
        <f t="shared" si="137"/>
        <v>#DIV/0!</v>
      </c>
      <c r="AJ355" t="e">
        <f t="shared" si="138"/>
        <v>#DIV/0!</v>
      </c>
      <c r="AK355"/>
      <c r="AL355"/>
      <c r="AM355"/>
      <c r="AN355"/>
    </row>
    <row r="356" spans="1:40" x14ac:dyDescent="0.25">
      <c r="A356"/>
      <c r="B356">
        <f t="shared" si="139"/>
        <v>22200</v>
      </c>
      <c r="C356" s="186" t="str">
        <f t="shared" si="107"/>
        <v>-0.000199578832517025+0.141976837028119i</v>
      </c>
      <c r="D356" s="158" t="str">
        <f t="shared" si="108"/>
        <v>-7.66819677104932+1.08848908388225i</v>
      </c>
      <c r="E356" t="str">
        <f t="shared" si="109"/>
        <v>7.99999848481808-0.00348158771752693i</v>
      </c>
      <c r="F356" t="str">
        <f t="shared" si="110"/>
        <v>0.999200639639566+3.47602385575625E-07i</v>
      </c>
      <c r="G356">
        <f t="shared" si="105"/>
        <v>1</v>
      </c>
      <c r="H356" t="str">
        <f t="shared" si="111"/>
        <v>3.03710780455869+4.37916558437466i</v>
      </c>
      <c r="I356" t="str">
        <f t="shared" si="112"/>
        <v>87.1791961371167i</v>
      </c>
      <c r="J356" t="str">
        <f t="shared" si="106"/>
        <v>-9.2876472868645+19.0720183805248i</v>
      </c>
      <c r="K356" t="str">
        <f t="shared" si="113"/>
        <v>3.6948329269637-1.79930117121604i</v>
      </c>
      <c r="L356" t="str">
        <f t="shared" si="114"/>
        <v>0.351501705445092-0.160732000184642i</v>
      </c>
      <c r="M356" t="str">
        <f t="shared" si="115"/>
        <v>4.04633463240879-1.96003317140068i</v>
      </c>
      <c r="N356" t="str">
        <f t="shared" si="116"/>
        <v>-0.163567542893853i</v>
      </c>
      <c r="O356" t="str">
        <f t="shared" si="117"/>
        <v>0.986652627652419-0.162839160973572i</v>
      </c>
      <c r="P356" t="str">
        <f t="shared" si="118"/>
        <v>0.013347372347581+0.162839160973572i</v>
      </c>
      <c r="Q356" t="str">
        <f t="shared" si="119"/>
        <v>-0.013347372347581+0.00072838192028099i</v>
      </c>
      <c r="R356" t="str">
        <f t="shared" si="120"/>
        <v>-0.333234190558044-12.2182762633988i</v>
      </c>
      <c r="S356" t="str">
        <f t="shared" si="121"/>
        <v>0.0172463412054078i</v>
      </c>
      <c r="T356" t="str">
        <f t="shared" si="122"/>
        <v>0.210720561380511-0.00574707055167191i</v>
      </c>
      <c r="U356" t="e">
        <f t="shared" si="123"/>
        <v>#DIV/0!</v>
      </c>
      <c r="V356" t="str">
        <f t="shared" si="124"/>
        <v>1.33333333333333E-06-0.00477942772047734i</v>
      </c>
      <c r="W356" t="e">
        <f t="shared" si="125"/>
        <v>#DIV/0!</v>
      </c>
      <c r="X356" t="e">
        <f t="shared" si="126"/>
        <v>#DIV/0!</v>
      </c>
      <c r="Y356" t="str">
        <f t="shared" si="127"/>
        <v>0.00083+0.0223178742111019i</v>
      </c>
      <c r="Z356" t="e">
        <f t="shared" si="128"/>
        <v>#DIV/0!</v>
      </c>
      <c r="AA356" t="e">
        <f t="shared" si="129"/>
        <v>#DIV/0!</v>
      </c>
      <c r="AB356" t="str">
        <f t="shared" si="130"/>
        <v>1.2993529266192-0.0354377991966217i</v>
      </c>
      <c r="AC356" t="str">
        <f t="shared" si="131"/>
        <v>6.18815748475417-2.69016803171582i</v>
      </c>
      <c r="AD356" t="str">
        <f t="shared" si="132"/>
        <v>0.1786927538763+0.0719561090482418i</v>
      </c>
      <c r="AE356" t="e">
        <f t="shared" si="133"/>
        <v>#DIV/0!</v>
      </c>
      <c r="AF356" t="str">
        <f t="shared" si="134"/>
        <v>-10.705304575608-3.29067650049241i</v>
      </c>
      <c r="AG356" t="e">
        <f t="shared" si="135"/>
        <v>#DIV/0!</v>
      </c>
      <c r="AH356" t="e">
        <f t="shared" si="136"/>
        <v>#DIV/0!</v>
      </c>
      <c r="AI356" t="e">
        <f t="shared" si="137"/>
        <v>#DIV/0!</v>
      </c>
      <c r="AJ356" t="e">
        <f t="shared" si="138"/>
        <v>#DIV/0!</v>
      </c>
      <c r="AK356"/>
      <c r="AL356"/>
      <c r="AM356"/>
      <c r="AN356"/>
    </row>
    <row r="357" spans="1:40" x14ac:dyDescent="0.25">
      <c r="A357"/>
      <c r="B357">
        <f t="shared" si="139"/>
        <v>22300</v>
      </c>
      <c r="C357" s="186" t="str">
        <f t="shared" si="107"/>
        <v>-0.000197792904657138+0.141340172096746i</v>
      </c>
      <c r="D357" s="158" t="str">
        <f t="shared" si="108"/>
        <v>-7.66818307893573+1.08360798607505i</v>
      </c>
      <c r="E357" t="str">
        <f t="shared" si="109"/>
        <v>7.99999847113706-0.00349727053910257i</v>
      </c>
      <c r="F357" t="str">
        <f t="shared" si="110"/>
        <v>0.999200639640933+3.49168161491059E-07i</v>
      </c>
      <c r="G357">
        <f t="shared" si="105"/>
        <v>1</v>
      </c>
      <c r="H357" t="str">
        <f t="shared" si="111"/>
        <v>3.05293181513477+4.39089911120227i</v>
      </c>
      <c r="I357" t="str">
        <f t="shared" si="112"/>
        <v>87.5718952188155i</v>
      </c>
      <c r="J357" t="str">
        <f t="shared" si="106"/>
        <v>-9.3805375360865+19.1579283732298i</v>
      </c>
      <c r="K357" t="str">
        <f t="shared" si="113"/>
        <v>3.68707639298387-1.80534960925802i</v>
      </c>
      <c r="L357" t="str">
        <f t="shared" si="114"/>
        <v>0.350953690745502-0.161204297458067i</v>
      </c>
      <c r="M357" t="str">
        <f t="shared" si="115"/>
        <v>4.03803008372937-1.96655390671609i</v>
      </c>
      <c r="N357" t="str">
        <f t="shared" si="116"/>
        <v>-0.164304333627609i</v>
      </c>
      <c r="O357" t="str">
        <f t="shared" si="117"/>
        <v>0.986532381470977-0.163566073221811i</v>
      </c>
      <c r="P357" t="str">
        <f t="shared" si="118"/>
        <v>0.013467618529023+0.163566073221811i</v>
      </c>
      <c r="Q357" t="str">
        <f t="shared" si="119"/>
        <v>-0.013467618529023+0.000738260405797997i</v>
      </c>
      <c r="R357" t="str">
        <f t="shared" si="120"/>
        <v>-0.333233294889012-12.1634040804098i</v>
      </c>
      <c r="S357" t="str">
        <f t="shared" si="121"/>
        <v>0.0173240274270538i</v>
      </c>
      <c r="T357" t="str">
        <f t="shared" si="122"/>
        <v>0.210719145895357-0.00577294274026475i</v>
      </c>
      <c r="U357" t="e">
        <f t="shared" si="123"/>
        <v>#DIV/0!</v>
      </c>
      <c r="V357" t="str">
        <f t="shared" si="124"/>
        <v>1.33333333333333E-06-0.00475799530917475i</v>
      </c>
      <c r="W357" t="e">
        <f t="shared" si="125"/>
        <v>#DIV/0!</v>
      </c>
      <c r="X357" t="e">
        <f t="shared" si="126"/>
        <v>#DIV/0!</v>
      </c>
      <c r="Y357" t="str">
        <f t="shared" si="127"/>
        <v>0.00083+0.0224184051760168i</v>
      </c>
      <c r="Z357" t="e">
        <f t="shared" si="128"/>
        <v>#DIV/0!</v>
      </c>
      <c r="AA357" t="e">
        <f t="shared" si="129"/>
        <v>#DIV/0!</v>
      </c>
      <c r="AB357" t="str">
        <f t="shared" si="130"/>
        <v>1.29934419840225-0.0355973332437309i</v>
      </c>
      <c r="AC357" t="str">
        <f t="shared" si="131"/>
        <v>6.17678688750838-2.69897351207556i</v>
      </c>
      <c r="AD357" t="str">
        <f t="shared" si="132"/>
        <v>0.178749056726856+0.0723420840492674i</v>
      </c>
      <c r="AE357" t="e">
        <f t="shared" si="133"/>
        <v>#DIV/0!</v>
      </c>
      <c r="AF357" t="str">
        <f t="shared" si="134"/>
        <v>-10.7211148940705-3.30729112512722i</v>
      </c>
      <c r="AG357" t="e">
        <f t="shared" si="135"/>
        <v>#DIV/0!</v>
      </c>
      <c r="AH357" t="e">
        <f t="shared" si="136"/>
        <v>#DIV/0!</v>
      </c>
      <c r="AI357" t="e">
        <f t="shared" si="137"/>
        <v>#DIV/0!</v>
      </c>
      <c r="AJ357" t="e">
        <f t="shared" si="138"/>
        <v>#DIV/0!</v>
      </c>
      <c r="AK357"/>
      <c r="AL357"/>
      <c r="AM357"/>
      <c r="AN357"/>
    </row>
    <row r="358" spans="1:40" x14ac:dyDescent="0.25">
      <c r="A358"/>
      <c r="B358">
        <f t="shared" si="139"/>
        <v>22400</v>
      </c>
      <c r="C358" s="186" t="str">
        <f t="shared" si="107"/>
        <v>-0.000196030841982151+0.140709191640441i</v>
      </c>
      <c r="D358" s="158" t="str">
        <f t="shared" si="108"/>
        <v>-7.66816956978852+1.07877046924338i</v>
      </c>
      <c r="E358" t="str">
        <f t="shared" si="109"/>
        <v>7.99999845739454-0.00351295336059758i</v>
      </c>
      <c r="F358" t="str">
        <f t="shared" si="110"/>
        <v>0.9992006396423+3.50733937398452E-07i</v>
      </c>
      <c r="G358">
        <f t="shared" si="105"/>
        <v>1</v>
      </c>
      <c r="H358" t="str">
        <f t="shared" si="111"/>
        <v>3.06876922084739+4.40255431206747i</v>
      </c>
      <c r="I358" t="str">
        <f t="shared" si="112"/>
        <v>87.9645943005142i</v>
      </c>
      <c r="J358" t="str">
        <f t="shared" si="106"/>
        <v>-9.4738452695746+19.2438383659348i</v>
      </c>
      <c r="K358" t="str">
        <f t="shared" si="113"/>
        <v>3.67931641448339-1.81134728663724i</v>
      </c>
      <c r="L358" t="str">
        <f t="shared" si="114"/>
        <v>0.350404930688943-0.161673993244671i</v>
      </c>
      <c r="M358" t="str">
        <f t="shared" si="115"/>
        <v>4.02972134517233-1.97302127988191i</v>
      </c>
      <c r="N358" t="str">
        <f t="shared" si="116"/>
        <v>-0.165041124361365i</v>
      </c>
      <c r="O358" t="str">
        <f t="shared" si="117"/>
        <v>0.986411599740013-0.164292896676479i</v>
      </c>
      <c r="P358" t="str">
        <f t="shared" si="118"/>
        <v>0.013588400259987+0.164292896676479i</v>
      </c>
      <c r="Q358" t="str">
        <f t="shared" si="119"/>
        <v>-0.013588400259987+0.000748227684885999i</v>
      </c>
      <c r="R358" t="str">
        <f t="shared" si="120"/>
        <v>-0.333232395185184-12.1090214618255i</v>
      </c>
      <c r="S358" t="str">
        <f t="shared" si="121"/>
        <v>0.0174017136486998i</v>
      </c>
      <c r="T358" t="str">
        <f t="shared" si="122"/>
        <v>0.210717724044648-0.00579881471948294i</v>
      </c>
      <c r="U358" t="e">
        <f t="shared" si="123"/>
        <v>#DIV/0!</v>
      </c>
      <c r="V358" t="str">
        <f t="shared" si="124"/>
        <v>1.33333333333333E-06-0.00473675425868736i</v>
      </c>
      <c r="W358" t="e">
        <f t="shared" si="125"/>
        <v>#DIV/0!</v>
      </c>
      <c r="X358" t="e">
        <f t="shared" si="126"/>
        <v>#DIV/0!</v>
      </c>
      <c r="Y358" t="str">
        <f t="shared" si="127"/>
        <v>0.00083+0.0225189361409316i</v>
      </c>
      <c r="Z358" t="e">
        <f t="shared" si="128"/>
        <v>#DIV/0!</v>
      </c>
      <c r="AA358" t="e">
        <f t="shared" si="129"/>
        <v>#DIV/0!</v>
      </c>
      <c r="AB358" t="str">
        <f t="shared" si="130"/>
        <v>1.29933543093377-0.0357568659997863i</v>
      </c>
      <c r="AC358" t="str">
        <f t="shared" si="131"/>
        <v>6.16541066305304-2.70770666109267i</v>
      </c>
      <c r="AD358" t="str">
        <f t="shared" si="132"/>
        <v>0.178805620607553+0.0727277270672595i</v>
      </c>
      <c r="AE358" t="e">
        <f t="shared" si="133"/>
        <v>#DIV/0!</v>
      </c>
      <c r="AF358" t="str">
        <f t="shared" si="134"/>
        <v>-10.7369387906359-3.32378384282409i</v>
      </c>
      <c r="AG358" t="e">
        <f t="shared" si="135"/>
        <v>#DIV/0!</v>
      </c>
      <c r="AH358" t="e">
        <f t="shared" si="136"/>
        <v>#DIV/0!</v>
      </c>
      <c r="AI358" t="e">
        <f t="shared" si="137"/>
        <v>#DIV/0!</v>
      </c>
      <c r="AJ358" t="e">
        <f t="shared" si="138"/>
        <v>#DIV/0!</v>
      </c>
      <c r="AK358"/>
      <c r="AL358"/>
      <c r="AM358"/>
      <c r="AN358"/>
    </row>
    <row r="359" spans="1:40" x14ac:dyDescent="0.25">
      <c r="A359"/>
      <c r="B359">
        <f t="shared" si="139"/>
        <v>22500</v>
      </c>
      <c r="C359" s="186" t="str">
        <f t="shared" si="107"/>
        <v>-0.000194292221167703+0.140083819866788i</v>
      </c>
      <c r="D359" s="158" t="str">
        <f t="shared" si="108"/>
        <v>-7.66815624036231+1.07397595231204i</v>
      </c>
      <c r="E359" t="str">
        <f t="shared" si="109"/>
        <v>7.99999844359053-0.00352863618201158i</v>
      </c>
      <c r="F359" t="str">
        <f t="shared" si="110"/>
        <v>0.999200639643676+3.52299713297773E-07i</v>
      </c>
      <c r="G359">
        <f t="shared" si="105"/>
        <v>1</v>
      </c>
      <c r="H359" t="str">
        <f t="shared" si="111"/>
        <v>3.08461956254094+4.41413132912587i</v>
      </c>
      <c r="I359" t="str">
        <f t="shared" si="112"/>
        <v>88.3572933822129i</v>
      </c>
      <c r="J359" t="str">
        <f t="shared" si="106"/>
        <v>-9.5675704873289+19.32974835864i</v>
      </c>
      <c r="K359" t="str">
        <f t="shared" si="113"/>
        <v>3.67155325729836-1.81729445906018i</v>
      </c>
      <c r="L359" t="str">
        <f t="shared" si="114"/>
        <v>0.349855440265767-0.16214108988593i</v>
      </c>
      <c r="M359" t="str">
        <f t="shared" si="115"/>
        <v>4.02140869756413-1.97943554894611i</v>
      </c>
      <c r="N359" t="str">
        <f t="shared" si="116"/>
        <v>-0.165777915095121i</v>
      </c>
      <c r="O359" t="str">
        <f t="shared" si="117"/>
        <v>0.986290282525095-0.165019630943013i</v>
      </c>
      <c r="P359" t="str">
        <f t="shared" si="118"/>
        <v>0.013709717474905+0.165019630943013i</v>
      </c>
      <c r="Q359" t="str">
        <f t="shared" si="119"/>
        <v>-0.013709717474905+0.000758284152107991i</v>
      </c>
      <c r="R359" t="str">
        <f t="shared" si="120"/>
        <v>-0.333231491447131-12.0551218801178i</v>
      </c>
      <c r="S359" t="str">
        <f t="shared" si="121"/>
        <v>0.0174793998703458i</v>
      </c>
      <c r="T359" t="str">
        <f t="shared" si="122"/>
        <v>0.210716295828334-0.00582468648839612i</v>
      </c>
      <c r="U359" t="e">
        <f t="shared" si="123"/>
        <v>#DIV/0!</v>
      </c>
      <c r="V359" t="str">
        <f t="shared" si="124"/>
        <v>1.33333333333333E-06-0.00471570201753764i</v>
      </c>
      <c r="W359" t="e">
        <f t="shared" si="125"/>
        <v>#DIV/0!</v>
      </c>
      <c r="X359" t="e">
        <f t="shared" si="126"/>
        <v>#DIV/0!</v>
      </c>
      <c r="Y359" t="str">
        <f t="shared" si="127"/>
        <v>0.00083+0.0226194671058465i</v>
      </c>
      <c r="Z359" t="e">
        <f t="shared" si="128"/>
        <v>#DIV/0!</v>
      </c>
      <c r="AA359" t="e">
        <f t="shared" si="129"/>
        <v>#DIV/0!</v>
      </c>
      <c r="AB359" t="str">
        <f t="shared" si="130"/>
        <v>1.29932662421346-0.0359163974590512i</v>
      </c>
      <c r="AC359" t="str">
        <f t="shared" si="131"/>
        <v>6.15402919366812-2.71636782278726i</v>
      </c>
      <c r="AD359" t="str">
        <f t="shared" si="132"/>
        <v>0.178862445302979+0.0731130417986888i</v>
      </c>
      <c r="AE359" t="e">
        <f t="shared" si="133"/>
        <v>#DIV/0!</v>
      </c>
      <c r="AF359" t="str">
        <f t="shared" si="134"/>
        <v>-10.7527758029033-3.34015537681383i</v>
      </c>
      <c r="AG359" t="e">
        <f t="shared" si="135"/>
        <v>#DIV/0!</v>
      </c>
      <c r="AH359" t="e">
        <f t="shared" si="136"/>
        <v>#DIV/0!</v>
      </c>
      <c r="AI359" t="e">
        <f t="shared" si="137"/>
        <v>#DIV/0!</v>
      </c>
      <c r="AJ359" t="e">
        <f t="shared" si="138"/>
        <v>#DIV/0!</v>
      </c>
      <c r="AK359"/>
      <c r="AL359"/>
      <c r="AM359"/>
      <c r="AN359"/>
    </row>
    <row r="360" spans="1:40" x14ac:dyDescent="0.25">
      <c r="A360"/>
      <c r="B360">
        <f t="shared" si="139"/>
        <v>22600</v>
      </c>
      <c r="C360" s="186" t="str">
        <f t="shared" si="107"/>
        <v>-0.000192576628234221+0.139463982324823i</v>
      </c>
      <c r="D360" s="158" t="str">
        <f t="shared" si="108"/>
        <v>-7.6681430874831+1.06922386449031i</v>
      </c>
      <c r="E360" t="str">
        <f t="shared" si="109"/>
        <v>7.99999842972504-0.00354431900334422i</v>
      </c>
      <c r="F360" t="str">
        <f t="shared" si="110"/>
        <v>0.999200639645063+3.53865489188986E-07i</v>
      </c>
      <c r="G360">
        <f t="shared" si="105"/>
        <v>1</v>
      </c>
      <c r="H360" t="str">
        <f t="shared" si="111"/>
        <v>3.10048238376771+4.42563030731414i</v>
      </c>
      <c r="I360" t="str">
        <f t="shared" si="112"/>
        <v>88.7499924639117i</v>
      </c>
      <c r="J360" t="str">
        <f t="shared" si="106"/>
        <v>-9.6617131893493+19.415658351345i</v>
      </c>
      <c r="K360" t="str">
        <f t="shared" si="113"/>
        <v>3.66378718469361-1.82319138113959i</v>
      </c>
      <c r="L360" t="str">
        <f t="shared" si="114"/>
        <v>0.349305234403214-0.162605589817453i</v>
      </c>
      <c r="M360" t="str">
        <f t="shared" si="115"/>
        <v>4.01309241909682-1.98579697095704i</v>
      </c>
      <c r="N360" t="str">
        <f t="shared" si="116"/>
        <v>-0.166514705828878i</v>
      </c>
      <c r="O360" t="str">
        <f t="shared" si="117"/>
        <v>0.986168429892081-0.165746275626899i</v>
      </c>
      <c r="P360" t="str">
        <f t="shared" si="118"/>
        <v>0.013831570107919+0.165746275626899i</v>
      </c>
      <c r="Q360" t="str">
        <f t="shared" si="119"/>
        <v>-0.013831570107919+0.000768430201979003i</v>
      </c>
      <c r="R360" t="str">
        <f t="shared" si="120"/>
        <v>-0.333230583675054-12.0016989232897i</v>
      </c>
      <c r="S360" t="str">
        <f t="shared" si="121"/>
        <v>0.0175570860919918i</v>
      </c>
      <c r="T360" t="str">
        <f t="shared" si="122"/>
        <v>0.210714861246363-0.0058505580460676i</v>
      </c>
      <c r="U360" t="e">
        <f t="shared" si="123"/>
        <v>#DIV/0!</v>
      </c>
      <c r="V360" t="str">
        <f t="shared" si="124"/>
        <v>1.33333333333333E-06-0.00469483607940694i</v>
      </c>
      <c r="W360" t="e">
        <f t="shared" si="125"/>
        <v>#DIV/0!</v>
      </c>
      <c r="X360" t="e">
        <f t="shared" si="126"/>
        <v>#DIV/0!</v>
      </c>
      <c r="Y360" t="str">
        <f t="shared" si="127"/>
        <v>0.00083+0.0227199980707614i</v>
      </c>
      <c r="Z360" t="e">
        <f t="shared" si="128"/>
        <v>#DIV/0!</v>
      </c>
      <c r="AA360" t="e">
        <f t="shared" si="129"/>
        <v>#DIV/0!</v>
      </c>
      <c r="AB360" t="str">
        <f t="shared" si="130"/>
        <v>1.299317778241-0.0360759276157498i</v>
      </c>
      <c r="AC360" t="str">
        <f t="shared" si="131"/>
        <v>6.14264285807286-2.72495733996826i</v>
      </c>
      <c r="AD360" t="str">
        <f t="shared" si="132"/>
        <v>0.178919530601409+0.0734980318718831i</v>
      </c>
      <c r="AE360" t="e">
        <f t="shared" si="133"/>
        <v>#DIV/0!</v>
      </c>
      <c r="AF360" t="str">
        <f t="shared" si="134"/>
        <v>-10.7686254712508-3.35640644282383i</v>
      </c>
      <c r="AG360" t="e">
        <f t="shared" si="135"/>
        <v>#DIV/0!</v>
      </c>
      <c r="AH360" t="e">
        <f t="shared" si="136"/>
        <v>#DIV/0!</v>
      </c>
      <c r="AI360" t="e">
        <f t="shared" si="137"/>
        <v>#DIV/0!</v>
      </c>
      <c r="AJ360" t="e">
        <f t="shared" si="138"/>
        <v>#DIV/0!</v>
      </c>
      <c r="AK360"/>
      <c r="AL360"/>
      <c r="AM360"/>
      <c r="AN360"/>
    </row>
    <row r="361" spans="1:40" x14ac:dyDescent="0.25">
      <c r="A361"/>
      <c r="B361">
        <f t="shared" si="139"/>
        <v>22700</v>
      </c>
      <c r="C361" s="186" t="str">
        <f t="shared" si="107"/>
        <v>-0.000190883658300451+0.138849605875474i</v>
      </c>
      <c r="D361" s="158" t="str">
        <f t="shared" si="108"/>
        <v>-7.66813010804697+1.0645136450453i</v>
      </c>
      <c r="E361" t="str">
        <f t="shared" si="109"/>
        <v>7.99999841579806-0.00356000182459513i</v>
      </c>
      <c r="F361" t="str">
        <f t="shared" si="110"/>
        <v>0.99920063964645+3.55431265072048E-07i</v>
      </c>
      <c r="G361">
        <f t="shared" si="105"/>
        <v>1</v>
      </c>
      <c r="H361" t="str">
        <f t="shared" si="111"/>
        <v>3.11635723080022+4.43705139431314i</v>
      </c>
      <c r="I361" t="str">
        <f t="shared" si="112"/>
        <v>89.1426915456104i</v>
      </c>
      <c r="J361" t="str">
        <f t="shared" si="106"/>
        <v>-9.756273375636+19.5015683440501i</v>
      </c>
      <c r="K361" t="str">
        <f t="shared" si="113"/>
        <v>3.65601845737772-1.82903830642065i</v>
      </c>
      <c r="L361" t="str">
        <f t="shared" si="114"/>
        <v>0.348754327964868-0.163067495568069i</v>
      </c>
      <c r="M361" t="str">
        <f t="shared" si="115"/>
        <v>4.00477278534259-1.99210580198872i</v>
      </c>
      <c r="N361" t="str">
        <f t="shared" si="116"/>
        <v>-0.167251496562634i</v>
      </c>
      <c r="O361" t="str">
        <f t="shared" si="117"/>
        <v>0.98604604190712-0.166472830333668i</v>
      </c>
      <c r="P361" t="str">
        <f t="shared" si="118"/>
        <v>0.01395395809288+0.166472830333668i</v>
      </c>
      <c r="Q361" t="str">
        <f t="shared" si="119"/>
        <v>-0.01395395809288+0.000778666228965996i</v>
      </c>
      <c r="R361" t="str">
        <f t="shared" si="120"/>
        <v>-0.333229671868645-11.948746292331i</v>
      </c>
      <c r="S361" t="str">
        <f t="shared" si="121"/>
        <v>0.0176347723136378i</v>
      </c>
      <c r="T361" t="str">
        <f t="shared" si="122"/>
        <v>0.210713420298681-0.00587642939155179i</v>
      </c>
      <c r="U361" t="e">
        <f t="shared" si="123"/>
        <v>#DIV/0!</v>
      </c>
      <c r="V361" t="str">
        <f t="shared" si="124"/>
        <v>1.33333333333333E-06-0.00467415398214083i</v>
      </c>
      <c r="W361" t="e">
        <f t="shared" si="125"/>
        <v>#DIV/0!</v>
      </c>
      <c r="X361" t="e">
        <f t="shared" si="126"/>
        <v>#DIV/0!</v>
      </c>
      <c r="Y361" t="str">
        <f t="shared" si="127"/>
        <v>0.00083+0.0228205290356763i</v>
      </c>
      <c r="Z361" t="e">
        <f t="shared" si="128"/>
        <v>#DIV/0!</v>
      </c>
      <c r="AA361" t="e">
        <f t="shared" si="129"/>
        <v>#DIV/0!</v>
      </c>
      <c r="AB361" t="str">
        <f t="shared" si="130"/>
        <v>1.29930889301606-0.0362354564640512i</v>
      </c>
      <c r="AC361" t="str">
        <f t="shared" si="131"/>
        <v>6.13125203144458-2.73347555426453i</v>
      </c>
      <c r="AD361" t="str">
        <f t="shared" si="132"/>
        <v>0.178976876294712+0.0738827008485316i</v>
      </c>
      <c r="AE361" t="e">
        <f t="shared" si="133"/>
        <v>#DIV/0!</v>
      </c>
      <c r="AF361" t="str">
        <f t="shared" si="134"/>
        <v>-10.7844873388472-3.37253774926784i</v>
      </c>
      <c r="AG361" t="e">
        <f t="shared" si="135"/>
        <v>#DIV/0!</v>
      </c>
      <c r="AH361" t="e">
        <f t="shared" si="136"/>
        <v>#DIV/0!</v>
      </c>
      <c r="AI361" t="e">
        <f t="shared" si="137"/>
        <v>#DIV/0!</v>
      </c>
      <c r="AJ361" t="e">
        <f t="shared" si="138"/>
        <v>#DIV/0!</v>
      </c>
      <c r="AK361"/>
      <c r="AL361"/>
      <c r="AM361"/>
      <c r="AN361"/>
    </row>
    <row r="362" spans="1:40" x14ac:dyDescent="0.25">
      <c r="A362"/>
      <c r="B362">
        <f t="shared" si="139"/>
        <v>22800</v>
      </c>
      <c r="C362" s="186" t="str">
        <f t="shared" si="107"/>
        <v>-0.000189212915344572+0.138240618662803i</v>
      </c>
      <c r="D362" s="158" t="str">
        <f t="shared" si="108"/>
        <v>-7.66811729901761+1.05984474308149i</v>
      </c>
      <c r="E362" t="str">
        <f t="shared" si="109"/>
        <v>7.99999840180959-0.00357568464576396i</v>
      </c>
      <c r="F362" t="str">
        <f t="shared" si="110"/>
        <v>0.999200639647846+3.56997040946931E-07i</v>
      </c>
      <c r="G362">
        <f t="shared" si="105"/>
        <v>1</v>
      </c>
      <c r="H362" t="str">
        <f t="shared" si="111"/>
        <v>3.13224365264305+4.44839474051038i</v>
      </c>
      <c r="I362" t="str">
        <f t="shared" si="112"/>
        <v>89.5353906273091i</v>
      </c>
      <c r="J362" t="str">
        <f t="shared" si="106"/>
        <v>-9.8512510461887+19.5874783367551i</v>
      </c>
      <c r="K362" t="str">
        <f t="shared" si="113"/>
        <v>3.64824733351834-1.83483548740616i</v>
      </c>
      <c r="L362" t="str">
        <f t="shared" si="114"/>
        <v>0.348202735750125-0.163526809758925i</v>
      </c>
      <c r="M362" t="str">
        <f t="shared" si="115"/>
        <v>3.99645006926847-1.99836229716509i</v>
      </c>
      <c r="N362" t="str">
        <f t="shared" si="116"/>
        <v>-0.16798828729639i</v>
      </c>
      <c r="O362" t="str">
        <f t="shared" si="117"/>
        <v>0.985923118636652-0.167199294668903i</v>
      </c>
      <c r="P362" t="str">
        <f t="shared" si="118"/>
        <v>0.0140768813633479+0.167199294668903i</v>
      </c>
      <c r="Q362" t="str">
        <f t="shared" si="119"/>
        <v>-0.0140768813633479+0.000788992627487023i</v>
      </c>
      <c r="R362" t="str">
        <f t="shared" si="120"/>
        <v>-0.333228756027596-11.8962577987407i</v>
      </c>
      <c r="S362" t="str">
        <f t="shared" si="121"/>
        <v>0.0177124585352837i</v>
      </c>
      <c r="T362" t="str">
        <f t="shared" si="122"/>
        <v>0.21071197298524-0.00590230052390296i</v>
      </c>
      <c r="U362" t="e">
        <f t="shared" si="123"/>
        <v>#DIV/0!</v>
      </c>
      <c r="V362" t="str">
        <f t="shared" si="124"/>
        <v>1.33333333333333E-06-0.00465365330678056i</v>
      </c>
      <c r="W362" t="e">
        <f t="shared" si="125"/>
        <v>#DIV/0!</v>
      </c>
      <c r="X362" t="e">
        <f t="shared" si="126"/>
        <v>#DIV/0!</v>
      </c>
      <c r="Y362" t="str">
        <f t="shared" si="127"/>
        <v>0.00083+0.0229210600005911i</v>
      </c>
      <c r="Z362" t="e">
        <f t="shared" si="128"/>
        <v>#DIV/0!</v>
      </c>
      <c r="AA362" t="e">
        <f t="shared" si="129"/>
        <v>#DIV/0!</v>
      </c>
      <c r="AB362" t="str">
        <f t="shared" si="130"/>
        <v>1.29929996853834-0.0363949839981239i</v>
      </c>
      <c r="AC362" t="str">
        <f t="shared" si="131"/>
        <v>6.11985708543779-2.74192280615513i</v>
      </c>
      <c r="AD362" t="str">
        <f t="shared" si="132"/>
        <v>0.179034482178259+0.074267052225143i</v>
      </c>
      <c r="AE362" t="e">
        <f t="shared" si="133"/>
        <v>#DIV/0!</v>
      </c>
      <c r="AF362" t="str">
        <f t="shared" si="134"/>
        <v>-10.8003609516607-3.38854999742889i</v>
      </c>
      <c r="AG362" t="e">
        <f t="shared" si="135"/>
        <v>#DIV/0!</v>
      </c>
      <c r="AH362" t="e">
        <f t="shared" si="136"/>
        <v>#DIV/0!</v>
      </c>
      <c r="AI362" t="e">
        <f t="shared" si="137"/>
        <v>#DIV/0!</v>
      </c>
      <c r="AJ362" t="e">
        <f t="shared" si="138"/>
        <v>#DIV/0!</v>
      </c>
      <c r="AK362"/>
      <c r="AL362"/>
      <c r="AM362"/>
      <c r="AN362"/>
    </row>
    <row r="363" spans="1:40" x14ac:dyDescent="0.25">
      <c r="A363"/>
      <c r="B363">
        <f t="shared" si="139"/>
        <v>22900</v>
      </c>
      <c r="C363" s="186" t="str">
        <f t="shared" si="107"/>
        <v>-0.000187564011972569+0.137636950085981i</v>
      </c>
      <c r="D363" s="158" t="str">
        <f t="shared" si="108"/>
        <v>-7.66810465742511+1.05521661732585i</v>
      </c>
      <c r="E363" t="str">
        <f t="shared" si="109"/>
        <v>7.99999838775964-0.00359136746685034i</v>
      </c>
      <c r="F363" t="str">
        <f t="shared" si="110"/>
        <v>0.999200639649243+3.58562816813591E-07i</v>
      </c>
      <c r="G363">
        <f t="shared" si="105"/>
        <v>1</v>
      </c>
      <c r="H363" t="str">
        <f t="shared" si="111"/>
        <v>3.14814120104437+4.45966049896339i</v>
      </c>
      <c r="I363" t="str">
        <f t="shared" si="112"/>
        <v>89.9280897090078i</v>
      </c>
      <c r="J363" t="str">
        <f t="shared" si="106"/>
        <v>-9.9466462010077+19.6733883294603i</v>
      </c>
      <c r="K363" t="str">
        <f t="shared" si="113"/>
        <v>3.64047406875673-1.84058317558049i</v>
      </c>
      <c r="L363" t="str">
        <f t="shared" si="114"/>
        <v>0.347650472493665-0.16398353510258i</v>
      </c>
      <c r="M363" t="str">
        <f t="shared" si="115"/>
        <v>3.98812454125039-2.00456671068307i</v>
      </c>
      <c r="N363" t="str">
        <f t="shared" si="116"/>
        <v>-0.168725078030146i</v>
      </c>
      <c r="O363" t="str">
        <f t="shared" si="117"/>
        <v>0.985799660147407-0.167925668238234i</v>
      </c>
      <c r="P363" t="str">
        <f t="shared" si="118"/>
        <v>0.0142003398525929+0.167925668238234i</v>
      </c>
      <c r="Q363" t="str">
        <f t="shared" si="119"/>
        <v>-0.0142003398525929+0.000799409791912009i</v>
      </c>
      <c r="R363" t="str">
        <f t="shared" si="120"/>
        <v>-0.333227836150925-11.8442273621134i</v>
      </c>
      <c r="S363" t="str">
        <f t="shared" si="121"/>
        <v>0.0177901447569297i</v>
      </c>
      <c r="T363" t="str">
        <f t="shared" si="122"/>
        <v>0.210710519305985-0.00592817144216341i</v>
      </c>
      <c r="U363" t="e">
        <f t="shared" si="123"/>
        <v>#DIV/0!</v>
      </c>
      <c r="V363" t="str">
        <f t="shared" si="124"/>
        <v>1.33333333333333E-06-0.00463333167661995i</v>
      </c>
      <c r="W363" t="e">
        <f t="shared" si="125"/>
        <v>#DIV/0!</v>
      </c>
      <c r="X363" t="e">
        <f t="shared" si="126"/>
        <v>#DIV/0!</v>
      </c>
      <c r="Y363" t="str">
        <f t="shared" si="127"/>
        <v>0.00083+0.023021590965506i</v>
      </c>
      <c r="Z363" t="e">
        <f t="shared" si="128"/>
        <v>#DIV/0!</v>
      </c>
      <c r="AA363" t="e">
        <f t="shared" si="129"/>
        <v>#DIV/0!</v>
      </c>
      <c r="AB363" t="str">
        <f t="shared" si="130"/>
        <v>1.2992910048075-0.0365545102120624i</v>
      </c>
      <c r="AC363" t="str">
        <f t="shared" si="131"/>
        <v>6.10845838820224-2.75029943499718i</v>
      </c>
      <c r="AD363" t="str">
        <f t="shared" si="132"/>
        <v>0.179092348050832+0.0746510894344756i</v>
      </c>
      <c r="AE363" t="e">
        <f t="shared" si="133"/>
        <v>#DIV/0!</v>
      </c>
      <c r="AF363" t="str">
        <f t="shared" si="134"/>
        <v>-10.8162458584695-3.40444388163754i</v>
      </c>
      <c r="AG363" t="e">
        <f t="shared" si="135"/>
        <v>#DIV/0!</v>
      </c>
      <c r="AH363" t="e">
        <f t="shared" si="136"/>
        <v>#DIV/0!</v>
      </c>
      <c r="AI363" t="e">
        <f t="shared" si="137"/>
        <v>#DIV/0!</v>
      </c>
      <c r="AJ363" t="e">
        <f t="shared" si="138"/>
        <v>#DIV/0!</v>
      </c>
      <c r="AK363"/>
      <c r="AL363"/>
      <c r="AM363"/>
      <c r="AN363"/>
    </row>
    <row r="364" spans="1:40" x14ac:dyDescent="0.25">
      <c r="A364"/>
      <c r="B364">
        <f t="shared" si="139"/>
        <v>23000</v>
      </c>
      <c r="C364" s="186" t="str">
        <f t="shared" si="107"/>
        <v>-0.000185936569193666+0.137038530772015i</v>
      </c>
      <c r="D364" s="158" t="str">
        <f t="shared" si="108"/>
        <v>-7.66809218036379+1.05062873591878i</v>
      </c>
      <c r="E364" t="str">
        <f t="shared" si="109"/>
        <v>7.9999983736482-0.00360705028785391i</v>
      </c>
      <c r="F364" t="str">
        <f t="shared" si="110"/>
        <v>0.99920063965066+3.60128592672006E-07i</v>
      </c>
      <c r="G364">
        <f t="shared" si="105"/>
        <v>1</v>
      </c>
      <c r="H364" t="str">
        <f t="shared" si="111"/>
        <v>3.16404943050681+4.4708488253624i</v>
      </c>
      <c r="I364" t="str">
        <f t="shared" si="112"/>
        <v>90.3207887907066i</v>
      </c>
      <c r="J364" t="str">
        <f t="shared" si="106"/>
        <v>-10.0424588400928+19.7592983221653i</v>
      </c>
      <c r="K364" t="str">
        <f t="shared" si="113"/>
        <v>3.63269891622269-1.84628162143252i</v>
      </c>
      <c r="L364" t="str">
        <f t="shared" si="114"/>
        <v>0.347097552864944-0.164437674402092i</v>
      </c>
      <c r="M364" t="str">
        <f t="shared" si="115"/>
        <v>3.97979646908763-2.01071929583461i</v>
      </c>
      <c r="N364" t="str">
        <f t="shared" si="116"/>
        <v>-0.169461868763902i</v>
      </c>
      <c r="O364" t="str">
        <f t="shared" si="117"/>
        <v>0.985675666506405-0.168651950647344i</v>
      </c>
      <c r="P364" t="str">
        <f t="shared" si="118"/>
        <v>0.014324333493595+0.168651950647344i</v>
      </c>
      <c r="Q364" t="str">
        <f t="shared" si="119"/>
        <v>-0.014324333493595+0.000809918116558006i</v>
      </c>
      <c r="R364" t="str">
        <f t="shared" si="120"/>
        <v>-0.333226912240672-11.7926490077897i</v>
      </c>
      <c r="S364" t="str">
        <f t="shared" si="121"/>
        <v>0.0178678309785757i</v>
      </c>
      <c r="T364" t="str">
        <f t="shared" si="122"/>
        <v>0.210709059260855-0.00595404214542901i</v>
      </c>
      <c r="U364" t="e">
        <f t="shared" si="123"/>
        <v>#DIV/0!</v>
      </c>
      <c r="V364" t="str">
        <f t="shared" si="124"/>
        <v>1.33333333333333E-06-0.00461318675628682i</v>
      </c>
      <c r="W364" t="e">
        <f t="shared" si="125"/>
        <v>#DIV/0!</v>
      </c>
      <c r="X364" t="e">
        <f t="shared" si="126"/>
        <v>#DIV/0!</v>
      </c>
      <c r="Y364" t="str">
        <f t="shared" si="127"/>
        <v>0.00083+0.0231221219304209i</v>
      </c>
      <c r="Z364" t="e">
        <f t="shared" si="128"/>
        <v>#DIV/0!</v>
      </c>
      <c r="AA364" t="e">
        <f t="shared" si="129"/>
        <v>#DIV/0!</v>
      </c>
      <c r="AB364" t="str">
        <f t="shared" si="130"/>
        <v>1.29928200182316-0.0367140351002918i</v>
      </c>
      <c r="AC364" t="str">
        <f t="shared" si="131"/>
        <v>6.09705630440081-2.75860577905455i</v>
      </c>
      <c r="AD364" t="str">
        <f t="shared" si="132"/>
        <v>0.179150473714531+0.0750348158469128i</v>
      </c>
      <c r="AE364" t="e">
        <f t="shared" si="133"/>
        <v>#DIV/0!</v>
      </c>
      <c r="AF364" t="str">
        <f t="shared" si="134"/>
        <v>-10.8321416108706-3.42022008944362i</v>
      </c>
      <c r="AG364" t="e">
        <f t="shared" si="135"/>
        <v>#DIV/0!</v>
      </c>
      <c r="AH364" t="e">
        <f t="shared" si="136"/>
        <v>#DIV/0!</v>
      </c>
      <c r="AI364" t="e">
        <f t="shared" si="137"/>
        <v>#DIV/0!</v>
      </c>
      <c r="AJ364" t="e">
        <f t="shared" si="138"/>
        <v>#DIV/0!</v>
      </c>
      <c r="AK364"/>
      <c r="AL364"/>
      <c r="AM364"/>
      <c r="AN364"/>
    </row>
    <row r="365" spans="1:40" x14ac:dyDescent="0.25">
      <c r="A365"/>
      <c r="B365">
        <f t="shared" si="139"/>
        <v>23100</v>
      </c>
      <c r="C365" s="186" t="str">
        <f t="shared" si="107"/>
        <v>-0.000184330216202516+0.136445292549159i</v>
      </c>
      <c r="D365" s="158" t="str">
        <f t="shared" si="108"/>
        <v>-7.66807986499087+1.04608057621022i</v>
      </c>
      <c r="E365" t="str">
        <f t="shared" si="109"/>
        <v>7.99999835947527-0.00362273310877431i</v>
      </c>
      <c r="F365" t="str">
        <f t="shared" si="110"/>
        <v>0.999200639652066+3.61694368522119E-07i</v>
      </c>
      <c r="G365">
        <f t="shared" si="105"/>
        <v>1</v>
      </c>
      <c r="H365" t="str">
        <f t="shared" si="111"/>
        <v>3.17996789829802+4.48195987799373i</v>
      </c>
      <c r="I365" t="str">
        <f t="shared" si="112"/>
        <v>90.7134878724053i</v>
      </c>
      <c r="J365" t="str">
        <f t="shared" si="106"/>
        <v>-10.1386889634441+19.8452083148704i</v>
      </c>
      <c r="K365" t="str">
        <f t="shared" si="113"/>
        <v>3.62492212654875-1.85193107447732i</v>
      </c>
      <c r="L365" t="str">
        <f t="shared" si="114"/>
        <v>0.346543991467698-0.164889230550112i</v>
      </c>
      <c r="M365" t="str">
        <f t="shared" si="115"/>
        <v>3.97146611801645-2.01682030502743i</v>
      </c>
      <c r="N365" t="str">
        <f t="shared" si="116"/>
        <v>-0.170198659497658i</v>
      </c>
      <c r="O365" t="str">
        <f t="shared" si="117"/>
        <v>0.985551137780958-0.169378141501961i</v>
      </c>
      <c r="P365" t="str">
        <f t="shared" si="118"/>
        <v>0.014448862219042+0.169378141501961i</v>
      </c>
      <c r="Q365" t="str">
        <f t="shared" si="119"/>
        <v>-0.014448862219042+0.00082051799569699i</v>
      </c>
      <c r="R365" t="str">
        <f t="shared" si="120"/>
        <v>-0.333225984295049-11.7415168645685i</v>
      </c>
      <c r="S365" t="str">
        <f t="shared" si="121"/>
        <v>0.0179455172002217i</v>
      </c>
      <c r="T365" t="str">
        <f t="shared" si="122"/>
        <v>0.210707592849807-0.00597991263272761i</v>
      </c>
      <c r="U365" t="e">
        <f t="shared" si="123"/>
        <v>#DIV/0!</v>
      </c>
      <c r="V365" t="str">
        <f t="shared" si="124"/>
        <v>1.33333333333333E-06-0.00459321625084834i</v>
      </c>
      <c r="W365" t="e">
        <f t="shared" si="125"/>
        <v>#DIV/0!</v>
      </c>
      <c r="X365" t="e">
        <f t="shared" si="126"/>
        <v>#DIV/0!</v>
      </c>
      <c r="Y365" t="str">
        <f t="shared" si="127"/>
        <v>0.00083+0.0232226528953357i</v>
      </c>
      <c r="Z365" t="e">
        <f t="shared" si="128"/>
        <v>#DIV/0!</v>
      </c>
      <c r="AA365" t="e">
        <f t="shared" si="129"/>
        <v>#DIV/0!</v>
      </c>
      <c r="AB365" t="str">
        <f t="shared" si="130"/>
        <v>1.29927295958507-0.0368735586568174i</v>
      </c>
      <c r="AC365" t="str">
        <f t="shared" si="131"/>
        <v>6.08565119522937-2.7668421755205i</v>
      </c>
      <c r="AD365" t="str">
        <f t="shared" si="132"/>
        <v>0.179208858974698+0.0754182347718309i</v>
      </c>
      <c r="AE365" t="e">
        <f t="shared" si="133"/>
        <v>#DIV/0!</v>
      </c>
      <c r="AF365" t="str">
        <f t="shared" si="134"/>
        <v>-10.8480477632889-3.43587930178351i</v>
      </c>
      <c r="AG365" t="e">
        <f t="shared" si="135"/>
        <v>#DIV/0!</v>
      </c>
      <c r="AH365" t="e">
        <f t="shared" si="136"/>
        <v>#DIV/0!</v>
      </c>
      <c r="AI365" t="e">
        <f t="shared" si="137"/>
        <v>#DIV/0!</v>
      </c>
      <c r="AJ365" t="e">
        <f t="shared" si="138"/>
        <v>#DIV/0!</v>
      </c>
      <c r="AK365"/>
      <c r="AL365"/>
      <c r="AM365"/>
      <c r="AN365"/>
    </row>
    <row r="366" spans="1:40" x14ac:dyDescent="0.25">
      <c r="A366"/>
      <c r="B366">
        <f t="shared" si="139"/>
        <v>23200</v>
      </c>
      <c r="C366" s="186" t="str">
        <f t="shared" si="107"/>
        <v>-0.00018274459016798+0.135857168421032i</v>
      </c>
      <c r="D366" s="158" t="str">
        <f t="shared" si="108"/>
        <v>-7.66806770852464+1.04157162456125i</v>
      </c>
      <c r="E366" t="str">
        <f t="shared" si="109"/>
        <v>7.99999834524085-0.00363841592961118i</v>
      </c>
      <c r="F366" t="str">
        <f t="shared" si="110"/>
        <v>0.999200639653493+3.63260144363916E-07i</v>
      </c>
      <c r="G366">
        <f t="shared" si="105"/>
        <v>1</v>
      </c>
      <c r="H366" t="str">
        <f t="shared" si="111"/>
        <v>3.19589616446073+4.49299381770286i</v>
      </c>
      <c r="I366" t="str">
        <f t="shared" si="112"/>
        <v>91.106186954104i</v>
      </c>
      <c r="J366" t="str">
        <f t="shared" si="106"/>
        <v>-10.2353365710615+19.9311183075754i</v>
      </c>
      <c r="K366" t="str">
        <f t="shared" si="113"/>
        <v>3.61714394788463-1.8575317832771i</v>
      </c>
      <c r="L366" t="str">
        <f t="shared" si="114"/>
        <v>0.345989802839446-0.165338206527971i</v>
      </c>
      <c r="M366" t="str">
        <f t="shared" si="115"/>
        <v>3.96313375072408-2.02286998980507i</v>
      </c>
      <c r="N366" t="str">
        <f t="shared" si="116"/>
        <v>-0.170935450231414i</v>
      </c>
      <c r="O366" t="str">
        <f t="shared" si="117"/>
        <v>0.985426074038669-0.170104240407865i</v>
      </c>
      <c r="P366" t="str">
        <f t="shared" si="118"/>
        <v>0.014573925961331+0.170104240407865i</v>
      </c>
      <c r="Q366" t="str">
        <f t="shared" si="119"/>
        <v>-0.014573925961331+0.000831209823548978i</v>
      </c>
      <c r="R366" t="str">
        <f t="shared" si="120"/>
        <v>-0.33322505231413-11.6908251624767i</v>
      </c>
      <c r="S366" t="str">
        <f t="shared" si="121"/>
        <v>0.0180232034218676i</v>
      </c>
      <c r="T366" t="str">
        <f t="shared" si="122"/>
        <v>0.210706120072806-0.00600578290312004i</v>
      </c>
      <c r="U366" t="e">
        <f t="shared" si="123"/>
        <v>#DIV/0!</v>
      </c>
      <c r="V366" t="str">
        <f t="shared" si="124"/>
        <v>1.33333333333333E-06-0.00457341790493951i</v>
      </c>
      <c r="W366" t="e">
        <f t="shared" si="125"/>
        <v>#DIV/0!</v>
      </c>
      <c r="X366" t="e">
        <f t="shared" si="126"/>
        <v>#DIV/0!</v>
      </c>
      <c r="Y366" t="str">
        <f t="shared" si="127"/>
        <v>0.00083+0.0233231838602506i</v>
      </c>
      <c r="Z366" t="e">
        <f t="shared" si="128"/>
        <v>#DIV/0!</v>
      </c>
      <c r="AA366" t="e">
        <f t="shared" si="129"/>
        <v>#DIV/0!</v>
      </c>
      <c r="AB366" t="str">
        <f t="shared" si="130"/>
        <v>1.29926387809301-0.0370330808758482i</v>
      </c>
      <c r="AC366" t="str">
        <f t="shared" si="131"/>
        <v>6.07424341843329-2.77500896054447i</v>
      </c>
      <c r="AD366" t="str">
        <f t="shared" si="132"/>
        <v>0.179267503639827+0.0758013494589043i</v>
      </c>
      <c r="AE366" t="e">
        <f t="shared" si="133"/>
        <v>#DIV/0!</v>
      </c>
      <c r="AF366" t="str">
        <f t="shared" si="134"/>
        <v>-10.8639638729854-3.45142219314161i</v>
      </c>
      <c r="AG366" t="e">
        <f t="shared" si="135"/>
        <v>#DIV/0!</v>
      </c>
      <c r="AH366" t="e">
        <f t="shared" si="136"/>
        <v>#DIV/0!</v>
      </c>
      <c r="AI366" t="e">
        <f t="shared" si="137"/>
        <v>#DIV/0!</v>
      </c>
      <c r="AJ366" t="e">
        <f t="shared" si="138"/>
        <v>#DIV/0!</v>
      </c>
      <c r="AK366"/>
      <c r="AL366"/>
      <c r="AM366"/>
      <c r="AN366"/>
    </row>
    <row r="367" spans="1:40" x14ac:dyDescent="0.25">
      <c r="A367"/>
      <c r="B367">
        <f t="shared" si="139"/>
        <v>23300</v>
      </c>
      <c r="C367" s="186" t="str">
        <f t="shared" si="107"/>
        <v>-0.000181179336028227+0.1352740925414i</v>
      </c>
      <c r="D367" s="158" t="str">
        <f t="shared" si="108"/>
        <v>-7.6680557082429+1.03710137615073i</v>
      </c>
      <c r="E367" t="str">
        <f t="shared" si="109"/>
        <v>7.99999833094494-0.00365409875036416i</v>
      </c>
      <c r="F367" t="str">
        <f t="shared" si="110"/>
        <v>0.999200639654919+3.64825920197346E-07i</v>
      </c>
      <c r="G367">
        <f t="shared" si="105"/>
        <v>1</v>
      </c>
      <c r="H367" t="str">
        <f t="shared" si="111"/>
        <v>3.21183379182237+4.50395080785781i</v>
      </c>
      <c r="I367" t="str">
        <f t="shared" si="112"/>
        <v>91.4988860358027i</v>
      </c>
      <c r="J367" t="str">
        <f t="shared" si="106"/>
        <v>-10.3324016629452+20.0170283002804i</v>
      </c>
      <c r="K367" t="str">
        <f t="shared" si="113"/>
        <v>3.60936462591121-1.86308399546091i</v>
      </c>
      <c r="L367" t="str">
        <f t="shared" si="114"/>
        <v>0.345435001451024-0.165784605404773i</v>
      </c>
      <c r="M367" t="str">
        <f t="shared" si="115"/>
        <v>3.95479962736223-2.02886860086568i</v>
      </c>
      <c r="N367" t="str">
        <f t="shared" si="116"/>
        <v>-0.17167224096517i</v>
      </c>
      <c r="O367" t="str">
        <f t="shared" si="117"/>
        <v>0.985300475347427-0.170830246970885i</v>
      </c>
      <c r="P367" t="str">
        <f t="shared" si="118"/>
        <v>0.014699524652573+0.170830246970885i</v>
      </c>
      <c r="Q367" t="str">
        <f t="shared" si="119"/>
        <v>-0.014699524652573+0.000841993994285001i</v>
      </c>
      <c r="R367" t="str">
        <f t="shared" si="120"/>
        <v>-0.333224116297638-11.6405682305929i</v>
      </c>
      <c r="S367" t="str">
        <f t="shared" si="121"/>
        <v>0.0181008896435137i</v>
      </c>
      <c r="T367" t="str">
        <f t="shared" si="122"/>
        <v>0.210704640929754-0.00603165295566092i</v>
      </c>
      <c r="U367" t="e">
        <f t="shared" si="123"/>
        <v>#DIV/0!</v>
      </c>
      <c r="V367" t="str">
        <f t="shared" si="124"/>
        <v>1.33333333333333E-06-0.00455378950191402i</v>
      </c>
      <c r="W367" t="e">
        <f t="shared" si="125"/>
        <v>#DIV/0!</v>
      </c>
      <c r="X367" t="e">
        <f t="shared" si="126"/>
        <v>#DIV/0!</v>
      </c>
      <c r="Y367" t="str">
        <f t="shared" si="127"/>
        <v>0.00083+0.0234237148251655i</v>
      </c>
      <c r="Z367" t="e">
        <f t="shared" si="128"/>
        <v>#DIV/0!</v>
      </c>
      <c r="AA367" t="e">
        <f t="shared" si="129"/>
        <v>#DIV/0!</v>
      </c>
      <c r="AB367" t="str">
        <f t="shared" si="130"/>
        <v>1.29925475734636-0.0371926017515547i</v>
      </c>
      <c r="AC367" t="str">
        <f t="shared" si="131"/>
        <v>6.06283332832376-2.78310646925307i</v>
      </c>
      <c r="AD367" t="str">
        <f t="shared" si="132"/>
        <v>0.179326407521486+0.0761841630993849i</v>
      </c>
      <c r="AE367" t="e">
        <f t="shared" si="133"/>
        <v>#DIV/0!</v>
      </c>
      <c r="AF367" t="str">
        <f t="shared" si="134"/>
        <v>-10.8798895000653-3.46684943170708i</v>
      </c>
      <c r="AG367" t="e">
        <f t="shared" si="135"/>
        <v>#DIV/0!</v>
      </c>
      <c r="AH367" t="e">
        <f t="shared" si="136"/>
        <v>#DIV/0!</v>
      </c>
      <c r="AI367" t="e">
        <f t="shared" si="137"/>
        <v>#DIV/0!</v>
      </c>
      <c r="AJ367" t="e">
        <f t="shared" si="138"/>
        <v>#DIV/0!</v>
      </c>
      <c r="AK367"/>
      <c r="AL367"/>
      <c r="AM367"/>
      <c r="AN367"/>
    </row>
    <row r="368" spans="1:40" x14ac:dyDescent="0.25">
      <c r="A368"/>
      <c r="B368">
        <f t="shared" si="139"/>
        <v>23400</v>
      </c>
      <c r="C368" s="186" t="str">
        <f t="shared" si="107"/>
        <v>-0.000179634106291939+0.134696000189589i</v>
      </c>
      <c r="D368" s="158" t="str">
        <f t="shared" si="108"/>
        <v>-7.66804386148156+1.03266933478685i</v>
      </c>
      <c r="E368" t="str">
        <f t="shared" si="109"/>
        <v>7.99999831658755-0.00366978157103287i</v>
      </c>
      <c r="F368" t="str">
        <f t="shared" si="110"/>
        <v>0.999200639656346+3.66391696022372E-07i</v>
      </c>
      <c r="G368">
        <f t="shared" si="105"/>
        <v>1</v>
      </c>
      <c r="H368" t="str">
        <f t="shared" si="111"/>
        <v>3.22778034600424+4.51483101431263i</v>
      </c>
      <c r="I368" t="str">
        <f t="shared" si="112"/>
        <v>91.8915851175014i</v>
      </c>
      <c r="J368" t="str">
        <f t="shared" si="106"/>
        <v>-10.4298842390949+20.1029382929856i</v>
      </c>
      <c r="K368" t="str">
        <f t="shared" si="113"/>
        <v>3.60158440385467-1.86858795774351i</v>
      </c>
      <c r="L368" t="str">
        <f t="shared" si="114"/>
        <v>0.344879601706114-0.166228430336482i</v>
      </c>
      <c r="M368" t="str">
        <f t="shared" si="115"/>
        <v>3.94646400556078-2.03481638807999i</v>
      </c>
      <c r="N368" t="str">
        <f t="shared" si="116"/>
        <v>-0.172409031698926i</v>
      </c>
      <c r="O368" t="str">
        <f t="shared" si="117"/>
        <v>0.985174341775418-0.171556160796902i</v>
      </c>
      <c r="P368" t="str">
        <f t="shared" si="118"/>
        <v>0.014825658224582+0.171556160796902i</v>
      </c>
      <c r="Q368" t="str">
        <f t="shared" si="119"/>
        <v>-0.014825658224582+0.000852870902023989i</v>
      </c>
      <c r="R368" t="str">
        <f t="shared" si="120"/>
        <v>-0.333223176246251-11.59074049494i</v>
      </c>
      <c r="S368" t="str">
        <f t="shared" si="121"/>
        <v>0.0181785758651596i</v>
      </c>
      <c r="T368" t="str">
        <f t="shared" si="122"/>
        <v>0.210703155420644-0.00605752278942192i</v>
      </c>
      <c r="U368" t="e">
        <f t="shared" si="123"/>
        <v>#DIV/0!</v>
      </c>
      <c r="V368" t="str">
        <f t="shared" si="124"/>
        <v>1.33333333333333E-06-0.00453432886301695i</v>
      </c>
      <c r="W368" t="e">
        <f t="shared" si="125"/>
        <v>#DIV/0!</v>
      </c>
      <c r="X368" t="e">
        <f t="shared" si="126"/>
        <v>#DIV/0!</v>
      </c>
      <c r="Y368" t="str">
        <f t="shared" si="127"/>
        <v>0.00083+0.0235242457900804i</v>
      </c>
      <c r="Z368" t="e">
        <f t="shared" si="128"/>
        <v>#DIV/0!</v>
      </c>
      <c r="AA368" t="e">
        <f t="shared" si="129"/>
        <v>#DIV/0!</v>
      </c>
      <c r="AB368" t="str">
        <f t="shared" si="130"/>
        <v>1.29924559734509-0.0373521212782127i</v>
      </c>
      <c r="AC368" t="str">
        <f t="shared" si="131"/>
        <v>6.05142127579925-2.79113503577437i</v>
      </c>
      <c r="AD368" t="str">
        <f t="shared" si="132"/>
        <v>0.179385570434243+0.0765666788273599i</v>
      </c>
      <c r="AE368" t="e">
        <f t="shared" si="133"/>
        <v>#DIV/0!</v>
      </c>
      <c r="AF368" t="str">
        <f t="shared" si="134"/>
        <v>-10.8958242074858-3.48216167952578i</v>
      </c>
      <c r="AG368" t="e">
        <f t="shared" si="135"/>
        <v>#DIV/0!</v>
      </c>
      <c r="AH368" t="e">
        <f t="shared" si="136"/>
        <v>#DIV/0!</v>
      </c>
      <c r="AI368" t="e">
        <f t="shared" si="137"/>
        <v>#DIV/0!</v>
      </c>
      <c r="AJ368" t="e">
        <f t="shared" si="138"/>
        <v>#DIV/0!</v>
      </c>
      <c r="AK368"/>
      <c r="AL368"/>
      <c r="AM368"/>
      <c r="AN368"/>
    </row>
    <row r="369" spans="1:40" x14ac:dyDescent="0.25">
      <c r="A369"/>
      <c r="B369">
        <f t="shared" si="139"/>
        <v>23500</v>
      </c>
      <c r="C369" s="186" t="str">
        <f t="shared" si="107"/>
        <v>-0.000178108560845436+0.134122827746546i</v>
      </c>
      <c r="D369" s="158" t="str">
        <f t="shared" si="108"/>
        <v>-7.66803216563319+1.02827501272352i</v>
      </c>
      <c r="E369" t="str">
        <f t="shared" si="109"/>
        <v>7.99999830216867-0.00368546439161697i</v>
      </c>
      <c r="F369" t="str">
        <f t="shared" si="110"/>
        <v>0.999200639657782+3.67957471838966E-07i</v>
      </c>
      <c r="G369">
        <f t="shared" si="105"/>
        <v>1</v>
      </c>
      <c r="H369" t="str">
        <f t="shared" si="111"/>
        <v>3.24373539543032+4.52563460537098i</v>
      </c>
      <c r="I369" t="str">
        <f t="shared" si="112"/>
        <v>92.2842841992002i</v>
      </c>
      <c r="J369" t="str">
        <f t="shared" si="106"/>
        <v>-10.5277842995109+20.1888482856906i</v>
      </c>
      <c r="K369" t="str">
        <f t="shared" si="113"/>
        <v>3.59380352250018-1.87404391594348i</v>
      </c>
      <c r="L369" t="str">
        <f t="shared" si="114"/>
        <v>0.344323617940792-0.166669684565011i</v>
      </c>
      <c r="M369" t="str">
        <f t="shared" si="115"/>
        <v>3.93812714044097-2.04071360050849i</v>
      </c>
      <c r="N369" t="str">
        <f t="shared" si="116"/>
        <v>-0.173145822432682i</v>
      </c>
      <c r="O369" t="str">
        <f t="shared" si="117"/>
        <v>0.985047673391112-0.172281981491846i</v>
      </c>
      <c r="P369" t="str">
        <f t="shared" si="118"/>
        <v>0.014952326608888+0.172281981491846i</v>
      </c>
      <c r="Q369" t="str">
        <f t="shared" si="119"/>
        <v>-0.014952326608888+0.000863840940835997i</v>
      </c>
      <c r="R369" t="str">
        <f t="shared" si="120"/>
        <v>-0.333222232160037-11.5413364764119i</v>
      </c>
      <c r="S369" t="str">
        <f t="shared" si="121"/>
        <v>0.0182562620868056i</v>
      </c>
      <c r="T369" t="str">
        <f t="shared" si="122"/>
        <v>0.210701663545385-0.00608339240346402i</v>
      </c>
      <c r="U369" t="e">
        <f t="shared" si="123"/>
        <v>#DIV/0!</v>
      </c>
      <c r="V369" t="str">
        <f t="shared" si="124"/>
        <v>1.33333333333333E-06-0.0045150338465786i</v>
      </c>
      <c r="W369" t="e">
        <f t="shared" si="125"/>
        <v>#DIV/0!</v>
      </c>
      <c r="X369" t="e">
        <f t="shared" si="126"/>
        <v>#DIV/0!</v>
      </c>
      <c r="Y369" t="str">
        <f t="shared" si="127"/>
        <v>0.00083+0.0236247767549952i</v>
      </c>
      <c r="Z369" t="e">
        <f t="shared" si="128"/>
        <v>#DIV/0!</v>
      </c>
      <c r="AA369" t="e">
        <f t="shared" si="129"/>
        <v>#DIV/0!</v>
      </c>
      <c r="AB369" t="str">
        <f t="shared" si="130"/>
        <v>1.29923639808864-0.0375116394500317i</v>
      </c>
      <c r="AC369" t="str">
        <f t="shared" si="131"/>
        <v>6.04000760835859-2.79909499325576i</v>
      </c>
      <c r="AD369" t="str">
        <f t="shared" si="132"/>
        <v>0.17944499219558+0.0769488997209627i</v>
      </c>
      <c r="AE369" t="e">
        <f t="shared" si="133"/>
        <v>#DIV/0!</v>
      </c>
      <c r="AF369" t="str">
        <f t="shared" si="134"/>
        <v>-10.9117675610635-3.49735959264746i</v>
      </c>
      <c r="AG369" t="e">
        <f t="shared" si="135"/>
        <v>#DIV/0!</v>
      </c>
      <c r="AH369" t="e">
        <f t="shared" si="136"/>
        <v>#DIV/0!</v>
      </c>
      <c r="AI369" t="e">
        <f t="shared" si="137"/>
        <v>#DIV/0!</v>
      </c>
      <c r="AJ369" t="e">
        <f t="shared" si="138"/>
        <v>#DIV/0!</v>
      </c>
      <c r="AK369"/>
      <c r="AL369"/>
      <c r="AM369"/>
      <c r="AN369"/>
    </row>
    <row r="370" spans="1:40" x14ac:dyDescent="0.25">
      <c r="A370"/>
      <c r="B370">
        <f t="shared" si="139"/>
        <v>23600</v>
      </c>
      <c r="C370" s="186" t="str">
        <f t="shared" si="107"/>
        <v>-0.000176602366765524+0.1335545126715i</v>
      </c>
      <c r="D370" s="158" t="str">
        <f t="shared" si="108"/>
        <v>-7.66802061814524+1.0239179304815i</v>
      </c>
      <c r="E370" t="str">
        <f t="shared" si="109"/>
        <v>7.9999982876883-0.0037011472121161i</v>
      </c>
      <c r="F370" t="str">
        <f t="shared" si="110"/>
        <v>0.999200639659229+3.69523247647094E-07i</v>
      </c>
      <c r="G370">
        <f t="shared" si="105"/>
        <v>1</v>
      </c>
      <c r="H370" t="str">
        <f t="shared" si="111"/>
        <v>3.25969851133545+4.53636175174957i</v>
      </c>
      <c r="I370" t="str">
        <f t="shared" si="112"/>
        <v>92.6769832808989i</v>
      </c>
      <c r="J370" t="str">
        <f t="shared" si="106"/>
        <v>-10.626101844193+20.2747582783957i</v>
      </c>
      <c r="K370" t="str">
        <f t="shared" si="113"/>
        <v>3.58602222020564-1.87945211499998i</v>
      </c>
      <c r="L370" t="str">
        <f t="shared" si="114"/>
        <v>0.343767064423084-0.167108371417311i</v>
      </c>
      <c r="M370" t="str">
        <f t="shared" si="115"/>
        <v>3.92978928462872-2.04656048641729i</v>
      </c>
      <c r="N370" t="str">
        <f t="shared" si="116"/>
        <v>-0.173882613166438i</v>
      </c>
      <c r="O370" t="str">
        <f t="shared" si="117"/>
        <v>0.984920470263274-0.173007708661696i</v>
      </c>
      <c r="P370" t="str">
        <f t="shared" si="118"/>
        <v>0.015079529736726+0.173007708661696i</v>
      </c>
      <c r="Q370" t="str">
        <f t="shared" si="119"/>
        <v>-0.015079529736726+0.00087490450474198i</v>
      </c>
      <c r="R370" t="str">
        <f t="shared" si="120"/>
        <v>-0.333221284037545-11.4923507887722i</v>
      </c>
      <c r="S370" t="str">
        <f t="shared" si="121"/>
        <v>0.0183339483084515i</v>
      </c>
      <c r="T370" t="str">
        <f t="shared" si="122"/>
        <v>0.210700165303941-0.00610926179682018i</v>
      </c>
      <c r="U370" t="e">
        <f t="shared" si="123"/>
        <v>#DIV/0!</v>
      </c>
      <c r="V370" t="str">
        <f t="shared" si="124"/>
        <v>1.33333333333333E-06-0.00449590234722869i</v>
      </c>
      <c r="W370" t="e">
        <f t="shared" si="125"/>
        <v>#DIV/0!</v>
      </c>
      <c r="X370" t="e">
        <f t="shared" si="126"/>
        <v>#DIV/0!</v>
      </c>
      <c r="Y370" t="str">
        <f t="shared" si="127"/>
        <v>0.00083+0.0237253077199101i</v>
      </c>
      <c r="Z370" t="e">
        <f t="shared" si="128"/>
        <v>#DIV/0!</v>
      </c>
      <c r="AA370" t="e">
        <f t="shared" si="129"/>
        <v>#DIV/0!</v>
      </c>
      <c r="AB370" t="str">
        <f t="shared" si="130"/>
        <v>1.29922715957678-0.037671156261049i</v>
      </c>
      <c r="AC370" t="str">
        <f t="shared" si="131"/>
        <v>6.02859267012192-2.80698667388425i</v>
      </c>
      <c r="AD370" t="str">
        <f t="shared" si="132"/>
        <v>0.179504672625836+0.0773308288035653i</v>
      </c>
      <c r="AE370" t="e">
        <f t="shared" si="133"/>
        <v>#DIV/0!</v>
      </c>
      <c r="AF370" t="str">
        <f t="shared" si="134"/>
        <v>-10.9277191294807-3.51244382126807i</v>
      </c>
      <c r="AG370" t="e">
        <f t="shared" si="135"/>
        <v>#DIV/0!</v>
      </c>
      <c r="AH370" t="e">
        <f t="shared" si="136"/>
        <v>#DIV/0!</v>
      </c>
      <c r="AI370" t="e">
        <f t="shared" si="137"/>
        <v>#DIV/0!</v>
      </c>
      <c r="AJ370" t="e">
        <f t="shared" si="138"/>
        <v>#DIV/0!</v>
      </c>
      <c r="AK370"/>
      <c r="AL370"/>
      <c r="AM370"/>
      <c r="AN370"/>
    </row>
    <row r="371" spans="1:40" x14ac:dyDescent="0.25">
      <c r="A371"/>
      <c r="B371">
        <f t="shared" si="139"/>
        <v>23700</v>
      </c>
      <c r="C371" s="186" t="str">
        <f t="shared" si="107"/>
        <v>-0.00017511519813782+0.13299099347921i</v>
      </c>
      <c r="D371" s="158" t="str">
        <f t="shared" si="108"/>
        <v>-7.66800921651908+1.01959761667394i</v>
      </c>
      <c r="E371" t="str">
        <f t="shared" si="109"/>
        <v>7.99999827314644-0.00371683003252988i</v>
      </c>
      <c r="F371" t="str">
        <f t="shared" si="110"/>
        <v>0.999200639660685+3.71089023446716E-07i</v>
      </c>
      <c r="G371">
        <f t="shared" si="105"/>
        <v>1</v>
      </c>
      <c r="H371" t="str">
        <f t="shared" si="111"/>
        <v>3.27566926777336+4.54701262654229i</v>
      </c>
      <c r="I371" t="str">
        <f t="shared" si="112"/>
        <v>93.0696823625976i</v>
      </c>
      <c r="J371" t="str">
        <f t="shared" si="106"/>
        <v>-10.7248368731413+20.3606682711007i</v>
      </c>
      <c r="K371" t="str">
        <f t="shared" si="113"/>
        <v>3.57824073291529-1.88481279898931i</v>
      </c>
      <c r="L371" t="str">
        <f t="shared" si="114"/>
        <v>0.343209955352539-0.16754449430446i</v>
      </c>
      <c r="M371" t="str">
        <f t="shared" si="115"/>
        <v>3.92145068826783-2.05235729329377i</v>
      </c>
      <c r="N371" t="str">
        <f t="shared" si="116"/>
        <v>-0.174619403900195i</v>
      </c>
      <c r="O371" t="str">
        <f t="shared" si="117"/>
        <v>0.984792732460958-0.173733341912485i</v>
      </c>
      <c r="P371" t="str">
        <f t="shared" si="118"/>
        <v>0.015207267539042+0.173733341912485i</v>
      </c>
      <c r="Q371" t="str">
        <f t="shared" si="119"/>
        <v>-0.015207267539042+0.000886061987710018i</v>
      </c>
      <c r="R371" t="str">
        <f t="shared" si="120"/>
        <v>-0.33322033187907-11.4437781366907i</v>
      </c>
      <c r="S371" t="str">
        <f t="shared" si="121"/>
        <v>0.0184116345300976i</v>
      </c>
      <c r="T371" t="str">
        <f t="shared" si="122"/>
        <v>0.21069866069627-0.00613513096855527i</v>
      </c>
      <c r="U371" t="e">
        <f t="shared" si="123"/>
        <v>#DIV/0!</v>
      </c>
      <c r="V371" t="str">
        <f t="shared" si="124"/>
        <v>1.33333333333333E-06-0.00447693229513068i</v>
      </c>
      <c r="W371" t="e">
        <f t="shared" si="125"/>
        <v>#DIV/0!</v>
      </c>
      <c r="X371" t="e">
        <f t="shared" si="126"/>
        <v>#DIV/0!</v>
      </c>
      <c r="Y371" t="str">
        <f t="shared" si="127"/>
        <v>0.00083+0.023825838684825i</v>
      </c>
      <c r="Z371" t="e">
        <f t="shared" si="128"/>
        <v>#DIV/0!</v>
      </c>
      <c r="AA371" t="e">
        <f t="shared" si="129"/>
        <v>#DIV/0!</v>
      </c>
      <c r="AB371" t="str">
        <f t="shared" si="130"/>
        <v>1.29921788180926-0.0378306717054983i</v>
      </c>
      <c r="AC371" t="str">
        <f t="shared" si="131"/>
        <v>6.01717680184581-2.81481040890608i</v>
      </c>
      <c r="AD371" t="str">
        <f t="shared" si="132"/>
        <v>0.179564611548119+0.0777124690449317i</v>
      </c>
      <c r="AE371" t="e">
        <f t="shared" si="133"/>
        <v>#DIV/0!</v>
      </c>
      <c r="AF371" t="str">
        <f t="shared" si="134"/>
        <v>-10.9436784842924-3.52741500986835i</v>
      </c>
      <c r="AG371" t="e">
        <f t="shared" si="135"/>
        <v>#DIV/0!</v>
      </c>
      <c r="AH371" t="e">
        <f t="shared" si="136"/>
        <v>#DIV/0!</v>
      </c>
      <c r="AI371" t="e">
        <f t="shared" si="137"/>
        <v>#DIV/0!</v>
      </c>
      <c r="AJ371" t="e">
        <f t="shared" si="138"/>
        <v>#DIV/0!</v>
      </c>
      <c r="AK371"/>
      <c r="AL371"/>
      <c r="AM371"/>
      <c r="AN371"/>
    </row>
    <row r="372" spans="1:40" x14ac:dyDescent="0.25">
      <c r="A372"/>
      <c r="B372">
        <f t="shared" si="139"/>
        <v>23800</v>
      </c>
      <c r="C372" s="186" t="str">
        <f t="shared" si="107"/>
        <v>-0.000173646735880444+0.132432209717787i</v>
      </c>
      <c r="D372" s="158" t="str">
        <f t="shared" si="108"/>
        <v>-7.66799795830842+1.01531360783637i</v>
      </c>
      <c r="E372" t="str">
        <f t="shared" si="109"/>
        <v>7.9999982585431-0.00373251285285795i</v>
      </c>
      <c r="F372" t="str">
        <f t="shared" si="110"/>
        <v>0.999200639662142+3.72654799237791E-07i</v>
      </c>
      <c r="G372">
        <f t="shared" si="105"/>
        <v>1</v>
      </c>
      <c r="H372" t="str">
        <f t="shared" si="111"/>
        <v>3.29164724162402+4.55758740518387i</v>
      </c>
      <c r="I372" t="str">
        <f t="shared" si="112"/>
        <v>93.4623814442964i</v>
      </c>
      <c r="J372" t="str">
        <f t="shared" si="106"/>
        <v>-10.8239893863557+20.4465782638059i</v>
      </c>
      <c r="K372" t="str">
        <f t="shared" si="113"/>
        <v>3.57045929417314-1.89012621114001i</v>
      </c>
      <c r="L372" t="str">
        <f t="shared" si="114"/>
        <v>0.342652304859806-0.167978056720752i</v>
      </c>
      <c r="M372" t="str">
        <f t="shared" si="115"/>
        <v>3.91311159903295-2.05810426786076i</v>
      </c>
      <c r="N372" t="str">
        <f t="shared" si="116"/>
        <v>-0.175356194633951i</v>
      </c>
      <c r="O372" t="str">
        <f t="shared" si="117"/>
        <v>0.984664460053506-0.174458880850295i</v>
      </c>
      <c r="P372" t="str">
        <f t="shared" si="118"/>
        <v>0.0153355399464939+0.174458880850295i</v>
      </c>
      <c r="Q372" t="str">
        <f t="shared" si="119"/>
        <v>-0.0153355399464939+0.000897313783655984i</v>
      </c>
      <c r="R372" t="str">
        <f t="shared" si="120"/>
        <v>-0.333219375685984-11.3956133138327i</v>
      </c>
      <c r="S372" t="str">
        <f t="shared" si="121"/>
        <v>0.0184893207517435i</v>
      </c>
      <c r="T372" t="str">
        <f t="shared" si="122"/>
        <v>0.210697149722291-0.00616099991775388i</v>
      </c>
      <c r="U372" t="e">
        <f t="shared" si="123"/>
        <v>#DIV/0!</v>
      </c>
      <c r="V372" t="str">
        <f t="shared" si="124"/>
        <v>1.33333333333333E-06-0.00445812165523517i</v>
      </c>
      <c r="W372" t="e">
        <f t="shared" si="125"/>
        <v>#DIV/0!</v>
      </c>
      <c r="X372" t="e">
        <f t="shared" si="126"/>
        <v>#DIV/0!</v>
      </c>
      <c r="Y372" t="str">
        <f t="shared" si="127"/>
        <v>0.00083+0.0239263696497399i</v>
      </c>
      <c r="Z372" t="e">
        <f t="shared" si="128"/>
        <v>#DIV/0!</v>
      </c>
      <c r="AA372" t="e">
        <f t="shared" si="129"/>
        <v>#DIV/0!</v>
      </c>
      <c r="AB372" t="str">
        <f t="shared" si="130"/>
        <v>1.29920856478557-0.0379901857777348i</v>
      </c>
      <c r="AC372" t="str">
        <f t="shared" si="131"/>
        <v>6.00576034093939-2.82256652864271i</v>
      </c>
      <c r="AD372" t="str">
        <f t="shared" si="132"/>
        <v>0.179624808788253+0.0780938233623344i</v>
      </c>
      <c r="AE372" t="e">
        <f t="shared" si="133"/>
        <v>#DIV/0!</v>
      </c>
      <c r="AF372" t="str">
        <f t="shared" si="134"/>
        <v>-10.9596451999324-3.5422737973475i</v>
      </c>
      <c r="AG372" t="e">
        <f t="shared" si="135"/>
        <v>#DIV/0!</v>
      </c>
      <c r="AH372" t="e">
        <f t="shared" si="136"/>
        <v>#DIV/0!</v>
      </c>
      <c r="AI372" t="e">
        <f t="shared" si="137"/>
        <v>#DIV/0!</v>
      </c>
      <c r="AJ372" t="e">
        <f t="shared" si="138"/>
        <v>#DIV/0!</v>
      </c>
      <c r="AK372"/>
      <c r="AL372"/>
      <c r="AM372"/>
      <c r="AN372"/>
    </row>
    <row r="373" spans="1:40" x14ac:dyDescent="0.25">
      <c r="A373"/>
      <c r="B373">
        <f t="shared" si="139"/>
        <v>23900</v>
      </c>
      <c r="C373" s="186" t="str">
        <f t="shared" si="107"/>
        <v>-0.000172196667572861+0.131878101947088i</v>
      </c>
      <c r="D373" s="158" t="str">
        <f t="shared" si="108"/>
        <v>-7.66798684111804+1.01106544826101i</v>
      </c>
      <c r="E373" t="str">
        <f t="shared" si="109"/>
        <v>7.99999824387826-0.00374819567309997i</v>
      </c>
      <c r="F373" t="str">
        <f t="shared" si="110"/>
        <v>0.999200639663598+3.74220575020283E-07i</v>
      </c>
      <c r="G373">
        <f t="shared" si="105"/>
        <v>1</v>
      </c>
      <c r="H373" t="str">
        <f t="shared" si="111"/>
        <v>3.30763201260078+4.5680862654141i</v>
      </c>
      <c r="I373" t="str">
        <f t="shared" si="112"/>
        <v>93.8550805259951i</v>
      </c>
      <c r="J373" t="str">
        <f t="shared" si="106"/>
        <v>-10.9235593838363+20.5324882565109i</v>
      </c>
      <c r="K373" t="str">
        <f t="shared" si="113"/>
        <v>3.56267813513636-1.89539259384777i</v>
      </c>
      <c r="L373" t="str">
        <f t="shared" si="114"/>
        <v>0.342094127006225-0.168409062242785i</v>
      </c>
      <c r="M373" t="str">
        <f t="shared" si="115"/>
        <v>3.90477226214258-2.06380165609055i</v>
      </c>
      <c r="N373" t="str">
        <f t="shared" si="116"/>
        <v>-0.176092985367707i</v>
      </c>
      <c r="O373" t="str">
        <f t="shared" si="117"/>
        <v>0.984535653110554-0.175184325081258i</v>
      </c>
      <c r="P373" t="str">
        <f t="shared" si="118"/>
        <v>0.015464346889446+0.175184325081258i</v>
      </c>
      <c r="Q373" t="str">
        <f t="shared" si="119"/>
        <v>-0.015464346889446+0.000908660286449009i</v>
      </c>
      <c r="R373" t="str">
        <f t="shared" si="120"/>
        <v>-0.333218415456036-11.347851201001i</v>
      </c>
      <c r="S373" t="str">
        <f t="shared" si="121"/>
        <v>0.0185670069733894i</v>
      </c>
      <c r="T373" t="str">
        <f t="shared" si="122"/>
        <v>0.210695632381971-0.00618686864343399i</v>
      </c>
      <c r="U373" t="e">
        <f t="shared" si="123"/>
        <v>#DIV/0!</v>
      </c>
      <c r="V373" t="str">
        <f t="shared" si="124"/>
        <v>1.33333333333333E-06-0.00443946842655217i</v>
      </c>
      <c r="W373" t="e">
        <f t="shared" si="125"/>
        <v>#DIV/0!</v>
      </c>
      <c r="X373" t="e">
        <f t="shared" si="126"/>
        <v>#DIV/0!</v>
      </c>
      <c r="Y373" t="str">
        <f t="shared" si="127"/>
        <v>0.00083+0.0240269006146547i</v>
      </c>
      <c r="Z373" t="e">
        <f t="shared" si="128"/>
        <v>#DIV/0!</v>
      </c>
      <c r="AA373" t="e">
        <f t="shared" si="129"/>
        <v>#DIV/0!</v>
      </c>
      <c r="AB373" t="str">
        <f t="shared" si="130"/>
        <v>1.29919920850552-0.0381496984717033i</v>
      </c>
      <c r="AC373" t="str">
        <f t="shared" si="131"/>
        <v>5.99434362148469-2.83025536250663i</v>
      </c>
      <c r="AD373" t="str">
        <f t="shared" si="132"/>
        <v>0.179685264174694+0.0784748946216791i</v>
      </c>
      <c r="AE373" t="e">
        <f t="shared" si="133"/>
        <v>#DIV/0!</v>
      </c>
      <c r="AF373" t="str">
        <f t="shared" si="134"/>
        <v>-10.9756188537188-3.55702081715309i</v>
      </c>
      <c r="AG373" t="e">
        <f t="shared" si="135"/>
        <v>#DIV/0!</v>
      </c>
      <c r="AH373" t="e">
        <f t="shared" si="136"/>
        <v>#DIV/0!</v>
      </c>
      <c r="AI373" t="e">
        <f t="shared" si="137"/>
        <v>#DIV/0!</v>
      </c>
      <c r="AJ373" t="e">
        <f t="shared" si="138"/>
        <v>#DIV/0!</v>
      </c>
      <c r="AK373"/>
      <c r="AL373"/>
      <c r="AM373"/>
      <c r="AN373"/>
    </row>
    <row r="374" spans="1:40" x14ac:dyDescent="0.25">
      <c r="A374"/>
      <c r="B374">
        <f t="shared" si="139"/>
        <v>24000</v>
      </c>
      <c r="C374" s="186" t="str">
        <f t="shared" si="107"/>
        <v>-0.000170764687289676+0.131328611717626i</v>
      </c>
      <c r="D374" s="158" t="str">
        <f t="shared" si="108"/>
        <v>-7.66797586260256+1.00685268983513i</v>
      </c>
      <c r="E374" t="str">
        <f t="shared" si="109"/>
        <v>7.99999822915194-0.00376387849325556i</v>
      </c>
      <c r="F374" t="str">
        <f t="shared" si="110"/>
        <v>0.999200639665065+3.75786350794163E-07i</v>
      </c>
      <c r="G374">
        <f t="shared" si="105"/>
        <v>1</v>
      </c>
      <c r="H374" t="str">
        <f t="shared" si="111"/>
        <v>3.32362316325689+4.57850938724188i</v>
      </c>
      <c r="I374" t="str">
        <f t="shared" si="112"/>
        <v>94.2477796076938i</v>
      </c>
      <c r="J374" t="str">
        <f t="shared" si="106"/>
        <v>-11.0235468655831+20.618398249216i</v>
      </c>
      <c r="K374" t="str">
        <f t="shared" si="113"/>
        <v>3.55489748458849-1.90061218868904i</v>
      </c>
      <c r="L374" t="str">
        <f t="shared" si="114"/>
        <v>0.341535435783433-0.168837514528553i</v>
      </c>
      <c r="M374" t="str">
        <f t="shared" si="115"/>
        <v>3.89643292037192-2.06944970321759i</v>
      </c>
      <c r="N374" t="str">
        <f t="shared" si="116"/>
        <v>-0.176829776101463i</v>
      </c>
      <c r="O374" t="str">
        <f t="shared" si="117"/>
        <v>0.984406311702024-0.17590967421156i</v>
      </c>
      <c r="P374" t="str">
        <f t="shared" si="118"/>
        <v>0.015593688297976+0.17590967421156i</v>
      </c>
      <c r="Q374" t="str">
        <f t="shared" si="119"/>
        <v>-0.015593688297976+0.000920101889902991i</v>
      </c>
      <c r="R374" t="str">
        <f t="shared" si="120"/>
        <v>-0.333217451190136-11.3004867643161i</v>
      </c>
      <c r="S374" t="str">
        <f t="shared" si="121"/>
        <v>0.0186446931950356i</v>
      </c>
      <c r="T374" t="str">
        <f t="shared" si="122"/>
        <v>0.210694108675234-0.00621273714467184i</v>
      </c>
      <c r="U374" t="e">
        <f t="shared" si="123"/>
        <v>#DIV/0!</v>
      </c>
      <c r="V374" t="str">
        <f t="shared" si="124"/>
        <v>1.33333333333333E-06-0.00442097064144154i</v>
      </c>
      <c r="W374" t="e">
        <f t="shared" si="125"/>
        <v>#DIV/0!</v>
      </c>
      <c r="X374" t="e">
        <f t="shared" si="126"/>
        <v>#DIV/0!</v>
      </c>
      <c r="Y374" t="str">
        <f t="shared" si="127"/>
        <v>0.00083+0.0241274315795696i</v>
      </c>
      <c r="Z374" t="e">
        <f t="shared" si="128"/>
        <v>#DIV/0!</v>
      </c>
      <c r="AA374" t="e">
        <f t="shared" si="129"/>
        <v>#DIV/0!</v>
      </c>
      <c r="AB374" t="str">
        <f t="shared" si="130"/>
        <v>1.29918981296863-0.0383092097817076i</v>
      </c>
      <c r="AC374" t="str">
        <f t="shared" si="131"/>
        <v>5.98292697424955-2.83787723901813i</v>
      </c>
      <c r="AD374" t="str">
        <f t="shared" si="132"/>
        <v>0.17974597753848+0.0788556856385476i</v>
      </c>
      <c r="AE374" t="e">
        <f t="shared" si="133"/>
        <v>#DIV/0!</v>
      </c>
      <c r="AF374" t="str">
        <f t="shared" si="134"/>
        <v>-10.9915990258595-3.57165669740675i</v>
      </c>
      <c r="AG374" t="e">
        <f t="shared" si="135"/>
        <v>#DIV/0!</v>
      </c>
      <c r="AH374" t="e">
        <f t="shared" si="136"/>
        <v>#DIV/0!</v>
      </c>
      <c r="AI374" t="e">
        <f t="shared" si="137"/>
        <v>#DIV/0!</v>
      </c>
      <c r="AJ374" t="e">
        <f t="shared" si="138"/>
        <v>#DIV/0!</v>
      </c>
      <c r="AK374"/>
      <c r="AL374"/>
      <c r="AM374"/>
      <c r="AN374"/>
    </row>
    <row r="375" spans="1:40" x14ac:dyDescent="0.25">
      <c r="A375"/>
      <c r="B375">
        <f t="shared" si="139"/>
        <v>24100</v>
      </c>
      <c r="C375" s="186" t="str">
        <f t="shared" si="107"/>
        <v>-0.00016935049543928+0.13078368155002i</v>
      </c>
      <c r="D375" s="158" t="str">
        <f t="shared" si="108"/>
        <v>-7.66796502046504+1.00267489188349i</v>
      </c>
      <c r="E375" t="str">
        <f t="shared" si="109"/>
        <v>7.99999821436414-0.00377956131332436i</v>
      </c>
      <c r="F375" t="str">
        <f t="shared" si="110"/>
        <v>0.999200639666541+3.77352126559394E-07i</v>
      </c>
      <c r="G375">
        <f t="shared" si="105"/>
        <v>1</v>
      </c>
      <c r="H375" t="str">
        <f t="shared" si="111"/>
        <v>3.3396202789918+4.58885695290959i</v>
      </c>
      <c r="I375" t="str">
        <f t="shared" si="112"/>
        <v>94.6404786893925i</v>
      </c>
      <c r="J375" t="str">
        <f t="shared" si="106"/>
        <v>-11.123951831596+20.704308241921i</v>
      </c>
      <c r="K375" t="str">
        <f t="shared" si="113"/>
        <v>3.54711756895272-1.9057852364343i</v>
      </c>
      <c r="L375" t="str">
        <f t="shared" si="114"/>
        <v>0.340976245112973-0.169263417316534i</v>
      </c>
      <c r="M375" t="str">
        <f t="shared" si="115"/>
        <v>3.88809381406569-2.07504865375083i</v>
      </c>
      <c r="N375" t="str">
        <f t="shared" si="116"/>
        <v>-0.177566566835219i</v>
      </c>
      <c r="O375" t="str">
        <f t="shared" si="117"/>
        <v>0.984276435898132-0.176634927847438i</v>
      </c>
      <c r="P375" t="str">
        <f t="shared" si="118"/>
        <v>0.015723564101868+0.176634927847438i</v>
      </c>
      <c r="Q375" t="str">
        <f t="shared" si="119"/>
        <v>-0.015723564101868+0.000931638987780981i</v>
      </c>
      <c r="R375" t="str">
        <f t="shared" si="120"/>
        <v>-0.3332164828883-11.2535150534507i</v>
      </c>
      <c r="S375" t="str">
        <f t="shared" si="121"/>
        <v>0.0187223794166815i</v>
      </c>
      <c r="T375" t="str">
        <f t="shared" si="122"/>
        <v>0.210692578602041-0.00623860542052691i</v>
      </c>
      <c r="U375" t="e">
        <f t="shared" si="123"/>
        <v>#DIV/0!</v>
      </c>
      <c r="V375" t="str">
        <f t="shared" si="124"/>
        <v>1.33333333333333E-06-0.00440262636492103i</v>
      </c>
      <c r="W375" t="e">
        <f t="shared" si="125"/>
        <v>#DIV/0!</v>
      </c>
      <c r="X375" t="e">
        <f t="shared" si="126"/>
        <v>#DIV/0!</v>
      </c>
      <c r="Y375" t="str">
        <f t="shared" si="127"/>
        <v>0.00083+0.0242279625444845i</v>
      </c>
      <c r="Z375" t="e">
        <f t="shared" si="128"/>
        <v>#DIV/0!</v>
      </c>
      <c r="AA375" t="e">
        <f t="shared" si="129"/>
        <v>#DIV/0!</v>
      </c>
      <c r="AB375" t="str">
        <f t="shared" si="130"/>
        <v>1.29918037817466-0.0384687197019483i</v>
      </c>
      <c r="AC375" t="str">
        <f t="shared" si="131"/>
        <v>5.97151072670737-2.84543248581899i</v>
      </c>
      <c r="AD375" t="str">
        <f t="shared" si="132"/>
        <v>0.179806948713162+0.0792361991792599i</v>
      </c>
      <c r="AE375" t="e">
        <f t="shared" si="133"/>
        <v>#DIV/0!</v>
      </c>
      <c r="AF375" t="str">
        <f t="shared" si="134"/>
        <v>-11.0075852994568-3.5861820610261i</v>
      </c>
      <c r="AG375" t="e">
        <f t="shared" si="135"/>
        <v>#DIV/0!</v>
      </c>
      <c r="AH375" t="e">
        <f t="shared" si="136"/>
        <v>#DIV/0!</v>
      </c>
      <c r="AI375" t="e">
        <f t="shared" si="137"/>
        <v>#DIV/0!</v>
      </c>
      <c r="AJ375" t="e">
        <f t="shared" si="138"/>
        <v>#DIV/0!</v>
      </c>
      <c r="AK375"/>
      <c r="AL375"/>
      <c r="AM375"/>
      <c r="AN375"/>
    </row>
    <row r="376" spans="1:40" x14ac:dyDescent="0.25">
      <c r="A376"/>
      <c r="B376">
        <f t="shared" si="139"/>
        <v>24200</v>
      </c>
      <c r="C376" s="186" t="str">
        <f t="shared" si="107"/>
        <v>-0.000167953798607142+0.130243254914958i</v>
      </c>
      <c r="D376" s="158" t="str">
        <f t="shared" si="108"/>
        <v>-7.66795431245601+0.998531621014678i</v>
      </c>
      <c r="E376" t="str">
        <f t="shared" si="109"/>
        <v>7.99999819951484-0.00379524413330601i</v>
      </c>
      <c r="F376" t="str">
        <f t="shared" si="110"/>
        <v>0.999200639668028+3.78917902315941E-07i</v>
      </c>
      <c r="G376">
        <f t="shared" si="105"/>
        <v>1</v>
      </c>
      <c r="H376" t="str">
        <f t="shared" si="111"/>
        <v>3.35562294805695+4.59912914685762i</v>
      </c>
      <c r="I376" t="str">
        <f t="shared" si="112"/>
        <v>95.0331777710912i</v>
      </c>
      <c r="J376" t="str">
        <f t="shared" si="106"/>
        <v>-11.2247742818752+20.790218234626i</v>
      </c>
      <c r="K376" t="str">
        <f t="shared" si="113"/>
        <v>3.53933861230484-1.91091197706044i</v>
      </c>
      <c r="L376" t="str">
        <f t="shared" si="114"/>
        <v>0.340416568845922-0.169686774424781i</v>
      </c>
      <c r="M376" t="str">
        <f t="shared" si="115"/>
        <v>3.87975518115076-2.08059875148522i</v>
      </c>
      <c r="N376" t="str">
        <f t="shared" si="116"/>
        <v>-0.178303357568975i</v>
      </c>
      <c r="O376" t="str">
        <f t="shared" si="117"/>
        <v>0.984146025769383-0.17736008559518i</v>
      </c>
      <c r="P376" t="str">
        <f t="shared" si="118"/>
        <v>0.015853974230617+0.17736008559518i</v>
      </c>
      <c r="Q376" t="str">
        <f t="shared" si="119"/>
        <v>-0.015853974230617+0.000943271973795012i</v>
      </c>
      <c r="R376" t="str">
        <f t="shared" si="120"/>
        <v>-0.33321551055004-11.2069311999002i</v>
      </c>
      <c r="S376" t="str">
        <f t="shared" si="121"/>
        <v>0.0188000656383274i</v>
      </c>
      <c r="T376" t="str">
        <f t="shared" si="122"/>
        <v>0.210691042162343-0.00626447347004953i</v>
      </c>
      <c r="U376" t="e">
        <f t="shared" si="123"/>
        <v>#DIV/0!</v>
      </c>
      <c r="V376" t="str">
        <f t="shared" si="124"/>
        <v>1.33333333333333E-06-0.00438443369399161i</v>
      </c>
      <c r="W376" t="e">
        <f t="shared" si="125"/>
        <v>#DIV/0!</v>
      </c>
      <c r="X376" t="e">
        <f t="shared" si="126"/>
        <v>#DIV/0!</v>
      </c>
      <c r="Y376" t="str">
        <f t="shared" si="127"/>
        <v>0.00083+0.0243284935093994i</v>
      </c>
      <c r="Z376" t="e">
        <f t="shared" si="128"/>
        <v>#DIV/0!</v>
      </c>
      <c r="AA376" t="e">
        <f t="shared" si="129"/>
        <v>#DIV/0!</v>
      </c>
      <c r="AB376" t="str">
        <f t="shared" si="130"/>
        <v>1.29917090412331-0.0386282282265695i</v>
      </c>
      <c r="AC376" t="str">
        <f t="shared" si="131"/>
        <v>5.96009520305244-2.85292142968559i</v>
      </c>
      <c r="AD376" t="str">
        <f t="shared" si="132"/>
        <v>0.179868177534742+0.0796164379618908i</v>
      </c>
      <c r="AE376" t="e">
        <f t="shared" si="133"/>
        <v>#DIV/0!</v>
      </c>
      <c r="AF376" t="str">
        <f t="shared" si="134"/>
        <v>-11.023577260513-3.60059752584294i</v>
      </c>
      <c r="AG376" t="e">
        <f t="shared" si="135"/>
        <v>#DIV/0!</v>
      </c>
      <c r="AH376" t="e">
        <f t="shared" si="136"/>
        <v>#DIV/0!</v>
      </c>
      <c r="AI376" t="e">
        <f t="shared" si="137"/>
        <v>#DIV/0!</v>
      </c>
      <c r="AJ376" t="e">
        <f t="shared" si="138"/>
        <v>#DIV/0!</v>
      </c>
      <c r="AK376"/>
      <c r="AL376"/>
      <c r="AM376"/>
      <c r="AN376"/>
    </row>
    <row r="377" spans="1:40" x14ac:dyDescent="0.25">
      <c r="A377"/>
      <c r="B377">
        <f t="shared" si="139"/>
        <v>24300</v>
      </c>
      <c r="C377" s="186" t="str">
        <f t="shared" si="107"/>
        <v>-0.000166574309403591+0.129707276213643i</v>
      </c>
      <c r="D377" s="158" t="str">
        <f t="shared" si="108"/>
        <v>-7.66794373637207+0.994422450971263i</v>
      </c>
      <c r="E377" t="str">
        <f t="shared" si="109"/>
        <v>7.99999818460406-0.00381092695320016i</v>
      </c>
      <c r="F377" t="str">
        <f t="shared" si="110"/>
        <v>0.999200639669514+3.80483678063761E-07i</v>
      </c>
      <c r="G377">
        <f t="shared" si="105"/>
        <v>1</v>
      </c>
      <c r="H377" t="str">
        <f t="shared" si="111"/>
        <v>3.37163076156109+4.60932615568881i</v>
      </c>
      <c r="I377" t="str">
        <f t="shared" si="112"/>
        <v>95.42587685279i</v>
      </c>
      <c r="J377" t="str">
        <f t="shared" si="106"/>
        <v>-11.3260142164204+20.8761282273312i</v>
      </c>
      <c r="K377" t="str">
        <f t="shared" si="113"/>
        <v>3.53156083638638-1.91599264976248i</v>
      </c>
      <c r="L377" t="str">
        <f t="shared" si="114"/>
        <v>0.339856420762522-0.170107589750015i</v>
      </c>
      <c r="M377" t="str">
        <f t="shared" si="115"/>
        <v>3.8714172571489-2.08610023951249i</v>
      </c>
      <c r="N377" t="str">
        <f t="shared" si="116"/>
        <v>-0.179040148302731i</v>
      </c>
      <c r="O377" t="str">
        <f t="shared" si="117"/>
        <v>0.98401508138657-0.178085147061126i</v>
      </c>
      <c r="P377" t="str">
        <f t="shared" si="118"/>
        <v>0.01598491861343+0.178085147061126i</v>
      </c>
      <c r="Q377" t="str">
        <f t="shared" si="119"/>
        <v>-0.01598491861343+0.000955001241604997i</v>
      </c>
      <c r="R377" t="str">
        <f t="shared" si="120"/>
        <v>-0.333214534175102-11.1607304152988i</v>
      </c>
      <c r="S377" t="str">
        <f t="shared" si="121"/>
        <v>0.0188777518599735i</v>
      </c>
      <c r="T377" t="str">
        <f t="shared" si="122"/>
        <v>0.21068949935607-0.00629034129229424i</v>
      </c>
      <c r="U377" t="e">
        <f t="shared" si="123"/>
        <v>#DIV/0!</v>
      </c>
      <c r="V377" t="str">
        <f t="shared" si="124"/>
        <v>1.33333333333333E-06-0.00436639075697929i</v>
      </c>
      <c r="W377" t="e">
        <f t="shared" si="125"/>
        <v>#DIV/0!</v>
      </c>
      <c r="X377" t="e">
        <f t="shared" si="126"/>
        <v>#DIV/0!</v>
      </c>
      <c r="Y377" t="str">
        <f t="shared" si="127"/>
        <v>0.00083+0.0244290244743142i</v>
      </c>
      <c r="Z377" t="e">
        <f t="shared" si="128"/>
        <v>#DIV/0!</v>
      </c>
      <c r="AA377" t="e">
        <f t="shared" si="129"/>
        <v>#DIV/0!</v>
      </c>
      <c r="AB377" t="str">
        <f t="shared" si="130"/>
        <v>1.29916139081416-0.0387877353497412i</v>
      </c>
      <c r="AC377" t="str">
        <f t="shared" si="131"/>
        <v>5.94868072421626-2.86034439654151i</v>
      </c>
      <c r="AD377" t="str">
        <f t="shared" si="132"/>
        <v>0.179929663841613+0.0799964046572546i</v>
      </c>
      <c r="AE377" t="e">
        <f t="shared" si="133"/>
        <v>#DIV/0!</v>
      </c>
      <c r="AF377" t="str">
        <f t="shared" si="134"/>
        <v>-11.0395744979332-3.61490370471755i</v>
      </c>
      <c r="AG377" t="e">
        <f t="shared" si="135"/>
        <v>#DIV/0!</v>
      </c>
      <c r="AH377" t="e">
        <f t="shared" si="136"/>
        <v>#DIV/0!</v>
      </c>
      <c r="AI377" t="e">
        <f t="shared" si="137"/>
        <v>#DIV/0!</v>
      </c>
      <c r="AJ377" t="e">
        <f t="shared" si="138"/>
        <v>#DIV/0!</v>
      </c>
      <c r="AK377"/>
      <c r="AL377"/>
      <c r="AM377"/>
      <c r="AN377"/>
    </row>
    <row r="378" spans="1:40" x14ac:dyDescent="0.25">
      <c r="A378"/>
      <c r="B378">
        <f t="shared" si="139"/>
        <v>24400</v>
      </c>
      <c r="C378" s="186" t="str">
        <f t="shared" si="107"/>
        <v>-0.00016521174631598+0.129175690758721i</v>
      </c>
      <c r="D378" s="158" t="str">
        <f t="shared" si="108"/>
        <v>-7.66793329005512+0.990346962483528i</v>
      </c>
      <c r="E378" t="str">
        <f t="shared" si="109"/>
        <v>7.99999816963179-0.00382660977300642i</v>
      </c>
      <c r="F378" t="str">
        <f t="shared" si="110"/>
        <v>0.999200639671011+3.82049453802824E-07i</v>
      </c>
      <c r="G378">
        <f t="shared" si="105"/>
        <v>1</v>
      </c>
      <c r="H378" t="str">
        <f t="shared" si="111"/>
        <v>3.3876433134755+4.61944816813354i</v>
      </c>
      <c r="I378" t="str">
        <f t="shared" si="112"/>
        <v>95.8185759344887i</v>
      </c>
      <c r="J378" t="str">
        <f t="shared" si="106"/>
        <v>-11.4276716352319+20.9620382200362i</v>
      </c>
      <c r="K378" t="str">
        <f t="shared" si="113"/>
        <v>3.5237844606175-1.92102749296485i</v>
      </c>
      <c r="L378" t="str">
        <f t="shared" si="114"/>
        <v>0.33929581457183-0.170525867266717i</v>
      </c>
      <c r="M378" t="str">
        <f t="shared" si="115"/>
        <v>3.86308027518933-2.09155336023157i</v>
      </c>
      <c r="N378" t="str">
        <f t="shared" si="116"/>
        <v>-0.179776939036487i</v>
      </c>
      <c r="O378" t="str">
        <f t="shared" si="117"/>
        <v>0.983883602820777-0.17881011185167i</v>
      </c>
      <c r="P378" t="str">
        <f t="shared" si="118"/>
        <v>0.016116397179223+0.17881011185167i</v>
      </c>
      <c r="Q378" t="str">
        <f t="shared" si="119"/>
        <v>-0.016116397179223+0.000966827184816998i</v>
      </c>
      <c r="R378" t="str">
        <f t="shared" si="120"/>
        <v>-0.333213553764244-11.1149079897791i</v>
      </c>
      <c r="S378" t="str">
        <f t="shared" si="121"/>
        <v>0.0189554380816194i</v>
      </c>
      <c r="T378" t="str">
        <f t="shared" si="122"/>
        <v>0.210687950183154-0.00631620888633448i</v>
      </c>
      <c r="U378" t="e">
        <f t="shared" si="123"/>
        <v>#DIV/0!</v>
      </c>
      <c r="V378" t="str">
        <f t="shared" si="124"/>
        <v>1.33333333333333E-06-0.00434849571289331i</v>
      </c>
      <c r="W378" t="e">
        <f t="shared" si="125"/>
        <v>#DIV/0!</v>
      </c>
      <c r="X378" t="e">
        <f t="shared" si="126"/>
        <v>#DIV/0!</v>
      </c>
      <c r="Y378" t="str">
        <f t="shared" si="127"/>
        <v>0.00083+0.0245295554392291i</v>
      </c>
      <c r="Z378" t="e">
        <f t="shared" si="128"/>
        <v>#DIV/0!</v>
      </c>
      <c r="AA378" t="e">
        <f t="shared" si="129"/>
        <v>#DIV/0!</v>
      </c>
      <c r="AB378" t="str">
        <f t="shared" si="130"/>
        <v>1.29915183824677-0.03894724106575i</v>
      </c>
      <c r="AC378" t="str">
        <f t="shared" si="131"/>
        <v>5.93726760788424-2.8677017114702i</v>
      </c>
      <c r="AD378" t="str">
        <f t="shared" si="132"/>
        <v>0.179991407474501+0.0803761018898832i</v>
      </c>
      <c r="AE378" t="e">
        <f t="shared" si="133"/>
        <v>#DIV/0!</v>
      </c>
      <c r="AF378" t="str">
        <f t="shared" si="134"/>
        <v>-11.0555766035306-3.62910120565001i</v>
      </c>
      <c r="AG378" t="e">
        <f t="shared" si="135"/>
        <v>#DIV/0!</v>
      </c>
      <c r="AH378" t="e">
        <f t="shared" si="136"/>
        <v>#DIV/0!</v>
      </c>
      <c r="AI378" t="e">
        <f t="shared" si="137"/>
        <v>#DIV/0!</v>
      </c>
      <c r="AJ378" t="e">
        <f t="shared" si="138"/>
        <v>#DIV/0!</v>
      </c>
      <c r="AK378"/>
      <c r="AL378"/>
      <c r="AM378"/>
      <c r="AN378"/>
    </row>
    <row r="379" spans="1:40" x14ac:dyDescent="0.25">
      <c r="A379"/>
      <c r="B379">
        <f t="shared" si="139"/>
        <v>24500</v>
      </c>
      <c r="C379" s="186" t="str">
        <f t="shared" si="107"/>
        <v>-0.000163865833565053+0.128648444755694i</v>
      </c>
      <c r="D379" s="158" t="str">
        <f t="shared" si="108"/>
        <v>-7.66792297139063+0.986304743126988i</v>
      </c>
      <c r="E379" t="str">
        <f t="shared" si="109"/>
        <v>7.99999815459803-0.00384229259272447i</v>
      </c>
      <c r="F379" t="str">
        <f t="shared" si="110"/>
        <v>0.999200639672507+3.83615229533088E-07i</v>
      </c>
      <c r="G379">
        <f t="shared" si="105"/>
        <v>1</v>
      </c>
      <c r="H379" t="str">
        <f t="shared" si="111"/>
        <v>3.40366020063832+4.62949537501413i</v>
      </c>
      <c r="I379" t="str">
        <f t="shared" si="112"/>
        <v>96.2112750161874i</v>
      </c>
      <c r="J379" t="str">
        <f t="shared" si="106"/>
        <v>-11.5297465383095+21.0479482127413i</v>
      </c>
      <c r="K379" t="str">
        <f t="shared" si="113"/>
        <v>3.51600970210986-1.92601674433158i</v>
      </c>
      <c r="L379" t="str">
        <f t="shared" si="114"/>
        <v>0.338734763911373-0.170941611026221i</v>
      </c>
      <c r="M379" t="str">
        <f t="shared" si="115"/>
        <v>3.85474446602123-2.0969583553578i</v>
      </c>
      <c r="N379" t="str">
        <f t="shared" si="116"/>
        <v>-0.180513729770243i</v>
      </c>
      <c r="O379" t="str">
        <f t="shared" si="117"/>
        <v>0.983751590143381-0.179534979573255i</v>
      </c>
      <c r="P379" t="str">
        <f t="shared" si="118"/>
        <v>0.016248409856619+0.179534979573255i</v>
      </c>
      <c r="Q379" t="str">
        <f t="shared" si="119"/>
        <v>-0.016248409856619+0.000978750196987982i</v>
      </c>
      <c r="R379" t="str">
        <f t="shared" si="120"/>
        <v>-0.333212569315644-11.0694592903713i</v>
      </c>
      <c r="S379" t="str">
        <f t="shared" si="121"/>
        <v>0.0190331243032654i</v>
      </c>
      <c r="T379" t="str">
        <f t="shared" si="122"/>
        <v>0.210686394643573-0.00634207625119509i</v>
      </c>
      <c r="U379" t="e">
        <f t="shared" si="123"/>
        <v>#DIV/0!</v>
      </c>
      <c r="V379" t="str">
        <f t="shared" si="124"/>
        <v>1.33333333333333E-06-0.00433074675079987i</v>
      </c>
      <c r="W379" t="e">
        <f t="shared" si="125"/>
        <v>#DIV/0!</v>
      </c>
      <c r="X379" t="e">
        <f t="shared" si="126"/>
        <v>#DIV/0!</v>
      </c>
      <c r="Y379" t="str">
        <f t="shared" si="127"/>
        <v>0.00083+0.024630086404144i</v>
      </c>
      <c r="Z379" t="e">
        <f t="shared" si="128"/>
        <v>#DIV/0!</v>
      </c>
      <c r="AA379" t="e">
        <f t="shared" si="129"/>
        <v>#DIV/0!</v>
      </c>
      <c r="AB379" t="str">
        <f t="shared" si="130"/>
        <v>1.29914224642102-0.0391067453685829i</v>
      </c>
      <c r="AC379" t="str">
        <f t="shared" si="131"/>
        <v>5.92585616851432-2.87499369872451i</v>
      </c>
      <c r="AD379" t="str">
        <f t="shared" si="132"/>
        <v>0.180053408276416+0.0807555322389744i</v>
      </c>
      <c r="AE379" t="e">
        <f t="shared" si="133"/>
        <v>#DIV/0!</v>
      </c>
      <c r="AF379" t="str">
        <f t="shared" si="134"/>
        <v>-11.0715831720289-3.64319063188714i</v>
      </c>
      <c r="AG379" t="e">
        <f t="shared" si="135"/>
        <v>#DIV/0!</v>
      </c>
      <c r="AH379" t="e">
        <f t="shared" si="136"/>
        <v>#DIV/0!</v>
      </c>
      <c r="AI379" t="e">
        <f t="shared" si="137"/>
        <v>#DIV/0!</v>
      </c>
      <c r="AJ379" t="e">
        <f t="shared" si="138"/>
        <v>#DIV/0!</v>
      </c>
      <c r="AK379"/>
      <c r="AL379"/>
      <c r="AM379"/>
      <c r="AN379"/>
    </row>
    <row r="380" spans="1:40" x14ac:dyDescent="0.25">
      <c r="A380"/>
      <c r="B380">
        <f t="shared" si="139"/>
        <v>24600</v>
      </c>
      <c r="C380" s="186" t="str">
        <f t="shared" si="107"/>
        <v>-0.000162536300965384+0.128125485284758i</v>
      </c>
      <c r="D380" s="158" t="str">
        <f t="shared" si="108"/>
        <v>-7.66791277830744+0.982295387183145i</v>
      </c>
      <c r="E380" t="str">
        <f t="shared" si="109"/>
        <v>7.99999813950278-0.00385797541235391i</v>
      </c>
      <c r="F380" t="str">
        <f t="shared" si="110"/>
        <v>0.999200639674013+3.85181005254524E-07i</v>
      </c>
      <c r="G380">
        <f t="shared" si="105"/>
        <v>1</v>
      </c>
      <c r="H380" t="str">
        <f t="shared" si="111"/>
        <v>3.4196810227591+4.63946796921054i</v>
      </c>
      <c r="I380" t="str">
        <f t="shared" si="112"/>
        <v>96.6039740978861i</v>
      </c>
      <c r="J380" t="str">
        <f t="shared" si="106"/>
        <v>-11.6322389256532+21.1338582054463i</v>
      </c>
      <c r="K380" t="str">
        <f t="shared" si="113"/>
        <v>3.50823677567948-1.93096064077643i</v>
      </c>
      <c r="L380" t="str">
        <f t="shared" si="114"/>
        <v>0.338173282346813-0.17135482515581i</v>
      </c>
      <c r="M380" t="str">
        <f t="shared" si="115"/>
        <v>3.84641005802629-2.10231546593224i</v>
      </c>
      <c r="N380" t="str">
        <f t="shared" si="116"/>
        <v>-0.181250520503999i</v>
      </c>
      <c r="O380" t="str">
        <f t="shared" si="117"/>
        <v>0.983619043426045-0.180259749832382i</v>
      </c>
      <c r="P380" t="str">
        <f t="shared" si="118"/>
        <v>0.016380956573955+0.180259749832382i</v>
      </c>
      <c r="Q380" t="str">
        <f t="shared" si="119"/>
        <v>-0.016380956573955+0.000990770671617014i</v>
      </c>
      <c r="R380" t="str">
        <f t="shared" si="120"/>
        <v>-0.333211580831359-11.0243797594362i</v>
      </c>
      <c r="S380" t="str">
        <f t="shared" si="121"/>
        <v>0.0191108105249115i</v>
      </c>
      <c r="T380" t="str">
        <f t="shared" si="122"/>
        <v>0.210684832737255-0.00636794338597433i</v>
      </c>
      <c r="U380" t="e">
        <f t="shared" si="123"/>
        <v>#DIV/0!</v>
      </c>
      <c r="V380" t="str">
        <f t="shared" si="124"/>
        <v>1.33333333333333E-06-0.00431314208921125i</v>
      </c>
      <c r="W380" t="e">
        <f t="shared" si="125"/>
        <v>#DIV/0!</v>
      </c>
      <c r="X380" t="e">
        <f t="shared" si="126"/>
        <v>#DIV/0!</v>
      </c>
      <c r="Y380" t="str">
        <f t="shared" si="127"/>
        <v>0.00083+0.0247306173690588i</v>
      </c>
      <c r="Z380" t="e">
        <f t="shared" si="128"/>
        <v>#DIV/0!</v>
      </c>
      <c r="AA380" t="e">
        <f t="shared" si="129"/>
        <v>#DIV/0!</v>
      </c>
      <c r="AB380" t="str">
        <f t="shared" si="130"/>
        <v>1.29913261533646-0.0392662482526796i</v>
      </c>
      <c r="AC380" t="str">
        <f t="shared" si="131"/>
        <v>5.91444671734942-2.8822206817389i</v>
      </c>
      <c r="AD380" t="str">
        <f t="shared" si="132"/>
        <v>0.180115666092588+0.0811346982392985i</v>
      </c>
      <c r="AE380" t="e">
        <f t="shared" si="133"/>
        <v>#DIV/0!</v>
      </c>
      <c r="AF380" t="str">
        <f t="shared" si="134"/>
        <v>-11.0875938010665-3.6571725820274i</v>
      </c>
      <c r="AG380" t="e">
        <f t="shared" si="135"/>
        <v>#DIV/0!</v>
      </c>
      <c r="AH380" t="e">
        <f t="shared" si="136"/>
        <v>#DIV/0!</v>
      </c>
      <c r="AI380" t="e">
        <f t="shared" si="137"/>
        <v>#DIV/0!</v>
      </c>
      <c r="AJ380" t="e">
        <f t="shared" si="138"/>
        <v>#DIV/0!</v>
      </c>
      <c r="AK380"/>
      <c r="AL380"/>
      <c r="AM380"/>
      <c r="AN380"/>
    </row>
    <row r="381" spans="1:40" x14ac:dyDescent="0.25">
      <c r="A381"/>
      <c r="B381">
        <f t="shared" si="139"/>
        <v>24700</v>
      </c>
      <c r="C381" s="186" t="str">
        <f t="shared" si="107"/>
        <v>-0.000161222883789778+0.127606760283103i</v>
      </c>
      <c r="D381" s="158" t="str">
        <f t="shared" si="108"/>
        <v>-7.66790270877573+0.97831849550379i</v>
      </c>
      <c r="E381" t="str">
        <f t="shared" si="109"/>
        <v>7.99999812434605-0.0038736582318944i</v>
      </c>
      <c r="F381" t="str">
        <f t="shared" si="110"/>
        <v>0.99920063967553+3.86746780967095E-07i</v>
      </c>
      <c r="G381">
        <f t="shared" si="105"/>
        <v>1</v>
      </c>
      <c r="H381" t="str">
        <f t="shared" si="111"/>
        <v>3.4357053824223+4.64936614562496i</v>
      </c>
      <c r="I381" t="str">
        <f t="shared" si="112"/>
        <v>96.9966731795849i</v>
      </c>
      <c r="J381" t="str">
        <f t="shared" si="106"/>
        <v>-11.7351487972632+21.2197681981515i</v>
      </c>
      <c r="K381" t="str">
        <f t="shared" si="113"/>
        <v>3.50046589385942-1.93585941847205i</v>
      </c>
      <c r="L381" t="str">
        <f t="shared" si="114"/>
        <v>0.33761138337163-0.171765513857809i</v>
      </c>
      <c r="M381" t="str">
        <f t="shared" si="115"/>
        <v>3.83807727723105-2.10762493232986i</v>
      </c>
      <c r="N381" t="str">
        <f t="shared" si="116"/>
        <v>-0.181987311237756i</v>
      </c>
      <c r="O381" t="str">
        <f t="shared" si="117"/>
        <v>0.983485962740723-0.1809844222356i</v>
      </c>
      <c r="P381" t="str">
        <f t="shared" si="118"/>
        <v>0.016514037259277+0.1809844222356i</v>
      </c>
      <c r="Q381" t="str">
        <f t="shared" si="119"/>
        <v>-0.016514037259277+0.001002889002156i</v>
      </c>
      <c r="R381" t="str">
        <f t="shared" si="120"/>
        <v>-0.333210588309453-10.9796649131429i</v>
      </c>
      <c r="S381" t="str">
        <f t="shared" si="121"/>
        <v>0.0191884967465574i</v>
      </c>
      <c r="T381" t="str">
        <f t="shared" si="122"/>
        <v>0.210683264464133-0.00639381028969442i</v>
      </c>
      <c r="U381" t="e">
        <f t="shared" si="123"/>
        <v>#DIV/0!</v>
      </c>
      <c r="V381" t="str">
        <f t="shared" si="124"/>
        <v>1.33333333333333E-06-0.00429567997548975i</v>
      </c>
      <c r="W381" t="e">
        <f t="shared" si="125"/>
        <v>#DIV/0!</v>
      </c>
      <c r="X381" t="e">
        <f t="shared" si="126"/>
        <v>#DIV/0!</v>
      </c>
      <c r="Y381" t="str">
        <f t="shared" si="127"/>
        <v>0.00083+0.0248311483339737i</v>
      </c>
      <c r="Z381" t="e">
        <f t="shared" si="128"/>
        <v>#DIV/0!</v>
      </c>
      <c r="AA381" t="e">
        <f t="shared" si="129"/>
        <v>#DIV/0!</v>
      </c>
      <c r="AB381" t="str">
        <f t="shared" si="130"/>
        <v>1.29912294499267-0.0394257497120108i</v>
      </c>
      <c r="AC381" t="str">
        <f t="shared" si="131"/>
        <v>5.90303956243702-2.88938298313581i</v>
      </c>
      <c r="AD381" t="str">
        <f t="shared" si="132"/>
        <v>0.180178180770414+0.0815136023821161i</v>
      </c>
      <c r="AE381" t="e">
        <f t="shared" si="133"/>
        <v>#DIV/0!</v>
      </c>
      <c r="AF381" t="str">
        <f t="shared" si="134"/>
        <v>-11.103608091198-3.67104765012117i</v>
      </c>
      <c r="AG381" t="e">
        <f t="shared" si="135"/>
        <v>#DIV/0!</v>
      </c>
      <c r="AH381" t="e">
        <f t="shared" si="136"/>
        <v>#DIV/0!</v>
      </c>
      <c r="AI381" t="e">
        <f t="shared" si="137"/>
        <v>#DIV/0!</v>
      </c>
      <c r="AJ381" t="e">
        <f t="shared" si="138"/>
        <v>#DIV/0!</v>
      </c>
      <c r="AK381"/>
      <c r="AL381"/>
      <c r="AM381"/>
      <c r="AN381"/>
    </row>
    <row r="382" spans="1:40" x14ac:dyDescent="0.25">
      <c r="A382"/>
      <c r="B382">
        <f t="shared" si="139"/>
        <v>24800</v>
      </c>
      <c r="C382" s="186" t="str">
        <f t="shared" si="107"/>
        <v>-0.000159925322637485+0.127092218527639i</v>
      </c>
      <c r="D382" s="158" t="str">
        <f t="shared" si="108"/>
        <v>-7.66789276080691+0.974373675378566i</v>
      </c>
      <c r="E382" t="str">
        <f t="shared" si="109"/>
        <v>7.99999810912783-0.00388934105134556i</v>
      </c>
      <c r="F382" t="str">
        <f t="shared" si="110"/>
        <v>0.999200639677046+3.88312556670757E-07i</v>
      </c>
      <c r="G382">
        <f t="shared" si="105"/>
        <v>1</v>
      </c>
      <c r="H382" t="str">
        <f t="shared" si="111"/>
        <v>3.45173288509108+4.65919010114773i</v>
      </c>
      <c r="I382" t="str">
        <f t="shared" si="112"/>
        <v>97.3893722612836i</v>
      </c>
      <c r="J382" t="str">
        <f t="shared" si="106"/>
        <v>-11.8384761531393+21.3056781908565i</v>
      </c>
      <c r="K382" t="str">
        <f t="shared" si="113"/>
        <v>3.49269726691265-1.94071331285878i</v>
      </c>
      <c r="L382" t="str">
        <f t="shared" si="114"/>
        <v>0.337049080406804-0.172173681408685i</v>
      </c>
      <c r="M382" t="str">
        <f t="shared" si="115"/>
        <v>3.82974634731945-2.11288699426746i</v>
      </c>
      <c r="N382" t="str">
        <f t="shared" si="116"/>
        <v>-0.182724101971512i</v>
      </c>
      <c r="O382" t="str">
        <f t="shared" si="117"/>
        <v>0.983352348159659-0.181708996389512i</v>
      </c>
      <c r="P382" t="str">
        <f t="shared" si="118"/>
        <v>0.016647651840341+0.181708996389512i</v>
      </c>
      <c r="Q382" t="str">
        <f t="shared" si="119"/>
        <v>-0.016647651840341+0.00101510558200002i</v>
      </c>
      <c r="R382" t="str">
        <f t="shared" si="120"/>
        <v>-0.333209591750495-10.9353103399804i</v>
      </c>
      <c r="S382" t="str">
        <f t="shared" si="121"/>
        <v>0.0192661829682033i</v>
      </c>
      <c r="T382" t="str">
        <f t="shared" si="122"/>
        <v>0.210681689824148-0.00641967696142536i</v>
      </c>
      <c r="U382" t="e">
        <f t="shared" si="123"/>
        <v>#DIV/0!</v>
      </c>
      <c r="V382" t="str">
        <f t="shared" si="124"/>
        <v>1.33333333333333E-06-0.004278358685266i</v>
      </c>
      <c r="W382" t="e">
        <f t="shared" si="125"/>
        <v>#DIV/0!</v>
      </c>
      <c r="X382" t="e">
        <f t="shared" si="126"/>
        <v>#DIV/0!</v>
      </c>
      <c r="Y382" t="str">
        <f t="shared" si="127"/>
        <v>0.00083+0.0249316792988886i</v>
      </c>
      <c r="Z382" t="e">
        <f t="shared" si="128"/>
        <v>#DIV/0!</v>
      </c>
      <c r="AA382" t="e">
        <f t="shared" si="129"/>
        <v>#DIV/0!</v>
      </c>
      <c r="AB382" t="str">
        <f t="shared" si="130"/>
        <v>1.2991132353893-0.0395852497408419i</v>
      </c>
      <c r="AC382" t="str">
        <f t="shared" si="131"/>
        <v>5.89163500864427-2.89648092473749i</v>
      </c>
      <c r="AD382" t="str">
        <f t="shared" si="132"/>
        <v>0.180240952159416+0.0818922471160434i</v>
      </c>
      <c r="AE382" t="e">
        <f t="shared" si="133"/>
        <v>#DIV/0!</v>
      </c>
      <c r="AF382" t="str">
        <f t="shared" si="134"/>
        <v>-11.119625645898-3.68481642576916i</v>
      </c>
      <c r="AG382" t="e">
        <f t="shared" si="135"/>
        <v>#DIV/0!</v>
      </c>
      <c r="AH382" t="e">
        <f t="shared" si="136"/>
        <v>#DIV/0!</v>
      </c>
      <c r="AI382" t="e">
        <f t="shared" si="137"/>
        <v>#DIV/0!</v>
      </c>
      <c r="AJ382" t="e">
        <f t="shared" si="138"/>
        <v>#DIV/0!</v>
      </c>
      <c r="AK382"/>
      <c r="AL382"/>
      <c r="AM382"/>
      <c r="AN382"/>
    </row>
    <row r="383" spans="1:40" x14ac:dyDescent="0.25">
      <c r="A383"/>
      <c r="B383">
        <f t="shared" si="139"/>
        <v>24900</v>
      </c>
      <c r="C383" s="186" t="str">
        <f t="shared" si="107"/>
        <v>-0.000158643363306104+0.126581809618127i</v>
      </c>
      <c r="D383" s="158" t="str">
        <f t="shared" si="108"/>
        <v>-7.66788293245205+0.970460540405641i</v>
      </c>
      <c r="E383" t="str">
        <f t="shared" si="109"/>
        <v>7.99999809384812-0.00390502387070705i</v>
      </c>
      <c r="F383" t="str">
        <f t="shared" si="110"/>
        <v>0.999200639678573+3.89878332365484E-07i</v>
      </c>
      <c r="G383">
        <f t="shared" si="105"/>
        <v>1</v>
      </c>
      <c r="H383" t="str">
        <f t="shared" si="111"/>
        <v>3.46776313911014+4.66894003462262i</v>
      </c>
      <c r="I383" t="str">
        <f t="shared" si="112"/>
        <v>97.7820713429823i</v>
      </c>
      <c r="J383" t="str">
        <f t="shared" si="106"/>
        <v>-11.9422209932816+21.3915881835616i</v>
      </c>
      <c r="K383" t="str">
        <f t="shared" si="113"/>
        <v>3.48493110284455-1.94552255865282i</v>
      </c>
      <c r="L383" t="str">
        <f t="shared" si="114"/>
        <v>0.336486386800519-0.172579332158147i</v>
      </c>
      <c r="M383" t="str">
        <f t="shared" si="115"/>
        <v>3.82141748964507-2.11810189081097i</v>
      </c>
      <c r="N383" t="str">
        <f t="shared" si="116"/>
        <v>-0.183460892705268i</v>
      </c>
      <c r="O383" t="str">
        <f t="shared" si="117"/>
        <v>0.983218199755389-0.182433471900777i</v>
      </c>
      <c r="P383" t="str">
        <f t="shared" si="118"/>
        <v>0.016781800244611+0.182433471900777i</v>
      </c>
      <c r="Q383" t="str">
        <f t="shared" si="119"/>
        <v>-0.016781800244611+0.001027420804491i</v>
      </c>
      <c r="R383" t="str">
        <f t="shared" si="120"/>
        <v>-0.333208591154721-10.891311699307i</v>
      </c>
      <c r="S383" t="str">
        <f t="shared" si="121"/>
        <v>0.0193438691898494i</v>
      </c>
      <c r="T383" t="str">
        <f t="shared" si="122"/>
        <v>0.210680108817271-0.00644554340023093i</v>
      </c>
      <c r="U383" t="e">
        <f t="shared" si="123"/>
        <v>#DIV/0!</v>
      </c>
      <c r="V383" t="str">
        <f t="shared" si="124"/>
        <v>1.33333333333333E-06-0.00426117652187135i</v>
      </c>
      <c r="W383" t="e">
        <f t="shared" si="125"/>
        <v>#DIV/0!</v>
      </c>
      <c r="X383" t="e">
        <f t="shared" si="126"/>
        <v>#DIV/0!</v>
      </c>
      <c r="Y383" t="str">
        <f t="shared" si="127"/>
        <v>0.00083+0.0250322102638035i</v>
      </c>
      <c r="Z383" t="e">
        <f t="shared" si="128"/>
        <v>#DIV/0!</v>
      </c>
      <c r="AA383" t="e">
        <f t="shared" si="129"/>
        <v>#DIV/0!</v>
      </c>
      <c r="AB383" t="str">
        <f t="shared" si="130"/>
        <v>1.29910348652617-0.0397447483333999i</v>
      </c>
      <c r="AC383" t="str">
        <f t="shared" si="131"/>
        <v>5.88023335767521-2.903514827573i</v>
      </c>
      <c r="AD383" t="str">
        <f t="shared" si="132"/>
        <v>0.180303980111184+0.0822706348479191i</v>
      </c>
      <c r="AE383" t="e">
        <f t="shared" si="133"/>
        <v>#DIV/0!</v>
      </c>
      <c r="AF383" t="str">
        <f t="shared" si="134"/>
        <v>-11.1356460715622-3.69847949421698i</v>
      </c>
      <c r="AG383" t="e">
        <f t="shared" si="135"/>
        <v>#DIV/0!</v>
      </c>
      <c r="AH383" t="e">
        <f t="shared" si="136"/>
        <v>#DIV/0!</v>
      </c>
      <c r="AI383" t="e">
        <f t="shared" si="137"/>
        <v>#DIV/0!</v>
      </c>
      <c r="AJ383" t="e">
        <f t="shared" si="138"/>
        <v>#DIV/0!</v>
      </c>
      <c r="AK383"/>
      <c r="AL383"/>
      <c r="AM383"/>
      <c r="AN383"/>
    </row>
    <row r="384" spans="1:40" x14ac:dyDescent="0.25">
      <c r="A384"/>
      <c r="B384">
        <f t="shared" si="139"/>
        <v>25000</v>
      </c>
      <c r="C384" s="186" t="str">
        <f t="shared" si="107"/>
        <v>-0.000157376756667081+0.126075483960727i</v>
      </c>
      <c r="D384" s="158" t="str">
        <f t="shared" si="108"/>
        <v>-7.66787322180114+0.966578710365574i</v>
      </c>
      <c r="E384" t="str">
        <f t="shared" si="109"/>
        <v>7.99999807850692-0.00392070668997849i</v>
      </c>
      <c r="F384" t="str">
        <f t="shared" si="110"/>
        <v>0.999200639680099+3.9144410805123E-07i</v>
      </c>
      <c r="G384">
        <f t="shared" si="105"/>
        <v>1</v>
      </c>
      <c r="H384" t="str">
        <f t="shared" si="111"/>
        <v>3.48379575570857+4.67861614681261i</v>
      </c>
      <c r="I384" t="str">
        <f t="shared" si="112"/>
        <v>98.174770424681i</v>
      </c>
      <c r="J384" t="str">
        <f t="shared" si="106"/>
        <v>-12.04638331769+21.4774981762666i</v>
      </c>
      <c r="K384" t="str">
        <f t="shared" si="113"/>
        <v>3.47716760741566-1.95028738985395i</v>
      </c>
      <c r="L384" t="str">
        <f t="shared" si="114"/>
        <v>0.335923315827869-0.172982470528242i</v>
      </c>
      <c r="M384" t="str">
        <f t="shared" si="115"/>
        <v>3.81309092324353-2.12326986038219i</v>
      </c>
      <c r="N384" t="str">
        <f t="shared" si="116"/>
        <v>-0.184197683439024i</v>
      </c>
      <c r="O384" t="str">
        <f t="shared" si="117"/>
        <v>0.983083517600736-0.183157848376105i</v>
      </c>
      <c r="P384" t="str">
        <f t="shared" si="118"/>
        <v>0.016916482399264+0.183157848376105i</v>
      </c>
      <c r="Q384" t="str">
        <f t="shared" si="119"/>
        <v>-0.016916482399264+0.00103983506291902i</v>
      </c>
      <c r="R384" t="str">
        <f t="shared" si="120"/>
        <v>-0.333207586521483-10.8476647199293i</v>
      </c>
      <c r="S384" t="str">
        <f t="shared" si="121"/>
        <v>0.0194215554114953i</v>
      </c>
      <c r="T384" t="str">
        <f t="shared" si="122"/>
        <v>0.21067852144343-0.0064714096051576i</v>
      </c>
      <c r="U384" t="e">
        <f t="shared" si="123"/>
        <v>#DIV/0!</v>
      </c>
      <c r="V384" t="str">
        <f t="shared" si="124"/>
        <v>1.33333333333333E-06-0.00424413181578388i</v>
      </c>
      <c r="W384" t="e">
        <f t="shared" si="125"/>
        <v>#DIV/0!</v>
      </c>
      <c r="X384" t="e">
        <f t="shared" si="126"/>
        <v>#DIV/0!</v>
      </c>
      <c r="Y384" t="str">
        <f t="shared" si="127"/>
        <v>0.00083+0.0251327412287183i</v>
      </c>
      <c r="Z384" t="e">
        <f t="shared" si="128"/>
        <v>#DIV/0!</v>
      </c>
      <c r="AA384" t="e">
        <f t="shared" si="129"/>
        <v>#DIV/0!</v>
      </c>
      <c r="AB384" t="str">
        <f t="shared" si="130"/>
        <v>1.29909369840283-0.0399042454838052i</v>
      </c>
      <c r="AC384" t="str">
        <f t="shared" si="131"/>
        <v>5.86883490808564-2.91048501188434i</v>
      </c>
      <c r="AD384" t="str">
        <f t="shared" si="132"/>
        <v>0.180367264479326+0.0826487679436312i</v>
      </c>
      <c r="AE384" t="e">
        <f t="shared" si="133"/>
        <v>#DIV/0!</v>
      </c>
      <c r="AF384" t="str">
        <f t="shared" si="134"/>
        <v>-11.1516689775097-3.71203743644704i</v>
      </c>
      <c r="AG384" t="e">
        <f t="shared" si="135"/>
        <v>#DIV/0!</v>
      </c>
      <c r="AH384" t="e">
        <f t="shared" si="136"/>
        <v>#DIV/0!</v>
      </c>
      <c r="AI384" t="e">
        <f t="shared" si="137"/>
        <v>#DIV/0!</v>
      </c>
      <c r="AJ384" t="e">
        <f t="shared" si="138"/>
        <v>#DIV/0!</v>
      </c>
      <c r="AK384"/>
      <c r="AL384"/>
      <c r="AM384"/>
      <c r="AN384"/>
    </row>
    <row r="385" spans="1:40" x14ac:dyDescent="0.25">
      <c r="A385"/>
      <c r="B385">
        <f t="shared" si="139"/>
        <v>25100</v>
      </c>
      <c r="C385" s="186" t="str">
        <f t="shared" si="107"/>
        <v>-0.000156125258544655+0.125573192751932i</v>
      </c>
      <c r="D385" s="158" t="str">
        <f t="shared" si="108"/>
        <v>-7.66786362698214+0.962727811098146i</v>
      </c>
      <c r="E385" t="str">
        <f t="shared" si="109"/>
        <v>7.99999806310423-0.00393638950915953i</v>
      </c>
      <c r="F385" t="str">
        <f t="shared" si="110"/>
        <v>0.999200639681635+3.93009883727968E-07i</v>
      </c>
      <c r="G385">
        <f t="shared" si="105"/>
        <v>1</v>
      </c>
      <c r="H385" t="str">
        <f t="shared" si="111"/>
        <v>3.49983034900216+4.68821864036586i</v>
      </c>
      <c r="I385" t="str">
        <f t="shared" si="112"/>
        <v>98.5674695063798i</v>
      </c>
      <c r="J385" t="str">
        <f t="shared" si="106"/>
        <v>-12.1509631263646+21.5634081689717i</v>
      </c>
      <c r="K385" t="str">
        <f t="shared" si="113"/>
        <v>3.46940698415419-1.95500803975273i</v>
      </c>
      <c r="L385" t="str">
        <f t="shared" si="114"/>
        <v>0.335359880690577-0.173383101012461i</v>
      </c>
      <c r="M385" t="str">
        <f t="shared" si="115"/>
        <v>3.80476686484477-2.12839114076519i</v>
      </c>
      <c r="N385" t="str">
        <f t="shared" si="116"/>
        <v>-0.18493447417278i</v>
      </c>
      <c r="O385" t="str">
        <f t="shared" si="117"/>
        <v>0.982948301768812-0.183882125422261i</v>
      </c>
      <c r="P385" t="str">
        <f t="shared" si="118"/>
        <v>0.017051698231188+0.183882125422261i</v>
      </c>
      <c r="Q385" t="str">
        <f t="shared" si="119"/>
        <v>-0.017051698231188+0.00105234875051899i</v>
      </c>
      <c r="R385" t="str">
        <f t="shared" si="120"/>
        <v>-0.333206577851104-10.8043651987203i</v>
      </c>
      <c r="S385" t="str">
        <f t="shared" si="121"/>
        <v>0.0194992416331413i</v>
      </c>
      <c r="T385" t="str">
        <f t="shared" si="122"/>
        <v>0.21067692770255-0.00649727557527079i</v>
      </c>
      <c r="U385" t="e">
        <f t="shared" si="123"/>
        <v>#DIV/0!</v>
      </c>
      <c r="V385" t="str">
        <f t="shared" si="124"/>
        <v>1.33333333333333E-06-0.00422722292408753i</v>
      </c>
      <c r="W385" t="e">
        <f t="shared" si="125"/>
        <v>#DIV/0!</v>
      </c>
      <c r="X385" t="e">
        <f t="shared" si="126"/>
        <v>#DIV/0!</v>
      </c>
      <c r="Y385" t="str">
        <f t="shared" si="127"/>
        <v>0.00083+0.0252332721936332i</v>
      </c>
      <c r="Z385" t="e">
        <f t="shared" si="128"/>
        <v>#DIV/0!</v>
      </c>
      <c r="AA385" t="e">
        <f t="shared" si="129"/>
        <v>#DIV/0!</v>
      </c>
      <c r="AB385" t="str">
        <f t="shared" si="130"/>
        <v>1.29908387101881-0.040063741186295i</v>
      </c>
      <c r="AC385" t="str">
        <f t="shared" si="131"/>
        <v>5.85743995529983-2.91739179713472i</v>
      </c>
      <c r="AD385" t="str">
        <f t="shared" si="132"/>
        <v>0.180430805119422+0.0830266487289373i</v>
      </c>
      <c r="AE385" t="e">
        <f t="shared" si="133"/>
        <v>#DIV/0!</v>
      </c>
      <c r="AF385" t="str">
        <f t="shared" si="134"/>
        <v>-11.1676939759843-3.72549082926771i</v>
      </c>
      <c r="AG385" t="e">
        <f t="shared" si="135"/>
        <v>#DIV/0!</v>
      </c>
      <c r="AH385" t="e">
        <f t="shared" si="136"/>
        <v>#DIV/0!</v>
      </c>
      <c r="AI385" t="e">
        <f t="shared" si="137"/>
        <v>#DIV/0!</v>
      </c>
      <c r="AJ385" t="e">
        <f t="shared" si="138"/>
        <v>#DIV/0!</v>
      </c>
      <c r="AK385"/>
      <c r="AL385"/>
      <c r="AM385"/>
      <c r="AN385"/>
    </row>
    <row r="386" spans="1:40" x14ac:dyDescent="0.25">
      <c r="A386"/>
      <c r="B386">
        <f t="shared" si="139"/>
        <v>25200</v>
      </c>
      <c r="C386" s="186" t="str">
        <f t="shared" si="107"/>
        <v>-0.000154888629598185+0.125074887962888i</v>
      </c>
      <c r="D386" s="158" t="str">
        <f t="shared" si="108"/>
        <v>-7.66785414616027+0.958907474382142i</v>
      </c>
      <c r="E386" t="str">
        <f t="shared" si="109"/>
        <v>7.99999804764006-0.00395207232824981i</v>
      </c>
      <c r="F386" t="str">
        <f t="shared" si="110"/>
        <v>0.999200639683181+3.94575659395661E-07i</v>
      </c>
      <c r="G386">
        <f t="shared" si="105"/>
        <v>1</v>
      </c>
      <c r="H386" t="str">
        <f t="shared" si="111"/>
        <v>3.51586653599551+4.69774771978187i</v>
      </c>
      <c r="I386" t="str">
        <f t="shared" si="112"/>
        <v>98.9601685880785i</v>
      </c>
      <c r="J386" t="str">
        <f t="shared" si="106"/>
        <v>-12.2559604193054+21.6493181616768i</v>
      </c>
      <c r="K386" t="str">
        <f t="shared" si="113"/>
        <v>3.46164943436864-1.95968474093722i</v>
      </c>
      <c r="L386" t="str">
        <f t="shared" si="114"/>
        <v>0.334796094516727-0.17378122817484i</v>
      </c>
      <c r="M386" t="str">
        <f t="shared" si="115"/>
        <v>3.79644552888537-2.13346596911206i</v>
      </c>
      <c r="N386" t="str">
        <f t="shared" si="116"/>
        <v>-0.185671264906536i</v>
      </c>
      <c r="O386" t="str">
        <f t="shared" si="117"/>
        <v>0.982812552333023-0.184606302646063i</v>
      </c>
      <c r="P386" t="str">
        <f t="shared" si="118"/>
        <v>0.017187447666977+0.184606302646063i</v>
      </c>
      <c r="Q386" t="str">
        <f t="shared" si="119"/>
        <v>-0.017187447666977+0.00106496226047298i</v>
      </c>
      <c r="R386" t="str">
        <f t="shared" si="120"/>
        <v>-0.333205565142849-10.7614089992718i</v>
      </c>
      <c r="S386" t="str">
        <f t="shared" si="121"/>
        <v>0.0195769278547874i</v>
      </c>
      <c r="T386" t="str">
        <f t="shared" si="122"/>
        <v>0.210675327594604-0.00652314130961522i</v>
      </c>
      <c r="U386" t="e">
        <f t="shared" si="123"/>
        <v>#DIV/0!</v>
      </c>
      <c r="V386" t="str">
        <f t="shared" si="124"/>
        <v>1.33333333333333E-06-0.00421044822994433i</v>
      </c>
      <c r="W386" t="e">
        <f t="shared" si="125"/>
        <v>#DIV/0!</v>
      </c>
      <c r="X386" t="e">
        <f t="shared" si="126"/>
        <v>#DIV/0!</v>
      </c>
      <c r="Y386" t="str">
        <f t="shared" si="127"/>
        <v>0.00083+0.0253338031585481i</v>
      </c>
      <c r="Z386" t="e">
        <f t="shared" si="128"/>
        <v>#DIV/0!</v>
      </c>
      <c r="AA386" t="e">
        <f t="shared" si="129"/>
        <v>#DIV/0!</v>
      </c>
      <c r="AB386" t="str">
        <f t="shared" si="130"/>
        <v>1.29907400437396-0.0402232354349787i</v>
      </c>
      <c r="AC386" t="str">
        <f t="shared" si="131"/>
        <v>5.84604879162862-2.9242355020144i</v>
      </c>
      <c r="AD386" t="str">
        <f t="shared" si="132"/>
        <v>0.180494601888984+0.0834042794902691i</v>
      </c>
      <c r="AE386" t="e">
        <f t="shared" si="133"/>
        <v>#DIV/0!</v>
      </c>
      <c r="AF386" t="str">
        <f t="shared" si="134"/>
        <v>-11.1837206821558-3.73884024539973i</v>
      </c>
      <c r="AG386" t="e">
        <f t="shared" si="135"/>
        <v>#DIV/0!</v>
      </c>
      <c r="AH386" t="e">
        <f t="shared" si="136"/>
        <v>#DIV/0!</v>
      </c>
      <c r="AI386" t="e">
        <f t="shared" si="137"/>
        <v>#DIV/0!</v>
      </c>
      <c r="AJ386" t="e">
        <f t="shared" si="138"/>
        <v>#DIV/0!</v>
      </c>
      <c r="AK386"/>
      <c r="AL386"/>
      <c r="AM386"/>
      <c r="AN386"/>
    </row>
    <row r="387" spans="1:40" x14ac:dyDescent="0.25">
      <c r="A387"/>
      <c r="B387">
        <f t="shared" si="139"/>
        <v>25300</v>
      </c>
      <c r="C387" s="186" t="str">
        <f t="shared" si="107"/>
        <v>-0.000153666635207693+0.124580522324087i</v>
      </c>
      <c r="D387" s="158" t="str">
        <f t="shared" si="108"/>
        <v>-7.66784477753661+0.955117337818001i</v>
      </c>
      <c r="E387" t="str">
        <f t="shared" si="109"/>
        <v>7.9999980321144-0.00396775514724896i</v>
      </c>
      <c r="F387" t="str">
        <f t="shared" si="110"/>
        <v>0.999200639684728+3.96141435054266E-07i</v>
      </c>
      <c r="G387">
        <f t="shared" si="105"/>
        <v>1</v>
      </c>
      <c r="H387" t="str">
        <f t="shared" si="111"/>
        <v>3.53190393658336+4.70720359137742i</v>
      </c>
      <c r="I387" t="str">
        <f t="shared" si="112"/>
        <v>99.3528676697772i</v>
      </c>
      <c r="J387" t="str">
        <f t="shared" si="106"/>
        <v>-12.3613751965123+21.7352281543818i</v>
      </c>
      <c r="K387" t="str">
        <f t="shared" si="113"/>
        <v>3.45389515716031-1.96431772529924i</v>
      </c>
      <c r="L387" t="str">
        <f t="shared" si="114"/>
        <v>0.334231970360499-0.17417685664907i</v>
      </c>
      <c r="M387" t="str">
        <f t="shared" si="115"/>
        <v>3.78812712752081-2.13849458194831i</v>
      </c>
      <c r="N387" t="str">
        <f t="shared" si="116"/>
        <v>-0.186408055640292i</v>
      </c>
      <c r="O387" t="str">
        <f t="shared" si="117"/>
        <v>0.98267626936706-0.185330379654383i</v>
      </c>
      <c r="P387" t="str">
        <f t="shared" si="118"/>
        <v>0.01732373063294+0.185330379654383i</v>
      </c>
      <c r="Q387" t="str">
        <f t="shared" si="119"/>
        <v>-0.01732373063294+0.00107767598590899i</v>
      </c>
      <c r="R387" t="str">
        <f t="shared" si="120"/>
        <v>-0.333204548396292-10.7187920505707i</v>
      </c>
      <c r="S387" t="str">
        <f t="shared" si="121"/>
        <v>0.0196546140764333i</v>
      </c>
      <c r="T387" t="str">
        <f t="shared" si="122"/>
        <v>0.210673721119508-0.00654900680724136i</v>
      </c>
      <c r="U387" t="e">
        <f t="shared" si="123"/>
        <v>#DIV/0!</v>
      </c>
      <c r="V387" t="str">
        <f t="shared" si="124"/>
        <v>1.33333333333333E-06-0.00419380614207893i</v>
      </c>
      <c r="W387" t="e">
        <f t="shared" si="125"/>
        <v>#DIV/0!</v>
      </c>
      <c r="X387" t="e">
        <f t="shared" si="126"/>
        <v>#DIV/0!</v>
      </c>
      <c r="Y387" t="str">
        <f t="shared" si="127"/>
        <v>0.00083+0.025434334123463i</v>
      </c>
      <c r="Z387" t="e">
        <f t="shared" si="128"/>
        <v>#DIV/0!</v>
      </c>
      <c r="AA387" t="e">
        <f t="shared" si="129"/>
        <v>#DIV/0!</v>
      </c>
      <c r="AB387" t="str">
        <f t="shared" si="130"/>
        <v>1.29906409846775-0.0403827282240013i</v>
      </c>
      <c r="AC387" t="str">
        <f t="shared" si="131"/>
        <v>5.83466170628273-2.93101644444549i</v>
      </c>
      <c r="AD387" t="str">
        <f t="shared" si="132"/>
        <v>0.180558654647397+0.0837816624754945i</v>
      </c>
      <c r="AE387" t="e">
        <f t="shared" si="133"/>
        <v>#DIV/0!</v>
      </c>
      <c r="AF387" t="str">
        <f t="shared" si="134"/>
        <v>-11.19974871412-3.75208625355942i</v>
      </c>
      <c r="AG387" t="e">
        <f t="shared" si="135"/>
        <v>#DIV/0!</v>
      </c>
      <c r="AH387" t="e">
        <f t="shared" si="136"/>
        <v>#DIV/0!</v>
      </c>
      <c r="AI387" t="e">
        <f t="shared" si="137"/>
        <v>#DIV/0!</v>
      </c>
      <c r="AJ387" t="e">
        <f t="shared" si="138"/>
        <v>#DIV/0!</v>
      </c>
      <c r="AK387"/>
      <c r="AL387"/>
      <c r="AM387"/>
      <c r="AN387"/>
    </row>
    <row r="388" spans="1:40" x14ac:dyDescent="0.25">
      <c r="A388"/>
      <c r="B388">
        <f t="shared" si="139"/>
        <v>25400</v>
      </c>
      <c r="C388" s="186" t="str">
        <f t="shared" si="107"/>
        <v>-0.000152459045362583+0.124090049310412i</v>
      </c>
      <c r="D388" s="158" t="str">
        <f t="shared" si="108"/>
        <v>-7.66783551934776+0.951357044713159i</v>
      </c>
      <c r="E388" t="str">
        <f t="shared" si="109"/>
        <v>7.99999801652725-0.00398343796615662i</v>
      </c>
      <c r="F388" t="str">
        <f t="shared" si="110"/>
        <v>0.999200639686284+3.97707210703755E-07i</v>
      </c>
      <c r="G388">
        <f t="shared" si="105"/>
        <v>1</v>
      </c>
      <c r="H388" t="str">
        <f t="shared" si="111"/>
        <v>3.54794217355217+4.71658646325339i</v>
      </c>
      <c r="I388" t="str">
        <f t="shared" si="112"/>
        <v>99.7455667514759i</v>
      </c>
      <c r="J388" t="str">
        <f t="shared" si="106"/>
        <v>-12.4672074579854+21.8211381470869i</v>
      </c>
      <c r="K388" t="str">
        <f t="shared" si="113"/>
        <v>3.44614434943574-1.96890722404024i</v>
      </c>
      <c r="L388" t="str">
        <f t="shared" si="114"/>
        <v>0.333667521201924-0.174569991137599i</v>
      </c>
      <c r="M388" t="str">
        <f t="shared" si="115"/>
        <v>3.77981187063766-2.14347721517784i</v>
      </c>
      <c r="N388" t="str">
        <f t="shared" si="116"/>
        <v>-0.187144846374048i</v>
      </c>
      <c r="O388" t="str">
        <f t="shared" si="117"/>
        <v>0.982539452944906-0.18605435605415i</v>
      </c>
      <c r="P388" t="str">
        <f t="shared" si="118"/>
        <v>0.017460547055094+0.18605435605415i</v>
      </c>
      <c r="Q388" t="str">
        <f t="shared" si="119"/>
        <v>-0.017460547055094+0.001090490319898i</v>
      </c>
      <c r="R388" t="str">
        <f t="shared" si="120"/>
        <v>-0.333203527612431-10.6765103457157i</v>
      </c>
      <c r="S388" t="str">
        <f t="shared" si="121"/>
        <v>0.0197323002980792i</v>
      </c>
      <c r="T388" t="str">
        <f t="shared" si="122"/>
        <v>0.210672108277212-0.00657487206722781i</v>
      </c>
      <c r="U388" t="e">
        <f t="shared" si="123"/>
        <v>#DIV/0!</v>
      </c>
      <c r="V388" t="str">
        <f t="shared" si="124"/>
        <v>1.33333333333333E-06-0.00417729509427547i</v>
      </c>
      <c r="W388" t="e">
        <f t="shared" si="125"/>
        <v>#DIV/0!</v>
      </c>
      <c r="X388" t="e">
        <f t="shared" si="126"/>
        <v>#DIV/0!</v>
      </c>
      <c r="Y388" t="str">
        <f t="shared" si="127"/>
        <v>0.00083+0.0255348650883778i</v>
      </c>
      <c r="Z388" t="e">
        <f t="shared" si="128"/>
        <v>#DIV/0!</v>
      </c>
      <c r="AA388" t="e">
        <f t="shared" si="129"/>
        <v>#DIV/0!</v>
      </c>
      <c r="AB388" t="str">
        <f t="shared" si="130"/>
        <v>1.29905415329987-0.0405422195476812i</v>
      </c>
      <c r="AC388" t="str">
        <f t="shared" si="131"/>
        <v>5.82327898539081-2.93773494158874i</v>
      </c>
      <c r="AD388" t="str">
        <f t="shared" si="132"/>
        <v>0.180622963255894+0.0841587998946899i</v>
      </c>
      <c r="AE388" t="e">
        <f t="shared" si="133"/>
        <v>#DIV/0!</v>
      </c>
      <c r="AF388" t="str">
        <f t="shared" si="134"/>
        <v>-11.2157776928999-3.76522941854023i</v>
      </c>
      <c r="AG388" t="e">
        <f t="shared" si="135"/>
        <v>#DIV/0!</v>
      </c>
      <c r="AH388" t="e">
        <f t="shared" si="136"/>
        <v>#DIV/0!</v>
      </c>
      <c r="AI388" t="e">
        <f t="shared" si="137"/>
        <v>#DIV/0!</v>
      </c>
      <c r="AJ388" t="e">
        <f t="shared" si="138"/>
        <v>#DIV/0!</v>
      </c>
      <c r="AK388"/>
      <c r="AL388"/>
      <c r="AM388"/>
      <c r="AN388"/>
    </row>
    <row r="389" spans="1:40" x14ac:dyDescent="0.25">
      <c r="A389"/>
      <c r="B389">
        <f t="shared" si="139"/>
        <v>25500</v>
      </c>
      <c r="C389" s="186" t="str">
        <f t="shared" si="107"/>
        <v>-0.0001512656345534+0.123603423126551i</v>
      </c>
      <c r="D389" s="158" t="str">
        <f t="shared" si="108"/>
        <v>-7.66782636986489+0.947626243970225i</v>
      </c>
      <c r="E389" t="str">
        <f t="shared" si="109"/>
        <v>7.99999800087862-0.00399912078497243i</v>
      </c>
      <c r="F389" t="str">
        <f t="shared" si="110"/>
        <v>0.99920063968784+3.99272986344082E-07i</v>
      </c>
      <c r="G389">
        <f t="shared" ref="G389:G452" si="140">IF($C$11=$C$7,$C$24,F389)</f>
        <v>1</v>
      </c>
      <c r="H389" t="str">
        <f t="shared" si="111"/>
        <v>3.56398087258101+4.72589654526127i</v>
      </c>
      <c r="I389" t="str">
        <f t="shared" si="112"/>
        <v>100.138265833175i</v>
      </c>
      <c r="J389" t="str">
        <f t="shared" ref="J389:J452" si="141">IMSUM(COMPLEX(0,2*PI()*B389*$C$113*$C$112),COMPLEX(0,2*PI()*B389*$C$113*$C$111),COMPLEX(0,2*PI()*B389*$C$28*10^-12*$C$111),COMPLEX(-1*2*PI()*B389*2*PI()*B389*$C$113*$C$112*$C$28*10^-12*$C$111,0),COMPLEX(1,0))</f>
        <v>-12.5734572037247+21.9070481397919i</v>
      </c>
      <c r="K389" t="str">
        <f t="shared" si="113"/>
        <v>3.43839720591929-1.9734534676767i</v>
      </c>
      <c r="L389" t="str">
        <f t="shared" si="114"/>
        <v>0.333102759946638-0.174960636410747i</v>
      </c>
      <c r="M389" t="str">
        <f t="shared" si="115"/>
        <v>3.77149996586593-2.14841410408745i</v>
      </c>
      <c r="N389" t="str">
        <f t="shared" si="116"/>
        <v>-0.187881637107804i</v>
      </c>
      <c r="O389" t="str">
        <f t="shared" si="117"/>
        <v>0.982402103140834-0.186778231452345i</v>
      </c>
      <c r="P389" t="str">
        <f t="shared" si="118"/>
        <v>0.017597896859166+0.186778231452345i</v>
      </c>
      <c r="Q389" t="str">
        <f t="shared" si="119"/>
        <v>-0.017597896859166+0.00110340565545899i</v>
      </c>
      <c r="R389" t="str">
        <f t="shared" si="120"/>
        <v>-0.33320250279061-10.6345599406591i</v>
      </c>
      <c r="S389" t="str">
        <f t="shared" si="121"/>
        <v>0.0198099865197253i</v>
      </c>
      <c r="T389" t="str">
        <f t="shared" si="122"/>
        <v>0.210670489067667-0.00660073708862071i</v>
      </c>
      <c r="U389" t="e">
        <f t="shared" si="123"/>
        <v>#DIV/0!</v>
      </c>
      <c r="V389" t="str">
        <f t="shared" si="124"/>
        <v>1.33333333333333E-06-0.00416091354488616i</v>
      </c>
      <c r="W389" t="e">
        <f t="shared" si="125"/>
        <v>#DIV/0!</v>
      </c>
      <c r="X389" t="e">
        <f t="shared" si="126"/>
        <v>#DIV/0!</v>
      </c>
      <c r="Y389" t="str">
        <f t="shared" si="127"/>
        <v>0.00083+0.0256353960532927i</v>
      </c>
      <c r="Z389" t="e">
        <f t="shared" si="128"/>
        <v>#DIV/0!</v>
      </c>
      <c r="AA389" t="e">
        <f t="shared" si="129"/>
        <v>#DIV/0!</v>
      </c>
      <c r="AB389" t="str">
        <f t="shared" si="130"/>
        <v>1.29904416887003-0.0407017094001368i</v>
      </c>
      <c r="AC389" t="str">
        <f t="shared" si="131"/>
        <v>5.81190091201593-2.94439130984623i</v>
      </c>
      <c r="AD389" t="str">
        <f t="shared" si="132"/>
        <v>0.1806875275775+0.0845356939208787i</v>
      </c>
      <c r="AE389" t="e">
        <f t="shared" si="133"/>
        <v>#DIV/0!</v>
      </c>
      <c r="AF389" t="str">
        <f t="shared" si="134"/>
        <v>-11.2318072424459-3.77827030129104i</v>
      </c>
      <c r="AG389" t="e">
        <f t="shared" si="135"/>
        <v>#DIV/0!</v>
      </c>
      <c r="AH389" t="e">
        <f t="shared" si="136"/>
        <v>#DIV/0!</v>
      </c>
      <c r="AI389" t="e">
        <f t="shared" si="137"/>
        <v>#DIV/0!</v>
      </c>
      <c r="AJ389" t="e">
        <f t="shared" si="138"/>
        <v>#DIV/0!</v>
      </c>
      <c r="AK389"/>
      <c r="AL389"/>
      <c r="AM389"/>
      <c r="AN389"/>
    </row>
    <row r="390" spans="1:40" x14ac:dyDescent="0.25">
      <c r="A390"/>
      <c r="B390">
        <f t="shared" si="139"/>
        <v>25600</v>
      </c>
      <c r="C390" s="186" t="str">
        <f t="shared" ref="C390:C453" si="142">IMPRODUCT(COMPLEX(-1,0),IMDIV(IMPRODUCT(G390,COMPLEX($C$100+$C$101,0)),COMPLEX($C$100,2*PI()*B390*$C$103*$C$102*(2*$C$100+$C$101))))</f>
        <v>-0.000150086181666534+0.123120598692737i</v>
      </c>
      <c r="D390" s="158" t="str">
        <f t="shared" ref="D390:D453" si="143">IMPRODUCT(COMPLEX($C$106,0),IMSUB(C390,G390))</f>
        <v>-7.66781732739281+0.943924589977651i</v>
      </c>
      <c r="E390" t="str">
        <f t="shared" ref="E390:E453" si="144">IMDIV(COMPLEX($C$20*10^3,0),COMPLEX(1,2*PI()*B390*$C$20*1000*$C$29*10^-12))</f>
        <v>7.9999979851685-0.00401480360369603i</v>
      </c>
      <c r="F390" t="str">
        <f t="shared" ref="F390:F453" si="145">IMDIV(COMPLEX($C$22*1000,0),IMSUM(COMPLEX($C$22*1000,0),E390))</f>
        <v>0.999200639689407+4.00838761975222E-07i</v>
      </c>
      <c r="G390">
        <f t="shared" si="140"/>
        <v>1</v>
      </c>
      <c r="H390" t="str">
        <f t="shared" ref="H390:H453" si="146">IMPRODUCT(COMPLEX($C$108,0),IMPRODUCT(COMPLEX(-1,0),D390),IMDIV(COMPLEX(0,2*PI()*B390*$C$109*$C$110),COMPLEX(1,2*PI()*B390*$C$109*$C$110)))</f>
        <v>3.580019662242+4.73513404896995i</v>
      </c>
      <c r="I390" t="str">
        <f t="shared" ref="I390:I453" si="147">COMPLEX(0,2*PI()*B390*$C$113*$C$112*$C$114)</f>
        <v>100.530964914873i</v>
      </c>
      <c r="J390" t="str">
        <f t="shared" si="141"/>
        <v>-12.6801244337301+21.992958132497i</v>
      </c>
      <c r="K390" t="str">
        <f t="shared" ref="K390:K453" si="148">IMDIV(I390,J390)</f>
        <v>3.43065391916547-1.97795668604508i</v>
      </c>
      <c r="L390" t="str">
        <f t="shared" ref="L390:L453" si="149">IMDIV(COMPLEX($C$117,0),COMPLEX(1,2*PI()*B390*$C$115*$C$116))</f>
        <v>0.332537699425656-0.175348797305815i</v>
      </c>
      <c r="M390" t="str">
        <f t="shared" ref="M390:M453" si="150">IMSUM(K390,L390)</f>
        <v>3.76319161859113-2.15330548335089i</v>
      </c>
      <c r="N390" t="str">
        <f t="shared" ref="N390:N453" si="151">COMPLEX(0,-2*PI()*B390*$C$43)</f>
        <v>-0.18861842784156i</v>
      </c>
      <c r="O390" t="str">
        <f t="shared" ref="O390:O453" si="152">IMEXP(N390)</f>
        <v>0.982264220029405-0.187502005456005i</v>
      </c>
      <c r="P390" t="str">
        <f t="shared" ref="P390:P453" si="153">IMSUB(COMPLEX(1,0),O390)</f>
        <v>0.0177357799705949+0.187502005456005i</v>
      </c>
      <c r="Q390" t="str">
        <f t="shared" ref="Q390:Q453" si="154">IMSUM(COMPLEX(0,2*PI()*B390*$C$43),O390,COMPLEX(-1,0))</f>
        <v>-0.0177357799705949+0.00111642238555498i</v>
      </c>
      <c r="R390" t="str">
        <f t="shared" ref="R390:R453" si="155">IMDIV(P390,Q390)</f>
        <v>-0.333201473930977-10.592936952978i</v>
      </c>
      <c r="S390" t="str">
        <f t="shared" ref="S390:S453" si="156">IMDIV(COMPLEX(0,2*PI()*B390*$C$123),COMPLEX($C$124,0))</f>
        <v>0.0198876727413712i</v>
      </c>
      <c r="T390" t="str">
        <f t="shared" ref="T390:T453" si="157">IMPRODUCT(R390,S390)</f>
        <v>0.210668863490804-0.0066266018704818i</v>
      </c>
      <c r="U390" t="e">
        <f t="shared" ref="U390:U453" si="158">IMDIV(COMPLEX(1,2*PI()*B390*$C$16*10^-3*$C$15*10^-6),COMPLEX(0,2*PI()*B390*$C$15*10^-6))</f>
        <v>#DIV/0!</v>
      </c>
      <c r="V390" t="str">
        <f t="shared" ref="V390:V453" si="159">IMSUM(COMPLEX($C$18*10^-3,0),IMDIV(COMPLEX(1,0),COMPLEX(0,2*PI()*B390*($C$17*1*10^-6))))</f>
        <v>1.33333333333333E-06-0.00414465997635144i</v>
      </c>
      <c r="W390" t="e">
        <f t="shared" ref="W390:W453" si="160">IMDIV(IMPRODUCT(U390,V390),IMSUM(U390,V390))</f>
        <v>#DIV/0!</v>
      </c>
      <c r="X390" t="e">
        <f t="shared" ref="X390:X453" si="161">IMDIV(IMPRODUCT(COMPLEX($C$19,0),W390),IMSUM(COMPLEX($C$19,0),W390))</f>
        <v>#DIV/0!</v>
      </c>
      <c r="Y390" t="str">
        <f t="shared" ref="Y390:Y453" si="162">COMPLEX($C$13*10^-3,2*PI()*B390*$C$12*0.000001)</f>
        <v>0.00083+0.0257359270182076i</v>
      </c>
      <c r="Z390" t="e">
        <f t="shared" ref="Z390:Z453" si="163">IMPRODUCT(COMPLEX($C$6,0),IMDIV(X390,IMSUM(X390,Y390)))</f>
        <v>#DIV/0!</v>
      </c>
      <c r="AA390" t="e">
        <f t="shared" ref="AA390:AA453" si="164">IMDIV(COMPLEX($C$6,0),IMSUM(X390,Y390))</f>
        <v>#DIV/0!</v>
      </c>
      <c r="AB390" t="str">
        <f t="shared" ref="AB390:AB453" si="165">IMPRODUCT(COMPLEX($C$119,0),T390)</f>
        <v>1.2990341451778-0.0408611977755825i</v>
      </c>
      <c r="AC390" t="str">
        <f t="shared" ref="AC390:AC453" si="166">IMSUM(COMPLEX(1,0),IMPRODUCT(AB390,M390))</f>
        <v>5.80052776617034-2.95098586486606i</v>
      </c>
      <c r="AD390" t="str">
        <f t="shared" ref="AD390:AD453" si="167">IMDIV(AB390,AC390)</f>
        <v>0.180752347476996+0.0849123466907522i</v>
      </c>
      <c r="AE390" t="e">
        <f t="shared" ref="AE390:AE453" si="168">IMPRODUCT(AD390,AA390,X390)</f>
        <v>#DIV/0!</v>
      </c>
      <c r="AF390" t="str">
        <f t="shared" ref="AF390:AF453" si="169">IMSUB(D390,H390)</f>
        <v>-11.2478369896348-3.7912094589923i</v>
      </c>
      <c r="AG390" t="e">
        <f t="shared" ref="AG390:AG453" si="170">IMSUM(COMPLEX(1,0),IMPRODUCT(AD390,AA390,COMPLEX($C$127,0)))</f>
        <v>#DIV/0!</v>
      </c>
      <c r="AH390" t="e">
        <f t="shared" ref="AH390:AH453" si="171">IMDIV(IMPRODUCT(AE390,AF390),AG390)</f>
        <v>#DIV/0!</v>
      </c>
      <c r="AI390" t="e">
        <f t="shared" ref="AI390:AI453" si="172">20*LOG10(IMABS(AH390))</f>
        <v>#DIV/0!</v>
      </c>
      <c r="AJ390" t="e">
        <f t="shared" ref="AJ390:AJ453" si="173">IMARGUMENT(AH390)*180/PI()</f>
        <v>#DIV/0!</v>
      </c>
      <c r="AK390"/>
      <c r="AL390"/>
      <c r="AM390"/>
      <c r="AN390"/>
    </row>
    <row r="391" spans="1:40" x14ac:dyDescent="0.25">
      <c r="A391"/>
      <c r="B391">
        <f t="shared" si="139"/>
        <v>25700</v>
      </c>
      <c r="C391" s="186" t="str">
        <f t="shared" si="142"/>
        <v>-0.000148920469881797+0.122641531630827i</v>
      </c>
      <c r="D391" s="158" t="str">
        <f t="shared" si="143"/>
        <v>-7.66780839026908+0.940251742503007i</v>
      </c>
      <c r="E391" t="str">
        <f t="shared" si="144"/>
        <v>7.99999796939689-0.00403048642232706i</v>
      </c>
      <c r="F391" t="str">
        <f t="shared" si="145"/>
        <v>0.999200639690983+4.02404537597136E-07i</v>
      </c>
      <c r="G391">
        <f t="shared" si="140"/>
        <v>1</v>
      </c>
      <c r="H391" t="str">
        <f t="shared" si="146"/>
        <v>3.59605817400063+4.7442991876326i</v>
      </c>
      <c r="I391" t="str">
        <f t="shared" si="147"/>
        <v>100.923663996572i</v>
      </c>
      <c r="J391" t="str">
        <f t="shared" si="141"/>
        <v>-12.7872091480017+22.0788681252021i</v>
      </c>
      <c r="K391" t="str">
        <f t="shared" si="148"/>
        <v>3.42291467957154-1.98241710830663i</v>
      </c>
      <c r="L391" t="str">
        <f t="shared" si="149"/>
        <v>0.331972352395148-0.175734478726201i</v>
      </c>
      <c r="M391" t="str">
        <f t="shared" si="150"/>
        <v>3.75488703196669-2.15815158703283i</v>
      </c>
      <c r="N391" t="str">
        <f t="shared" si="151"/>
        <v>-0.189355218575316i</v>
      </c>
      <c r="O391" t="str">
        <f t="shared" si="152"/>
        <v>0.982125803685472-0.188225677672221i</v>
      </c>
      <c r="P391" t="str">
        <f t="shared" si="153"/>
        <v>0.017874196314528+0.188225677672221i</v>
      </c>
      <c r="Q391" t="str">
        <f t="shared" si="154"/>
        <v>-0.017874196314528+0.001129540903095i</v>
      </c>
      <c r="R391" t="str">
        <f t="shared" si="155"/>
        <v>-0.333200441032892-10.5516375606775i</v>
      </c>
      <c r="S391" t="str">
        <f t="shared" si="156"/>
        <v>0.0199653589630172i</v>
      </c>
      <c r="T391" t="str">
        <f t="shared" si="157"/>
        <v>0.210667231546581-0.00665246641185733i</v>
      </c>
      <c r="U391" t="e">
        <f t="shared" si="158"/>
        <v>#DIV/0!</v>
      </c>
      <c r="V391" t="str">
        <f t="shared" si="159"/>
        <v>1.33333333333333E-06-0.0041285328947314i</v>
      </c>
      <c r="W391" t="e">
        <f t="shared" si="160"/>
        <v>#DIV/0!</v>
      </c>
      <c r="X391" t="e">
        <f t="shared" si="161"/>
        <v>#DIV/0!</v>
      </c>
      <c r="Y391" t="str">
        <f t="shared" si="162"/>
        <v>0.00083+0.0258364579831225i</v>
      </c>
      <c r="Z391" t="e">
        <f t="shared" si="163"/>
        <v>#DIV/0!</v>
      </c>
      <c r="AA391" t="e">
        <f t="shared" si="164"/>
        <v>#DIV/0!</v>
      </c>
      <c r="AB391" t="str">
        <f t="shared" si="165"/>
        <v>1.29902408222291-0.0410206846681372i</v>
      </c>
      <c r="AC391" t="str">
        <f t="shared" si="166"/>
        <v>5.78915982483352-2.95751892154602i</v>
      </c>
      <c r="AD391" t="str">
        <f t="shared" si="167"/>
        <v>0.180817422820873+0.0852887603053836i</v>
      </c>
      <c r="AE391" t="e">
        <f t="shared" si="168"/>
        <v>#DIV/0!</v>
      </c>
      <c r="AF391" t="str">
        <f t="shared" si="169"/>
        <v>-11.2638665642697-3.80404744512959i</v>
      </c>
      <c r="AG391" t="e">
        <f t="shared" si="170"/>
        <v>#DIV/0!</v>
      </c>
      <c r="AH391" t="e">
        <f t="shared" si="171"/>
        <v>#DIV/0!</v>
      </c>
      <c r="AI391" t="e">
        <f t="shared" si="172"/>
        <v>#DIV/0!</v>
      </c>
      <c r="AJ391" t="e">
        <f t="shared" si="173"/>
        <v>#DIV/0!</v>
      </c>
      <c r="AK391"/>
      <c r="AL391"/>
      <c r="AM391"/>
      <c r="AN391"/>
    </row>
    <row r="392" spans="1:40" x14ac:dyDescent="0.25">
      <c r="A392"/>
      <c r="B392">
        <f t="shared" si="139"/>
        <v>25800</v>
      </c>
      <c r="C392" s="186" t="str">
        <f t="shared" si="142"/>
        <v>-0.000147768286572776+0.122166178250708i</v>
      </c>
      <c r="D392" s="158" t="str">
        <f t="shared" si="143"/>
        <v>-7.66779955686371+0.936607366588762i</v>
      </c>
      <c r="E392" t="str">
        <f t="shared" si="144"/>
        <v>7.99999795356379-0.00404616924086515i</v>
      </c>
      <c r="F392" t="str">
        <f t="shared" si="145"/>
        <v>0.999200639692559+4.03970313209782E-07i</v>
      </c>
      <c r="G392">
        <f t="shared" si="140"/>
        <v>1</v>
      </c>
      <c r="H392" t="str">
        <f t="shared" si="146"/>
        <v>3.61209604221579+4.75339217615429i</v>
      </c>
      <c r="I392" t="str">
        <f t="shared" si="147"/>
        <v>101.316363078271i</v>
      </c>
      <c r="J392" t="str">
        <f t="shared" si="141"/>
        <v>-12.8947113465395+22.1647781179072i</v>
      </c>
      <c r="K392" t="str">
        <f t="shared" si="148"/>
        <v>3.41517967538973-1.98683496295144i</v>
      </c>
      <c r="L392" t="str">
        <f t="shared" si="149"/>
        <v>0.331406731536226-0.176117685640517i</v>
      </c>
      <c r="M392" t="str">
        <f t="shared" si="150"/>
        <v>3.74658640692596-2.16295264859196i</v>
      </c>
      <c r="N392" t="str">
        <f t="shared" si="151"/>
        <v>-0.190092009309073i</v>
      </c>
      <c r="O392" t="str">
        <f t="shared" si="152"/>
        <v>0.981986854184173-0.18894924770814i</v>
      </c>
      <c r="P392" t="str">
        <f t="shared" si="153"/>
        <v>0.018013145815827+0.18894924770814i</v>
      </c>
      <c r="Q392" t="str">
        <f t="shared" si="154"/>
        <v>-0.018013145815827+0.00114276160093299i</v>
      </c>
      <c r="R392" t="str">
        <f t="shared" si="155"/>
        <v>-0.333199404095923-10.5106580010163i</v>
      </c>
      <c r="S392" t="str">
        <f t="shared" si="156"/>
        <v>0.0200430451846631i</v>
      </c>
      <c r="T392" t="str">
        <f t="shared" si="157"/>
        <v>0.21066559323491-0.0066783307117974i</v>
      </c>
      <c r="U392" t="e">
        <f t="shared" si="158"/>
        <v>#DIV/0!</v>
      </c>
      <c r="V392" t="str">
        <f t="shared" si="159"/>
        <v>1.33333333333333E-06-0.00411253082924794i</v>
      </c>
      <c r="W392" t="e">
        <f t="shared" si="160"/>
        <v>#DIV/0!</v>
      </c>
      <c r="X392" t="e">
        <f t="shared" si="161"/>
        <v>#DIV/0!</v>
      </c>
      <c r="Y392" t="str">
        <f t="shared" si="162"/>
        <v>0.00083+0.0259369889480373i</v>
      </c>
      <c r="Z392" t="e">
        <f t="shared" si="163"/>
        <v>#DIV/0!</v>
      </c>
      <c r="AA392" t="e">
        <f t="shared" si="164"/>
        <v>#DIV/0!</v>
      </c>
      <c r="AB392" t="str">
        <f t="shared" si="165"/>
        <v>1.29901398000484-0.0411801700719436i</v>
      </c>
      <c r="AC392" t="str">
        <f t="shared" si="166"/>
        <v>5.77779736196635-2.96399079403589i</v>
      </c>
      <c r="AD392" t="str">
        <f t="shared" si="167"/>
        <v>0.180882753477301+0.085664936830909i</v>
      </c>
      <c r="AE392" t="e">
        <f t="shared" si="168"/>
        <v>#DIV/0!</v>
      </c>
      <c r="AF392" t="str">
        <f t="shared" si="169"/>
        <v>-11.2798955990795-3.81678480956553i</v>
      </c>
      <c r="AG392" t="e">
        <f t="shared" si="170"/>
        <v>#DIV/0!</v>
      </c>
      <c r="AH392" t="e">
        <f t="shared" si="171"/>
        <v>#DIV/0!</v>
      </c>
      <c r="AI392" t="e">
        <f t="shared" si="172"/>
        <v>#DIV/0!</v>
      </c>
      <c r="AJ392" t="e">
        <f t="shared" si="173"/>
        <v>#DIV/0!</v>
      </c>
      <c r="AK392"/>
      <c r="AL392"/>
      <c r="AM392"/>
      <c r="AN392"/>
    </row>
    <row r="393" spans="1:40" x14ac:dyDescent="0.25">
      <c r="A393"/>
      <c r="B393">
        <f t="shared" si="139"/>
        <v>25900</v>
      </c>
      <c r="C393" s="186" t="str">
        <f t="shared" si="142"/>
        <v>-0.000146629423209858+0.121694495537012i</v>
      </c>
      <c r="D393" s="158" t="str">
        <f t="shared" si="143"/>
        <v>-7.66779082557795+0.932991132450426i</v>
      </c>
      <c r="E393" t="str">
        <f t="shared" si="144"/>
        <v>7.9999979376692-0.00406185205930995i</v>
      </c>
      <c r="F393" t="str">
        <f t="shared" si="145"/>
        <v>0.999200639694145+4.05536088813131E-07i</v>
      </c>
      <c r="G393">
        <f t="shared" si="140"/>
        <v>1</v>
      </c>
      <c r="H393" t="str">
        <f t="shared" si="146"/>
        <v>3.62813290413924+4.762413231059i</v>
      </c>
      <c r="I393" t="str">
        <f t="shared" si="147"/>
        <v>101.70906215997i</v>
      </c>
      <c r="J393" t="str">
        <f t="shared" si="141"/>
        <v>-13.0026310293434+22.2506881106122i</v>
      </c>
      <c r="K393" t="str">
        <f t="shared" si="148"/>
        <v>3.40744909273979-1.9912104778025i</v>
      </c>
      <c r="L393" t="str">
        <f t="shared" si="149"/>
        <v>0.330840849454747-0.176498423081706i</v>
      </c>
      <c r="M393" t="str">
        <f t="shared" si="150"/>
        <v>3.73828994219454-2.16770890088421i</v>
      </c>
      <c r="N393" t="str">
        <f t="shared" si="151"/>
        <v>-0.190828800042829i</v>
      </c>
      <c r="O393" t="str">
        <f t="shared" si="152"/>
        <v>0.98184737160094-0.189672715170965i</v>
      </c>
      <c r="P393" t="str">
        <f t="shared" si="153"/>
        <v>0.01815262839906+0.189672715170965i</v>
      </c>
      <c r="Q393" t="str">
        <f t="shared" si="154"/>
        <v>-0.01815262839906+0.001156084871864i</v>
      </c>
      <c r="R393" t="str">
        <f t="shared" si="155"/>
        <v>-0.333198363121317-10.4699945693672i</v>
      </c>
      <c r="S393" t="str">
        <f t="shared" si="156"/>
        <v>0.0201207314063092i</v>
      </c>
      <c r="T393" t="str">
        <f t="shared" si="157"/>
        <v>0.210663948555753-0.0067041947693859i</v>
      </c>
      <c r="U393" t="e">
        <f t="shared" si="158"/>
        <v>#DIV/0!</v>
      </c>
      <c r="V393" t="str">
        <f t="shared" si="159"/>
        <v>1.33333333333333E-06-0.00409665233183772i</v>
      </c>
      <c r="W393" t="e">
        <f t="shared" si="160"/>
        <v>#DIV/0!</v>
      </c>
      <c r="X393" t="e">
        <f t="shared" si="161"/>
        <v>#DIV/0!</v>
      </c>
      <c r="Y393" t="str">
        <f t="shared" si="162"/>
        <v>0.00083+0.0260375199129522i</v>
      </c>
      <c r="Z393" t="e">
        <f t="shared" si="163"/>
        <v>#DIV/0!</v>
      </c>
      <c r="AA393" t="e">
        <f t="shared" si="164"/>
        <v>#DIV/0!</v>
      </c>
      <c r="AB393" t="str">
        <f t="shared" si="165"/>
        <v>1.29900383852333-0.0413396539813528i</v>
      </c>
      <c r="AC393" t="str">
        <f t="shared" si="166"/>
        <v>5.76644064852901-2.97040179574207i</v>
      </c>
      <c r="AD393" t="str">
        <f t="shared" si="167"/>
        <v>0.180948339316091+0.0860408782992113i</v>
      </c>
      <c r="AE393" t="e">
        <f t="shared" si="168"/>
        <v>#DIV/0!</v>
      </c>
      <c r="AF393" t="str">
        <f t="shared" si="169"/>
        <v>-11.2959237297172-3.82942209860857i</v>
      </c>
      <c r="AG393" t="e">
        <f t="shared" si="170"/>
        <v>#DIV/0!</v>
      </c>
      <c r="AH393" t="e">
        <f t="shared" si="171"/>
        <v>#DIV/0!</v>
      </c>
      <c r="AI393" t="e">
        <f t="shared" si="172"/>
        <v>#DIV/0!</v>
      </c>
      <c r="AJ393" t="e">
        <f t="shared" si="173"/>
        <v>#DIV/0!</v>
      </c>
      <c r="AK393"/>
      <c r="AL393"/>
      <c r="AM393"/>
      <c r="AN393"/>
    </row>
    <row r="394" spans="1:40" x14ac:dyDescent="0.25">
      <c r="A394"/>
      <c r="B394">
        <f t="shared" si="139"/>
        <v>26000</v>
      </c>
      <c r="C394" s="186" t="str">
        <f t="shared" si="142"/>
        <v>-0.000145503675265878+0.121226441136141i</v>
      </c>
      <c r="D394" s="158" t="str">
        <f t="shared" si="143"/>
        <v>-7.66778219484374+0.929402715377081i</v>
      </c>
      <c r="E394" t="str">
        <f t="shared" si="144"/>
        <v>7.99999792171313-0.00407753487766109i</v>
      </c>
      <c r="F394" t="str">
        <f t="shared" si="145"/>
        <v>0.999200639695741+4.07101864407148E-07i</v>
      </c>
      <c r="G394">
        <f t="shared" si="140"/>
        <v>1</v>
      </c>
      <c r="H394" t="str">
        <f t="shared" si="146"/>
        <v>3.64416839991483+4.77136257045738i</v>
      </c>
      <c r="I394" t="str">
        <f t="shared" si="147"/>
        <v>102.101761241668i</v>
      </c>
      <c r="J394" t="str">
        <f t="shared" si="141"/>
        <v>-13.1109681964135+22.3365981033173i</v>
      </c>
      <c r="K394" t="str">
        <f t="shared" si="148"/>
        <v>3.39972311562124-1.99554388001914i</v>
      </c>
      <c r="L394" t="str">
        <f t="shared" si="149"/>
        <v>0.330274718681118-0.176876696146167i</v>
      </c>
      <c r="M394" t="str">
        <f t="shared" si="150"/>
        <v>3.72999783430236-2.17242057616531i</v>
      </c>
      <c r="N394" t="str">
        <f t="shared" si="151"/>
        <v>-0.191565590776585i</v>
      </c>
      <c r="O394" t="str">
        <f t="shared" si="152"/>
        <v>0.981707356011492-0.190396079667952i</v>
      </c>
      <c r="P394" t="str">
        <f t="shared" si="153"/>
        <v>0.0182926439885081+0.190396079667952i</v>
      </c>
      <c r="Q394" t="str">
        <f t="shared" si="154"/>
        <v>-0.0182926439885081+0.001169511108633i</v>
      </c>
      <c r="R394" t="str">
        <f t="shared" si="155"/>
        <v>-0.333197318107249-10.429643618096i</v>
      </c>
      <c r="S394" t="str">
        <f t="shared" si="156"/>
        <v>0.0201984176279551i</v>
      </c>
      <c r="T394" t="str">
        <f t="shared" si="157"/>
        <v>0.21066229750904-0.00673005858364482i</v>
      </c>
      <c r="U394" t="e">
        <f t="shared" si="158"/>
        <v>#DIV/0!</v>
      </c>
      <c r="V394" t="str">
        <f t="shared" si="159"/>
        <v>1.33333333333333E-06-0.00408089597671526i</v>
      </c>
      <c r="W394" t="e">
        <f t="shared" si="160"/>
        <v>#DIV/0!</v>
      </c>
      <c r="X394" t="e">
        <f t="shared" si="161"/>
        <v>#DIV/0!</v>
      </c>
      <c r="Y394" t="str">
        <f t="shared" si="162"/>
        <v>0.00083+0.0261380508778671i</v>
      </c>
      <c r="Z394" t="e">
        <f t="shared" si="163"/>
        <v>#DIV/0!</v>
      </c>
      <c r="AA394" t="e">
        <f t="shared" si="164"/>
        <v>#DIV/0!</v>
      </c>
      <c r="AB394" t="str">
        <f t="shared" si="165"/>
        <v>1.29899365777797-0.0414991363903341i</v>
      </c>
      <c r="AC394" t="str">
        <f t="shared" si="166"/>
        <v>5.75508995249688-2.97675223932647i</v>
      </c>
      <c r="AD394" t="str">
        <f t="shared" si="167"/>
        <v>0.18101418020865+0.0864165867085776i</v>
      </c>
      <c r="AE394" t="e">
        <f t="shared" si="168"/>
        <v>#DIV/0!</v>
      </c>
      <c r="AF394" t="str">
        <f t="shared" si="169"/>
        <v>-11.3119505947586-3.8419598550803i</v>
      </c>
      <c r="AG394" t="e">
        <f t="shared" si="170"/>
        <v>#DIV/0!</v>
      </c>
      <c r="AH394" t="e">
        <f t="shared" si="171"/>
        <v>#DIV/0!</v>
      </c>
      <c r="AI394" t="e">
        <f t="shared" si="172"/>
        <v>#DIV/0!</v>
      </c>
      <c r="AJ394" t="e">
        <f t="shared" si="173"/>
        <v>#DIV/0!</v>
      </c>
      <c r="AK394"/>
      <c r="AL394"/>
      <c r="AM394"/>
      <c r="AN394"/>
    </row>
    <row r="395" spans="1:40" x14ac:dyDescent="0.25">
      <c r="A395"/>
      <c r="B395">
        <f t="shared" si="139"/>
        <v>26100</v>
      </c>
      <c r="C395" s="186" t="str">
        <f t="shared" si="142"/>
        <v>-0.000144390842124288+0.120761973343589i</v>
      </c>
      <c r="D395" s="158" t="str">
        <f t="shared" si="143"/>
        <v>-7.66777366312292+0.925841795634183i</v>
      </c>
      <c r="E395" t="str">
        <f t="shared" si="144"/>
        <v>7.99999790569556-0.00409321769591821i</v>
      </c>
      <c r="F395" t="str">
        <f t="shared" si="145"/>
        <v>0.999200639697338+4.08667639991788E-07i</v>
      </c>
      <c r="G395">
        <f t="shared" si="140"/>
        <v>1</v>
      </c>
      <c r="H395" t="str">
        <f t="shared" si="146"/>
        <v>3.66020217257755+4.7802404140145i</v>
      </c>
      <c r="I395" t="str">
        <f t="shared" si="147"/>
        <v>102.494460323367i</v>
      </c>
      <c r="J395" t="str">
        <f t="shared" si="141"/>
        <v>-13.2197228477498+22.4225080960223i</v>
      </c>
      <c r="K395" t="str">
        <f t="shared" si="148"/>
        <v>3.39200192592599-1.99983539610048i</v>
      </c>
      <c r="L395" t="str">
        <f t="shared" si="149"/>
        <v>0.32970835167011-0.177252509992879i</v>
      </c>
      <c r="M395" t="str">
        <f t="shared" si="150"/>
        <v>3.7217102775961-2.17708790609336i</v>
      </c>
      <c r="N395" t="str">
        <f t="shared" si="151"/>
        <v>-0.192302381510341i</v>
      </c>
      <c r="O395" t="str">
        <f t="shared" si="152"/>
        <v>0.981566807491839-0.191119340806417i</v>
      </c>
      <c r="P395" t="str">
        <f t="shared" si="153"/>
        <v>0.018433192508161+0.191119340806417i</v>
      </c>
      <c r="Q395" t="str">
        <f t="shared" si="154"/>
        <v>-0.018433192508161+0.001183040703924i</v>
      </c>
      <c r="R395" t="str">
        <f t="shared" si="155"/>
        <v>-0.333196269054658-10.389601555472i</v>
      </c>
      <c r="S395" t="str">
        <f t="shared" si="156"/>
        <v>0.020276103849601i</v>
      </c>
      <c r="T395" t="str">
        <f t="shared" si="157"/>
        <v>0.210660640094726-0.00675592215365184i</v>
      </c>
      <c r="U395" t="e">
        <f t="shared" si="158"/>
        <v>#DIV/0!</v>
      </c>
      <c r="V395" t="str">
        <f t="shared" si="159"/>
        <v>1.33333333333333E-06-0.00406526035994624i</v>
      </c>
      <c r="W395" t="e">
        <f t="shared" si="160"/>
        <v>#DIV/0!</v>
      </c>
      <c r="X395" t="e">
        <f t="shared" si="161"/>
        <v>#DIV/0!</v>
      </c>
      <c r="Y395" t="str">
        <f t="shared" si="162"/>
        <v>0.00083+0.026238581842782i</v>
      </c>
      <c r="Z395" t="e">
        <f t="shared" si="163"/>
        <v>#DIV/0!</v>
      </c>
      <c r="AA395" t="e">
        <f t="shared" si="164"/>
        <v>#DIV/0!</v>
      </c>
      <c r="AB395" t="str">
        <f t="shared" si="165"/>
        <v>1.29898343776847-0.0416586172932003i</v>
      </c>
      <c r="AC395" t="str">
        <f t="shared" si="166"/>
        <v>5.74374553887643-2.98304243671186i</v>
      </c>
      <c r="AD395" t="str">
        <f t="shared" si="167"/>
        <v>0.181080276027951+0.0867920640243389i</v>
      </c>
      <c r="AE395" t="e">
        <f t="shared" si="168"/>
        <v>#DIV/0!</v>
      </c>
      <c r="AF395" t="str">
        <f t="shared" si="169"/>
        <v>-11.3279758357005-3.85439861838032i</v>
      </c>
      <c r="AG395" t="e">
        <f t="shared" si="170"/>
        <v>#DIV/0!</v>
      </c>
      <c r="AH395" t="e">
        <f t="shared" si="171"/>
        <v>#DIV/0!</v>
      </c>
      <c r="AI395" t="e">
        <f t="shared" si="172"/>
        <v>#DIV/0!</v>
      </c>
      <c r="AJ395" t="e">
        <f t="shared" si="173"/>
        <v>#DIV/0!</v>
      </c>
      <c r="AK395"/>
      <c r="AL395"/>
      <c r="AM395"/>
      <c r="AN395"/>
    </row>
    <row r="396" spans="1:40" x14ac:dyDescent="0.25">
      <c r="A396"/>
      <c r="B396">
        <f t="shared" si="139"/>
        <v>26200</v>
      </c>
      <c r="C396" s="186" t="str">
        <f t="shared" si="142"/>
        <v>-0.000143290726989763+0.120301051091558i</v>
      </c>
      <c r="D396" s="158" t="str">
        <f t="shared" si="143"/>
        <v>-7.66776522890693+0.922308058368612i</v>
      </c>
      <c r="E396" t="str">
        <f t="shared" si="144"/>
        <v>7.99999788961651-0.00410890051408094i</v>
      </c>
      <c r="F396" t="str">
        <f t="shared" si="145"/>
        <v>0.999200639698944+4.10233415567021E-07i</v>
      </c>
      <c r="G396">
        <f t="shared" si="140"/>
        <v>1</v>
      </c>
      <c r="H396" t="str">
        <f t="shared" si="146"/>
        <v>3.67623386805218+4.78904698291816i</v>
      </c>
      <c r="I396" t="str">
        <f t="shared" si="147"/>
        <v>102.887159405066i</v>
      </c>
      <c r="J396" t="str">
        <f t="shared" si="141"/>
        <v>-13.3288949833522+22.5084180887274i</v>
      </c>
      <c r="K396" t="str">
        <f t="shared" si="148"/>
        <v>3.38428570345039-2.00408525188812i</v>
      </c>
      <c r="L396" t="str">
        <f t="shared" si="149"/>
        <v>0.329141760800693-0.177625869842526i</v>
      </c>
      <c r="M396" t="str">
        <f t="shared" si="150"/>
        <v>3.71342746425108-2.18171112173065i</v>
      </c>
      <c r="N396" t="str">
        <f t="shared" si="151"/>
        <v>-0.193039172244097i</v>
      </c>
      <c r="O396" t="str">
        <f t="shared" si="152"/>
        <v>0.981425726118278-0.19184249819373i</v>
      </c>
      <c r="P396" t="str">
        <f t="shared" si="153"/>
        <v>0.0185742738817219+0.19184249819373i</v>
      </c>
      <c r="Q396" t="str">
        <f t="shared" si="154"/>
        <v>-0.0185742738817219+0.001196674050367i</v>
      </c>
      <c r="R396" t="str">
        <f t="shared" si="155"/>
        <v>-0.333195215963474-10.3498648445986i</v>
      </c>
      <c r="S396" t="str">
        <f t="shared" si="156"/>
        <v>0.0203537900712471i</v>
      </c>
      <c r="T396" t="str">
        <f t="shared" si="157"/>
        <v>0.21065897631274-0.00678178547846439i</v>
      </c>
      <c r="U396" t="e">
        <f t="shared" si="158"/>
        <v>#DIV/0!</v>
      </c>
      <c r="V396" t="str">
        <f t="shared" si="159"/>
        <v>1.33333333333333E-06-0.00404974409903041i</v>
      </c>
      <c r="W396" t="e">
        <f t="shared" si="160"/>
        <v>#DIV/0!</v>
      </c>
      <c r="X396" t="e">
        <f t="shared" si="161"/>
        <v>#DIV/0!</v>
      </c>
      <c r="Y396" t="str">
        <f t="shared" si="162"/>
        <v>0.00083+0.0263391128076968i</v>
      </c>
      <c r="Z396" t="e">
        <f t="shared" si="163"/>
        <v>#DIV/0!</v>
      </c>
      <c r="AA396" t="e">
        <f t="shared" si="164"/>
        <v>#DIV/0!</v>
      </c>
      <c r="AB396" t="str">
        <f t="shared" si="165"/>
        <v>1.29897317849439-0.0418180966841393i</v>
      </c>
      <c r="AC396" t="str">
        <f t="shared" si="166"/>
        <v>5.73240766972119-2.98927269908061i</v>
      </c>
      <c r="AD396" t="str">
        <f t="shared" si="167"/>
        <v>0.181146626648497+0.0871673121795025i</v>
      </c>
      <c r="AE396" t="e">
        <f t="shared" si="168"/>
        <v>#DIV/0!</v>
      </c>
      <c r="AF396" t="str">
        <f t="shared" si="169"/>
        <v>-11.3439990969591-3.86673892454955i</v>
      </c>
      <c r="AG396" t="e">
        <f t="shared" si="170"/>
        <v>#DIV/0!</v>
      </c>
      <c r="AH396" t="e">
        <f t="shared" si="171"/>
        <v>#DIV/0!</v>
      </c>
      <c r="AI396" t="e">
        <f t="shared" si="172"/>
        <v>#DIV/0!</v>
      </c>
      <c r="AJ396" t="e">
        <f t="shared" si="173"/>
        <v>#DIV/0!</v>
      </c>
      <c r="AK396"/>
      <c r="AL396"/>
      <c r="AM396"/>
      <c r="AN396"/>
    </row>
    <row r="397" spans="1:40" x14ac:dyDescent="0.25">
      <c r="A397"/>
      <c r="B397">
        <f t="shared" si="139"/>
        <v>26300</v>
      </c>
      <c r="C397" s="186" t="str">
        <f t="shared" si="142"/>
        <v>-0.000142203136801198+0.119843633936847i</v>
      </c>
      <c r="D397" s="158" t="str">
        <f t="shared" si="143"/>
        <v>-7.66775689071547+0.918801193515827i</v>
      </c>
      <c r="E397" t="str">
        <f t="shared" si="144"/>
        <v>7.99999787347598-0.00412458333214894i</v>
      </c>
      <c r="F397" t="str">
        <f t="shared" si="145"/>
        <v>0.99920063970055+4.11799191132807E-07i</v>
      </c>
      <c r="G397">
        <f t="shared" si="140"/>
        <v>1</v>
      </c>
      <c r="H397" t="str">
        <f t="shared" si="146"/>
        <v>3.69226313515141+4.79778249984656i</v>
      </c>
      <c r="I397" t="str">
        <f t="shared" si="147"/>
        <v>103.279858486764i</v>
      </c>
      <c r="J397" t="str">
        <f t="shared" si="141"/>
        <v>-13.4384846032208+22.5943280814325i</v>
      </c>
      <c r="K397" t="str">
        <f t="shared" si="148"/>
        <v>3.37657462590778-2.00829367256894i</v>
      </c>
      <c r="L397" t="str">
        <f t="shared" si="149"/>
        <v>0.328574958375861-0.177996780976629i</v>
      </c>
      <c r="M397" t="str">
        <f t="shared" si="150"/>
        <v>3.70514958428364-2.18629045354557i</v>
      </c>
      <c r="N397" t="str">
        <f t="shared" si="151"/>
        <v>-0.193775962977853i</v>
      </c>
      <c r="O397" t="str">
        <f t="shared" si="152"/>
        <v>0.981284111967397-0.192565551437316i</v>
      </c>
      <c r="P397" t="str">
        <f t="shared" si="153"/>
        <v>0.018715888032603+0.192565551437316i</v>
      </c>
      <c r="Q397" t="str">
        <f t="shared" si="154"/>
        <v>-0.018715888032603+0.001210411540537i</v>
      </c>
      <c r="R397" t="str">
        <f t="shared" si="155"/>
        <v>-0.333194158832777-10.3104300023732i</v>
      </c>
      <c r="S397" t="str">
        <f t="shared" si="156"/>
        <v>0.0204314762928931i</v>
      </c>
      <c r="T397" t="str">
        <f t="shared" si="157"/>
        <v>0.210657306163022-0.00680764855712234i</v>
      </c>
      <c r="U397" t="e">
        <f t="shared" si="158"/>
        <v>#DIV/0!</v>
      </c>
      <c r="V397" t="str">
        <f t="shared" si="159"/>
        <v>1.33333333333333E-06-0.00403434583249417i</v>
      </c>
      <c r="W397" t="e">
        <f t="shared" si="160"/>
        <v>#DIV/0!</v>
      </c>
      <c r="X397" t="e">
        <f t="shared" si="161"/>
        <v>#DIV/0!</v>
      </c>
      <c r="Y397" t="str">
        <f t="shared" si="162"/>
        <v>0.00083+0.0264396437726117i</v>
      </c>
      <c r="Z397" t="e">
        <f t="shared" si="163"/>
        <v>#DIV/0!</v>
      </c>
      <c r="AA397" t="e">
        <f t="shared" si="164"/>
        <v>#DIV/0!</v>
      </c>
      <c r="AB397" t="str">
        <f t="shared" si="165"/>
        <v>1.29896287995537-0.0419775745572308i</v>
      </c>
      <c r="AC397" t="str">
        <f t="shared" si="166"/>
        <v>5.72107660414905-2.99544333687645i</v>
      </c>
      <c r="AD397" t="str">
        <f t="shared" si="167"/>
        <v>0.181213231946287+0.0875423330753695i</v>
      </c>
      <c r="AE397" t="e">
        <f t="shared" si="168"/>
        <v>#DIV/0!</v>
      </c>
      <c r="AF397" t="str">
        <f t="shared" si="169"/>
        <v>-11.3600200258669-3.87898130633073i</v>
      </c>
      <c r="AG397" t="e">
        <f t="shared" si="170"/>
        <v>#DIV/0!</v>
      </c>
      <c r="AH397" t="e">
        <f t="shared" si="171"/>
        <v>#DIV/0!</v>
      </c>
      <c r="AI397" t="e">
        <f t="shared" si="172"/>
        <v>#DIV/0!</v>
      </c>
      <c r="AJ397" t="e">
        <f t="shared" si="173"/>
        <v>#DIV/0!</v>
      </c>
      <c r="AK397"/>
      <c r="AL397"/>
      <c r="AM397"/>
      <c r="AN397"/>
    </row>
    <row r="398" spans="1:40" x14ac:dyDescent="0.25">
      <c r="A398"/>
      <c r="B398">
        <f t="shared" si="139"/>
        <v>26400</v>
      </c>
      <c r="C398" s="186" t="str">
        <f t="shared" si="142"/>
        <v>-0.000141127882147005+0.11938968204903i</v>
      </c>
      <c r="D398" s="158" t="str">
        <f t="shared" si="143"/>
        <v>-7.66774864709649+0.91532089570923i</v>
      </c>
      <c r="E398" t="str">
        <f t="shared" si="144"/>
        <v>7.99999785727395-0.00414026615012183i</v>
      </c>
      <c r="F398" t="str">
        <f t="shared" si="145"/>
        <v>0.999200639702166+4.13364966689116E-07i</v>
      </c>
      <c r="G398">
        <f t="shared" si="140"/>
        <v>1</v>
      </c>
      <c r="H398" t="str">
        <f t="shared" si="146"/>
        <v>3.7082896255741+4.80644718893728i</v>
      </c>
      <c r="I398" t="str">
        <f t="shared" si="147"/>
        <v>103.672557568463i</v>
      </c>
      <c r="J398" t="str">
        <f t="shared" si="141"/>
        <v>-13.5484917073556+22.6802380741375i</v>
      </c>
      <c r="K398" t="str">
        <f t="shared" si="148"/>
        <v>3.36886886894089-2.01246088267748i</v>
      </c>
      <c r="L398" t="str">
        <f t="shared" si="149"/>
        <v>0.328007956622485-0.178365248736681i</v>
      </c>
      <c r="M398" t="str">
        <f t="shared" si="150"/>
        <v>3.69687682556338-2.19082613141416i</v>
      </c>
      <c r="N398" t="str">
        <f t="shared" si="151"/>
        <v>-0.194512753711609i</v>
      </c>
      <c r="O398" t="str">
        <f t="shared" si="152"/>
        <v>0.981141965116072-0.193288500144659i</v>
      </c>
      <c r="P398" t="str">
        <f t="shared" si="153"/>
        <v>0.018858034883928+0.193288500144659i</v>
      </c>
      <c r="Q398" t="str">
        <f t="shared" si="154"/>
        <v>-0.018858034883928+0.00122425356695i</v>
      </c>
      <c r="R398" t="str">
        <f t="shared" si="155"/>
        <v>-0.333193097663066-10.271293598467i</v>
      </c>
      <c r="S398" t="str">
        <f t="shared" si="156"/>
        <v>0.020509162514539i</v>
      </c>
      <c r="T398" t="str">
        <f t="shared" si="157"/>
        <v>0.210655629645504-0.00683351138869449i</v>
      </c>
      <c r="U398" t="e">
        <f t="shared" si="158"/>
        <v>#DIV/0!</v>
      </c>
      <c r="V398" t="str">
        <f t="shared" si="159"/>
        <v>1.33333333333333E-06-0.0040190642194923i</v>
      </c>
      <c r="W398" t="e">
        <f t="shared" si="160"/>
        <v>#DIV/0!</v>
      </c>
      <c r="X398" t="e">
        <f t="shared" si="161"/>
        <v>#DIV/0!</v>
      </c>
      <c r="Y398" t="str">
        <f t="shared" si="162"/>
        <v>0.00083+0.0265401747375266i</v>
      </c>
      <c r="Z398" t="e">
        <f t="shared" si="163"/>
        <v>#DIV/0!</v>
      </c>
      <c r="AA398" t="e">
        <f t="shared" si="164"/>
        <v>#DIV/0!</v>
      </c>
      <c r="AB398" t="str">
        <f t="shared" si="165"/>
        <v>1.29895254215098-0.0421370509067325i</v>
      </c>
      <c r="AC398" t="str">
        <f t="shared" si="166"/>
        <v>5.7097525983574-3.0015546598059i</v>
      </c>
      <c r="AD398" t="str">
        <f t="shared" si="167"/>
        <v>0.181280091798777+0.0879171285821284i</v>
      </c>
      <c r="AE398" t="e">
        <f t="shared" si="168"/>
        <v>#DIV/0!</v>
      </c>
      <c r="AF398" t="str">
        <f t="shared" si="169"/>
        <v>-11.3760382726706-3.89112629322805i</v>
      </c>
      <c r="AG398" t="e">
        <f t="shared" si="170"/>
        <v>#DIV/0!</v>
      </c>
      <c r="AH398" t="e">
        <f t="shared" si="171"/>
        <v>#DIV/0!</v>
      </c>
      <c r="AI398" t="e">
        <f t="shared" si="172"/>
        <v>#DIV/0!</v>
      </c>
      <c r="AJ398" t="e">
        <f t="shared" si="173"/>
        <v>#DIV/0!</v>
      </c>
      <c r="AK398"/>
      <c r="AL398"/>
      <c r="AM398"/>
      <c r="AN398"/>
    </row>
    <row r="399" spans="1:40" x14ac:dyDescent="0.25">
      <c r="A399"/>
      <c r="B399">
        <f t="shared" si="139"/>
        <v>26500</v>
      </c>
      <c r="C399" s="186" t="str">
        <f t="shared" si="142"/>
        <v>-0.000140064777182628+0.118939156198889i</v>
      </c>
      <c r="D399" s="158" t="str">
        <f t="shared" si="143"/>
        <v>-7.66774049662505+0.911866864191483i</v>
      </c>
      <c r="E399" t="str">
        <f t="shared" si="144"/>
        <v>7.99999784101044-0.00415594896799926i</v>
      </c>
      <c r="F399" t="str">
        <f t="shared" si="145"/>
        <v>0.999200639703792+4.14930742235912E-07i</v>
      </c>
      <c r="G399">
        <f t="shared" si="140"/>
        <v>1</v>
      </c>
      <c r="H399" t="str">
        <f t="shared" si="146"/>
        <v>3.72431299390277+4.81504127575546i</v>
      </c>
      <c r="I399" t="str">
        <f t="shared" si="147"/>
        <v>104.065256650162i</v>
      </c>
      <c r="J399" t="str">
        <f t="shared" si="141"/>
        <v>-13.6589162957565+22.7661480668426i</v>
      </c>
      <c r="K399" t="str">
        <f t="shared" si="148"/>
        <v>3.36116860613401-2.01658710609784i</v>
      </c>
      <c r="L399" t="str">
        <f t="shared" si="149"/>
        <v>0.327440767691163-0.178731278523279i</v>
      </c>
      <c r="M399" t="str">
        <f t="shared" si="150"/>
        <v>3.68860937382517-2.19531838462112i</v>
      </c>
      <c r="N399" t="str">
        <f t="shared" si="151"/>
        <v>-0.195249544445365i</v>
      </c>
      <c r="O399" t="str">
        <f t="shared" si="152"/>
        <v>0.980999285641471-0.194011343923299i</v>
      </c>
      <c r="P399" t="str">
        <f t="shared" si="153"/>
        <v>0.019000714358529+0.194011343923299i</v>
      </c>
      <c r="Q399" t="str">
        <f t="shared" si="154"/>
        <v>-0.019000714358529+0.001238200522066i</v>
      </c>
      <c r="R399" t="str">
        <f t="shared" si="155"/>
        <v>-0.333192032454241-10.2324522543311i</v>
      </c>
      <c r="S399" t="str">
        <f t="shared" si="156"/>
        <v>0.0205868487361851i</v>
      </c>
      <c r="T399" t="str">
        <f t="shared" si="157"/>
        <v>0.210653946760151-0.00685937397223754i</v>
      </c>
      <c r="U399" t="e">
        <f t="shared" si="158"/>
        <v>#DIV/0!</v>
      </c>
      <c r="V399" t="str">
        <f t="shared" si="159"/>
        <v>1.33333333333333E-06-0.00400389793941874i</v>
      </c>
      <c r="W399" t="e">
        <f t="shared" si="160"/>
        <v>#DIV/0!</v>
      </c>
      <c r="X399" t="e">
        <f t="shared" si="161"/>
        <v>#DIV/0!</v>
      </c>
      <c r="Y399" t="str">
        <f t="shared" si="162"/>
        <v>0.00083+0.0266407057024414i</v>
      </c>
      <c r="Z399" t="e">
        <f t="shared" si="163"/>
        <v>#DIV/0!</v>
      </c>
      <c r="AA399" t="e">
        <f t="shared" si="164"/>
        <v>#DIV/0!</v>
      </c>
      <c r="AB399" t="str">
        <f t="shared" si="165"/>
        <v>1.29894216508102-0.0422965257268281i</v>
      </c>
      <c r="AC399" t="str">
        <f t="shared" si="166"/>
        <v>5.69843590564091-3.00760697683814i</v>
      </c>
      <c r="AD399" t="str">
        <f t="shared" si="167"/>
        <v>0.181347206084865+0.0882917005394534i</v>
      </c>
      <c r="AE399" t="e">
        <f t="shared" si="168"/>
        <v>#DIV/0!</v>
      </c>
      <c r="AF399" t="str">
        <f t="shared" si="169"/>
        <v>-11.3920534905278-3.90317441156398i</v>
      </c>
      <c r="AG399" t="e">
        <f t="shared" si="170"/>
        <v>#DIV/0!</v>
      </c>
      <c r="AH399" t="e">
        <f t="shared" si="171"/>
        <v>#DIV/0!</v>
      </c>
      <c r="AI399" t="e">
        <f t="shared" si="172"/>
        <v>#DIV/0!</v>
      </c>
      <c r="AJ399" t="e">
        <f t="shared" si="173"/>
        <v>#DIV/0!</v>
      </c>
      <c r="AK399"/>
      <c r="AL399"/>
      <c r="AM399"/>
      <c r="AN399"/>
    </row>
    <row r="400" spans="1:40" x14ac:dyDescent="0.25">
      <c r="A400"/>
      <c r="B400">
        <f t="shared" si="139"/>
        <v>26600</v>
      </c>
      <c r="C400" s="186" t="str">
        <f t="shared" si="142"/>
        <v>-0.000139013639550241+0.118492017747114i</v>
      </c>
      <c r="D400" s="158" t="str">
        <f t="shared" si="143"/>
        <v>-7.66773243790322+0.908438802727874i</v>
      </c>
      <c r="E400" t="str">
        <f t="shared" si="144"/>
        <v>7.99999782468544-0.00417163178578085i</v>
      </c>
      <c r="F400" t="str">
        <f t="shared" si="145"/>
        <v>0.999200639705418+4.1649651777315E-07i</v>
      </c>
      <c r="G400">
        <f t="shared" si="140"/>
        <v>1</v>
      </c>
      <c r="H400" t="str">
        <f t="shared" si="146"/>
        <v>3.74033289760114+4.8235649872631i</v>
      </c>
      <c r="I400" t="str">
        <f t="shared" si="147"/>
        <v>104.457955731861i</v>
      </c>
      <c r="J400" t="str">
        <f t="shared" si="141"/>
        <v>-13.7697583684236+22.8520580595477i</v>
      </c>
      <c r="K400" t="str">
        <f t="shared" si="148"/>
        <v>3.35347400902544-2.02067256606572i</v>
      </c>
      <c r="L400" t="str">
        <f t="shared" si="149"/>
        <v>0.326873403656085-0.179094875795268i</v>
      </c>
      <c r="M400" t="str">
        <f t="shared" si="150"/>
        <v>3.68034741268152-2.19976744186099i</v>
      </c>
      <c r="N400" t="str">
        <f t="shared" si="151"/>
        <v>-0.195986335179121i</v>
      </c>
      <c r="O400" t="str">
        <f t="shared" si="152"/>
        <v>0.980856073621046-0.194734082380832i</v>
      </c>
      <c r="P400" t="str">
        <f t="shared" si="153"/>
        <v>0.019143926378954+0.194734082380832i</v>
      </c>
      <c r="Q400" t="str">
        <f t="shared" si="154"/>
        <v>-0.019143926378954+0.001252252798289i</v>
      </c>
      <c r="R400" t="str">
        <f t="shared" si="155"/>
        <v>-0.333190963206041-10.1939026422193i</v>
      </c>
      <c r="S400" t="str">
        <f t="shared" si="156"/>
        <v>0.020664534957831i</v>
      </c>
      <c r="T400" t="str">
        <f t="shared" si="157"/>
        <v>0.210652257506867-0.00688523630680462i</v>
      </c>
      <c r="U400" t="e">
        <f t="shared" si="158"/>
        <v>#DIV/0!</v>
      </c>
      <c r="V400" t="str">
        <f t="shared" si="159"/>
        <v>1.33333333333333E-06-0.00398884569152621i</v>
      </c>
      <c r="W400" t="e">
        <f t="shared" si="160"/>
        <v>#DIV/0!</v>
      </c>
      <c r="X400" t="e">
        <f t="shared" si="161"/>
        <v>#DIV/0!</v>
      </c>
      <c r="Y400" t="str">
        <f t="shared" si="162"/>
        <v>0.00083+0.0267412366673563i</v>
      </c>
      <c r="Z400" t="e">
        <f t="shared" si="163"/>
        <v>#DIV/0!</v>
      </c>
      <c r="AA400" t="e">
        <f t="shared" si="164"/>
        <v>#DIV/0!</v>
      </c>
      <c r="AB400" t="str">
        <f t="shared" si="165"/>
        <v>1.29893174874488-0.0424559990116789i</v>
      </c>
      <c r="AC400" t="str">
        <f t="shared" si="166"/>
        <v>5.68712677640553-3.01360059620399i</v>
      </c>
      <c r="AD400" t="str">
        <f t="shared" si="167"/>
        <v>0.181414574684834+0.0886660507570638i</v>
      </c>
      <c r="AE400" t="e">
        <f t="shared" si="168"/>
        <v>#DIV/0!</v>
      </c>
      <c r="AF400" t="str">
        <f t="shared" si="169"/>
        <v>-11.4080653355044-3.91512618453523i</v>
      </c>
      <c r="AG400" t="e">
        <f t="shared" si="170"/>
        <v>#DIV/0!</v>
      </c>
      <c r="AH400" t="e">
        <f t="shared" si="171"/>
        <v>#DIV/0!</v>
      </c>
      <c r="AI400" t="e">
        <f t="shared" si="172"/>
        <v>#DIV/0!</v>
      </c>
      <c r="AJ400" t="e">
        <f t="shared" si="173"/>
        <v>#DIV/0!</v>
      </c>
      <c r="AK400"/>
      <c r="AL400"/>
      <c r="AM400"/>
      <c r="AN400"/>
    </row>
    <row r="401" spans="1:40" x14ac:dyDescent="0.25">
      <c r="A401"/>
      <c r="B401">
        <f t="shared" si="139"/>
        <v>26700</v>
      </c>
      <c r="C401" s="186" t="str">
        <f t="shared" si="142"/>
        <v>-0.000137974290300548+0.118048228633261i</v>
      </c>
      <c r="D401" s="158" t="str">
        <f t="shared" si="143"/>
        <v>-7.66772446955897+0.905036419521668i</v>
      </c>
      <c r="E401" t="str">
        <f t="shared" si="144"/>
        <v>7.99999780829895-0.00418731460346626i</v>
      </c>
      <c r="F401" t="str">
        <f t="shared" si="145"/>
        <v>0.999200639707054+4.18062293300804E-07i</v>
      </c>
      <c r="G401">
        <f t="shared" si="140"/>
        <v>1</v>
      </c>
      <c r="H401" t="str">
        <f t="shared" si="146"/>
        <v>3.75634899701122+4.83201855178773i</v>
      </c>
      <c r="I401" t="str">
        <f t="shared" si="147"/>
        <v>104.850654813559i</v>
      </c>
      <c r="J401" t="str">
        <f t="shared" si="141"/>
        <v>-13.8810179253568+22.9379680522528i</v>
      </c>
      <c r="K401" t="str">
        <f t="shared" si="148"/>
        <v>3.3457852471198-2.02471748516987i</v>
      </c>
      <c r="L401" t="str">
        <f t="shared" si="149"/>
        <v>0.326305876514901-0.179456046068878i</v>
      </c>
      <c r="M401" t="str">
        <f t="shared" si="150"/>
        <v>3.6720911236347-2.20417353123875i</v>
      </c>
      <c r="N401" t="str">
        <f t="shared" si="151"/>
        <v>-0.196723125912877i</v>
      </c>
      <c r="O401" t="str">
        <f t="shared" si="152"/>
        <v>0.980712329132544-0.195456715124911i</v>
      </c>
      <c r="P401" t="str">
        <f t="shared" si="153"/>
        <v>0.019287670867456+0.195456715124911i</v>
      </c>
      <c r="Q401" t="str">
        <f t="shared" si="154"/>
        <v>-0.019287670867456+0.00126641078796599i</v>
      </c>
      <c r="R401" t="str">
        <f t="shared" si="155"/>
        <v>-0.333189889917719-10.1556414842421i</v>
      </c>
      <c r="S401" t="str">
        <f t="shared" si="156"/>
        <v>0.020742221179477i</v>
      </c>
      <c r="T401" t="str">
        <f t="shared" si="157"/>
        <v>0.210650561885622-0.00691109839143892i</v>
      </c>
      <c r="U401" t="e">
        <f t="shared" si="158"/>
        <v>#DIV/0!</v>
      </c>
      <c r="V401" t="str">
        <f t="shared" si="159"/>
        <v>1.33333333333333E-06-0.0039739061945542i</v>
      </c>
      <c r="W401" t="e">
        <f t="shared" si="160"/>
        <v>#DIV/0!</v>
      </c>
      <c r="X401" t="e">
        <f t="shared" si="161"/>
        <v>#DIV/0!</v>
      </c>
      <c r="Y401" t="str">
        <f t="shared" si="162"/>
        <v>0.00083+0.0268417676322712i</v>
      </c>
      <c r="Z401" t="e">
        <f t="shared" si="163"/>
        <v>#DIV/0!</v>
      </c>
      <c r="AA401" t="e">
        <f t="shared" si="164"/>
        <v>#DIV/0!</v>
      </c>
      <c r="AB401" t="str">
        <f t="shared" si="165"/>
        <v>1.29892129314239-0.0426154707553848i</v>
      </c>
      <c r="AC401" t="str">
        <f t="shared" si="166"/>
        <v>5.67582545818798-3.01953582539723i</v>
      </c>
      <c r="AD401" t="str">
        <f t="shared" si="167"/>
        <v>0.181482197480343+0.0890401810153033i</v>
      </c>
      <c r="AE401" t="e">
        <f t="shared" si="168"/>
        <v>#DIV/0!</v>
      </c>
      <c r="AF401" t="str">
        <f t="shared" si="169"/>
        <v>-11.4240734665702-3.92698213226606i</v>
      </c>
      <c r="AG401" t="e">
        <f t="shared" si="170"/>
        <v>#DIV/0!</v>
      </c>
      <c r="AH401" t="e">
        <f t="shared" si="171"/>
        <v>#DIV/0!</v>
      </c>
      <c r="AI401" t="e">
        <f t="shared" si="172"/>
        <v>#DIV/0!</v>
      </c>
      <c r="AJ401" t="e">
        <f t="shared" si="173"/>
        <v>#DIV/0!</v>
      </c>
      <c r="AK401"/>
      <c r="AL401"/>
      <c r="AM401"/>
      <c r="AN401"/>
    </row>
    <row r="402" spans="1:40" x14ac:dyDescent="0.25">
      <c r="A402"/>
      <c r="B402">
        <f t="shared" ref="B402:B465" si="174">B401+100</f>
        <v>26800</v>
      </c>
      <c r="C402" s="186" t="str">
        <f t="shared" si="142"/>
        <v>-0.000136946553816603+0.117607751364943i</v>
      </c>
      <c r="D402" s="158" t="str">
        <f t="shared" si="143"/>
        <v>-7.66771659024596+0.90165942713123i</v>
      </c>
      <c r="E402" t="str">
        <f t="shared" si="144"/>
        <v>7.99999779185097-0.00420299742105512i</v>
      </c>
      <c r="F402" t="str">
        <f t="shared" si="145"/>
        <v>0.99920063970869+4.19628068818828E-07i</v>
      </c>
      <c r="G402">
        <f t="shared" si="140"/>
        <v>1</v>
      </c>
      <c r="H402" t="str">
        <f t="shared" si="146"/>
        <v>3.77236095535008+4.84040219899195i</v>
      </c>
      <c r="I402" t="str">
        <f t="shared" si="147"/>
        <v>105.243353895258i</v>
      </c>
      <c r="J402" t="str">
        <f t="shared" si="141"/>
        <v>-13.9926949665563+23.0238780449578i</v>
      </c>
      <c r="K402" t="str">
        <f t="shared" si="148"/>
        <v>3.33810248790042-2.02872208535358i</v>
      </c>
      <c r="L402" t="str">
        <f t="shared" si="149"/>
        <v>0.325738198188606-0.179814794916876i</v>
      </c>
      <c r="M402" t="str">
        <f t="shared" si="150"/>
        <v>3.66384068608903-2.20853688027046i</v>
      </c>
      <c r="N402" t="str">
        <f t="shared" si="151"/>
        <v>-0.197459916646634i</v>
      </c>
      <c r="O402" t="str">
        <f t="shared" si="152"/>
        <v>0.980568052253997-0.196179241763249i</v>
      </c>
      <c r="P402" t="str">
        <f t="shared" si="153"/>
        <v>0.019431947746003+0.196179241763249i</v>
      </c>
      <c r="Q402" t="str">
        <f t="shared" si="154"/>
        <v>-0.019431947746003+0.00128067488338501i</v>
      </c>
      <c r="R402" t="str">
        <f t="shared" si="155"/>
        <v>-0.333188812589634-10.1176655514318i</v>
      </c>
      <c r="S402" t="str">
        <f t="shared" si="156"/>
        <v>0.0208199074011231i</v>
      </c>
      <c r="T402" t="str">
        <f t="shared" si="157"/>
        <v>0.210648859896343-0.00693696022520634i</v>
      </c>
      <c r="U402" t="e">
        <f t="shared" si="158"/>
        <v>#DIV/0!</v>
      </c>
      <c r="V402" t="str">
        <f t="shared" si="159"/>
        <v>1.33333333333333E-06-0.00395907818636556i</v>
      </c>
      <c r="W402" t="e">
        <f t="shared" si="160"/>
        <v>#DIV/0!</v>
      </c>
      <c r="X402" t="e">
        <f t="shared" si="161"/>
        <v>#DIV/0!</v>
      </c>
      <c r="Y402" t="str">
        <f t="shared" si="162"/>
        <v>0.00083+0.0269422985971861i</v>
      </c>
      <c r="Z402" t="e">
        <f t="shared" si="163"/>
        <v>#DIV/0!</v>
      </c>
      <c r="AA402" t="e">
        <f t="shared" si="164"/>
        <v>#DIV/0!</v>
      </c>
      <c r="AB402" t="str">
        <f t="shared" si="165"/>
        <v>1.29891079827308-0.0427749409521862i</v>
      </c>
      <c r="AC402" t="str">
        <f t="shared" si="166"/>
        <v>5.664532195669-3.02541297117332i</v>
      </c>
      <c r="AD402" t="str">
        <f t="shared" si="167"/>
        <v>0.181550074354382+0.0894140930656718i</v>
      </c>
      <c r="AE402" t="e">
        <f t="shared" si="168"/>
        <v>#DIV/0!</v>
      </c>
      <c r="AF402" t="str">
        <f t="shared" si="169"/>
        <v>-11.440077545596-3.93874277186072i</v>
      </c>
      <c r="AG402" t="e">
        <f t="shared" si="170"/>
        <v>#DIV/0!</v>
      </c>
      <c r="AH402" t="e">
        <f t="shared" si="171"/>
        <v>#DIV/0!</v>
      </c>
      <c r="AI402" t="e">
        <f t="shared" si="172"/>
        <v>#DIV/0!</v>
      </c>
      <c r="AJ402" t="e">
        <f t="shared" si="173"/>
        <v>#DIV/0!</v>
      </c>
      <c r="AK402"/>
      <c r="AL402"/>
      <c r="AM402"/>
      <c r="AN402"/>
    </row>
    <row r="403" spans="1:40" x14ac:dyDescent="0.25">
      <c r="A403"/>
      <c r="B403">
        <f t="shared" si="174"/>
        <v>26900</v>
      </c>
      <c r="C403" s="186" t="str">
        <f t="shared" si="142"/>
        <v>-0.000135930257739632+0.117170549007282i</v>
      </c>
      <c r="D403" s="158" t="str">
        <f t="shared" si="143"/>
        <v>-7.66770879864268+0.898307542389162i</v>
      </c>
      <c r="E403" t="str">
        <f t="shared" si="144"/>
        <v>7.99999777534151-0.00421868023854707i</v>
      </c>
      <c r="F403" t="str">
        <f t="shared" si="145"/>
        <v>0.999200639710346+4.21193844327204E-07i</v>
      </c>
      <c r="G403">
        <f t="shared" si="140"/>
        <v>1</v>
      </c>
      <c r="H403" t="str">
        <f t="shared" si="146"/>
        <v>3.78836843870642+4.84871615984273i</v>
      </c>
      <c r="I403" t="str">
        <f t="shared" si="147"/>
        <v>105.636052976957i</v>
      </c>
      <c r="J403" t="str">
        <f t="shared" si="141"/>
        <v>-14.1047894920219+23.1097880376629i</v>
      </c>
      <c r="K403" t="str">
        <f t="shared" si="148"/>
        <v>3.33042589684157-2.03268658791555i</v>
      </c>
      <c r="L403" t="str">
        <f t="shared" si="149"/>
        <v>0.325170380521427-0.18017112796771i</v>
      </c>
      <c r="M403" t="str">
        <f t="shared" si="150"/>
        <v>3.655596277363-2.21285771588326i</v>
      </c>
      <c r="N403" t="str">
        <f t="shared" si="151"/>
        <v>-0.19819670738039i</v>
      </c>
      <c r="O403" t="str">
        <f t="shared" si="152"/>
        <v>0.980423243063727-0.196901661903614i</v>
      </c>
      <c r="P403" t="str">
        <f t="shared" si="153"/>
        <v>0.019576756936273+0.196901661903614i</v>
      </c>
      <c r="Q403" t="str">
        <f t="shared" si="154"/>
        <v>-0.019576756936273+0.001295045476776i</v>
      </c>
      <c r="R403" t="str">
        <f t="shared" si="155"/>
        <v>-0.333187731222319-10.0799716628355i</v>
      </c>
      <c r="S403" t="str">
        <f t="shared" si="156"/>
        <v>0.020897593622769i</v>
      </c>
      <c r="T403" t="str">
        <f t="shared" si="157"/>
        <v>0.210647151538963-0.0069628218071764i</v>
      </c>
      <c r="U403" t="e">
        <f t="shared" si="158"/>
        <v>#DIV/0!</v>
      </c>
      <c r="V403" t="str">
        <f t="shared" si="159"/>
        <v>1.33333333333333E-06-0.00394436042359097i</v>
      </c>
      <c r="W403" t="e">
        <f t="shared" si="160"/>
        <v>#DIV/0!</v>
      </c>
      <c r="X403" t="e">
        <f t="shared" si="161"/>
        <v>#DIV/0!</v>
      </c>
      <c r="Y403" t="str">
        <f t="shared" si="162"/>
        <v>0.00083+0.0270428295621009i</v>
      </c>
      <c r="Z403" t="e">
        <f t="shared" si="163"/>
        <v>#DIV/0!</v>
      </c>
      <c r="AA403" t="e">
        <f t="shared" si="164"/>
        <v>#DIV/0!</v>
      </c>
      <c r="AB403" t="str">
        <f t="shared" si="165"/>
        <v>1.29890026413656-0.0429344095963453i</v>
      </c>
      <c r="AC403" t="str">
        <f t="shared" si="166"/>
        <v>5.65324723069126-3.03123233954857i</v>
      </c>
      <c r="AD403" t="str">
        <f t="shared" si="167"/>
        <v>0.18161820519126+0.0897877886313674i</v>
      </c>
      <c r="AE403" t="e">
        <f t="shared" si="168"/>
        <v>#DIV/0!</v>
      </c>
      <c r="AF403" t="str">
        <f t="shared" si="169"/>
        <v>-11.4560772373491-3.95040861745357i</v>
      </c>
      <c r="AG403" t="e">
        <f t="shared" si="170"/>
        <v>#DIV/0!</v>
      </c>
      <c r="AH403" t="e">
        <f t="shared" si="171"/>
        <v>#DIV/0!</v>
      </c>
      <c r="AI403" t="e">
        <f t="shared" si="172"/>
        <v>#DIV/0!</v>
      </c>
      <c r="AJ403" t="e">
        <f t="shared" si="173"/>
        <v>#DIV/0!</v>
      </c>
      <c r="AK403"/>
      <c r="AL403"/>
      <c r="AM403"/>
      <c r="AN403"/>
    </row>
    <row r="404" spans="1:40" x14ac:dyDescent="0.25">
      <c r="A404"/>
      <c r="B404">
        <f t="shared" si="174"/>
        <v>27000</v>
      </c>
      <c r="C404" s="186" t="str">
        <f t="shared" si="142"/>
        <v>-0.000134925232896757+0.116736585172576i</v>
      </c>
      <c r="D404" s="158" t="str">
        <f t="shared" si="143"/>
        <v>-7.66770109345224+0.894980486323083i</v>
      </c>
      <c r="E404" t="str">
        <f t="shared" si="144"/>
        <v>7.99999775877056-0.00423436305594174i</v>
      </c>
      <c r="F404" t="str">
        <f t="shared" si="145"/>
        <v>0.999200639711992+4.2275961982587E-07i</v>
      </c>
      <c r="G404">
        <f t="shared" si="140"/>
        <v>1</v>
      </c>
      <c r="H404" t="str">
        <f t="shared" si="146"/>
        <v>3.80437111603689+4.85696066658139i</v>
      </c>
      <c r="I404" t="str">
        <f t="shared" si="147"/>
        <v>106.028752058656i</v>
      </c>
      <c r="J404" t="str">
        <f t="shared" si="141"/>
        <v>-14.2173015017536+23.195698030368i</v>
      </c>
      <c r="K404" t="str">
        <f t="shared" si="148"/>
        <v>3.32275563742085-2.03661121351105i</v>
      </c>
      <c r="L404" t="str">
        <f t="shared" si="149"/>
        <v>0.32460243528072-0.180525050904665i</v>
      </c>
      <c r="M404" t="str">
        <f t="shared" si="150"/>
        <v>3.64735807270157-2.21713626441572i</v>
      </c>
      <c r="N404" t="str">
        <f t="shared" si="151"/>
        <v>-0.198933498114146i</v>
      </c>
      <c r="O404" t="str">
        <f t="shared" si="152"/>
        <v>0.980277901640345-0.197623975153831i</v>
      </c>
      <c r="P404" t="str">
        <f t="shared" si="153"/>
        <v>0.019722098359655+0.197623975153831i</v>
      </c>
      <c r="Q404" t="str">
        <f t="shared" si="154"/>
        <v>-0.019722098359655+0.001309522960315i</v>
      </c>
      <c r="R404" t="str">
        <f t="shared" si="155"/>
        <v>-0.333186645814292-10.0425566846255i</v>
      </c>
      <c r="S404" t="str">
        <f t="shared" si="156"/>
        <v>0.0209752798444149i</v>
      </c>
      <c r="T404" t="str">
        <f t="shared" si="157"/>
        <v>0.210645436813419-0.00698868313637672i</v>
      </c>
      <c r="U404" t="e">
        <f t="shared" si="158"/>
        <v>#DIV/0!</v>
      </c>
      <c r="V404" t="str">
        <f t="shared" si="159"/>
        <v>1.33333333333333E-06-0.00392975168128137i</v>
      </c>
      <c r="W404" t="e">
        <f t="shared" si="160"/>
        <v>#DIV/0!</v>
      </c>
      <c r="X404" t="e">
        <f t="shared" si="161"/>
        <v>#DIV/0!</v>
      </c>
      <c r="Y404" t="str">
        <f t="shared" si="162"/>
        <v>0.00083+0.0271433605270158i</v>
      </c>
      <c r="Z404" t="e">
        <f t="shared" si="163"/>
        <v>#DIV/0!</v>
      </c>
      <c r="AA404" t="e">
        <f t="shared" si="164"/>
        <v>#DIV/0!</v>
      </c>
      <c r="AB404" t="str">
        <f t="shared" si="165"/>
        <v>1.29888969073243-0.0430938766818663i</v>
      </c>
      <c r="AC404" t="str">
        <f t="shared" si="166"/>
        <v>5.64197080227615-3.0369942357982i</v>
      </c>
      <c r="AD404" t="str">
        <f t="shared" si="167"/>
        <v>0.181686589876554+0.0901612694078175i</v>
      </c>
      <c r="AE404" t="e">
        <f t="shared" si="168"/>
        <v>#DIV/0!</v>
      </c>
      <c r="AF404" t="str">
        <f t="shared" si="169"/>
        <v>-11.4720722094891-3.96198018025831i</v>
      </c>
      <c r="AG404" t="e">
        <f t="shared" si="170"/>
        <v>#DIV/0!</v>
      </c>
      <c r="AH404" t="e">
        <f t="shared" si="171"/>
        <v>#DIV/0!</v>
      </c>
      <c r="AI404" t="e">
        <f t="shared" si="172"/>
        <v>#DIV/0!</v>
      </c>
      <c r="AJ404" t="e">
        <f t="shared" si="173"/>
        <v>#DIV/0!</v>
      </c>
      <c r="AK404"/>
      <c r="AL404"/>
      <c r="AM404"/>
      <c r="AN404"/>
    </row>
    <row r="405" spans="1:40" x14ac:dyDescent="0.25">
      <c r="A405"/>
      <c r="B405">
        <f t="shared" si="174"/>
        <v>27100</v>
      </c>
      <c r="C405" s="186" t="str">
        <f t="shared" si="142"/>
        <v>-0.000133931313230596+0.116305824010208i</v>
      </c>
      <c r="D405" s="158" t="str">
        <f t="shared" si="143"/>
        <v>-7.66769347340143+0.891677984078262i</v>
      </c>
      <c r="E405" t="str">
        <f t="shared" si="144"/>
        <v>7.99999774213812-0.00425004587323878i</v>
      </c>
      <c r="F405" t="str">
        <f t="shared" si="145"/>
        <v>0.999200639713658+4.24325395314815E-07i</v>
      </c>
      <c r="G405">
        <f t="shared" si="140"/>
        <v>1</v>
      </c>
      <c r="H405" t="str">
        <f t="shared" si="146"/>
        <v>3.82036865916197+4.86513595269321i</v>
      </c>
      <c r="I405" t="str">
        <f t="shared" si="147"/>
        <v>106.421451140354i</v>
      </c>
      <c r="J405" t="str">
        <f t="shared" si="141"/>
        <v>-14.3302309957515+23.2816080230731i</v>
      </c>
      <c r="K405" t="str">
        <f t="shared" si="148"/>
        <v>3.31509187113149-2.04049618215253i</v>
      </c>
      <c r="L405" t="str">
        <f t="shared" si="149"/>
        <v>0.324034374156878-0.180876569465018i</v>
      </c>
      <c r="M405" t="str">
        <f t="shared" si="150"/>
        <v>3.63912624528837-2.22137275161755i</v>
      </c>
      <c r="N405" t="str">
        <f t="shared" si="151"/>
        <v>-0.199670288847902i</v>
      </c>
      <c r="O405" t="str">
        <f t="shared" si="152"/>
        <v>0.980132028062752-0.198346181121787i</v>
      </c>
      <c r="P405" t="str">
        <f t="shared" si="153"/>
        <v>0.019867971937248+0.198346181121787i</v>
      </c>
      <c r="Q405" t="str">
        <f t="shared" si="154"/>
        <v>-0.019867971937248+0.00132410772611499i</v>
      </c>
      <c r="R405" t="str">
        <f t="shared" si="155"/>
        <v>-0.333185556366575-10.0054175292306i</v>
      </c>
      <c r="S405" t="str">
        <f t="shared" si="156"/>
        <v>0.021052966066061i</v>
      </c>
      <c r="T405" t="str">
        <f t="shared" si="157"/>
        <v>0.210643715719664-0.00701454421188716i</v>
      </c>
      <c r="U405" t="e">
        <f t="shared" si="158"/>
        <v>#DIV/0!</v>
      </c>
      <c r="V405" t="str">
        <f t="shared" si="159"/>
        <v>1.33333333333333E-06-0.00391525075256815i</v>
      </c>
      <c r="W405" t="e">
        <f t="shared" si="160"/>
        <v>#DIV/0!</v>
      </c>
      <c r="X405" t="e">
        <f t="shared" si="161"/>
        <v>#DIV/0!</v>
      </c>
      <c r="Y405" t="str">
        <f t="shared" si="162"/>
        <v>0.00083+0.0272438914919307i</v>
      </c>
      <c r="Z405" t="e">
        <f t="shared" si="163"/>
        <v>#DIV/0!</v>
      </c>
      <c r="AA405" t="e">
        <f t="shared" si="164"/>
        <v>#DIV/0!</v>
      </c>
      <c r="AB405" t="str">
        <f t="shared" si="165"/>
        <v>1.29887907806041-0.0432533422030753i</v>
      </c>
      <c r="AC405" t="str">
        <f t="shared" si="166"/>
        <v>5.6307031466393-3.04269896445717i</v>
      </c>
      <c r="AD405" t="str">
        <f t="shared" si="167"/>
        <v>0.181755228297105+0.0905345370631838i</v>
      </c>
      <c r="AE405" t="e">
        <f t="shared" si="168"/>
        <v>#DIV/0!</v>
      </c>
      <c r="AF405" t="str">
        <f t="shared" si="169"/>
        <v>-11.4880621325634-3.97345796861495i</v>
      </c>
      <c r="AG405" t="e">
        <f t="shared" si="170"/>
        <v>#DIV/0!</v>
      </c>
      <c r="AH405" t="e">
        <f t="shared" si="171"/>
        <v>#DIV/0!</v>
      </c>
      <c r="AI405" t="e">
        <f t="shared" si="172"/>
        <v>#DIV/0!</v>
      </c>
      <c r="AJ405" t="e">
        <f t="shared" si="173"/>
        <v>#DIV/0!</v>
      </c>
      <c r="AK405"/>
      <c r="AL405"/>
      <c r="AM405"/>
      <c r="AN405"/>
    </row>
    <row r="406" spans="1:40" x14ac:dyDescent="0.25">
      <c r="A406"/>
      <c r="B406">
        <f t="shared" si="174"/>
        <v>27200</v>
      </c>
      <c r="C406" s="186" t="str">
        <f t="shared" si="142"/>
        <v>-0.000132948335730661+0.115878230196775i</v>
      </c>
      <c r="D406" s="158" t="str">
        <f t="shared" si="143"/>
        <v>-7.6676859372406+0.888399764841942i</v>
      </c>
      <c r="E406" t="str">
        <f t="shared" si="144"/>
        <v>7.9999977254442-0.00426572869043782i</v>
      </c>
      <c r="F406" t="str">
        <f t="shared" si="145"/>
        <v>0.999200639715324+4.25891170793986E-07i</v>
      </c>
      <c r="G406">
        <f t="shared" si="140"/>
        <v>1</v>
      </c>
      <c r="H406" t="str">
        <f t="shared" si="146"/>
        <v>3.83636074276182+4.87324225287797i</v>
      </c>
      <c r="I406" t="str">
        <f t="shared" si="147"/>
        <v>106.814150222053i</v>
      </c>
      <c r="J406" t="str">
        <f t="shared" si="141"/>
        <v>-14.4435779740156+23.3675180157781i</v>
      </c>
      <c r="K406" t="str">
        <f t="shared" si="148"/>
        <v>3.30743475749476-2.04434171321015i</v>
      </c>
      <c r="L406" t="str">
        <f t="shared" si="149"/>
        <v>0.323466208763246-0.181225689439195i</v>
      </c>
      <c r="M406" t="str">
        <f t="shared" si="150"/>
        <v>3.63090096625801-2.22556740264934i</v>
      </c>
      <c r="N406" t="str">
        <f t="shared" si="151"/>
        <v>-0.200407079581658i</v>
      </c>
      <c r="O406" t="str">
        <f t="shared" si="152"/>
        <v>0.979985622410137-0.199068279415424i</v>
      </c>
      <c r="P406" t="str">
        <f t="shared" si="153"/>
        <v>0.020014377589863+0.199068279415424i</v>
      </c>
      <c r="Q406" t="str">
        <f t="shared" si="154"/>
        <v>-0.020014377589863+0.001338800166234i</v>
      </c>
      <c r="R406" t="str">
        <f t="shared" si="155"/>
        <v>-0.333184462878568-9.96855115448424i</v>
      </c>
      <c r="S406" t="str">
        <f t="shared" si="156"/>
        <v>0.0211306522877069i</v>
      </c>
      <c r="T406" t="str">
        <f t="shared" si="157"/>
        <v>0.210641988257626-0.00704040503275341i</v>
      </c>
      <c r="U406" t="e">
        <f t="shared" si="158"/>
        <v>#DIV/0!</v>
      </c>
      <c r="V406" t="str">
        <f t="shared" si="159"/>
        <v>1.33333333333333E-06-0.00390085644833077i</v>
      </c>
      <c r="W406" t="e">
        <f t="shared" si="160"/>
        <v>#DIV/0!</v>
      </c>
      <c r="X406" t="e">
        <f t="shared" si="161"/>
        <v>#DIV/0!</v>
      </c>
      <c r="Y406" t="str">
        <f t="shared" si="162"/>
        <v>0.00083+0.0273444224568456i</v>
      </c>
      <c r="Z406" t="e">
        <f t="shared" si="163"/>
        <v>#DIV/0!</v>
      </c>
      <c r="AA406" t="e">
        <f t="shared" si="164"/>
        <v>#DIV/0!</v>
      </c>
      <c r="AB406" t="str">
        <f t="shared" si="165"/>
        <v>1.29886842612003-0.043412806154088i</v>
      </c>
      <c r="AC406" t="str">
        <f t="shared" si="166"/>
        <v>5.61944449720716-3.04834682931604i</v>
      </c>
      <c r="AD406" t="str">
        <f t="shared" si="167"/>
        <v>0.181824120340968+0.0909075932388639i</v>
      </c>
      <c r="AE406" t="e">
        <f t="shared" si="168"/>
        <v>#DIV/0!</v>
      </c>
      <c r="AF406" t="str">
        <f t="shared" si="169"/>
        <v>-11.5040466800024-3.98484248803603i</v>
      </c>
      <c r="AG406" t="e">
        <f t="shared" si="170"/>
        <v>#DIV/0!</v>
      </c>
      <c r="AH406" t="e">
        <f t="shared" si="171"/>
        <v>#DIV/0!</v>
      </c>
      <c r="AI406" t="e">
        <f t="shared" si="172"/>
        <v>#DIV/0!</v>
      </c>
      <c r="AJ406" t="e">
        <f t="shared" si="173"/>
        <v>#DIV/0!</v>
      </c>
      <c r="AK406"/>
      <c r="AL406"/>
      <c r="AM406"/>
      <c r="AN406"/>
    </row>
    <row r="407" spans="1:40" x14ac:dyDescent="0.25">
      <c r="A407"/>
      <c r="B407">
        <f t="shared" si="174"/>
        <v>27300</v>
      </c>
      <c r="C407" s="186" t="str">
        <f t="shared" si="142"/>
        <v>-0.000131976140366517+0.115453768926426i</v>
      </c>
      <c r="D407" s="158" t="str">
        <f t="shared" si="143"/>
        <v>-7.66767848374284+0.885145561769266i</v>
      </c>
      <c r="E407" t="str">
        <f t="shared" si="144"/>
        <v>7.99999770868878-0.0042814115075385i</v>
      </c>
      <c r="F407" t="str">
        <f t="shared" si="145"/>
        <v>0.99920063971699+4.27456946263348E-07i</v>
      </c>
      <c r="G407">
        <f t="shared" si="140"/>
        <v>1</v>
      </c>
      <c r="H407" t="str">
        <f t="shared" si="146"/>
        <v>3.85234704437158+4.88127980302003i</v>
      </c>
      <c r="I407" t="str">
        <f t="shared" si="147"/>
        <v>107.206849303752i</v>
      </c>
      <c r="J407" t="str">
        <f t="shared" si="141"/>
        <v>-14.5573424365459+23.4534280084831i</v>
      </c>
      <c r="K407" t="str">
        <f t="shared" si="148"/>
        <v>3.29978445407216-2.04814802541208i</v>
      </c>
      <c r="L407" t="str">
        <f t="shared" si="149"/>
        <v>0.322897950636042-0.181572416669939i</v>
      </c>
      <c r="M407" t="str">
        <f t="shared" si="150"/>
        <v>3.6226824047082-2.22972044208202i</v>
      </c>
      <c r="N407" t="str">
        <f t="shared" si="151"/>
        <v>-0.201143870315414i</v>
      </c>
      <c r="O407" t="str">
        <f t="shared" si="152"/>
        <v>0.979838684761977-0.199790269642742i</v>
      </c>
      <c r="P407" t="str">
        <f t="shared" si="153"/>
        <v>0.020161315238023+0.199790269642742i</v>
      </c>
      <c r="Q407" t="str">
        <f t="shared" si="154"/>
        <v>-0.020161315238023+0.00135360067267201i</v>
      </c>
      <c r="R407" t="str">
        <f t="shared" si="155"/>
        <v>-0.333183365349555-9.93195456279358i</v>
      </c>
      <c r="S407" t="str">
        <f t="shared" si="156"/>
        <v>0.0212083385093529i</v>
      </c>
      <c r="T407" t="str">
        <f t="shared" si="157"/>
        <v>0.210640254427238-0.00706626559801876i</v>
      </c>
      <c r="U407" t="e">
        <f t="shared" si="158"/>
        <v>#DIV/0!</v>
      </c>
      <c r="V407" t="str">
        <f t="shared" si="159"/>
        <v>1.33333333333333E-06-0.00388656759687168i</v>
      </c>
      <c r="W407" t="e">
        <f t="shared" si="160"/>
        <v>#DIV/0!</v>
      </c>
      <c r="X407" t="e">
        <f t="shared" si="161"/>
        <v>#DIV/0!</v>
      </c>
      <c r="Y407" t="str">
        <f t="shared" si="162"/>
        <v>0.00083+0.0274449534217604i</v>
      </c>
      <c r="Z407" t="e">
        <f t="shared" si="163"/>
        <v>#DIV/0!</v>
      </c>
      <c r="AA407" t="e">
        <f t="shared" si="164"/>
        <v>#DIV/0!</v>
      </c>
      <c r="AB407" t="str">
        <f t="shared" si="165"/>
        <v>1.29885773491091-0.0435722685290049i</v>
      </c>
      <c r="AC407" t="str">
        <f t="shared" si="166"/>
        <v>5.60819508463389-3.05393813342045i</v>
      </c>
      <c r="AD407" t="str">
        <f t="shared" si="167"/>
        <v>0.181893265897403+0.0912804395499875i</v>
      </c>
      <c r="AE407" t="e">
        <f t="shared" si="168"/>
        <v>#DIV/0!</v>
      </c>
      <c r="AF407" t="str">
        <f t="shared" si="169"/>
        <v>-11.5200255281144-3.99613424125076i</v>
      </c>
      <c r="AG407" t="e">
        <f t="shared" si="170"/>
        <v>#DIV/0!</v>
      </c>
      <c r="AH407" t="e">
        <f t="shared" si="171"/>
        <v>#DIV/0!</v>
      </c>
      <c r="AI407" t="e">
        <f t="shared" si="172"/>
        <v>#DIV/0!</v>
      </c>
      <c r="AJ407" t="e">
        <f t="shared" si="173"/>
        <v>#DIV/0!</v>
      </c>
      <c r="AK407"/>
      <c r="AL407"/>
      <c r="AM407"/>
      <c r="AN407"/>
    </row>
    <row r="408" spans="1:40" x14ac:dyDescent="0.25">
      <c r="A408"/>
      <c r="B408">
        <f t="shared" si="174"/>
        <v>27400</v>
      </c>
      <c r="C408" s="186" t="str">
        <f t="shared" si="142"/>
        <v>-0.000131014570022649+0.115032405901424i</v>
      </c>
      <c r="D408" s="158" t="str">
        <f t="shared" si="143"/>
        <v>-7.66767111170349+0.881915111910918i</v>
      </c>
      <c r="E408" t="str">
        <f t="shared" si="144"/>
        <v>7.99999769187188-0.00429709432454046i</v>
      </c>
      <c r="F408" t="str">
        <f t="shared" si="145"/>
        <v>0.999200639718666+4.29022721722872E-07i</v>
      </c>
      <c r="G408">
        <f t="shared" si="140"/>
        <v>1</v>
      </c>
      <c r="H408" t="str">
        <f t="shared" si="146"/>
        <v>3.86832724437659+4.889248840159i</v>
      </c>
      <c r="I408" t="str">
        <f t="shared" si="147"/>
        <v>107.59954838545i</v>
      </c>
      <c r="J408" t="str">
        <f t="shared" si="141"/>
        <v>-14.6715243833423+23.5393380011882i</v>
      </c>
      <c r="K408" t="str">
        <f t="shared" si="148"/>
        <v>3.2921411164778-2.05191533684463i</v>
      </c>
      <c r="L408" t="str">
        <f t="shared" si="149"/>
        <v>0.32232961123429-0.181916757051473i</v>
      </c>
      <c r="M408" t="str">
        <f t="shared" si="150"/>
        <v>3.61447072771209-2.2338320938961i</v>
      </c>
      <c r="N408" t="str">
        <f t="shared" si="151"/>
        <v>-0.20188066104917i</v>
      </c>
      <c r="O408" t="str">
        <f t="shared" si="152"/>
        <v>0.979691215198039-0.200512151411803i</v>
      </c>
      <c r="P408" t="str">
        <f t="shared" si="153"/>
        <v>0.020308784801961+0.200512151411803i</v>
      </c>
      <c r="Q408" t="str">
        <f t="shared" si="154"/>
        <v>-0.020308784801961+0.00136850963736698i</v>
      </c>
      <c r="R408" t="str">
        <f t="shared" si="155"/>
        <v>-0.333182263780384-9.89562480032684i</v>
      </c>
      <c r="S408" t="str">
        <f t="shared" si="156"/>
        <v>0.021286024730999i</v>
      </c>
      <c r="T408" t="str">
        <f t="shared" si="157"/>
        <v>0.210638514228444-0.00709212590675949i</v>
      </c>
      <c r="U408" t="e">
        <f t="shared" si="158"/>
        <v>#DIV/0!</v>
      </c>
      <c r="V408" t="str">
        <f t="shared" si="159"/>
        <v>1.33333333333333E-06-0.00387238304359843i</v>
      </c>
      <c r="W408" t="e">
        <f t="shared" si="160"/>
        <v>#DIV/0!</v>
      </c>
      <c r="X408" t="e">
        <f t="shared" si="161"/>
        <v>#DIV/0!</v>
      </c>
      <c r="Y408" t="str">
        <f t="shared" si="162"/>
        <v>0.00083+0.0275454843866753i</v>
      </c>
      <c r="Z408" t="e">
        <f t="shared" si="163"/>
        <v>#DIV/0!</v>
      </c>
      <c r="AA408" t="e">
        <f t="shared" si="164"/>
        <v>#DIV/0!</v>
      </c>
      <c r="AB408" t="str">
        <f t="shared" si="165"/>
        <v>1.29884700443268-0.0437317293221302i</v>
      </c>
      <c r="AC408" t="str">
        <f t="shared" si="166"/>
        <v>5.59695513681711-3.0594731790696i</v>
      </c>
      <c r="AD408" t="str">
        <f t="shared" si="167"/>
        <v>0.181962664856849+0.0916530775858875i</v>
      </c>
      <c r="AE408" t="e">
        <f t="shared" si="168"/>
        <v>#DIV/0!</v>
      </c>
      <c r="AF408" t="str">
        <f t="shared" si="169"/>
        <v>-11.5359983560801-4.00733372824808i</v>
      </c>
      <c r="AG408" t="e">
        <f t="shared" si="170"/>
        <v>#DIV/0!</v>
      </c>
      <c r="AH408" t="e">
        <f t="shared" si="171"/>
        <v>#DIV/0!</v>
      </c>
      <c r="AI408" t="e">
        <f t="shared" si="172"/>
        <v>#DIV/0!</v>
      </c>
      <c r="AJ408" t="e">
        <f t="shared" si="173"/>
        <v>#DIV/0!</v>
      </c>
      <c r="AK408"/>
      <c r="AL408"/>
      <c r="AM408"/>
      <c r="AN408"/>
    </row>
    <row r="409" spans="1:40" x14ac:dyDescent="0.25">
      <c r="A409"/>
      <c r="B409">
        <f t="shared" si="174"/>
        <v>27500</v>
      </c>
      <c r="C409" s="186" t="str">
        <f t="shared" si="142"/>
        <v>-0.000130063470434974+0.114614107322904i</v>
      </c>
      <c r="D409" s="158" t="str">
        <f t="shared" si="143"/>
        <v>-7.66766381993997+0.878708156142264i</v>
      </c>
      <c r="E409" t="str">
        <f t="shared" si="144"/>
        <v>7.99999767499349-0.00431277714144334i</v>
      </c>
      <c r="F409" t="str">
        <f t="shared" si="145"/>
        <v>0.999200639720352+4.30588497172523E-07i</v>
      </c>
      <c r="G409">
        <f t="shared" si="140"/>
        <v>1</v>
      </c>
      <c r="H409" t="str">
        <f t="shared" si="146"/>
        <v>3.88430102600749+4.89714960246078i</v>
      </c>
      <c r="I409" t="str">
        <f t="shared" si="147"/>
        <v>107.992247467149i</v>
      </c>
      <c r="J409" t="str">
        <f t="shared" si="141"/>
        <v>-14.7861238144049+23.6252479938933i</v>
      </c>
      <c r="K409" t="str">
        <f t="shared" si="148"/>
        <v>3.28450489839083-2.05564386495242i</v>
      </c>
      <c r="L409" t="str">
        <f t="shared" si="149"/>
        <v>0.321761201939759-0.182258716528673i</v>
      </c>
      <c r="M409" t="str">
        <f t="shared" si="150"/>
        <v>3.60626610033059-2.23790258148109i</v>
      </c>
      <c r="N409" t="str">
        <f t="shared" si="151"/>
        <v>-0.202617451782926i</v>
      </c>
      <c r="O409" t="str">
        <f t="shared" si="152"/>
        <v>0.979543213798378-0.201233924330725i</v>
      </c>
      <c r="P409" t="str">
        <f t="shared" si="153"/>
        <v>0.0204567862016219+0.201233924330725i</v>
      </c>
      <c r="Q409" t="str">
        <f t="shared" si="154"/>
        <v>-0.0204567862016219+0.00138352745220099i</v>
      </c>
      <c r="R409" t="str">
        <f t="shared" si="155"/>
        <v>-0.333181158170469-9.85955895621663i</v>
      </c>
      <c r="S409" t="str">
        <f t="shared" si="156"/>
        <v>0.0213637109526449i</v>
      </c>
      <c r="T409" t="str">
        <f t="shared" si="157"/>
        <v>0.210636767661173-0.00711798595802136i</v>
      </c>
      <c r="U409" t="e">
        <f t="shared" si="158"/>
        <v>#DIV/0!</v>
      </c>
      <c r="V409" t="str">
        <f t="shared" si="159"/>
        <v>1.33333333333333E-06-0.00385830165071261i</v>
      </c>
      <c r="W409" t="e">
        <f t="shared" si="160"/>
        <v>#DIV/0!</v>
      </c>
      <c r="X409" t="e">
        <f t="shared" si="161"/>
        <v>#DIV/0!</v>
      </c>
      <c r="Y409" t="str">
        <f t="shared" si="162"/>
        <v>0.00083+0.0276460153515902i</v>
      </c>
      <c r="Z409" t="e">
        <f t="shared" si="163"/>
        <v>#DIV/0!</v>
      </c>
      <c r="AA409" t="e">
        <f t="shared" si="164"/>
        <v>#DIV/0!</v>
      </c>
      <c r="AB409" t="str">
        <f t="shared" si="165"/>
        <v>1.29883623468492-0.0438911885275798i</v>
      </c>
      <c r="AC409" t="str">
        <f t="shared" si="166"/>
        <v>5.58572487891511-3.06495226781279i</v>
      </c>
      <c r="AD409" t="str">
        <f t="shared" si="167"/>
        <v>0.182032317110882+0.0920255089105773i</v>
      </c>
      <c r="AE409" t="e">
        <f t="shared" si="168"/>
        <v>#DIV/0!</v>
      </c>
      <c r="AF409" t="str">
        <f t="shared" si="169"/>
        <v>-11.5519648459475-4.01844144631852i</v>
      </c>
      <c r="AG409" t="e">
        <f t="shared" si="170"/>
        <v>#DIV/0!</v>
      </c>
      <c r="AH409" t="e">
        <f t="shared" si="171"/>
        <v>#DIV/0!</v>
      </c>
      <c r="AI409" t="e">
        <f t="shared" si="172"/>
        <v>#DIV/0!</v>
      </c>
      <c r="AJ409" t="e">
        <f t="shared" si="173"/>
        <v>#DIV/0!</v>
      </c>
      <c r="AK409"/>
      <c r="AL409"/>
      <c r="AM409"/>
      <c r="AN409"/>
    </row>
    <row r="410" spans="1:40" x14ac:dyDescent="0.25">
      <c r="A410"/>
      <c r="B410">
        <f t="shared" si="174"/>
        <v>27600</v>
      </c>
      <c r="C410" s="186" t="str">
        <f t="shared" si="142"/>
        <v>-0.00012912269012897+0.114198839881834i</v>
      </c>
      <c r="D410" s="158" t="str">
        <f t="shared" si="143"/>
        <v>-7.667656607291+0.875524439094061i</v>
      </c>
      <c r="E410" t="str">
        <f t="shared" si="144"/>
        <v>7.99999765805361-0.00432845995824677i</v>
      </c>
      <c r="F410" t="str">
        <f t="shared" si="145"/>
        <v>0.999200639722038+4.32154272612256E-07i</v>
      </c>
      <c r="G410">
        <f t="shared" si="140"/>
        <v>1</v>
      </c>
      <c r="H410" t="str">
        <f t="shared" si="146"/>
        <v>3.90026807533466+4.90498232918848i</v>
      </c>
      <c r="I410" t="str">
        <f t="shared" si="147"/>
        <v>108.384946548848i</v>
      </c>
      <c r="J410" t="str">
        <f t="shared" si="141"/>
        <v>-14.9011407297336+23.7111579865984i</v>
      </c>
      <c r="K410" t="str">
        <f t="shared" si="148"/>
        <v>3.27687595156761-2.059333826538i</v>
      </c>
      <c r="L410" t="str">
        <f t="shared" si="149"/>
        <v>0.321192734056911-0.182598301096242i</v>
      </c>
      <c r="M410" t="str">
        <f t="shared" si="150"/>
        <v>3.59806868562452-2.24193212763424i</v>
      </c>
      <c r="N410" t="str">
        <f t="shared" si="151"/>
        <v>-0.203354242516682i</v>
      </c>
      <c r="O410" t="str">
        <f t="shared" si="152"/>
        <v>0.97939468064334-0.201955588007686i</v>
      </c>
      <c r="P410" t="str">
        <f t="shared" si="153"/>
        <v>0.02060531935666+0.201955588007686i</v>
      </c>
      <c r="Q410" t="str">
        <f t="shared" si="154"/>
        <v>-0.02060531935666+0.00139865450899598i</v>
      </c>
      <c r="R410" t="str">
        <f t="shared" si="155"/>
        <v>-0.33318004851962-9.82375416178295i</v>
      </c>
      <c r="S410" t="str">
        <f t="shared" si="156"/>
        <v>0.0214413971742908i</v>
      </c>
      <c r="T410" t="str">
        <f t="shared" si="157"/>
        <v>0.21063501472538-0.00714384575085865i</v>
      </c>
      <c r="U410" t="e">
        <f t="shared" si="158"/>
        <v>#DIV/0!</v>
      </c>
      <c r="V410" t="str">
        <f t="shared" si="159"/>
        <v>1.33333333333333E-06-0.00384432229690568i</v>
      </c>
      <c r="W410" t="e">
        <f t="shared" si="160"/>
        <v>#DIV/0!</v>
      </c>
      <c r="X410" t="e">
        <f t="shared" si="161"/>
        <v>#DIV/0!</v>
      </c>
      <c r="Y410" t="str">
        <f t="shared" si="162"/>
        <v>0.00083+0.0277465463165051i</v>
      </c>
      <c r="Z410" t="e">
        <f t="shared" si="163"/>
        <v>#DIV/0!</v>
      </c>
      <c r="AA410" t="e">
        <f t="shared" si="164"/>
        <v>#DIV/0!</v>
      </c>
      <c r="AB410" t="str">
        <f t="shared" si="165"/>
        <v>1.29882542566733-0.0440506461395222i</v>
      </c>
      <c r="AC410" t="str">
        <f t="shared" si="166"/>
        <v>5.57450453336332-3.07037570044795i</v>
      </c>
      <c r="AD410" t="str">
        <f t="shared" si="167"/>
        <v>0.18210222255221+0.0923977350632068i</v>
      </c>
      <c r="AE410" t="e">
        <f t="shared" si="168"/>
        <v>#DIV/0!</v>
      </c>
      <c r="AF410" t="str">
        <f t="shared" si="169"/>
        <v>-11.5679246826257-4.02945789009442i</v>
      </c>
      <c r="AG410" t="e">
        <f t="shared" si="170"/>
        <v>#DIV/0!</v>
      </c>
      <c r="AH410" t="e">
        <f t="shared" si="171"/>
        <v>#DIV/0!</v>
      </c>
      <c r="AI410" t="e">
        <f t="shared" si="172"/>
        <v>#DIV/0!</v>
      </c>
      <c r="AJ410" t="e">
        <f t="shared" si="173"/>
        <v>#DIV/0!</v>
      </c>
      <c r="AK410"/>
      <c r="AL410"/>
      <c r="AM410"/>
      <c r="AN410"/>
    </row>
    <row r="411" spans="1:40" x14ac:dyDescent="0.25">
      <c r="A411"/>
      <c r="B411">
        <f t="shared" si="174"/>
        <v>27700</v>
      </c>
      <c r="C411" s="186" t="str">
        <f t="shared" si="142"/>
        <v>-0.000128192080359362+0.113786570750182i</v>
      </c>
      <c r="D411" s="158" t="str">
        <f t="shared" si="143"/>
        <v>-7.6676494726161+0.872363709084729i</v>
      </c>
      <c r="E411" t="str">
        <f t="shared" si="144"/>
        <v>7.99999764105225-0.0043441427749504i</v>
      </c>
      <c r="F411" t="str">
        <f t="shared" si="145"/>
        <v>0.999200639723734+4.33720048042044E-07i</v>
      </c>
      <c r="G411">
        <f t="shared" si="140"/>
        <v>1</v>
      </c>
      <c r="H411" t="str">
        <f t="shared" si="146"/>
        <v>3.91622808126277+4.91274726067357i</v>
      </c>
      <c r="I411" t="str">
        <f t="shared" si="147"/>
        <v>108.777645630547i</v>
      </c>
      <c r="J411" t="str">
        <f t="shared" si="141"/>
        <v>-15.0165751293286+23.7970679793034i</v>
      </c>
      <c r="K411" t="str">
        <f t="shared" si="148"/>
        <v>3.26925442585407-2.06298543776168i</v>
      </c>
      <c r="L411" t="str">
        <f t="shared" si="149"/>
        <v>0.320624218812857-0.182935516797886i</v>
      </c>
      <c r="M411" t="str">
        <f t="shared" si="150"/>
        <v>3.58987864466693-2.24592095455957i</v>
      </c>
      <c r="N411" t="str">
        <f t="shared" si="151"/>
        <v>-0.204091033250438i</v>
      </c>
      <c r="O411" t="str">
        <f t="shared" si="152"/>
        <v>0.979245615813556-0.202677142050923i</v>
      </c>
      <c r="P411" t="str">
        <f t="shared" si="153"/>
        <v>0.020754384186444+0.202677142050923i</v>
      </c>
      <c r="Q411" t="str">
        <f t="shared" si="154"/>
        <v>-0.020754384186444+0.00141389119951502i</v>
      </c>
      <c r="R411" t="str">
        <f t="shared" si="155"/>
        <v>-0.33317893482764-9.78820758976932i</v>
      </c>
      <c r="S411" t="str">
        <f t="shared" si="156"/>
        <v>0.0215190833959367i</v>
      </c>
      <c r="T411" t="str">
        <f t="shared" si="157"/>
        <v>0.210633255420987-0.00716970528432534i</v>
      </c>
      <c r="U411" t="e">
        <f t="shared" si="158"/>
        <v>#DIV/0!</v>
      </c>
      <c r="V411" t="str">
        <f t="shared" si="159"/>
        <v>1.33333333333333E-06-0.00383044387706126i</v>
      </c>
      <c r="W411" t="e">
        <f t="shared" si="160"/>
        <v>#DIV/0!</v>
      </c>
      <c r="X411" t="e">
        <f t="shared" si="161"/>
        <v>#DIV/0!</v>
      </c>
      <c r="Y411" t="str">
        <f t="shared" si="162"/>
        <v>0.00083+0.0278470772814199i</v>
      </c>
      <c r="Z411" t="e">
        <f t="shared" si="163"/>
        <v>#DIV/0!</v>
      </c>
      <c r="AA411" t="e">
        <f t="shared" si="164"/>
        <v>#DIV/0!</v>
      </c>
      <c r="AB411" t="str">
        <f t="shared" si="165"/>
        <v>1.29881457737946-0.044210102152124i</v>
      </c>
      <c r="AC411" t="str">
        <f t="shared" si="166"/>
        <v>5.56329431988995-3.07574377701841i</v>
      </c>
      <c r="AD411" t="str">
        <f t="shared" si="167"/>
        <v>0.182172381074639+0.0927697575585095i</v>
      </c>
      <c r="AE411" t="e">
        <f t="shared" si="168"/>
        <v>#DIV/0!</v>
      </c>
      <c r="AF411" t="str">
        <f t="shared" si="169"/>
        <v>-11.5838775538789-4.04038355158884i</v>
      </c>
      <c r="AG411" t="e">
        <f t="shared" si="170"/>
        <v>#DIV/0!</v>
      </c>
      <c r="AH411" t="e">
        <f t="shared" si="171"/>
        <v>#DIV/0!</v>
      </c>
      <c r="AI411" t="e">
        <f t="shared" si="172"/>
        <v>#DIV/0!</v>
      </c>
      <c r="AJ411" t="e">
        <f t="shared" si="173"/>
        <v>#DIV/0!</v>
      </c>
      <c r="AK411"/>
      <c r="AL411"/>
      <c r="AM411"/>
      <c r="AN411"/>
    </row>
    <row r="412" spans="1:40" x14ac:dyDescent="0.25">
      <c r="A412"/>
      <c r="B412">
        <f t="shared" si="174"/>
        <v>27800</v>
      </c>
      <c r="C412" s="186" t="str">
        <f t="shared" si="142"/>
        <v>-0.000127271495051322+0.113377267572252i</v>
      </c>
      <c r="D412" s="158" t="str">
        <f t="shared" si="143"/>
        <v>-7.66764241479539+0.869225718053932i</v>
      </c>
      <c r="E412" t="str">
        <f t="shared" si="144"/>
        <v>7.9999976239894-0.00435982559155387i</v>
      </c>
      <c r="F412" t="str">
        <f t="shared" si="145"/>
        <v>0.99920063972544+4.35285823461852E-07i</v>
      </c>
      <c r="G412">
        <f t="shared" si="140"/>
        <v>1</v>
      </c>
      <c r="H412" t="str">
        <f t="shared" si="146"/>
        <v>3.93218073552494+4.92044463828772i</v>
      </c>
      <c r="I412" t="str">
        <f t="shared" si="147"/>
        <v>109.170344712245i</v>
      </c>
      <c r="J412" t="str">
        <f t="shared" si="141"/>
        <v>-15.1324270131897+23.8829779720085i</v>
      </c>
      <c r="K412" t="str">
        <f t="shared" si="148"/>
        <v>3.26164046919809-2.06659891414099i</v>
      </c>
      <c r="L412" t="str">
        <f t="shared" si="149"/>
        <v>0.320055667357318-0.183270369725501i</v>
      </c>
      <c r="M412" t="str">
        <f t="shared" si="150"/>
        <v>3.58169613655541-2.24986928386649i</v>
      </c>
      <c r="N412" t="str">
        <f t="shared" si="151"/>
        <v>-0.204827823984194i</v>
      </c>
      <c r="O412" t="str">
        <f t="shared" si="152"/>
        <v>0.979096019389947-0.203398586068734i</v>
      </c>
      <c r="P412" t="str">
        <f t="shared" si="153"/>
        <v>0.0209039806100531+0.203398586068734i</v>
      </c>
      <c r="Q412" t="str">
        <f t="shared" si="154"/>
        <v>-0.0209039806100531+0.00142923791545999i</v>
      </c>
      <c r="R412" t="str">
        <f t="shared" si="155"/>
        <v>-0.333177817095052-9.75291645359972i</v>
      </c>
      <c r="S412" t="str">
        <f t="shared" si="156"/>
        <v>0.0215967696175828i</v>
      </c>
      <c r="T412" t="str">
        <f t="shared" si="157"/>
        <v>0.210631489747926-0.00719556455749098i</v>
      </c>
      <c r="U412" t="e">
        <f t="shared" si="158"/>
        <v>#DIV/0!</v>
      </c>
      <c r="V412" t="str">
        <f t="shared" si="159"/>
        <v>1.33333333333333E-06-0.00381666530196391i</v>
      </c>
      <c r="W412" t="e">
        <f t="shared" si="160"/>
        <v>#DIV/0!</v>
      </c>
      <c r="X412" t="e">
        <f t="shared" si="161"/>
        <v>#DIV/0!</v>
      </c>
      <c r="Y412" t="str">
        <f t="shared" si="162"/>
        <v>0.00083+0.0279476082463348i</v>
      </c>
      <c r="Z412" t="e">
        <f t="shared" si="163"/>
        <v>#DIV/0!</v>
      </c>
      <c r="AA412" t="e">
        <f t="shared" si="164"/>
        <v>#DIV/0!</v>
      </c>
      <c r="AB412" t="str">
        <f t="shared" si="165"/>
        <v>1.29880368982086-0.0443695565596478i</v>
      </c>
      <c r="AC412" t="str">
        <f t="shared" si="166"/>
        <v>5.55209445553296-3.08105679681078i</v>
      </c>
      <c r="AD412" t="str">
        <f t="shared" si="167"/>
        <v>0.182242792573054+0.0931415778872403i</v>
      </c>
      <c r="AE412" t="e">
        <f t="shared" si="168"/>
        <v>#DIV/0!</v>
      </c>
      <c r="AF412" t="str">
        <f t="shared" si="169"/>
        <v>-11.5998231503203-4.05121892023379i</v>
      </c>
      <c r="AG412" t="e">
        <f t="shared" si="170"/>
        <v>#DIV/0!</v>
      </c>
      <c r="AH412" t="e">
        <f t="shared" si="171"/>
        <v>#DIV/0!</v>
      </c>
      <c r="AI412" t="e">
        <f t="shared" si="172"/>
        <v>#DIV/0!</v>
      </c>
      <c r="AJ412" t="e">
        <f t="shared" si="173"/>
        <v>#DIV/0!</v>
      </c>
      <c r="AK412"/>
      <c r="AL412"/>
      <c r="AM412"/>
      <c r="AN412"/>
    </row>
    <row r="413" spans="1:40" x14ac:dyDescent="0.25">
      <c r="A413"/>
      <c r="B413">
        <f t="shared" si="174"/>
        <v>27900</v>
      </c>
      <c r="C413" s="186" t="str">
        <f t="shared" si="142"/>
        <v>-0.000126360790743141+0.11297089845623i</v>
      </c>
      <c r="D413" s="158" t="str">
        <f t="shared" si="143"/>
        <v>-7.66763543272901+0.866110221497764i</v>
      </c>
      <c r="E413" t="str">
        <f t="shared" si="144"/>
        <v>7.99999760686505-0.0043755084080568i</v>
      </c>
      <c r="F413" t="str">
        <f t="shared" si="145"/>
        <v>0.999200639727146+4.36851598871632E-07i</v>
      </c>
      <c r="G413">
        <f t="shared" si="140"/>
        <v>1</v>
      </c>
      <c r="H413" t="str">
        <f t="shared" si="146"/>
        <v>3.94812573267671+4.92807470441438i</v>
      </c>
      <c r="I413" t="str">
        <f t="shared" si="147"/>
        <v>109.563043793944i</v>
      </c>
      <c r="J413" t="str">
        <f t="shared" si="141"/>
        <v>-15.2486963813169+23.9688879647135i</v>
      </c>
      <c r="K413" t="str">
        <f t="shared" si="148"/>
        <v>3.25403422766185-2.07017447055023i</v>
      </c>
      <c r="L413" t="str">
        <f t="shared" si="149"/>
        <v>0.319487090762601-0.183602866018358i</v>
      </c>
      <c r="M413" t="str">
        <f t="shared" si="150"/>
        <v>3.57352131842445-2.25377733656859i</v>
      </c>
      <c r="N413" t="str">
        <f t="shared" si="151"/>
        <v>-0.205564614717951i</v>
      </c>
      <c r="O413" t="str">
        <f t="shared" si="152"/>
        <v>0.978945891453724-0.204119919669474i</v>
      </c>
      <c r="P413" t="str">
        <f t="shared" si="153"/>
        <v>0.021054108546276+0.204119919669474i</v>
      </c>
      <c r="Q413" t="str">
        <f t="shared" si="154"/>
        <v>-0.021054108546276+0.00144469504847702i</v>
      </c>
      <c r="R413" t="str">
        <f t="shared" si="155"/>
        <v>-0.333176695320409-9.71787800664971i</v>
      </c>
      <c r="S413" t="str">
        <f t="shared" si="156"/>
        <v>0.0216744558392288i</v>
      </c>
      <c r="T413" t="str">
        <f t="shared" si="157"/>
        <v>0.210629717706142-0.00722142356938239i</v>
      </c>
      <c r="U413" t="e">
        <f t="shared" si="158"/>
        <v>#DIV/0!</v>
      </c>
      <c r="V413" t="str">
        <f t="shared" si="159"/>
        <v>1.33333333333333E-06-0.00380298549801422i</v>
      </c>
      <c r="W413" t="e">
        <f t="shared" si="160"/>
        <v>#DIV/0!</v>
      </c>
      <c r="X413" t="e">
        <f t="shared" si="161"/>
        <v>#DIV/0!</v>
      </c>
      <c r="Y413" t="str">
        <f t="shared" si="162"/>
        <v>0.00083+0.0280481392112497i</v>
      </c>
      <c r="Z413" t="e">
        <f t="shared" si="163"/>
        <v>#DIV/0!</v>
      </c>
      <c r="AA413" t="e">
        <f t="shared" si="164"/>
        <v>#DIV/0!</v>
      </c>
      <c r="AB413" t="str">
        <f t="shared" si="165"/>
        <v>1.29879276299121-0.0445290093560929i</v>
      </c>
      <c r="AC413" t="str">
        <f t="shared" si="166"/>
        <v>5.54090515465787-3.08631505835121i</v>
      </c>
      <c r="AD413" t="str">
        <f t="shared" si="167"/>
        <v>0.182313456943388+0.0935131975166145i</v>
      </c>
      <c r="AE413" t="e">
        <f t="shared" si="168"/>
        <v>#DIV/0!</v>
      </c>
      <c r="AF413" t="str">
        <f t="shared" si="169"/>
        <v>-11.6157611654057-4.06196448291662i</v>
      </c>
      <c r="AG413" t="e">
        <f t="shared" si="170"/>
        <v>#DIV/0!</v>
      </c>
      <c r="AH413" t="e">
        <f t="shared" si="171"/>
        <v>#DIV/0!</v>
      </c>
      <c r="AI413" t="e">
        <f t="shared" si="172"/>
        <v>#DIV/0!</v>
      </c>
      <c r="AJ413" t="e">
        <f t="shared" si="173"/>
        <v>#DIV/0!</v>
      </c>
      <c r="AK413"/>
      <c r="AL413"/>
      <c r="AM413"/>
      <c r="AN413"/>
    </row>
    <row r="414" spans="1:40" x14ac:dyDescent="0.25">
      <c r="A414"/>
      <c r="B414">
        <f t="shared" si="174"/>
        <v>28000</v>
      </c>
      <c r="C414" s="186" t="str">
        <f t="shared" si="142"/>
        <v>-0.000125459826530342+0.112567431965895i</v>
      </c>
      <c r="D414" s="158" t="str">
        <f t="shared" si="143"/>
        <v>-7.66762852533673+0.863016978405195i</v>
      </c>
      <c r="E414" t="str">
        <f t="shared" si="144"/>
        <v>7.99999758967923-0.00439119122445885i</v>
      </c>
      <c r="F414" t="str">
        <f t="shared" si="145"/>
        <v>0.999200639728862+4.38417374271359E-07i</v>
      </c>
      <c r="G414">
        <f t="shared" si="140"/>
        <v>1</v>
      </c>
      <c r="H414" t="str">
        <f t="shared" si="146"/>
        <v>3.9640627700897+4.93563770242083i</v>
      </c>
      <c r="I414" t="str">
        <f t="shared" si="147"/>
        <v>109.955742875643i</v>
      </c>
      <c r="J414" t="str">
        <f t="shared" si="141"/>
        <v>-15.3653832337103+24.0547979574186i</v>
      </c>
      <c r="K414" t="str">
        <f t="shared" si="148"/>
        <v>3.246435845434-2.07371232121963i</v>
      </c>
      <c r="L414" t="str">
        <f t="shared" si="149"/>
        <v>0.318918500023571-0.18393301186229i</v>
      </c>
      <c r="M414" t="str">
        <f t="shared" si="150"/>
        <v>3.56535434545757-2.25764533308192i</v>
      </c>
      <c r="N414" t="str">
        <f t="shared" si="151"/>
        <v>-0.206301405451707i</v>
      </c>
      <c r="O414" t="str">
        <f t="shared" si="152"/>
        <v>0.978795232086386-0.20484114246156i</v>
      </c>
      <c r="P414" t="str">
        <f t="shared" si="153"/>
        <v>0.021204767913614+0.20484114246156i</v>
      </c>
      <c r="Q414" t="str">
        <f t="shared" si="154"/>
        <v>-0.021204767913614+0.00146026299014701i</v>
      </c>
      <c r="R414" t="str">
        <f t="shared" si="155"/>
        <v>-0.33317556950479-9.683089541532i</v>
      </c>
      <c r="S414" t="str">
        <f t="shared" si="156"/>
        <v>0.0217521420608747i</v>
      </c>
      <c r="T414" t="str">
        <f t="shared" si="157"/>
        <v>0.210627939295574-0.00724728231908102i</v>
      </c>
      <c r="U414" t="e">
        <f t="shared" si="158"/>
        <v>#DIV/0!</v>
      </c>
      <c r="V414" t="str">
        <f t="shared" si="159"/>
        <v>1.33333333333333E-06-0.00378940340694988i</v>
      </c>
      <c r="W414" t="e">
        <f t="shared" si="160"/>
        <v>#DIV/0!</v>
      </c>
      <c r="X414" t="e">
        <f t="shared" si="161"/>
        <v>#DIV/0!</v>
      </c>
      <c r="Y414" t="str">
        <f t="shared" si="162"/>
        <v>0.00083+0.0281486701761645i</v>
      </c>
      <c r="Z414" t="e">
        <f t="shared" si="163"/>
        <v>#DIV/0!</v>
      </c>
      <c r="AA414" t="e">
        <f t="shared" si="164"/>
        <v>#DIV/0!</v>
      </c>
      <c r="AB414" t="str">
        <f t="shared" si="165"/>
        <v>1.29878179689013-0.044688460535795i</v>
      </c>
      <c r="AC414" t="str">
        <f t="shared" si="166"/>
        <v>5.52972662897216-3.09151885940386i</v>
      </c>
      <c r="AD414" t="str">
        <f t="shared" si="167"/>
        <v>0.182384374082614+0.0938846178907174i</v>
      </c>
      <c r="AE414" t="e">
        <f t="shared" si="168"/>
        <v>#DIV/0!</v>
      </c>
      <c r="AF414" t="str">
        <f t="shared" si="169"/>
        <v>-11.6316912954264-4.07262072401563i</v>
      </c>
      <c r="AG414" t="e">
        <f t="shared" si="170"/>
        <v>#DIV/0!</v>
      </c>
      <c r="AH414" t="e">
        <f t="shared" si="171"/>
        <v>#DIV/0!</v>
      </c>
      <c r="AI414" t="e">
        <f t="shared" si="172"/>
        <v>#DIV/0!</v>
      </c>
      <c r="AJ414" t="e">
        <f t="shared" si="173"/>
        <v>#DIV/0!</v>
      </c>
      <c r="AK414"/>
      <c r="AL414"/>
      <c r="AM414"/>
      <c r="AN414"/>
    </row>
    <row r="415" spans="1:40" x14ac:dyDescent="0.25">
      <c r="A415"/>
      <c r="B415">
        <f t="shared" si="174"/>
        <v>28100</v>
      </c>
      <c r="C415" s="186" t="str">
        <f t="shared" si="142"/>
        <v>-0.000124568464011167+0.112166837112516i</v>
      </c>
      <c r="D415" s="158" t="str">
        <f t="shared" si="143"/>
        <v>-7.66762169155741+0.859945751195956i</v>
      </c>
      <c r="E415" t="str">
        <f t="shared" si="144"/>
        <v>7.99999757243191-0.00440687404075964i</v>
      </c>
      <c r="F415" t="str">
        <f t="shared" si="145"/>
        <v>0.999200639730587+4.39983149660997E-07i</v>
      </c>
      <c r="G415">
        <f t="shared" si="140"/>
        <v>1</v>
      </c>
      <c r="H415" t="str">
        <f t="shared" si="146"/>
        <v>3.97999154794513+4.94313387663034i</v>
      </c>
      <c r="I415" t="str">
        <f t="shared" si="147"/>
        <v>110.348441957341i</v>
      </c>
      <c r="J415" t="str">
        <f t="shared" si="141"/>
        <v>-15.4824875703699+24.1407079501237i</v>
      </c>
      <c r="K415" t="str">
        <f t="shared" si="148"/>
        <v>3.23884546484209-2.07721267973459i</v>
      </c>
      <c r="L415" t="str">
        <f t="shared" si="149"/>
        <v>0.318349906057646-0.18426081348889i</v>
      </c>
      <c r="M415" t="str">
        <f t="shared" si="150"/>
        <v>3.55719537089974-2.26147349322348i</v>
      </c>
      <c r="N415" t="str">
        <f t="shared" si="151"/>
        <v>-0.207038196185463i</v>
      </c>
      <c r="O415" t="str">
        <f t="shared" si="152"/>
        <v>0.97864404136972-0.205562254053468i</v>
      </c>
      <c r="P415" t="str">
        <f t="shared" si="153"/>
        <v>0.0213559586302799+0.205562254053468i</v>
      </c>
      <c r="Q415" t="str">
        <f t="shared" si="154"/>
        <v>-0.0213559586302799+0.00147594213199501i</v>
      </c>
      <c r="R415" t="str">
        <f t="shared" si="155"/>
        <v>-0.333174439647285-9.64854838939846i</v>
      </c>
      <c r="S415" t="str">
        <f t="shared" si="156"/>
        <v>0.0218298282825208i</v>
      </c>
      <c r="T415" t="str">
        <f t="shared" si="157"/>
        <v>0.210626154516161-0.00727314080562532i</v>
      </c>
      <c r="U415" t="e">
        <f t="shared" si="158"/>
        <v>#DIV/0!</v>
      </c>
      <c r="V415" t="str">
        <f t="shared" si="159"/>
        <v>1.33333333333333E-06-0.00377591798557284i</v>
      </c>
      <c r="W415" t="e">
        <f t="shared" si="160"/>
        <v>#DIV/0!</v>
      </c>
      <c r="X415" t="e">
        <f t="shared" si="161"/>
        <v>#DIV/0!</v>
      </c>
      <c r="Y415" t="str">
        <f t="shared" si="162"/>
        <v>0.00083+0.0282492011410794i</v>
      </c>
      <c r="Z415" t="e">
        <f t="shared" si="163"/>
        <v>#DIV/0!</v>
      </c>
      <c r="AA415" t="e">
        <f t="shared" si="164"/>
        <v>#DIV/0!</v>
      </c>
      <c r="AB415" t="str">
        <f t="shared" si="165"/>
        <v>1.29877079151724-0.0448479100928252i</v>
      </c>
      <c r="AC415" t="str">
        <f t="shared" si="166"/>
        <v>5.51855908754352-3.09666849696584i</v>
      </c>
      <c r="AD415" t="str">
        <f t="shared" si="167"/>
        <v>0.182455543888714+0.0942558404309235i</v>
      </c>
      <c r="AE415" t="e">
        <f t="shared" si="168"/>
        <v>#DIV/0!</v>
      </c>
      <c r="AF415" t="str">
        <f t="shared" si="169"/>
        <v>-11.6476132395025-4.08318812543438i</v>
      </c>
      <c r="AG415" t="e">
        <f t="shared" si="170"/>
        <v>#DIV/0!</v>
      </c>
      <c r="AH415" t="e">
        <f t="shared" si="171"/>
        <v>#DIV/0!</v>
      </c>
      <c r="AI415" t="e">
        <f t="shared" si="172"/>
        <v>#DIV/0!</v>
      </c>
      <c r="AJ415" t="e">
        <f t="shared" si="173"/>
        <v>#DIV/0!</v>
      </c>
      <c r="AK415"/>
      <c r="AL415"/>
      <c r="AM415"/>
      <c r="AN415"/>
    </row>
    <row r="416" spans="1:40" x14ac:dyDescent="0.25">
      <c r="A416"/>
      <c r="B416">
        <f t="shared" si="174"/>
        <v>28200</v>
      </c>
      <c r="C416" s="186" t="str">
        <f t="shared" si="142"/>
        <v>-0.000123686567233424+0.111769083346912i</v>
      </c>
      <c r="D416" s="158" t="str">
        <f t="shared" si="143"/>
        <v>-7.66761493034877+0.856896305659659i</v>
      </c>
      <c r="E416" t="str">
        <f t="shared" si="144"/>
        <v>7.99999755512311-0.00442255685695882i</v>
      </c>
      <c r="F416" t="str">
        <f t="shared" si="145"/>
        <v>0.999200639732314+0.0000004415489250405i</v>
      </c>
      <c r="G416">
        <f t="shared" si="140"/>
        <v>1</v>
      </c>
      <c r="H416" t="str">
        <f t="shared" si="146"/>
        <v>3.99591176922703+4.95056347229471i</v>
      </c>
      <c r="I416" t="str">
        <f t="shared" si="147"/>
        <v>110.74114103904i</v>
      </c>
      <c r="J416" t="str">
        <f t="shared" si="141"/>
        <v>-15.6000093912957+24.2266179428287i</v>
      </c>
      <c r="K416" t="str">
        <f t="shared" si="148"/>
        <v>3.23126322636495-2.08067575903482i</v>
      </c>
      <c r="L416" t="str">
        <f t="shared" si="149"/>
        <v>0.317781319704782-0.184586277174712i</v>
      </c>
      <c r="M416" t="str">
        <f t="shared" si="150"/>
        <v>3.54904454606973-2.26526203620953i</v>
      </c>
      <c r="N416" t="str">
        <f t="shared" si="151"/>
        <v>-0.207774986919219i</v>
      </c>
      <c r="O416" t="str">
        <f t="shared" si="152"/>
        <v>0.9784923193858-0.206283254053736i</v>
      </c>
      <c r="P416" t="str">
        <f t="shared" si="153"/>
        <v>0.0215076806142001+0.206283254053736i</v>
      </c>
      <c r="Q416" t="str">
        <f t="shared" si="154"/>
        <v>-0.0215076806142001+0.00149173286548301i</v>
      </c>
      <c r="R416" t="str">
        <f t="shared" si="155"/>
        <v>-0.33317330574834-9.61425191925619i</v>
      </c>
      <c r="S416" t="str">
        <f t="shared" si="156"/>
        <v>0.0219075145041667i</v>
      </c>
      <c r="T416" t="str">
        <f t="shared" si="157"/>
        <v>0.210624363367818-0.00729899902808292i</v>
      </c>
      <c r="U416" t="e">
        <f t="shared" si="158"/>
        <v>#DIV/0!</v>
      </c>
      <c r="V416" t="str">
        <f t="shared" si="159"/>
        <v>1.33333333333333E-06-0.00376252820548217i</v>
      </c>
      <c r="W416" t="e">
        <f t="shared" si="160"/>
        <v>#DIV/0!</v>
      </c>
      <c r="X416" t="e">
        <f t="shared" si="161"/>
        <v>#DIV/0!</v>
      </c>
      <c r="Y416" t="str">
        <f t="shared" si="162"/>
        <v>0.00083+0.0283497321059943i</v>
      </c>
      <c r="Z416" t="e">
        <f t="shared" si="163"/>
        <v>#DIV/0!</v>
      </c>
      <c r="AA416" t="e">
        <f t="shared" si="164"/>
        <v>#DIV/0!</v>
      </c>
      <c r="AB416" t="str">
        <f t="shared" si="165"/>
        <v>1.29875974687201-0.0450073580214343i</v>
      </c>
      <c r="AC416" t="str">
        <f t="shared" si="166"/>
        <v>5.50740273681496-3.10176426726524i</v>
      </c>
      <c r="AD416" t="str">
        <f t="shared" si="167"/>
        <v>0.182526966260655+0.0946268665362913i</v>
      </c>
      <c r="AE416" t="e">
        <f t="shared" si="168"/>
        <v>#DIV/0!</v>
      </c>
      <c r="AF416" t="str">
        <f t="shared" si="169"/>
        <v>-11.6635266995758-4.09366716663505i</v>
      </c>
      <c r="AG416" t="e">
        <f t="shared" si="170"/>
        <v>#DIV/0!</v>
      </c>
      <c r="AH416" t="e">
        <f t="shared" si="171"/>
        <v>#DIV/0!</v>
      </c>
      <c r="AI416" t="e">
        <f t="shared" si="172"/>
        <v>#DIV/0!</v>
      </c>
      <c r="AJ416" t="e">
        <f t="shared" si="173"/>
        <v>#DIV/0!</v>
      </c>
      <c r="AK416"/>
      <c r="AL416"/>
      <c r="AM416"/>
      <c r="AN416"/>
    </row>
    <row r="417" spans="1:40" x14ac:dyDescent="0.25">
      <c r="A417"/>
      <c r="B417">
        <f t="shared" si="174"/>
        <v>28300</v>
      </c>
      <c r="C417" s="186" t="str">
        <f t="shared" si="142"/>
        <v>-0.000122814002642648+0.111374140551693i</v>
      </c>
      <c r="D417" s="158" t="str">
        <f t="shared" si="143"/>
        <v>-7.66760824068691+0.853868410896313i</v>
      </c>
      <c r="E417" t="str">
        <f t="shared" si="144"/>
        <v>7.99999753775282-0.00443823967305602i</v>
      </c>
      <c r="F417" t="str">
        <f t="shared" si="145"/>
        <v>0.999200639734039+4.43114700409833E-07i</v>
      </c>
      <c r="G417">
        <f t="shared" si="140"/>
        <v>1</v>
      </c>
      <c r="H417" t="str">
        <f t="shared" si="146"/>
        <v>4.01182313971532+4.95792673556696i</v>
      </c>
      <c r="I417" t="str">
        <f t="shared" si="147"/>
        <v>111.133840120739i</v>
      </c>
      <c r="J417" t="str">
        <f t="shared" si="141"/>
        <v>-15.7179486964876+24.3125279355338i</v>
      </c>
      <c r="K417" t="str">
        <f t="shared" si="148"/>
        <v>3.22368926864485-2.08410177141314i</v>
      </c>
      <c r="L417" t="str">
        <f t="shared" si="149"/>
        <v>0.317212751727483-0.184909409240467i</v>
      </c>
      <c r="M417" t="str">
        <f t="shared" si="150"/>
        <v>3.54090202037233-2.26901118065361i</v>
      </c>
      <c r="N417" t="str">
        <f t="shared" si="151"/>
        <v>-0.208511777652975i</v>
      </c>
      <c r="O417" t="str">
        <f t="shared" si="152"/>
        <v>0.978340066216991-0.207004142070961i</v>
      </c>
      <c r="P417" t="str">
        <f t="shared" si="153"/>
        <v>0.021659933783009+0.207004142070961i</v>
      </c>
      <c r="Q417" t="str">
        <f t="shared" si="154"/>
        <v>-0.021659933783009+0.001507635582014i</v>
      </c>
      <c r="R417" t="str">
        <f t="shared" si="155"/>
        <v>-0.333172167807463-9.58019753730094i</v>
      </c>
      <c r="S417" t="str">
        <f t="shared" si="156"/>
        <v>0.0219852007258126i</v>
      </c>
      <c r="T417" t="str">
        <f t="shared" si="157"/>
        <v>0.210622565850497-0.00732485698550119i</v>
      </c>
      <c r="U417" t="e">
        <f t="shared" si="158"/>
        <v>#DIV/0!</v>
      </c>
      <c r="V417" t="str">
        <f t="shared" si="159"/>
        <v>1.33333333333333E-06-0.00374923305281262i</v>
      </c>
      <c r="W417" t="e">
        <f t="shared" si="160"/>
        <v>#DIV/0!</v>
      </c>
      <c r="X417" t="e">
        <f t="shared" si="161"/>
        <v>#DIV/0!</v>
      </c>
      <c r="Y417" t="str">
        <f t="shared" si="162"/>
        <v>0.00083+0.0284502630709092i</v>
      </c>
      <c r="Z417" t="e">
        <f t="shared" si="163"/>
        <v>#DIV/0!</v>
      </c>
      <c r="AA417" t="e">
        <f t="shared" si="164"/>
        <v>#DIV/0!</v>
      </c>
      <c r="AB417" t="str">
        <f t="shared" si="165"/>
        <v>1.29874866295416-0.045166804315748i</v>
      </c>
      <c r="AC417" t="str">
        <f t="shared" si="166"/>
        <v>5.49625778062342-3.10680646575731i</v>
      </c>
      <c r="AD417" t="str">
        <f t="shared" si="167"/>
        <v>0.182598641098379+0.094997697583968i</v>
      </c>
      <c r="AE417" t="e">
        <f t="shared" si="168"/>
        <v>#DIV/0!</v>
      </c>
      <c r="AF417" t="str">
        <f t="shared" si="169"/>
        <v>-11.6794313804022-4.10405832467065i</v>
      </c>
      <c r="AG417" t="e">
        <f t="shared" si="170"/>
        <v>#DIV/0!</v>
      </c>
      <c r="AH417" t="e">
        <f t="shared" si="171"/>
        <v>#DIV/0!</v>
      </c>
      <c r="AI417" t="e">
        <f t="shared" si="172"/>
        <v>#DIV/0!</v>
      </c>
      <c r="AJ417" t="e">
        <f t="shared" si="173"/>
        <v>#DIV/0!</v>
      </c>
      <c r="AK417"/>
      <c r="AL417"/>
      <c r="AM417"/>
      <c r="AN417"/>
    </row>
    <row r="418" spans="1:40" x14ac:dyDescent="0.25">
      <c r="A418"/>
      <c r="B418">
        <f t="shared" si="174"/>
        <v>28400</v>
      </c>
      <c r="C418" s="186" t="str">
        <f t="shared" si="142"/>
        <v>-0.000121950639031532+0.110981979033654i</v>
      </c>
      <c r="D418" s="158" t="str">
        <f t="shared" si="143"/>
        <v>-7.6676016215659+0.850861839258014i</v>
      </c>
      <c r="E418" t="str">
        <f t="shared" si="144"/>
        <v>7.99999752032104-0.00445392248905089i</v>
      </c>
      <c r="F418" t="str">
        <f t="shared" si="145"/>
        <v>0.999200639735785+4.44680475768977E-07i</v>
      </c>
      <c r="G418">
        <f t="shared" si="140"/>
        <v>1</v>
      </c>
      <c r="H418" t="str">
        <f t="shared" si="146"/>
        <v>4.02772536797854+4.96522391347426i</v>
      </c>
      <c r="I418" t="str">
        <f t="shared" si="147"/>
        <v>111.526539202438i</v>
      </c>
      <c r="J418" t="str">
        <f t="shared" si="141"/>
        <v>-15.8363054859457+24.3984379282388i</v>
      </c>
      <c r="K418" t="str">
        <f t="shared" si="148"/>
        <v>3.21612372849993-2.08749092851454i</v>
      </c>
      <c r="L418" t="str">
        <f t="shared" si="149"/>
        <v>0.316644212810803-0.185230216050239i</v>
      </c>
      <c r="M418" t="str">
        <f t="shared" si="150"/>
        <v>3.53276794131073-2.27272114456478i</v>
      </c>
      <c r="N418" t="str">
        <f t="shared" si="151"/>
        <v>-0.209248568386731i</v>
      </c>
      <c r="O418" t="str">
        <f t="shared" si="152"/>
        <v>0.978187281945945-0.207724917713801i</v>
      </c>
      <c r="P418" t="str">
        <f t="shared" si="153"/>
        <v>0.021812718054055+0.207724917713801i</v>
      </c>
      <c r="Q418" t="str">
        <f t="shared" si="154"/>
        <v>-0.021812718054055+0.00152365067293i</v>
      </c>
      <c r="R418" t="str">
        <f t="shared" si="155"/>
        <v>-0.333171025824396-9.54638268625989i</v>
      </c>
      <c r="S418" t="str">
        <f t="shared" si="156"/>
        <v>0.0220628869474587i</v>
      </c>
      <c r="T418" t="str">
        <f t="shared" si="157"/>
        <v>0.210620761964129-0.00735071467693249i</v>
      </c>
      <c r="U418" t="e">
        <f t="shared" si="158"/>
        <v>#DIV/0!</v>
      </c>
      <c r="V418" t="str">
        <f t="shared" si="159"/>
        <v>1.33333333333333E-06-0.00373603152797877i</v>
      </c>
      <c r="W418" t="e">
        <f t="shared" si="160"/>
        <v>#DIV/0!</v>
      </c>
      <c r="X418" t="e">
        <f t="shared" si="161"/>
        <v>#DIV/0!</v>
      </c>
      <c r="Y418" t="str">
        <f t="shared" si="162"/>
        <v>0.00083+0.028550794035824i</v>
      </c>
      <c r="Z418" t="e">
        <f t="shared" si="163"/>
        <v>#DIV/0!</v>
      </c>
      <c r="AA418" t="e">
        <f t="shared" si="164"/>
        <v>#DIV/0!</v>
      </c>
      <c r="AB418" t="str">
        <f t="shared" si="165"/>
        <v>1.29873753976326-0.045326248969923i</v>
      </c>
      <c r="AC418" t="str">
        <f t="shared" si="166"/>
        <v>5.48512442021466-3.11179538712081i</v>
      </c>
      <c r="AD418" t="str">
        <f t="shared" si="167"/>
        <v>0.182670568302774+0.0953683349295684i</v>
      </c>
      <c r="AE418" t="e">
        <f t="shared" si="168"/>
        <v>#DIV/0!</v>
      </c>
      <c r="AF418" t="str">
        <f t="shared" si="169"/>
        <v>-11.6953269895444-4.11436207421625i</v>
      </c>
      <c r="AG418" t="e">
        <f t="shared" si="170"/>
        <v>#DIV/0!</v>
      </c>
      <c r="AH418" t="e">
        <f t="shared" si="171"/>
        <v>#DIV/0!</v>
      </c>
      <c r="AI418" t="e">
        <f t="shared" si="172"/>
        <v>#DIV/0!</v>
      </c>
      <c r="AJ418" t="e">
        <f t="shared" si="173"/>
        <v>#DIV/0!</v>
      </c>
      <c r="AK418"/>
      <c r="AL418"/>
      <c r="AM418"/>
      <c r="AN418"/>
    </row>
    <row r="419" spans="1:40" x14ac:dyDescent="0.25">
      <c r="A419"/>
      <c r="B419">
        <f t="shared" si="174"/>
        <v>28500</v>
      </c>
      <c r="C419" s="186" t="str">
        <f t="shared" si="142"/>
        <v>-0.000121096347490599+0.110592569516334i</v>
      </c>
      <c r="D419" s="158" t="str">
        <f t="shared" si="143"/>
        <v>-7.66759507199743+0.847876366291894i</v>
      </c>
      <c r="E419" t="str">
        <f t="shared" si="144"/>
        <v>7.99999750282777-0.00446960530494306i</v>
      </c>
      <c r="F419" t="str">
        <f t="shared" si="145"/>
        <v>0.999200639737531+4.46246251117879E-07i</v>
      </c>
      <c r="G419">
        <f t="shared" si="140"/>
        <v>1</v>
      </c>
      <c r="H419" t="str">
        <f t="shared" si="146"/>
        <v>4.04361816536652+4.97245525389107i</v>
      </c>
      <c r="I419" t="str">
        <f t="shared" si="147"/>
        <v>111.919238284136i</v>
      </c>
      <c r="J419" t="str">
        <f t="shared" si="141"/>
        <v>-15.9550797596699+24.484347920944i</v>
      </c>
      <c r="K419" t="str">
        <f t="shared" si="148"/>
        <v>3.20856674093642-2.09084344133479i</v>
      </c>
      <c r="L419" t="str">
        <f t="shared" si="149"/>
        <v>0.316075713562368-0.185548704010689i</v>
      </c>
      <c r="M419" t="str">
        <f t="shared" si="150"/>
        <v>3.52464245449879-2.27639214534548i</v>
      </c>
      <c r="N419" t="str">
        <f t="shared" si="151"/>
        <v>-0.209985359120487i</v>
      </c>
      <c r="O419" t="str">
        <f t="shared" si="152"/>
        <v>0.978033966655602-0.208445580590975i</v>
      </c>
      <c r="P419" t="str">
        <f t="shared" si="153"/>
        <v>0.021966033344398+0.208445580590975i</v>
      </c>
      <c r="Q419" t="str">
        <f t="shared" si="154"/>
        <v>-0.021966033344398+0.00153977852951198i</v>
      </c>
      <c r="R419" t="str">
        <f t="shared" si="155"/>
        <v>-0.333169879798895-9.51280484475182i</v>
      </c>
      <c r="S419" t="str">
        <f t="shared" si="156"/>
        <v>0.0221405731691047i</v>
      </c>
      <c r="T419" t="str">
        <f t="shared" si="157"/>
        <v>0.210618951708641-0.00737657210142925i</v>
      </c>
      <c r="U419" t="e">
        <f t="shared" si="158"/>
        <v>#DIV/0!</v>
      </c>
      <c r="V419" t="str">
        <f t="shared" si="159"/>
        <v>1.33333333333333E-06-0.00372292264542446i</v>
      </c>
      <c r="W419" t="e">
        <f t="shared" si="160"/>
        <v>#DIV/0!</v>
      </c>
      <c r="X419" t="e">
        <f t="shared" si="161"/>
        <v>#DIV/0!</v>
      </c>
      <c r="Y419" t="str">
        <f t="shared" si="162"/>
        <v>0.00083+0.0286513250007389i</v>
      </c>
      <c r="Z419" t="e">
        <f t="shared" si="163"/>
        <v>#DIV/0!</v>
      </c>
      <c r="AA419" t="e">
        <f t="shared" si="164"/>
        <v>#DIV/0!</v>
      </c>
      <c r="AB419" t="str">
        <f t="shared" si="165"/>
        <v>1.29872637729885-0.0454856919781163i</v>
      </c>
      <c r="AC419" t="str">
        <f t="shared" si="166"/>
        <v>5.47400285426035-3.11673132525442i</v>
      </c>
      <c r="AD419" t="str">
        <f t="shared" si="167"/>
        <v>0.18274274777566+0.0957387799075532i</v>
      </c>
      <c r="AE419" t="e">
        <f t="shared" si="168"/>
        <v>#DIV/0!</v>
      </c>
      <c r="AF419" t="str">
        <f t="shared" si="169"/>
        <v>-11.7112132373639-4.12457888759918i</v>
      </c>
      <c r="AG419" t="e">
        <f t="shared" si="170"/>
        <v>#DIV/0!</v>
      </c>
      <c r="AH419" t="e">
        <f t="shared" si="171"/>
        <v>#DIV/0!</v>
      </c>
      <c r="AI419" t="e">
        <f t="shared" si="172"/>
        <v>#DIV/0!</v>
      </c>
      <c r="AJ419" t="e">
        <f t="shared" si="173"/>
        <v>#DIV/0!</v>
      </c>
      <c r="AK419"/>
      <c r="AL419"/>
      <c r="AM419"/>
      <c r="AN419"/>
    </row>
    <row r="420" spans="1:40" x14ac:dyDescent="0.25">
      <c r="A420"/>
      <c r="B420">
        <f t="shared" si="174"/>
        <v>28600</v>
      </c>
      <c r="C420" s="186" t="str">
        <f t="shared" si="142"/>
        <v>-0.000120251001360084+0.110205883132731i</v>
      </c>
      <c r="D420" s="158" t="str">
        <f t="shared" si="143"/>
        <v>-7.66758859101043+0.844911770684271i</v>
      </c>
      <c r="E420" t="str">
        <f t="shared" si="144"/>
        <v>7.99999748527302-0.00448528812073217i</v>
      </c>
      <c r="F420" t="str">
        <f t="shared" si="145"/>
        <v>0.999200639739277+4.47812026456502E-07i</v>
      </c>
      <c r="G420">
        <f t="shared" si="140"/>
        <v>1</v>
      </c>
      <c r="H420" t="str">
        <f t="shared" si="146"/>
        <v>4.0595012460027+4.97962100551256i</v>
      </c>
      <c r="I420" t="str">
        <f t="shared" si="147"/>
        <v>112.311937365835i</v>
      </c>
      <c r="J420" t="str">
        <f t="shared" si="141"/>
        <v>-16.0742715176603+24.570257913649i</v>
      </c>
      <c r="K420" t="str">
        <f t="shared" si="148"/>
        <v>3.20101843916115-2.09415952021937i</v>
      </c>
      <c r="L420" t="str">
        <f t="shared" si="149"/>
        <v>0.315507264512392-0.185864879570278i</v>
      </c>
      <c r="M420" t="str">
        <f t="shared" si="150"/>
        <v>3.51652570367354-2.28002439978965i</v>
      </c>
      <c r="N420" t="str">
        <f t="shared" si="151"/>
        <v>-0.210722149854243i</v>
      </c>
      <c r="O420" t="str">
        <f t="shared" si="152"/>
        <v>0.977880120429192-0.209166130311265i</v>
      </c>
      <c r="P420" t="str">
        <f t="shared" si="153"/>
        <v>0.022119879570808+0.209166130311265i</v>
      </c>
      <c r="Q420" t="str">
        <f t="shared" si="154"/>
        <v>-0.022119879570808+0.00155601954297802i</v>
      </c>
      <c r="R420" t="str">
        <f t="shared" si="155"/>
        <v>-0.333168729731332-9.47946152666041i</v>
      </c>
      <c r="S420" t="str">
        <f t="shared" si="156"/>
        <v>0.0222182593907506i</v>
      </c>
      <c r="T420" t="str">
        <f t="shared" si="157"/>
        <v>0.210617135083982-0.00740242925805762i</v>
      </c>
      <c r="U420" t="e">
        <f t="shared" si="158"/>
        <v>#DIV/0!</v>
      </c>
      <c r="V420" t="str">
        <f t="shared" si="159"/>
        <v>1.33333333333333E-06-0.00370990543337752i</v>
      </c>
      <c r="W420" t="e">
        <f t="shared" si="160"/>
        <v>#DIV/0!</v>
      </c>
      <c r="X420" t="e">
        <f t="shared" si="161"/>
        <v>#DIV/0!</v>
      </c>
      <c r="Y420" t="str">
        <f t="shared" si="162"/>
        <v>0.00083+0.0287518559656538i</v>
      </c>
      <c r="Z420" t="e">
        <f t="shared" si="163"/>
        <v>#DIV/0!</v>
      </c>
      <c r="AA420" t="e">
        <f t="shared" si="164"/>
        <v>#DIV/0!</v>
      </c>
      <c r="AB420" t="str">
        <f t="shared" si="165"/>
        <v>1.29871517556063-0.0456451333345697i</v>
      </c>
      <c r="AC420" t="str">
        <f t="shared" si="166"/>
        <v>5.46289327887538-3.12161457327396i</v>
      </c>
      <c r="AD420" t="str">
        <f t="shared" si="167"/>
        <v>0.182815179419764+0.0961090338316009i</v>
      </c>
      <c r="AE420" t="e">
        <f t="shared" si="168"/>
        <v>#DIV/0!</v>
      </c>
      <c r="AF420" t="str">
        <f t="shared" si="169"/>
        <v>-11.7270898370131-4.13470923482829i</v>
      </c>
      <c r="AG420" t="e">
        <f t="shared" si="170"/>
        <v>#DIV/0!</v>
      </c>
      <c r="AH420" t="e">
        <f t="shared" si="171"/>
        <v>#DIV/0!</v>
      </c>
      <c r="AI420" t="e">
        <f t="shared" si="172"/>
        <v>#DIV/0!</v>
      </c>
      <c r="AJ420" t="e">
        <f t="shared" si="173"/>
        <v>#DIV/0!</v>
      </c>
      <c r="AK420"/>
      <c r="AL420"/>
      <c r="AM420"/>
      <c r="AN420"/>
    </row>
    <row r="421" spans="1:40" x14ac:dyDescent="0.25">
      <c r="A421"/>
      <c r="B421">
        <f t="shared" si="174"/>
        <v>28700</v>
      </c>
      <c r="C421" s="186" t="str">
        <f t="shared" si="142"/>
        <v>-0.000119414476182981+0.109821891418168i</v>
      </c>
      <c r="D421" s="158" t="str">
        <f t="shared" si="143"/>
        <v>-7.66758217765072+0.841967834205955i</v>
      </c>
      <c r="E421" t="str">
        <f t="shared" si="144"/>
        <v>7.99999746765678-0.00450097093641785i</v>
      </c>
      <c r="F421" t="str">
        <f t="shared" si="145"/>
        <v>0.999200639741033+4.49377801784819E-07i</v>
      </c>
      <c r="G421">
        <f t="shared" si="140"/>
        <v>1</v>
      </c>
      <c r="H421" t="str">
        <f t="shared" si="146"/>
        <v>4.07537432677638+4.98672141782831i</v>
      </c>
      <c r="I421" t="str">
        <f t="shared" si="147"/>
        <v>112.704636447534i</v>
      </c>
      <c r="J421" t="str">
        <f t="shared" si="141"/>
        <v>-16.1938807599169+24.6561679063541i</v>
      </c>
      <c r="K421" t="str">
        <f t="shared" si="148"/>
        <v>3.19347895459355-2.09743937486184i</v>
      </c>
      <c r="L421" t="str">
        <f t="shared" si="149"/>
        <v>0.314938876113716-0.186178749218483i</v>
      </c>
      <c r="M421" t="str">
        <f t="shared" si="150"/>
        <v>3.50841783070727-2.28361812408032i</v>
      </c>
      <c r="N421" t="str">
        <f t="shared" si="151"/>
        <v>-0.211458940587999i</v>
      </c>
      <c r="O421" t="str">
        <f t="shared" si="152"/>
        <v>0.977725743350231-0.209886566483512i</v>
      </c>
      <c r="P421" t="str">
        <f t="shared" si="153"/>
        <v>0.022274256649769+0.209886566483512i</v>
      </c>
      <c r="Q421" t="str">
        <f t="shared" si="154"/>
        <v>-0.022274256649769+0.00157237410448699i</v>
      </c>
      <c r="R421" t="str">
        <f t="shared" si="155"/>
        <v>-0.333167575621257-9.44635028051792i</v>
      </c>
      <c r="S421" t="str">
        <f t="shared" si="156"/>
        <v>0.0222959456123967i</v>
      </c>
      <c r="T421" t="str">
        <f t="shared" si="157"/>
        <v>0.210615312090076-0.00742828614586561i</v>
      </c>
      <c r="U421" t="e">
        <f t="shared" si="158"/>
        <v>#DIV/0!</v>
      </c>
      <c r="V421" t="str">
        <f t="shared" si="159"/>
        <v>1.33333333333333E-06-0.00369697893360965i</v>
      </c>
      <c r="W421" t="e">
        <f t="shared" si="160"/>
        <v>#DIV/0!</v>
      </c>
      <c r="X421" t="e">
        <f t="shared" si="161"/>
        <v>#DIV/0!</v>
      </c>
      <c r="Y421" t="str">
        <f t="shared" si="162"/>
        <v>0.00083+0.0288523869305687i</v>
      </c>
      <c r="Z421" t="e">
        <f t="shared" si="163"/>
        <v>#DIV/0!</v>
      </c>
      <c r="AA421" t="e">
        <f t="shared" si="164"/>
        <v>#DIV/0!</v>
      </c>
      <c r="AB421" t="str">
        <f t="shared" si="165"/>
        <v>1.29870393454812-0.0458045730334129i</v>
      </c>
      <c r="AC421" t="str">
        <f t="shared" si="166"/>
        <v>5.45179588763345-3.12644542350687i</v>
      </c>
      <c r="AD421" t="str">
        <f t="shared" si="167"/>
        <v>0.182887863138709+0.0964790979949684i</v>
      </c>
      <c r="AE421" t="e">
        <f t="shared" si="168"/>
        <v>#DIV/0!</v>
      </c>
      <c r="AF421" t="str">
        <f t="shared" si="169"/>
        <v>-11.7429565044271-4.14475358362235i</v>
      </c>
      <c r="AG421" t="e">
        <f t="shared" si="170"/>
        <v>#DIV/0!</v>
      </c>
      <c r="AH421" t="e">
        <f t="shared" si="171"/>
        <v>#DIV/0!</v>
      </c>
      <c r="AI421" t="e">
        <f t="shared" si="172"/>
        <v>#DIV/0!</v>
      </c>
      <c r="AJ421" t="e">
        <f t="shared" si="173"/>
        <v>#DIV/0!</v>
      </c>
      <c r="AK421"/>
      <c r="AL421"/>
      <c r="AM421"/>
      <c r="AN421"/>
    </row>
    <row r="422" spans="1:40" x14ac:dyDescent="0.25">
      <c r="A422"/>
      <c r="B422">
        <f t="shared" si="174"/>
        <v>28800</v>
      </c>
      <c r="C422" s="186" t="str">
        <f t="shared" si="142"/>
        <v>-0.00011858664965923+0.109440566303308i</v>
      </c>
      <c r="D422" s="158" t="str">
        <f t="shared" si="143"/>
        <v>-7.66757583098073+0.839044341658695i</v>
      </c>
      <c r="E422" t="str">
        <f t="shared" si="144"/>
        <v>7.99999744997905-0.00451665375199976i</v>
      </c>
      <c r="F422" t="str">
        <f t="shared" si="145"/>
        <v>0.999200639742798+4.50943577102795E-07i</v>
      </c>
      <c r="G422">
        <f t="shared" si="140"/>
        <v>1</v>
      </c>
      <c r="H422" t="str">
        <f t="shared" si="146"/>
        <v>4.0912371273346+4.99375674109622i</v>
      </c>
      <c r="I422" t="str">
        <f t="shared" si="147"/>
        <v>113.097335529233i</v>
      </c>
      <c r="J422" t="str">
        <f t="shared" si="141"/>
        <v>-16.3139074864397+24.7420778990591i</v>
      </c>
      <c r="K422" t="str">
        <f t="shared" si="148"/>
        <v>3.18594841687819-2.10068321430256i</v>
      </c>
      <c r="L422" t="str">
        <f t="shared" si="149"/>
        <v>0.314370558741836-0.186490319485023i</v>
      </c>
      <c r="M422" t="str">
        <f t="shared" si="150"/>
        <v>3.50031897562003-2.28717353378758i</v>
      </c>
      <c r="N422" t="str">
        <f t="shared" si="151"/>
        <v>-0.212195731321755i</v>
      </c>
      <c r="O422" t="str">
        <f t="shared" si="152"/>
        <v>0.977570835502525-0.21060688871662i</v>
      </c>
      <c r="P422" t="str">
        <f t="shared" si="153"/>
        <v>0.022429164497475+0.21060688871662i</v>
      </c>
      <c r="Q422" t="str">
        <f t="shared" si="154"/>
        <v>-0.022429164497475+0.001588842605135i</v>
      </c>
      <c r="R422" t="str">
        <f t="shared" si="155"/>
        <v>-0.333166417468591-9.41346868890561i</v>
      </c>
      <c r="S422" t="str">
        <f t="shared" si="156"/>
        <v>0.0223736318340426i</v>
      </c>
      <c r="T422" t="str">
        <f t="shared" si="157"/>
        <v>0.210613482726862-0.00745414276390919i</v>
      </c>
      <c r="U422" t="e">
        <f t="shared" si="158"/>
        <v>#DIV/0!</v>
      </c>
      <c r="V422" t="str">
        <f t="shared" si="159"/>
        <v>1.33333333333333E-06-0.00368414220120128i</v>
      </c>
      <c r="W422" t="e">
        <f t="shared" si="160"/>
        <v>#DIV/0!</v>
      </c>
      <c r="X422" t="e">
        <f t="shared" si="161"/>
        <v>#DIV/0!</v>
      </c>
      <c r="Y422" t="str">
        <f t="shared" si="162"/>
        <v>0.00083+0.0289529178954835i</v>
      </c>
      <c r="Z422" t="e">
        <f t="shared" si="163"/>
        <v>#DIV/0!</v>
      </c>
      <c r="AA422" t="e">
        <f t="shared" si="164"/>
        <v>#DIV/0!</v>
      </c>
      <c r="AB422" t="str">
        <f t="shared" si="165"/>
        <v>1.29869265426094-0.0459640110688248i</v>
      </c>
      <c r="AC422" t="str">
        <f t="shared" si="166"/>
        <v>5.44071087158458-3.13122416748978i</v>
      </c>
      <c r="AD422" t="str">
        <f t="shared" si="167"/>
        <v>0.182960798836988+0.0968489736708475i</v>
      </c>
      <c r="AE422" t="e">
        <f t="shared" si="168"/>
        <v>#DIV/0!</v>
      </c>
      <c r="AF422" t="str">
        <f t="shared" si="169"/>
        <v>-11.7588129583153-4.15471239943752i</v>
      </c>
      <c r="AG422" t="e">
        <f t="shared" si="170"/>
        <v>#DIV/0!</v>
      </c>
      <c r="AH422" t="e">
        <f t="shared" si="171"/>
        <v>#DIV/0!</v>
      </c>
      <c r="AI422" t="e">
        <f t="shared" si="172"/>
        <v>#DIV/0!</v>
      </c>
      <c r="AJ422" t="e">
        <f t="shared" si="173"/>
        <v>#DIV/0!</v>
      </c>
      <c r="AK422"/>
      <c r="AL422"/>
      <c r="AM422"/>
      <c r="AN422"/>
    </row>
    <row r="423" spans="1:40" x14ac:dyDescent="0.25">
      <c r="A423"/>
      <c r="B423">
        <f t="shared" si="174"/>
        <v>28900</v>
      </c>
      <c r="C423" s="186" t="str">
        <f t="shared" si="142"/>
        <v>-0.000117767401601024+0.109061880107316i</v>
      </c>
      <c r="D423" s="158" t="str">
        <f t="shared" si="143"/>
        <v>-7.66756955007894+0.836141080822756i</v>
      </c>
      <c r="E423" t="str">
        <f t="shared" si="144"/>
        <v>7.99999743223983-0.00453233656747752i</v>
      </c>
      <c r="F423" t="str">
        <f t="shared" si="145"/>
        <v>0.999200639744574+4.52509352410393E-07i</v>
      </c>
      <c r="G423">
        <f t="shared" si="140"/>
        <v>1</v>
      </c>
      <c r="H423" t="str">
        <f t="shared" si="146"/>
        <v>4.10708937007402+5.00072722631647i</v>
      </c>
      <c r="I423" t="str">
        <f t="shared" si="147"/>
        <v>113.490034610931i</v>
      </c>
      <c r="J423" t="str">
        <f t="shared" si="141"/>
        <v>-16.4343516972286+24.8279878917643i</v>
      </c>
      <c r="K423" t="str">
        <f t="shared" si="148"/>
        <v>3.17842695389696-2.10389124692705i</v>
      </c>
      <c r="L423" t="str">
        <f t="shared" si="149"/>
        <v>0.313802322694957-0.186799596939091i</v>
      </c>
      <c r="M423" t="str">
        <f t="shared" si="150"/>
        <v>3.49222927659192-2.29069084386614i</v>
      </c>
      <c r="N423" t="str">
        <f t="shared" si="151"/>
        <v>-0.212932522055512i</v>
      </c>
      <c r="O423" t="str">
        <f t="shared" si="152"/>
        <v>0.977415396970167-0.211327096619556i</v>
      </c>
      <c r="P423" t="str">
        <f t="shared" si="153"/>
        <v>0.022584603029833+0.211327096619556i</v>
      </c>
      <c r="Q423" t="str">
        <f t="shared" si="154"/>
        <v>-0.022584603029833+0.00160542543595599i</v>
      </c>
      <c r="R423" t="str">
        <f t="shared" si="155"/>
        <v>-0.333165255273443-9.3808143678634i</v>
      </c>
      <c r="S423" t="str">
        <f t="shared" si="156"/>
        <v>0.0224513180556885i</v>
      </c>
      <c r="T423" t="str">
        <f t="shared" si="157"/>
        <v>0.210611646994274-0.00747999911124872i</v>
      </c>
      <c r="U423" t="e">
        <f t="shared" si="158"/>
        <v>#DIV/0!</v>
      </c>
      <c r="V423" t="str">
        <f t="shared" si="159"/>
        <v>1.33333333333333E-06-0.00367139430431131i</v>
      </c>
      <c r="W423" t="e">
        <f t="shared" si="160"/>
        <v>#DIV/0!</v>
      </c>
      <c r="X423" t="e">
        <f t="shared" si="161"/>
        <v>#DIV/0!</v>
      </c>
      <c r="Y423" t="str">
        <f t="shared" si="162"/>
        <v>0.00083+0.0290534488603984i</v>
      </c>
      <c r="Z423" t="e">
        <f t="shared" si="163"/>
        <v>#DIV/0!</v>
      </c>
      <c r="AA423" t="e">
        <f t="shared" si="164"/>
        <v>#DIV/0!</v>
      </c>
      <c r="AB423" t="str">
        <f t="shared" si="165"/>
        <v>1.2986813346987-0.0461234474350113i</v>
      </c>
      <c r="AC423" t="str">
        <f t="shared" si="166"/>
        <v>5.42963841927135-3.13595109596407i</v>
      </c>
      <c r="AD423" t="str">
        <f t="shared" si="167"/>
        <v>0.183033986419957+0.0972186621127092i</v>
      </c>
      <c r="AE423" t="e">
        <f t="shared" si="168"/>
        <v>#DIV/0!</v>
      </c>
      <c r="AF423" t="str">
        <f t="shared" si="169"/>
        <v>-11.774658920153-4.16458614549371i</v>
      </c>
      <c r="AG423" t="e">
        <f t="shared" si="170"/>
        <v>#DIV/0!</v>
      </c>
      <c r="AH423" t="e">
        <f t="shared" si="171"/>
        <v>#DIV/0!</v>
      </c>
      <c r="AI423" t="e">
        <f t="shared" si="172"/>
        <v>#DIV/0!</v>
      </c>
      <c r="AJ423" t="e">
        <f t="shared" si="173"/>
        <v>#DIV/0!</v>
      </c>
      <c r="AK423"/>
      <c r="AL423"/>
      <c r="AM423"/>
      <c r="AN423"/>
    </row>
    <row r="424" spans="1:40" x14ac:dyDescent="0.25">
      <c r="A424"/>
      <c r="B424">
        <f t="shared" si="174"/>
        <v>29000</v>
      </c>
      <c r="C424" s="186" t="str">
        <f t="shared" si="142"/>
        <v>-0.00011695661388917+0.108685805531158i</v>
      </c>
      <c r="D424" s="158" t="str">
        <f t="shared" si="143"/>
        <v>-7.66756333403983+0.833257842405545i</v>
      </c>
      <c r="E424" t="str">
        <f t="shared" si="144"/>
        <v>7.99999741443913-0.00454801938285078i</v>
      </c>
      <c r="F424" t="str">
        <f t="shared" si="145"/>
        <v>0.99920063974635+4.5407512770757E-07i</v>
      </c>
      <c r="G424">
        <f t="shared" si="140"/>
        <v>1</v>
      </c>
      <c r="H424" t="str">
        <f t="shared" si="146"/>
        <v>4.12293078013242+5.00763312520612i</v>
      </c>
      <c r="I424" t="str">
        <f t="shared" si="147"/>
        <v>113.88273369263i</v>
      </c>
      <c r="J424" t="str">
        <f t="shared" si="141"/>
        <v>-16.5552133922837+24.9138978844693i</v>
      </c>
      <c r="K424" t="str">
        <f t="shared" si="148"/>
        <v>3.17091469178148-2.10706368046463i</v>
      </c>
      <c r="L424" t="str">
        <f t="shared" si="149"/>
        <v>0.313234178194032-0.187106588188585i</v>
      </c>
      <c r="M424" t="str">
        <f t="shared" si="150"/>
        <v>3.48414886997551-2.29417026865322i</v>
      </c>
      <c r="N424" t="str">
        <f t="shared" si="151"/>
        <v>-0.213669312789268i</v>
      </c>
      <c r="O424" t="str">
        <f t="shared" si="152"/>
        <v>0.977259427837538-0.212047189801344i</v>
      </c>
      <c r="P424" t="str">
        <f t="shared" si="153"/>
        <v>0.0227405721624619+0.212047189801344i</v>
      </c>
      <c r="Q424" t="str">
        <f t="shared" si="154"/>
        <v>-0.0227405721624619+0.00162212298792402i</v>
      </c>
      <c r="R424" t="str">
        <f t="shared" si="155"/>
        <v>-0.333164089035031-9.34838496631316i</v>
      </c>
      <c r="S424" t="str">
        <f t="shared" si="156"/>
        <v>0.0225290042773347i</v>
      </c>
      <c r="T424" t="str">
        <f t="shared" si="157"/>
        <v>0.210609804892241-0.00750585518692453i</v>
      </c>
      <c r="U424" t="e">
        <f t="shared" si="158"/>
        <v>#DIV/0!</v>
      </c>
      <c r="V424" t="str">
        <f t="shared" si="159"/>
        <v>1.33333333333333E-06-0.00365873432395162i</v>
      </c>
      <c r="W424" t="e">
        <f t="shared" si="160"/>
        <v>#DIV/0!</v>
      </c>
      <c r="X424" t="e">
        <f t="shared" si="161"/>
        <v>#DIV/0!</v>
      </c>
      <c r="Y424" t="str">
        <f t="shared" si="162"/>
        <v>0.00083+0.0291539798253133i</v>
      </c>
      <c r="Z424" t="e">
        <f t="shared" si="163"/>
        <v>#DIV/0!</v>
      </c>
      <c r="AA424" t="e">
        <f t="shared" si="164"/>
        <v>#DIV/0!</v>
      </c>
      <c r="AB424" t="str">
        <f t="shared" si="165"/>
        <v>1.29866997586095-0.046282882126055i</v>
      </c>
      <c r="AC424" t="str">
        <f t="shared" si="166"/>
        <v>5.41857871674588-3.14062649887149i</v>
      </c>
      <c r="AD424" t="str">
        <f t="shared" si="167"/>
        <v>0.183107425793798+0.0975881645546448i</v>
      </c>
      <c r="AE424" t="e">
        <f t="shared" si="168"/>
        <v>#DIV/0!</v>
      </c>
      <c r="AF424" t="str">
        <f t="shared" si="169"/>
        <v>-11.7904941141723-4.17437528280058i</v>
      </c>
      <c r="AG424" t="e">
        <f t="shared" si="170"/>
        <v>#DIV/0!</v>
      </c>
      <c r="AH424" t="e">
        <f t="shared" si="171"/>
        <v>#DIV/0!</v>
      </c>
      <c r="AI424" t="e">
        <f t="shared" si="172"/>
        <v>#DIV/0!</v>
      </c>
      <c r="AJ424" t="e">
        <f t="shared" si="173"/>
        <v>#DIV/0!</v>
      </c>
      <c r="AK424"/>
      <c r="AL424"/>
      <c r="AM424"/>
      <c r="AN424"/>
    </row>
    <row r="425" spans="1:40" x14ac:dyDescent="0.25">
      <c r="A425"/>
      <c r="B425">
        <f t="shared" si="174"/>
        <v>29100</v>
      </c>
      <c r="C425" s="186" t="str">
        <f t="shared" si="142"/>
        <v>-0.000116154170430515+0.108312315651041i</v>
      </c>
      <c r="D425" s="158" t="str">
        <f t="shared" si="143"/>
        <v>-7.6675571819733+0.830394419991315i</v>
      </c>
      <c r="E425" t="str">
        <f t="shared" si="144"/>
        <v>7.99999739657693-0.00456370219811916i</v>
      </c>
      <c r="F425" t="str">
        <f t="shared" si="145"/>
        <v>0.999200639748125+4.55640902994285E-07i</v>
      </c>
      <c r="G425">
        <f t="shared" si="140"/>
        <v>1</v>
      </c>
      <c r="H425" t="str">
        <f t="shared" si="146"/>
        <v>4.13876108538009+5.0144746901735i</v>
      </c>
      <c r="I425" t="str">
        <f t="shared" si="147"/>
        <v>114.275432774329i</v>
      </c>
      <c r="J425" t="str">
        <f t="shared" si="141"/>
        <v>-16.6764925716049+24.9998078771743i</v>
      </c>
      <c r="K425" t="str">
        <f t="shared" si="148"/>
        <v>3.16341175492522-2.11020072198654i</v>
      </c>
      <c r="L425" t="str">
        <f t="shared" si="149"/>
        <v>0.312666135382833-0.187411299879351i</v>
      </c>
      <c r="M425" t="str">
        <f t="shared" si="150"/>
        <v>3.47607789030805-2.29761202186589i</v>
      </c>
      <c r="N425" t="str">
        <f t="shared" si="151"/>
        <v>-0.214406103523024i</v>
      </c>
      <c r="O425" t="str">
        <f t="shared" si="152"/>
        <v>0.977102928189309-0.212767167871075i</v>
      </c>
      <c r="P425" t="str">
        <f t="shared" si="153"/>
        <v>0.022897071810691+0.212767167871075i</v>
      </c>
      <c r="Q425" t="str">
        <f t="shared" si="154"/>
        <v>-0.022897071810691+0.001638935651949i</v>
      </c>
      <c r="R425" t="str">
        <f t="shared" si="155"/>
        <v>-0.333162918753254-9.31617816549485i</v>
      </c>
      <c r="S425" t="str">
        <f t="shared" si="156"/>
        <v>0.0226066904989806i</v>
      </c>
      <c r="T425" t="str">
        <f t="shared" si="157"/>
        <v>0.210607956420703-0.00753171098999183i</v>
      </c>
      <c r="U425" t="e">
        <f t="shared" si="158"/>
        <v>#DIV/0!</v>
      </c>
      <c r="V425" t="str">
        <f t="shared" si="159"/>
        <v>1.33333333333333E-06-0.00364616135376622i</v>
      </c>
      <c r="W425" t="e">
        <f t="shared" si="160"/>
        <v>#DIV/0!</v>
      </c>
      <c r="X425" t="e">
        <f t="shared" si="161"/>
        <v>#DIV/0!</v>
      </c>
      <c r="Y425" t="str">
        <f t="shared" si="162"/>
        <v>0.00083+0.0292545107902282i</v>
      </c>
      <c r="Z425" t="e">
        <f t="shared" si="163"/>
        <v>#DIV/0!</v>
      </c>
      <c r="AA425" t="e">
        <f t="shared" si="164"/>
        <v>#DIV/0!</v>
      </c>
      <c r="AB425" t="str">
        <f t="shared" si="165"/>
        <v>1.29865857774732-0.04644231513613i</v>
      </c>
      <c r="AC425" t="str">
        <f t="shared" si="166"/>
        <v>5.4075319475863-3.14525066535092i</v>
      </c>
      <c r="AD425" t="str">
        <f t="shared" si="167"/>
        <v>0.183181116865525+0.0979574822117007i</v>
      </c>
      <c r="AE425" t="e">
        <f t="shared" si="168"/>
        <v>#DIV/0!</v>
      </c>
      <c r="AF425" t="str">
        <f t="shared" si="169"/>
        <v>-11.8063182673534-4.18408027018218i</v>
      </c>
      <c r="AG425" t="e">
        <f t="shared" si="170"/>
        <v>#DIV/0!</v>
      </c>
      <c r="AH425" t="e">
        <f t="shared" si="171"/>
        <v>#DIV/0!</v>
      </c>
      <c r="AI425" t="e">
        <f t="shared" si="172"/>
        <v>#DIV/0!</v>
      </c>
      <c r="AJ425" t="e">
        <f t="shared" si="173"/>
        <v>#DIV/0!</v>
      </c>
      <c r="AK425"/>
      <c r="AL425"/>
      <c r="AM425"/>
      <c r="AN425"/>
    </row>
    <row r="426" spans="1:40" x14ac:dyDescent="0.25">
      <c r="A426"/>
      <c r="B426">
        <f t="shared" si="174"/>
        <v>29200</v>
      </c>
      <c r="C426" s="186" t="str">
        <f t="shared" si="142"/>
        <v>-0.000115359957116396+0.107941383911993i</v>
      </c>
      <c r="D426" s="158" t="str">
        <f t="shared" si="143"/>
        <v>-7.66755109300459+0.827550609991947i</v>
      </c>
      <c r="E426" t="str">
        <f t="shared" si="144"/>
        <v>7.99999737865325-0.00457938501328232i</v>
      </c>
      <c r="F426" t="str">
        <f t="shared" si="145"/>
        <v>0.999200639749911+4.57206678270516E-07i</v>
      </c>
      <c r="G426">
        <f t="shared" si="140"/>
        <v>1</v>
      </c>
      <c r="H426" t="str">
        <f t="shared" si="146"/>
        <v>4.15458001641121+5.02125217429329i</v>
      </c>
      <c r="I426" t="str">
        <f t="shared" si="147"/>
        <v>114.668131856027i</v>
      </c>
      <c r="J426" t="str">
        <f t="shared" si="141"/>
        <v>-16.7981892351923+25.0857178698794i</v>
      </c>
      <c r="K426" t="str">
        <f t="shared" si="148"/>
        <v>3.15591826599581-2.11330257790436i</v>
      </c>
      <c r="L426" t="str">
        <f t="shared" si="149"/>
        <v>0.312098204328002-0.187713738694421i</v>
      </c>
      <c r="M426" t="str">
        <f t="shared" si="150"/>
        <v>3.46801647032381-2.30101631659878i</v>
      </c>
      <c r="N426" t="str">
        <f t="shared" si="151"/>
        <v>-0.21514289425678i</v>
      </c>
      <c r="O426" t="str">
        <f t="shared" si="152"/>
        <v>0.976945898110436-0.213487030437903i</v>
      </c>
      <c r="P426" t="str">
        <f t="shared" si="153"/>
        <v>0.023054101889564+0.213487030437903i</v>
      </c>
      <c r="Q426" t="str">
        <f t="shared" si="154"/>
        <v>-0.023054101889564+0.00165586381887697i</v>
      </c>
      <c r="R426" t="str">
        <f t="shared" si="155"/>
        <v>-0.333161744428697-9.2841916784113i</v>
      </c>
      <c r="S426" t="str">
        <f t="shared" si="156"/>
        <v>0.0226843767206265i</v>
      </c>
      <c r="T426" t="str">
        <f t="shared" si="157"/>
        <v>0.210606101579588-0.00755756651952165i</v>
      </c>
      <c r="U426" t="e">
        <f t="shared" si="158"/>
        <v>#DIV/0!</v>
      </c>
      <c r="V426" t="str">
        <f t="shared" si="159"/>
        <v>1.33333333333333E-06-0.00363367449981496i</v>
      </c>
      <c r="W426" t="e">
        <f t="shared" si="160"/>
        <v>#DIV/0!</v>
      </c>
      <c r="X426" t="e">
        <f t="shared" si="161"/>
        <v>#DIV/0!</v>
      </c>
      <c r="Y426" t="str">
        <f t="shared" si="162"/>
        <v>0.00083+0.029355041755143i</v>
      </c>
      <c r="Z426" t="e">
        <f t="shared" si="163"/>
        <v>#DIV/0!</v>
      </c>
      <c r="AA426" t="e">
        <f t="shared" si="164"/>
        <v>#DIV/0!</v>
      </c>
      <c r="AB426" t="str">
        <f t="shared" si="165"/>
        <v>1.29864714035736-0.046601746459508i</v>
      </c>
      <c r="AC426" t="str">
        <f t="shared" si="166"/>
        <v>5.39649829291291-3.14982388373406i</v>
      </c>
      <c r="AD426" t="str">
        <f t="shared" si="167"/>
        <v>0.183255059542958+0.0983266162802013i</v>
      </c>
      <c r="AE426" t="e">
        <f t="shared" si="168"/>
        <v>#DIV/0!</v>
      </c>
      <c r="AF426" t="str">
        <f t="shared" si="169"/>
        <v>-11.8221311094158-4.19370156430134i</v>
      </c>
      <c r="AG426" t="e">
        <f t="shared" si="170"/>
        <v>#DIV/0!</v>
      </c>
      <c r="AH426" t="e">
        <f t="shared" si="171"/>
        <v>#DIV/0!</v>
      </c>
      <c r="AI426" t="e">
        <f t="shared" si="172"/>
        <v>#DIV/0!</v>
      </c>
      <c r="AJ426" t="e">
        <f t="shared" si="173"/>
        <v>#DIV/0!</v>
      </c>
      <c r="AK426"/>
      <c r="AL426"/>
      <c r="AM426"/>
      <c r="AN426"/>
    </row>
    <row r="427" spans="1:40" x14ac:dyDescent="0.25">
      <c r="A427"/>
      <c r="B427">
        <f t="shared" si="174"/>
        <v>29300</v>
      </c>
      <c r="C427" s="186" t="str">
        <f t="shared" si="142"/>
        <v>-0.000114573861782055+0.107572984121562i</v>
      </c>
      <c r="D427" s="158" t="str">
        <f t="shared" si="143"/>
        <v>-7.66754506627365+0.824726211598642i</v>
      </c>
      <c r="E427" t="str">
        <f t="shared" si="144"/>
        <v>7.99999736066809-0.00459506782833989i</v>
      </c>
      <c r="F427" t="str">
        <f t="shared" si="145"/>
        <v>0.999200639751707+4.58772453536225E-07i</v>
      </c>
      <c r="G427">
        <f t="shared" si="140"/>
        <v>1</v>
      </c>
      <c r="H427" t="str">
        <f t="shared" si="146"/>
        <v>4.17038730653455+5.02796583128129i</v>
      </c>
      <c r="I427" t="str">
        <f t="shared" si="147"/>
        <v>115.060830937726i</v>
      </c>
      <c r="J427" t="str">
        <f t="shared" si="141"/>
        <v>-16.9203033830459+25.1716278625844i</v>
      </c>
      <c r="K427" t="str">
        <f t="shared" si="148"/>
        <v>3.14843434594749-2.11636945396839i</v>
      </c>
      <c r="L427" t="str">
        <f t="shared" si="149"/>
        <v>0.311530395019132-0.188013911353268i</v>
      </c>
      <c r="M427" t="str">
        <f t="shared" si="150"/>
        <v>3.45996474096662-2.30438336532166i</v>
      </c>
      <c r="N427" t="str">
        <f t="shared" si="151"/>
        <v>-0.215879684990536i</v>
      </c>
      <c r="O427" t="str">
        <f t="shared" si="152"/>
        <v>0.976788337686164-0.214206777111042i</v>
      </c>
      <c r="P427" t="str">
        <f t="shared" si="153"/>
        <v>0.023211662313836+0.214206777111042i</v>
      </c>
      <c r="Q427" t="str">
        <f t="shared" si="154"/>
        <v>-0.023211662313836+0.00167290787949401i</v>
      </c>
      <c r="R427" t="str">
        <f t="shared" si="155"/>
        <v>-0.333160566060799-9.25242324928729i</v>
      </c>
      <c r="S427" t="str">
        <f t="shared" si="156"/>
        <v>0.0227620629422724i</v>
      </c>
      <c r="T427" t="str">
        <f t="shared" si="157"/>
        <v>0.210604240368822-0.00758342177455901i</v>
      </c>
      <c r="U427" t="e">
        <f t="shared" si="158"/>
        <v>#DIV/0!</v>
      </c>
      <c r="V427" t="str">
        <f t="shared" si="159"/>
        <v>1.33333333333333E-06-0.00362127288036167i</v>
      </c>
      <c r="W427" t="e">
        <f t="shared" si="160"/>
        <v>#DIV/0!</v>
      </c>
      <c r="X427" t="e">
        <f t="shared" si="161"/>
        <v>#DIV/0!</v>
      </c>
      <c r="Y427" t="str">
        <f t="shared" si="162"/>
        <v>0.00083+0.0294555727200579i</v>
      </c>
      <c r="Z427" t="e">
        <f t="shared" si="163"/>
        <v>#DIV/0!</v>
      </c>
      <c r="AA427" t="e">
        <f t="shared" si="164"/>
        <v>#DIV/0!</v>
      </c>
      <c r="AB427" t="str">
        <f t="shared" si="165"/>
        <v>1.29863566369064-0.0467611760903005i</v>
      </c>
      <c r="AC427" t="str">
        <f t="shared" si="166"/>
        <v>5.38547793140603-3.15434644154074i</v>
      </c>
      <c r="AD427" t="str">
        <f t="shared" si="167"/>
        <v>0.183329253734697+0.0986955679380699i</v>
      </c>
      <c r="AE427" t="e">
        <f t="shared" si="168"/>
        <v>#DIV/0!</v>
      </c>
      <c r="AF427" t="str">
        <f t="shared" si="169"/>
        <v>-11.8379323728082-4.20323961968265i</v>
      </c>
      <c r="AG427" t="e">
        <f t="shared" si="170"/>
        <v>#DIV/0!</v>
      </c>
      <c r="AH427" t="e">
        <f t="shared" si="171"/>
        <v>#DIV/0!</v>
      </c>
      <c r="AI427" t="e">
        <f t="shared" si="172"/>
        <v>#DIV/0!</v>
      </c>
      <c r="AJ427" t="e">
        <f t="shared" si="173"/>
        <v>#DIV/0!</v>
      </c>
      <c r="AK427"/>
      <c r="AL427"/>
      <c r="AM427"/>
      <c r="AN427"/>
    </row>
    <row r="428" spans="1:40" x14ac:dyDescent="0.25">
      <c r="A428"/>
      <c r="B428">
        <f t="shared" si="174"/>
        <v>29400</v>
      </c>
      <c r="C428" s="186" t="str">
        <f t="shared" si="142"/>
        <v>-0.00011379577416705+0.107207090443654i</v>
      </c>
      <c r="D428" s="158" t="str">
        <f t="shared" si="143"/>
        <v>-7.66753910093531+0.821921026734681i</v>
      </c>
      <c r="E428" t="str">
        <f t="shared" si="144"/>
        <v>7.99999734262143-0.0046107506432915i</v>
      </c>
      <c r="F428" t="str">
        <f t="shared" si="145"/>
        <v>0.999200639753512+4.60338228791376E-07i</v>
      </c>
      <c r="G428">
        <f t="shared" si="140"/>
        <v>1</v>
      </c>
      <c r="H428" t="str">
        <f t="shared" si="146"/>
        <v>4.18618269176468+5.03461591547022i</v>
      </c>
      <c r="I428" t="str">
        <f t="shared" si="147"/>
        <v>115.453530019425i</v>
      </c>
      <c r="J428" t="str">
        <f t="shared" si="141"/>
        <v>-17.0428350151656+25.2575378552896i</v>
      </c>
      <c r="K428" t="str">
        <f t="shared" si="148"/>
        <v>3.14096011403314-2.11940155526568i</v>
      </c>
      <c r="L428" t="str">
        <f t="shared" si="149"/>
        <v>0.310962717368839-0.188311824611054i</v>
      </c>
      <c r="M428" t="str">
        <f t="shared" si="150"/>
        <v>3.45192283140198-2.30771337987673i</v>
      </c>
      <c r="N428" t="str">
        <f t="shared" si="151"/>
        <v>-0.216616475724292i</v>
      </c>
      <c r="O428" t="str">
        <f t="shared" si="152"/>
        <v>0.976630247002028-0.214926407499769i</v>
      </c>
      <c r="P428" t="str">
        <f t="shared" si="153"/>
        <v>0.0233697529979719+0.214926407499769i</v>
      </c>
      <c r="Q428" t="str">
        <f t="shared" si="154"/>
        <v>-0.0233697529979719+0.001690068224523i</v>
      </c>
      <c r="R428" t="str">
        <f t="shared" si="155"/>
        <v>-0.333159383648995-9.22087065303928i</v>
      </c>
      <c r="S428" t="str">
        <f t="shared" si="156"/>
        <v>0.0228397491639185i</v>
      </c>
      <c r="T428" t="str">
        <f t="shared" si="157"/>
        <v>0.210602372788355-0.00760927675414874i</v>
      </c>
      <c r="U428" t="e">
        <f t="shared" si="158"/>
        <v>#DIV/0!</v>
      </c>
      <c r="V428" t="str">
        <f t="shared" si="159"/>
        <v>1.33333333333333E-06-0.00360895562566656i</v>
      </c>
      <c r="W428" t="e">
        <f t="shared" si="160"/>
        <v>#DIV/0!</v>
      </c>
      <c r="X428" t="e">
        <f t="shared" si="161"/>
        <v>#DIV/0!</v>
      </c>
      <c r="Y428" t="str">
        <f t="shared" si="162"/>
        <v>0.00083+0.0295561036849728i</v>
      </c>
      <c r="Z428" t="e">
        <f t="shared" si="163"/>
        <v>#DIV/0!</v>
      </c>
      <c r="AA428" t="e">
        <f t="shared" si="164"/>
        <v>#DIV/0!</v>
      </c>
      <c r="AB428" t="str">
        <f t="shared" si="165"/>
        <v>1.29862414774682-0.0469206040226176i</v>
      </c>
      <c r="AC428" t="str">
        <f t="shared" si="166"/>
        <v>5.37447103932229-3.1588186254752i</v>
      </c>
      <c r="AD428" t="str">
        <f t="shared" si="167"/>
        <v>0.183403699350122+0.099064338345144i</v>
      </c>
      <c r="AE428" t="e">
        <f t="shared" si="168"/>
        <v>#DIV/0!</v>
      </c>
      <c r="AF428" t="str">
        <f t="shared" si="169"/>
        <v>-11.8537217927-4.21269488873554i</v>
      </c>
      <c r="AG428" t="e">
        <f t="shared" si="170"/>
        <v>#DIV/0!</v>
      </c>
      <c r="AH428" t="e">
        <f t="shared" si="171"/>
        <v>#DIV/0!</v>
      </c>
      <c r="AI428" t="e">
        <f t="shared" si="172"/>
        <v>#DIV/0!</v>
      </c>
      <c r="AJ428" t="e">
        <f t="shared" si="173"/>
        <v>#DIV/0!</v>
      </c>
      <c r="AK428"/>
      <c r="AL428"/>
      <c r="AM428"/>
      <c r="AN428"/>
    </row>
    <row r="429" spans="1:40" x14ac:dyDescent="0.25">
      <c r="A429"/>
      <c r="B429">
        <f t="shared" si="174"/>
        <v>29500</v>
      </c>
      <c r="C429" s="186" t="str">
        <f t="shared" si="142"/>
        <v>-0.000113025585876578+0.106843677392494i</v>
      </c>
      <c r="D429" s="158" t="str">
        <f t="shared" si="143"/>
        <v>-7.66753319615842+0.819134860009121i</v>
      </c>
      <c r="E429" t="str">
        <f t="shared" si="144"/>
        <v>7.99999732451329-0.0046264334581368i</v>
      </c>
      <c r="F429" t="str">
        <f t="shared" si="145"/>
        <v>0.999200639755318+4.61904004035924E-07i</v>
      </c>
      <c r="G429">
        <f t="shared" si="140"/>
        <v>1</v>
      </c>
      <c r="H429" t="str">
        <f t="shared" si="146"/>
        <v>4.20196591081236+5.04120268178475i</v>
      </c>
      <c r="I429" t="str">
        <f t="shared" si="147"/>
        <v>115.846229101124i</v>
      </c>
      <c r="J429" t="str">
        <f t="shared" si="141"/>
        <v>-17.1657841315515+25.3434478479946i</v>
      </c>
      <c r="K429" t="str">
        <f t="shared" si="148"/>
        <v>3.13349568781662-2.12239908621841i</v>
      </c>
      <c r="L429" t="str">
        <f t="shared" si="149"/>
        <v>0.310395181212844-0.188607485257888i</v>
      </c>
      <c r="M429" t="str">
        <f t="shared" si="150"/>
        <v>3.44389086902946-2.3110065714763i</v>
      </c>
      <c r="N429" t="str">
        <f t="shared" si="151"/>
        <v>-0.217353266458048i</v>
      </c>
      <c r="O429" t="str">
        <f t="shared" si="152"/>
        <v>0.976471626143849-0.215645921213426i</v>
      </c>
      <c r="P429" t="str">
        <f t="shared" si="153"/>
        <v>0.023528373856151+0.215645921213426i</v>
      </c>
      <c r="Q429" t="str">
        <f t="shared" si="154"/>
        <v>-0.023528373856151+0.00170734524462202i</v>
      </c>
      <c r="R429" t="str">
        <f t="shared" si="155"/>
        <v>-0.333158197193508-9.18953169475358i</v>
      </c>
      <c r="S429" t="str">
        <f t="shared" si="156"/>
        <v>0.0229174353855645i</v>
      </c>
      <c r="T429" t="str">
        <f t="shared" si="157"/>
        <v>0.210600498838112-0.00763513145735338i</v>
      </c>
      <c r="U429" t="e">
        <f t="shared" si="158"/>
        <v>#DIV/0!</v>
      </c>
      <c r="V429" t="str">
        <f t="shared" si="159"/>
        <v>1.33333333333333E-06-0.00359672187778294i</v>
      </c>
      <c r="W429" t="e">
        <f t="shared" si="160"/>
        <v>#DIV/0!</v>
      </c>
      <c r="X429" t="e">
        <f t="shared" si="161"/>
        <v>#DIV/0!</v>
      </c>
      <c r="Y429" t="str">
        <f t="shared" si="162"/>
        <v>0.00083+0.0296566346498876i</v>
      </c>
      <c r="Z429" t="e">
        <f t="shared" si="163"/>
        <v>#DIV/0!</v>
      </c>
      <c r="AA429" t="e">
        <f t="shared" si="164"/>
        <v>#DIV/0!</v>
      </c>
      <c r="AB429" t="str">
        <f t="shared" si="165"/>
        <v>1.29861259252546-0.0470800302506788i</v>
      </c>
      <c r="AC429" t="str">
        <f t="shared" si="166"/>
        <v>5.36347779051048-3.16324072142216i</v>
      </c>
      <c r="AD429" t="str">
        <f t="shared" si="167"/>
        <v>0.183478396299368+0.0994329286434795i</v>
      </c>
      <c r="AE429" t="e">
        <f t="shared" si="168"/>
        <v>#DIV/0!</v>
      </c>
      <c r="AF429" t="str">
        <f t="shared" si="169"/>
        <v>-11.8694991069708-4.22206782177563i</v>
      </c>
      <c r="AG429" t="e">
        <f t="shared" si="170"/>
        <v>#DIV/0!</v>
      </c>
      <c r="AH429" t="e">
        <f t="shared" si="171"/>
        <v>#DIV/0!</v>
      </c>
      <c r="AI429" t="e">
        <f t="shared" si="172"/>
        <v>#DIV/0!</v>
      </c>
      <c r="AJ429" t="e">
        <f t="shared" si="173"/>
        <v>#DIV/0!</v>
      </c>
      <c r="AK429"/>
      <c r="AL429"/>
      <c r="AM429"/>
      <c r="AN429"/>
    </row>
    <row r="430" spans="1:40" x14ac:dyDescent="0.25">
      <c r="A430"/>
      <c r="B430">
        <f t="shared" si="174"/>
        <v>29600</v>
      </c>
      <c r="C430" s="186" t="str">
        <f t="shared" si="142"/>
        <v>-0.000112263190343733+0.106482719826707i</v>
      </c>
      <c r="D430" s="158" t="str">
        <f t="shared" si="143"/>
        <v>-7.66752735112594+0.816367518671421i</v>
      </c>
      <c r="E430" t="str">
        <f t="shared" si="144"/>
        <v>7.99999730634366-0.00464211627287542i</v>
      </c>
      <c r="F430" t="str">
        <f t="shared" si="145"/>
        <v>0.999200639757134+4.63469779269841E-07i</v>
      </c>
      <c r="G430">
        <f t="shared" si="140"/>
        <v>1</v>
      </c>
      <c r="H430" t="str">
        <f t="shared" si="146"/>
        <v>4.21773670507517+5.04772638571769i</v>
      </c>
      <c r="I430" t="str">
        <f t="shared" si="147"/>
        <v>116.238928182822i</v>
      </c>
      <c r="J430" t="str">
        <f t="shared" si="141"/>
        <v>-17.2891507322036+25.4293578406997i</v>
      </c>
      <c r="K430" t="str">
        <f t="shared" si="148"/>
        <v>3.12604118318502-2.12536225058189i</v>
      </c>
      <c r="L430" t="str">
        <f t="shared" si="149"/>
        <v>0.309827796310068-0.188900900118094i</v>
      </c>
      <c r="M430" t="str">
        <f t="shared" si="150"/>
        <v>3.43586897949509-2.31426315069998i</v>
      </c>
      <c r="N430" t="str">
        <f t="shared" si="151"/>
        <v>-0.218090057191804i</v>
      </c>
      <c r="O430" t="str">
        <f t="shared" si="152"/>
        <v>0.976312475197735-0.216365317861418i</v>
      </c>
      <c r="P430" t="str">
        <f t="shared" si="153"/>
        <v>0.023687524802265+0.216365317861418i</v>
      </c>
      <c r="Q430" t="str">
        <f t="shared" si="154"/>
        <v>-0.023687524802265+0.001724739330386i</v>
      </c>
      <c r="R430" t="str">
        <f t="shared" si="155"/>
        <v>-0.333157006694488-9.15840420917739i</v>
      </c>
      <c r="S430" t="str">
        <f t="shared" si="156"/>
        <v>0.0229951216072104i</v>
      </c>
      <c r="T430" t="str">
        <f t="shared" si="157"/>
        <v>0.210598618518022-0.00766098588323396i</v>
      </c>
      <c r="U430" t="e">
        <f t="shared" si="158"/>
        <v>#DIV/0!</v>
      </c>
      <c r="V430" t="str">
        <f t="shared" si="159"/>
        <v>1.33333333333333E-06-0.003584570790358i</v>
      </c>
      <c r="W430" t="e">
        <f t="shared" si="160"/>
        <v>#DIV/0!</v>
      </c>
      <c r="X430" t="e">
        <f t="shared" si="161"/>
        <v>#DIV/0!</v>
      </c>
      <c r="Y430" t="str">
        <f t="shared" si="162"/>
        <v>0.00083+0.0297571656148025i</v>
      </c>
      <c r="Z430" t="e">
        <f t="shared" si="163"/>
        <v>#DIV/0!</v>
      </c>
      <c r="AA430" t="e">
        <f t="shared" si="164"/>
        <v>#DIV/0!</v>
      </c>
      <c r="AB430" t="str">
        <f t="shared" si="165"/>
        <v>1.29860099802611-0.047239454768694i</v>
      </c>
      <c r="AC430" t="str">
        <f t="shared" si="166"/>
        <v>5.35249835642893-3.16761301444206i</v>
      </c>
      <c r="AD430" t="str">
        <f t="shared" si="167"/>
        <v>0.183553344493317+0.099801339957646i</v>
      </c>
      <c r="AE430" t="e">
        <f t="shared" si="168"/>
        <v>#DIV/0!</v>
      </c>
      <c r="AF430" t="str">
        <f t="shared" si="169"/>
        <v>-11.8852640562011-4.23135886704627i</v>
      </c>
      <c r="AG430" t="e">
        <f t="shared" si="170"/>
        <v>#DIV/0!</v>
      </c>
      <c r="AH430" t="e">
        <f t="shared" si="171"/>
        <v>#DIV/0!</v>
      </c>
      <c r="AI430" t="e">
        <f t="shared" si="172"/>
        <v>#DIV/0!</v>
      </c>
      <c r="AJ430" t="e">
        <f t="shared" si="173"/>
        <v>#DIV/0!</v>
      </c>
      <c r="AK430"/>
      <c r="AL430"/>
      <c r="AM430"/>
      <c r="AN430"/>
    </row>
    <row r="431" spans="1:40" x14ac:dyDescent="0.25">
      <c r="A431"/>
      <c r="B431">
        <f t="shared" si="174"/>
        <v>29700</v>
      </c>
      <c r="C431" s="186" t="str">
        <f t="shared" si="142"/>
        <v>-0.000111508482792629+0.106124192943522i</v>
      </c>
      <c r="D431" s="158" t="str">
        <f t="shared" si="143"/>
        <v>-7.66752156503473+0.813618812567002i</v>
      </c>
      <c r="E431" t="str">
        <f t="shared" si="144"/>
        <v>7.99999728811254-0.00465779908750701i</v>
      </c>
      <c r="F431" t="str">
        <f t="shared" si="145"/>
        <v>0.999200639758949+4.65035554493084E-07i</v>
      </c>
      <c r="G431">
        <f t="shared" si="140"/>
        <v>1</v>
      </c>
      <c r="H431" t="str">
        <f t="shared" si="146"/>
        <v>4.23349481862794+5.05418728330603i</v>
      </c>
      <c r="I431" t="str">
        <f t="shared" si="147"/>
        <v>116.631627264521i</v>
      </c>
      <c r="J431" t="str">
        <f t="shared" si="141"/>
        <v>-17.4129348171219+25.5152678334047i</v>
      </c>
      <c r="K431" t="str">
        <f t="shared" si="148"/>
        <v>3.11859671436093-2.12829125144289i</v>
      </c>
      <c r="L431" t="str">
        <f t="shared" si="149"/>
        <v>0.309260572342722-0.189192076049471i</v>
      </c>
      <c r="M431" t="str">
        <f t="shared" si="150"/>
        <v>3.42785728670365-2.31748332749236i</v>
      </c>
      <c r="N431" t="str">
        <f t="shared" si="151"/>
        <v>-0.21882684792556i</v>
      </c>
      <c r="O431" t="str">
        <f t="shared" si="152"/>
        <v>0.976152794250083-0.217084597053212i</v>
      </c>
      <c r="P431" t="str">
        <f t="shared" si="153"/>
        <v>0.0238472057499171+0.217084597053212i</v>
      </c>
      <c r="Q431" t="str">
        <f t="shared" si="154"/>
        <v>-0.0238472057499171+0.001742250872348i</v>
      </c>
      <c r="R431" t="str">
        <f t="shared" si="155"/>
        <v>-0.333155812151394-9.12748606021975i</v>
      </c>
      <c r="S431" t="str">
        <f t="shared" si="156"/>
        <v>0.0230728078288565i</v>
      </c>
      <c r="T431" t="str">
        <f t="shared" si="157"/>
        <v>0.210596731828017-0.00768684003083573i</v>
      </c>
      <c r="U431" t="e">
        <f t="shared" si="158"/>
        <v>#DIV/0!</v>
      </c>
      <c r="V431" t="str">
        <f t="shared" si="159"/>
        <v>1.33333333333333E-06-0.0035725015284376i</v>
      </c>
      <c r="W431" t="e">
        <f t="shared" si="160"/>
        <v>#DIV/0!</v>
      </c>
      <c r="X431" t="e">
        <f t="shared" si="161"/>
        <v>#DIV/0!</v>
      </c>
      <c r="Y431" t="str">
        <f t="shared" si="162"/>
        <v>0.00083+0.0298576965797174i</v>
      </c>
      <c r="Z431" t="e">
        <f t="shared" si="163"/>
        <v>#DIV/0!</v>
      </c>
      <c r="AA431" t="e">
        <f t="shared" si="164"/>
        <v>#DIV/0!</v>
      </c>
      <c r="AB431" t="str">
        <f t="shared" si="165"/>
        <v>1.29858936424835-0.0473988775707762i</v>
      </c>
      <c r="AC431" t="str">
        <f t="shared" si="166"/>
        <v>5.34153290616244-3.17193578876701i</v>
      </c>
      <c r="AD431" t="str">
        <f t="shared" si="167"/>
        <v>0.18362854384357+0.100169573395032i</v>
      </c>
      <c r="AE431" t="e">
        <f t="shared" si="168"/>
        <v>#DIV/0!</v>
      </c>
      <c r="AF431" t="str">
        <f t="shared" si="169"/>
        <v>-11.9010163836627-4.24056847073903i</v>
      </c>
      <c r="AG431" t="e">
        <f t="shared" si="170"/>
        <v>#DIV/0!</v>
      </c>
      <c r="AH431" t="e">
        <f t="shared" si="171"/>
        <v>#DIV/0!</v>
      </c>
      <c r="AI431" t="e">
        <f t="shared" si="172"/>
        <v>#DIV/0!</v>
      </c>
      <c r="AJ431" t="e">
        <f t="shared" si="173"/>
        <v>#DIV/0!</v>
      </c>
      <c r="AK431"/>
      <c r="AL431"/>
      <c r="AM431"/>
      <c r="AN431"/>
    </row>
    <row r="432" spans="1:40" x14ac:dyDescent="0.25">
      <c r="A432"/>
      <c r="B432">
        <f t="shared" si="174"/>
        <v>29800</v>
      </c>
      <c r="C432" s="186" t="str">
        <f t="shared" si="142"/>
        <v>-0.00011076136020241+0.105768072273085i</v>
      </c>
      <c r="D432" s="158" t="str">
        <f t="shared" si="143"/>
        <v>-7.66751583709487+0.810888554093652i</v>
      </c>
      <c r="E432" t="str">
        <f t="shared" si="144"/>
        <v>7.99999726981993-0.00467348190203119i</v>
      </c>
      <c r="F432" t="str">
        <f t="shared" si="145"/>
        <v>0.999200639760775+4.66601329705624E-07i</v>
      </c>
      <c r="G432">
        <f t="shared" si="140"/>
        <v>1</v>
      </c>
      <c r="H432" t="str">
        <f t="shared" si="146"/>
        <v>4.24923999821269+5.060585631107i</v>
      </c>
      <c r="I432" t="str">
        <f t="shared" si="147"/>
        <v>117.02432634622i</v>
      </c>
      <c r="J432" t="str">
        <f t="shared" si="141"/>
        <v>-17.5371363863063+25.6011778261099i</v>
      </c>
      <c r="K432" t="str">
        <f t="shared" si="148"/>
        <v>3.11116239391456-2.1311862912175i</v>
      </c>
      <c r="L432" t="str">
        <f t="shared" si="149"/>
        <v>0.308693518916414-0.189481019942573i</v>
      </c>
      <c r="M432" t="str">
        <f t="shared" si="150"/>
        <v>3.41985591283097-2.32066731116007i</v>
      </c>
      <c r="N432" t="str">
        <f t="shared" si="151"/>
        <v>-0.219563638659316i</v>
      </c>
      <c r="O432" t="str">
        <f t="shared" si="152"/>
        <v>0.975992583387578-0.21780375839834i</v>
      </c>
      <c r="P432" t="str">
        <f t="shared" si="153"/>
        <v>0.024007416612422+0.21780375839834i</v>
      </c>
      <c r="Q432" t="str">
        <f t="shared" si="154"/>
        <v>-0.024007416612422+0.00175988026097598i</v>
      </c>
      <c r="R432" t="str">
        <f t="shared" si="155"/>
        <v>-0.333154613564158-9.09677514046241i</v>
      </c>
      <c r="S432" t="str">
        <f t="shared" si="156"/>
        <v>0.0231504940505024i</v>
      </c>
      <c r="T432" t="str">
        <f t="shared" si="157"/>
        <v>0.210594838768033-0.00771269389921447i</v>
      </c>
      <c r="U432" t="e">
        <f t="shared" si="158"/>
        <v>#DIV/0!</v>
      </c>
      <c r="V432" t="str">
        <f t="shared" si="159"/>
        <v>1.33333333333333E-06-0.00356051326827507i</v>
      </c>
      <c r="W432" t="e">
        <f t="shared" si="160"/>
        <v>#DIV/0!</v>
      </c>
      <c r="X432" t="e">
        <f t="shared" si="161"/>
        <v>#DIV/0!</v>
      </c>
      <c r="Y432" t="str">
        <f t="shared" si="162"/>
        <v>0.00083+0.0299582275446323i</v>
      </c>
      <c r="Z432" t="e">
        <f t="shared" si="163"/>
        <v>#DIV/0!</v>
      </c>
      <c r="AA432" t="e">
        <f t="shared" si="164"/>
        <v>#DIV/0!</v>
      </c>
      <c r="AB432" t="str">
        <f t="shared" si="165"/>
        <v>1.2985776911918-0.0475582986511029i</v>
      </c>
      <c r="AC432" t="str">
        <f t="shared" si="166"/>
        <v>5.33058160643867-3.17620932779668i</v>
      </c>
      <c r="AD432" t="str">
        <f t="shared" si="167"/>
        <v>0.18370399426245+0.100537630046123i</v>
      </c>
      <c r="AE432" t="e">
        <f t="shared" si="168"/>
        <v>#DIV/0!</v>
      </c>
      <c r="AF432" t="str">
        <f t="shared" si="169"/>
        <v>-11.9167558353076-4.24969707701335i</v>
      </c>
      <c r="AG432" t="e">
        <f t="shared" si="170"/>
        <v>#DIV/0!</v>
      </c>
      <c r="AH432" t="e">
        <f t="shared" si="171"/>
        <v>#DIV/0!</v>
      </c>
      <c r="AI432" t="e">
        <f t="shared" si="172"/>
        <v>#DIV/0!</v>
      </c>
      <c r="AJ432" t="e">
        <f t="shared" si="173"/>
        <v>#DIV/0!</v>
      </c>
      <c r="AK432"/>
      <c r="AL432"/>
      <c r="AM432"/>
      <c r="AN432"/>
    </row>
    <row r="433" spans="1:40" x14ac:dyDescent="0.25">
      <c r="A433"/>
      <c r="B433">
        <f t="shared" si="174"/>
        <v>29900</v>
      </c>
      <c r="C433" s="186" t="str">
        <f t="shared" si="142"/>
        <v>-0.000110021721272087+0.105414333672901i</v>
      </c>
      <c r="D433" s="158" t="str">
        <f t="shared" si="143"/>
        <v>-7.66751016652974+0.808176558158908i</v>
      </c>
      <c r="E433" t="str">
        <f t="shared" si="144"/>
        <v>7.99999725146584-0.00468916471644762i</v>
      </c>
      <c r="F433" t="str">
        <f t="shared" si="145"/>
        <v>0.999200639762601+4.68167104907417E-07i</v>
      </c>
      <c r="G433">
        <f t="shared" si="140"/>
        <v>1</v>
      </c>
      <c r="H433" t="str">
        <f t="shared" si="146"/>
        <v>4.26497199322887+5.06692168617481i</v>
      </c>
      <c r="I433" t="str">
        <f t="shared" si="147"/>
        <v>117.417025427919i</v>
      </c>
      <c r="J433" t="str">
        <f t="shared" si="141"/>
        <v>-17.6617554397569+25.6870878188149i</v>
      </c>
      <c r="K433" t="str">
        <f t="shared" si="148"/>
        <v>3.10373833277599-2.13404757164946i</v>
      </c>
      <c r="L433" t="str">
        <f t="shared" si="149"/>
        <v>0.30812664556025-0.189767738719979i</v>
      </c>
      <c r="M433" t="str">
        <f t="shared" si="150"/>
        <v>3.41186497833624-2.32381531036944i</v>
      </c>
      <c r="N433" t="str">
        <f t="shared" si="151"/>
        <v>-0.220300429393073i</v>
      </c>
      <c r="O433" t="str">
        <f t="shared" si="152"/>
        <v>0.975831842697191-0.218522801506398i</v>
      </c>
      <c r="P433" t="str">
        <f t="shared" si="153"/>
        <v>0.024168157302809+0.218522801506398i</v>
      </c>
      <c r="Q433" t="str">
        <f t="shared" si="154"/>
        <v>-0.024168157302809+0.00177762788667502i</v>
      </c>
      <c r="R433" t="str">
        <f t="shared" si="155"/>
        <v>-0.333153410932424-9.06626937067913i</v>
      </c>
      <c r="S433" t="str">
        <f t="shared" si="156"/>
        <v>0.0232281802721483i</v>
      </c>
      <c r="T433" t="str">
        <f t="shared" si="157"/>
        <v>0.210592939337991-0.00773854748741945i</v>
      </c>
      <c r="U433" t="e">
        <f t="shared" si="158"/>
        <v>#DIV/0!</v>
      </c>
      <c r="V433" t="str">
        <f t="shared" si="159"/>
        <v>1.33333333333333E-06-0.00354860519714371i</v>
      </c>
      <c r="W433" t="e">
        <f t="shared" si="160"/>
        <v>#DIV/0!</v>
      </c>
      <c r="X433" t="e">
        <f t="shared" si="161"/>
        <v>#DIV/0!</v>
      </c>
      <c r="Y433" t="str">
        <f t="shared" si="162"/>
        <v>0.00083+0.0300587585095471i</v>
      </c>
      <c r="Z433" t="e">
        <f t="shared" si="163"/>
        <v>#DIV/0!</v>
      </c>
      <c r="AA433" t="e">
        <f t="shared" si="164"/>
        <v>#DIV/0!</v>
      </c>
      <c r="AB433" t="str">
        <f t="shared" si="165"/>
        <v>1.29856597885595-0.0477177180038119i</v>
      </c>
      <c r="AC433" t="str">
        <f t="shared" si="166"/>
        <v>5.31964462164438-3.18043391409367i</v>
      </c>
      <c r="AD433" t="str">
        <f t="shared" si="167"/>
        <v>0.183779695662972+0.10090551098479i</v>
      </c>
      <c r="AE433" t="e">
        <f t="shared" si="168"/>
        <v>#DIV/0!</v>
      </c>
      <c r="AF433" t="str">
        <f t="shared" si="169"/>
        <v>-11.9324821597586-4.2587451280159i</v>
      </c>
      <c r="AG433" t="e">
        <f t="shared" si="170"/>
        <v>#DIV/0!</v>
      </c>
      <c r="AH433" t="e">
        <f t="shared" si="171"/>
        <v>#DIV/0!</v>
      </c>
      <c r="AI433" t="e">
        <f t="shared" si="172"/>
        <v>#DIV/0!</v>
      </c>
      <c r="AJ433" t="e">
        <f t="shared" si="173"/>
        <v>#DIV/0!</v>
      </c>
      <c r="AK433"/>
      <c r="AL433"/>
      <c r="AM433"/>
      <c r="AN433"/>
    </row>
    <row r="434" spans="1:40" x14ac:dyDescent="0.25">
      <c r="A434"/>
      <c r="B434">
        <f t="shared" si="174"/>
        <v>30000</v>
      </c>
      <c r="C434" s="186" t="str">
        <f t="shared" si="142"/>
        <v>-0.000109289466386198+0.10506295332237i</v>
      </c>
      <c r="D434" s="158" t="str">
        <f t="shared" si="143"/>
        <v>-7.66750455257566+0.80548264213817i</v>
      </c>
      <c r="E434" t="str">
        <f t="shared" si="144"/>
        <v>7.99999723305026-0.00470484753075593i</v>
      </c>
      <c r="F434" t="str">
        <f t="shared" si="145"/>
        <v>0.999200639764446+4.69732880098446E-07i</v>
      </c>
      <c r="G434">
        <f t="shared" si="140"/>
        <v>1</v>
      </c>
      <c r="H434" t="str">
        <f t="shared" si="146"/>
        <v>4.28069055572308+5.07319570603741i</v>
      </c>
      <c r="I434" t="str">
        <f t="shared" si="147"/>
        <v>117.809724509617i</v>
      </c>
      <c r="J434" t="str">
        <f t="shared" si="141"/>
        <v>-17.7867919774736+25.7729978115199i</v>
      </c>
      <c r="K434" t="str">
        <f t="shared" si="148"/>
        <v>3.09632464024737-2.13687529380805i</v>
      </c>
      <c r="L434" t="str">
        <f t="shared" si="149"/>
        <v>0.307559961726957-0.190052239335582i</v>
      </c>
      <c r="M434" t="str">
        <f t="shared" si="150"/>
        <v>3.40388460197433-2.32692753314363i</v>
      </c>
      <c r="N434" t="str">
        <f t="shared" si="151"/>
        <v>-0.221037220126829i</v>
      </c>
      <c r="O434" t="str">
        <f t="shared" si="152"/>
        <v>0.975670572266183-0.219241725987045i</v>
      </c>
      <c r="P434" t="str">
        <f t="shared" si="153"/>
        <v>0.024329427733817+0.219241725987045i</v>
      </c>
      <c r="Q434" t="str">
        <f t="shared" si="154"/>
        <v>-0.024329427733817+0.001795494139784i</v>
      </c>
      <c r="R434" t="str">
        <f t="shared" si="155"/>
        <v>-0.33315220425644-9.03596669936771i</v>
      </c>
      <c r="S434" t="str">
        <f t="shared" si="156"/>
        <v>0.0233058664937944i</v>
      </c>
      <c r="T434" t="str">
        <f t="shared" si="157"/>
        <v>0.210591033537836-0.00776440079451391i</v>
      </c>
      <c r="U434" t="e">
        <f t="shared" si="158"/>
        <v>#DIV/0!</v>
      </c>
      <c r="V434" t="str">
        <f t="shared" si="159"/>
        <v>1.33333333333333E-06-0.00353677651315323i</v>
      </c>
      <c r="W434" t="e">
        <f t="shared" si="160"/>
        <v>#DIV/0!</v>
      </c>
      <c r="X434" t="e">
        <f t="shared" si="161"/>
        <v>#DIV/0!</v>
      </c>
      <c r="Y434" t="str">
        <f t="shared" si="162"/>
        <v>0.00083+0.030159289474462i</v>
      </c>
      <c r="Z434" t="e">
        <f t="shared" si="163"/>
        <v>#DIV/0!</v>
      </c>
      <c r="AA434" t="e">
        <f t="shared" si="164"/>
        <v>#DIV/0!</v>
      </c>
      <c r="AB434" t="str">
        <f t="shared" si="165"/>
        <v>1.29855422724048-0.0478771356231267i</v>
      </c>
      <c r="AC434" t="str">
        <f t="shared" si="166"/>
        <v>5.30872211384304-3.18460982938012i</v>
      </c>
      <c r="AD434" t="str">
        <f t="shared" si="167"/>
        <v>0.183855647958845+0.101273217268565i</v>
      </c>
      <c r="AE434" t="e">
        <f t="shared" si="168"/>
        <v>#DIV/0!</v>
      </c>
      <c r="AF434" t="str">
        <f t="shared" si="169"/>
        <v>-11.9481951082987-4.26771306389924i</v>
      </c>
      <c r="AG434" t="e">
        <f t="shared" si="170"/>
        <v>#DIV/0!</v>
      </c>
      <c r="AH434" t="e">
        <f t="shared" si="171"/>
        <v>#DIV/0!</v>
      </c>
      <c r="AI434" t="e">
        <f t="shared" si="172"/>
        <v>#DIV/0!</v>
      </c>
      <c r="AJ434" t="e">
        <f t="shared" si="173"/>
        <v>#DIV/0!</v>
      </c>
      <c r="AK434"/>
      <c r="AL434"/>
      <c r="AM434"/>
      <c r="AN434"/>
    </row>
    <row r="435" spans="1:40" x14ac:dyDescent="0.25">
      <c r="A435"/>
      <c r="B435">
        <f t="shared" si="174"/>
        <v>30100</v>
      </c>
      <c r="C435" s="186" t="str">
        <f t="shared" si="142"/>
        <v>-0.000108564497581264+0.104713907717445i</v>
      </c>
      <c r="D435" s="158" t="str">
        <f t="shared" si="143"/>
        <v>-7.66749899448145+0.802806625833745i</v>
      </c>
      <c r="E435" t="str">
        <f t="shared" si="144"/>
        <v>7.99999721457319-0.00472053034495575i</v>
      </c>
      <c r="F435" t="str">
        <f t="shared" si="145"/>
        <v>0.999200639766282+4.71298655278646E-07i</v>
      </c>
      <c r="G435">
        <f t="shared" si="140"/>
        <v>1</v>
      </c>
      <c r="H435" t="str">
        <f t="shared" si="146"/>
        <v>4.29639544037884+5.07940794867336i</v>
      </c>
      <c r="I435" t="str">
        <f t="shared" si="147"/>
        <v>118.202423591316i</v>
      </c>
      <c r="J435" t="str">
        <f t="shared" si="141"/>
        <v>-17.9122459994565+25.858907804225i</v>
      </c>
      <c r="K435" t="str">
        <f t="shared" si="148"/>
        <v>3.08892142401511-2.13966965808625i</v>
      </c>
      <c r="L435" t="str">
        <f t="shared" si="149"/>
        <v>0.306993476792992-0.190334528773873i</v>
      </c>
      <c r="M435" t="str">
        <f t="shared" si="150"/>
        <v>3.3959149008081-2.33000418686012i</v>
      </c>
      <c r="N435" t="str">
        <f t="shared" si="151"/>
        <v>-0.221774010860585i</v>
      </c>
      <c r="O435" t="str">
        <f t="shared" si="152"/>
        <v>0.975508772182102-0.219960531450005i</v>
      </c>
      <c r="P435" t="str">
        <f t="shared" si="153"/>
        <v>0.024491227817898+0.219960531450005i</v>
      </c>
      <c r="Q435" t="str">
        <f t="shared" si="154"/>
        <v>-0.024491227817898+0.00181347941058002i</v>
      </c>
      <c r="R435" t="str">
        <f t="shared" si="155"/>
        <v>-0.333150993535514-9.00586510228813i</v>
      </c>
      <c r="S435" t="str">
        <f t="shared" si="156"/>
        <v>0.0233835527154404i</v>
      </c>
      <c r="T435" t="str">
        <f t="shared" si="157"/>
        <v>0.2105891213675-0.00779025381953904i</v>
      </c>
      <c r="U435" t="e">
        <f t="shared" si="158"/>
        <v>#DIV/0!</v>
      </c>
      <c r="V435" t="str">
        <f t="shared" si="159"/>
        <v>1.33333333333333E-06-0.00352502642506967i</v>
      </c>
      <c r="W435" t="e">
        <f t="shared" si="160"/>
        <v>#DIV/0!</v>
      </c>
      <c r="X435" t="e">
        <f t="shared" si="161"/>
        <v>#DIV/0!</v>
      </c>
      <c r="Y435" t="str">
        <f t="shared" si="162"/>
        <v>0.00083+0.0302598204393769i</v>
      </c>
      <c r="Z435" t="e">
        <f t="shared" si="163"/>
        <v>#DIV/0!</v>
      </c>
      <c r="AA435" t="e">
        <f t="shared" si="164"/>
        <v>#DIV/0!</v>
      </c>
      <c r="AB435" t="str">
        <f t="shared" si="165"/>
        <v>1.29854243634497-0.0480365515031353i</v>
      </c>
      <c r="AC435" t="str">
        <f t="shared" si="166"/>
        <v>5.29781424279091-3.18873735453225i</v>
      </c>
      <c r="AD435" t="str">
        <f t="shared" si="167"/>
        <v>0.183931851064441+0.101640749938911i</v>
      </c>
      <c r="AE435" t="e">
        <f t="shared" si="168"/>
        <v>#DIV/0!</v>
      </c>
      <c r="AF435" t="str">
        <f t="shared" si="169"/>
        <v>-11.9638944348603-4.27660132283961i</v>
      </c>
      <c r="AG435" t="e">
        <f t="shared" si="170"/>
        <v>#DIV/0!</v>
      </c>
      <c r="AH435" t="e">
        <f t="shared" si="171"/>
        <v>#DIV/0!</v>
      </c>
      <c r="AI435" t="e">
        <f t="shared" si="172"/>
        <v>#DIV/0!</v>
      </c>
      <c r="AJ435" t="e">
        <f t="shared" si="173"/>
        <v>#DIV/0!</v>
      </c>
      <c r="AK435"/>
      <c r="AL435"/>
      <c r="AM435"/>
      <c r="AN435"/>
    </row>
    <row r="436" spans="1:40" x14ac:dyDescent="0.25">
      <c r="A436"/>
      <c r="B436">
        <f t="shared" si="174"/>
        <v>30200</v>
      </c>
      <c r="C436" s="186" t="str">
        <f t="shared" si="142"/>
        <v>-0.000107846718513029+0.104367173665388i</v>
      </c>
      <c r="D436" s="158" t="str">
        <f t="shared" si="143"/>
        <v>-7.66749349150858+0.800148331434642i</v>
      </c>
      <c r="E436" t="str">
        <f t="shared" si="144"/>
        <v>7.99999719603463-0.00473621315904672i</v>
      </c>
      <c r="F436" t="str">
        <f t="shared" si="145"/>
        <v>0.999200639768137+4.72864430448008E-07i</v>
      </c>
      <c r="G436">
        <f t="shared" si="140"/>
        <v>1</v>
      </c>
      <c r="H436" t="str">
        <f t="shared" si="146"/>
        <v>4.31208640450619+5.08555867248931i</v>
      </c>
      <c r="I436" t="str">
        <f t="shared" si="147"/>
        <v>118.595122673015i</v>
      </c>
      <c r="J436" t="str">
        <f t="shared" si="141"/>
        <v>-18.0381175057056+25.94481779693i</v>
      </c>
      <c r="K436" t="str">
        <f t="shared" si="148"/>
        <v>3.08152879016199-2.14243086419879i</v>
      </c>
      <c r="L436" t="str">
        <f t="shared" si="149"/>
        <v>0.306427200058675-0.190614614049232i</v>
      </c>
      <c r="M436" t="str">
        <f t="shared" si="150"/>
        <v>3.38795599022067-2.33304547824802i</v>
      </c>
      <c r="N436" t="str">
        <f t="shared" si="151"/>
        <v>-0.222510801594341i</v>
      </c>
      <c r="O436" t="str">
        <f t="shared" si="152"/>
        <v>0.975346442532781-0.220679217505068i</v>
      </c>
      <c r="P436" t="str">
        <f t="shared" si="153"/>
        <v>0.024653557467219+0.220679217505068i</v>
      </c>
      <c r="Q436" t="str">
        <f t="shared" si="154"/>
        <v>-0.024653557467219+0.001831584089273i</v>
      </c>
      <c r="R436" t="str">
        <f t="shared" si="155"/>
        <v>-0.333149778770038-8.97596258201069i</v>
      </c>
      <c r="S436" t="str">
        <f t="shared" si="156"/>
        <v>0.0234612389370863i</v>
      </c>
      <c r="T436" t="str">
        <f t="shared" si="157"/>
        <v>0.210587202826899-0.0078161065615613i</v>
      </c>
      <c r="U436" t="e">
        <f t="shared" si="158"/>
        <v>#DIV/0!</v>
      </c>
      <c r="V436" t="str">
        <f t="shared" si="159"/>
        <v>1.33333333333333E-06-0.00351335415213897i</v>
      </c>
      <c r="W436" t="e">
        <f t="shared" si="160"/>
        <v>#DIV/0!</v>
      </c>
      <c r="X436" t="e">
        <f t="shared" si="161"/>
        <v>#DIV/0!</v>
      </c>
      <c r="Y436" t="str">
        <f t="shared" si="162"/>
        <v>0.00083+0.0303603514042918i</v>
      </c>
      <c r="Z436" t="e">
        <f t="shared" si="163"/>
        <v>#DIV/0!</v>
      </c>
      <c r="AA436" t="e">
        <f t="shared" si="164"/>
        <v>#DIV/0!</v>
      </c>
      <c r="AB436" t="str">
        <f t="shared" si="165"/>
        <v>1.29853060616889-0.048195965638081i</v>
      </c>
      <c r="AC436" t="str">
        <f t="shared" si="166"/>
        <v>5.28692116595305-3.192816769577i</v>
      </c>
      <c r="AD436" t="str">
        <f t="shared" si="167"/>
        <v>0.184008304894795+0.102008110021485i</v>
      </c>
      <c r="AE436" t="e">
        <f t="shared" si="168"/>
        <v>#DIV/0!</v>
      </c>
      <c r="AF436" t="str">
        <f t="shared" si="169"/>
        <v>-11.9795798960148-4.28541034105467i</v>
      </c>
      <c r="AG436" t="e">
        <f t="shared" si="170"/>
        <v>#DIV/0!</v>
      </c>
      <c r="AH436" t="e">
        <f t="shared" si="171"/>
        <v>#DIV/0!</v>
      </c>
      <c r="AI436" t="e">
        <f t="shared" si="172"/>
        <v>#DIV/0!</v>
      </c>
      <c r="AJ436" t="e">
        <f t="shared" si="173"/>
        <v>#DIV/0!</v>
      </c>
      <c r="AK436"/>
      <c r="AL436"/>
      <c r="AM436"/>
      <c r="AN436"/>
    </row>
    <row r="437" spans="1:40" x14ac:dyDescent="0.25">
      <c r="A437"/>
      <c r="B437">
        <f t="shared" si="174"/>
        <v>30300</v>
      </c>
      <c r="C437" s="186" t="str">
        <f t="shared" si="142"/>
        <v>-0.000107136034424442+0.104022728279635i</v>
      </c>
      <c r="D437" s="158" t="str">
        <f t="shared" si="143"/>
        <v>-7.66748804293056+0.797507583477202i</v>
      </c>
      <c r="E437" t="str">
        <f t="shared" si="144"/>
        <v>7.99999717743459-0.00475189597302849i</v>
      </c>
      <c r="F437" t="str">
        <f t="shared" si="145"/>
        <v>0.999200639769993+4.7443020560648E-07i</v>
      </c>
      <c r="G437">
        <f t="shared" si="140"/>
        <v>1</v>
      </c>
      <c r="H437" t="str">
        <f t="shared" si="146"/>
        <v>4.32776320803105+5.09164813629738i</v>
      </c>
      <c r="I437" t="str">
        <f t="shared" si="147"/>
        <v>118.987821754713i</v>
      </c>
      <c r="J437" t="str">
        <f t="shared" si="141"/>
        <v>-18.1644064962208+26.0307277896352i</v>
      </c>
      <c r="K437" t="str">
        <f t="shared" si="148"/>
        <v>3.07414684317932-2.14515911118003i</v>
      </c>
      <c r="L437" t="str">
        <f t="shared" si="149"/>
        <v>0.305861140748317-0.190892502205228i</v>
      </c>
      <c r="M437" t="str">
        <f t="shared" si="150"/>
        <v>3.38000798392764-2.33605161338526i</v>
      </c>
      <c r="N437" t="str">
        <f t="shared" si="151"/>
        <v>-0.223247592328097i</v>
      </c>
      <c r="O437" t="str">
        <f t="shared" si="152"/>
        <v>0.975183583406343-0.221397783762087i</v>
      </c>
      <c r="P437" t="str">
        <f t="shared" si="153"/>
        <v>0.024816416593657+0.221397783762087i</v>
      </c>
      <c r="Q437" t="str">
        <f t="shared" si="154"/>
        <v>-0.024816416593657+0.00184980856601i</v>
      </c>
      <c r="R437" t="str">
        <f t="shared" si="155"/>
        <v>-0.333148559959547-8.94625716747518i</v>
      </c>
      <c r="S437" t="str">
        <f t="shared" si="156"/>
        <v>0.0235389251587324i</v>
      </c>
      <c r="T437" t="str">
        <f t="shared" si="157"/>
        <v>0.210585277915972-0.00784195901962725i</v>
      </c>
      <c r="U437" t="e">
        <f t="shared" si="158"/>
        <v>#DIV/0!</v>
      </c>
      <c r="V437" t="str">
        <f t="shared" si="159"/>
        <v>1.33333333333333E-06-0.00350175892391409i</v>
      </c>
      <c r="W437" t="e">
        <f t="shared" si="160"/>
        <v>#DIV/0!</v>
      </c>
      <c r="X437" t="e">
        <f t="shared" si="161"/>
        <v>#DIV/0!</v>
      </c>
      <c r="Y437" t="str">
        <f t="shared" si="162"/>
        <v>0.00083+0.0304608823692066i</v>
      </c>
      <c r="Z437" t="e">
        <f t="shared" si="163"/>
        <v>#DIV/0!</v>
      </c>
      <c r="AA437" t="e">
        <f t="shared" si="164"/>
        <v>#DIV/0!</v>
      </c>
      <c r="AB437" t="str">
        <f t="shared" si="165"/>
        <v>1.29851873671187-0.0483553780220848i</v>
      </c>
      <c r="AC437" t="str">
        <f t="shared" si="166"/>
        <v>5.27604303852141-3.19684835368724i</v>
      </c>
      <c r="AD437" t="str">
        <f t="shared" si="167"/>
        <v>0.184085009365592+0.102375298526409i</v>
      </c>
      <c r="AE437" t="e">
        <f t="shared" si="168"/>
        <v>#DIV/0!</v>
      </c>
      <c r="AF437" t="str">
        <f t="shared" si="169"/>
        <v>-11.9952512509616-4.29414055282018i</v>
      </c>
      <c r="AG437" t="e">
        <f t="shared" si="170"/>
        <v>#DIV/0!</v>
      </c>
      <c r="AH437" t="e">
        <f t="shared" si="171"/>
        <v>#DIV/0!</v>
      </c>
      <c r="AI437" t="e">
        <f t="shared" si="172"/>
        <v>#DIV/0!</v>
      </c>
      <c r="AJ437" t="e">
        <f t="shared" si="173"/>
        <v>#DIV/0!</v>
      </c>
      <c r="AK437"/>
      <c r="AL437"/>
      <c r="AM437"/>
      <c r="AN437"/>
    </row>
    <row r="438" spans="1:40" x14ac:dyDescent="0.25">
      <c r="A438"/>
      <c r="B438">
        <f t="shared" si="174"/>
        <v>30400</v>
      </c>
      <c r="C438" s="186" t="str">
        <f t="shared" si="142"/>
        <v>-0.000106432352114384+0.103680548974758i</v>
      </c>
      <c r="D438" s="158" t="str">
        <f t="shared" si="143"/>
        <v>-7.66748264803285+0.794884208806478i</v>
      </c>
      <c r="E438" t="str">
        <f t="shared" si="144"/>
        <v>7.99999715877305-0.00476757878690069i</v>
      </c>
      <c r="F438" t="str">
        <f t="shared" si="145"/>
        <v>0.999200639771848+4.75995980754023E-07i</v>
      </c>
      <c r="G438">
        <f t="shared" si="140"/>
        <v>1</v>
      </c>
      <c r="H438" t="str">
        <f t="shared" si="146"/>
        <v>4.34342561348453+5.09767659929289i</v>
      </c>
      <c r="I438" t="str">
        <f t="shared" si="147"/>
        <v>119.380520836412i</v>
      </c>
      <c r="J438" t="str">
        <f t="shared" si="141"/>
        <v>-18.2911129710022+26.1166377823402i</v>
      </c>
      <c r="K438" t="str">
        <f t="shared" si="148"/>
        <v>3.06677568597917-2.1478545973823i</v>
      </c>
      <c r="L438" t="str">
        <f t="shared" si="149"/>
        <v>0.305295308010354-0.191168200313921i</v>
      </c>
      <c r="M438" t="str">
        <f t="shared" si="150"/>
        <v>3.37207099398952-2.33902279769622i</v>
      </c>
      <c r="N438" t="str">
        <f t="shared" si="151"/>
        <v>-0.223984383061853i</v>
      </c>
      <c r="O438" t="str">
        <f t="shared" si="152"/>
        <v>0.975020194891199-0.222116229830981i</v>
      </c>
      <c r="P438" t="str">
        <f t="shared" si="153"/>
        <v>0.024979805108801+0.222116229830981i</v>
      </c>
      <c r="Q438" t="str">
        <f t="shared" si="154"/>
        <v>-0.024979805108801+0.001868153230872i</v>
      </c>
      <c r="R438" t="str">
        <f t="shared" si="155"/>
        <v>-0.33314733710393-8.91674691355666i</v>
      </c>
      <c r="S438" t="str">
        <f t="shared" si="156"/>
        <v>0.0236166113803783i</v>
      </c>
      <c r="T438" t="str">
        <f t="shared" si="157"/>
        <v>0.210583346634655-0.0078678111927914i</v>
      </c>
      <c r="U438" t="e">
        <f t="shared" si="158"/>
        <v>#DIV/0!</v>
      </c>
      <c r="V438" t="str">
        <f t="shared" si="159"/>
        <v>1.33333333333333E-06-0.00349023998008543i</v>
      </c>
      <c r="W438" t="e">
        <f t="shared" si="160"/>
        <v>#DIV/0!</v>
      </c>
      <c r="X438" t="e">
        <f t="shared" si="161"/>
        <v>#DIV/0!</v>
      </c>
      <c r="Y438" t="str">
        <f t="shared" si="162"/>
        <v>0.00083+0.0305614133341215i</v>
      </c>
      <c r="Z438" t="e">
        <f t="shared" si="163"/>
        <v>#DIV/0!</v>
      </c>
      <c r="AA438" t="e">
        <f t="shared" si="164"/>
        <v>#DIV/0!</v>
      </c>
      <c r="AB438" t="str">
        <f t="shared" si="165"/>
        <v>1.29850682797351-0.0485147886493166i</v>
      </c>
      <c r="AC438" t="str">
        <f t="shared" si="166"/>
        <v>5.26518001343065-3.20083238517814i</v>
      </c>
      <c r="AD438" t="str">
        <f t="shared" si="167"/>
        <v>0.184161964393141+0.102742316448512i</v>
      </c>
      <c r="AE438" t="e">
        <f t="shared" si="168"/>
        <v>#DIV/0!</v>
      </c>
      <c r="AF438" t="str">
        <f t="shared" si="169"/>
        <v>-12.0109082615174-4.30279239048641i</v>
      </c>
      <c r="AG438" t="e">
        <f t="shared" si="170"/>
        <v>#DIV/0!</v>
      </c>
      <c r="AH438" t="e">
        <f t="shared" si="171"/>
        <v>#DIV/0!</v>
      </c>
      <c r="AI438" t="e">
        <f t="shared" si="172"/>
        <v>#DIV/0!</v>
      </c>
      <c r="AJ438" t="e">
        <f t="shared" si="173"/>
        <v>#DIV/0!</v>
      </c>
      <c r="AK438"/>
      <c r="AL438"/>
      <c r="AM438"/>
      <c r="AN438"/>
    </row>
    <row r="439" spans="1:40" x14ac:dyDescent="0.25">
      <c r="A439"/>
      <c r="B439">
        <f t="shared" si="174"/>
        <v>30500</v>
      </c>
      <c r="C439" s="186" t="str">
        <f t="shared" si="142"/>
        <v>-0.000105735579907114+0.103340613461531i</v>
      </c>
      <c r="D439" s="158" t="str">
        <f t="shared" si="143"/>
        <v>-7.66747730611265+0.792278036538405i</v>
      </c>
      <c r="E439" t="str">
        <f t="shared" si="144"/>
        <v>7.99999714005004-0.00478326160066295i</v>
      </c>
      <c r="F439" t="str">
        <f t="shared" si="145"/>
        <v>0.999200639773714+4.77561755890611E-07i</v>
      </c>
      <c r="G439">
        <f t="shared" si="140"/>
        <v>1</v>
      </c>
      <c r="H439" t="str">
        <f t="shared" si="146"/>
        <v>4.35907338599209+5.10364432103243i</v>
      </c>
      <c r="I439" t="str">
        <f t="shared" si="147"/>
        <v>119.773219918111i</v>
      </c>
      <c r="J439" t="str">
        <f t="shared" si="141"/>
        <v>-18.4182369300498+26.2025477750453i</v>
      </c>
      <c r="K439" t="str">
        <f t="shared" si="148"/>
        <v>3.05941541990629-2.15051752047361i</v>
      </c>
      <c r="L439" t="str">
        <f t="shared" si="149"/>
        <v>0.304729710917491-0.19144171547517i</v>
      </c>
      <c r="M439" t="str">
        <f t="shared" si="150"/>
        <v>3.36414513082378-2.34195923594878i</v>
      </c>
      <c r="N439" t="str">
        <f t="shared" si="151"/>
        <v>-0.224721173795609i</v>
      </c>
      <c r="O439" t="str">
        <f t="shared" si="152"/>
        <v>0.974856277076044-0.222834555321734i</v>
      </c>
      <c r="P439" t="str">
        <f t="shared" si="153"/>
        <v>0.0251437229239559+0.222834555321734i</v>
      </c>
      <c r="Q439" t="str">
        <f t="shared" si="154"/>
        <v>-0.0251437229239559+0.001886618473875i</v>
      </c>
      <c r="R439" t="str">
        <f t="shared" si="155"/>
        <v>-0.33314611020315-8.8874299006388i</v>
      </c>
      <c r="S439" t="str">
        <f t="shared" si="156"/>
        <v>0.0236942976020242i</v>
      </c>
      <c r="T439" t="str">
        <f t="shared" si="157"/>
        <v>0.210581408982864-0.00789366308011019i</v>
      </c>
      <c r="U439" t="e">
        <f t="shared" si="158"/>
        <v>#DIV/0!</v>
      </c>
      <c r="V439" t="str">
        <f t="shared" si="159"/>
        <v>1.33333333333333E-06-0.00347879657031465i</v>
      </c>
      <c r="W439" t="e">
        <f t="shared" si="160"/>
        <v>#DIV/0!</v>
      </c>
      <c r="X439" t="e">
        <f t="shared" si="161"/>
        <v>#DIV/0!</v>
      </c>
      <c r="Y439" t="str">
        <f t="shared" si="162"/>
        <v>0.00083+0.0306619442990364i</v>
      </c>
      <c r="Z439" t="e">
        <f t="shared" si="163"/>
        <v>#DIV/0!</v>
      </c>
      <c r="AA439" t="e">
        <f t="shared" si="164"/>
        <v>#DIV/0!</v>
      </c>
      <c r="AB439" t="str">
        <f t="shared" si="165"/>
        <v>1.29849487995331-0.0486741975139582i</v>
      </c>
      <c r="AC439" t="str">
        <f t="shared" si="166"/>
        <v>5.25433224137433-3.20476914150219i</v>
      </c>
      <c r="AD439" t="str">
        <f t="shared" si="167"/>
        <v>0.184239169894378+0.10310916476759i</v>
      </c>
      <c r="AE439" t="e">
        <f t="shared" si="168"/>
        <v>#DIV/0!</v>
      </c>
      <c r="AF439" t="str">
        <f t="shared" si="169"/>
        <v>-12.0265506921047-4.31136628449403i</v>
      </c>
      <c r="AG439" t="e">
        <f t="shared" si="170"/>
        <v>#DIV/0!</v>
      </c>
      <c r="AH439" t="e">
        <f t="shared" si="171"/>
        <v>#DIV/0!</v>
      </c>
      <c r="AI439" t="e">
        <f t="shared" si="172"/>
        <v>#DIV/0!</v>
      </c>
      <c r="AJ439" t="e">
        <f t="shared" si="173"/>
        <v>#DIV/0!</v>
      </c>
      <c r="AK439"/>
      <c r="AL439"/>
      <c r="AM439"/>
      <c r="AN439"/>
    </row>
    <row r="440" spans="1:40" x14ac:dyDescent="0.25">
      <c r="A440"/>
      <c r="B440">
        <f t="shared" si="174"/>
        <v>30600</v>
      </c>
      <c r="C440" s="186" t="str">
        <f t="shared" si="142"/>
        <v>-0.000105045627622405+0.10300289974209i</v>
      </c>
      <c r="D440" s="158" t="str">
        <f t="shared" si="143"/>
        <v>-7.66747201647842+0.78968889802269i</v>
      </c>
      <c r="E440" t="str">
        <f t="shared" si="144"/>
        <v>7.99999712126553-0.00479894441431493i</v>
      </c>
      <c r="F440" t="str">
        <f t="shared" si="145"/>
        <v>0.999200639775589+4.7912753101621E-07i</v>
      </c>
      <c r="G440">
        <f t="shared" si="140"/>
        <v>1</v>
      </c>
      <c r="H440" t="str">
        <f t="shared" si="146"/>
        <v>4.37470629326244+5.10955156141186i</v>
      </c>
      <c r="I440" t="str">
        <f t="shared" si="147"/>
        <v>120.16591899981i</v>
      </c>
      <c r="J440" t="str">
        <f t="shared" si="141"/>
        <v>-18.5457783733635+26.2884577677503i</v>
      </c>
      <c r="K440" t="str">
        <f t="shared" si="148"/>
        <v>3.05206614475036-2.15314807743589i</v>
      </c>
      <c r="L440" t="str">
        <f t="shared" si="149"/>
        <v>0.30416435846685-0.191713054815943i</v>
      </c>
      <c r="M440" t="str">
        <f t="shared" si="150"/>
        <v>3.35623050321721-2.34486113225183i</v>
      </c>
      <c r="N440" t="str">
        <f t="shared" si="151"/>
        <v>-0.225457964529365i</v>
      </c>
      <c r="O440" t="str">
        <f t="shared" si="152"/>
        <v>0.974691830049864-0.223552759844396i</v>
      </c>
      <c r="P440" t="str">
        <f t="shared" si="153"/>
        <v>0.025308169950136+0.223552759844396i</v>
      </c>
      <c r="Q440" t="str">
        <f t="shared" si="154"/>
        <v>-0.025308169950136+0.00190520468496902i</v>
      </c>
      <c r="R440" t="str">
        <f t="shared" si="155"/>
        <v>-0.333144879257179-8.8583042341995i</v>
      </c>
      <c r="S440" t="str">
        <f t="shared" si="156"/>
        <v>0.0237719838236703i</v>
      </c>
      <c r="T440" t="str">
        <f t="shared" si="157"/>
        <v>0.210579464960541-0.00791951468064025i</v>
      </c>
      <c r="U440" t="e">
        <f t="shared" si="158"/>
        <v>#DIV/0!</v>
      </c>
      <c r="V440" t="str">
        <f t="shared" si="159"/>
        <v>1.33333333333333E-06-0.00346742795407179i</v>
      </c>
      <c r="W440" t="e">
        <f t="shared" si="160"/>
        <v>#DIV/0!</v>
      </c>
      <c r="X440" t="e">
        <f t="shared" si="161"/>
        <v>#DIV/0!</v>
      </c>
      <c r="Y440" t="str">
        <f t="shared" si="162"/>
        <v>0.00083+0.0307624752639513i</v>
      </c>
      <c r="Z440" t="e">
        <f t="shared" si="163"/>
        <v>#DIV/0!</v>
      </c>
      <c r="AA440" t="e">
        <f t="shared" si="164"/>
        <v>#DIV/0!</v>
      </c>
      <c r="AB440" t="str">
        <f t="shared" si="165"/>
        <v>1.29848289265089-0.0488336046101925i</v>
      </c>
      <c r="AC440" t="str">
        <f t="shared" si="166"/>
        <v>5.24349987082244-3.20865889924577i</v>
      </c>
      <c r="AD440" t="str">
        <f t="shared" si="167"/>
        <v>0.184316625786848+0.103475844448648i</v>
      </c>
      <c r="AE440" t="e">
        <f t="shared" si="168"/>
        <v>#DIV/0!</v>
      </c>
      <c r="AF440" t="str">
        <f t="shared" si="169"/>
        <v>-12.0421783097409-4.31986266338917i</v>
      </c>
      <c r="AG440" t="e">
        <f t="shared" si="170"/>
        <v>#DIV/0!</v>
      </c>
      <c r="AH440" t="e">
        <f t="shared" si="171"/>
        <v>#DIV/0!</v>
      </c>
      <c r="AI440" t="e">
        <f t="shared" si="172"/>
        <v>#DIV/0!</v>
      </c>
      <c r="AJ440" t="e">
        <f t="shared" si="173"/>
        <v>#DIV/0!</v>
      </c>
      <c r="AK440"/>
      <c r="AL440"/>
      <c r="AM440"/>
      <c r="AN440"/>
    </row>
    <row r="441" spans="1:40" x14ac:dyDescent="0.25">
      <c r="A441"/>
      <c r="B441">
        <f t="shared" si="174"/>
        <v>30700</v>
      </c>
      <c r="C441" s="186" t="str">
        <f t="shared" si="142"/>
        <v>-0.000104362406546363+0.102667386105183i</v>
      </c>
      <c r="D441" s="158" t="str">
        <f t="shared" si="143"/>
        <v>-7.66746677845022+0.787116626806403i</v>
      </c>
      <c r="E441" t="str">
        <f t="shared" si="144"/>
        <v>7.99999710241953-0.00481462722785625i</v>
      </c>
      <c r="F441" t="str">
        <f t="shared" si="145"/>
        <v>0.999200639777475+4.80693306130782E-07i</v>
      </c>
      <c r="G441">
        <f t="shared" si="140"/>
        <v>1</v>
      </c>
      <c r="H441" t="str">
        <f t="shared" si="146"/>
        <v>4.39032410557666+5.11539858064523i</v>
      </c>
      <c r="I441" t="str">
        <f t="shared" si="147"/>
        <v>120.558618081508i</v>
      </c>
      <c r="J441" t="str">
        <f t="shared" si="141"/>
        <v>-18.6737373009434+26.3743677604554i</v>
      </c>
      <c r="K441" t="str">
        <f t="shared" si="148"/>
        <v>3.04472795875795-2.1557464645629i</v>
      </c>
      <c r="L441" t="str">
        <f t="shared" si="149"/>
        <v>0.303599259580119-0.191982225489638i</v>
      </c>
      <c r="M441" t="str">
        <f t="shared" si="150"/>
        <v>3.34832721833807-2.34772869005254i</v>
      </c>
      <c r="N441" t="str">
        <f t="shared" si="151"/>
        <v>-0.226194755263121i</v>
      </c>
      <c r="O441" t="str">
        <f t="shared" si="152"/>
        <v>0.974526853901931-0.22427084300908i</v>
      </c>
      <c r="P441" t="str">
        <f t="shared" si="153"/>
        <v>0.0254731460980691+0.22427084300908i</v>
      </c>
      <c r="Q441" t="str">
        <f t="shared" si="154"/>
        <v>-0.0254731460980691+0.00192391225404098i</v>
      </c>
      <c r="R441" t="str">
        <f t="shared" si="155"/>
        <v>-0.33314364426514-8.82936804440054i</v>
      </c>
      <c r="S441" t="str">
        <f t="shared" si="156"/>
        <v>0.0238496700453163i</v>
      </c>
      <c r="T441" t="str">
        <f t="shared" si="157"/>
        <v>0.210577514567613-0.00794536599341782i</v>
      </c>
      <c r="U441" t="e">
        <f t="shared" si="158"/>
        <v>#DIV/0!</v>
      </c>
      <c r="V441" t="str">
        <f t="shared" si="159"/>
        <v>1.33333333333333E-06-0.00345613340047547i</v>
      </c>
      <c r="W441" t="e">
        <f t="shared" si="160"/>
        <v>#DIV/0!</v>
      </c>
      <c r="X441" t="e">
        <f t="shared" si="161"/>
        <v>#DIV/0!</v>
      </c>
      <c r="Y441" t="str">
        <f t="shared" si="162"/>
        <v>0.00083+0.0308630062288661i</v>
      </c>
      <c r="Z441" t="e">
        <f t="shared" si="163"/>
        <v>#DIV/0!</v>
      </c>
      <c r="AA441" t="e">
        <f t="shared" si="164"/>
        <v>#DIV/0!</v>
      </c>
      <c r="AB441" t="str">
        <f t="shared" si="165"/>
        <v>1.29847086606581-0.0489930099320767i</v>
      </c>
      <c r="AC441" t="str">
        <f t="shared" si="166"/>
        <v>5.23268304803759-3.21250193412395i</v>
      </c>
      <c r="AD441" t="str">
        <f t="shared" si="167"/>
        <v>0.18439433198869+0.103842356442144i</v>
      </c>
      <c r="AE441" t="e">
        <f t="shared" si="168"/>
        <v>#DIV/0!</v>
      </c>
      <c r="AF441" t="str">
        <f t="shared" si="169"/>
        <v>-12.0577908840269-4.32828195383883i</v>
      </c>
      <c r="AG441" t="e">
        <f t="shared" si="170"/>
        <v>#DIV/0!</v>
      </c>
      <c r="AH441" t="e">
        <f t="shared" si="171"/>
        <v>#DIV/0!</v>
      </c>
      <c r="AI441" t="e">
        <f t="shared" si="172"/>
        <v>#DIV/0!</v>
      </c>
      <c r="AJ441" t="e">
        <f t="shared" si="173"/>
        <v>#DIV/0!</v>
      </c>
      <c r="AK441"/>
      <c r="AL441"/>
      <c r="AM441"/>
      <c r="AN441"/>
    </row>
    <row r="442" spans="1:40" x14ac:dyDescent="0.25">
      <c r="A442"/>
      <c r="B442">
        <f t="shared" si="174"/>
        <v>30800</v>
      </c>
      <c r="C442" s="186" t="str">
        <f t="shared" si="142"/>
        <v>-0.000103685829402912+0.102334051121525i</v>
      </c>
      <c r="D442" s="158" t="str">
        <f t="shared" si="143"/>
        <v>-7.66746159135874+0.784561058598359i</v>
      </c>
      <c r="E442" t="str">
        <f t="shared" si="144"/>
        <v>7.99999708351205-0.00483031004128657i</v>
      </c>
      <c r="F442" t="str">
        <f t="shared" si="145"/>
        <v>0.99920063977936+4.82259081234284E-07i</v>
      </c>
      <c r="G442">
        <f t="shared" si="140"/>
        <v>1</v>
      </c>
      <c r="H442" t="str">
        <f t="shared" si="146"/>
        <v>4.40592659577668+5.12118563924284i</v>
      </c>
      <c r="I442" t="str">
        <f t="shared" si="147"/>
        <v>120.951317163207i</v>
      </c>
      <c r="J442" t="str">
        <f t="shared" si="141"/>
        <v>-18.8021137127895+26.4602777531605i</v>
      </c>
      <c r="K442" t="str">
        <f t="shared" si="148"/>
        <v>3.03740095864472-2.15831287745846i</v>
      </c>
      <c r="L442" t="str">
        <f t="shared" si="149"/>
        <v>0.303034423103712-0.192249234675403i</v>
      </c>
      <c r="M442" t="str">
        <f t="shared" si="150"/>
        <v>3.34043538174843-2.35056211213386i</v>
      </c>
      <c r="N442" t="str">
        <f t="shared" si="151"/>
        <v>-0.226931545996877i</v>
      </c>
      <c r="O442" t="str">
        <f t="shared" si="152"/>
        <v>0.974361348721804-0.22498880442597i</v>
      </c>
      <c r="P442" t="str">
        <f t="shared" si="153"/>
        <v>0.025638651278196+0.22498880442597i</v>
      </c>
      <c r="Q442" t="str">
        <f t="shared" si="154"/>
        <v>-0.025638651278196+0.00194274157090701i</v>
      </c>
      <c r="R442" t="str">
        <f t="shared" si="155"/>
        <v>-0.333142405227863-8.80061948568749i</v>
      </c>
      <c r="S442" t="str">
        <f t="shared" si="156"/>
        <v>0.0239273562669622i</v>
      </c>
      <c r="T442" t="str">
        <f t="shared" si="157"/>
        <v>0.210575557804014-0.00797121701751977i</v>
      </c>
      <c r="U442" t="e">
        <f t="shared" si="158"/>
        <v>#DIV/0!</v>
      </c>
      <c r="V442" t="str">
        <f t="shared" si="159"/>
        <v>1.33333333333333E-06-0.00344491218813626i</v>
      </c>
      <c r="W442" t="e">
        <f t="shared" si="160"/>
        <v>#DIV/0!</v>
      </c>
      <c r="X442" t="e">
        <f t="shared" si="161"/>
        <v>#DIV/0!</v>
      </c>
      <c r="Y442" t="str">
        <f t="shared" si="162"/>
        <v>0.00083+0.030963537193781i</v>
      </c>
      <c r="Z442" t="e">
        <f t="shared" si="163"/>
        <v>#DIV/0!</v>
      </c>
      <c r="AA442" t="e">
        <f t="shared" si="164"/>
        <v>#DIV/0!</v>
      </c>
      <c r="AB442" t="str">
        <f t="shared" si="165"/>
        <v>1.29845880019767-0.0491524134739186i</v>
      </c>
      <c r="AC442" t="str">
        <f t="shared" si="166"/>
        <v>5.22188191709118-3.21629852097804i</v>
      </c>
      <c r="AD442" t="str">
        <f t="shared" si="167"/>
        <v>0.184472288418632+0.104208701684217i</v>
      </c>
      <c r="AE442" t="e">
        <f t="shared" si="168"/>
        <v>#DIV/0!</v>
      </c>
      <c r="AF442" t="str">
        <f t="shared" si="169"/>
        <v>-12.0733881871354-4.33662458064448i</v>
      </c>
      <c r="AG442" t="e">
        <f t="shared" si="170"/>
        <v>#DIV/0!</v>
      </c>
      <c r="AH442" t="e">
        <f t="shared" si="171"/>
        <v>#DIV/0!</v>
      </c>
      <c r="AI442" t="e">
        <f t="shared" si="172"/>
        <v>#DIV/0!</v>
      </c>
      <c r="AJ442" t="e">
        <f t="shared" si="173"/>
        <v>#DIV/0!</v>
      </c>
      <c r="AK442"/>
      <c r="AL442"/>
      <c r="AM442"/>
      <c r="AN442"/>
    </row>
    <row r="443" spans="1:40" x14ac:dyDescent="0.25">
      <c r="A443"/>
      <c r="B443">
        <f t="shared" si="174"/>
        <v>30900</v>
      </c>
      <c r="C443" s="186" t="str">
        <f t="shared" si="142"/>
        <v>-0.000103015810325917+0.102002873639228i</v>
      </c>
      <c r="D443" s="158" t="str">
        <f t="shared" si="143"/>
        <v>-7.66745645454587+0.782022031234082i</v>
      </c>
      <c r="E443" t="str">
        <f t="shared" si="144"/>
        <v>7.99999706454308-0.0048459928546055i</v>
      </c>
      <c r="F443" t="str">
        <f t="shared" si="145"/>
        <v>0.999200639781256+4.83824856326686E-07i</v>
      </c>
      <c r="G443">
        <f t="shared" si="140"/>
        <v>1</v>
      </c>
      <c r="H443" t="str">
        <f t="shared" si="146"/>
        <v>4.42151353925417+5.12691299799091i</v>
      </c>
      <c r="I443" t="str">
        <f t="shared" si="147"/>
        <v>121.344016244906i</v>
      </c>
      <c r="J443" t="str">
        <f t="shared" si="141"/>
        <v>-18.9309076089017+26.5461877458656i</v>
      </c>
      <c r="K443" t="str">
        <f t="shared" si="148"/>
        <v>3.03008523960728-2.16084751103427i</v>
      </c>
      <c r="L443" t="str">
        <f t="shared" si="149"/>
        <v>0.302469857808931-0.192514089577467i</v>
      </c>
      <c r="M443" t="str">
        <f t="shared" si="150"/>
        <v>3.33255509741621-2.35336160061174i</v>
      </c>
      <c r="N443" t="str">
        <f t="shared" si="151"/>
        <v>-0.227668336730633i</v>
      </c>
      <c r="O443" t="str">
        <f t="shared" si="152"/>
        <v>0.974195314599328-0.22570664370531i</v>
      </c>
      <c r="P443" t="str">
        <f t="shared" si="153"/>
        <v>0.025804685400672+0.22570664370531i</v>
      </c>
      <c r="Q443" t="str">
        <f t="shared" si="154"/>
        <v>-0.025804685400672+0.00196169302532301i</v>
      </c>
      <c r="R443" t="str">
        <f t="shared" si="155"/>
        <v>-0.333141162144258-8.77205673639569i</v>
      </c>
      <c r="S443" t="str">
        <f t="shared" si="156"/>
        <v>0.0240050424886083i</v>
      </c>
      <c r="T443" t="str">
        <f t="shared" si="157"/>
        <v>0.210573594669661-0.00799706775197726i</v>
      </c>
      <c r="U443" t="e">
        <f t="shared" si="158"/>
        <v>#DIV/0!</v>
      </c>
      <c r="V443" t="str">
        <f t="shared" si="159"/>
        <v>1.33333333333333E-06-0.00343376360500313i</v>
      </c>
      <c r="W443" t="e">
        <f t="shared" si="160"/>
        <v>#DIV/0!</v>
      </c>
      <c r="X443" t="e">
        <f t="shared" si="161"/>
        <v>#DIV/0!</v>
      </c>
      <c r="Y443" t="str">
        <f t="shared" si="162"/>
        <v>0.00083+0.0310640681586959i</v>
      </c>
      <c r="Z443" t="e">
        <f t="shared" si="163"/>
        <v>#DIV/0!</v>
      </c>
      <c r="AA443" t="e">
        <f t="shared" si="164"/>
        <v>#DIV/0!</v>
      </c>
      <c r="AB443" t="str">
        <f t="shared" si="165"/>
        <v>1.29844669504594-0.0493118152297441i</v>
      </c>
      <c r="AC443" t="str">
        <f t="shared" si="166"/>
        <v>5.21109661988044-3.22004893376907i</v>
      </c>
      <c r="AD443" t="str">
        <f t="shared" si="167"/>
        <v>0.18455049499597+0.104574881096925i</v>
      </c>
      <c r="AE443" t="e">
        <f t="shared" si="168"/>
        <v>#DIV/0!</v>
      </c>
      <c r="AF443" t="str">
        <f t="shared" si="169"/>
        <v>-12.0889699938-4.34489096675683i</v>
      </c>
      <c r="AG443" t="e">
        <f t="shared" si="170"/>
        <v>#DIV/0!</v>
      </c>
      <c r="AH443" t="e">
        <f t="shared" si="171"/>
        <v>#DIV/0!</v>
      </c>
      <c r="AI443" t="e">
        <f t="shared" si="172"/>
        <v>#DIV/0!</v>
      </c>
      <c r="AJ443" t="e">
        <f t="shared" si="173"/>
        <v>#DIV/0!</v>
      </c>
      <c r="AK443"/>
      <c r="AL443"/>
      <c r="AM443"/>
      <c r="AN443"/>
    </row>
    <row r="444" spans="1:40" x14ac:dyDescent="0.25">
      <c r="A444"/>
      <c r="B444">
        <f t="shared" si="174"/>
        <v>31000</v>
      </c>
      <c r="C444" s="186" t="str">
        <f t="shared" si="142"/>
        <v>-0.000102352264831939+0.101673832779333i</v>
      </c>
      <c r="D444" s="158" t="str">
        <f t="shared" si="143"/>
        <v>-7.6674513673637+0.779499384641553i</v>
      </c>
      <c r="E444" t="str">
        <f t="shared" si="144"/>
        <v>7.99999704551262-0.00486167566781269i</v>
      </c>
      <c r="F444" t="str">
        <f t="shared" si="145"/>
        <v>0.999200639783151+4.85390631407944E-07i</v>
      </c>
      <c r="G444">
        <f t="shared" si="140"/>
        <v>1</v>
      </c>
      <c r="H444" t="str">
        <f t="shared" si="146"/>
        <v>4.43708471393883+5.13258091793003i</v>
      </c>
      <c r="I444" t="str">
        <f t="shared" si="147"/>
        <v>121.736715326604i</v>
      </c>
      <c r="J444" t="str">
        <f t="shared" si="141"/>
        <v>-19.0601189892801+26.6320977385706i</v>
      </c>
      <c r="K444" t="str">
        <f t="shared" si="148"/>
        <v>3.02278089533527-2.16335055950816i</v>
      </c>
      <c r="L444" t="str">
        <f t="shared" si="149"/>
        <v>0.30190557239213-0.192776797424471i</v>
      </c>
      <c r="M444" t="str">
        <f t="shared" si="150"/>
        <v>3.3246864677274-2.35612735693263i</v>
      </c>
      <c r="N444" t="str">
        <f t="shared" si="151"/>
        <v>-0.22840512746439i</v>
      </c>
      <c r="O444" t="str">
        <f t="shared" si="152"/>
        <v>0.974028751624638-0.226424360457417i</v>
      </c>
      <c r="P444" t="str">
        <f t="shared" si="153"/>
        <v>0.025971248375362+0.226424360457417i</v>
      </c>
      <c r="Q444" t="str">
        <f t="shared" si="154"/>
        <v>-0.025971248375362+0.001980767006973i</v>
      </c>
      <c r="R444" t="str">
        <f t="shared" si="155"/>
        <v>-0.333139915014955-8.74367799836727i</v>
      </c>
      <c r="S444" t="str">
        <f t="shared" si="156"/>
        <v>0.0240827287102542i</v>
      </c>
      <c r="T444" t="str">
        <f t="shared" si="157"/>
        <v>0.210571625164497-0.0080229181958623i</v>
      </c>
      <c r="U444" t="e">
        <f t="shared" si="158"/>
        <v>#DIV/0!</v>
      </c>
      <c r="V444" t="str">
        <f t="shared" si="159"/>
        <v>1.33333333333333E-06-0.0034226869482128i</v>
      </c>
      <c r="W444" t="e">
        <f t="shared" si="160"/>
        <v>#DIV/0!</v>
      </c>
      <c r="X444" t="e">
        <f t="shared" si="161"/>
        <v>#DIV/0!</v>
      </c>
      <c r="Y444" t="str">
        <f t="shared" si="162"/>
        <v>0.00083+0.0311645991236107i</v>
      </c>
      <c r="Z444" t="e">
        <f t="shared" si="163"/>
        <v>#DIV/0!</v>
      </c>
      <c r="AA444" t="e">
        <f t="shared" si="164"/>
        <v>#DIV/0!</v>
      </c>
      <c r="AB444" t="str">
        <f t="shared" si="165"/>
        <v>1.29843455061029-0.0494712151938311i</v>
      </c>
      <c r="AC444" t="str">
        <f t="shared" si="166"/>
        <v>5.20032729614485-3.22375344557639i</v>
      </c>
      <c r="AD444" t="str">
        <f t="shared" si="167"/>
        <v>0.184628951640573+0.104940895588473i</v>
      </c>
      <c r="AE444" t="e">
        <f t="shared" si="168"/>
        <v>#DIV/0!</v>
      </c>
      <c r="AF444" t="str">
        <f t="shared" si="169"/>
        <v>-12.1045360813025-4.35308153328848i</v>
      </c>
      <c r="AG444" t="e">
        <f t="shared" si="170"/>
        <v>#DIV/0!</v>
      </c>
      <c r="AH444" t="e">
        <f t="shared" si="171"/>
        <v>#DIV/0!</v>
      </c>
      <c r="AI444" t="e">
        <f t="shared" si="172"/>
        <v>#DIV/0!</v>
      </c>
      <c r="AJ444" t="e">
        <f t="shared" si="173"/>
        <v>#DIV/0!</v>
      </c>
      <c r="AK444"/>
      <c r="AL444"/>
      <c r="AM444"/>
      <c r="AN444"/>
    </row>
    <row r="445" spans="1:40" x14ac:dyDescent="0.25">
      <c r="A445"/>
      <c r="B445">
        <f t="shared" si="174"/>
        <v>31100</v>
      </c>
      <c r="C445" s="186" t="str">
        <f t="shared" si="142"/>
        <v>-0.000101695109793608+0.101346907931417i</v>
      </c>
      <c r="D445" s="158" t="str">
        <f t="shared" si="143"/>
        <v>-7.66744632917506+0.776992960807531i</v>
      </c>
      <c r="E445" t="str">
        <f t="shared" si="144"/>
        <v>7.99999702642068-0.00487735848090778i</v>
      </c>
      <c r="F445" t="str">
        <f t="shared" si="145"/>
        <v>0.999200639785057+4.86956406478032E-07i</v>
      </c>
      <c r="G445">
        <f t="shared" si="140"/>
        <v>1</v>
      </c>
      <c r="H445" t="str">
        <f t="shared" si="146"/>
        <v>4.45263990028697+5.13818966033516i</v>
      </c>
      <c r="I445" t="str">
        <f t="shared" si="147"/>
        <v>122.129414408303i</v>
      </c>
      <c r="J445" t="str">
        <f t="shared" si="141"/>
        <v>-19.1897478539247+26.7180077312756i</v>
      </c>
      <c r="K445" t="str">
        <f t="shared" si="148"/>
        <v>3.0154880180234-2.16582221640211i</v>
      </c>
      <c r="L445" t="str">
        <f t="shared" si="149"/>
        <v>0.301341575474894-0.193037365468809i</v>
      </c>
      <c r="M445" t="str">
        <f t="shared" si="150"/>
        <v>3.31682959349829-2.35885958187092i</v>
      </c>
      <c r="N445" t="str">
        <f t="shared" si="151"/>
        <v>-0.229141918198146i</v>
      </c>
      <c r="O445" t="str">
        <f t="shared" si="152"/>
        <v>0.973861659888153-0.227141954292667i</v>
      </c>
      <c r="P445" t="str">
        <f t="shared" si="153"/>
        <v>0.026138340111847+0.227141954292667i</v>
      </c>
      <c r="Q445" t="str">
        <f t="shared" si="154"/>
        <v>-0.026138340111847+0.00199996390547899i</v>
      </c>
      <c r="R445" t="str">
        <f t="shared" si="155"/>
        <v>-0.333138663839239-8.71548149657035i</v>
      </c>
      <c r="S445" t="str">
        <f t="shared" si="156"/>
        <v>0.0241604149319001i</v>
      </c>
      <c r="T445" t="str">
        <f t="shared" si="157"/>
        <v>0.210569649288437-0.0080487683482148i</v>
      </c>
      <c r="U445" t="e">
        <f t="shared" si="158"/>
        <v>#DIV/0!</v>
      </c>
      <c r="V445" t="str">
        <f t="shared" si="159"/>
        <v>1.33333333333333E-06-0.00341168152394202i</v>
      </c>
      <c r="W445" t="e">
        <f t="shared" si="160"/>
        <v>#DIV/0!</v>
      </c>
      <c r="X445" t="e">
        <f t="shared" si="161"/>
        <v>#DIV/0!</v>
      </c>
      <c r="Y445" t="str">
        <f t="shared" si="162"/>
        <v>0.00083+0.0312651300885256i</v>
      </c>
      <c r="Z445" t="e">
        <f t="shared" si="163"/>
        <v>#DIV/0!</v>
      </c>
      <c r="AA445" t="e">
        <f t="shared" si="164"/>
        <v>#DIV/0!</v>
      </c>
      <c r="AB445" t="str">
        <f t="shared" si="165"/>
        <v>1.29842236689018-0.0496306133602593i</v>
      </c>
      <c r="AC445" t="str">
        <f t="shared" si="166"/>
        <v>5.18957408348246-3.2274123285912i</v>
      </c>
      <c r="AD445" t="str">
        <f t="shared" si="167"/>
        <v>0.18470765827285+0.10530674605343i</v>
      </c>
      <c r="AE445" t="e">
        <f t="shared" si="168"/>
        <v>#DIV/0!</v>
      </c>
      <c r="AF445" t="str">
        <f t="shared" si="169"/>
        <v>-12.120086229462-4.36119669952763i</v>
      </c>
      <c r="AG445" t="e">
        <f t="shared" si="170"/>
        <v>#DIV/0!</v>
      </c>
      <c r="AH445" t="e">
        <f t="shared" si="171"/>
        <v>#DIV/0!</v>
      </c>
      <c r="AI445" t="e">
        <f t="shared" si="172"/>
        <v>#DIV/0!</v>
      </c>
      <c r="AJ445" t="e">
        <f t="shared" si="173"/>
        <v>#DIV/0!</v>
      </c>
      <c r="AK445"/>
      <c r="AL445"/>
      <c r="AM445"/>
      <c r="AN445"/>
    </row>
    <row r="446" spans="1:40" x14ac:dyDescent="0.25">
      <c r="A446"/>
      <c r="B446">
        <f t="shared" si="174"/>
        <v>31200</v>
      </c>
      <c r="C446" s="186" t="str">
        <f t="shared" si="142"/>
        <v>-0.000101044263413579+0.101022078749293i</v>
      </c>
      <c r="D446" s="158" t="str">
        <f t="shared" si="143"/>
        <v>-7.66744133935281+0.77450260374458i</v>
      </c>
      <c r="E446" t="str">
        <f t="shared" si="144"/>
        <v>7.99999700726724-0.00489304129389041i</v>
      </c>
      <c r="F446" t="str">
        <f t="shared" si="145"/>
        <v>0.999200639786962+4.88522181536903E-07i</v>
      </c>
      <c r="G446">
        <f t="shared" si="140"/>
        <v>1</v>
      </c>
      <c r="H446" t="str">
        <f t="shared" si="146"/>
        <v>4.46817888126972+5.14373948669502i</v>
      </c>
      <c r="I446" t="str">
        <f t="shared" si="147"/>
        <v>122.522113490002i</v>
      </c>
      <c r="J446" t="str">
        <f t="shared" si="141"/>
        <v>-19.3197942028354+26.8039177239808i</v>
      </c>
      <c r="K446" t="str">
        <f t="shared" si="148"/>
        <v>3.00820669838331-2.16826267454029i</v>
      </c>
      <c r="L446" t="str">
        <f t="shared" si="149"/>
        <v>0.300777875604209-0.19329580098597i</v>
      </c>
      <c r="M446" t="str">
        <f t="shared" si="150"/>
        <v>3.30898457398752-2.36155847552626i</v>
      </c>
      <c r="N446" t="str">
        <f t="shared" si="151"/>
        <v>-0.229878708931902i</v>
      </c>
      <c r="O446" t="str">
        <f t="shared" si="152"/>
        <v>0.973694039480581-0.227859424821508i</v>
      </c>
      <c r="P446" t="str">
        <f t="shared" si="153"/>
        <v>0.026305960519419+0.227859424821508i</v>
      </c>
      <c r="Q446" t="str">
        <f t="shared" si="154"/>
        <v>-0.026305960519419+0.00201928411039398i</v>
      </c>
      <c r="R446" t="str">
        <f t="shared" si="155"/>
        <v>-0.333137408617055-8.68746547873074i</v>
      </c>
      <c r="S446" t="str">
        <f t="shared" si="156"/>
        <v>0.0242381011535463i</v>
      </c>
      <c r="T446" t="str">
        <f t="shared" si="157"/>
        <v>0.210567667041417-0.00807461820809047i</v>
      </c>
      <c r="U446" t="e">
        <f t="shared" si="158"/>
        <v>#DIV/0!</v>
      </c>
      <c r="V446" t="str">
        <f t="shared" si="159"/>
        <v>1.33333333333333E-06-0.00340074664726272i</v>
      </c>
      <c r="W446" t="e">
        <f t="shared" si="160"/>
        <v>#DIV/0!</v>
      </c>
      <c r="X446" t="e">
        <f t="shared" si="161"/>
        <v>#DIV/0!</v>
      </c>
      <c r="Y446" t="str">
        <f t="shared" si="162"/>
        <v>0.00083+0.0313656610534405i</v>
      </c>
      <c r="Z446" t="e">
        <f t="shared" si="163"/>
        <v>#DIV/0!</v>
      </c>
      <c r="AA446" t="e">
        <f t="shared" si="164"/>
        <v>#DIV/0!</v>
      </c>
      <c r="AB446" t="str">
        <f t="shared" si="165"/>
        <v>1.29841014388522-0.049790009723206i</v>
      </c>
      <c r="AC446" t="str">
        <f t="shared" si="166"/>
        <v>5.17883711736674-3.23102585411419i</v>
      </c>
      <c r="AD446" t="str">
        <f t="shared" si="167"/>
        <v>0.184786614813762+0.10567243337295i</v>
      </c>
      <c r="AE446" t="e">
        <f t="shared" si="168"/>
        <v>#DIV/0!</v>
      </c>
      <c r="AF446" t="str">
        <f t="shared" si="169"/>
        <v>-12.1356202206225-4.36923688295044i</v>
      </c>
      <c r="AG446" t="e">
        <f t="shared" si="170"/>
        <v>#DIV/0!</v>
      </c>
      <c r="AH446" t="e">
        <f t="shared" si="171"/>
        <v>#DIV/0!</v>
      </c>
      <c r="AI446" t="e">
        <f t="shared" si="172"/>
        <v>#DIV/0!</v>
      </c>
      <c r="AJ446" t="e">
        <f t="shared" si="173"/>
        <v>#DIV/0!</v>
      </c>
      <c r="AK446"/>
      <c r="AL446"/>
      <c r="AM446"/>
      <c r="AN446"/>
    </row>
    <row r="447" spans="1:40" x14ac:dyDescent="0.25">
      <c r="A447"/>
      <c r="B447">
        <f t="shared" si="174"/>
        <v>31300</v>
      </c>
      <c r="C447" s="186" t="str">
        <f t="shared" si="142"/>
        <v>-0.000100399645199081+0.100699325146787i</v>
      </c>
      <c r="D447" s="158" t="str">
        <f t="shared" si="143"/>
        <v>-7.66743639727987+0.772028159458701i</v>
      </c>
      <c r="E447" t="str">
        <f t="shared" si="144"/>
        <v>7.99999698805232-0.00490872410676022i</v>
      </c>
      <c r="F447" t="str">
        <f t="shared" si="145"/>
        <v>0.999200639788878+4.90087956584532E-07i</v>
      </c>
      <c r="G447">
        <f t="shared" si="140"/>
        <v>1</v>
      </c>
      <c r="H447" t="str">
        <f t="shared" si="146"/>
        <v>4.48370144236121+5.14923065869197i</v>
      </c>
      <c r="I447" t="str">
        <f t="shared" si="147"/>
        <v>122.914812571701i</v>
      </c>
      <c r="J447" t="str">
        <f t="shared" si="141"/>
        <v>-19.4502580360123+26.8898277166858i</v>
      </c>
      <c r="K447" t="str">
        <f t="shared" si="148"/>
        <v>3.00093702565556-2.1706721260473i</v>
      </c>
      <c r="L447" t="str">
        <f t="shared" si="149"/>
        <v>0.30021448125265-0.193552111273885i</v>
      </c>
      <c r="M447" t="str">
        <f t="shared" si="150"/>
        <v>3.30115150690821-2.36422423732119i</v>
      </c>
      <c r="N447" t="str">
        <f t="shared" si="151"/>
        <v>-0.230615499665658i</v>
      </c>
      <c r="O447" t="str">
        <f t="shared" si="152"/>
        <v>0.973525890492917-0.228576771654455i</v>
      </c>
      <c r="P447" t="str">
        <f t="shared" si="153"/>
        <v>0.026474109507083+0.228576771654455i</v>
      </c>
      <c r="Q447" t="str">
        <f t="shared" si="154"/>
        <v>-0.026474109507083+0.002038728011203i</v>
      </c>
      <c r="R447" t="str">
        <f t="shared" si="155"/>
        <v>-0.333136149348677-8.65962821496755i</v>
      </c>
      <c r="S447" t="str">
        <f t="shared" si="156"/>
        <v>0.0243157873751922i</v>
      </c>
      <c r="T447" t="str">
        <f t="shared" si="157"/>
        <v>0.210565678423366-0.0081004677745527i</v>
      </c>
      <c r="U447" t="e">
        <f t="shared" si="158"/>
        <v>#DIV/0!</v>
      </c>
      <c r="V447" t="str">
        <f t="shared" si="159"/>
        <v>1.33333333333333E-06-0.0033898816419999i</v>
      </c>
      <c r="W447" t="e">
        <f t="shared" si="160"/>
        <v>#DIV/0!</v>
      </c>
      <c r="X447" t="e">
        <f t="shared" si="161"/>
        <v>#DIV/0!</v>
      </c>
      <c r="Y447" t="str">
        <f t="shared" si="162"/>
        <v>0.00083+0.0314661920183554i</v>
      </c>
      <c r="Z447" t="e">
        <f t="shared" si="163"/>
        <v>#DIV/0!</v>
      </c>
      <c r="AA447" t="e">
        <f t="shared" si="164"/>
        <v>#DIV/0!</v>
      </c>
      <c r="AB447" t="str">
        <f t="shared" si="165"/>
        <v>1.29839788159497-0.0499494042768959i</v>
      </c>
      <c r="AC447" t="str">
        <f t="shared" si="166"/>
        <v>5.16811653116247-3.23459429255116i</v>
      </c>
      <c r="AD447" t="str">
        <f t="shared" si="167"/>
        <v>0.184865821184796+0.10603795841499i</v>
      </c>
      <c r="AE447" t="e">
        <f t="shared" si="168"/>
        <v>#DIV/0!</v>
      </c>
      <c r="AF447" t="str">
        <f t="shared" si="169"/>
        <v>-12.1511378396411-4.37720249923327i</v>
      </c>
      <c r="AG447" t="e">
        <f t="shared" si="170"/>
        <v>#DIV/0!</v>
      </c>
      <c r="AH447" t="e">
        <f t="shared" si="171"/>
        <v>#DIV/0!</v>
      </c>
      <c r="AI447" t="e">
        <f t="shared" si="172"/>
        <v>#DIV/0!</v>
      </c>
      <c r="AJ447" t="e">
        <f t="shared" si="173"/>
        <v>#DIV/0!</v>
      </c>
      <c r="AK447"/>
      <c r="AL447"/>
      <c r="AM447"/>
      <c r="AN447"/>
    </row>
    <row r="448" spans="1:40" x14ac:dyDescent="0.25">
      <c r="A448"/>
      <c r="B448">
        <f t="shared" si="174"/>
        <v>31400</v>
      </c>
      <c r="C448" s="186" t="str">
        <f t="shared" si="142"/>
        <v>-0.0000997611759370269+0.1003786272936i</v>
      </c>
      <c r="D448" s="158" t="str">
        <f t="shared" si="143"/>
        <v>-7.66743150234888+0.7695694759176i</v>
      </c>
      <c r="E448" t="str">
        <f t="shared" si="144"/>
        <v>7.99999696877591-0.00492440691951684i</v>
      </c>
      <c r="F448" t="str">
        <f t="shared" si="145"/>
        <v>0.999200639790803+4.91653731620882E-07i</v>
      </c>
      <c r="G448">
        <f t="shared" si="140"/>
        <v>1</v>
      </c>
      <c r="H448" t="str">
        <f t="shared" si="146"/>
        <v>4.49920737152662+5.15466343818215i</v>
      </c>
      <c r="I448" t="str">
        <f t="shared" si="147"/>
        <v>123.307511653399i</v>
      </c>
      <c r="J448" t="str">
        <f t="shared" si="141"/>
        <v>-19.5811393534554+26.9757377093909i</v>
      </c>
      <c r="K448" t="str">
        <f t="shared" si="148"/>
        <v>2.99367908762151-2.17305076234616i</v>
      </c>
      <c r="L448" t="str">
        <f t="shared" si="149"/>
        <v>0.299651400818562-0.193806303652287i</v>
      </c>
      <c r="M448" t="str">
        <f t="shared" si="150"/>
        <v>3.29333048844007-2.36685706599845i</v>
      </c>
      <c r="N448" t="str">
        <f t="shared" si="151"/>
        <v>-0.231352290399414i</v>
      </c>
      <c r="O448" t="str">
        <f t="shared" si="152"/>
        <v>0.973357213016442-0.229293994402087i</v>
      </c>
      <c r="P448" t="str">
        <f t="shared" si="153"/>
        <v>0.026642786983558+0.229293994402087i</v>
      </c>
      <c r="Q448" t="str">
        <f t="shared" si="154"/>
        <v>-0.026642786983558+0.00205829599732699i</v>
      </c>
      <c r="R448" t="str">
        <f t="shared" si="155"/>
        <v>-0.333134886033432-8.63196799743609i</v>
      </c>
      <c r="S448" t="str">
        <f t="shared" si="156"/>
        <v>0.0243934735968381i</v>
      </c>
      <c r="T448" t="str">
        <f t="shared" si="157"/>
        <v>0.210563683434209-0.00812631704664219i</v>
      </c>
      <c r="U448" t="e">
        <f t="shared" si="158"/>
        <v>#DIV/0!</v>
      </c>
      <c r="V448" t="str">
        <f t="shared" si="159"/>
        <v>1.33333333333333E-06-0.00337908584059225i</v>
      </c>
      <c r="W448" t="e">
        <f t="shared" si="160"/>
        <v>#DIV/0!</v>
      </c>
      <c r="X448" t="e">
        <f t="shared" si="161"/>
        <v>#DIV/0!</v>
      </c>
      <c r="Y448" t="str">
        <f t="shared" si="162"/>
        <v>0.00083+0.0315667229832702i</v>
      </c>
      <c r="Z448" t="e">
        <f t="shared" si="163"/>
        <v>#DIV/0!</v>
      </c>
      <c r="AA448" t="e">
        <f t="shared" si="164"/>
        <v>#DIV/0!</v>
      </c>
      <c r="AB448" t="str">
        <f t="shared" si="165"/>
        <v>1.29838558001898-0.0501087970154138i</v>
      </c>
      <c r="AC448" t="str">
        <f t="shared" si="166"/>
        <v>5.15741245614284-3.23811791340834i</v>
      </c>
      <c r="AD448" t="str">
        <f t="shared" si="167"/>
        <v>0.184945277307961+0.106403322034512i</v>
      </c>
      <c r="AE448" t="e">
        <f t="shared" si="168"/>
        <v>#DIV/0!</v>
      </c>
      <c r="AF448" t="str">
        <f t="shared" si="169"/>
        <v>-12.1666388738755-4.38509396226455i</v>
      </c>
      <c r="AG448" t="e">
        <f t="shared" si="170"/>
        <v>#DIV/0!</v>
      </c>
      <c r="AH448" t="e">
        <f t="shared" si="171"/>
        <v>#DIV/0!</v>
      </c>
      <c r="AI448" t="e">
        <f t="shared" si="172"/>
        <v>#DIV/0!</v>
      </c>
      <c r="AJ448" t="e">
        <f t="shared" si="173"/>
        <v>#DIV/0!</v>
      </c>
      <c r="AK448"/>
      <c r="AL448"/>
      <c r="AM448"/>
      <c r="AN448"/>
    </row>
    <row r="449" spans="1:40" x14ac:dyDescent="0.25">
      <c r="A449"/>
      <c r="B449">
        <f t="shared" si="174"/>
        <v>31500</v>
      </c>
      <c r="C449" s="186" t="str">
        <f t="shared" si="142"/>
        <v>-0.0000991287776696836+0.100059965611245i</v>
      </c>
      <c r="D449" s="158" t="str">
        <f t="shared" si="143"/>
        <v>-7.66742665396214+0.767126403019545i</v>
      </c>
      <c r="E449" t="str">
        <f t="shared" si="144"/>
        <v>7.99999694943802-0.00494008973215992i</v>
      </c>
      <c r="F449" t="str">
        <f t="shared" si="145"/>
        <v>0.999200639792738+4.93219506645918E-07i</v>
      </c>
      <c r="G449">
        <f t="shared" si="140"/>
        <v>1</v>
      </c>
      <c r="H449" t="str">
        <f t="shared" si="146"/>
        <v>4.51469645921024+5.16003808717591i</v>
      </c>
      <c r="I449" t="str">
        <f t="shared" si="147"/>
        <v>123.700210735098i</v>
      </c>
      <c r="J449" t="str">
        <f t="shared" si="141"/>
        <v>-19.7124381551646+27.0616477020959i</v>
      </c>
      <c r="K449" t="str">
        <f t="shared" si="148"/>
        <v>2.98643297061528-2.17539877415664i</v>
      </c>
      <c r="L449" t="str">
        <f t="shared" si="149"/>
        <v>0.299088642626254-0.194058385462064i</v>
      </c>
      <c r="M449" t="str">
        <f t="shared" si="150"/>
        <v>3.28552161324153-2.3694571596187i</v>
      </c>
      <c r="N449" t="str">
        <f t="shared" si="151"/>
        <v>-0.23208908113317i</v>
      </c>
      <c r="O449" t="str">
        <f t="shared" si="152"/>
        <v>0.973188007142725-0.230011092675052i</v>
      </c>
      <c r="P449" t="str">
        <f t="shared" si="153"/>
        <v>0.026811992857275+0.230011092675052i</v>
      </c>
      <c r="Q449" t="str">
        <f t="shared" si="154"/>
        <v>-0.026811992857275+0.00207798845811802i</v>
      </c>
      <c r="R449" t="str">
        <f t="shared" si="155"/>
        <v>-0.33313361867109-8.60448313997906i</v>
      </c>
      <c r="S449" t="str">
        <f t="shared" si="156"/>
        <v>0.024471159818484i</v>
      </c>
      <c r="T449" t="str">
        <f t="shared" si="157"/>
        <v>0.210561682073879-0.00815216602341015i</v>
      </c>
      <c r="U449" t="e">
        <f t="shared" si="158"/>
        <v>#DIV/0!</v>
      </c>
      <c r="V449" t="str">
        <f t="shared" si="159"/>
        <v>1.33333333333333E-06-0.00336835858395546i</v>
      </c>
      <c r="W449" t="e">
        <f t="shared" si="160"/>
        <v>#DIV/0!</v>
      </c>
      <c r="X449" t="e">
        <f t="shared" si="161"/>
        <v>#DIV/0!</v>
      </c>
      <c r="Y449" t="str">
        <f t="shared" si="162"/>
        <v>0.00083+0.0316672539481851i</v>
      </c>
      <c r="Z449" t="e">
        <f t="shared" si="163"/>
        <v>#DIV/0!</v>
      </c>
      <c r="AA449" t="e">
        <f t="shared" si="164"/>
        <v>#DIV/0!</v>
      </c>
      <c r="AB449" t="str">
        <f t="shared" si="165"/>
        <v>1.29837323915682-0.050268187932909i</v>
      </c>
      <c r="AC449" t="str">
        <f t="shared" si="166"/>
        <v>5.14672502150546-3.24159698528951i</v>
      </c>
      <c r="AD449" t="str">
        <f t="shared" si="167"/>
        <v>0.185024983105776+0.106768525073695i</v>
      </c>
      <c r="AE449" t="e">
        <f t="shared" si="168"/>
        <v>#DIV/0!</v>
      </c>
      <c r="AF449" t="str">
        <f t="shared" si="169"/>
        <v>-12.1821231131724-4.39291168415637i</v>
      </c>
      <c r="AG449" t="e">
        <f t="shared" si="170"/>
        <v>#DIV/0!</v>
      </c>
      <c r="AH449" t="e">
        <f t="shared" si="171"/>
        <v>#DIV/0!</v>
      </c>
      <c r="AI449" t="e">
        <f t="shared" si="172"/>
        <v>#DIV/0!</v>
      </c>
      <c r="AJ449" t="e">
        <f t="shared" si="173"/>
        <v>#DIV/0!</v>
      </c>
      <c r="AK449"/>
      <c r="AL449"/>
      <c r="AM449"/>
      <c r="AN449"/>
    </row>
    <row r="450" spans="1:40" x14ac:dyDescent="0.25">
      <c r="A450"/>
      <c r="B450">
        <f t="shared" si="174"/>
        <v>31600</v>
      </c>
      <c r="C450" s="186" t="str">
        <f t="shared" si="142"/>
        <v>-0.0000985023736708644+0.0997433207690605i</v>
      </c>
      <c r="D450" s="158" t="str">
        <f t="shared" si="143"/>
        <v>-7.66742185153147+0.764698792562797i</v>
      </c>
      <c r="E450" t="str">
        <f t="shared" si="144"/>
        <v>7.99999693003863-0.00495577254468909i</v>
      </c>
      <c r="F450" t="str">
        <f t="shared" si="145"/>
        <v>0.999200639794674+4.94785281659593E-07i</v>
      </c>
      <c r="G450">
        <f t="shared" si="140"/>
        <v>1</v>
      </c>
      <c r="H450" t="str">
        <f t="shared" si="146"/>
        <v>4.53016849832326+5.1653548678184i</v>
      </c>
      <c r="I450" t="str">
        <f t="shared" si="147"/>
        <v>124.092909816797i</v>
      </c>
      <c r="J450" t="str">
        <f t="shared" si="141"/>
        <v>-19.84415444114+27.147557694801i</v>
      </c>
      <c r="K450" t="str">
        <f t="shared" si="148"/>
        <v>2.97919875953548-2.17771635149326i</v>
      </c>
      <c r="L450" t="str">
        <f t="shared" si="149"/>
        <v>0.298526214926197-0.194308364064627i</v>
      </c>
      <c r="M450" t="str">
        <f t="shared" si="150"/>
        <v>3.27772497446168-2.37202471555789i</v>
      </c>
      <c r="N450" t="str">
        <f t="shared" si="151"/>
        <v>-0.232825871866926i</v>
      </c>
      <c r="O450" t="str">
        <f t="shared" si="152"/>
        <v>0.97301827296362-0.230728066084067i</v>
      </c>
      <c r="P450" t="str">
        <f t="shared" si="153"/>
        <v>0.02698172703638+0.230728066084067i</v>
      </c>
      <c r="Q450" t="str">
        <f t="shared" si="154"/>
        <v>-0.02698172703638+0.00209780578285898i</v>
      </c>
      <c r="R450" t="str">
        <f t="shared" si="155"/>
        <v>-0.333132347262014-8.57717197778234i</v>
      </c>
      <c r="S450" t="str">
        <f t="shared" si="156"/>
        <v>0.0245488460401301i</v>
      </c>
      <c r="T450" t="str">
        <f t="shared" si="157"/>
        <v>0.210559674342297-0.00817801470392234i</v>
      </c>
      <c r="U450" t="e">
        <f t="shared" si="158"/>
        <v>#DIV/0!</v>
      </c>
      <c r="V450" t="str">
        <f t="shared" si="159"/>
        <v>1.33333333333333E-06-0.00335769922134801i</v>
      </c>
      <c r="W450" t="e">
        <f t="shared" si="160"/>
        <v>#DIV/0!</v>
      </c>
      <c r="X450" t="e">
        <f t="shared" si="161"/>
        <v>#DIV/0!</v>
      </c>
      <c r="Y450" t="str">
        <f t="shared" si="162"/>
        <v>0.00083+0.0317677849131i</v>
      </c>
      <c r="Z450" t="e">
        <f t="shared" si="163"/>
        <v>#DIV/0!</v>
      </c>
      <c r="AA450" t="e">
        <f t="shared" si="164"/>
        <v>#DIV/0!</v>
      </c>
      <c r="AB450" t="str">
        <f t="shared" si="165"/>
        <v>1.29836085900801-0.050427577023621i</v>
      </c>
      <c r="AC450" t="str">
        <f t="shared" si="166"/>
        <v>5.13605435438835-3.24503177589188i</v>
      </c>
      <c r="AD450" t="str">
        <f t="shared" si="167"/>
        <v>0.185104938501264+0.107133568362133i</v>
      </c>
      <c r="AE450" t="e">
        <f t="shared" si="168"/>
        <v>#DIV/0!</v>
      </c>
      <c r="AF450" t="str">
        <f t="shared" si="169"/>
        <v>-12.1975903498547-4.4006560752556i</v>
      </c>
      <c r="AG450" t="e">
        <f t="shared" si="170"/>
        <v>#DIV/0!</v>
      </c>
      <c r="AH450" t="e">
        <f t="shared" si="171"/>
        <v>#DIV/0!</v>
      </c>
      <c r="AI450" t="e">
        <f t="shared" si="172"/>
        <v>#DIV/0!</v>
      </c>
      <c r="AJ450" t="e">
        <f t="shared" si="173"/>
        <v>#DIV/0!</v>
      </c>
      <c r="AK450"/>
      <c r="AL450"/>
      <c r="AM450"/>
      <c r="AN450"/>
    </row>
    <row r="451" spans="1:40" x14ac:dyDescent="0.25">
      <c r="A451"/>
      <c r="B451">
        <f t="shared" si="174"/>
        <v>31700</v>
      </c>
      <c r="C451" s="186" t="str">
        <f t="shared" si="142"/>
        <v>-0.0000978818884226614+0.0994286736803057i</v>
      </c>
      <c r="D451" s="158" t="str">
        <f t="shared" si="143"/>
        <v>-7.66741709447789+0.762286498215677i</v>
      </c>
      <c r="E451" t="str">
        <f t="shared" si="144"/>
        <v>7.99999691057776-0.00497145535710399i</v>
      </c>
      <c r="F451" t="str">
        <f t="shared" si="145"/>
        <v>0.999200639796609+4.96351056661872E-07i</v>
      </c>
      <c r="G451">
        <f t="shared" si="140"/>
        <v>1</v>
      </c>
      <c r="H451" t="str">
        <f t="shared" si="146"/>
        <v>4.54562328423159+5.17061404237034i</v>
      </c>
      <c r="I451" t="str">
        <f t="shared" si="147"/>
        <v>124.485608898496i</v>
      </c>
      <c r="J451" t="str">
        <f t="shared" si="141"/>
        <v>-19.9762882113816+27.2334676875061i</v>
      </c>
      <c r="K451" t="str">
        <f t="shared" si="148"/>
        <v>2.97197653785711-2.18000368366363i</v>
      </c>
      <c r="L451" t="str">
        <f t="shared" si="149"/>
        <v>0.297964125895218-0.194556246841283i</v>
      </c>
      <c r="M451" t="str">
        <f t="shared" si="150"/>
        <v>3.26994066375233-2.37455993050491i</v>
      </c>
      <c r="N451" t="str">
        <f t="shared" si="151"/>
        <v>-0.233562662600682i</v>
      </c>
      <c r="O451" t="str">
        <f t="shared" si="152"/>
        <v>0.97284801057127-0.231444914239914i</v>
      </c>
      <c r="P451" t="str">
        <f t="shared" si="153"/>
        <v>0.02715198942873+0.231444914239914i</v>
      </c>
      <c r="Q451" t="str">
        <f t="shared" si="154"/>
        <v>-0.02715198942873+0.002117748360768i</v>
      </c>
      <c r="R451" t="str">
        <f t="shared" si="155"/>
        <v>-0.333131071805504-8.55003286703952i</v>
      </c>
      <c r="S451" t="str">
        <f t="shared" si="156"/>
        <v>0.0246265322617761i</v>
      </c>
      <c r="T451" t="str">
        <f t="shared" si="157"/>
        <v>0.210557660239395-0.0082038630872183i</v>
      </c>
      <c r="U451" t="e">
        <f t="shared" si="158"/>
        <v>#DIV/0!</v>
      </c>
      <c r="V451" t="str">
        <f t="shared" si="159"/>
        <v>1.33333333333333E-06-0.00334710711023965i</v>
      </c>
      <c r="W451" t="e">
        <f t="shared" si="160"/>
        <v>#DIV/0!</v>
      </c>
      <c r="X451" t="e">
        <f t="shared" si="161"/>
        <v>#DIV/0!</v>
      </c>
      <c r="Y451" t="str">
        <f t="shared" si="162"/>
        <v>0.00083+0.0318683158780149i</v>
      </c>
      <c r="Z451" t="e">
        <f t="shared" si="163"/>
        <v>#DIV/0!</v>
      </c>
      <c r="AA451" t="e">
        <f t="shared" si="164"/>
        <v>#DIV/0!</v>
      </c>
      <c r="AB451" t="str">
        <f t="shared" si="165"/>
        <v>1.29834843957213-0.0505869642816273i</v>
      </c>
      <c r="AC451" t="str">
        <f t="shared" si="166"/>
        <v>5.12540057988726-3.24842255200184i</v>
      </c>
      <c r="AD451" t="str">
        <f t="shared" si="167"/>
        <v>0.185185143417937+0.107498452717039i</v>
      </c>
      <c r="AE451" t="e">
        <f t="shared" si="168"/>
        <v>#DIV/0!</v>
      </c>
      <c r="AF451" t="str">
        <f t="shared" si="169"/>
        <v>-12.2130403787095-4.40832754415466i</v>
      </c>
      <c r="AG451" t="e">
        <f t="shared" si="170"/>
        <v>#DIV/0!</v>
      </c>
      <c r="AH451" t="e">
        <f t="shared" si="171"/>
        <v>#DIV/0!</v>
      </c>
      <c r="AI451" t="e">
        <f t="shared" si="172"/>
        <v>#DIV/0!</v>
      </c>
      <c r="AJ451" t="e">
        <f t="shared" si="173"/>
        <v>#DIV/0!</v>
      </c>
      <c r="AK451"/>
      <c r="AL451"/>
      <c r="AM451"/>
      <c r="AN451"/>
    </row>
    <row r="452" spans="1:40" x14ac:dyDescent="0.25">
      <c r="A452"/>
      <c r="B452">
        <f t="shared" si="174"/>
        <v>31800</v>
      </c>
      <c r="C452" s="186" t="str">
        <f t="shared" si="142"/>
        <v>-0.0000972672475926855+0.099116005498324i</v>
      </c>
      <c r="D452" s="158" t="str">
        <f t="shared" si="143"/>
        <v>-7.66741238223153+0.759889375487151i</v>
      </c>
      <c r="E452" t="str">
        <f t="shared" si="144"/>
        <v>7.9999968910554-0.00498713816940425i</v>
      </c>
      <c r="F452" t="str">
        <f t="shared" si="145"/>
        <v>0.999200639798554+4.97916831652727E-07i</v>
      </c>
      <c r="G452">
        <f t="shared" si="140"/>
        <v>1</v>
      </c>
      <c r="H452" t="str">
        <f t="shared" si="146"/>
        <v>4.5610606147436+5.17581587318912i</v>
      </c>
      <c r="I452" t="str">
        <f t="shared" si="147"/>
        <v>124.878307980194i</v>
      </c>
      <c r="J452" t="str">
        <f t="shared" si="141"/>
        <v>-20.1088394658893+27.3193776802112i</v>
      </c>
      <c r="K452" t="str">
        <f t="shared" si="148"/>
        <v>2.96476638764335-2.18226095926661i</v>
      </c>
      <c r="L452" t="str">
        <f t="shared" si="149"/>
        <v>0.297402383636709-0.194802041192604i</v>
      </c>
      <c r="M452" t="str">
        <f t="shared" si="150"/>
        <v>3.26216877128006-2.37706300045921i</v>
      </c>
      <c r="N452" t="str">
        <f t="shared" si="151"/>
        <v>-0.234299453334438i</v>
      </c>
      <c r="O452" t="str">
        <f t="shared" si="152"/>
        <v>0.972677220058104-0.232161636753446i</v>
      </c>
      <c r="P452" t="str">
        <f t="shared" si="153"/>
        <v>0.027322779941896+0.232161636753446i</v>
      </c>
      <c r="Q452" t="str">
        <f t="shared" si="154"/>
        <v>-0.027322779941896+0.00213781658099199i</v>
      </c>
      <c r="R452" t="str">
        <f t="shared" si="155"/>
        <v>-0.333129792301907-8.52306418462087i</v>
      </c>
      <c r="S452" t="str">
        <f t="shared" si="156"/>
        <v>0.024704218483422i</v>
      </c>
      <c r="T452" t="str">
        <f t="shared" si="157"/>
        <v>0.210555639765103-0.0082297111723633i</v>
      </c>
      <c r="U452" t="e">
        <f t="shared" si="158"/>
        <v>#DIV/0!</v>
      </c>
      <c r="V452" t="str">
        <f t="shared" si="159"/>
        <v>1.33333333333333E-06-0.0033365816161823i</v>
      </c>
      <c r="W452" t="e">
        <f t="shared" si="160"/>
        <v>#DIV/0!</v>
      </c>
      <c r="X452" t="e">
        <f t="shared" si="161"/>
        <v>#DIV/0!</v>
      </c>
      <c r="Y452" t="str">
        <f t="shared" si="162"/>
        <v>0.00083+0.0319688468429297i</v>
      </c>
      <c r="Z452" t="e">
        <f t="shared" si="163"/>
        <v>#DIV/0!</v>
      </c>
      <c r="AA452" t="e">
        <f t="shared" si="164"/>
        <v>#DIV/0!</v>
      </c>
      <c r="AB452" t="str">
        <f t="shared" si="165"/>
        <v>1.29833598084875-0.0507463497011641i</v>
      </c>
      <c r="AC452" t="str">
        <f t="shared" si="166"/>
        <v>5.11476382107106-3.25176957949208i</v>
      </c>
      <c r="AD452" t="str">
        <f t="shared" si="167"/>
        <v>0.185265597779793+0.107863178943432i</v>
      </c>
      <c r="AE452" t="e">
        <f t="shared" si="168"/>
        <v>#DIV/0!</v>
      </c>
      <c r="AF452" t="str">
        <f t="shared" si="169"/>
        <v>-12.2284729969751-4.41592649770197i</v>
      </c>
      <c r="AG452" t="e">
        <f t="shared" si="170"/>
        <v>#DIV/0!</v>
      </c>
      <c r="AH452" t="e">
        <f t="shared" si="171"/>
        <v>#DIV/0!</v>
      </c>
      <c r="AI452" t="e">
        <f t="shared" si="172"/>
        <v>#DIV/0!</v>
      </c>
      <c r="AJ452" t="e">
        <f t="shared" si="173"/>
        <v>#DIV/0!</v>
      </c>
      <c r="AK452"/>
      <c r="AL452"/>
      <c r="AM452"/>
      <c r="AN452"/>
    </row>
    <row r="453" spans="1:40" x14ac:dyDescent="0.25">
      <c r="A453"/>
      <c r="B453">
        <f t="shared" si="174"/>
        <v>31900</v>
      </c>
      <c r="C453" s="186" t="str">
        <f t="shared" si="142"/>
        <v>-0.0000966583780117982+0.0988052976127777i</v>
      </c>
      <c r="D453" s="158" t="str">
        <f t="shared" si="143"/>
        <v>-7.66740771423141+0.757507281697963i</v>
      </c>
      <c r="E453" t="str">
        <f t="shared" si="144"/>
        <v>7.99999687147155-0.00500282098158953i</v>
      </c>
      <c r="F453" t="str">
        <f t="shared" si="145"/>
        <v>0.99920063980051+4.99482606632125E-07i</v>
      </c>
      <c r="G453">
        <f t="shared" ref="G453:G516" si="175">IF($C$11=$C$7,$C$24,F453)</f>
        <v>1</v>
      </c>
      <c r="H453" t="str">
        <f t="shared" si="146"/>
        <v>4.57648029009756+5.18096062271009i</v>
      </c>
      <c r="I453" t="str">
        <f t="shared" si="147"/>
        <v>125.271007061893i</v>
      </c>
      <c r="J453" t="str">
        <f t="shared" ref="J453:J516" si="176">IMSUM(COMPLEX(0,2*PI()*B453*$C$113*$C$112),COMPLEX(0,2*PI()*B453*$C$113*$C$111),COMPLEX(0,2*PI()*B453*$C$28*10^-12*$C$111),COMPLEX(-1*2*PI()*B453*2*PI()*B453*$C$113*$C$112*$C$28*10^-12*$C$111,0),COMPLEX(1,0))</f>
        <v>-20.2418082046632+27.4052876729162i</v>
      </c>
      <c r="K453" t="str">
        <f t="shared" si="148"/>
        <v>2.95756838955736-2.18448836619069i</v>
      </c>
      <c r="L453" t="str">
        <f t="shared" si="149"/>
        <v>0.296840996180835-0.195045754537812i</v>
      </c>
      <c r="M453" t="str">
        <f t="shared" si="150"/>
        <v>3.2544093857382-2.3795341207285i</v>
      </c>
      <c r="N453" t="str">
        <f t="shared" si="151"/>
        <v>-0.235036244068194i</v>
      </c>
      <c r="O453" t="str">
        <f t="shared" si="152"/>
        <v>0.972505901516836-0.232878233235581i</v>
      </c>
      <c r="P453" t="str">
        <f t="shared" si="153"/>
        <v>0.027494098483164+0.232878233235581i</v>
      </c>
      <c r="Q453" t="str">
        <f t="shared" si="154"/>
        <v>-0.027494098483164+0.00215801083261302i</v>
      </c>
      <c r="R453" t="str">
        <f t="shared" si="155"/>
        <v>-0.333128508750603-8.49626432774874i</v>
      </c>
      <c r="S453" t="str">
        <f t="shared" si="156"/>
        <v>0.0247819047050681i</v>
      </c>
      <c r="T453" t="str">
        <f t="shared" si="157"/>
        <v>0.210553612919339-0.00825555895839889i</v>
      </c>
      <c r="U453" t="e">
        <f t="shared" si="158"/>
        <v>#DIV/0!</v>
      </c>
      <c r="V453" t="str">
        <f t="shared" si="159"/>
        <v>1.33333333333333E-06-0.00332612211268329i</v>
      </c>
      <c r="W453" t="e">
        <f t="shared" si="160"/>
        <v>#DIV/0!</v>
      </c>
      <c r="X453" t="e">
        <f t="shared" si="161"/>
        <v>#DIV/0!</v>
      </c>
      <c r="Y453" t="str">
        <f t="shared" si="162"/>
        <v>0.00083+0.0320693778078446i</v>
      </c>
      <c r="Z453" t="e">
        <f t="shared" si="163"/>
        <v>#DIV/0!</v>
      </c>
      <c r="AA453" t="e">
        <f t="shared" si="164"/>
        <v>#DIV/0!</v>
      </c>
      <c r="AB453" t="str">
        <f t="shared" si="165"/>
        <v>1.29832348283737-0.0509057332763213i</v>
      </c>
      <c r="AC453" t="str">
        <f t="shared" si="166"/>
        <v>5.10414419899854-3.25507312331693i</v>
      </c>
      <c r="AD453" t="str">
        <f t="shared" si="167"/>
        <v>0.185346301511295+0.108227747834333i</v>
      </c>
      <c r="AE453" t="e">
        <f t="shared" si="168"/>
        <v>#DIV/0!</v>
      </c>
      <c r="AF453" t="str">
        <f t="shared" si="169"/>
        <v>-12.243888004329-4.42345334101213i</v>
      </c>
      <c r="AG453" t="e">
        <f t="shared" si="170"/>
        <v>#DIV/0!</v>
      </c>
      <c r="AH453" t="e">
        <f t="shared" si="171"/>
        <v>#DIV/0!</v>
      </c>
      <c r="AI453" t="e">
        <f t="shared" si="172"/>
        <v>#DIV/0!</v>
      </c>
      <c r="AJ453" t="e">
        <f t="shared" si="173"/>
        <v>#DIV/0!</v>
      </c>
      <c r="AK453"/>
      <c r="AL453"/>
      <c r="AM453"/>
      <c r="AN453"/>
    </row>
    <row r="454" spans="1:40" x14ac:dyDescent="0.25">
      <c r="A454"/>
      <c r="B454">
        <f t="shared" si="174"/>
        <v>32000</v>
      </c>
      <c r="C454" s="186" t="str">
        <f t="shared" ref="C454:C517" si="177">IMPRODUCT(COMPLEX(-1,0),IMDIV(IMPRODUCT(G454,COMPLEX($C$100+$C$101,0)),COMPLEX($C$100,2*PI()*B454*$C$103*$C$102*(2*$C$100+$C$101))))</f>
        <v>-0.0000960552076523373+0.0984965316459577i</v>
      </c>
      <c r="D454" s="158" t="str">
        <f t="shared" ref="D454:D517" si="178">IMPRODUCT(COMPLEX($C$106,0),IMSUB(C454,G454))</f>
        <v>-7.66740308992532+0.755140075952343i</v>
      </c>
      <c r="E454" t="str">
        <f t="shared" ref="E454:E517" si="179">IMDIV(COMPLEX($C$20*10^3,0),COMPLEX(1,2*PI()*B454*$C$20*1000*$C$29*10^-12))</f>
        <v>7.99999685182622-0.00501850379365945i</v>
      </c>
      <c r="F454" t="str">
        <f t="shared" ref="F454:F517" si="180">IMDIV(COMPLEX($C$22*1000,0),IMSUM(COMPLEX($C$22*1000,0),E454))</f>
        <v>0.999200639802475+5.01048381600027E-07i</v>
      </c>
      <c r="G454">
        <f t="shared" si="175"/>
        <v>1</v>
      </c>
      <c r="H454" t="str">
        <f t="shared" ref="H454:H517" si="181">IMPRODUCT(COMPLEX($C$108,0),IMPRODUCT(COMPLEX(-1,0),D454),IMDIV(COMPLEX(0,2*PI()*B454*$C$109*$C$110),COMPLEX(1,2*PI()*B454*$C$109*$C$110)))</f>
        <v>4.59188211294927+5.18604855342806i</v>
      </c>
      <c r="I454" t="str">
        <f t="shared" ref="I454:I517" si="182">COMPLEX(0,2*PI()*B454*$C$113*$C$112*$C$114)</f>
        <v>125.663706143592i</v>
      </c>
      <c r="J454" t="str">
        <f t="shared" si="176"/>
        <v>-20.3751944277033+27.4911976656212i</v>
      </c>
      <c r="K454" t="str">
        <f t="shared" ref="K454:K517" si="183">IMDIV(I454,J454)</f>
        <v>2.95038262287391-2.18668609161211i</v>
      </c>
      <c r="L454" t="str">
        <f t="shared" ref="L454:L517" si="184">IMDIV(COMPLEX($C$117,0),COMPLEX(1,2*PI()*B454*$C$115*$C$116))</f>
        <v>0.296279971484742-0.195287394314164i</v>
      </c>
      <c r="M454" t="str">
        <f t="shared" ref="M454:M517" si="185">IMSUM(K454,L454)</f>
        <v>3.24666259435865-2.38197348592627i</v>
      </c>
      <c r="N454" t="str">
        <f t="shared" ref="N454:N517" si="186">COMPLEX(0,-2*PI()*B454*$C$43)</f>
        <v>-0.23577303480195i</v>
      </c>
      <c r="O454" t="str">
        <f t="shared" ref="O454:O517" si="187">IMEXP(N454)</f>
        <v>0.972334055040469-0.233594703297308i</v>
      </c>
      <c r="P454" t="str">
        <f t="shared" ref="P454:P517" si="188">IMSUB(COMPLEX(1,0),O454)</f>
        <v>0.027665944959531+0.233594703297308i</v>
      </c>
      <c r="Q454" t="str">
        <f t="shared" ref="Q454:Q517" si="189">IMSUM(COMPLEX(0,2*PI()*B454*$C$43),O454,COMPLEX(-1,0))</f>
        <v>-0.027665944959531+0.002178331504642i</v>
      </c>
      <c r="R454" t="str">
        <f t="shared" ref="R454:R517" si="190">IMDIV(P454,Q454)</f>
        <v>-0.333127221151709-8.46963171368099i</v>
      </c>
      <c r="S454" t="str">
        <f t="shared" ref="S454:S517" si="191">IMDIV(COMPLEX(0,2*PI()*B454*$C$123),COMPLEX($C$124,0))</f>
        <v>0.024859590926714i</v>
      </c>
      <c r="T454" t="str">
        <f t="shared" ref="T454:T517" si="192">IMPRODUCT(R454,S454)</f>
        <v>0.210551579702033-0.00828140644438447i</v>
      </c>
      <c r="U454" t="e">
        <f t="shared" ref="U454:U517" si="193">IMDIV(COMPLEX(1,2*PI()*B454*$C$16*10^-3*$C$15*10^-6),COMPLEX(0,2*PI()*B454*$C$15*10^-6))</f>
        <v>#DIV/0!</v>
      </c>
      <c r="V454" t="str">
        <f t="shared" ref="V454:V517" si="194">IMSUM(COMPLEX($C$18*10^-3,0),IMDIV(COMPLEX(1,0),COMPLEX(0,2*PI()*B454*($C$17*1*10^-6))))</f>
        <v>1.33333333333333E-06-0.00331572798108115i</v>
      </c>
      <c r="W454" t="e">
        <f t="shared" ref="W454:W517" si="195">IMDIV(IMPRODUCT(U454,V454),IMSUM(U454,V454))</f>
        <v>#DIV/0!</v>
      </c>
      <c r="X454" t="e">
        <f t="shared" ref="X454:X517" si="196">IMDIV(IMPRODUCT(COMPLEX($C$19,0),W454),IMSUM(COMPLEX($C$19,0),W454))</f>
        <v>#DIV/0!</v>
      </c>
      <c r="Y454" t="str">
        <f t="shared" ref="Y454:Y517" si="197">COMPLEX($C$13*10^-3,2*PI()*B454*$C$12*0.000001)</f>
        <v>0.00083+0.0321699087727595i</v>
      </c>
      <c r="Z454" t="e">
        <f t="shared" ref="Z454:Z517" si="198">IMPRODUCT(COMPLEX($C$6,0),IMDIV(X454,IMSUM(X454,Y454)))</f>
        <v>#DIV/0!</v>
      </c>
      <c r="AA454" t="e">
        <f t="shared" ref="AA454:AA517" si="199">IMDIV(COMPLEX($C$6,0),IMSUM(X454,Y454))</f>
        <v>#DIV/0!</v>
      </c>
      <c r="AB454" t="str">
        <f t="shared" ref="AB454:AB517" si="200">IMPRODUCT(COMPLEX($C$119,0),T454)</f>
        <v>1.29831094553754-0.0510651150012991i</v>
      </c>
      <c r="AC454" t="str">
        <f t="shared" ref="AC454:AC517" si="201">IMSUM(COMPLEX(1,0),IMPRODUCT(AB454,M454))</f>
        <v>5.09354183273427-3.25833344750963i</v>
      </c>
      <c r="AD454" t="str">
        <f t="shared" ref="AD454:AD517" si="202">IMDIV(AB454,AC454)</f>
        <v>0.185427254537379+0.108592160170952i</v>
      </c>
      <c r="AE454" t="e">
        <f t="shared" ref="AE454:AE517" si="203">IMPRODUCT(AD454,AA454,X454)</f>
        <v>#DIV/0!</v>
      </c>
      <c r="AF454" t="str">
        <f t="shared" ref="AF454:AF517" si="204">IMSUB(D454,H454)</f>
        <v>-12.2592852028746-4.43090847747572i</v>
      </c>
      <c r="AG454" t="e">
        <f t="shared" ref="AG454:AG517" si="205">IMSUM(COMPLEX(1,0),IMPRODUCT(AD454,AA454,COMPLEX($C$127,0)))</f>
        <v>#DIV/0!</v>
      </c>
      <c r="AH454" t="e">
        <f t="shared" ref="AH454:AH517" si="206">IMDIV(IMPRODUCT(AE454,AF454),AG454)</f>
        <v>#DIV/0!</v>
      </c>
      <c r="AI454" t="e">
        <f t="shared" ref="AI454:AI517" si="207">20*LOG10(IMABS(AH454))</f>
        <v>#DIV/0!</v>
      </c>
      <c r="AJ454" t="e">
        <f t="shared" ref="AJ454:AJ517" si="208">IMARGUMENT(AH454)*180/PI()</f>
        <v>#DIV/0!</v>
      </c>
      <c r="AK454"/>
      <c r="AL454"/>
      <c r="AM454"/>
      <c r="AN454"/>
    </row>
    <row r="455" spans="1:40" x14ac:dyDescent="0.25">
      <c r="A455"/>
      <c r="B455">
        <f t="shared" si="174"/>
        <v>32100</v>
      </c>
      <c r="C455" s="186" t="str">
        <f t="shared" si="177"/>
        <v>-0.0000954576656068172+0.0981896894491607i</v>
      </c>
      <c r="D455" s="158" t="str">
        <f t="shared" si="178"/>
        <v>-7.66739850876968+0.752787619110232i</v>
      </c>
      <c r="E455" t="str">
        <f t="shared" si="179"/>
        <v>7.9999968321194-0.00503418660561365i</v>
      </c>
      <c r="F455" t="str">
        <f t="shared" si="180"/>
        <v>0.99920063980444+5.02614156556388E-07i</v>
      </c>
      <c r="G455">
        <f t="shared" si="175"/>
        <v>1</v>
      </c>
      <c r="H455" t="str">
        <f t="shared" si="181"/>
        <v>4.60726588835955+5.19107992787915i</v>
      </c>
      <c r="I455" t="str">
        <f t="shared" si="182"/>
        <v>126.05640522529i</v>
      </c>
      <c r="J455" t="str">
        <f t="shared" si="176"/>
        <v>-20.5089981350095+27.5771076583264i</v>
      </c>
      <c r="K455" t="str">
        <f t="shared" si="183"/>
        <v>2.94320916549116-2.18885432199326i</v>
      </c>
      <c r="L455" t="str">
        <f t="shared" si="184"/>
        <v>0.29571931743278-0.195526967976344i</v>
      </c>
      <c r="M455" t="str">
        <f t="shared" si="185"/>
        <v>3.23892848292394-2.3843812899696i</v>
      </c>
      <c r="N455" t="str">
        <f t="shared" si="186"/>
        <v>-0.236509825535707i</v>
      </c>
      <c r="O455" t="str">
        <f t="shared" si="187"/>
        <v>0.972161680722292-0.234311046549684i</v>
      </c>
      <c r="P455" t="str">
        <f t="shared" si="188"/>
        <v>0.027838319277708+0.234311046549684i</v>
      </c>
      <c r="Q455" t="str">
        <f t="shared" si="189"/>
        <v>-0.027838319277708+0.00219877898602303i</v>
      </c>
      <c r="R455" t="str">
        <f t="shared" si="190"/>
        <v>-0.333125929504807-8.44316477939793i</v>
      </c>
      <c r="S455" t="str">
        <f t="shared" si="191"/>
        <v>0.0249372771483599i</v>
      </c>
      <c r="T455" t="str">
        <f t="shared" si="192"/>
        <v>0.210549540113117-0.00830725362936638i</v>
      </c>
      <c r="U455" t="e">
        <f t="shared" si="193"/>
        <v>#DIV/0!</v>
      </c>
      <c r="V455" t="str">
        <f t="shared" si="194"/>
        <v>1.33333333333333E-06-0.00330539861042358i</v>
      </c>
      <c r="W455" t="e">
        <f t="shared" si="195"/>
        <v>#DIV/0!</v>
      </c>
      <c r="X455" t="e">
        <f t="shared" si="196"/>
        <v>#DIV/0!</v>
      </c>
      <c r="Y455" t="str">
        <f t="shared" si="197"/>
        <v>0.00083+0.0322704397376744i</v>
      </c>
      <c r="Z455" t="e">
        <f t="shared" si="198"/>
        <v>#DIV/0!</v>
      </c>
      <c r="AA455" t="e">
        <f t="shared" si="199"/>
        <v>#DIV/0!</v>
      </c>
      <c r="AB455" t="str">
        <f t="shared" si="200"/>
        <v>1.29829836894886-0.0512244948702169i</v>
      </c>
      <c r="AC455" t="str">
        <f t="shared" si="201"/>
        <v>5.08295683936547-3.26155081517825i</v>
      </c>
      <c r="AD455" t="str">
        <f t="shared" si="202"/>
        <v>0.185508456783434+0.108956416722867i</v>
      </c>
      <c r="AE455" t="e">
        <f t="shared" si="203"/>
        <v>#DIV/0!</v>
      </c>
      <c r="AF455" t="str">
        <f t="shared" si="204"/>
        <v>-12.2746643971292-4.43829230876892i</v>
      </c>
      <c r="AG455" t="e">
        <f t="shared" si="205"/>
        <v>#DIV/0!</v>
      </c>
      <c r="AH455" t="e">
        <f t="shared" si="206"/>
        <v>#DIV/0!</v>
      </c>
      <c r="AI455" t="e">
        <f t="shared" si="207"/>
        <v>#DIV/0!</v>
      </c>
      <c r="AJ455" t="e">
        <f t="shared" si="208"/>
        <v>#DIV/0!</v>
      </c>
      <c r="AK455"/>
      <c r="AL455"/>
      <c r="AM455"/>
      <c r="AN455"/>
    </row>
    <row r="456" spans="1:40" x14ac:dyDescent="0.25">
      <c r="A456"/>
      <c r="B456">
        <f t="shared" si="174"/>
        <v>32200</v>
      </c>
      <c r="C456" s="186" t="str">
        <f t="shared" si="177"/>
        <v>-0.0000948656820670831+0.0978847530991306i</v>
      </c>
      <c r="D456" s="158" t="str">
        <f t="shared" si="178"/>
        <v>-7.66739397022921+0.750449773760002i</v>
      </c>
      <c r="E456" t="str">
        <f t="shared" si="179"/>
        <v>7.99999681235109-0.00504986941745177i</v>
      </c>
      <c r="F456" t="str">
        <f t="shared" si="180"/>
        <v>0.999200639806405+5.04179931501172E-07i</v>
      </c>
      <c r="G456">
        <f t="shared" si="175"/>
        <v>1</v>
      </c>
      <c r="H456" t="str">
        <f t="shared" si="181"/>
        <v>4.62263142378134+5.19605500862259i</v>
      </c>
      <c r="I456" t="str">
        <f t="shared" si="182"/>
        <v>126.449104306989i</v>
      </c>
      <c r="J456" t="str">
        <f t="shared" si="176"/>
        <v>-20.6432193265819+27.6630176510314i</v>
      </c>
      <c r="K456" t="str">
        <f t="shared" si="183"/>
        <v>2.93604809394238-2.19099324308118i</v>
      </c>
      <c r="L456" t="str">
        <f t="shared" si="184"/>
        <v>0.295159041836723-0.195764482995856i</v>
      </c>
      <c r="M456" t="str">
        <f t="shared" si="185"/>
        <v>3.2312071357791-2.38675772607704i</v>
      </c>
      <c r="N456" t="str">
        <f t="shared" si="186"/>
        <v>-0.237246616269463i</v>
      </c>
      <c r="O456" t="str">
        <f t="shared" si="187"/>
        <v>0.97198877865588-0.235027262603833i</v>
      </c>
      <c r="P456" t="str">
        <f t="shared" si="188"/>
        <v>0.02801122134412+0.235027262603833i</v>
      </c>
      <c r="Q456" t="str">
        <f t="shared" si="189"/>
        <v>-0.02801122134412+0.00221935366563i</v>
      </c>
      <c r="R456" t="str">
        <f t="shared" si="190"/>
        <v>-0.333124633809932-8.416861981296i</v>
      </c>
      <c r="S456" t="str">
        <f t="shared" si="191"/>
        <v>0.025014963370006i</v>
      </c>
      <c r="T456" t="str">
        <f t="shared" si="192"/>
        <v>0.210547494152516-0.00833310051240211i</v>
      </c>
      <c r="U456" t="e">
        <f t="shared" si="193"/>
        <v>#DIV/0!</v>
      </c>
      <c r="V456" t="str">
        <f t="shared" si="194"/>
        <v>1.33333333333333E-06-0.00329513339734773i</v>
      </c>
      <c r="W456" t="e">
        <f t="shared" si="195"/>
        <v>#DIV/0!</v>
      </c>
      <c r="X456" t="e">
        <f t="shared" si="196"/>
        <v>#DIV/0!</v>
      </c>
      <c r="Y456" t="str">
        <f t="shared" si="197"/>
        <v>0.00083+0.0323709707025892i</v>
      </c>
      <c r="Z456" t="e">
        <f t="shared" si="198"/>
        <v>#DIV/0!</v>
      </c>
      <c r="AA456" t="e">
        <f t="shared" si="199"/>
        <v>#DIV/0!</v>
      </c>
      <c r="AB456" t="str">
        <f t="shared" si="200"/>
        <v>1.29828575307086-0.051383872877263i</v>
      </c>
      <c r="AC456" t="str">
        <f t="shared" si="201"/>
        <v>5.07238933401734-3.2647254885026i</v>
      </c>
      <c r="AD456" t="str">
        <f t="shared" si="202"/>
        <v>0.185589908175293+0.109320518248211i</v>
      </c>
      <c r="AE456" t="e">
        <f t="shared" si="203"/>
        <v>#DIV/0!</v>
      </c>
      <c r="AF456" t="str">
        <f t="shared" si="204"/>
        <v>-12.2900253940106-4.44560523486259i</v>
      </c>
      <c r="AG456" t="e">
        <f t="shared" si="205"/>
        <v>#DIV/0!</v>
      </c>
      <c r="AH456" t="e">
        <f t="shared" si="206"/>
        <v>#DIV/0!</v>
      </c>
      <c r="AI456" t="e">
        <f t="shared" si="207"/>
        <v>#DIV/0!</v>
      </c>
      <c r="AJ456" t="e">
        <f t="shared" si="208"/>
        <v>#DIV/0!</v>
      </c>
      <c r="AK456"/>
      <c r="AL456"/>
      <c r="AM456"/>
      <c r="AN456"/>
    </row>
    <row r="457" spans="1:40" x14ac:dyDescent="0.25">
      <c r="A457"/>
      <c r="B457">
        <f t="shared" si="174"/>
        <v>32300</v>
      </c>
      <c r="C457" s="186" t="str">
        <f t="shared" si="177"/>
        <v>-0.0000942791883039241+0.0975817048945702i</v>
      </c>
      <c r="D457" s="158" t="str">
        <f t="shared" si="178"/>
        <v>-7.66738947377697+0.748126404191705i</v>
      </c>
      <c r="E457" t="str">
        <f t="shared" si="179"/>
        <v>7.99999679252129-0.00506555222917346i</v>
      </c>
      <c r="F457" t="str">
        <f t="shared" si="180"/>
        <v>0.999200639808391+5.05745706434365E-07i</v>
      </c>
      <c r="G457">
        <f t="shared" si="175"/>
        <v>1</v>
      </c>
      <c r="H457" t="str">
        <f t="shared" si="181"/>
        <v>4.63797852904725+5.2009740582231i</v>
      </c>
      <c r="I457" t="str">
        <f t="shared" si="182"/>
        <v>126.841803388688i</v>
      </c>
      <c r="J457" t="str">
        <f t="shared" si="176"/>
        <v>-20.7778580024205+27.7489276437365i</v>
      </c>
      <c r="K457" t="str">
        <f t="shared" si="183"/>
        <v>2.92889948340744-2.19310303990572i</v>
      </c>
      <c r="L457" t="str">
        <f t="shared" si="184"/>
        <v>0.294599152435987-0.195999946860433i</v>
      </c>
      <c r="M457" t="str">
        <f t="shared" si="185"/>
        <v>3.22349863584343-2.38910298676615i</v>
      </c>
      <c r="N457" t="str">
        <f t="shared" si="186"/>
        <v>-0.237983407003219i</v>
      </c>
      <c r="O457" t="str">
        <f t="shared" si="187"/>
        <v>0.971815348935094-0.235743351070951i</v>
      </c>
      <c r="P457" t="str">
        <f t="shared" si="188"/>
        <v>0.028184651064906+0.235743351070951i</v>
      </c>
      <c r="Q457" t="str">
        <f t="shared" si="189"/>
        <v>-0.028184651064906+0.00224005593226798i</v>
      </c>
      <c r="R457" t="str">
        <f t="shared" si="190"/>
        <v>-0.333123334067057-8.39072179488746i</v>
      </c>
      <c r="S457" t="str">
        <f t="shared" si="191"/>
        <v>0.025092649591652i</v>
      </c>
      <c r="T457" t="str">
        <f t="shared" si="192"/>
        <v>0.210545441820148-0.00835894709254749i</v>
      </c>
      <c r="U457" t="e">
        <f t="shared" si="193"/>
        <v>#DIV/0!</v>
      </c>
      <c r="V457" t="str">
        <f t="shared" si="194"/>
        <v>1.33333333333333E-06-0.00328493174596275i</v>
      </c>
      <c r="W457" t="e">
        <f t="shared" si="195"/>
        <v>#DIV/0!</v>
      </c>
      <c r="X457" t="e">
        <f t="shared" si="196"/>
        <v>#DIV/0!</v>
      </c>
      <c r="Y457" t="str">
        <f t="shared" si="197"/>
        <v>0.00083+0.0324715016675041i</v>
      </c>
      <c r="Z457" t="e">
        <f t="shared" si="198"/>
        <v>#DIV/0!</v>
      </c>
      <c r="AA457" t="e">
        <f t="shared" si="199"/>
        <v>#DIV/0!</v>
      </c>
      <c r="AB457" t="str">
        <f t="shared" si="200"/>
        <v>1.29827309790304-0.0515432490166154i</v>
      </c>
      <c r="AC457" t="str">
        <f t="shared" si="201"/>
        <v>5.06183942986945-3.26785772873029i</v>
      </c>
      <c r="AD457" t="str">
        <f t="shared" si="202"/>
        <v>0.18567160863923+0.109684465493841i</v>
      </c>
      <c r="AE457" t="e">
        <f t="shared" si="203"/>
        <v>#DIV/0!</v>
      </c>
      <c r="AF457" t="str">
        <f t="shared" si="204"/>
        <v>-12.3053680028242-4.45284765403139i</v>
      </c>
      <c r="AG457" t="e">
        <f t="shared" si="205"/>
        <v>#DIV/0!</v>
      </c>
      <c r="AH457" t="e">
        <f t="shared" si="206"/>
        <v>#DIV/0!</v>
      </c>
      <c r="AI457" t="e">
        <f t="shared" si="207"/>
        <v>#DIV/0!</v>
      </c>
      <c r="AJ457" t="e">
        <f t="shared" si="208"/>
        <v>#DIV/0!</v>
      </c>
      <c r="AK457"/>
      <c r="AL457"/>
      <c r="AM457"/>
      <c r="AN457"/>
    </row>
    <row r="458" spans="1:40" x14ac:dyDescent="0.25">
      <c r="A458"/>
      <c r="B458">
        <f t="shared" si="174"/>
        <v>32400</v>
      </c>
      <c r="C458" s="186" t="str">
        <f t="shared" si="177"/>
        <v>-0.0000936981166471271+0.0972805273527173i</v>
      </c>
      <c r="D458" s="158" t="str">
        <f t="shared" si="178"/>
        <v>-7.66738501889432+0.745817376370833i</v>
      </c>
      <c r="E458" t="str">
        <f t="shared" si="179"/>
        <v>7.99999677263001-0.00508123504077835i</v>
      </c>
      <c r="F458" t="str">
        <f t="shared" si="180"/>
        <v>0.999200639810376+5.07311481355908E-07i</v>
      </c>
      <c r="G458">
        <f t="shared" si="175"/>
        <v>1</v>
      </c>
      <c r="H458" t="str">
        <f t="shared" si="181"/>
        <v>4.65330701635666+5.20583733923347i</v>
      </c>
      <c r="I458" t="str">
        <f t="shared" si="182"/>
        <v>127.234502470387i</v>
      </c>
      <c r="J458" t="str">
        <f t="shared" si="176"/>
        <v>-20.9129141625252+27.8348376364415i</v>
      </c>
      <c r="K458" t="str">
        <f t="shared" si="183"/>
        <v>2.92176340772453-2.19518389677813i</v>
      </c>
      <c r="L458" t="str">
        <f t="shared" si="184"/>
        <v>0.294039656897866-0.196233367073437i</v>
      </c>
      <c r="M458" t="str">
        <f t="shared" si="185"/>
        <v>3.2158030646224-2.39141726385157i</v>
      </c>
      <c r="N458" t="str">
        <f t="shared" si="186"/>
        <v>-0.238720197736975i</v>
      </c>
      <c r="O458" t="str">
        <f t="shared" si="187"/>
        <v>0.971641391654083-0.2364593115623i</v>
      </c>
      <c r="P458" t="str">
        <f t="shared" si="188"/>
        <v>0.028358608345917+0.2364593115623i</v>
      </c>
      <c r="Q458" t="str">
        <f t="shared" si="189"/>
        <v>-0.028358608345917+0.00226088617467501i</v>
      </c>
      <c r="R458" t="str">
        <f t="shared" si="190"/>
        <v>-0.333122030275428-8.36474271450569i</v>
      </c>
      <c r="S458" t="str">
        <f t="shared" si="191"/>
        <v>0.0251703358132979i</v>
      </c>
      <c r="T458" t="str">
        <f t="shared" si="192"/>
        <v>0.210543383115945-0.00838479336884011i</v>
      </c>
      <c r="U458" t="e">
        <f t="shared" si="193"/>
        <v>#DIV/0!</v>
      </c>
      <c r="V458" t="str">
        <f t="shared" si="194"/>
        <v>1.33333333333333E-06-0.00327479306773447i</v>
      </c>
      <c r="W458" t="e">
        <f t="shared" si="195"/>
        <v>#DIV/0!</v>
      </c>
      <c r="X458" t="e">
        <f t="shared" si="196"/>
        <v>#DIV/0!</v>
      </c>
      <c r="Y458" t="str">
        <f t="shared" si="197"/>
        <v>0.00083+0.032572032632419i</v>
      </c>
      <c r="Z458" t="e">
        <f t="shared" si="198"/>
        <v>#DIV/0!</v>
      </c>
      <c r="AA458" t="e">
        <f t="shared" si="199"/>
        <v>#DIV/0!</v>
      </c>
      <c r="AB458" t="str">
        <f t="shared" si="200"/>
        <v>1.29826040344496-0.0517026232823397i</v>
      </c>
      <c r="AC458" t="str">
        <f t="shared" si="201"/>
        <v>5.05130723817241-3.27094779617355i</v>
      </c>
      <c r="AD458" t="str">
        <f t="shared" si="202"/>
        <v>0.185753558101945+0.110048259195522i</v>
      </c>
      <c r="AE458" t="e">
        <f t="shared" si="203"/>
        <v>#DIV/0!</v>
      </c>
      <c r="AF458" t="str">
        <f t="shared" si="204"/>
        <v>-12.320692035251-4.46001996286264i</v>
      </c>
      <c r="AG458" t="e">
        <f t="shared" si="205"/>
        <v>#DIV/0!</v>
      </c>
      <c r="AH458" t="e">
        <f t="shared" si="206"/>
        <v>#DIV/0!</v>
      </c>
      <c r="AI458" t="e">
        <f t="shared" si="207"/>
        <v>#DIV/0!</v>
      </c>
      <c r="AJ458" t="e">
        <f t="shared" si="208"/>
        <v>#DIV/0!</v>
      </c>
      <c r="AK458"/>
      <c r="AL458"/>
      <c r="AM458"/>
      <c r="AN458"/>
    </row>
    <row r="459" spans="1:40" x14ac:dyDescent="0.25">
      <c r="A459"/>
      <c r="B459">
        <f t="shared" si="174"/>
        <v>32500</v>
      </c>
      <c r="C459" s="186" t="str">
        <f t="shared" si="177"/>
        <v>-0.0000931224004659501+0.0969812032059795i</v>
      </c>
      <c r="D459" s="158" t="str">
        <f t="shared" si="178"/>
        <v>-7.66738060507027+0.74352255791251i</v>
      </c>
      <c r="E459" t="str">
        <f t="shared" si="179"/>
        <v>7.99999675267723-0.00509691785226607i</v>
      </c>
      <c r="F459" t="str">
        <f t="shared" si="180"/>
        <v>0.999200639812361+5.08877256265765E-07i</v>
      </c>
      <c r="G459">
        <f t="shared" si="175"/>
        <v>1</v>
      </c>
      <c r="H459" t="str">
        <f t="shared" si="181"/>
        <v>4.66861670026272+5.21064511417676i</v>
      </c>
      <c r="I459" t="str">
        <f t="shared" si="182"/>
        <v>127.627201552085i</v>
      </c>
      <c r="J459" t="str">
        <f t="shared" si="176"/>
        <v>-21.0483878068961+27.9207476291466i</v>
      </c>
      <c r="K459" t="str">
        <f t="shared" si="183"/>
        <v>2.91463993940166-2.19723599728943i</v>
      </c>
      <c r="L459" t="str">
        <f t="shared" si="184"/>
        <v>0.293480562817761-0.196464751153276i</v>
      </c>
      <c r="M459" t="str">
        <f t="shared" si="185"/>
        <v>3.20812050221942-2.39370074844271i</v>
      </c>
      <c r="N459" t="str">
        <f t="shared" si="186"/>
        <v>-0.239456988470731i</v>
      </c>
      <c r="O459" t="str">
        <f t="shared" si="187"/>
        <v>0.971466906907281-0.237175143689216i</v>
      </c>
      <c r="P459" t="str">
        <f t="shared" si="188"/>
        <v>0.028533093092719+0.237175143689216i</v>
      </c>
      <c r="Q459" t="str">
        <f t="shared" si="189"/>
        <v>-0.028533093092719+0.002281844781515i</v>
      </c>
      <c r="R459" t="str">
        <f t="shared" si="190"/>
        <v>-0.333120722435723-8.33892325301515i</v>
      </c>
      <c r="S459" t="str">
        <f t="shared" si="191"/>
        <v>0.025248022034944i</v>
      </c>
      <c r="T459" t="str">
        <f t="shared" si="192"/>
        <v>0.210541318039833-0.0084106393403536i</v>
      </c>
      <c r="U459" t="e">
        <f t="shared" si="193"/>
        <v>#DIV/0!</v>
      </c>
      <c r="V459" t="str">
        <f t="shared" si="194"/>
        <v>1.33333333333333E-06-0.00326471678137221i</v>
      </c>
      <c r="W459" t="e">
        <f t="shared" si="195"/>
        <v>#DIV/0!</v>
      </c>
      <c r="X459" t="e">
        <f t="shared" si="196"/>
        <v>#DIV/0!</v>
      </c>
      <c r="Y459" t="str">
        <f t="shared" si="197"/>
        <v>0.00083+0.0326725635973339i</v>
      </c>
      <c r="Z459" t="e">
        <f t="shared" si="198"/>
        <v>#DIV/0!</v>
      </c>
      <c r="AA459" t="e">
        <f t="shared" si="199"/>
        <v>#DIV/0!</v>
      </c>
      <c r="AB459" t="str">
        <f t="shared" si="200"/>
        <v>1.29824766969619-0.0518619956687236i</v>
      </c>
      <c r="AC459" t="str">
        <f t="shared" si="201"/>
        <v>5.04079286826298-3.27399595020662i</v>
      </c>
      <c r="AD459" t="str">
        <f t="shared" si="202"/>
        <v>0.185835756490569+0.110411900078087i</v>
      </c>
      <c r="AE459" t="e">
        <f t="shared" si="203"/>
        <v>#DIV/0!</v>
      </c>
      <c r="AF459" t="str">
        <f t="shared" si="204"/>
        <v>-12.335997305333-4.46712255626425i</v>
      </c>
      <c r="AG459" t="e">
        <f t="shared" si="205"/>
        <v>#DIV/0!</v>
      </c>
      <c r="AH459" t="e">
        <f t="shared" si="206"/>
        <v>#DIV/0!</v>
      </c>
      <c r="AI459" t="e">
        <f t="shared" si="207"/>
        <v>#DIV/0!</v>
      </c>
      <c r="AJ459" t="e">
        <f t="shared" si="208"/>
        <v>#DIV/0!</v>
      </c>
      <c r="AK459"/>
      <c r="AL459"/>
      <c r="AM459"/>
      <c r="AN459"/>
    </row>
    <row r="460" spans="1:40" x14ac:dyDescent="0.25">
      <c r="A460"/>
      <c r="B460">
        <f t="shared" si="174"/>
        <v>32600</v>
      </c>
      <c r="C460" s="186" t="str">
        <f t="shared" si="177"/>
        <v>-0.0000925519741500234+0.096683715398636i</v>
      </c>
      <c r="D460" s="158" t="str">
        <f t="shared" si="178"/>
        <v>-7.66737623180182+0.74124181805621i</v>
      </c>
      <c r="E460" t="str">
        <f t="shared" si="179"/>
        <v>7.99999673266297-0.00511260066363626i</v>
      </c>
      <c r="F460" t="str">
        <f t="shared" si="180"/>
        <v>0.999200639814356+5.10443031163911E-07i</v>
      </c>
      <c r="G460">
        <f t="shared" si="175"/>
        <v>1</v>
      </c>
      <c r="H460" t="str">
        <f t="shared" si="181"/>
        <v>4.68390739765953+5.21539764552965i</v>
      </c>
      <c r="I460" t="str">
        <f t="shared" si="182"/>
        <v>128.019900633784i</v>
      </c>
      <c r="J460" t="str">
        <f t="shared" si="176"/>
        <v>-21.1842789355331+28.0066576218517i</v>
      </c>
      <c r="K460" t="str">
        <f t="shared" si="183"/>
        <v>2.90752914962831-2.19925952430903i</v>
      </c>
      <c r="L460" t="str">
        <f t="shared" si="184"/>
        <v>0.292921877719415-0.196694106632821i</v>
      </c>
      <c r="M460" t="str">
        <f t="shared" si="185"/>
        <v>3.20045102734773-2.39595363094185i</v>
      </c>
      <c r="N460" t="str">
        <f t="shared" si="186"/>
        <v>-0.240193779204487i</v>
      </c>
      <c r="O460" t="str">
        <f t="shared" si="187"/>
        <v>0.971291894789409-0.237890847063099i</v>
      </c>
      <c r="P460" t="str">
        <f t="shared" si="188"/>
        <v>0.028708105210591+0.237890847063099i</v>
      </c>
      <c r="Q460" t="str">
        <f t="shared" si="189"/>
        <v>-0.028708105210591+0.00230293214138802i</v>
      </c>
      <c r="R460" t="str">
        <f t="shared" si="190"/>
        <v>-0.333119410546884-8.3132619415273i</v>
      </c>
      <c r="S460" t="str">
        <f t="shared" si="191"/>
        <v>0.0253257082565899i</v>
      </c>
      <c r="T460" t="str">
        <f t="shared" si="192"/>
        <v>0.210539246591733-0.00843648500611758i</v>
      </c>
      <c r="U460" t="e">
        <f t="shared" si="193"/>
        <v>#DIV/0!</v>
      </c>
      <c r="V460" t="str">
        <f t="shared" si="194"/>
        <v>1.33333333333333E-06-0.00325470231271769i</v>
      </c>
      <c r="W460" t="e">
        <f t="shared" si="195"/>
        <v>#DIV/0!</v>
      </c>
      <c r="X460" t="e">
        <f t="shared" si="196"/>
        <v>#DIV/0!</v>
      </c>
      <c r="Y460" t="str">
        <f t="shared" si="197"/>
        <v>0.00083+0.0327730945622487i</v>
      </c>
      <c r="Z460" t="e">
        <f t="shared" si="198"/>
        <v>#DIV/0!</v>
      </c>
      <c r="AA460" t="e">
        <f t="shared" si="199"/>
        <v>#DIV/0!</v>
      </c>
      <c r="AB460" t="str">
        <f t="shared" si="200"/>
        <v>1.29823489665623-0.0520213661697836i</v>
      </c>
      <c r="AC460" t="str">
        <f t="shared" si="201"/>
        <v>5.03029642758106-3.27700244926103i</v>
      </c>
      <c r="AD460" t="str">
        <f t="shared" si="202"/>
        <v>0.185918203732634+0.110775388855608i</v>
      </c>
      <c r="AE460" t="e">
        <f t="shared" si="203"/>
        <v>#DIV/0!</v>
      </c>
      <c r="AF460" t="str">
        <f t="shared" si="204"/>
        <v>-12.3512836294613-4.47415582747344i</v>
      </c>
      <c r="AG460" t="e">
        <f t="shared" si="205"/>
        <v>#DIV/0!</v>
      </c>
      <c r="AH460" t="e">
        <f t="shared" si="206"/>
        <v>#DIV/0!</v>
      </c>
      <c r="AI460" t="e">
        <f t="shared" si="207"/>
        <v>#DIV/0!</v>
      </c>
      <c r="AJ460" t="e">
        <f t="shared" si="208"/>
        <v>#DIV/0!</v>
      </c>
      <c r="AK460"/>
      <c r="AL460"/>
      <c r="AM460"/>
      <c r="AN460"/>
    </row>
    <row r="461" spans="1:40" x14ac:dyDescent="0.25">
      <c r="A461"/>
      <c r="B461">
        <f t="shared" si="174"/>
        <v>32700</v>
      </c>
      <c r="C461" s="186" t="str">
        <f t="shared" si="177"/>
        <v>-0.0000919867730906584+0.0963880470835989i</v>
      </c>
      <c r="D461" s="158" t="str">
        <f t="shared" si="178"/>
        <v>-7.66737189859369+0.738975027640925i</v>
      </c>
      <c r="E461" t="str">
        <f t="shared" si="179"/>
        <v>7.99999671258723-0.00512828347488858i</v>
      </c>
      <c r="F461" t="str">
        <f t="shared" si="180"/>
        <v>0.999200639816361+5.12008806050312E-07i</v>
      </c>
      <c r="G461">
        <f t="shared" si="175"/>
        <v>1</v>
      </c>
      <c r="H461" t="str">
        <f t="shared" si="181"/>
        <v>4.69917892776917+5.22009519570538i</v>
      </c>
      <c r="I461" t="str">
        <f t="shared" si="182"/>
        <v>128.412599715483i</v>
      </c>
      <c r="J461" t="str">
        <f t="shared" si="176"/>
        <v>-21.3205875484364+28.0925676145568i</v>
      </c>
      <c r="K461" t="str">
        <f t="shared" si="183"/>
        <v>2.90043110828671-2.20125465998316i</v>
      </c>
      <c r="L461" t="str">
        <f t="shared" si="184"/>
        <v>0.292363609055156-0.196921441058827i</v>
      </c>
      <c r="M461" t="str">
        <f t="shared" si="185"/>
        <v>3.19279471734187-2.39817610104199i</v>
      </c>
      <c r="N461" t="str">
        <f t="shared" si="186"/>
        <v>-0.240930569938243i</v>
      </c>
      <c r="O461" t="str">
        <f t="shared" si="187"/>
        <v>0.971116355395475-0.238606421295425i</v>
      </c>
      <c r="P461" t="str">
        <f t="shared" si="188"/>
        <v>0.028883644604525+0.238606421295425i</v>
      </c>
      <c r="Q461" t="str">
        <f t="shared" si="189"/>
        <v>-0.028883644604525+0.00232414864281799i</v>
      </c>
      <c r="R461" t="str">
        <f t="shared" si="190"/>
        <v>-0.333118094609628-8.2877573291221i</v>
      </c>
      <c r="S461" t="str">
        <f t="shared" si="191"/>
        <v>0.0254033944782358i</v>
      </c>
      <c r="T461" t="str">
        <f t="shared" si="192"/>
        <v>0.210537168771579-0.00846233036520666i</v>
      </c>
      <c r="U461" t="e">
        <f t="shared" si="193"/>
        <v>#DIV/0!</v>
      </c>
      <c r="V461" t="str">
        <f t="shared" si="194"/>
        <v>1.33333333333333E-06-0.00324474909463599i</v>
      </c>
      <c r="W461" t="e">
        <f t="shared" si="195"/>
        <v>#DIV/0!</v>
      </c>
      <c r="X461" t="e">
        <f t="shared" si="196"/>
        <v>#DIV/0!</v>
      </c>
      <c r="Y461" t="str">
        <f t="shared" si="197"/>
        <v>0.00083+0.0328736255271636i</v>
      </c>
      <c r="Z461" t="e">
        <f t="shared" si="198"/>
        <v>#DIV/0!</v>
      </c>
      <c r="AA461" t="e">
        <f t="shared" si="199"/>
        <v>#DIV/0!</v>
      </c>
      <c r="AB461" t="str">
        <f t="shared" si="200"/>
        <v>1.29822208432468-0.0521807347798134i</v>
      </c>
      <c r="AC461" t="str">
        <f t="shared" si="201"/>
        <v>5.01981802168463-3.27996755082437i</v>
      </c>
      <c r="AD461" t="str">
        <f t="shared" si="202"/>
        <v>0.186000899756091+0.111138726231568i</v>
      </c>
      <c r="AE461" t="e">
        <f t="shared" si="203"/>
        <v>#DIV/0!</v>
      </c>
      <c r="AF461" t="str">
        <f t="shared" si="204"/>
        <v>-12.3665508263629-4.48112016806445i</v>
      </c>
      <c r="AG461" t="e">
        <f t="shared" si="205"/>
        <v>#DIV/0!</v>
      </c>
      <c r="AH461" t="e">
        <f t="shared" si="206"/>
        <v>#DIV/0!</v>
      </c>
      <c r="AI461" t="e">
        <f t="shared" si="207"/>
        <v>#DIV/0!</v>
      </c>
      <c r="AJ461" t="e">
        <f t="shared" si="208"/>
        <v>#DIV/0!</v>
      </c>
      <c r="AK461"/>
      <c r="AL461"/>
      <c r="AM461"/>
      <c r="AN461"/>
    </row>
    <row r="462" spans="1:40" x14ac:dyDescent="0.25">
      <c r="A462"/>
      <c r="B462">
        <f t="shared" si="174"/>
        <v>32800</v>
      </c>
      <c r="C462" s="186" t="str">
        <f t="shared" si="177"/>
        <v>-0.0000914267336625471+0.0960941816192304i</v>
      </c>
      <c r="D462" s="158" t="str">
        <f t="shared" si="178"/>
        <v>-7.66736760495806+0.736722059080767i</v>
      </c>
      <c r="E462" t="str">
        <f t="shared" si="179"/>
        <v>7.99999669244999-0.00514396628602264i</v>
      </c>
      <c r="F462" t="str">
        <f t="shared" si="180"/>
        <v>0.999200639818377+5.13574580924928E-07i</v>
      </c>
      <c r="G462">
        <f t="shared" si="175"/>
        <v>1</v>
      </c>
      <c r="H462" t="str">
        <f t="shared" si="181"/>
        <v>4.71443111212848+5.22473802703711i</v>
      </c>
      <c r="I462" t="str">
        <f t="shared" si="182"/>
        <v>128.805298797182i</v>
      </c>
      <c r="J462" t="str">
        <f t="shared" si="176"/>
        <v>-21.4573136456058+28.1784776072618i</v>
      </c>
      <c r="K462" t="str">
        <f t="shared" si="183"/>
        <v>2.89334588396351-2.20322158573352i</v>
      </c>
      <c r="L462" t="str">
        <f t="shared" si="184"/>
        <v>0.291805764206136-0.197146761991367i</v>
      </c>
      <c r="M462" t="str">
        <f t="shared" si="185"/>
        <v>3.18515164816965-2.40036834772489i</v>
      </c>
      <c r="N462" t="str">
        <f t="shared" si="186"/>
        <v>-0.241667360671999i</v>
      </c>
      <c r="O462" t="str">
        <f t="shared" si="187"/>
        <v>0.970940288820771-0.239321865997734i</v>
      </c>
      <c r="P462" t="str">
        <f t="shared" si="188"/>
        <v>0.029059711179229+0.239321865997734i</v>
      </c>
      <c r="Q462" t="str">
        <f t="shared" si="189"/>
        <v>-0.029059711179229+0.00234549467426501i</v>
      </c>
      <c r="R462" t="str">
        <f t="shared" si="190"/>
        <v>-0.333116774622972-8.26240798257276i</v>
      </c>
      <c r="S462" t="str">
        <f t="shared" si="191"/>
        <v>0.0254810806998819i</v>
      </c>
      <c r="T462" t="str">
        <f t="shared" si="192"/>
        <v>0.210535084579285-0.00848817541665232i</v>
      </c>
      <c r="U462" t="e">
        <f t="shared" si="193"/>
        <v>#DIV/0!</v>
      </c>
      <c r="V462" t="str">
        <f t="shared" si="194"/>
        <v>1.33333333333333E-06-0.00323485656690844i</v>
      </c>
      <c r="W462" t="e">
        <f t="shared" si="195"/>
        <v>#DIV/0!</v>
      </c>
      <c r="X462" t="e">
        <f t="shared" si="196"/>
        <v>#DIV/0!</v>
      </c>
      <c r="Y462" t="str">
        <f t="shared" si="197"/>
        <v>0.00083+0.0329741564920785i</v>
      </c>
      <c r="Z462" t="e">
        <f t="shared" si="198"/>
        <v>#DIV/0!</v>
      </c>
      <c r="AA462" t="e">
        <f t="shared" si="199"/>
        <v>#DIV/0!</v>
      </c>
      <c r="AB462" t="str">
        <f t="shared" si="200"/>
        <v>1.29820923270099-0.052340101492841i</v>
      </c>
      <c r="AC462" t="str">
        <f t="shared" si="201"/>
        <v>5.00935775426649-3.28289151143496i</v>
      </c>
      <c r="AD462" t="str">
        <f t="shared" si="202"/>
        <v>0.186083844489277+0.111501912899007i</v>
      </c>
      <c r="AE462" t="e">
        <f t="shared" si="203"/>
        <v>#DIV/0!</v>
      </c>
      <c r="AF462" t="str">
        <f t="shared" si="204"/>
        <v>-12.3817987170865-4.48801596795634i</v>
      </c>
      <c r="AG462" t="e">
        <f t="shared" si="205"/>
        <v>#DIV/0!</v>
      </c>
      <c r="AH462" t="e">
        <f t="shared" si="206"/>
        <v>#DIV/0!</v>
      </c>
      <c r="AI462" t="e">
        <f t="shared" si="207"/>
        <v>#DIV/0!</v>
      </c>
      <c r="AJ462" t="e">
        <f t="shared" si="208"/>
        <v>#DIV/0!</v>
      </c>
      <c r="AK462"/>
      <c r="AL462"/>
      <c r="AM462"/>
      <c r="AN462"/>
    </row>
    <row r="463" spans="1:40" x14ac:dyDescent="0.25">
      <c r="A463"/>
      <c r="B463">
        <f t="shared" si="174"/>
        <v>32900</v>
      </c>
      <c r="C463" s="186" t="str">
        <f t="shared" si="177"/>
        <v>-0.0000908717932058578+0.0958021025662216i</v>
      </c>
      <c r="D463" s="158" t="str">
        <f t="shared" si="178"/>
        <v>-7.66736335041461+0.734482786341032i</v>
      </c>
      <c r="E463" t="str">
        <f t="shared" si="179"/>
        <v>7.99999667225126-0.0051596490970381i</v>
      </c>
      <c r="F463" t="str">
        <f t="shared" si="180"/>
        <v>0.999200639820382+5.15140355787706E-07i</v>
      </c>
      <c r="G463">
        <f t="shared" si="175"/>
        <v>1</v>
      </c>
      <c r="H463" t="str">
        <f t="shared" si="181"/>
        <v>4.72966377457609+5.22932640176152i</v>
      </c>
      <c r="I463" t="str">
        <f t="shared" si="182"/>
        <v>129.19799787888i</v>
      </c>
      <c r="J463" t="str">
        <f t="shared" si="176"/>
        <v>-21.5944572270413+28.2643875999668i</v>
      </c>
      <c r="K463" t="str">
        <f t="shared" si="183"/>
        <v>2.88627354396106-2.20516048225581i</v>
      </c>
      <c r="L463" t="str">
        <f t="shared" si="184"/>
        <v>0.291248350482578-0.197370077003261i</v>
      </c>
      <c r="M463" t="str">
        <f t="shared" si="185"/>
        <v>3.17752189444364-2.40253055925907i</v>
      </c>
      <c r="N463" t="str">
        <f t="shared" si="186"/>
        <v>-0.242404151405755i</v>
      </c>
      <c r="O463" t="str">
        <f t="shared" si="187"/>
        <v>0.970763695160878-0.240037180781641i</v>
      </c>
      <c r="P463" t="str">
        <f t="shared" si="188"/>
        <v>0.029236304839122+0.240037180781641i</v>
      </c>
      <c r="Q463" t="str">
        <f t="shared" si="189"/>
        <v>-0.029236304839122+0.00236697062411401i</v>
      </c>
      <c r="R463" t="str">
        <f t="shared" si="190"/>
        <v>-0.333115450587189-8.23721248607872i</v>
      </c>
      <c r="S463" t="str">
        <f t="shared" si="191"/>
        <v>0.0255587669215279i</v>
      </c>
      <c r="T463" t="str">
        <f t="shared" si="192"/>
        <v>0.210532994014785-0.00851402015951771i</v>
      </c>
      <c r="U463" t="e">
        <f t="shared" si="193"/>
        <v>#DIV/0!</v>
      </c>
      <c r="V463" t="str">
        <f t="shared" si="194"/>
        <v>1.33333333333333E-06-0.00322502417612756i</v>
      </c>
      <c r="W463" t="e">
        <f t="shared" si="195"/>
        <v>#DIV/0!</v>
      </c>
      <c r="X463" t="e">
        <f t="shared" si="196"/>
        <v>#DIV/0!</v>
      </c>
      <c r="Y463" t="str">
        <f t="shared" si="197"/>
        <v>0.00083+0.0330746874569933i</v>
      </c>
      <c r="Z463" t="e">
        <f t="shared" si="198"/>
        <v>#DIV/0!</v>
      </c>
      <c r="AA463" t="e">
        <f t="shared" si="199"/>
        <v>#DIV/0!</v>
      </c>
      <c r="AB463" t="str">
        <f t="shared" si="200"/>
        <v>1.29819634178478-0.0524994663030895i</v>
      </c>
      <c r="AC463" t="str">
        <f t="shared" si="201"/>
        <v>4.99891572716981-3.28577458668094i</v>
      </c>
      <c r="AD463" t="str">
        <f t="shared" si="202"/>
        <v>0.186167037860931+0.111864949540693i</v>
      </c>
      <c r="AE463" t="e">
        <f t="shared" si="203"/>
        <v>#DIV/0!</v>
      </c>
      <c r="AF463" t="str">
        <f t="shared" si="204"/>
        <v>-12.3970271249907-4.49484361542049i</v>
      </c>
      <c r="AG463" t="e">
        <f t="shared" si="205"/>
        <v>#DIV/0!</v>
      </c>
      <c r="AH463" t="e">
        <f t="shared" si="206"/>
        <v>#DIV/0!</v>
      </c>
      <c r="AI463" t="e">
        <f t="shared" si="207"/>
        <v>#DIV/0!</v>
      </c>
      <c r="AJ463" t="e">
        <f t="shared" si="208"/>
        <v>#DIV/0!</v>
      </c>
      <c r="AK463"/>
      <c r="AL463"/>
      <c r="AM463"/>
      <c r="AN463"/>
    </row>
    <row r="464" spans="1:40" x14ac:dyDescent="0.25">
      <c r="A464"/>
      <c r="B464">
        <f t="shared" si="174"/>
        <v>33000</v>
      </c>
      <c r="C464" s="186" t="str">
        <f t="shared" si="177"/>
        <v>-0.0000903218900087105+0.0955117936845286i</v>
      </c>
      <c r="D464" s="158" t="str">
        <f t="shared" si="178"/>
        <v>-7.66735913449008+0.73225708491472i</v>
      </c>
      <c r="E464" t="str">
        <f t="shared" si="179"/>
        <v>7.99999665199105-0.00517533190793458i</v>
      </c>
      <c r="F464" t="str">
        <f t="shared" si="180"/>
        <v>0.999200639822407+5.16706130638637E-07i</v>
      </c>
      <c r="G464">
        <f t="shared" si="175"/>
        <v>1</v>
      </c>
      <c r="H464" t="str">
        <f t="shared" si="181"/>
        <v>4.74487674123903+5.23386058200244i</v>
      </c>
      <c r="I464" t="str">
        <f t="shared" si="182"/>
        <v>129.590696960579i</v>
      </c>
      <c r="J464" t="str">
        <f t="shared" si="176"/>
        <v>-21.7320182927431+28.3502975926719i</v>
      </c>
      <c r="K464" t="str">
        <f t="shared" si="183"/>
        <v>2.87921415430885-2.20707152951856i</v>
      </c>
      <c r="L464" t="str">
        <f t="shared" si="184"/>
        <v>0.29069137512403-0.197591393679515i</v>
      </c>
      <c r="M464" t="str">
        <f t="shared" si="185"/>
        <v>3.16990552943288-2.40466292319807i</v>
      </c>
      <c r="N464" t="str">
        <f t="shared" si="186"/>
        <v>-0.243140942139511i</v>
      </c>
      <c r="O464" t="str">
        <f t="shared" si="187"/>
        <v>0.970586574511661-0.24075236525883i</v>
      </c>
      <c r="P464" t="str">
        <f t="shared" si="188"/>
        <v>0.029413425488339+0.24075236525883i</v>
      </c>
      <c r="Q464" t="str">
        <f t="shared" si="189"/>
        <v>-0.029413425488339+0.002388576880681i</v>
      </c>
      <c r="R464" t="str">
        <f t="shared" si="190"/>
        <v>-0.333114122502186-8.21216944099997i</v>
      </c>
      <c r="S464" t="str">
        <f t="shared" si="191"/>
        <v>0.0256364531431738i</v>
      </c>
      <c r="T464" t="str">
        <f t="shared" si="192"/>
        <v>0.210530897078-0.00853986459285675i</v>
      </c>
      <c r="U464" t="e">
        <f t="shared" si="193"/>
        <v>#DIV/0!</v>
      </c>
      <c r="V464" t="str">
        <f t="shared" si="194"/>
        <v>1.33333333333333E-06-0.00321525137559384i</v>
      </c>
      <c r="W464" t="e">
        <f t="shared" si="195"/>
        <v>#DIV/0!</v>
      </c>
      <c r="X464" t="e">
        <f t="shared" si="196"/>
        <v>#DIV/0!</v>
      </c>
      <c r="Y464" t="str">
        <f t="shared" si="197"/>
        <v>0.00083+0.0331752184219082i</v>
      </c>
      <c r="Z464" t="e">
        <f t="shared" si="198"/>
        <v>#DIV/0!</v>
      </c>
      <c r="AA464" t="e">
        <f t="shared" si="199"/>
        <v>#DIV/0!</v>
      </c>
      <c r="AB464" t="str">
        <f t="shared" si="200"/>
        <v>1.29818341157555-0.0526588292047252i</v>
      </c>
      <c r="AC464" t="str">
        <f t="shared" si="201"/>
        <v>4.98849204040375-3.28861703119603i</v>
      </c>
      <c r="AD464" t="str">
        <f t="shared" si="202"/>
        <v>0.186250479800169+0.11222783682927i</v>
      </c>
      <c r="AE464" t="e">
        <f t="shared" si="203"/>
        <v>#DIV/0!</v>
      </c>
      <c r="AF464" t="str">
        <f t="shared" si="204"/>
        <v>-12.4122358757291-4.50160349708772i</v>
      </c>
      <c r="AG464" t="e">
        <f t="shared" si="205"/>
        <v>#DIV/0!</v>
      </c>
      <c r="AH464" t="e">
        <f t="shared" si="206"/>
        <v>#DIV/0!</v>
      </c>
      <c r="AI464" t="e">
        <f t="shared" si="207"/>
        <v>#DIV/0!</v>
      </c>
      <c r="AJ464" t="e">
        <f t="shared" si="208"/>
        <v>#DIV/0!</v>
      </c>
      <c r="AK464"/>
      <c r="AL464"/>
      <c r="AM464"/>
      <c r="AN464"/>
    </row>
    <row r="465" spans="1:40" x14ac:dyDescent="0.25">
      <c r="A465"/>
      <c r="B465">
        <f t="shared" si="174"/>
        <v>33100</v>
      </c>
      <c r="C465" s="186" t="str">
        <f t="shared" si="177"/>
        <v>-0.0000897769632900142+0.0952232389303593i</v>
      </c>
      <c r="D465" s="158" t="str">
        <f t="shared" si="178"/>
        <v>-7.66735495671856+0.730044831799422i</v>
      </c>
      <c r="E465" t="str">
        <f t="shared" si="179"/>
        <v>7.99999663166936-0.00519101471871174i</v>
      </c>
      <c r="F465" t="str">
        <f t="shared" si="180"/>
        <v>0.999200639824432+5.18271905477669E-07i</v>
      </c>
      <c r="G465">
        <f t="shared" si="175"/>
        <v>1</v>
      </c>
      <c r="H465" t="str">
        <f t="shared" si="181"/>
        <v>4.76006984051969+5.23834082975515i</v>
      </c>
      <c r="I465" t="str">
        <f t="shared" si="182"/>
        <v>129.983396042278i</v>
      </c>
      <c r="J465" t="str">
        <f t="shared" si="176"/>
        <v>-21.8699968427109+28.436207585377i</v>
      </c>
      <c r="K465" t="str">
        <f t="shared" si="183"/>
        <v>2.87216777977486-2.20895490676168i</v>
      </c>
      <c r="L465" t="str">
        <f t="shared" si="184"/>
        <v>0.290134845299612-0.197810719616772i</v>
      </c>
      <c r="M465" t="str">
        <f t="shared" si="185"/>
        <v>3.16230262507447-2.40676562637845i</v>
      </c>
      <c r="N465" t="str">
        <f t="shared" si="186"/>
        <v>-0.243877732873268i</v>
      </c>
      <c r="O465" t="str">
        <f t="shared" si="187"/>
        <v>0.970408926969271-0.241467419041055i</v>
      </c>
      <c r="P465" t="str">
        <f t="shared" si="188"/>
        <v>0.0295910730307291+0.241467419041055i</v>
      </c>
      <c r="Q465" t="str">
        <f t="shared" si="189"/>
        <v>-0.0295910730307291+0.00241031383221299i</v>
      </c>
      <c r="R465" t="str">
        <f t="shared" si="190"/>
        <v>-0.333112790367397-8.18727746559839i</v>
      </c>
      <c r="S465" t="str">
        <f t="shared" si="191"/>
        <v>0.0257141393648199i</v>
      </c>
      <c r="T465" t="str">
        <f t="shared" si="192"/>
        <v>0.210528793768846-0.00856570871571128i</v>
      </c>
      <c r="U465" t="e">
        <f t="shared" si="193"/>
        <v>#DIV/0!</v>
      </c>
      <c r="V465" t="str">
        <f t="shared" si="194"/>
        <v>1.33333333333333E-06-0.00320553762521441i</v>
      </c>
      <c r="W465" t="e">
        <f t="shared" si="195"/>
        <v>#DIV/0!</v>
      </c>
      <c r="X465" t="e">
        <f t="shared" si="196"/>
        <v>#DIV/0!</v>
      </c>
      <c r="Y465" t="str">
        <f t="shared" si="197"/>
        <v>0.00083+0.0332757493868231i</v>
      </c>
      <c r="Z465" t="e">
        <f t="shared" si="198"/>
        <v>#DIV/0!</v>
      </c>
      <c r="AA465" t="e">
        <f t="shared" si="199"/>
        <v>#DIV/0!</v>
      </c>
      <c r="AB465" t="str">
        <f t="shared" si="200"/>
        <v>1.29817044207277-0.0528181901918398i</v>
      </c>
      <c r="AC465" t="str">
        <f t="shared" si="201"/>
        <v>4.97808679215957-3.2914190986566i</v>
      </c>
      <c r="AD465" t="str">
        <f t="shared" si="202"/>
        <v>0.186334170236483+0.112590575427413i</v>
      </c>
      <c r="AE465" t="e">
        <f t="shared" si="203"/>
        <v>#DIV/0!</v>
      </c>
      <c r="AF465" t="str">
        <f t="shared" si="204"/>
        <v>-12.4274247972382-4.50829599795573i</v>
      </c>
      <c r="AG465" t="e">
        <f t="shared" si="205"/>
        <v>#DIV/0!</v>
      </c>
      <c r="AH465" t="e">
        <f t="shared" si="206"/>
        <v>#DIV/0!</v>
      </c>
      <c r="AI465" t="e">
        <f t="shared" si="207"/>
        <v>#DIV/0!</v>
      </c>
      <c r="AJ465" t="e">
        <f t="shared" si="208"/>
        <v>#DIV/0!</v>
      </c>
      <c r="AK465"/>
      <c r="AL465"/>
      <c r="AM465"/>
      <c r="AN465"/>
    </row>
    <row r="466" spans="1:40" x14ac:dyDescent="0.25">
      <c r="A466"/>
      <c r="B466">
        <f t="shared" ref="B466:B529" si="209">B465+100</f>
        <v>33200</v>
      </c>
      <c r="C466" s="186" t="str">
        <f t="shared" si="177"/>
        <v>-0.0000892369531826737+0.0949364224532199i</v>
      </c>
      <c r="D466" s="158" t="str">
        <f t="shared" si="178"/>
        <v>-7.66735081664105+0.727845905474686i</v>
      </c>
      <c r="E466" t="str">
        <f t="shared" si="179"/>
        <v>7.99999661128617-0.00520669752936919i</v>
      </c>
      <c r="F466" t="str">
        <f t="shared" si="180"/>
        <v>0.999200639826467+5.19837680304772E-07i</v>
      </c>
      <c r="G466">
        <f t="shared" si="175"/>
        <v>1</v>
      </c>
      <c r="H466" t="str">
        <f t="shared" si="181"/>
        <v>4.7752429030824+5.24276740687035i</v>
      </c>
      <c r="I466" t="str">
        <f t="shared" si="182"/>
        <v>130.376095123976i</v>
      </c>
      <c r="J466" t="str">
        <f t="shared" si="176"/>
        <v>-22.008392876945+28.5221175780821i</v>
      </c>
      <c r="K466" t="str">
        <f t="shared" si="183"/>
        <v>2.86513448387675-2.21081079249526i</v>
      </c>
      <c r="L466" t="str">
        <f t="shared" si="184"/>
        <v>0.289578768108277-0.198028062422755i</v>
      </c>
      <c r="M466" t="str">
        <f t="shared" si="185"/>
        <v>3.15471325198503-2.40883885491801i</v>
      </c>
      <c r="N466" t="str">
        <f t="shared" si="186"/>
        <v>-0.244614523607024i</v>
      </c>
      <c r="O466" t="str">
        <f t="shared" si="187"/>
        <v>0.970230752630147-0.242182341740141i</v>
      </c>
      <c r="P466" t="str">
        <f t="shared" si="188"/>
        <v>0.029769247369853+0.242182341740141i</v>
      </c>
      <c r="Q466" t="str">
        <f t="shared" si="189"/>
        <v>-0.029769247369853+0.00243218186688299i</v>
      </c>
      <c r="R466" t="str">
        <f t="shared" si="190"/>
        <v>-0.333111454182999-8.16253519478399i</v>
      </c>
      <c r="S466" t="str">
        <f t="shared" si="191"/>
        <v>0.0257918255864658i</v>
      </c>
      <c r="T466" t="str">
        <f t="shared" si="192"/>
        <v>0.210526684087257-0.0085915525271419i</v>
      </c>
      <c r="U466" t="e">
        <f t="shared" si="193"/>
        <v>#DIV/0!</v>
      </c>
      <c r="V466" t="str">
        <f t="shared" si="194"/>
        <v>1.33333333333333E-06-0.00319588239140352i</v>
      </c>
      <c r="W466" t="e">
        <f t="shared" si="195"/>
        <v>#DIV/0!</v>
      </c>
      <c r="X466" t="e">
        <f t="shared" si="196"/>
        <v>#DIV/0!</v>
      </c>
      <c r="Y466" t="str">
        <f t="shared" si="197"/>
        <v>0.00083+0.033376280351738i</v>
      </c>
      <c r="Z466" t="e">
        <f t="shared" si="198"/>
        <v>#DIV/0!</v>
      </c>
      <c r="AA466" t="e">
        <f t="shared" si="199"/>
        <v>#DIV/0!</v>
      </c>
      <c r="AB466" t="str">
        <f t="shared" si="200"/>
        <v>1.29815743327606-0.0529775492586407i</v>
      </c>
      <c r="AC466" t="str">
        <f t="shared" si="201"/>
        <v>4.96770007882631-3.29418104177993i</v>
      </c>
      <c r="AD466" t="str">
        <f t="shared" si="202"/>
        <v>0.186418109099739+0.112953165987983i</v>
      </c>
      <c r="AE466" t="e">
        <f t="shared" si="203"/>
        <v>#DIV/0!</v>
      </c>
      <c r="AF466" t="str">
        <f t="shared" si="204"/>
        <v>-12.4425937197235-4.51492150139566i</v>
      </c>
      <c r="AG466" t="e">
        <f t="shared" si="205"/>
        <v>#DIV/0!</v>
      </c>
      <c r="AH466" t="e">
        <f t="shared" si="206"/>
        <v>#DIV/0!</v>
      </c>
      <c r="AI466" t="e">
        <f t="shared" si="207"/>
        <v>#DIV/0!</v>
      </c>
      <c r="AJ466" t="e">
        <f t="shared" si="208"/>
        <v>#DIV/0!</v>
      </c>
      <c r="AK466"/>
      <c r="AL466"/>
      <c r="AM466"/>
      <c r="AN466"/>
    </row>
    <row r="467" spans="1:40" x14ac:dyDescent="0.25">
      <c r="A467"/>
      <c r="B467">
        <f t="shared" si="209"/>
        <v>33300</v>
      </c>
      <c r="C467" s="186" t="str">
        <f t="shared" si="177"/>
        <v>-0.0000887018007171479+0.0946513285930129i</v>
      </c>
      <c r="D467" s="158" t="str">
        <f t="shared" si="178"/>
        <v>-7.66734671380552+0.725660185879766i</v>
      </c>
      <c r="E467" t="str">
        <f t="shared" si="179"/>
        <v>7.9999965908415-0.0052223803399066i</v>
      </c>
      <c r="F467" t="str">
        <f t="shared" si="180"/>
        <v>0.999200639828512+5.21403455119913E-07i</v>
      </c>
      <c r="G467">
        <f t="shared" si="175"/>
        <v>1</v>
      </c>
      <c r="H467" t="str">
        <f t="shared" si="181"/>
        <v>4.79039576184016+5.2471405750388i</v>
      </c>
      <c r="I467" t="str">
        <f t="shared" si="182"/>
        <v>130.768794205675i</v>
      </c>
      <c r="J467" t="str">
        <f t="shared" si="176"/>
        <v>-22.1472063954452+28.6080275707871i</v>
      </c>
      <c r="K467" t="str">
        <f t="shared" si="183"/>
        <v>2.85811432889332-2.21263936449842i</v>
      </c>
      <c r="L467" t="str">
        <f t="shared" si="184"/>
        <v>0.289023150579069-0.198243429715724i</v>
      </c>
      <c r="M467" t="str">
        <f t="shared" si="185"/>
        <v>3.14713747947239-2.41088279421414i</v>
      </c>
      <c r="N467" t="str">
        <f t="shared" si="186"/>
        <v>-0.24535131434078i</v>
      </c>
      <c r="O467" t="str">
        <f t="shared" si="187"/>
        <v>0.970052051591013-0.242897132967985i</v>
      </c>
      <c r="P467" t="str">
        <f t="shared" si="188"/>
        <v>0.029947948408987+0.242897132967985i</v>
      </c>
      <c r="Q467" t="str">
        <f t="shared" si="189"/>
        <v>-0.029947948408987+0.00245418137279499i</v>
      </c>
      <c r="R467" t="str">
        <f t="shared" si="190"/>
        <v>-0.333110113948645-8.13794127986382i</v>
      </c>
      <c r="S467" t="str">
        <f t="shared" si="191"/>
        <v>0.0258695118081117i</v>
      </c>
      <c r="T467" t="str">
        <f t="shared" si="192"/>
        <v>0.210524568033157-0.00861739602619591i</v>
      </c>
      <c r="U467" t="e">
        <f t="shared" si="193"/>
        <v>#DIV/0!</v>
      </c>
      <c r="V467" t="str">
        <f t="shared" si="194"/>
        <v>1.33333333333333E-06-0.00318628514698489i</v>
      </c>
      <c r="W467" t="e">
        <f t="shared" si="195"/>
        <v>#DIV/0!</v>
      </c>
      <c r="X467" t="e">
        <f t="shared" si="196"/>
        <v>#DIV/0!</v>
      </c>
      <c r="Y467" t="str">
        <f t="shared" si="197"/>
        <v>0.00083+0.0334768113166528i</v>
      </c>
      <c r="Z467" t="e">
        <f t="shared" si="198"/>
        <v>#DIV/0!</v>
      </c>
      <c r="AA467" t="e">
        <f t="shared" si="199"/>
        <v>#DIV/0!</v>
      </c>
      <c r="AB467" t="str">
        <f t="shared" si="200"/>
        <v>1.29814438518493-0.0531369063992535i</v>
      </c>
      <c r="AC467" t="str">
        <f t="shared" si="201"/>
        <v>4.95733199500641-3.29690311232035i</v>
      </c>
      <c r="AD467" t="str">
        <f t="shared" si="202"/>
        <v>0.18650229632016+0.113315609154163i</v>
      </c>
      <c r="AE467" t="e">
        <f t="shared" si="203"/>
        <v>#DIV/0!</v>
      </c>
      <c r="AF467" t="str">
        <f t="shared" si="204"/>
        <v>-12.4577424756457-4.52148038915903i</v>
      </c>
      <c r="AG467" t="e">
        <f t="shared" si="205"/>
        <v>#DIV/0!</v>
      </c>
      <c r="AH467" t="e">
        <f t="shared" si="206"/>
        <v>#DIV/0!</v>
      </c>
      <c r="AI467" t="e">
        <f t="shared" si="207"/>
        <v>#DIV/0!</v>
      </c>
      <c r="AJ467" t="e">
        <f t="shared" si="208"/>
        <v>#DIV/0!</v>
      </c>
      <c r="AK467"/>
      <c r="AL467"/>
      <c r="AM467"/>
      <c r="AN467"/>
    </row>
    <row r="468" spans="1:40" x14ac:dyDescent="0.25">
      <c r="A468"/>
      <c r="B468">
        <f t="shared" si="209"/>
        <v>33400</v>
      </c>
      <c r="C468" s="186" t="str">
        <f t="shared" si="177"/>
        <v>-0.0000881714478053462+0.0943679418771849i</v>
      </c>
      <c r="D468" s="158" t="str">
        <f t="shared" si="178"/>
        <v>-7.66734264776655+0.723487554391751i</v>
      </c>
      <c r="E468" t="str">
        <f t="shared" si="179"/>
        <v>7.99999657033533-0.00523806315032358i</v>
      </c>
      <c r="F468" t="str">
        <f t="shared" si="180"/>
        <v>0.999200639830558+5.22969229923043E-07i</v>
      </c>
      <c r="G468">
        <f t="shared" si="175"/>
        <v>1</v>
      </c>
      <c r="H468" t="str">
        <f t="shared" si="181"/>
        <v>4.80552825194108+5.25146059577578i</v>
      </c>
      <c r="I468" t="str">
        <f t="shared" si="182"/>
        <v>131.161493287374i</v>
      </c>
      <c r="J468" t="str">
        <f t="shared" si="176"/>
        <v>-22.2864373982116+28.6939375634922i</v>
      </c>
      <c r="K468" t="str">
        <f t="shared" si="183"/>
        <v>2.8511073758755-2.21444079981804i</v>
      </c>
      <c r="L468" t="str">
        <f t="shared" si="184"/>
        <v>0.288467999671384-0.19845682912394i</v>
      </c>
      <c r="M468" t="str">
        <f t="shared" si="185"/>
        <v>3.13957537554688-2.41289762894198i</v>
      </c>
      <c r="N468" t="str">
        <f t="shared" si="186"/>
        <v>-0.246088105074536i</v>
      </c>
      <c r="O468" t="str">
        <f t="shared" si="187"/>
        <v>0.969872823948878-0.243611792336556i</v>
      </c>
      <c r="P468" t="str">
        <f t="shared" si="188"/>
        <v>0.030127176051122+0.243611792336556i</v>
      </c>
      <c r="Q468" t="str">
        <f t="shared" si="189"/>
        <v>-0.030127176051122+0.00247631273797999i</v>
      </c>
      <c r="R468" t="str">
        <f t="shared" si="190"/>
        <v>-0.333108769664446-8.11349438829683i</v>
      </c>
      <c r="S468" t="str">
        <f t="shared" si="191"/>
        <v>0.0259471980297577i</v>
      </c>
      <c r="T468" t="str">
        <f t="shared" si="192"/>
        <v>0.210522445606466-0.00864323921193233i</v>
      </c>
      <c r="U468" t="e">
        <f t="shared" si="193"/>
        <v>#DIV/0!</v>
      </c>
      <c r="V468" t="str">
        <f t="shared" si="194"/>
        <v>1.33333333333333E-06-0.00317674537109572i</v>
      </c>
      <c r="W468" t="e">
        <f t="shared" si="195"/>
        <v>#DIV/0!</v>
      </c>
      <c r="X468" t="e">
        <f t="shared" si="196"/>
        <v>#DIV/0!</v>
      </c>
      <c r="Y468" t="str">
        <f t="shared" si="197"/>
        <v>0.00083+0.0335773422815677i</v>
      </c>
      <c r="Z468" t="e">
        <f t="shared" si="198"/>
        <v>#DIV/0!</v>
      </c>
      <c r="AA468" t="e">
        <f t="shared" si="199"/>
        <v>#DIV/0!</v>
      </c>
      <c r="AB468" t="str">
        <f t="shared" si="200"/>
        <v>1.29813129779889-0.0532962616078757i</v>
      </c>
      <c r="AC468" t="str">
        <f t="shared" si="201"/>
        <v>4.94698263353099-3.29958556106711i</v>
      </c>
      <c r="AD468" t="str">
        <f t="shared" si="202"/>
        <v>0.186586731828328+0.113677905559612i</v>
      </c>
      <c r="AE468" t="e">
        <f t="shared" si="203"/>
        <v>#DIV/0!</v>
      </c>
      <c r="AF468" t="str">
        <f t="shared" si="204"/>
        <v>-12.4728708997076-4.52797304138403i</v>
      </c>
      <c r="AG468" t="e">
        <f t="shared" si="205"/>
        <v>#DIV/0!</v>
      </c>
      <c r="AH468" t="e">
        <f t="shared" si="206"/>
        <v>#DIV/0!</v>
      </c>
      <c r="AI468" t="e">
        <f t="shared" si="207"/>
        <v>#DIV/0!</v>
      </c>
      <c r="AJ468" t="e">
        <f t="shared" si="208"/>
        <v>#DIV/0!</v>
      </c>
      <c r="AK468"/>
      <c r="AL468"/>
      <c r="AM468"/>
      <c r="AN468"/>
    </row>
    <row r="469" spans="1:40" x14ac:dyDescent="0.25">
      <c r="A469"/>
      <c r="B469">
        <f t="shared" si="209"/>
        <v>33500</v>
      </c>
      <c r="C469" s="186" t="str">
        <f t="shared" si="177"/>
        <v>-0.0000876458372248673+0.0940862470179293i</v>
      </c>
      <c r="D469" s="158" t="str">
        <f t="shared" si="178"/>
        <v>-7.66733861808536+0.721327893804125i</v>
      </c>
      <c r="E469" t="str">
        <f t="shared" si="179"/>
        <v>7.99999654976768-0.00525374596061979i</v>
      </c>
      <c r="F469" t="str">
        <f t="shared" si="180"/>
        <v>0.999200639832603+5.24535004714128E-07i</v>
      </c>
      <c r="G469">
        <f t="shared" si="175"/>
        <v>1</v>
      </c>
      <c r="H469" t="str">
        <f t="shared" si="181"/>
        <v>4.8206402107551+5.25572773040608i</v>
      </c>
      <c r="I469" t="str">
        <f t="shared" si="182"/>
        <v>131.554192369073i</v>
      </c>
      <c r="J469" t="str">
        <f t="shared" si="176"/>
        <v>-22.4260858852442+28.7798475561973i</v>
      </c>
      <c r="K469" t="str">
        <f t="shared" si="183"/>
        <v>2.84411368465766-2.21621527476772i</v>
      </c>
      <c r="L469" t="str">
        <f t="shared" si="184"/>
        <v>0.287913322275238-0.198668268285127i</v>
      </c>
      <c r="M469" t="str">
        <f t="shared" si="185"/>
        <v>3.1320270069329-2.41488354305285i</v>
      </c>
      <c r="N469" t="str">
        <f t="shared" si="186"/>
        <v>-0.246824895808292i</v>
      </c>
      <c r="O469" t="str">
        <f t="shared" si="187"/>
        <v>0.969693069801038-0.244326319457892i</v>
      </c>
      <c r="P469" t="str">
        <f t="shared" si="188"/>
        <v>0.030306930198962+0.244326319457892i</v>
      </c>
      <c r="Q469" t="str">
        <f t="shared" si="189"/>
        <v>-0.030306930198962+0.00249857635040002i</v>
      </c>
      <c r="R469" t="str">
        <f t="shared" si="190"/>
        <v>-0.333107421329773-8.08919320345305i</v>
      </c>
      <c r="S469" t="str">
        <f t="shared" si="191"/>
        <v>0.0260248842514038i</v>
      </c>
      <c r="T469" t="str">
        <f t="shared" si="192"/>
        <v>0.210520316807108-0.00866908208339094i</v>
      </c>
      <c r="U469" t="e">
        <f t="shared" si="193"/>
        <v>#DIV/0!</v>
      </c>
      <c r="V469" t="str">
        <f t="shared" si="194"/>
        <v>1.33333333333333E-06-0.00316726254909245i</v>
      </c>
      <c r="W469" t="e">
        <f t="shared" si="195"/>
        <v>#DIV/0!</v>
      </c>
      <c r="X469" t="e">
        <f t="shared" si="196"/>
        <v>#DIV/0!</v>
      </c>
      <c r="Y469" t="str">
        <f t="shared" si="197"/>
        <v>0.00083+0.0336778732464826i</v>
      </c>
      <c r="Z469" t="e">
        <f t="shared" si="198"/>
        <v>#DIV/0!</v>
      </c>
      <c r="AA469" t="e">
        <f t="shared" si="199"/>
        <v>#DIV/0!</v>
      </c>
      <c r="AB469" t="str">
        <f t="shared" si="200"/>
        <v>1.29811817111748-0.0534556148785864i</v>
      </c>
      <c r="AC469" t="str">
        <f t="shared" si="201"/>
        <v>4.93665208547622-3.3022286378414i</v>
      </c>
      <c r="AD469" t="str">
        <f t="shared" si="202"/>
        <v>0.186671415555172+0.114040055828602i</v>
      </c>
      <c r="AE469" t="e">
        <f t="shared" si="203"/>
        <v>#DIV/0!</v>
      </c>
      <c r="AF469" t="str">
        <f t="shared" si="204"/>
        <v>-12.4879788288405-4.53439983660195i</v>
      </c>
      <c r="AG469" t="e">
        <f t="shared" si="205"/>
        <v>#DIV/0!</v>
      </c>
      <c r="AH469" t="e">
        <f t="shared" si="206"/>
        <v>#DIV/0!</v>
      </c>
      <c r="AI469" t="e">
        <f t="shared" si="207"/>
        <v>#DIV/0!</v>
      </c>
      <c r="AJ469" t="e">
        <f t="shared" si="208"/>
        <v>#DIV/0!</v>
      </c>
      <c r="AK469"/>
      <c r="AL469"/>
      <c r="AM469"/>
      <c r="AN469"/>
    </row>
    <row r="470" spans="1:40" x14ac:dyDescent="0.25">
      <c r="A470"/>
      <c r="B470">
        <f t="shared" si="209"/>
        <v>33600</v>
      </c>
      <c r="C470" s="186" t="str">
        <f t="shared" si="177"/>
        <v>-0.0000871249126035629+0.0938062289094357i</v>
      </c>
      <c r="D470" s="158" t="str">
        <f t="shared" si="178"/>
        <v>-7.66733462432994+0.719181088305674i</v>
      </c>
      <c r="E470" t="str">
        <f t="shared" si="179"/>
        <v>7.99999652913855-0.00526942877079486i</v>
      </c>
      <c r="F470" t="str">
        <f t="shared" si="180"/>
        <v>0.999200639834668+5.26100779493153E-07i</v>
      </c>
      <c r="G470">
        <f t="shared" si="175"/>
        <v>1</v>
      </c>
      <c r="H470" t="str">
        <f t="shared" si="181"/>
        <v>4.8357314778606+5.25994224004929i</v>
      </c>
      <c r="I470" t="str">
        <f t="shared" si="182"/>
        <v>131.946891450771i</v>
      </c>
      <c r="J470" t="str">
        <f t="shared" si="176"/>
        <v>-22.5661518565429+28.8657575489024i</v>
      </c>
      <c r="K470" t="str">
        <f t="shared" si="183"/>
        <v>2.8371333138687-2.21796296492666i</v>
      </c>
      <c r="L470" t="str">
        <f t="shared" si="184"/>
        <v>0.287359125211534-0.198877754845945i</v>
      </c>
      <c r="M470" t="str">
        <f t="shared" si="185"/>
        <v>3.12449243908023-2.4168407197726i</v>
      </c>
      <c r="N470" t="str">
        <f t="shared" si="186"/>
        <v>-0.247561686542048i</v>
      </c>
      <c r="O470" t="str">
        <f t="shared" si="187"/>
        <v>0.969512789245074-0.245040713944105i</v>
      </c>
      <c r="P470" t="str">
        <f t="shared" si="188"/>
        <v>0.030487210754926+0.245040713944105i</v>
      </c>
      <c r="Q470" t="str">
        <f t="shared" si="189"/>
        <v>-0.030487210754926+0.00252097259794298i</v>
      </c>
      <c r="R470" t="str">
        <f t="shared" si="190"/>
        <v>-0.333106068944657-8.06503642437656i</v>
      </c>
      <c r="S470" t="str">
        <f t="shared" si="191"/>
        <v>0.0261025704730497i</v>
      </c>
      <c r="T470" t="str">
        <f t="shared" si="192"/>
        <v>0.210518181635002-0.00869492463962846i</v>
      </c>
      <c r="U470" t="e">
        <f t="shared" si="193"/>
        <v>#DIV/0!</v>
      </c>
      <c r="V470" t="str">
        <f t="shared" si="194"/>
        <v>1.33333333333333E-06-0.00315783617245824i</v>
      </c>
      <c r="W470" t="e">
        <f t="shared" si="195"/>
        <v>#DIV/0!</v>
      </c>
      <c r="X470" t="e">
        <f t="shared" si="196"/>
        <v>#DIV/0!</v>
      </c>
      <c r="Y470" t="str">
        <f t="shared" si="197"/>
        <v>0.00083+0.0337784042113975i</v>
      </c>
      <c r="Z470" t="e">
        <f t="shared" si="198"/>
        <v>#DIV/0!</v>
      </c>
      <c r="AA470" t="e">
        <f t="shared" si="199"/>
        <v>#DIV/0!</v>
      </c>
      <c r="AB470" t="str">
        <f t="shared" si="200"/>
        <v>1.2981050051402-0.0536149662055692i</v>
      </c>
      <c r="AC470" t="str">
        <f t="shared" si="201"/>
        <v>4.92634044017791-3.3048325914943i</v>
      </c>
      <c r="AD470" t="str">
        <f t="shared" si="202"/>
        <v>0.186756347431964+0.11440206057616i</v>
      </c>
      <c r="AE470" t="e">
        <f t="shared" si="203"/>
        <v>#DIV/0!</v>
      </c>
      <c r="AF470" t="str">
        <f t="shared" si="204"/>
        <v>-12.5030661021905-4.54076115174362i</v>
      </c>
      <c r="AG470" t="e">
        <f t="shared" si="205"/>
        <v>#DIV/0!</v>
      </c>
      <c r="AH470" t="e">
        <f t="shared" si="206"/>
        <v>#DIV/0!</v>
      </c>
      <c r="AI470" t="e">
        <f t="shared" si="207"/>
        <v>#DIV/0!</v>
      </c>
      <c r="AJ470" t="e">
        <f t="shared" si="208"/>
        <v>#DIV/0!</v>
      </c>
      <c r="AK470"/>
      <c r="AL470"/>
      <c r="AM470"/>
      <c r="AN470"/>
    </row>
    <row r="471" spans="1:40" x14ac:dyDescent="0.25">
      <c r="A471"/>
      <c r="B471">
        <f t="shared" si="209"/>
        <v>33700</v>
      </c>
      <c r="C471" s="186" t="str">
        <f t="shared" si="177"/>
        <v>-0.0000866086184044245+0.0935278726251917i</v>
      </c>
      <c r="D471" s="158" t="str">
        <f t="shared" si="178"/>
        <v>-7.6673306660744+0.717047023459803i</v>
      </c>
      <c r="E471" t="str">
        <f t="shared" si="179"/>
        <v>7.99999650844792-0.00528511158084842i</v>
      </c>
      <c r="F471" t="str">
        <f t="shared" si="180"/>
        <v>0.999200639836733+5.27666554260059E-07i</v>
      </c>
      <c r="G471">
        <f t="shared" si="175"/>
        <v>1</v>
      </c>
      <c r="H471" t="str">
        <f t="shared" si="181"/>
        <v>4.85080189503057+5.2641043856047i</v>
      </c>
      <c r="I471" t="str">
        <f t="shared" si="182"/>
        <v>132.33959053247i</v>
      </c>
      <c r="J471" t="str">
        <f t="shared" si="176"/>
        <v>-22.7066353121078+28.9516675416074i</v>
      </c>
      <c r="K471" t="str">
        <f t="shared" si="183"/>
        <v>2.83016632094317-2.21968404513872i</v>
      </c>
      <c r="L471" t="str">
        <f t="shared" si="184"/>
        <v>0.286805415232334-0.199085296461467i</v>
      </c>
      <c r="M471" t="str">
        <f t="shared" si="185"/>
        <v>3.1169717361755-2.41876934160019i</v>
      </c>
      <c r="N471" t="str">
        <f t="shared" si="186"/>
        <v>-0.248298477275804i</v>
      </c>
      <c r="O471" t="str">
        <f t="shared" si="187"/>
        <v>0.969331982378854-0.245754975407379i</v>
      </c>
      <c r="P471" t="str">
        <f t="shared" si="188"/>
        <v>0.030668017621146+0.245754975407379i</v>
      </c>
      <c r="Q471" t="str">
        <f t="shared" si="189"/>
        <v>-0.030668017621146+0.002543501868425i</v>
      </c>
      <c r="R471" t="str">
        <f t="shared" si="190"/>
        <v>-0.333104712509009-8.04102276555337i</v>
      </c>
      <c r="S471" t="str">
        <f t="shared" si="191"/>
        <v>0.0261802566946956i</v>
      </c>
      <c r="T471" t="str">
        <f t="shared" si="192"/>
        <v>0.210516040090078-0.00872076687969864i</v>
      </c>
      <c r="U471" t="e">
        <f t="shared" si="193"/>
        <v>#DIV/0!</v>
      </c>
      <c r="V471" t="str">
        <f t="shared" si="194"/>
        <v>1.33333333333333E-06-0.00314846573871207i</v>
      </c>
      <c r="W471" t="e">
        <f t="shared" si="195"/>
        <v>#DIV/0!</v>
      </c>
      <c r="X471" t="e">
        <f t="shared" si="196"/>
        <v>#DIV/0!</v>
      </c>
      <c r="Y471" t="str">
        <f t="shared" si="197"/>
        <v>0.00083+0.0338789351763123i</v>
      </c>
      <c r="Z471" t="e">
        <f t="shared" si="198"/>
        <v>#DIV/0!</v>
      </c>
      <c r="AA471" t="e">
        <f t="shared" si="199"/>
        <v>#DIV/0!</v>
      </c>
      <c r="AB471" t="str">
        <f t="shared" si="200"/>
        <v>1.2980917998666-0.0537743155829893i</v>
      </c>
      <c r="AC471" t="str">
        <f t="shared" si="201"/>
        <v>4.91604778524771-3.3073976699043i</v>
      </c>
      <c r="AD471" t="str">
        <f t="shared" si="202"/>
        <v>0.18684152739031+0.114763920408201i</v>
      </c>
      <c r="AE471" t="e">
        <f t="shared" si="203"/>
        <v>#DIV/0!</v>
      </c>
      <c r="AF471" t="str">
        <f t="shared" si="204"/>
        <v>-12.518132561105-4.5470573621449i</v>
      </c>
      <c r="AG471" t="e">
        <f t="shared" si="205"/>
        <v>#DIV/0!</v>
      </c>
      <c r="AH471" t="e">
        <f t="shared" si="206"/>
        <v>#DIV/0!</v>
      </c>
      <c r="AI471" t="e">
        <f t="shared" si="207"/>
        <v>#DIV/0!</v>
      </c>
      <c r="AJ471" t="e">
        <f t="shared" si="208"/>
        <v>#DIV/0!</v>
      </c>
      <c r="AK471"/>
      <c r="AL471"/>
      <c r="AM471"/>
      <c r="AN471"/>
    </row>
    <row r="472" spans="1:40" x14ac:dyDescent="0.25">
      <c r="A472"/>
      <c r="B472">
        <f t="shared" si="209"/>
        <v>33800</v>
      </c>
      <c r="C472" s="186" t="str">
        <f t="shared" si="177"/>
        <v>-0.0000860968999107762+0.0932511634153281i</v>
      </c>
      <c r="D472" s="158" t="str">
        <f t="shared" si="178"/>
        <v>-7.66732674289931+0.714925586184182i</v>
      </c>
      <c r="E472" t="str">
        <f t="shared" si="179"/>
        <v>7.99999648769581-0.00530079439078012i</v>
      </c>
      <c r="F472" t="str">
        <f t="shared" si="180"/>
        <v>0.999200639838798+5.29232329014811E-07i</v>
      </c>
      <c r="G472">
        <f t="shared" si="175"/>
        <v>1</v>
      </c>
      <c r="H472" t="str">
        <f t="shared" si="181"/>
        <v>4.86585130621931+5.26821442773718i</v>
      </c>
      <c r="I472" t="str">
        <f t="shared" si="182"/>
        <v>132.732289614169i</v>
      </c>
      <c r="J472" t="str">
        <f t="shared" si="176"/>
        <v>-22.8475362519388+29.0375775343125i</v>
      </c>
      <c r="K472" t="str">
        <f t="shared" si="183"/>
        <v>2.82321276213226-2.22137868951127i</v>
      </c>
      <c r="L472" t="str">
        <f t="shared" si="184"/>
        <v>0.286252199021133-0.199290900794661i</v>
      </c>
      <c r="M472" t="str">
        <f t="shared" si="185"/>
        <v>3.10946496115339-2.42066959030593i</v>
      </c>
      <c r="N472" t="str">
        <f t="shared" si="186"/>
        <v>-0.24903526800956i</v>
      </c>
      <c r="O472" t="str">
        <f t="shared" si="187"/>
        <v>0.96915064930053-0.246469103459969i</v>
      </c>
      <c r="P472" t="str">
        <f t="shared" si="188"/>
        <v>0.03084935069947+0.246469103459969i</v>
      </c>
      <c r="Q472" t="str">
        <f t="shared" si="189"/>
        <v>-0.03084935069947+0.00256616454959099i</v>
      </c>
      <c r="R472" t="str">
        <f t="shared" si="190"/>
        <v>-0.333103352022554-8.01715095668215i</v>
      </c>
      <c r="S472" t="str">
        <f t="shared" si="191"/>
        <v>0.0262579429163417i</v>
      </c>
      <c r="T472" t="str">
        <f t="shared" si="192"/>
        <v>0.210513892172254-0.0087466088026503i</v>
      </c>
      <c r="U472" t="e">
        <f t="shared" si="193"/>
        <v>#DIV/0!</v>
      </c>
      <c r="V472" t="str">
        <f t="shared" si="194"/>
        <v>1.33333333333333E-06-0.00313915075131944i</v>
      </c>
      <c r="W472" t="e">
        <f t="shared" si="195"/>
        <v>#DIV/0!</v>
      </c>
      <c r="X472" t="e">
        <f t="shared" si="196"/>
        <v>#DIV/0!</v>
      </c>
      <c r="Y472" t="str">
        <f t="shared" si="197"/>
        <v>0.00083+0.0339794661412272i</v>
      </c>
      <c r="Z472" t="e">
        <f t="shared" si="198"/>
        <v>#DIV/0!</v>
      </c>
      <c r="AA472" t="e">
        <f t="shared" si="199"/>
        <v>#DIV/0!</v>
      </c>
      <c r="AB472" t="str">
        <f t="shared" si="200"/>
        <v>1.2980785552962-0.0539336630049813i</v>
      </c>
      <c r="AC472" t="str">
        <f t="shared" si="201"/>
        <v>4.90577420658818-3.30992411997441i</v>
      </c>
      <c r="AD472" t="str">
        <f t="shared" si="202"/>
        <v>0.186926955362148+0.115125635921666i</v>
      </c>
      <c r="AE472" t="e">
        <f t="shared" si="203"/>
        <v>#DIV/0!</v>
      </c>
      <c r="AF472" t="str">
        <f t="shared" si="204"/>
        <v>-12.5331780491186-4.553288841553i</v>
      </c>
      <c r="AG472" t="e">
        <f t="shared" si="205"/>
        <v>#DIV/0!</v>
      </c>
      <c r="AH472" t="e">
        <f t="shared" si="206"/>
        <v>#DIV/0!</v>
      </c>
      <c r="AI472" t="e">
        <f t="shared" si="207"/>
        <v>#DIV/0!</v>
      </c>
      <c r="AJ472" t="e">
        <f t="shared" si="208"/>
        <v>#DIV/0!</v>
      </c>
      <c r="AK472"/>
      <c r="AL472"/>
      <c r="AM472"/>
      <c r="AN472"/>
    </row>
    <row r="473" spans="1:40" x14ac:dyDescent="0.25">
      <c r="A473"/>
      <c r="B473">
        <f t="shared" si="209"/>
        <v>33900</v>
      </c>
      <c r="C473" s="186" t="str">
        <f t="shared" si="177"/>
        <v>-0.0000855897032117794+0.0929760867040145i</v>
      </c>
      <c r="D473" s="158" t="str">
        <f t="shared" si="178"/>
        <v>-7.66732285439128+0.712816664730778i</v>
      </c>
      <c r="E473" t="str">
        <f t="shared" si="179"/>
        <v>7.99999646688221-0.0053164772005896i</v>
      </c>
      <c r="F473" t="str">
        <f t="shared" si="180"/>
        <v>0.999200639840873+5.30798103757384E-07i</v>
      </c>
      <c r="G473">
        <f t="shared" si="175"/>
        <v>1</v>
      </c>
      <c r="H473" t="str">
        <f t="shared" si="181"/>
        <v>4.88087955754871+5.27227262686266i</v>
      </c>
      <c r="I473" t="str">
        <f t="shared" si="182"/>
        <v>133.124988695868i</v>
      </c>
      <c r="J473" t="str">
        <f t="shared" si="176"/>
        <v>-22.988854676036+29.1234875270175i</v>
      </c>
      <c r="K473" t="str">
        <f t="shared" si="183"/>
        <v>2.81627269251478-2.22304707141443i</v>
      </c>
      <c r="L473" t="str">
        <f t="shared" si="184"/>
        <v>0.285699483193134-0.199494575515872i</v>
      </c>
      <c r="M473" t="str">
        <f t="shared" si="185"/>
        <v>3.10197217570791-2.4225416469303i</v>
      </c>
      <c r="N473" t="str">
        <f t="shared" si="186"/>
        <v>-0.249772058743316i</v>
      </c>
      <c r="O473" t="str">
        <f t="shared" si="187"/>
        <v>0.968968790108541-0.247183097714203i</v>
      </c>
      <c r="P473" t="str">
        <f t="shared" si="188"/>
        <v>0.031031209891459+0.247183097714203i</v>
      </c>
      <c r="Q473" t="str">
        <f t="shared" si="189"/>
        <v>-0.031031209891459+0.00258896102911302i</v>
      </c>
      <c r="R473" t="str">
        <f t="shared" si="190"/>
        <v>-0.333101987485069-7.99341974245077i</v>
      </c>
      <c r="S473" t="str">
        <f t="shared" si="191"/>
        <v>0.0263356291379877i</v>
      </c>
      <c r="T473" t="str">
        <f t="shared" si="192"/>
        <v>0.210511737881453-0.0087724504075334i</v>
      </c>
      <c r="U473" t="e">
        <f t="shared" si="193"/>
        <v>#DIV/0!</v>
      </c>
      <c r="V473" t="str">
        <f t="shared" si="194"/>
        <v>1.33333333333333E-06-0.00312989071960463i</v>
      </c>
      <c r="W473" t="e">
        <f t="shared" si="195"/>
        <v>#DIV/0!</v>
      </c>
      <c r="X473" t="e">
        <f t="shared" si="196"/>
        <v>#DIV/0!</v>
      </c>
      <c r="Y473" t="str">
        <f t="shared" si="197"/>
        <v>0.00083+0.0340799971061421i</v>
      </c>
      <c r="Z473" t="e">
        <f t="shared" si="198"/>
        <v>#DIV/0!</v>
      </c>
      <c r="AA473" t="e">
        <f t="shared" si="199"/>
        <v>#DIV/0!</v>
      </c>
      <c r="AB473" t="str">
        <f t="shared" si="200"/>
        <v>1.29806527142851-0.0540930084656873i</v>
      </c>
      <c r="AC473" t="str">
        <f t="shared" si="201"/>
        <v>4.89551978840809-3.31241218763034i</v>
      </c>
      <c r="AD473" t="str">
        <f t="shared" si="202"/>
        <v>0.187012631279737+0.115487207704654i</v>
      </c>
      <c r="AE473" t="e">
        <f t="shared" si="203"/>
        <v>#DIV/0!</v>
      </c>
      <c r="AF473" t="str">
        <f t="shared" si="204"/>
        <v>-12.54820241194-4.55945596213188i</v>
      </c>
      <c r="AG473" t="e">
        <f t="shared" si="205"/>
        <v>#DIV/0!</v>
      </c>
      <c r="AH473" t="e">
        <f t="shared" si="206"/>
        <v>#DIV/0!</v>
      </c>
      <c r="AI473" t="e">
        <f t="shared" si="207"/>
        <v>#DIV/0!</v>
      </c>
      <c r="AJ473" t="e">
        <f t="shared" si="208"/>
        <v>#DIV/0!</v>
      </c>
      <c r="AK473"/>
      <c r="AL473"/>
      <c r="AM473"/>
      <c r="AN473"/>
    </row>
    <row r="474" spans="1:40" x14ac:dyDescent="0.25">
      <c r="A474"/>
      <c r="B474">
        <f t="shared" si="209"/>
        <v>34000</v>
      </c>
      <c r="C474" s="186" t="str">
        <f t="shared" si="177"/>
        <v>-0.0000850869751882351+0.0927026280869016i</v>
      </c>
      <c r="D474" s="158" t="str">
        <f t="shared" si="178"/>
        <v>-7.66731900014313+0.710720148666246i</v>
      </c>
      <c r="E474" t="str">
        <f t="shared" si="179"/>
        <v>7.99999644600712-0.0053321600102765i</v>
      </c>
      <c r="F474" t="str">
        <f t="shared" si="180"/>
        <v>0.999200639842958+5.32363878487743E-07i</v>
      </c>
      <c r="G474">
        <f t="shared" si="175"/>
        <v>1</v>
      </c>
      <c r="H474" t="str">
        <f t="shared" si="181"/>
        <v>4.89588649729471+5.27627924313429i</v>
      </c>
      <c r="I474" t="str">
        <f t="shared" si="182"/>
        <v>133.517687777566i</v>
      </c>
      <c r="J474" t="str">
        <f t="shared" si="176"/>
        <v>-23.1305905843994+29.2093975197226i</v>
      </c>
      <c r="K474" t="str">
        <f t="shared" si="183"/>
        <v>2.80934616600817-2.22468936348004i</v>
      </c>
      <c r="L474" t="str">
        <f t="shared" si="184"/>
        <v>0.285147274295531-0.199696328302325i</v>
      </c>
      <c r="M474" t="str">
        <f t="shared" si="185"/>
        <v>3.0944934403037-2.42438569178237i</v>
      </c>
      <c r="N474" t="str">
        <f t="shared" si="186"/>
        <v>-0.250508849477072i</v>
      </c>
      <c r="O474" t="str">
        <f t="shared" si="187"/>
        <v>0.968786404901612-0.247896957782483i</v>
      </c>
      <c r="P474" t="str">
        <f t="shared" si="188"/>
        <v>0.0312135950983879+0.247896957782483i</v>
      </c>
      <c r="Q474" t="str">
        <f t="shared" si="189"/>
        <v>-0.0312135950983879+0.00261189169458903i</v>
      </c>
      <c r="R474" t="str">
        <f t="shared" si="190"/>
        <v>-0.333100618896689-7.96982788231561i</v>
      </c>
      <c r="S474" t="str">
        <f t="shared" si="191"/>
        <v>0.0264133153596336i</v>
      </c>
      <c r="T474" t="str">
        <f t="shared" si="192"/>
        <v>0.210509577217603-0.00879829169340737i</v>
      </c>
      <c r="U474" t="e">
        <f t="shared" si="193"/>
        <v>#DIV/0!</v>
      </c>
      <c r="V474" t="str">
        <f t="shared" si="194"/>
        <v>1.33333333333333E-06-0.00312068515866461i</v>
      </c>
      <c r="W474" t="e">
        <f t="shared" si="195"/>
        <v>#DIV/0!</v>
      </c>
      <c r="X474" t="e">
        <f t="shared" si="196"/>
        <v>#DIV/0!</v>
      </c>
      <c r="Y474" t="str">
        <f t="shared" si="197"/>
        <v>0.00083+0.0341805280710569i</v>
      </c>
      <c r="Z474" t="e">
        <f t="shared" si="198"/>
        <v>#DIV/0!</v>
      </c>
      <c r="AA474" t="e">
        <f t="shared" si="199"/>
        <v>#DIV/0!</v>
      </c>
      <c r="AB474" t="str">
        <f t="shared" si="200"/>
        <v>1.29805194826309-0.0542523519593073i</v>
      </c>
      <c r="AC474" t="str">
        <f t="shared" si="201"/>
        <v>4.88528461323788-3.31486211781839i</v>
      </c>
      <c r="AD474" t="str">
        <f t="shared" si="202"/>
        <v>0.187098555075655+0.11584863633655i</v>
      </c>
      <c r="AE474" t="e">
        <f t="shared" si="203"/>
        <v>#DIV/0!</v>
      </c>
      <c r="AF474" t="str">
        <f t="shared" si="204"/>
        <v>-12.5632054974378-4.56555909446804i</v>
      </c>
      <c r="AG474" t="e">
        <f t="shared" si="205"/>
        <v>#DIV/0!</v>
      </c>
      <c r="AH474" t="e">
        <f t="shared" si="206"/>
        <v>#DIV/0!</v>
      </c>
      <c r="AI474" t="e">
        <f t="shared" si="207"/>
        <v>#DIV/0!</v>
      </c>
      <c r="AJ474" t="e">
        <f t="shared" si="208"/>
        <v>#DIV/0!</v>
      </c>
      <c r="AK474"/>
      <c r="AL474"/>
      <c r="AM474"/>
      <c r="AN474"/>
    </row>
    <row r="475" spans="1:40" x14ac:dyDescent="0.25">
      <c r="A475"/>
      <c r="B475">
        <f t="shared" si="209"/>
        <v>34100</v>
      </c>
      <c r="C475" s="186" t="str">
        <f t="shared" si="177"/>
        <v>-0.000084588663498671+0.0924307733286041i</v>
      </c>
      <c r="D475" s="158" t="str">
        <f t="shared" si="178"/>
        <v>-7.6673151797535+0.708635928852632i</v>
      </c>
      <c r="E475" t="str">
        <f t="shared" si="179"/>
        <v>7.99999642507055-0.00534784281984043i</v>
      </c>
      <c r="F475" t="str">
        <f t="shared" si="180"/>
        <v>0.999200639845043+5.33929653205837E-07i</v>
      </c>
      <c r="G475">
        <f t="shared" si="175"/>
        <v>1</v>
      </c>
      <c r="H475" t="str">
        <f t="shared" si="181"/>
        <v>4.91087197587354+5.28023453642839i</v>
      </c>
      <c r="I475" t="str">
        <f t="shared" si="182"/>
        <v>133.910386859265i</v>
      </c>
      <c r="J475" t="str">
        <f t="shared" si="176"/>
        <v>-23.272743977029+29.2953075124277i</v>
      </c>
      <c r="K475" t="str">
        <f t="shared" si="183"/>
        <v>2.80243323537941-2.22630573760095i</v>
      </c>
      <c r="L475" t="str">
        <f t="shared" si="184"/>
        <v>0.284595578807787-0.199896166837611i</v>
      </c>
      <c r="M475" t="str">
        <f t="shared" si="185"/>
        <v>3.0870288141872-2.42620190443856i</v>
      </c>
      <c r="N475" t="str">
        <f t="shared" si="186"/>
        <v>-0.251245640210828i</v>
      </c>
      <c r="O475" t="str">
        <f t="shared" si="187"/>
        <v>0.968603493778751-0.248610683277281i</v>
      </c>
      <c r="P475" t="str">
        <f t="shared" si="188"/>
        <v>0.031396506221249+0.248610683277281i</v>
      </c>
      <c r="Q475" t="str">
        <f t="shared" si="189"/>
        <v>-0.031396506221249+0.00263495693354701i</v>
      </c>
      <c r="R475" t="str">
        <f t="shared" si="190"/>
        <v>-0.333099246256939-7.94637415028404i</v>
      </c>
      <c r="S475" t="str">
        <f t="shared" si="191"/>
        <v>0.0264910015812797i</v>
      </c>
      <c r="T475" t="str">
        <f t="shared" si="192"/>
        <v>0.210507410180615-0.00882413265931565i</v>
      </c>
      <c r="U475" t="e">
        <f t="shared" si="193"/>
        <v>#DIV/0!</v>
      </c>
      <c r="V475" t="str">
        <f t="shared" si="194"/>
        <v>1.33333333333333E-06-0.00311153358928436i</v>
      </c>
      <c r="W475" t="e">
        <f t="shared" si="195"/>
        <v>#DIV/0!</v>
      </c>
      <c r="X475" t="e">
        <f t="shared" si="196"/>
        <v>#DIV/0!</v>
      </c>
      <c r="Y475" t="str">
        <f t="shared" si="197"/>
        <v>0.00083+0.0342810590359718i</v>
      </c>
      <c r="Z475" t="e">
        <f t="shared" si="198"/>
        <v>#DIV/0!</v>
      </c>
      <c r="AA475" t="e">
        <f t="shared" si="199"/>
        <v>#DIV/0!</v>
      </c>
      <c r="AB475" t="str">
        <f t="shared" si="200"/>
        <v>1.29803858579939-0.0544116934799431i</v>
      </c>
      <c r="AC475" t="str">
        <f t="shared" si="201"/>
        <v>4.87506876194476-3.31727415450252i</v>
      </c>
      <c r="AD475" t="str">
        <f t="shared" si="202"/>
        <v>0.18718472668279+0.11620992238815i</v>
      </c>
      <c r="AE475" t="e">
        <f t="shared" si="203"/>
        <v>#DIV/0!</v>
      </c>
      <c r="AF475" t="str">
        <f t="shared" si="204"/>
        <v>-12.578187155627-4.57159860757576i</v>
      </c>
      <c r="AG475" t="e">
        <f t="shared" si="205"/>
        <v>#DIV/0!</v>
      </c>
      <c r="AH475" t="e">
        <f t="shared" si="206"/>
        <v>#DIV/0!</v>
      </c>
      <c r="AI475" t="e">
        <f t="shared" si="207"/>
        <v>#DIV/0!</v>
      </c>
      <c r="AJ475" t="e">
        <f t="shared" si="208"/>
        <v>#DIV/0!</v>
      </c>
      <c r="AK475"/>
      <c r="AL475"/>
      <c r="AM475"/>
      <c r="AN475"/>
    </row>
    <row r="476" spans="1:40" x14ac:dyDescent="0.25">
      <c r="A476"/>
      <c r="B476">
        <f t="shared" si="209"/>
        <v>34200</v>
      </c>
      <c r="C476" s="186" t="str">
        <f t="shared" si="177"/>
        <v>-0.0000840947165657193+0.0921605083602315i</v>
      </c>
      <c r="D476" s="158" t="str">
        <f t="shared" si="178"/>
        <v>-7.66731139282704+0.706563897428442i</v>
      </c>
      <c r="E476" t="str">
        <f t="shared" si="179"/>
        <v>7.99999640407249-0.00536352562928106i</v>
      </c>
      <c r="F476" t="str">
        <f t="shared" si="180"/>
        <v>0.999200639847138+5.35495427911645E-07i</v>
      </c>
      <c r="G476">
        <f t="shared" si="175"/>
        <v>1</v>
      </c>
      <c r="H476" t="str">
        <f t="shared" si="181"/>
        <v>4.92583584582819+5.284138766331i</v>
      </c>
      <c r="I476" t="str">
        <f t="shared" si="182"/>
        <v>134.303085940964i</v>
      </c>
      <c r="J476" t="str">
        <f t="shared" si="176"/>
        <v>-23.4153148539247+29.3812175051327i</v>
      </c>
      <c r="K476" t="str">
        <f t="shared" si="183"/>
        <v>2.79553395225581-2.22789636493011i</v>
      </c>
      <c r="L476" t="str">
        <f t="shared" si="184"/>
        <v>0.284044403141924-0.200094098811199i</v>
      </c>
      <c r="M476" t="str">
        <f t="shared" si="185"/>
        <v>3.07957835539773-2.42799046374131i</v>
      </c>
      <c r="N476" t="str">
        <f t="shared" si="186"/>
        <v>-0.251982430944585i</v>
      </c>
      <c r="O476" t="str">
        <f t="shared" si="187"/>
        <v>0.968420056839255-0.249324273811145i</v>
      </c>
      <c r="P476" t="str">
        <f t="shared" si="188"/>
        <v>0.031579943160745+0.249324273811145i</v>
      </c>
      <c r="Q476" t="str">
        <f t="shared" si="189"/>
        <v>-0.031579943160745+0.00265815713344i</v>
      </c>
      <c r="R476" t="str">
        <f t="shared" si="190"/>
        <v>-0.333097869565648-7.92305733470364i</v>
      </c>
      <c r="S476" t="str">
        <f t="shared" si="191"/>
        <v>0.0265686878029256i</v>
      </c>
      <c r="T476" t="str">
        <f t="shared" si="192"/>
        <v>0.210505236770421-0.00884997330430934i</v>
      </c>
      <c r="U476" t="e">
        <f t="shared" si="193"/>
        <v>#DIV/0!</v>
      </c>
      <c r="V476" t="str">
        <f t="shared" si="194"/>
        <v>1.33333333333333E-06-0.00310243553785371i</v>
      </c>
      <c r="W476" t="e">
        <f t="shared" si="195"/>
        <v>#DIV/0!</v>
      </c>
      <c r="X476" t="e">
        <f t="shared" si="196"/>
        <v>#DIV/0!</v>
      </c>
      <c r="Y476" t="str">
        <f t="shared" si="197"/>
        <v>0.00083+0.0343815900008867i</v>
      </c>
      <c r="Z476" t="e">
        <f t="shared" si="198"/>
        <v>#DIV/0!</v>
      </c>
      <c r="AA476" t="e">
        <f t="shared" si="199"/>
        <v>#DIV/0!</v>
      </c>
      <c r="AB476" t="str">
        <f t="shared" si="200"/>
        <v>1.29802518403699-0.0545710330217434i</v>
      </c>
      <c r="AC476" t="str">
        <f t="shared" si="201"/>
        <v>4.86487231374816-3.31964854066333i</v>
      </c>
      <c r="AD476" t="str">
        <f t="shared" si="202"/>
        <v>0.187271146034333+0.116571066421793i</v>
      </c>
      <c r="AE476" t="e">
        <f t="shared" si="203"/>
        <v>#DIV/0!</v>
      </c>
      <c r="AF476" t="str">
        <f t="shared" si="204"/>
        <v>-12.5931472386552-4.57757486890256i</v>
      </c>
      <c r="AG476" t="e">
        <f t="shared" si="205"/>
        <v>#DIV/0!</v>
      </c>
      <c r="AH476" t="e">
        <f t="shared" si="206"/>
        <v>#DIV/0!</v>
      </c>
      <c r="AI476" t="e">
        <f t="shared" si="207"/>
        <v>#DIV/0!</v>
      </c>
      <c r="AJ476" t="e">
        <f t="shared" si="208"/>
        <v>#DIV/0!</v>
      </c>
      <c r="AK476"/>
      <c r="AL476"/>
      <c r="AM476"/>
      <c r="AN476"/>
    </row>
    <row r="477" spans="1:40" x14ac:dyDescent="0.25">
      <c r="A477"/>
      <c r="B477">
        <f t="shared" si="209"/>
        <v>34300</v>
      </c>
      <c r="C477" s="186" t="str">
        <f t="shared" si="177"/>
        <v>-0.0000836050835627723+0.0918918192769629i</v>
      </c>
      <c r="D477" s="158" t="str">
        <f t="shared" si="178"/>
        <v>-7.66730763897396+0.704503947790049i</v>
      </c>
      <c r="E477" t="str">
        <f t="shared" si="179"/>
        <v>7.99999638301294-0.00537920843859803i</v>
      </c>
      <c r="F477" t="str">
        <f t="shared" si="180"/>
        <v>0.999200639849243+5.37061202605131E-07i</v>
      </c>
      <c r="G477">
        <f t="shared" si="175"/>
        <v>1</v>
      </c>
      <c r="H477" t="str">
        <f t="shared" si="181"/>
        <v>4.94077796181449+5.28799219212423i</v>
      </c>
      <c r="I477" t="str">
        <f t="shared" si="182"/>
        <v>134.695785022662i</v>
      </c>
      <c r="J477" t="str">
        <f t="shared" si="176"/>
        <v>-23.5583032150866+29.4671274978378i</v>
      </c>
      <c r="K477" t="str">
        <f t="shared" si="183"/>
        <v>2.78864836713581-2.22946141587985i</v>
      </c>
      <c r="L477" t="str">
        <f t="shared" si="184"/>
        <v>0.283493753642804-0.200290131917938i</v>
      </c>
      <c r="M477" t="str">
        <f t="shared" si="185"/>
        <v>3.07214212077861-2.42975154779779i</v>
      </c>
      <c r="N477" t="str">
        <f t="shared" si="186"/>
        <v>-0.252719221678341i</v>
      </c>
      <c r="O477" t="str">
        <f t="shared" si="187"/>
        <v>0.968236094182703-0.250037728996692i</v>
      </c>
      <c r="P477" t="str">
        <f t="shared" si="188"/>
        <v>0.031763905817297+0.250037728996692i</v>
      </c>
      <c r="Q477" t="str">
        <f t="shared" si="189"/>
        <v>-0.031763905817297+0.00268149268164897i</v>
      </c>
      <c r="R477" t="str">
        <f t="shared" si="190"/>
        <v>-0.333096488822519-7.89987623805094i</v>
      </c>
      <c r="S477" t="str">
        <f t="shared" si="191"/>
        <v>0.0266463740245715i</v>
      </c>
      <c r="T477" t="str">
        <f t="shared" si="192"/>
        <v>0.21050305698693-0.00887581362743634i</v>
      </c>
      <c r="U477" t="e">
        <f t="shared" si="193"/>
        <v>#DIV/0!</v>
      </c>
      <c r="V477" t="str">
        <f t="shared" si="194"/>
        <v>1.33333333333333E-06-0.00309339053628562i</v>
      </c>
      <c r="W477" t="e">
        <f t="shared" si="195"/>
        <v>#DIV/0!</v>
      </c>
      <c r="X477" t="e">
        <f t="shared" si="196"/>
        <v>#DIV/0!</v>
      </c>
      <c r="Y477" t="str">
        <f t="shared" si="197"/>
        <v>0.00083+0.0344821209658016i</v>
      </c>
      <c r="Z477" t="e">
        <f t="shared" si="198"/>
        <v>#DIV/0!</v>
      </c>
      <c r="AA477" t="e">
        <f t="shared" si="199"/>
        <v>#DIV/0!</v>
      </c>
      <c r="AB477" t="str">
        <f t="shared" si="200"/>
        <v>1.29801174297533-0.0547303705788374i</v>
      </c>
      <c r="AC477" t="str">
        <f t="shared" si="201"/>
        <v>4.85469534623429-3.32198551829508i</v>
      </c>
      <c r="AD477" t="str">
        <f t="shared" si="202"/>
        <v>0.187357813063779+0.116932068991477i</v>
      </c>
      <c r="AE477" t="e">
        <f t="shared" si="203"/>
        <v>#DIV/0!</v>
      </c>
      <c r="AF477" t="str">
        <f t="shared" si="204"/>
        <v>-12.6080856007884-4.58348824433418i</v>
      </c>
      <c r="AG477" t="e">
        <f t="shared" si="205"/>
        <v>#DIV/0!</v>
      </c>
      <c r="AH477" t="e">
        <f t="shared" si="206"/>
        <v>#DIV/0!</v>
      </c>
      <c r="AI477" t="e">
        <f t="shared" si="207"/>
        <v>#DIV/0!</v>
      </c>
      <c r="AJ477" t="e">
        <f t="shared" si="208"/>
        <v>#DIV/0!</v>
      </c>
      <c r="AK477"/>
      <c r="AL477"/>
      <c r="AM477"/>
      <c r="AN477"/>
    </row>
    <row r="478" spans="1:40" x14ac:dyDescent="0.25">
      <c r="A478"/>
      <c r="B478">
        <f t="shared" si="209"/>
        <v>34400</v>
      </c>
      <c r="C478" s="186" t="str">
        <f t="shared" si="177"/>
        <v>-0.0000831197144009021+0.0916246923356591i</v>
      </c>
      <c r="D478" s="158" t="str">
        <f t="shared" si="178"/>
        <v>-7.6673039178104+0.702455974573387i</v>
      </c>
      <c r="E478" t="str">
        <f t="shared" si="179"/>
        <v>7.9999963618919-0.00539489124779096i</v>
      </c>
      <c r="F478" t="str">
        <f t="shared" si="180"/>
        <v>0.999200639851348+5.38626977286245E-07i</v>
      </c>
      <c r="G478">
        <f t="shared" si="175"/>
        <v>1</v>
      </c>
      <c r="H478" t="str">
        <f t="shared" si="181"/>
        <v>4.95569818058764+5.29179507277329i</v>
      </c>
      <c r="I478" t="str">
        <f t="shared" si="182"/>
        <v>135.088484104361i</v>
      </c>
      <c r="J478" t="str">
        <f t="shared" si="176"/>
        <v>-23.7017090605146+29.5530374905428i</v>
      </c>
      <c r="K478" t="str">
        <f t="shared" si="183"/>
        <v>2.7817765293999-2.23100106012126i</v>
      </c>
      <c r="L478" t="str">
        <f t="shared" si="184"/>
        <v>0.282943636588421-0.200484273857574i</v>
      </c>
      <c r="M478" t="str">
        <f t="shared" si="185"/>
        <v>3.06472016598832-2.43148533397883i</v>
      </c>
      <c r="N478" t="str">
        <f t="shared" si="186"/>
        <v>-0.253456012412097i</v>
      </c>
      <c r="O478" t="str">
        <f t="shared" si="187"/>
        <v>0.968051605908963-0.250751048446618i</v>
      </c>
      <c r="P478" t="str">
        <f t="shared" si="188"/>
        <v>0.031948394091037+0.250751048446618i</v>
      </c>
      <c r="Q478" t="str">
        <f t="shared" si="189"/>
        <v>-0.031948394091037+0.00270496396547898i</v>
      </c>
      <c r="R478" t="str">
        <f t="shared" si="190"/>
        <v>-0.333095104027689-7.87682967672827i</v>
      </c>
      <c r="S478" t="str">
        <f t="shared" si="191"/>
        <v>0.0267240602462176i</v>
      </c>
      <c r="T478" t="str">
        <f t="shared" si="192"/>
        <v>0.210500870830081-0.00890165362775608i</v>
      </c>
      <c r="U478" t="e">
        <f t="shared" si="193"/>
        <v>#DIV/0!</v>
      </c>
      <c r="V478" t="str">
        <f t="shared" si="194"/>
        <v>1.33333333333333E-06-0.00308439812193595i</v>
      </c>
      <c r="W478" t="e">
        <f t="shared" si="195"/>
        <v>#DIV/0!</v>
      </c>
      <c r="X478" t="e">
        <f t="shared" si="196"/>
        <v>#DIV/0!</v>
      </c>
      <c r="Y478" t="str">
        <f t="shared" si="197"/>
        <v>0.00083+0.0345826519307164i</v>
      </c>
      <c r="Z478" t="e">
        <f t="shared" si="198"/>
        <v>#DIV/0!</v>
      </c>
      <c r="AA478" t="e">
        <f t="shared" si="199"/>
        <v>#DIV/0!</v>
      </c>
      <c r="AB478" t="str">
        <f t="shared" si="200"/>
        <v>1.29799826261403-0.0548897061454254i</v>
      </c>
      <c r="AC478" t="str">
        <f t="shared" si="201"/>
        <v>4.84453793537201-3.32428532840507i</v>
      </c>
      <c r="AD478" t="str">
        <f t="shared" si="202"/>
        <v>0.187444727704912+0.117292930642985i</v>
      </c>
      <c r="AE478" t="e">
        <f t="shared" si="203"/>
        <v>#DIV/0!</v>
      </c>
      <c r="AF478" t="str">
        <f t="shared" si="204"/>
        <v>-12.623002098398-4.5893390981999i</v>
      </c>
      <c r="AG478" t="e">
        <f t="shared" si="205"/>
        <v>#DIV/0!</v>
      </c>
      <c r="AH478" t="e">
        <f t="shared" si="206"/>
        <v>#DIV/0!</v>
      </c>
      <c r="AI478" t="e">
        <f t="shared" si="207"/>
        <v>#DIV/0!</v>
      </c>
      <c r="AJ478" t="e">
        <f t="shared" si="208"/>
        <v>#DIV/0!</v>
      </c>
      <c r="AK478"/>
      <c r="AL478"/>
      <c r="AM478"/>
      <c r="AN478"/>
    </row>
    <row r="479" spans="1:40" x14ac:dyDescent="0.25">
      <c r="A479"/>
      <c r="B479">
        <f t="shared" si="209"/>
        <v>34500</v>
      </c>
      <c r="C479" s="186" t="str">
        <f t="shared" si="177"/>
        <v>-0.0000826385597160528+0.0913591139525214i</v>
      </c>
      <c r="D479" s="158" t="str">
        <f t="shared" si="178"/>
        <v>-7.66730022895786+0.700419873635998i</v>
      </c>
      <c r="E479" t="str">
        <f t="shared" si="179"/>
        <v>7.99999634070937-0.00541057405685949i</v>
      </c>
      <c r="F479" t="str">
        <f t="shared" si="180"/>
        <v>0.999200639853462+5.40192751954963E-07i</v>
      </c>
      <c r="G479">
        <f t="shared" si="175"/>
        <v>1</v>
      </c>
      <c r="H479" t="str">
        <f t="shared" si="181"/>
        <v>4.97059636098822+5.29554766691323i</v>
      </c>
      <c r="I479" t="str">
        <f t="shared" si="182"/>
        <v>135.48118318606i</v>
      </c>
      <c r="J479" t="str">
        <f t="shared" si="176"/>
        <v>-23.8455323902088+29.638947483248i</v>
      </c>
      <c r="K479" t="str">
        <f t="shared" si="183"/>
        <v>2.77491848732108-2.23251546658339i</v>
      </c>
      <c r="L479" t="str">
        <f t="shared" si="184"/>
        <v>0.282394058190193-0.200676532334266i</v>
      </c>
      <c r="M479" t="str">
        <f t="shared" si="185"/>
        <v>3.05731254551127-2.43319199891766i</v>
      </c>
      <c r="N479" t="str">
        <f t="shared" si="186"/>
        <v>-0.254192803145853i</v>
      </c>
      <c r="O479" t="str">
        <f t="shared" si="187"/>
        <v>0.967866592118184-0.25146423177369i</v>
      </c>
      <c r="P479" t="str">
        <f t="shared" si="188"/>
        <v>0.032133407881816+0.25146423177369i</v>
      </c>
      <c r="Q479" t="str">
        <f t="shared" si="189"/>
        <v>-0.032133407881816+0.00272857137216304i</v>
      </c>
      <c r="R479" t="str">
        <f t="shared" si="190"/>
        <v>-0.333093715181072-7.85391648085966i</v>
      </c>
      <c r="S479" t="str">
        <f t="shared" si="191"/>
        <v>0.0268017464678636i</v>
      </c>
      <c r="T479" t="str">
        <f t="shared" si="192"/>
        <v>0.210498678299776-0.00892749330432186i</v>
      </c>
      <c r="U479" t="e">
        <f t="shared" si="193"/>
        <v>#DIV/0!</v>
      </c>
      <c r="V479" t="str">
        <f t="shared" si="194"/>
        <v>1.33333333333333E-06-0.00307545783752454i</v>
      </c>
      <c r="W479" t="e">
        <f t="shared" si="195"/>
        <v>#DIV/0!</v>
      </c>
      <c r="X479" t="e">
        <f t="shared" si="196"/>
        <v>#DIV/0!</v>
      </c>
      <c r="Y479" t="str">
        <f t="shared" si="197"/>
        <v>0.00083+0.0346831828956313i</v>
      </c>
      <c r="Z479" t="e">
        <f t="shared" si="198"/>
        <v>#DIV/0!</v>
      </c>
      <c r="AA479" t="e">
        <f t="shared" si="199"/>
        <v>#DIV/0!</v>
      </c>
      <c r="AB479" t="str">
        <f t="shared" si="200"/>
        <v>1.2979847429525-0.0550490397156697i</v>
      </c>
      <c r="AC479" t="str">
        <f t="shared" si="201"/>
        <v>4.83440015552663-3.32654821101028i</v>
      </c>
      <c r="AD479" t="str">
        <f t="shared" si="202"/>
        <v>0.187531889891809+0.117653651913997i</v>
      </c>
      <c r="AE479" t="e">
        <f t="shared" si="203"/>
        <v>#DIV/0!</v>
      </c>
      <c r="AF479" t="str">
        <f t="shared" si="204"/>
        <v>-12.6378965899461-4.59512779327723i</v>
      </c>
      <c r="AG479" t="e">
        <f t="shared" si="205"/>
        <v>#DIV/0!</v>
      </c>
      <c r="AH479" t="e">
        <f t="shared" si="206"/>
        <v>#DIV/0!</v>
      </c>
      <c r="AI479" t="e">
        <f t="shared" si="207"/>
        <v>#DIV/0!</v>
      </c>
      <c r="AJ479" t="e">
        <f t="shared" si="208"/>
        <v>#DIV/0!</v>
      </c>
      <c r="AK479"/>
      <c r="AL479"/>
      <c r="AM479"/>
      <c r="AN479"/>
    </row>
    <row r="480" spans="1:40" x14ac:dyDescent="0.25">
      <c r="A480"/>
      <c r="B480">
        <f t="shared" si="209"/>
        <v>34600</v>
      </c>
      <c r="C480" s="186" t="str">
        <f t="shared" si="177"/>
        <v>-0.0000821615708564905+0.0910950707007894i</v>
      </c>
      <c r="D480" s="158" t="str">
        <f t="shared" si="178"/>
        <v>-7.66729657204326+0.698395542039386i</v>
      </c>
      <c r="E480" t="str">
        <f t="shared" si="179"/>
        <v>7.99999631946536-0.00542625686580326i</v>
      </c>
      <c r="F480" t="str">
        <f t="shared" si="180"/>
        <v>0.999200639855577+5.41758526611239E-07i</v>
      </c>
      <c r="G480">
        <f t="shared" si="175"/>
        <v>1</v>
      </c>
      <c r="H480" t="str">
        <f t="shared" si="181"/>
        <v>4.98547236392849+5.29925023283614i</v>
      </c>
      <c r="I480" t="str">
        <f t="shared" si="182"/>
        <v>135.873882267759i</v>
      </c>
      <c r="J480" t="str">
        <f t="shared" si="176"/>
        <v>-23.9897732041692+29.724857475953i</v>
      </c>
      <c r="K480" t="str">
        <f t="shared" si="183"/>
        <v>2.76807428807574-2.23400480345281i</v>
      </c>
      <c r="L480" t="str">
        <f t="shared" si="184"/>
        <v>0.281845024593258-0.200866915056115i</v>
      </c>
      <c r="M480" t="str">
        <f t="shared" si="185"/>
        <v>3.049919312669-2.43487171850893i</v>
      </c>
      <c r="N480" t="str">
        <f t="shared" si="186"/>
        <v>-0.254929593879609i</v>
      </c>
      <c r="O480" t="str">
        <f t="shared" si="187"/>
        <v>0.967681052910805-0.252177278590747i</v>
      </c>
      <c r="P480" t="str">
        <f t="shared" si="188"/>
        <v>0.032318947089195+0.252177278590747i</v>
      </c>
      <c r="Q480" t="str">
        <f t="shared" si="189"/>
        <v>-0.032318947089195+0.002752315288862i</v>
      </c>
      <c r="R480" t="str">
        <f t="shared" si="190"/>
        <v>-0.333092322281969-7.83113549409478i</v>
      </c>
      <c r="S480" t="str">
        <f t="shared" si="191"/>
        <v>0.0268794326895095i</v>
      </c>
      <c r="T480" t="str">
        <f t="shared" si="192"/>
        <v>0.210496479395949-0.00895333265617059i</v>
      </c>
      <c r="U480" t="e">
        <f t="shared" si="193"/>
        <v>#DIV/0!</v>
      </c>
      <c r="V480" t="str">
        <f t="shared" si="194"/>
        <v>1.33333333333333E-06-0.00306656923105771i</v>
      </c>
      <c r="W480" t="e">
        <f t="shared" si="195"/>
        <v>#DIV/0!</v>
      </c>
      <c r="X480" t="e">
        <f t="shared" si="196"/>
        <v>#DIV/0!</v>
      </c>
      <c r="Y480" t="str">
        <f t="shared" si="197"/>
        <v>0.00083+0.0347837138605462i</v>
      </c>
      <c r="Z480" t="e">
        <f t="shared" si="198"/>
        <v>#DIV/0!</v>
      </c>
      <c r="AA480" t="e">
        <f t="shared" si="199"/>
        <v>#DIV/0!</v>
      </c>
      <c r="AB480" t="str">
        <f t="shared" si="200"/>
        <v>1.29797118399031-0.0552083712836317i</v>
      </c>
      <c r="AC480" t="str">
        <f t="shared" si="201"/>
        <v>4.82428207947644-3.32877440513651i</v>
      </c>
      <c r="AD480" t="str">
        <f t="shared" si="202"/>
        <v>0.187619299558824+0.118014233334218i</v>
      </c>
      <c r="AE480" t="e">
        <f t="shared" si="203"/>
        <v>#DIV/0!</v>
      </c>
      <c r="AF480" t="str">
        <f t="shared" si="204"/>
        <v>-12.6527689359717-4.60085469079675i</v>
      </c>
      <c r="AG480" t="e">
        <f t="shared" si="205"/>
        <v>#DIV/0!</v>
      </c>
      <c r="AH480" t="e">
        <f t="shared" si="206"/>
        <v>#DIV/0!</v>
      </c>
      <c r="AI480" t="e">
        <f t="shared" si="207"/>
        <v>#DIV/0!</v>
      </c>
      <c r="AJ480" t="e">
        <f t="shared" si="208"/>
        <v>#DIV/0!</v>
      </c>
      <c r="AK480"/>
      <c r="AL480"/>
      <c r="AM480"/>
      <c r="AN480"/>
    </row>
    <row r="481" spans="1:40" x14ac:dyDescent="0.25">
      <c r="A481"/>
      <c r="B481">
        <f t="shared" si="209"/>
        <v>34700</v>
      </c>
      <c r="C481" s="186" t="str">
        <f t="shared" si="177"/>
        <v>-0.0000816886998704999+0.0908325493084764i</v>
      </c>
      <c r="D481" s="158" t="str">
        <f t="shared" si="178"/>
        <v>-7.66729294669901+0.696382878031653i</v>
      </c>
      <c r="E481" t="str">
        <f t="shared" si="179"/>
        <v>7.99999629815986-0.00544193967462192i</v>
      </c>
      <c r="F481" t="str">
        <f t="shared" si="180"/>
        <v>0.999200639857702+5.43324301255048E-07i</v>
      </c>
      <c r="G481">
        <f t="shared" si="175"/>
        <v>1</v>
      </c>
      <c r="H481" t="str">
        <f t="shared" si="181"/>
        <v>5.00032605237869+5.30290302847869i</v>
      </c>
      <c r="I481" t="str">
        <f t="shared" si="182"/>
        <v>136.266581349457i</v>
      </c>
      <c r="J481" t="str">
        <f t="shared" si="176"/>
        <v>-24.1344315023958+29.8107674686581i</v>
      </c>
      <c r="K481" t="str">
        <f t="shared" si="183"/>
        <v>2.76124397775413-2.23546923817288i</v>
      </c>
      <c r="L481" t="str">
        <f t="shared" si="184"/>
        <v>0.281296541876764-0.201055429734685i</v>
      </c>
      <c r="M481" t="str">
        <f t="shared" si="185"/>
        <v>3.04254051963089-2.43652466790756i</v>
      </c>
      <c r="N481" t="str">
        <f t="shared" si="186"/>
        <v>-0.255666384613365i</v>
      </c>
      <c r="O481" t="str">
        <f t="shared" si="187"/>
        <v>0.967494988387547-0.252890188510706i</v>
      </c>
      <c r="P481" t="str">
        <f t="shared" si="188"/>
        <v>0.032505011612453+0.252890188510706i</v>
      </c>
      <c r="Q481" t="str">
        <f t="shared" si="189"/>
        <v>-0.032505011612453+0.002776196102659i</v>
      </c>
      <c r="R481" t="str">
        <f t="shared" si="190"/>
        <v>-0.333090925330684-7.80848557341235i</v>
      </c>
      <c r="S481" t="str">
        <f t="shared" si="191"/>
        <v>0.0269571189111556i</v>
      </c>
      <c r="T481" t="str">
        <f t="shared" si="192"/>
        <v>0.21049427411852-0.0089791716823661i</v>
      </c>
      <c r="U481" t="e">
        <f t="shared" si="193"/>
        <v>#DIV/0!</v>
      </c>
      <c r="V481" t="str">
        <f t="shared" si="194"/>
        <v>1.33333333333333E-06-0.00305773185575208i</v>
      </c>
      <c r="W481" t="e">
        <f t="shared" si="195"/>
        <v>#DIV/0!</v>
      </c>
      <c r="X481" t="e">
        <f t="shared" si="196"/>
        <v>#DIV/0!</v>
      </c>
      <c r="Y481" t="str">
        <f t="shared" si="197"/>
        <v>0.00083+0.0348842448254611i</v>
      </c>
      <c r="Z481" t="e">
        <f t="shared" si="198"/>
        <v>#DIV/0!</v>
      </c>
      <c r="AA481" t="e">
        <f t="shared" si="199"/>
        <v>#DIV/0!</v>
      </c>
      <c r="AB481" t="str">
        <f t="shared" si="200"/>
        <v>1.29795758572699-0.0553677008435388i</v>
      </c>
      <c r="AC481" t="str">
        <f t="shared" si="201"/>
        <v>4.81418377842604-3.33096414881682i</v>
      </c>
      <c r="AD481" t="str">
        <f t="shared" si="202"/>
        <v>0.187706956640597+0.118374675425482i</v>
      </c>
      <c r="AE481" t="e">
        <f t="shared" si="203"/>
        <v>#DIV/0!</v>
      </c>
      <c r="AF481" t="str">
        <f t="shared" si="204"/>
        <v>-12.6676189990777-4.60652015044704i</v>
      </c>
      <c r="AG481" t="e">
        <f t="shared" si="205"/>
        <v>#DIV/0!</v>
      </c>
      <c r="AH481" t="e">
        <f t="shared" si="206"/>
        <v>#DIV/0!</v>
      </c>
      <c r="AI481" t="e">
        <f t="shared" si="207"/>
        <v>#DIV/0!</v>
      </c>
      <c r="AJ481" t="e">
        <f t="shared" si="208"/>
        <v>#DIV/0!</v>
      </c>
      <c r="AK481"/>
      <c r="AL481"/>
      <c r="AM481"/>
      <c r="AN481"/>
    </row>
    <row r="482" spans="1:40" x14ac:dyDescent="0.25">
      <c r="A482"/>
      <c r="B482">
        <f t="shared" si="209"/>
        <v>34800</v>
      </c>
      <c r="C482" s="186" t="str">
        <f t="shared" si="177"/>
        <v>-0.0000812198994943347+0.0905715366561467i</v>
      </c>
      <c r="D482" s="158" t="str">
        <f t="shared" si="178"/>
        <v>-7.66728935256276+0.694381781030458i</v>
      </c>
      <c r="E482" t="str">
        <f t="shared" si="179"/>
        <v>7.99999627679287-0.0054576224833151i</v>
      </c>
      <c r="F482" t="str">
        <f t="shared" si="180"/>
        <v>0.999200639859837+5.44890075886353E-07i</v>
      </c>
      <c r="G482">
        <f t="shared" si="175"/>
        <v>1</v>
      </c>
      <c r="H482" t="str">
        <f t="shared" si="181"/>
        <v>5.01515729135316+5.30650631140955i</v>
      </c>
      <c r="I482" t="str">
        <f t="shared" si="182"/>
        <v>136.659280431156i</v>
      </c>
      <c r="J482" t="str">
        <f t="shared" si="176"/>
        <v>-24.2795072848885+29.8966774613631i</v>
      </c>
      <c r="K482" t="str">
        <f t="shared" si="183"/>
        <v>2.75442760137105-2.23690893744342i</v>
      </c>
      <c r="L482" t="str">
        <f t="shared" si="184"/>
        <v>0.280748616054173-0.201242084084543i</v>
      </c>
      <c r="M482" t="str">
        <f t="shared" si="185"/>
        <v>3.03517621742522-2.43815102152796i</v>
      </c>
      <c r="N482" t="str">
        <f t="shared" si="186"/>
        <v>-0.256403175347121i</v>
      </c>
      <c r="O482" t="str">
        <f t="shared" si="187"/>
        <v>0.967308398649417-0.253602961146555i</v>
      </c>
      <c r="P482" t="str">
        <f t="shared" si="188"/>
        <v>0.032691601350583+0.253602961146555i</v>
      </c>
      <c r="Q482" t="str">
        <f t="shared" si="189"/>
        <v>-0.032691601350583+0.00280021420056598i</v>
      </c>
      <c r="R482" t="str">
        <f t="shared" si="190"/>
        <v>-0.333089524326739-7.78596558892932i</v>
      </c>
      <c r="S482" t="str">
        <f t="shared" si="191"/>
        <v>0.0270348051328015i</v>
      </c>
      <c r="T482" t="str">
        <f t="shared" si="192"/>
        <v>0.210492062467402-0.00900501038195093i</v>
      </c>
      <c r="U482" t="e">
        <f t="shared" si="193"/>
        <v>#DIV/0!</v>
      </c>
      <c r="V482" t="str">
        <f t="shared" si="194"/>
        <v>1.33333333333333E-06-0.00304894526995968i</v>
      </c>
      <c r="W482" t="e">
        <f t="shared" si="195"/>
        <v>#DIV/0!</v>
      </c>
      <c r="X482" t="e">
        <f t="shared" si="196"/>
        <v>#DIV/0!</v>
      </c>
      <c r="Y482" t="str">
        <f t="shared" si="197"/>
        <v>0.00083+0.0349847757903759i</v>
      </c>
      <c r="Z482" t="e">
        <f t="shared" si="198"/>
        <v>#DIV/0!</v>
      </c>
      <c r="AA482" t="e">
        <f t="shared" si="199"/>
        <v>#DIV/0!</v>
      </c>
      <c r="AB482" t="str">
        <f t="shared" si="200"/>
        <v>1.29794394816199-0.055527028389487i</v>
      </c>
      <c r="AC482" t="str">
        <f t="shared" si="201"/>
        <v>4.80410532202203-3.33311767908926i</v>
      </c>
      <c r="AD482" t="str">
        <f t="shared" si="202"/>
        <v>0.187794861072028+0.118734978701865i</v>
      </c>
      <c r="AE482" t="e">
        <f t="shared" si="203"/>
        <v>#DIV/0!</v>
      </c>
      <c r="AF482" t="str">
        <f t="shared" si="204"/>
        <v>-12.6824466439159-4.61212453037909i</v>
      </c>
      <c r="AG482" t="e">
        <f t="shared" si="205"/>
        <v>#DIV/0!</v>
      </c>
      <c r="AH482" t="e">
        <f t="shared" si="206"/>
        <v>#DIV/0!</v>
      </c>
      <c r="AI482" t="e">
        <f t="shared" si="207"/>
        <v>#DIV/0!</v>
      </c>
      <c r="AJ482" t="e">
        <f t="shared" si="208"/>
        <v>#DIV/0!</v>
      </c>
      <c r="AK482"/>
      <c r="AL482"/>
      <c r="AM482"/>
      <c r="AN482"/>
    </row>
    <row r="483" spans="1:40" x14ac:dyDescent="0.25">
      <c r="A483"/>
      <c r="B483">
        <f t="shared" si="209"/>
        <v>34900</v>
      </c>
      <c r="C483" s="186" t="str">
        <f t="shared" si="177"/>
        <v>-0.0000807551231404093+0.0903120197747311i</v>
      </c>
      <c r="D483" s="158" t="str">
        <f t="shared" si="178"/>
        <v>-7.66728578927741+0.692392151606272i</v>
      </c>
      <c r="E483" t="str">
        <f t="shared" si="179"/>
        <v>7.99999625536439-0.00547330529188244i</v>
      </c>
      <c r="F483" t="str">
        <f t="shared" si="180"/>
        <v>0.999200639861972+5.46455850505107E-07i</v>
      </c>
      <c r="G483">
        <f t="shared" si="175"/>
        <v>1</v>
      </c>
      <c r="H483" t="str">
        <f t="shared" si="181"/>
        <v>5.02996594789654+5.31006033881725i</v>
      </c>
      <c r="I483" t="str">
        <f t="shared" si="182"/>
        <v>137.051979512855i</v>
      </c>
      <c r="J483" t="str">
        <f t="shared" si="176"/>
        <v>-24.4250005516473+29.9825874540682i</v>
      </c>
      <c r="K483" t="str">
        <f t="shared" si="183"/>
        <v>2.74762520287624-2.2383240672201i</v>
      </c>
      <c r="L483" t="str">
        <f t="shared" si="184"/>
        <v>0.280201253073558-0.201426885822797i</v>
      </c>
      <c r="M483" t="str">
        <f t="shared" si="185"/>
        <v>3.0278264559498-2.4397509530429i</v>
      </c>
      <c r="N483" t="str">
        <f t="shared" si="186"/>
        <v>-0.257139966080877i</v>
      </c>
      <c r="O483" t="str">
        <f t="shared" si="187"/>
        <v>0.967121283797707-0.254315596111358i</v>
      </c>
      <c r="P483" t="str">
        <f t="shared" si="188"/>
        <v>0.032878716202293+0.254315596111358i</v>
      </c>
      <c r="Q483" t="str">
        <f t="shared" si="189"/>
        <v>-0.032878716202293+0.00282436996951901i</v>
      </c>
      <c r="R483" t="str">
        <f t="shared" si="190"/>
        <v>-0.33308811926998-7.76357442371262i</v>
      </c>
      <c r="S483" t="str">
        <f t="shared" si="191"/>
        <v>0.0271124913544474i</v>
      </c>
      <c r="T483" t="str">
        <f t="shared" si="192"/>
        <v>0.210489844442517-0.00903084875397648i</v>
      </c>
      <c r="U483" t="e">
        <f t="shared" si="193"/>
        <v>#DIV/0!</v>
      </c>
      <c r="V483" t="str">
        <f t="shared" si="194"/>
        <v>1.33333333333333E-06-0.00304020903709447i</v>
      </c>
      <c r="W483" t="e">
        <f t="shared" si="195"/>
        <v>#DIV/0!</v>
      </c>
      <c r="X483" t="e">
        <f t="shared" si="196"/>
        <v>#DIV/0!</v>
      </c>
      <c r="Y483" t="str">
        <f t="shared" si="197"/>
        <v>0.00083+0.0350853067552908i</v>
      </c>
      <c r="Z483" t="e">
        <f t="shared" si="198"/>
        <v>#DIV/0!</v>
      </c>
      <c r="AA483" t="e">
        <f t="shared" si="199"/>
        <v>#DIV/0!</v>
      </c>
      <c r="AB483" t="str">
        <f t="shared" si="200"/>
        <v>1.29793027129483-0.055686353915627i</v>
      </c>
      <c r="AC483" t="str">
        <f t="shared" si="201"/>
        <v>4.79404677836745-3.33523523199591i</v>
      </c>
      <c r="AD483" t="str">
        <f t="shared" si="202"/>
        <v>0.187883012788293+0.119095143669803i</v>
      </c>
      <c r="AE483" t="e">
        <f t="shared" si="203"/>
        <v>#DIV/0!</v>
      </c>
      <c r="AF483" t="str">
        <f t="shared" si="204"/>
        <v>-12.6972517371739-4.61766818721098i</v>
      </c>
      <c r="AG483" t="e">
        <f t="shared" si="205"/>
        <v>#DIV/0!</v>
      </c>
      <c r="AH483" t="e">
        <f t="shared" si="206"/>
        <v>#DIV/0!</v>
      </c>
      <c r="AI483" t="e">
        <f t="shared" si="207"/>
        <v>#DIV/0!</v>
      </c>
      <c r="AJ483" t="e">
        <f t="shared" si="208"/>
        <v>#DIV/0!</v>
      </c>
      <c r="AK483"/>
      <c r="AL483"/>
      <c r="AM483"/>
      <c r="AN483"/>
    </row>
    <row r="484" spans="1:40" x14ac:dyDescent="0.25">
      <c r="A484"/>
      <c r="B484">
        <f t="shared" si="209"/>
        <v>35000</v>
      </c>
      <c r="C484" s="186" t="str">
        <f t="shared" si="177"/>
        <v>-0.0000802943248857198+0.0900539858433767i</v>
      </c>
      <c r="D484" s="158" t="str">
        <f t="shared" si="178"/>
        <v>-7.66728225649083+0.690413891465888i</v>
      </c>
      <c r="E484" t="str">
        <f t="shared" si="179"/>
        <v>7.99999623387443-0.00548898810032357i</v>
      </c>
      <c r="F484" t="str">
        <f t="shared" si="180"/>
        <v>0.999200639864117+5.48021625111285E-07i</v>
      </c>
      <c r="G484">
        <f t="shared" si="175"/>
        <v>1</v>
      </c>
      <c r="H484" t="str">
        <f t="shared" si="181"/>
        <v>5.04475189106991+5.31356536749804i</v>
      </c>
      <c r="I484" t="str">
        <f t="shared" si="182"/>
        <v>137.444678594553i</v>
      </c>
      <c r="J484" t="str">
        <f t="shared" si="176"/>
        <v>-24.5709113026724+30.0684974467733i</v>
      </c>
      <c r="K484" t="str">
        <f t="shared" si="183"/>
        <v>2.74083682516486-2.23971479271409i</v>
      </c>
      <c r="L484" t="str">
        <f t="shared" si="184"/>
        <v>0.279654458817909-0.20160984266864i</v>
      </c>
      <c r="M484" t="str">
        <f t="shared" si="185"/>
        <v>3.02049128398277-2.44132463538273i</v>
      </c>
      <c r="N484" t="str">
        <f t="shared" si="186"/>
        <v>-0.257876756814633i</v>
      </c>
      <c r="O484" t="str">
        <f t="shared" si="187"/>
        <v>0.966933643933995-0.255028093018254i</v>
      </c>
      <c r="P484" t="str">
        <f t="shared" si="188"/>
        <v>0.0330663560660051+0.255028093018254i</v>
      </c>
      <c r="Q484" t="str">
        <f t="shared" si="189"/>
        <v>-0.0330663560660051+0.00284866379637899i</v>
      </c>
      <c r="R484" t="str">
        <f t="shared" si="190"/>
        <v>-0.333086710160325-7.74131097359433i</v>
      </c>
      <c r="S484" t="str">
        <f t="shared" si="191"/>
        <v>0.0271901775760934i</v>
      </c>
      <c r="T484" t="str">
        <f t="shared" si="192"/>
        <v>0.21048762004379-0.00905668679749599i</v>
      </c>
      <c r="U484" t="e">
        <f t="shared" si="193"/>
        <v>#DIV/0!</v>
      </c>
      <c r="V484" t="str">
        <f t="shared" si="194"/>
        <v>1.33333333333333E-06-0.00303152272555991i</v>
      </c>
      <c r="W484" t="e">
        <f t="shared" si="195"/>
        <v>#DIV/0!</v>
      </c>
      <c r="X484" t="e">
        <f t="shared" si="196"/>
        <v>#DIV/0!</v>
      </c>
      <c r="Y484" t="str">
        <f t="shared" si="197"/>
        <v>0.00083+0.0351858377202057i</v>
      </c>
      <c r="Z484" t="e">
        <f t="shared" si="198"/>
        <v>#DIV/0!</v>
      </c>
      <c r="AA484" t="e">
        <f t="shared" si="199"/>
        <v>#DIV/0!</v>
      </c>
      <c r="AB484" t="str">
        <f t="shared" si="200"/>
        <v>1.29791655512505-0.0558456774161209i</v>
      </c>
      <c r="AC484" t="str">
        <f t="shared" si="201"/>
        <v>4.78400821403654-3.33731704258138i</v>
      </c>
      <c r="AD484" t="str">
        <f t="shared" si="202"/>
        <v>0.187971411724831+0.119455170828198i</v>
      </c>
      <c r="AE484" t="e">
        <f t="shared" si="203"/>
        <v>#DIV/0!</v>
      </c>
      <c r="AF484" t="str">
        <f t="shared" si="204"/>
        <v>-12.7120341475607-4.62315147603215i</v>
      </c>
      <c r="AG484" t="e">
        <f t="shared" si="205"/>
        <v>#DIV/0!</v>
      </c>
      <c r="AH484" t="e">
        <f t="shared" si="206"/>
        <v>#DIV/0!</v>
      </c>
      <c r="AI484" t="e">
        <f t="shared" si="207"/>
        <v>#DIV/0!</v>
      </c>
      <c r="AJ484" t="e">
        <f t="shared" si="208"/>
        <v>#DIV/0!</v>
      </c>
      <c r="AK484"/>
      <c r="AL484"/>
      <c r="AM484"/>
      <c r="AN484"/>
    </row>
    <row r="485" spans="1:40" x14ac:dyDescent="0.25">
      <c r="A485"/>
      <c r="B485">
        <f t="shared" si="209"/>
        <v>35100</v>
      </c>
      <c r="C485" s="186" t="str">
        <f t="shared" si="177"/>
        <v>-0.0000798374594605016+0.0897974221873364i</v>
      </c>
      <c r="D485" s="158" t="str">
        <f t="shared" si="178"/>
        <v>-7.66727875385586+0.688446903436246i</v>
      </c>
      <c r="E485" t="str">
        <f t="shared" si="179"/>
        <v>7.99999621232298-0.00550467090863814i</v>
      </c>
      <c r="F485" t="str">
        <f t="shared" si="180"/>
        <v>0.999200639866272+5.49587399704851E-07i</v>
      </c>
      <c r="G485">
        <f t="shared" si="175"/>
        <v>1</v>
      </c>
      <c r="H485" t="str">
        <f t="shared" si="181"/>
        <v>5.05951499193694+5.31702165384406i</v>
      </c>
      <c r="I485" t="str">
        <f t="shared" si="182"/>
        <v>137.837377676252i</v>
      </c>
      <c r="J485" t="str">
        <f t="shared" si="176"/>
        <v>-24.7172395379636+30.1544074394783i</v>
      </c>
      <c r="K485" t="str">
        <f t="shared" si="183"/>
        <v>2.73406251008803-2.24108127839176i</v>
      </c>
      <c r="L485" t="str">
        <f t="shared" si="184"/>
        <v>0.279108239105431-0.2017909623429i</v>
      </c>
      <c r="M485" t="str">
        <f t="shared" si="185"/>
        <v>3.01317074919346-2.44287224073466i</v>
      </c>
      <c r="N485" t="str">
        <f t="shared" si="186"/>
        <v>-0.258613547548389i</v>
      </c>
      <c r="O485" t="str">
        <f t="shared" si="187"/>
        <v>0.966745479160142-0.255740451480457i</v>
      </c>
      <c r="P485" t="str">
        <f t="shared" si="188"/>
        <v>0.033254520839858+0.255740451480457i</v>
      </c>
      <c r="Q485" t="str">
        <f t="shared" si="189"/>
        <v>-0.033254520839858+0.00287309606793201i</v>
      </c>
      <c r="R485" t="str">
        <f t="shared" si="190"/>
        <v>-0.333085296997714-7.71917414698925i</v>
      </c>
      <c r="S485" t="str">
        <f t="shared" si="191"/>
        <v>0.0272678637977395i</v>
      </c>
      <c r="T485" t="str">
        <f t="shared" si="192"/>
        <v>0.210485389271135-0.00908252451156327i</v>
      </c>
      <c r="U485" t="e">
        <f t="shared" si="193"/>
        <v>#DIV/0!</v>
      </c>
      <c r="V485" t="str">
        <f t="shared" si="194"/>
        <v>1.33333333333333E-06-0.00302288590867798i</v>
      </c>
      <c r="W485" t="e">
        <f t="shared" si="195"/>
        <v>#DIV/0!</v>
      </c>
      <c r="X485" t="e">
        <f t="shared" si="196"/>
        <v>#DIV/0!</v>
      </c>
      <c r="Y485" t="str">
        <f t="shared" si="197"/>
        <v>0.00083+0.0352863686851206i</v>
      </c>
      <c r="Z485" t="e">
        <f t="shared" si="198"/>
        <v>#DIV/0!</v>
      </c>
      <c r="AA485" t="e">
        <f t="shared" si="199"/>
        <v>#DIV/0!</v>
      </c>
      <c r="AB485" t="str">
        <f t="shared" si="200"/>
        <v>1.29790279965212-0.0560049988851343i</v>
      </c>
      <c r="AC485" t="str">
        <f t="shared" si="201"/>
        <v>4.7739896940892-3.33936334489126i</v>
      </c>
      <c r="AD485" t="str">
        <f t="shared" si="202"/>
        <v>0.188060057817328+0.119815060668519i</v>
      </c>
      <c r="AE485" t="e">
        <f t="shared" si="203"/>
        <v>#DIV/0!</v>
      </c>
      <c r="AF485" t="str">
        <f t="shared" si="204"/>
        <v>-12.7267937457928-4.62857475040781i</v>
      </c>
      <c r="AG485" t="e">
        <f t="shared" si="205"/>
        <v>#DIV/0!</v>
      </c>
      <c r="AH485" t="e">
        <f t="shared" si="206"/>
        <v>#DIV/0!</v>
      </c>
      <c r="AI485" t="e">
        <f t="shared" si="207"/>
        <v>#DIV/0!</v>
      </c>
      <c r="AJ485" t="e">
        <f t="shared" si="208"/>
        <v>#DIV/0!</v>
      </c>
      <c r="AK485"/>
      <c r="AL485"/>
      <c r="AM485"/>
      <c r="AN485"/>
    </row>
    <row r="486" spans="1:40" x14ac:dyDescent="0.25">
      <c r="A486"/>
      <c r="B486">
        <f t="shared" si="209"/>
        <v>35200</v>
      </c>
      <c r="C486" s="186" t="str">
        <f t="shared" si="177"/>
        <v>-0.0000793844822371132+0.089542316275895i</v>
      </c>
      <c r="D486" s="158" t="str">
        <f t="shared" si="178"/>
        <v>-7.66727528103051+0.686491091448529i</v>
      </c>
      <c r="E486" t="str">
        <f t="shared" si="179"/>
        <v>7.99999619071004-0.00552035371682578i</v>
      </c>
      <c r="F486" t="str">
        <f t="shared" si="180"/>
        <v>0.999200639868427+5.51153174285759E-07i</v>
      </c>
      <c r="G486">
        <f t="shared" si="175"/>
        <v>1</v>
      </c>
      <c r="H486" t="str">
        <f t="shared" si="181"/>
        <v>5.07425512355023+5.32042945383192i</v>
      </c>
      <c r="I486" t="str">
        <f t="shared" si="182"/>
        <v>138.230076757951i</v>
      </c>
      <c r="J486" t="str">
        <f t="shared" si="176"/>
        <v>-24.863985257521+30.2403174321834i</v>
      </c>
      <c r="K486" t="str">
        <f t="shared" si="183"/>
        <v>2.727302298463-2.2424236879742i</v>
      </c>
      <c r="L486" t="str">
        <f t="shared" si="184"/>
        <v>0.278562599689856-0.201970252567594i</v>
      </c>
      <c r="M486" t="str">
        <f t="shared" si="185"/>
        <v>3.00586489815286-2.44439394054179i</v>
      </c>
      <c r="N486" t="str">
        <f t="shared" si="186"/>
        <v>-0.259350338282146i</v>
      </c>
      <c r="O486" t="str">
        <f t="shared" si="187"/>
        <v>0.966556789578296-0.256452671111255i</v>
      </c>
      <c r="P486" t="str">
        <f t="shared" si="188"/>
        <v>0.033443210421704+0.256452671111255i</v>
      </c>
      <c r="Q486" t="str">
        <f t="shared" si="189"/>
        <v>-0.033443210421704+0.00289766717089096i</v>
      </c>
      <c r="R486" t="str">
        <f t="shared" si="190"/>
        <v>-0.333083879781582-7.69716286471684i</v>
      </c>
      <c r="S486" t="str">
        <f t="shared" si="191"/>
        <v>0.0273455500193854i</v>
      </c>
      <c r="T486" t="str">
        <f t="shared" si="192"/>
        <v>0.21048315212447-0.0091083618952182i</v>
      </c>
      <c r="U486" t="e">
        <f t="shared" si="193"/>
        <v>#DIV/0!</v>
      </c>
      <c r="V486" t="str">
        <f t="shared" si="194"/>
        <v>1.33333333333333E-06-0.00301429816461923i</v>
      </c>
      <c r="W486" t="e">
        <f t="shared" si="195"/>
        <v>#DIV/0!</v>
      </c>
      <c r="X486" t="e">
        <f t="shared" si="196"/>
        <v>#DIV/0!</v>
      </c>
      <c r="Y486" t="str">
        <f t="shared" si="197"/>
        <v>0.00083+0.0353868996500354i</v>
      </c>
      <c r="Z486" t="e">
        <f t="shared" si="198"/>
        <v>#DIV/0!</v>
      </c>
      <c r="AA486" t="e">
        <f t="shared" si="199"/>
        <v>#DIV/0!</v>
      </c>
      <c r="AB486" t="str">
        <f t="shared" si="200"/>
        <v>1.29788900487553-0.0561643183167469i</v>
      </c>
      <c r="AC486" t="str">
        <f t="shared" si="201"/>
        <v>4.76399128208579-3.34137437197055i</v>
      </c>
      <c r="AD486" t="str">
        <f t="shared" si="202"/>
        <v>0.188148951001731+0.120174813674915i</v>
      </c>
      <c r="AE486" t="e">
        <f t="shared" si="203"/>
        <v>#DIV/0!</v>
      </c>
      <c r="AF486" t="str">
        <f t="shared" si="204"/>
        <v>-12.7415304045807-4.63393836238339i</v>
      </c>
      <c r="AG486" t="e">
        <f t="shared" si="205"/>
        <v>#DIV/0!</v>
      </c>
      <c r="AH486" t="e">
        <f t="shared" si="206"/>
        <v>#DIV/0!</v>
      </c>
      <c r="AI486" t="e">
        <f t="shared" si="207"/>
        <v>#DIV/0!</v>
      </c>
      <c r="AJ486" t="e">
        <f t="shared" si="208"/>
        <v>#DIV/0!</v>
      </c>
      <c r="AK486"/>
      <c r="AL486"/>
      <c r="AM486"/>
      <c r="AN486"/>
    </row>
    <row r="487" spans="1:40" x14ac:dyDescent="0.25">
      <c r="A487"/>
      <c r="B487">
        <f t="shared" si="209"/>
        <v>35300</v>
      </c>
      <c r="C487" s="186" t="str">
        <f t="shared" si="177"/>
        <v>-0.0000789353492191327+0.0892886557203268i</v>
      </c>
      <c r="D487" s="158" t="str">
        <f t="shared" si="178"/>
        <v>-7.66727183767736+0.684546360522506i</v>
      </c>
      <c r="E487" t="str">
        <f t="shared" si="179"/>
        <v>7.99999616903562-0.00553603652488613i</v>
      </c>
      <c r="F487" t="str">
        <f t="shared" si="180"/>
        <v>0.999200639870591+5.52718948853982E-07i</v>
      </c>
      <c r="G487">
        <f t="shared" si="175"/>
        <v>1</v>
      </c>
      <c r="H487" t="str">
        <f t="shared" si="181"/>
        <v>5.0889721609372+5.3237890230109i</v>
      </c>
      <c r="I487" t="str">
        <f t="shared" si="182"/>
        <v>138.62277583965i</v>
      </c>
      <c r="J487" t="str">
        <f t="shared" si="176"/>
        <v>-25.0111484613445+30.3262274248885i</v>
      </c>
      <c r="K487" t="str">
        <f t="shared" si="183"/>
        <v>2.72055623008358-2.24374218443712i</v>
      </c>
      <c r="L487" t="str">
        <f t="shared" si="184"/>
        <v>0.278017546260748-0.202147721065489i</v>
      </c>
      <c r="M487" t="str">
        <f t="shared" si="185"/>
        <v>2.99857377634433-2.44588990550261i</v>
      </c>
      <c r="N487" t="str">
        <f t="shared" si="186"/>
        <v>-0.260087129015902i</v>
      </c>
      <c r="O487" t="str">
        <f t="shared" si="187"/>
        <v>0.96636757529089-0.257164751524012i</v>
      </c>
      <c r="P487" t="str">
        <f t="shared" si="188"/>
        <v>0.03363242470911+0.257164751524012i</v>
      </c>
      <c r="Q487" t="str">
        <f t="shared" si="189"/>
        <v>-0.03363242470911+0.00292237749188995i</v>
      </c>
      <c r="R487" t="str">
        <f t="shared" si="190"/>
        <v>-0.333082458512133-7.67527605982537i</v>
      </c>
      <c r="S487" t="str">
        <f t="shared" si="191"/>
        <v>0.0274232362410313i</v>
      </c>
      <c r="T487" t="str">
        <f t="shared" si="192"/>
        <v>0.210480908603723-0.00913419894752173i</v>
      </c>
      <c r="U487" t="e">
        <f t="shared" si="193"/>
        <v>#DIV/0!</v>
      </c>
      <c r="V487" t="str">
        <f t="shared" si="194"/>
        <v>1.33333333333333E-06-0.00300575907633419i</v>
      </c>
      <c r="W487" t="e">
        <f t="shared" si="195"/>
        <v>#DIV/0!</v>
      </c>
      <c r="X487" t="e">
        <f t="shared" si="196"/>
        <v>#DIV/0!</v>
      </c>
      <c r="Y487" t="str">
        <f t="shared" si="197"/>
        <v>0.00083+0.0354874306149503i</v>
      </c>
      <c r="Z487" t="e">
        <f t="shared" si="198"/>
        <v>#DIV/0!</v>
      </c>
      <c r="AA487" t="e">
        <f t="shared" si="199"/>
        <v>#DIV/0!</v>
      </c>
      <c r="AB487" t="str">
        <f t="shared" si="200"/>
        <v>1.29787517079485-0.0563236357051681i</v>
      </c>
      <c r="AC487" t="str">
        <f t="shared" si="201"/>
        <v>4.75401304010138-3.34335035586349i</v>
      </c>
      <c r="AD487" t="str">
        <f t="shared" si="202"/>
        <v>0.18823809121423+0.120534430324317i</v>
      </c>
      <c r="AE487" t="e">
        <f t="shared" si="203"/>
        <v>#DIV/0!</v>
      </c>
      <c r="AF487" t="str">
        <f t="shared" si="204"/>
        <v>-12.7562439986146-4.63924266248839i</v>
      </c>
      <c r="AG487" t="e">
        <f t="shared" si="205"/>
        <v>#DIV/0!</v>
      </c>
      <c r="AH487" t="e">
        <f t="shared" si="206"/>
        <v>#DIV/0!</v>
      </c>
      <c r="AI487" t="e">
        <f t="shared" si="207"/>
        <v>#DIV/0!</v>
      </c>
      <c r="AJ487" t="e">
        <f t="shared" si="208"/>
        <v>#DIV/0!</v>
      </c>
      <c r="AK487"/>
      <c r="AL487"/>
      <c r="AM487"/>
      <c r="AN487"/>
    </row>
    <row r="488" spans="1:40" x14ac:dyDescent="0.25">
      <c r="A488"/>
      <c r="B488">
        <f t="shared" si="209"/>
        <v>35400</v>
      </c>
      <c r="C488" s="186" t="str">
        <f t="shared" si="177"/>
        <v>-0.0000784900170306769+0.089036428271891i</v>
      </c>
      <c r="D488" s="158" t="str">
        <f t="shared" si="178"/>
        <v>-7.6672684234639+0.682612616751165i</v>
      </c>
      <c r="E488" t="str">
        <f t="shared" si="179"/>
        <v>7.9999961472997-0.00555171933281884i</v>
      </c>
      <c r="F488" t="str">
        <f t="shared" si="180"/>
        <v>0.999200639872756+5.54284723409475E-07i</v>
      </c>
      <c r="G488">
        <f t="shared" si="175"/>
        <v>1</v>
      </c>
      <c r="H488" t="str">
        <f t="shared" si="181"/>
        <v>5.10366598108639+5.32710061649197i</v>
      </c>
      <c r="I488" t="str">
        <f t="shared" si="182"/>
        <v>139.015474921348i</v>
      </c>
      <c r="J488" t="str">
        <f t="shared" si="176"/>
        <v>-25.1587291494342+30.4121374175936i</v>
      </c>
      <c r="K488" t="str">
        <f t="shared" si="183"/>
        <v>2.7138243437303-2.2450369300105i</v>
      </c>
      <c r="L488" t="str">
        <f t="shared" si="184"/>
        <v>0.277473084443812-0.202323375559665i</v>
      </c>
      <c r="M488" t="str">
        <f t="shared" si="185"/>
        <v>2.99129742817411-2.44736030557016i</v>
      </c>
      <c r="N488" t="str">
        <f t="shared" si="186"/>
        <v>-0.260823919749658i</v>
      </c>
      <c r="O488" t="str">
        <f t="shared" si="187"/>
        <v>0.966177836400639-0.257876692332167i</v>
      </c>
      <c r="P488" t="str">
        <f t="shared" si="188"/>
        <v>0.033822163599361+0.257876692332167i</v>
      </c>
      <c r="Q488" t="str">
        <f t="shared" si="189"/>
        <v>-0.033822163599361+0.00294722741749104i</v>
      </c>
      <c r="R488" t="str">
        <f t="shared" si="190"/>
        <v>-0.333081033188875-7.65351267741837i</v>
      </c>
      <c r="S488" t="str">
        <f t="shared" si="191"/>
        <v>0.0275009224626774i</v>
      </c>
      <c r="T488" t="str">
        <f t="shared" si="192"/>
        <v>0.210478658708801-0.00916003566751573i</v>
      </c>
      <c r="U488" t="e">
        <f t="shared" si="193"/>
        <v>#DIV/0!</v>
      </c>
      <c r="V488" t="str">
        <f t="shared" si="194"/>
        <v>1.33333333333333E-06-0.00299726823148579i</v>
      </c>
      <c r="W488" t="e">
        <f t="shared" si="195"/>
        <v>#DIV/0!</v>
      </c>
      <c r="X488" t="e">
        <f t="shared" si="196"/>
        <v>#DIV/0!</v>
      </c>
      <c r="Y488" t="str">
        <f t="shared" si="197"/>
        <v>0.00083+0.0355879615798652i</v>
      </c>
      <c r="Z488" t="e">
        <f t="shared" si="198"/>
        <v>#DIV/0!</v>
      </c>
      <c r="AA488" t="e">
        <f t="shared" si="199"/>
        <v>#DIV/0!</v>
      </c>
      <c r="AB488" t="str">
        <f t="shared" si="200"/>
        <v>1.29786129740949-0.0564829510444901i</v>
      </c>
      <c r="AC488" t="str">
        <f t="shared" si="201"/>
        <v>4.74405502873997-3.34529152761084i</v>
      </c>
      <c r="AD488" t="str">
        <f t="shared" si="202"/>
        <v>0.18832747839126+0.120893911086532i</v>
      </c>
      <c r="AE488" t="e">
        <f t="shared" si="203"/>
        <v>#DIV/0!</v>
      </c>
      <c r="AF488" t="str">
        <f t="shared" si="204"/>
        <v>-12.7709344045503-4.64448799974081i</v>
      </c>
      <c r="AG488" t="e">
        <f t="shared" si="205"/>
        <v>#DIV/0!</v>
      </c>
      <c r="AH488" t="e">
        <f t="shared" si="206"/>
        <v>#DIV/0!</v>
      </c>
      <c r="AI488" t="e">
        <f t="shared" si="207"/>
        <v>#DIV/0!</v>
      </c>
      <c r="AJ488" t="e">
        <f t="shared" si="208"/>
        <v>#DIV/0!</v>
      </c>
      <c r="AK488"/>
      <c r="AL488"/>
      <c r="AM488"/>
      <c r="AN488"/>
    </row>
    <row r="489" spans="1:40" x14ac:dyDescent="0.25">
      <c r="A489"/>
      <c r="B489">
        <f t="shared" si="209"/>
        <v>35500</v>
      </c>
      <c r="C489" s="186" t="str">
        <f t="shared" si="177"/>
        <v>-0.0000780484429059298+0.0887856218198615i</v>
      </c>
      <c r="D489" s="158" t="str">
        <f t="shared" si="178"/>
        <v>-7.66726503806231+0.680689767285605i</v>
      </c>
      <c r="E489" t="str">
        <f t="shared" si="179"/>
        <v>7.9999961255023-0.00556740214062353i</v>
      </c>
      <c r="F489" t="str">
        <f t="shared" si="180"/>
        <v>0.999200639874931+5.55850497952212E-07i</v>
      </c>
      <c r="G489">
        <f t="shared" si="175"/>
        <v>1</v>
      </c>
      <c r="H489" t="str">
        <f t="shared" si="181"/>
        <v>5.11833646293368+5.33036448893659i</v>
      </c>
      <c r="I489" t="str">
        <f t="shared" si="182"/>
        <v>139.408174003047i</v>
      </c>
      <c r="J489" t="str">
        <f t="shared" si="176"/>
        <v>-25.3067273217901+30.4980474102986i</v>
      </c>
      <c r="K489" t="str">
        <f t="shared" si="183"/>
        <v>2.70710667718075-2.24630808617855i</v>
      </c>
      <c r="L489" t="str">
        <f t="shared" si="184"/>
        <v>0.276929219801208-0.202497223773087i</v>
      </c>
      <c r="M489" t="str">
        <f t="shared" si="185"/>
        <v>2.98403589698196-2.44880530995164i</v>
      </c>
      <c r="N489" t="str">
        <f t="shared" si="186"/>
        <v>-0.261560710483414i</v>
      </c>
      <c r="O489" t="str">
        <f t="shared" si="187"/>
        <v>0.965987573010547-0.258588493149237i</v>
      </c>
      <c r="P489" t="str">
        <f t="shared" si="188"/>
        <v>0.0340124269894529+0.258588493149237i</v>
      </c>
      <c r="Q489" t="str">
        <f t="shared" si="189"/>
        <v>-0.0340124269894529+0.00297221733417702i</v>
      </c>
      <c r="R489" t="str">
        <f t="shared" si="190"/>
        <v>-0.333079603811936-7.63187167448656i</v>
      </c>
      <c r="S489" t="str">
        <f t="shared" si="191"/>
        <v>0.0275786086843233i</v>
      </c>
      <c r="T489" t="str">
        <f t="shared" si="192"/>
        <v>0.210476402439636-0.00918587205425882i</v>
      </c>
      <c r="U489" t="e">
        <f t="shared" si="193"/>
        <v>#DIV/0!</v>
      </c>
      <c r="V489" t="str">
        <f t="shared" si="194"/>
        <v>1.33333333333333E-06-0.00298882522238301i</v>
      </c>
      <c r="W489" t="e">
        <f t="shared" si="195"/>
        <v>#DIV/0!</v>
      </c>
      <c r="X489" t="e">
        <f t="shared" si="196"/>
        <v>#DIV/0!</v>
      </c>
      <c r="Y489" t="str">
        <f t="shared" si="197"/>
        <v>0.00083+0.03568849254478i</v>
      </c>
      <c r="Z489" t="e">
        <f t="shared" si="198"/>
        <v>#DIV/0!</v>
      </c>
      <c r="AA489" t="e">
        <f t="shared" si="199"/>
        <v>#DIV/0!</v>
      </c>
      <c r="AB489" t="str">
        <f t="shared" si="200"/>
        <v>1.29784738471903-0.0566422643289079i</v>
      </c>
      <c r="AC489" t="str">
        <f t="shared" si="201"/>
        <v>4.73411730714943-3.34719811725061i</v>
      </c>
      <c r="AD489" t="str">
        <f t="shared" si="202"/>
        <v>0.188417112469489+0.121253256424354i</v>
      </c>
      <c r="AE489" t="e">
        <f t="shared" si="203"/>
        <v>#DIV/0!</v>
      </c>
      <c r="AF489" t="str">
        <f t="shared" si="204"/>
        <v>-12.785601500996-4.64967472165099i</v>
      </c>
      <c r="AG489" t="e">
        <f t="shared" si="205"/>
        <v>#DIV/0!</v>
      </c>
      <c r="AH489" t="e">
        <f t="shared" si="206"/>
        <v>#DIV/0!</v>
      </c>
      <c r="AI489" t="e">
        <f t="shared" si="207"/>
        <v>#DIV/0!</v>
      </c>
      <c r="AJ489" t="e">
        <f t="shared" si="208"/>
        <v>#DIV/0!</v>
      </c>
      <c r="AK489"/>
      <c r="AL489"/>
      <c r="AM489"/>
      <c r="AN489"/>
    </row>
    <row r="490" spans="1:40" x14ac:dyDescent="0.25">
      <c r="A490"/>
      <c r="B490">
        <f t="shared" si="209"/>
        <v>35600</v>
      </c>
      <c r="C490" s="186" t="str">
        <f t="shared" si="177"/>
        <v>-0.0000776105846788712+0.0885362243895861i</v>
      </c>
      <c r="D490" s="158" t="str">
        <f t="shared" si="178"/>
        <v>-7.66726168114922+0.67877772032016i</v>
      </c>
      <c r="E490" t="str">
        <f t="shared" si="179"/>
        <v>7.99999610364341-0.00558308494829985i</v>
      </c>
      <c r="F490" t="str">
        <f t="shared" si="180"/>
        <v>0.999200639877116+5.57416272482156E-07i</v>
      </c>
      <c r="G490">
        <f t="shared" si="175"/>
        <v>1</v>
      </c>
      <c r="H490" t="str">
        <f t="shared" si="181"/>
        <v>5.13298348734819+5.33358089454575i</v>
      </c>
      <c r="I490" t="str">
        <f t="shared" si="182"/>
        <v>139.800873084746i</v>
      </c>
      <c r="J490" t="str">
        <f t="shared" si="176"/>
        <v>-25.4551429784121+30.5839574030037i</v>
      </c>
      <c r="K490" t="str">
        <f t="shared" si="183"/>
        <v>2.70040326721955-2.24755581367943i</v>
      </c>
      <c r="L490" t="str">
        <f t="shared" si="184"/>
        <v>0.276385957831859-0.202669273428179i</v>
      </c>
      <c r="M490" t="str">
        <f t="shared" si="185"/>
        <v>2.97678922505141-2.45022508710761i</v>
      </c>
      <c r="N490" t="str">
        <f t="shared" si="186"/>
        <v>-0.26229750121717i</v>
      </c>
      <c r="O490" t="str">
        <f t="shared" si="187"/>
        <v>0.965796785223899-0.259300153588813i</v>
      </c>
      <c r="P490" t="str">
        <f t="shared" si="188"/>
        <v>0.034203214776101+0.259300153588813i</v>
      </c>
      <c r="Q490" t="str">
        <f t="shared" si="189"/>
        <v>-0.034203214776101+0.00299734762835702i</v>
      </c>
      <c r="R490" t="str">
        <f t="shared" si="190"/>
        <v>-0.333078170381075-7.61035201973886i</v>
      </c>
      <c r="S490" t="str">
        <f t="shared" si="191"/>
        <v>0.0276562949059693i</v>
      </c>
      <c r="T490" t="str">
        <f t="shared" si="192"/>
        <v>0.210474139796137-0.0092117081067997i</v>
      </c>
      <c r="U490" t="e">
        <f t="shared" si="193"/>
        <v>#DIV/0!</v>
      </c>
      <c r="V490" t="str">
        <f t="shared" si="194"/>
        <v>1.33333333333333E-06-0.00298042964591564i</v>
      </c>
      <c r="W490" t="e">
        <f t="shared" si="195"/>
        <v>#DIV/0!</v>
      </c>
      <c r="X490" t="e">
        <f t="shared" si="196"/>
        <v>#DIV/0!</v>
      </c>
      <c r="Y490" t="str">
        <f t="shared" si="197"/>
        <v>0.00083+0.0357890235096949i</v>
      </c>
      <c r="Z490" t="e">
        <f t="shared" si="198"/>
        <v>#DIV/0!</v>
      </c>
      <c r="AA490" t="e">
        <f t="shared" si="199"/>
        <v>#DIV/0!</v>
      </c>
      <c r="AB490" t="str">
        <f t="shared" si="200"/>
        <v>1.29783343272292-0.0568015755525557i</v>
      </c>
      <c r="AC490" t="str">
        <f t="shared" si="201"/>
        <v>4.72419993303496-3.34907035381548i</v>
      </c>
      <c r="AD490" t="str">
        <f t="shared" si="202"/>
        <v>0.188506993385823+0.121612466793653i</v>
      </c>
      <c r="AE490" t="e">
        <f t="shared" si="203"/>
        <v>#DIV/0!</v>
      </c>
      <c r="AF490" t="str">
        <f t="shared" si="204"/>
        <v>-12.8002451684974-4.65480317422559i</v>
      </c>
      <c r="AG490" t="e">
        <f t="shared" si="205"/>
        <v>#DIV/0!</v>
      </c>
      <c r="AH490" t="e">
        <f t="shared" si="206"/>
        <v>#DIV/0!</v>
      </c>
      <c r="AI490" t="e">
        <f t="shared" si="207"/>
        <v>#DIV/0!</v>
      </c>
      <c r="AJ490" t="e">
        <f t="shared" si="208"/>
        <v>#DIV/0!</v>
      </c>
      <c r="AK490"/>
      <c r="AL490"/>
      <c r="AM490"/>
      <c r="AN490"/>
    </row>
    <row r="491" spans="1:40" x14ac:dyDescent="0.25">
      <c r="A491"/>
      <c r="B491">
        <f t="shared" si="209"/>
        <v>35700</v>
      </c>
      <c r="C491" s="186" t="str">
        <f t="shared" si="177"/>
        <v>-0.0000771764007732129+0.0882882241405821i</v>
      </c>
      <c r="D491" s="158" t="str">
        <f t="shared" si="178"/>
        <v>-7.66725835240591+0.676876385077796i</v>
      </c>
      <c r="E491" t="str">
        <f t="shared" si="179"/>
        <v>7.99999608172303-0.00559876775584744i</v>
      </c>
      <c r="F491" t="str">
        <f t="shared" si="180"/>
        <v>0.9992006398793+5.58982046999262E-07i</v>
      </c>
      <c r="G491">
        <f t="shared" si="175"/>
        <v>1</v>
      </c>
      <c r="H491" t="str">
        <f t="shared" si="181"/>
        <v>5.14760693711866+5.33675008704946i</v>
      </c>
      <c r="I491" t="str">
        <f t="shared" si="182"/>
        <v>140.193572166445i</v>
      </c>
      <c r="J491" t="str">
        <f t="shared" si="176"/>
        <v>-25.6039761193004+30.6698673957087i</v>
      </c>
      <c r="K491" t="str">
        <f t="shared" si="183"/>
        <v>2.69371414964856-2.2487802725053i</v>
      </c>
      <c r="L491" t="str">
        <f t="shared" si="184"/>
        <v>0.275843303971772-0.202839532246403i</v>
      </c>
      <c r="M491" t="str">
        <f t="shared" si="185"/>
        <v>2.96955745362033-2.4516198047517i</v>
      </c>
      <c r="N491" t="str">
        <f t="shared" si="186"/>
        <v>-0.263034291950926i</v>
      </c>
      <c r="O491" t="str">
        <f t="shared" si="187"/>
        <v>0.965605473144267-0.260011673264561i</v>
      </c>
      <c r="P491" t="str">
        <f t="shared" si="188"/>
        <v>0.034394526855733+0.260011673264561i</v>
      </c>
      <c r="Q491" t="str">
        <f t="shared" si="189"/>
        <v>-0.034394526855733+0.003022618686365i</v>
      </c>
      <c r="R491" t="str">
        <f t="shared" si="190"/>
        <v>-0.33307673289572-7.58895269343987i</v>
      </c>
      <c r="S491" t="str">
        <f t="shared" si="191"/>
        <v>0.0277339811276154i</v>
      </c>
      <c r="T491" t="str">
        <f t="shared" si="192"/>
        <v>0.210471870778227-0.00923754382417769i</v>
      </c>
      <c r="U491" t="e">
        <f t="shared" si="193"/>
        <v>#DIV/0!</v>
      </c>
      <c r="V491" t="str">
        <f t="shared" si="194"/>
        <v>1.33333333333333E-06-0.00297208110349011i</v>
      </c>
      <c r="W491" t="e">
        <f t="shared" si="195"/>
        <v>#DIV/0!</v>
      </c>
      <c r="X491" t="e">
        <f t="shared" si="196"/>
        <v>#DIV/0!</v>
      </c>
      <c r="Y491" t="str">
        <f t="shared" si="197"/>
        <v>0.00083+0.0358895544746098i</v>
      </c>
      <c r="Z491" t="e">
        <f t="shared" si="198"/>
        <v>#DIV/0!</v>
      </c>
      <c r="AA491" t="e">
        <f t="shared" si="199"/>
        <v>#DIV/0!</v>
      </c>
      <c r="AB491" t="str">
        <f t="shared" si="200"/>
        <v>1.29781944142069-0.0569608847095097i</v>
      </c>
      <c r="AC491" t="str">
        <f t="shared" si="201"/>
        <v>4.71430296267417-3.35090846533269i</v>
      </c>
      <c r="AD491" t="str">
        <f t="shared" si="202"/>
        <v>0.188597121077392+0.12197154264348i</v>
      </c>
      <c r="AE491" t="e">
        <f t="shared" si="203"/>
        <v>#DIV/0!</v>
      </c>
      <c r="AF491" t="str">
        <f t="shared" si="204"/>
        <v>-12.8148652895246-4.65987370197166i</v>
      </c>
      <c r="AG491" t="e">
        <f t="shared" si="205"/>
        <v>#DIV/0!</v>
      </c>
      <c r="AH491" t="e">
        <f t="shared" si="206"/>
        <v>#DIV/0!</v>
      </c>
      <c r="AI491" t="e">
        <f t="shared" si="207"/>
        <v>#DIV/0!</v>
      </c>
      <c r="AJ491" t="e">
        <f t="shared" si="208"/>
        <v>#DIV/0!</v>
      </c>
      <c r="AK491"/>
      <c r="AL491"/>
      <c r="AM491"/>
      <c r="AN491"/>
    </row>
    <row r="492" spans="1:40" x14ac:dyDescent="0.25">
      <c r="A492"/>
      <c r="B492">
        <f t="shared" si="209"/>
        <v>35800</v>
      </c>
      <c r="C492" s="186" t="str">
        <f t="shared" si="177"/>
        <v>-0.0000767458501925274+0.088041609364662i</v>
      </c>
      <c r="D492" s="158" t="str">
        <f t="shared" si="178"/>
        <v>-7.66725505151813+0.674985671795742i</v>
      </c>
      <c r="E492" t="str">
        <f t="shared" si="179"/>
        <v>7.99999605974117-0.00561445056326593i</v>
      </c>
      <c r="F492" t="str">
        <f t="shared" si="180"/>
        <v>0.999200639881495+5.60547821503504E-07i</v>
      </c>
      <c r="G492">
        <f t="shared" si="175"/>
        <v>1</v>
      </c>
      <c r="H492" t="str">
        <f t="shared" si="181"/>
        <v>5.16220669693961+5.33987231969614i</v>
      </c>
      <c r="I492" t="str">
        <f t="shared" si="182"/>
        <v>140.586271248143i</v>
      </c>
      <c r="J492" t="str">
        <f t="shared" si="176"/>
        <v>-25.7532267444547+30.7557773884138i</v>
      </c>
      <c r="K492" t="str">
        <f t="shared" si="183"/>
        <v>2.68703935929685-2.24998162190219i</v>
      </c>
      <c r="L492" t="str">
        <f t="shared" si="184"/>
        <v>0.275301263594349-0.203008007947847i</v>
      </c>
      <c r="M492" t="str">
        <f t="shared" si="185"/>
        <v>2.9623406228912-2.45298962985004i</v>
      </c>
      <c r="N492" t="str">
        <f t="shared" si="186"/>
        <v>-0.263771082684682i</v>
      </c>
      <c r="O492" t="str">
        <f t="shared" si="187"/>
        <v>0.965413636875506-0.260723051790227i</v>
      </c>
      <c r="P492" t="str">
        <f t="shared" si="188"/>
        <v>0.034586363124494+0.260723051790227i</v>
      </c>
      <c r="Q492" t="str">
        <f t="shared" si="189"/>
        <v>-0.034586363124494+0.00304803089445504i</v>
      </c>
      <c r="R492" t="str">
        <f t="shared" si="190"/>
        <v>-0.333075291356131-7.56767268724758i</v>
      </c>
      <c r="S492" t="str">
        <f t="shared" si="191"/>
        <v>0.0278116673492613i</v>
      </c>
      <c r="T492" t="str">
        <f t="shared" si="192"/>
        <v>0.21046959538582-0.009263379205455i</v>
      </c>
      <c r="U492" t="e">
        <f t="shared" si="193"/>
        <v>#DIV/0!</v>
      </c>
      <c r="V492" t="str">
        <f t="shared" si="194"/>
        <v>1.33333333333333E-06-0.00296377920096639i</v>
      </c>
      <c r="W492" t="e">
        <f t="shared" si="195"/>
        <v>#DIV/0!</v>
      </c>
      <c r="X492" t="e">
        <f t="shared" si="196"/>
        <v>#DIV/0!</v>
      </c>
      <c r="Y492" t="str">
        <f t="shared" si="197"/>
        <v>0.00083+0.0359900854395247i</v>
      </c>
      <c r="Z492" t="e">
        <f t="shared" si="198"/>
        <v>#DIV/0!</v>
      </c>
      <c r="AA492" t="e">
        <f t="shared" si="199"/>
        <v>#DIV/0!</v>
      </c>
      <c r="AB492" t="str">
        <f t="shared" si="200"/>
        <v>1.29780541081179-0.0571201917939872i</v>
      </c>
      <c r="AC492" t="str">
        <f t="shared" si="201"/>
        <v>4.70442645093007-3.35271267882326i</v>
      </c>
      <c r="AD492" t="str">
        <f t="shared" si="202"/>
        <v>0.188687495481554+0.12233048441615i</v>
      </c>
      <c r="AE492" t="e">
        <f t="shared" si="203"/>
        <v>#DIV/0!</v>
      </c>
      <c r="AF492" t="str">
        <f t="shared" si="204"/>
        <v>-12.8294617484577-4.6648866479004i</v>
      </c>
      <c r="AG492" t="e">
        <f t="shared" si="205"/>
        <v>#DIV/0!</v>
      </c>
      <c r="AH492" t="e">
        <f t="shared" si="206"/>
        <v>#DIV/0!</v>
      </c>
      <c r="AI492" t="e">
        <f t="shared" si="207"/>
        <v>#DIV/0!</v>
      </c>
      <c r="AJ492" t="e">
        <f t="shared" si="208"/>
        <v>#DIV/0!</v>
      </c>
      <c r="AK492"/>
      <c r="AL492"/>
      <c r="AM492"/>
      <c r="AN492"/>
    </row>
    <row r="493" spans="1:40" x14ac:dyDescent="0.25">
      <c r="A493"/>
      <c r="B493">
        <f t="shared" si="209"/>
        <v>35900</v>
      </c>
      <c r="C493" s="186" t="str">
        <f t="shared" si="177"/>
        <v>-0.0000763188925105728+0.0877963684840922i</v>
      </c>
      <c r="D493" s="158" t="str">
        <f t="shared" si="178"/>
        <v>-7.66725177817591+0.673105491711374i</v>
      </c>
      <c r="E493" t="str">
        <f t="shared" si="179"/>
        <v>7.99999603769782-0.00563013337055497i</v>
      </c>
      <c r="F493" t="str">
        <f t="shared" si="180"/>
        <v>0.99920063988369+5.62113595994834E-07i</v>
      </c>
      <c r="G493">
        <f t="shared" si="175"/>
        <v>1</v>
      </c>
      <c r="H493" t="str">
        <f t="shared" si="181"/>
        <v>5.17678265339733+5.34294784524221i</v>
      </c>
      <c r="I493" t="str">
        <f t="shared" si="182"/>
        <v>140.978970329842i</v>
      </c>
      <c r="J493" t="str">
        <f t="shared" si="176"/>
        <v>-25.9028948538753+30.8416873811189i</v>
      </c>
      <c r="K493" t="str">
        <f t="shared" si="183"/>
        <v>2.68037893003075-2.25116002037015i</v>
      </c>
      <c r="L493" t="str">
        <f t="shared" si="184"/>
        <v>0.274759842010705-0.203174708250811i</v>
      </c>
      <c r="M493" t="str">
        <f t="shared" si="185"/>
        <v>2.95513877204146-2.45433472862096i</v>
      </c>
      <c r="N493" t="str">
        <f t="shared" si="186"/>
        <v>-0.264507873418438i</v>
      </c>
      <c r="O493" t="str">
        <f t="shared" si="187"/>
        <v>0.965221276521756-0.261434288779631i</v>
      </c>
      <c r="P493" t="str">
        <f t="shared" si="188"/>
        <v>0.034778723478244+0.261434288779631i</v>
      </c>
      <c r="Q493" t="str">
        <f t="shared" si="189"/>
        <v>-0.034778723478244+0.00307358463880703i</v>
      </c>
      <c r="R493" t="str">
        <f t="shared" si="190"/>
        <v>-0.333073845762015-7.54651100405498i</v>
      </c>
      <c r="S493" t="str">
        <f t="shared" si="191"/>
        <v>0.0278893535709072i</v>
      </c>
      <c r="T493" t="str">
        <f t="shared" si="192"/>
        <v>0.210467313618831-0.00928921424967865i</v>
      </c>
      <c r="U493" t="e">
        <f t="shared" si="193"/>
        <v>#DIV/0!</v>
      </c>
      <c r="V493" t="str">
        <f t="shared" si="194"/>
        <v>1.33333333333333E-06-0.00295552354859601i</v>
      </c>
      <c r="W493" t="e">
        <f t="shared" si="195"/>
        <v>#DIV/0!</v>
      </c>
      <c r="X493" t="e">
        <f t="shared" si="196"/>
        <v>#DIV/0!</v>
      </c>
      <c r="Y493" t="str">
        <f t="shared" si="197"/>
        <v>0.00083+0.0360906164044395i</v>
      </c>
      <c r="Z493" t="e">
        <f t="shared" si="198"/>
        <v>#DIV/0!</v>
      </c>
      <c r="AA493" t="e">
        <f t="shared" si="199"/>
        <v>#DIV/0!</v>
      </c>
      <c r="AB493" t="str">
        <f t="shared" si="200"/>
        <v>1.29779134089571-0.0572794968001119i</v>
      </c>
      <c r="AC493" t="str">
        <f t="shared" si="201"/>
        <v>4.69457045126614-3.35448322030094i</v>
      </c>
      <c r="AD493" t="str">
        <f t="shared" si="202"/>
        <v>0.188778116535884+0.122689292547348i</v>
      </c>
      <c r="AE493" t="e">
        <f t="shared" si="203"/>
        <v>#DIV/0!</v>
      </c>
      <c r="AF493" t="str">
        <f t="shared" si="204"/>
        <v>-12.8440344315732-4.66984235353084i</v>
      </c>
      <c r="AG493" t="e">
        <f t="shared" si="205"/>
        <v>#DIV/0!</v>
      </c>
      <c r="AH493" t="e">
        <f t="shared" si="206"/>
        <v>#DIV/0!</v>
      </c>
      <c r="AI493" t="e">
        <f t="shared" si="207"/>
        <v>#DIV/0!</v>
      </c>
      <c r="AJ493" t="e">
        <f t="shared" si="208"/>
        <v>#DIV/0!</v>
      </c>
      <c r="AK493"/>
      <c r="AL493"/>
      <c r="AM493"/>
      <c r="AN493"/>
    </row>
    <row r="494" spans="1:40" x14ac:dyDescent="0.25">
      <c r="A494"/>
      <c r="B494">
        <f t="shared" si="209"/>
        <v>36000</v>
      </c>
      <c r="C494" s="186" t="str">
        <f t="shared" si="177"/>
        <v>-0.0000758954878617991+0.0875524900497789i</v>
      </c>
      <c r="D494" s="158" t="str">
        <f t="shared" si="178"/>
        <v>-7.6672485320736+0.671235757048305i</v>
      </c>
      <c r="E494" t="str">
        <f t="shared" si="179"/>
        <v>7.99999601559298-0.00564581617771418i</v>
      </c>
      <c r="F494" t="str">
        <f t="shared" si="180"/>
        <v>0.999200639885894+5.63679370473228E-07i</v>
      </c>
      <c r="G494">
        <f t="shared" si="175"/>
        <v>1</v>
      </c>
      <c r="H494" t="str">
        <f t="shared" si="181"/>
        <v>5.19133469495616+5.34597691594206i</v>
      </c>
      <c r="I494" t="str">
        <f t="shared" si="182"/>
        <v>141.371669411541i</v>
      </c>
      <c r="J494" t="str">
        <f t="shared" si="176"/>
        <v>-26.052980447562+30.9275973738239i</v>
      </c>
      <c r="K494" t="str">
        <f t="shared" si="183"/>
        <v>2.67373289476371-2.25231562566315i</v>
      </c>
      <c r="L494" t="str">
        <f t="shared" si="184"/>
        <v>0.274219044469989-0.203339640871404i</v>
      </c>
      <c r="M494" t="str">
        <f t="shared" si="185"/>
        <v>2.9479519392337-2.45565526653455i</v>
      </c>
      <c r="N494" t="str">
        <f t="shared" si="186"/>
        <v>-0.265244664152194i</v>
      </c>
      <c r="O494" t="str">
        <f t="shared" si="187"/>
        <v>0.965028392187444-0.26214538384667i</v>
      </c>
      <c r="P494" t="str">
        <f t="shared" si="188"/>
        <v>0.034971607812556+0.26214538384667i</v>
      </c>
      <c r="Q494" t="str">
        <f t="shared" si="189"/>
        <v>-0.034971607812556+0.00309928030552398i</v>
      </c>
      <c r="R494" t="str">
        <f t="shared" si="190"/>
        <v>-0.333072396112996-7.52546665783456i</v>
      </c>
      <c r="S494" t="str">
        <f t="shared" si="191"/>
        <v>0.0279670397925533i</v>
      </c>
      <c r="T494" t="str">
        <f t="shared" si="192"/>
        <v>0.210465025477192-0.00931504895589323i</v>
      </c>
      <c r="U494" t="e">
        <f t="shared" si="193"/>
        <v>#DIV/0!</v>
      </c>
      <c r="V494" t="str">
        <f t="shared" si="194"/>
        <v>1.33333333333333E-06-0.00294731376096102i</v>
      </c>
      <c r="W494" t="e">
        <f t="shared" si="195"/>
        <v>#DIV/0!</v>
      </c>
      <c r="X494" t="e">
        <f t="shared" si="196"/>
        <v>#DIV/0!</v>
      </c>
      <c r="Y494" t="str">
        <f t="shared" si="197"/>
        <v>0.00083+0.0361911473693544i</v>
      </c>
      <c r="Z494" t="e">
        <f t="shared" si="198"/>
        <v>#DIV/0!</v>
      </c>
      <c r="AA494" t="e">
        <f t="shared" si="199"/>
        <v>#DIV/0!</v>
      </c>
      <c r="AB494" t="str">
        <f t="shared" si="200"/>
        <v>1.29777723167203-0.0574387997219927i</v>
      </c>
      <c r="AC494" t="str">
        <f t="shared" si="201"/>
        <v>4.68473501576017-3.35622031477175i</v>
      </c>
      <c r="AD494" t="str">
        <f t="shared" si="202"/>
        <v>0.188868984178174+0.123047967466216i</v>
      </c>
      <c r="AE494" t="e">
        <f t="shared" si="203"/>
        <v>#DIV/0!</v>
      </c>
      <c r="AF494" t="str">
        <f t="shared" si="204"/>
        <v>-12.8585832270298-4.67474115889376i</v>
      </c>
      <c r="AG494" t="e">
        <f t="shared" si="205"/>
        <v>#DIV/0!</v>
      </c>
      <c r="AH494" t="e">
        <f t="shared" si="206"/>
        <v>#DIV/0!</v>
      </c>
      <c r="AI494" t="e">
        <f t="shared" si="207"/>
        <v>#DIV/0!</v>
      </c>
      <c r="AJ494" t="e">
        <f t="shared" si="208"/>
        <v>#DIV/0!</v>
      </c>
      <c r="AK494"/>
      <c r="AL494"/>
      <c r="AM494"/>
      <c r="AN494"/>
    </row>
    <row r="495" spans="1:40" x14ac:dyDescent="0.25">
      <c r="A495"/>
      <c r="B495">
        <f t="shared" si="209"/>
        <v>36100</v>
      </c>
      <c r="C495" s="186" t="str">
        <f t="shared" si="177"/>
        <v>-0.0000754755969320441+0.0873099627394877i</v>
      </c>
      <c r="D495" s="158" t="str">
        <f t="shared" si="178"/>
        <v>-7.6672453129098+0.669376381002739i</v>
      </c>
      <c r="E495" t="str">
        <f t="shared" si="179"/>
        <v>7.99999599342665-0.00566149898474322i</v>
      </c>
      <c r="F495" t="str">
        <f t="shared" si="180"/>
        <v>0.999200639888109+5.65245144938651E-07i</v>
      </c>
      <c r="G495">
        <f t="shared" si="175"/>
        <v>1</v>
      </c>
      <c r="H495" t="str">
        <f t="shared" si="181"/>
        <v>5.20586271194469+5.348959783538i</v>
      </c>
      <c r="I495" t="str">
        <f t="shared" si="182"/>
        <v>141.764368493239i</v>
      </c>
      <c r="J495" t="str">
        <f t="shared" si="176"/>
        <v>-26.2034835255148+31.013507366529i</v>
      </c>
      <c r="K495" t="str">
        <f t="shared" si="183"/>
        <v>2.66710128546616-2.25344859478928i</v>
      </c>
      <c r="L495" t="str">
        <f t="shared" si="184"/>
        <v>0.273678876159703-0.203502813523145i</v>
      </c>
      <c r="M495" t="str">
        <f t="shared" si="185"/>
        <v>2.94078016162586-2.45695140831243i</v>
      </c>
      <c r="N495" t="str">
        <f t="shared" si="186"/>
        <v>-0.26598145488595i</v>
      </c>
      <c r="O495" t="str">
        <f t="shared" si="187"/>
        <v>0.964834983977277-0.262856336605319i</v>
      </c>
      <c r="P495" t="str">
        <f t="shared" si="188"/>
        <v>0.035165016022723+0.262856336605319i</v>
      </c>
      <c r="Q495" t="str">
        <f t="shared" si="189"/>
        <v>-0.035165016022723+0.003125118280631i</v>
      </c>
      <c r="R495" t="str">
        <f t="shared" si="190"/>
        <v>-0.33307094240905-7.50453867348341i</v>
      </c>
      <c r="S495" t="str">
        <f t="shared" si="191"/>
        <v>0.0280447260141992i</v>
      </c>
      <c r="T495" t="str">
        <f t="shared" si="192"/>
        <v>0.210462730960804-0.00934088332315293i</v>
      </c>
      <c r="U495" t="e">
        <f t="shared" si="193"/>
        <v>#DIV/0!</v>
      </c>
      <c r="V495" t="str">
        <f t="shared" si="194"/>
        <v>1.33333333333333E-06-0.00293914945691404i</v>
      </c>
      <c r="W495" t="e">
        <f t="shared" si="195"/>
        <v>#DIV/0!</v>
      </c>
      <c r="X495" t="e">
        <f t="shared" si="196"/>
        <v>#DIV/0!</v>
      </c>
      <c r="Y495" t="str">
        <f t="shared" si="197"/>
        <v>0.00083+0.0362916783342693i</v>
      </c>
      <c r="Z495" t="e">
        <f t="shared" si="198"/>
        <v>#DIV/0!</v>
      </c>
      <c r="AA495" t="e">
        <f t="shared" si="199"/>
        <v>#DIV/0!</v>
      </c>
      <c r="AB495" t="str">
        <f t="shared" si="200"/>
        <v>1.29776308314013-0.0575981005537973i</v>
      </c>
      <c r="AC495" t="str">
        <f t="shared" si="201"/>
        <v>4.67492019511713-3.35792418623296i</v>
      </c>
      <c r="AD495" t="str">
        <f t="shared" si="202"/>
        <v>0.188960098346425+0.123406509595437i</v>
      </c>
      <c r="AE495" t="e">
        <f t="shared" si="203"/>
        <v>#DIV/0!</v>
      </c>
      <c r="AF495" t="str">
        <f t="shared" si="204"/>
        <v>-12.8731080248545-4.67958340253526i</v>
      </c>
      <c r="AG495" t="e">
        <f t="shared" si="205"/>
        <v>#DIV/0!</v>
      </c>
      <c r="AH495" t="e">
        <f t="shared" si="206"/>
        <v>#DIV/0!</v>
      </c>
      <c r="AI495" t="e">
        <f t="shared" si="207"/>
        <v>#DIV/0!</v>
      </c>
      <c r="AJ495" t="e">
        <f t="shared" si="208"/>
        <v>#DIV/0!</v>
      </c>
      <c r="AK495"/>
      <c r="AL495"/>
      <c r="AM495"/>
      <c r="AN495"/>
    </row>
    <row r="496" spans="1:40" x14ac:dyDescent="0.25">
      <c r="A496"/>
      <c r="B496">
        <f t="shared" si="209"/>
        <v>36200</v>
      </c>
      <c r="C496" s="186" t="str">
        <f t="shared" si="177"/>
        <v>-0.000075059180949409+0.0870687753560923i</v>
      </c>
      <c r="D496" s="158" t="str">
        <f t="shared" si="178"/>
        <v>-7.66724212038729+0.667527277730041i</v>
      </c>
      <c r="E496" t="str">
        <f t="shared" si="179"/>
        <v>7.99999597119883-0.00567718179164171i</v>
      </c>
      <c r="F496" t="str">
        <f t="shared" si="180"/>
        <v>0.999200639890324+5.66810919391053E-07i</v>
      </c>
      <c r="G496">
        <f t="shared" si="175"/>
        <v>1</v>
      </c>
      <c r="H496" t="str">
        <f t="shared" si="181"/>
        <v>5.22036659654191+5.35189669925055i</v>
      </c>
      <c r="I496" t="str">
        <f t="shared" si="182"/>
        <v>142.157067574938i</v>
      </c>
      <c r="J496" t="str">
        <f t="shared" si="176"/>
        <v>-26.3544040877339+31.099417359234i</v>
      </c>
      <c r="K496" t="str">
        <f t="shared" si="183"/>
        <v>2.66048413317541-2.25455908401096i</v>
      </c>
      <c r="L496" t="str">
        <f t="shared" si="184"/>
        <v>0.27313934220602-0.203664233916565i</v>
      </c>
      <c r="M496" t="str">
        <f t="shared" si="185"/>
        <v>2.93362347538143-2.45822331792753i</v>
      </c>
      <c r="N496" t="str">
        <f t="shared" si="186"/>
        <v>-0.266718245619706i</v>
      </c>
      <c r="O496" t="str">
        <f t="shared" si="187"/>
        <v>0.964641051996249-0.263567146669629i</v>
      </c>
      <c r="P496" t="str">
        <f t="shared" si="188"/>
        <v>0.0353589480037509+0.263567146669629i</v>
      </c>
      <c r="Q496" t="str">
        <f t="shared" si="189"/>
        <v>-0.0353589480037509+0.00315109895007698i</v>
      </c>
      <c r="R496" t="str">
        <f t="shared" si="190"/>
        <v>-0.333069484649831-7.48372608667376i</v>
      </c>
      <c r="S496" t="str">
        <f t="shared" si="191"/>
        <v>0.0281224122358452i</v>
      </c>
      <c r="T496" t="str">
        <f t="shared" si="192"/>
        <v>0.210460430069588-0.00936671735050306i</v>
      </c>
      <c r="U496" t="e">
        <f t="shared" si="193"/>
        <v>#DIV/0!</v>
      </c>
      <c r="V496" t="str">
        <f t="shared" si="194"/>
        <v>1.33333333333333E-06-0.00293103025951925i</v>
      </c>
      <c r="W496" t="e">
        <f t="shared" si="195"/>
        <v>#DIV/0!</v>
      </c>
      <c r="X496" t="e">
        <f t="shared" si="196"/>
        <v>#DIV/0!</v>
      </c>
      <c r="Y496" t="str">
        <f t="shared" si="197"/>
        <v>0.00083+0.0363922092991842i</v>
      </c>
      <c r="Z496" t="e">
        <f t="shared" si="198"/>
        <v>#DIV/0!</v>
      </c>
      <c r="AA496" t="e">
        <f t="shared" si="199"/>
        <v>#DIV/0!</v>
      </c>
      <c r="AB496" t="str">
        <f t="shared" si="200"/>
        <v>1.29774889529953-0.0577573992896389i</v>
      </c>
      <c r="AC496" t="str">
        <f t="shared" si="201"/>
        <v>4.66512603868438-3.35959505767306i</v>
      </c>
      <c r="AD496" t="str">
        <f t="shared" si="202"/>
        <v>0.189051458978846+0.123764919351333i</v>
      </c>
      <c r="AE496" t="e">
        <f t="shared" si="203"/>
        <v>#DIV/0!</v>
      </c>
      <c r="AF496" t="str">
        <f t="shared" si="204"/>
        <v>-12.8876087169292-4.68436942152051i</v>
      </c>
      <c r="AG496" t="e">
        <f t="shared" si="205"/>
        <v>#DIV/0!</v>
      </c>
      <c r="AH496" t="e">
        <f t="shared" si="206"/>
        <v>#DIV/0!</v>
      </c>
      <c r="AI496" t="e">
        <f t="shared" si="207"/>
        <v>#DIV/0!</v>
      </c>
      <c r="AJ496" t="e">
        <f t="shared" si="208"/>
        <v>#DIV/0!</v>
      </c>
      <c r="AK496"/>
      <c r="AL496"/>
      <c r="AM496"/>
      <c r="AN496"/>
    </row>
    <row r="497" spans="1:40" x14ac:dyDescent="0.25">
      <c r="A497"/>
      <c r="B497">
        <f t="shared" si="209"/>
        <v>36300</v>
      </c>
      <c r="C497" s="186" t="str">
        <f t="shared" si="177"/>
        <v>-0.0000746462016753037+0.0868289168258493i</v>
      </c>
      <c r="D497" s="158" t="str">
        <f t="shared" si="178"/>
        <v>-7.66723895421288+0.665688362331512i</v>
      </c>
      <c r="E497" t="str">
        <f t="shared" si="179"/>
        <v>7.99999594890953-0.0056928645984093i</v>
      </c>
      <c r="F497" t="str">
        <f t="shared" si="180"/>
        <v>0.999200639892549+5.68376693830412E-07i</v>
      </c>
      <c r="G497">
        <f t="shared" si="175"/>
        <v>1</v>
      </c>
      <c r="H497" t="str">
        <f t="shared" si="181"/>
        <v>5.23484624276343+5.35478791376873i</v>
      </c>
      <c r="I497" t="str">
        <f t="shared" si="182"/>
        <v>142.549766656637i</v>
      </c>
      <c r="J497" t="str">
        <f t="shared" si="176"/>
        <v>-26.5057421342191+31.1853273519392i</v>
      </c>
      <c r="K497" t="str">
        <f t="shared" si="183"/>
        <v>2.65388146800532-2.25564724884499i</v>
      </c>
      <c r="L497" t="str">
        <f t="shared" si="184"/>
        <v>0.272600447674115-0.203823909758818i</v>
      </c>
      <c r="M497" t="str">
        <f t="shared" si="185"/>
        <v>2.92648191567943-2.45947115860381i</v>
      </c>
      <c r="N497" t="str">
        <f t="shared" si="186"/>
        <v>-0.267455036353463i</v>
      </c>
      <c r="O497" t="str">
        <f t="shared" si="187"/>
        <v>0.964446596349639-0.264277813653732i</v>
      </c>
      <c r="P497" t="str">
        <f t="shared" si="188"/>
        <v>0.035553403650361+0.264277813653732i</v>
      </c>
      <c r="Q497" t="str">
        <f t="shared" si="189"/>
        <v>-0.035553403650361+0.00317722269973103i</v>
      </c>
      <c r="R497" t="str">
        <f t="shared" si="190"/>
        <v>-0.333068022835466-7.46302794370421i</v>
      </c>
      <c r="S497" t="str">
        <f t="shared" si="191"/>
        <v>0.0282000984574913i</v>
      </c>
      <c r="T497" t="str">
        <f t="shared" si="192"/>
        <v>0.210458122803468-0.0093925510370021i</v>
      </c>
      <c r="U497" t="e">
        <f t="shared" si="193"/>
        <v>#DIV/0!</v>
      </c>
      <c r="V497" t="str">
        <f t="shared" si="194"/>
        <v>1.33333333333333E-06-0.00292295579599441i</v>
      </c>
      <c r="W497" t="e">
        <f t="shared" si="195"/>
        <v>#DIV/0!</v>
      </c>
      <c r="X497" t="e">
        <f t="shared" si="196"/>
        <v>#DIV/0!</v>
      </c>
      <c r="Y497" t="str">
        <f t="shared" si="197"/>
        <v>0.00083+0.036492740264099i</v>
      </c>
      <c r="Z497" t="e">
        <f t="shared" si="198"/>
        <v>#DIV/0!</v>
      </c>
      <c r="AA497" t="e">
        <f t="shared" si="199"/>
        <v>#DIV/0!</v>
      </c>
      <c r="AB497" t="str">
        <f t="shared" si="200"/>
        <v>1.29773466814977-0.0579166959237119i</v>
      </c>
      <c r="AC497" t="str">
        <f t="shared" si="201"/>
        <v>4.65535259446455-3.36123315107129i</v>
      </c>
      <c r="AD497" t="str">
        <f t="shared" si="202"/>
        <v>0.189143066013853+0.124123197143949i</v>
      </c>
      <c r="AE497" t="e">
        <f t="shared" si="203"/>
        <v>#DIV/0!</v>
      </c>
      <c r="AF497" t="str">
        <f t="shared" si="204"/>
        <v>-12.9020851969763-4.68909955143722i</v>
      </c>
      <c r="AG497" t="e">
        <f t="shared" si="205"/>
        <v>#DIV/0!</v>
      </c>
      <c r="AH497" t="e">
        <f t="shared" si="206"/>
        <v>#DIV/0!</v>
      </c>
      <c r="AI497" t="e">
        <f t="shared" si="207"/>
        <v>#DIV/0!</v>
      </c>
      <c r="AJ497" t="e">
        <f t="shared" si="208"/>
        <v>#DIV/0!</v>
      </c>
      <c r="AK497"/>
      <c r="AL497"/>
      <c r="AM497"/>
      <c r="AN497"/>
    </row>
    <row r="498" spans="1:40" x14ac:dyDescent="0.25">
      <c r="A498"/>
      <c r="B498">
        <f t="shared" si="209"/>
        <v>36400</v>
      </c>
      <c r="C498" s="186" t="str">
        <f t="shared" si="177"/>
        <v>-0.0000742366213956703+0.0865903761967041i</v>
      </c>
      <c r="D498" s="158" t="str">
        <f t="shared" si="178"/>
        <v>-7.6672358140974+0.663859550841398i</v>
      </c>
      <c r="E498" t="str">
        <f t="shared" si="179"/>
        <v>7.99999592655874-0.00570854740504562i</v>
      </c>
      <c r="F498" t="str">
        <f t="shared" si="180"/>
        <v>0.999200639894773+5.69942468256678E-07i</v>
      </c>
      <c r="G498">
        <f t="shared" si="175"/>
        <v>1</v>
      </c>
      <c r="H498" t="str">
        <f t="shared" si="181"/>
        <v>5.24930154644765+5.35763367724065i</v>
      </c>
      <c r="I498" t="str">
        <f t="shared" si="182"/>
        <v>142.942465738336i</v>
      </c>
      <c r="J498" t="str">
        <f t="shared" si="176"/>
        <v>-26.6574976649705+31.2712373446442i</v>
      </c>
      <c r="K498" t="str">
        <f t="shared" si="183"/>
        <v>2.64729331915605-2.25671324406295i</v>
      </c>
      <c r="L498" t="str">
        <f t="shared" si="184"/>
        <v>0.272062197568479-0.203981848753298i</v>
      </c>
      <c r="M498" t="str">
        <f t="shared" si="185"/>
        <v>2.91935551672453-2.46069509281625i</v>
      </c>
      <c r="N498" t="str">
        <f t="shared" si="186"/>
        <v>-0.268191827087219i</v>
      </c>
      <c r="O498" t="str">
        <f t="shared" si="187"/>
        <v>0.964251617143009-0.264988337171831i</v>
      </c>
      <c r="P498" t="str">
        <f t="shared" si="188"/>
        <v>0.035748382856991+0.264988337171831i</v>
      </c>
      <c r="Q498" t="str">
        <f t="shared" si="189"/>
        <v>-0.035748382856991+0.00320348991538799i</v>
      </c>
      <c r="R498" t="str">
        <f t="shared" si="190"/>
        <v>-0.333066556965405-7.44244330135321i</v>
      </c>
      <c r="S498" t="str">
        <f t="shared" si="191"/>
        <v>0.0282777846791372i</v>
      </c>
      <c r="T498" t="str">
        <f t="shared" si="192"/>
        <v>0.210455809162353-0.00941838438168931i</v>
      </c>
      <c r="U498" t="e">
        <f t="shared" si="193"/>
        <v>#DIV/0!</v>
      </c>
      <c r="V498" t="str">
        <f t="shared" si="194"/>
        <v>1.33333333333333E-06-0.00291492569765376i</v>
      </c>
      <c r="W498" t="e">
        <f t="shared" si="195"/>
        <v>#DIV/0!</v>
      </c>
      <c r="X498" t="e">
        <f t="shared" si="196"/>
        <v>#DIV/0!</v>
      </c>
      <c r="Y498" t="str">
        <f t="shared" si="197"/>
        <v>0.00083+0.0365932712290139i</v>
      </c>
      <c r="Z498" t="e">
        <f t="shared" si="198"/>
        <v>#DIV/0!</v>
      </c>
      <c r="AA498" t="e">
        <f t="shared" si="199"/>
        <v>#DIV/0!</v>
      </c>
      <c r="AB498" t="str">
        <f t="shared" si="200"/>
        <v>1.29772040169027-0.0580759904500922i</v>
      </c>
      <c r="AC498" t="str">
        <f t="shared" si="201"/>
        <v>4.64559990912948-3.3628386873965i</v>
      </c>
      <c r="AD498" t="str">
        <f t="shared" si="202"/>
        <v>0.189234919390052+0.124481343377135i</v>
      </c>
      <c r="AE498" t="e">
        <f t="shared" si="203"/>
        <v>#DIV/0!</v>
      </c>
      <c r="AF498" t="str">
        <f t="shared" si="204"/>
        <v>-12.916537360545-4.69377412639925i</v>
      </c>
      <c r="AG498" t="e">
        <f t="shared" si="205"/>
        <v>#DIV/0!</v>
      </c>
      <c r="AH498" t="e">
        <f t="shared" si="206"/>
        <v>#DIV/0!</v>
      </c>
      <c r="AI498" t="e">
        <f t="shared" si="207"/>
        <v>#DIV/0!</v>
      </c>
      <c r="AJ498" t="e">
        <f t="shared" si="208"/>
        <v>#DIV/0!</v>
      </c>
      <c r="AK498"/>
      <c r="AL498"/>
      <c r="AM498"/>
      <c r="AN498"/>
    </row>
    <row r="499" spans="1:40" x14ac:dyDescent="0.25">
      <c r="A499"/>
      <c r="B499">
        <f t="shared" si="209"/>
        <v>36500</v>
      </c>
      <c r="C499" s="186" t="str">
        <f t="shared" si="177"/>
        <v>-0.0000738304029123743+0.0863531426366256i</v>
      </c>
      <c r="D499" s="158" t="str">
        <f t="shared" si="178"/>
        <v>-7.66723269975565+0.66204076021413i</v>
      </c>
      <c r="E499" t="str">
        <f t="shared" si="179"/>
        <v>7.99999590414646-0.00572423021155032i</v>
      </c>
      <c r="F499" t="str">
        <f t="shared" si="180"/>
        <v>0.999200639897018+5.7150824266984E-07i</v>
      </c>
      <c r="G499">
        <f t="shared" si="175"/>
        <v>1</v>
      </c>
      <c r="H499" t="str">
        <f t="shared" si="181"/>
        <v>5.26373240524209+5.36043423926428i</v>
      </c>
      <c r="I499" t="str">
        <f t="shared" si="182"/>
        <v>143.335164820034i</v>
      </c>
      <c r="J499" t="str">
        <f t="shared" si="176"/>
        <v>-26.809670679988+31.3571473373493i</v>
      </c>
      <c r="K499" t="str">
        <f t="shared" si="183"/>
        <v>2.64071971492366-2.25775722369137i</v>
      </c>
      <c r="L499" t="str">
        <f t="shared" si="184"/>
        <v>0.271524596833251-0.204138058599253i</v>
      </c>
      <c r="M499" t="str">
        <f t="shared" si="185"/>
        <v>2.91224431175691-2.46189528229062i</v>
      </c>
      <c r="N499" t="str">
        <f t="shared" si="186"/>
        <v>-0.268928617820975i</v>
      </c>
      <c r="O499" t="str">
        <f t="shared" si="187"/>
        <v>0.964056114482205-0.265698716838214i</v>
      </c>
      <c r="P499" t="str">
        <f t="shared" si="188"/>
        <v>0.035943885517795+0.265698716838214i</v>
      </c>
      <c r="Q499" t="str">
        <f t="shared" si="189"/>
        <v>-0.035943885517795+0.00322990098276099i</v>
      </c>
      <c r="R499" t="str">
        <f t="shared" si="190"/>
        <v>-0.3330650870399-7.42197122673601i</v>
      </c>
      <c r="S499" t="str">
        <f t="shared" si="191"/>
        <v>0.0283554709007831i</v>
      </c>
      <c r="T499" t="str">
        <f t="shared" si="192"/>
        <v>0.210453489146162-0.00944421738362668i</v>
      </c>
      <c r="U499" t="e">
        <f t="shared" si="193"/>
        <v>#DIV/0!</v>
      </c>
      <c r="V499" t="str">
        <f t="shared" si="194"/>
        <v>1.33333333333333E-06-0.00290693959985197i</v>
      </c>
      <c r="W499" t="e">
        <f t="shared" si="195"/>
        <v>#DIV/0!</v>
      </c>
      <c r="X499" t="e">
        <f t="shared" si="196"/>
        <v>#DIV/0!</v>
      </c>
      <c r="Y499" t="str">
        <f t="shared" si="197"/>
        <v>0.00083+0.0366938021939288i</v>
      </c>
      <c r="Z499" t="e">
        <f t="shared" si="198"/>
        <v>#DIV/0!</v>
      </c>
      <c r="AA499" t="e">
        <f t="shared" si="199"/>
        <v>#DIV/0!</v>
      </c>
      <c r="AB499" t="str">
        <f t="shared" si="200"/>
        <v>1.29770609592055-0.0582352828629957i</v>
      </c>
      <c r="AC499" t="str">
        <f t="shared" si="201"/>
        <v>4.63586802803362-3.36441188660789i</v>
      </c>
      <c r="AD499" t="str">
        <f t="shared" si="202"/>
        <v>0.189327019046256+0.124839358448637i</v>
      </c>
      <c r="AE499" t="e">
        <f t="shared" si="203"/>
        <v>#DIV/0!</v>
      </c>
      <c r="AF499" t="str">
        <f t="shared" si="204"/>
        <v>-12.9309651049977-4.69839347905015i</v>
      </c>
      <c r="AG499" t="e">
        <f t="shared" si="205"/>
        <v>#DIV/0!</v>
      </c>
      <c r="AH499" t="e">
        <f t="shared" si="206"/>
        <v>#DIV/0!</v>
      </c>
      <c r="AI499" t="e">
        <f t="shared" si="207"/>
        <v>#DIV/0!</v>
      </c>
      <c r="AJ499" t="e">
        <f t="shared" si="208"/>
        <v>#DIV/0!</v>
      </c>
      <c r="AK499"/>
      <c r="AL499"/>
      <c r="AM499"/>
      <c r="AN499"/>
    </row>
    <row r="500" spans="1:40" x14ac:dyDescent="0.25">
      <c r="A500"/>
      <c r="B500">
        <f t="shared" si="209"/>
        <v>36600</v>
      </c>
      <c r="C500" s="186" t="str">
        <f t="shared" si="177"/>
        <v>-0.0000734275095347545+0.0861172054319637i</v>
      </c>
      <c r="D500" s="158" t="str">
        <f t="shared" si="178"/>
        <v>-7.6672296109064+0.660231908311722i</v>
      </c>
      <c r="E500" t="str">
        <f t="shared" si="179"/>
        <v>7.9999958816727-0.00573991301792303i</v>
      </c>
      <c r="F500" t="str">
        <f t="shared" si="180"/>
        <v>0.999200639899252+5.73074017069827E-07i</v>
      </c>
      <c r="G500">
        <f t="shared" si="175"/>
        <v>1</v>
      </c>
      <c r="H500" t="str">
        <f t="shared" si="181"/>
        <v>5.27813871858958+5.36318984887842i</v>
      </c>
      <c r="I500" t="str">
        <f t="shared" si="182"/>
        <v>143.727863901733i</v>
      </c>
      <c r="J500" t="str">
        <f t="shared" si="176"/>
        <v>-26.9622611792717+31.4430573300543i</v>
      </c>
      <c r="K500" t="str">
        <f t="shared" si="183"/>
        <v>2.63416068270977-2.25877934101222i</v>
      </c>
      <c r="L500" t="str">
        <f t="shared" si="184"/>
        <v>0.270987650352541-0.204292546991413i</v>
      </c>
      <c r="M500" t="str">
        <f t="shared" si="185"/>
        <v>2.90514833306231-2.46307188800363i</v>
      </c>
      <c r="N500" t="str">
        <f t="shared" si="186"/>
        <v>-0.269665408554731i</v>
      </c>
      <c r="O500" t="str">
        <f t="shared" si="187"/>
        <v>0.963860088473359-0.266408952267241i</v>
      </c>
      <c r="P500" t="str">
        <f t="shared" si="188"/>
        <v>0.036139911526641+0.266408952267241i</v>
      </c>
      <c r="Q500" t="str">
        <f t="shared" si="189"/>
        <v>-0.036139911526641+0.00325645628748999i</v>
      </c>
      <c r="R500" t="str">
        <f t="shared" si="190"/>
        <v>-0.333063613058131-7.40161079716346i</v>
      </c>
      <c r="S500" t="str">
        <f t="shared" si="191"/>
        <v>0.0284331571224292i</v>
      </c>
      <c r="T500" t="str">
        <f t="shared" si="192"/>
        <v>0.210451162754817-0.0094700500418458i</v>
      </c>
      <c r="U500" t="e">
        <f t="shared" si="193"/>
        <v>#DIV/0!</v>
      </c>
      <c r="V500" t="str">
        <f t="shared" si="194"/>
        <v>1.33333333333333E-06-0.00289899714192888i</v>
      </c>
      <c r="W500" t="e">
        <f t="shared" si="195"/>
        <v>#DIV/0!</v>
      </c>
      <c r="X500" t="e">
        <f t="shared" si="196"/>
        <v>#DIV/0!</v>
      </c>
      <c r="Y500" t="str">
        <f t="shared" si="197"/>
        <v>0.00083+0.0367943331588437i</v>
      </c>
      <c r="Z500" t="e">
        <f t="shared" si="198"/>
        <v>#DIV/0!</v>
      </c>
      <c r="AA500" t="e">
        <f t="shared" si="199"/>
        <v>#DIV/0!</v>
      </c>
      <c r="AB500" t="str">
        <f t="shared" si="200"/>
        <v>1.29769175084011-0.058394573156451i</v>
      </c>
      <c r="AC500" t="str">
        <f t="shared" si="201"/>
        <v>4.62615699522823-3.36595296765383i</v>
      </c>
      <c r="AD500" t="str">
        <f t="shared" si="202"/>
        <v>0.189419364921454+0.125197242750178i</v>
      </c>
      <c r="AE500" t="e">
        <f t="shared" si="203"/>
        <v>#DIV/0!</v>
      </c>
      <c r="AF500" t="str">
        <f t="shared" si="204"/>
        <v>-12.945368329496-4.7029579405667i</v>
      </c>
      <c r="AG500" t="e">
        <f t="shared" si="205"/>
        <v>#DIV/0!</v>
      </c>
      <c r="AH500" t="e">
        <f t="shared" si="206"/>
        <v>#DIV/0!</v>
      </c>
      <c r="AI500" t="e">
        <f t="shared" si="207"/>
        <v>#DIV/0!</v>
      </c>
      <c r="AJ500" t="e">
        <f t="shared" si="208"/>
        <v>#DIV/0!</v>
      </c>
      <c r="AK500"/>
      <c r="AL500"/>
      <c r="AM500"/>
      <c r="AN500"/>
    </row>
    <row r="501" spans="1:40" x14ac:dyDescent="0.25">
      <c r="A501"/>
      <c r="B501">
        <f t="shared" si="209"/>
        <v>36700</v>
      </c>
      <c r="C501" s="186" t="str">
        <f t="shared" si="177"/>
        <v>-0.0000730279050713399+0.0858825539858382i</v>
      </c>
      <c r="D501" s="158" t="str">
        <f t="shared" si="178"/>
        <v>-7.66722654727221+0.658432913891426i</v>
      </c>
      <c r="E501" t="str">
        <f t="shared" si="179"/>
        <v>7.99999585913744-0.00575559582416338i</v>
      </c>
      <c r="F501" t="str">
        <f t="shared" si="180"/>
        <v>0.999200639901507+5.74639791456636E-07i</v>
      </c>
      <c r="G501">
        <f t="shared" si="175"/>
        <v>1</v>
      </c>
      <c r="H501" t="str">
        <f t="shared" si="181"/>
        <v>5.29252038771456+5.36590075455364i</v>
      </c>
      <c r="I501" t="str">
        <f t="shared" si="182"/>
        <v>144.120562983432i</v>
      </c>
      <c r="J501" t="str">
        <f t="shared" si="176"/>
        <v>-27.1152691628216+31.5289673227594i</v>
      </c>
      <c r="K501" t="str">
        <f t="shared" si="183"/>
        <v>2.62761624903101-2.2597797485631i</v>
      </c>
      <c r="L501" t="str">
        <f t="shared" si="184"/>
        <v>0.270451362950757-0.204445321619619i</v>
      </c>
      <c r="M501" t="str">
        <f t="shared" si="185"/>
        <v>2.89806761198177-2.46422507018272i</v>
      </c>
      <c r="N501" t="str">
        <f t="shared" si="186"/>
        <v>-0.270402199288487i</v>
      </c>
      <c r="O501" t="str">
        <f t="shared" si="187"/>
        <v>0.963663539222884-0.267119043073356i</v>
      </c>
      <c r="P501" t="str">
        <f t="shared" si="188"/>
        <v>0.0363364607771161+0.267119043073356i</v>
      </c>
      <c r="Q501" t="str">
        <f t="shared" si="189"/>
        <v>-0.0363364607771161+0.00328315621513103i</v>
      </c>
      <c r="R501" t="str">
        <f t="shared" si="190"/>
        <v>-0.333062135020537-7.38136110000256i</v>
      </c>
      <c r="S501" t="str">
        <f t="shared" si="191"/>
        <v>0.0285108433440752i</v>
      </c>
      <c r="T501" t="str">
        <f t="shared" si="192"/>
        <v>0.210448829988224-0.00949588235541375i</v>
      </c>
      <c r="U501" t="e">
        <f t="shared" si="193"/>
        <v>#DIV/0!</v>
      </c>
      <c r="V501" t="str">
        <f t="shared" si="194"/>
        <v>1.33333333333333E-06-0.00289109796715523i</v>
      </c>
      <c r="W501" t="e">
        <f t="shared" si="195"/>
        <v>#DIV/0!</v>
      </c>
      <c r="X501" t="e">
        <f t="shared" si="196"/>
        <v>#DIV/0!</v>
      </c>
      <c r="Y501" t="str">
        <f t="shared" si="197"/>
        <v>0.00083+0.0368948641237585i</v>
      </c>
      <c r="Z501" t="e">
        <f t="shared" si="198"/>
        <v>#DIV/0!</v>
      </c>
      <c r="AA501" t="e">
        <f t="shared" si="199"/>
        <v>#DIV/0!</v>
      </c>
      <c r="AB501" t="str">
        <f t="shared" si="200"/>
        <v>1.29767736644838-0.0585538613247054i</v>
      </c>
      <c r="AC501" t="str">
        <f t="shared" si="201"/>
        <v>4.61646685347351-3.36746214847239i</v>
      </c>
      <c r="AD501" t="str">
        <f t="shared" si="202"/>
        <v>0.189511956954835+0.12555499666753i</v>
      </c>
      <c r="AE501" t="e">
        <f t="shared" si="203"/>
        <v>#DIV/0!</v>
      </c>
      <c r="AF501" t="str">
        <f t="shared" si="204"/>
        <v>-12.9597469349868-4.70746784066221i</v>
      </c>
      <c r="AG501" t="e">
        <f t="shared" si="205"/>
        <v>#DIV/0!</v>
      </c>
      <c r="AH501" t="e">
        <f t="shared" si="206"/>
        <v>#DIV/0!</v>
      </c>
      <c r="AI501" t="e">
        <f t="shared" si="207"/>
        <v>#DIV/0!</v>
      </c>
      <c r="AJ501" t="e">
        <f t="shared" si="208"/>
        <v>#DIV/0!</v>
      </c>
      <c r="AK501"/>
      <c r="AL501"/>
      <c r="AM501"/>
      <c r="AN501"/>
    </row>
    <row r="502" spans="1:40" x14ac:dyDescent="0.25">
      <c r="A502"/>
      <c r="B502">
        <f t="shared" si="209"/>
        <v>36800</v>
      </c>
      <c r="C502" s="186" t="str">
        <f t="shared" si="177"/>
        <v>-0.0000726315538217235+0.0856491778165527i</v>
      </c>
      <c r="D502" s="158" t="str">
        <f t="shared" si="178"/>
        <v>-7.66722350857929+0.656643696593571i</v>
      </c>
      <c r="E502" t="str">
        <f t="shared" si="179"/>
        <v>7.99999583654071-0.00577127863027103i</v>
      </c>
      <c r="F502" t="str">
        <f t="shared" si="180"/>
        <v>0.999200639903762+5.76205565830211E-07i</v>
      </c>
      <c r="G502">
        <f t="shared" si="175"/>
        <v>1</v>
      </c>
      <c r="H502" t="str">
        <f t="shared" si="181"/>
        <v>5.30687731560927+5.36856720418352i</v>
      </c>
      <c r="I502" t="str">
        <f t="shared" si="182"/>
        <v>144.51326206513i</v>
      </c>
      <c r="J502" t="str">
        <f t="shared" si="176"/>
        <v>-27.2686946306376+31.6148773154645i</v>
      </c>
      <c r="K502" t="str">
        <f t="shared" si="183"/>
        <v>2.62108643952852-2.26075859813781i</v>
      </c>
      <c r="L502" t="str">
        <f t="shared" si="184"/>
        <v>0.269915739392933-0.204596390168455i</v>
      </c>
      <c r="M502" t="str">
        <f t="shared" si="185"/>
        <v>2.89100217892145-2.46535498830626i</v>
      </c>
      <c r="N502" t="str">
        <f t="shared" si="186"/>
        <v>-0.271138990022243i</v>
      </c>
      <c r="O502" t="str">
        <f t="shared" si="187"/>
        <v>0.96346646683748-0.267828988871077i</v>
      </c>
      <c r="P502" t="str">
        <f t="shared" si="188"/>
        <v>0.0365335331625199+0.267828988871077i</v>
      </c>
      <c r="Q502" t="str">
        <f t="shared" si="189"/>
        <v>-0.0365335331625199+0.00331000115116603i</v>
      </c>
      <c r="R502" t="str">
        <f t="shared" si="190"/>
        <v>-0.333060652926541-7.36122123254072i</v>
      </c>
      <c r="S502" t="str">
        <f t="shared" si="191"/>
        <v>0.0285885295657211i</v>
      </c>
      <c r="T502" t="str">
        <f t="shared" si="192"/>
        <v>0.210446490846304-0.00952171432336879i</v>
      </c>
      <c r="U502" t="e">
        <f t="shared" si="193"/>
        <v>#DIV/0!</v>
      </c>
      <c r="V502" t="str">
        <f t="shared" si="194"/>
        <v>1.33333333333333E-06-0.00288324172267926i</v>
      </c>
      <c r="W502" t="e">
        <f t="shared" si="195"/>
        <v>#DIV/0!</v>
      </c>
      <c r="X502" t="e">
        <f t="shared" si="196"/>
        <v>#DIV/0!</v>
      </c>
      <c r="Y502" t="str">
        <f t="shared" si="197"/>
        <v>0.00083+0.0369953950886734i</v>
      </c>
      <c r="Z502" t="e">
        <f t="shared" si="198"/>
        <v>#DIV/0!</v>
      </c>
      <c r="AA502" t="e">
        <f t="shared" si="199"/>
        <v>#DIV/0!</v>
      </c>
      <c r="AB502" t="str">
        <f t="shared" si="200"/>
        <v>1.29766294274488-0.0587131473618288i</v>
      </c>
      <c r="AC502" t="str">
        <f t="shared" si="201"/>
        <v>4.60679764425342-3.36893964599065i</v>
      </c>
      <c r="AD502" t="str">
        <f t="shared" si="202"/>
        <v>0.189604795085768+0.125912620580614i</v>
      </c>
      <c r="AE502" t="e">
        <f t="shared" si="203"/>
        <v>#DIV/0!</v>
      </c>
      <c r="AF502" t="str">
        <f t="shared" si="204"/>
        <v>-12.9741008241886-4.71192350758995i</v>
      </c>
      <c r="AG502" t="e">
        <f t="shared" si="205"/>
        <v>#DIV/0!</v>
      </c>
      <c r="AH502" t="e">
        <f t="shared" si="206"/>
        <v>#DIV/0!</v>
      </c>
      <c r="AI502" t="e">
        <f t="shared" si="207"/>
        <v>#DIV/0!</v>
      </c>
      <c r="AJ502" t="e">
        <f t="shared" si="208"/>
        <v>#DIV/0!</v>
      </c>
      <c r="AK502"/>
      <c r="AL502"/>
      <c r="AM502"/>
      <c r="AN502"/>
    </row>
    <row r="503" spans="1:40" x14ac:dyDescent="0.25">
      <c r="A503"/>
      <c r="B503">
        <f t="shared" si="209"/>
        <v>36900</v>
      </c>
      <c r="C503" s="186" t="str">
        <f t="shared" si="177"/>
        <v>-0.0000722384205685849+0.0854170665560324i</v>
      </c>
      <c r="D503" s="158" t="str">
        <f t="shared" si="178"/>
        <v>-7.66722049455771+0.654864176929582i</v>
      </c>
      <c r="E503" t="str">
        <f t="shared" si="179"/>
        <v>7.99999581388248-0.0057869614362456i</v>
      </c>
      <c r="F503" t="str">
        <f t="shared" si="180"/>
        <v>0.999200639906016+5.77771340190513E-07i</v>
      </c>
      <c r="G503">
        <f t="shared" si="175"/>
        <v>1</v>
      </c>
      <c r="H503" t="str">
        <f t="shared" si="181"/>
        <v>5.32120940702022+5.37118944507625i</v>
      </c>
      <c r="I503" t="str">
        <f t="shared" si="182"/>
        <v>144.905961146829i</v>
      </c>
      <c r="J503" t="str">
        <f t="shared" si="176"/>
        <v>-27.4225375827198+31.7007873081695i</v>
      </c>
      <c r="K503" t="str">
        <f t="shared" si="183"/>
        <v>2.61457127897743-2.26171604078682i</v>
      </c>
      <c r="L503" t="str">
        <f t="shared" si="184"/>
        <v>0.269380784385061-0.204745760316887i</v>
      </c>
      <c r="M503" t="str">
        <f t="shared" si="185"/>
        <v>2.88395206336249-2.46646180110371i</v>
      </c>
      <c r="N503" t="str">
        <f t="shared" si="186"/>
        <v>-0.271875780755999i</v>
      </c>
      <c r="O503" t="str">
        <f t="shared" si="187"/>
        <v>0.963268871424129-0.268538789275003i</v>
      </c>
      <c r="P503" t="str">
        <f t="shared" si="188"/>
        <v>0.036731128575871+0.268538789275003i</v>
      </c>
      <c r="Q503" t="str">
        <f t="shared" si="189"/>
        <v>-0.036731128575871+0.00333699148099598i</v>
      </c>
      <c r="R503" t="str">
        <f t="shared" si="190"/>
        <v>-0.333059166776118-7.34119030185035i</v>
      </c>
      <c r="S503" t="str">
        <f t="shared" si="191"/>
        <v>0.028666215787367i</v>
      </c>
      <c r="T503" t="str">
        <f t="shared" si="192"/>
        <v>0.210444145328968-0.00954754594476485i</v>
      </c>
      <c r="U503" t="e">
        <f t="shared" si="193"/>
        <v>#DIV/0!</v>
      </c>
      <c r="V503" t="str">
        <f t="shared" si="194"/>
        <v>1.33333333333333E-06-0.00287542805947417i</v>
      </c>
      <c r="W503" t="e">
        <f t="shared" si="195"/>
        <v>#DIV/0!</v>
      </c>
      <c r="X503" t="e">
        <f t="shared" si="196"/>
        <v>#DIV/0!</v>
      </c>
      <c r="Y503" t="str">
        <f t="shared" si="197"/>
        <v>0.00083+0.0370959260535883i</v>
      </c>
      <c r="Z503" t="e">
        <f t="shared" si="198"/>
        <v>#DIV/0!</v>
      </c>
      <c r="AA503" t="e">
        <f t="shared" si="199"/>
        <v>#DIV/0!</v>
      </c>
      <c r="AB503" t="str">
        <f t="shared" si="200"/>
        <v>1.29764847972905-0.0588724312619874i</v>
      </c>
      <c r="AC503" t="str">
        <f t="shared" si="201"/>
        <v>4.597149407788-3.37038567612518i</v>
      </c>
      <c r="AD503" t="str">
        <f t="shared" si="202"/>
        <v>0.189697879253796+0.126270114863559i</v>
      </c>
      <c r="AE503" t="e">
        <f t="shared" si="203"/>
        <v>#DIV/0!</v>
      </c>
      <c r="AF503" t="str">
        <f t="shared" si="204"/>
        <v>-12.9884299015779-4.71632526814667i</v>
      </c>
      <c r="AG503" t="e">
        <f t="shared" si="205"/>
        <v>#DIV/0!</v>
      </c>
      <c r="AH503" t="e">
        <f t="shared" si="206"/>
        <v>#DIV/0!</v>
      </c>
      <c r="AI503" t="e">
        <f t="shared" si="207"/>
        <v>#DIV/0!</v>
      </c>
      <c r="AJ503" t="e">
        <f t="shared" si="208"/>
        <v>#DIV/0!</v>
      </c>
      <c r="AK503"/>
      <c r="AL503"/>
      <c r="AM503"/>
      <c r="AN503"/>
    </row>
    <row r="504" spans="1:40" x14ac:dyDescent="0.25">
      <c r="A504"/>
      <c r="B504">
        <f t="shared" si="209"/>
        <v>37000</v>
      </c>
      <c r="C504" s="186" t="str">
        <f t="shared" si="177"/>
        <v>-0.0000718484705698685+0.0851862099482891i</v>
      </c>
      <c r="D504" s="158" t="str">
        <f t="shared" si="178"/>
        <v>-7.66721750494104+0.653094276270217i</v>
      </c>
      <c r="E504" t="str">
        <f t="shared" si="179"/>
        <v>7.99999579116276-0.00580264424208674i</v>
      </c>
      <c r="F504" t="str">
        <f t="shared" si="180"/>
        <v>0.999200639908281+5.79337114537518E-07i</v>
      </c>
      <c r="G504">
        <f t="shared" si="175"/>
        <v>1</v>
      </c>
      <c r="H504" t="str">
        <f t="shared" si="181"/>
        <v>5.33551656843439+5.37376772394602i</v>
      </c>
      <c r="I504" t="str">
        <f t="shared" si="182"/>
        <v>145.298660228528i</v>
      </c>
      <c r="J504" t="str">
        <f t="shared" si="176"/>
        <v>-27.5767980190682+31.7866973008746i</v>
      </c>
      <c r="K504" t="str">
        <f t="shared" si="183"/>
        <v>2.6080707912961-2.26265222681769i</v>
      </c>
      <c r="L504" t="str">
        <f t="shared" si="184"/>
        <v>0.268846502574415-0.204893439737907i</v>
      </c>
      <c r="M504" t="str">
        <f t="shared" si="185"/>
        <v>2.87691729387051-2.4675456665556i</v>
      </c>
      <c r="N504" t="str">
        <f t="shared" si="186"/>
        <v>-0.272612571489755i</v>
      </c>
      <c r="O504" t="str">
        <f t="shared" si="187"/>
        <v>0.963070753090099-0.269248443899811i</v>
      </c>
      <c r="P504" t="str">
        <f t="shared" si="188"/>
        <v>0.036929246909901+0.269248443899811i</v>
      </c>
      <c r="Q504" t="str">
        <f t="shared" si="189"/>
        <v>-0.036929246909901+0.00336412758994398i</v>
      </c>
      <c r="R504" t="str">
        <f t="shared" si="190"/>
        <v>-0.333057676568929-7.3212674246577i</v>
      </c>
      <c r="S504" t="str">
        <f t="shared" si="191"/>
        <v>0.0287439020090131i</v>
      </c>
      <c r="T504" t="str">
        <f t="shared" si="192"/>
        <v>0.210441793436141-0.00957337721864687i</v>
      </c>
      <c r="U504" t="e">
        <f t="shared" si="193"/>
        <v>#DIV/0!</v>
      </c>
      <c r="V504" t="str">
        <f t="shared" si="194"/>
        <v>1.33333333333333E-06-0.0028676566322864i</v>
      </c>
      <c r="W504" t="e">
        <f t="shared" si="195"/>
        <v>#DIV/0!</v>
      </c>
      <c r="X504" t="e">
        <f t="shared" si="196"/>
        <v>#DIV/0!</v>
      </c>
      <c r="Y504" t="str">
        <f t="shared" si="197"/>
        <v>0.00083+0.0371964570185032i</v>
      </c>
      <c r="Z504" t="e">
        <f t="shared" si="198"/>
        <v>#DIV/0!</v>
      </c>
      <c r="AA504" t="e">
        <f t="shared" si="199"/>
        <v>#DIV/0!</v>
      </c>
      <c r="AB504" t="str">
        <f t="shared" si="200"/>
        <v>1.29763397740043-0.059031713019292i</v>
      </c>
      <c r="AC504" t="str">
        <f t="shared" si="201"/>
        <v>4.58752218304716-3.37180045378174i</v>
      </c>
      <c r="AD504" t="str">
        <f t="shared" si="202"/>
        <v>0.189791209398647+0.126627479884794i</v>
      </c>
      <c r="AE504" t="e">
        <f t="shared" si="203"/>
        <v>#DIV/0!</v>
      </c>
      <c r="AF504" t="str">
        <f t="shared" si="204"/>
        <v>-13.0027340733754-4.7206734476758i</v>
      </c>
      <c r="AG504" t="e">
        <f t="shared" si="205"/>
        <v>#DIV/0!</v>
      </c>
      <c r="AH504" t="e">
        <f t="shared" si="206"/>
        <v>#DIV/0!</v>
      </c>
      <c r="AI504" t="e">
        <f t="shared" si="207"/>
        <v>#DIV/0!</v>
      </c>
      <c r="AJ504" t="e">
        <f t="shared" si="208"/>
        <v>#DIV/0!</v>
      </c>
      <c r="AK504"/>
      <c r="AL504"/>
      <c r="AM504"/>
      <c r="AN504"/>
    </row>
    <row r="505" spans="1:40" x14ac:dyDescent="0.25">
      <c r="A505"/>
      <c r="B505">
        <f t="shared" si="209"/>
        <v>37100</v>
      </c>
      <c r="C505" s="186" t="str">
        <f t="shared" si="177"/>
        <v>-0.0000714616695511099+0.0849565978479122i</v>
      </c>
      <c r="D505" s="158" t="str">
        <f t="shared" si="178"/>
        <v>-7.66721453946655+0.651333916833994i</v>
      </c>
      <c r="E505" t="str">
        <f t="shared" si="179"/>
        <v>7.99999576838156-0.00581832704779408i</v>
      </c>
      <c r="F505" t="str">
        <f t="shared" si="180"/>
        <v>0.999200639910555+5.80902888871192E-07i</v>
      </c>
      <c r="G505">
        <f t="shared" si="175"/>
        <v>1</v>
      </c>
      <c r="H505" t="str">
        <f t="shared" si="181"/>
        <v>5.34979870806568+5.37630228690492i</v>
      </c>
      <c r="I505" t="str">
        <f t="shared" si="182"/>
        <v>145.691359310227i</v>
      </c>
      <c r="J505" t="str">
        <f t="shared" si="176"/>
        <v>-27.7314759396827+31.8726072935796i</v>
      </c>
      <c r="K505" t="str">
        <f t="shared" si="183"/>
        <v>2.60158499955552-2.26356730579573i</v>
      </c>
      <c r="L505" t="str">
        <f t="shared" si="184"/>
        <v>0.268312898549887-0.205039436098181i</v>
      </c>
      <c r="M505" t="str">
        <f t="shared" si="185"/>
        <v>2.86989789810541-2.46860674189391i</v>
      </c>
      <c r="N505" t="str">
        <f t="shared" si="186"/>
        <v>-0.273349362223511i</v>
      </c>
      <c r="O505" t="str">
        <f t="shared" si="187"/>
        <v>0.96287211194294-0.269957952360258i</v>
      </c>
      <c r="P505" t="str">
        <f t="shared" si="188"/>
        <v>0.03712788805706+0.269957952360258i</v>
      </c>
      <c r="Q505" t="str">
        <f t="shared" si="189"/>
        <v>-0.03712788805706+0.00339140986325304i</v>
      </c>
      <c r="R505" t="str">
        <f t="shared" si="190"/>
        <v>-0.333056182304903-7.30145172721172i</v>
      </c>
      <c r="S505" t="str">
        <f t="shared" si="191"/>
        <v>0.028821588230659i</v>
      </c>
      <c r="T505" t="str">
        <f t="shared" si="192"/>
        <v>0.21043943516773-0.00959920814406721i</v>
      </c>
      <c r="U505" t="e">
        <f t="shared" si="193"/>
        <v>#DIV/0!</v>
      </c>
      <c r="V505" t="str">
        <f t="shared" si="194"/>
        <v>1.33333333333333E-06-0.00285992709958482i</v>
      </c>
      <c r="W505" t="e">
        <f t="shared" si="195"/>
        <v>#DIV/0!</v>
      </c>
      <c r="X505" t="e">
        <f t="shared" si="196"/>
        <v>#DIV/0!</v>
      </c>
      <c r="Y505" t="str">
        <f t="shared" si="197"/>
        <v>0.00083+0.037296987983418i</v>
      </c>
      <c r="Z505" t="e">
        <f t="shared" si="198"/>
        <v>#DIV/0!</v>
      </c>
      <c r="AA505" t="e">
        <f t="shared" si="199"/>
        <v>#DIV/0!</v>
      </c>
      <c r="AB505" t="str">
        <f t="shared" si="200"/>
        <v>1.29761943575845-0.0591909926278993i</v>
      </c>
      <c r="AC505" t="str">
        <f t="shared" si="201"/>
        <v>4.57791600776328-3.37318419285546i</v>
      </c>
      <c r="AD505" t="str">
        <f t="shared" si="202"/>
        <v>0.189884785460214+0.126984716007115i</v>
      </c>
      <c r="AE505" t="e">
        <f t="shared" si="203"/>
        <v>#DIV/0!</v>
      </c>
      <c r="AF505" t="str">
        <f t="shared" si="204"/>
        <v>-13.0170132475322-4.72496837007093i</v>
      </c>
      <c r="AG505" t="e">
        <f t="shared" si="205"/>
        <v>#DIV/0!</v>
      </c>
      <c r="AH505" t="e">
        <f t="shared" si="206"/>
        <v>#DIV/0!</v>
      </c>
      <c r="AI505" t="e">
        <f t="shared" si="207"/>
        <v>#DIV/0!</v>
      </c>
      <c r="AJ505" t="e">
        <f t="shared" si="208"/>
        <v>#DIV/0!</v>
      </c>
      <c r="AK505"/>
      <c r="AL505"/>
      <c r="AM505"/>
      <c r="AN505"/>
    </row>
    <row r="506" spans="1:40" x14ac:dyDescent="0.25">
      <c r="A506"/>
      <c r="B506">
        <f t="shared" si="209"/>
        <v>37200</v>
      </c>
      <c r="C506" s="186" t="str">
        <f t="shared" si="177"/>
        <v>-0.0000710779836979005+0.08472822021858i</v>
      </c>
      <c r="D506" s="158" t="str">
        <f t="shared" si="178"/>
        <v>-7.66721159787504+0.64958302167578i</v>
      </c>
      <c r="E506" t="str">
        <f t="shared" si="179"/>
        <v>7.99999574553887-0.00583400985336726i</v>
      </c>
      <c r="F506" t="str">
        <f t="shared" si="180"/>
        <v>0.99920063991284+5.82468663191496E-07i</v>
      </c>
      <c r="G506">
        <f t="shared" si="175"/>
        <v>1</v>
      </c>
      <c r="H506" t="str">
        <f t="shared" si="181"/>
        <v>5.36405573584127+5.37879337945476i</v>
      </c>
      <c r="I506" t="str">
        <f t="shared" si="182"/>
        <v>146.084058391925i</v>
      </c>
      <c r="J506" t="str">
        <f t="shared" si="176"/>
        <v>-27.8865713445634+31.9585172862847i</v>
      </c>
      <c r="K506" t="str">
        <f t="shared" si="183"/>
        <v>2.59511392598846-2.26446142654449i</v>
      </c>
      <c r="L506" t="str">
        <f t="shared" si="184"/>
        <v>0.267779976842315-0.2051837570577i</v>
      </c>
      <c r="M506" t="str">
        <f t="shared" si="185"/>
        <v>2.86289390283078-2.46964518360219i</v>
      </c>
      <c r="N506" t="str">
        <f t="shared" si="186"/>
        <v>-0.274086152957267i</v>
      </c>
      <c r="O506" t="str">
        <f t="shared" si="187"/>
        <v>0.962672948090486-0.270667314271179i</v>
      </c>
      <c r="P506" t="str">
        <f t="shared" si="188"/>
        <v>0.037327051909514+0.270667314271179i</v>
      </c>
      <c r="Q506" t="str">
        <f t="shared" si="189"/>
        <v>-0.037327051909514+0.003418838686088i</v>
      </c>
      <c r="R506" t="str">
        <f t="shared" si="190"/>
        <v>-0.333054683983732-7.28174234515657i</v>
      </c>
      <c r="S506" t="str">
        <f t="shared" si="191"/>
        <v>0.028899274452305i</v>
      </c>
      <c r="T506" t="str">
        <f t="shared" si="192"/>
        <v>0.210437070523651-0.00962503872007158i</v>
      </c>
      <c r="U506" t="e">
        <f t="shared" si="193"/>
        <v>#DIV/0!</v>
      </c>
      <c r="V506" t="str">
        <f t="shared" si="194"/>
        <v>1.33333333333333E-06-0.00285223912351067i</v>
      </c>
      <c r="W506" t="e">
        <f t="shared" si="195"/>
        <v>#DIV/0!</v>
      </c>
      <c r="X506" t="e">
        <f t="shared" si="196"/>
        <v>#DIV/0!</v>
      </c>
      <c r="Y506" t="str">
        <f t="shared" si="197"/>
        <v>0.00083+0.0373975189483329i</v>
      </c>
      <c r="Z506" t="e">
        <f t="shared" si="198"/>
        <v>#DIV/0!</v>
      </c>
      <c r="AA506" t="e">
        <f t="shared" si="199"/>
        <v>#DIV/0!</v>
      </c>
      <c r="AB506" t="str">
        <f t="shared" si="200"/>
        <v>1.29760485480259-0.0593502700819249i</v>
      </c>
      <c r="AC506" t="str">
        <f t="shared" si="201"/>
        <v>4.56833091844464-3.37453710623094i</v>
      </c>
      <c r="AD506" t="str">
        <f t="shared" si="202"/>
        <v>0.189978607378565+0.127341823587768i</v>
      </c>
      <c r="AE506" t="e">
        <f t="shared" si="203"/>
        <v>#DIV/0!</v>
      </c>
      <c r="AF506" t="str">
        <f t="shared" si="204"/>
        <v>-13.0312673337163-4.72921035777898i</v>
      </c>
      <c r="AG506" t="e">
        <f t="shared" si="205"/>
        <v>#DIV/0!</v>
      </c>
      <c r="AH506" t="e">
        <f t="shared" si="206"/>
        <v>#DIV/0!</v>
      </c>
      <c r="AI506" t="e">
        <f t="shared" si="207"/>
        <v>#DIV/0!</v>
      </c>
      <c r="AJ506" t="e">
        <f t="shared" si="208"/>
        <v>#DIV/0!</v>
      </c>
      <c r="AK506"/>
      <c r="AL506"/>
      <c r="AM506"/>
      <c r="AN506"/>
    </row>
    <row r="507" spans="1:40" x14ac:dyDescent="0.25">
      <c r="A507"/>
      <c r="B507">
        <f t="shared" si="209"/>
        <v>37300</v>
      </c>
      <c r="C507" s="186" t="str">
        <f t="shared" si="177"/>
        <v>-0.0000706973796484989+0.0845010671315984i</v>
      </c>
      <c r="D507" s="158" t="str">
        <f t="shared" si="178"/>
        <v>-7.66720867991065+0.647841514675588i</v>
      </c>
      <c r="E507" t="str">
        <f t="shared" si="179"/>
        <v>7.99999572263469-0.00584969265880592i</v>
      </c>
      <c r="F507" t="str">
        <f t="shared" si="180"/>
        <v>0.999200639915124+5.84034437498384E-07i</v>
      </c>
      <c r="G507">
        <f t="shared" si="175"/>
        <v>1</v>
      </c>
      <c r="H507" t="str">
        <f t="shared" si="181"/>
        <v>5.37828756338797+5.38124124647912i</v>
      </c>
      <c r="I507" t="str">
        <f t="shared" si="182"/>
        <v>146.476757473624i</v>
      </c>
      <c r="J507" t="str">
        <f t="shared" si="176"/>
        <v>-28.0420842337103+32.0444272789898i</v>
      </c>
      <c r="K507" t="str">
        <f t="shared" si="183"/>
        <v>2.58865759199877-2.26533473714658i</v>
      </c>
      <c r="L507" t="str">
        <f t="shared" si="184"/>
        <v>0.267247741924816-0.205326410269438i</v>
      </c>
      <c r="M507" t="str">
        <f t="shared" si="185"/>
        <v>2.85590533392359-2.47066114741602i</v>
      </c>
      <c r="N507" t="str">
        <f t="shared" si="186"/>
        <v>-0.274822943691024i</v>
      </c>
      <c r="O507" t="str">
        <f t="shared" si="187"/>
        <v>0.962473261640855-0.271376529247492i</v>
      </c>
      <c r="P507" t="str">
        <f t="shared" si="188"/>
        <v>0.037526738359145+0.271376529247492i</v>
      </c>
      <c r="Q507" t="str">
        <f t="shared" si="189"/>
        <v>-0.037526738359145+0.003446414443532i</v>
      </c>
      <c r="R507" t="str">
        <f t="shared" si="190"/>
        <v>-0.333053181605508-7.26213842340575i</v>
      </c>
      <c r="S507" t="str">
        <f t="shared" si="191"/>
        <v>0.0289769606739511i</v>
      </c>
      <c r="T507" t="str">
        <f t="shared" si="192"/>
        <v>0.210434699503818-0.0096508689457171i</v>
      </c>
      <c r="U507" t="e">
        <f t="shared" si="193"/>
        <v>#DIV/0!</v>
      </c>
      <c r="V507" t="str">
        <f t="shared" si="194"/>
        <v>1.33333333333333E-06-0.00284459236982833i</v>
      </c>
      <c r="W507" t="e">
        <f t="shared" si="195"/>
        <v>#DIV/0!</v>
      </c>
      <c r="X507" t="e">
        <f t="shared" si="196"/>
        <v>#DIV/0!</v>
      </c>
      <c r="Y507" t="str">
        <f t="shared" si="197"/>
        <v>0.00083+0.0374980499132478i</v>
      </c>
      <c r="Z507" t="e">
        <f t="shared" si="198"/>
        <v>#DIV/0!</v>
      </c>
      <c r="AA507" t="e">
        <f t="shared" si="199"/>
        <v>#DIV/0!</v>
      </c>
      <c r="AB507" t="str">
        <f t="shared" si="200"/>
        <v>1.29759023453232-0.0595095453755549i</v>
      </c>
      <c r="AC507" t="str">
        <f t="shared" si="201"/>
        <v>4.55876695038824-3.37585940578286i</v>
      </c>
      <c r="AD507" t="str">
        <f t="shared" si="202"/>
        <v>0.190072675093929+0.127698802978515i</v>
      </c>
      <c r="AE507" t="e">
        <f t="shared" si="203"/>
        <v>#DIV/0!</v>
      </c>
      <c r="AF507" t="str">
        <f t="shared" si="204"/>
        <v>-13.0454962432986-4.73339973180353i</v>
      </c>
      <c r="AG507" t="e">
        <f t="shared" si="205"/>
        <v>#DIV/0!</v>
      </c>
      <c r="AH507" t="e">
        <f t="shared" si="206"/>
        <v>#DIV/0!</v>
      </c>
      <c r="AI507" t="e">
        <f t="shared" si="207"/>
        <v>#DIV/0!</v>
      </c>
      <c r="AJ507" t="e">
        <f t="shared" si="208"/>
        <v>#DIV/0!</v>
      </c>
      <c r="AK507"/>
      <c r="AL507"/>
      <c r="AM507"/>
      <c r="AN507"/>
    </row>
    <row r="508" spans="1:40" x14ac:dyDescent="0.25">
      <c r="A508"/>
      <c r="B508">
        <f t="shared" si="209"/>
        <v>37400</v>
      </c>
      <c r="C508" s="186" t="str">
        <f t="shared" si="177"/>
        <v>-0.0000703198244865803+0.0842751287644634i</v>
      </c>
      <c r="D508" s="158" t="str">
        <f t="shared" si="178"/>
        <v>-7.66720578532109+0.646109320527553i</v>
      </c>
      <c r="E508" t="str">
        <f t="shared" si="179"/>
        <v>7.99999569966902-0.00586537546410971i</v>
      </c>
      <c r="F508" t="str">
        <f t="shared" si="180"/>
        <v>0.999200639917409+5.85600211791821E-07i</v>
      </c>
      <c r="G508">
        <f t="shared" si="175"/>
        <v>1</v>
      </c>
      <c r="H508" t="str">
        <f t="shared" si="181"/>
        <v>5.39249410401878+5.38364613223572i</v>
      </c>
      <c r="I508" t="str">
        <f t="shared" si="182"/>
        <v>146.869456555323i</v>
      </c>
      <c r="J508" t="str">
        <f t="shared" si="176"/>
        <v>-28.1980146071233+32.1303372716949i</v>
      </c>
      <c r="K508" t="str">
        <f t="shared" si="183"/>
        <v>2.58221601817041-2.26618738494419i</v>
      </c>
      <c r="L508" t="str">
        <f t="shared" si="184"/>
        <v>0.266716198213121-0.205467403379017i</v>
      </c>
      <c r="M508" t="str">
        <f t="shared" si="185"/>
        <v>2.84893221638353-2.47165478832321i</v>
      </c>
      <c r="N508" t="str">
        <f t="shared" si="186"/>
        <v>-0.27555973442478i</v>
      </c>
      <c r="O508" t="str">
        <f t="shared" si="187"/>
        <v>0.96227305270245-0.272085596904188i</v>
      </c>
      <c r="P508" t="str">
        <f t="shared" si="188"/>
        <v>0.03772694729755+0.272085596904188i</v>
      </c>
      <c r="Q508" t="str">
        <f t="shared" si="189"/>
        <v>-0.03772694729755+0.003474137520592i</v>
      </c>
      <c r="R508" t="str">
        <f t="shared" si="190"/>
        <v>-0.333051675169596-7.24263911601814i</v>
      </c>
      <c r="S508" t="str">
        <f t="shared" si="191"/>
        <v>0.029054646895597i</v>
      </c>
      <c r="T508" t="str">
        <f t="shared" si="192"/>
        <v>0.210432322108146-0.00967669882003968i</v>
      </c>
      <c r="U508" t="e">
        <f t="shared" si="193"/>
        <v>#DIV/0!</v>
      </c>
      <c r="V508" t="str">
        <f t="shared" si="194"/>
        <v>1.33333333333333E-06-0.00283698650787692i</v>
      </c>
      <c r="W508" t="e">
        <f t="shared" si="195"/>
        <v>#DIV/0!</v>
      </c>
      <c r="X508" t="e">
        <f t="shared" si="196"/>
        <v>#DIV/0!</v>
      </c>
      <c r="Y508" t="str">
        <f t="shared" si="197"/>
        <v>0.00083+0.0375985808781626i</v>
      </c>
      <c r="Z508" t="e">
        <f t="shared" si="198"/>
        <v>#DIV/0!</v>
      </c>
      <c r="AA508" t="e">
        <f t="shared" si="199"/>
        <v>#DIV/0!</v>
      </c>
      <c r="AB508" t="str">
        <f t="shared" si="200"/>
        <v>1.29757557494711-0.0596688185028443i</v>
      </c>
      <c r="AC508" t="str">
        <f t="shared" si="201"/>
        <v>4.54922413769306-3.37715130237556i</v>
      </c>
      <c r="AD508" t="str">
        <f t="shared" si="202"/>
        <v>0.190166988546697+0.128055654525716i</v>
      </c>
      <c r="AE508" t="e">
        <f t="shared" si="203"/>
        <v>#DIV/0!</v>
      </c>
      <c r="AF508" t="str">
        <f t="shared" si="204"/>
        <v>-13.0596998893399-4.73753681170817i</v>
      </c>
      <c r="AG508" t="e">
        <f t="shared" si="205"/>
        <v>#DIV/0!</v>
      </c>
      <c r="AH508" t="e">
        <f t="shared" si="206"/>
        <v>#DIV/0!</v>
      </c>
      <c r="AI508" t="e">
        <f t="shared" si="207"/>
        <v>#DIV/0!</v>
      </c>
      <c r="AJ508" t="e">
        <f t="shared" si="208"/>
        <v>#DIV/0!</v>
      </c>
      <c r="AK508"/>
      <c r="AL508"/>
      <c r="AM508"/>
      <c r="AN508"/>
    </row>
    <row r="509" spans="1:40" x14ac:dyDescent="0.25">
      <c r="A509"/>
      <c r="B509">
        <f t="shared" si="209"/>
        <v>37500</v>
      </c>
      <c r="C509" s="186" t="str">
        <f t="shared" si="177"/>
        <v>-0.0000699452857341159+0.084050395399443i</v>
      </c>
      <c r="D509" s="158" t="str">
        <f t="shared" si="178"/>
        <v>-7.66720291385727+0.644386364729063i</v>
      </c>
      <c r="E509" t="str">
        <f t="shared" si="179"/>
        <v>7.99999567664187-0.00588105826927824i</v>
      </c>
      <c r="F509" t="str">
        <f t="shared" si="180"/>
        <v>0.999200639919713+5.87165986071792E-07i</v>
      </c>
      <c r="G509">
        <f t="shared" si="175"/>
        <v>1</v>
      </c>
      <c r="H509" t="str">
        <f t="shared" si="181"/>
        <v>5.40667527271918+5.38600828034862i</v>
      </c>
      <c r="I509" t="str">
        <f t="shared" si="182"/>
        <v>147.262155637022i</v>
      </c>
      <c r="J509" t="str">
        <f t="shared" si="176"/>
        <v>-28.3543624648025+32.2162472643999i</v>
      </c>
      <c r="K509" t="str">
        <f t="shared" si="183"/>
        <v>2.57578922427652-2.26701951653987i</v>
      </c>
      <c r="L509" t="str">
        <f t="shared" si="184"/>
        <v>0.266185350065903-0.205606744024367i</v>
      </c>
      <c r="M509" t="str">
        <f t="shared" si="185"/>
        <v>2.84197457434242-2.47262626056424i</v>
      </c>
      <c r="N509" t="str">
        <f t="shared" si="186"/>
        <v>-0.276296525158536i</v>
      </c>
      <c r="O509" t="str">
        <f t="shared" si="187"/>
        <v>0.962072321383956-0.272794516856345i</v>
      </c>
      <c r="P509" t="str">
        <f t="shared" si="188"/>
        <v>0.037927678616044+0.272794516856345i</v>
      </c>
      <c r="Q509" t="str">
        <f t="shared" si="189"/>
        <v>-0.037927678616044+0.003502008302191i</v>
      </c>
      <c r="R509" t="str">
        <f t="shared" si="190"/>
        <v>-0.333050164676172-7.22324358607588i</v>
      </c>
      <c r="S509" t="str">
        <f t="shared" si="191"/>
        <v>0.0291323331172429i</v>
      </c>
      <c r="T509" t="str">
        <f t="shared" si="192"/>
        <v>0.210429938336551-0.00970252834209885i</v>
      </c>
      <c r="U509" t="e">
        <f t="shared" si="193"/>
        <v>#DIV/0!</v>
      </c>
      <c r="V509" t="str">
        <f t="shared" si="194"/>
        <v>1.33333333333333E-06-0.00282942121052258i</v>
      </c>
      <c r="W509" t="e">
        <f t="shared" si="195"/>
        <v>#DIV/0!</v>
      </c>
      <c r="X509" t="e">
        <f t="shared" si="196"/>
        <v>#DIV/0!</v>
      </c>
      <c r="Y509" t="str">
        <f t="shared" si="197"/>
        <v>0.00083+0.0376991118430775i</v>
      </c>
      <c r="Z509" t="e">
        <f t="shared" si="198"/>
        <v>#DIV/0!</v>
      </c>
      <c r="AA509" t="e">
        <f t="shared" si="199"/>
        <v>#DIV/0!</v>
      </c>
      <c r="AB509" t="str">
        <f t="shared" si="200"/>
        <v>1.29756087604645-0.059828089457994i</v>
      </c>
      <c r="AC509" t="str">
        <f t="shared" si="201"/>
        <v>4.53970251327226-3.3784130058643i</v>
      </c>
      <c r="AD509" t="str">
        <f t="shared" si="202"/>
        <v>0.190261547677423+0.128412378570393i</v>
      </c>
      <c r="AE509" t="e">
        <f t="shared" si="203"/>
        <v>#DIV/0!</v>
      </c>
      <c r="AF509" t="str">
        <f t="shared" si="204"/>
        <v>-13.0738781865765-4.74162191561956i</v>
      </c>
      <c r="AG509" t="e">
        <f t="shared" si="205"/>
        <v>#DIV/0!</v>
      </c>
      <c r="AH509" t="e">
        <f t="shared" si="206"/>
        <v>#DIV/0!</v>
      </c>
      <c r="AI509" t="e">
        <f t="shared" si="207"/>
        <v>#DIV/0!</v>
      </c>
      <c r="AJ509" t="e">
        <f t="shared" si="208"/>
        <v>#DIV/0!</v>
      </c>
      <c r="AK509"/>
      <c r="AL509"/>
      <c r="AM509"/>
      <c r="AN509"/>
    </row>
    <row r="510" spans="1:40" x14ac:dyDescent="0.25">
      <c r="A510"/>
      <c r="B510">
        <f t="shared" si="209"/>
        <v>37600</v>
      </c>
      <c r="C510" s="186" t="str">
        <f t="shared" si="177"/>
        <v>-0.0000695737313443899+0.0838268574221847i</v>
      </c>
      <c r="D510" s="158" t="str">
        <f t="shared" si="178"/>
        <v>-7.66720006527361+0.642672573570083i</v>
      </c>
      <c r="E510" t="str">
        <f t="shared" si="179"/>
        <v>7.99999565355323-0.00589674107431117i</v>
      </c>
      <c r="F510" t="str">
        <f t="shared" si="180"/>
        <v>0.999200639922008+5.88731760338227E-07i</v>
      </c>
      <c r="G510">
        <f t="shared" si="175"/>
        <v>1</v>
      </c>
      <c r="H510" t="str">
        <f t="shared" si="181"/>
        <v>5.42083098613393+5.38832793380105i</v>
      </c>
      <c r="I510" t="str">
        <f t="shared" si="182"/>
        <v>147.65485471872i</v>
      </c>
      <c r="J510" t="str">
        <f t="shared" si="176"/>
        <v>-28.5111278067479+32.302157257105i</v>
      </c>
      <c r="K510" t="str">
        <f t="shared" si="183"/>
        <v>2.56937722928844-2.26783127779733i</v>
      </c>
      <c r="L510" t="str">
        <f t="shared" si="184"/>
        <v>0.265655201785116-0.205744439835402i</v>
      </c>
      <c r="M510" t="str">
        <f t="shared" si="185"/>
        <v>2.83503243107356-2.47357571763273i</v>
      </c>
      <c r="N510" t="str">
        <f t="shared" si="186"/>
        <v>-0.277033315892292i</v>
      </c>
      <c r="O510" t="str">
        <f t="shared" si="187"/>
        <v>0.961871067794342-0.273503288719118i</v>
      </c>
      <c r="P510" t="str">
        <f t="shared" si="188"/>
        <v>0.0381289322056581+0.273503288719118i</v>
      </c>
      <c r="Q510" t="str">
        <f t="shared" si="189"/>
        <v>-0.0381289322056581+0.00353002717317402i</v>
      </c>
      <c r="R510" t="str">
        <f t="shared" si="190"/>
        <v>-0.333048650124983-7.20395100556442i</v>
      </c>
      <c r="S510" t="str">
        <f t="shared" si="191"/>
        <v>0.029210019338889i</v>
      </c>
      <c r="T510" t="str">
        <f t="shared" si="192"/>
        <v>0.210427548188946-0.00972835751094163i</v>
      </c>
      <c r="U510" t="e">
        <f t="shared" si="193"/>
        <v>#DIV/0!</v>
      </c>
      <c r="V510" t="str">
        <f t="shared" si="194"/>
        <v>1.33333333333333E-06-0.00282189615411162i</v>
      </c>
      <c r="W510" t="e">
        <f t="shared" si="195"/>
        <v>#DIV/0!</v>
      </c>
      <c r="X510" t="e">
        <f t="shared" si="196"/>
        <v>#DIV/0!</v>
      </c>
      <c r="Y510" t="str">
        <f t="shared" si="197"/>
        <v>0.00083+0.0377996428079924i</v>
      </c>
      <c r="Z510" t="e">
        <f t="shared" si="198"/>
        <v>#DIV/0!</v>
      </c>
      <c r="AA510" t="e">
        <f t="shared" si="199"/>
        <v>#DIV/0!</v>
      </c>
      <c r="AB510" t="str">
        <f t="shared" si="200"/>
        <v>1.29754613782981-0.0599873582351277i</v>
      </c>
      <c r="AC510" t="str">
        <f t="shared" si="201"/>
        <v>4.53020210886641-3.37964472509496i</v>
      </c>
      <c r="AD510" t="str">
        <f t="shared" si="202"/>
        <v>0.190356352426814+0.128768975448303i</v>
      </c>
      <c r="AE510" t="e">
        <f t="shared" si="203"/>
        <v>#DIV/0!</v>
      </c>
      <c r="AF510" t="str">
        <f t="shared" si="204"/>
        <v>-13.0880310514075-4.74565536023097i</v>
      </c>
      <c r="AG510" t="e">
        <f t="shared" si="205"/>
        <v>#DIV/0!</v>
      </c>
      <c r="AH510" t="e">
        <f t="shared" si="206"/>
        <v>#DIV/0!</v>
      </c>
      <c r="AI510" t="e">
        <f t="shared" si="207"/>
        <v>#DIV/0!</v>
      </c>
      <c r="AJ510" t="e">
        <f t="shared" si="208"/>
        <v>#DIV/0!</v>
      </c>
      <c r="AK510"/>
      <c r="AL510"/>
      <c r="AM510"/>
      <c r="AN510"/>
    </row>
    <row r="511" spans="1:40" x14ac:dyDescent="0.25">
      <c r="A511"/>
      <c r="B511">
        <f t="shared" si="209"/>
        <v>37700</v>
      </c>
      <c r="C511" s="186" t="str">
        <f t="shared" si="177"/>
        <v>-0.000069205129695146+0.0836045053203461i</v>
      </c>
      <c r="D511" s="158" t="str">
        <f t="shared" si="178"/>
        <v>-7.6671972393277+0.640967874122654i</v>
      </c>
      <c r="E511" t="str">
        <f t="shared" si="179"/>
        <v>7.9999956304031-0.00591242387920814i</v>
      </c>
      <c r="F511" t="str">
        <f t="shared" si="180"/>
        <v>0.999200639924322+5.90297534591125E-07i</v>
      </c>
      <c r="G511">
        <f t="shared" si="175"/>
        <v>1</v>
      </c>
      <c r="H511" t="str">
        <f t="shared" si="181"/>
        <v>5.4349611625533+5.39060533492789i</v>
      </c>
      <c r="I511" t="str">
        <f t="shared" si="182"/>
        <v>148.047553800419i</v>
      </c>
      <c r="J511" t="str">
        <f t="shared" si="176"/>
        <v>-28.6683106329594+32.3880672498101i</v>
      </c>
      <c r="K511" t="str">
        <f t="shared" si="183"/>
        <v>2.56298005138475-2.26862281384225i</v>
      </c>
      <c r="L511" t="str">
        <f t="shared" si="184"/>
        <v>0.265125757616329-0.205880498433697i</v>
      </c>
      <c r="M511" t="str">
        <f t="shared" si="185"/>
        <v>2.82810580900108-2.47450331227595i</v>
      </c>
      <c r="N511" t="str">
        <f t="shared" si="186"/>
        <v>-0.277770106626048i</v>
      </c>
      <c r="O511" t="str">
        <f t="shared" si="187"/>
        <v>0.96166929204286-0.274211912107742i</v>
      </c>
      <c r="P511" t="str">
        <f t="shared" si="188"/>
        <v>0.03833070795714+0.274211912107742i</v>
      </c>
      <c r="Q511" t="str">
        <f t="shared" si="189"/>
        <v>-0.03833070795714+0.00355819451830602i</v>
      </c>
      <c r="R511" t="str">
        <f t="shared" si="190"/>
        <v>-0.333047131515718-7.18476055525449i</v>
      </c>
      <c r="S511" t="str">
        <f t="shared" si="191"/>
        <v>0.0292877055605349i</v>
      </c>
      <c r="T511" t="str">
        <f t="shared" si="192"/>
        <v>0.210425151665239-0.00975418632561309i</v>
      </c>
      <c r="U511" t="e">
        <f t="shared" si="193"/>
        <v>#DIV/0!</v>
      </c>
      <c r="V511" t="str">
        <f t="shared" si="194"/>
        <v>1.33333333333333E-06-0.00281441101842432i</v>
      </c>
      <c r="W511" t="e">
        <f t="shared" si="195"/>
        <v>#DIV/0!</v>
      </c>
      <c r="X511" t="e">
        <f t="shared" si="196"/>
        <v>#DIV/0!</v>
      </c>
      <c r="Y511" t="str">
        <f t="shared" si="197"/>
        <v>0.00083+0.0379001737729073i</v>
      </c>
      <c r="Z511" t="e">
        <f t="shared" si="198"/>
        <v>#DIV/0!</v>
      </c>
      <c r="AA511" t="e">
        <f t="shared" si="199"/>
        <v>#DIV/0!</v>
      </c>
      <c r="AB511" t="str">
        <f t="shared" si="200"/>
        <v>1.2975313602966-0.0601466248283571i</v>
      </c>
      <c r="AC511" t="str">
        <f t="shared" si="201"/>
        <v>4.5207229550559-3.38084666790474i</v>
      </c>
      <c r="AD511" t="str">
        <f t="shared" si="202"/>
        <v>0.190451402735725+0.129125445490009i</v>
      </c>
      <c r="AE511" t="e">
        <f t="shared" si="203"/>
        <v>#DIV/0!</v>
      </c>
      <c r="AF511" t="str">
        <f t="shared" si="204"/>
        <v>-13.102158401881-4.74963746080524i</v>
      </c>
      <c r="AG511" t="e">
        <f t="shared" si="205"/>
        <v>#DIV/0!</v>
      </c>
      <c r="AH511" t="e">
        <f t="shared" si="206"/>
        <v>#DIV/0!</v>
      </c>
      <c r="AI511" t="e">
        <f t="shared" si="207"/>
        <v>#DIV/0!</v>
      </c>
      <c r="AJ511" t="e">
        <f t="shared" si="208"/>
        <v>#DIV/0!</v>
      </c>
      <c r="AK511"/>
      <c r="AL511"/>
      <c r="AM511"/>
      <c r="AN511"/>
    </row>
    <row r="512" spans="1:40" x14ac:dyDescent="0.25">
      <c r="A512"/>
      <c r="B512">
        <f t="shared" si="209"/>
        <v>37800</v>
      </c>
      <c r="C512" s="186" t="str">
        <f t="shared" si="177"/>
        <v>-0.0000688394495818555+0.0833833296822427i</v>
      </c>
      <c r="D512" s="158" t="str">
        <f t="shared" si="178"/>
        <v>-7.66719443578012+0.639272194230528i</v>
      </c>
      <c r="E512" t="str">
        <f t="shared" si="179"/>
        <v>7.99999560719148-0.00592810668396878i</v>
      </c>
      <c r="F512" t="str">
        <f t="shared" si="180"/>
        <v>0.999200639926637+5.91863308830427E-07i</v>
      </c>
      <c r="G512">
        <f t="shared" si="175"/>
        <v>1</v>
      </c>
      <c r="H512" t="str">
        <f t="shared" si="181"/>
        <v>5.44906572189966+5.39284072540839i</v>
      </c>
      <c r="I512" t="str">
        <f t="shared" si="182"/>
        <v>148.440252882118i</v>
      </c>
      <c r="J512" t="str">
        <f t="shared" si="176"/>
        <v>-28.8259109434371+32.4739772425151i</v>
      </c>
      <c r="K512" t="str">
        <f t="shared" si="183"/>
        <v>2.55659770795997-2.26939426906311i</v>
      </c>
      <c r="L512" t="str">
        <f t="shared" si="184"/>
        <v>0.264597021749057-0.20601492743216i</v>
      </c>
      <c r="M512" t="str">
        <f t="shared" si="185"/>
        <v>2.82119472970903-2.47540919649527i</v>
      </c>
      <c r="N512" t="str">
        <f t="shared" si="186"/>
        <v>-0.278506897359804i</v>
      </c>
      <c r="O512" t="str">
        <f t="shared" si="187"/>
        <v>0.961466994239048-0.274920386637533i</v>
      </c>
      <c r="P512" t="str">
        <f t="shared" si="188"/>
        <v>0.038533005760952+0.274920386637533i</v>
      </c>
      <c r="Q512" t="str">
        <f t="shared" si="189"/>
        <v>-0.038533005760952+0.00358651072227101i</v>
      </c>
      <c r="R512" t="str">
        <f t="shared" si="190"/>
        <v>-0.333045608848068-7.16567142458627i</v>
      </c>
      <c r="S512" t="str">
        <f t="shared" si="191"/>
        <v>0.0293653917821809i</v>
      </c>
      <c r="T512" t="str">
        <f t="shared" si="192"/>
        <v>0.210422748765354-0.00978001478515849i</v>
      </c>
      <c r="U512" t="e">
        <f t="shared" si="193"/>
        <v>#DIV/0!</v>
      </c>
      <c r="V512" t="str">
        <f t="shared" si="194"/>
        <v>1.33333333333333E-06-0.00280696548662954i</v>
      </c>
      <c r="W512" t="e">
        <f t="shared" si="195"/>
        <v>#DIV/0!</v>
      </c>
      <c r="X512" t="e">
        <f t="shared" si="196"/>
        <v>#DIV/0!</v>
      </c>
      <c r="Y512" t="str">
        <f t="shared" si="197"/>
        <v>0.00083+0.0380007047378221i</v>
      </c>
      <c r="Z512" t="e">
        <f t="shared" si="198"/>
        <v>#DIV/0!</v>
      </c>
      <c r="AA512" t="e">
        <f t="shared" si="199"/>
        <v>#DIV/0!</v>
      </c>
      <c r="AB512" t="str">
        <f t="shared" si="200"/>
        <v>1.29751654344638-0.0603058892317951i</v>
      </c>
      <c r="AC512" t="str">
        <f t="shared" si="201"/>
        <v>4.51126508127399-3.38201904112308i</v>
      </c>
      <c r="AD512" t="str">
        <f t="shared" si="202"/>
        <v>0.190546698545166+0.129481789020949i</v>
      </c>
      <c r="AE512" t="e">
        <f t="shared" si="203"/>
        <v>#DIV/0!</v>
      </c>
      <c r="AF512" t="str">
        <f t="shared" si="204"/>
        <v>-13.1162601576798-4.75356853117786i</v>
      </c>
      <c r="AG512" t="e">
        <f t="shared" si="205"/>
        <v>#DIV/0!</v>
      </c>
      <c r="AH512" t="e">
        <f t="shared" si="206"/>
        <v>#DIV/0!</v>
      </c>
      <c r="AI512" t="e">
        <f t="shared" si="207"/>
        <v>#DIV/0!</v>
      </c>
      <c r="AJ512" t="e">
        <f t="shared" si="208"/>
        <v>#DIV/0!</v>
      </c>
      <c r="AK512"/>
      <c r="AL512"/>
      <c r="AM512"/>
      <c r="AN512"/>
    </row>
    <row r="513" spans="1:40" x14ac:dyDescent="0.25">
      <c r="A513"/>
      <c r="B513">
        <f t="shared" si="209"/>
        <v>37900</v>
      </c>
      <c r="C513" s="186" t="str">
        <f t="shared" si="177"/>
        <v>-0.0000684766602111148+0.0831633211955223i</v>
      </c>
      <c r="D513" s="158" t="str">
        <f t="shared" si="178"/>
        <v>-7.66719165439495+0.637585462499005i</v>
      </c>
      <c r="E513" t="str">
        <f t="shared" si="179"/>
        <v>7.99999558391838-0.00594378948859272i</v>
      </c>
      <c r="F513" t="str">
        <f t="shared" si="180"/>
        <v>0.999200639928961+5.93429083056107E-07i</v>
      </c>
      <c r="G513">
        <f t="shared" si="175"/>
        <v>1</v>
      </c>
      <c r="H513" t="str">
        <f t="shared" si="181"/>
        <v>5.46314458571438+5.39503434625971i</v>
      </c>
      <c r="I513" t="str">
        <f t="shared" si="182"/>
        <v>148.832951963816i</v>
      </c>
      <c r="J513" t="str">
        <f t="shared" si="176"/>
        <v>-28.9839287381809+32.5598872352202i</v>
      </c>
      <c r="K513" t="str">
        <f t="shared" si="183"/>
        <v>2.55023021563353-2.27014578711203i</v>
      </c>
      <c r="L513" t="str">
        <f t="shared" si="184"/>
        <v>0.264068998317102-0.206147734434727i</v>
      </c>
      <c r="M513" t="str">
        <f t="shared" si="185"/>
        <v>2.81429921395063-2.47629352154676i</v>
      </c>
      <c r="N513" t="str">
        <f t="shared" si="186"/>
        <v>-0.27924368809356i</v>
      </c>
      <c r="O513" t="str">
        <f t="shared" si="187"/>
        <v>0.961264174492724-0.275628711923889i</v>
      </c>
      <c r="P513" t="str">
        <f t="shared" si="188"/>
        <v>0.0387358255072759+0.275628711923889i</v>
      </c>
      <c r="Q513" t="str">
        <f t="shared" si="189"/>
        <v>-0.0387358255072759+0.00361497616967099i</v>
      </c>
      <c r="R513" t="str">
        <f t="shared" si="190"/>
        <v>-0.333044082122043-7.14668281155417i</v>
      </c>
      <c r="S513" t="str">
        <f t="shared" si="191"/>
        <v>0.029443078003827i</v>
      </c>
      <c r="T513" t="str">
        <f t="shared" si="192"/>
        <v>0.210420339489199-0.00980584288863228i</v>
      </c>
      <c r="U513" t="e">
        <f t="shared" si="193"/>
        <v>#DIV/0!</v>
      </c>
      <c r="V513" t="str">
        <f t="shared" si="194"/>
        <v>1.33333333333333E-06-0.00279955924524003i</v>
      </c>
      <c r="W513" t="e">
        <f t="shared" si="195"/>
        <v>#DIV/0!</v>
      </c>
      <c r="X513" t="e">
        <f t="shared" si="196"/>
        <v>#DIV/0!</v>
      </c>
      <c r="Y513" t="str">
        <f t="shared" si="197"/>
        <v>0.00083+0.038101235702737i</v>
      </c>
      <c r="Z513" t="e">
        <f t="shared" si="198"/>
        <v>#DIV/0!</v>
      </c>
      <c r="AA513" t="e">
        <f t="shared" si="199"/>
        <v>#DIV/0!</v>
      </c>
      <c r="AB513" t="str">
        <f t="shared" si="200"/>
        <v>1.29750168727855-0.0604651514396111i</v>
      </c>
      <c r="AC513" t="str">
        <f t="shared" si="201"/>
        <v>4.50182851581839-3.38316205057177i</v>
      </c>
      <c r="AD513" t="str">
        <f t="shared" si="202"/>
        <v>0.190642239796291+0.129838006361499i</v>
      </c>
      <c r="AE513" t="e">
        <f t="shared" si="203"/>
        <v>#DIV/0!</v>
      </c>
      <c r="AF513" t="str">
        <f t="shared" si="204"/>
        <v>-13.1303362401093-4.7574488837607i</v>
      </c>
      <c r="AG513" t="e">
        <f t="shared" si="205"/>
        <v>#DIV/0!</v>
      </c>
      <c r="AH513" t="e">
        <f t="shared" si="206"/>
        <v>#DIV/0!</v>
      </c>
      <c r="AI513" t="e">
        <f t="shared" si="207"/>
        <v>#DIV/0!</v>
      </c>
      <c r="AJ513" t="e">
        <f t="shared" si="208"/>
        <v>#DIV/0!</v>
      </c>
      <c r="AK513"/>
      <c r="AL513"/>
      <c r="AM513"/>
      <c r="AN513"/>
    </row>
    <row r="514" spans="1:40" x14ac:dyDescent="0.25">
      <c r="A514"/>
      <c r="B514">
        <f t="shared" si="209"/>
        <v>38000</v>
      </c>
      <c r="C514" s="186" t="str">
        <f t="shared" si="177"/>
        <v>-0.0000681167311941621+0.0829444706458562i</v>
      </c>
      <c r="D514" s="158" t="str">
        <f t="shared" si="178"/>
        <v>-7.66718889493913+0.635907608284898i</v>
      </c>
      <c r="E514" t="str">
        <f t="shared" si="179"/>
        <v>7.99999556058379-0.00595947229307962i</v>
      </c>
      <c r="F514" t="str">
        <f t="shared" si="180"/>
        <v>0.999200639931285+5.9499485726812E-07i</v>
      </c>
      <c r="G514">
        <f t="shared" si="175"/>
        <v>1</v>
      </c>
      <c r="H514" t="str">
        <f t="shared" si="181"/>
        <v>5.47719767714408+5.39718643782959i</v>
      </c>
      <c r="I514" t="str">
        <f t="shared" si="182"/>
        <v>149.225651045515i</v>
      </c>
      <c r="J514" t="str">
        <f t="shared" si="176"/>
        <v>-29.142364017191+32.6457972279252i</v>
      </c>
      <c r="K514" t="str">
        <f t="shared" si="183"/>
        <v>2.54387759025854-2.27087751090588i</v>
      </c>
      <c r="L514" t="str">
        <f t="shared" si="184"/>
        <v>0.263541691398883-0.206278927036043i</v>
      </c>
      <c r="M514" t="str">
        <f t="shared" si="185"/>
        <v>2.80741928165742-2.47715643794192i</v>
      </c>
      <c r="N514" t="str">
        <f t="shared" si="186"/>
        <v>-0.279980478827316i</v>
      </c>
      <c r="O514" t="str">
        <f t="shared" si="187"/>
        <v>0.961060832913991-0.276336887582289i</v>
      </c>
      <c r="P514" t="str">
        <f t="shared" si="188"/>
        <v>0.038939167086009+0.276336887582289i</v>
      </c>
      <c r="Q514" t="str">
        <f t="shared" si="189"/>
        <v>-0.038939167086009+0.003643591245027i</v>
      </c>
      <c r="R514" t="str">
        <f t="shared" si="190"/>
        <v>-0.333042551337596-7.12779392259495i</v>
      </c>
      <c r="S514" t="str">
        <f t="shared" si="191"/>
        <v>0.0295207642254729i</v>
      </c>
      <c r="T514" t="str">
        <f t="shared" si="192"/>
        <v>0.210417923836684-0.00983167063508713i</v>
      </c>
      <c r="U514" t="e">
        <f t="shared" si="193"/>
        <v>#DIV/0!</v>
      </c>
      <c r="V514" t="str">
        <f t="shared" si="194"/>
        <v>1.33333333333333E-06-0.00279219198406834i</v>
      </c>
      <c r="W514" t="e">
        <f t="shared" si="195"/>
        <v>#DIV/0!</v>
      </c>
      <c r="X514" t="e">
        <f t="shared" si="196"/>
        <v>#DIV/0!</v>
      </c>
      <c r="Y514" t="str">
        <f t="shared" si="197"/>
        <v>0.00083+0.0382017666676519i</v>
      </c>
      <c r="Z514" t="e">
        <f t="shared" si="198"/>
        <v>#DIV/0!</v>
      </c>
      <c r="AA514" t="e">
        <f t="shared" si="199"/>
        <v>#DIV/0!</v>
      </c>
      <c r="AB514" t="str">
        <f t="shared" si="200"/>
        <v>1.29748679179259-0.0606244114459637i</v>
      </c>
      <c r="AC514" t="str">
        <f t="shared" si="201"/>
        <v>4.49241328586453-3.38427590106615i</v>
      </c>
      <c r="AD514" t="str">
        <f t="shared" si="202"/>
        <v>0.190738026430396+0.13019409782704i</v>
      </c>
      <c r="AE514" t="e">
        <f t="shared" si="203"/>
        <v>#DIV/0!</v>
      </c>
      <c r="AF514" t="str">
        <f t="shared" si="204"/>
        <v>-13.1443865720832-4.76127882954469i</v>
      </c>
      <c r="AG514" t="e">
        <f t="shared" si="205"/>
        <v>#DIV/0!</v>
      </c>
      <c r="AH514" t="e">
        <f t="shared" si="206"/>
        <v>#DIV/0!</v>
      </c>
      <c r="AI514" t="e">
        <f t="shared" si="207"/>
        <v>#DIV/0!</v>
      </c>
      <c r="AJ514" t="e">
        <f t="shared" si="208"/>
        <v>#DIV/0!</v>
      </c>
      <c r="AK514"/>
      <c r="AL514"/>
      <c r="AM514"/>
      <c r="AN514"/>
    </row>
    <row r="515" spans="1:40" x14ac:dyDescent="0.25">
      <c r="A515"/>
      <c r="B515">
        <f t="shared" si="209"/>
        <v>38100</v>
      </c>
      <c r="C515" s="186" t="str">
        <f t="shared" si="177"/>
        <v>-0.0000677596325405151+0.0827267689156553i</v>
      </c>
      <c r="D515" s="158" t="str">
        <f t="shared" si="178"/>
        <v>-7.66718615718281+0.634238561686691i</v>
      </c>
      <c r="E515" t="str">
        <f t="shared" si="179"/>
        <v>7.99999553718771-0.0059751550974291i</v>
      </c>
      <c r="F515" t="str">
        <f t="shared" si="180"/>
        <v>0.99920063993362+5.96560631466439E-07i</v>
      </c>
      <c r="G515">
        <f t="shared" si="175"/>
        <v>1</v>
      </c>
      <c r="H515" t="str">
        <f t="shared" si="181"/>
        <v>5.49122492092764+5.39929723978992i</v>
      </c>
      <c r="I515" t="str">
        <f t="shared" si="182"/>
        <v>149.618350127214i</v>
      </c>
      <c r="J515" t="str">
        <f t="shared" si="176"/>
        <v>-29.3012167804672+32.7317072206303i</v>
      </c>
      <c r="K515" t="str">
        <f t="shared" si="183"/>
        <v>2.5375398469304-2.27158958262701i</v>
      </c>
      <c r="L515" t="str">
        <f t="shared" si="184"/>
        <v>0.263015105017777-0.20640851282116i</v>
      </c>
      <c r="M515" t="str">
        <f t="shared" si="185"/>
        <v>2.80055495194818-2.47799809544817i</v>
      </c>
      <c r="N515" t="str">
        <f t="shared" si="186"/>
        <v>-0.280717269561072i</v>
      </c>
      <c r="O515" t="str">
        <f t="shared" si="187"/>
        <v>0.960856969613235-0.27704491322829i</v>
      </c>
      <c r="P515" t="str">
        <f t="shared" si="188"/>
        <v>0.039143030386765+0.27704491322829i</v>
      </c>
      <c r="Q515" t="str">
        <f t="shared" si="189"/>
        <v>-0.039143030386765+0.00367235633278201i</v>
      </c>
      <c r="R515" t="str">
        <f t="shared" si="190"/>
        <v>-0.333041016494102-7.10900397247669i</v>
      </c>
      <c r="S515" t="str">
        <f t="shared" si="191"/>
        <v>0.0295984504471188i</v>
      </c>
      <c r="T515" t="str">
        <f t="shared" si="192"/>
        <v>0.210415501807722-0.00985749802355875i</v>
      </c>
      <c r="U515" t="e">
        <f t="shared" si="193"/>
        <v>#DIV/0!</v>
      </c>
      <c r="V515" t="str">
        <f t="shared" si="194"/>
        <v>1.33333333333333E-06-0.00278486339618365i</v>
      </c>
      <c r="W515" t="e">
        <f t="shared" si="195"/>
        <v>#DIV/0!</v>
      </c>
      <c r="X515" t="e">
        <f t="shared" si="196"/>
        <v>#DIV/0!</v>
      </c>
      <c r="Y515" t="str">
        <f t="shared" si="197"/>
        <v>0.00083+0.0383022976325668i</v>
      </c>
      <c r="Z515" t="e">
        <f t="shared" si="198"/>
        <v>#DIV/0!</v>
      </c>
      <c r="AA515" t="e">
        <f t="shared" si="199"/>
        <v>#DIV/0!</v>
      </c>
      <c r="AB515" t="str">
        <f t="shared" si="200"/>
        <v>1.29747185698794-0.0607836692449069i</v>
      </c>
      <c r="AC515" t="str">
        <f t="shared" si="201"/>
        <v>4.48301941747774-3.38536079641512i</v>
      </c>
      <c r="AD515" t="str">
        <f t="shared" si="202"/>
        <v>0.190834058388912+0.130550063728029i</v>
      </c>
      <c r="AE515" t="e">
        <f t="shared" si="203"/>
        <v>#DIV/0!</v>
      </c>
      <c r="AF515" t="str">
        <f t="shared" si="204"/>
        <v>-13.1584110781105-4.76505867810323i</v>
      </c>
      <c r="AG515" t="e">
        <f t="shared" si="205"/>
        <v>#DIV/0!</v>
      </c>
      <c r="AH515" t="e">
        <f t="shared" si="206"/>
        <v>#DIV/0!</v>
      </c>
      <c r="AI515" t="e">
        <f t="shared" si="207"/>
        <v>#DIV/0!</v>
      </c>
      <c r="AJ515" t="e">
        <f t="shared" si="208"/>
        <v>#DIV/0!</v>
      </c>
      <c r="AK515"/>
      <c r="AL515"/>
      <c r="AM515"/>
      <c r="AN515"/>
    </row>
    <row r="516" spans="1:40" x14ac:dyDescent="0.25">
      <c r="A516"/>
      <c r="B516">
        <f t="shared" si="209"/>
        <v>38200</v>
      </c>
      <c r="C516" s="186" t="str">
        <f t="shared" si="177"/>
        <v>-0.0000674053346517205+0.0825102069828008i</v>
      </c>
      <c r="D516" s="158" t="str">
        <f t="shared" si="178"/>
        <v>-7.66718344089899+0.632578253534806i</v>
      </c>
      <c r="E516" t="str">
        <f t="shared" si="179"/>
        <v>7.99999551373014-0.00599083790164081i</v>
      </c>
      <c r="F516" t="str">
        <f t="shared" si="180"/>
        <v>0.999200639935964+5.98126405651029E-07i</v>
      </c>
      <c r="G516">
        <f t="shared" si="175"/>
        <v>1</v>
      </c>
      <c r="H516" t="str">
        <f t="shared" si="181"/>
        <v>5.50522624338261+5.40136699113005i</v>
      </c>
      <c r="I516" t="str">
        <f t="shared" si="182"/>
        <v>150.011049208913i</v>
      </c>
      <c r="J516" t="str">
        <f t="shared" si="176"/>
        <v>-29.4604870280095+32.8176172133354i</v>
      </c>
      <c r="K516" t="str">
        <f t="shared" si="183"/>
        <v>2.53121699999555-2.27228214372445i</v>
      </c>
      <c r="L516" t="str">
        <f t="shared" si="184"/>
        <v>0.262489243142454-0.206536499365232i</v>
      </c>
      <c r="M516" t="str">
        <f t="shared" si="185"/>
        <v>2.793706243138-2.47881864308968i</v>
      </c>
      <c r="N516" t="str">
        <f t="shared" si="186"/>
        <v>-0.281454060294828i</v>
      </c>
      <c r="O516" t="str">
        <f t="shared" si="187"/>
        <v>0.960652584701126-0.277752788477534i</v>
      </c>
      <c r="P516" t="str">
        <f t="shared" si="188"/>
        <v>0.039347415298874+0.277752788477534i</v>
      </c>
      <c r="Q516" t="str">
        <f t="shared" si="189"/>
        <v>-0.039347415298874+0.00370127181729402i</v>
      </c>
      <c r="R516" t="str">
        <f t="shared" si="190"/>
        <v>-0.333039477591561-7.09031218418999i</v>
      </c>
      <c r="S516" t="str">
        <f t="shared" si="191"/>
        <v>0.0296761366687649i</v>
      </c>
      <c r="T516" t="str">
        <f t="shared" si="192"/>
        <v>0.210413073402231-0.00988332505310123i</v>
      </c>
      <c r="U516" t="e">
        <f t="shared" si="193"/>
        <v>#DIV/0!</v>
      </c>
      <c r="V516" t="str">
        <f t="shared" si="194"/>
        <v>1.33333333333333E-06-0.00277757317786903i</v>
      </c>
      <c r="W516" t="e">
        <f t="shared" si="195"/>
        <v>#DIV/0!</v>
      </c>
      <c r="X516" t="e">
        <f t="shared" si="196"/>
        <v>#DIV/0!</v>
      </c>
      <c r="Y516" t="str">
        <f t="shared" si="197"/>
        <v>0.00083+0.0384028285974816i</v>
      </c>
      <c r="Z516" t="e">
        <f t="shared" si="198"/>
        <v>#DIV/0!</v>
      </c>
      <c r="AA516" t="e">
        <f t="shared" si="199"/>
        <v>#DIV/0!</v>
      </c>
      <c r="AB516" t="str">
        <f t="shared" si="200"/>
        <v>1.2974568828641-0.060942924830608i</v>
      </c>
      <c r="AC516" t="str">
        <f t="shared" si="201"/>
        <v>4.47364693562528-3.38641693942291i</v>
      </c>
      <c r="AD516" t="str">
        <f t="shared" si="202"/>
        <v>0.190930335613415+0.130905904370057i</v>
      </c>
      <c r="AE516" t="e">
        <f t="shared" si="203"/>
        <v>#DIV/0!</v>
      </c>
      <c r="AF516" t="str">
        <f t="shared" si="204"/>
        <v>-13.1724096842816-4.76878873759524i</v>
      </c>
      <c r="AG516" t="e">
        <f t="shared" si="205"/>
        <v>#DIV/0!</v>
      </c>
      <c r="AH516" t="e">
        <f t="shared" si="206"/>
        <v>#DIV/0!</v>
      </c>
      <c r="AI516" t="e">
        <f t="shared" si="207"/>
        <v>#DIV/0!</v>
      </c>
      <c r="AJ516" t="e">
        <f t="shared" si="208"/>
        <v>#DIV/0!</v>
      </c>
      <c r="AK516"/>
      <c r="AL516"/>
      <c r="AM516"/>
      <c r="AN516"/>
    </row>
    <row r="517" spans="1:40" x14ac:dyDescent="0.25">
      <c r="A517"/>
      <c r="B517">
        <f t="shared" si="209"/>
        <v>38300</v>
      </c>
      <c r="C517" s="186" t="str">
        <f t="shared" si="177"/>
        <v>-0.0000670538083152221+0.0822947759193998i</v>
      </c>
      <c r="D517" s="158" t="str">
        <f t="shared" si="178"/>
        <v>-7.66718074586379+0.630926615382065i</v>
      </c>
      <c r="E517" t="str">
        <f t="shared" si="179"/>
        <v>7.99999549021108-0.00600652070571438i</v>
      </c>
      <c r="F517" t="str">
        <f t="shared" si="180"/>
        <v>0.999200639938309+5.99692179821843E-07i</v>
      </c>
      <c r="G517">
        <f t="shared" ref="G517:G580" si="210">IF($C$11=$C$7,$C$24,F517)</f>
        <v>1</v>
      </c>
      <c r="H517" t="str">
        <f t="shared" si="181"/>
        <v>5.51920157239221+5.40339593015061i</v>
      </c>
      <c r="I517" t="str">
        <f t="shared" si="182"/>
        <v>150.403748290611i</v>
      </c>
      <c r="J517" t="str">
        <f t="shared" ref="J517:J580" si="211">IMSUM(COMPLEX(0,2*PI()*B517*$C$113*$C$112),COMPLEX(0,2*PI()*B517*$C$113*$C$111),COMPLEX(0,2*PI()*B517*$C$28*10^-12*$C$111),COMPLEX(-1*2*PI()*B517*2*PI()*B517*$C$113*$C$112*$C$28*10^-12*$C$111,0),COMPLEX(1,0))</f>
        <v>-29.620174759818+32.9035272060405i</v>
      </c>
      <c r="K517" t="str">
        <f t="shared" si="183"/>
        <v>2.52490906305999-2.27295533491484i</v>
      </c>
      <c r="L517" t="str">
        <f t="shared" si="184"/>
        <v>0.261964109687213-0.206662894233221i</v>
      </c>
      <c r="M517" t="str">
        <f t="shared" si="185"/>
        <v>2.7868731727472-2.47961822914806i</v>
      </c>
      <c r="N517" t="str">
        <f t="shared" si="186"/>
        <v>-0.282190851028584i</v>
      </c>
      <c r="O517" t="str">
        <f t="shared" si="187"/>
        <v>0.960447678288616-0.278460512945744i</v>
      </c>
      <c r="P517" t="str">
        <f t="shared" si="188"/>
        <v>0.039552321711384+0.278460512945744i</v>
      </c>
      <c r="Q517" t="str">
        <f t="shared" si="189"/>
        <v>-0.039552321711384+0.00373033808284001i</v>
      </c>
      <c r="R517" t="str">
        <f t="shared" si="190"/>
        <v>-0.33303793462989-7.07171778884019i</v>
      </c>
      <c r="S517" t="str">
        <f t="shared" si="191"/>
        <v>0.0297538228904108i</v>
      </c>
      <c r="T517" t="str">
        <f t="shared" si="192"/>
        <v>0.210410638620118-0.00990915172276596i</v>
      </c>
      <c r="U517" t="e">
        <f t="shared" si="193"/>
        <v>#DIV/0!</v>
      </c>
      <c r="V517" t="str">
        <f t="shared" si="194"/>
        <v>1.33333333333333E-06-0.00277032102857956i</v>
      </c>
      <c r="W517" t="e">
        <f t="shared" si="195"/>
        <v>#DIV/0!</v>
      </c>
      <c r="X517" t="e">
        <f t="shared" si="196"/>
        <v>#DIV/0!</v>
      </c>
      <c r="Y517" t="str">
        <f t="shared" si="197"/>
        <v>0.00083+0.0385033595623965i</v>
      </c>
      <c r="Z517" t="e">
        <f t="shared" si="198"/>
        <v>#DIV/0!</v>
      </c>
      <c r="AA517" t="e">
        <f t="shared" si="199"/>
        <v>#DIV/0!</v>
      </c>
      <c r="AB517" t="str">
        <f t="shared" si="200"/>
        <v>1.29744186942049-0.0611021781972175i</v>
      </c>
      <c r="AC517" t="str">
        <f t="shared" si="201"/>
        <v>4.46429586418847-3.38744453188923i</v>
      </c>
      <c r="AD517" t="str">
        <f t="shared" si="202"/>
        <v>0.191026858045611+0.131261620053914i</v>
      </c>
      <c r="AE517" t="e">
        <f t="shared" si="203"/>
        <v>#DIV/0!</v>
      </c>
      <c r="AF517" t="str">
        <f t="shared" si="204"/>
        <v>-13.186382318256-4.77246931476854i</v>
      </c>
      <c r="AG517" t="e">
        <f t="shared" si="205"/>
        <v>#DIV/0!</v>
      </c>
      <c r="AH517" t="e">
        <f t="shared" si="206"/>
        <v>#DIV/0!</v>
      </c>
      <c r="AI517" t="e">
        <f t="shared" si="207"/>
        <v>#DIV/0!</v>
      </c>
      <c r="AJ517" t="e">
        <f t="shared" si="208"/>
        <v>#DIV/0!</v>
      </c>
      <c r="AK517"/>
      <c r="AL517"/>
      <c r="AM517"/>
      <c r="AN517"/>
    </row>
    <row r="518" spans="1:40" x14ac:dyDescent="0.25">
      <c r="A518"/>
      <c r="B518">
        <f t="shared" si="209"/>
        <v>38400</v>
      </c>
      <c r="C518" s="186" t="str">
        <f t="shared" ref="C518:C581" si="212">IMPRODUCT(COMPLEX(-1,0),IMDIV(IMPRODUCT(G518,COMPLEX($C$100+$C$101,0)),COMPLEX($C$100,2*PI()*B518*$C$103*$C$102*(2*$C$100+$C$101))))</f>
        <v>-0.0000667050246983409+0.0820804668905587i</v>
      </c>
      <c r="D518" s="158" t="str">
        <f t="shared" ref="D518:D581" si="213">IMPRODUCT(COMPLEX($C$106,0),IMSUB(C518,G518))</f>
        <v>-7.66717807185604+0.629283579494284i</v>
      </c>
      <c r="E518" t="str">
        <f t="shared" ref="E518:E581" si="214">IMDIV(COMPLEX($C$20*10^3,0),COMPLEX(1,2*PI()*B518*$C$20*1000*$C$29*10^-12))</f>
        <v>7.99999546663054-0.00602220350964946i</v>
      </c>
      <c r="F518" t="str">
        <f t="shared" ref="F518:F581" si="215">IMDIV(COMPLEX($C$22*1000,0),IMSUM(COMPLEX($C$22*1000,0),E518))</f>
        <v>0.999200639940663+6.01257953978856E-07i</v>
      </c>
      <c r="G518">
        <f t="shared" si="210"/>
        <v>1</v>
      </c>
      <c r="H518" t="str">
        <f t="shared" ref="H518:H581" si="216">IMPRODUCT(COMPLEX($C$108,0),IMPRODUCT(COMPLEX(-1,0),D518),IMDIV(COMPLEX(0,2*PI()*B518*$C$109*$C$110),COMPLEX(1,2*PI()*B518*$C$109*$C$110)))</f>
        <v>5.53315083739188+5.40538429445697i</v>
      </c>
      <c r="I518" t="str">
        <f t="shared" ref="I518:I581" si="217">COMPLEX(0,2*PI()*B518*$C$113*$C$112*$C$114)</f>
        <v>150.79644737231i</v>
      </c>
      <c r="J518" t="str">
        <f t="shared" si="211"/>
        <v>-29.7802799758927+32.9894371987455i</v>
      </c>
      <c r="K518" t="str">
        <f t="shared" ref="K518:K581" si="218">IMDIV(I518,J518)</f>
        <v>2.5186160489979-2.27360929618364i</v>
      </c>
      <c r="L518" t="str">
        <f t="shared" ref="L518:L581" si="219">IMDIV(COMPLEX($C$117,0),COMPLEX(1,2*PI()*B518*$C$115*$C$116))</f>
        <v>0.261439708512319-0.206787704979598i</v>
      </c>
      <c r="M518" t="str">
        <f t="shared" ref="M518:M581" si="220">IMSUM(K518,L518)</f>
        <v>2.78005575751022-2.48039700116324i</v>
      </c>
      <c r="N518" t="str">
        <f t="shared" ref="N518:N581" si="221">COMPLEX(0,-2*PI()*B518*$C$43)</f>
        <v>-0.282927641762341i</v>
      </c>
      <c r="O518" t="str">
        <f t="shared" ref="O518:O581" si="222">IMEXP(N518)</f>
        <v>0.960242250486941-0.279168086248725i</v>
      </c>
      <c r="P518" t="str">
        <f t="shared" ref="P518:P581" si="223">IMSUB(COMPLEX(1,0),O518)</f>
        <v>0.039757749513059+0.279168086248725i</v>
      </c>
      <c r="Q518" t="str">
        <f t="shared" ref="Q518:Q581" si="224">IMSUM(COMPLEX(0,2*PI()*B518*$C$43),O518,COMPLEX(-1,0))</f>
        <v>-0.039757749513059+0.00375955551361595i</v>
      </c>
      <c r="R518" t="str">
        <f t="shared" ref="R518:R581" si="225">IMDIV(P518,Q518)</f>
        <v>-0.333036387608827-7.0532200255421i</v>
      </c>
      <c r="S518" t="str">
        <f t="shared" ref="S518:S581" si="226">IMDIV(COMPLEX(0,2*PI()*B518*$C$123),COMPLEX($C$124,0))</f>
        <v>0.0298315091120568i</v>
      </c>
      <c r="T518" t="str">
        <f t="shared" ref="T518:T581" si="227">IMPRODUCT(R518,S518)</f>
        <v>0.210408197461301-0.0099349780315992i</v>
      </c>
      <c r="U518" t="e">
        <f t="shared" ref="U518:U581" si="228">IMDIV(COMPLEX(1,2*PI()*B518*$C$16*10^-3*$C$15*10^-6),COMPLEX(0,2*PI()*B518*$C$15*10^-6))</f>
        <v>#DIV/0!</v>
      </c>
      <c r="V518" t="str">
        <f t="shared" ref="V518:V581" si="229">IMSUM(COMPLEX($C$18*10^-3,0),IMDIV(COMPLEX(1,0),COMPLEX(0,2*PI()*B518*($C$17*1*10^-6))))</f>
        <v>1.33333333333333E-06-0.00276310665090096i</v>
      </c>
      <c r="W518" t="e">
        <f t="shared" ref="W518:W581" si="230">IMDIV(IMPRODUCT(U518,V518),IMSUM(U518,V518))</f>
        <v>#DIV/0!</v>
      </c>
      <c r="X518" t="e">
        <f t="shared" ref="X518:X581" si="231">IMDIV(IMPRODUCT(COMPLEX($C$19,0),W518),IMSUM(COMPLEX($C$19,0),W518))</f>
        <v>#DIV/0!</v>
      </c>
      <c r="Y518" t="str">
        <f t="shared" ref="Y518:Y581" si="232">COMPLEX($C$13*10^-3,2*PI()*B518*$C$12*0.000001)</f>
        <v>0.00083+0.0386038905273114i</v>
      </c>
      <c r="Z518" t="e">
        <f t="shared" ref="Z518:Z581" si="233">IMPRODUCT(COMPLEX($C$6,0),IMDIV(X518,IMSUM(X518,Y518)))</f>
        <v>#DIV/0!</v>
      </c>
      <c r="AA518" t="e">
        <f t="shared" ref="AA518:AA581" si="234">IMDIV(COMPLEX($C$6,0),IMSUM(X518,Y518))</f>
        <v>#DIV/0!</v>
      </c>
      <c r="AB518" t="str">
        <f t="shared" ref="AB518:AB581" si="235">IMPRODUCT(COMPLEX($C$119,0),T518)</f>
        <v>1.29742681665662-0.0612614293388545i</v>
      </c>
      <c r="AC518" t="str">
        <f t="shared" ref="AC518:AC581" si="236">IMSUM(COMPLEX(1,0),IMPRODUCT(AB518,M518))</f>
        <v>4.45496622597532-3.38844377461064i</v>
      </c>
      <c r="AD518" t="str">
        <f t="shared" ref="AD518:AD581" si="237">IMDIV(AB518,AC518)</f>
        <v>0.191123625627332+0.131617211075652i</v>
      </c>
      <c r="AE518" t="e">
        <f t="shared" ref="AE518:AE581" si="238">IMPRODUCT(AD518,AA518,X518)</f>
        <v>#DIV/0!</v>
      </c>
      <c r="AF518" t="str">
        <f t="shared" ref="AF518:AF581" si="239">IMSUB(D518,H518)</f>
        <v>-13.2003289092479-4.77610071496269i</v>
      </c>
      <c r="AG518" t="e">
        <f t="shared" ref="AG518:AG581" si="240">IMSUM(COMPLEX(1,0),IMPRODUCT(AD518,AA518,COMPLEX($C$127,0)))</f>
        <v>#DIV/0!</v>
      </c>
      <c r="AH518" t="e">
        <f t="shared" ref="AH518:AH581" si="241">IMDIV(IMPRODUCT(AE518,AF518),AG518)</f>
        <v>#DIV/0!</v>
      </c>
      <c r="AI518" t="e">
        <f t="shared" ref="AI518:AI581" si="242">20*LOG10(IMABS(AH518))</f>
        <v>#DIV/0!</v>
      </c>
      <c r="AJ518" t="e">
        <f t="shared" ref="AJ518:AJ581" si="243">IMARGUMENT(AH518)*180/PI()</f>
        <v>#DIV/0!</v>
      </c>
      <c r="AK518"/>
      <c r="AL518"/>
      <c r="AM518"/>
      <c r="AN518"/>
    </row>
    <row r="519" spans="1:40" x14ac:dyDescent="0.25">
      <c r="A519"/>
      <c r="B519">
        <f t="shared" si="209"/>
        <v>38500</v>
      </c>
      <c r="C519" s="186" t="str">
        <f t="shared" si="212"/>
        <v>-0.0000663589553423589+0.0818672711531739i</v>
      </c>
      <c r="D519" s="158" t="str">
        <f t="shared" si="213"/>
        <v>-7.66717541865761+0.627649078841i</v>
      </c>
      <c r="E519" t="str">
        <f t="shared" si="214"/>
        <v>7.99999544298851-0.00603788631344568i</v>
      </c>
      <c r="F519" t="str">
        <f t="shared" si="215"/>
        <v>0.999200639943017+6.0282372812202E-07i</v>
      </c>
      <c r="G519">
        <f t="shared" si="210"/>
        <v>1</v>
      </c>
      <c r="H519" t="str">
        <f t="shared" si="216"/>
        <v>5.54707396935635+5.4073323209535i</v>
      </c>
      <c r="I519" t="str">
        <f t="shared" si="217"/>
        <v>151.189146454009i</v>
      </c>
      <c r="J519" t="str">
        <f t="shared" si="211"/>
        <v>-29.9408026762336+33.0753471914506i</v>
      </c>
      <c r="K519" t="str">
        <f t="shared" si="218"/>
        <v>2.51233796996-2.2742441667861i</v>
      </c>
      <c r="L519" t="str">
        <f t="shared" si="219"/>
        <v>0.260916043424342-0.20691093914806i</v>
      </c>
      <c r="M519" t="str">
        <f t="shared" si="220"/>
        <v>2.77325401338434-2.48115510593416i</v>
      </c>
      <c r="N519" t="str">
        <f t="shared" si="221"/>
        <v>-0.283664432496097i</v>
      </c>
      <c r="O519" t="str">
        <f t="shared" si="222"/>
        <v>0.960036301407619-0.27987550800236i</v>
      </c>
      <c r="P519" t="str">
        <f t="shared" si="223"/>
        <v>0.039963698592381+0.27987550800236i</v>
      </c>
      <c r="Q519" t="str">
        <f t="shared" si="224"/>
        <v>-0.039963698592381+0.00378892449373702i</v>
      </c>
      <c r="R519" t="str">
        <f t="shared" si="225"/>
        <v>-0.333034836527928-7.03481814131555i</v>
      </c>
      <c r="S519" t="str">
        <f t="shared" si="226"/>
        <v>0.0299091953337029i</v>
      </c>
      <c r="T519" t="str">
        <f t="shared" si="227"/>
        <v>0.210405749925684-0.00996080397864161i</v>
      </c>
      <c r="U519" t="e">
        <f t="shared" si="228"/>
        <v>#DIV/0!</v>
      </c>
      <c r="V519" t="str">
        <f t="shared" si="229"/>
        <v>1.33333333333333E-06-0.00275592975050901i</v>
      </c>
      <c r="W519" t="e">
        <f t="shared" si="230"/>
        <v>#DIV/0!</v>
      </c>
      <c r="X519" t="e">
        <f t="shared" si="231"/>
        <v>#DIV/0!</v>
      </c>
      <c r="Y519" t="str">
        <f t="shared" si="232"/>
        <v>0.00083+0.0387044214922262i</v>
      </c>
      <c r="Z519" t="e">
        <f t="shared" si="233"/>
        <v>#DIV/0!</v>
      </c>
      <c r="AA519" t="e">
        <f t="shared" si="234"/>
        <v>#DIV/0!</v>
      </c>
      <c r="AB519" t="str">
        <f t="shared" si="235"/>
        <v>1.29741172457189-0.0614206782496035i</v>
      </c>
      <c r="AC519" t="str">
        <f t="shared" si="236"/>
        <v>4.44565804273195-3.38941486738089i</v>
      </c>
      <c r="AD519" t="str">
        <f t="shared" si="237"/>
        <v>0.191220638300542+0.131972677726642i</v>
      </c>
      <c r="AE519" t="e">
        <f t="shared" si="238"/>
        <v>#DIV/0!</v>
      </c>
      <c r="AF519" t="str">
        <f t="shared" si="239"/>
        <v>-13.214249388014-4.7796832421125i</v>
      </c>
      <c r="AG519" t="e">
        <f t="shared" si="240"/>
        <v>#DIV/0!</v>
      </c>
      <c r="AH519" t="e">
        <f t="shared" si="241"/>
        <v>#DIV/0!</v>
      </c>
      <c r="AI519" t="e">
        <f t="shared" si="242"/>
        <v>#DIV/0!</v>
      </c>
      <c r="AJ519" t="e">
        <f t="shared" si="243"/>
        <v>#DIV/0!</v>
      </c>
      <c r="AK519"/>
      <c r="AL519"/>
      <c r="AM519"/>
      <c r="AN519"/>
    </row>
    <row r="520" spans="1:40" x14ac:dyDescent="0.25">
      <c r="A520"/>
      <c r="B520">
        <f t="shared" si="209"/>
        <v>38600</v>
      </c>
      <c r="C520" s="186" t="str">
        <f t="shared" si="212"/>
        <v>-0.0000660155721567161+0.0816551800547434i</v>
      </c>
      <c r="D520" s="158" t="str">
        <f t="shared" si="213"/>
        <v>-7.66717278605323+0.626023047086366i</v>
      </c>
      <c r="E520" t="str">
        <f t="shared" si="214"/>
        <v>7.999995419285-0.00605356911710267i</v>
      </c>
      <c r="F520" t="str">
        <f t="shared" si="215"/>
        <v>0.999200639945382+6.0438950225131E-07i</v>
      </c>
      <c r="G520">
        <f t="shared" si="210"/>
        <v>1</v>
      </c>
      <c r="H520" t="str">
        <f t="shared" si="216"/>
        <v>5.56097090078646+5.40924024583742i</v>
      </c>
      <c r="I520" t="str">
        <f t="shared" si="217"/>
        <v>151.581845535708i</v>
      </c>
      <c r="J520" t="str">
        <f t="shared" si="211"/>
        <v>-30.1017428608406+33.1612571841557i</v>
      </c>
      <c r="K520" t="str">
        <f t="shared" si="218"/>
        <v>2.50607483738203-2.27486008524853i</v>
      </c>
      <c r="L520" t="str">
        <f t="shared" si="219"/>
        <v>0.260393118176491-0.207032604271242i</v>
      </c>
      <c r="M520" t="str">
        <f t="shared" si="220"/>
        <v>2.76646795555852-2.48189268951977i</v>
      </c>
      <c r="N520" t="str">
        <f t="shared" si="221"/>
        <v>-0.284401223229853i</v>
      </c>
      <c r="O520" t="str">
        <f t="shared" si="222"/>
        <v>0.959829831162452-0.280582777822621i</v>
      </c>
      <c r="P520" t="str">
        <f t="shared" si="223"/>
        <v>0.040170168837548+0.280582777822621i</v>
      </c>
      <c r="Q520" t="str">
        <f t="shared" si="224"/>
        <v>-0.040170168837548+0.00381844540723203i</v>
      </c>
      <c r="R520" t="str">
        <f t="shared" si="225"/>
        <v>-0.333033281387424-7.01651139098361i</v>
      </c>
      <c r="S520" t="str">
        <f t="shared" si="226"/>
        <v>0.0299868815553488i</v>
      </c>
      <c r="T520" t="str">
        <f t="shared" si="227"/>
        <v>0.210403296013181-0.00998662956295383i</v>
      </c>
      <c r="U520" t="e">
        <f t="shared" si="228"/>
        <v>#DIV/0!</v>
      </c>
      <c r="V520" t="str">
        <f t="shared" si="229"/>
        <v>1.33333333333333E-06-0.00274879003612945i</v>
      </c>
      <c r="W520" t="e">
        <f t="shared" si="230"/>
        <v>#DIV/0!</v>
      </c>
      <c r="X520" t="e">
        <f t="shared" si="231"/>
        <v>#DIV/0!</v>
      </c>
      <c r="Y520" t="str">
        <f t="shared" si="232"/>
        <v>0.00083+0.0388049524571411i</v>
      </c>
      <c r="Z520" t="e">
        <f t="shared" si="233"/>
        <v>#DIV/0!</v>
      </c>
      <c r="AA520" t="e">
        <f t="shared" si="234"/>
        <v>#DIV/0!</v>
      </c>
      <c r="AB520" t="str">
        <f t="shared" si="235"/>
        <v>1.29739659316577-0.0615799249236722i</v>
      </c>
      <c r="AC520" t="str">
        <f t="shared" si="236"/>
        <v>4.43637133515466-3.39035800899302i</v>
      </c>
      <c r="AD520" t="str">
        <f t="shared" si="237"/>
        <v>0.191317896007332+0.132328020293643i</v>
      </c>
      <c r="AE520" t="e">
        <f t="shared" si="238"/>
        <v>#DIV/0!</v>
      </c>
      <c r="AF520" t="str">
        <f t="shared" si="239"/>
        <v>-13.2281436868397-4.78321719875105i</v>
      </c>
      <c r="AG520" t="e">
        <f t="shared" si="240"/>
        <v>#DIV/0!</v>
      </c>
      <c r="AH520" t="e">
        <f t="shared" si="241"/>
        <v>#DIV/0!</v>
      </c>
      <c r="AI520" t="e">
        <f t="shared" si="242"/>
        <v>#DIV/0!</v>
      </c>
      <c r="AJ520" t="e">
        <f t="shared" si="243"/>
        <v>#DIV/0!</v>
      </c>
      <c r="AK520"/>
      <c r="AL520"/>
      <c r="AM520"/>
      <c r="AN520"/>
    </row>
    <row r="521" spans="1:40" x14ac:dyDescent="0.25">
      <c r="A521"/>
      <c r="B521">
        <f t="shared" si="209"/>
        <v>38700</v>
      </c>
      <c r="C521" s="186" t="str">
        <f t="shared" si="212"/>
        <v>-0.000065674847413311+0.0814441850321975i</v>
      </c>
      <c r="D521" s="158" t="str">
        <f t="shared" si="213"/>
        <v>-7.66717017383015+0.624405418580181i</v>
      </c>
      <c r="E521" t="str">
        <f t="shared" si="214"/>
        <v>7.99999539551999-0.00606925192062008i</v>
      </c>
      <c r="F521" t="str">
        <f t="shared" si="215"/>
        <v>0.999200639947756+6.05955276366692E-07i</v>
      </c>
      <c r="G521">
        <f t="shared" si="210"/>
        <v>1</v>
      </c>
      <c r="H521" t="str">
        <f t="shared" si="216"/>
        <v>5.57484156569578+5.41110830459283i</v>
      </c>
      <c r="I521" t="str">
        <f t="shared" si="217"/>
        <v>151.974544617406i</v>
      </c>
      <c r="J521" t="str">
        <f t="shared" si="211"/>
        <v>-30.2631005297138+33.2471671768607i</v>
      </c>
      <c r="K521" t="str">
        <f t="shared" si="218"/>
        <v>2.4998266619931-2.27545718936946i</v>
      </c>
      <c r="L521" t="str">
        <f t="shared" si="219"/>
        <v>0.259870936468957-0.207152707870436i</v>
      </c>
      <c r="M521" t="str">
        <f t="shared" si="220"/>
        <v>2.75969759846206-2.4826098972399i</v>
      </c>
      <c r="N521" t="str">
        <f t="shared" si="221"/>
        <v>-0.285138013963609i</v>
      </c>
      <c r="O521" t="str">
        <f t="shared" si="222"/>
        <v>0.959622839863525-0.281289895325557i</v>
      </c>
      <c r="P521" t="str">
        <f t="shared" si="223"/>
        <v>0.040377160136475+0.281289895325557i</v>
      </c>
      <c r="Q521" t="str">
        <f t="shared" si="224"/>
        <v>-0.040377160136475+0.00384811863805201i</v>
      </c>
      <c r="R521" t="str">
        <f t="shared" si="225"/>
        <v>-0.333031722186727-6.99829903707129i</v>
      </c>
      <c r="S521" t="str">
        <f t="shared" si="226"/>
        <v>0.0300645677769947i</v>
      </c>
      <c r="T521" t="str">
        <f t="shared" si="227"/>
        <v>0.210400835723707-0.0100124547835721i</v>
      </c>
      <c r="U521" t="e">
        <f t="shared" si="228"/>
        <v>#DIV/0!</v>
      </c>
      <c r="V521" t="str">
        <f t="shared" si="229"/>
        <v>1.33333333333333E-06-0.00274168721949863i</v>
      </c>
      <c r="W521" t="e">
        <f t="shared" si="230"/>
        <v>#DIV/0!</v>
      </c>
      <c r="X521" t="e">
        <f t="shared" si="231"/>
        <v>#DIV/0!</v>
      </c>
      <c r="Y521" t="str">
        <f t="shared" si="232"/>
        <v>0.00083+0.038905483422056i</v>
      </c>
      <c r="Z521" t="e">
        <f t="shared" si="233"/>
        <v>#DIV/0!</v>
      </c>
      <c r="AA521" t="e">
        <f t="shared" si="234"/>
        <v>#DIV/0!</v>
      </c>
      <c r="AB521" t="str">
        <f t="shared" si="235"/>
        <v>1.29738142243773-0.0617391693551178i</v>
      </c>
      <c r="AC521" t="str">
        <f t="shared" si="236"/>
        <v>4.42710612290231-3.39127339723945i</v>
      </c>
      <c r="AD521" t="str">
        <f t="shared" si="237"/>
        <v>0.191415398689909+0.132683239058852i</v>
      </c>
      <c r="AE521" t="e">
        <f t="shared" si="238"/>
        <v>#DIV/0!</v>
      </c>
      <c r="AF521" t="str">
        <f t="shared" si="239"/>
        <v>-13.2420117395259-4.78670288601265i</v>
      </c>
      <c r="AG521" t="e">
        <f t="shared" si="240"/>
        <v>#DIV/0!</v>
      </c>
      <c r="AH521" t="e">
        <f t="shared" si="241"/>
        <v>#DIV/0!</v>
      </c>
      <c r="AI521" t="e">
        <f t="shared" si="242"/>
        <v>#DIV/0!</v>
      </c>
      <c r="AJ521" t="e">
        <f t="shared" si="243"/>
        <v>#DIV/0!</v>
      </c>
      <c r="AK521"/>
      <c r="AL521"/>
      <c r="AM521"/>
      <c r="AN521"/>
    </row>
    <row r="522" spans="1:40" x14ac:dyDescent="0.25">
      <c r="A522"/>
      <c r="B522">
        <f t="shared" si="209"/>
        <v>38800</v>
      </c>
      <c r="C522" s="186" t="str">
        <f t="shared" si="212"/>
        <v>-0.0000653367537409+0.0812342776107445i</v>
      </c>
      <c r="D522" s="158" t="str">
        <f t="shared" si="213"/>
        <v>-7.66716758177868+0.622796128349041i</v>
      </c>
      <c r="E522" t="str">
        <f t="shared" si="214"/>
        <v>7.9999953716935-0.00608493472399755i</v>
      </c>
      <c r="F522" t="str">
        <f t="shared" si="215"/>
        <v>0.99920063995013+6.07521050468117E-07i</v>
      </c>
      <c r="G522">
        <f t="shared" si="210"/>
        <v>1</v>
      </c>
      <c r="H522" t="str">
        <f t="shared" si="216"/>
        <v>5.58868589959807+5.41293673198542i</v>
      </c>
      <c r="I522" t="str">
        <f t="shared" si="217"/>
        <v>152.367243699105i</v>
      </c>
      <c r="J522" t="str">
        <f t="shared" si="211"/>
        <v>-30.4248756828532+33.3330771695658i</v>
      </c>
      <c r="K522" t="str">
        <f t="shared" si="218"/>
        <v>2.49359345382397-2.27603561622088i</v>
      </c>
      <c r="L522" t="str">
        <f t="shared" si="219"/>
        <v>0.259349501949245-0.207271257455316i</v>
      </c>
      <c r="M522" t="str">
        <f t="shared" si="220"/>
        <v>2.75294295577322-2.4833068736762i</v>
      </c>
      <c r="N522" t="str">
        <f t="shared" si="221"/>
        <v>-0.285874804697365i</v>
      </c>
      <c r="O522" t="str">
        <f t="shared" si="222"/>
        <v>0.959415327623205-0.281996860127303i</v>
      </c>
      <c r="P522" t="str">
        <f t="shared" si="223"/>
        <v>0.040584672376795+0.281996860127303i</v>
      </c>
      <c r="Q522" t="str">
        <f t="shared" si="224"/>
        <v>-0.040584672376795+0.00387794457006196i</v>
      </c>
      <c r="R522" t="str">
        <f t="shared" si="225"/>
        <v>-0.333030158925857-6.9801803497064i</v>
      </c>
      <c r="S522" t="str">
        <f t="shared" si="226"/>
        <v>0.0301422539986407i</v>
      </c>
      <c r="T522" t="str">
        <f t="shared" si="227"/>
        <v>0.210398369057171-0.0100382796395509i</v>
      </c>
      <c r="U522" t="e">
        <f t="shared" si="228"/>
        <v>#DIV/0!</v>
      </c>
      <c r="V522" t="str">
        <f t="shared" si="229"/>
        <v>1.33333333333333E-06-0.00273462101532466i</v>
      </c>
      <c r="W522" t="e">
        <f t="shared" si="230"/>
        <v>#DIV/0!</v>
      </c>
      <c r="X522" t="e">
        <f t="shared" si="231"/>
        <v>#DIV/0!</v>
      </c>
      <c r="Y522" t="str">
        <f t="shared" si="232"/>
        <v>0.00083+0.0390060143869709i</v>
      </c>
      <c r="Z522" t="e">
        <f t="shared" si="233"/>
        <v>#DIV/0!</v>
      </c>
      <c r="AA522" t="e">
        <f t="shared" si="234"/>
        <v>#DIV/0!</v>
      </c>
      <c r="AB522" t="str">
        <f t="shared" si="235"/>
        <v>1.29736621238722-0.06189841153811i</v>
      </c>
      <c r="AC522" t="str">
        <f t="shared" si="236"/>
        <v>4.41786242460735-3.39216122891383i</v>
      </c>
      <c r="AD522" t="str">
        <f t="shared" si="237"/>
        <v>0.191513146290604+0.133038334299968i</v>
      </c>
      <c r="AE522" t="e">
        <f t="shared" si="238"/>
        <v>#DIV/0!</v>
      </c>
      <c r="AF522" t="str">
        <f t="shared" si="239"/>
        <v>-13.2558534813768-4.79014060363638i</v>
      </c>
      <c r="AG522" t="e">
        <f t="shared" si="240"/>
        <v>#DIV/0!</v>
      </c>
      <c r="AH522" t="e">
        <f t="shared" si="241"/>
        <v>#DIV/0!</v>
      </c>
      <c r="AI522" t="e">
        <f t="shared" si="242"/>
        <v>#DIV/0!</v>
      </c>
      <c r="AJ522" t="e">
        <f t="shared" si="243"/>
        <v>#DIV/0!</v>
      </c>
      <c r="AK522"/>
      <c r="AL522"/>
      <c r="AM522"/>
      <c r="AN522"/>
    </row>
    <row r="523" spans="1:40" x14ac:dyDescent="0.25">
      <c r="A523"/>
      <c r="B523">
        <f t="shared" si="209"/>
        <v>38900</v>
      </c>
      <c r="C523" s="186" t="str">
        <f t="shared" si="212"/>
        <v>-0.0000650012641196016+0.0810254494027366i</v>
      </c>
      <c r="D523" s="158" t="str">
        <f t="shared" si="213"/>
        <v>-7.66716500969159+0.621195112087647i</v>
      </c>
      <c r="E523" t="str">
        <f t="shared" si="214"/>
        <v>7.99999534780552-0.00610061752723471i</v>
      </c>
      <c r="F523" t="str">
        <f t="shared" si="215"/>
        <v>0.999200639952515+6.0908682455556E-07i</v>
      </c>
      <c r="G523">
        <f t="shared" si="210"/>
        <v>1</v>
      </c>
      <c r="H523" t="str">
        <f t="shared" si="216"/>
        <v>5.60250383949381+5.41472576205661i</v>
      </c>
      <c r="I523" t="str">
        <f t="shared" si="217"/>
        <v>152.759942780804i</v>
      </c>
      <c r="J523" t="str">
        <f t="shared" si="211"/>
        <v>-30.5870683202587+33.4189871622708i</v>
      </c>
      <c r="K523" t="str">
        <f t="shared" si="218"/>
        <v>2.48737522221529-2.27659550214951i</v>
      </c>
      <c r="L523" t="str">
        <f t="shared" si="219"/>
        <v>0.258828818212513-0.207388260523666i</v>
      </c>
      <c r="M523" t="str">
        <f t="shared" si="220"/>
        <v>2.7462040404278-2.48398376267318i</v>
      </c>
      <c r="N523" t="str">
        <f t="shared" si="221"/>
        <v>-0.286611595431121i</v>
      </c>
      <c r="O523" t="str">
        <f t="shared" si="222"/>
        <v>0.959207294554142-0.282703671844076i</v>
      </c>
      <c r="P523" t="str">
        <f t="shared" si="223"/>
        <v>0.040792705445858+0.282703671844076i</v>
      </c>
      <c r="Q523" t="str">
        <f t="shared" si="224"/>
        <v>-0.040792705445858+0.003907923587045i</v>
      </c>
      <c r="R523" t="str">
        <f t="shared" si="225"/>
        <v>-0.333028591604648-6.96215460652182i</v>
      </c>
      <c r="S523" t="str">
        <f t="shared" si="226"/>
        <v>0.0302199402202868i</v>
      </c>
      <c r="T523" t="str">
        <f t="shared" si="227"/>
        <v>0.210395896013484-0.0100641041299388i</v>
      </c>
      <c r="U523" t="e">
        <f t="shared" si="228"/>
        <v>#DIV/0!</v>
      </c>
      <c r="V523" t="str">
        <f t="shared" si="229"/>
        <v>1.33333333333333E-06-0.00272759114124928i</v>
      </c>
      <c r="W523" t="e">
        <f t="shared" si="230"/>
        <v>#DIV/0!</v>
      </c>
      <c r="X523" t="e">
        <f t="shared" si="231"/>
        <v>#DIV/0!</v>
      </c>
      <c r="Y523" t="str">
        <f t="shared" si="232"/>
        <v>0.00083+0.0391065453518857i</v>
      </c>
      <c r="Z523" t="e">
        <f t="shared" si="233"/>
        <v>#DIV/0!</v>
      </c>
      <c r="AA523" t="e">
        <f t="shared" si="234"/>
        <v>#DIV/0!</v>
      </c>
      <c r="AB523" t="str">
        <f t="shared" si="235"/>
        <v>1.29735096301369-0.062057651466782i</v>
      </c>
      <c r="AC523" t="str">
        <f t="shared" si="236"/>
        <v>4.40864025788797-3.39302169981196i</v>
      </c>
      <c r="AD523" t="str">
        <f t="shared" si="237"/>
        <v>0.191611138751862+0.133393306290248i</v>
      </c>
      <c r="AE523" t="e">
        <f t="shared" si="238"/>
        <v>#DIV/0!</v>
      </c>
      <c r="AF523" t="str">
        <f t="shared" si="239"/>
        <v>-13.2696688491854-4.79353064996896i</v>
      </c>
      <c r="AG523" t="e">
        <f t="shared" si="240"/>
        <v>#DIV/0!</v>
      </c>
      <c r="AH523" t="e">
        <f t="shared" si="241"/>
        <v>#DIV/0!</v>
      </c>
      <c r="AI523" t="e">
        <f t="shared" si="242"/>
        <v>#DIV/0!</v>
      </c>
      <c r="AJ523" t="e">
        <f t="shared" si="243"/>
        <v>#DIV/0!</v>
      </c>
      <c r="AK523"/>
      <c r="AL523"/>
      <c r="AM523"/>
      <c r="AN523"/>
    </row>
    <row r="524" spans="1:40" x14ac:dyDescent="0.25">
      <c r="A524"/>
      <c r="B524">
        <f t="shared" si="209"/>
        <v>39000</v>
      </c>
      <c r="C524" s="186" t="str">
        <f t="shared" si="212"/>
        <v>-0.0000646683518754998+0.0808176921065539i</v>
      </c>
      <c r="D524" s="158" t="str">
        <f t="shared" si="213"/>
        <v>-7.66716245736442+0.619602306150247i</v>
      </c>
      <c r="E524" t="str">
        <f t="shared" si="214"/>
        <v>7.99999532385605-0.00611630033033121i</v>
      </c>
      <c r="F524" t="str">
        <f t="shared" si="215"/>
        <v>0.999200639954899+6.10652598628975E-07i</v>
      </c>
      <c r="G524">
        <f t="shared" si="210"/>
        <v>1</v>
      </c>
      <c r="H524" t="str">
        <f t="shared" si="216"/>
        <v>5.61629532385759+5.41647562811828i</v>
      </c>
      <c r="I524" t="str">
        <f t="shared" si="217"/>
        <v>153.152641862502i</v>
      </c>
      <c r="J524" t="str">
        <f t="shared" si="211"/>
        <v>-30.7496784419304+33.504897154976i</v>
      </c>
      <c r="K524" t="str">
        <f t="shared" si="218"/>
        <v>2.48117197582573-2.27713698277804i</v>
      </c>
      <c r="L524" t="str">
        <f t="shared" si="219"/>
        <v>0.258308888801914-0.207503724561112i</v>
      </c>
      <c r="M524" t="str">
        <f t="shared" si="220"/>
        <v>2.73948086462764-2.48464070733915i</v>
      </c>
      <c r="N524" t="str">
        <f t="shared" si="221"/>
        <v>-0.287348386164877i</v>
      </c>
      <c r="O524" t="str">
        <f t="shared" si="222"/>
        <v>0.95899874076927-0.283410330092175i</v>
      </c>
      <c r="P524" t="str">
        <f t="shared" si="223"/>
        <v>0.0410012592307299+0.283410330092175i</v>
      </c>
      <c r="Q524" t="str">
        <f t="shared" si="224"/>
        <v>-0.0410012592307299+0.00393805607270203i</v>
      </c>
      <c r="R524" t="str">
        <f t="shared" si="225"/>
        <v>-0.333027020222742-6.94422109255956i</v>
      </c>
      <c r="S524" t="str">
        <f t="shared" si="226"/>
        <v>0.0302976264419327i</v>
      </c>
      <c r="T524" t="str">
        <f t="shared" si="227"/>
        <v>0.210393416592559-0.0100899282537786i</v>
      </c>
      <c r="U524" t="e">
        <f t="shared" si="228"/>
        <v>#DIV/0!</v>
      </c>
      <c r="V524" t="str">
        <f t="shared" si="229"/>
        <v>1.33333333333333E-06-0.00272059731781018i</v>
      </c>
      <c r="W524" t="e">
        <f t="shared" si="230"/>
        <v>#DIV/0!</v>
      </c>
      <c r="X524" t="e">
        <f t="shared" si="231"/>
        <v>#DIV/0!</v>
      </c>
      <c r="Y524" t="str">
        <f t="shared" si="232"/>
        <v>0.00083+0.0392070763168006i</v>
      </c>
      <c r="Z524" t="e">
        <f t="shared" si="233"/>
        <v>#DIV/0!</v>
      </c>
      <c r="AA524" t="e">
        <f t="shared" si="234"/>
        <v>#DIV/0!</v>
      </c>
      <c r="AB524" t="str">
        <f t="shared" si="235"/>
        <v>1.29733567431659-0.0622168891352316i</v>
      </c>
      <c r="AC524" t="str">
        <f t="shared" si="236"/>
        <v>4.39943963935969-3.39385500473291i</v>
      </c>
      <c r="AD524" t="str">
        <f t="shared" si="237"/>
        <v>0.191709376016244+0.13374815529856i</v>
      </c>
      <c r="AE524" t="e">
        <f t="shared" si="238"/>
        <v>#DIV/0!</v>
      </c>
      <c r="AF524" t="str">
        <f t="shared" si="239"/>
        <v>-13.283457781222-4.79687332196803i</v>
      </c>
      <c r="AG524" t="e">
        <f t="shared" si="240"/>
        <v>#DIV/0!</v>
      </c>
      <c r="AH524" t="e">
        <f t="shared" si="241"/>
        <v>#DIV/0!</v>
      </c>
      <c r="AI524" t="e">
        <f t="shared" si="242"/>
        <v>#DIV/0!</v>
      </c>
      <c r="AJ524" t="e">
        <f t="shared" si="243"/>
        <v>#DIV/0!</v>
      </c>
      <c r="AK524"/>
      <c r="AL524"/>
      <c r="AM524"/>
      <c r="AN524"/>
    </row>
    <row r="525" spans="1:40" x14ac:dyDescent="0.25">
      <c r="A525"/>
      <c r="B525">
        <f t="shared" si="209"/>
        <v>39100</v>
      </c>
      <c r="C525" s="186" t="str">
        <f t="shared" si="212"/>
        <v>-0.000064337990675338+0.0806109975055022i</v>
      </c>
      <c r="D525" s="158" t="str">
        <f t="shared" si="213"/>
        <v>-7.66715992459522+0.618017647542184i</v>
      </c>
      <c r="E525" t="str">
        <f t="shared" si="214"/>
        <v>7.9999952998451-0.00613198313328667i</v>
      </c>
      <c r="F525" t="str">
        <f t="shared" si="215"/>
        <v>0.999200639957303+6.12218372688347E-07i</v>
      </c>
      <c r="G525">
        <f t="shared" si="210"/>
        <v>1</v>
      </c>
      <c r="H525" t="str">
        <f t="shared" si="216"/>
        <v>5.63006029262493+5.41818656274748i</v>
      </c>
      <c r="I525" t="str">
        <f t="shared" si="217"/>
        <v>153.545340944201i</v>
      </c>
      <c r="J525" t="str">
        <f t="shared" si="211"/>
        <v>-30.9127060478682+33.590807147681i</v>
      </c>
      <c r="K525" t="str">
        <f t="shared" si="218"/>
        <v>2.4749837226402-2.27766019300662i</v>
      </c>
      <c r="L525" t="str">
        <f t="shared" si="219"/>
        <v>0.257789717208927-0.207617657040858i</v>
      </c>
      <c r="M525" t="str">
        <f t="shared" si="220"/>
        <v>2.73277343984913-2.48527785004748i</v>
      </c>
      <c r="N525" t="str">
        <f t="shared" si="221"/>
        <v>-0.288085176898633i</v>
      </c>
      <c r="O525" t="str">
        <f t="shared" si="222"/>
        <v>0.958789666381803-0.284116834487982i</v>
      </c>
      <c r="P525" t="str">
        <f t="shared" si="223"/>
        <v>0.041210333618197+0.284116834487982i</v>
      </c>
      <c r="Q525" t="str">
        <f t="shared" si="224"/>
        <v>-0.041210333618197+0.00396834241065103i</v>
      </c>
      <c r="R525" t="str">
        <f t="shared" si="225"/>
        <v>-0.333025444779819-6.92637910017521i</v>
      </c>
      <c r="S525" t="str">
        <f t="shared" si="226"/>
        <v>0.0303753126635786i</v>
      </c>
      <c r="T525" t="str">
        <f t="shared" si="227"/>
        <v>0.210390930794298-0.0101157520101143i</v>
      </c>
      <c r="U525" t="e">
        <f t="shared" si="228"/>
        <v>#DIV/0!</v>
      </c>
      <c r="V525" t="str">
        <f t="shared" si="229"/>
        <v>1.33333333333333E-06-0.00271363926840401i</v>
      </c>
      <c r="W525" t="e">
        <f t="shared" si="230"/>
        <v>#DIV/0!</v>
      </c>
      <c r="X525" t="e">
        <f t="shared" si="231"/>
        <v>#DIV/0!</v>
      </c>
      <c r="Y525" t="str">
        <f t="shared" si="232"/>
        <v>0.00083+0.0393076072817155i</v>
      </c>
      <c r="Z525" t="e">
        <f t="shared" si="233"/>
        <v>#DIV/0!</v>
      </c>
      <c r="AA525" t="e">
        <f t="shared" si="234"/>
        <v>#DIV/0!</v>
      </c>
      <c r="AB525" t="str">
        <f t="shared" si="235"/>
        <v>1.29732034629532-0.0623761245375638i</v>
      </c>
      <c r="AC525" t="str">
        <f t="shared" si="236"/>
        <v>4.39026058464672-3.39466133748066i</v>
      </c>
      <c r="AD525" t="str">
        <f t="shared" si="237"/>
        <v>0.191807858026415+0.134102881589445i</v>
      </c>
      <c r="AE525" t="e">
        <f t="shared" si="238"/>
        <v>#DIV/0!</v>
      </c>
      <c r="AF525" t="str">
        <f t="shared" si="239"/>
        <v>-13.2972202172202-4.8001689152053i</v>
      </c>
      <c r="AG525" t="e">
        <f t="shared" si="240"/>
        <v>#DIV/0!</v>
      </c>
      <c r="AH525" t="e">
        <f t="shared" si="241"/>
        <v>#DIV/0!</v>
      </c>
      <c r="AI525" t="e">
        <f t="shared" si="242"/>
        <v>#DIV/0!</v>
      </c>
      <c r="AJ525" t="e">
        <f t="shared" si="243"/>
        <v>#DIV/0!</v>
      </c>
      <c r="AK525"/>
      <c r="AL525"/>
      <c r="AM525"/>
      <c r="AN525"/>
    </row>
    <row r="526" spans="1:40" x14ac:dyDescent="0.25">
      <c r="A526"/>
      <c r="B526">
        <f t="shared" si="209"/>
        <v>39200</v>
      </c>
      <c r="C526" s="186" t="str">
        <f t="shared" si="212"/>
        <v>-0.0000640101545213139+0.0804053574667312i</v>
      </c>
      <c r="D526" s="158" t="str">
        <f t="shared" si="213"/>
        <v>-7.66715741118466+0.616441073911606i</v>
      </c>
      <c r="E526" t="str">
        <f t="shared" si="214"/>
        <v>7.99999527577265-0.00614766593610075i</v>
      </c>
      <c r="F526" t="str">
        <f t="shared" si="215"/>
        <v>0.999200639959697+6.13784146733607E-07i</v>
      </c>
      <c r="G526">
        <f t="shared" si="210"/>
        <v>1</v>
      </c>
      <c r="H526" t="str">
        <f t="shared" si="216"/>
        <v>5.64379868717961+5.41985879778129i</v>
      </c>
      <c r="I526" t="str">
        <f t="shared" si="217"/>
        <v>153.9380400259i</v>
      </c>
      <c r="J526" t="str">
        <f t="shared" si="211"/>
        <v>-31.0761511380723+33.6767171403861i</v>
      </c>
      <c r="K526" t="str">
        <f t="shared" si="218"/>
        <v>2.46881046997776-2.27816526701405i</v>
      </c>
      <c r="L526" t="str">
        <f t="shared" si="219"/>
        <v>0.257271306873699-0.207730065423427i</v>
      </c>
      <c r="M526" t="str">
        <f t="shared" si="220"/>
        <v>2.72608177685146-2.48589533243748i</v>
      </c>
      <c r="N526" t="str">
        <f t="shared" si="221"/>
        <v>-0.288821967632389i</v>
      </c>
      <c r="O526" t="str">
        <f t="shared" si="222"/>
        <v>0.95858007150524-0.284823184647966i</v>
      </c>
      <c r="P526" t="str">
        <f t="shared" si="223"/>
        <v>0.0414199284947599+0.284823184647966i</v>
      </c>
      <c r="Q526" t="str">
        <f t="shared" si="224"/>
        <v>-0.0414199284947599+0.00399878298442297i</v>
      </c>
      <c r="R526" t="str">
        <f t="shared" si="225"/>
        <v>-0.333023865276034-6.90862792894586i</v>
      </c>
      <c r="S526" t="str">
        <f t="shared" si="226"/>
        <v>0.0304529988852247i</v>
      </c>
      <c r="T526" t="str">
        <f t="shared" si="227"/>
        <v>0.21038843861862-0.0101415753980043i</v>
      </c>
      <c r="U526" t="e">
        <f t="shared" si="228"/>
        <v>#DIV/0!</v>
      </c>
      <c r="V526" t="str">
        <f t="shared" si="229"/>
        <v>1.33333333333333E-06-0.00270671671924992i</v>
      </c>
      <c r="W526" t="e">
        <f t="shared" si="230"/>
        <v>#DIV/0!</v>
      </c>
      <c r="X526" t="e">
        <f t="shared" si="231"/>
        <v>#DIV/0!</v>
      </c>
      <c r="Y526" t="str">
        <f t="shared" si="232"/>
        <v>0.00083+0.0394081382466304i</v>
      </c>
      <c r="Z526" t="e">
        <f t="shared" si="233"/>
        <v>#DIV/0!</v>
      </c>
      <c r="AA526" t="e">
        <f t="shared" si="234"/>
        <v>#DIV/0!</v>
      </c>
      <c r="AB526" t="str">
        <f t="shared" si="235"/>
        <v>1.2973049789494-0.0625353576679725i</v>
      </c>
      <c r="AC526" t="str">
        <f t="shared" si="236"/>
        <v>4.3811031083935-3.39544089086576i</v>
      </c>
      <c r="AD526" t="str">
        <f t="shared" si="237"/>
        <v>0.19190658472516+0.134457485423171i</v>
      </c>
      <c r="AE526" t="e">
        <f t="shared" si="238"/>
        <v>#DIV/0!</v>
      </c>
      <c r="AF526" t="str">
        <f t="shared" si="239"/>
        <v>-13.3109560983643-4.80341772386968i</v>
      </c>
      <c r="AG526" t="e">
        <f t="shared" si="240"/>
        <v>#DIV/0!</v>
      </c>
      <c r="AH526" t="e">
        <f t="shared" si="241"/>
        <v>#DIV/0!</v>
      </c>
      <c r="AI526" t="e">
        <f t="shared" si="242"/>
        <v>#DIV/0!</v>
      </c>
      <c r="AJ526" t="e">
        <f t="shared" si="243"/>
        <v>#DIV/0!</v>
      </c>
      <c r="AK526"/>
      <c r="AL526"/>
      <c r="AM526"/>
      <c r="AN526"/>
    </row>
    <row r="527" spans="1:40" x14ac:dyDescent="0.25">
      <c r="A527"/>
      <c r="B527">
        <f t="shared" si="209"/>
        <v>39300</v>
      </c>
      <c r="C527" s="186" t="str">
        <f t="shared" si="212"/>
        <v>-0.000063684817745966+0.080200763940168i</v>
      </c>
      <c r="D527" s="158" t="str">
        <f t="shared" si="213"/>
        <v>-7.66715491693609+0.614872523541288i</v>
      </c>
      <c r="E527" t="str">
        <f t="shared" si="214"/>
        <v>7.99999525163872-0.00616334873877307i</v>
      </c>
      <c r="F527" t="str">
        <f t="shared" si="215"/>
        <v>0.999200639962112+6.15349920764753E-07i</v>
      </c>
      <c r="G527">
        <f t="shared" si="210"/>
        <v>1</v>
      </c>
      <c r="H527" t="str">
        <f t="shared" si="216"/>
        <v>5.65751045034093+5.42149256431199i</v>
      </c>
      <c r="I527" t="str">
        <f t="shared" si="217"/>
        <v>154.330739107599i</v>
      </c>
      <c r="J527" t="str">
        <f t="shared" si="211"/>
        <v>-31.2400137125424+33.7626271330911i</v>
      </c>
      <c r="K527" t="str">
        <f t="shared" si="218"/>
        <v>2.46265222449973-2.27865233825929i</v>
      </c>
      <c r="L527" t="str">
        <f t="shared" si="219"/>
        <v>0.256753661185381-0.207840957156402i</v>
      </c>
      <c r="M527" t="str">
        <f t="shared" si="220"/>
        <v>2.71940588568511-2.48649329541569i</v>
      </c>
      <c r="N527" t="str">
        <f t="shared" si="221"/>
        <v>-0.289558758366145i</v>
      </c>
      <c r="O527" t="str">
        <f t="shared" si="222"/>
        <v>0.958369956253362-0.285529380188676i</v>
      </c>
      <c r="P527" t="str">
        <f t="shared" si="223"/>
        <v>0.041630043746638+0.285529380188676i</v>
      </c>
      <c r="Q527" t="str">
        <f t="shared" si="224"/>
        <v>-0.041630043746638+0.00402937817746896i</v>
      </c>
      <c r="R527" t="str">
        <f t="shared" si="225"/>
        <v>-0.333022281710947-6.89096688557721i</v>
      </c>
      <c r="S527" t="str">
        <f t="shared" si="226"/>
        <v>0.0305306851068706i</v>
      </c>
      <c r="T527" t="str">
        <f t="shared" si="227"/>
        <v>0.210385940065431-0.0101673984164885i</v>
      </c>
      <c r="U527" t="e">
        <f t="shared" si="228"/>
        <v>#DIV/0!</v>
      </c>
      <c r="V527" t="str">
        <f t="shared" si="229"/>
        <v>1.33333333333333E-06-0.00269982939935361i</v>
      </c>
      <c r="W527" t="e">
        <f t="shared" si="230"/>
        <v>#DIV/0!</v>
      </c>
      <c r="X527" t="e">
        <f t="shared" si="231"/>
        <v>#DIV/0!</v>
      </c>
      <c r="Y527" t="str">
        <f t="shared" si="232"/>
        <v>0.00083+0.0395086692115452i</v>
      </c>
      <c r="Z527" t="e">
        <f t="shared" si="233"/>
        <v>#DIV/0!</v>
      </c>
      <c r="AA527" t="e">
        <f t="shared" si="234"/>
        <v>#DIV/0!</v>
      </c>
      <c r="AB527" t="str">
        <f t="shared" si="235"/>
        <v>1.29728957227822-0.0626945885205375i</v>
      </c>
      <c r="AC527" t="str">
        <f t="shared" si="236"/>
        <v>4.37196722427615-3.39619385670584i</v>
      </c>
      <c r="AD527" t="str">
        <f t="shared" si="237"/>
        <v>0.19200555605536+0.13481196705578i</v>
      </c>
      <c r="AE527" t="e">
        <f t="shared" si="238"/>
        <v>#DIV/0!</v>
      </c>
      <c r="AF527" t="str">
        <f t="shared" si="239"/>
        <v>-13.324665367277-4.8066200407707i</v>
      </c>
      <c r="AG527" t="e">
        <f t="shared" si="240"/>
        <v>#DIV/0!</v>
      </c>
      <c r="AH527" t="e">
        <f t="shared" si="241"/>
        <v>#DIV/0!</v>
      </c>
      <c r="AI527" t="e">
        <f t="shared" si="242"/>
        <v>#DIV/0!</v>
      </c>
      <c r="AJ527" t="e">
        <f t="shared" si="243"/>
        <v>#DIV/0!</v>
      </c>
      <c r="AK527"/>
      <c r="AL527"/>
      <c r="AM527"/>
      <c r="AN527"/>
    </row>
    <row r="528" spans="1:40" x14ac:dyDescent="0.25">
      <c r="A528"/>
      <c r="B528">
        <f t="shared" si="209"/>
        <v>39400</v>
      </c>
      <c r="C528" s="186" t="str">
        <f t="shared" si="212"/>
        <v>-0.0000633619550071458+0.0799972089574654i</v>
      </c>
      <c r="D528" s="158" t="str">
        <f t="shared" si="213"/>
        <v>-7.66715244165508+0.613311935340568i</v>
      </c>
      <c r="E528" t="str">
        <f t="shared" si="214"/>
        <v>7.99999522744331-0.00617903154130328i</v>
      </c>
      <c r="F528" t="str">
        <f t="shared" si="215"/>
        <v>0.999200639964526+6.16915694781727E-07i</v>
      </c>
      <c r="G528">
        <f t="shared" si="210"/>
        <v>1</v>
      </c>
      <c r="H528" t="str">
        <f t="shared" si="216"/>
        <v>5.67119552635058+5.42308809268182i</v>
      </c>
      <c r="I528" t="str">
        <f t="shared" si="217"/>
        <v>154.723438189297i</v>
      </c>
      <c r="J528" t="str">
        <f t="shared" si="211"/>
        <v>-31.4042937712788+33.8485371257962i</v>
      </c>
      <c r="K528" t="str">
        <f t="shared" si="218"/>
        <v>2.45650899221754-2.27912153948287i</v>
      </c>
      <c r="L528" t="str">
        <f t="shared" si="219"/>
        <v>0.256236783482465-0.207950339674183i</v>
      </c>
      <c r="M528" t="str">
        <f t="shared" si="220"/>
        <v>2.71274577570001-2.48707187915705i</v>
      </c>
      <c r="N528" t="str">
        <f t="shared" si="221"/>
        <v>-0.290295549099902i</v>
      </c>
      <c r="O528" t="str">
        <f t="shared" si="222"/>
        <v>0.958159320740231-0.286235420726748i</v>
      </c>
      <c r="P528" t="str">
        <f t="shared" si="223"/>
        <v>0.041840679259769+0.286235420726748i</v>
      </c>
      <c r="Q528" t="str">
        <f t="shared" si="224"/>
        <v>-0.041840679259769+0.004060128373154i</v>
      </c>
      <c r="R528" t="str">
        <f t="shared" si="225"/>
        <v>-0.333020694084497-6.87339528381346i</v>
      </c>
      <c r="S528" t="str">
        <f t="shared" si="226"/>
        <v>0.0306083713285166i</v>
      </c>
      <c r="T528" t="str">
        <f t="shared" si="227"/>
        <v>0.210383435134637-0.0101932210646186i</v>
      </c>
      <c r="U528" t="e">
        <f t="shared" si="228"/>
        <v>#DIV/0!</v>
      </c>
      <c r="V528" t="str">
        <f t="shared" si="229"/>
        <v>1.33333333333333E-06-0.002692977040472i</v>
      </c>
      <c r="W528" t="e">
        <f t="shared" si="230"/>
        <v>#DIV/0!</v>
      </c>
      <c r="X528" t="e">
        <f t="shared" si="231"/>
        <v>#DIV/0!</v>
      </c>
      <c r="Y528" t="str">
        <f t="shared" si="232"/>
        <v>0.00083+0.0396092001764601i</v>
      </c>
      <c r="Z528" t="e">
        <f t="shared" si="233"/>
        <v>#DIV/0!</v>
      </c>
      <c r="AA528" t="e">
        <f t="shared" si="234"/>
        <v>#DIV/0!</v>
      </c>
      <c r="AB528" t="str">
        <f t="shared" si="235"/>
        <v>1.29727412628123-0.0628538170894113i</v>
      </c>
      <c r="AC528" t="str">
        <f t="shared" si="236"/>
        <v>4.36285294501357-3.396920425828i</v>
      </c>
      <c r="AD528" t="str">
        <f t="shared" si="237"/>
        <v>0.192104771960006+0.135166326739149i</v>
      </c>
      <c r="AE528" t="e">
        <f t="shared" si="238"/>
        <v>#DIV/0!</v>
      </c>
      <c r="AF528" t="str">
        <f t="shared" si="239"/>
        <v>-13.3383479680057-4.80977615734125i</v>
      </c>
      <c r="AG528" t="e">
        <f t="shared" si="240"/>
        <v>#DIV/0!</v>
      </c>
      <c r="AH528" t="e">
        <f t="shared" si="241"/>
        <v>#DIV/0!</v>
      </c>
      <c r="AI528" t="e">
        <f t="shared" si="242"/>
        <v>#DIV/0!</v>
      </c>
      <c r="AJ528" t="e">
        <f t="shared" si="243"/>
        <v>#DIV/0!</v>
      </c>
      <c r="AK528"/>
      <c r="AL528"/>
      <c r="AM528"/>
      <c r="AN528"/>
    </row>
    <row r="529" spans="1:40" x14ac:dyDescent="0.25">
      <c r="A529"/>
      <c r="B529">
        <f t="shared" si="209"/>
        <v>39500</v>
      </c>
      <c r="C529" s="186" t="str">
        <f t="shared" si="212"/>
        <v>-0.0000630415412830847+0.0797946846309679i</v>
      </c>
      <c r="D529" s="158" t="str">
        <f t="shared" si="213"/>
        <v>-7.66714998514982+0.611759248837421i</v>
      </c>
      <c r="E529" t="str">
        <f t="shared" si="214"/>
        <v>7.9999952031864-0.00619471434369102i</v>
      </c>
      <c r="F529" t="str">
        <f t="shared" si="215"/>
        <v>0.99920063996694+6.1848146878449E-07i</v>
      </c>
      <c r="G529">
        <f t="shared" si="210"/>
        <v>1</v>
      </c>
      <c r="H529" t="str">
        <f t="shared" si="216"/>
        <v>5.68485386086031+5.42464561247857i</v>
      </c>
      <c r="I529" t="str">
        <f t="shared" si="217"/>
        <v>155.116137270996i</v>
      </c>
      <c r="J529" t="str">
        <f t="shared" si="211"/>
        <v>-31.5689913142813+33.9344471185013i</v>
      </c>
      <c r="K529" t="str">
        <f t="shared" si="218"/>
        <v>2.45038077850072-2.27957300270839i</v>
      </c>
      <c r="L529" t="str">
        <f t="shared" si="219"/>
        <v>0.255720677053124-0.208058220397728i</v>
      </c>
      <c r="M529" t="str">
        <f t="shared" si="220"/>
        <v>2.70610145555384-2.48763122310612i</v>
      </c>
      <c r="N529" t="str">
        <f t="shared" si="221"/>
        <v>-0.291032339833658i</v>
      </c>
      <c r="O529" t="str">
        <f t="shared" si="222"/>
        <v>0.957948165080195-0.286941305878897i</v>
      </c>
      <c r="P529" t="str">
        <f t="shared" si="223"/>
        <v>0.042051834919805+0.286941305878897i</v>
      </c>
      <c r="Q529" t="str">
        <f t="shared" si="224"/>
        <v>-0.042051834919805+0.00409103395476101i</v>
      </c>
      <c r="R529" t="str">
        <f t="shared" si="225"/>
        <v>-0.333019102396193-6.85591244434859i</v>
      </c>
      <c r="S529" t="str">
        <f t="shared" si="226"/>
        <v>0.0306860575501627i</v>
      </c>
      <c r="T529" t="str">
        <f t="shared" si="227"/>
        <v>0.210380923826157-0.0102190433414331i</v>
      </c>
      <c r="U529" t="e">
        <f t="shared" si="228"/>
        <v>#DIV/0!</v>
      </c>
      <c r="V529" t="str">
        <f t="shared" si="229"/>
        <v>1.33333333333333E-06-0.0026861593770784i</v>
      </c>
      <c r="W529" t="e">
        <f t="shared" si="230"/>
        <v>#DIV/0!</v>
      </c>
      <c r="X529" t="e">
        <f t="shared" si="231"/>
        <v>#DIV/0!</v>
      </c>
      <c r="Y529" t="str">
        <f t="shared" si="232"/>
        <v>0.00083+0.039709731141375i</v>
      </c>
      <c r="Z529" t="e">
        <f t="shared" si="233"/>
        <v>#DIV/0!</v>
      </c>
      <c r="AA529" t="e">
        <f t="shared" si="234"/>
        <v>#DIV/0!</v>
      </c>
      <c r="AB529" t="str">
        <f t="shared" si="235"/>
        <v>1.29725864095791-0.0630130433686651i</v>
      </c>
      <c r="AC529" t="str">
        <f t="shared" si="236"/>
        <v>4.35376028237917-3.39762078806993i</v>
      </c>
      <c r="AD529" t="str">
        <f t="shared" si="237"/>
        <v>0.192204232382183+0.135520564721041i</v>
      </c>
      <c r="AE529" t="e">
        <f t="shared" si="238"/>
        <v>#DIV/0!</v>
      </c>
      <c r="AF529" t="str">
        <f t="shared" si="239"/>
        <v>-13.3520038460101-4.81288636364115i</v>
      </c>
      <c r="AG529" t="e">
        <f t="shared" si="240"/>
        <v>#DIV/0!</v>
      </c>
      <c r="AH529" t="e">
        <f t="shared" si="241"/>
        <v>#DIV/0!</v>
      </c>
      <c r="AI529" t="e">
        <f t="shared" si="242"/>
        <v>#DIV/0!</v>
      </c>
      <c r="AJ529" t="e">
        <f t="shared" si="243"/>
        <v>#DIV/0!</v>
      </c>
      <c r="AK529"/>
      <c r="AL529"/>
      <c r="AM529"/>
      <c r="AN529"/>
    </row>
    <row r="530" spans="1:40" x14ac:dyDescent="0.25">
      <c r="A530"/>
      <c r="B530">
        <f t="shared" ref="B530:B593" si="244">B529+100</f>
        <v>39600</v>
      </c>
      <c r="C530" s="186" t="str">
        <f t="shared" si="212"/>
        <v>-0.0000627235518675471+0.0795931831526941i</v>
      </c>
      <c r="D530" s="158" t="str">
        <f t="shared" si="213"/>
        <v>-7.66714754723101+0.610214404170655i</v>
      </c>
      <c r="E530" t="str">
        <f t="shared" si="214"/>
        <v>7.99999517886801-0.00621039714593591i</v>
      </c>
      <c r="F530" t="str">
        <f t="shared" si="215"/>
        <v>0.999200639969364+6.2004724277302E-07i</v>
      </c>
      <c r="G530">
        <f t="shared" si="210"/>
        <v>1</v>
      </c>
      <c r="H530" t="str">
        <f t="shared" si="216"/>
        <v>5.69848540091917+5.42616535253097i</v>
      </c>
      <c r="I530" t="str">
        <f t="shared" si="217"/>
        <v>155.508836352695i</v>
      </c>
      <c r="J530" t="str">
        <f t="shared" si="211"/>
        <v>-31.73410634155+34.0203571112064i</v>
      </c>
      <c r="K530" t="str">
        <f t="shared" si="218"/>
        <v>2.44426758808456-2.28000685924395i</v>
      </c>
      <c r="L530" t="str">
        <f t="shared" si="219"/>
        <v>0.255205345135543-0.20816460673432i</v>
      </c>
      <c r="M530" t="str">
        <f t="shared" si="220"/>
        <v>2.6994729332201-2.48817146597827i</v>
      </c>
      <c r="N530" t="str">
        <f t="shared" si="221"/>
        <v>-0.291769130567414i</v>
      </c>
      <c r="O530" t="str">
        <f t="shared" si="222"/>
        <v>0.957736489387881-0.287647035261929i</v>
      </c>
      <c r="P530" t="str">
        <f t="shared" si="223"/>
        <v>0.042263510612119+0.287647035261929i</v>
      </c>
      <c r="Q530" t="str">
        <f t="shared" si="224"/>
        <v>-0.042263510612119+0.00412209530548502i</v>
      </c>
      <c r="R530" t="str">
        <f t="shared" si="225"/>
        <v>-0.333017506646212-6.83851769473792i</v>
      </c>
      <c r="S530" t="str">
        <f t="shared" si="226"/>
        <v>0.0307637437718086i</v>
      </c>
      <c r="T530" t="str">
        <f t="shared" si="227"/>
        <v>0.210378406139897-0.0102448652459906i</v>
      </c>
      <c r="U530" t="e">
        <f t="shared" si="228"/>
        <v>#DIV/0!</v>
      </c>
      <c r="V530" t="str">
        <f t="shared" si="229"/>
        <v>1.33333333333333E-06-0.00267937614632821i</v>
      </c>
      <c r="W530" t="e">
        <f t="shared" si="230"/>
        <v>#DIV/0!</v>
      </c>
      <c r="X530" t="e">
        <f t="shared" si="231"/>
        <v>#DIV/0!</v>
      </c>
      <c r="Y530" t="str">
        <f t="shared" si="232"/>
        <v>0.00083+0.0398102621062899i</v>
      </c>
      <c r="Z530" t="e">
        <f t="shared" si="233"/>
        <v>#DIV/0!</v>
      </c>
      <c r="AA530" t="e">
        <f t="shared" si="234"/>
        <v>#DIV/0!</v>
      </c>
      <c r="AB530" t="str">
        <f t="shared" si="235"/>
        <v>1.29724311630768-0.063172267352494i</v>
      </c>
      <c r="AC530" t="str">
        <f t="shared" si="236"/>
        <v>4.34468924721105-3.3982951322817i</v>
      </c>
      <c r="AD530" t="str">
        <f t="shared" si="237"/>
        <v>0.192303937265082+0.135874681245152i</v>
      </c>
      <c r="AE530" t="e">
        <f t="shared" si="238"/>
        <v>#DIV/0!</v>
      </c>
      <c r="AF530" t="str">
        <f t="shared" si="239"/>
        <v>-13.3656329481502-4.81595094836031i</v>
      </c>
      <c r="AG530" t="e">
        <f t="shared" si="240"/>
        <v>#DIV/0!</v>
      </c>
      <c r="AH530" t="e">
        <f t="shared" si="241"/>
        <v>#DIV/0!</v>
      </c>
      <c r="AI530" t="e">
        <f t="shared" si="242"/>
        <v>#DIV/0!</v>
      </c>
      <c r="AJ530" t="e">
        <f t="shared" si="243"/>
        <v>#DIV/0!</v>
      </c>
      <c r="AK530"/>
      <c r="AL530"/>
      <c r="AM530"/>
      <c r="AN530"/>
    </row>
    <row r="531" spans="1:40" x14ac:dyDescent="0.25">
      <c r="A531"/>
      <c r="B531">
        <f t="shared" si="244"/>
        <v>39700</v>
      </c>
      <c r="C531" s="186" t="str">
        <f t="shared" si="212"/>
        <v>-0.000062407962365065+0.0793926967933311i</v>
      </c>
      <c r="D531" s="158" t="str">
        <f t="shared" si="213"/>
        <v>-7.66714512771151+0.608677342082205i</v>
      </c>
      <c r="E531" t="str">
        <f t="shared" si="214"/>
        <v>7.99999515448813-0.00622607994803761i</v>
      </c>
      <c r="F531" t="str">
        <f t="shared" si="215"/>
        <v>0.999200639971798+6.21613016747281E-07i</v>
      </c>
      <c r="G531">
        <f t="shared" si="210"/>
        <v>1</v>
      </c>
      <c r="H531" t="str">
        <f t="shared" si="216"/>
        <v>5.71209009496069+5.4276475409039i</v>
      </c>
      <c r="I531" t="str">
        <f t="shared" si="217"/>
        <v>155.901535434393i</v>
      </c>
      <c r="J531" t="str">
        <f t="shared" si="211"/>
        <v>-31.8996388530848+34.1062671039114i</v>
      </c>
      <c r="K531" t="str">
        <f t="shared" si="218"/>
        <v>2.43816942507798-2.28042323968375i</v>
      </c>
      <c r="L531" t="str">
        <f t="shared" si="219"/>
        <v>0.254690790918261-0.208269506077322i</v>
      </c>
      <c r="M531" t="str">
        <f t="shared" si="220"/>
        <v>2.69286021599624-2.48869274576107i</v>
      </c>
      <c r="N531" t="str">
        <f t="shared" si="221"/>
        <v>-0.29250592130117i</v>
      </c>
      <c r="O531" t="str">
        <f t="shared" si="222"/>
        <v>0.957524293778199-0.288352608492729i</v>
      </c>
      <c r="P531" t="str">
        <f t="shared" si="223"/>
        <v>0.042475706221801+0.288352608492729i</v>
      </c>
      <c r="Q531" t="str">
        <f t="shared" si="224"/>
        <v>-0.042475706221801+0.004153312808441i</v>
      </c>
      <c r="R531" t="str">
        <f t="shared" si="225"/>
        <v>-0.333015906833988-6.82121036931195i</v>
      </c>
      <c r="S531" t="str">
        <f t="shared" si="226"/>
        <v>0.0308414299934545i</v>
      </c>
      <c r="T531" t="str">
        <f t="shared" si="227"/>
        <v>0.21037588207576-0.0102706867773272i</v>
      </c>
      <c r="U531" t="e">
        <f t="shared" si="228"/>
        <v>#DIV/0!</v>
      </c>
      <c r="V531" t="str">
        <f t="shared" si="229"/>
        <v>1.33333333333333E-06-0.00267262708802511i</v>
      </c>
      <c r="W531" t="e">
        <f t="shared" si="230"/>
        <v>#DIV/0!</v>
      </c>
      <c r="X531" t="e">
        <f t="shared" si="231"/>
        <v>#DIV/0!</v>
      </c>
      <c r="Y531" t="str">
        <f t="shared" si="232"/>
        <v>0.00083+0.0399107930712047i</v>
      </c>
      <c r="Z531" t="e">
        <f t="shared" si="233"/>
        <v>#DIV/0!</v>
      </c>
      <c r="AA531" t="e">
        <f t="shared" si="234"/>
        <v>#DIV/0!</v>
      </c>
      <c r="AB531" t="str">
        <f t="shared" si="235"/>
        <v>1.29722755232996-0.0633314890349544i</v>
      </c>
      <c r="AC531" t="str">
        <f t="shared" si="236"/>
        <v>4.33563984942399-3.39894364632699i</v>
      </c>
      <c r="AD531" t="str">
        <f t="shared" si="237"/>
        <v>0.192403886551984+0.136228676551167i</v>
      </c>
      <c r="AE531" t="e">
        <f t="shared" si="238"/>
        <v>#DIV/0!</v>
      </c>
      <c r="AF531" t="str">
        <f t="shared" si="239"/>
        <v>-13.3792352226722-4.81897019882169i</v>
      </c>
      <c r="AG531" t="e">
        <f t="shared" si="240"/>
        <v>#DIV/0!</v>
      </c>
      <c r="AH531" t="e">
        <f t="shared" si="241"/>
        <v>#DIV/0!</v>
      </c>
      <c r="AI531" t="e">
        <f t="shared" si="242"/>
        <v>#DIV/0!</v>
      </c>
      <c r="AJ531" t="e">
        <f t="shared" si="243"/>
        <v>#DIV/0!</v>
      </c>
      <c r="AK531"/>
      <c r="AL531"/>
      <c r="AM531"/>
      <c r="AN531"/>
    </row>
    <row r="532" spans="1:40" x14ac:dyDescent="0.25">
      <c r="A532"/>
      <c r="B532">
        <f t="shared" si="244"/>
        <v>39800</v>
      </c>
      <c r="C532" s="186" t="str">
        <f t="shared" si="212"/>
        <v>-0.0000620947486862606+0.0791932179012477i</v>
      </c>
      <c r="D532" s="158" t="str">
        <f t="shared" si="213"/>
        <v>-7.66714272640663+0.607148003909566i</v>
      </c>
      <c r="E532" t="str">
        <f t="shared" si="214"/>
        <v>7.99999513004676-0.00624176274999575i</v>
      </c>
      <c r="F532" t="str">
        <f t="shared" si="215"/>
        <v>0.999200639974242+6.23178790707236E-07i</v>
      </c>
      <c r="G532">
        <f t="shared" si="210"/>
        <v>1</v>
      </c>
      <c r="H532" t="str">
        <f t="shared" si="216"/>
        <v>5.72566789279056+5.42909240489432i</v>
      </c>
      <c r="I532" t="str">
        <f t="shared" si="217"/>
        <v>156.294234516092i</v>
      </c>
      <c r="J532" t="str">
        <f t="shared" si="211"/>
        <v>-32.0655888488858+34.1921770966164i</v>
      </c>
      <c r="K532" t="str">
        <f t="shared" si="218"/>
        <v>2.43208629297121-2.28082227390964i</v>
      </c>
      <c r="L532" t="str">
        <f t="shared" si="219"/>
        <v>0.254177017540507-0.208372925805941i</v>
      </c>
      <c r="M532" t="str">
        <f t="shared" si="220"/>
        <v>2.68626331051172-2.48919519971558i</v>
      </c>
      <c r="N532" t="str">
        <f t="shared" si="221"/>
        <v>-0.293242712034926i</v>
      </c>
      <c r="O532" t="str">
        <f t="shared" si="222"/>
        <v>0.957311578366342-0.289058025188271i</v>
      </c>
      <c r="P532" t="str">
        <f t="shared" si="223"/>
        <v>0.042688421633658+0.289058025188271i</v>
      </c>
      <c r="Q532" t="str">
        <f t="shared" si="224"/>
        <v>-0.042688421633658+0.00418468684665502i</v>
      </c>
      <c r="R532" t="str">
        <f t="shared" si="225"/>
        <v>-0.333014302959588-6.80398980909159i</v>
      </c>
      <c r="S532" t="str">
        <f t="shared" si="226"/>
        <v>0.0309191162151006i</v>
      </c>
      <c r="T532" t="str">
        <f t="shared" si="227"/>
        <v>0.210373351633663-0.0102965079344982i</v>
      </c>
      <c r="U532" t="e">
        <f t="shared" si="228"/>
        <v>#DIV/0!</v>
      </c>
      <c r="V532" t="str">
        <f t="shared" si="229"/>
        <v>1.33333333333333E-06-0.00266591194458786i</v>
      </c>
      <c r="W532" t="e">
        <f t="shared" si="230"/>
        <v>#DIV/0!</v>
      </c>
      <c r="X532" t="e">
        <f t="shared" si="231"/>
        <v>#DIV/0!</v>
      </c>
      <c r="Y532" t="str">
        <f t="shared" si="232"/>
        <v>0.00083+0.0400113240361196i</v>
      </c>
      <c r="Z532" t="e">
        <f t="shared" si="233"/>
        <v>#DIV/0!</v>
      </c>
      <c r="AA532" t="e">
        <f t="shared" si="234"/>
        <v>#DIV/0!</v>
      </c>
      <c r="AB532" t="str">
        <f t="shared" si="235"/>
        <v>1.29721194902422-0.063490708410221i</v>
      </c>
      <c r="AC532" t="str">
        <f t="shared" si="236"/>
        <v>4.3266120980199-3.39956651708555i</v>
      </c>
      <c r="AD532" t="str">
        <f t="shared" si="237"/>
        <v>0.192504080186266+0.136582550874807i</v>
      </c>
      <c r="AE532" t="e">
        <f t="shared" si="238"/>
        <v>#DIV/0!</v>
      </c>
      <c r="AF532" t="str">
        <f t="shared" si="239"/>
        <v>-13.3928106191972-4.82194440098475i</v>
      </c>
      <c r="AG532" t="e">
        <f t="shared" si="240"/>
        <v>#DIV/0!</v>
      </c>
      <c r="AH532" t="e">
        <f t="shared" si="241"/>
        <v>#DIV/0!</v>
      </c>
      <c r="AI532" t="e">
        <f t="shared" si="242"/>
        <v>#DIV/0!</v>
      </c>
      <c r="AJ532" t="e">
        <f t="shared" si="243"/>
        <v>#DIV/0!</v>
      </c>
      <c r="AK532"/>
      <c r="AL532"/>
      <c r="AM532"/>
      <c r="AN532"/>
    </row>
    <row r="533" spans="1:40" x14ac:dyDescent="0.25">
      <c r="A533"/>
      <c r="B533">
        <f t="shared" si="244"/>
        <v>39900</v>
      </c>
      <c r="C533" s="186" t="str">
        <f t="shared" si="212"/>
        <v>-0.0000617838870432483+0.0789947389015204i</v>
      </c>
      <c r="D533" s="158" t="str">
        <f t="shared" si="213"/>
        <v>-7.66714034313398+0.605626331578323i</v>
      </c>
      <c r="E533" t="str">
        <f t="shared" si="214"/>
        <v>7.9999951055439-0.00625744555180997i</v>
      </c>
      <c r="F533" t="str">
        <f t="shared" si="215"/>
        <v>0.999200639976687+6.24744564652838E-07i</v>
      </c>
      <c r="G533">
        <f t="shared" si="210"/>
        <v>1</v>
      </c>
      <c r="H533" t="str">
        <f t="shared" si="216"/>
        <v>5.73921874557401+5.43050017102692i</v>
      </c>
      <c r="I533" t="str">
        <f t="shared" si="217"/>
        <v>156.686933597791i</v>
      </c>
      <c r="J533" t="str">
        <f t="shared" si="211"/>
        <v>-32.231956328953+34.2780870893215i</v>
      </c>
      <c r="K533" t="str">
        <f t="shared" si="218"/>
        <v>2.42601819464337-2.28120409109265i</v>
      </c>
      <c r="L533" t="str">
        <f t="shared" si="219"/>
        <v>0.253664028092533-0.208474873285001i</v>
      </c>
      <c r="M533" t="str">
        <f t="shared" si="220"/>
        <v>2.6796822227359-2.48967896437765i</v>
      </c>
      <c r="N533" t="str">
        <f t="shared" si="221"/>
        <v>-0.293979502768682i</v>
      </c>
      <c r="O533" t="str">
        <f t="shared" si="222"/>
        <v>0.957098343267785-0.289763284965611i</v>
      </c>
      <c r="P533" t="str">
        <f t="shared" si="223"/>
        <v>0.042901656732215+0.289763284965611i</v>
      </c>
      <c r="Q533" t="str">
        <f t="shared" si="224"/>
        <v>-0.042901656732215+0.00421621780307102i</v>
      </c>
      <c r="R533" t="str">
        <f t="shared" si="225"/>
        <v>-0.333012695022637-6.78685536170391i</v>
      </c>
      <c r="S533" t="str">
        <f t="shared" si="226"/>
        <v>0.0309968024367465i</v>
      </c>
      <c r="T533" t="str">
        <f t="shared" si="227"/>
        <v>0.21037081481351-0.0103223287165452i</v>
      </c>
      <c r="U533" t="e">
        <f t="shared" si="228"/>
        <v>#DIV/0!</v>
      </c>
      <c r="V533" t="str">
        <f t="shared" si="229"/>
        <v>1.33333333333333E-06-0.00265923046101747i</v>
      </c>
      <c r="W533" t="e">
        <f t="shared" si="230"/>
        <v>#DIV/0!</v>
      </c>
      <c r="X533" t="e">
        <f t="shared" si="231"/>
        <v>#DIV/0!</v>
      </c>
      <c r="Y533" t="str">
        <f t="shared" si="232"/>
        <v>0.00083+0.0401118550010345i</v>
      </c>
      <c r="Z533" t="e">
        <f t="shared" si="233"/>
        <v>#DIV/0!</v>
      </c>
      <c r="AA533" t="e">
        <f t="shared" si="234"/>
        <v>#DIV/0!</v>
      </c>
      <c r="AB533" t="str">
        <f t="shared" si="235"/>
        <v>1.29719630638988-0.0636499254723841i</v>
      </c>
      <c r="AC533" t="str">
        <f t="shared" si="236"/>
        <v>4.31760600109883-3.40016393045408i</v>
      </c>
      <c r="AD533" t="str">
        <f t="shared" si="237"/>
        <v>0.192604518111396+0.136936304447882i</v>
      </c>
      <c r="AE533" t="e">
        <f t="shared" si="238"/>
        <v>#DIV/0!</v>
      </c>
      <c r="AF533" t="str">
        <f t="shared" si="239"/>
        <v>-13.406359088708-4.8248738394486i</v>
      </c>
      <c r="AG533" t="e">
        <f t="shared" si="240"/>
        <v>#DIV/0!</v>
      </c>
      <c r="AH533" t="e">
        <f t="shared" si="241"/>
        <v>#DIV/0!</v>
      </c>
      <c r="AI533" t="e">
        <f t="shared" si="242"/>
        <v>#DIV/0!</v>
      </c>
      <c r="AJ533" t="e">
        <f t="shared" si="243"/>
        <v>#DIV/0!</v>
      </c>
      <c r="AK533"/>
      <c r="AL533"/>
      <c r="AM533"/>
      <c r="AN533"/>
    </row>
    <row r="534" spans="1:40" x14ac:dyDescent="0.25">
      <c r="A534"/>
      <c r="B534">
        <f t="shared" si="244"/>
        <v>40000</v>
      </c>
      <c r="C534" s="186" t="str">
        <f t="shared" si="212"/>
        <v>-0.0000614753539451202+0.0787972522949754i</v>
      </c>
      <c r="D534" s="158" t="str">
        <f t="shared" si="213"/>
        <v>-7.66713797771362+0.604112267594812i</v>
      </c>
      <c r="E534" t="str">
        <f t="shared" si="214"/>
        <v>7.99999508097956-0.0062731283534799i</v>
      </c>
      <c r="F534" t="str">
        <f t="shared" si="215"/>
        <v>0.999200639979131+6.2631033858405E-07i</v>
      </c>
      <c r="G534">
        <f t="shared" si="210"/>
        <v>1</v>
      </c>
      <c r="H534" t="str">
        <f t="shared" si="216"/>
        <v>5.75274260582352+5.4318710650502i</v>
      </c>
      <c r="I534" t="str">
        <f t="shared" si="217"/>
        <v>157.07963267949i</v>
      </c>
      <c r="J534" t="str">
        <f t="shared" si="211"/>
        <v>-32.3987412932864+34.3639970820266i</v>
      </c>
      <c r="K534" t="str">
        <f t="shared" si="218"/>
        <v>2.41996513237009-2.28156881969472i</v>
      </c>
      <c r="L534" t="str">
        <f t="shared" si="219"/>
        <v>0.253151825615951-0.20857535586471i</v>
      </c>
      <c r="M534" t="str">
        <f t="shared" si="220"/>
        <v>2.67311695798604-2.49014417555943i</v>
      </c>
      <c r="N534" t="str">
        <f t="shared" si="221"/>
        <v>-0.294716293502438i</v>
      </c>
      <c r="O534" t="str">
        <f t="shared" si="222"/>
        <v>0.956884588598284-0.290468387441892i</v>
      </c>
      <c r="P534" t="str">
        <f t="shared" si="223"/>
        <v>0.043115411401716+0.290468387441892i</v>
      </c>
      <c r="Q534" t="str">
        <f t="shared" si="224"/>
        <v>-0.043115411401716+0.00424790606054598i</v>
      </c>
      <c r="R534" t="str">
        <f t="shared" si="225"/>
        <v>-0.333011083023068-6.7698063812996i</v>
      </c>
      <c r="S534" t="str">
        <f t="shared" si="226"/>
        <v>0.0310744886583925i</v>
      </c>
      <c r="T534" t="str">
        <f t="shared" si="227"/>
        <v>0.210368271615208-0.0103481491225193i</v>
      </c>
      <c r="U534" t="e">
        <f t="shared" si="228"/>
        <v>#DIV/0!</v>
      </c>
      <c r="V534" t="str">
        <f t="shared" si="229"/>
        <v>1.33333333333333E-06-0.00265258238486492i</v>
      </c>
      <c r="W534" t="e">
        <f t="shared" si="230"/>
        <v>#DIV/0!</v>
      </c>
      <c r="X534" t="e">
        <f t="shared" si="231"/>
        <v>#DIV/0!</v>
      </c>
      <c r="Y534" t="str">
        <f t="shared" si="232"/>
        <v>0.00083+0.0402123859659494i</v>
      </c>
      <c r="Z534" t="e">
        <f t="shared" si="233"/>
        <v>#DIV/0!</v>
      </c>
      <c r="AA534" t="e">
        <f t="shared" si="234"/>
        <v>#DIV/0!</v>
      </c>
      <c r="AB534" t="str">
        <f t="shared" si="235"/>
        <v>1.29718062442636-0.0638091402155926i</v>
      </c>
      <c r="AC534" t="str">
        <f t="shared" si="236"/>
        <v>4.30862156586971-3.40073607134865i</v>
      </c>
      <c r="AD534" t="str">
        <f t="shared" si="237"/>
        <v>0.192705200270931+0.137289937498334i</v>
      </c>
      <c r="AE534" t="e">
        <f t="shared" si="238"/>
        <v>#DIV/0!</v>
      </c>
      <c r="AF534" t="str">
        <f t="shared" si="239"/>
        <v>-13.4198805835371-4.82775879745539i</v>
      </c>
      <c r="AG534" t="e">
        <f t="shared" si="240"/>
        <v>#DIV/0!</v>
      </c>
      <c r="AH534" t="e">
        <f t="shared" si="241"/>
        <v>#DIV/0!</v>
      </c>
      <c r="AI534" t="e">
        <f t="shared" si="242"/>
        <v>#DIV/0!</v>
      </c>
      <c r="AJ534" t="e">
        <f t="shared" si="243"/>
        <v>#DIV/0!</v>
      </c>
      <c r="AK534"/>
      <c r="AL534"/>
      <c r="AM534"/>
      <c r="AN534"/>
    </row>
    <row r="535" spans="1:40" x14ac:dyDescent="0.25">
      <c r="A535"/>
      <c r="B535">
        <f t="shared" si="244"/>
        <v>40100</v>
      </c>
      <c r="C535" s="186" t="str">
        <f t="shared" si="212"/>
        <v>-0.000061169126193505+0.0786007506572425i</v>
      </c>
      <c r="D535" s="158" t="str">
        <f t="shared" si="213"/>
        <v>-7.66713562996746+0.602605755038859i</v>
      </c>
      <c r="E535" t="str">
        <f t="shared" si="214"/>
        <v>7.99999505635373-0.00628881115500519i</v>
      </c>
      <c r="F535" t="str">
        <f t="shared" si="215"/>
        <v>0.999200639981585+6.27876112500848E-07i</v>
      </c>
      <c r="G535">
        <f t="shared" si="210"/>
        <v>1</v>
      </c>
      <c r="H535" t="str">
        <f t="shared" si="216"/>
        <v>5.76623942738598+5.43320531193196i</v>
      </c>
      <c r="I535" t="str">
        <f t="shared" si="217"/>
        <v>157.472331761188i</v>
      </c>
      <c r="J535" t="str">
        <f t="shared" si="211"/>
        <v>-32.5659437418859+34.4499070747317i</v>
      </c>
      <c r="K535" t="str">
        <f t="shared" si="218"/>
        <v>2.41392710783105-2.28191658747026i</v>
      </c>
      <c r="L535" t="str">
        <f t="shared" si="219"/>
        <v>0.252640413104072-0.208674380880439i</v>
      </c>
      <c r="M535" t="str">
        <f t="shared" si="220"/>
        <v>2.66656752093512-2.4905909683507i</v>
      </c>
      <c r="N535" t="str">
        <f t="shared" si="221"/>
        <v>-0.295453084236194i</v>
      </c>
      <c r="O535" t="str">
        <f t="shared" si="222"/>
        <v>0.956670314473879-0.291173332234341i</v>
      </c>
      <c r="P535" t="str">
        <f t="shared" si="223"/>
        <v>0.043329685526121+0.291173332234341i</v>
      </c>
      <c r="Q535" t="str">
        <f t="shared" si="224"/>
        <v>-0.043329685526121+0.00427975200185299i</v>
      </c>
      <c r="R535" t="str">
        <f t="shared" si="225"/>
        <v>-0.333009466960522-6.75284222847199i</v>
      </c>
      <c r="S535" t="str">
        <f t="shared" si="226"/>
        <v>0.0311521748800386i</v>
      </c>
      <c r="T535" t="str">
        <f t="shared" si="227"/>
        <v>0.210365722038669-0.0103739691514626i</v>
      </c>
      <c r="U535" t="e">
        <f t="shared" si="228"/>
        <v>#DIV/0!</v>
      </c>
      <c r="V535" t="str">
        <f t="shared" si="229"/>
        <v>1.33333333333333E-06-0.00264596746619942i</v>
      </c>
      <c r="W535" t="e">
        <f t="shared" si="230"/>
        <v>#DIV/0!</v>
      </c>
      <c r="X535" t="e">
        <f t="shared" si="231"/>
        <v>#DIV/0!</v>
      </c>
      <c r="Y535" t="str">
        <f t="shared" si="232"/>
        <v>0.00083+0.0403129169308642i</v>
      </c>
      <c r="Z535" t="e">
        <f t="shared" si="233"/>
        <v>#DIV/0!</v>
      </c>
      <c r="AA535" t="e">
        <f t="shared" si="234"/>
        <v>#DIV/0!</v>
      </c>
      <c r="AB535" t="str">
        <f t="shared" si="235"/>
        <v>1.29716490313312-0.0639683526339398i</v>
      </c>
      <c r="AC535" t="str">
        <f t="shared" si="236"/>
        <v>4.29965879866137-3.40128312370625i</v>
      </c>
      <c r="AD535" t="str">
        <f t="shared" si="237"/>
        <v>0.192806126608513+0.137643450250289i</v>
      </c>
      <c r="AE535" t="e">
        <f t="shared" si="238"/>
        <v>#DIV/0!</v>
      </c>
      <c r="AF535" t="str">
        <f t="shared" si="239"/>
        <v>-13.4333750573534-4.8305995568931i</v>
      </c>
      <c r="AG535" t="e">
        <f t="shared" si="240"/>
        <v>#DIV/0!</v>
      </c>
      <c r="AH535" t="e">
        <f t="shared" si="241"/>
        <v>#DIV/0!</v>
      </c>
      <c r="AI535" t="e">
        <f t="shared" si="242"/>
        <v>#DIV/0!</v>
      </c>
      <c r="AJ535" t="e">
        <f t="shared" si="243"/>
        <v>#DIV/0!</v>
      </c>
      <c r="AK535"/>
      <c r="AL535"/>
      <c r="AM535"/>
      <c r="AN535"/>
    </row>
    <row r="536" spans="1:40" x14ac:dyDescent="0.25">
      <c r="A536"/>
      <c r="B536">
        <f t="shared" si="244"/>
        <v>40200</v>
      </c>
      <c r="C536" s="186" t="str">
        <f t="shared" si="212"/>
        <v>-0.0000608651808782084+0.0784052266378256i</v>
      </c>
      <c r="D536" s="158" t="str">
        <f t="shared" si="213"/>
        <v>-7.66713329972008+0.601106737556663i</v>
      </c>
      <c r="E536" t="str">
        <f t="shared" si="214"/>
        <v>7.99999503166641-0.00630449395638547i</v>
      </c>
      <c r="F536" t="str">
        <f t="shared" si="215"/>
        <v>0.999200639984049+6.29441886403196E-07i</v>
      </c>
      <c r="G536">
        <f t="shared" si="210"/>
        <v>1</v>
      </c>
      <c r="H536" t="str">
        <f t="shared" si="216"/>
        <v>5.77970916543098+5.43450313585613i</v>
      </c>
      <c r="I536" t="str">
        <f t="shared" si="217"/>
        <v>157.865030842887i</v>
      </c>
      <c r="J536" t="str">
        <f t="shared" si="211"/>
        <v>-32.7335636747516+34.5358170674367i</v>
      </c>
      <c r="K536" t="str">
        <f t="shared" si="218"/>
        <v>2.40790412211739-2.28224752146791i</v>
      </c>
      <c r="L536" t="str">
        <f t="shared" si="219"/>
        <v>0.252129793502234-0.208771955652502i</v>
      </c>
      <c r="M536" t="str">
        <f t="shared" si="220"/>
        <v>2.66003391561962-2.49101947712041i</v>
      </c>
      <c r="N536" t="str">
        <f t="shared" si="221"/>
        <v>-0.29618987496995i</v>
      </c>
      <c r="O536" t="str">
        <f t="shared" si="222"/>
        <v>0.95645552101089-0.291878118960272i</v>
      </c>
      <c r="P536" t="str">
        <f t="shared" si="223"/>
        <v>0.04354447898911+0.291878118960272i</v>
      </c>
      <c r="Q536" t="str">
        <f t="shared" si="224"/>
        <v>-0.04354447898911+0.00431175600967798i</v>
      </c>
      <c r="R536" t="str">
        <f t="shared" si="225"/>
        <v>-0.333007846834943-6.73596227017637i</v>
      </c>
      <c r="S536" t="str">
        <f t="shared" si="226"/>
        <v>0.0312298611016845i</v>
      </c>
      <c r="T536" t="str">
        <f t="shared" si="227"/>
        <v>0.210363166083795-0.0103997888024263i</v>
      </c>
      <c r="U536" t="e">
        <f t="shared" si="228"/>
        <v>#DIV/0!</v>
      </c>
      <c r="V536" t="str">
        <f t="shared" si="229"/>
        <v>1.33333333333333E-06-0.00263938545757704i</v>
      </c>
      <c r="W536" t="e">
        <f t="shared" si="230"/>
        <v>#DIV/0!</v>
      </c>
      <c r="X536" t="e">
        <f t="shared" si="231"/>
        <v>#DIV/0!</v>
      </c>
      <c r="Y536" t="str">
        <f t="shared" si="232"/>
        <v>0.00083+0.0404134478957791i</v>
      </c>
      <c r="Z536" t="e">
        <f t="shared" si="233"/>
        <v>#DIV/0!</v>
      </c>
      <c r="AA536" t="e">
        <f t="shared" si="234"/>
        <v>#DIV/0!</v>
      </c>
      <c r="AB536" t="str">
        <f t="shared" si="235"/>
        <v>1.29714914250955-0.0641275627215752i</v>
      </c>
      <c r="AC536" t="str">
        <f t="shared" si="236"/>
        <v>4.29071770493261-3.40180527048674i</v>
      </c>
      <c r="AD536" t="str">
        <f t="shared" si="237"/>
        <v>0.19290729706787+0.137996842924104i</v>
      </c>
      <c r="AE536" t="e">
        <f t="shared" si="238"/>
        <v>#DIV/0!</v>
      </c>
      <c r="AF536" t="str">
        <f t="shared" si="239"/>
        <v>-13.4468424651511-4.83339639829947i</v>
      </c>
      <c r="AG536" t="e">
        <f t="shared" si="240"/>
        <v>#DIV/0!</v>
      </c>
      <c r="AH536" t="e">
        <f t="shared" si="241"/>
        <v>#DIV/0!</v>
      </c>
      <c r="AI536" t="e">
        <f t="shared" si="242"/>
        <v>#DIV/0!</v>
      </c>
      <c r="AJ536" t="e">
        <f t="shared" si="243"/>
        <v>#DIV/0!</v>
      </c>
      <c r="AK536"/>
      <c r="AL536"/>
      <c r="AM536"/>
      <c r="AN536"/>
    </row>
    <row r="537" spans="1:40" x14ac:dyDescent="0.25">
      <c r="A537"/>
      <c r="B537">
        <f t="shared" si="244"/>
        <v>40300</v>
      </c>
      <c r="C537" s="186" t="str">
        <f t="shared" si="212"/>
        <v>-0.00006056349537293+0.0782106729591873i</v>
      </c>
      <c r="D537" s="158" t="str">
        <f t="shared" si="213"/>
        <v>-7.66713098679784+0.59961515935377i</v>
      </c>
      <c r="E537" t="str">
        <f t="shared" si="214"/>
        <v>7.9999950069176-0.00632017675762038i</v>
      </c>
      <c r="F537" t="str">
        <f t="shared" si="215"/>
        <v>0.999200639986523+6.31007660291059E-07i</v>
      </c>
      <c r="G537">
        <f t="shared" si="210"/>
        <v>1</v>
      </c>
      <c r="H537" t="str">
        <f t="shared" si="216"/>
        <v>5.79315177643789+5.43576476021838i</v>
      </c>
      <c r="I537" t="str">
        <f t="shared" si="217"/>
        <v>158.257729924586i</v>
      </c>
      <c r="J537" t="str">
        <f t="shared" si="211"/>
        <v>-32.9016010918834+34.6217270601418i</v>
      </c>
      <c r="K537" t="str">
        <f t="shared" si="218"/>
        <v>2.40189617573916-2.28256174803217i</v>
      </c>
      <c r="L537" t="str">
        <f t="shared" si="219"/>
        <v>0.251619969708144-0.208868087485939i</v>
      </c>
      <c r="M537" t="str">
        <f t="shared" si="220"/>
        <v>2.6535161454473-2.49142983551811i</v>
      </c>
      <c r="N537" t="str">
        <f t="shared" si="221"/>
        <v>-0.296926665703706i</v>
      </c>
      <c r="O537" t="str">
        <f t="shared" si="222"/>
        <v>0.956240208325921-0.292582747237083i</v>
      </c>
      <c r="P537" t="str">
        <f t="shared" si="223"/>
        <v>0.043759791674079+0.292582747237083i</v>
      </c>
      <c r="Q537" t="str">
        <f t="shared" si="224"/>
        <v>-0.043759791674079+0.00434391846662302i</v>
      </c>
      <c r="R537" t="str">
        <f t="shared" si="225"/>
        <v>-0.33300622264591-6.71916587965163i</v>
      </c>
      <c r="S537" t="str">
        <f t="shared" si="226"/>
        <v>0.0313075473233304i</v>
      </c>
      <c r="T537" t="str">
        <f t="shared" si="227"/>
        <v>0.2103606037505-0.0104256080744503i</v>
      </c>
      <c r="U537" t="e">
        <f t="shared" si="228"/>
        <v>#DIV/0!</v>
      </c>
      <c r="V537" t="str">
        <f t="shared" si="229"/>
        <v>1.33333333333333E-06-0.00263283611400985i</v>
      </c>
      <c r="W537" t="e">
        <f t="shared" si="230"/>
        <v>#DIV/0!</v>
      </c>
      <c r="X537" t="e">
        <f t="shared" si="231"/>
        <v>#DIV/0!</v>
      </c>
      <c r="Y537" t="str">
        <f t="shared" si="232"/>
        <v>0.00083+0.040513978860694i</v>
      </c>
      <c r="Z537" t="e">
        <f t="shared" si="233"/>
        <v>#DIV/0!</v>
      </c>
      <c r="AA537" t="e">
        <f t="shared" si="234"/>
        <v>#DIV/0!</v>
      </c>
      <c r="AB537" t="str">
        <f t="shared" si="235"/>
        <v>1.29713334255513-0.0642867704725785i</v>
      </c>
      <c r="AC537" t="str">
        <f t="shared" si="236"/>
        <v>4.28179828928357-3.40230269367484i</v>
      </c>
      <c r="AD537" t="str">
        <f t="shared" si="237"/>
        <v>0.193008711592809+0.13835011573641i</v>
      </c>
      <c r="AE537" t="e">
        <f t="shared" si="238"/>
        <v>#DIV/0!</v>
      </c>
      <c r="AF537" t="str">
        <f t="shared" si="239"/>
        <v>-13.4602827632357-4.83614960086461i</v>
      </c>
      <c r="AG537" t="e">
        <f t="shared" si="240"/>
        <v>#DIV/0!</v>
      </c>
      <c r="AH537" t="e">
        <f t="shared" si="241"/>
        <v>#DIV/0!</v>
      </c>
      <c r="AI537" t="e">
        <f t="shared" si="242"/>
        <v>#DIV/0!</v>
      </c>
      <c r="AJ537" t="e">
        <f t="shared" si="243"/>
        <v>#DIV/0!</v>
      </c>
      <c r="AK537"/>
      <c r="AL537"/>
      <c r="AM537"/>
      <c r="AN537"/>
    </row>
    <row r="538" spans="1:40" x14ac:dyDescent="0.25">
      <c r="A538"/>
      <c r="B538">
        <f t="shared" si="244"/>
        <v>40400</v>
      </c>
      <c r="C538" s="186" t="str">
        <f t="shared" si="212"/>
        <v>-0.000060264047331049+0.0780170824158437i</v>
      </c>
      <c r="D538" s="158" t="str">
        <f t="shared" si="213"/>
        <v>-7.66712869102953+0.598130965188135i</v>
      </c>
      <c r="E538" t="str">
        <f t="shared" si="214"/>
        <v>7.99999498210731-0.00633585955870956i</v>
      </c>
      <c r="F538" t="str">
        <f t="shared" si="215"/>
        <v>0.999200639988997+6.32573434164387E-07i</v>
      </c>
      <c r="G538">
        <f t="shared" si="210"/>
        <v>1</v>
      </c>
      <c r="H538" t="str">
        <f t="shared" si="216"/>
        <v>5.80656721818411+5.43699040762295i</v>
      </c>
      <c r="I538" t="str">
        <f t="shared" si="217"/>
        <v>158.650429006285i</v>
      </c>
      <c r="J538" t="str">
        <f t="shared" si="211"/>
        <v>-33.0700559932814+34.7076370528468i</v>
      </c>
      <c r="K538" t="str">
        <f t="shared" si="218"/>
        <v>2.39590326863257-2.2828593928052i</v>
      </c>
      <c r="L538" t="str">
        <f t="shared" si="219"/>
        <v>0.251110944572208-0.208962783670303i</v>
      </c>
      <c r="M538" t="str">
        <f t="shared" si="220"/>
        <v>2.64701421320478-2.4918221764755i</v>
      </c>
      <c r="N538" t="str">
        <f t="shared" si="221"/>
        <v>-0.297663456437463i</v>
      </c>
      <c r="O538" t="str">
        <f t="shared" si="222"/>
        <v>0.956024376535856-0.293287216682261i</v>
      </c>
      <c r="P538" t="str">
        <f t="shared" si="223"/>
        <v>0.043975623464144+0.293287216682261i</v>
      </c>
      <c r="Q538" t="str">
        <f t="shared" si="224"/>
        <v>-0.043975623464144+0.00437623975520202i</v>
      </c>
      <c r="R538" t="str">
        <f t="shared" si="225"/>
        <v>-0.333004594393385-6.702452436342i</v>
      </c>
      <c r="S538" t="str">
        <f t="shared" si="226"/>
        <v>0.0313852335449765i</v>
      </c>
      <c r="T538" t="str">
        <f t="shared" si="227"/>
        <v>0.21035803503869-0.0104514269665866i</v>
      </c>
      <c r="U538" t="e">
        <f t="shared" si="228"/>
        <v>#DIV/0!</v>
      </c>
      <c r="V538" t="str">
        <f t="shared" si="229"/>
        <v>1.33333333333333E-06-0.00262631919293557i</v>
      </c>
      <c r="W538" t="e">
        <f t="shared" si="230"/>
        <v>#DIV/0!</v>
      </c>
      <c r="X538" t="e">
        <f t="shared" si="231"/>
        <v>#DIV/0!</v>
      </c>
      <c r="Y538" t="str">
        <f t="shared" si="232"/>
        <v>0.00083+0.0406145098256088i</v>
      </c>
      <c r="Z538" t="e">
        <f t="shared" si="233"/>
        <v>#DIV/0!</v>
      </c>
      <c r="AA538" t="e">
        <f t="shared" si="234"/>
        <v>#DIV/0!</v>
      </c>
      <c r="AB538" t="str">
        <f t="shared" si="235"/>
        <v>1.29711750326927-0.0644459758811043i</v>
      </c>
      <c r="AC538" t="str">
        <f t="shared" si="236"/>
        <v>4.27290055546531-3.40277557428203i</v>
      </c>
      <c r="AD538" t="str">
        <f t="shared" si="237"/>
        <v>0.193110370127222+0.138703268900165i</v>
      </c>
      <c r="AE538" t="e">
        <f t="shared" si="238"/>
        <v>#DIV/0!</v>
      </c>
      <c r="AF538" t="str">
        <f t="shared" si="239"/>
        <v>-13.4736959092136-4.83885944243482i</v>
      </c>
      <c r="AG538" t="e">
        <f t="shared" si="240"/>
        <v>#DIV/0!</v>
      </c>
      <c r="AH538" t="e">
        <f t="shared" si="241"/>
        <v>#DIV/0!</v>
      </c>
      <c r="AI538" t="e">
        <f t="shared" si="242"/>
        <v>#DIV/0!</v>
      </c>
      <c r="AJ538" t="e">
        <f t="shared" si="243"/>
        <v>#DIV/0!</v>
      </c>
      <c r="AK538"/>
      <c r="AL538"/>
      <c r="AM538"/>
      <c r="AN538"/>
    </row>
    <row r="539" spans="1:40" x14ac:dyDescent="0.25">
      <c r="A539"/>
      <c r="B539">
        <f t="shared" si="244"/>
        <v>40500</v>
      </c>
      <c r="C539" s="186" t="str">
        <f t="shared" si="212"/>
        <v>-0.0000599668146814873+0.0778244478734758i</v>
      </c>
      <c r="D539" s="158" t="str">
        <f t="shared" si="213"/>
        <v>-7.66712641224588+0.596654100363315i</v>
      </c>
      <c r="E539" t="str">
        <f t="shared" si="214"/>
        <v>7.99999495723553-0.00635154235965266i</v>
      </c>
      <c r="F539" t="str">
        <f t="shared" si="215"/>
        <v>0.999200639991481+6.34139208023159E-07i</v>
      </c>
      <c r="G539">
        <f t="shared" si="210"/>
        <v>1</v>
      </c>
      <c r="H539" t="str">
        <f t="shared" si="216"/>
        <v>5.81995544973256+5.4381802998788i</v>
      </c>
      <c r="I539" t="str">
        <f t="shared" si="217"/>
        <v>159.043128087983i</v>
      </c>
      <c r="J539" t="str">
        <f t="shared" si="211"/>
        <v>-33.2389283789456+34.793547045552i</v>
      </c>
      <c r="K539" t="str">
        <f t="shared" si="218"/>
        <v>2.38992540016738-2.28314058072852i</v>
      </c>
      <c r="L539" t="str">
        <f t="shared" si="219"/>
        <v>0.250602720897864-0.209056051479452i</v>
      </c>
      <c r="M539" t="str">
        <f t="shared" si="220"/>
        <v>2.64052812106524-2.49219663220797i</v>
      </c>
      <c r="N539" t="str">
        <f t="shared" si="221"/>
        <v>-0.298400247171219i</v>
      </c>
      <c r="O539" t="str">
        <f t="shared" si="222"/>
        <v>0.955808025757862-0.293991526913375i</v>
      </c>
      <c r="P539" t="str">
        <f t="shared" si="223"/>
        <v>0.0441919742421381+0.293991526913375i</v>
      </c>
      <c r="Q539" t="str">
        <f t="shared" si="224"/>
        <v>-0.0441919742421381+0.004408720257844i</v>
      </c>
      <c r="R539" t="str">
        <f t="shared" si="225"/>
        <v>-0.3330029620771-6.68582132582071i</v>
      </c>
      <c r="S539" t="str">
        <f t="shared" si="226"/>
        <v>0.0314629197666224i</v>
      </c>
      <c r="T539" t="str">
        <f t="shared" si="227"/>
        <v>0.21035545994827-0.0104772454778794i</v>
      </c>
      <c r="U539" t="e">
        <f t="shared" si="228"/>
        <v>#DIV/0!</v>
      </c>
      <c r="V539" t="str">
        <f t="shared" si="229"/>
        <v>1.33333333333333E-06-0.00261983445418758i</v>
      </c>
      <c r="W539" t="e">
        <f t="shared" si="230"/>
        <v>#DIV/0!</v>
      </c>
      <c r="X539" t="e">
        <f t="shared" si="231"/>
        <v>#DIV/0!</v>
      </c>
      <c r="Y539" t="str">
        <f t="shared" si="232"/>
        <v>0.00083+0.0407150407905237i</v>
      </c>
      <c r="Z539" t="e">
        <f t="shared" si="233"/>
        <v>#DIV/0!</v>
      </c>
      <c r="AA539" t="e">
        <f t="shared" si="234"/>
        <v>#DIV/0!</v>
      </c>
      <c r="AB539" t="str">
        <f t="shared" si="235"/>
        <v>1.29710162465139-0.0646051789412588i</v>
      </c>
      <c r="AC539" t="str">
        <f t="shared" si="236"/>
        <v>4.26402450639081-3.40322409234853i</v>
      </c>
      <c r="AD539" t="str">
        <f t="shared" si="237"/>
        <v>0.193212272615074+0.13905630262469i</v>
      </c>
      <c r="AE539" t="e">
        <f t="shared" si="238"/>
        <v>#DIV/0!</v>
      </c>
      <c r="AF539" t="str">
        <f t="shared" si="239"/>
        <v>-13.4870818619784-4.84152619951549i</v>
      </c>
      <c r="AG539" t="e">
        <f t="shared" si="240"/>
        <v>#DIV/0!</v>
      </c>
      <c r="AH539" t="e">
        <f t="shared" si="241"/>
        <v>#DIV/0!</v>
      </c>
      <c r="AI539" t="e">
        <f t="shared" si="242"/>
        <v>#DIV/0!</v>
      </c>
      <c r="AJ539" t="e">
        <f t="shared" si="243"/>
        <v>#DIV/0!</v>
      </c>
      <c r="AK539"/>
      <c r="AL539"/>
      <c r="AM539"/>
      <c r="AN539"/>
    </row>
    <row r="540" spans="1:40" x14ac:dyDescent="0.25">
      <c r="A540"/>
      <c r="B540">
        <f t="shared" si="244"/>
        <v>40600</v>
      </c>
      <c r="C540" s="186" t="str">
        <f t="shared" si="212"/>
        <v>-0.0000596717756246444+0.0776327622680546i</v>
      </c>
      <c r="D540" s="158" t="str">
        <f t="shared" si="213"/>
        <v>-7.66712415027976+0.595184510721752i</v>
      </c>
      <c r="E540" t="str">
        <f t="shared" si="214"/>
        <v>7.99999493230226-0.0063672251604493i</v>
      </c>
      <c r="F540" t="str">
        <f t="shared" si="215"/>
        <v>0.999200639993965+6.35704981867324E-07i</v>
      </c>
      <c r="G540">
        <f t="shared" si="210"/>
        <v>1</v>
      </c>
      <c r="H540" t="str">
        <f t="shared" si="216"/>
        <v>5.83331643141972+5.43933465799638i</v>
      </c>
      <c r="I540" t="str">
        <f t="shared" si="217"/>
        <v>159.435827169682i</v>
      </c>
      <c r="J540" t="str">
        <f t="shared" si="211"/>
        <v>-33.408218248876+34.879457038257i</v>
      </c>
      <c r="K540" t="str">
        <f t="shared" si="218"/>
        <v>2.3839625691541-2.28340543604492i</v>
      </c>
      <c r="L540" t="str">
        <f t="shared" si="219"/>
        <v>0.250095301441918-0.209147898171345i</v>
      </c>
      <c r="M540" t="str">
        <f t="shared" si="220"/>
        <v>2.63405787059602-2.49255333421626i</v>
      </c>
      <c r="N540" t="str">
        <f t="shared" si="221"/>
        <v>-0.299137037904975i</v>
      </c>
      <c r="O540" t="str">
        <f t="shared" si="222"/>
        <v>0.955591156109387-0.294695677548084i</v>
      </c>
      <c r="P540" t="str">
        <f t="shared" si="223"/>
        <v>0.0444088438906129+0.294695677548084i</v>
      </c>
      <c r="Q540" t="str">
        <f t="shared" si="224"/>
        <v>-0.0444088438906129+0.00444136035689097i</v>
      </c>
      <c r="R540" t="str">
        <f t="shared" si="225"/>
        <v>-0.333001325696873-6.6692719397145i</v>
      </c>
      <c r="S540" t="str">
        <f t="shared" si="226"/>
        <v>0.0315406059882684i</v>
      </c>
      <c r="T540" t="str">
        <f t="shared" si="227"/>
        <v>0.21035287847915-0.0105030636073761i</v>
      </c>
      <c r="U540" t="e">
        <f t="shared" si="228"/>
        <v>#DIV/0!</v>
      </c>
      <c r="V540" t="str">
        <f t="shared" si="229"/>
        <v>1.33333333333333E-06-0.00261338165996544i</v>
      </c>
      <c r="W540" t="e">
        <f t="shared" si="230"/>
        <v>#DIV/0!</v>
      </c>
      <c r="X540" t="e">
        <f t="shared" si="231"/>
        <v>#DIV/0!</v>
      </c>
      <c r="Y540" t="str">
        <f t="shared" si="232"/>
        <v>0.00083+0.0408155717554386i</v>
      </c>
      <c r="Z540" t="e">
        <f t="shared" si="233"/>
        <v>#DIV/0!</v>
      </c>
      <c r="AA540" t="e">
        <f t="shared" si="234"/>
        <v>#DIV/0!</v>
      </c>
      <c r="AB540" t="str">
        <f t="shared" si="235"/>
        <v>1.29708570670093-0.0647643796471681i</v>
      </c>
      <c r="AC540" t="str">
        <f t="shared" si="236"/>
        <v>4.25517014414519-3.40364842694555i</v>
      </c>
      <c r="AD540" t="str">
        <f t="shared" si="237"/>
        <v>0.193314419000407+0.139409217115718i</v>
      </c>
      <c r="AE540" t="e">
        <f t="shared" si="238"/>
        <v>#DIV/0!</v>
      </c>
      <c r="AF540" t="str">
        <f t="shared" si="239"/>
        <v>-13.5004405816995-4.84415014727463i</v>
      </c>
      <c r="AG540" t="e">
        <f t="shared" si="240"/>
        <v>#DIV/0!</v>
      </c>
      <c r="AH540" t="e">
        <f t="shared" si="241"/>
        <v>#DIV/0!</v>
      </c>
      <c r="AI540" t="e">
        <f t="shared" si="242"/>
        <v>#DIV/0!</v>
      </c>
      <c r="AJ540" t="e">
        <f t="shared" si="243"/>
        <v>#DIV/0!</v>
      </c>
      <c r="AK540"/>
      <c r="AL540"/>
      <c r="AM540"/>
      <c r="AN540"/>
    </row>
    <row r="541" spans="1:40" x14ac:dyDescent="0.25">
      <c r="A541"/>
      <c r="B541">
        <f t="shared" si="244"/>
        <v>40700</v>
      </c>
      <c r="C541" s="186" t="str">
        <f t="shared" si="212"/>
        <v>-0.0000593789086283966+0.0774420186049748i</v>
      </c>
      <c r="D541" s="158" t="str">
        <f t="shared" si="213"/>
        <v>-7.66712190496617+0.59372214263814i</v>
      </c>
      <c r="E541" t="str">
        <f t="shared" si="214"/>
        <v>7.9999949073075-0.00638290796109912i</v>
      </c>
      <c r="F541" t="str">
        <f t="shared" si="215"/>
        <v>0.999200639996459+6.37270755696859E-07i</v>
      </c>
      <c r="G541">
        <f t="shared" si="210"/>
        <v>1</v>
      </c>
      <c r="H541" t="str">
        <f t="shared" si="216"/>
        <v>5.84665012484357+5.44045370218432i</v>
      </c>
      <c r="I541" t="str">
        <f t="shared" si="217"/>
        <v>159.828526251381i</v>
      </c>
      <c r="J541" t="str">
        <f t="shared" si="211"/>
        <v>-33.5779256030725+34.965367030962i</v>
      </c>
      <c r="K541" t="str">
        <f t="shared" si="218"/>
        <v>2.3780147738511-2.28365408230015i</v>
      </c>
      <c r="L541" t="str">
        <f t="shared" si="219"/>
        <v>0.249588688914876-0.209238330987837i</v>
      </c>
      <c r="M541" t="str">
        <f t="shared" si="220"/>
        <v>2.62760346276598-2.49289241328799i</v>
      </c>
      <c r="N541" t="str">
        <f t="shared" si="221"/>
        <v>-0.299873828638731i</v>
      </c>
      <c r="O541" t="str">
        <f t="shared" si="222"/>
        <v>0.955373767708162-0.295399668204132i</v>
      </c>
      <c r="P541" t="str">
        <f t="shared" si="223"/>
        <v>0.044626232291838+0.295399668204132i</v>
      </c>
      <c r="Q541" t="str">
        <f t="shared" si="224"/>
        <v>-0.044626232291838+0.00447416043459903i</v>
      </c>
      <c r="R541" t="str">
        <f t="shared" si="225"/>
        <v>-0.332999685252407-6.6528036756292i</v>
      </c>
      <c r="S541" t="str">
        <f t="shared" si="226"/>
        <v>0.0316182922099143i</v>
      </c>
      <c r="T541" t="str">
        <f t="shared" si="227"/>
        <v>0.210350290631236-0.0105288813541201i</v>
      </c>
      <c r="U541" t="e">
        <f t="shared" si="228"/>
        <v>#DIV/0!</v>
      </c>
      <c r="V541" t="str">
        <f t="shared" si="229"/>
        <v>1.33333333333333E-06-0.00260696057480582i</v>
      </c>
      <c r="W541" t="e">
        <f t="shared" si="230"/>
        <v>#DIV/0!</v>
      </c>
      <c r="X541" t="e">
        <f t="shared" si="231"/>
        <v>#DIV/0!</v>
      </c>
      <c r="Y541" t="str">
        <f t="shared" si="232"/>
        <v>0.00083+0.0409161027203535i</v>
      </c>
      <c r="Z541" t="e">
        <f t="shared" si="233"/>
        <v>#DIV/0!</v>
      </c>
      <c r="AA541" t="e">
        <f t="shared" si="234"/>
        <v>#DIV/0!</v>
      </c>
      <c r="AB541" t="str">
        <f t="shared" si="235"/>
        <v>1.29706974941732-0.0649235779929335i</v>
      </c>
      <c r="AC541" t="str">
        <f t="shared" si="236"/>
        <v>4.24633746999586-3.40404875617718i</v>
      </c>
      <c r="AD541" t="str">
        <f t="shared" si="237"/>
        <v>0.193416809227334+0.139762012575442i</v>
      </c>
      <c r="AE541" t="e">
        <f t="shared" si="238"/>
        <v>#DIV/0!</v>
      </c>
      <c r="AF541" t="str">
        <f t="shared" si="239"/>
        <v>-13.5137720298097-4.84673155954618i</v>
      </c>
      <c r="AG541" t="e">
        <f t="shared" si="240"/>
        <v>#DIV/0!</v>
      </c>
      <c r="AH541" t="e">
        <f t="shared" si="241"/>
        <v>#DIV/0!</v>
      </c>
      <c r="AI541" t="e">
        <f t="shared" si="242"/>
        <v>#DIV/0!</v>
      </c>
      <c r="AJ541" t="e">
        <f t="shared" si="243"/>
        <v>#DIV/0!</v>
      </c>
      <c r="AK541"/>
      <c r="AL541"/>
      <c r="AM541"/>
      <c r="AN541"/>
    </row>
    <row r="542" spans="1:40" x14ac:dyDescent="0.25">
      <c r="A542"/>
      <c r="B542">
        <f t="shared" si="244"/>
        <v>40800</v>
      </c>
      <c r="C542" s="186" t="str">
        <f t="shared" si="212"/>
        <v>-0.0000590881924241706+0.077252209958206i</v>
      </c>
      <c r="D542" s="158" t="str">
        <f t="shared" si="213"/>
        <v>-7.66711967614189+0.592266943012913i</v>
      </c>
      <c r="E542" t="str">
        <f t="shared" si="214"/>
        <v>7.99999488225126-0.00639859076160177i</v>
      </c>
      <c r="F542" t="str">
        <f t="shared" si="215"/>
        <v>0.999200639998953+6.38836529511716E-07i</v>
      </c>
      <c r="G542">
        <f t="shared" si="210"/>
        <v>1</v>
      </c>
      <c r="H542" t="str">
        <f t="shared" si="216"/>
        <v>5.85995649285136+5.44153765184603i</v>
      </c>
      <c r="I542" t="str">
        <f t="shared" si="217"/>
        <v>160.221225333079i</v>
      </c>
      <c r="J542" t="str">
        <f t="shared" si="211"/>
        <v>-33.7480504415352+35.0512770236671i</v>
      </c>
      <c r="K542" t="str">
        <f t="shared" si="218"/>
        <v>2.37208201197173-2.28388664234479i</v>
      </c>
      <c r="L542" t="str">
        <f t="shared" si="219"/>
        <v>0.249082885981273-0.209327357154485i</v>
      </c>
      <c r="M542" t="str">
        <f t="shared" si="220"/>
        <v>2.621164897953-2.49321399949928i</v>
      </c>
      <c r="N542" t="str">
        <f t="shared" si="221"/>
        <v>-0.300610619372487i</v>
      </c>
      <c r="O542" t="str">
        <f t="shared" si="222"/>
        <v>0.955155860672197-0.296103498499351i</v>
      </c>
      <c r="P542" t="str">
        <f t="shared" si="223"/>
        <v>0.044844139327803+0.296103498499351i</v>
      </c>
      <c r="Q542" t="str">
        <f t="shared" si="224"/>
        <v>-0.044844139327803+0.00450712087313598i</v>
      </c>
      <c r="R542" t="str">
        <f t="shared" si="225"/>
        <v>-0.332998040743664-6.63641593707626i</v>
      </c>
      <c r="S542" t="str">
        <f t="shared" si="226"/>
        <v>0.0316959784315604i</v>
      </c>
      <c r="T542" t="str">
        <f t="shared" si="227"/>
        <v>0.210347696404433-0.010554698717163i</v>
      </c>
      <c r="U542" t="e">
        <f t="shared" si="228"/>
        <v>#DIV/0!</v>
      </c>
      <c r="V542" t="str">
        <f t="shared" si="229"/>
        <v>1.33333333333333E-06-0.00260057096555384i</v>
      </c>
      <c r="W542" t="e">
        <f t="shared" si="230"/>
        <v>#DIV/0!</v>
      </c>
      <c r="X542" t="e">
        <f t="shared" si="231"/>
        <v>#DIV/0!</v>
      </c>
      <c r="Y542" t="str">
        <f t="shared" si="232"/>
        <v>0.00083+0.0410166336852683i</v>
      </c>
      <c r="Z542" t="e">
        <f t="shared" si="233"/>
        <v>#DIV/0!</v>
      </c>
      <c r="AA542" t="e">
        <f t="shared" si="234"/>
        <v>#DIV/0!</v>
      </c>
      <c r="AB542" t="str">
        <f t="shared" si="235"/>
        <v>1.29705375279997-0.0650827739727069i</v>
      </c>
      <c r="AC542" t="str">
        <f t="shared" si="236"/>
        <v>4.23752648440249-3.40442525718263i</v>
      </c>
      <c r="AD542" t="str">
        <f t="shared" si="237"/>
        <v>0.193519443240046+0.140114689202549i</v>
      </c>
      <c r="AE542" t="e">
        <f t="shared" si="238"/>
        <v>#DIV/0!</v>
      </c>
      <c r="AF542" t="str">
        <f t="shared" si="239"/>
        <v>-13.5270761689933-4.84927070883312i</v>
      </c>
      <c r="AG542" t="e">
        <f t="shared" si="240"/>
        <v>#DIV/0!</v>
      </c>
      <c r="AH542" t="e">
        <f t="shared" si="241"/>
        <v>#DIV/0!</v>
      </c>
      <c r="AI542" t="e">
        <f t="shared" si="242"/>
        <v>#DIV/0!</v>
      </c>
      <c r="AJ542" t="e">
        <f t="shared" si="243"/>
        <v>#DIV/0!</v>
      </c>
      <c r="AK542"/>
      <c r="AL542"/>
      <c r="AM542"/>
      <c r="AN542"/>
    </row>
    <row r="543" spans="1:40" x14ac:dyDescent="0.25">
      <c r="A543"/>
      <c r="B543">
        <f t="shared" si="244"/>
        <v>40900</v>
      </c>
      <c r="C543" s="186" t="str">
        <f t="shared" si="212"/>
        <v>-0.0000587996060030825+0.0770633294694543i</v>
      </c>
      <c r="D543" s="158" t="str">
        <f t="shared" si="213"/>
        <v>-7.667117463646+0.590818859265816i</v>
      </c>
      <c r="E543" t="str">
        <f t="shared" si="214"/>
        <v>7.99999485713353-0.00641427356195688i</v>
      </c>
      <c r="F543" t="str">
        <f t="shared" si="215"/>
        <v>0.999200640001467+6.40402303311883E-07i</v>
      </c>
      <c r="G543">
        <f t="shared" si="210"/>
        <v>1</v>
      </c>
      <c r="H543" t="str">
        <f t="shared" si="216"/>
        <v>5.87323549952805+5.44258672557703i</v>
      </c>
      <c r="I543" t="str">
        <f t="shared" si="217"/>
        <v>160.613924414778i</v>
      </c>
      <c r="J543" t="str">
        <f t="shared" si="211"/>
        <v>-33.918592764264+35.1371870163722i</v>
      </c>
      <c r="K543" t="str">
        <f t="shared" si="218"/>
        <v>2.36616428069145-2.28410323833621i</v>
      </c>
      <c r="L543" t="str">
        <f t="shared" si="219"/>
        <v>0.248577895260009-0.209414983880351i</v>
      </c>
      <c r="M543" t="str">
        <f t="shared" si="220"/>
        <v>2.61474217595146-2.49351822221656i</v>
      </c>
      <c r="N543" t="str">
        <f t="shared" si="221"/>
        <v>-0.301347410106243i</v>
      </c>
      <c r="O543" t="str">
        <f t="shared" si="222"/>
        <v>0.954937435119786-0.296807168051658i</v>
      </c>
      <c r="P543" t="str">
        <f t="shared" si="223"/>
        <v>0.045062564880214+0.296807168051658i</v>
      </c>
      <c r="Q543" t="str">
        <f t="shared" si="224"/>
        <v>-0.045062564880214+0.00454024205458498i</v>
      </c>
      <c r="R543" t="str">
        <f t="shared" si="225"/>
        <v>-0.332996392170199-6.62010813340098i</v>
      </c>
      <c r="S543" t="str">
        <f t="shared" si="226"/>
        <v>0.0317736646532063i</v>
      </c>
      <c r="T543" t="str">
        <f t="shared" si="227"/>
        <v>0.210345095798646-0.0105805156955435i</v>
      </c>
      <c r="U543" t="e">
        <f t="shared" si="228"/>
        <v>#DIV/0!</v>
      </c>
      <c r="V543" t="str">
        <f t="shared" si="229"/>
        <v>1.33333333333333E-06-0.00259421260133488i</v>
      </c>
      <c r="W543" t="e">
        <f t="shared" si="230"/>
        <v>#DIV/0!</v>
      </c>
      <c r="X543" t="e">
        <f t="shared" si="231"/>
        <v>#DIV/0!</v>
      </c>
      <c r="Y543" t="str">
        <f t="shared" si="232"/>
        <v>0.00083+0.0411171646501832i</v>
      </c>
      <c r="Z543" t="e">
        <f t="shared" si="233"/>
        <v>#DIV/0!</v>
      </c>
      <c r="AA543" t="e">
        <f t="shared" si="234"/>
        <v>#DIV/0!</v>
      </c>
      <c r="AB543" t="str">
        <f t="shared" si="235"/>
        <v>1.29703771684829-0.0652419675805608i</v>
      </c>
      <c r="AC543" t="str">
        <f t="shared" si="236"/>
        <v>4.22873718702762-3.40477810613832i</v>
      </c>
      <c r="AD543" t="str">
        <f t="shared" si="237"/>
        <v>0.193622320982794+0.140467247192267i</v>
      </c>
      <c r="AE543" t="e">
        <f t="shared" si="238"/>
        <v>#DIV/0!</v>
      </c>
      <c r="AF543" t="str">
        <f t="shared" si="239"/>
        <v>-13.5403529631741-4.85176786631121i</v>
      </c>
      <c r="AG543" t="e">
        <f t="shared" si="240"/>
        <v>#DIV/0!</v>
      </c>
      <c r="AH543" t="e">
        <f t="shared" si="241"/>
        <v>#DIV/0!</v>
      </c>
      <c r="AI543" t="e">
        <f t="shared" si="242"/>
        <v>#DIV/0!</v>
      </c>
      <c r="AJ543" t="e">
        <f t="shared" si="243"/>
        <v>#DIV/0!</v>
      </c>
      <c r="AK543"/>
      <c r="AL543"/>
      <c r="AM543"/>
      <c r="AN543"/>
    </row>
    <row r="544" spans="1:40" x14ac:dyDescent="0.25">
      <c r="A544"/>
      <c r="B544">
        <f t="shared" si="244"/>
        <v>41000</v>
      </c>
      <c r="C544" s="186" t="str">
        <f t="shared" si="212"/>
        <v>-0.0000585131286121403+0.0768753703473352i</v>
      </c>
      <c r="D544" s="158" t="str">
        <f t="shared" si="213"/>
        <v>-7.66711526731935+0.58937783932957i</v>
      </c>
      <c r="E544" t="str">
        <f t="shared" si="214"/>
        <v>7.99999483195431-0.00642995636216409i</v>
      </c>
      <c r="F544" t="str">
        <f t="shared" si="215"/>
        <v>0.999200640003971+6.41968077097288E-07i</v>
      </c>
      <c r="G544">
        <f t="shared" si="210"/>
        <v>1</v>
      </c>
      <c r="H544" t="str">
        <f t="shared" si="216"/>
        <v>5.88648711018405+5.44360114116158i</v>
      </c>
      <c r="I544" t="str">
        <f t="shared" si="217"/>
        <v>161.006623496477i</v>
      </c>
      <c r="J544" t="str">
        <f t="shared" si="211"/>
        <v>-34.089552571259+35.2230970090773i</v>
      </c>
      <c r="K544" t="str">
        <f t="shared" si="218"/>
        <v>2.36026157665472-2.28430399174037i</v>
      </c>
      <c r="L544" t="str">
        <f t="shared" si="219"/>
        <v>0.248073719324676-0.209501218357816i</v>
      </c>
      <c r="M544" t="str">
        <f t="shared" si="220"/>
        <v>2.6083352959794-2.49380521009819i</v>
      </c>
      <c r="N544" t="str">
        <f t="shared" si="221"/>
        <v>-0.302084200839999i</v>
      </c>
      <c r="O544" t="str">
        <f t="shared" si="222"/>
        <v>0.954718491169503-0.29751067647906i</v>
      </c>
      <c r="P544" t="str">
        <f t="shared" si="223"/>
        <v>0.045281508830497+0.29751067647906i</v>
      </c>
      <c r="Q544" t="str">
        <f t="shared" si="224"/>
        <v>-0.045281508830497+0.004573524360939i</v>
      </c>
      <c r="R544" t="str">
        <f t="shared" si="225"/>
        <v>-0.332994739532029-6.60387967971102i</v>
      </c>
      <c r="S544" t="str">
        <f t="shared" si="226"/>
        <v>0.0318513508748522i</v>
      </c>
      <c r="T544" t="str">
        <f t="shared" si="227"/>
        <v>0.210342488813782-0.0106063322883147i</v>
      </c>
      <c r="U544" t="e">
        <f t="shared" si="228"/>
        <v>#DIV/0!</v>
      </c>
      <c r="V544" t="str">
        <f t="shared" si="229"/>
        <v>1.33333333333333E-06-0.00258788525352675i</v>
      </c>
      <c r="W544" t="e">
        <f t="shared" si="230"/>
        <v>#DIV/0!</v>
      </c>
      <c r="X544" t="e">
        <f t="shared" si="231"/>
        <v>#DIV/0!</v>
      </c>
      <c r="Y544" t="str">
        <f t="shared" si="232"/>
        <v>0.00083+0.0412176956150981i</v>
      </c>
      <c r="Z544" t="e">
        <f t="shared" si="233"/>
        <v>#DIV/0!</v>
      </c>
      <c r="AA544" t="e">
        <f t="shared" si="234"/>
        <v>#DIV/0!</v>
      </c>
      <c r="AB544" t="str">
        <f t="shared" si="235"/>
        <v>1.29702164156171-0.0654011588106564i</v>
      </c>
      <c r="AC544" t="str">
        <f t="shared" si="236"/>
        <v>4.21996957674608-3.40510747826049i</v>
      </c>
      <c r="AD544" t="str">
        <f t="shared" si="237"/>
        <v>0.193725442399901+0.140819686736411i</v>
      </c>
      <c r="AE544" t="e">
        <f t="shared" si="238"/>
        <v>#DIV/0!</v>
      </c>
      <c r="AF544" t="str">
        <f t="shared" si="239"/>
        <v>-13.5536023775034-4.85422330183201i</v>
      </c>
      <c r="AG544" t="e">
        <f t="shared" si="240"/>
        <v>#DIV/0!</v>
      </c>
      <c r="AH544" t="e">
        <f t="shared" si="241"/>
        <v>#DIV/0!</v>
      </c>
      <c r="AI544" t="e">
        <f t="shared" si="242"/>
        <v>#DIV/0!</v>
      </c>
      <c r="AJ544" t="e">
        <f t="shared" si="243"/>
        <v>#DIV/0!</v>
      </c>
      <c r="AK544"/>
      <c r="AL544"/>
      <c r="AM544"/>
      <c r="AN544"/>
    </row>
    <row r="545" spans="1:40" x14ac:dyDescent="0.25">
      <c r="A545"/>
      <c r="B545">
        <f t="shared" si="244"/>
        <v>41100</v>
      </c>
      <c r="C545" s="186" t="str">
        <f t="shared" si="212"/>
        <v>-0.0000582287397505132+0.07668832586656i</v>
      </c>
      <c r="D545" s="158" t="str">
        <f t="shared" si="213"/>
        <v>-7.66711308700475+0.587943831643627i</v>
      </c>
      <c r="E545" t="str">
        <f t="shared" si="214"/>
        <v>7.9999948067136-0.00644563916222303i</v>
      </c>
      <c r="F545" t="str">
        <f t="shared" si="215"/>
        <v>0.999200640006495+6.4353385086793E-07i</v>
      </c>
      <c r="G545">
        <f t="shared" si="210"/>
        <v>1</v>
      </c>
      <c r="H545" t="str">
        <f t="shared" si="216"/>
        <v>5.89971129134352+5.44458111557i</v>
      </c>
      <c r="I545" t="str">
        <f t="shared" si="217"/>
        <v>161.399322578176i</v>
      </c>
      <c r="J545" t="str">
        <f t="shared" si="211"/>
        <v>-34.2609298625202+35.3090070017823i</v>
      </c>
      <c r="K545" t="str">
        <f t="shared" si="218"/>
        <v>2.35437389598197-2.28448902333376i</v>
      </c>
      <c r="L545" t="str">
        <f t="shared" si="219"/>
        <v>0.247570360703891-0.209586067762385i</v>
      </c>
      <c r="M545" t="str">
        <f t="shared" si="220"/>
        <v>2.60194425668586-2.49407509109614i</v>
      </c>
      <c r="N545" t="str">
        <f t="shared" si="221"/>
        <v>-0.302820991573755i</v>
      </c>
      <c r="O545" t="str">
        <f t="shared" si="222"/>
        <v>0.954499028940205-0.298214023399649i</v>
      </c>
      <c r="P545" t="str">
        <f t="shared" si="223"/>
        <v>0.045500971059795+0.298214023399649i</v>
      </c>
      <c r="Q545" t="str">
        <f t="shared" si="224"/>
        <v>-0.045500971059795+0.00460696817410605i</v>
      </c>
      <c r="R545" t="str">
        <f t="shared" si="225"/>
        <v>-0.332993082828763-6.58772999680656i</v>
      </c>
      <c r="S545" t="str">
        <f t="shared" si="226"/>
        <v>0.0319290370964984i</v>
      </c>
      <c r="T545" t="str">
        <f t="shared" si="227"/>
        <v>0.210339875449752-0.0106321484945169i</v>
      </c>
      <c r="U545" t="e">
        <f t="shared" si="228"/>
        <v>#DIV/0!</v>
      </c>
      <c r="V545" t="str">
        <f t="shared" si="229"/>
        <v>1.33333333333333E-06-0.00258158869573228i</v>
      </c>
      <c r="W545" t="e">
        <f t="shared" si="230"/>
        <v>#DIV/0!</v>
      </c>
      <c r="X545" t="e">
        <f t="shared" si="231"/>
        <v>#DIV/0!</v>
      </c>
      <c r="Y545" t="str">
        <f t="shared" si="232"/>
        <v>0.00083+0.041318226580013i</v>
      </c>
      <c r="Z545" t="e">
        <f t="shared" si="233"/>
        <v>#DIV/0!</v>
      </c>
      <c r="AA545" t="e">
        <f t="shared" si="234"/>
        <v>#DIV/0!</v>
      </c>
      <c r="AB545" t="str">
        <f t="shared" si="235"/>
        <v>1.29700552693968-0.0655603476570759i</v>
      </c>
      <c r="AC545" t="str">
        <f t="shared" si="236"/>
        <v>4.2112236516554-3.40541354780694i</v>
      </c>
      <c r="AD545" t="str">
        <f t="shared" si="237"/>
        <v>0.193828807435756+0.14117200802342i</v>
      </c>
      <c r="AE545" t="e">
        <f t="shared" si="238"/>
        <v>#DIV/0!</v>
      </c>
      <c r="AF545" t="str">
        <f t="shared" si="239"/>
        <v>-13.5668243783483-4.85663728392637i</v>
      </c>
      <c r="AG545" t="e">
        <f t="shared" si="240"/>
        <v>#DIV/0!</v>
      </c>
      <c r="AH545" t="e">
        <f t="shared" si="241"/>
        <v>#DIV/0!</v>
      </c>
      <c r="AI545" t="e">
        <f t="shared" si="242"/>
        <v>#DIV/0!</v>
      </c>
      <c r="AJ545" t="e">
        <f t="shared" si="243"/>
        <v>#DIV/0!</v>
      </c>
      <c r="AK545"/>
      <c r="AL545"/>
      <c r="AM545"/>
      <c r="AN545"/>
    </row>
    <row r="546" spans="1:40" x14ac:dyDescent="0.25">
      <c r="A546"/>
      <c r="B546">
        <f t="shared" si="244"/>
        <v>41200</v>
      </c>
      <c r="C546" s="186" t="str">
        <f t="shared" si="212"/>
        <v>-0.0000579464191658659+0.0765021893671349i</v>
      </c>
      <c r="D546" s="158" t="str">
        <f t="shared" si="213"/>
        <v>-7.66711092254697+0.586516785148035i</v>
      </c>
      <c r="E546" t="str">
        <f t="shared" si="214"/>
        <v>7.99999478141141-0.00646132196213336i</v>
      </c>
      <c r="F546" t="str">
        <f t="shared" si="215"/>
        <v>0.999200640009019+6.45099624623751E-07i</v>
      </c>
      <c r="G546">
        <f t="shared" si="210"/>
        <v>1</v>
      </c>
      <c r="H546" t="str">
        <f t="shared" si="216"/>
        <v>5.91290801073267+5.44552686495593i</v>
      </c>
      <c r="I546" t="str">
        <f t="shared" si="217"/>
        <v>161.792021659874i</v>
      </c>
      <c r="J546" t="str">
        <f t="shared" si="211"/>
        <v>-34.4327246380475+35.3949169944874i</v>
      </c>
      <c r="K546" t="str">
        <f t="shared" si="218"/>
        <v>2.34850123427648-2.28465845320533i</v>
      </c>
      <c r="L546" t="str">
        <f t="shared" si="219"/>
        <v>0.247067821881623-0.209669539252511i</v>
      </c>
      <c r="M546" t="str">
        <f t="shared" si="220"/>
        <v>2.5955690561581-2.49432799245784i</v>
      </c>
      <c r="N546" t="str">
        <f t="shared" si="221"/>
        <v>-0.303557782307511i</v>
      </c>
      <c r="O546" t="str">
        <f t="shared" si="222"/>
        <v>0.954279048551028-0.298917208431606i</v>
      </c>
      <c r="P546" t="str">
        <f t="shared" si="223"/>
        <v>0.045720951448972+0.298917208431606i</v>
      </c>
      <c r="Q546" t="str">
        <f t="shared" si="224"/>
        <v>-0.045720951448972+0.004640573875905i</v>
      </c>
      <c r="R546" t="str">
        <f t="shared" si="225"/>
        <v>-0.332991422060288-6.57165851111078i</v>
      </c>
      <c r="S546" t="str">
        <f t="shared" si="226"/>
        <v>0.0320067233181443i</v>
      </c>
      <c r="T546" t="str">
        <f t="shared" si="227"/>
        <v>0.210337255706451-0.0106579643131991i</v>
      </c>
      <c r="U546" t="e">
        <f t="shared" si="228"/>
        <v>#DIV/0!</v>
      </c>
      <c r="V546" t="str">
        <f t="shared" si="229"/>
        <v>1.33333333333333E-06-0.00257532270375235i</v>
      </c>
      <c r="W546" t="e">
        <f t="shared" si="230"/>
        <v>#DIV/0!</v>
      </c>
      <c r="X546" t="e">
        <f t="shared" si="231"/>
        <v>#DIV/0!</v>
      </c>
      <c r="Y546" t="str">
        <f t="shared" si="232"/>
        <v>0.00083+0.0414187575449278i</v>
      </c>
      <c r="Z546" t="e">
        <f t="shared" si="233"/>
        <v>#DIV/0!</v>
      </c>
      <c r="AA546" t="e">
        <f t="shared" si="234"/>
        <v>#DIV/0!</v>
      </c>
      <c r="AB546" t="str">
        <f t="shared" si="235"/>
        <v>1.29698937298155-0.0657195341139552i</v>
      </c>
      <c r="AC546" t="str">
        <f t="shared" si="236"/>
        <v>4.20249940908508-3.40569648807953i</v>
      </c>
      <c r="AD546" t="str">
        <f t="shared" si="237"/>
        <v>0.19393241603481+0.141524211238392i</v>
      </c>
      <c r="AE546" t="e">
        <f t="shared" si="238"/>
        <v>#DIV/0!</v>
      </c>
      <c r="AF546" t="str">
        <f t="shared" si="239"/>
        <v>-13.5800189332796-4.8590100798079i</v>
      </c>
      <c r="AG546" t="e">
        <f t="shared" si="240"/>
        <v>#DIV/0!</v>
      </c>
      <c r="AH546" t="e">
        <f t="shared" si="241"/>
        <v>#DIV/0!</v>
      </c>
      <c r="AI546" t="e">
        <f t="shared" si="242"/>
        <v>#DIV/0!</v>
      </c>
      <c r="AJ546" t="e">
        <f t="shared" si="243"/>
        <v>#DIV/0!</v>
      </c>
      <c r="AK546"/>
      <c r="AL546"/>
      <c r="AM546"/>
      <c r="AN546"/>
    </row>
    <row r="547" spans="1:40" x14ac:dyDescent="0.25">
      <c r="A547"/>
      <c r="B547">
        <f t="shared" si="244"/>
        <v>41300</v>
      </c>
      <c r="C547" s="186" t="str">
        <f t="shared" si="212"/>
        <v>-0.00005766614685075+0.0763169542535685i</v>
      </c>
      <c r="D547" s="158" t="str">
        <f t="shared" si="213"/>
        <v>-7.66710877379252+0.585096649277359i</v>
      </c>
      <c r="E547" t="str">
        <f t="shared" si="214"/>
        <v>7.99999475604773-0.0064770047618947i</v>
      </c>
      <c r="F547" t="str">
        <f t="shared" si="215"/>
        <v>0.999200640011553+6.46665398364725E-07i</v>
      </c>
      <c r="G547">
        <f t="shared" si="210"/>
        <v>1</v>
      </c>
      <c r="H547" t="str">
        <f t="shared" si="216"/>
        <v>5.92607723726786+5.44643860465354i</v>
      </c>
      <c r="I547" t="str">
        <f t="shared" si="217"/>
        <v>162.184720741573i</v>
      </c>
      <c r="J547" t="str">
        <f t="shared" si="211"/>
        <v>-34.604936897841+35.4808269871925i</v>
      </c>
      <c r="K547" t="str">
        <f t="shared" si="218"/>
        <v>2.34264358663124-2.28481240075854i</v>
      </c>
      <c r="L547" t="str">
        <f t="shared" si="219"/>
        <v>0.246566105297525-0.209751639969412i</v>
      </c>
      <c r="M547" t="str">
        <f t="shared" si="220"/>
        <v>2.58920969192876-2.49456404072795i</v>
      </c>
      <c r="N547" t="str">
        <f t="shared" si="221"/>
        <v>-0.304294573041267i</v>
      </c>
      <c r="O547" t="str">
        <f t="shared" si="222"/>
        <v>0.954058550121393-0.299620231193199i</v>
      </c>
      <c r="P547" t="str">
        <f t="shared" si="223"/>
        <v>0.045941449878607+0.299620231193199i</v>
      </c>
      <c r="Q547" t="str">
        <f t="shared" si="224"/>
        <v>-0.045941449878607+0.00467434184806798i</v>
      </c>
      <c r="R547" t="str">
        <f t="shared" si="225"/>
        <v>-0.332989757226224-6.55566465460257i</v>
      </c>
      <c r="S547" t="str">
        <f t="shared" si="226"/>
        <v>0.0320844095397902i</v>
      </c>
      <c r="T547" t="str">
        <f t="shared" si="227"/>
        <v>0.210334629583796-0.0106837797434015i</v>
      </c>
      <c r="U547" t="e">
        <f t="shared" si="228"/>
        <v>#DIV/0!</v>
      </c>
      <c r="V547" t="str">
        <f t="shared" si="229"/>
        <v>1.33333333333333E-06-0.00256908705555925i</v>
      </c>
      <c r="W547" t="e">
        <f t="shared" si="230"/>
        <v>#DIV/0!</v>
      </c>
      <c r="X547" t="e">
        <f t="shared" si="231"/>
        <v>#DIV/0!</v>
      </c>
      <c r="Y547" t="str">
        <f t="shared" si="232"/>
        <v>0.00083+0.0415192885098427i</v>
      </c>
      <c r="Z547" t="e">
        <f t="shared" si="233"/>
        <v>#DIV/0!</v>
      </c>
      <c r="AA547" t="e">
        <f t="shared" si="234"/>
        <v>#DIV/0!</v>
      </c>
      <c r="AB547" t="str">
        <f t="shared" si="235"/>
        <v>1.29697317968681-0.065878718175376i</v>
      </c>
      <c r="AC547" t="str">
        <f t="shared" si="236"/>
        <v>4.19379684560721-3.40595647142683i</v>
      </c>
      <c r="AD547" t="str">
        <f t="shared" si="237"/>
        <v>0.194036268141572+0.141876296563138i</v>
      </c>
      <c r="AE547" t="e">
        <f t="shared" si="238"/>
        <v>#DIV/0!</v>
      </c>
      <c r="AF547" t="str">
        <f t="shared" si="239"/>
        <v>-13.5931860110604-4.86134195537618i</v>
      </c>
      <c r="AG547" t="e">
        <f t="shared" si="240"/>
        <v>#DIV/0!</v>
      </c>
      <c r="AH547" t="e">
        <f t="shared" si="241"/>
        <v>#DIV/0!</v>
      </c>
      <c r="AI547" t="e">
        <f t="shared" si="242"/>
        <v>#DIV/0!</v>
      </c>
      <c r="AJ547" t="e">
        <f t="shared" si="243"/>
        <v>#DIV/0!</v>
      </c>
      <c r="AK547"/>
      <c r="AL547"/>
      <c r="AM547"/>
      <c r="AN547"/>
    </row>
    <row r="548" spans="1:40" x14ac:dyDescent="0.25">
      <c r="A548"/>
      <c r="B548">
        <f t="shared" si="244"/>
        <v>41400</v>
      </c>
      <c r="C548" s="186" t="str">
        <f t="shared" si="212"/>
        <v>-0.0000573879030390604+0.0761326139940938i</v>
      </c>
      <c r="D548" s="158" t="str">
        <f t="shared" si="213"/>
        <v>-7.66710664058998+0.583683373954719i</v>
      </c>
      <c r="E548" t="str">
        <f t="shared" si="214"/>
        <v>7.99999473062256-0.00649268756150669i</v>
      </c>
      <c r="F548" t="str">
        <f t="shared" si="215"/>
        <v>0.999200640014086+6.48231172090805E-07i</v>
      </c>
      <c r="G548">
        <f t="shared" si="210"/>
        <v>1</v>
      </c>
      <c r="H548" t="str">
        <f t="shared" si="216"/>
        <v>5.93921894104418+5.4473165491752i</v>
      </c>
      <c r="I548" t="str">
        <f t="shared" si="217"/>
        <v>162.577419823272i</v>
      </c>
      <c r="J548" t="str">
        <f t="shared" si="211"/>
        <v>-34.7775666419007+35.5667369798976i</v>
      </c>
      <c r="K548" t="str">
        <f t="shared" si="218"/>
        <v>2.3368009476356-2.28495098471324i</v>
      </c>
      <c r="L548" t="str">
        <f t="shared" si="219"/>
        <v>0.246065213347258-0.209832377036893i</v>
      </c>
      <c r="M548" t="str">
        <f t="shared" si="220"/>
        <v>2.58286616098286-2.49478336175013i</v>
      </c>
      <c r="N548" t="str">
        <f t="shared" si="221"/>
        <v>-0.305031363775023i</v>
      </c>
      <c r="O548" t="str">
        <f t="shared" si="222"/>
        <v>0.953837533770997-0.300323091302786i</v>
      </c>
      <c r="P548" t="str">
        <f t="shared" si="223"/>
        <v>0.046162466229003+0.300323091302786i</v>
      </c>
      <c r="Q548" t="str">
        <f t="shared" si="224"/>
        <v>-0.046162466229003+0.00470827247223699i</v>
      </c>
      <c r="R548" t="str">
        <f t="shared" si="225"/>
        <v>-0.332988088326624-6.53974786474828i</v>
      </c>
      <c r="S548" t="str">
        <f t="shared" si="226"/>
        <v>0.0321620957614363i</v>
      </c>
      <c r="T548" t="str">
        <f t="shared" si="227"/>
        <v>0.210331997081683-0.0107095947841785i</v>
      </c>
      <c r="U548" t="e">
        <f t="shared" si="228"/>
        <v>#DIV/0!</v>
      </c>
      <c r="V548" t="str">
        <f t="shared" si="229"/>
        <v>1.33333333333333E-06-0.00256288153127046i</v>
      </c>
      <c r="W548" t="e">
        <f t="shared" si="230"/>
        <v>#DIV/0!</v>
      </c>
      <c r="X548" t="e">
        <f t="shared" si="231"/>
        <v>#DIV/0!</v>
      </c>
      <c r="Y548" t="str">
        <f t="shared" si="232"/>
        <v>0.00083+0.0416198194747576i</v>
      </c>
      <c r="Z548" t="e">
        <f t="shared" si="233"/>
        <v>#DIV/0!</v>
      </c>
      <c r="AA548" t="e">
        <f t="shared" si="234"/>
        <v>#DIV/0!</v>
      </c>
      <c r="AB548" t="str">
        <f t="shared" si="235"/>
        <v>1.29695694705483-0.0660378998355075i</v>
      </c>
      <c r="AC548" t="str">
        <f t="shared" si="236"/>
        <v>4.18511595704501-3.40619366924614i</v>
      </c>
      <c r="AD548" t="str">
        <f t="shared" si="237"/>
        <v>0.194140363700613+0.142228264176209i</v>
      </c>
      <c r="AE548" t="e">
        <f t="shared" si="238"/>
        <v>#DIV/0!</v>
      </c>
      <c r="AF548" t="str">
        <f t="shared" si="239"/>
        <v>-13.6063255816342-4.86363317522048i</v>
      </c>
      <c r="AG548" t="e">
        <f t="shared" si="240"/>
        <v>#DIV/0!</v>
      </c>
      <c r="AH548" t="e">
        <f t="shared" si="241"/>
        <v>#DIV/0!</v>
      </c>
      <c r="AI548" t="e">
        <f t="shared" si="242"/>
        <v>#DIV/0!</v>
      </c>
      <c r="AJ548" t="e">
        <f t="shared" si="243"/>
        <v>#DIV/0!</v>
      </c>
      <c r="AK548"/>
      <c r="AL548"/>
      <c r="AM548"/>
      <c r="AN548"/>
    </row>
    <row r="549" spans="1:40" x14ac:dyDescent="0.25">
      <c r="A549"/>
      <c r="B549">
        <f t="shared" si="244"/>
        <v>41500</v>
      </c>
      <c r="C549" s="186" t="str">
        <f t="shared" si="212"/>
        <v>-0.0000571116682025515+0.0759491621199014i</v>
      </c>
      <c r="D549" s="158" t="str">
        <f t="shared" si="213"/>
        <v>-7.66710452278954+0.582276909585911i</v>
      </c>
      <c r="E549" t="str">
        <f t="shared" si="214"/>
        <v>7.9999947051359-0.00650837036096898i</v>
      </c>
      <c r="F549" t="str">
        <f t="shared" si="215"/>
        <v>0.99920064001663+6.49796945801967E-07i</v>
      </c>
      <c r="G549">
        <f t="shared" si="210"/>
        <v>1</v>
      </c>
      <c r="H549" t="str">
        <f t="shared" si="216"/>
        <v>5.95233309332363+5.44816091220876i</v>
      </c>
      <c r="I549" t="str">
        <f t="shared" si="217"/>
        <v>162.970118904971i</v>
      </c>
      <c r="J549" t="str">
        <f t="shared" si="211"/>
        <v>-34.9506138702266+35.6526469726026i</v>
      </c>
      <c r="K549" t="str">
        <f t="shared" si="218"/>
        <v>2.33097331138208-2.28507432310772i</v>
      </c>
      <c r="L549" t="str">
        <f t="shared" si="219"/>
        <v>0.245565148382824-0.209911757561176i</v>
      </c>
      <c r="M549" t="str">
        <f t="shared" si="220"/>
        <v>2.5765384597649-2.4949860806689i</v>
      </c>
      <c r="N549" t="str">
        <f t="shared" si="221"/>
        <v>-0.30576815450878i</v>
      </c>
      <c r="O549" t="str">
        <f t="shared" si="222"/>
        <v>0.953615999619823-0.301025788378812i</v>
      </c>
      <c r="P549" t="str">
        <f t="shared" si="223"/>
        <v>0.046384000380177+0.301025788378812i</v>
      </c>
      <c r="Q549" t="str">
        <f t="shared" si="224"/>
        <v>-0.046384000380177+0.00474236612996798i</v>
      </c>
      <c r="R549" t="str">
        <f t="shared" si="225"/>
        <v>-0.332986415361085-6.52390758443688i</v>
      </c>
      <c r="S549" t="str">
        <f t="shared" si="226"/>
        <v>0.0322397819830822i</v>
      </c>
      <c r="T549" t="str">
        <f t="shared" si="227"/>
        <v>0.210329358200021-0.0107354094345694i</v>
      </c>
      <c r="U549" t="e">
        <f t="shared" si="228"/>
        <v>#DIV/0!</v>
      </c>
      <c r="V549" t="str">
        <f t="shared" si="229"/>
        <v>1.33333333333333E-06-0.00255670591312282i</v>
      </c>
      <c r="W549" t="e">
        <f t="shared" si="230"/>
        <v>#DIV/0!</v>
      </c>
      <c r="X549" t="e">
        <f t="shared" si="231"/>
        <v>#DIV/0!</v>
      </c>
      <c r="Y549" t="str">
        <f t="shared" si="232"/>
        <v>0.00083+0.0417203504396725i</v>
      </c>
      <c r="Z549" t="e">
        <f t="shared" si="233"/>
        <v>#DIV/0!</v>
      </c>
      <c r="AA549" t="e">
        <f t="shared" si="234"/>
        <v>#DIV/0!</v>
      </c>
      <c r="AB549" t="str">
        <f t="shared" si="235"/>
        <v>1.29694067508503-0.0661970790884258i</v>
      </c>
      <c r="AC549" t="str">
        <f t="shared" si="236"/>
        <v>4.17645673848347-3.4064082519859i</v>
      </c>
      <c r="AD549" t="str">
        <f t="shared" si="237"/>
        <v>0.194244702656563+0.142580114252941i</v>
      </c>
      <c r="AE549" t="e">
        <f t="shared" si="238"/>
        <v>#DIV/0!</v>
      </c>
      <c r="AF549" t="str">
        <f t="shared" si="239"/>
        <v>-13.6194376161132-4.86588400262285i</v>
      </c>
      <c r="AG549" t="e">
        <f t="shared" si="240"/>
        <v>#DIV/0!</v>
      </c>
      <c r="AH549" t="e">
        <f t="shared" si="241"/>
        <v>#DIV/0!</v>
      </c>
      <c r="AI549" t="e">
        <f t="shared" si="242"/>
        <v>#DIV/0!</v>
      </c>
      <c r="AJ549" t="e">
        <f t="shared" si="243"/>
        <v>#DIV/0!</v>
      </c>
      <c r="AK549"/>
      <c r="AL549"/>
      <c r="AM549"/>
      <c r="AN549"/>
    </row>
    <row r="550" spans="1:40" x14ac:dyDescent="0.25">
      <c r="A550"/>
      <c r="B550">
        <f t="shared" si="244"/>
        <v>41600</v>
      </c>
      <c r="C550" s="186" t="str">
        <f t="shared" si="212"/>
        <v>-0.0000568374230474084+0.0757665922243807i</v>
      </c>
      <c r="D550" s="158" t="str">
        <f t="shared" si="213"/>
        <v>-7.66710242024339+0.580877207053586i</v>
      </c>
      <c r="E550" t="str">
        <f t="shared" si="214"/>
        <v>7.99999467958776-0.0065240531602812i</v>
      </c>
      <c r="F550" t="str">
        <f t="shared" si="215"/>
        <v>0.999200640019174+6.51362719498162E-07i</v>
      </c>
      <c r="G550">
        <f t="shared" si="210"/>
        <v>1</v>
      </c>
      <c r="H550" t="str">
        <f t="shared" si="216"/>
        <v>5.96541966652378+5.4489719066155i</v>
      </c>
      <c r="I550" t="str">
        <f t="shared" si="217"/>
        <v>163.362817986669i</v>
      </c>
      <c r="J550" t="str">
        <f t="shared" si="211"/>
        <v>-35.1240785828186+35.7385569653076i</v>
      </c>
      <c r="K550" t="str">
        <f t="shared" si="218"/>
        <v>2.32516067147295-2.28518253330076i</v>
      </c>
      <c r="L550" t="str">
        <f t="shared" si="219"/>
        <v>0.245065912712885-0.209989788630725i</v>
      </c>
      <c r="M550" t="str">
        <f t="shared" si="220"/>
        <v>2.57022658418584-2.49517232193148i</v>
      </c>
      <c r="N550" t="str">
        <f t="shared" si="221"/>
        <v>-0.306504945242536i</v>
      </c>
      <c r="O550" t="str">
        <f t="shared" si="222"/>
        <v>0.953393947788133-0.301728322039809i</v>
      </c>
      <c r="P550" t="str">
        <f t="shared" si="223"/>
        <v>0.046606052211867+0.301728322039809i</v>
      </c>
      <c r="Q550" t="str">
        <f t="shared" si="224"/>
        <v>-0.046606052211867+0.00477662320272704i</v>
      </c>
      <c r="R550" t="str">
        <f t="shared" si="225"/>
        <v>-0.332984738329459-6.50814326191385i</v>
      </c>
      <c r="S550" t="str">
        <f t="shared" si="226"/>
        <v>0.0323174682047282i</v>
      </c>
      <c r="T550" t="str">
        <f t="shared" si="227"/>
        <v>0.210326712938717-0.010761223693622i</v>
      </c>
      <c r="U550" t="e">
        <f t="shared" si="228"/>
        <v>#DIV/0!</v>
      </c>
      <c r="V550" t="str">
        <f t="shared" si="229"/>
        <v>1.33333333333333E-06-0.00255055998544704i</v>
      </c>
      <c r="W550" t="e">
        <f t="shared" si="230"/>
        <v>#DIV/0!</v>
      </c>
      <c r="X550" t="e">
        <f t="shared" si="231"/>
        <v>#DIV/0!</v>
      </c>
      <c r="Y550" t="str">
        <f t="shared" si="232"/>
        <v>0.00083+0.0418208814045873i</v>
      </c>
      <c r="Z550" t="e">
        <f t="shared" si="233"/>
        <v>#DIV/0!</v>
      </c>
      <c r="AA550" t="e">
        <f t="shared" si="234"/>
        <v>#DIV/0!</v>
      </c>
      <c r="AB550" t="str">
        <f t="shared" si="235"/>
        <v>1.29692436377685-0.0663562559282594i</v>
      </c>
      <c r="AC550" t="str">
        <f t="shared" si="236"/>
        <v>4.16781918427837-3.40660038914844i</v>
      </c>
      <c r="AD550" t="str">
        <f t="shared" si="237"/>
        <v>0.194349284954105+0.142931846965491i</v>
      </c>
      <c r="AE550" t="e">
        <f t="shared" si="238"/>
        <v>#DIV/0!</v>
      </c>
      <c r="AF550" t="str">
        <f t="shared" si="239"/>
        <v>-13.6325220867672-4.86809469956191i</v>
      </c>
      <c r="AG550" t="e">
        <f t="shared" si="240"/>
        <v>#DIV/0!</v>
      </c>
      <c r="AH550" t="e">
        <f t="shared" si="241"/>
        <v>#DIV/0!</v>
      </c>
      <c r="AI550" t="e">
        <f t="shared" si="242"/>
        <v>#DIV/0!</v>
      </c>
      <c r="AJ550" t="e">
        <f t="shared" si="243"/>
        <v>#DIV/0!</v>
      </c>
      <c r="AK550"/>
      <c r="AL550"/>
      <c r="AM550"/>
      <c r="AN550"/>
    </row>
    <row r="551" spans="1:40" x14ac:dyDescent="0.25">
      <c r="A551"/>
      <c r="B551">
        <f t="shared" si="244"/>
        <v>41700</v>
      </c>
      <c r="C551" s="186" t="str">
        <f t="shared" si="212"/>
        <v>-0.0000565651485108787+0.0755848979623756i</v>
      </c>
      <c r="D551" s="158" t="str">
        <f t="shared" si="213"/>
        <v>-7.66710033280525+0.579484217711546i</v>
      </c>
      <c r="E551" t="str">
        <f t="shared" si="214"/>
        <v>7.99999465397812-0.00653973595944299i</v>
      </c>
      <c r="F551" t="str">
        <f t="shared" si="215"/>
        <v>0.999200640021728+6.52928493179367E-07i</v>
      </c>
      <c r="G551">
        <f t="shared" si="210"/>
        <v>1</v>
      </c>
      <c r="H551" t="str">
        <f t="shared" si="216"/>
        <v>5.97847863420602+5.44974974442751i</v>
      </c>
      <c r="I551" t="str">
        <f t="shared" si="217"/>
        <v>163.755517068368i</v>
      </c>
      <c r="J551" t="str">
        <f t="shared" si="211"/>
        <v>-35.2979607796767+35.8244669580127i</v>
      </c>
      <c r="K551" t="str">
        <f t="shared" si="218"/>
        <v>2.31936302102688-2.28527573197368i</v>
      </c>
      <c r="L551" t="str">
        <f t="shared" si="219"/>
        <v>0.244567508603097-0.210066477316088i</v>
      </c>
      <c r="M551" t="str">
        <f t="shared" si="220"/>
        <v>2.56393052962998-2.49534220928977i</v>
      </c>
      <c r="N551" t="str">
        <f t="shared" si="221"/>
        <v>-0.307241735976292i</v>
      </c>
      <c r="O551" t="str">
        <f t="shared" si="222"/>
        <v>0.95317137839647-0.3024306919044i</v>
      </c>
      <c r="P551" t="str">
        <f t="shared" si="223"/>
        <v>0.04682862160353+0.3024306919044i</v>
      </c>
      <c r="Q551" t="str">
        <f t="shared" si="224"/>
        <v>-0.04682862160353+0.00481104407189203i</v>
      </c>
      <c r="R551" t="str">
        <f t="shared" si="225"/>
        <v>-0.332983057231527-6.49245435071734i</v>
      </c>
      <c r="S551" t="str">
        <f t="shared" si="226"/>
        <v>0.0323951544263743i</v>
      </c>
      <c r="T551" t="str">
        <f t="shared" si="227"/>
        <v>0.210324061297674-0.0107870375603815i</v>
      </c>
      <c r="U551" t="e">
        <f t="shared" si="228"/>
        <v>#DIV/0!</v>
      </c>
      <c r="V551" t="str">
        <f t="shared" si="229"/>
        <v>1.33333333333333E-06-0.00254444353464261i</v>
      </c>
      <c r="W551" t="e">
        <f t="shared" si="230"/>
        <v>#DIV/0!</v>
      </c>
      <c r="X551" t="e">
        <f t="shared" si="231"/>
        <v>#DIV/0!</v>
      </c>
      <c r="Y551" t="str">
        <f t="shared" si="232"/>
        <v>0.00083+0.0419214123695022i</v>
      </c>
      <c r="Z551" t="e">
        <f t="shared" si="233"/>
        <v>#DIV/0!</v>
      </c>
      <c r="AA551" t="e">
        <f t="shared" si="234"/>
        <v>#DIV/0!</v>
      </c>
      <c r="AB551" t="str">
        <f t="shared" si="235"/>
        <v>1.29690801312968-0.0665154303491207i</v>
      </c>
      <c r="AC551" t="str">
        <f t="shared" si="236"/>
        <v>4.15920328806571-3.40677024929221i</v>
      </c>
      <c r="AD551" t="str">
        <f t="shared" si="237"/>
        <v>0.194454110537974+0.143283462482878i</v>
      </c>
      <c r="AE551" t="e">
        <f t="shared" si="238"/>
        <v>#DIV/0!</v>
      </c>
      <c r="AF551" t="str">
        <f t="shared" si="239"/>
        <v>-13.6455789670113-4.87026552671596i</v>
      </c>
      <c r="AG551" t="e">
        <f t="shared" si="240"/>
        <v>#DIV/0!</v>
      </c>
      <c r="AH551" t="e">
        <f t="shared" si="241"/>
        <v>#DIV/0!</v>
      </c>
      <c r="AI551" t="e">
        <f t="shared" si="242"/>
        <v>#DIV/0!</v>
      </c>
      <c r="AJ551" t="e">
        <f t="shared" si="243"/>
        <v>#DIV/0!</v>
      </c>
      <c r="AK551"/>
      <c r="AL551"/>
      <c r="AM551"/>
      <c r="AN551"/>
    </row>
    <row r="552" spans="1:40" x14ac:dyDescent="0.25">
      <c r="A552"/>
      <c r="B552">
        <f t="shared" si="244"/>
        <v>41800</v>
      </c>
      <c r="C552" s="186" t="str">
        <f t="shared" si="212"/>
        <v>-0.0000562948257579615+0.0754040730494494i</v>
      </c>
      <c r="D552" s="158" t="str">
        <f t="shared" si="213"/>
        <v>-7.66709826033083+0.578097893379112i</v>
      </c>
      <c r="E552" t="str">
        <f t="shared" si="214"/>
        <v>7.99999462830701-0.00655541875845398i</v>
      </c>
      <c r="F552" t="str">
        <f t="shared" si="215"/>
        <v>0.999200640024292+6.54494266845545E-07i</v>
      </c>
      <c r="G552">
        <f t="shared" si="210"/>
        <v>1</v>
      </c>
      <c r="H552" t="str">
        <f t="shared" si="216"/>
        <v>5.99150997106455+5.45049463684595i</v>
      </c>
      <c r="I552" t="str">
        <f t="shared" si="217"/>
        <v>164.148216150067i</v>
      </c>
      <c r="J552" t="str">
        <f t="shared" si="211"/>
        <v>-35.4722604608011+35.9103769507177i</v>
      </c>
      <c r="K552" t="str">
        <f t="shared" si="218"/>
        <v>2.3135803526854-2.28535403513241i</v>
      </c>
      <c r="L552" t="str">
        <f t="shared" si="219"/>
        <v>0.244069938276428-0.210141830669723i</v>
      </c>
      <c r="M552" t="str">
        <f t="shared" si="220"/>
        <v>2.55765029096183-2.49549586580213i</v>
      </c>
      <c r="N552" t="str">
        <f t="shared" si="221"/>
        <v>-0.307978526710048i</v>
      </c>
      <c r="O552" t="str">
        <f t="shared" si="222"/>
        <v>0.952948291565657-0.303132897591296i</v>
      </c>
      <c r="P552" t="str">
        <f t="shared" si="223"/>
        <v>0.047051708434343+0.303132897591296i</v>
      </c>
      <c r="Q552" t="str">
        <f t="shared" si="224"/>
        <v>-0.047051708434343+0.00484562911875197i</v>
      </c>
      <c r="R552" t="str">
        <f t="shared" si="225"/>
        <v>-0.332981372067084-6.47684030961461i</v>
      </c>
      <c r="S552" t="str">
        <f t="shared" si="226"/>
        <v>0.0324728406480202i</v>
      </c>
      <c r="T552" t="str">
        <f t="shared" si="227"/>
        <v>0.210321403276789-0.0108128510338935i</v>
      </c>
      <c r="U552" t="e">
        <f t="shared" si="228"/>
        <v>#DIV/0!</v>
      </c>
      <c r="V552" t="str">
        <f t="shared" si="229"/>
        <v>1.33333333333333E-06-0.00253835634915304i</v>
      </c>
      <c r="W552" t="e">
        <f t="shared" si="230"/>
        <v>#DIV/0!</v>
      </c>
      <c r="X552" t="e">
        <f t="shared" si="231"/>
        <v>#DIV/0!</v>
      </c>
      <c r="Y552" t="str">
        <f t="shared" si="232"/>
        <v>0.00083+0.0420219433344171i</v>
      </c>
      <c r="Z552" t="e">
        <f t="shared" si="233"/>
        <v>#DIV/0!</v>
      </c>
      <c r="AA552" t="e">
        <f t="shared" si="234"/>
        <v>#DIV/0!</v>
      </c>
      <c r="AB552" t="str">
        <f t="shared" si="235"/>
        <v>1.2968916231429-0.0666746023451247i</v>
      </c>
      <c r="AC552" t="str">
        <f t="shared" si="236"/>
        <v>4.15060904277114-3.40691800003429i</v>
      </c>
      <c r="AD552" t="str">
        <f t="shared" si="237"/>
        <v>0.19455917935296+0.143634960971015i</v>
      </c>
      <c r="AE552" t="e">
        <f t="shared" si="238"/>
        <v>#DIV/0!</v>
      </c>
      <c r="AF552" t="str">
        <f t="shared" si="239"/>
        <v>-13.6586082313954-4.87239674346684i</v>
      </c>
      <c r="AG552" t="e">
        <f t="shared" si="240"/>
        <v>#DIV/0!</v>
      </c>
      <c r="AH552" t="e">
        <f t="shared" si="241"/>
        <v>#DIV/0!</v>
      </c>
      <c r="AI552" t="e">
        <f t="shared" si="242"/>
        <v>#DIV/0!</v>
      </c>
      <c r="AJ552" t="e">
        <f t="shared" si="243"/>
        <v>#DIV/0!</v>
      </c>
      <c r="AK552"/>
      <c r="AL552"/>
      <c r="AM552"/>
      <c r="AN552"/>
    </row>
    <row r="553" spans="1:40" x14ac:dyDescent="0.25">
      <c r="A553"/>
      <c r="B553">
        <f t="shared" si="244"/>
        <v>41900</v>
      </c>
      <c r="C553" s="186" t="str">
        <f t="shared" si="212"/>
        <v>-0.0000560264361781471+0.0752241112611595i</v>
      </c>
      <c r="D553" s="158" t="str">
        <f t="shared" si="213"/>
        <v>-7.66709620267738+0.576718186335556i</v>
      </c>
      <c r="E553" t="str">
        <f t="shared" si="214"/>
        <v>7.9999946025744-0.00657110155731382i</v>
      </c>
      <c r="F553" t="str">
        <f t="shared" si="215"/>
        <v>0.999200640026856+6.56060040496649E-07i</v>
      </c>
      <c r="G553">
        <f t="shared" si="210"/>
        <v>1</v>
      </c>
      <c r="H553" t="str">
        <f t="shared" si="216"/>
        <v>6.00451365291461+5.45120679423863i</v>
      </c>
      <c r="I553" t="str">
        <f t="shared" si="217"/>
        <v>164.540915231765i</v>
      </c>
      <c r="J553" t="str">
        <f t="shared" si="211"/>
        <v>-35.6469776261916+35.9962869434229i</v>
      </c>
      <c r="K553" t="str">
        <f t="shared" si="218"/>
        <v>2.30781265861942-2.28541755810955i</v>
      </c>
      <c r="L553" t="str">
        <f t="shared" si="219"/>
        <v>0.243573203913488-0.210215855725849i</v>
      </c>
      <c r="M553" t="str">
        <f t="shared" si="220"/>
        <v>2.55138586253291-2.4956334138354i</v>
      </c>
      <c r="N553" t="str">
        <f t="shared" si="221"/>
        <v>-0.308715317443804i</v>
      </c>
      <c r="O553" t="str">
        <f t="shared" si="222"/>
        <v>0.952724687416801-0.303834938719296i</v>
      </c>
      <c r="P553" t="str">
        <f t="shared" si="223"/>
        <v>0.0472753125831989+0.303834938719296i</v>
      </c>
      <c r="Q553" t="str">
        <f t="shared" si="224"/>
        <v>-0.0472753125831989+0.00488037872450797i</v>
      </c>
      <c r="R553" t="str">
        <f t="shared" si="225"/>
        <v>-0.332979682835677-6.46130060254023i</v>
      </c>
      <c r="S553" t="str">
        <f t="shared" si="226"/>
        <v>0.0325505268696661i</v>
      </c>
      <c r="T553" t="str">
        <f t="shared" si="227"/>
        <v>0.210318738875976-0.0108386641131956i</v>
      </c>
      <c r="U553" t="e">
        <f t="shared" si="228"/>
        <v>#DIV/0!</v>
      </c>
      <c r="V553" t="str">
        <f t="shared" si="229"/>
        <v>1.33333333333333E-06-0.00253229821944145i</v>
      </c>
      <c r="W553" t="e">
        <f t="shared" si="230"/>
        <v>#DIV/0!</v>
      </c>
      <c r="X553" t="e">
        <f t="shared" si="231"/>
        <v>#DIV/0!</v>
      </c>
      <c r="Y553" t="str">
        <f t="shared" si="232"/>
        <v>0.00083+0.0421224742993319i</v>
      </c>
      <c r="Z553" t="e">
        <f t="shared" si="233"/>
        <v>#DIV/0!</v>
      </c>
      <c r="AA553" t="e">
        <f t="shared" si="234"/>
        <v>#DIV/0!</v>
      </c>
      <c r="AB553" t="str">
        <f t="shared" si="235"/>
        <v>1.29687519381597-0.0668337719103371i</v>
      </c>
      <c r="AC553" t="str">
        <f t="shared" si="236"/>
        <v>4.1420364406196-3.40704380805318i</v>
      </c>
      <c r="AD553" t="str">
        <f t="shared" si="237"/>
        <v>0.194664491343899+0.143986342592752i</v>
      </c>
      <c r="AE553" t="e">
        <f t="shared" si="238"/>
        <v>#DIV/0!</v>
      </c>
      <c r="AF553" t="str">
        <f t="shared" si="239"/>
        <v>-13.671609855592-4.87448860790307i</v>
      </c>
      <c r="AG553" t="e">
        <f t="shared" si="240"/>
        <v>#DIV/0!</v>
      </c>
      <c r="AH553" t="e">
        <f t="shared" si="241"/>
        <v>#DIV/0!</v>
      </c>
      <c r="AI553" t="e">
        <f t="shared" si="242"/>
        <v>#DIV/0!</v>
      </c>
      <c r="AJ553" t="e">
        <f t="shared" si="243"/>
        <v>#DIV/0!</v>
      </c>
      <c r="AK553"/>
      <c r="AL553"/>
      <c r="AM553"/>
      <c r="AN553"/>
    </row>
    <row r="554" spans="1:40" x14ac:dyDescent="0.25">
      <c r="A554"/>
      <c r="B554">
        <f t="shared" si="244"/>
        <v>42000</v>
      </c>
      <c r="C554" s="186" t="str">
        <f t="shared" si="212"/>
        <v>-0.0000557599613822155+0.0750450064323435i</v>
      </c>
      <c r="D554" s="158" t="str">
        <f t="shared" si="213"/>
        <v>-7.66709415970392+0.575345049314634i</v>
      </c>
      <c r="E554" t="str">
        <f t="shared" si="214"/>
        <v>7.9999945767803-0.00658678435602214i</v>
      </c>
      <c r="F554" t="str">
        <f t="shared" si="215"/>
        <v>0.99920064002943+6.57625814132653E-07i</v>
      </c>
      <c r="G554">
        <f t="shared" si="210"/>
        <v>1</v>
      </c>
      <c r="H554" t="str">
        <f t="shared" si="216"/>
        <v>6.01748965668148+5.45188642613827i</v>
      </c>
      <c r="I554" t="str">
        <f t="shared" si="217"/>
        <v>164.933614313464i</v>
      </c>
      <c r="J554" t="str">
        <f t="shared" si="211"/>
        <v>-35.8221122758482+36.0821969361279i</v>
      </c>
      <c r="K554" t="str">
        <f t="shared" si="218"/>
        <v>2.30205993053567-2.28546641556659i</v>
      </c>
      <c r="L554" t="str">
        <f t="shared" si="219"/>
        <v>0.243077307652848-0.210288559500281i</v>
      </c>
      <c r="M554" t="str">
        <f t="shared" si="220"/>
        <v>2.54513723818852-2.49575497506687i</v>
      </c>
      <c r="N554" t="str">
        <f t="shared" si="221"/>
        <v>-0.30945210817756i</v>
      </c>
      <c r="O554" t="str">
        <f t="shared" si="222"/>
        <v>0.952500566071287-0.304536814907292i</v>
      </c>
      <c r="P554" t="str">
        <f t="shared" si="223"/>
        <v>0.047499433928713+0.304536814907292i</v>
      </c>
      <c r="Q554" t="str">
        <f t="shared" si="224"/>
        <v>-0.047499433928713+0.00491529327026802i</v>
      </c>
      <c r="R554" t="str">
        <f t="shared" si="225"/>
        <v>-0.332977989537447-6.44583469853382i</v>
      </c>
      <c r="S554" t="str">
        <f t="shared" si="226"/>
        <v>0.0326282130913122i</v>
      </c>
      <c r="T554" t="str">
        <f t="shared" si="227"/>
        <v>0.210316068095136-0.0108644767973445i</v>
      </c>
      <c r="U554" t="e">
        <f t="shared" si="228"/>
        <v>#DIV/0!</v>
      </c>
      <c r="V554" t="str">
        <f t="shared" si="229"/>
        <v>1.33333333333333E-06-0.00252626893796659i</v>
      </c>
      <c r="W554" t="e">
        <f t="shared" si="230"/>
        <v>#DIV/0!</v>
      </c>
      <c r="X554" t="e">
        <f t="shared" si="231"/>
        <v>#DIV/0!</v>
      </c>
      <c r="Y554" t="str">
        <f t="shared" si="232"/>
        <v>0.00083+0.0422230052642468i</v>
      </c>
      <c r="Z554" t="e">
        <f t="shared" si="233"/>
        <v>#DIV/0!</v>
      </c>
      <c r="AA554" t="e">
        <f t="shared" si="234"/>
        <v>#DIV/0!</v>
      </c>
      <c r="AB554" t="str">
        <f t="shared" si="235"/>
        <v>1.29685872514828-0.0669929390389411i</v>
      </c>
      <c r="AC554" t="str">
        <f t="shared" si="236"/>
        <v>4.13348547314379-3.4071478390914i</v>
      </c>
      <c r="AD554" t="str">
        <f t="shared" si="237"/>
        <v>0.19477004645568+0.144337607507906i</v>
      </c>
      <c r="AE554" t="e">
        <f t="shared" si="238"/>
        <v>#DIV/0!</v>
      </c>
      <c r="AF554" t="str">
        <f t="shared" si="239"/>
        <v>-13.6845838163854-4.87654137682364i</v>
      </c>
      <c r="AG554" t="e">
        <f t="shared" si="240"/>
        <v>#DIV/0!</v>
      </c>
      <c r="AH554" t="e">
        <f t="shared" si="241"/>
        <v>#DIV/0!</v>
      </c>
      <c r="AI554" t="e">
        <f t="shared" si="242"/>
        <v>#DIV/0!</v>
      </c>
      <c r="AJ554" t="e">
        <f t="shared" si="243"/>
        <v>#DIV/0!</v>
      </c>
      <c r="AK554"/>
      <c r="AL554"/>
      <c r="AM554"/>
      <c r="AN554"/>
    </row>
    <row r="555" spans="1:40" x14ac:dyDescent="0.25">
      <c r="A555"/>
      <c r="B555">
        <f t="shared" si="244"/>
        <v>42100</v>
      </c>
      <c r="C555" s="186" t="str">
        <f t="shared" si="212"/>
        <v>-0.0000554953831990859+0.074866752456415i</v>
      </c>
      <c r="D555" s="158" t="str">
        <f t="shared" si="213"/>
        <v>-7.6670921312712+0.573978435499182i</v>
      </c>
      <c r="E555" t="str">
        <f t="shared" si="214"/>
        <v>7.99999455092472-0.00660246715457859i</v>
      </c>
      <c r="F555" t="str">
        <f t="shared" si="215"/>
        <v>0.999200640032013+6.59191587753525E-07i</v>
      </c>
      <c r="G555">
        <f t="shared" si="210"/>
        <v>1</v>
      </c>
      <c r="H555" t="str">
        <f t="shared" si="216"/>
        <v>6.0304379603892+5.45253374124059i</v>
      </c>
      <c r="I555" t="str">
        <f t="shared" si="217"/>
        <v>165.326313395163i</v>
      </c>
      <c r="J555" t="str">
        <f t="shared" si="211"/>
        <v>-35.9976644097711+36.168106928833i</v>
      </c>
      <c r="K555" t="str">
        <f t="shared" si="218"/>
        <v>2.29632215968299-2.28550072149592i</v>
      </c>
      <c r="L555" t="str">
        <f t="shared" si="219"/>
        <v>0.242582251591364-0.210359948990282i</v>
      </c>
      <c r="M555" t="str">
        <f t="shared" si="220"/>
        <v>2.53890441127435-2.4958606704862i</v>
      </c>
      <c r="N555" t="str">
        <f t="shared" si="221"/>
        <v>-0.310188898911316i</v>
      </c>
      <c r="O555" t="str">
        <f t="shared" si="222"/>
        <v>0.952275927650781-0.305238525774262i</v>
      </c>
      <c r="P555" t="str">
        <f t="shared" si="223"/>
        <v>0.047724072349219+0.305238525774262i</v>
      </c>
      <c r="Q555" t="str">
        <f t="shared" si="224"/>
        <v>-0.047724072349219+0.00495037313705399i</v>
      </c>
      <c r="R555" t="str">
        <f t="shared" si="225"/>
        <v>-0.332976292172053-6.43044207167976i</v>
      </c>
      <c r="S555" t="str">
        <f t="shared" si="226"/>
        <v>0.0327058993129581i</v>
      </c>
      <c r="T555" t="str">
        <f t="shared" si="227"/>
        <v>0.210313390934168-0.0108902890853813i</v>
      </c>
      <c r="U555" t="e">
        <f t="shared" si="228"/>
        <v>#DIV/0!</v>
      </c>
      <c r="V555" t="str">
        <f t="shared" si="229"/>
        <v>1.33333333333333E-06-0.00252026829915907i</v>
      </c>
      <c r="W555" t="e">
        <f t="shared" si="230"/>
        <v>#DIV/0!</v>
      </c>
      <c r="X555" t="e">
        <f t="shared" si="231"/>
        <v>#DIV/0!</v>
      </c>
      <c r="Y555" t="str">
        <f t="shared" si="232"/>
        <v>0.00083+0.0423235362291617i</v>
      </c>
      <c r="Z555" t="e">
        <f t="shared" si="233"/>
        <v>#DIV/0!</v>
      </c>
      <c r="AA555" t="e">
        <f t="shared" si="234"/>
        <v>#DIV/0!</v>
      </c>
      <c r="AB555" t="str">
        <f t="shared" si="235"/>
        <v>1.29684221713921-0.0671521037250241i</v>
      </c>
      <c r="AC555" t="str">
        <f t="shared" si="236"/>
        <v>4.12495613119385-3.40723025795769i</v>
      </c>
      <c r="AD555" t="str">
        <f t="shared" si="237"/>
        <v>0.194875844633234+0.144688755873303i</v>
      </c>
      <c r="AE555" t="e">
        <f t="shared" si="238"/>
        <v>#DIV/0!</v>
      </c>
      <c r="AF555" t="str">
        <f t="shared" si="239"/>
        <v>-13.6975300916604-4.87855530574141i</v>
      </c>
      <c r="AG555" t="e">
        <f t="shared" si="240"/>
        <v>#DIV/0!</v>
      </c>
      <c r="AH555" t="e">
        <f t="shared" si="241"/>
        <v>#DIV/0!</v>
      </c>
      <c r="AI555" t="e">
        <f t="shared" si="242"/>
        <v>#DIV/0!</v>
      </c>
      <c r="AJ555" t="e">
        <f t="shared" si="243"/>
        <v>#DIV/0!</v>
      </c>
      <c r="AK555"/>
      <c r="AL555"/>
      <c r="AM555"/>
      <c r="AN555"/>
    </row>
    <row r="556" spans="1:40" x14ac:dyDescent="0.25">
      <c r="A556"/>
      <c r="B556">
        <f t="shared" si="244"/>
        <v>42200</v>
      </c>
      <c r="C556" s="186" t="str">
        <f t="shared" si="212"/>
        <v>-0.00005523268367272+0.0746893432846706i</v>
      </c>
      <c r="D556" s="158" t="str">
        <f t="shared" si="213"/>
        <v>-7.66709011724147+0.572618298515808i</v>
      </c>
      <c r="E556" t="str">
        <f t="shared" si="214"/>
        <v>7.99999452500765-0.0066181499529828i</v>
      </c>
      <c r="F556" t="str">
        <f t="shared" si="215"/>
        <v>0.999200640034597+6.60757361359213E-07i</v>
      </c>
      <c r="G556">
        <f t="shared" si="210"/>
        <v>1</v>
      </c>
      <c r="H556" t="str">
        <f t="shared" si="216"/>
        <v>6.04335854314926+5.4531489474024i</v>
      </c>
      <c r="I556" t="str">
        <f t="shared" si="217"/>
        <v>165.719012476862i</v>
      </c>
      <c r="J556" t="str">
        <f t="shared" si="211"/>
        <v>-36.1736340279601+36.254016921538i</v>
      </c>
      <c r="K556" t="str">
        <f t="shared" si="218"/>
        <v>2.29059933685873-2.28552058922304i</v>
      </c>
      <c r="L556" t="str">
        <f t="shared" si="219"/>
        <v>0.2420880377845-0.21043003117441i</v>
      </c>
      <c r="M556" t="str">
        <f t="shared" si="220"/>
        <v>2.53268737464323-2.49595062039745i</v>
      </c>
      <c r="N556" t="str">
        <f t="shared" si="221"/>
        <v>-0.310925689645072i</v>
      </c>
      <c r="O556" t="str">
        <f t="shared" si="222"/>
        <v>0.952050772277231-0.305940070939274i</v>
      </c>
      <c r="P556" t="str">
        <f t="shared" si="223"/>
        <v>0.047949227722769+0.305940070939274i</v>
      </c>
      <c r="Q556" t="str">
        <f t="shared" si="224"/>
        <v>-0.047949227722769+0.004985618705798i</v>
      </c>
      <c r="R556" t="str">
        <f t="shared" si="225"/>
        <v>-0.332974590739132-6.41512220104752i</v>
      </c>
      <c r="S556" t="str">
        <f t="shared" si="226"/>
        <v>0.0327835855346041i</v>
      </c>
      <c r="T556" t="str">
        <f t="shared" si="227"/>
        <v>0.210310707392979-0.0109161009763461i</v>
      </c>
      <c r="U556" t="e">
        <f t="shared" si="228"/>
        <v>#DIV/0!</v>
      </c>
      <c r="V556" t="str">
        <f t="shared" si="229"/>
        <v>1.33333333333333E-06-0.00251429609939803i</v>
      </c>
      <c r="W556" t="e">
        <f t="shared" si="230"/>
        <v>#DIV/0!</v>
      </c>
      <c r="X556" t="e">
        <f t="shared" si="231"/>
        <v>#DIV/0!</v>
      </c>
      <c r="Y556" t="str">
        <f t="shared" si="232"/>
        <v>0.00083+0.0424240671940766i</v>
      </c>
      <c r="Z556" t="e">
        <f t="shared" si="233"/>
        <v>#DIV/0!</v>
      </c>
      <c r="AA556" t="e">
        <f t="shared" si="234"/>
        <v>#DIV/0!</v>
      </c>
      <c r="AB556" t="str">
        <f t="shared" si="235"/>
        <v>1.29682566978818-0.067311265962667i</v>
      </c>
      <c r="AC556" t="str">
        <f t="shared" si="236"/>
        <v>4.11644840494652-3.40729122853005i</v>
      </c>
      <c r="AD556" t="str">
        <f t="shared" si="237"/>
        <v>0.194981885821536+0.145039787842806i</v>
      </c>
      <c r="AE556" t="e">
        <f t="shared" si="238"/>
        <v>#DIV/0!</v>
      </c>
      <c r="AF556" t="str">
        <f t="shared" si="239"/>
        <v>-13.7104486603907-4.88053064888659i</v>
      </c>
      <c r="AG556" t="e">
        <f t="shared" si="240"/>
        <v>#DIV/0!</v>
      </c>
      <c r="AH556" t="e">
        <f t="shared" si="241"/>
        <v>#DIV/0!</v>
      </c>
      <c r="AI556" t="e">
        <f t="shared" si="242"/>
        <v>#DIV/0!</v>
      </c>
      <c r="AJ556" t="e">
        <f t="shared" si="243"/>
        <v>#DIV/0!</v>
      </c>
      <c r="AK556"/>
      <c r="AL556"/>
      <c r="AM556"/>
      <c r="AN556"/>
    </row>
    <row r="557" spans="1:40" x14ac:dyDescent="0.25">
      <c r="A557"/>
      <c r="B557">
        <f t="shared" si="244"/>
        <v>42300</v>
      </c>
      <c r="C557" s="186" t="str">
        <f t="shared" si="212"/>
        <v>-0.0000549718450590732+0.0745127729256041i</v>
      </c>
      <c r="D557" s="158" t="str">
        <f t="shared" si="213"/>
        <v>-7.6670881174788+0.571264592429632i</v>
      </c>
      <c r="E557" t="str">
        <f t="shared" si="214"/>
        <v>7.9999944990291-0.00663383275123441i</v>
      </c>
      <c r="F557" t="str">
        <f t="shared" si="215"/>
        <v>0.999200640037191+6.62323134949695E-07i</v>
      </c>
      <c r="G557">
        <f t="shared" si="210"/>
        <v>1</v>
      </c>
      <c r="H557" t="str">
        <f t="shared" si="216"/>
        <v>6.05625138514971+5.45373225164018i</v>
      </c>
      <c r="I557" t="str">
        <f t="shared" si="217"/>
        <v>166.11171155856i</v>
      </c>
      <c r="J557" t="str">
        <f t="shared" si="211"/>
        <v>-36.3500211304153+36.3399269142432i</v>
      </c>
      <c r="K557" t="str">
        <f t="shared" si="218"/>
        <v>2.28489145241489-2.28552613140874i</v>
      </c>
      <c r="L557" t="str">
        <f t="shared" si="219"/>
        <v>0.241594668246646-0.210498813012372i</v>
      </c>
      <c r="M557" t="str">
        <f t="shared" si="220"/>
        <v>2.52648612066154-2.49602494442111i</v>
      </c>
      <c r="N557" t="str">
        <f t="shared" si="221"/>
        <v>-0.311662480378828i</v>
      </c>
      <c r="O557" t="str">
        <f t="shared" si="222"/>
        <v>0.951825100072865-0.306641450021488i</v>
      </c>
      <c r="P557" t="str">
        <f t="shared" si="223"/>
        <v>0.048174899927135+0.306641450021488i</v>
      </c>
      <c r="Q557" t="str">
        <f t="shared" si="224"/>
        <v>-0.048174899927135+0.00502103035733997i</v>
      </c>
      <c r="R557" t="str">
        <f t="shared" si="225"/>
        <v>-0.332972885238633-6.39987457063261i</v>
      </c>
      <c r="S557" t="str">
        <f t="shared" si="226"/>
        <v>0.0328612717562502i</v>
      </c>
      <c r="T557" t="str">
        <f t="shared" si="227"/>
        <v>0.210308017471473-0.0109419124692894i</v>
      </c>
      <c r="U557" t="e">
        <f t="shared" si="228"/>
        <v>#DIV/0!</v>
      </c>
      <c r="V557" t="str">
        <f t="shared" si="229"/>
        <v>1.33333333333333E-06-0.0025083521369881i</v>
      </c>
      <c r="W557" t="e">
        <f t="shared" si="230"/>
        <v>#DIV/0!</v>
      </c>
      <c r="X557" t="e">
        <f t="shared" si="231"/>
        <v>#DIV/0!</v>
      </c>
      <c r="Y557" t="str">
        <f t="shared" si="232"/>
        <v>0.00083+0.0425245981589914i</v>
      </c>
      <c r="Z557" t="e">
        <f t="shared" si="233"/>
        <v>#DIV/0!</v>
      </c>
      <c r="AA557" t="e">
        <f t="shared" si="234"/>
        <v>#DIV/0!</v>
      </c>
      <c r="AB557" t="str">
        <f t="shared" si="235"/>
        <v>1.29680908309461-0.0674704257460149i</v>
      </c>
      <c r="AC557" t="str">
        <f t="shared" si="236"/>
        <v>4.10796228391358-3.40733091375845i</v>
      </c>
      <c r="AD557" t="str">
        <f t="shared" si="237"/>
        <v>0.195088169965611+0.14539070356736i</v>
      </c>
      <c r="AE557" t="e">
        <f t="shared" si="238"/>
        <v>#DIV/0!</v>
      </c>
      <c r="AF557" t="str">
        <f t="shared" si="239"/>
        <v>-13.7233395026285-4.88246765921055i</v>
      </c>
      <c r="AG557" t="e">
        <f t="shared" si="240"/>
        <v>#DIV/0!</v>
      </c>
      <c r="AH557" t="e">
        <f t="shared" si="241"/>
        <v>#DIV/0!</v>
      </c>
      <c r="AI557" t="e">
        <f t="shared" si="242"/>
        <v>#DIV/0!</v>
      </c>
      <c r="AJ557" t="e">
        <f t="shared" si="243"/>
        <v>#DIV/0!</v>
      </c>
      <c r="AK557"/>
      <c r="AL557"/>
      <c r="AM557"/>
      <c r="AN557"/>
    </row>
    <row r="558" spans="1:40" x14ac:dyDescent="0.25">
      <c r="A558"/>
      <c r="B558">
        <f t="shared" si="244"/>
        <v>42400</v>
      </c>
      <c r="C558" s="186" t="str">
        <f t="shared" si="212"/>
        <v>-0.0000547128498230997+0.0743370354442329i</v>
      </c>
      <c r="D558" s="158" t="str">
        <f t="shared" si="213"/>
        <v>-7.66708613184862+0.569917271739119i</v>
      </c>
      <c r="E558" t="str">
        <f t="shared" si="214"/>
        <v>7.99999447298905-0.00664951554933305i</v>
      </c>
      <c r="F558" t="str">
        <f t="shared" si="215"/>
        <v>0.999200640039785+6.6388890852492E-07i</v>
      </c>
      <c r="G558">
        <f t="shared" si="210"/>
        <v>1</v>
      </c>
      <c r="H558" t="str">
        <f t="shared" si="216"/>
        <v>6.06911646764392+5.45428386012812i</v>
      </c>
      <c r="I558" t="str">
        <f t="shared" si="217"/>
        <v>166.504410640259i</v>
      </c>
      <c r="J558" t="str">
        <f t="shared" si="211"/>
        <v>-36.5268257171366+36.4258369069482i</v>
      </c>
      <c r="K558" t="str">
        <f t="shared" si="218"/>
        <v>2.27919849626447-2.28551746005133i</v>
      </c>
      <c r="L558" t="str">
        <f t="shared" si="219"/>
        <v>0.241102144951438-0.210566301444882i</v>
      </c>
      <c r="M558" t="str">
        <f t="shared" si="220"/>
        <v>2.52030064121591-2.49608376149621i</v>
      </c>
      <c r="N558" t="str">
        <f t="shared" si="221"/>
        <v>-0.312399271112584i</v>
      </c>
      <c r="O558" t="str">
        <f t="shared" si="222"/>
        <v>0.951598911160191-0.307342662640152i</v>
      </c>
      <c r="P558" t="str">
        <f t="shared" si="223"/>
        <v>0.048401088839809+0.307342662640152i</v>
      </c>
      <c r="Q558" t="str">
        <f t="shared" si="224"/>
        <v>-0.048401088839809+0.005056608472432i</v>
      </c>
      <c r="R558" t="str">
        <f t="shared" si="225"/>
        <v>-0.332971175670209-6.38469866929839i</v>
      </c>
      <c r="S558" t="str">
        <f t="shared" si="226"/>
        <v>0.0329389579778961i</v>
      </c>
      <c r="T558" t="str">
        <f t="shared" si="227"/>
        <v>0.210305321169549-0.0109677235632517i</v>
      </c>
      <c r="U558" t="e">
        <f t="shared" si="228"/>
        <v>#DIV/0!</v>
      </c>
      <c r="V558" t="str">
        <f t="shared" si="229"/>
        <v>1.33333333333333E-06-0.00250243621213672i</v>
      </c>
      <c r="W558" t="e">
        <f t="shared" si="230"/>
        <v>#DIV/0!</v>
      </c>
      <c r="X558" t="e">
        <f t="shared" si="231"/>
        <v>#DIV/0!</v>
      </c>
      <c r="Y558" t="str">
        <f t="shared" si="232"/>
        <v>0.00083+0.0426251291239063i</v>
      </c>
      <c r="Z558" t="e">
        <f t="shared" si="233"/>
        <v>#DIV/0!</v>
      </c>
      <c r="AA558" t="e">
        <f t="shared" si="234"/>
        <v>#DIV/0!</v>
      </c>
      <c r="AB558" t="str">
        <f t="shared" si="235"/>
        <v>1.29679245705786-0.0676295830691515i</v>
      </c>
      <c r="AC558" t="str">
        <f t="shared" si="236"/>
        <v>4.09949775695121-3.40734947566724i</v>
      </c>
      <c r="AD558" t="str">
        <f t="shared" si="237"/>
        <v>0.195194697010515+0.145741503195013i</v>
      </c>
      <c r="AE558" t="e">
        <f t="shared" si="238"/>
        <v>#DIV/0!</v>
      </c>
      <c r="AF558" t="str">
        <f t="shared" si="239"/>
        <v>-13.7362025994925-4.884366588389i</v>
      </c>
      <c r="AG558" t="e">
        <f t="shared" si="240"/>
        <v>#DIV/0!</v>
      </c>
      <c r="AH558" t="e">
        <f t="shared" si="241"/>
        <v>#DIV/0!</v>
      </c>
      <c r="AI558" t="e">
        <f t="shared" si="242"/>
        <v>#DIV/0!</v>
      </c>
      <c r="AJ558" t="e">
        <f t="shared" si="243"/>
        <v>#DIV/0!</v>
      </c>
      <c r="AK558"/>
      <c r="AL558"/>
      <c r="AM558"/>
      <c r="AN558"/>
    </row>
    <row r="559" spans="1:40" x14ac:dyDescent="0.25">
      <c r="A559"/>
      <c r="B559">
        <f t="shared" si="244"/>
        <v>42500</v>
      </c>
      <c r="C559" s="186" t="str">
        <f t="shared" si="212"/>
        <v>-0.000054455680635806+0.0741621249614334i</v>
      </c>
      <c r="D559" s="158" t="str">
        <f t="shared" si="213"/>
        <v>-7.66708416021824+0.56857629137099i</v>
      </c>
      <c r="E559" t="str">
        <f t="shared" si="214"/>
        <v>7.99999444688752-0.00666519834727838i</v>
      </c>
      <c r="F559" t="str">
        <f t="shared" si="215"/>
        <v>0.999200640042389+6.65454682084869E-07i</v>
      </c>
      <c r="G559">
        <f t="shared" si="210"/>
        <v>1</v>
      </c>
      <c r="H559" t="str">
        <f t="shared" si="216"/>
        <v>6.08195377293987+5.45480397819705i</v>
      </c>
      <c r="I559" t="str">
        <f t="shared" si="217"/>
        <v>166.897109721958i</v>
      </c>
      <c r="J559" t="str">
        <f t="shared" si="211"/>
        <v>-36.7040477881241+36.5117468996533i</v>
      </c>
      <c r="K559" t="str">
        <f t="shared" si="218"/>
        <v>2.27352045788747-2.28549468648875i</v>
      </c>
      <c r="L559" t="str">
        <f t="shared" si="219"/>
        <v>0.240610469832082-0.210632503393516i</v>
      </c>
      <c r="M559" t="str">
        <f t="shared" si="220"/>
        <v>2.51413092771955-2.49612718988227i</v>
      </c>
      <c r="N559" t="str">
        <f t="shared" si="221"/>
        <v>-0.31313606184634i</v>
      </c>
      <c r="O559" t="str">
        <f t="shared" si="222"/>
        <v>0.951372205661999-0.308043708414606i</v>
      </c>
      <c r="P559" t="str">
        <f t="shared" si="223"/>
        <v>0.048627794338001+0.308043708414606i</v>
      </c>
      <c r="Q559" t="str">
        <f t="shared" si="224"/>
        <v>-0.048627794338001+0.00509235343173403i</v>
      </c>
      <c r="R559" t="str">
        <f t="shared" si="225"/>
        <v>-0.33296946203371-6.36959399071911i</v>
      </c>
      <c r="S559" t="str">
        <f t="shared" si="226"/>
        <v>0.033016644199542i</v>
      </c>
      <c r="T559" t="str">
        <f t="shared" si="227"/>
        <v>0.210302618487114-0.0109935342572799i</v>
      </c>
      <c r="U559" t="e">
        <f t="shared" si="228"/>
        <v>#DIV/0!</v>
      </c>
      <c r="V559" t="str">
        <f t="shared" si="229"/>
        <v>1.33333333333333E-06-0.00249654812693169i</v>
      </c>
      <c r="W559" t="e">
        <f t="shared" si="230"/>
        <v>#DIV/0!</v>
      </c>
      <c r="X559" t="e">
        <f t="shared" si="231"/>
        <v>#DIV/0!</v>
      </c>
      <c r="Y559" t="str">
        <f t="shared" si="232"/>
        <v>0.00083+0.0427256600888212i</v>
      </c>
      <c r="Z559" t="e">
        <f t="shared" si="233"/>
        <v>#DIV/0!</v>
      </c>
      <c r="AA559" t="e">
        <f t="shared" si="234"/>
        <v>#DIV/0!</v>
      </c>
      <c r="AB559" t="str">
        <f t="shared" si="235"/>
        <v>1.29677579167738-0.0677887379261996i</v>
      </c>
      <c r="AC559" t="str">
        <f t="shared" si="236"/>
        <v>4.09105481226872-3.40734707535835i</v>
      </c>
      <c r="AD559" t="str">
        <f t="shared" si="237"/>
        <v>0.195301466901349+0.146092186870961i</v>
      </c>
      <c r="AE559" t="e">
        <f t="shared" si="238"/>
        <v>#DIV/0!</v>
      </c>
      <c r="AF559" t="str">
        <f t="shared" si="239"/>
        <v>-13.7490379331581-4.88622768682606i</v>
      </c>
      <c r="AG559" t="e">
        <f t="shared" si="240"/>
        <v>#DIV/0!</v>
      </c>
      <c r="AH559" t="e">
        <f t="shared" si="241"/>
        <v>#DIV/0!</v>
      </c>
      <c r="AI559" t="e">
        <f t="shared" si="242"/>
        <v>#DIV/0!</v>
      </c>
      <c r="AJ559" t="e">
        <f t="shared" si="243"/>
        <v>#DIV/0!</v>
      </c>
      <c r="AK559"/>
      <c r="AL559"/>
      <c r="AM559"/>
      <c r="AN559"/>
    </row>
    <row r="560" spans="1:40" x14ac:dyDescent="0.25">
      <c r="A560"/>
      <c r="B560">
        <f t="shared" si="244"/>
        <v>42600</v>
      </c>
      <c r="C560" s="186" t="str">
        <f t="shared" si="212"/>
        <v>-0.0000542003203713505+0.0739880356532843i</v>
      </c>
      <c r="D560" s="158" t="str">
        <f t="shared" si="213"/>
        <v>-7.66708220245617+0.56724160667518i</v>
      </c>
      <c r="E560" t="str">
        <f t="shared" si="214"/>
        <v>7.9999944207245-0.00668088114507001i</v>
      </c>
      <c r="F560" t="str">
        <f t="shared" si="215"/>
        <v>0.999200640045002+6.67020455629501E-07i</v>
      </c>
      <c r="G560">
        <f t="shared" si="210"/>
        <v>1</v>
      </c>
      <c r="H560" t="str">
        <f t="shared" si="216"/>
        <v>6.09476328438883+5.45529281033252i</v>
      </c>
      <c r="I560" t="str">
        <f t="shared" si="217"/>
        <v>167.289808803657i</v>
      </c>
      <c r="J560" t="str">
        <f t="shared" si="211"/>
        <v>-36.8816873433778+36.5976568923583i</v>
      </c>
      <c r="K560" t="str">
        <f t="shared" si="218"/>
        <v>2.26785732633704-2.28545792140087i</v>
      </c>
      <c r="L560" t="str">
        <f t="shared" si="219"/>
        <v>0.240119644781663-0.210697425760579i</v>
      </c>
      <c r="M560" t="str">
        <f t="shared" si="220"/>
        <v>2.5079769711187-2.49615534716145i</v>
      </c>
      <c r="N560" t="str">
        <f t="shared" si="221"/>
        <v>-0.313872852580097i</v>
      </c>
      <c r="O560" t="str">
        <f t="shared" si="222"/>
        <v>0.951144983701357-0.308744586964281i</v>
      </c>
      <c r="P560" t="str">
        <f t="shared" si="223"/>
        <v>0.048855016298643+0.308744586964281i</v>
      </c>
      <c r="Q560" t="str">
        <f t="shared" si="224"/>
        <v>-0.048855016298643+0.00512826561581603i</v>
      </c>
      <c r="R560" t="str">
        <f t="shared" si="225"/>
        <v>-0.332967744328966-6.35456003332297i</v>
      </c>
      <c r="S560" t="str">
        <f t="shared" si="226"/>
        <v>0.0330943304211881i</v>
      </c>
      <c r="T560" t="str">
        <f t="shared" si="227"/>
        <v>0.210299909424066-0.0110193445504205i</v>
      </c>
      <c r="U560" t="e">
        <f t="shared" si="228"/>
        <v>#DIV/0!</v>
      </c>
      <c r="V560" t="str">
        <f t="shared" si="229"/>
        <v>1.33333333333333E-06-0.00249068768531917i</v>
      </c>
      <c r="W560" t="e">
        <f t="shared" si="230"/>
        <v>#DIV/0!</v>
      </c>
      <c r="X560" t="e">
        <f t="shared" si="231"/>
        <v>#DIV/0!</v>
      </c>
      <c r="Y560" t="str">
        <f t="shared" si="232"/>
        <v>0.00083+0.0428261910537361i</v>
      </c>
      <c r="Z560" t="e">
        <f t="shared" si="233"/>
        <v>#DIV/0!</v>
      </c>
      <c r="AA560" t="e">
        <f t="shared" si="234"/>
        <v>#DIV/0!</v>
      </c>
      <c r="AB560" t="str">
        <f t="shared" si="235"/>
        <v>1.29675908695252-0.0679478903112798i</v>
      </c>
      <c r="AC560" t="str">
        <f t="shared" si="236"/>
        <v>4.08263343743699-3.40732387301352i</v>
      </c>
      <c r="AD560" t="str">
        <f t="shared" si="237"/>
        <v>0.195408479583253+0.146442754737576i</v>
      </c>
      <c r="AE560" t="e">
        <f t="shared" si="238"/>
        <v>#DIV/0!</v>
      </c>
      <c r="AF560" t="str">
        <f t="shared" si="239"/>
        <v>-13.761845486845-4.88805120365734i</v>
      </c>
      <c r="AG560" t="e">
        <f t="shared" si="240"/>
        <v>#DIV/0!</v>
      </c>
      <c r="AH560" t="e">
        <f t="shared" si="241"/>
        <v>#DIV/0!</v>
      </c>
      <c r="AI560" t="e">
        <f t="shared" si="242"/>
        <v>#DIV/0!</v>
      </c>
      <c r="AJ560" t="e">
        <f t="shared" si="243"/>
        <v>#DIV/0!</v>
      </c>
      <c r="AK560"/>
      <c r="AL560"/>
      <c r="AM560"/>
      <c r="AN560"/>
    </row>
    <row r="561" spans="1:40" x14ac:dyDescent="0.25">
      <c r="A561"/>
      <c r="B561">
        <f t="shared" si="244"/>
        <v>42700</v>
      </c>
      <c r="C561" s="186" t="str">
        <f t="shared" si="212"/>
        <v>-0.0000539467521041926+0.0738147617504209i</v>
      </c>
      <c r="D561" s="158" t="str">
        <f t="shared" si="213"/>
        <v>-7.66708025843277+0.565913173419894i</v>
      </c>
      <c r="E561" t="str">
        <f t="shared" si="214"/>
        <v>7.99999439449999-0.0066965639427076i</v>
      </c>
      <c r="F561" t="str">
        <f t="shared" si="215"/>
        <v>0.999200640047616+6.68586229158771E-07i</v>
      </c>
      <c r="G561">
        <f t="shared" si="210"/>
        <v>1</v>
      </c>
      <c r="H561" t="str">
        <f t="shared" si="216"/>
        <v>6.10754498637502+5.45575056017399i</v>
      </c>
      <c r="I561" t="str">
        <f t="shared" si="217"/>
        <v>167.682507885355i</v>
      </c>
      <c r="J561" t="str">
        <f t="shared" si="211"/>
        <v>-37.0597443828976+36.6835668850633i</v>
      </c>
      <c r="K561" t="str">
        <f t="shared" si="218"/>
        <v>2.26220909024549-2.2854072748117i</v>
      </c>
      <c r="L561" t="str">
        <f t="shared" si="219"/>
        <v>0.239629671653469-0.210761075428968i</v>
      </c>
      <c r="M561" t="str">
        <f t="shared" si="220"/>
        <v>2.50183876189896-2.49616835024067i</v>
      </c>
      <c r="N561" t="str">
        <f t="shared" si="221"/>
        <v>-0.314609643313853i</v>
      </c>
      <c r="O561" t="str">
        <f t="shared" si="222"/>
        <v>0.950917245401617-0.309445297908695i</v>
      </c>
      <c r="P561" t="str">
        <f t="shared" si="223"/>
        <v>0.049082754598383+0.309445297908695i</v>
      </c>
      <c r="Q561" t="str">
        <f t="shared" si="224"/>
        <v>-0.049082754598383+0.00516434540515798i</v>
      </c>
      <c r="R561" t="str">
        <f t="shared" si="225"/>
        <v>-0.332966022555618-6.33959630023709i</v>
      </c>
      <c r="S561" t="str">
        <f t="shared" si="226"/>
        <v>0.033172016642834i</v>
      </c>
      <c r="T561" t="str">
        <f t="shared" si="227"/>
        <v>0.210297193980314-0.0110451544417132i</v>
      </c>
      <c r="U561" t="e">
        <f t="shared" si="228"/>
        <v>#DIV/0!</v>
      </c>
      <c r="V561" t="str">
        <f t="shared" si="229"/>
        <v>1.33333333333333E-06-0.0024848546930819i</v>
      </c>
      <c r="W561" t="e">
        <f t="shared" si="230"/>
        <v>#DIV/0!</v>
      </c>
      <c r="X561" t="e">
        <f t="shared" si="231"/>
        <v>#DIV/0!</v>
      </c>
      <c r="Y561" t="str">
        <f t="shared" si="232"/>
        <v>0.00083+0.0429267220186509i</v>
      </c>
      <c r="Z561" t="e">
        <f t="shared" si="233"/>
        <v>#DIV/0!</v>
      </c>
      <c r="AA561" t="e">
        <f t="shared" si="234"/>
        <v>#DIV/0!</v>
      </c>
      <c r="AB561" t="str">
        <f t="shared" si="235"/>
        <v>1.29674234288273-0.0681070402184706i</v>
      </c>
      <c r="AC561" t="str">
        <f t="shared" si="236"/>
        <v>4.07423361939777-3.40728002789759i</v>
      </c>
      <c r="AD561" t="str">
        <f t="shared" si="237"/>
        <v>0.1955157350014+0.146793206934442i</v>
      </c>
      <c r="AE561" t="e">
        <f t="shared" si="238"/>
        <v>#DIV/0!</v>
      </c>
      <c r="AF561" t="str">
        <f t="shared" si="239"/>
        <v>-13.7746252448078-4.8898373867541i</v>
      </c>
      <c r="AG561" t="e">
        <f t="shared" si="240"/>
        <v>#DIV/0!</v>
      </c>
      <c r="AH561" t="e">
        <f t="shared" si="241"/>
        <v>#DIV/0!</v>
      </c>
      <c r="AI561" t="e">
        <f t="shared" si="242"/>
        <v>#DIV/0!</v>
      </c>
      <c r="AJ561" t="e">
        <f t="shared" si="243"/>
        <v>#DIV/0!</v>
      </c>
      <c r="AK561"/>
      <c r="AL561"/>
      <c r="AM561"/>
      <c r="AN561"/>
    </row>
    <row r="562" spans="1:40" x14ac:dyDescent="0.25">
      <c r="A562"/>
      <c r="B562">
        <f t="shared" si="244"/>
        <v>42800</v>
      </c>
      <c r="C562" s="186" t="str">
        <f t="shared" si="212"/>
        <v>-0.0000536949591062902+0.0736422975373981i</v>
      </c>
      <c r="D562" s="158" t="str">
        <f t="shared" si="213"/>
        <v>-7.66707832801985+0.564590947786719i</v>
      </c>
      <c r="E562" t="str">
        <f t="shared" si="214"/>
        <v>7.999994368214-0.00671224674019078i</v>
      </c>
      <c r="F562" t="str">
        <f t="shared" si="215"/>
        <v>0.99920064005024+6.70152002672654E-07i</v>
      </c>
      <c r="G562">
        <f t="shared" si="210"/>
        <v>1</v>
      </c>
      <c r="H562" t="str">
        <f t="shared" si="216"/>
        <v>6.1202988643045+5.45617743051322i</v>
      </c>
      <c r="I562" t="str">
        <f t="shared" si="217"/>
        <v>168.075206967054i</v>
      </c>
      <c r="J562" t="str">
        <f t="shared" si="211"/>
        <v>-37.2382189066836+36.7694768777685i</v>
      </c>
      <c r="K562" t="str">
        <f t="shared" si="218"/>
        <v>2.25657573783033-2.2853428560917i</v>
      </c>
      <c r="L562" t="str">
        <f t="shared" si="219"/>
        <v>0.239140552261303-0.210823459262039i</v>
      </c>
      <c r="M562" t="str">
        <f t="shared" si="220"/>
        <v>2.49571629009163-2.49616631535374i</v>
      </c>
      <c r="N562" t="str">
        <f t="shared" si="221"/>
        <v>-0.315346434047609i</v>
      </c>
      <c r="O562" t="str">
        <f t="shared" si="222"/>
        <v>0.950688990886407-0.310145840867462i</v>
      </c>
      <c r="P562" t="str">
        <f t="shared" si="223"/>
        <v>0.049311009113593+0.310145840867462i</v>
      </c>
      <c r="Q562" t="str">
        <f t="shared" si="224"/>
        <v>-0.049311009113593+0.00520059318014698i</v>
      </c>
      <c r="R562" t="str">
        <f t="shared" si="225"/>
        <v>-0.332964296713653-6.32470229923183i</v>
      </c>
      <c r="S562" t="str">
        <f t="shared" si="226"/>
        <v>0.03324970286448i</v>
      </c>
      <c r="T562" t="str">
        <f t="shared" si="227"/>
        <v>0.210294472155752-0.0110709639302095i</v>
      </c>
      <c r="U562" t="e">
        <f t="shared" si="228"/>
        <v>#DIV/0!</v>
      </c>
      <c r="V562" t="str">
        <f t="shared" si="229"/>
        <v>1.33333333333333E-06-0.00247904895781769i</v>
      </c>
      <c r="W562" t="e">
        <f t="shared" si="230"/>
        <v>#DIV/0!</v>
      </c>
      <c r="X562" t="e">
        <f t="shared" si="231"/>
        <v>#DIV/0!</v>
      </c>
      <c r="Y562" t="str">
        <f t="shared" si="232"/>
        <v>0.00083+0.0430272529835658i</v>
      </c>
      <c r="Z562" t="e">
        <f t="shared" si="233"/>
        <v>#DIV/0!</v>
      </c>
      <c r="AA562" t="e">
        <f t="shared" si="234"/>
        <v>#DIV/0!</v>
      </c>
      <c r="AB562" t="str">
        <f t="shared" si="235"/>
        <v>1.29672555946735-0.0682661876419232i</v>
      </c>
      <c r="AC562" t="str">
        <f t="shared" si="236"/>
        <v>4.06585534447146-3.40721569836103i</v>
      </c>
      <c r="AD562" t="str">
        <f t="shared" si="237"/>
        <v>0.195623233100999+0.147143543598379i</v>
      </c>
      <c r="AE562" t="e">
        <f t="shared" si="238"/>
        <v>#DIV/0!</v>
      </c>
      <c r="AF562" t="str">
        <f t="shared" si="239"/>
        <v>-13.7873771923243-4.8915864827265i</v>
      </c>
      <c r="AG562" t="e">
        <f t="shared" si="240"/>
        <v>#DIV/0!</v>
      </c>
      <c r="AH562" t="e">
        <f t="shared" si="241"/>
        <v>#DIV/0!</v>
      </c>
      <c r="AI562" t="e">
        <f t="shared" si="242"/>
        <v>#DIV/0!</v>
      </c>
      <c r="AJ562" t="e">
        <f t="shared" si="243"/>
        <v>#DIV/0!</v>
      </c>
      <c r="AK562"/>
      <c r="AL562"/>
      <c r="AM562"/>
      <c r="AN562"/>
    </row>
    <row r="563" spans="1:40" x14ac:dyDescent="0.25">
      <c r="A563"/>
      <c r="B563">
        <f t="shared" si="244"/>
        <v>42900</v>
      </c>
      <c r="C563" s="186" t="str">
        <f t="shared" si="212"/>
        <v>-0.0000534449248443375+0.0734706373520612i</v>
      </c>
      <c r="D563" s="158" t="str">
        <f t="shared" si="213"/>
        <v>-7.66707641109044+0.563274886365803i</v>
      </c>
      <c r="E563" t="str">
        <f t="shared" si="214"/>
        <v>7.99999434186652-0.00672792953751919i</v>
      </c>
      <c r="F563" t="str">
        <f t="shared" si="215"/>
        <v>0.999200640052863+6.71717776171102E-07i</v>
      </c>
      <c r="G563">
        <f t="shared" si="210"/>
        <v>1</v>
      </c>
      <c r="H563" t="str">
        <f t="shared" si="216"/>
        <v>6.13302490459437+5.45657362329308i</v>
      </c>
      <c r="I563" t="str">
        <f t="shared" si="217"/>
        <v>168.467906048753i</v>
      </c>
      <c r="J563" t="str">
        <f t="shared" si="211"/>
        <v>-37.4171109147358+36.8553868704735i</v>
      </c>
      <c r="K563" t="str">
        <f t="shared" si="218"/>
        <v>2.25095725690011-2.28526477395999i</v>
      </c>
      <c r="L563" t="str">
        <f t="shared" si="219"/>
        <v>0.238652288379799-0.210884584103485i</v>
      </c>
      <c r="M563" t="str">
        <f t="shared" si="220"/>
        <v>2.48960954527991-2.49614935806348i</v>
      </c>
      <c r="N563" t="str">
        <f t="shared" si="221"/>
        <v>-0.316083224781365i</v>
      </c>
      <c r="O563" t="str">
        <f t="shared" si="222"/>
        <v>0.950460220279639-0.310846215460283i</v>
      </c>
      <c r="P563" t="str">
        <f t="shared" si="223"/>
        <v>0.0495397797203611+0.310846215460283i</v>
      </c>
      <c r="Q563" t="str">
        <f t="shared" si="224"/>
        <v>-0.0495397797203611+0.00523700932108201i</v>
      </c>
      <c r="R563" t="str">
        <f t="shared" si="225"/>
        <v>-0.332962566802574-6.30987754266746i</v>
      </c>
      <c r="S563" t="str">
        <f t="shared" si="226"/>
        <v>0.0333273890861259i</v>
      </c>
      <c r="T563" t="str">
        <f t="shared" si="227"/>
        <v>0.210291743950286-0.0110967730149446i</v>
      </c>
      <c r="U563" t="e">
        <f t="shared" si="228"/>
        <v>#DIV/0!</v>
      </c>
      <c r="V563" t="str">
        <f t="shared" si="229"/>
        <v>1.33333333333333E-06-0.00247327028891834i</v>
      </c>
      <c r="W563" t="e">
        <f t="shared" si="230"/>
        <v>#DIV/0!</v>
      </c>
      <c r="X563" t="e">
        <f t="shared" si="231"/>
        <v>#DIV/0!</v>
      </c>
      <c r="Y563" t="str">
        <f t="shared" si="232"/>
        <v>0.00083+0.0431277839484807i</v>
      </c>
      <c r="Z563" t="e">
        <f t="shared" si="233"/>
        <v>#DIV/0!</v>
      </c>
      <c r="AA563" t="e">
        <f t="shared" si="234"/>
        <v>#DIV/0!</v>
      </c>
      <c r="AB563" t="str">
        <f t="shared" si="235"/>
        <v>1.29670873670581-0.0684253325756887i</v>
      </c>
      <c r="AC563" t="str">
        <f t="shared" si="236"/>
        <v>4.05749859836655-3.4071310418429i</v>
      </c>
      <c r="AD563" t="str">
        <f t="shared" si="237"/>
        <v>0.195730973827289+0.147493764863488i</v>
      </c>
      <c r="AE563" t="e">
        <f t="shared" si="238"/>
        <v>#DIV/0!</v>
      </c>
      <c r="AF563" t="str">
        <f t="shared" si="239"/>
        <v>-13.8001013156848-4.89329873692728i</v>
      </c>
      <c r="AG563" t="e">
        <f t="shared" si="240"/>
        <v>#DIV/0!</v>
      </c>
      <c r="AH563" t="e">
        <f t="shared" si="241"/>
        <v>#DIV/0!</v>
      </c>
      <c r="AI563" t="e">
        <f t="shared" si="242"/>
        <v>#DIV/0!</v>
      </c>
      <c r="AJ563" t="e">
        <f t="shared" si="243"/>
        <v>#DIV/0!</v>
      </c>
      <c r="AK563"/>
      <c r="AL563"/>
      <c r="AM563"/>
      <c r="AN563"/>
    </row>
    <row r="564" spans="1:40" x14ac:dyDescent="0.25">
      <c r="A564"/>
      <c r="B564">
        <f t="shared" si="244"/>
        <v>43000</v>
      </c>
      <c r="C564" s="186" t="str">
        <f t="shared" si="212"/>
        <v>-0.0000531966329770525+0.0732997755849262i</v>
      </c>
      <c r="D564" s="158" t="str">
        <f t="shared" si="213"/>
        <v>-7.66707450751952+0.561964946151101i</v>
      </c>
      <c r="E564" t="str">
        <f t="shared" si="214"/>
        <v>7.99999431545755-0.00674361233469247i</v>
      </c>
      <c r="F564" t="str">
        <f t="shared" si="215"/>
        <v>0.999200640055497+6.73283549654091E-07i</v>
      </c>
      <c r="G564">
        <f t="shared" si="210"/>
        <v>1</v>
      </c>
      <c r="H564" t="str">
        <f t="shared" si="216"/>
        <v>6.1457230946626+5.45693933960689i</v>
      </c>
      <c r="I564" t="str">
        <f t="shared" si="217"/>
        <v>168.860605130451i</v>
      </c>
      <c r="J564" t="str">
        <f t="shared" si="211"/>
        <v>-37.5964204070541+36.9412968631786i</v>
      </c>
      <c r="K564" t="str">
        <f t="shared" si="218"/>
        <v>2.24535363486031-2.28517313648667i</v>
      </c>
      <c r="L564" t="str">
        <f t="shared" si="219"/>
        <v>0.238164881744736-0.210944456777202i</v>
      </c>
      <c r="M564" t="str">
        <f t="shared" si="220"/>
        <v>2.48351851660505-2.49611759326387i</v>
      </c>
      <c r="N564" t="str">
        <f t="shared" si="221"/>
        <v>-0.316820015515121i</v>
      </c>
      <c r="O564" t="str">
        <f t="shared" si="222"/>
        <v>0.950230933705502-0.311546421306953i</v>
      </c>
      <c r="P564" t="str">
        <f t="shared" si="223"/>
        <v>0.049769066294498+0.311546421306953i</v>
      </c>
      <c r="Q564" t="str">
        <f t="shared" si="224"/>
        <v>-0.049769066294498+0.00527359420816803i</v>
      </c>
      <c r="R564" t="str">
        <f t="shared" si="225"/>
        <v>-0.332960832822291-6.29512154744014i</v>
      </c>
      <c r="S564" t="str">
        <f t="shared" si="226"/>
        <v>0.033405075307772i</v>
      </c>
      <c r="T564" t="str">
        <f t="shared" si="227"/>
        <v>0.210289009363816-0.0111225816949671i</v>
      </c>
      <c r="U564" t="e">
        <f t="shared" si="228"/>
        <v>#DIV/0!</v>
      </c>
      <c r="V564" t="str">
        <f t="shared" si="229"/>
        <v>1.33333333333333E-06-0.00246751849754877i</v>
      </c>
      <c r="W564" t="e">
        <f t="shared" si="230"/>
        <v>#DIV/0!</v>
      </c>
      <c r="X564" t="e">
        <f t="shared" si="231"/>
        <v>#DIV/0!</v>
      </c>
      <c r="Y564" t="str">
        <f t="shared" si="232"/>
        <v>0.00083+0.0432283149133956i</v>
      </c>
      <c r="Z564" t="e">
        <f t="shared" si="233"/>
        <v>#DIV/0!</v>
      </c>
      <c r="AA564" t="e">
        <f t="shared" si="234"/>
        <v>#DIV/0!</v>
      </c>
      <c r="AB564" t="str">
        <f t="shared" si="235"/>
        <v>1.29669187459748-0.0685844750139003i</v>
      </c>
      <c r="AC564" t="str">
        <f t="shared" si="236"/>
        <v>4.04916336618719-3.40702621487374i</v>
      </c>
      <c r="AD564" t="str">
        <f t="shared" si="237"/>
        <v>0.195838957125545+0.147843870861172i</v>
      </c>
      <c r="AE564" t="e">
        <f t="shared" si="238"/>
        <v>#DIV/0!</v>
      </c>
      <c r="AF564" t="str">
        <f t="shared" si="239"/>
        <v>-13.8127976021821-4.89497439345579i</v>
      </c>
      <c r="AG564" t="e">
        <f t="shared" si="240"/>
        <v>#DIV/0!</v>
      </c>
      <c r="AH564" t="e">
        <f t="shared" si="241"/>
        <v>#DIV/0!</v>
      </c>
      <c r="AI564" t="e">
        <f t="shared" si="242"/>
        <v>#DIV/0!</v>
      </c>
      <c r="AJ564" t="e">
        <f t="shared" si="243"/>
        <v>#DIV/0!</v>
      </c>
      <c r="AK564"/>
      <c r="AL564"/>
      <c r="AM564"/>
      <c r="AN564"/>
    </row>
    <row r="565" spans="1:40" x14ac:dyDescent="0.25">
      <c r="A565"/>
      <c r="B565">
        <f t="shared" si="244"/>
        <v>43100</v>
      </c>
      <c r="C565" s="186" t="str">
        <f t="shared" si="212"/>
        <v>-0.0000529500673525081+0.07312970667857i</v>
      </c>
      <c r="D565" s="158" t="str">
        <f t="shared" si="213"/>
        <v>-7.66707261718302+0.560661084535704i</v>
      </c>
      <c r="E565" t="str">
        <f t="shared" si="214"/>
        <v>7.99999428898709-0.00675929513171026i</v>
      </c>
      <c r="F565" t="str">
        <f t="shared" si="215"/>
        <v>0.999200640058141+6.74849323121586E-07i</v>
      </c>
      <c r="G565">
        <f t="shared" si="210"/>
        <v>1</v>
      </c>
      <c r="H565" t="str">
        <f t="shared" si="216"/>
        <v>6.15839342291674+5.45727477969681i</v>
      </c>
      <c r="I565" t="str">
        <f t="shared" si="217"/>
        <v>169.25330421215i</v>
      </c>
      <c r="J565" t="str">
        <f t="shared" si="211"/>
        <v>-37.7761473836386+37.0272068558836i</v>
      </c>
      <c r="K565" t="str">
        <f t="shared" si="218"/>
        <v>2.23976485871921-2.28506805109517i</v>
      </c>
      <c r="L565" t="str">
        <f t="shared" si="219"/>
        <v>0.237678334053351-0.211003084087171i</v>
      </c>
      <c r="M565" t="str">
        <f t="shared" si="220"/>
        <v>2.47744319277256-2.49607113518234i</v>
      </c>
      <c r="N565" t="str">
        <f t="shared" si="221"/>
        <v>-0.317556806248877i</v>
      </c>
      <c r="O565" t="str">
        <f t="shared" si="222"/>
        <v>0.950001131288468-0.312246458027358i</v>
      </c>
      <c r="P565" t="str">
        <f t="shared" si="223"/>
        <v>0.049998868711532+0.312246458027358i</v>
      </c>
      <c r="Q565" t="str">
        <f t="shared" si="224"/>
        <v>-0.049998868711532+0.00531034822151899i</v>
      </c>
      <c r="R565" t="str">
        <f t="shared" si="225"/>
        <v>-0.332959094772574-6.28043383492987i</v>
      </c>
      <c r="S565" t="str">
        <f t="shared" si="226"/>
        <v>0.0334827615294179i</v>
      </c>
      <c r="T565" t="str">
        <f t="shared" si="227"/>
        <v>0.210286268396244-0.0111483899693209i</v>
      </c>
      <c r="U565" t="e">
        <f t="shared" si="228"/>
        <v>#DIV/0!</v>
      </c>
      <c r="V565" t="str">
        <f t="shared" si="229"/>
        <v>1.33333333333333E-06-0.00246179339662638i</v>
      </c>
      <c r="W565" t="e">
        <f t="shared" si="230"/>
        <v>#DIV/0!</v>
      </c>
      <c r="X565" t="e">
        <f t="shared" si="231"/>
        <v>#DIV/0!</v>
      </c>
      <c r="Y565" t="str">
        <f t="shared" si="232"/>
        <v>0.00083+0.0433288458783104i</v>
      </c>
      <c r="Z565" t="e">
        <f t="shared" si="233"/>
        <v>#DIV/0!</v>
      </c>
      <c r="AA565" t="e">
        <f t="shared" si="234"/>
        <v>#DIV/0!</v>
      </c>
      <c r="AB565" t="str">
        <f t="shared" si="235"/>
        <v>1.29667497314176-0.0687436149506625i</v>
      </c>
      <c r="AC565" t="str">
        <f t="shared" si="236"/>
        <v>4.04084963244216-3.40690137307858i</v>
      </c>
      <c r="AD565" t="str">
        <f t="shared" si="237"/>
        <v>0.195947182941068+0.148193861720172i</v>
      </c>
      <c r="AE565" t="e">
        <f t="shared" si="238"/>
        <v>#DIV/0!</v>
      </c>
      <c r="AF565" t="str">
        <f t="shared" si="239"/>
        <v>-13.8254660400998-4.89661369516111i</v>
      </c>
      <c r="AG565" t="e">
        <f t="shared" si="240"/>
        <v>#DIV/0!</v>
      </c>
      <c r="AH565" t="e">
        <f t="shared" si="241"/>
        <v>#DIV/0!</v>
      </c>
      <c r="AI565" t="e">
        <f t="shared" si="242"/>
        <v>#DIV/0!</v>
      </c>
      <c r="AJ565" t="e">
        <f t="shared" si="243"/>
        <v>#DIV/0!</v>
      </c>
      <c r="AK565"/>
      <c r="AL565"/>
      <c r="AM565"/>
      <c r="AN565"/>
    </row>
    <row r="566" spans="1:40" x14ac:dyDescent="0.25">
      <c r="A566"/>
      <c r="B566">
        <f t="shared" si="244"/>
        <v>43200</v>
      </c>
      <c r="C566" s="186" t="str">
        <f t="shared" si="212"/>
        <v>-0.0000527052120055028+0.0729604251270263i</v>
      </c>
      <c r="D566" s="158" t="str">
        <f t="shared" si="213"/>
        <v>-7.66707073995875+0.559363259307202i</v>
      </c>
      <c r="E566" t="str">
        <f t="shared" si="214"/>
        <v>7.99999426245514-0.0067749779285722i</v>
      </c>
      <c r="F566" t="str">
        <f t="shared" si="215"/>
        <v>0.999200640060785+6.76415096573537E-07i</v>
      </c>
      <c r="G566">
        <f t="shared" si="210"/>
        <v>1</v>
      </c>
      <c r="H566" t="str">
        <f t="shared" si="216"/>
        <v>6.17103587874415+5.45758014295355i</v>
      </c>
      <c r="I566" t="str">
        <f t="shared" si="217"/>
        <v>169.646003293849i</v>
      </c>
      <c r="J566" t="str">
        <f t="shared" si="211"/>
        <v>-37.9562918444892+37.1131168485888i</v>
      </c>
      <c r="K566" t="str">
        <f t="shared" si="218"/>
        <v>2.23419091509361-2.28494962456445i</v>
      </c>
      <c r="L566" t="str">
        <f t="shared" si="219"/>
        <v>0.237192646964649-0.21106047281734i</v>
      </c>
      <c r="M566" t="str">
        <f t="shared" si="220"/>
        <v>2.47138356205826-2.49601009738179i</v>
      </c>
      <c r="N566" t="str">
        <f t="shared" si="221"/>
        <v>-0.318293596982633i</v>
      </c>
      <c r="O566" t="str">
        <f t="shared" si="222"/>
        <v>0.949770813153287-0.312946325241476i</v>
      </c>
      <c r="P566" t="str">
        <f t="shared" si="223"/>
        <v>0.050229186846713+0.312946325241476i</v>
      </c>
      <c r="Q566" t="str">
        <f t="shared" si="224"/>
        <v>-0.050229186846713+0.00534727174115701i</v>
      </c>
      <c r="R566" t="str">
        <f t="shared" si="225"/>
        <v>-0.332957352653237-6.26581393094809i</v>
      </c>
      <c r="S566" t="str">
        <f t="shared" si="226"/>
        <v>0.0335604477510639i</v>
      </c>
      <c r="T566" t="str">
        <f t="shared" si="227"/>
        <v>0.210283521047472-0.0111741978370515i</v>
      </c>
      <c r="U566" t="e">
        <f t="shared" si="228"/>
        <v>#DIV/0!</v>
      </c>
      <c r="V566" t="str">
        <f t="shared" si="229"/>
        <v>1.33333333333333E-06-0.00245609480080086i</v>
      </c>
      <c r="W566" t="e">
        <f t="shared" si="230"/>
        <v>#DIV/0!</v>
      </c>
      <c r="X566" t="e">
        <f t="shared" si="231"/>
        <v>#DIV/0!</v>
      </c>
      <c r="Y566" t="str">
        <f t="shared" si="232"/>
        <v>0.00083+0.0434293768432253i</v>
      </c>
      <c r="Z566" t="e">
        <f t="shared" si="233"/>
        <v>#DIV/0!</v>
      </c>
      <c r="AA566" t="e">
        <f t="shared" si="234"/>
        <v>#DIV/0!</v>
      </c>
      <c r="AB566" t="str">
        <f t="shared" si="235"/>
        <v>1.29665803233806-0.0689027523800897i</v>
      </c>
      <c r="AC566" t="str">
        <f t="shared" si="236"/>
        <v>4.03255738105299-3.40675667117973i</v>
      </c>
      <c r="AD566" t="str">
        <f t="shared" si="237"/>
        <v>0.196055651219189+0.148543737566595i</v>
      </c>
      <c r="AE566" t="e">
        <f t="shared" si="238"/>
        <v>#DIV/0!</v>
      </c>
      <c r="AF566" t="str">
        <f t="shared" si="239"/>
        <v>-13.8381066187029-4.89821688364635i</v>
      </c>
      <c r="AG566" t="e">
        <f t="shared" si="240"/>
        <v>#DIV/0!</v>
      </c>
      <c r="AH566" t="e">
        <f t="shared" si="241"/>
        <v>#DIV/0!</v>
      </c>
      <c r="AI566" t="e">
        <f t="shared" si="242"/>
        <v>#DIV/0!</v>
      </c>
      <c r="AJ566" t="e">
        <f t="shared" si="243"/>
        <v>#DIV/0!</v>
      </c>
      <c r="AK566"/>
      <c r="AL566"/>
      <c r="AM566"/>
      <c r="AN566"/>
    </row>
    <row r="567" spans="1:40" x14ac:dyDescent="0.25">
      <c r="A567"/>
      <c r="B567">
        <f t="shared" si="244"/>
        <v>43300</v>
      </c>
      <c r="C567" s="186" t="str">
        <f t="shared" si="212"/>
        <v>-0.0000524620511549773+0.0727919254751919i</v>
      </c>
      <c r="D567" s="158" t="str">
        <f t="shared" si="213"/>
        <v>-7.66706887572556+0.558071428643138i</v>
      </c>
      <c r="E567" t="str">
        <f t="shared" si="214"/>
        <v>7.99999423586171-0.0067906607252779i</v>
      </c>
      <c r="F567" t="str">
        <f t="shared" si="215"/>
        <v>0.999200640063438+6.7798087000992E-07i</v>
      </c>
      <c r="G567">
        <f t="shared" si="210"/>
        <v>1</v>
      </c>
      <c r="H567" t="str">
        <f t="shared" si="216"/>
        <v>6.18365045250087+5.45785562791493i</v>
      </c>
      <c r="I567" t="str">
        <f t="shared" si="217"/>
        <v>170.038702375548i</v>
      </c>
      <c r="J567" t="str">
        <f t="shared" si="211"/>
        <v>-38.1368537896061+37.1990268412938i</v>
      </c>
      <c r="K567" t="str">
        <f t="shared" si="218"/>
        <v>2.22863179021451-2.2848179630315i</v>
      </c>
      <c r="L567" t="str">
        <f t="shared" si="219"/>
        <v>0.236707822099714-0.211116629731503i</v>
      </c>
      <c r="M567" t="str">
        <f t="shared" si="220"/>
        <v>2.46533961231422-2.495934592763i</v>
      </c>
      <c r="N567" t="str">
        <f t="shared" si="221"/>
        <v>-0.319030387716389i</v>
      </c>
      <c r="O567" t="str">
        <f t="shared" si="222"/>
        <v>0.94953997942499-0.313646022569377i</v>
      </c>
      <c r="P567" t="str">
        <f t="shared" si="223"/>
        <v>0.05046002057501+0.313646022569377i</v>
      </c>
      <c r="Q567" t="str">
        <f t="shared" si="224"/>
        <v>-0.05046002057501+0.00538436514701196i</v>
      </c>
      <c r="R567" t="str">
        <f t="shared" si="225"/>
        <v>-0.332955606464096-6.25126136568687i</v>
      </c>
      <c r="S567" t="str">
        <f t="shared" si="226"/>
        <v>0.0336381339727099i</v>
      </c>
      <c r="T567" t="str">
        <f t="shared" si="227"/>
        <v>0.2102807673174-0.0112000052972041i</v>
      </c>
      <c r="U567" t="e">
        <f t="shared" si="228"/>
        <v>#DIV/0!</v>
      </c>
      <c r="V567" t="str">
        <f t="shared" si="229"/>
        <v>1.33333333333333E-06-0.00245042252643411i</v>
      </c>
      <c r="W567" t="e">
        <f t="shared" si="230"/>
        <v>#DIV/0!</v>
      </c>
      <c r="X567" t="e">
        <f t="shared" si="231"/>
        <v>#DIV/0!</v>
      </c>
      <c r="Y567" t="str">
        <f t="shared" si="232"/>
        <v>0.00083+0.0435299078081402i</v>
      </c>
      <c r="Z567" t="e">
        <f t="shared" si="233"/>
        <v>#DIV/0!</v>
      </c>
      <c r="AA567" t="e">
        <f t="shared" si="234"/>
        <v>#DIV/0!</v>
      </c>
      <c r="AB567" t="str">
        <f t="shared" si="235"/>
        <v>1.29664105218574-0.0690618872962944i</v>
      </c>
      <c r="AC567" t="str">
        <f t="shared" si="236"/>
        <v>4.02428659536197-3.40659226299974i</v>
      </c>
      <c r="AD567" t="str">
        <f t="shared" si="237"/>
        <v>0.196164361905267+0.148893498523947i</v>
      </c>
      <c r="AE567" t="e">
        <f t="shared" si="238"/>
        <v>#DIV/0!</v>
      </c>
      <c r="AF567" t="str">
        <f t="shared" si="239"/>
        <v>-13.8507193282264-4.89978419927179i</v>
      </c>
      <c r="AG567" t="e">
        <f t="shared" si="240"/>
        <v>#DIV/0!</v>
      </c>
      <c r="AH567" t="e">
        <f t="shared" si="241"/>
        <v>#DIV/0!</v>
      </c>
      <c r="AI567" t="e">
        <f t="shared" si="242"/>
        <v>#DIV/0!</v>
      </c>
      <c r="AJ567" t="e">
        <f t="shared" si="243"/>
        <v>#DIV/0!</v>
      </c>
      <c r="AK567"/>
      <c r="AL567"/>
      <c r="AM567"/>
      <c r="AN567"/>
    </row>
    <row r="568" spans="1:40" x14ac:dyDescent="0.25">
      <c r="A568"/>
      <c r="B568">
        <f t="shared" si="244"/>
        <v>43400</v>
      </c>
      <c r="C568" s="186" t="str">
        <f t="shared" si="212"/>
        <v>-0.0000522205692014733+0.0726242023182421i</v>
      </c>
      <c r="D568" s="158" t="str">
        <f t="shared" si="213"/>
        <v>-7.66706702436387+0.556785551106523i</v>
      </c>
      <c r="E568" t="str">
        <f t="shared" si="214"/>
        <v>7.99999420920679-0.00680634352182704i</v>
      </c>
      <c r="F568" t="str">
        <f t="shared" si="215"/>
        <v>0.999200640066102+6.79546643430702E-07i</v>
      </c>
      <c r="G568">
        <f t="shared" si="210"/>
        <v>1</v>
      </c>
      <c r="H568" t="str">
        <f t="shared" si="216"/>
        <v>6.19623713550168+5.45810143226556i</v>
      </c>
      <c r="I568" t="str">
        <f t="shared" si="217"/>
        <v>170.431401457246i</v>
      </c>
      <c r="J568" t="str">
        <f t="shared" si="211"/>
        <v>-38.3178332189891+37.2849368339989i</v>
      </c>
      <c r="K568" t="str">
        <f t="shared" si="218"/>
        <v>2.22308746993282-2.28467317199352i</v>
      </c>
      <c r="L568" t="str">
        <f t="shared" si="219"/>
        <v>0.23622386104202-0.211171561573188i</v>
      </c>
      <c r="M568" t="str">
        <f t="shared" si="220"/>
        <v>2.45931133097484-2.49584473356671i</v>
      </c>
      <c r="N568" t="str">
        <f t="shared" si="221"/>
        <v>-0.319767178450145i</v>
      </c>
      <c r="O568" t="str">
        <f t="shared" si="222"/>
        <v>0.949308630228887-0.314345549631222i</v>
      </c>
      <c r="P568" t="str">
        <f t="shared" si="223"/>
        <v>0.050691369771113+0.314345549631222i</v>
      </c>
      <c r="Q568" t="str">
        <f t="shared" si="224"/>
        <v>-0.050691369771113+0.005421628818923i</v>
      </c>
      <c r="R568" t="str">
        <f t="shared" si="225"/>
        <v>-0.332953856204809-6.23677567366813i</v>
      </c>
      <c r="S568" t="str">
        <f t="shared" si="226"/>
        <v>0.0337158201943559i</v>
      </c>
      <c r="T568" t="str">
        <f t="shared" si="227"/>
        <v>0.210278007205928-0.0112258123488188i</v>
      </c>
      <c r="U568" t="e">
        <f t="shared" si="228"/>
        <v>#DIV/0!</v>
      </c>
      <c r="V568" t="str">
        <f t="shared" si="229"/>
        <v>1.33333333333333E-06-0.00244477639158057i</v>
      </c>
      <c r="W568" t="e">
        <f t="shared" si="230"/>
        <v>#DIV/0!</v>
      </c>
      <c r="X568" t="e">
        <f t="shared" si="231"/>
        <v>#DIV/0!</v>
      </c>
      <c r="Y568" t="str">
        <f t="shared" si="232"/>
        <v>0.00083+0.0436304387730551i</v>
      </c>
      <c r="Z568" t="e">
        <f t="shared" si="233"/>
        <v>#DIV/0!</v>
      </c>
      <c r="AA568" t="e">
        <f t="shared" si="234"/>
        <v>#DIV/0!</v>
      </c>
      <c r="AB568" t="str">
        <f t="shared" si="235"/>
        <v>1.2966240326842-0.0692210196933576i</v>
      </c>
      <c r="AC568" t="str">
        <f t="shared" si="236"/>
        <v>4.01603725814076-3.4064083014644i</v>
      </c>
      <c r="AD568" t="str">
        <f t="shared" si="237"/>
        <v>0.196273314944682+0.14924314471316i</v>
      </c>
      <c r="AE568" t="e">
        <f t="shared" si="238"/>
        <v>#DIV/0!</v>
      </c>
      <c r="AF568" t="str">
        <f t="shared" si="239"/>
        <v>-13.8633041598655-4.90131588115904i</v>
      </c>
      <c r="AG568" t="e">
        <f t="shared" si="240"/>
        <v>#DIV/0!</v>
      </c>
      <c r="AH568" t="e">
        <f t="shared" si="241"/>
        <v>#DIV/0!</v>
      </c>
      <c r="AI568" t="e">
        <f t="shared" si="242"/>
        <v>#DIV/0!</v>
      </c>
      <c r="AJ568" t="e">
        <f t="shared" si="243"/>
        <v>#DIV/0!</v>
      </c>
      <c r="AK568"/>
      <c r="AL568"/>
      <c r="AM568"/>
      <c r="AN568"/>
    </row>
    <row r="569" spans="1:40" x14ac:dyDescent="0.25">
      <c r="A569"/>
      <c r="B569">
        <f t="shared" si="244"/>
        <v>43500</v>
      </c>
      <c r="C569" s="186" t="str">
        <f t="shared" si="212"/>
        <v>-0.0000519807507246288+0.0724572503010504i</v>
      </c>
      <c r="D569" s="158" t="str">
        <f t="shared" si="213"/>
        <v>-7.66706518575552+0.555505585641387i</v>
      </c>
      <c r="E569" t="str">
        <f t="shared" si="214"/>
        <v>7.99999418249038-0.00682202631821923i</v>
      </c>
      <c r="F569" t="str">
        <f t="shared" si="215"/>
        <v>0.999200640068765+6.8111241683583E-07i</v>
      </c>
      <c r="G569">
        <f t="shared" si="210"/>
        <v>1</v>
      </c>
      <c r="H569" t="str">
        <f t="shared" si="216"/>
        <v>6.20879592000966+5.45831775283602i</v>
      </c>
      <c r="I569" t="str">
        <f t="shared" si="217"/>
        <v>170.824100538945i</v>
      </c>
      <c r="J569" t="str">
        <f t="shared" si="211"/>
        <v>-38.4992301326382+37.3708468267039i</v>
      </c>
      <c r="K569" t="str">
        <f t="shared" si="218"/>
        <v>2.21755793972497-2.28451535631045i</v>
      </c>
      <c r="L569" t="str">
        <f t="shared" si="219"/>
        <v>0.235740765337738-0.211225275065547i</v>
      </c>
      <c r="M569" t="str">
        <f t="shared" si="220"/>
        <v>2.45329870506271-2.495740631376i</v>
      </c>
      <c r="N569" t="str">
        <f t="shared" si="221"/>
        <v>-0.320503969183901i</v>
      </c>
      <c r="O569" t="str">
        <f t="shared" si="222"/>
        <v>0.949076765690568-0.315044906047265i</v>
      </c>
      <c r="P569" t="str">
        <f t="shared" si="223"/>
        <v>0.050923234309432+0.315044906047265i</v>
      </c>
      <c r="Q569" t="str">
        <f t="shared" si="224"/>
        <v>-0.050923234309432+0.00545906313663602i</v>
      </c>
      <c r="R569" t="str">
        <f t="shared" si="225"/>
        <v>-0.332952101875129-6.2223563936941i</v>
      </c>
      <c r="S569" t="str">
        <f t="shared" si="226"/>
        <v>0.0337935064160018i</v>
      </c>
      <c r="T569" t="str">
        <f t="shared" si="227"/>
        <v>0.210275240712951-0.0112516189909385i</v>
      </c>
      <c r="U569" t="e">
        <f t="shared" si="228"/>
        <v>#DIV/0!</v>
      </c>
      <c r="V569" t="str">
        <f t="shared" si="229"/>
        <v>1.33333333333333E-06-0.00243915621596775i</v>
      </c>
      <c r="W569" t="e">
        <f t="shared" si="230"/>
        <v>#DIV/0!</v>
      </c>
      <c r="X569" t="e">
        <f t="shared" si="231"/>
        <v>#DIV/0!</v>
      </c>
      <c r="Y569" t="str">
        <f t="shared" si="232"/>
        <v>0.00083+0.0437309697379699i</v>
      </c>
      <c r="Z569" t="e">
        <f t="shared" si="233"/>
        <v>#DIV/0!</v>
      </c>
      <c r="AA569" t="e">
        <f t="shared" si="234"/>
        <v>#DIV/0!</v>
      </c>
      <c r="AB569" t="str">
        <f t="shared" si="235"/>
        <v>1.29660697383279-0.0693801495653775i</v>
      </c>
      <c r="AC569" t="str">
        <f t="shared" si="236"/>
        <v>4.00780935159801-3.40620493860577i</v>
      </c>
      <c r="AD569" t="str">
        <f t="shared" si="237"/>
        <v>0.19638251028284+0.149592676252621i</v>
      </c>
      <c r="AE569" t="e">
        <f t="shared" si="238"/>
        <v>#DIV/0!</v>
      </c>
      <c r="AF569" t="str">
        <f t="shared" si="239"/>
        <v>-13.8758611057652-4.90281216719463i</v>
      </c>
      <c r="AG569" t="e">
        <f t="shared" si="240"/>
        <v>#DIV/0!</v>
      </c>
      <c r="AH569" t="e">
        <f t="shared" si="241"/>
        <v>#DIV/0!</v>
      </c>
      <c r="AI569" t="e">
        <f t="shared" si="242"/>
        <v>#DIV/0!</v>
      </c>
      <c r="AJ569" t="e">
        <f t="shared" si="243"/>
        <v>#DIV/0!</v>
      </c>
      <c r="AK569"/>
      <c r="AL569"/>
      <c r="AM569"/>
      <c r="AN569"/>
    </row>
    <row r="570" spans="1:40" x14ac:dyDescent="0.25">
      <c r="A570"/>
      <c r="B570">
        <f t="shared" si="244"/>
        <v>43600</v>
      </c>
      <c r="C570" s="186" t="str">
        <f t="shared" si="212"/>
        <v>-0.0000517425804807174+0.0722910641176199i</v>
      </c>
      <c r="D570" s="158" t="str">
        <f t="shared" si="213"/>
        <v>-7.66706335978368+0.554231491568419i</v>
      </c>
      <c r="E570" t="str">
        <f t="shared" si="214"/>
        <v>7.99999415571249-0.00683770911445413i</v>
      </c>
      <c r="F570" t="str">
        <f t="shared" si="215"/>
        <v>0.999200640071439+6.82678190225285E-07i</v>
      </c>
      <c r="G570">
        <f t="shared" si="210"/>
        <v>1</v>
      </c>
      <c r="H570" t="str">
        <f t="shared" si="216"/>
        <v>6.22132679922588+5.45850478560222i</v>
      </c>
      <c r="I570" t="str">
        <f t="shared" si="217"/>
        <v>171.216799620644i</v>
      </c>
      <c r="J570" t="str">
        <f t="shared" si="211"/>
        <v>-38.6810445305536+37.4567568194089i</v>
      </c>
      <c r="K570" t="str">
        <f t="shared" si="218"/>
        <v>2.21204318469839-2.2843446202072i</v>
      </c>
      <c r="L570" t="str">
        <f t="shared" si="219"/>
        <v>0.235258536496043-0.211277776911246i</v>
      </c>
      <c r="M570" t="str">
        <f t="shared" si="220"/>
        <v>2.44730172119443-2.49562239711845i</v>
      </c>
      <c r="N570" t="str">
        <f t="shared" si="221"/>
        <v>-0.321240759917658i</v>
      </c>
      <c r="O570" t="str">
        <f t="shared" si="222"/>
        <v>0.948844385935904-0.315744091437855i</v>
      </c>
      <c r="P570" t="str">
        <f t="shared" si="223"/>
        <v>0.051155614064096+0.315744091437855i</v>
      </c>
      <c r="Q570" t="str">
        <f t="shared" si="224"/>
        <v>-0.051155614064096+0.00549666847980301i</v>
      </c>
      <c r="R570" t="str">
        <f t="shared" si="225"/>
        <v>-0.332950343474928-6.20800306879837i</v>
      </c>
      <c r="S570" t="str">
        <f t="shared" si="226"/>
        <v>0.0338711926376479i</v>
      </c>
      <c r="T570" t="str">
        <f t="shared" si="227"/>
        <v>0.210272467838379-0.0112774252226103i</v>
      </c>
      <c r="U570" t="e">
        <f t="shared" si="228"/>
        <v>#DIV/0!</v>
      </c>
      <c r="V570" t="str">
        <f t="shared" si="229"/>
        <v>1.33333333333333E-06-0.00243356182097699i</v>
      </c>
      <c r="W570" t="e">
        <f t="shared" si="230"/>
        <v>#DIV/0!</v>
      </c>
      <c r="X570" t="e">
        <f t="shared" si="231"/>
        <v>#DIV/0!</v>
      </c>
      <c r="Y570" t="str">
        <f t="shared" si="232"/>
        <v>0.00083+0.0438315007028848i</v>
      </c>
      <c r="Z570" t="e">
        <f t="shared" si="233"/>
        <v>#DIV/0!</v>
      </c>
      <c r="AA570" t="e">
        <f t="shared" si="234"/>
        <v>#DIV/0!</v>
      </c>
      <c r="AB570" t="str">
        <f t="shared" si="235"/>
        <v>1.29658987563095-0.0695392769064784i</v>
      </c>
      <c r="AC570" t="str">
        <f t="shared" si="236"/>
        <v>3.99960285738767-3.40598232556547i</v>
      </c>
      <c r="AD570" t="str">
        <f t="shared" si="237"/>
        <v>0.196491947865169+0.149942093258209i</v>
      </c>
      <c r="AE570" t="e">
        <f t="shared" si="238"/>
        <v>#DIV/0!</v>
      </c>
      <c r="AF570" t="str">
        <f t="shared" si="239"/>
        <v>-13.8883901590096-4.9042732940338i</v>
      </c>
      <c r="AG570" t="e">
        <f t="shared" si="240"/>
        <v>#DIV/0!</v>
      </c>
      <c r="AH570" t="e">
        <f t="shared" si="241"/>
        <v>#DIV/0!</v>
      </c>
      <c r="AI570" t="e">
        <f t="shared" si="242"/>
        <v>#DIV/0!</v>
      </c>
      <c r="AJ570" t="e">
        <f t="shared" si="243"/>
        <v>#DIV/0!</v>
      </c>
      <c r="AK570"/>
      <c r="AL570"/>
      <c r="AM570"/>
      <c r="AN570"/>
    </row>
    <row r="571" spans="1:40" x14ac:dyDescent="0.25">
      <c r="A571"/>
      <c r="B571">
        <f t="shared" si="244"/>
        <v>43700</v>
      </c>
      <c r="C571" s="186" t="str">
        <f t="shared" si="212"/>
        <v>-0.0000515060434002276+0.0721256385105219i</v>
      </c>
      <c r="D571" s="158" t="str">
        <f t="shared" si="213"/>
        <v>-7.66706154633274+0.552963228580668i</v>
      </c>
      <c r="E571" t="str">
        <f t="shared" si="214"/>
        <v>7.99999412887311-0.00685339191053137i</v>
      </c>
      <c r="F571" t="str">
        <f t="shared" si="215"/>
        <v>0.999200640074112+6.84243963599016E-07i</v>
      </c>
      <c r="G571">
        <f t="shared" si="210"/>
        <v>1</v>
      </c>
      <c r="H571" t="str">
        <f t="shared" si="216"/>
        <v>6.23382976727913+5.45866272568479i</v>
      </c>
      <c r="I571" t="str">
        <f t="shared" si="217"/>
        <v>171.609498702342i</v>
      </c>
      <c r="J571" t="str">
        <f t="shared" si="211"/>
        <v>-38.8632764127351+37.5426668121141i</v>
      </c>
      <c r="K571" t="str">
        <f t="shared" si="218"/>
        <v>2.20654318959708-2.2841610672761i</v>
      </c>
      <c r="L571" t="str">
        <f t="shared" si="219"/>
        <v>0.234777175989421-0.211329073792359i</v>
      </c>
      <c r="M571" t="str">
        <f t="shared" si="220"/>
        <v>2.4413203655865-2.49549014106846i</v>
      </c>
      <c r="N571" t="str">
        <f t="shared" si="221"/>
        <v>-0.321977550651414i</v>
      </c>
      <c r="O571" t="str">
        <f t="shared" si="222"/>
        <v>0.948611491091045-0.316443105423429i</v>
      </c>
      <c r="P571" t="str">
        <f t="shared" si="223"/>
        <v>0.051388508908955+0.316443105423429i</v>
      </c>
      <c r="Q571" t="str">
        <f t="shared" si="224"/>
        <v>-0.051388508908955+0.00553444522798496i</v>
      </c>
      <c r="R571" t="str">
        <f t="shared" si="225"/>
        <v>-0.332948581003879-6.1937152461971i</v>
      </c>
      <c r="S571" t="str">
        <f t="shared" si="226"/>
        <v>0.0339488788592938i</v>
      </c>
      <c r="T571" t="str">
        <f t="shared" si="227"/>
        <v>0.210269688582106-0.0113032310428745i</v>
      </c>
      <c r="U571" t="e">
        <f t="shared" si="228"/>
        <v>#DIV/0!</v>
      </c>
      <c r="V571" t="str">
        <f t="shared" si="229"/>
        <v>1.33333333333333E-06-0.00242799302962464i</v>
      </c>
      <c r="W571" t="e">
        <f t="shared" si="230"/>
        <v>#DIV/0!</v>
      </c>
      <c r="X571" t="e">
        <f t="shared" si="231"/>
        <v>#DIV/0!</v>
      </c>
      <c r="Y571" t="str">
        <f t="shared" si="232"/>
        <v>0.00083+0.0439320316677997i</v>
      </c>
      <c r="Z571" t="e">
        <f t="shared" si="233"/>
        <v>#DIV/0!</v>
      </c>
      <c r="AA571" t="e">
        <f t="shared" si="234"/>
        <v>#DIV/0!</v>
      </c>
      <c r="AB571" t="str">
        <f t="shared" si="235"/>
        <v>1.29657273807803-0.0696984017107425i</v>
      </c>
      <c r="AC571" t="str">
        <f t="shared" si="236"/>
        <v>3.99141775661676-3.40574061259713i</v>
      </c>
      <c r="AD571" t="str">
        <f t="shared" si="237"/>
        <v>0.196601627637121+0.150291395843309i</v>
      </c>
      <c r="AE571" t="e">
        <f t="shared" si="238"/>
        <v>#DIV/0!</v>
      </c>
      <c r="AF571" t="str">
        <f t="shared" si="239"/>
        <v>-13.9008913136119-4.90569949710412i</v>
      </c>
      <c r="AG571" t="e">
        <f t="shared" si="240"/>
        <v>#DIV/0!</v>
      </c>
      <c r="AH571" t="e">
        <f t="shared" si="241"/>
        <v>#DIV/0!</v>
      </c>
      <c r="AI571" t="e">
        <f t="shared" si="242"/>
        <v>#DIV/0!</v>
      </c>
      <c r="AJ571" t="e">
        <f t="shared" si="243"/>
        <v>#DIV/0!</v>
      </c>
      <c r="AK571"/>
      <c r="AL571"/>
      <c r="AM571"/>
      <c r="AN571"/>
    </row>
    <row r="572" spans="1:40" x14ac:dyDescent="0.25">
      <c r="A572"/>
      <c r="B572">
        <f t="shared" si="244"/>
        <v>43800</v>
      </c>
      <c r="C572" s="186" t="str">
        <f t="shared" si="212"/>
        <v>-0.000051271124585476+0.0719609682703399i</v>
      </c>
      <c r="D572" s="158" t="str">
        <f t="shared" si="213"/>
        <v>-7.66705974528853+0.551700756739273i</v>
      </c>
      <c r="E572" t="str">
        <f t="shared" si="214"/>
        <v>7.99999410197224-0.00686907470645057i</v>
      </c>
      <c r="F572" t="str">
        <f t="shared" si="215"/>
        <v>0.999200640076796+6.85809736956999E-07i</v>
      </c>
      <c r="G572">
        <f t="shared" si="210"/>
        <v>1</v>
      </c>
      <c r="H572" t="str">
        <f t="shared" si="216"/>
        <v>6.24630481921597+5.45879176734878i</v>
      </c>
      <c r="I572" t="str">
        <f t="shared" si="217"/>
        <v>172.002197784041i</v>
      </c>
      <c r="J572" t="str">
        <f t="shared" si="211"/>
        <v>-39.0459257791827+37.6285768048191i</v>
      </c>
      <c r="K572" t="str">
        <f t="shared" si="218"/>
        <v>2.20105793880705-2.28396480047936i</v>
      </c>
      <c r="L572" t="str">
        <f t="shared" si="219"/>
        <v>0.234296685253972-0.211379172370268i</v>
      </c>
      <c r="M572" t="str">
        <f t="shared" si="220"/>
        <v>2.43535462406102-2.49534397284963i</v>
      </c>
      <c r="N572" t="str">
        <f t="shared" si="221"/>
        <v>-0.32271434138517i</v>
      </c>
      <c r="O572" t="str">
        <f t="shared" si="222"/>
        <v>0.94837808128242-0.317141947624522i</v>
      </c>
      <c r="P572" t="str">
        <f t="shared" si="223"/>
        <v>0.05162191871758+0.317141947624522i</v>
      </c>
      <c r="Q572" t="str">
        <f t="shared" si="224"/>
        <v>-0.05162191871758+0.005572393760648i</v>
      </c>
      <c r="R572" t="str">
        <f t="shared" si="225"/>
        <v>-0.332946814461879-6.17949247724149i</v>
      </c>
      <c r="S572" t="str">
        <f t="shared" si="226"/>
        <v>0.0340265650809398i</v>
      </c>
      <c r="T572" t="str">
        <f t="shared" si="227"/>
        <v>0.210266902944035-0.0113290364507787i</v>
      </c>
      <c r="U572" t="e">
        <f t="shared" si="228"/>
        <v>#DIV/0!</v>
      </c>
      <c r="V572" t="str">
        <f t="shared" si="229"/>
        <v>1.33333333333333E-06-0.00242244966654331i</v>
      </c>
      <c r="W572" t="e">
        <f t="shared" si="230"/>
        <v>#DIV/0!</v>
      </c>
      <c r="X572" t="e">
        <f t="shared" si="231"/>
        <v>#DIV/0!</v>
      </c>
      <c r="Y572" t="str">
        <f t="shared" si="232"/>
        <v>0.00083+0.0440325626327145i</v>
      </c>
      <c r="Z572" t="e">
        <f t="shared" si="233"/>
        <v>#DIV/0!</v>
      </c>
      <c r="AA572" t="e">
        <f t="shared" si="234"/>
        <v>#DIV/0!</v>
      </c>
      <c r="AB572" t="str">
        <f t="shared" si="235"/>
        <v>1.29655556117343-0.0698575239722971i</v>
      </c>
      <c r="AC572" t="str">
        <f t="shared" si="236"/>
        <v>3.98325402985327-3.40547994907018i</v>
      </c>
      <c r="AD572" t="str">
        <f t="shared" si="237"/>
        <v>0.196711549544161+0.150640584118852i</v>
      </c>
      <c r="AE572" t="e">
        <f t="shared" si="238"/>
        <v>#DIV/0!</v>
      </c>
      <c r="AF572" t="str">
        <f t="shared" si="239"/>
        <v>-13.9133645645045-4.90709101060951i</v>
      </c>
      <c r="AG572" t="e">
        <f t="shared" si="240"/>
        <v>#DIV/0!</v>
      </c>
      <c r="AH572" t="e">
        <f t="shared" si="241"/>
        <v>#DIV/0!</v>
      </c>
      <c r="AI572" t="e">
        <f t="shared" si="242"/>
        <v>#DIV/0!</v>
      </c>
      <c r="AJ572" t="e">
        <f t="shared" si="243"/>
        <v>#DIV/0!</v>
      </c>
      <c r="AK572"/>
      <c r="AL572"/>
      <c r="AM572"/>
      <c r="AN572"/>
    </row>
    <row r="573" spans="1:40" x14ac:dyDescent="0.25">
      <c r="A573"/>
      <c r="B573">
        <f t="shared" si="244"/>
        <v>43900</v>
      </c>
      <c r="C573" s="186" t="str">
        <f t="shared" si="212"/>
        <v>-0.0000510378093082634+0.0717970482351233i</v>
      </c>
      <c r="D573" s="158" t="str">
        <f t="shared" si="213"/>
        <v>-7.66705795653805+0.550444036469279i</v>
      </c>
      <c r="E573" t="str">
        <f t="shared" si="214"/>
        <v>7.99999407500988-0.00688475750221139i</v>
      </c>
      <c r="F573" t="str">
        <f t="shared" si="215"/>
        <v>0.999200640079489+6.87375510299199E-07i</v>
      </c>
      <c r="G573">
        <f t="shared" si="210"/>
        <v>1</v>
      </c>
      <c r="H573" t="str">
        <f t="shared" si="216"/>
        <v>6.25875195099049+5.45889210400311i</v>
      </c>
      <c r="I573" t="str">
        <f t="shared" si="217"/>
        <v>172.39489686574i</v>
      </c>
      <c r="J573" t="str">
        <f t="shared" si="211"/>
        <v>-39.2289926298965+37.7144867975242i</v>
      </c>
      <c r="K573" t="str">
        <f t="shared" si="218"/>
        <v>2.19558741636166-2.28375592215135i</v>
      </c>
      <c r="L573" t="str">
        <f t="shared" si="219"/>
        <v>0.233817065689715-0.211428079285558i</v>
      </c>
      <c r="M573" t="str">
        <f t="shared" si="220"/>
        <v>2.42940448205138-2.49518400143691i</v>
      </c>
      <c r="N573" t="str">
        <f t="shared" si="221"/>
        <v>-0.323451132118926i</v>
      </c>
      <c r="O573" t="str">
        <f t="shared" si="222"/>
        <v>0.948144156636738-0.317840617661759i</v>
      </c>
      <c r="P573" t="str">
        <f t="shared" si="223"/>
        <v>0.051855843363262+0.317840617661759i</v>
      </c>
      <c r="Q573" t="str">
        <f t="shared" si="224"/>
        <v>-0.051855843363262+0.00561051445716704i</v>
      </c>
      <c r="R573" t="str">
        <f t="shared" si="225"/>
        <v>-0.332945043848577-6.1653343173706i</v>
      </c>
      <c r="S573" t="str">
        <f t="shared" si="226"/>
        <v>0.0341042513025859i</v>
      </c>
      <c r="T573" t="str">
        <f t="shared" si="227"/>
        <v>0.210264110924064-0.0113548414453624i</v>
      </c>
      <c r="U573" t="e">
        <f t="shared" si="228"/>
        <v>#DIV/0!</v>
      </c>
      <c r="V573" t="str">
        <f t="shared" si="229"/>
        <v>1.33333333333333E-06-0.00241693155796348i</v>
      </c>
      <c r="W573" t="e">
        <f t="shared" si="230"/>
        <v>#DIV/0!</v>
      </c>
      <c r="X573" t="e">
        <f t="shared" si="231"/>
        <v>#DIV/0!</v>
      </c>
      <c r="Y573" t="str">
        <f t="shared" si="232"/>
        <v>0.00083+0.0441330935976294i</v>
      </c>
      <c r="Z573" t="e">
        <f t="shared" si="233"/>
        <v>#DIV/0!</v>
      </c>
      <c r="AA573" t="e">
        <f t="shared" si="234"/>
        <v>#DIV/0!</v>
      </c>
      <c r="AB573" t="str">
        <f t="shared" si="235"/>
        <v>1.29653834491652-0.0700166436852196i</v>
      </c>
      <c r="AC573" t="str">
        <f t="shared" si="236"/>
        <v>3.975111657134-3.40520048347226i</v>
      </c>
      <c r="AD573" t="str">
        <f t="shared" si="237"/>
        <v>0.196821713531776+0.150989658193339i</v>
      </c>
      <c r="AE573" t="e">
        <f t="shared" si="238"/>
        <v>#DIV/0!</v>
      </c>
      <c r="AF573" t="str">
        <f t="shared" si="239"/>
        <v>-13.9258099075285-4.90844806753383i</v>
      </c>
      <c r="AG573" t="e">
        <f t="shared" si="240"/>
        <v>#DIV/0!</v>
      </c>
      <c r="AH573" t="e">
        <f t="shared" si="241"/>
        <v>#DIV/0!</v>
      </c>
      <c r="AI573" t="e">
        <f t="shared" si="242"/>
        <v>#DIV/0!</v>
      </c>
      <c r="AJ573" t="e">
        <f t="shared" si="243"/>
        <v>#DIV/0!</v>
      </c>
      <c r="AK573"/>
      <c r="AL573"/>
      <c r="AM573"/>
      <c r="AN573"/>
    </row>
    <row r="574" spans="1:40" x14ac:dyDescent="0.25">
      <c r="A574"/>
      <c r="B574">
        <f t="shared" si="244"/>
        <v>44000</v>
      </c>
      <c r="C574" s="186" t="str">
        <f t="shared" si="212"/>
        <v>-0.0000508060830075668+0.0716338732898493i</v>
      </c>
      <c r="D574" s="158" t="str">
        <f t="shared" si="213"/>
        <v>-7.66705617996975+0.549193028555511i</v>
      </c>
      <c r="E574" t="str">
        <f t="shared" si="214"/>
        <v>7.99999404798603-0.00690044029781346i</v>
      </c>
      <c r="F574" t="str">
        <f t="shared" si="215"/>
        <v>0.999200640082183+6.88941283625567E-07i</v>
      </c>
      <c r="G574">
        <f t="shared" si="210"/>
        <v>1</v>
      </c>
      <c r="H574" t="str">
        <f t="shared" si="216"/>
        <v>6.2711711594545+5.45896392820047i</v>
      </c>
      <c r="I574" t="str">
        <f t="shared" si="217"/>
        <v>172.787595947439i</v>
      </c>
      <c r="J574" t="str">
        <f t="shared" si="211"/>
        <v>-39.4124769648765+37.8003967902292i</v>
      </c>
      <c r="K574" t="str">
        <f t="shared" si="218"/>
        <v>2.19013160594701-2.28353453400115i</v>
      </c>
      <c r="L574" t="str">
        <f t="shared" si="219"/>
        <v>0.233338318660891-0.211475801157927i</v>
      </c>
      <c r="M574" t="str">
        <f t="shared" si="220"/>
        <v>2.4234699246079-2.49501033515908i</v>
      </c>
      <c r="N574" t="str">
        <f t="shared" si="221"/>
        <v>-0.324187922852682i</v>
      </c>
      <c r="O574" t="str">
        <f t="shared" si="222"/>
        <v>0.947909717280987-0.31853911515586i</v>
      </c>
      <c r="P574" t="str">
        <f t="shared" si="223"/>
        <v>0.0520902827190129+0.31853911515586i</v>
      </c>
      <c r="Q574" t="str">
        <f t="shared" si="224"/>
        <v>-0.0520902827190129+0.00564880769682202i</v>
      </c>
      <c r="R574" t="str">
        <f t="shared" si="225"/>
        <v>-0.332943269163806-6.15124032606497i</v>
      </c>
      <c r="S574" t="str">
        <f t="shared" si="226"/>
        <v>0.0341819375242318i</v>
      </c>
      <c r="T574" t="str">
        <f t="shared" si="227"/>
        <v>0.210261312522088-0.0113806460256707i</v>
      </c>
      <c r="U574" t="e">
        <f t="shared" si="228"/>
        <v>#DIV/0!</v>
      </c>
      <c r="V574" t="str">
        <f t="shared" si="229"/>
        <v>1.33333333333333E-06-0.00241143853169538i</v>
      </c>
      <c r="W574" t="e">
        <f t="shared" si="230"/>
        <v>#DIV/0!</v>
      </c>
      <c r="X574" t="e">
        <f t="shared" si="231"/>
        <v>#DIV/0!</v>
      </c>
      <c r="Y574" t="str">
        <f t="shared" si="232"/>
        <v>0.00083+0.0442336245625443i</v>
      </c>
      <c r="Z574" t="e">
        <f t="shared" si="233"/>
        <v>#DIV/0!</v>
      </c>
      <c r="AA574" t="e">
        <f t="shared" si="234"/>
        <v>#DIV/0!</v>
      </c>
      <c r="AB574" t="str">
        <f t="shared" si="235"/>
        <v>1.29652108930666-0.0701757608436217i</v>
      </c>
      <c r="AC574" t="str">
        <f t="shared" si="236"/>
        <v>3.96699061797208-3.40490236341282i</v>
      </c>
      <c r="AD574" t="str">
        <f t="shared" si="237"/>
        <v>0.196932119545467+0.15133861817287i</v>
      </c>
      <c r="AE574" t="e">
        <f t="shared" si="238"/>
        <v>#DIV/0!</v>
      </c>
      <c r="AF574" t="str">
        <f t="shared" si="239"/>
        <v>-13.9382273394242-4.90977089964496i</v>
      </c>
      <c r="AG574" t="e">
        <f t="shared" si="240"/>
        <v>#DIV/0!</v>
      </c>
      <c r="AH574" t="e">
        <f t="shared" si="241"/>
        <v>#DIV/0!</v>
      </c>
      <c r="AI574" t="e">
        <f t="shared" si="242"/>
        <v>#DIV/0!</v>
      </c>
      <c r="AJ574" t="e">
        <f t="shared" si="243"/>
        <v>#DIV/0!</v>
      </c>
      <c r="AK574"/>
      <c r="AL574"/>
      <c r="AM574"/>
      <c r="AN574"/>
    </row>
    <row r="575" spans="1:40" x14ac:dyDescent="0.25">
      <c r="A575"/>
      <c r="B575">
        <f t="shared" si="244"/>
        <v>44100</v>
      </c>
      <c r="C575" s="186" t="str">
        <f t="shared" si="212"/>
        <v>-0.0000505759312872655+0.0714714383658885i</v>
      </c>
      <c r="D575" s="158" t="str">
        <f t="shared" si="213"/>
        <v>-7.66705441547323+0.547947694138479i</v>
      </c>
      <c r="E575" t="str">
        <f t="shared" si="214"/>
        <v>7.9999940209007-0.00691612309325643i</v>
      </c>
      <c r="F575" t="str">
        <f t="shared" si="215"/>
        <v>0.999200640084887+6.90507056936081E-07i</v>
      </c>
      <c r="G575">
        <f t="shared" si="210"/>
        <v>1</v>
      </c>
      <c r="H575" t="str">
        <f t="shared" si="216"/>
        <v>6.28356244234745+5.45900743163683i</v>
      </c>
      <c r="I575" t="str">
        <f t="shared" si="217"/>
        <v>173.180295029137i</v>
      </c>
      <c r="J575" t="str">
        <f t="shared" si="211"/>
        <v>-39.5963787841227+37.8863067829343i</v>
      </c>
      <c r="K575" t="str">
        <f t="shared" si="218"/>
        <v>2.18469049090723-2.28330073711486i</v>
      </c>
      <c r="L575" t="str">
        <f t="shared" si="219"/>
        <v>0.232860445496263-0.211522344586083i</v>
      </c>
      <c r="M575" t="str">
        <f t="shared" si="220"/>
        <v>2.41755093640349-2.49482308170094i</v>
      </c>
      <c r="N575" t="str">
        <f t="shared" si="221"/>
        <v>-0.324924713586438i</v>
      </c>
      <c r="O575" t="str">
        <f t="shared" si="222"/>
        <v>0.947674763342436-0.319237439727639i</v>
      </c>
      <c r="P575" t="str">
        <f t="shared" si="223"/>
        <v>0.0523252366575639+0.319237439727639i</v>
      </c>
      <c r="Q575" t="str">
        <f t="shared" si="224"/>
        <v>-0.0523252366575639+0.00568727385879897i</v>
      </c>
      <c r="R575" t="str">
        <f t="shared" si="225"/>
        <v>-0.332941490407396-6.13721006680094i</v>
      </c>
      <c r="S575" t="str">
        <f t="shared" si="226"/>
        <v>0.0342596237458777i</v>
      </c>
      <c r="T575" t="str">
        <f t="shared" si="227"/>
        <v>0.210258507738013-0.0114064501907491i</v>
      </c>
      <c r="U575" t="e">
        <f t="shared" si="228"/>
        <v>#DIV/0!</v>
      </c>
      <c r="V575" t="str">
        <f t="shared" si="229"/>
        <v>1.33333333333333E-06-0.00240597041711104i</v>
      </c>
      <c r="W575" t="e">
        <f t="shared" si="230"/>
        <v>#DIV/0!</v>
      </c>
      <c r="X575" t="e">
        <f t="shared" si="231"/>
        <v>#DIV/0!</v>
      </c>
      <c r="Y575" t="str">
        <f t="shared" si="232"/>
        <v>0.00083+0.0443341555274592i</v>
      </c>
      <c r="Z575" t="e">
        <f t="shared" si="233"/>
        <v>#DIV/0!</v>
      </c>
      <c r="AA575" t="e">
        <f t="shared" si="234"/>
        <v>#DIV/0!</v>
      </c>
      <c r="AB575" t="str">
        <f t="shared" si="235"/>
        <v>1.29650379434326-0.0703348754416179i</v>
      </c>
      <c r="AC575" t="str">
        <f t="shared" si="236"/>
        <v>3.95889089136492-3.40458573562612i</v>
      </c>
      <c r="AD575" t="str">
        <f t="shared" si="237"/>
        <v>0.197042767530757+0.151687464161168i</v>
      </c>
      <c r="AE575" t="e">
        <f t="shared" si="238"/>
        <v>#DIV/0!</v>
      </c>
      <c r="AF575" t="str">
        <f t="shared" si="239"/>
        <v>-13.9506168578207-4.91105973749835i</v>
      </c>
      <c r="AG575" t="e">
        <f t="shared" si="240"/>
        <v>#DIV/0!</v>
      </c>
      <c r="AH575" t="e">
        <f t="shared" si="241"/>
        <v>#DIV/0!</v>
      </c>
      <c r="AI575" t="e">
        <f t="shared" si="242"/>
        <v>#DIV/0!</v>
      </c>
      <c r="AJ575" t="e">
        <f t="shared" si="243"/>
        <v>#DIV/0!</v>
      </c>
      <c r="AK575"/>
      <c r="AL575"/>
      <c r="AM575"/>
      <c r="AN575"/>
    </row>
    <row r="576" spans="1:40" x14ac:dyDescent="0.25">
      <c r="A576"/>
      <c r="B576">
        <f t="shared" si="244"/>
        <v>44200</v>
      </c>
      <c r="C576" s="186" t="str">
        <f t="shared" si="212"/>
        <v>-0.0000503473399139068+0.0713097384404819i</v>
      </c>
      <c r="D576" s="158" t="str">
        <f t="shared" si="213"/>
        <v>-7.66705266293931+0.546707994710361i</v>
      </c>
      <c r="E576" t="str">
        <f t="shared" si="214"/>
        <v>7.99999399375388-0.00693180588853992i</v>
      </c>
      <c r="F576" t="str">
        <f t="shared" si="215"/>
        <v>0.99920064008759+6.9207283023069E-07i</v>
      </c>
      <c r="G576">
        <f t="shared" si="210"/>
        <v>1</v>
      </c>
      <c r="H576" t="str">
        <f t="shared" si="216"/>
        <v>6.29592579828657+5.45902280515135i</v>
      </c>
      <c r="I576" t="str">
        <f t="shared" si="217"/>
        <v>173.572994110836i</v>
      </c>
      <c r="J576" t="str">
        <f t="shared" si="211"/>
        <v>-39.780698087635+37.9722167756394i</v>
      </c>
      <c r="K576" t="str">
        <f t="shared" si="218"/>
        <v>2.17926405424974-2.2830546319582i</v>
      </c>
      <c r="L576" t="str">
        <f t="shared" si="219"/>
        <v>0.232383447489418-0.211567716147657i</v>
      </c>
      <c r="M576" t="str">
        <f t="shared" si="220"/>
        <v>2.41164750173916-2.49462234810586i</v>
      </c>
      <c r="N576" t="str">
        <f t="shared" si="221"/>
        <v>-0.325661504320194i</v>
      </c>
      <c r="O576" t="str">
        <f t="shared" si="222"/>
        <v>0.947439294948631-0.319935590998002i</v>
      </c>
      <c r="P576" t="str">
        <f t="shared" si="223"/>
        <v>0.052560705051369+0.319935590998002i</v>
      </c>
      <c r="Q576" t="str">
        <f t="shared" si="224"/>
        <v>-0.052560705051369+0.00572591332219197i</v>
      </c>
      <c r="R576" t="str">
        <f t="shared" si="225"/>
        <v>-0.332939707579007-6.12324310700495i</v>
      </c>
      <c r="S576" t="str">
        <f t="shared" si="226"/>
        <v>0.0343373099675238i</v>
      </c>
      <c r="T576" t="str">
        <f t="shared" si="227"/>
        <v>0.210255696571732-0.0114322539396371i</v>
      </c>
      <c r="U576" t="e">
        <f t="shared" si="228"/>
        <v>#DIV/0!</v>
      </c>
      <c r="V576" t="str">
        <f t="shared" si="229"/>
        <v>1.33333333333333E-06-0.00240052704512662i</v>
      </c>
      <c r="W576" t="e">
        <f t="shared" si="230"/>
        <v>#DIV/0!</v>
      </c>
      <c r="X576" t="e">
        <f t="shared" si="231"/>
        <v>#DIV/0!</v>
      </c>
      <c r="Y576" t="str">
        <f t="shared" si="232"/>
        <v>0.00083+0.044434686492374i</v>
      </c>
      <c r="Z576" t="e">
        <f t="shared" si="233"/>
        <v>#DIV/0!</v>
      </c>
      <c r="AA576" t="e">
        <f t="shared" si="234"/>
        <v>#DIV/0!</v>
      </c>
      <c r="AB576" t="str">
        <f t="shared" si="235"/>
        <v>1.29648646002566-0.0704939874732853i</v>
      </c>
      <c r="AC576" t="str">
        <f t="shared" si="236"/>
        <v>3.95081245580158-3.40425074597425i</v>
      </c>
      <c r="AD576" t="str">
        <f t="shared" si="237"/>
        <v>0.197153657433172+0.152036196259605i</v>
      </c>
      <c r="AE576" t="e">
        <f t="shared" si="238"/>
        <v>#DIV/0!</v>
      </c>
      <c r="AF576" t="str">
        <f t="shared" si="239"/>
        <v>-13.9629784612259-4.91231481044099i</v>
      </c>
      <c r="AG576" t="e">
        <f t="shared" si="240"/>
        <v>#DIV/0!</v>
      </c>
      <c r="AH576" t="e">
        <f t="shared" si="241"/>
        <v>#DIV/0!</v>
      </c>
      <c r="AI576" t="e">
        <f t="shared" si="242"/>
        <v>#DIV/0!</v>
      </c>
      <c r="AJ576" t="e">
        <f t="shared" si="243"/>
        <v>#DIV/0!</v>
      </c>
      <c r="AK576"/>
      <c r="AL576"/>
      <c r="AM576"/>
      <c r="AN576"/>
    </row>
    <row r="577" spans="1:40" x14ac:dyDescent="0.25">
      <c r="A577"/>
      <c r="B577">
        <f t="shared" si="244"/>
        <v>44300</v>
      </c>
      <c r="C577" s="186" t="str">
        <f t="shared" si="212"/>
        <v>-0.0000501202948145041+0.0711487685362225i</v>
      </c>
      <c r="D577" s="158" t="str">
        <f t="shared" si="213"/>
        <v>-7.66705092226021+0.545473892111039i</v>
      </c>
      <c r="E577" t="str">
        <f t="shared" si="214"/>
        <v>7.99999396654557-0.00694748868366358i</v>
      </c>
      <c r="F577" t="str">
        <f t="shared" si="215"/>
        <v>0.999200640090314+6.93638603509385E-07i</v>
      </c>
      <c r="G577">
        <f t="shared" si="210"/>
        <v>1</v>
      </c>
      <c r="H577" t="str">
        <f t="shared" si="216"/>
        <v>6.30826122675722+5.45901023872642i</v>
      </c>
      <c r="I577" t="str">
        <f t="shared" si="217"/>
        <v>173.965693192535i</v>
      </c>
      <c r="J577" t="str">
        <f t="shared" si="211"/>
        <v>-39.9654348754135+38.0581267683445i</v>
      </c>
      <c r="K577" t="str">
        <f t="shared" si="218"/>
        <v>2.17385227865041-2.28279631837884i</v>
      </c>
      <c r="L577" t="str">
        <f t="shared" si="219"/>
        <v>0.231907325899063-0.211611922399111i</v>
      </c>
      <c r="M577" t="str">
        <f t="shared" si="220"/>
        <v>2.40575960454947-2.49440824077795i</v>
      </c>
      <c r="N577" t="str">
        <f t="shared" si="221"/>
        <v>-0.32639829505395i</v>
      </c>
      <c r="O577" t="str">
        <f t="shared" si="222"/>
        <v>0.947203312227399-0.320633568587951i</v>
      </c>
      <c r="P577" t="str">
        <f t="shared" si="223"/>
        <v>0.052796687772601+0.320633568587951i</v>
      </c>
      <c r="Q577" t="str">
        <f t="shared" si="224"/>
        <v>-0.052796687772601+0.00576472646599901i</v>
      </c>
      <c r="R577" t="str">
        <f t="shared" si="225"/>
        <v>-0.332937920678481-6.10933901800959i</v>
      </c>
      <c r="S577" t="str">
        <f t="shared" si="226"/>
        <v>0.0344149961891697i</v>
      </c>
      <c r="T577" t="str">
        <f t="shared" si="227"/>
        <v>0.210252879023146-0.01145805727138i</v>
      </c>
      <c r="U577" t="e">
        <f t="shared" si="228"/>
        <v>#DIV/0!</v>
      </c>
      <c r="V577" t="str">
        <f t="shared" si="229"/>
        <v>1.33333333333333E-06-0.00239510824818503i</v>
      </c>
      <c r="W577" t="e">
        <f t="shared" si="230"/>
        <v>#DIV/0!</v>
      </c>
      <c r="X577" t="e">
        <f t="shared" si="231"/>
        <v>#DIV/0!</v>
      </c>
      <c r="Y577" t="str">
        <f t="shared" si="232"/>
        <v>0.00083+0.0445352174572889i</v>
      </c>
      <c r="Z577" t="e">
        <f t="shared" si="233"/>
        <v>#DIV/0!</v>
      </c>
      <c r="AA577" t="e">
        <f t="shared" si="234"/>
        <v>#DIV/0!</v>
      </c>
      <c r="AB577" t="str">
        <f t="shared" si="235"/>
        <v>1.29646908635327-0.0706530969327373i</v>
      </c>
      <c r="AC577" t="str">
        <f t="shared" si="236"/>
        <v>3.94275528927035-3.40389753945055i</v>
      </c>
      <c r="AD577" t="str">
        <f t="shared" si="237"/>
        <v>0.197264789198258+0.152384814567234i</v>
      </c>
      <c r="AE577" t="e">
        <f t="shared" si="238"/>
        <v>#DIV/0!</v>
      </c>
      <c r="AF577" t="str">
        <f t="shared" si="239"/>
        <v>-13.9753121490174-4.91353634661538i</v>
      </c>
      <c r="AG577" t="e">
        <f t="shared" si="240"/>
        <v>#DIV/0!</v>
      </c>
      <c r="AH577" t="e">
        <f t="shared" si="241"/>
        <v>#DIV/0!</v>
      </c>
      <c r="AI577" t="e">
        <f t="shared" si="242"/>
        <v>#DIV/0!</v>
      </c>
      <c r="AJ577" t="e">
        <f t="shared" si="243"/>
        <v>#DIV/0!</v>
      </c>
      <c r="AK577"/>
      <c r="AL577"/>
      <c r="AM577"/>
      <c r="AN577"/>
    </row>
    <row r="578" spans="1:40" x14ac:dyDescent="0.25">
      <c r="A578"/>
      <c r="B578">
        <f t="shared" si="244"/>
        <v>44400</v>
      </c>
      <c r="C578" s="186" t="str">
        <f t="shared" si="212"/>
        <v>-0.000049894782074373+0.0709885237205451i</v>
      </c>
      <c r="D578" s="158" t="str">
        <f t="shared" si="213"/>
        <v>-7.66704919332921+0.544245348524179i</v>
      </c>
      <c r="E578" t="str">
        <f t="shared" si="214"/>
        <v>7.99999393927578-0.00696317147862704i</v>
      </c>
      <c r="F578" t="str">
        <f t="shared" si="215"/>
        <v>0.999200640093027+6.9520437677209E-07i</v>
      </c>
      <c r="G578">
        <f t="shared" si="210"/>
        <v>1</v>
      </c>
      <c r="H578" t="str">
        <f t="shared" si="216"/>
        <v>6.32056872810297+5.45896992148737i</v>
      </c>
      <c r="I578" t="str">
        <f t="shared" si="217"/>
        <v>174.358392274233i</v>
      </c>
      <c r="J578" t="str">
        <f t="shared" si="211"/>
        <v>-40.1505891474582+38.1440367610495i</v>
      </c>
      <c r="K578" t="str">
        <f t="shared" si="218"/>
        <v>2.16845514645866-2.28252589560889i</v>
      </c>
      <c r="L578" t="str">
        <f t="shared" si="219"/>
        <v>0.231432081949324-0.211654969875654i</v>
      </c>
      <c r="M578" t="str">
        <f t="shared" si="220"/>
        <v>2.39988722840798-2.49418086548454i</v>
      </c>
      <c r="N578" t="str">
        <f t="shared" si="221"/>
        <v>-0.327135085787706i</v>
      </c>
      <c r="O578" t="str">
        <f t="shared" si="222"/>
        <v>0.946966815306846-0.321331372118581i</v>
      </c>
      <c r="P578" t="str">
        <f t="shared" si="223"/>
        <v>0.053033184693154+0.321331372118581i</v>
      </c>
      <c r="Q578" t="str">
        <f t="shared" si="224"/>
        <v>-0.053033184693154+0.00580371366912502i</v>
      </c>
      <c r="R578" t="str">
        <f t="shared" si="225"/>
        <v>-0.332936129705533-6.09549737500921i</v>
      </c>
      <c r="S578" t="str">
        <f t="shared" si="226"/>
        <v>0.0344926824108157i</v>
      </c>
      <c r="T578" t="str">
        <f t="shared" si="227"/>
        <v>0.210250055092153-0.0114838601850191i</v>
      </c>
      <c r="U578" t="e">
        <f t="shared" si="228"/>
        <v>#DIV/0!</v>
      </c>
      <c r="V578" t="str">
        <f t="shared" si="229"/>
        <v>1.33333333333333E-06-0.00238971386023867i</v>
      </c>
      <c r="W578" t="e">
        <f t="shared" si="230"/>
        <v>#DIV/0!</v>
      </c>
      <c r="X578" t="e">
        <f t="shared" si="231"/>
        <v>#DIV/0!</v>
      </c>
      <c r="Y578" t="str">
        <f t="shared" si="232"/>
        <v>0.00083+0.0446357484222038i</v>
      </c>
      <c r="Z578" t="e">
        <f t="shared" si="233"/>
        <v>#DIV/0!</v>
      </c>
      <c r="AA578" t="e">
        <f t="shared" si="234"/>
        <v>#DIV/0!</v>
      </c>
      <c r="AB578" t="str">
        <f t="shared" si="235"/>
        <v>1.29645167332543-0.0708122038140621i</v>
      </c>
      <c r="AC578" t="str">
        <f t="shared" si="236"/>
        <v>3.93471936926603-3.40352626018249i</v>
      </c>
      <c r="AD578" t="str">
        <f t="shared" si="237"/>
        <v>0.19737616277157+0.152733319180812i</v>
      </c>
      <c r="AE578" t="e">
        <f t="shared" si="238"/>
        <v>#DIV/0!</v>
      </c>
      <c r="AF578" t="str">
        <f t="shared" si="239"/>
        <v>-13.9876179214322-4.91472457296319i</v>
      </c>
      <c r="AG578" t="e">
        <f t="shared" si="240"/>
        <v>#DIV/0!</v>
      </c>
      <c r="AH578" t="e">
        <f t="shared" si="241"/>
        <v>#DIV/0!</v>
      </c>
      <c r="AI578" t="e">
        <f t="shared" si="242"/>
        <v>#DIV/0!</v>
      </c>
      <c r="AJ578" t="e">
        <f t="shared" si="243"/>
        <v>#DIV/0!</v>
      </c>
      <c r="AK578"/>
      <c r="AL578"/>
      <c r="AM578"/>
      <c r="AN578"/>
    </row>
    <row r="579" spans="1:40" x14ac:dyDescent="0.25">
      <c r="A579"/>
      <c r="B579">
        <f t="shared" si="244"/>
        <v>44500</v>
      </c>
      <c r="C579" s="186" t="str">
        <f t="shared" si="212"/>
        <v>-0.0000496707879349965+0.0708289991052215i</v>
      </c>
      <c r="D579" s="158" t="str">
        <f t="shared" si="213"/>
        <v>-7.6670474760408+0.543022326473365i</v>
      </c>
      <c r="E579" t="str">
        <f t="shared" si="214"/>
        <v>7.99999391194449-0.00697885427342995i</v>
      </c>
      <c r="F579" t="str">
        <f t="shared" si="215"/>
        <v>0.99920064009576+6.96770150018809E-07i</v>
      </c>
      <c r="G579">
        <f t="shared" si="210"/>
        <v>1</v>
      </c>
      <c r="H579" t="str">
        <f t="shared" si="216"/>
        <v>6.3328483035159+5.45890204170263i</v>
      </c>
      <c r="I579" t="str">
        <f t="shared" si="217"/>
        <v>174.751091355932i</v>
      </c>
      <c r="J579" t="str">
        <f t="shared" si="211"/>
        <v>-40.336160903769+38.2299467537546i</v>
      </c>
      <c r="K579" t="str">
        <f t="shared" si="218"/>
        <v>2.16307263970271-2.28224346226744i</v>
      </c>
      <c r="L579" t="str">
        <f t="shared" si="219"/>
        <v>0.230957716830044-0.211696865091153i</v>
      </c>
      <c r="M579" t="str">
        <f t="shared" si="220"/>
        <v>2.39403035653275-2.49394032735859i</v>
      </c>
      <c r="N579" t="str">
        <f t="shared" si="221"/>
        <v>-0.327871876521462i</v>
      </c>
      <c r="O579" t="str">
        <f t="shared" si="222"/>
        <v>0.946729804315357-0.322029001211082i</v>
      </c>
      <c r="P579" t="str">
        <f t="shared" si="223"/>
        <v>0.053270195684643+0.322029001211082i</v>
      </c>
      <c r="Q579" t="str">
        <f t="shared" si="224"/>
        <v>-0.053270195684643+0.00584287531037997i</v>
      </c>
      <c r="R579" t="str">
        <f t="shared" si="225"/>
        <v>-0.332934334659933-6.08171775701664i</v>
      </c>
      <c r="S579" t="str">
        <f t="shared" si="226"/>
        <v>0.0345703686324616i</v>
      </c>
      <c r="T579" t="str">
        <f t="shared" si="227"/>
        <v>0.210247224778653-0.0115096626795972i</v>
      </c>
      <c r="U579" t="e">
        <f t="shared" si="228"/>
        <v>#DIV/0!</v>
      </c>
      <c r="V579" t="str">
        <f t="shared" si="229"/>
        <v>1.33333333333333E-06-0.00238434371673252i</v>
      </c>
      <c r="W579" t="e">
        <f t="shared" si="230"/>
        <v>#DIV/0!</v>
      </c>
      <c r="X579" t="e">
        <f t="shared" si="231"/>
        <v>#DIV/0!</v>
      </c>
      <c r="Y579" t="str">
        <f t="shared" si="232"/>
        <v>0.00083+0.0447362793871187i</v>
      </c>
      <c r="Z579" t="e">
        <f t="shared" si="233"/>
        <v>#DIV/0!</v>
      </c>
      <c r="AA579" t="e">
        <f t="shared" si="234"/>
        <v>#DIV/0!</v>
      </c>
      <c r="AB579" t="str">
        <f t="shared" si="235"/>
        <v>1.29643422094155-0.0709713081113575i</v>
      </c>
      <c r="AC579" t="str">
        <f t="shared" si="236"/>
        <v>3.92670467279765-3.40313705143528i</v>
      </c>
      <c r="AD579" t="str">
        <f t="shared" si="237"/>
        <v>0.197487778098671+0.153081710194821i</v>
      </c>
      <c r="AE579" t="e">
        <f t="shared" si="238"/>
        <v>#DIV/0!</v>
      </c>
      <c r="AF579" t="str">
        <f t="shared" si="239"/>
        <v>-13.9998957795567-4.91587971522926i</v>
      </c>
      <c r="AG579" t="e">
        <f t="shared" si="240"/>
        <v>#DIV/0!</v>
      </c>
      <c r="AH579" t="e">
        <f t="shared" si="241"/>
        <v>#DIV/0!</v>
      </c>
      <c r="AI579" t="e">
        <f t="shared" si="242"/>
        <v>#DIV/0!</v>
      </c>
      <c r="AJ579" t="e">
        <f t="shared" si="243"/>
        <v>#DIV/0!</v>
      </c>
      <c r="AK579"/>
      <c r="AL579"/>
      <c r="AM579"/>
      <c r="AN579"/>
    </row>
    <row r="580" spans="1:40" x14ac:dyDescent="0.25">
      <c r="A580"/>
      <c r="B580">
        <f t="shared" si="244"/>
        <v>44600</v>
      </c>
      <c r="C580" s="186" t="str">
        <f t="shared" si="212"/>
        <v>-0.0000494482987919279+0.070670189845864i</v>
      </c>
      <c r="D580" s="158" t="str">
        <f t="shared" si="213"/>
        <v>-7.66704577029073+0.541804788818291i</v>
      </c>
      <c r="E580" t="str">
        <f t="shared" si="214"/>
        <v>7.99999388455173-0.00699453706807194i</v>
      </c>
      <c r="F580" t="str">
        <f t="shared" si="215"/>
        <v>0.999200640098484+6.98335923249466E-07i</v>
      </c>
      <c r="G580">
        <f t="shared" si="210"/>
        <v>1</v>
      </c>
      <c r="H580" t="str">
        <f t="shared" si="216"/>
        <v>6.34509995502728+5.4588067867838i</v>
      </c>
      <c r="I580" t="str">
        <f t="shared" si="217"/>
        <v>175.143790437631i</v>
      </c>
      <c r="J580" t="str">
        <f t="shared" si="211"/>
        <v>-40.522150144346+38.3158567464597i</v>
      </c>
      <c r="K580" t="str">
        <f t="shared" si="218"/>
        <v>2.15770474009441-2.28194911636294i</v>
      </c>
      <c r="L580" t="str">
        <f t="shared" si="219"/>
        <v>0.230484231697075-0.211737614538055i</v>
      </c>
      <c r="M580" t="str">
        <f t="shared" si="220"/>
        <v>2.38818897179149-2.493686730901i</v>
      </c>
      <c r="N580" t="str">
        <f t="shared" si="221"/>
        <v>-0.328608667255218i</v>
      </c>
      <c r="O580" t="str">
        <f t="shared" si="222"/>
        <v>0.946492279381595-0.322726455486738i</v>
      </c>
      <c r="P580" t="str">
        <f t="shared" si="223"/>
        <v>0.053507720618405+0.322726455486738i</v>
      </c>
      <c r="Q580" t="str">
        <f t="shared" si="224"/>
        <v>-0.053507720618405+0.00588221176847997i</v>
      </c>
      <c r="R580" t="str">
        <f t="shared" si="225"/>
        <v>-0.332932535541383-6.06799974682023i</v>
      </c>
      <c r="S580" t="str">
        <f t="shared" si="226"/>
        <v>0.0346480548541077i</v>
      </c>
      <c r="T580" t="str">
        <f t="shared" si="227"/>
        <v>0.210244388082539-0.011535464754155i</v>
      </c>
      <c r="U580" t="e">
        <f t="shared" si="228"/>
        <v>#DIV/0!</v>
      </c>
      <c r="V580" t="str">
        <f t="shared" si="229"/>
        <v>1.33333333333333E-06-0.00237899765458738i</v>
      </c>
      <c r="W580" t="e">
        <f t="shared" si="230"/>
        <v>#DIV/0!</v>
      </c>
      <c r="X580" t="e">
        <f t="shared" si="231"/>
        <v>#DIV/0!</v>
      </c>
      <c r="Y580" t="str">
        <f t="shared" si="232"/>
        <v>0.00083+0.0448368103520335i</v>
      </c>
      <c r="Z580" t="e">
        <f t="shared" si="233"/>
        <v>#DIV/0!</v>
      </c>
      <c r="AA580" t="e">
        <f t="shared" si="234"/>
        <v>#DIV/0!</v>
      </c>
      <c r="AB580" t="str">
        <f t="shared" si="235"/>
        <v>1.29641672920095-0.0711304098187081i</v>
      </c>
      <c r="AC580" t="str">
        <f t="shared" si="236"/>
        <v>3.91871117639524-3.40273005561453i</v>
      </c>
      <c r="AD580" t="str">
        <f t="shared" si="237"/>
        <v>0.197599635125135+0.1534299877015i</v>
      </c>
      <c r="AE580" t="e">
        <f t="shared" si="238"/>
        <v>#DIV/0!</v>
      </c>
      <c r="AF580" t="str">
        <f t="shared" si="239"/>
        <v>-14.012145725318-4.91700199796551i</v>
      </c>
      <c r="AG580" t="e">
        <f t="shared" si="240"/>
        <v>#DIV/0!</v>
      </c>
      <c r="AH580" t="e">
        <f t="shared" si="241"/>
        <v>#DIV/0!</v>
      </c>
      <c r="AI580" t="e">
        <f t="shared" si="242"/>
        <v>#DIV/0!</v>
      </c>
      <c r="AJ580" t="e">
        <f t="shared" si="243"/>
        <v>#DIV/0!</v>
      </c>
      <c r="AK580"/>
      <c r="AL580"/>
      <c r="AM580"/>
      <c r="AN580"/>
    </row>
    <row r="581" spans="1:40" x14ac:dyDescent="0.25">
      <c r="A581"/>
      <c r="B581">
        <f t="shared" si="244"/>
        <v>44700</v>
      </c>
      <c r="C581" s="186" t="str">
        <f t="shared" si="212"/>
        <v>-0.000049227301192726+0.0705120911414358i</v>
      </c>
      <c r="D581" s="158" t="str">
        <f t="shared" si="213"/>
        <v>-7.66704407597579+0.540592698751008i</v>
      </c>
      <c r="E581" t="str">
        <f t="shared" si="214"/>
        <v>7.99999385709747-0.00701021986255265i</v>
      </c>
      <c r="F581" t="str">
        <f t="shared" si="215"/>
        <v>0.999200640101227+6.99901696464066E-07i</v>
      </c>
      <c r="G581">
        <f t="shared" ref="G581:G644" si="245">IF($C$11=$C$7,$C$24,F581)</f>
        <v>1</v>
      </c>
      <c r="H581" t="str">
        <f t="shared" si="216"/>
        <v>6.3573236854978+5.45868434328573i</v>
      </c>
      <c r="I581" t="str">
        <f t="shared" si="217"/>
        <v>175.53648951933i</v>
      </c>
      <c r="J581" t="str">
        <f t="shared" ref="J581:J644" si="246">IMSUM(COMPLEX(0,2*PI()*B581*$C$113*$C$112),COMPLEX(0,2*PI()*B581*$C$113*$C$111),COMPLEX(0,2*PI()*B581*$C$28*10^-12*$C$111),COMPLEX(-1*2*PI()*B581*2*PI()*B581*$C$113*$C$112*$C$28*10^-12*$C$111,0),COMPLEX(1,0))</f>
        <v>-40.7085568691891+38.4017667391647i</v>
      </c>
      <c r="K581" t="str">
        <f t="shared" si="218"/>
        <v>2.1523514290344-2.28164295529579i</v>
      </c>
      <c r="L581" t="str">
        <f t="shared" si="219"/>
        <v>0.230011627672575-0.211777224687305i</v>
      </c>
      <c r="M581" t="str">
        <f t="shared" si="220"/>
        <v>2.38236305670697-2.4934201799831i</v>
      </c>
      <c r="N581" t="str">
        <f t="shared" si="221"/>
        <v>-0.329345457988975i</v>
      </c>
      <c r="O581" t="str">
        <f t="shared" si="222"/>
        <v>0.946254240634503-0.323423734566931i</v>
      </c>
      <c r="P581" t="str">
        <f t="shared" si="223"/>
        <v>0.053745759365497+0.323423734566931i</v>
      </c>
      <c r="Q581" t="str">
        <f t="shared" si="224"/>
        <v>-0.053745759365497+0.005921723422044i</v>
      </c>
      <c r="R581" t="str">
        <f t="shared" si="225"/>
        <v>-0.332930732349807-6.05434293094197i</v>
      </c>
      <c r="S581" t="str">
        <f t="shared" si="226"/>
        <v>0.0347257410757536i</v>
      </c>
      <c r="T581" t="str">
        <f t="shared" si="227"/>
        <v>0.21024154500371-0.0115612664077404i</v>
      </c>
      <c r="U581" t="e">
        <f t="shared" si="228"/>
        <v>#DIV/0!</v>
      </c>
      <c r="V581" t="str">
        <f t="shared" si="229"/>
        <v>1.33333333333333E-06-0.00237367551218338i</v>
      </c>
      <c r="W581" t="e">
        <f t="shared" si="230"/>
        <v>#DIV/0!</v>
      </c>
      <c r="X581" t="e">
        <f t="shared" si="231"/>
        <v>#DIV/0!</v>
      </c>
      <c r="Y581" t="str">
        <f t="shared" si="232"/>
        <v>0.00083+0.0449373413169484i</v>
      </c>
      <c r="Z581" t="e">
        <f t="shared" si="233"/>
        <v>#DIV/0!</v>
      </c>
      <c r="AA581" t="e">
        <f t="shared" si="234"/>
        <v>#DIV/0!</v>
      </c>
      <c r="AB581" t="str">
        <f t="shared" si="235"/>
        <v>1.29639919810303-0.0712895089302431i</v>
      </c>
      <c r="AC581" t="str">
        <f t="shared" si="236"/>
        <v>3.91073885611745-3.4023054142702i</v>
      </c>
      <c r="AD581" t="str">
        <f t="shared" si="237"/>
        <v>0.197711733796543+0.15377815179087i</v>
      </c>
      <c r="AE581" t="e">
        <f t="shared" si="238"/>
        <v>#DIV/0!</v>
      </c>
      <c r="AF581" t="str">
        <f t="shared" si="239"/>
        <v>-14.0243677614736-4.91809164453472i</v>
      </c>
      <c r="AG581" t="e">
        <f t="shared" si="240"/>
        <v>#DIV/0!</v>
      </c>
      <c r="AH581" t="e">
        <f t="shared" si="241"/>
        <v>#DIV/0!</v>
      </c>
      <c r="AI581" t="e">
        <f t="shared" si="242"/>
        <v>#DIV/0!</v>
      </c>
      <c r="AJ581" t="e">
        <f t="shared" si="243"/>
        <v>#DIV/0!</v>
      </c>
      <c r="AK581"/>
      <c r="AL581"/>
      <c r="AM581"/>
      <c r="AN581"/>
    </row>
    <row r="582" spans="1:40" x14ac:dyDescent="0.25">
      <c r="A582"/>
      <c r="B582">
        <f t="shared" si="244"/>
        <v>44800</v>
      </c>
      <c r="C582" s="186" t="str">
        <f t="shared" ref="C582:C645" si="247">IMPRODUCT(COMPLEX(-1,0),IMDIV(IMPRODUCT(G582,COMPLEX($C$100+$C$101,0)),COMPLEX($C$100,2*PI()*B582*$C$103*$C$102*(2*$C$100+$C$101))))</f>
        <v>-0.0000490077818349195+0.0703546982337654i</v>
      </c>
      <c r="D582" s="158" t="str">
        <f t="shared" ref="D582:D645" si="248">IMPRODUCT(COMPLEX($C$106,0),IMSUB(C582,G582))</f>
        <v>-7.66704239299403+0.539386019792202i</v>
      </c>
      <c r="E582" t="str">
        <f t="shared" ref="E582:E645" si="249">IMDIV(COMPLEX($C$20*10^3,0),COMPLEX(1,2*PI()*B582*$C$20*1000*$C$29*10^-12))</f>
        <v>7.99999382958172-0.00702590265687172i</v>
      </c>
      <c r="F582" t="str">
        <f t="shared" ref="F582:F645" si="250">IMDIV(COMPLEX($C$22*1000,0),IMSUM(COMPLEX($C$22*1000,0),E582))</f>
        <v>0.999200640103971+7.01467469662544E-07i</v>
      </c>
      <c r="G582">
        <f t="shared" si="245"/>
        <v>1</v>
      </c>
      <c r="H582" t="str">
        <f t="shared" ref="H582:H645" si="251">IMPRODUCT(COMPLEX($C$108,0),IMPRODUCT(COMPLEX(-1,0),D582),IMDIV(COMPLEX(0,2*PI()*B582*$C$109*$C$110),COMPLEX(1,2*PI()*B582*$C$109*$C$110)))</f>
        <v>6.36951949860801+5.45853489690692i</v>
      </c>
      <c r="I582" t="str">
        <f t="shared" ref="I582:I645" si="252">COMPLEX(0,2*PI()*B582*$C$113*$C$112*$C$114)</f>
        <v>175.929188601028i</v>
      </c>
      <c r="J582" t="str">
        <f t="shared" si="246"/>
        <v>-40.8953810782984+38.4876767318698i</v>
      </c>
      <c r="K582" t="str">
        <f t="shared" ref="K582:K645" si="253">IMDIV(I582,J582)</f>
        <v>2.14701268761696-2.28132507586076i</v>
      </c>
      <c r="L582" t="str">
        <f t="shared" ref="L582:L645" si="254">IMDIV(COMPLEX($C$117,0),COMPLEX(1,2*PI()*B582*$C$115*$C$116))</f>
        <v>0.229539905845296-0.21181570198827i</v>
      </c>
      <c r="M582" t="str">
        <f t="shared" ref="M582:M645" si="255">IMSUM(K582,L582)</f>
        <v>2.37655259346226-2.49314077784903i</v>
      </c>
      <c r="N582" t="str">
        <f t="shared" ref="N582:N645" si="256">COMPLEX(0,-2*PI()*B582*$C$43)</f>
        <v>-0.330082248722731i</v>
      </c>
      <c r="O582" t="str">
        <f t="shared" ref="O582:O645" si="257">IMEXP(N582)</f>
        <v>0.946015688203303-0.324120838073134i</v>
      </c>
      <c r="P582" t="str">
        <f t="shared" ref="P582:P645" si="258">IMSUB(COMPLEX(1,0),O582)</f>
        <v>0.053984311796697+0.324120838073134i</v>
      </c>
      <c r="Q582" t="str">
        <f t="shared" ref="Q582:Q645" si="259">IMSUM(COMPLEX(0,2*PI()*B582*$C$43),O582,COMPLEX(-1,0))</f>
        <v>-0.053984311796697+0.00596141064959699i</v>
      </c>
      <c r="R582" t="str">
        <f t="shared" ref="R582:R645" si="260">IMDIV(P582,Q582)</f>
        <v>-0.332928925085009-6.04074689959551i</v>
      </c>
      <c r="S582" t="str">
        <f t="shared" ref="S582:S645" si="261">IMDIV(COMPLEX(0,2*PI()*B582*$C$123),COMPLEX($C$124,0))</f>
        <v>0.0348034272973995i</v>
      </c>
      <c r="T582" t="str">
        <f t="shared" ref="T582:T645" si="262">IMPRODUCT(R582,S582)</f>
        <v>0.210238695542064-0.0115870676393975i</v>
      </c>
      <c r="U582" t="e">
        <f t="shared" ref="U582:U645" si="263">IMDIV(COMPLEX(1,2*PI()*B582*$C$16*10^-3*$C$15*10^-6),COMPLEX(0,2*PI()*B582*$C$15*10^-6))</f>
        <v>#DIV/0!</v>
      </c>
      <c r="V582" t="str">
        <f t="shared" ref="V582:V645" si="264">IMSUM(COMPLEX($C$18*10^-3,0),IMDIV(COMPLEX(1,0),COMPLEX(0,2*PI()*B582*($C$17*1*10^-6))))</f>
        <v>1.33333333333333E-06-0.00236837712934368i</v>
      </c>
      <c r="W582" t="e">
        <f t="shared" ref="W582:W645" si="265">IMDIV(IMPRODUCT(U582,V582),IMSUM(U582,V582))</f>
        <v>#DIV/0!</v>
      </c>
      <c r="X582" t="e">
        <f t="shared" ref="X582:X645" si="266">IMDIV(IMPRODUCT(COMPLEX($C$19,0),W582),IMSUM(COMPLEX($C$19,0),W582))</f>
        <v>#DIV/0!</v>
      </c>
      <c r="Y582" t="str">
        <f t="shared" ref="Y582:Y645" si="267">COMPLEX($C$13*10^-3,2*PI()*B582*$C$12*0.000001)</f>
        <v>0.00083+0.0450378722818633i</v>
      </c>
      <c r="Z582" t="e">
        <f t="shared" ref="Z582:Z645" si="268">IMPRODUCT(COMPLEX($C$6,0),IMDIV(X582,IMSUM(X582,Y582)))</f>
        <v>#DIV/0!</v>
      </c>
      <c r="AA582" t="e">
        <f t="shared" ref="AA582:AA645" si="269">IMDIV(COMPLEX($C$6,0),IMSUM(X582,Y582))</f>
        <v>#DIV/0!</v>
      </c>
      <c r="AB582" t="str">
        <f t="shared" ref="AB582:AB645" si="270">IMPRODUCT(COMPLEX($C$119,0),T582)</f>
        <v>1.29638162764713-0.0714486054400683i</v>
      </c>
      <c r="AC582" t="str">
        <f t="shared" ref="AC582:AC645" si="271">IMSUM(COMPLEX(1,0),IMPRODUCT(AB582,M582))</f>
        <v>3.90278768755853-3.40186326809921i</v>
      </c>
      <c r="AD582" t="str">
        <f t="shared" ref="AD582:AD645" si="272">IMDIV(AB582,AC582)</f>
        <v>0.197824074058483+0.154126202550751i</v>
      </c>
      <c r="AE582" t="e">
        <f t="shared" ref="AE582:AE645" si="273">IMPRODUCT(AD582,AA582,X582)</f>
        <v>#DIV/0!</v>
      </c>
      <c r="AF582" t="str">
        <f t="shared" ref="AF582:AF645" si="274">IMSUB(D582,H582)</f>
        <v>-14.036561891602-4.91914887711472i</v>
      </c>
      <c r="AG582" t="e">
        <f t="shared" ref="AG582:AG645" si="275">IMSUM(COMPLEX(1,0),IMPRODUCT(AD582,AA582,COMPLEX($C$127,0)))</f>
        <v>#DIV/0!</v>
      </c>
      <c r="AH582" t="e">
        <f t="shared" ref="AH582:AH645" si="276">IMDIV(IMPRODUCT(AE582,AF582),AG582)</f>
        <v>#DIV/0!</v>
      </c>
      <c r="AI582" t="e">
        <f t="shared" ref="AI582:AI645" si="277">20*LOG10(IMABS(AH582))</f>
        <v>#DIV/0!</v>
      </c>
      <c r="AJ582" t="e">
        <f t="shared" ref="AJ582:AJ645" si="278">IMARGUMENT(AH582)*180/PI()</f>
        <v>#DIV/0!</v>
      </c>
      <c r="AK582"/>
      <c r="AL582"/>
      <c r="AM582"/>
      <c r="AN582"/>
    </row>
    <row r="583" spans="1:40" x14ac:dyDescent="0.25">
      <c r="A583"/>
      <c r="B583">
        <f t="shared" si="244"/>
        <v>44900</v>
      </c>
      <c r="C583" s="186" t="str">
        <f t="shared" si="247"/>
        <v>-0.0000487897275640063+0.0701980064070706i</v>
      </c>
      <c r="D583" s="158" t="str">
        <f t="shared" si="248"/>
        <v>-7.66704072124463+0.538184715787542i</v>
      </c>
      <c r="E583" t="str">
        <f t="shared" si="249"/>
        <v>7.99999380200449-0.00704158545102879i</v>
      </c>
      <c r="F583" t="str">
        <f t="shared" si="250"/>
        <v>0.999200640106724+7.0303324284488E-07i</v>
      </c>
      <c r="G583">
        <f t="shared" si="245"/>
        <v>1</v>
      </c>
      <c r="H583" t="str">
        <f t="shared" si="251"/>
        <v>6.3816873988493+5.45835863248958i</v>
      </c>
      <c r="I583" t="str">
        <f t="shared" si="252"/>
        <v>176.321887682727i</v>
      </c>
      <c r="J583" t="str">
        <f t="shared" si="246"/>
        <v>-41.0826227716739+38.5735867245748i</v>
      </c>
      <c r="K583" t="str">
        <f t="shared" si="253"/>
        <v>2.14168849663497-2.28099557424959i</v>
      </c>
      <c r="L583" t="str">
        <f t="shared" si="254"/>
        <v>0.229069067270882-0.211853052868664i</v>
      </c>
      <c r="M583" t="str">
        <f t="shared" si="255"/>
        <v>2.37075756390585-2.49284862711825i</v>
      </c>
      <c r="N583" t="str">
        <f t="shared" si="256"/>
        <v>-0.330819039456487i</v>
      </c>
      <c r="O583" t="str">
        <f t="shared" si="257"/>
        <v>0.945776622217497-0.324817765626916i</v>
      </c>
      <c r="P583" t="str">
        <f t="shared" si="258"/>
        <v>0.054223377782503+0.324817765626916i</v>
      </c>
      <c r="Q583" t="str">
        <f t="shared" si="259"/>
        <v>-0.054223377782503+0.006001273829571i</v>
      </c>
      <c r="R583" t="str">
        <f t="shared" si="260"/>
        <v>-0.332927113746498-6.02721124664527i</v>
      </c>
      <c r="S583" t="str">
        <f t="shared" si="261"/>
        <v>0.0348811135190456i</v>
      </c>
      <c r="T583" t="str">
        <f t="shared" si="262"/>
        <v>0.210235839697502-0.0116128684481598i</v>
      </c>
      <c r="U583" t="e">
        <f t="shared" si="263"/>
        <v>#DIV/0!</v>
      </c>
      <c r="V583" t="str">
        <f t="shared" si="264"/>
        <v>1.33333333333333E-06-0.00236310234731842i</v>
      </c>
      <c r="W583" t="e">
        <f t="shared" si="265"/>
        <v>#DIV/0!</v>
      </c>
      <c r="X583" t="e">
        <f t="shared" si="266"/>
        <v>#DIV/0!</v>
      </c>
      <c r="Y583" t="str">
        <f t="shared" si="267"/>
        <v>0.00083+0.0451384032467781i</v>
      </c>
      <c r="Z583" t="e">
        <f t="shared" si="268"/>
        <v>#DIV/0!</v>
      </c>
      <c r="AA583" t="e">
        <f t="shared" si="269"/>
        <v>#DIV/0!</v>
      </c>
      <c r="AB583" t="str">
        <f t="shared" si="270"/>
        <v>1.29636401783267-0.0716076993422239i</v>
      </c>
      <c r="AC583" t="str">
        <f t="shared" si="271"/>
        <v>3.89485764585582-3.40140375694914i</v>
      </c>
      <c r="AD583" t="str">
        <f t="shared" si="272"/>
        <v>0.197936655856541+0.154474140066796i</v>
      </c>
      <c r="AE583" t="e">
        <f t="shared" si="273"/>
        <v>#DIV/0!</v>
      </c>
      <c r="AF583" t="str">
        <f t="shared" si="274"/>
        <v>-14.0487281200939-4.92017391670204i</v>
      </c>
      <c r="AG583" t="e">
        <f t="shared" si="275"/>
        <v>#DIV/0!</v>
      </c>
      <c r="AH583" t="e">
        <f t="shared" si="276"/>
        <v>#DIV/0!</v>
      </c>
      <c r="AI583" t="e">
        <f t="shared" si="277"/>
        <v>#DIV/0!</v>
      </c>
      <c r="AJ583" t="e">
        <f t="shared" si="278"/>
        <v>#DIV/0!</v>
      </c>
      <c r="AK583"/>
      <c r="AL583"/>
      <c r="AM583"/>
      <c r="AN583"/>
    </row>
    <row r="584" spans="1:40" x14ac:dyDescent="0.25">
      <c r="A584"/>
      <c r="B584">
        <f t="shared" si="244"/>
        <v>45000</v>
      </c>
      <c r="C584" s="186" t="str">
        <f t="shared" si="247"/>
        <v>-0.0000485731253714837+0.0700420109874877i</v>
      </c>
      <c r="D584" s="158" t="str">
        <f t="shared" si="248"/>
        <v>-7.66703906062784+0.536988750904073i</v>
      </c>
      <c r="E584" t="str">
        <f t="shared" si="249"/>
        <v>7.99999377436577-0.00705726824502349i</v>
      </c>
      <c r="F584" t="str">
        <f t="shared" si="250"/>
        <v>0.999200640109478+7.04599016011022E-07i</v>
      </c>
      <c r="G584">
        <f t="shared" si="245"/>
        <v>1</v>
      </c>
      <c r="H584" t="str">
        <f t="shared" si="251"/>
        <v>6.39382739151407+5.45815573402009i</v>
      </c>
      <c r="I584" t="str">
        <f t="shared" si="252"/>
        <v>176.714586764426i</v>
      </c>
      <c r="J584" t="str">
        <f t="shared" si="246"/>
        <v>-41.2702819493156+38.6594967172799i</v>
      </c>
      <c r="K584" t="str">
        <f t="shared" si="253"/>
        <v>2.13637883658471-2.28065454605342i</v>
      </c>
      <c r="L584" t="str">
        <f t="shared" si="254"/>
        <v>0.228599112972153-0.211889283734477i</v>
      </c>
      <c r="M584" t="str">
        <f t="shared" si="255"/>
        <v>2.36497794955686-2.4925438297879i</v>
      </c>
      <c r="N584" t="str">
        <f t="shared" si="256"/>
        <v>-0.331555830190243i</v>
      </c>
      <c r="O584" t="str">
        <f t="shared" si="257"/>
        <v>0.945537042806863-0.325514516849944i</v>
      </c>
      <c r="P584" t="str">
        <f t="shared" si="258"/>
        <v>0.054462957193137+0.325514516849944i</v>
      </c>
      <c r="Q584" t="str">
        <f t="shared" si="259"/>
        <v>-0.054462957193137+0.006041313340299i</v>
      </c>
      <c r="R584" t="str">
        <f t="shared" si="260"/>
        <v>-0.33292529833424-6.01373556956555i</v>
      </c>
      <c r="S584" t="str">
        <f t="shared" si="261"/>
        <v>0.0349587997406916i</v>
      </c>
      <c r="T584" t="str">
        <f t="shared" si="262"/>
        <v>0.210232977469916-0.0116386688330767i</v>
      </c>
      <c r="U584" t="e">
        <f t="shared" si="263"/>
        <v>#DIV/0!</v>
      </c>
      <c r="V584" t="str">
        <f t="shared" si="264"/>
        <v>1.33333333333333E-06-0.00235785100876882i</v>
      </c>
      <c r="W584" t="e">
        <f t="shared" si="265"/>
        <v>#DIV/0!</v>
      </c>
      <c r="X584" t="e">
        <f t="shared" si="266"/>
        <v>#DIV/0!</v>
      </c>
      <c r="Y584" t="str">
        <f t="shared" si="267"/>
        <v>0.00083+0.045238934211693i</v>
      </c>
      <c r="Z584" t="e">
        <f t="shared" si="268"/>
        <v>#DIV/0!</v>
      </c>
      <c r="AA584" t="e">
        <f t="shared" si="269"/>
        <v>#DIV/0!</v>
      </c>
      <c r="AB584" t="str">
        <f t="shared" si="270"/>
        <v>1.29634636865897-0.0717667906308482i</v>
      </c>
      <c r="AC584" t="str">
        <f t="shared" si="271"/>
        <v>3.88694870569597-3.40092701982129i</v>
      </c>
      <c r="AD584" t="str">
        <f t="shared" si="272"/>
        <v>0.198049479136313+0.154821964422507i</v>
      </c>
      <c r="AE584" t="e">
        <f t="shared" si="273"/>
        <v>#DIV/0!</v>
      </c>
      <c r="AF584" t="str">
        <f t="shared" si="274"/>
        <v>-14.0608664521419-4.92116698311602i</v>
      </c>
      <c r="AG584" t="e">
        <f t="shared" si="275"/>
        <v>#DIV/0!</v>
      </c>
      <c r="AH584" t="e">
        <f t="shared" si="276"/>
        <v>#DIV/0!</v>
      </c>
      <c r="AI584" t="e">
        <f t="shared" si="277"/>
        <v>#DIV/0!</v>
      </c>
      <c r="AJ584" t="e">
        <f t="shared" si="278"/>
        <v>#DIV/0!</v>
      </c>
      <c r="AK584"/>
      <c r="AL584"/>
      <c r="AM584"/>
      <c r="AN584"/>
    </row>
    <row r="585" spans="1:40" x14ac:dyDescent="0.25">
      <c r="A585"/>
      <c r="B585">
        <f t="shared" si="244"/>
        <v>45100</v>
      </c>
      <c r="C585" s="186" t="str">
        <f t="shared" si="247"/>
        <v>-0.0000483579623929061+0.0698867073426055i</v>
      </c>
      <c r="D585" s="158" t="str">
        <f t="shared" si="248"/>
        <v>-7.66703741104499+0.535798089626642i</v>
      </c>
      <c r="E585" t="str">
        <f t="shared" si="249"/>
        <v>7.99999374666556-0.00707295103885547i</v>
      </c>
      <c r="F585" t="str">
        <f t="shared" si="250"/>
        <v>0.999200640112241+7.0616478916095E-07i</v>
      </c>
      <c r="G585">
        <f t="shared" si="245"/>
        <v>1</v>
      </c>
      <c r="H585" t="str">
        <f t="shared" si="251"/>
        <v>6.40593948268685+5.45792638462932i</v>
      </c>
      <c r="I585" t="str">
        <f t="shared" si="252"/>
        <v>177.107285846125i</v>
      </c>
      <c r="J585" t="str">
        <f t="shared" si="246"/>
        <v>-41.4583586112234+38.745406709985i</v>
      </c>
      <c r="K585" t="str">
        <f t="shared" si="253"/>
        <v>2.13108368767067-2.28030208626537i</v>
      </c>
      <c r="L585" t="str">
        <f t="shared" si="254"/>
        <v>0.228130043939396-0.211924400969904i</v>
      </c>
      <c r="M585" t="str">
        <f t="shared" si="255"/>
        <v>2.35921373161007-2.49222648723527i</v>
      </c>
      <c r="N585" t="str">
        <f t="shared" si="256"/>
        <v>-0.332292620923999i</v>
      </c>
      <c r="O585" t="str">
        <f t="shared" si="257"/>
        <v>0.94529695010146-0.326211091363979i</v>
      </c>
      <c r="P585" t="str">
        <f t="shared" si="258"/>
        <v>0.05470304989854+0.326211091363979i</v>
      </c>
      <c r="Q585" t="str">
        <f t="shared" si="259"/>
        <v>-0.05470304989854+0.00608152956002i</v>
      </c>
      <c r="R585" t="str">
        <f t="shared" si="260"/>
        <v>-0.332923478847952-6.00031946940088i</v>
      </c>
      <c r="S585" t="str">
        <f t="shared" si="261"/>
        <v>0.0350364859623375i</v>
      </c>
      <c r="T585" t="str">
        <f t="shared" si="262"/>
        <v>0.210230108859204-0.0116644687931888i</v>
      </c>
      <c r="U585" t="e">
        <f t="shared" si="263"/>
        <v>#DIV/0!</v>
      </c>
      <c r="V585" t="str">
        <f t="shared" si="264"/>
        <v>1.33333333333333E-06-0.00235262295775159i</v>
      </c>
      <c r="W585" t="e">
        <f t="shared" si="265"/>
        <v>#DIV/0!</v>
      </c>
      <c r="X585" t="e">
        <f t="shared" si="266"/>
        <v>#DIV/0!</v>
      </c>
      <c r="Y585" t="str">
        <f t="shared" si="267"/>
        <v>0.00083+0.0453394651766079i</v>
      </c>
      <c r="Z585" t="e">
        <f t="shared" si="268"/>
        <v>#DIV/0!</v>
      </c>
      <c r="AA585" t="e">
        <f t="shared" si="269"/>
        <v>#DIV/0!</v>
      </c>
      <c r="AB585" t="str">
        <f t="shared" si="270"/>
        <v>1.2963286801254-0.0719258793000255i</v>
      </c>
      <c r="AC585" t="str">
        <f t="shared" si="271"/>
        <v>3.87906084132259-3.40043319487401i</v>
      </c>
      <c r="AD585" t="str">
        <f t="shared" si="272"/>
        <v>0.198162543843397+0.155169675699263i</v>
      </c>
      <c r="AE585" t="e">
        <f t="shared" si="273"/>
        <v>#DIV/0!</v>
      </c>
      <c r="AF585" t="str">
        <f t="shared" si="274"/>
        <v>-14.0729768937318-4.92212829500268i</v>
      </c>
      <c r="AG585" t="e">
        <f t="shared" si="275"/>
        <v>#DIV/0!</v>
      </c>
      <c r="AH585" t="e">
        <f t="shared" si="276"/>
        <v>#DIV/0!</v>
      </c>
      <c r="AI585" t="e">
        <f t="shared" si="277"/>
        <v>#DIV/0!</v>
      </c>
      <c r="AJ585" t="e">
        <f t="shared" si="278"/>
        <v>#DIV/0!</v>
      </c>
      <c r="AK585"/>
      <c r="AL585"/>
      <c r="AM585"/>
      <c r="AN585"/>
    </row>
    <row r="586" spans="1:40" x14ac:dyDescent="0.25">
      <c r="A586"/>
      <c r="B586">
        <f t="shared" si="244"/>
        <v>45200</v>
      </c>
      <c r="C586" s="186" t="str">
        <f t="shared" si="247"/>
        <v>-0.0000481442259059762+0.0697320908810076i</v>
      </c>
      <c r="D586" s="158" t="str">
        <f t="shared" si="248"/>
        <v>-7.66703577239865+0.534612696754392i</v>
      </c>
      <c r="E586" t="str">
        <f t="shared" si="249"/>
        <v>7.99999371890387-0.00708863383252436i</v>
      </c>
      <c r="F586" t="str">
        <f t="shared" si="250"/>
        <v>0.999200640115014+7.07730562294626E-07i</v>
      </c>
      <c r="G586">
        <f t="shared" si="245"/>
        <v>1</v>
      </c>
      <c r="H586" t="str">
        <f t="shared" si="251"/>
        <v>6.41802367923486+5.45767076659326i</v>
      </c>
      <c r="I586" t="str">
        <f t="shared" si="252"/>
        <v>177.499984927823i</v>
      </c>
      <c r="J586" t="str">
        <f t="shared" si="246"/>
        <v>-41.6468527573974+38.8313167026901i</v>
      </c>
      <c r="K586" t="str">
        <f t="shared" si="253"/>
        <v>2.12580302981028-2.27993828928301i</v>
      </c>
      <c r="L586" t="str">
        <f t="shared" si="254"/>
        <v>0.227661861130653-0.211958410937275i</v>
      </c>
      <c r="M586" t="str">
        <f t="shared" si="255"/>
        <v>2.35346489094093-2.49189670022028i</v>
      </c>
      <c r="N586" t="str">
        <f t="shared" si="256"/>
        <v>-0.333029411657755i</v>
      </c>
      <c r="O586" t="str">
        <f t="shared" si="257"/>
        <v>0.945056344231624-0.326907488790877i</v>
      </c>
      <c r="P586" t="str">
        <f t="shared" si="258"/>
        <v>0.054943655768376+0.326907488790877i</v>
      </c>
      <c r="Q586" t="str">
        <f t="shared" si="259"/>
        <v>-0.054943655768376+0.00612192286687802i</v>
      </c>
      <c r="R586" t="str">
        <f t="shared" si="260"/>
        <v>-0.332921655287291-5.98696255072621i</v>
      </c>
      <c r="S586" t="str">
        <f t="shared" si="261"/>
        <v>0.0351141721839836i</v>
      </c>
      <c r="T586" t="str">
        <f t="shared" si="262"/>
        <v>0.210227233865262-0.0116902683275348i</v>
      </c>
      <c r="U586" t="e">
        <f t="shared" si="263"/>
        <v>#DIV/0!</v>
      </c>
      <c r="V586" t="str">
        <f t="shared" si="264"/>
        <v>1.33333333333333E-06-0.00234741803970347i</v>
      </c>
      <c r="W586" t="e">
        <f t="shared" si="265"/>
        <v>#DIV/0!</v>
      </c>
      <c r="X586" t="e">
        <f t="shared" si="266"/>
        <v>#DIV/0!</v>
      </c>
      <c r="Y586" t="str">
        <f t="shared" si="267"/>
        <v>0.00083+0.0454399961415228i</v>
      </c>
      <c r="Z586" t="e">
        <f t="shared" si="268"/>
        <v>#DIV/0!</v>
      </c>
      <c r="AA586" t="e">
        <f t="shared" si="269"/>
        <v>#DIV/0!</v>
      </c>
      <c r="AB586" t="str">
        <f t="shared" si="270"/>
        <v>1.29631095223132-0.0720849653438281i</v>
      </c>
      <c r="AC586" t="str">
        <f t="shared" si="271"/>
        <v>3.87119402654284-3.39992241942603i</v>
      </c>
      <c r="AD586" t="str">
        <f t="shared" si="272"/>
        <v>0.198275849923388+0.155517273976345i</v>
      </c>
      <c r="AE586" t="e">
        <f t="shared" si="273"/>
        <v>#DIV/0!</v>
      </c>
      <c r="AF586" t="str">
        <f t="shared" si="274"/>
        <v>-14.0850594516335-4.92305806983887i</v>
      </c>
      <c r="AG586" t="e">
        <f t="shared" si="275"/>
        <v>#DIV/0!</v>
      </c>
      <c r="AH586" t="e">
        <f t="shared" si="276"/>
        <v>#DIV/0!</v>
      </c>
      <c r="AI586" t="e">
        <f t="shared" si="277"/>
        <v>#DIV/0!</v>
      </c>
      <c r="AJ586" t="e">
        <f t="shared" si="278"/>
        <v>#DIV/0!</v>
      </c>
      <c r="AK586"/>
      <c r="AL586"/>
      <c r="AM586"/>
      <c r="AN586"/>
    </row>
    <row r="587" spans="1:40" x14ac:dyDescent="0.25">
      <c r="A587"/>
      <c r="B587">
        <f t="shared" si="244"/>
        <v>45300</v>
      </c>
      <c r="C587" s="186" t="str">
        <f t="shared" si="247"/>
        <v>-0.0000479319033286648+0.0695781570518205i</v>
      </c>
      <c r="D587" s="158" t="str">
        <f t="shared" si="248"/>
        <v>-7.6670341445922+0.533432537397291i</v>
      </c>
      <c r="E587" t="str">
        <f t="shared" si="249"/>
        <v>7.99999369108068-0.00710431662602981i</v>
      </c>
      <c r="F587" t="str">
        <f t="shared" si="250"/>
        <v>0.999200640117788+7.09296335412001E-07i</v>
      </c>
      <c r="G587">
        <f t="shared" si="245"/>
        <v>1</v>
      </c>
      <c r="H587" t="str">
        <f t="shared" si="251"/>
        <v>6.43007998879896+5.45738906133317i</v>
      </c>
      <c r="I587" t="str">
        <f t="shared" si="252"/>
        <v>177.892684009522i</v>
      </c>
      <c r="J587" t="str">
        <f t="shared" si="246"/>
        <v>-41.8357643878375+38.9172266953951i</v>
      </c>
      <c r="K587" t="str">
        <f t="shared" si="253"/>
        <v>2.1205368426387-2.27956324891101i</v>
      </c>
      <c r="L587" t="str">
        <f t="shared" si="254"/>
        <v>0.227194565472004-0.211991319976996i</v>
      </c>
      <c r="M587" t="str">
        <f t="shared" si="255"/>
        <v>2.3477314081107-2.49155456888801i</v>
      </c>
      <c r="N587" t="str">
        <f t="shared" si="256"/>
        <v>-0.333766202391511i</v>
      </c>
      <c r="O587" t="str">
        <f t="shared" si="257"/>
        <v>0.944815225327972-0.327603708752593i</v>
      </c>
      <c r="P587" t="str">
        <f t="shared" si="258"/>
        <v>0.055184774672028+0.327603708752593i</v>
      </c>
      <c r="Q587" t="str">
        <f t="shared" si="259"/>
        <v>-0.055184774672028+0.00616249363891802i</v>
      </c>
      <c r="R587" t="str">
        <f t="shared" si="260"/>
        <v>-0.332919827652171-5.97366442160838i</v>
      </c>
      <c r="S587" t="str">
        <f t="shared" si="261"/>
        <v>0.0351918584056295i</v>
      </c>
      <c r="T587" t="str">
        <f t="shared" si="262"/>
        <v>0.210224352487989-0.0117160674351618i</v>
      </c>
      <c r="U587" t="e">
        <f t="shared" si="263"/>
        <v>#DIV/0!</v>
      </c>
      <c r="V587" t="str">
        <f t="shared" si="264"/>
        <v>1.33333333333333E-06-0.00234223610142598i</v>
      </c>
      <c r="W587" t="e">
        <f t="shared" si="265"/>
        <v>#DIV/0!</v>
      </c>
      <c r="X587" t="e">
        <f t="shared" si="266"/>
        <v>#DIV/0!</v>
      </c>
      <c r="Y587" t="str">
        <f t="shared" si="267"/>
        <v>0.00083+0.0455405271064376i</v>
      </c>
      <c r="Z587" t="e">
        <f t="shared" si="268"/>
        <v>#DIV/0!</v>
      </c>
      <c r="AA587" t="e">
        <f t="shared" si="269"/>
        <v>#DIV/0!</v>
      </c>
      <c r="AB587" t="str">
        <f t="shared" si="270"/>
        <v>1.29629318497611-0.0722440487563802i</v>
      </c>
      <c r="AC587" t="str">
        <f t="shared" si="271"/>
        <v>3.86334823473434-3.39939482996005i</v>
      </c>
      <c r="AD587" t="str">
        <f t="shared" si="272"/>
        <v>0.198389397321884+0.155864759330951i</v>
      </c>
      <c r="AE587" t="e">
        <f t="shared" si="273"/>
        <v>#DIV/0!</v>
      </c>
      <c r="AF587" t="str">
        <f t="shared" si="274"/>
        <v>-14.0971141333912-4.92395652393588i</v>
      </c>
      <c r="AG587" t="e">
        <f t="shared" si="275"/>
        <v>#DIV/0!</v>
      </c>
      <c r="AH587" t="e">
        <f t="shared" si="276"/>
        <v>#DIV/0!</v>
      </c>
      <c r="AI587" t="e">
        <f t="shared" si="277"/>
        <v>#DIV/0!</v>
      </c>
      <c r="AJ587" t="e">
        <f t="shared" si="278"/>
        <v>#DIV/0!</v>
      </c>
      <c r="AK587"/>
      <c r="AL587"/>
      <c r="AM587"/>
      <c r="AN587"/>
    </row>
    <row r="588" spans="1:40" x14ac:dyDescent="0.25">
      <c r="A588"/>
      <c r="B588">
        <f t="shared" si="244"/>
        <v>45400</v>
      </c>
      <c r="C588" s="186" t="str">
        <f t="shared" si="247"/>
        <v>-0.0000477209822173579+0.0694249013442655i</v>
      </c>
      <c r="D588" s="158" t="str">
        <f t="shared" si="248"/>
        <v>-7.66703252753036+0.532257576972702i</v>
      </c>
      <c r="E588" t="str">
        <f t="shared" si="249"/>
        <v>7.99999366319601-0.00711999941937144i</v>
      </c>
      <c r="F588" t="str">
        <f t="shared" si="250"/>
        <v>0.999200640120571+7.10862108513052E-07i</v>
      </c>
      <c r="G588">
        <f t="shared" si="245"/>
        <v>1</v>
      </c>
      <c r="H588" t="str">
        <f t="shared" si="251"/>
        <v>6.44210841978452+5.45708144941663i</v>
      </c>
      <c r="I588" t="str">
        <f t="shared" si="252"/>
        <v>178.285383091221i</v>
      </c>
      <c r="J588" t="str">
        <f t="shared" si="246"/>
        <v>-42.0250935025438+39.0031366881002i</v>
      </c>
      <c r="K588" t="str">
        <f t="shared" si="253"/>
        <v>2.11528510551334-2.27917705836357i</v>
      </c>
      <c r="L588" t="str">
        <f t="shared" si="254"/>
        <v>0.226728157857858-0.212023134407479i</v>
      </c>
      <c r="M588" t="str">
        <f t="shared" si="255"/>
        <v>2.3420132633712-2.49120019277105i</v>
      </c>
      <c r="N588" t="str">
        <f t="shared" si="256"/>
        <v>-0.334502993125267i</v>
      </c>
      <c r="O588" t="str">
        <f t="shared" si="257"/>
        <v>0.944573593521396-0.328299750871177i</v>
      </c>
      <c r="P588" t="str">
        <f t="shared" si="258"/>
        <v>0.055426406478604+0.328299750871177i</v>
      </c>
      <c r="Q588" t="str">
        <f t="shared" si="259"/>
        <v>-0.055426406478604+0.00620324225408997i</v>
      </c>
      <c r="R588" t="str">
        <f t="shared" si="260"/>
        <v>-0.332917995942438-5.96042469356702i</v>
      </c>
      <c r="S588" t="str">
        <f t="shared" si="261"/>
        <v>0.0352695446272754i</v>
      </c>
      <c r="T588" t="str">
        <f t="shared" si="262"/>
        <v>0.210221464727276-0.0117418661151149i</v>
      </c>
      <c r="U588" t="e">
        <f t="shared" si="263"/>
        <v>#DIV/0!</v>
      </c>
      <c r="V588" t="str">
        <f t="shared" si="264"/>
        <v>1.33333333333333E-06-0.00233707699107042i</v>
      </c>
      <c r="W588" t="e">
        <f t="shared" si="265"/>
        <v>#DIV/0!</v>
      </c>
      <c r="X588" t="e">
        <f t="shared" si="266"/>
        <v>#DIV/0!</v>
      </c>
      <c r="Y588" t="str">
        <f t="shared" si="267"/>
        <v>0.00083+0.0456410580713525i</v>
      </c>
      <c r="Z588" t="e">
        <f t="shared" si="268"/>
        <v>#DIV/0!</v>
      </c>
      <c r="AA588" t="e">
        <f t="shared" si="269"/>
        <v>#DIV/0!</v>
      </c>
      <c r="AB588" t="str">
        <f t="shared" si="270"/>
        <v>1.29627537835909-0.0724031295317937i</v>
      </c>
      <c r="AC588" t="str">
        <f t="shared" si="271"/>
        <v>3.85552343885168-3.39885056212557i</v>
      </c>
      <c r="AD588" t="str">
        <f t="shared" si="272"/>
        <v>0.19850318598448+0.156212131838227i</v>
      </c>
      <c r="AE588" t="e">
        <f t="shared" si="273"/>
        <v>#DIV/0!</v>
      </c>
      <c r="AF588" t="str">
        <f t="shared" si="274"/>
        <v>-14.1091409473149-4.92482387244393i</v>
      </c>
      <c r="AG588" t="e">
        <f t="shared" si="275"/>
        <v>#DIV/0!</v>
      </c>
      <c r="AH588" t="e">
        <f t="shared" si="276"/>
        <v>#DIV/0!</v>
      </c>
      <c r="AI588" t="e">
        <f t="shared" si="277"/>
        <v>#DIV/0!</v>
      </c>
      <c r="AJ588" t="e">
        <f t="shared" si="278"/>
        <v>#DIV/0!</v>
      </c>
      <c r="AK588"/>
      <c r="AL588"/>
      <c r="AM588"/>
      <c r="AN588"/>
    </row>
    <row r="589" spans="1:40" x14ac:dyDescent="0.25">
      <c r="A589"/>
      <c r="B589">
        <f t="shared" si="244"/>
        <v>45500</v>
      </c>
      <c r="C589" s="186" t="str">
        <f t="shared" si="247"/>
        <v>-0.0000475114502650333+0.0692723192872193i</v>
      </c>
      <c r="D589" s="158" t="str">
        <f t="shared" si="248"/>
        <v>-7.66703092111866+0.531087781202015i</v>
      </c>
      <c r="E589" t="str">
        <f t="shared" si="249"/>
        <v>7.99999363524986-0.0071356822125489i</v>
      </c>
      <c r="F589" t="str">
        <f t="shared" si="250"/>
        <v>0.999200640123354+7.1242788159773E-07i</v>
      </c>
      <c r="G589">
        <f t="shared" si="245"/>
        <v>1</v>
      </c>
      <c r="H589" t="str">
        <f t="shared" si="251"/>
        <v>6.45410898135253+5.4567481105577i</v>
      </c>
      <c r="I589" t="str">
        <f t="shared" si="252"/>
        <v>178.678082172919i</v>
      </c>
      <c r="J589" t="str">
        <f t="shared" si="246"/>
        <v>-42.2148401015163+39.0890466808053i</v>
      </c>
      <c r="K589" t="str">
        <f t="shared" si="253"/>
        <v>2.11004779751858-2.278779810267i</v>
      </c>
      <c r="L589" t="str">
        <f t="shared" si="254"/>
        <v>0.226262639151229-0.212053860525087i</v>
      </c>
      <c r="M589" t="str">
        <f t="shared" si="255"/>
        <v>2.33631043666981-2.49083367079209i</v>
      </c>
      <c r="N589" t="str">
        <f t="shared" si="256"/>
        <v>-0.335239783859023i</v>
      </c>
      <c r="O589" t="str">
        <f t="shared" si="257"/>
        <v>0.94433144894307-0.328995614768773i</v>
      </c>
      <c r="P589" t="str">
        <f t="shared" si="258"/>
        <v>0.05566855105693+0.328995614768773i</v>
      </c>
      <c r="Q589" t="str">
        <f t="shared" si="259"/>
        <v>-0.05566855105693+0.00624416909025i</v>
      </c>
      <c r="R589" t="str">
        <f t="shared" si="260"/>
        <v>-0.332916160157574-5.94724298153722i</v>
      </c>
      <c r="S589" t="str">
        <f t="shared" si="261"/>
        <v>0.0353472308489216i</v>
      </c>
      <c r="T589" t="str">
        <f t="shared" si="262"/>
        <v>0.210218570583025-0.0117676643664263i</v>
      </c>
      <c r="U589" t="e">
        <f t="shared" si="263"/>
        <v>#DIV/0!</v>
      </c>
      <c r="V589" t="str">
        <f t="shared" si="264"/>
        <v>1.33333333333333E-06-0.00233194055812301i</v>
      </c>
      <c r="W589" t="e">
        <f t="shared" si="265"/>
        <v>#DIV/0!</v>
      </c>
      <c r="X589" t="e">
        <f t="shared" si="266"/>
        <v>#DIV/0!</v>
      </c>
      <c r="Y589" t="str">
        <f t="shared" si="267"/>
        <v>0.00083+0.0457415890362674i</v>
      </c>
      <c r="Z589" t="e">
        <f t="shared" si="268"/>
        <v>#DIV/0!</v>
      </c>
      <c r="AA589" t="e">
        <f t="shared" si="269"/>
        <v>#DIV/0!</v>
      </c>
      <c r="AB589" t="str">
        <f t="shared" si="270"/>
        <v>1.29625753237967-0.0725622076641008i</v>
      </c>
      <c r="AC589" t="str">
        <f t="shared" si="271"/>
        <v>3.84771961143373-3.39828975074259i</v>
      </c>
      <c r="AD589" t="str">
        <f t="shared" si="272"/>
        <v>0.198617215856769+0.15655939157129i</v>
      </c>
      <c r="AE589" t="e">
        <f t="shared" si="273"/>
        <v>#DIV/0!</v>
      </c>
      <c r="AF589" t="str">
        <f t="shared" si="274"/>
        <v>-14.1211399024712-4.92566032935568i</v>
      </c>
      <c r="AG589" t="e">
        <f t="shared" si="275"/>
        <v>#DIV/0!</v>
      </c>
      <c r="AH589" t="e">
        <f t="shared" si="276"/>
        <v>#DIV/0!</v>
      </c>
      <c r="AI589" t="e">
        <f t="shared" si="277"/>
        <v>#DIV/0!</v>
      </c>
      <c r="AJ589" t="e">
        <f t="shared" si="278"/>
        <v>#DIV/0!</v>
      </c>
      <c r="AK589"/>
      <c r="AL589"/>
      <c r="AM589"/>
      <c r="AN589"/>
    </row>
    <row r="590" spans="1:40" x14ac:dyDescent="0.25">
      <c r="A590"/>
      <c r="B590">
        <f t="shared" si="244"/>
        <v>45600</v>
      </c>
      <c r="C590" s="186" t="str">
        <f t="shared" si="247"/>
        <v>-0.0000473032952994675+0.0691204064487795i</v>
      </c>
      <c r="D590" s="158" t="str">
        <f t="shared" si="248"/>
        <v>-7.66702932526397+0.52992311610731i</v>
      </c>
      <c r="E590" t="str">
        <f t="shared" si="249"/>
        <v>7.99999360724221-0.00715136500556182i</v>
      </c>
      <c r="F590" t="str">
        <f t="shared" si="250"/>
        <v>0.999200640126158+7.13993654666026E-07i</v>
      </c>
      <c r="G590">
        <f t="shared" si="245"/>
        <v>1</v>
      </c>
      <c r="H590" t="str">
        <f t="shared" si="251"/>
        <v>6.46608168341052+5.45638922361809i</v>
      </c>
      <c r="I590" t="str">
        <f t="shared" si="252"/>
        <v>179.070781254618i</v>
      </c>
      <c r="J590" t="str">
        <f t="shared" si="246"/>
        <v>-42.405004184755+39.1749566735103i</v>
      </c>
      <c r="K590" t="str">
        <f t="shared" si="253"/>
        <v>2.10482489747029-2.27837159666235i</v>
      </c>
      <c r="L590" t="str">
        <f t="shared" si="254"/>
        <v>0.225798010184021-0.212083504604073i</v>
      </c>
      <c r="M590" t="str">
        <f t="shared" si="255"/>
        <v>2.33062290765431-2.49045510126642i</v>
      </c>
      <c r="N590" t="str">
        <f t="shared" si="256"/>
        <v>-0.335976574592779i</v>
      </c>
      <c r="O590" t="str">
        <f t="shared" si="257"/>
        <v>0.944088791724443-0.329691300067625i</v>
      </c>
      <c r="P590" t="str">
        <f t="shared" si="258"/>
        <v>0.055911208275557+0.329691300067625i</v>
      </c>
      <c r="Q590" t="str">
        <f t="shared" si="259"/>
        <v>-0.055911208275557+0.00628527452515404i</v>
      </c>
      <c r="R590" t="str">
        <f t="shared" si="260"/>
        <v>-0.332914320297501-5.93411890383162i</v>
      </c>
      <c r="S590" t="str">
        <f t="shared" si="261"/>
        <v>0.0354249170705675i</v>
      </c>
      <c r="T590" t="str">
        <f t="shared" si="262"/>
        <v>0.210215670055122-0.0117934621881433i</v>
      </c>
      <c r="U590" t="e">
        <f t="shared" si="263"/>
        <v>#DIV/0!</v>
      </c>
      <c r="V590" t="str">
        <f t="shared" si="264"/>
        <v>1.33333333333333E-06-0.00232682665339028i</v>
      </c>
      <c r="W590" t="e">
        <f t="shared" si="265"/>
        <v>#DIV/0!</v>
      </c>
      <c r="X590" t="e">
        <f t="shared" si="266"/>
        <v>#DIV/0!</v>
      </c>
      <c r="Y590" t="str">
        <f t="shared" si="267"/>
        <v>0.00083+0.0458421200011823i</v>
      </c>
      <c r="Z590" t="e">
        <f t="shared" si="268"/>
        <v>#DIV/0!</v>
      </c>
      <c r="AA590" t="e">
        <f t="shared" si="269"/>
        <v>#DIV/0!</v>
      </c>
      <c r="AB590" t="str">
        <f t="shared" si="270"/>
        <v>1.29623964703713-0.0727212831474271i</v>
      </c>
      <c r="AC590" t="str">
        <f t="shared" si="271"/>
        <v>3.83993672460932-3.39771252980481i</v>
      </c>
      <c r="AD590" t="str">
        <f t="shared" si="272"/>
        <v>0.19873148688434+0.156906538601241i</v>
      </c>
      <c r="AE590" t="e">
        <f t="shared" si="273"/>
        <v>#DIV/0!</v>
      </c>
      <c r="AF590" t="str">
        <f t="shared" si="274"/>
        <v>-14.1331110086745-4.92646610751078i</v>
      </c>
      <c r="AG590" t="e">
        <f t="shared" si="275"/>
        <v>#DIV/0!</v>
      </c>
      <c r="AH590" t="e">
        <f t="shared" si="276"/>
        <v>#DIV/0!</v>
      </c>
      <c r="AI590" t="e">
        <f t="shared" si="277"/>
        <v>#DIV/0!</v>
      </c>
      <c r="AJ590" t="e">
        <f t="shared" si="278"/>
        <v>#DIV/0!</v>
      </c>
      <c r="AK590"/>
      <c r="AL590"/>
      <c r="AM590"/>
      <c r="AN590"/>
    </row>
    <row r="591" spans="1:40" x14ac:dyDescent="0.25">
      <c r="A591"/>
      <c r="B591">
        <f t="shared" si="244"/>
        <v>45700</v>
      </c>
      <c r="C591" s="186" t="str">
        <f t="shared" si="247"/>
        <v>-0.0000470965052814651+0.068969158435834i</v>
      </c>
      <c r="D591" s="158" t="str">
        <f t="shared" si="248"/>
        <v>-7.66702773987382+0.528763548008061i</v>
      </c>
      <c r="E591" t="str">
        <f t="shared" si="249"/>
        <v>7.99999357917308-0.00716704779840985i</v>
      </c>
      <c r="F591" t="str">
        <f t="shared" si="250"/>
        <v>0.999200640128951+7.15559427717863E-07i</v>
      </c>
      <c r="G591">
        <f t="shared" si="245"/>
        <v>1</v>
      </c>
      <c r="H591" t="str">
        <f t="shared" si="251"/>
        <v>6.4780265366037+5.45600496660733i</v>
      </c>
      <c r="I591" t="str">
        <f t="shared" si="252"/>
        <v>179.463480336317i</v>
      </c>
      <c r="J591" t="str">
        <f t="shared" si="246"/>
        <v>-42.5955857522598+39.2608666662154i</v>
      </c>
      <c r="K591" t="str">
        <f t="shared" si="253"/>
        <v>2.09961638392033-2.27795250900785i</v>
      </c>
      <c r="L591" t="str">
        <f t="shared" si="254"/>
        <v>0.22533427175731-0.212112072896522i</v>
      </c>
      <c r="M591" t="str">
        <f t="shared" si="255"/>
        <v>2.32495065567764-2.49006458190437i</v>
      </c>
      <c r="N591" t="str">
        <f t="shared" si="256"/>
        <v>-0.336713365326536i</v>
      </c>
      <c r="O591" t="str">
        <f t="shared" si="257"/>
        <v>0.943845621997246-0.330386806390074i</v>
      </c>
      <c r="P591" t="str">
        <f t="shared" si="258"/>
        <v>0.056154378002754+0.330386806390074i</v>
      </c>
      <c r="Q591" t="str">
        <f t="shared" si="259"/>
        <v>-0.056154378002754+0.006326558936462i</v>
      </c>
      <c r="R591" t="str">
        <f t="shared" si="260"/>
        <v>-0.332912476361953-5.921052082104i</v>
      </c>
      <c r="S591" t="str">
        <f t="shared" si="261"/>
        <v>0.0355026032922134i</v>
      </c>
      <c r="T591" t="str">
        <f t="shared" si="262"/>
        <v>0.210212763143472-0.0118192595793068i</v>
      </c>
      <c r="U591" t="e">
        <f t="shared" si="263"/>
        <v>#DIV/0!</v>
      </c>
      <c r="V591" t="str">
        <f t="shared" si="264"/>
        <v>1.33333333333333E-06-0.00232173512898461i</v>
      </c>
      <c r="W591" t="e">
        <f t="shared" si="265"/>
        <v>#DIV/0!</v>
      </c>
      <c r="X591" t="e">
        <f t="shared" si="266"/>
        <v>#DIV/0!</v>
      </c>
      <c r="Y591" t="str">
        <f t="shared" si="267"/>
        <v>0.00083+0.0459426509660971i</v>
      </c>
      <c r="Z591" t="e">
        <f t="shared" si="268"/>
        <v>#DIV/0!</v>
      </c>
      <c r="AA591" t="e">
        <f t="shared" si="269"/>
        <v>#DIV/0!</v>
      </c>
      <c r="AB591" t="str">
        <f t="shared" si="270"/>
        <v>1.2962217223309-0.0728803559758584i</v>
      </c>
      <c r="AC591" t="str">
        <f t="shared" si="271"/>
        <v>3.83217475010476-3.39711903248335i</v>
      </c>
      <c r="AD591" t="str">
        <f t="shared" si="272"/>
        <v>0.198845999012776+0.157253572997196i</v>
      </c>
      <c r="AE591" t="e">
        <f t="shared" si="273"/>
        <v>#DIV/0!</v>
      </c>
      <c r="AF591" t="str">
        <f t="shared" si="274"/>
        <v>-14.1450542764775-4.92724141859927i</v>
      </c>
      <c r="AG591" t="e">
        <f t="shared" si="275"/>
        <v>#DIV/0!</v>
      </c>
      <c r="AH591" t="e">
        <f t="shared" si="276"/>
        <v>#DIV/0!</v>
      </c>
      <c r="AI591" t="e">
        <f t="shared" si="277"/>
        <v>#DIV/0!</v>
      </c>
      <c r="AJ591" t="e">
        <f t="shared" si="278"/>
        <v>#DIV/0!</v>
      </c>
      <c r="AK591"/>
      <c r="AL591"/>
      <c r="AM591"/>
      <c r="AN591"/>
    </row>
    <row r="592" spans="1:40" x14ac:dyDescent="0.25">
      <c r="A592"/>
      <c r="B592">
        <f t="shared" si="244"/>
        <v>45800</v>
      </c>
      <c r="C592" s="186" t="str">
        <f t="shared" si="247"/>
        <v>-0.0000468910683031193+0.0688185708936386i</v>
      </c>
      <c r="D592" s="158" t="str">
        <f t="shared" si="248"/>
        <v>-7.66702616485697+0.527609043517896i</v>
      </c>
      <c r="E592" t="str">
        <f t="shared" si="249"/>
        <v>7.99999355104246-0.00718273059109263i</v>
      </c>
      <c r="F592" t="str">
        <f t="shared" si="250"/>
        <v>0.999200640131764+7.17125200753247E-07i</v>
      </c>
      <c r="G592">
        <f t="shared" si="245"/>
        <v>1</v>
      </c>
      <c r="H592" t="str">
        <f t="shared" si="251"/>
        <v>6.48994355230608+5.45559551668406i</v>
      </c>
      <c r="I592" t="str">
        <f t="shared" si="252"/>
        <v>179.856179418016i</v>
      </c>
      <c r="J592" t="str">
        <f t="shared" si="246"/>
        <v>-42.7865848040308+39.3467766589204i</v>
      </c>
      <c r="K592" t="str">
        <f t="shared" si="253"/>
        <v>2.09442223516106-2.2775226381816i</v>
      </c>
      <c r="L592" t="str">
        <f t="shared" si="254"/>
        <v>0.224871424641623-0.212139571632302i</v>
      </c>
      <c r="M592" t="str">
        <f t="shared" si="255"/>
        <v>2.31929365980268-2.4896622098139i</v>
      </c>
      <c r="N592" t="str">
        <f t="shared" si="256"/>
        <v>-0.337450156060292i</v>
      </c>
      <c r="O592" t="str">
        <f t="shared" si="257"/>
        <v>0.943601939893485-0.331082133358555i</v>
      </c>
      <c r="P592" t="str">
        <f t="shared" si="258"/>
        <v>0.056398060106515+0.331082133358555i</v>
      </c>
      <c r="Q592" t="str">
        <f t="shared" si="259"/>
        <v>-0.056398060106515+0.00636802270173698i</v>
      </c>
      <c r="R592" t="str">
        <f t="shared" si="260"/>
        <v>-0.332910628350709-5.90804214131207i</v>
      </c>
      <c r="S592" t="str">
        <f t="shared" si="261"/>
        <v>0.0355802895138595i</v>
      </c>
      <c r="T592" t="str">
        <f t="shared" si="262"/>
        <v>0.210209849847966-0.0118450565389591i</v>
      </c>
      <c r="U592" t="e">
        <f t="shared" si="263"/>
        <v>#DIV/0!</v>
      </c>
      <c r="V592" t="str">
        <f t="shared" si="264"/>
        <v>1.33333333333333E-06-0.00231666583830997i</v>
      </c>
      <c r="W592" t="e">
        <f t="shared" si="265"/>
        <v>#DIV/0!</v>
      </c>
      <c r="X592" t="e">
        <f t="shared" si="266"/>
        <v>#DIV/0!</v>
      </c>
      <c r="Y592" t="str">
        <f t="shared" si="267"/>
        <v>0.00083+0.046043181931012i</v>
      </c>
      <c r="Z592" t="e">
        <f t="shared" si="268"/>
        <v>#DIV/0!</v>
      </c>
      <c r="AA592" t="e">
        <f t="shared" si="269"/>
        <v>#DIV/0!</v>
      </c>
      <c r="AB592" t="str">
        <f t="shared" si="270"/>
        <v>1.2962037582603-0.0730394261434894i</v>
      </c>
      <c r="AC592" t="str">
        <f t="shared" si="271"/>
        <v>3.82443365924958-3.39650939112964i</v>
      </c>
      <c r="AD592" t="str">
        <f t="shared" si="272"/>
        <v>0.198960752187656+0.157600494826303i</v>
      </c>
      <c r="AE592" t="e">
        <f t="shared" si="273"/>
        <v>#DIV/0!</v>
      </c>
      <c r="AF592" t="str">
        <f t="shared" si="274"/>
        <v>-14.1569697171631-4.92798647316616i</v>
      </c>
      <c r="AG592" t="e">
        <f t="shared" si="275"/>
        <v>#DIV/0!</v>
      </c>
      <c r="AH592" t="e">
        <f t="shared" si="276"/>
        <v>#DIV/0!</v>
      </c>
      <c r="AI592" t="e">
        <f t="shared" si="277"/>
        <v>#DIV/0!</v>
      </c>
      <c r="AJ592" t="e">
        <f t="shared" si="278"/>
        <v>#DIV/0!</v>
      </c>
      <c r="AK592"/>
      <c r="AL592"/>
      <c r="AM592"/>
      <c r="AN592"/>
    </row>
    <row r="593" spans="1:40" x14ac:dyDescent="0.25">
      <c r="A593"/>
      <c r="B593">
        <f t="shared" si="244"/>
        <v>45900</v>
      </c>
      <c r="C593" s="186" t="str">
        <f t="shared" si="247"/>
        <v>-0.0000466869725860982+0.0686686395053994i</v>
      </c>
      <c r="D593" s="158" t="str">
        <f t="shared" si="248"/>
        <v>-7.66702460012319+0.526459569541396i</v>
      </c>
      <c r="E593" t="str">
        <f t="shared" si="249"/>
        <v>7.99999352285035-0.00719841338360978i</v>
      </c>
      <c r="F593" t="str">
        <f t="shared" si="250"/>
        <v>0.999200640134577+7.18690973772113E-07i</v>
      </c>
      <c r="G593">
        <f t="shared" si="245"/>
        <v>1</v>
      </c>
      <c r="H593" t="str">
        <f t="shared" si="251"/>
        <v>6.501832742612+5.4551610501566i</v>
      </c>
      <c r="I593" t="str">
        <f t="shared" si="252"/>
        <v>180.248878499714i</v>
      </c>
      <c r="J593" t="str">
        <f t="shared" si="246"/>
        <v>-42.9780013400679+39.4326866516255i</v>
      </c>
      <c r="K593" t="str">
        <f t="shared" si="253"/>
        <v>2.08924242922971-2.277082074484i</v>
      </c>
      <c r="L593" t="str">
        <f t="shared" si="254"/>
        <v>0.224409469577213-0.212166007019007i</v>
      </c>
      <c r="M593" t="str">
        <f t="shared" si="255"/>
        <v>2.31365189880692-2.48924808150301i</v>
      </c>
      <c r="N593" t="str">
        <f t="shared" si="256"/>
        <v>-0.338186946794048i</v>
      </c>
      <c r="O593" t="str">
        <f t="shared" si="257"/>
        <v>0.943357745545446-0.331777280595604i</v>
      </c>
      <c r="P593" t="str">
        <f t="shared" si="258"/>
        <v>0.056642254454554+0.331777280595604i</v>
      </c>
      <c r="Q593" t="str">
        <f t="shared" si="259"/>
        <v>-0.056642254454554+0.00640966619844396i</v>
      </c>
      <c r="R593" t="str">
        <f t="shared" si="260"/>
        <v>-0.332908776263574-5.89508870968217i</v>
      </c>
      <c r="S593" t="str">
        <f t="shared" si="261"/>
        <v>0.0356579757355054i</v>
      </c>
      <c r="T593" t="str">
        <f t="shared" si="262"/>
        <v>0.210206930168499-0.0118708530661433i</v>
      </c>
      <c r="U593" t="e">
        <f t="shared" si="263"/>
        <v>#DIV/0!</v>
      </c>
      <c r="V593" t="str">
        <f t="shared" si="264"/>
        <v>1.33333333333333E-06-0.00231161863604787i</v>
      </c>
      <c r="W593" t="e">
        <f t="shared" si="265"/>
        <v>#DIV/0!</v>
      </c>
      <c r="X593" t="e">
        <f t="shared" si="266"/>
        <v>#DIV/0!</v>
      </c>
      <c r="Y593" t="str">
        <f t="shared" si="267"/>
        <v>0.00083+0.0461437128959269i</v>
      </c>
      <c r="Z593" t="e">
        <f t="shared" si="268"/>
        <v>#DIV/0!</v>
      </c>
      <c r="AA593" t="e">
        <f t="shared" si="269"/>
        <v>#DIV/0!</v>
      </c>
      <c r="AB593" t="str">
        <f t="shared" si="270"/>
        <v>1.29618575482468-0.0731984936444196i</v>
      </c>
      <c r="AC593" t="str">
        <f t="shared" si="271"/>
        <v>3.81671342298332-3.39588373727908i</v>
      </c>
      <c r="AD593" t="str">
        <f t="shared" si="272"/>
        <v>0.199075746354552+0.157947304153764i</v>
      </c>
      <c r="AE593" t="e">
        <f t="shared" si="273"/>
        <v>#DIV/0!</v>
      </c>
      <c r="AF593" t="str">
        <f t="shared" si="274"/>
        <v>-14.1688573427352-4.9287014806152i</v>
      </c>
      <c r="AG593" t="e">
        <f t="shared" si="275"/>
        <v>#DIV/0!</v>
      </c>
      <c r="AH593" t="e">
        <f t="shared" si="276"/>
        <v>#DIV/0!</v>
      </c>
      <c r="AI593" t="e">
        <f t="shared" si="277"/>
        <v>#DIV/0!</v>
      </c>
      <c r="AJ593" t="e">
        <f t="shared" si="278"/>
        <v>#DIV/0!</v>
      </c>
      <c r="AK593"/>
      <c r="AL593"/>
      <c r="AM593"/>
      <c r="AN593"/>
    </row>
    <row r="594" spans="1:40" x14ac:dyDescent="0.25">
      <c r="A594"/>
      <c r="B594">
        <f t="shared" ref="B594:B657" si="279">B593+100</f>
        <v>46000</v>
      </c>
      <c r="C594" s="186" t="str">
        <f t="shared" si="247"/>
        <v>-0.0000464842064799551+0.0685193599918593i</v>
      </c>
      <c r="D594" s="158" t="str">
        <f t="shared" si="248"/>
        <v>-7.66702304558302+0.525315093270922i</v>
      </c>
      <c r="E594" t="str">
        <f t="shared" si="249"/>
        <v>7.99999349459675-0.00721409617596096i</v>
      </c>
      <c r="F594" t="str">
        <f t="shared" si="250"/>
        <v>0.99920064013739+7.20256746774425E-07i</v>
      </c>
      <c r="G594">
        <f t="shared" si="245"/>
        <v>1</v>
      </c>
      <c r="H594" t="str">
        <f t="shared" si="251"/>
        <v>6.51369412032708+5.4547017424838i</v>
      </c>
      <c r="I594" t="str">
        <f t="shared" si="252"/>
        <v>180.641577581413i</v>
      </c>
      <c r="J594" t="str">
        <f t="shared" si="246"/>
        <v>-43.1698353603712+39.5185966443306i</v>
      </c>
      <c r="K594" t="str">
        <f t="shared" si="253"/>
        <v>2.08407694391281-2.27663090764051i</v>
      </c>
      <c r="L594" t="str">
        <f t="shared" si="254"/>
        <v>0.223948407274339-0.21219138524191i</v>
      </c>
      <c r="M594" t="str">
        <f t="shared" si="255"/>
        <v>2.30802535118715-2.48882229288242i</v>
      </c>
      <c r="N594" t="str">
        <f t="shared" si="256"/>
        <v>-0.338923737527804i</v>
      </c>
      <c r="O594" t="str">
        <f t="shared" si="257"/>
        <v>0.943113039085692-0.332472247723852i</v>
      </c>
      <c r="P594" t="str">
        <f t="shared" si="258"/>
        <v>0.056886960914308+0.332472247723852i</v>
      </c>
      <c r="Q594" t="str">
        <f t="shared" si="259"/>
        <v>-0.056886960914308+0.00645148980395205i</v>
      </c>
      <c r="R594" t="str">
        <f t="shared" si="260"/>
        <v>-0.332906920100209-5.88219141867326i</v>
      </c>
      <c r="S594" t="str">
        <f t="shared" si="261"/>
        <v>0.0357356619571514i</v>
      </c>
      <c r="T594" t="str">
        <f t="shared" si="262"/>
        <v>0.210204004104964-0.0118966491598975i</v>
      </c>
      <c r="U594" t="e">
        <f t="shared" si="263"/>
        <v>#DIV/0!</v>
      </c>
      <c r="V594" t="str">
        <f t="shared" si="264"/>
        <v>1.33333333333333E-06-0.00230659337814341i</v>
      </c>
      <c r="W594" t="e">
        <f t="shared" si="265"/>
        <v>#DIV/0!</v>
      </c>
      <c r="X594" t="e">
        <f t="shared" si="266"/>
        <v>#DIV/0!</v>
      </c>
      <c r="Y594" t="str">
        <f t="shared" si="267"/>
        <v>0.00083+0.0462442438608418i</v>
      </c>
      <c r="Z594" t="e">
        <f t="shared" si="268"/>
        <v>#DIV/0!</v>
      </c>
      <c r="AA594" t="e">
        <f t="shared" si="269"/>
        <v>#DIV/0!</v>
      </c>
      <c r="AB594" t="str">
        <f t="shared" si="270"/>
        <v>1.29616771202339-0.0733575584727176i</v>
      </c>
      <c r="AC594" t="str">
        <f t="shared" si="271"/>
        <v>3.8090140118619-3.39524220165444i</v>
      </c>
      <c r="AD594" t="str">
        <f t="shared" si="272"/>
        <v>0.199190981459024+0.158294001042858i</v>
      </c>
      <c r="AE594" t="e">
        <f t="shared" si="273"/>
        <v>#DIV/0!</v>
      </c>
      <c r="AF594" t="str">
        <f t="shared" si="274"/>
        <v>-14.1807171659101-4.92938664921288i</v>
      </c>
      <c r="AG594" t="e">
        <f t="shared" si="275"/>
        <v>#DIV/0!</v>
      </c>
      <c r="AH594" t="e">
        <f t="shared" si="276"/>
        <v>#DIV/0!</v>
      </c>
      <c r="AI594" t="e">
        <f t="shared" si="277"/>
        <v>#DIV/0!</v>
      </c>
      <c r="AJ594" t="e">
        <f t="shared" si="278"/>
        <v>#DIV/0!</v>
      </c>
      <c r="AK594"/>
      <c r="AL594"/>
      <c r="AM594"/>
      <c r="AN594"/>
    </row>
    <row r="595" spans="1:40" x14ac:dyDescent="0.25">
      <c r="A595"/>
      <c r="B595">
        <f t="shared" si="279"/>
        <v>46100</v>
      </c>
      <c r="C595" s="186" t="str">
        <f t="shared" si="247"/>
        <v>-0.0000462827584604666+0.0683707281108911i</v>
      </c>
      <c r="D595" s="158" t="str">
        <f t="shared" si="248"/>
        <v>-7.6670215011482+0.524175582183499i</v>
      </c>
      <c r="E595" t="str">
        <f t="shared" si="249"/>
        <v>7.99999346628167-0.00722977896814579i</v>
      </c>
      <c r="F595" t="str">
        <f t="shared" si="250"/>
        <v>0.999200640140214+7.21822519760162E-07i</v>
      </c>
      <c r="G595">
        <f t="shared" si="245"/>
        <v>1</v>
      </c>
      <c r="H595" t="str">
        <f t="shared" si="251"/>
        <v>6.52552769895975+5.45421776827628i</v>
      </c>
      <c r="I595" t="str">
        <f t="shared" si="252"/>
        <v>181.034276663112i</v>
      </c>
      <c r="J595" t="str">
        <f t="shared" si="246"/>
        <v>-43.3620868649407+39.6045066370357i</v>
      </c>
      <c r="K595" t="str">
        <f t="shared" si="253"/>
        <v>2.0789257567505-2.27616922680406i</v>
      </c>
      <c r="L595" t="str">
        <f t="shared" si="254"/>
        <v>0.22348823841354-0.212215712463915i</v>
      </c>
      <c r="M595" t="str">
        <f t="shared" si="255"/>
        <v>2.30241399516404-2.48838493926797i</v>
      </c>
      <c r="N595" t="str">
        <f t="shared" si="256"/>
        <v>-0.33966052826156i</v>
      </c>
      <c r="O595" t="str">
        <f t="shared" si="257"/>
        <v>0.942867820647065-0.333167034366029i</v>
      </c>
      <c r="P595" t="str">
        <f t="shared" si="258"/>
        <v>0.057132179352935+0.333167034366029i</v>
      </c>
      <c r="Q595" t="str">
        <f t="shared" si="259"/>
        <v>-0.057132179352935+0.006493493895531i</v>
      </c>
      <c r="R595" t="str">
        <f t="shared" si="260"/>
        <v>-0.33290505986041-5.86934990294217i</v>
      </c>
      <c r="S595" t="str">
        <f t="shared" si="261"/>
        <v>0.0358133481787975i</v>
      </c>
      <c r="T595" t="str">
        <f t="shared" si="262"/>
        <v>0.210201071657259-0.0119224448192643i</v>
      </c>
      <c r="U595" t="e">
        <f t="shared" si="263"/>
        <v>#DIV/0!</v>
      </c>
      <c r="V595" t="str">
        <f t="shared" si="264"/>
        <v>1.33333333333333E-06-0.00230158992179169i</v>
      </c>
      <c r="W595" t="e">
        <f t="shared" si="265"/>
        <v>#DIV/0!</v>
      </c>
      <c r="X595" t="e">
        <f t="shared" si="266"/>
        <v>#DIV/0!</v>
      </c>
      <c r="Y595" t="str">
        <f t="shared" si="267"/>
        <v>0.00083+0.0463447748257566i</v>
      </c>
      <c r="Z595" t="e">
        <f t="shared" si="268"/>
        <v>#DIV/0!</v>
      </c>
      <c r="AA595" t="e">
        <f t="shared" si="269"/>
        <v>#DIV/0!</v>
      </c>
      <c r="AB595" t="str">
        <f t="shared" si="270"/>
        <v>1.29614962985579-0.07351662062248i</v>
      </c>
      <c r="AC595" t="str">
        <f t="shared" si="271"/>
        <v>3.8013353960638-3.39458491416926i</v>
      </c>
      <c r="AD595" t="str">
        <f t="shared" si="272"/>
        <v>0.199306457446627+0.15864058555496i</v>
      </c>
      <c r="AE595" t="e">
        <f t="shared" si="273"/>
        <v>#DIV/0!</v>
      </c>
      <c r="AF595" t="str">
        <f t="shared" si="274"/>
        <v>-14.192549200108-4.93004218609278i</v>
      </c>
      <c r="AG595" t="e">
        <f t="shared" si="275"/>
        <v>#DIV/0!</v>
      </c>
      <c r="AH595" t="e">
        <f t="shared" si="276"/>
        <v>#DIV/0!</v>
      </c>
      <c r="AI595" t="e">
        <f t="shared" si="277"/>
        <v>#DIV/0!</v>
      </c>
      <c r="AJ595" t="e">
        <f t="shared" si="278"/>
        <v>#DIV/0!</v>
      </c>
      <c r="AK595"/>
      <c r="AL595"/>
      <c r="AM595"/>
      <c r="AN595"/>
    </row>
    <row r="596" spans="1:40" x14ac:dyDescent="0.25">
      <c r="A596"/>
      <c r="B596">
        <f t="shared" si="279"/>
        <v>46200</v>
      </c>
      <c r="C596" s="186" t="str">
        <f t="shared" si="247"/>
        <v>-0.0000460826171279959+0.0682227396570966i</v>
      </c>
      <c r="D596" s="158" t="str">
        <f t="shared" si="248"/>
        <v>-7.66701996673133+0.523041004037741i</v>
      </c>
      <c r="E596" t="str">
        <f t="shared" si="249"/>
        <v>7.9999934379051-0.00724546176016392i</v>
      </c>
      <c r="F596" t="str">
        <f t="shared" si="250"/>
        <v>0.999200640143047+7.23388292729287E-07i</v>
      </c>
      <c r="G596">
        <f t="shared" si="245"/>
        <v>1</v>
      </c>
      <c r="H596" t="str">
        <f t="shared" si="251"/>
        <v>6.53733349271286+5.45370930129712i</v>
      </c>
      <c r="I596" t="str">
        <f t="shared" si="252"/>
        <v>181.426975744811i</v>
      </c>
      <c r="J596" t="str">
        <f t="shared" si="246"/>
        <v>-43.5547558537764+39.6904166297407i</v>
      </c>
      <c r="K596" t="str">
        <f t="shared" si="253"/>
        <v>2.0737888450408-2.27569712055771i</v>
      </c>
      <c r="L596" t="str">
        <f t="shared" si="254"/>
        <v>0.223028963645906-0.212238994825511i</v>
      </c>
      <c r="M596" t="str">
        <f t="shared" si="255"/>
        <v>2.29681780868671-2.48793611538322i</v>
      </c>
      <c r="N596" t="str">
        <f t="shared" si="256"/>
        <v>-0.340397318995316i</v>
      </c>
      <c r="O596" t="str">
        <f t="shared" si="257"/>
        <v>0.942622090362684-0.333861640144963i</v>
      </c>
      <c r="P596" t="str">
        <f t="shared" si="258"/>
        <v>0.057377909637316+0.333861640144963i</v>
      </c>
      <c r="Q596" t="str">
        <f t="shared" si="259"/>
        <v>-0.057377909637316+0.006535678850353i</v>
      </c>
      <c r="R596" t="str">
        <f t="shared" si="260"/>
        <v>-0.332903195543954-5.8565638003088i</v>
      </c>
      <c r="S596" t="str">
        <f t="shared" si="261"/>
        <v>0.0358910344004434i</v>
      </c>
      <c r="T596" t="str">
        <f t="shared" si="262"/>
        <v>0.210198132825275-0.0119482400432856i</v>
      </c>
      <c r="U596" t="e">
        <f t="shared" si="263"/>
        <v>#DIV/0!</v>
      </c>
      <c r="V596" t="str">
        <f t="shared" si="264"/>
        <v>1.33333333333333E-06-0.00229660812542418i</v>
      </c>
      <c r="W596" t="e">
        <f t="shared" si="265"/>
        <v>#DIV/0!</v>
      </c>
      <c r="X596" t="e">
        <f t="shared" si="266"/>
        <v>#DIV/0!</v>
      </c>
      <c r="Y596" t="str">
        <f t="shared" si="267"/>
        <v>0.00083+0.0464453057906715i</v>
      </c>
      <c r="Z596" t="e">
        <f t="shared" si="268"/>
        <v>#DIV/0!</v>
      </c>
      <c r="AA596" t="e">
        <f t="shared" si="269"/>
        <v>#DIV/0!</v>
      </c>
      <c r="AB596" t="str">
        <f t="shared" si="270"/>
        <v>1.29613150832121-0.0736756800877989i</v>
      </c>
      <c r="AC596" t="str">
        <f t="shared" si="271"/>
        <v>3.79367754539627-3.39391200393123i</v>
      </c>
      <c r="AD596" t="str">
        <f t="shared" si="272"/>
        <v>0.199422174262901+0.15898705774956i</v>
      </c>
      <c r="AE596" t="e">
        <f t="shared" si="273"/>
        <v>#DIV/0!</v>
      </c>
      <c r="AF596" t="str">
        <f t="shared" si="274"/>
        <v>-14.2043534594442-4.93066829725938i</v>
      </c>
      <c r="AG596" t="e">
        <f t="shared" si="275"/>
        <v>#DIV/0!</v>
      </c>
      <c r="AH596" t="e">
        <f t="shared" si="276"/>
        <v>#DIV/0!</v>
      </c>
      <c r="AI596" t="e">
        <f t="shared" si="277"/>
        <v>#DIV/0!</v>
      </c>
      <c r="AJ596" t="e">
        <f t="shared" si="278"/>
        <v>#DIV/0!</v>
      </c>
      <c r="AK596"/>
      <c r="AL596"/>
      <c r="AM596"/>
      <c r="AN596"/>
    </row>
    <row r="597" spans="1:40" x14ac:dyDescent="0.25">
      <c r="A597"/>
      <c r="B597">
        <f t="shared" si="279"/>
        <v>46300</v>
      </c>
      <c r="C597" s="186" t="str">
        <f t="shared" si="247"/>
        <v>-0.0000458837712058784+0.0680753904614087i</v>
      </c>
      <c r="D597" s="158" t="str">
        <f t="shared" si="248"/>
        <v>-7.66701844224595+0.5219113268708i</v>
      </c>
      <c r="E597" t="str">
        <f t="shared" si="249"/>
        <v>7.99999340946704-0.00726114455201499i</v>
      </c>
      <c r="F597" t="str">
        <f t="shared" si="250"/>
        <v>0.99920064014588+7.2495406568175E-07i</v>
      </c>
      <c r="G597">
        <f t="shared" si="245"/>
        <v>1</v>
      </c>
      <c r="H597" t="str">
        <f t="shared" si="251"/>
        <v>6.54911151647481+5.45317651446303i</v>
      </c>
      <c r="I597" t="str">
        <f t="shared" si="252"/>
        <v>181.819674826509i</v>
      </c>
      <c r="J597" t="str">
        <f t="shared" si="246"/>
        <v>-43.7478423268782+39.7763266224458i</v>
      </c>
      <c r="K597" t="str">
        <f t="shared" si="253"/>
        <v>2.06866618584387-2.27521467691723i</v>
      </c>
      <c r="L597" t="str">
        <f t="shared" si="254"/>
        <v>0.222570583593356-0.212261238444727i</v>
      </c>
      <c r="M597" t="str">
        <f t="shared" si="255"/>
        <v>2.29123676943723-2.48747591536196i</v>
      </c>
      <c r="N597" t="str">
        <f t="shared" si="256"/>
        <v>-0.341134109729072i</v>
      </c>
      <c r="O597" t="str">
        <f t="shared" si="257"/>
        <v>0.942375848365946-0.33455606468358i</v>
      </c>
      <c r="P597" t="str">
        <f t="shared" si="258"/>
        <v>0.057624151634054+0.33455606468358i</v>
      </c>
      <c r="Q597" t="str">
        <f t="shared" si="259"/>
        <v>-0.057624151634054+0.00657804504549198i</v>
      </c>
      <c r="R597" t="str">
        <f t="shared" si="260"/>
        <v>-0.332901327150621-5.84383275172202i</v>
      </c>
      <c r="S597" t="str">
        <f t="shared" si="261"/>
        <v>0.0359687206220893i</v>
      </c>
      <c r="T597" t="str">
        <f t="shared" si="262"/>
        <v>0.210195187608905-0.0119740348310034i</v>
      </c>
      <c r="U597" t="e">
        <f t="shared" si="263"/>
        <v>#DIV/0!</v>
      </c>
      <c r="V597" t="str">
        <f t="shared" si="264"/>
        <v>1.33333333333333E-06-0.0022916478486954i</v>
      </c>
      <c r="W597" t="e">
        <f t="shared" si="265"/>
        <v>#DIV/0!</v>
      </c>
      <c r="X597" t="e">
        <f t="shared" si="266"/>
        <v>#DIV/0!</v>
      </c>
      <c r="Y597" t="str">
        <f t="shared" si="267"/>
        <v>0.00083+0.0465458367555864i</v>
      </c>
      <c r="Z597" t="e">
        <f t="shared" si="268"/>
        <v>#DIV/0!</v>
      </c>
      <c r="AA597" t="e">
        <f t="shared" si="269"/>
        <v>#DIV/0!</v>
      </c>
      <c r="AB597" t="str">
        <f t="shared" si="270"/>
        <v>1.29611334741899-0.073834736862767i</v>
      </c>
      <c r="AC597" t="str">
        <f t="shared" si="271"/>
        <v>3.78604042930154-3.3932235992456i</v>
      </c>
      <c r="AD597" t="str">
        <f t="shared" si="272"/>
        <v>0.199538131853382+0.159333417684289i</v>
      </c>
      <c r="AE597" t="e">
        <f t="shared" si="273"/>
        <v>#DIV/0!</v>
      </c>
      <c r="AF597" t="str">
        <f t="shared" si="274"/>
        <v>-14.2161299587208-4.93126518759223i</v>
      </c>
      <c r="AG597" t="e">
        <f t="shared" si="275"/>
        <v>#DIV/0!</v>
      </c>
      <c r="AH597" t="e">
        <f t="shared" si="276"/>
        <v>#DIV/0!</v>
      </c>
      <c r="AI597" t="e">
        <f t="shared" si="277"/>
        <v>#DIV/0!</v>
      </c>
      <c r="AJ597" t="e">
        <f t="shared" si="278"/>
        <v>#DIV/0!</v>
      </c>
      <c r="AK597"/>
      <c r="AL597"/>
      <c r="AM597"/>
      <c r="AN597"/>
    </row>
    <row r="598" spans="1:40" x14ac:dyDescent="0.25">
      <c r="A598"/>
      <c r="B598">
        <f t="shared" si="279"/>
        <v>46400</v>
      </c>
      <c r="C598" s="186" t="str">
        <f t="shared" si="247"/>
        <v>-0.0000456862095388342+0.0679286763907005i</v>
      </c>
      <c r="D598" s="158" t="str">
        <f t="shared" si="248"/>
        <v>-7.66701692760648+0.520786518995371i</v>
      </c>
      <c r="E598" t="str">
        <f t="shared" si="249"/>
        <v>7.9999933809675-0.00727682734369862i</v>
      </c>
      <c r="F598" t="str">
        <f t="shared" si="250"/>
        <v>0.999200640148723+7.26519838617529E-07i</v>
      </c>
      <c r="G598">
        <f t="shared" si="245"/>
        <v>1</v>
      </c>
      <c r="H598" t="str">
        <f t="shared" si="251"/>
        <v>6.56086178581148+5.45261957984535i</v>
      </c>
      <c r="I598" t="str">
        <f t="shared" si="252"/>
        <v>182.212373908208i</v>
      </c>
      <c r="J598" t="str">
        <f t="shared" si="246"/>
        <v>-43.9413462842462+39.8622366151508i</v>
      </c>
      <c r="K598" t="str">
        <f t="shared" si="253"/>
        <v>2.06355775598625-2.27472198333372i</v>
      </c>
      <c r="L598" t="str">
        <f t="shared" si="254"/>
        <v>0.222113098848903-0.212282449417094i</v>
      </c>
      <c r="M598" t="str">
        <f t="shared" si="255"/>
        <v>2.28567085483515-2.48700443275081i</v>
      </c>
      <c r="N598" t="str">
        <f t="shared" si="256"/>
        <v>-0.341870900462828i</v>
      </c>
      <c r="O598" t="str">
        <f t="shared" si="257"/>
        <v>0.942129094790527-0.335250307604904i</v>
      </c>
      <c r="P598" t="str">
        <f t="shared" si="258"/>
        <v>0.057870905209473+0.335250307604904i</v>
      </c>
      <c r="Q598" t="str">
        <f t="shared" si="259"/>
        <v>-0.057870905209473+0.00662059285792399i</v>
      </c>
      <c r="R598" t="str">
        <f t="shared" si="260"/>
        <v>-0.33289945468011-5.83115640122608i</v>
      </c>
      <c r="S598" t="str">
        <f t="shared" si="261"/>
        <v>0.0360464068437352i</v>
      </c>
      <c r="T598" t="str">
        <f t="shared" si="262"/>
        <v>0.210192236008046-0.0119998291814568i</v>
      </c>
      <c r="U598" t="e">
        <f t="shared" si="263"/>
        <v>#DIV/0!</v>
      </c>
      <c r="V598" t="str">
        <f t="shared" si="264"/>
        <v>1.33333333333333E-06-0.00228670895246976i</v>
      </c>
      <c r="W598" t="e">
        <f t="shared" si="265"/>
        <v>#DIV/0!</v>
      </c>
      <c r="X598" t="e">
        <f t="shared" si="266"/>
        <v>#DIV/0!</v>
      </c>
      <c r="Y598" t="str">
        <f t="shared" si="267"/>
        <v>0.00083+0.0466463677205013i</v>
      </c>
      <c r="Z598" t="e">
        <f t="shared" si="268"/>
        <v>#DIV/0!</v>
      </c>
      <c r="AA598" t="e">
        <f t="shared" si="269"/>
        <v>#DIV/0!</v>
      </c>
      <c r="AB598" t="str">
        <f t="shared" si="270"/>
        <v>1.29609514714851-0.0739937909414591i</v>
      </c>
      <c r="AC598" t="str">
        <f t="shared" si="271"/>
        <v>3.77842401686318-3.39251982761882i</v>
      </c>
      <c r="AD598" t="str">
        <f t="shared" si="272"/>
        <v>0.199654330163584+0.159679665414931i</v>
      </c>
      <c r="AE598" t="e">
        <f t="shared" si="273"/>
        <v>#DIV/0!</v>
      </c>
      <c r="AF598" t="str">
        <f t="shared" si="274"/>
        <v>-14.227878713418-4.93183306084998i</v>
      </c>
      <c r="AG598" t="e">
        <f t="shared" si="275"/>
        <v>#DIV/0!</v>
      </c>
      <c r="AH598" t="e">
        <f t="shared" si="276"/>
        <v>#DIV/0!</v>
      </c>
      <c r="AI598" t="e">
        <f t="shared" si="277"/>
        <v>#DIV/0!</v>
      </c>
      <c r="AJ598" t="e">
        <f t="shared" si="278"/>
        <v>#DIV/0!</v>
      </c>
      <c r="AK598"/>
      <c r="AL598"/>
      <c r="AM598"/>
      <c r="AN598"/>
    </row>
    <row r="599" spans="1:40" x14ac:dyDescent="0.25">
      <c r="A599"/>
      <c r="B599">
        <f t="shared" si="279"/>
        <v>46500</v>
      </c>
      <c r="C599" s="186" t="str">
        <f t="shared" si="247"/>
        <v>-0.0000454899210914034+0.0677825933473988i</v>
      </c>
      <c r="D599" s="158" t="str">
        <f t="shared" si="248"/>
        <v>-7.66701542272836+0.519666548996724i</v>
      </c>
      <c r="E599" t="str">
        <f t="shared" si="249"/>
        <v>7.99999335240647-0.00729251013521448i</v>
      </c>
      <c r="F599" t="str">
        <f t="shared" si="250"/>
        <v>0.999200640151577+7.2808561153659E-07i</v>
      </c>
      <c r="G599">
        <f t="shared" si="245"/>
        <v>1</v>
      </c>
      <c r="H599" t="str">
        <f t="shared" si="251"/>
        <v>6.57258431695759+5.45203866867139i</v>
      </c>
      <c r="I599" t="str">
        <f t="shared" si="252"/>
        <v>182.605072989907i</v>
      </c>
      <c r="J599" t="str">
        <f t="shared" si="246"/>
        <v>-44.1352677258803+39.9481466078559i</v>
      </c>
      <c r="K599" t="str">
        <f t="shared" si="253"/>
        <v>2.05846353206494-2.27421912669614i</v>
      </c>
      <c r="L599" t="str">
        <f t="shared" si="254"/>
        <v>0.22165650997693-0.212302633815604i</v>
      </c>
      <c r="M599" t="str">
        <f t="shared" si="255"/>
        <v>2.28012004204187-2.48652176051174i</v>
      </c>
      <c r="N599" t="str">
        <f t="shared" si="256"/>
        <v>-0.342607691196584i</v>
      </c>
      <c r="O599" t="str">
        <f t="shared" si="257"/>
        <v>0.941881829770379-0.335944368532058i</v>
      </c>
      <c r="P599" t="str">
        <f t="shared" si="258"/>
        <v>0.058118170229621+0.335944368532058i</v>
      </c>
      <c r="Q599" t="str">
        <f t="shared" si="259"/>
        <v>-0.058118170229621+0.00666332266452602i</v>
      </c>
      <c r="R599" t="str">
        <f t="shared" si="260"/>
        <v>-0.332897578132208-5.81853439592703i</v>
      </c>
      <c r="S599" t="str">
        <f t="shared" si="261"/>
        <v>0.0361240930653813i</v>
      </c>
      <c r="T599" t="str">
        <f t="shared" si="262"/>
        <v>0.21018927802259-0.0120256230936879i</v>
      </c>
      <c r="U599" t="e">
        <f t="shared" si="263"/>
        <v>#DIV/0!</v>
      </c>
      <c r="V599" t="str">
        <f t="shared" si="264"/>
        <v>1.33333333333333E-06-0.00228179129880854i</v>
      </c>
      <c r="W599" t="e">
        <f t="shared" si="265"/>
        <v>#DIV/0!</v>
      </c>
      <c r="X599" t="e">
        <f t="shared" si="266"/>
        <v>#DIV/0!</v>
      </c>
      <c r="Y599" t="str">
        <f t="shared" si="267"/>
        <v>0.00083+0.0467468986854161i</v>
      </c>
      <c r="Z599" t="e">
        <f t="shared" si="268"/>
        <v>#DIV/0!</v>
      </c>
      <c r="AA599" t="e">
        <f t="shared" si="269"/>
        <v>#DIV/0!</v>
      </c>
      <c r="AB599" t="str">
        <f t="shared" si="270"/>
        <v>1.29607690750908-0.0741528423179687i</v>
      </c>
      <c r="AC599" t="str">
        <f t="shared" si="271"/>
        <v>3.77082827681168-3.39180081576166i</v>
      </c>
      <c r="AD599" t="str">
        <f t="shared" si="272"/>
        <v>0.199770769139013+0.160025800995447i</v>
      </c>
      <c r="AE599" t="e">
        <f t="shared" si="273"/>
        <v>#DIV/0!</v>
      </c>
      <c r="AF599" t="str">
        <f t="shared" si="274"/>
        <v>-14.2395997396859-4.93237211967467i</v>
      </c>
      <c r="AG599" t="e">
        <f t="shared" si="275"/>
        <v>#DIV/0!</v>
      </c>
      <c r="AH599" t="e">
        <f t="shared" si="276"/>
        <v>#DIV/0!</v>
      </c>
      <c r="AI599" t="e">
        <f t="shared" si="277"/>
        <v>#DIV/0!</v>
      </c>
      <c r="AJ599" t="e">
        <f t="shared" si="278"/>
        <v>#DIV/0!</v>
      </c>
      <c r="AK599"/>
      <c r="AL599"/>
      <c r="AM599"/>
      <c r="AN599"/>
    </row>
    <row r="600" spans="1:40" x14ac:dyDescent="0.25">
      <c r="A600"/>
      <c r="B600">
        <f t="shared" si="279"/>
        <v>46600</v>
      </c>
      <c r="C600" s="186" t="str">
        <f t="shared" si="247"/>
        <v>-0.0000452948949464058+0.067637137269103i</v>
      </c>
      <c r="D600" s="158" t="str">
        <f t="shared" si="248"/>
        <v>-7.66701392752795+0.51855138572979i</v>
      </c>
      <c r="E600" t="str">
        <f t="shared" si="249"/>
        <v>7.99999332378395-0.00730819292656217i</v>
      </c>
      <c r="F600" t="str">
        <f t="shared" si="250"/>
        <v>0.99920064015443+7.29651384438878E-07i</v>
      </c>
      <c r="G600">
        <f t="shared" si="245"/>
        <v>1</v>
      </c>
      <c r="H600" t="str">
        <f t="shared" si="251"/>
        <v>6.58427912680878+5.45143395132545i</v>
      </c>
      <c r="I600" t="str">
        <f t="shared" si="252"/>
        <v>182.997772071605i</v>
      </c>
      <c r="J600" t="str">
        <f t="shared" si="246"/>
        <v>-44.3296066517806+40.034056600561i</v>
      </c>
      <c r="K600" t="str">
        <f t="shared" si="253"/>
        <v>2.05338349045154-2.27370619333393i</v>
      </c>
      <c r="L600" t="str">
        <f t="shared" si="254"/>
        <v>0.221200817513449-0.21232179769067i</v>
      </c>
      <c r="M600" t="str">
        <f t="shared" si="255"/>
        <v>2.27458430796499-2.4860279910246i</v>
      </c>
      <c r="N600" t="str">
        <f t="shared" si="256"/>
        <v>-0.34334448193034i</v>
      </c>
      <c r="O600" t="str">
        <f t="shared" si="257"/>
        <v>0.941634053439733-0.336638247088264i</v>
      </c>
      <c r="P600" t="str">
        <f t="shared" si="258"/>
        <v>0.0583659465602669+0.336638247088264i</v>
      </c>
      <c r="Q600" t="str">
        <f t="shared" si="259"/>
        <v>-0.0583659465602669+0.006706234842076i</v>
      </c>
      <c r="R600" t="str">
        <f t="shared" si="260"/>
        <v>-0.332895697506692-5.80596638596023i</v>
      </c>
      <c r="S600" t="str">
        <f t="shared" si="261"/>
        <v>0.0362017792870273i</v>
      </c>
      <c r="T600" t="str">
        <f t="shared" si="262"/>
        <v>0.210186313652432-0.0120514165667383i</v>
      </c>
      <c r="U600" t="e">
        <f t="shared" si="263"/>
        <v>#DIV/0!</v>
      </c>
      <c r="V600" t="str">
        <f t="shared" si="264"/>
        <v>1.33333333333333E-06-0.00227689475095702i</v>
      </c>
      <c r="W600" t="e">
        <f t="shared" si="265"/>
        <v>#DIV/0!</v>
      </c>
      <c r="X600" t="e">
        <f t="shared" si="266"/>
        <v>#DIV/0!</v>
      </c>
      <c r="Y600" t="str">
        <f t="shared" si="267"/>
        <v>0.00083+0.046847429650331i</v>
      </c>
      <c r="Z600" t="e">
        <f t="shared" si="268"/>
        <v>#DIV/0!</v>
      </c>
      <c r="AA600" t="e">
        <f t="shared" si="269"/>
        <v>#DIV/0!</v>
      </c>
      <c r="AB600" t="str">
        <f t="shared" si="270"/>
        <v>1.29605862850007-0.0743118909863859i</v>
      </c>
      <c r="AC600" t="str">
        <f t="shared" si="271"/>
        <v>3.76325317753076-3.39106668959297i</v>
      </c>
      <c r="AD600" t="str">
        <f t="shared" si="272"/>
        <v>0.199887448725161+0.160371824477998i</v>
      </c>
      <c r="AE600" t="e">
        <f t="shared" si="273"/>
        <v>#DIV/0!</v>
      </c>
      <c r="AF600" t="str">
        <f t="shared" si="274"/>
        <v>-14.2512930543367-4.93288256559566i</v>
      </c>
      <c r="AG600" t="e">
        <f t="shared" si="275"/>
        <v>#DIV/0!</v>
      </c>
      <c r="AH600" t="e">
        <f t="shared" si="276"/>
        <v>#DIV/0!</v>
      </c>
      <c r="AI600" t="e">
        <f t="shared" si="277"/>
        <v>#DIV/0!</v>
      </c>
      <c r="AJ600" t="e">
        <f t="shared" si="278"/>
        <v>#DIV/0!</v>
      </c>
      <c r="AK600"/>
      <c r="AL600"/>
      <c r="AM600"/>
      <c r="AN600"/>
    </row>
    <row r="601" spans="1:40" x14ac:dyDescent="0.25">
      <c r="A601"/>
      <c r="B601">
        <f t="shared" si="279"/>
        <v>46700</v>
      </c>
      <c r="C601" s="186" t="str">
        <f t="shared" si="247"/>
        <v>-0.0000451011203034211+0.0674923041282076i</v>
      </c>
      <c r="D601" s="158" t="str">
        <f t="shared" si="248"/>
        <v>-7.6670124419223+0.517440998316258i</v>
      </c>
      <c r="E601" t="str">
        <f t="shared" si="249"/>
        <v>7.99999329509994-0.00732387571774137i</v>
      </c>
      <c r="F601" t="str">
        <f t="shared" si="250"/>
        <v>0.999200640157293+7.31217157324377E-07i</v>
      </c>
      <c r="G601">
        <f t="shared" si="245"/>
        <v>1</v>
      </c>
      <c r="H601" t="str">
        <f t="shared" si="251"/>
        <v>6.5959462329127+5.45080559734991i</v>
      </c>
      <c r="I601" t="str">
        <f t="shared" si="252"/>
        <v>183.390471153304i</v>
      </c>
      <c r="J601" t="str">
        <f t="shared" si="246"/>
        <v>-44.5243630619471+40.119966593266i</v>
      </c>
      <c r="K601" t="str">
        <f t="shared" si="253"/>
        <v>2.04831760729634-2.27318326901969i</v>
      </c>
      <c r="L601" t="str">
        <f t="shared" si="254"/>
        <v>0.220746021966378-0.212339947070093i</v>
      </c>
      <c r="M601" t="str">
        <f t="shared" si="255"/>
        <v>2.26906362926272-2.48552321608978i</v>
      </c>
      <c r="N601" t="str">
        <f t="shared" si="256"/>
        <v>-0.344081272664096i</v>
      </c>
      <c r="O601" t="str">
        <f t="shared" si="257"/>
        <v>0.941385765933096-0.337331942896842i</v>
      </c>
      <c r="P601" t="str">
        <f t="shared" si="258"/>
        <v>0.058614234066904+0.337331942896842i</v>
      </c>
      <c r="Q601" t="str">
        <f t="shared" si="259"/>
        <v>-0.058614234066904+0.00674932976725401i</v>
      </c>
      <c r="R601" t="str">
        <f t="shared" si="260"/>
        <v>-0.332893812803272-5.79345202445748i</v>
      </c>
      <c r="S601" t="str">
        <f t="shared" si="261"/>
        <v>0.0362794655086732i</v>
      </c>
      <c r="T601" t="str">
        <f t="shared" si="262"/>
        <v>0.210183342897458-0.012077209599647i</v>
      </c>
      <c r="U601" t="e">
        <f t="shared" si="263"/>
        <v>#DIV/0!</v>
      </c>
      <c r="V601" t="str">
        <f t="shared" si="264"/>
        <v>1.33333333333333E-06-0.00227201917333184i</v>
      </c>
      <c r="W601" t="e">
        <f t="shared" si="265"/>
        <v>#DIV/0!</v>
      </c>
      <c r="X601" t="e">
        <f t="shared" si="266"/>
        <v>#DIV/0!</v>
      </c>
      <c r="Y601" t="str">
        <f t="shared" si="267"/>
        <v>0.00083+0.0469479606152459i</v>
      </c>
      <c r="Z601" t="e">
        <f t="shared" si="268"/>
        <v>#DIV/0!</v>
      </c>
      <c r="AA601" t="e">
        <f t="shared" si="269"/>
        <v>#DIV/0!</v>
      </c>
      <c r="AB601" t="str">
        <f t="shared" si="270"/>
        <v>1.29604031012077-0.0744709369407852i</v>
      </c>
      <c r="AC601" t="str">
        <f t="shared" si="271"/>
        <v>3.75569868706314-3.39031757424283i</v>
      </c>
      <c r="AD601" t="str">
        <f t="shared" si="272"/>
        <v>0.2000043688675+0.160717735912955i</v>
      </c>
      <c r="AE601" t="e">
        <f t="shared" si="273"/>
        <v>#DIV/0!</v>
      </c>
      <c r="AF601" t="str">
        <f t="shared" si="274"/>
        <v>-14.262958674835-4.93336459903365i</v>
      </c>
      <c r="AG601" t="e">
        <f t="shared" si="275"/>
        <v>#DIV/0!</v>
      </c>
      <c r="AH601" t="e">
        <f t="shared" si="276"/>
        <v>#DIV/0!</v>
      </c>
      <c r="AI601" t="e">
        <f t="shared" si="277"/>
        <v>#DIV/0!</v>
      </c>
      <c r="AJ601" t="e">
        <f t="shared" si="278"/>
        <v>#DIV/0!</v>
      </c>
      <c r="AK601"/>
      <c r="AL601"/>
      <c r="AM601"/>
      <c r="AN601"/>
    </row>
    <row r="602" spans="1:40" x14ac:dyDescent="0.25">
      <c r="A602"/>
      <c r="B602">
        <f t="shared" si="279"/>
        <v>46800</v>
      </c>
      <c r="C602" s="186" t="str">
        <f t="shared" si="247"/>
        <v>-0.0000449085864772947+0.0673480899315313i</v>
      </c>
      <c r="D602" s="158" t="str">
        <f t="shared" si="248"/>
        <v>-7.66701096582968+0.51633535614174i</v>
      </c>
      <c r="E602" t="str">
        <f t="shared" si="249"/>
        <v>7.99999326635444-0.00733955850875169i</v>
      </c>
      <c r="F602" t="str">
        <f t="shared" si="250"/>
        <v>0.999200640160156+7.32782930193033E-07i</v>
      </c>
      <c r="G602">
        <f t="shared" si="245"/>
        <v>1</v>
      </c>
      <c r="H602" t="str">
        <f t="shared" si="251"/>
        <v>6.60758565346178+5.45015377544692i</v>
      </c>
      <c r="I602" t="str">
        <f t="shared" si="252"/>
        <v>183.783170235003i</v>
      </c>
      <c r="J602" t="str">
        <f t="shared" si="246"/>
        <v>-44.7195369563797+40.2058765859711i</v>
      </c>
      <c r="K602" t="str">
        <f t="shared" si="253"/>
        <v>2.04326585853234-2.27265043897161i</v>
      </c>
      <c r="L602" t="str">
        <f t="shared" si="254"/>
        <v>0.2202921238158-0.21235708795903i</v>
      </c>
      <c r="M602" t="str">
        <f t="shared" si="255"/>
        <v>2.26355798234814-2.48500752693064i</v>
      </c>
      <c r="N602" t="str">
        <f t="shared" si="256"/>
        <v>-0.344818063397853i</v>
      </c>
      <c r="O602" t="str">
        <f t="shared" si="257"/>
        <v>0.941136967385254-0.338025455581213i</v>
      </c>
      <c r="P602" t="str">
        <f t="shared" si="258"/>
        <v>0.058863032614746+0.338025455581213i</v>
      </c>
      <c r="Q602" t="str">
        <f t="shared" si="259"/>
        <v>-0.058863032614746+0.00679260781663998i</v>
      </c>
      <c r="R602" t="str">
        <f t="shared" si="260"/>
        <v>-0.332891924021699-5.78099096751554i</v>
      </c>
      <c r="S602" t="str">
        <f t="shared" si="261"/>
        <v>0.0363571517303193i</v>
      </c>
      <c r="T602" t="str">
        <f t="shared" si="262"/>
        <v>0.210180365757568-0.0121030021914548i</v>
      </c>
      <c r="U602" t="e">
        <f t="shared" si="263"/>
        <v>#DIV/0!</v>
      </c>
      <c r="V602" t="str">
        <f t="shared" si="264"/>
        <v>1.33333333333333E-06-0.00226716443150848i</v>
      </c>
      <c r="W602" t="e">
        <f t="shared" si="265"/>
        <v>#DIV/0!</v>
      </c>
      <c r="X602" t="e">
        <f t="shared" si="266"/>
        <v>#DIV/0!</v>
      </c>
      <c r="Y602" t="str">
        <f t="shared" si="267"/>
        <v>0.00083+0.0470484915801607i</v>
      </c>
      <c r="Z602" t="e">
        <f t="shared" si="268"/>
        <v>#DIV/0!</v>
      </c>
      <c r="AA602" t="e">
        <f t="shared" si="269"/>
        <v>#DIV/0!</v>
      </c>
      <c r="AB602" t="str">
        <f t="shared" si="270"/>
        <v>1.29602195237056-0.0746299801752517i</v>
      </c>
      <c r="AC602" t="str">
        <f t="shared" si="271"/>
        <v>3.74816477311662-3.38955359405636i</v>
      </c>
      <c r="AD602" t="str">
        <f t="shared" si="272"/>
        <v>0.200121529511489+0.161063535348927i</v>
      </c>
      <c r="AE602" t="e">
        <f t="shared" si="273"/>
        <v>#DIV/0!</v>
      </c>
      <c r="AF602" t="str">
        <f t="shared" si="274"/>
        <v>-14.2745966192915-4.93381841930518i</v>
      </c>
      <c r="AG602" t="e">
        <f t="shared" si="275"/>
        <v>#DIV/0!</v>
      </c>
      <c r="AH602" t="e">
        <f t="shared" si="276"/>
        <v>#DIV/0!</v>
      </c>
      <c r="AI602" t="e">
        <f t="shared" si="277"/>
        <v>#DIV/0!</v>
      </c>
      <c r="AJ602" t="e">
        <f t="shared" si="278"/>
        <v>#DIV/0!</v>
      </c>
      <c r="AK602"/>
      <c r="AL602"/>
      <c r="AM602"/>
      <c r="AN602"/>
    </row>
    <row r="603" spans="1:40" x14ac:dyDescent="0.25">
      <c r="A603"/>
      <c r="B603">
        <f t="shared" si="279"/>
        <v>46900</v>
      </c>
      <c r="C603" s="186" t="str">
        <f t="shared" si="247"/>
        <v>-0.0000447172828966656+0.0672044907199499i</v>
      </c>
      <c r="D603" s="158" t="str">
        <f t="shared" si="248"/>
        <v>-7.6670094991689+0.515234428852949i</v>
      </c>
      <c r="E603" t="str">
        <f t="shared" si="249"/>
        <v>7.99999323754746-0.00735524129959276i</v>
      </c>
      <c r="F603" t="str">
        <f t="shared" si="250"/>
        <v>0.999200640163039+7.34348703044838E-07i</v>
      </c>
      <c r="G603">
        <f t="shared" si="245"/>
        <v>1</v>
      </c>
      <c r="H603" t="str">
        <f t="shared" si="251"/>
        <v>6.61919740728408+5.44947865347926i</v>
      </c>
      <c r="I603" t="str">
        <f t="shared" si="252"/>
        <v>184.175869316702i</v>
      </c>
      <c r="J603" t="str">
        <f t="shared" si="246"/>
        <v>-44.9151283350785+40.2917865786762i</v>
      </c>
      <c r="K603" t="str">
        <f t="shared" si="253"/>
        <v>2.03822821987918-2.27210778785625i</v>
      </c>
      <c r="L603" t="str">
        <f t="shared" si="254"/>
        <v>0.219839123514227-0.212373226339958i</v>
      </c>
      <c r="M603" t="str">
        <f t="shared" si="255"/>
        <v>2.25806734339341-2.48448101419621i</v>
      </c>
      <c r="N603" t="str">
        <f t="shared" si="256"/>
        <v>-0.345554854131609i</v>
      </c>
      <c r="O603" t="str">
        <f t="shared" si="257"/>
        <v>0.940887657931271-0.338718784764895i</v>
      </c>
      <c r="P603" t="str">
        <f t="shared" si="258"/>
        <v>0.059112342068729+0.338718784764895i</v>
      </c>
      <c r="Q603" t="str">
        <f t="shared" si="259"/>
        <v>-0.059112342068729+0.00683606936671405i</v>
      </c>
      <c r="R603" t="str">
        <f t="shared" si="260"/>
        <v>-0.332890031161763-5.76858287416417i</v>
      </c>
      <c r="S603" t="str">
        <f t="shared" si="261"/>
        <v>0.0364348379519652i</v>
      </c>
      <c r="T603" t="str">
        <f t="shared" si="262"/>
        <v>0.210177382232653-0.0121287943412035i</v>
      </c>
      <c r="U603" t="e">
        <f t="shared" si="263"/>
        <v>#DIV/0!</v>
      </c>
      <c r="V603" t="str">
        <f t="shared" si="264"/>
        <v>1.33333333333333E-06-0.00226233039220889i</v>
      </c>
      <c r="W603" t="e">
        <f t="shared" si="265"/>
        <v>#DIV/0!</v>
      </c>
      <c r="X603" t="e">
        <f t="shared" si="266"/>
        <v>#DIV/0!</v>
      </c>
      <c r="Y603" t="str">
        <f t="shared" si="267"/>
        <v>0.00083+0.0471490225450756i</v>
      </c>
      <c r="Z603" t="e">
        <f t="shared" si="268"/>
        <v>#DIV/0!</v>
      </c>
      <c r="AA603" t="e">
        <f t="shared" si="269"/>
        <v>#DIV/0!</v>
      </c>
      <c r="AB603" t="str">
        <f t="shared" si="270"/>
        <v>1.29600355524878-0.074789020683877i</v>
      </c>
      <c r="AC603" t="str">
        <f t="shared" si="271"/>
        <v>3.74065140306961-3.38877487259702i</v>
      </c>
      <c r="AD603" t="str">
        <f t="shared" si="272"/>
        <v>0.200238930602568+0.161409222832777i</v>
      </c>
      <c r="AE603" t="e">
        <f t="shared" si="273"/>
        <v>#DIV/0!</v>
      </c>
      <c r="AF603" t="str">
        <f t="shared" si="274"/>
        <v>-14.286206906453-4.93424422462631i</v>
      </c>
      <c r="AG603" t="e">
        <f t="shared" si="275"/>
        <v>#DIV/0!</v>
      </c>
      <c r="AH603" t="e">
        <f t="shared" si="276"/>
        <v>#DIV/0!</v>
      </c>
      <c r="AI603" t="e">
        <f t="shared" si="277"/>
        <v>#DIV/0!</v>
      </c>
      <c r="AJ603" t="e">
        <f t="shared" si="278"/>
        <v>#DIV/0!</v>
      </c>
      <c r="AK603"/>
      <c r="AL603"/>
      <c r="AM603"/>
      <c r="AN603"/>
    </row>
    <row r="604" spans="1:40" x14ac:dyDescent="0.25">
      <c r="A604"/>
      <c r="B604">
        <f t="shared" si="279"/>
        <v>47000</v>
      </c>
      <c r="C604" s="186" t="str">
        <f t="shared" si="247"/>
        <v>-0.000044527199102513+0.0670615025680334i</v>
      </c>
      <c r="D604" s="158" t="str">
        <f t="shared" si="248"/>
        <v>-7.66700804185977+0.514138186354923i</v>
      </c>
      <c r="E604" t="str">
        <f t="shared" si="249"/>
        <v>7.99999320867899-0.00737092409026425i</v>
      </c>
      <c r="F604" t="str">
        <f t="shared" si="250"/>
        <v>0.999200640165912+7.35914475879716E-07i</v>
      </c>
      <c r="G604">
        <f t="shared" si="245"/>
        <v>1</v>
      </c>
      <c r="H604" t="str">
        <f t="shared" si="251"/>
        <v>6.63078151383608+5.44878039847192i</v>
      </c>
      <c r="I604" t="str">
        <f t="shared" si="252"/>
        <v>184.5685683984i</v>
      </c>
      <c r="J604" t="str">
        <f t="shared" si="246"/>
        <v>-45.1111371980435+40.3776965713813i</v>
      </c>
      <c r="K604" t="str">
        <f t="shared" si="253"/>
        <v>2.03320466684716-2.27155539979102i</v>
      </c>
      <c r="L604" t="str">
        <f t="shared" si="254"/>
        <v>0.219387021486866-0.212388368172646i</v>
      </c>
      <c r="M604" t="str">
        <f t="shared" si="255"/>
        <v>2.25259168833403-2.48394376796367i</v>
      </c>
      <c r="N604" t="str">
        <f t="shared" si="256"/>
        <v>-0.346291644865365i</v>
      </c>
      <c r="O604" t="str">
        <f t="shared" si="257"/>
        <v>0.940637837706486-0.339411930071507i</v>
      </c>
      <c r="P604" t="str">
        <f t="shared" si="258"/>
        <v>0.059362162293514+0.339411930071507i</v>
      </c>
      <c r="Q604" t="str">
        <f t="shared" si="259"/>
        <v>-0.059362162293514+0.00687971479385802i</v>
      </c>
      <c r="R604" t="str">
        <f t="shared" si="260"/>
        <v>-0.332888134223176-5.75622740633484i</v>
      </c>
      <c r="S604" t="str">
        <f t="shared" si="261"/>
        <v>0.0365125241736111i</v>
      </c>
      <c r="T604" t="str">
        <f t="shared" si="262"/>
        <v>0.210174392322604-0.012154586047932i</v>
      </c>
      <c r="U604" t="e">
        <f t="shared" si="263"/>
        <v>#DIV/0!</v>
      </c>
      <c r="V604" t="str">
        <f t="shared" si="264"/>
        <v>1.33333333333333E-06-0.0022575169232893i</v>
      </c>
      <c r="W604" t="e">
        <f t="shared" si="265"/>
        <v>#DIV/0!</v>
      </c>
      <c r="X604" t="e">
        <f t="shared" si="266"/>
        <v>#DIV/0!</v>
      </c>
      <c r="Y604" t="str">
        <f t="shared" si="267"/>
        <v>0.00083+0.0472495535099905i</v>
      </c>
      <c r="Z604" t="e">
        <f t="shared" si="268"/>
        <v>#DIV/0!</v>
      </c>
      <c r="AA604" t="e">
        <f t="shared" si="269"/>
        <v>#DIV/0!</v>
      </c>
      <c r="AB604" t="str">
        <f t="shared" si="270"/>
        <v>1.29598511875475-0.0749480584607348i</v>
      </c>
      <c r="AC604" t="str">
        <f t="shared" si="271"/>
        <v>3.73315854397702-3.38798153264994i</v>
      </c>
      <c r="AD604" t="str">
        <f t="shared" si="272"/>
        <v>0.200356572086158+0.161754798409636i</v>
      </c>
      <c r="AE604" t="e">
        <f t="shared" si="273"/>
        <v>#DIV/0!</v>
      </c>
      <c r="AF604" t="str">
        <f t="shared" si="274"/>
        <v>-14.2977895556959-4.934642212117i</v>
      </c>
      <c r="AG604" t="e">
        <f t="shared" si="275"/>
        <v>#DIV/0!</v>
      </c>
      <c r="AH604" t="e">
        <f t="shared" si="276"/>
        <v>#DIV/0!</v>
      </c>
      <c r="AI604" t="e">
        <f t="shared" si="277"/>
        <v>#DIV/0!</v>
      </c>
      <c r="AJ604" t="e">
        <f t="shared" si="278"/>
        <v>#DIV/0!</v>
      </c>
      <c r="AK604"/>
      <c r="AL604"/>
      <c r="AM604"/>
      <c r="AN604"/>
    </row>
    <row r="605" spans="1:40" x14ac:dyDescent="0.25">
      <c r="A605"/>
      <c r="B605">
        <f t="shared" si="279"/>
        <v>47100</v>
      </c>
      <c r="C605" s="186" t="str">
        <f t="shared" si="247"/>
        <v>-0.0000443383247467282+0.0669191215836887i</v>
      </c>
      <c r="D605" s="158" t="str">
        <f t="shared" si="248"/>
        <v>-7.66700659382309+0.51304659880828i</v>
      </c>
      <c r="E605" t="str">
        <f t="shared" si="249"/>
        <v>7.99999317974903-0.00738660688076578i</v>
      </c>
      <c r="F605" t="str">
        <f t="shared" si="250"/>
        <v>0.999200640168805+7.37480248697673E-07i</v>
      </c>
      <c r="G605">
        <f t="shared" si="245"/>
        <v>1</v>
      </c>
      <c r="H605" t="str">
        <f t="shared" si="251"/>
        <v>6.64233799319429+5.44805917661365i</v>
      </c>
      <c r="I605" t="str">
        <f t="shared" si="252"/>
        <v>184.961267480099i</v>
      </c>
      <c r="J605" t="str">
        <f t="shared" si="246"/>
        <v>-45.3075635452747+40.4636065640863i</v>
      </c>
      <c r="K605" t="str">
        <f t="shared" si="253"/>
        <v>2.02819517474108-2.27099335834687i</v>
      </c>
      <c r="L605" t="str">
        <f t="shared" si="254"/>
        <v>0.218935818131876-0.212402519394129i</v>
      </c>
      <c r="M605" t="str">
        <f t="shared" si="255"/>
        <v>2.24713099287296-2.483395877741i</v>
      </c>
      <c r="N605" t="str">
        <f t="shared" si="256"/>
        <v>-0.347028435599121i</v>
      </c>
      <c r="O605" t="str">
        <f t="shared" si="257"/>
        <v>0.940387506846517-0.340104891124769i</v>
      </c>
      <c r="P605" t="str">
        <f t="shared" si="258"/>
        <v>0.059612493153483+0.340104891124769i</v>
      </c>
      <c r="Q605" t="str">
        <f t="shared" si="259"/>
        <v>-0.059612493153483+0.00692354447435201i</v>
      </c>
      <c r="R605" t="str">
        <f t="shared" si="260"/>
        <v>-0.332886233205786-5.74392422883026i</v>
      </c>
      <c r="S605" t="str">
        <f t="shared" si="261"/>
        <v>0.0365902103952572i</v>
      </c>
      <c r="T605" t="str">
        <f t="shared" si="262"/>
        <v>0.210171396027315-0.0121803773106844i</v>
      </c>
      <c r="U605" t="e">
        <f t="shared" si="263"/>
        <v>#DIV/0!</v>
      </c>
      <c r="V605" t="str">
        <f t="shared" si="264"/>
        <v>1.33333333333333E-06-0.00225272389372817i</v>
      </c>
      <c r="W605" t="e">
        <f t="shared" si="265"/>
        <v>#DIV/0!</v>
      </c>
      <c r="X605" t="e">
        <f t="shared" si="266"/>
        <v>#DIV/0!</v>
      </c>
      <c r="Y605" t="str">
        <f t="shared" si="267"/>
        <v>0.00083+0.0473500844749054i</v>
      </c>
      <c r="Z605" t="e">
        <f t="shared" si="268"/>
        <v>#DIV/0!</v>
      </c>
      <c r="AA605" t="e">
        <f t="shared" si="269"/>
        <v>#DIV/0!</v>
      </c>
      <c r="AB605" t="str">
        <f t="shared" si="270"/>
        <v>1.29596664288781-0.0751070934999307i</v>
      </c>
      <c r="AC605" t="str">
        <f t="shared" si="271"/>
        <v>3.72568616257589-3.38717369622573i</v>
      </c>
      <c r="AD605" t="str">
        <f t="shared" si="272"/>
        <v>0.200474453907661+0.162100262122928i</v>
      </c>
      <c r="AE605" t="e">
        <f t="shared" si="273"/>
        <v>#DIV/0!</v>
      </c>
      <c r="AF605" t="str">
        <f t="shared" si="274"/>
        <v>-14.3093445870174-4.93501257780537i</v>
      </c>
      <c r="AG605" t="e">
        <f t="shared" si="275"/>
        <v>#DIV/0!</v>
      </c>
      <c r="AH605" t="e">
        <f t="shared" si="276"/>
        <v>#DIV/0!</v>
      </c>
      <c r="AI605" t="e">
        <f t="shared" si="277"/>
        <v>#DIV/0!</v>
      </c>
      <c r="AJ605" t="e">
        <f t="shared" si="278"/>
        <v>#DIV/0!</v>
      </c>
      <c r="AK605"/>
      <c r="AL605"/>
      <c r="AM605"/>
      <c r="AN605"/>
    </row>
    <row r="606" spans="1:40" x14ac:dyDescent="0.25">
      <c r="A606"/>
      <c r="B606">
        <f t="shared" si="279"/>
        <v>47200</v>
      </c>
      <c r="C606" s="186" t="str">
        <f t="shared" si="247"/>
        <v>-0.0000441506495907069+0.066777343907807i</v>
      </c>
      <c r="D606" s="158" t="str">
        <f t="shared" si="248"/>
        <v>-7.66700515498019+0.511959636626521i</v>
      </c>
      <c r="E606" t="str">
        <f t="shared" si="249"/>
        <v>7.99999315075759-0.00740228967109699i</v>
      </c>
      <c r="F606" t="str">
        <f t="shared" si="250"/>
        <v>0.999200640171688+7.39046021498627E-07i</v>
      </c>
      <c r="G606">
        <f t="shared" si="245"/>
        <v>1</v>
      </c>
      <c r="H606" t="str">
        <f t="shared" si="251"/>
        <v>6.65386686604736+5.44731515325796i</v>
      </c>
      <c r="I606" t="str">
        <f t="shared" si="252"/>
        <v>185.353966561798i</v>
      </c>
      <c r="J606" t="str">
        <f t="shared" si="246"/>
        <v>-45.504407376772+40.5495165567914i</v>
      </c>
      <c r="K606" t="str">
        <f t="shared" si="253"/>
        <v>2.02319971866412-2.27042174655084i</v>
      </c>
      <c r="L606" t="str">
        <f t="shared" si="254"/>
        <v>0.218485513820632-0.212415685918679i</v>
      </c>
      <c r="M606" t="str">
        <f t="shared" si="255"/>
        <v>2.24168523248475-2.48283743246952i</v>
      </c>
      <c r="N606" t="str">
        <f t="shared" si="256"/>
        <v>-0.347765226332877i</v>
      </c>
      <c r="O606" t="str">
        <f t="shared" si="257"/>
        <v>0.940136665487259-0.340797667548499i</v>
      </c>
      <c r="P606" t="str">
        <f t="shared" si="258"/>
        <v>0.059863334512741+0.340797667548499i</v>
      </c>
      <c r="Q606" t="str">
        <f t="shared" si="259"/>
        <v>-0.059863334512741+0.00696755878437799i</v>
      </c>
      <c r="R606" t="str">
        <f t="shared" si="260"/>
        <v>-0.332884328109271-5.73167300929371i</v>
      </c>
      <c r="S606" t="str">
        <f t="shared" si="261"/>
        <v>0.0366678966169032i</v>
      </c>
      <c r="T606" t="str">
        <f t="shared" si="262"/>
        <v>0.210168393346676-0.012206168128498i</v>
      </c>
      <c r="U606" t="e">
        <f t="shared" si="263"/>
        <v>#DIV/0!</v>
      </c>
      <c r="V606" t="str">
        <f t="shared" si="264"/>
        <v>1.33333333333333E-06-0.00224795117361434i</v>
      </c>
      <c r="W606" t="e">
        <f t="shared" si="265"/>
        <v>#DIV/0!</v>
      </c>
      <c r="X606" t="e">
        <f t="shared" si="266"/>
        <v>#DIV/0!</v>
      </c>
      <c r="Y606" t="str">
        <f t="shared" si="267"/>
        <v>0.00083+0.0474506154398202i</v>
      </c>
      <c r="Z606" t="e">
        <f t="shared" si="268"/>
        <v>#DIV/0!</v>
      </c>
      <c r="AA606" t="e">
        <f t="shared" si="269"/>
        <v>#DIV/0!</v>
      </c>
      <c r="AB606" t="str">
        <f t="shared" si="270"/>
        <v>1.29594812764729-0.0752661257955286i</v>
      </c>
      <c r="AC606" t="str">
        <f t="shared" si="271"/>
        <v>3.71823422529109-3.38635148456366i</v>
      </c>
      <c r="AD606" t="str">
        <f t="shared" si="272"/>
        <v>0.200592576012458+0.162445614014384i</v>
      </c>
      <c r="AE606" t="e">
        <f t="shared" si="273"/>
        <v>#DIV/0!</v>
      </c>
      <c r="AF606" t="str">
        <f t="shared" si="274"/>
        <v>-14.3208720210276-4.93535551663144i</v>
      </c>
      <c r="AG606" t="e">
        <f t="shared" si="275"/>
        <v>#DIV/0!</v>
      </c>
      <c r="AH606" t="e">
        <f t="shared" si="276"/>
        <v>#DIV/0!</v>
      </c>
      <c r="AI606" t="e">
        <f t="shared" si="277"/>
        <v>#DIV/0!</v>
      </c>
      <c r="AJ606" t="e">
        <f t="shared" si="278"/>
        <v>#DIV/0!</v>
      </c>
      <c r="AK606"/>
      <c r="AL606"/>
      <c r="AM606"/>
      <c r="AN606"/>
    </row>
    <row r="607" spans="1:40" x14ac:dyDescent="0.25">
      <c r="A607"/>
      <c r="B607">
        <f t="shared" si="279"/>
        <v>47300</v>
      </c>
      <c r="C607" s="186" t="str">
        <f t="shared" si="247"/>
        <v>-0.0000439641635039594+0.0666361657139141i</v>
      </c>
      <c r="D607" s="158" t="str">
        <f t="shared" si="248"/>
        <v>-7.6670037252535+0.510877270473342i</v>
      </c>
      <c r="E607" t="str">
        <f t="shared" si="249"/>
        <v>7.99999312170466-0.00741797246125752i</v>
      </c>
      <c r="F607" t="str">
        <f t="shared" si="250"/>
        <v>0.999200640174591+7.40611794282589E-07i</v>
      </c>
      <c r="G607">
        <f t="shared" si="245"/>
        <v>1</v>
      </c>
      <c r="H607" t="str">
        <f t="shared" si="251"/>
        <v>6.66536815368829+5.44654849292509i</v>
      </c>
      <c r="I607" t="str">
        <f t="shared" si="252"/>
        <v>185.746665643497i</v>
      </c>
      <c r="J607" t="str">
        <f t="shared" si="246"/>
        <v>-45.7016686925354+40.6354265494964i</v>
      </c>
      <c r="K607" t="str">
        <f t="shared" si="253"/>
        <v>2.01821827352164-2.26984064688869i</v>
      </c>
      <c r="L607" t="str">
        <f t="shared" si="254"/>
        <v>0.218036108897976-0.212427873637783i</v>
      </c>
      <c r="M607" t="str">
        <f t="shared" si="255"/>
        <v>2.23625438241962-2.48226852052647i</v>
      </c>
      <c r="N607" t="str">
        <f t="shared" si="256"/>
        <v>-0.348502017066633i</v>
      </c>
      <c r="O607" t="str">
        <f t="shared" si="257"/>
        <v>0.939885313764883-0.341490258966616i</v>
      </c>
      <c r="P607" t="str">
        <f t="shared" si="258"/>
        <v>0.060114686235117+0.341490258966616i</v>
      </c>
      <c r="Q607" t="str">
        <f t="shared" si="259"/>
        <v>-0.060114686235117+0.00701175810001697i</v>
      </c>
      <c r="R607" t="str">
        <f t="shared" si="260"/>
        <v>-0.332882418933404-5.71947341817905i</v>
      </c>
      <c r="S607" t="str">
        <f t="shared" si="261"/>
        <v>0.0367455828385491i</v>
      </c>
      <c r="T607" t="str">
        <f t="shared" si="262"/>
        <v>0.210165384280578-0.012231958500414i</v>
      </c>
      <c r="U607" t="e">
        <f t="shared" si="263"/>
        <v>#DIV/0!</v>
      </c>
      <c r="V607" t="str">
        <f t="shared" si="264"/>
        <v>1.33333333333333E-06-0.00224319863413524i</v>
      </c>
      <c r="W607" t="e">
        <f t="shared" si="265"/>
        <v>#DIV/0!</v>
      </c>
      <c r="X607" t="e">
        <f t="shared" si="266"/>
        <v>#DIV/0!</v>
      </c>
      <c r="Y607" t="str">
        <f t="shared" si="267"/>
        <v>0.00083+0.0475511464047351i</v>
      </c>
      <c r="Z607" t="e">
        <f t="shared" si="268"/>
        <v>#DIV/0!</v>
      </c>
      <c r="AA607" t="e">
        <f t="shared" si="269"/>
        <v>#DIV/0!</v>
      </c>
      <c r="AB607" t="str">
        <f t="shared" si="270"/>
        <v>1.29592957303252-0.0754251553416161i</v>
      </c>
      <c r="AC607" t="str">
        <f t="shared" si="271"/>
        <v>3.71080269824085-3.3855150181353i</v>
      </c>
      <c r="AD607" t="str">
        <f t="shared" si="272"/>
        <v>0.200710938345909+0.162790854124058i</v>
      </c>
      <c r="AE607" t="e">
        <f t="shared" si="273"/>
        <v>#DIV/0!</v>
      </c>
      <c r="AF607" t="str">
        <f t="shared" si="274"/>
        <v>-14.3323718789418-4.93567122245175i</v>
      </c>
      <c r="AG607" t="e">
        <f t="shared" si="275"/>
        <v>#DIV/0!</v>
      </c>
      <c r="AH607" t="e">
        <f t="shared" si="276"/>
        <v>#DIV/0!</v>
      </c>
      <c r="AI607" t="e">
        <f t="shared" si="277"/>
        <v>#DIV/0!</v>
      </c>
      <c r="AJ607" t="e">
        <f t="shared" si="278"/>
        <v>#DIV/0!</v>
      </c>
      <c r="AK607"/>
      <c r="AL607"/>
      <c r="AM607"/>
      <c r="AN607"/>
    </row>
    <row r="608" spans="1:40" x14ac:dyDescent="0.25">
      <c r="A608"/>
      <c r="B608">
        <f t="shared" si="279"/>
        <v>47400</v>
      </c>
      <c r="C608" s="186" t="str">
        <f t="shared" si="247"/>
        <v>-0.0000437788564627452+0.0664955832078266i</v>
      </c>
      <c r="D608" s="158" t="str">
        <f t="shared" si="248"/>
        <v>-7.6670023045662+0.509799471260004i</v>
      </c>
      <c r="E608" t="str">
        <f t="shared" si="249"/>
        <v>7.99999309259024-0.007433655251247i</v>
      </c>
      <c r="F608" t="str">
        <f t="shared" si="250"/>
        <v>0.999200640177494+7.42177567049491E-07i</v>
      </c>
      <c r="G608">
        <f t="shared" si="245"/>
        <v>1</v>
      </c>
      <c r="H608" t="str">
        <f t="shared" si="251"/>
        <v>6.6768418780067+5.44575935930325i</v>
      </c>
      <c r="I608" t="str">
        <f t="shared" si="252"/>
        <v>186.139364725195i</v>
      </c>
      <c r="J608" t="str">
        <f t="shared" si="246"/>
        <v>-45.8993474925651+40.7213365422015i</v>
      </c>
      <c r="K608" t="str">
        <f t="shared" si="253"/>
        <v>2.01325081402494-2.26925014130748i</v>
      </c>
      <c r="L608" t="str">
        <f t="shared" si="254"/>
        <v>0.217587603682484-0.212439088420116i</v>
      </c>
      <c r="M608" t="str">
        <f t="shared" si="255"/>
        <v>2.23083841770742-2.4816892297276i</v>
      </c>
      <c r="N608" t="str">
        <f t="shared" si="256"/>
        <v>-0.349238807800389i</v>
      </c>
      <c r="O608" t="str">
        <f t="shared" si="257"/>
        <v>0.939633451815839-0.34218266500314i</v>
      </c>
      <c r="P608" t="str">
        <f t="shared" si="258"/>
        <v>0.060366548184161+0.34218266500314i</v>
      </c>
      <c r="Q608" t="str">
        <f t="shared" si="259"/>
        <v>-0.060366548184161+0.00705614279724903i</v>
      </c>
      <c r="R608" t="str">
        <f t="shared" si="260"/>
        <v>-0.332880505677955-5.70732512872125i</v>
      </c>
      <c r="S608" t="str">
        <f t="shared" si="261"/>
        <v>0.0368232690601952i</v>
      </c>
      <c r="T608" t="str">
        <f t="shared" si="262"/>
        <v>0.210162368828916-0.0122577484254732i</v>
      </c>
      <c r="U608" t="e">
        <f t="shared" si="263"/>
        <v>#DIV/0!</v>
      </c>
      <c r="V608" t="str">
        <f t="shared" si="264"/>
        <v>1.33333333333333E-06-0.00223846614756533i</v>
      </c>
      <c r="W608" t="e">
        <f t="shared" si="265"/>
        <v>#DIV/0!</v>
      </c>
      <c r="X608" t="e">
        <f t="shared" si="266"/>
        <v>#DIV/0!</v>
      </c>
      <c r="Y608" t="str">
        <f t="shared" si="267"/>
        <v>0.00083+0.04765167736965i</v>
      </c>
      <c r="Z608" t="e">
        <f t="shared" si="268"/>
        <v>#DIV/0!</v>
      </c>
      <c r="AA608" t="e">
        <f t="shared" si="269"/>
        <v>#DIV/0!</v>
      </c>
      <c r="AB608" t="str">
        <f t="shared" si="270"/>
        <v>1.29591097904285-0.0755841821322787i</v>
      </c>
      <c r="AC608" t="str">
        <f t="shared" si="271"/>
        <v>3.70339154724218-3.38466441664807i</v>
      </c>
      <c r="AD608" t="str">
        <f t="shared" si="272"/>
        <v>0.20082954085335+0.163135982490354i</v>
      </c>
      <c r="AE608" t="e">
        <f t="shared" si="273"/>
        <v>#DIV/0!</v>
      </c>
      <c r="AF608" t="str">
        <f t="shared" si="274"/>
        <v>-14.3438441825729-4.93595988804325i</v>
      </c>
      <c r="AG608" t="e">
        <f t="shared" si="275"/>
        <v>#DIV/0!</v>
      </c>
      <c r="AH608" t="e">
        <f t="shared" si="276"/>
        <v>#DIV/0!</v>
      </c>
      <c r="AI608" t="e">
        <f t="shared" si="277"/>
        <v>#DIV/0!</v>
      </c>
      <c r="AJ608" t="e">
        <f t="shared" si="278"/>
        <v>#DIV/0!</v>
      </c>
      <c r="AK608"/>
      <c r="AL608"/>
      <c r="AM608"/>
      <c r="AN608"/>
    </row>
    <row r="609" spans="1:40" x14ac:dyDescent="0.25">
      <c r="A609"/>
      <c r="B609">
        <f t="shared" si="279"/>
        <v>47500</v>
      </c>
      <c r="C609" s="186" t="str">
        <f t="shared" si="247"/>
        <v>-0.0000435947185487262+0.0663555926273126i</v>
      </c>
      <c r="D609" s="158" t="str">
        <f t="shared" si="248"/>
        <v>-7.66700089284222+0.50872621014273i</v>
      </c>
      <c r="E609" t="str">
        <f t="shared" si="249"/>
        <v>7.99999306341433-0.00744933804106508i</v>
      </c>
      <c r="F609" t="str">
        <f t="shared" si="250"/>
        <v>0.999200640180407+7.43743339799314E-07i</v>
      </c>
      <c r="G609">
        <f t="shared" si="245"/>
        <v>1</v>
      </c>
      <c r="H609" t="str">
        <f t="shared" si="251"/>
        <v>6.68828806148097+5.4449479152502i</v>
      </c>
      <c r="I609" t="str">
        <f t="shared" si="252"/>
        <v>186.532063806894i</v>
      </c>
      <c r="J609" t="str">
        <f t="shared" si="246"/>
        <v>-46.0974437768609+40.8072465349066i</v>
      </c>
      <c r="K609" t="str">
        <f t="shared" si="253"/>
        <v>2.00829731469506-2.26865031121826i</v>
      </c>
      <c r="L609" t="str">
        <f t="shared" si="254"/>
        <v>0.217139998466712-0.212449336111528i</v>
      </c>
      <c r="M609" t="str">
        <f t="shared" si="255"/>
        <v>2.22543731316177-2.48109964732979i</v>
      </c>
      <c r="N609" t="str">
        <f t="shared" si="256"/>
        <v>-0.349975598534145i</v>
      </c>
      <c r="O609" t="str">
        <f t="shared" si="257"/>
        <v>0.939381079776852-0.34287488528219i</v>
      </c>
      <c r="P609" t="str">
        <f t="shared" si="258"/>
        <v>0.060618920223148+0.34287488528219i</v>
      </c>
      <c r="Q609" t="str">
        <f t="shared" si="259"/>
        <v>-0.060618920223148+0.00710071325195499i</v>
      </c>
      <c r="R609" t="str">
        <f t="shared" si="260"/>
        <v>-0.332878588342617-5.6952278169068i</v>
      </c>
      <c r="S609" t="str">
        <f t="shared" si="261"/>
        <v>0.0369009552818411i</v>
      </c>
      <c r="T609" t="str">
        <f t="shared" si="262"/>
        <v>0.210159346991575-0.0122835379027133i</v>
      </c>
      <c r="U609" t="e">
        <f t="shared" si="263"/>
        <v>#DIV/0!</v>
      </c>
      <c r="V609" t="str">
        <f t="shared" si="264"/>
        <v>1.33333333333333E-06-0.00223375358725467i</v>
      </c>
      <c r="W609" t="e">
        <f t="shared" si="265"/>
        <v>#DIV/0!</v>
      </c>
      <c r="X609" t="e">
        <f t="shared" si="266"/>
        <v>#DIV/0!</v>
      </c>
      <c r="Y609" t="str">
        <f t="shared" si="267"/>
        <v>0.00083+0.0477522083345649i</v>
      </c>
      <c r="Z609" t="e">
        <f t="shared" si="268"/>
        <v>#DIV/0!</v>
      </c>
      <c r="AA609" t="e">
        <f t="shared" si="269"/>
        <v>#DIV/0!</v>
      </c>
      <c r="AB609" t="str">
        <f t="shared" si="270"/>
        <v>1.29589234567757-0.0757432061615826i</v>
      </c>
      <c r="AC609" t="str">
        <f t="shared" si="271"/>
        <v>3.69600073781646-3.38379979904848i</v>
      </c>
      <c r="AD609" t="str">
        <f t="shared" si="272"/>
        <v>0.200948383480095+0.163480999150029i</v>
      </c>
      <c r="AE609" t="e">
        <f t="shared" si="273"/>
        <v>#DIV/0!</v>
      </c>
      <c r="AF609" t="str">
        <f t="shared" si="274"/>
        <v>-14.3552889543232-4.93622170510747i</v>
      </c>
      <c r="AG609" t="e">
        <f t="shared" si="275"/>
        <v>#DIV/0!</v>
      </c>
      <c r="AH609" t="e">
        <f t="shared" si="276"/>
        <v>#DIV/0!</v>
      </c>
      <c r="AI609" t="e">
        <f t="shared" si="277"/>
        <v>#DIV/0!</v>
      </c>
      <c r="AJ609" t="e">
        <f t="shared" si="278"/>
        <v>#DIV/0!</v>
      </c>
      <c r="AK609"/>
      <c r="AL609"/>
      <c r="AM609"/>
      <c r="AN609"/>
    </row>
    <row r="610" spans="1:40" x14ac:dyDescent="0.25">
      <c r="A610"/>
      <c r="B610">
        <f t="shared" si="279"/>
        <v>47600</v>
      </c>
      <c r="C610" s="186" t="str">
        <f t="shared" si="247"/>
        <v>-0.0000434117399476382+0.066216190241755i</v>
      </c>
      <c r="D610" s="158" t="str">
        <f t="shared" si="248"/>
        <v>-7.66699949000629+0.507657458520122i</v>
      </c>
      <c r="E610" t="str">
        <f t="shared" si="249"/>
        <v>7.99999303417693-0.00746502083071139i</v>
      </c>
      <c r="F610" t="str">
        <f t="shared" si="250"/>
        <v>0.99920064018332+7.45309112532006E-07i</v>
      </c>
      <c r="G610">
        <f t="shared" si="245"/>
        <v>1</v>
      </c>
      <c r="H610" t="str">
        <f t="shared" si="251"/>
        <v>6.69970672717048+5.44411432279489i</v>
      </c>
      <c r="I610" t="str">
        <f t="shared" si="252"/>
        <v>186.924762888593i</v>
      </c>
      <c r="J610" t="str">
        <f t="shared" si="246"/>
        <v>-46.2959575454228+40.8931565276116i</v>
      </c>
      <c r="K610" t="str">
        <f t="shared" si="253"/>
        <v>2.00335774986639-2.26804123749859i</v>
      </c>
      <c r="L610" t="str">
        <f t="shared" si="254"/>
        <v>0.216693293517454-0.212458622535016i</v>
      </c>
      <c r="M610" t="str">
        <f t="shared" si="255"/>
        <v>2.22005104338384-2.48049986003361i</v>
      </c>
      <c r="N610" t="str">
        <f t="shared" si="256"/>
        <v>-0.350712389267901i</v>
      </c>
      <c r="O610" t="str">
        <f t="shared" si="257"/>
        <v>0.939128197784926-0.343566919427987i</v>
      </c>
      <c r="P610" t="str">
        <f t="shared" si="258"/>
        <v>0.060871802215074+0.343566919427987i</v>
      </c>
      <c r="Q610" t="str">
        <f t="shared" si="259"/>
        <v>-0.060871802215074+0.00714546983991399i</v>
      </c>
      <c r="R610" t="str">
        <f t="shared" si="260"/>
        <v>-0.33287666692711-5.68318116144518i</v>
      </c>
      <c r="S610" t="str">
        <f t="shared" si="261"/>
        <v>0.036978641503487i</v>
      </c>
      <c r="T610" t="str">
        <f t="shared" si="262"/>
        <v>0.210156318768452-0.0123093269311732i</v>
      </c>
      <c r="U610" t="e">
        <f t="shared" si="263"/>
        <v>#DIV/0!</v>
      </c>
      <c r="V610" t="str">
        <f t="shared" si="264"/>
        <v>1.33333333333333E-06-0.00222906082761758i</v>
      </c>
      <c r="W610" t="e">
        <f t="shared" si="265"/>
        <v>#DIV/0!</v>
      </c>
      <c r="X610" t="e">
        <f t="shared" si="266"/>
        <v>#DIV/0!</v>
      </c>
      <c r="Y610" t="str">
        <f t="shared" si="267"/>
        <v>0.00083+0.0478527392994797i</v>
      </c>
      <c r="Z610" t="e">
        <f t="shared" si="268"/>
        <v>#DIV/0!</v>
      </c>
      <c r="AA610" t="e">
        <f t="shared" si="269"/>
        <v>#DIV/0!</v>
      </c>
      <c r="AB610" t="str">
        <f t="shared" si="270"/>
        <v>1.29587367293604-0.0759022274236013i</v>
      </c>
      <c r="AC610" t="str">
        <f t="shared" si="271"/>
        <v>3.68863023519482-3.38292128352601i</v>
      </c>
      <c r="AD610" t="str">
        <f t="shared" si="272"/>
        <v>0.201067466171431+0.163825904138223i</v>
      </c>
      <c r="AE610" t="e">
        <f t="shared" si="273"/>
        <v>#DIV/0!</v>
      </c>
      <c r="AF610" t="str">
        <f t="shared" si="274"/>
        <v>-14.3667062171768-4.93645686427477i</v>
      </c>
      <c r="AG610" t="e">
        <f t="shared" si="275"/>
        <v>#DIV/0!</v>
      </c>
      <c r="AH610" t="e">
        <f t="shared" si="276"/>
        <v>#DIV/0!</v>
      </c>
      <c r="AI610" t="e">
        <f t="shared" si="277"/>
        <v>#DIV/0!</v>
      </c>
      <c r="AJ610" t="e">
        <f t="shared" si="278"/>
        <v>#DIV/0!</v>
      </c>
      <c r="AK610"/>
      <c r="AL610"/>
      <c r="AM610"/>
      <c r="AN610"/>
    </row>
    <row r="611" spans="1:40" x14ac:dyDescent="0.25">
      <c r="A611"/>
      <c r="B611">
        <f t="shared" si="279"/>
        <v>47700</v>
      </c>
      <c r="C611" s="186" t="str">
        <f t="shared" si="247"/>
        <v>-0.0000432299109479836+0.0660773723518206i</v>
      </c>
      <c r="D611" s="158" t="str">
        <f t="shared" si="248"/>
        <v>-7.66699809598395+0.506593188030625i</v>
      </c>
      <c r="E611" t="str">
        <f t="shared" si="249"/>
        <v>7.99999300487805-0.00748070362018558i</v>
      </c>
      <c r="F611" t="str">
        <f t="shared" si="250"/>
        <v>0.999200640186243+7.46874885247546E-07i</v>
      </c>
      <c r="G611">
        <f t="shared" si="245"/>
        <v>1</v>
      </c>
      <c r="H611" t="str">
        <f t="shared" si="251"/>
        <v>6.71109789870832+5.44325874313908i</v>
      </c>
      <c r="I611" t="str">
        <f t="shared" si="252"/>
        <v>187.317461970291i</v>
      </c>
      <c r="J611" t="str">
        <f t="shared" si="246"/>
        <v>-46.494888798251+40.9790665203167i</v>
      </c>
      <c r="K611" t="str">
        <f t="shared" si="253"/>
        <v>1.99843209369032-2.26742300049517i</v>
      </c>
      <c r="L611" t="str">
        <f t="shared" si="254"/>
        <v>0.216247489075993-0.212466953490714i</v>
      </c>
      <c r="M611" t="str">
        <f t="shared" si="255"/>
        <v>2.21467958276631-2.47988995398588i</v>
      </c>
      <c r="N611" t="str">
        <f t="shared" si="256"/>
        <v>-0.351449180001657i</v>
      </c>
      <c r="O611" t="str">
        <f t="shared" si="257"/>
        <v>0.938874805977339-0.344258767064855i</v>
      </c>
      <c r="P611" t="str">
        <f t="shared" si="258"/>
        <v>0.061125194022661+0.344258767064855i</v>
      </c>
      <c r="Q611" t="str">
        <f t="shared" si="259"/>
        <v>-0.061125194022661+0.007190412936802i</v>
      </c>
      <c r="R611" t="str">
        <f t="shared" si="260"/>
        <v>-0.332874741431408-5.67118484373994i</v>
      </c>
      <c r="S611" t="str">
        <f t="shared" si="261"/>
        <v>0.0370563277251331i</v>
      </c>
      <c r="T611" t="str">
        <f t="shared" si="262"/>
        <v>0.210153284159435-0.0123351155099012i</v>
      </c>
      <c r="U611" t="e">
        <f t="shared" si="263"/>
        <v>#DIV/0!</v>
      </c>
      <c r="V611" t="str">
        <f t="shared" si="264"/>
        <v>1.33333333333333E-06-0.00222438774412153i</v>
      </c>
      <c r="W611" t="e">
        <f t="shared" si="265"/>
        <v>#DIV/0!</v>
      </c>
      <c r="X611" t="e">
        <f t="shared" si="266"/>
        <v>#DIV/0!</v>
      </c>
      <c r="Y611" t="str">
        <f t="shared" si="267"/>
        <v>0.00083+0.0479532702643946i</v>
      </c>
      <c r="Z611" t="e">
        <f t="shared" si="268"/>
        <v>#DIV/0!</v>
      </c>
      <c r="AA611" t="e">
        <f t="shared" si="269"/>
        <v>#DIV/0!</v>
      </c>
      <c r="AB611" t="str">
        <f t="shared" si="270"/>
        <v>1.29585496081757-0.0760612459124666i</v>
      </c>
      <c r="AC611" t="str">
        <f t="shared" si="271"/>
        <v>3.68128000432313-3.38202898751637i</v>
      </c>
      <c r="AD611" t="str">
        <f t="shared" si="272"/>
        <v>0.201186788872626+0.164170697488471i</v>
      </c>
      <c r="AE611" t="e">
        <f t="shared" si="273"/>
        <v>#DIV/0!</v>
      </c>
      <c r="AF611" t="str">
        <f t="shared" si="274"/>
        <v>-14.3780959946923-4.93666555510845i</v>
      </c>
      <c r="AG611" t="e">
        <f t="shared" si="275"/>
        <v>#DIV/0!</v>
      </c>
      <c r="AH611" t="e">
        <f t="shared" si="276"/>
        <v>#DIV/0!</v>
      </c>
      <c r="AI611" t="e">
        <f t="shared" si="277"/>
        <v>#DIV/0!</v>
      </c>
      <c r="AJ611" t="e">
        <f t="shared" si="278"/>
        <v>#DIV/0!</v>
      </c>
      <c r="AK611"/>
      <c r="AL611"/>
      <c r="AM611"/>
      <c r="AN611"/>
    </row>
    <row r="612" spans="1:40" x14ac:dyDescent="0.25">
      <c r="A612"/>
      <c r="B612">
        <f t="shared" si="279"/>
        <v>47800</v>
      </c>
      <c r="C612" s="186" t="str">
        <f t="shared" si="247"/>
        <v>-0.0000430492219397441+0.0659391352891335i</v>
      </c>
      <c r="D612" s="158" t="str">
        <f t="shared" si="248"/>
        <v>-7.66699671070154+0.505533370550024i</v>
      </c>
      <c r="E612" t="str">
        <f t="shared" si="249"/>
        <v>7.99999297551768-0.00749638640948728i</v>
      </c>
      <c r="F612" t="str">
        <f t="shared" si="250"/>
        <v>0.999200640189186+7.48440657945913E-07i</v>
      </c>
      <c r="G612">
        <f t="shared" si="245"/>
        <v>1</v>
      </c>
      <c r="H612" t="str">
        <f t="shared" si="251"/>
        <v>6.72246160029338+5.44238133665912i</v>
      </c>
      <c r="I612" t="str">
        <f t="shared" si="252"/>
        <v>187.71016105199i</v>
      </c>
      <c r="J612" t="str">
        <f t="shared" si="246"/>
        <v>-46.6942375353453+41.0649765130217i</v>
      </c>
      <c r="K612" t="str">
        <f t="shared" si="253"/>
        <v>1.99352032013897-2.26679568002649i</v>
      </c>
      <c r="L612" t="str">
        <f t="shared" si="254"/>
        <v>0.215802585358356-0.212474334755873i</v>
      </c>
      <c r="M612" t="str">
        <f t="shared" si="255"/>
        <v>2.20932290549733-2.47927001478236i</v>
      </c>
      <c r="N612" t="str">
        <f t="shared" si="256"/>
        <v>-0.352185970735414i</v>
      </c>
      <c r="O612" t="str">
        <f t="shared" si="257"/>
        <v>0.938620904491648-0.344950427817215i</v>
      </c>
      <c r="P612" t="str">
        <f t="shared" si="258"/>
        <v>0.061379095508352+0.344950427817215i</v>
      </c>
      <c r="Q612" t="str">
        <f t="shared" si="259"/>
        <v>-0.061379095508352+0.007235542918199i</v>
      </c>
      <c r="R612" t="str">
        <f t="shared" si="260"/>
        <v>-0.33287281185496-5.65923854786076i</v>
      </c>
      <c r="S612" t="str">
        <f t="shared" si="261"/>
        <v>0.0371340139467791i</v>
      </c>
      <c r="T612" t="str">
        <f t="shared" si="262"/>
        <v>0.210150243164411-0.0123609036379257i</v>
      </c>
      <c r="U612" t="e">
        <f t="shared" si="263"/>
        <v>#DIV/0!</v>
      </c>
      <c r="V612" t="str">
        <f t="shared" si="264"/>
        <v>1.33333333333333E-06-0.00221973421327609i</v>
      </c>
      <c r="W612" t="e">
        <f t="shared" si="265"/>
        <v>#DIV/0!</v>
      </c>
      <c r="X612" t="e">
        <f t="shared" si="266"/>
        <v>#DIV/0!</v>
      </c>
      <c r="Y612" t="str">
        <f t="shared" si="267"/>
        <v>0.00083+0.0480538012293095i</v>
      </c>
      <c r="Z612" t="e">
        <f t="shared" si="268"/>
        <v>#DIV/0!</v>
      </c>
      <c r="AA612" t="e">
        <f t="shared" si="269"/>
        <v>#DIV/0!</v>
      </c>
      <c r="AB612" t="str">
        <f t="shared" si="270"/>
        <v>1.29583620932148-0.0762202616221873i</v>
      </c>
      <c r="AC612" t="str">
        <f t="shared" si="271"/>
        <v>3.67395000986802-3.38112302770488i</v>
      </c>
      <c r="AD612" t="str">
        <f t="shared" si="272"/>
        <v>0.201306351528913+0.164515379232715i</v>
      </c>
      <c r="AE612" t="e">
        <f t="shared" si="273"/>
        <v>#DIV/0!</v>
      </c>
      <c r="AF612" t="str">
        <f t="shared" si="274"/>
        <v>-14.3894583109949-4.9368479661091i</v>
      </c>
      <c r="AG612" t="e">
        <f t="shared" si="275"/>
        <v>#DIV/0!</v>
      </c>
      <c r="AH612" t="e">
        <f t="shared" si="276"/>
        <v>#DIV/0!</v>
      </c>
      <c r="AI612" t="e">
        <f t="shared" si="277"/>
        <v>#DIV/0!</v>
      </c>
      <c r="AJ612" t="e">
        <f t="shared" si="278"/>
        <v>#DIV/0!</v>
      </c>
      <c r="AK612"/>
      <c r="AL612"/>
      <c r="AM612"/>
      <c r="AN612"/>
    </row>
    <row r="613" spans="1:40" x14ac:dyDescent="0.25">
      <c r="A613"/>
      <c r="B613">
        <f t="shared" si="279"/>
        <v>47900</v>
      </c>
      <c r="C613" s="186" t="str">
        <f t="shared" si="247"/>
        <v>-0.000042869663413109+0.0658014754159507i</v>
      </c>
      <c r="D613" s="158" t="str">
        <f t="shared" si="248"/>
        <v>-7.66699533408615+0.504477978188956i</v>
      </c>
      <c r="E613" t="str">
        <f t="shared" si="249"/>
        <v>7.99999294609583-0.00751206919861612i</v>
      </c>
      <c r="F613" t="str">
        <f t="shared" si="250"/>
        <v>0.999200640192109+7.50006430627011E-07i</v>
      </c>
      <c r="G613">
        <f t="shared" si="245"/>
        <v>1</v>
      </c>
      <c r="H613" t="str">
        <f t="shared" si="251"/>
        <v>6.73379785668322+5.44148226290744i</v>
      </c>
      <c r="I613" t="str">
        <f t="shared" si="252"/>
        <v>188.102860133689i</v>
      </c>
      <c r="J613" t="str">
        <f t="shared" si="246"/>
        <v>-46.8940037567058+41.1508865057269i</v>
      </c>
      <c r="K613" t="str">
        <f t="shared" si="253"/>
        <v>1.98862240300861-2.26615935538538i</v>
      </c>
      <c r="L613" t="str">
        <f t="shared" si="254"/>
        <v>0.215358582555557-0.212480772084848i</v>
      </c>
      <c r="M613" t="str">
        <f t="shared" si="255"/>
        <v>2.20398098556417-2.47864012747023i</v>
      </c>
      <c r="N613" t="str">
        <f t="shared" si="256"/>
        <v>-0.35292276146917i</v>
      </c>
      <c r="O613" t="str">
        <f t="shared" si="257"/>
        <v>0.938366493465687-0.345641901309592i</v>
      </c>
      <c r="P613" t="str">
        <f t="shared" si="258"/>
        <v>0.061633506534313+0.345641901309592i</v>
      </c>
      <c r="Q613" t="str">
        <f t="shared" si="259"/>
        <v>-0.061633506534313+0.00728086015957802i</v>
      </c>
      <c r="R613" t="str">
        <f t="shared" si="260"/>
        <v>-0.332870878197707-5.64734196051572i</v>
      </c>
      <c r="S613" t="str">
        <f t="shared" si="261"/>
        <v>0.037211700168425i</v>
      </c>
      <c r="T613" t="str">
        <f t="shared" si="262"/>
        <v>0.210147195783276-0.0123866913142934i</v>
      </c>
      <c r="U613" t="e">
        <f t="shared" si="263"/>
        <v>#DIV/0!</v>
      </c>
      <c r="V613" t="str">
        <f t="shared" si="264"/>
        <v>1.33333333333333E-06-0.00221510011262207i</v>
      </c>
      <c r="W613" t="e">
        <f t="shared" si="265"/>
        <v>#DIV/0!</v>
      </c>
      <c r="X613" t="e">
        <f t="shared" si="266"/>
        <v>#DIV/0!</v>
      </c>
      <c r="Y613" t="str">
        <f t="shared" si="267"/>
        <v>0.00083+0.0481543321942243i</v>
      </c>
      <c r="Z613" t="e">
        <f t="shared" si="268"/>
        <v>#DIV/0!</v>
      </c>
      <c r="AA613" t="e">
        <f t="shared" si="269"/>
        <v>#DIV/0!</v>
      </c>
      <c r="AB613" t="str">
        <f t="shared" si="270"/>
        <v>1.29581741844711-0.0763792745468851i</v>
      </c>
      <c r="AC613" t="str">
        <f t="shared" si="271"/>
        <v>3.6666402162213-3.38020352003041i</v>
      </c>
      <c r="AD613" t="str">
        <f t="shared" si="272"/>
        <v>0.201426154085505+0.16485994940133i</v>
      </c>
      <c r="AE613" t="e">
        <f t="shared" si="273"/>
        <v>#DIV/0!</v>
      </c>
      <c r="AF613" t="str">
        <f t="shared" si="274"/>
        <v>-14.4007931907694-4.93700428471848i</v>
      </c>
      <c r="AG613" t="e">
        <f t="shared" si="275"/>
        <v>#DIV/0!</v>
      </c>
      <c r="AH613" t="e">
        <f t="shared" si="276"/>
        <v>#DIV/0!</v>
      </c>
      <c r="AI613" t="e">
        <f t="shared" si="277"/>
        <v>#DIV/0!</v>
      </c>
      <c r="AJ613" t="e">
        <f t="shared" si="278"/>
        <v>#DIV/0!</v>
      </c>
      <c r="AK613"/>
      <c r="AL613"/>
      <c r="AM613"/>
      <c r="AN613"/>
    </row>
    <row r="614" spans="1:40" x14ac:dyDescent="0.25">
      <c r="A614"/>
      <c r="B614">
        <f t="shared" si="279"/>
        <v>48000</v>
      </c>
      <c r="C614" s="186" t="str">
        <f t="shared" si="247"/>
        <v>-0.0000426912259572246+0.0656643891248438i</v>
      </c>
      <c r="D614" s="158" t="str">
        <f t="shared" si="248"/>
        <v>-7.6669939660657+0.503426983290469i</v>
      </c>
      <c r="E614" t="str">
        <f t="shared" si="249"/>
        <v>7.99999291661248-0.00752775198757176i</v>
      </c>
      <c r="F614" t="str">
        <f t="shared" si="250"/>
        <v>0.999200640195052+7.51572203290864E-07i</v>
      </c>
      <c r="G614">
        <f t="shared" si="245"/>
        <v>1</v>
      </c>
      <c r="H614" t="str">
        <f t="shared" si="251"/>
        <v>6.74510669318636+5.44056168061457i</v>
      </c>
      <c r="I614" t="str">
        <f t="shared" si="252"/>
        <v>188.495559215388i</v>
      </c>
      <c r="J614" t="str">
        <f t="shared" si="246"/>
        <v>-47.0941874623324+41.2367964984319i</v>
      </c>
      <c r="K614" t="str">
        <f t="shared" si="253"/>
        <v>1.98373831592325-2.26551410534167i</v>
      </c>
      <c r="L614" t="str">
        <f t="shared" si="254"/>
        <v>0.214915480833849-0.212486271209086i</v>
      </c>
      <c r="M614" t="str">
        <f t="shared" si="255"/>
        <v>2.1986537967571-2.47800037655076i</v>
      </c>
      <c r="N614" t="str">
        <f t="shared" si="256"/>
        <v>-0.353659552202926i</v>
      </c>
      <c r="O614" t="str">
        <f t="shared" si="257"/>
        <v>0.938111573037566-0.346333187166613i</v>
      </c>
      <c r="P614" t="str">
        <f t="shared" si="258"/>
        <v>0.061888426962434+0.346333187166613i</v>
      </c>
      <c r="Q614" t="str">
        <f t="shared" si="259"/>
        <v>-0.061888426962434+0.00732636503631301i</v>
      </c>
      <c r="R614" t="str">
        <f t="shared" si="260"/>
        <v>-0.332868940459367-5.63549477102354i</v>
      </c>
      <c r="S614" t="str">
        <f t="shared" si="261"/>
        <v>0.0372893863900711i</v>
      </c>
      <c r="T614" t="str">
        <f t="shared" si="262"/>
        <v>0.210144142015922-0.0124124785380429i</v>
      </c>
      <c r="U614" t="e">
        <f t="shared" si="263"/>
        <v>#DIV/0!</v>
      </c>
      <c r="V614" t="str">
        <f t="shared" si="264"/>
        <v>1.33333333333333E-06-0.00221048532072077i</v>
      </c>
      <c r="W614" t="e">
        <f t="shared" si="265"/>
        <v>#DIV/0!</v>
      </c>
      <c r="X614" t="e">
        <f t="shared" si="266"/>
        <v>#DIV/0!</v>
      </c>
      <c r="Y614" t="str">
        <f t="shared" si="267"/>
        <v>0.00083+0.0482548631591392i</v>
      </c>
      <c r="Z614" t="e">
        <f t="shared" si="268"/>
        <v>#DIV/0!</v>
      </c>
      <c r="AA614" t="e">
        <f t="shared" si="269"/>
        <v>#DIV/0!</v>
      </c>
      <c r="AB614" t="str">
        <f t="shared" si="270"/>
        <v>1.29579858819379-0.0765382846806319i</v>
      </c>
      <c r="AC614" t="str">
        <f t="shared" si="271"/>
        <v>3.65935058750561-3.3792705796885i</v>
      </c>
      <c r="AD614" t="str">
        <f t="shared" si="272"/>
        <v>0.201546196487583+0.165204408023135i</v>
      </c>
      <c r="AE614" t="e">
        <f t="shared" si="273"/>
        <v>#DIV/0!</v>
      </c>
      <c r="AF614" t="str">
        <f t="shared" si="274"/>
        <v>-14.4121006592521-4.9371346973241i</v>
      </c>
      <c r="AG614" t="e">
        <f t="shared" si="275"/>
        <v>#DIV/0!</v>
      </c>
      <c r="AH614" t="e">
        <f t="shared" si="276"/>
        <v>#DIV/0!</v>
      </c>
      <c r="AI614" t="e">
        <f t="shared" si="277"/>
        <v>#DIV/0!</v>
      </c>
      <c r="AJ614" t="e">
        <f t="shared" si="278"/>
        <v>#DIV/0!</v>
      </c>
      <c r="AK614"/>
      <c r="AL614"/>
      <c r="AM614"/>
      <c r="AN614"/>
    </row>
    <row r="615" spans="1:40" x14ac:dyDescent="0.25">
      <c r="A615"/>
      <c r="B615">
        <f t="shared" si="279"/>
        <v>48100</v>
      </c>
      <c r="C615" s="186" t="str">
        <f t="shared" si="247"/>
        <v>-0.0000425139002589621+0.0655278728383843i</v>
      </c>
      <c r="D615" s="158" t="str">
        <f t="shared" si="248"/>
        <v>-7.66699260656866+0.502380358427613i</v>
      </c>
      <c r="E615" t="str">
        <f t="shared" si="249"/>
        <v>7.99999288706765-0.00754343477635382i</v>
      </c>
      <c r="F615" t="str">
        <f t="shared" si="250"/>
        <v>0.999200640197995+7.53137975937405E-07i</v>
      </c>
      <c r="G615">
        <f t="shared" si="245"/>
        <v>1</v>
      </c>
      <c r="H615" t="str">
        <f t="shared" si="251"/>
        <v>6.756388135655+5.43961974769054i</v>
      </c>
      <c r="I615" t="str">
        <f t="shared" si="252"/>
        <v>188.888258297086i</v>
      </c>
      <c r="J615" t="str">
        <f t="shared" si="246"/>
        <v>-47.2947886522252+41.322706491137i</v>
      </c>
      <c r="K615" t="str">
        <f t="shared" si="253"/>
        <v>1.97886803233817-2.26486000814473i</v>
      </c>
      <c r="L615" t="str">
        <f t="shared" si="254"/>
        <v>0.21447328033497-0.212490837837116i</v>
      </c>
      <c r="M615" t="str">
        <f t="shared" si="255"/>
        <v>2.19334131267314-2.47735084598185i</v>
      </c>
      <c r="N615" t="str">
        <f t="shared" si="256"/>
        <v>-0.354396342936682i</v>
      </c>
      <c r="O615" t="str">
        <f t="shared" si="257"/>
        <v>0.937856143345669-0.347024285013005i</v>
      </c>
      <c r="P615" t="str">
        <f t="shared" si="258"/>
        <v>0.062143856654331+0.347024285013005i</v>
      </c>
      <c r="Q615" t="str">
        <f t="shared" si="259"/>
        <v>-0.062143856654331+0.00737205792367701i</v>
      </c>
      <c r="R615" t="str">
        <f t="shared" si="260"/>
        <v>-0.332866998639629-5.62369667128634i</v>
      </c>
      <c r="S615" t="str">
        <f t="shared" si="261"/>
        <v>0.037367072611717i</v>
      </c>
      <c r="T615" t="str">
        <f t="shared" si="262"/>
        <v>0.210141081862228-0.0124382653082113i</v>
      </c>
      <c r="U615" t="e">
        <f t="shared" si="263"/>
        <v>#DIV/0!</v>
      </c>
      <c r="V615" t="str">
        <f t="shared" si="264"/>
        <v>1.33333333333333E-06-0.00220588971714339i</v>
      </c>
      <c r="W615" t="e">
        <f t="shared" si="265"/>
        <v>#DIV/0!</v>
      </c>
      <c r="X615" t="e">
        <f t="shared" si="266"/>
        <v>#DIV/0!</v>
      </c>
      <c r="Y615" t="str">
        <f t="shared" si="267"/>
        <v>0.00083+0.0483553941240541i</v>
      </c>
      <c r="Z615" t="e">
        <f t="shared" si="268"/>
        <v>#DIV/0!</v>
      </c>
      <c r="AA615" t="e">
        <f t="shared" si="269"/>
        <v>#DIV/0!</v>
      </c>
      <c r="AB615" t="str">
        <f t="shared" si="270"/>
        <v>1.2957797185608-0.07669729201749i</v>
      </c>
      <c r="AC615" t="str">
        <f t="shared" si="271"/>
        <v>3.65208108757933-3.37832432113484i</v>
      </c>
      <c r="AD615" t="str">
        <f t="shared" si="272"/>
        <v>0.201666478680301+0.165548755125405i</v>
      </c>
      <c r="AE615" t="e">
        <f t="shared" si="273"/>
        <v>#DIV/0!</v>
      </c>
      <c r="AF615" t="str">
        <f t="shared" si="274"/>
        <v>-14.4233807422237-4.93723938926293i</v>
      </c>
      <c r="AG615" t="e">
        <f t="shared" si="275"/>
        <v>#DIV/0!</v>
      </c>
      <c r="AH615" t="e">
        <f t="shared" si="276"/>
        <v>#DIV/0!</v>
      </c>
      <c r="AI615" t="e">
        <f t="shared" si="277"/>
        <v>#DIV/0!</v>
      </c>
      <c r="AJ615" t="e">
        <f t="shared" si="278"/>
        <v>#DIV/0!</v>
      </c>
      <c r="AK615"/>
      <c r="AL615"/>
      <c r="AM615"/>
      <c r="AN615"/>
    </row>
    <row r="616" spans="1:40" x14ac:dyDescent="0.25">
      <c r="A616"/>
      <c r="B616">
        <f t="shared" si="279"/>
        <v>48200</v>
      </c>
      <c r="C616" s="186" t="str">
        <f t="shared" si="247"/>
        <v>-0.0000423376771017009+0.0653919230088311i</v>
      </c>
      <c r="D616" s="158" t="str">
        <f t="shared" si="248"/>
        <v>-7.66699125552444+0.501338076401039i</v>
      </c>
      <c r="E616" t="str">
        <f t="shared" si="249"/>
        <v>7.99999285746133-0.00755911756496194i</v>
      </c>
      <c r="F616" t="str">
        <f t="shared" si="250"/>
        <v>0.999200640200948+7.54703748566614E-07i</v>
      </c>
      <c r="G616">
        <f t="shared" si="245"/>
        <v>1</v>
      </c>
      <c r="H616" t="str">
        <f t="shared" si="251"/>
        <v>6.76764221047771+5.43865662122709i</v>
      </c>
      <c r="I616" t="str">
        <f t="shared" si="252"/>
        <v>189.280957378785i</v>
      </c>
      <c r="J616" t="str">
        <f t="shared" si="246"/>
        <v>-47.4958073263842+41.408616483842i</v>
      </c>
      <c r="K616" t="str">
        <f t="shared" si="253"/>
        <v>1.97401152554334-2.26419714152617i</v>
      </c>
      <c r="L616" t="str">
        <f t="shared" si="254"/>
        <v>0.214031981176389-0.212494477654539i</v>
      </c>
      <c r="M616" t="str">
        <f t="shared" si="255"/>
        <v>2.18804350671973-2.47669161918071i</v>
      </c>
      <c r="N616" t="str">
        <f t="shared" si="256"/>
        <v>-0.355133133670438i</v>
      </c>
      <c r="O616" t="str">
        <f t="shared" si="257"/>
        <v>0.937600204528661-0.3477151944736i</v>
      </c>
      <c r="P616" t="str">
        <f t="shared" si="258"/>
        <v>0.062399795471339+0.3477151944736i</v>
      </c>
      <c r="Q616" t="str">
        <f t="shared" si="259"/>
        <v>-0.062399795471339+0.00741793919683797i</v>
      </c>
      <c r="R616" t="str">
        <f t="shared" si="260"/>
        <v>-0.332865052738351-5.61194735576352i</v>
      </c>
      <c r="S616" t="str">
        <f t="shared" si="261"/>
        <v>0.0374447588333629i</v>
      </c>
      <c r="T616" t="str">
        <f t="shared" si="262"/>
        <v>0.210138015322094-0.0124640516238422i</v>
      </c>
      <c r="U616" t="e">
        <f t="shared" si="263"/>
        <v>#DIV/0!</v>
      </c>
      <c r="V616" t="str">
        <f t="shared" si="264"/>
        <v>1.33333333333333E-06-0.00220131318246052i</v>
      </c>
      <c r="W616" t="e">
        <f t="shared" si="265"/>
        <v>#DIV/0!</v>
      </c>
      <c r="X616" t="e">
        <f t="shared" si="266"/>
        <v>#DIV/0!</v>
      </c>
      <c r="Y616" t="str">
        <f t="shared" si="267"/>
        <v>0.00083+0.048455925088969i</v>
      </c>
      <c r="Z616" t="e">
        <f t="shared" si="268"/>
        <v>#DIV/0!</v>
      </c>
      <c r="AA616" t="e">
        <f t="shared" si="269"/>
        <v>#DIV/0!</v>
      </c>
      <c r="AB616" t="str">
        <f t="shared" si="270"/>
        <v>1.2957608095475-0.0768562965515622i</v>
      </c>
      <c r="AC616" t="str">
        <f t="shared" si="271"/>
        <v>3.64483168004179-3.37736485808928i</v>
      </c>
      <c r="AD616" t="str">
        <f t="shared" si="272"/>
        <v>0.201787000608784+0.165892990733896i</v>
      </c>
      <c r="AE616" t="e">
        <f t="shared" si="273"/>
        <v>#DIV/0!</v>
      </c>
      <c r="AF616" t="str">
        <f t="shared" si="274"/>
        <v>-14.4346334660022-4.93731854482605i</v>
      </c>
      <c r="AG616" t="e">
        <f t="shared" si="275"/>
        <v>#DIV/0!</v>
      </c>
      <c r="AH616" t="e">
        <f t="shared" si="276"/>
        <v>#DIV/0!</v>
      </c>
      <c r="AI616" t="e">
        <f t="shared" si="277"/>
        <v>#DIV/0!</v>
      </c>
      <c r="AJ616" t="e">
        <f t="shared" si="278"/>
        <v>#DIV/0!</v>
      </c>
      <c r="AK616"/>
      <c r="AL616"/>
      <c r="AM616"/>
      <c r="AN616"/>
    </row>
    <row r="617" spans="1:40" x14ac:dyDescent="0.25">
      <c r="A617"/>
      <c r="B617">
        <f t="shared" si="279"/>
        <v>48300</v>
      </c>
      <c r="C617" s="186" t="str">
        <f t="shared" si="247"/>
        <v>-0.0000421625473641313+0.065256536117824i</v>
      </c>
      <c r="D617" s="158" t="str">
        <f t="shared" si="248"/>
        <v>-7.6669899128631+0.500300110236651i</v>
      </c>
      <c r="E617" t="str">
        <f t="shared" si="249"/>
        <v>7.99999282779352-0.00757480035339577i</v>
      </c>
      <c r="F617" t="str">
        <f t="shared" si="250"/>
        <v>0.999200640203911+7.56269521178455E-07i</v>
      </c>
      <c r="G617">
        <f t="shared" si="245"/>
        <v>1</v>
      </c>
      <c r="H617" t="str">
        <f t="shared" si="251"/>
        <v>6.77886894457237+5.43767245749928i</v>
      </c>
      <c r="I617" t="str">
        <f t="shared" si="252"/>
        <v>189.673656460484i</v>
      </c>
      <c r="J617" t="str">
        <f t="shared" si="246"/>
        <v>-47.6972434848093+41.4945264765472i</v>
      </c>
      <c r="K617" t="str">
        <f t="shared" si="253"/>
        <v>1.96916876866683-2.26352558270234i</v>
      </c>
      <c r="L617" t="str">
        <f t="shared" si="254"/>
        <v>0.213591583451546-0.212497196324018i</v>
      </c>
      <c r="M617" t="str">
        <f t="shared" si="255"/>
        <v>2.18276035211838-2.47602277902636i</v>
      </c>
      <c r="N617" t="str">
        <f t="shared" si="256"/>
        <v>-0.355869924404194i</v>
      </c>
      <c r="O617" t="str">
        <f t="shared" si="257"/>
        <v>0.93734375672548-0.348405915173329i</v>
      </c>
      <c r="P617" t="str">
        <f t="shared" si="258"/>
        <v>0.06265624327452+0.348405915173329i</v>
      </c>
      <c r="Q617" t="str">
        <f t="shared" si="259"/>
        <v>-0.06265624327452+0.00746400923086504i</v>
      </c>
      <c r="R617" t="str">
        <f t="shared" si="260"/>
        <v>-0.332863102755159-5.60024652144445i</v>
      </c>
      <c r="S617" t="str">
        <f t="shared" si="261"/>
        <v>0.0375224450550089i</v>
      </c>
      <c r="T617" t="str">
        <f t="shared" si="262"/>
        <v>0.210134942395404-0.0124898374839702i</v>
      </c>
      <c r="U617" t="e">
        <f t="shared" si="263"/>
        <v>#DIV/0!</v>
      </c>
      <c r="V617" t="str">
        <f t="shared" si="264"/>
        <v>1.33333333333333E-06-0.00219675559823182i</v>
      </c>
      <c r="W617" t="e">
        <f t="shared" si="265"/>
        <v>#DIV/0!</v>
      </c>
      <c r="X617" t="e">
        <f t="shared" si="266"/>
        <v>#DIV/0!</v>
      </c>
      <c r="Y617" t="str">
        <f t="shared" si="267"/>
        <v>0.00083+0.0485564560538838i</v>
      </c>
      <c r="Z617" t="e">
        <f t="shared" si="268"/>
        <v>#DIV/0!</v>
      </c>
      <c r="AA617" t="e">
        <f t="shared" si="269"/>
        <v>#DIV/0!</v>
      </c>
      <c r="AB617" t="str">
        <f t="shared" si="270"/>
        <v>1.29574186115318-0.0770152982768955i</v>
      </c>
      <c r="AC617" t="str">
        <f t="shared" si="271"/>
        <v>3.63760232823814-3.37639230353866i</v>
      </c>
      <c r="AD617" t="str">
        <f t="shared" si="272"/>
        <v>0.201907762218123+0.166237114872856i</v>
      </c>
      <c r="AE617" t="e">
        <f t="shared" si="273"/>
        <v>#DIV/0!</v>
      </c>
      <c r="AF617" t="str">
        <f t="shared" si="274"/>
        <v>-14.4458588574355-4.93737234726263i</v>
      </c>
      <c r="AG617" t="e">
        <f t="shared" si="275"/>
        <v>#DIV/0!</v>
      </c>
      <c r="AH617" t="e">
        <f t="shared" si="276"/>
        <v>#DIV/0!</v>
      </c>
      <c r="AI617" t="e">
        <f t="shared" si="277"/>
        <v>#DIV/0!</v>
      </c>
      <c r="AJ617" t="e">
        <f t="shared" si="278"/>
        <v>#DIV/0!</v>
      </c>
      <c r="AK617"/>
      <c r="AL617"/>
      <c r="AM617"/>
      <c r="AN617"/>
    </row>
    <row r="618" spans="1:40" x14ac:dyDescent="0.25">
      <c r="A618"/>
      <c r="B618">
        <f t="shared" si="279"/>
        <v>48400</v>
      </c>
      <c r="C618" s="186" t="str">
        <f t="shared" si="247"/>
        <v>-0.0000419885020190756+0.0651217086760807i</v>
      </c>
      <c r="D618" s="158" t="str">
        <f t="shared" si="248"/>
        <v>-7.66698857851549+0.499266433183286i</v>
      </c>
      <c r="E618" t="str">
        <f t="shared" si="249"/>
        <v>7.99999279806423-0.00759048314165494i</v>
      </c>
      <c r="F618" t="str">
        <f t="shared" si="250"/>
        <v>0.999200640206873+7.57835293772877E-07i</v>
      </c>
      <c r="G618">
        <f t="shared" si="245"/>
        <v>1</v>
      </c>
      <c r="H618" t="str">
        <f t="shared" si="251"/>
        <v>6.79006836537867+5.43666741196746i</v>
      </c>
      <c r="I618" t="str">
        <f t="shared" si="252"/>
        <v>190.066355542182i</v>
      </c>
      <c r="J618" t="str">
        <f t="shared" si="246"/>
        <v>-47.8990971275006+41.5804364692522i</v>
      </c>
      <c r="K618" t="str">
        <f t="shared" si="253"/>
        <v>1.96433973467818-2.26284540837699i</v>
      </c>
      <c r="L618" t="str">
        <f t="shared" si="254"/>
        <v>0.213152087230098-0.212498999485278i</v>
      </c>
      <c r="M618" t="str">
        <f t="shared" si="255"/>
        <v>2.17749182190828-2.47534440786227i</v>
      </c>
      <c r="N618" t="str">
        <f t="shared" si="256"/>
        <v>-0.35660671513795i</v>
      </c>
      <c r="O618" t="str">
        <f t="shared" si="257"/>
        <v>0.937086800075341-0.349096446737227i</v>
      </c>
      <c r="P618" t="str">
        <f t="shared" si="258"/>
        <v>0.062913199924659+0.349096446737227i</v>
      </c>
      <c r="Q618" t="str">
        <f t="shared" si="259"/>
        <v>-0.062913199924659+0.007510268400723i</v>
      </c>
      <c r="R618" t="str">
        <f t="shared" si="260"/>
        <v>-0.33286114868983-5.58859386782282i</v>
      </c>
      <c r="S618" t="str">
        <f t="shared" si="261"/>
        <v>0.037600131276655i</v>
      </c>
      <c r="T618" t="str">
        <f t="shared" si="262"/>
        <v>0.210131863082047-0.0125156228876358i</v>
      </c>
      <c r="U618" t="e">
        <f t="shared" si="263"/>
        <v>#DIV/0!</v>
      </c>
      <c r="V618" t="str">
        <f t="shared" si="264"/>
        <v>1.33333333333333E-06-0.0021922168469958i</v>
      </c>
      <c r="W618" t="e">
        <f t="shared" si="265"/>
        <v>#DIV/0!</v>
      </c>
      <c r="X618" t="e">
        <f t="shared" si="266"/>
        <v>#DIV/0!</v>
      </c>
      <c r="Y618" t="str">
        <f t="shared" si="267"/>
        <v>0.00083+0.0486569870187987i</v>
      </c>
      <c r="Z618" t="e">
        <f t="shared" si="268"/>
        <v>#DIV/0!</v>
      </c>
      <c r="AA618" t="e">
        <f t="shared" si="269"/>
        <v>#DIV/0!</v>
      </c>
      <c r="AB618" t="str">
        <f t="shared" si="270"/>
        <v>1.29572287337716-0.0771742971875735i</v>
      </c>
      <c r="AC618" t="str">
        <f t="shared" si="271"/>
        <v>3.6303929952643-3.37540676974085i</v>
      </c>
      <c r="AD618" t="str">
        <f t="shared" si="272"/>
        <v>0.202028763453382+0.166581127565038i</v>
      </c>
      <c r="AE618" t="e">
        <f t="shared" si="273"/>
        <v>#DIV/0!</v>
      </c>
      <c r="AF618" t="str">
        <f t="shared" si="274"/>
        <v>-14.4570569438942-4.93740097878417i</v>
      </c>
      <c r="AG618" t="e">
        <f t="shared" si="275"/>
        <v>#DIV/0!</v>
      </c>
      <c r="AH618" t="e">
        <f t="shared" si="276"/>
        <v>#DIV/0!</v>
      </c>
      <c r="AI618" t="e">
        <f t="shared" si="277"/>
        <v>#DIV/0!</v>
      </c>
      <c r="AJ618" t="e">
        <f t="shared" si="278"/>
        <v>#DIV/0!</v>
      </c>
      <c r="AK618"/>
      <c r="AL618"/>
      <c r="AM618"/>
      <c r="AN618"/>
    </row>
    <row r="619" spans="1:40" x14ac:dyDescent="0.25">
      <c r="A619"/>
      <c r="B619">
        <f t="shared" si="279"/>
        <v>48500</v>
      </c>
      <c r="C619" s="186" t="str">
        <f t="shared" si="247"/>
        <v>-0.0000418155321323225+0.064987437223096i</v>
      </c>
      <c r="D619" s="158" t="str">
        <f t="shared" si="248"/>
        <v>-7.666987252413+0.498237018710403i</v>
      </c>
      <c r="E619" t="str">
        <f t="shared" si="249"/>
        <v>7.99999276827344-0.00760616592973909i</v>
      </c>
      <c r="F619" t="str">
        <f t="shared" si="250"/>
        <v>0.999200640209846+7.59401066349858E-07i</v>
      </c>
      <c r="G619">
        <f t="shared" si="245"/>
        <v>1</v>
      </c>
      <c r="H619" t="str">
        <f t="shared" si="251"/>
        <v>6.8012405008512+5.43564163927901i</v>
      </c>
      <c r="I619" t="str">
        <f t="shared" si="252"/>
        <v>190.459054623881i</v>
      </c>
      <c r="J619" t="str">
        <f t="shared" si="246"/>
        <v>-48.1013682544581+41.6663464619572i</v>
      </c>
      <c r="K619" t="str">
        <f t="shared" si="253"/>
        <v>1.95952439639177-2.2621566947439i</v>
      </c>
      <c r="L619" t="str">
        <f t="shared" si="254"/>
        <v>0.21271349255816-0.212499892755097i</v>
      </c>
      <c r="M619" t="str">
        <f t="shared" si="255"/>
        <v>2.17223788894993-2.474656587499i</v>
      </c>
      <c r="N619" t="str">
        <f t="shared" si="256"/>
        <v>-0.357343505871706i</v>
      </c>
      <c r="O619" t="str">
        <f t="shared" si="257"/>
        <v>0.936829334717737-0.349786788790433i</v>
      </c>
      <c r="P619" t="str">
        <f t="shared" si="258"/>
        <v>0.063170665282263+0.349786788790433i</v>
      </c>
      <c r="Q619" t="str">
        <f t="shared" si="259"/>
        <v>-0.063170665282263+0.00755671708127298i</v>
      </c>
      <c r="R619" t="str">
        <f t="shared" si="260"/>
        <v>-0.332859190542187-5.5769890968709i</v>
      </c>
      <c r="S619" t="str">
        <f t="shared" si="261"/>
        <v>0.0376778174983009i</v>
      </c>
      <c r="T619" t="str">
        <f t="shared" si="262"/>
        <v>0.210128777381916-0.0125414078338807i</v>
      </c>
      <c r="U619" t="e">
        <f t="shared" si="263"/>
        <v>#DIV/0!</v>
      </c>
      <c r="V619" t="str">
        <f t="shared" si="264"/>
        <v>1.33333333333333E-06-0.00218769681225973i</v>
      </c>
      <c r="W619" t="e">
        <f t="shared" si="265"/>
        <v>#DIV/0!</v>
      </c>
      <c r="X619" t="e">
        <f t="shared" si="266"/>
        <v>#DIV/0!</v>
      </c>
      <c r="Y619" t="str">
        <f t="shared" si="267"/>
        <v>0.00083+0.0487575179837136i</v>
      </c>
      <c r="Z619" t="e">
        <f t="shared" si="268"/>
        <v>#DIV/0!</v>
      </c>
      <c r="AA619" t="e">
        <f t="shared" si="269"/>
        <v>#DIV/0!</v>
      </c>
      <c r="AB619" t="str">
        <f t="shared" si="270"/>
        <v>1.29570384621878-0.077333293277687i</v>
      </c>
      <c r="AC619" t="str">
        <f t="shared" si="271"/>
        <v>3.62320364397197-3.37440836822816i</v>
      </c>
      <c r="AD619" t="str">
        <f t="shared" si="272"/>
        <v>0.202150004259588+0.166925028831723i</v>
      </c>
      <c r="AE619" t="e">
        <f t="shared" si="273"/>
        <v>#DIV/0!</v>
      </c>
      <c r="AF619" t="str">
        <f t="shared" si="274"/>
        <v>-14.4682277532642-4.93740462056861i</v>
      </c>
      <c r="AG619" t="e">
        <f t="shared" si="275"/>
        <v>#DIV/0!</v>
      </c>
      <c r="AH619" t="e">
        <f t="shared" si="276"/>
        <v>#DIV/0!</v>
      </c>
      <c r="AI619" t="e">
        <f t="shared" si="277"/>
        <v>#DIV/0!</v>
      </c>
      <c r="AJ619" t="e">
        <f t="shared" si="278"/>
        <v>#DIV/0!</v>
      </c>
      <c r="AK619"/>
      <c r="AL619"/>
      <c r="AM619"/>
      <c r="AN619"/>
    </row>
    <row r="620" spans="1:40" x14ac:dyDescent="0.25">
      <c r="A620"/>
      <c r="B620">
        <f t="shared" si="279"/>
        <v>48600</v>
      </c>
      <c r="C620" s="186" t="str">
        <f t="shared" si="247"/>
        <v>-0.0000416436288614821+0.0648537183268459i</v>
      </c>
      <c r="D620" s="158" t="str">
        <f t="shared" si="248"/>
        <v>-7.66698593448793+0.497211840505819i</v>
      </c>
      <c r="E620" t="str">
        <f t="shared" si="249"/>
        <v>7.99999273842117-0.00762184871764785i</v>
      </c>
      <c r="F620" t="str">
        <f t="shared" si="250"/>
        <v>0.999200640212829+7.60966838909362E-07i</v>
      </c>
      <c r="G620">
        <f t="shared" si="245"/>
        <v>1</v>
      </c>
      <c r="H620" t="str">
        <f t="shared" si="251"/>
        <v>6.81238537945234+5.43459529327057i</v>
      </c>
      <c r="I620" t="str">
        <f t="shared" si="252"/>
        <v>190.85175370558i</v>
      </c>
      <c r="J620" t="str">
        <f t="shared" si="246"/>
        <v>-48.3040568656817+41.7522564546623i</v>
      </c>
      <c r="K620" t="str">
        <f t="shared" si="253"/>
        <v>1.95472272647011-2.26145951748936i</v>
      </c>
      <c r="L620" t="str">
        <f t="shared" si="254"/>
        <v>0.212275799458541-0.212499881727302i</v>
      </c>
      <c r="M620" t="str">
        <f t="shared" si="255"/>
        <v>2.16699852592865-2.47395939921666i</v>
      </c>
      <c r="N620" t="str">
        <f t="shared" si="256"/>
        <v>-0.358080296605462i</v>
      </c>
      <c r="O620" t="str">
        <f t="shared" si="257"/>
        <v>0.936571360792434-0.350476940958186i</v>
      </c>
      <c r="P620" t="str">
        <f t="shared" si="258"/>
        <v>0.063428639207566+0.350476940958186i</v>
      </c>
      <c r="Q620" t="str">
        <f t="shared" si="259"/>
        <v>-0.063428639207566+0.00760335564727599i</v>
      </c>
      <c r="R620" t="str">
        <f t="shared" si="260"/>
        <v>-0.332857228311881-5.56543191301351i</v>
      </c>
      <c r="S620" t="str">
        <f t="shared" si="261"/>
        <v>0.0377555037199468i</v>
      </c>
      <c r="T620" t="str">
        <f t="shared" si="262"/>
        <v>0.210125685294892-0.0125671923217404i</v>
      </c>
      <c r="U620" t="e">
        <f t="shared" si="263"/>
        <v>#DIV/0!</v>
      </c>
      <c r="V620" t="str">
        <f t="shared" si="264"/>
        <v>1.33333333333333E-06-0.00218319537848965i</v>
      </c>
      <c r="W620" t="e">
        <f t="shared" si="265"/>
        <v>#DIV/0!</v>
      </c>
      <c r="X620" t="e">
        <f t="shared" si="266"/>
        <v>#DIV/0!</v>
      </c>
      <c r="Y620" t="str">
        <f t="shared" si="267"/>
        <v>0.00083+0.0488580489486285i</v>
      </c>
      <c r="Z620" t="e">
        <f t="shared" si="268"/>
        <v>#DIV/0!</v>
      </c>
      <c r="AA620" t="e">
        <f t="shared" si="269"/>
        <v>#DIV/0!</v>
      </c>
      <c r="AB620" t="str">
        <f t="shared" si="270"/>
        <v>1.2956847796773-0.0774922865412888i</v>
      </c>
      <c r="AC620" t="str">
        <f t="shared" si="271"/>
        <v>3.61603423697328-3.37339720981044i</v>
      </c>
      <c r="AD620" t="str">
        <f t="shared" si="272"/>
        <v>0.202271484581738+0.167268818692723i</v>
      </c>
      <c r="AE620" t="e">
        <f t="shared" si="273"/>
        <v>#DIV/0!</v>
      </c>
      <c r="AF620" t="str">
        <f t="shared" si="274"/>
        <v>-14.4793713139403-4.93738345276475i</v>
      </c>
      <c r="AG620" t="e">
        <f t="shared" si="275"/>
        <v>#DIV/0!</v>
      </c>
      <c r="AH620" t="e">
        <f t="shared" si="276"/>
        <v>#DIV/0!</v>
      </c>
      <c r="AI620" t="e">
        <f t="shared" si="277"/>
        <v>#DIV/0!</v>
      </c>
      <c r="AJ620" t="e">
        <f t="shared" si="278"/>
        <v>#DIV/0!</v>
      </c>
      <c r="AK620"/>
      <c r="AL620"/>
      <c r="AM620"/>
      <c r="AN620"/>
    </row>
    <row r="621" spans="1:40" x14ac:dyDescent="0.25">
      <c r="A621"/>
      <c r="B621">
        <f t="shared" si="279"/>
        <v>48700</v>
      </c>
      <c r="C621" s="186" t="str">
        <f t="shared" si="247"/>
        <v>-0.0000414727834548559+0.0647205485834961i</v>
      </c>
      <c r="D621" s="158" t="str">
        <f t="shared" si="248"/>
        <v>-7.66698462467312+0.49619087247347i</v>
      </c>
      <c r="E621" t="str">
        <f t="shared" si="249"/>
        <v>7.99999270850742-0.00763753150538088i</v>
      </c>
      <c r="F621" t="str">
        <f t="shared" si="250"/>
        <v>0.999200640215812+7.62532611451341E-07i</v>
      </c>
      <c r="G621">
        <f t="shared" si="245"/>
        <v>1</v>
      </c>
      <c r="H621" t="str">
        <f t="shared" si="251"/>
        <v>6.82350303014527+5.43352852696974i</v>
      </c>
      <c r="I621" t="str">
        <f t="shared" si="252"/>
        <v>191.244452787279i</v>
      </c>
      <c r="J621" t="str">
        <f t="shared" si="246"/>
        <v>-48.5071629611715+41.8381664473673i</v>
      </c>
      <c r="K621" t="str">
        <f t="shared" si="253"/>
        <v>1.94993469742709-2.2607539517949i</v>
      </c>
      <c r="L621" t="str">
        <f t="shared" si="254"/>
        <v>0.211839007930985-0.212498971972771i</v>
      </c>
      <c r="M621" t="str">
        <f t="shared" si="255"/>
        <v>2.16177370535807-2.47325292376767i</v>
      </c>
      <c r="N621" t="str">
        <f t="shared" si="256"/>
        <v>-0.358817087339218i</v>
      </c>
      <c r="O621" t="str">
        <f t="shared" si="257"/>
        <v>0.936312878439478-0.351166902865831i</v>
      </c>
      <c r="P621" t="str">
        <f t="shared" si="258"/>
        <v>0.063687121560522+0.351166902865831i</v>
      </c>
      <c r="Q621" t="str">
        <f t="shared" si="259"/>
        <v>-0.063687121560522+0.007650184473387i</v>
      </c>
      <c r="R621" t="str">
        <f t="shared" si="260"/>
        <v>-0.332855261998734-5.55392202310359i</v>
      </c>
      <c r="S621" t="str">
        <f t="shared" si="261"/>
        <v>0.0378331899415929i</v>
      </c>
      <c r="T621" t="str">
        <f t="shared" si="262"/>
        <v>0.210122586820874-0.0125929763502568i</v>
      </c>
      <c r="U621" t="e">
        <f t="shared" si="263"/>
        <v>#DIV/0!</v>
      </c>
      <c r="V621" t="str">
        <f t="shared" si="264"/>
        <v>1.33333333333333E-06-0.00217871243110055i</v>
      </c>
      <c r="W621" t="e">
        <f t="shared" si="265"/>
        <v>#DIV/0!</v>
      </c>
      <c r="X621" t="e">
        <f t="shared" si="266"/>
        <v>#DIV/0!</v>
      </c>
      <c r="Y621" t="str">
        <f t="shared" si="267"/>
        <v>0.00083+0.0489585799135433i</v>
      </c>
      <c r="Z621" t="e">
        <f t="shared" si="268"/>
        <v>#DIV/0!</v>
      </c>
      <c r="AA621" t="e">
        <f t="shared" si="269"/>
        <v>#DIV/0!</v>
      </c>
      <c r="AB621" t="str">
        <f t="shared" si="270"/>
        <v>1.2956656737521-0.0776512769724709i</v>
      </c>
      <c r="AC621" t="str">
        <f t="shared" si="271"/>
        <v>3.60888473664588-3.37237340457935i</v>
      </c>
      <c r="AD621" t="str">
        <f t="shared" si="272"/>
        <v>0.202393204364796+0.167612497166411i</v>
      </c>
      <c r="AE621" t="e">
        <f t="shared" si="273"/>
        <v>#DIV/0!</v>
      </c>
      <c r="AF621" t="str">
        <f t="shared" si="274"/>
        <v>-14.4904876548184-4.93733765449627i</v>
      </c>
      <c r="AG621" t="e">
        <f t="shared" si="275"/>
        <v>#DIV/0!</v>
      </c>
      <c r="AH621" t="e">
        <f t="shared" si="276"/>
        <v>#DIV/0!</v>
      </c>
      <c r="AI621" t="e">
        <f t="shared" si="277"/>
        <v>#DIV/0!</v>
      </c>
      <c r="AJ621" t="e">
        <f t="shared" si="278"/>
        <v>#DIV/0!</v>
      </c>
      <c r="AK621"/>
      <c r="AL621"/>
      <c r="AM621"/>
      <c r="AN621"/>
    </row>
    <row r="622" spans="1:40" x14ac:dyDescent="0.25">
      <c r="A622"/>
      <c r="B622">
        <f t="shared" si="279"/>
        <v>48800</v>
      </c>
      <c r="C622" s="186" t="str">
        <f t="shared" si="247"/>
        <v>-0.0000413029872503218+0.0645879246171121i</v>
      </c>
      <c r="D622" s="158" t="str">
        <f t="shared" si="248"/>
        <v>-7.66698332290225+0.495174088731193i</v>
      </c>
      <c r="E622" t="str">
        <f t="shared" si="249"/>
        <v>7.99999267853217-0.00765321429293779i</v>
      </c>
      <c r="F622" t="str">
        <f t="shared" si="250"/>
        <v>0.999200640218805+7.64098383975769E-07i</v>
      </c>
      <c r="G622">
        <f t="shared" si="245"/>
        <v>1</v>
      </c>
      <c r="H622" t="str">
        <f t="shared" si="251"/>
        <v>6.83459348238698+5.43244149259725i</v>
      </c>
      <c r="I622" t="str">
        <f t="shared" si="252"/>
        <v>191.637151868977i</v>
      </c>
      <c r="J622" t="str">
        <f t="shared" si="246"/>
        <v>-48.7106865409275+41.9240764400725i</v>
      </c>
      <c r="K622" t="str">
        <f t="shared" si="253"/>
        <v>1.9451602816312-2.26004007233977i</v>
      </c>
      <c r="L622" t="str">
        <f t="shared" si="254"/>
        <v>0.211403117952401-0.212497169039434i</v>
      </c>
      <c r="M622" t="str">
        <f t="shared" si="255"/>
        <v>2.1565633995836-2.4725372413792i</v>
      </c>
      <c r="N622" t="str">
        <f t="shared" si="256"/>
        <v>-0.359553878072975i</v>
      </c>
      <c r="O622" t="str">
        <f t="shared" si="257"/>
        <v>0.936053887799187-0.351856674138815i</v>
      </c>
      <c r="P622" t="str">
        <f t="shared" si="258"/>
        <v>0.063946112200813+0.351856674138815i</v>
      </c>
      <c r="Q622" t="str">
        <f t="shared" si="259"/>
        <v>-0.063946112200813+0.00769720393416001i</v>
      </c>
      <c r="R622" t="str">
        <f t="shared" si="260"/>
        <v>-0.332853291602452-5.54245913639656i</v>
      </c>
      <c r="S622" t="str">
        <f t="shared" si="261"/>
        <v>0.0379108761632389i</v>
      </c>
      <c r="T622" t="str">
        <f t="shared" si="262"/>
        <v>0.210119481959742-0.012618759918467i</v>
      </c>
      <c r="U622" t="e">
        <f t="shared" si="263"/>
        <v>#DIV/0!</v>
      </c>
      <c r="V622" t="str">
        <f t="shared" si="264"/>
        <v>1.33333333333333E-06-0.00217424785644666i</v>
      </c>
      <c r="W622" t="e">
        <f t="shared" si="265"/>
        <v>#DIV/0!</v>
      </c>
      <c r="X622" t="e">
        <f t="shared" si="266"/>
        <v>#DIV/0!</v>
      </c>
      <c r="Y622" t="str">
        <f t="shared" si="267"/>
        <v>0.00083+0.0490591108784582i</v>
      </c>
      <c r="Z622" t="e">
        <f t="shared" si="268"/>
        <v>#DIV/0!</v>
      </c>
      <c r="AA622" t="e">
        <f t="shared" si="269"/>
        <v>#DIV/0!</v>
      </c>
      <c r="AB622" t="str">
        <f t="shared" si="270"/>
        <v>1.29564652844244-0.0778102645652958i</v>
      </c>
      <c r="AC622" t="str">
        <f t="shared" si="271"/>
        <v>3.60175510513726-3.37133706191104i</v>
      </c>
      <c r="AD622" t="str">
        <f t="shared" si="272"/>
        <v>0.20251516355369+0.167956064269723i</v>
      </c>
      <c r="AE622" t="e">
        <f t="shared" si="273"/>
        <v>#DIV/0!</v>
      </c>
      <c r="AF622" t="str">
        <f t="shared" si="274"/>
        <v>-14.5015768052892-4.93726740386606i</v>
      </c>
      <c r="AG622" t="e">
        <f t="shared" si="275"/>
        <v>#DIV/0!</v>
      </c>
      <c r="AH622" t="e">
        <f t="shared" si="276"/>
        <v>#DIV/0!</v>
      </c>
      <c r="AI622" t="e">
        <f t="shared" si="277"/>
        <v>#DIV/0!</v>
      </c>
      <c r="AJ622" t="e">
        <f t="shared" si="278"/>
        <v>#DIV/0!</v>
      </c>
      <c r="AK622"/>
      <c r="AL622"/>
      <c r="AM622"/>
      <c r="AN622"/>
    </row>
    <row r="623" spans="1:40" x14ac:dyDescent="0.25">
      <c r="A623"/>
      <c r="B623">
        <f t="shared" si="279"/>
        <v>48900</v>
      </c>
      <c r="C623" s="186" t="str">
        <f t="shared" si="247"/>
        <v>-0.000041134231674237+0.0644558430793743i</v>
      </c>
      <c r="D623" s="158" t="str">
        <f t="shared" si="248"/>
        <v>-7.66698202910947+0.494161463608536i</v>
      </c>
      <c r="E623" t="str">
        <f t="shared" si="249"/>
        <v>7.99999264849544-0.00766889708031824i</v>
      </c>
      <c r="F623" t="str">
        <f t="shared" si="250"/>
        <v>0.999200640221798+7.65664156482598E-07i</v>
      </c>
      <c r="G623">
        <f t="shared" si="245"/>
        <v>1</v>
      </c>
      <c r="H623" t="str">
        <f t="shared" si="251"/>
        <v>6.84565676612138+5.43133434156884i</v>
      </c>
      <c r="I623" t="str">
        <f t="shared" si="252"/>
        <v>192.029850950676i</v>
      </c>
      <c r="J623" t="str">
        <f t="shared" si="246"/>
        <v>-48.9146276049496+42.0099864327775i</v>
      </c>
      <c r="K623" t="str">
        <f t="shared" si="253"/>
        <v>1.94039945130878-2.25931795330366i</v>
      </c>
      <c r="L623" t="str">
        <f t="shared" si="254"/>
        <v>0.210968129477109-0.212494478452267i</v>
      </c>
      <c r="M623" t="str">
        <f t="shared" si="255"/>
        <v>2.15136758078589-2.47181243175593i</v>
      </c>
      <c r="N623" t="str">
        <f t="shared" si="256"/>
        <v>-0.360290668806731i</v>
      </c>
      <c r="O623" t="str">
        <f t="shared" si="257"/>
        <v>0.935794389012157-0.352546254402686i</v>
      </c>
      <c r="P623" t="str">
        <f t="shared" si="258"/>
        <v>0.0642056109878431+0.352546254402686i</v>
      </c>
      <c r="Q623" t="str">
        <f t="shared" si="259"/>
        <v>-0.0642056109878431+0.007744414404045i</v>
      </c>
      <c r="R623" t="str">
        <f t="shared" si="260"/>
        <v>-0.33285131712275-5.53104296452622i</v>
      </c>
      <c r="S623" t="str">
        <f t="shared" si="261"/>
        <v>0.0379885623848848i</v>
      </c>
      <c r="T623" t="str">
        <f t="shared" si="262"/>
        <v>0.210116370711382-0.0126445430254087i</v>
      </c>
      <c r="U623" t="e">
        <f t="shared" si="263"/>
        <v>#DIV/0!</v>
      </c>
      <c r="V623" t="str">
        <f t="shared" si="264"/>
        <v>1.33333333333333E-06-0.0021698015418118i</v>
      </c>
      <c r="W623" t="e">
        <f t="shared" si="265"/>
        <v>#DIV/0!</v>
      </c>
      <c r="X623" t="e">
        <f t="shared" si="266"/>
        <v>#DIV/0!</v>
      </c>
      <c r="Y623" t="str">
        <f t="shared" si="267"/>
        <v>0.00083+0.0491596418433731i</v>
      </c>
      <c r="Z623" t="e">
        <f t="shared" si="268"/>
        <v>#DIV/0!</v>
      </c>
      <c r="AA623" t="e">
        <f t="shared" si="269"/>
        <v>#DIV/0!</v>
      </c>
      <c r="AB623" t="str">
        <f t="shared" si="270"/>
        <v>1.29562734374763-0.0779692493138299i</v>
      </c>
      <c r="AC623" t="str">
        <f t="shared" si="271"/>
        <v>3.59464530436979-3.37028829047029i</v>
      </c>
      <c r="AD623" t="str">
        <f t="shared" si="272"/>
        <v>0.202637362093308+0.168299520018179i</v>
      </c>
      <c r="AE623" t="e">
        <f t="shared" si="273"/>
        <v>#DIV/0!</v>
      </c>
      <c r="AF623" t="str">
        <f t="shared" si="274"/>
        <v>-14.5126387952308-4.9371728779603i</v>
      </c>
      <c r="AG623" t="e">
        <f t="shared" si="275"/>
        <v>#DIV/0!</v>
      </c>
      <c r="AH623" t="e">
        <f t="shared" si="276"/>
        <v>#DIV/0!</v>
      </c>
      <c r="AI623" t="e">
        <f t="shared" si="277"/>
        <v>#DIV/0!</v>
      </c>
      <c r="AJ623" t="e">
        <f t="shared" si="278"/>
        <v>#DIV/0!</v>
      </c>
      <c r="AK623"/>
      <c r="AL623"/>
      <c r="AM623"/>
      <c r="AN623"/>
    </row>
    <row r="624" spans="1:40" x14ac:dyDescent="0.25">
      <c r="A624"/>
      <c r="B624">
        <f t="shared" si="279"/>
        <v>49000</v>
      </c>
      <c r="C624" s="186" t="str">
        <f t="shared" si="247"/>
        <v>-0.0000409665082403549+0.0643243006492962i</v>
      </c>
      <c r="D624" s="158" t="str">
        <f t="shared" si="248"/>
        <v>-7.66698074322984+0.493152971644604i</v>
      </c>
      <c r="E624" t="str">
        <f t="shared" si="249"/>
        <v>7.99999261839722-0.00768457986752186i</v>
      </c>
      <c r="F624" t="str">
        <f t="shared" si="250"/>
        <v>0.999200640224801+7.67229928971807E-07i</v>
      </c>
      <c r="G624">
        <f t="shared" si="245"/>
        <v>1</v>
      </c>
      <c r="H624" t="str">
        <f t="shared" si="251"/>
        <v>6.85669291177273+5.43020722449748i</v>
      </c>
      <c r="I624" t="str">
        <f t="shared" si="252"/>
        <v>192.422550032375i</v>
      </c>
      <c r="J624" t="str">
        <f t="shared" si="246"/>
        <v>-49.1189861532379+42.0958964254826i</v>
      </c>
      <c r="K624" t="str">
        <f t="shared" si="253"/>
        <v>1.93565217854709-2.25858766836913i</v>
      </c>
      <c r="L624" t="str">
        <f t="shared" si="254"/>
        <v>0.210534042437067-0.212490905713305i</v>
      </c>
      <c r="M624" t="str">
        <f t="shared" si="255"/>
        <v>2.14618622098416-2.47107857408244i</v>
      </c>
      <c r="N624" t="str">
        <f t="shared" si="256"/>
        <v>-0.361027459540487i</v>
      </c>
      <c r="O624" t="str">
        <f t="shared" si="257"/>
        <v>0.935534382219261-0.3532356432831i</v>
      </c>
      <c r="P624" t="str">
        <f t="shared" si="258"/>
        <v>0.064465617780739+0.3532356432831i</v>
      </c>
      <c r="Q624" t="str">
        <f t="shared" si="259"/>
        <v>-0.064465617780739+0.00779181625738701i</v>
      </c>
      <c r="R624" t="str">
        <f t="shared" si="260"/>
        <v>-0.332849338559412-5.51967322148058i</v>
      </c>
      <c r="S624" t="str">
        <f t="shared" si="261"/>
        <v>0.0380662486065309i</v>
      </c>
      <c r="T624" t="str">
        <f t="shared" si="262"/>
        <v>0.210113253075691-0.0126703256701219i</v>
      </c>
      <c r="U624" t="e">
        <f t="shared" si="263"/>
        <v>#DIV/0!</v>
      </c>
      <c r="V624" t="str">
        <f t="shared" si="264"/>
        <v>1.33333333333333E-06-0.00216537337539993i</v>
      </c>
      <c r="W624" t="e">
        <f t="shared" si="265"/>
        <v>#DIV/0!</v>
      </c>
      <c r="X624" t="e">
        <f t="shared" si="266"/>
        <v>#DIV/0!</v>
      </c>
      <c r="Y624" t="str">
        <f t="shared" si="267"/>
        <v>0.00083+0.049260172808288i</v>
      </c>
      <c r="Z624" t="e">
        <f t="shared" si="268"/>
        <v>#DIV/0!</v>
      </c>
      <c r="AA624" t="e">
        <f t="shared" si="269"/>
        <v>#DIV/0!</v>
      </c>
      <c r="AB624" t="str">
        <f t="shared" si="270"/>
        <v>1.29560811966701-0.0781282312121534i</v>
      </c>
      <c r="AC624" t="str">
        <f t="shared" si="271"/>
        <v>3.58755529604522-3.36922719821377i</v>
      </c>
      <c r="AD624" t="str">
        <f t="shared" si="272"/>
        <v>0.20275979992851+0.168642864425898i</v>
      </c>
      <c r="AE624" t="e">
        <f t="shared" si="273"/>
        <v>#DIV/0!</v>
      </c>
      <c r="AF624" t="str">
        <f t="shared" si="274"/>
        <v>-14.5236736550026-4.93705425285288i</v>
      </c>
      <c r="AG624" t="e">
        <f t="shared" si="275"/>
        <v>#DIV/0!</v>
      </c>
      <c r="AH624" t="e">
        <f t="shared" si="276"/>
        <v>#DIV/0!</v>
      </c>
      <c r="AI624" t="e">
        <f t="shared" si="277"/>
        <v>#DIV/0!</v>
      </c>
      <c r="AJ624" t="e">
        <f t="shared" si="278"/>
        <v>#DIV/0!</v>
      </c>
      <c r="AK624"/>
      <c r="AL624"/>
      <c r="AM624"/>
      <c r="AN624"/>
    </row>
    <row r="625" spans="1:40" x14ac:dyDescent="0.25">
      <c r="A625"/>
      <c r="B625">
        <f t="shared" si="279"/>
        <v>49100</v>
      </c>
      <c r="C625" s="186" t="str">
        <f t="shared" si="247"/>
        <v>-0.0000407998085487599+0.0641932940329469i</v>
      </c>
      <c r="D625" s="158" t="str">
        <f t="shared" si="248"/>
        <v>-7.66697946519889+0.492148587585926i</v>
      </c>
      <c r="E625" t="str">
        <f t="shared" si="249"/>
        <v>7.99999258823751-0.0077002626545483i</v>
      </c>
      <c r="F625" t="str">
        <f t="shared" si="250"/>
        <v>0.999200640227813+7.6879570144336E-07i</v>
      </c>
      <c r="G625">
        <f t="shared" si="245"/>
        <v>1</v>
      </c>
      <c r="H625" t="str">
        <f t="shared" si="251"/>
        <v>6.86770195023827+5.42906029119533i</v>
      </c>
      <c r="I625" t="str">
        <f t="shared" si="252"/>
        <v>192.815249114074i</v>
      </c>
      <c r="J625" t="str">
        <f t="shared" si="246"/>
        <v>-49.3237621857923+42.1818064181876i</v>
      </c>
      <c r="K625" t="str">
        <f t="shared" si="253"/>
        <v>1.93091843529748-2.25784929072431i</v>
      </c>
      <c r="L625" t="str">
        <f t="shared" si="254"/>
        <v>0.210100856742097-0.212486456301638i</v>
      </c>
      <c r="M625" t="str">
        <f t="shared" si="255"/>
        <v>2.14101929203958-2.47033574702595i</v>
      </c>
      <c r="N625" t="str">
        <f t="shared" si="256"/>
        <v>-0.361764250274243i</v>
      </c>
      <c r="O625" t="str">
        <f t="shared" si="257"/>
        <v>0.935273867561646-0.353924840405815i</v>
      </c>
      <c r="P625" t="str">
        <f t="shared" si="258"/>
        <v>0.064726132438354+0.353924840405815i</v>
      </c>
      <c r="Q625" t="str">
        <f t="shared" si="259"/>
        <v>-0.064726132438354+0.00783940986842802i</v>
      </c>
      <c r="R625" t="str">
        <f t="shared" si="260"/>
        <v>-0.332847355912199-5.50834962357748i</v>
      </c>
      <c r="S625" t="str">
        <f t="shared" si="261"/>
        <v>0.0381439348281768i</v>
      </c>
      <c r="T625" t="str">
        <f t="shared" si="262"/>
        <v>0.210110129052552-0.0126961078516459i</v>
      </c>
      <c r="U625" t="e">
        <f t="shared" si="263"/>
        <v>#DIV/0!</v>
      </c>
      <c r="V625" t="str">
        <f t="shared" si="264"/>
        <v>1.33333333333333E-06-0.0021609632463258i</v>
      </c>
      <c r="W625" t="e">
        <f t="shared" si="265"/>
        <v>#DIV/0!</v>
      </c>
      <c r="X625" t="e">
        <f t="shared" si="266"/>
        <v>#DIV/0!</v>
      </c>
      <c r="Y625" t="str">
        <f t="shared" si="267"/>
        <v>0.00083+0.0493607037732028i</v>
      </c>
      <c r="Z625" t="e">
        <f t="shared" si="268"/>
        <v>#DIV/0!</v>
      </c>
      <c r="AA625" t="e">
        <f t="shared" si="269"/>
        <v>#DIV/0!</v>
      </c>
      <c r="AB625" t="str">
        <f t="shared" si="270"/>
        <v>1.29558885619988-0.0782872102543426i</v>
      </c>
      <c r="AC625" t="str">
        <f t="shared" si="271"/>
        <v>3.5804850416492-3.36815389239353i</v>
      </c>
      <c r="AD625" t="str">
        <f t="shared" si="272"/>
        <v>0.202882477004115+0.168986097505609i</v>
      </c>
      <c r="AE625" t="e">
        <f t="shared" si="273"/>
        <v>#DIV/0!</v>
      </c>
      <c r="AF625" t="str">
        <f t="shared" si="274"/>
        <v>-14.5346814154372-4.9369117036094i</v>
      </c>
      <c r="AG625" t="e">
        <f t="shared" si="275"/>
        <v>#DIV/0!</v>
      </c>
      <c r="AH625" t="e">
        <f t="shared" si="276"/>
        <v>#DIV/0!</v>
      </c>
      <c r="AI625" t="e">
        <f t="shared" si="277"/>
        <v>#DIV/0!</v>
      </c>
      <c r="AJ625" t="e">
        <f t="shared" si="278"/>
        <v>#DIV/0!</v>
      </c>
      <c r="AK625"/>
      <c r="AL625"/>
      <c r="AM625"/>
      <c r="AN625"/>
    </row>
    <row r="626" spans="1:40" x14ac:dyDescent="0.25">
      <c r="A626"/>
      <c r="B626">
        <f t="shared" si="279"/>
        <v>49200</v>
      </c>
      <c r="C626" s="186" t="str">
        <f t="shared" si="247"/>
        <v>-0.0000406341242848133+0.0640628199631744i</v>
      </c>
      <c r="D626" s="158" t="str">
        <f t="shared" si="248"/>
        <v>-7.66697819495282+0.491148286384337i</v>
      </c>
      <c r="E626" t="str">
        <f t="shared" si="249"/>
        <v>7.99999255801632-0.00771594544139718i</v>
      </c>
      <c r="F626" t="str">
        <f t="shared" si="250"/>
        <v>0.999200640230826+7.70361473897204E-07i</v>
      </c>
      <c r="G626">
        <f t="shared" si="245"/>
        <v>1</v>
      </c>
      <c r="H626" t="str">
        <f t="shared" si="251"/>
        <v>6.87868391288221+5.42789369067581i</v>
      </c>
      <c r="I626" t="str">
        <f t="shared" si="252"/>
        <v>193.207948195772i</v>
      </c>
      <c r="J626" t="str">
        <f t="shared" si="246"/>
        <v>-49.528955702613+42.2677164108927i</v>
      </c>
      <c r="K626" t="str">
        <f t="shared" si="253"/>
        <v>1.92619819337846-2.25710289306543i</v>
      </c>
      <c r="L626" t="str">
        <f t="shared" si="254"/>
        <v>0.20966857228013-0.212481135673422i</v>
      </c>
      <c r="M626" t="str">
        <f t="shared" si="255"/>
        <v>2.13586676565859-2.46958402873885i</v>
      </c>
      <c r="N626" t="str">
        <f t="shared" si="256"/>
        <v>-0.362501041007999i</v>
      </c>
      <c r="O626" t="str">
        <f t="shared" si="257"/>
        <v>0.935012845180734-0.354613845396692i</v>
      </c>
      <c r="P626" t="str">
        <f t="shared" si="258"/>
        <v>0.064987154819266+0.354613845396692i</v>
      </c>
      <c r="Q626" t="str">
        <f t="shared" si="259"/>
        <v>-0.064987154819266+0.00788719561130702i</v>
      </c>
      <c r="R626" t="str">
        <f t="shared" si="260"/>
        <v>-0.332845369180788-5.49707188944102i</v>
      </c>
      <c r="S626" t="str">
        <f t="shared" si="261"/>
        <v>0.0382216210498227i</v>
      </c>
      <c r="T626" t="str">
        <f t="shared" si="262"/>
        <v>0.210106998641848-0.0127218895690164i</v>
      </c>
      <c r="U626" t="e">
        <f t="shared" si="263"/>
        <v>#DIV/0!</v>
      </c>
      <c r="V626" t="str">
        <f t="shared" si="264"/>
        <v>1.33333333333333E-06-0.00215657104460563i</v>
      </c>
      <c r="W626" t="e">
        <f t="shared" si="265"/>
        <v>#DIV/0!</v>
      </c>
      <c r="X626" t="e">
        <f t="shared" si="266"/>
        <v>#DIV/0!</v>
      </c>
      <c r="Y626" t="str">
        <f t="shared" si="267"/>
        <v>0.00083+0.0494612347381177i</v>
      </c>
      <c r="Z626" t="e">
        <f t="shared" si="268"/>
        <v>#DIV/0!</v>
      </c>
      <c r="AA626" t="e">
        <f t="shared" si="269"/>
        <v>#DIV/0!</v>
      </c>
      <c r="AB626" t="str">
        <f t="shared" si="270"/>
        <v>1.2955695533455-0.0784461864344512i</v>
      </c>
      <c r="AC626" t="str">
        <f t="shared" si="271"/>
        <v>3.57343450245581-3.36706847956037i</v>
      </c>
      <c r="AD626" t="str">
        <f t="shared" si="272"/>
        <v>0.203005393264901+0.169329219268666i</v>
      </c>
      <c r="AE626" t="e">
        <f t="shared" si="273"/>
        <v>#DIV/0!</v>
      </c>
      <c r="AF626" t="str">
        <f t="shared" si="274"/>
        <v>-14.545662107835-4.93674540429147i</v>
      </c>
      <c r="AG626" t="e">
        <f t="shared" si="275"/>
        <v>#DIV/0!</v>
      </c>
      <c r="AH626" t="e">
        <f t="shared" si="276"/>
        <v>#DIV/0!</v>
      </c>
      <c r="AI626" t="e">
        <f t="shared" si="277"/>
        <v>#DIV/0!</v>
      </c>
      <c r="AJ626" t="e">
        <f t="shared" si="278"/>
        <v>#DIV/0!</v>
      </c>
      <c r="AK626"/>
      <c r="AL626"/>
      <c r="AM626"/>
      <c r="AN626"/>
    </row>
    <row r="627" spans="1:40" x14ac:dyDescent="0.25">
      <c r="A627"/>
      <c r="B627">
        <f t="shared" si="279"/>
        <v>49300</v>
      </c>
      <c r="C627" s="186" t="str">
        <f t="shared" si="247"/>
        <v>-0.0000404694472181181+0.0639328751993352i</v>
      </c>
      <c r="D627" s="158" t="str">
        <f t="shared" si="248"/>
        <v>-7.66697693242869+0.490152043194903i</v>
      </c>
      <c r="E627" t="str">
        <f t="shared" si="249"/>
        <v>7.99999252773364-0.00773162822806814i</v>
      </c>
      <c r="F627" t="str">
        <f t="shared" si="250"/>
        <v>0.999200640233849+7.71927246333319E-07i</v>
      </c>
      <c r="G627">
        <f t="shared" si="245"/>
        <v>1</v>
      </c>
      <c r="H627" t="str">
        <f t="shared" si="251"/>
        <v>6.88963883152867+5.42670757115604i</v>
      </c>
      <c r="I627" t="str">
        <f t="shared" si="252"/>
        <v>193.600647277471i</v>
      </c>
      <c r="J627" t="str">
        <f t="shared" si="246"/>
        <v>-49.7345667036998+42.3536264035978i</v>
      </c>
      <c r="K627" t="str">
        <f t="shared" si="253"/>
        <v>1.92149142447878-2.25634854759943i</v>
      </c>
      <c r="L627" t="str">
        <f t="shared" si="254"/>
        <v>0.209237188917417-0.212474949261882i</v>
      </c>
      <c r="M627" t="str">
        <f t="shared" si="255"/>
        <v>2.1307286133962-2.46882349686131i</v>
      </c>
      <c r="N627" t="str">
        <f t="shared" si="256"/>
        <v>-0.363237831741755i</v>
      </c>
      <c r="O627" t="str">
        <f t="shared" si="257"/>
        <v>0.934751315218225-0.355302657881698i</v>
      </c>
      <c r="P627" t="str">
        <f t="shared" si="258"/>
        <v>0.065248684781775+0.355302657881698i</v>
      </c>
      <c r="Q627" t="str">
        <f t="shared" si="259"/>
        <v>-0.065248684781775+0.00793517386005699i</v>
      </c>
      <c r="R627" t="str">
        <f t="shared" si="260"/>
        <v>-0.332843378364949-5.48583973997852i</v>
      </c>
      <c r="S627" t="str">
        <f t="shared" si="261"/>
        <v>0.0382993072714688i</v>
      </c>
      <c r="T627" t="str">
        <f t="shared" si="262"/>
        <v>0.210103861843472-0.0127476708212729i</v>
      </c>
      <c r="U627" t="e">
        <f t="shared" si="263"/>
        <v>#DIV/0!</v>
      </c>
      <c r="V627" t="str">
        <f t="shared" si="264"/>
        <v>1.33333333333333E-06-0.00215219666114801i</v>
      </c>
      <c r="W627" t="e">
        <f t="shared" si="265"/>
        <v>#DIV/0!</v>
      </c>
      <c r="X627" t="e">
        <f t="shared" si="266"/>
        <v>#DIV/0!</v>
      </c>
      <c r="Y627" t="str">
        <f t="shared" si="267"/>
        <v>0.00083+0.0495617657030326i</v>
      </c>
      <c r="Z627" t="e">
        <f t="shared" si="268"/>
        <v>#DIV/0!</v>
      </c>
      <c r="AA627" t="e">
        <f t="shared" si="269"/>
        <v>#DIV/0!</v>
      </c>
      <c r="AB627" t="str">
        <f t="shared" si="270"/>
        <v>1.29555021110323-0.0786051597465567i</v>
      </c>
      <c r="AC627" t="str">
        <f t="shared" si="271"/>
        <v>3.5664036395323-3.36597106556785i</v>
      </c>
      <c r="AD627" t="str">
        <f t="shared" si="272"/>
        <v>0.203128548655612+0.169672229725063i</v>
      </c>
      <c r="AE627" t="e">
        <f t="shared" si="273"/>
        <v>#DIV/0!</v>
      </c>
      <c r="AF627" t="str">
        <f t="shared" si="274"/>
        <v>-14.5566157639574-4.93655552796114i</v>
      </c>
      <c r="AG627" t="e">
        <f t="shared" si="275"/>
        <v>#DIV/0!</v>
      </c>
      <c r="AH627" t="e">
        <f t="shared" si="276"/>
        <v>#DIV/0!</v>
      </c>
      <c r="AI627" t="e">
        <f t="shared" si="277"/>
        <v>#DIV/0!</v>
      </c>
      <c r="AJ627" t="e">
        <f t="shared" si="278"/>
        <v>#DIV/0!</v>
      </c>
      <c r="AK627"/>
      <c r="AL627"/>
      <c r="AM627"/>
      <c r="AN627"/>
    </row>
    <row r="628" spans="1:40" x14ac:dyDescent="0.25">
      <c r="A628"/>
      <c r="B628">
        <f t="shared" si="279"/>
        <v>49400</v>
      </c>
      <c r="C628" s="186" t="str">
        <f t="shared" si="247"/>
        <v>-0.0000403057692014968+0.0638034565270264i</v>
      </c>
      <c r="D628" s="158" t="str">
        <f t="shared" si="248"/>
        <v>-7.66697567756387+0.489159833373869i</v>
      </c>
      <c r="E628" t="str">
        <f t="shared" si="249"/>
        <v>7.99999249738947-0.00774731101456084i</v>
      </c>
      <c r="F628" t="str">
        <f t="shared" si="250"/>
        <v>0.999200640236871+7.73493018751655E-07i</v>
      </c>
      <c r="G628">
        <f t="shared" si="245"/>
        <v>1</v>
      </c>
      <c r="H628" t="str">
        <f t="shared" si="251"/>
        <v>6.90056673845516+5.42550208005849i</v>
      </c>
      <c r="I628" t="str">
        <f t="shared" si="252"/>
        <v>193.99334635917i</v>
      </c>
      <c r="J628" t="str">
        <f t="shared" si="246"/>
        <v>-49.9405951890527+42.4395363963029i</v>
      </c>
      <c r="K628" t="str">
        <f t="shared" si="253"/>
        <v>1.91679810016035-2.25558632604649i</v>
      </c>
      <c r="L628" t="str">
        <f t="shared" si="254"/>
        <v>0.208806706498776-0.212467902477324i</v>
      </c>
      <c r="M628" t="str">
        <f t="shared" si="255"/>
        <v>2.12560480665913-2.46805422852381i</v>
      </c>
      <c r="N628" t="str">
        <f t="shared" si="256"/>
        <v>-0.363974622475511i</v>
      </c>
      <c r="O628" t="str">
        <f t="shared" si="257"/>
        <v>0.934489277816092-0.355991277486904i</v>
      </c>
      <c r="P628" t="str">
        <f t="shared" si="258"/>
        <v>0.065510722183908+0.355991277486904i</v>
      </c>
      <c r="Q628" t="str">
        <f t="shared" si="259"/>
        <v>-0.065510722183908+0.00798334498860698i</v>
      </c>
      <c r="R628" t="str">
        <f t="shared" si="260"/>
        <v>-0.332841383464458-5.47465289835691i</v>
      </c>
      <c r="S628" t="str">
        <f t="shared" si="261"/>
        <v>0.0383769934931148i</v>
      </c>
      <c r="T628" t="str">
        <f t="shared" si="262"/>
        <v>0.210100718657305-0.0127734516074548i</v>
      </c>
      <c r="U628" t="e">
        <f t="shared" si="263"/>
        <v>#DIV/0!</v>
      </c>
      <c r="V628" t="str">
        <f t="shared" si="264"/>
        <v>1.33333333333333E-06-0.00214783998774488i</v>
      </c>
      <c r="W628" t="e">
        <f t="shared" si="265"/>
        <v>#DIV/0!</v>
      </c>
      <c r="X628" t="e">
        <f t="shared" si="266"/>
        <v>#DIV/0!</v>
      </c>
      <c r="Y628" t="str">
        <f t="shared" si="267"/>
        <v>0.00083+0.0496622966679475i</v>
      </c>
      <c r="Z628" t="e">
        <f t="shared" si="268"/>
        <v>#DIV/0!</v>
      </c>
      <c r="AA628" t="e">
        <f t="shared" si="269"/>
        <v>#DIV/0!</v>
      </c>
      <c r="AB628" t="str">
        <f t="shared" si="270"/>
        <v>1.29553082947233-0.0787641301847358i</v>
      </c>
      <c r="AC628" t="str">
        <f t="shared" si="271"/>
        <v>3.55939241374304-3.36486175557514i</v>
      </c>
      <c r="AD628" t="str">
        <f t="shared" si="272"/>
        <v>0.20325194312095+0.170015128883446i</v>
      </c>
      <c r="AE628" t="e">
        <f t="shared" si="273"/>
        <v>#DIV/0!</v>
      </c>
      <c r="AF628" t="str">
        <f t="shared" si="274"/>
        <v>-14.567542416019-4.93634224668462i</v>
      </c>
      <c r="AG628" t="e">
        <f t="shared" si="275"/>
        <v>#DIV/0!</v>
      </c>
      <c r="AH628" t="e">
        <f t="shared" si="276"/>
        <v>#DIV/0!</v>
      </c>
      <c r="AI628" t="e">
        <f t="shared" si="277"/>
        <v>#DIV/0!</v>
      </c>
      <c r="AJ628" t="e">
        <f t="shared" si="278"/>
        <v>#DIV/0!</v>
      </c>
      <c r="AK628"/>
      <c r="AL628"/>
      <c r="AM628"/>
      <c r="AN628"/>
    </row>
    <row r="629" spans="1:40" x14ac:dyDescent="0.25">
      <c r="A629"/>
      <c r="B629">
        <f t="shared" si="279"/>
        <v>49500</v>
      </c>
      <c r="C629" s="186" t="str">
        <f t="shared" si="247"/>
        <v>-0.0000401430821699829+0.0636745607578193i</v>
      </c>
      <c r="D629" s="158" t="str">
        <f t="shared" si="248"/>
        <v>-7.66697443029664+0.488171632476615i</v>
      </c>
      <c r="E629" t="str">
        <f t="shared" si="249"/>
        <v>7.99999246698381-0.00776299380087489i</v>
      </c>
      <c r="F629" t="str">
        <f t="shared" si="250"/>
        <v>0.999200640239904+7.7505879115219E-07i</v>
      </c>
      <c r="G629">
        <f t="shared" si="245"/>
        <v>1</v>
      </c>
      <c r="H629" t="str">
        <f t="shared" si="251"/>
        <v>6.91146766638605+5.42427736401369i</v>
      </c>
      <c r="I629" t="str">
        <f t="shared" si="252"/>
        <v>194.386045440868i</v>
      </c>
      <c r="J629" t="str">
        <f t="shared" si="246"/>
        <v>-50.1470411586718+42.5254463890079i</v>
      </c>
      <c r="K629" t="str">
        <f t="shared" si="253"/>
        <v>1.91211819186131-2.25481629964264i</v>
      </c>
      <c r="L629" t="str">
        <f t="shared" si="254"/>
        <v>0.208377124847804-0.212460000707143i</v>
      </c>
      <c r="M629" t="str">
        <f t="shared" si="255"/>
        <v>2.12049531670911-2.46727630034978i</v>
      </c>
      <c r="N629" t="str">
        <f t="shared" si="256"/>
        <v>-0.364711413209267i</v>
      </c>
      <c r="O629" t="str">
        <f t="shared" si="257"/>
        <v>0.934226733116587-0.356679703838486i</v>
      </c>
      <c r="P629" t="str">
        <f t="shared" si="258"/>
        <v>0.065773266883413+0.356679703838486i</v>
      </c>
      <c r="Q629" t="str">
        <f t="shared" si="259"/>
        <v>-0.065773266883413+0.00803170937078096i</v>
      </c>
      <c r="R629" t="str">
        <f t="shared" si="260"/>
        <v>-0.332839384479047-5.46351108998046i</v>
      </c>
      <c r="S629" t="str">
        <f t="shared" si="261"/>
        <v>0.0384546797147607i</v>
      </c>
      <c r="T629" t="str">
        <f t="shared" si="262"/>
        <v>0.210097569083242-0.0127992319265998i</v>
      </c>
      <c r="U629" t="e">
        <f t="shared" si="263"/>
        <v>#DIV/0!</v>
      </c>
      <c r="V629" t="str">
        <f t="shared" si="264"/>
        <v>1.33333333333333E-06-0.00214350091706256i</v>
      </c>
      <c r="W629" t="e">
        <f t="shared" si="265"/>
        <v>#DIV/0!</v>
      </c>
      <c r="X629" t="e">
        <f t="shared" si="266"/>
        <v>#DIV/0!</v>
      </c>
      <c r="Y629" t="str">
        <f t="shared" si="267"/>
        <v>0.00083+0.0497628276328623i</v>
      </c>
      <c r="Z629" t="e">
        <f t="shared" si="268"/>
        <v>#DIV/0!</v>
      </c>
      <c r="AA629" t="e">
        <f t="shared" si="269"/>
        <v>#DIV/0!</v>
      </c>
      <c r="AB629" t="str">
        <f t="shared" si="270"/>
        <v>1.29551140845214-0.0789230977430546i</v>
      </c>
      <c r="AC629" t="str">
        <f t="shared" si="271"/>
        <v>3.55240078575436-3.36374065405105i</v>
      </c>
      <c r="AD629" t="str">
        <f t="shared" si="272"/>
        <v>0.203375576605579+0.170357916751134i</v>
      </c>
      <c r="AE629" t="e">
        <f t="shared" si="273"/>
        <v>#DIV/0!</v>
      </c>
      <c r="AF629" t="str">
        <f t="shared" si="274"/>
        <v>-14.5784420966827-4.93610573153708i</v>
      </c>
      <c r="AG629" t="e">
        <f t="shared" si="275"/>
        <v>#DIV/0!</v>
      </c>
      <c r="AH629" t="e">
        <f t="shared" si="276"/>
        <v>#DIV/0!</v>
      </c>
      <c r="AI629" t="e">
        <f t="shared" si="277"/>
        <v>#DIV/0!</v>
      </c>
      <c r="AJ629" t="e">
        <f t="shared" si="278"/>
        <v>#DIV/0!</v>
      </c>
      <c r="AK629"/>
      <c r="AL629"/>
      <c r="AM629"/>
      <c r="AN629"/>
    </row>
    <row r="630" spans="1:40" x14ac:dyDescent="0.25">
      <c r="A630"/>
      <c r="B630">
        <f t="shared" si="279"/>
        <v>49600</v>
      </c>
      <c r="C630" s="186" t="str">
        <f t="shared" si="247"/>
        <v>-0.0000399813781398277+0.0635461847289985i</v>
      </c>
      <c r="D630" s="158" t="str">
        <f t="shared" si="248"/>
        <v>-7.66697319056574+0.487187416255655i</v>
      </c>
      <c r="E630" t="str">
        <f t="shared" si="249"/>
        <v>7.99999243651667-0.00777867658700995i</v>
      </c>
      <c r="F630" t="str">
        <f t="shared" si="250"/>
        <v>0.999200640242947+7.76624563534888E-07i</v>
      </c>
      <c r="G630">
        <f t="shared" si="245"/>
        <v>1</v>
      </c>
      <c r="H630" t="str">
        <f t="shared" si="251"/>
        <v>6.9223416484862+5.42303356886205i</v>
      </c>
      <c r="I630" t="str">
        <f t="shared" si="252"/>
        <v>194.778744522567i</v>
      </c>
      <c r="J630" t="str">
        <f t="shared" si="246"/>
        <v>-50.3539046125571+42.6113563817129i</v>
      </c>
      <c r="K630" t="str">
        <f t="shared" si="253"/>
        <v>1.90745167089894-2.25403853914229i</v>
      </c>
      <c r="L630" t="str">
        <f t="shared" si="254"/>
        <v>0.207948443767104-0.212451249315834i</v>
      </c>
      <c r="M630" t="str">
        <f t="shared" si="255"/>
        <v>2.11540011466604-2.46648978845812i</v>
      </c>
      <c r="N630" t="str">
        <f t="shared" si="256"/>
        <v>-0.365448203943023i</v>
      </c>
      <c r="O630" t="str">
        <f t="shared" si="257"/>
        <v>0.933963681262233-0.357367936562723i</v>
      </c>
      <c r="P630" t="str">
        <f t="shared" si="258"/>
        <v>0.0660363187377671+0.357367936562723i</v>
      </c>
      <c r="Q630" t="str">
        <f t="shared" si="259"/>
        <v>-0.0660363187377671+0.00808026738030004i</v>
      </c>
      <c r="R630" t="str">
        <f t="shared" si="260"/>
        <v>-0.332837381408372-5.45241404246751i</v>
      </c>
      <c r="S630" t="str">
        <f t="shared" si="261"/>
        <v>0.0385323659364068i</v>
      </c>
      <c r="T630" t="str">
        <f t="shared" si="262"/>
        <v>0.210094413121161-0.0128250117777428i</v>
      </c>
      <c r="U630" t="e">
        <f t="shared" si="263"/>
        <v>#DIV/0!</v>
      </c>
      <c r="V630" t="str">
        <f t="shared" si="264"/>
        <v>1.33333333333333E-06-0.002139179342633i</v>
      </c>
      <c r="W630" t="e">
        <f t="shared" si="265"/>
        <v>#DIV/0!</v>
      </c>
      <c r="X630" t="e">
        <f t="shared" si="266"/>
        <v>#DIV/0!</v>
      </c>
      <c r="Y630" t="str">
        <f t="shared" si="267"/>
        <v>0.00083+0.0498633585977772i</v>
      </c>
      <c r="Z630" t="e">
        <f t="shared" si="268"/>
        <v>#DIV/0!</v>
      </c>
      <c r="AA630" t="e">
        <f t="shared" si="269"/>
        <v>#DIV/0!</v>
      </c>
      <c r="AB630" t="str">
        <f t="shared" si="270"/>
        <v>1.29549194804192-0.0790820624155622i</v>
      </c>
      <c r="AC630" t="str">
        <f t="shared" si="271"/>
        <v>3.54542871603862-3.36260786477702i</v>
      </c>
      <c r="AD630" t="str">
        <f t="shared" si="272"/>
        <v>0.203499449054119+0.170700593334117i</v>
      </c>
      <c r="AE630" t="e">
        <f t="shared" si="273"/>
        <v>#DIV/0!</v>
      </c>
      <c r="AF630" t="str">
        <f t="shared" si="274"/>
        <v>-14.5893148390519-4.93584615260639i</v>
      </c>
      <c r="AG630" t="e">
        <f t="shared" si="275"/>
        <v>#DIV/0!</v>
      </c>
      <c r="AH630" t="e">
        <f t="shared" si="276"/>
        <v>#DIV/0!</v>
      </c>
      <c r="AI630" t="e">
        <f t="shared" si="277"/>
        <v>#DIV/0!</v>
      </c>
      <c r="AJ630" t="e">
        <f t="shared" si="278"/>
        <v>#DIV/0!</v>
      </c>
      <c r="AK630"/>
      <c r="AL630"/>
      <c r="AM630"/>
      <c r="AN630"/>
    </row>
    <row r="631" spans="1:40" x14ac:dyDescent="0.25">
      <c r="A631"/>
      <c r="B631">
        <f t="shared" si="279"/>
        <v>49700</v>
      </c>
      <c r="C631" s="186" t="str">
        <f t="shared" si="247"/>
        <v>-0.0000398206492075217+0.0634183253033032i</v>
      </c>
      <c r="D631" s="158" t="str">
        <f t="shared" si="248"/>
        <v>-7.66697195831061+0.486207160658658i</v>
      </c>
      <c r="E631" t="str">
        <f t="shared" si="249"/>
        <v>7.99999240598804-0.00779435937296565i</v>
      </c>
      <c r="F631" t="str">
        <f t="shared" si="250"/>
        <v>0.99920064024599+7.78190335899699E-07i</v>
      </c>
      <c r="G631">
        <f t="shared" si="245"/>
        <v>1</v>
      </c>
      <c r="H631" t="str">
        <f t="shared" si="251"/>
        <v>6.93318871835433+5.42177083965636i</v>
      </c>
      <c r="I631" t="str">
        <f t="shared" si="252"/>
        <v>195.171443604266i</v>
      </c>
      <c r="J631" t="str">
        <f t="shared" si="246"/>
        <v>-50.5611855507086+42.6972663744181i</v>
      </c>
      <c r="K631" t="str">
        <f t="shared" si="253"/>
        <v>1.90279850847255-2.25325311482083i</v>
      </c>
      <c r="L631" t="str">
        <f t="shared" si="254"/>
        <v>0.207520663038514-0.212441653645004i</v>
      </c>
      <c r="M631" t="str">
        <f t="shared" si="255"/>
        <v>2.11031917151106-2.46569476846583i</v>
      </c>
      <c r="N631" t="str">
        <f t="shared" si="256"/>
        <v>-0.366184994676779i</v>
      </c>
      <c r="O631" t="str">
        <f t="shared" si="257"/>
        <v>0.933700122395831-0.358055975286003i</v>
      </c>
      <c r="P631" t="str">
        <f t="shared" si="258"/>
        <v>0.066299877604169+0.358055975286003i</v>
      </c>
      <c r="Q631" t="str">
        <f t="shared" si="259"/>
        <v>-0.066299877604169+0.00812901939077598i</v>
      </c>
      <c r="R631" t="str">
        <f t="shared" si="260"/>
        <v>-0.33283537425237-5.44136148562892i</v>
      </c>
      <c r="S631" t="str">
        <f t="shared" si="261"/>
        <v>0.0386100521580527i</v>
      </c>
      <c r="T631" t="str">
        <f t="shared" si="262"/>
        <v>0.210091250770952-0.012850791159929i</v>
      </c>
      <c r="U631" t="e">
        <f t="shared" si="263"/>
        <v>#DIV/0!</v>
      </c>
      <c r="V631" t="str">
        <f t="shared" si="264"/>
        <v>1.33333333333333E-06-0.00213487515884501i</v>
      </c>
      <c r="W631" t="e">
        <f t="shared" si="265"/>
        <v>#DIV/0!</v>
      </c>
      <c r="X631" t="e">
        <f t="shared" si="266"/>
        <v>#DIV/0!</v>
      </c>
      <c r="Y631" t="str">
        <f t="shared" si="267"/>
        <v>0.00083+0.0499638895626921i</v>
      </c>
      <c r="Z631" t="e">
        <f t="shared" si="268"/>
        <v>#DIV/0!</v>
      </c>
      <c r="AA631" t="e">
        <f t="shared" si="269"/>
        <v>#DIV/0!</v>
      </c>
      <c r="AB631" t="str">
        <f t="shared" si="270"/>
        <v>1.29547244824099-0.079241024196371i</v>
      </c>
      <c r="AC631" t="str">
        <f t="shared" si="271"/>
        <v>3.53847616487846-3.3614634908512i</v>
      </c>
      <c r="AD631" t="str">
        <f t="shared" si="272"/>
        <v>0.203623560411153+0.171043158637086i</v>
      </c>
      <c r="AE631" t="e">
        <f t="shared" si="273"/>
        <v>#DIV/0!</v>
      </c>
      <c r="AF631" t="str">
        <f t="shared" si="274"/>
        <v>-14.6001606766649-4.9355636789977i</v>
      </c>
      <c r="AG631" t="e">
        <f t="shared" si="275"/>
        <v>#DIV/0!</v>
      </c>
      <c r="AH631" t="e">
        <f t="shared" si="276"/>
        <v>#DIV/0!</v>
      </c>
      <c r="AI631" t="e">
        <f t="shared" si="277"/>
        <v>#DIV/0!</v>
      </c>
      <c r="AJ631" t="e">
        <f t="shared" si="278"/>
        <v>#DIV/0!</v>
      </c>
      <c r="AK631"/>
      <c r="AL631"/>
      <c r="AM631"/>
      <c r="AN631"/>
    </row>
    <row r="632" spans="1:40" x14ac:dyDescent="0.25">
      <c r="A632"/>
      <c r="B632">
        <f t="shared" si="279"/>
        <v>49800</v>
      </c>
      <c r="C632" s="186" t="str">
        <f t="shared" si="247"/>
        <v>-0.0000396608875488275+0.0632909793686713i</v>
      </c>
      <c r="D632" s="158" t="str">
        <f t="shared" si="248"/>
        <v>-7.66697073347122+0.48523084182648i</v>
      </c>
      <c r="E632" t="str">
        <f t="shared" si="249"/>
        <v>7.99999237539792-0.00781004215874162i</v>
      </c>
      <c r="F632" t="str">
        <f t="shared" si="250"/>
        <v>0.999200640249042+7.79756108246599E-07i</v>
      </c>
      <c r="G632">
        <f t="shared" si="245"/>
        <v>1</v>
      </c>
      <c r="H632" t="str">
        <f t="shared" si="251"/>
        <v>6.94400891001686+5.42048932066384i</v>
      </c>
      <c r="I632" t="str">
        <f t="shared" si="252"/>
        <v>195.564142685965i</v>
      </c>
      <c r="J632" t="str">
        <f t="shared" si="246"/>
        <v>-50.7688839731262+42.7831763671231i</v>
      </c>
      <c r="K632" t="str">
        <f t="shared" si="253"/>
        <v>1.89815867566638-2.25246009647716i</v>
      </c>
      <c r="L632" t="str">
        <f t="shared" si="254"/>
        <v>0.207093782423326-0.212431219013387i</v>
      </c>
      <c r="M632" t="str">
        <f t="shared" si="255"/>
        <v>2.10525245808971-2.46489131549055i</v>
      </c>
      <c r="N632" t="str">
        <f t="shared" si="256"/>
        <v>-0.366921785410535i</v>
      </c>
      <c r="O632" t="str">
        <f t="shared" si="257"/>
        <v>0.933436056660457-0.358743819634814i</v>
      </c>
      <c r="P632" t="str">
        <f t="shared" si="258"/>
        <v>0.066563943339543+0.358743819634814i</v>
      </c>
      <c r="Q632" t="str">
        <f t="shared" si="259"/>
        <v>-0.066563943339543+0.008177965775721i</v>
      </c>
      <c r="R632" t="str">
        <f t="shared" si="260"/>
        <v>-0.332833363010529-5.43035315144558i</v>
      </c>
      <c r="S632" t="str">
        <f t="shared" si="261"/>
        <v>0.0386877383796986i</v>
      </c>
      <c r="T632" t="str">
        <f t="shared" si="262"/>
        <v>0.210088082032498-0.0128765700721866i</v>
      </c>
      <c r="U632" t="e">
        <f t="shared" si="263"/>
        <v>#DIV/0!</v>
      </c>
      <c r="V632" t="str">
        <f t="shared" si="264"/>
        <v>1.33333333333333E-06-0.00213058826093568i</v>
      </c>
      <c r="W632" t="e">
        <f t="shared" si="265"/>
        <v>#DIV/0!</v>
      </c>
      <c r="X632" t="e">
        <f t="shared" si="266"/>
        <v>#DIV/0!</v>
      </c>
      <c r="Y632" t="str">
        <f t="shared" si="267"/>
        <v>0.00083+0.0500644205276069i</v>
      </c>
      <c r="Z632" t="e">
        <f t="shared" si="268"/>
        <v>#DIV/0!</v>
      </c>
      <c r="AA632" t="e">
        <f t="shared" si="269"/>
        <v>#DIV/0!</v>
      </c>
      <c r="AB632" t="str">
        <f t="shared" si="270"/>
        <v>1.29545290904862-0.0793999830794887i</v>
      </c>
      <c r="AC632" t="str">
        <f t="shared" si="271"/>
        <v>3.53154309237134-3.36030763469129i</v>
      </c>
      <c r="AD632" t="str">
        <f t="shared" si="272"/>
        <v>0.203747910621214+0.171385612663433i</v>
      </c>
      <c r="AE632" t="e">
        <f t="shared" si="273"/>
        <v>#DIV/0!</v>
      </c>
      <c r="AF632" t="str">
        <f t="shared" si="274"/>
        <v>-14.6109796434881-4.93525847883736i</v>
      </c>
      <c r="AG632" t="e">
        <f t="shared" si="275"/>
        <v>#DIV/0!</v>
      </c>
      <c r="AH632" t="e">
        <f t="shared" si="276"/>
        <v>#DIV/0!</v>
      </c>
      <c r="AI632" t="e">
        <f t="shared" si="277"/>
        <v>#DIV/0!</v>
      </c>
      <c r="AJ632" t="e">
        <f t="shared" si="278"/>
        <v>#DIV/0!</v>
      </c>
      <c r="AK632"/>
      <c r="AL632"/>
      <c r="AM632"/>
      <c r="AN632"/>
    </row>
    <row r="633" spans="1:40" x14ac:dyDescent="0.25">
      <c r="A633"/>
      <c r="B633">
        <f t="shared" si="279"/>
        <v>49900</v>
      </c>
      <c r="C633" s="186" t="str">
        <f t="shared" si="247"/>
        <v>-0.0000395020854178281+0.0631641438379868i</v>
      </c>
      <c r="D633" s="158" t="str">
        <f t="shared" si="248"/>
        <v>-7.66696951598822+0.484258436091232i</v>
      </c>
      <c r="E633" t="str">
        <f t="shared" si="249"/>
        <v>7.99999234474631-0.00782572494433752i</v>
      </c>
      <c r="F633" t="str">
        <f t="shared" si="250"/>
        <v>0.999200640252105+7.81321880575557E-07i</v>
      </c>
      <c r="G633">
        <f t="shared" si="245"/>
        <v>1</v>
      </c>
      <c r="H633" t="str">
        <f t="shared" si="251"/>
        <v>6.95480225792145+5.41918915536861i</v>
      </c>
      <c r="I633" t="str">
        <f t="shared" si="252"/>
        <v>195.956841767663i</v>
      </c>
      <c r="J633" t="str">
        <f t="shared" si="246"/>
        <v>-50.97699987981+42.8690863598282i</v>
      </c>
      <c r="K633" t="str">
        <f t="shared" si="253"/>
        <v>1.8935321434524-2.25165955343622i</v>
      </c>
      <c r="L633" t="str">
        <f t="shared" si="254"/>
        <v>0.2066678016625-0.212419950716857i</v>
      </c>
      <c r="M633" t="str">
        <f t="shared" si="255"/>
        <v>2.1001999451149-2.46407950415308i</v>
      </c>
      <c r="N633" t="str">
        <f t="shared" si="256"/>
        <v>-0.367658576144292i</v>
      </c>
      <c r="O633" t="str">
        <f t="shared" si="257"/>
        <v>0.933171484199462-0.359431469235756i</v>
      </c>
      <c r="P633" t="str">
        <f t="shared" si="258"/>
        <v>0.0668285158005379+0.359431469235756i</v>
      </c>
      <c r="Q633" t="str">
        <f t="shared" si="259"/>
        <v>-0.0668285158005379+0.00822710690853601i</v>
      </c>
      <c r="R633" t="str">
        <f t="shared" si="260"/>
        <v>-0.332831347682791-5.41938877404695i</v>
      </c>
      <c r="S633" t="str">
        <f t="shared" si="261"/>
        <v>0.0387654246013447i</v>
      </c>
      <c r="T633" t="str">
        <f t="shared" si="262"/>
        <v>0.210084906905691-0.0129023485135612i</v>
      </c>
      <c r="U633" t="e">
        <f t="shared" si="263"/>
        <v>#DIV/0!</v>
      </c>
      <c r="V633" t="str">
        <f t="shared" si="264"/>
        <v>1.33333333333333E-06-0.0021263185449819i</v>
      </c>
      <c r="W633" t="e">
        <f t="shared" si="265"/>
        <v>#DIV/0!</v>
      </c>
      <c r="X633" t="e">
        <f t="shared" si="266"/>
        <v>#DIV/0!</v>
      </c>
      <c r="Y633" t="str">
        <f t="shared" si="267"/>
        <v>0.00083+0.0501649514925218i</v>
      </c>
      <c r="Z633" t="e">
        <f t="shared" si="268"/>
        <v>#DIV/0!</v>
      </c>
      <c r="AA633" t="e">
        <f t="shared" si="269"/>
        <v>#DIV/0!</v>
      </c>
      <c r="AB633" t="str">
        <f t="shared" si="270"/>
        <v>1.29543333046416-0.0795589390590301i</v>
      </c>
      <c r="AC633" t="str">
        <f t="shared" si="271"/>
        <v>3.52462945843332-3.35914039803868i</v>
      </c>
      <c r="AD633" t="str">
        <f t="shared" si="272"/>
        <v>0.203872499628804+0.171727955415277i</v>
      </c>
      <c r="AE633" t="e">
        <f t="shared" si="273"/>
        <v>#DIV/0!</v>
      </c>
      <c r="AF633" t="str">
        <f t="shared" si="274"/>
        <v>-14.6217717739097-4.93493071927738i</v>
      </c>
      <c r="AG633" t="e">
        <f t="shared" si="275"/>
        <v>#DIV/0!</v>
      </c>
      <c r="AH633" t="e">
        <f t="shared" si="276"/>
        <v>#DIV/0!</v>
      </c>
      <c r="AI633" t="e">
        <f t="shared" si="277"/>
        <v>#DIV/0!</v>
      </c>
      <c r="AJ633" t="e">
        <f t="shared" si="278"/>
        <v>#DIV/0!</v>
      </c>
      <c r="AK633"/>
      <c r="AL633"/>
      <c r="AM633"/>
      <c r="AN633"/>
    </row>
    <row r="634" spans="1:40" x14ac:dyDescent="0.25">
      <c r="A634"/>
      <c r="B634">
        <f t="shared" si="279"/>
        <v>50000</v>
      </c>
      <c r="C634" s="186" t="str">
        <f t="shared" si="247"/>
        <v>-0.0000393442351459886+0.0630378156488311i</v>
      </c>
      <c r="D634" s="158" t="str">
        <f t="shared" si="248"/>
        <v>-7.66696830580282+0.483289919974372i</v>
      </c>
      <c r="E634" t="str">
        <f t="shared" si="249"/>
        <v>7.99999231403322-0.00784140772975296i</v>
      </c>
      <c r="F634" t="str">
        <f t="shared" si="250"/>
        <v>0.999200640255168+7.82887652886516E-07i</v>
      </c>
      <c r="G634">
        <f t="shared" si="245"/>
        <v>1</v>
      </c>
      <c r="H634" t="str">
        <f t="shared" si="251"/>
        <v>6.96556879693095+5.41787048647386i</v>
      </c>
      <c r="I634" t="str">
        <f t="shared" si="252"/>
        <v>196.349540849362i</v>
      </c>
      <c r="J634" t="str">
        <f t="shared" si="246"/>
        <v>-51.18553327076+42.9549963525332i</v>
      </c>
      <c r="K634" t="str">
        <f t="shared" si="253"/>
        <v>1.88891888269319-2.25085155455164i</v>
      </c>
      <c r="L634" t="str">
        <f t="shared" si="254"/>
        <v>0.206242720476895-0.212407854028446i</v>
      </c>
      <c r="M634" t="str">
        <f t="shared" si="255"/>
        <v>2.09516160317009-2.46325940858009i</v>
      </c>
      <c r="N634" t="str">
        <f t="shared" si="256"/>
        <v>-0.368395366878048i</v>
      </c>
      <c r="O634" t="str">
        <f t="shared" si="257"/>
        <v>0.932906405156471-0.360118923715527i</v>
      </c>
      <c r="P634" t="str">
        <f t="shared" si="258"/>
        <v>0.0670935948435289+0.360118923715527i</v>
      </c>
      <c r="Q634" t="str">
        <f t="shared" si="259"/>
        <v>-0.0670935948435289+0.00827644316252102i</v>
      </c>
      <c r="R634" t="str">
        <f t="shared" si="260"/>
        <v>-0.332829328268751-5.40846808968922i</v>
      </c>
      <c r="S634" t="str">
        <f t="shared" si="261"/>
        <v>0.0388431108229907i</v>
      </c>
      <c r="T634" t="str">
        <f t="shared" si="262"/>
        <v>0.210081725390407-0.0129281264830846i</v>
      </c>
      <c r="U634" t="e">
        <f t="shared" si="263"/>
        <v>#DIV/0!</v>
      </c>
      <c r="V634" t="str">
        <f t="shared" si="264"/>
        <v>1.33333333333333E-06-0.00212206590789194i</v>
      </c>
      <c r="W634" t="e">
        <f t="shared" si="265"/>
        <v>#DIV/0!</v>
      </c>
      <c r="X634" t="e">
        <f t="shared" si="266"/>
        <v>#DIV/0!</v>
      </c>
      <c r="Y634" t="str">
        <f t="shared" si="267"/>
        <v>0.00083+0.0502654824574367i</v>
      </c>
      <c r="Z634" t="e">
        <f t="shared" si="268"/>
        <v>#DIV/0!</v>
      </c>
      <c r="AA634" t="e">
        <f t="shared" si="269"/>
        <v>#DIV/0!</v>
      </c>
      <c r="AB634" t="str">
        <f t="shared" si="270"/>
        <v>1.29541371248683-0.0797178921290253i</v>
      </c>
      <c r="AC634" t="str">
        <f t="shared" si="271"/>
        <v>3.51773522280343-3.35796188196124i</v>
      </c>
      <c r="AD634" t="str">
        <f t="shared" si="272"/>
        <v>0.203997327378366+0.172070186893461i</v>
      </c>
      <c r="AE634" t="e">
        <f t="shared" si="273"/>
        <v>#DIV/0!</v>
      </c>
      <c r="AF634" t="str">
        <f t="shared" si="274"/>
        <v>-14.6325371027338-4.93458056649949i</v>
      </c>
      <c r="AG634" t="e">
        <f t="shared" si="275"/>
        <v>#DIV/0!</v>
      </c>
      <c r="AH634" t="e">
        <f t="shared" si="276"/>
        <v>#DIV/0!</v>
      </c>
      <c r="AI634" t="e">
        <f t="shared" si="277"/>
        <v>#DIV/0!</v>
      </c>
      <c r="AJ634" t="e">
        <f t="shared" si="278"/>
        <v>#DIV/0!</v>
      </c>
      <c r="AK634"/>
      <c r="AL634"/>
      <c r="AM634"/>
      <c r="AN634"/>
    </row>
    <row r="635" spans="1:40" x14ac:dyDescent="0.25">
      <c r="A635"/>
      <c r="B635">
        <f t="shared" si="279"/>
        <v>50100</v>
      </c>
      <c r="C635" s="186" t="str">
        <f t="shared" si="247"/>
        <v>-0.0000391873291412295+0.0629119917632355i</v>
      </c>
      <c r="D635" s="158" t="str">
        <f t="shared" si="248"/>
        <v>-7.66696710285674+0.482325270184806i</v>
      </c>
      <c r="E635" t="str">
        <f t="shared" si="249"/>
        <v>7.99999228325864-0.00785709051498761i</v>
      </c>
      <c r="F635" t="str">
        <f t="shared" si="250"/>
        <v>0.99920064025823+7.84453425179445E-07i</v>
      </c>
      <c r="G635">
        <f t="shared" si="245"/>
        <v>1</v>
      </c>
      <c r="H635" t="str">
        <f t="shared" si="251"/>
        <v>6.97630856231677+5.4165334559042i</v>
      </c>
      <c r="I635" t="str">
        <f t="shared" si="252"/>
        <v>196.742239931061i</v>
      </c>
      <c r="J635" t="str">
        <f t="shared" si="246"/>
        <v>-51.3944841459761+43.0409063452383i</v>
      </c>
      <c r="K635" t="str">
        <f t="shared" si="253"/>
        <v>1.88431886414464-2.25003616820814i</v>
      </c>
      <c r="L635" t="str">
        <f t="shared" si="254"/>
        <v>0.205818538567473-0.21239493419836i</v>
      </c>
      <c r="M635" t="str">
        <f t="shared" si="255"/>
        <v>2.09013740271211-2.4624311024065i</v>
      </c>
      <c r="N635" t="str">
        <f t="shared" si="256"/>
        <v>-0.369132157611804i</v>
      </c>
      <c r="O635" t="str">
        <f t="shared" si="257"/>
        <v>0.932640819675387-0.360806182700938i</v>
      </c>
      <c r="P635" t="str">
        <f t="shared" si="258"/>
        <v>0.067359180324613+0.360806182700938i</v>
      </c>
      <c r="Q635" t="str">
        <f t="shared" si="259"/>
        <v>-0.067359180324613+0.00832597491086601i</v>
      </c>
      <c r="R635" t="str">
        <f t="shared" si="260"/>
        <v>-0.332827304768255-5.39759083673467i</v>
      </c>
      <c r="S635" t="str">
        <f t="shared" si="261"/>
        <v>0.0389207970446366i</v>
      </c>
      <c r="T635" t="str">
        <f t="shared" si="262"/>
        <v>0.21007853748654-0.0129539039797987i</v>
      </c>
      <c r="U635" t="e">
        <f t="shared" si="263"/>
        <v>#DIV/0!</v>
      </c>
      <c r="V635" t="str">
        <f t="shared" si="264"/>
        <v>1.33333333333333E-06-0.00211783024739714i</v>
      </c>
      <c r="W635" t="e">
        <f t="shared" si="265"/>
        <v>#DIV/0!</v>
      </c>
      <c r="X635" t="e">
        <f t="shared" si="266"/>
        <v>#DIV/0!</v>
      </c>
      <c r="Y635" t="str">
        <f t="shared" si="267"/>
        <v>0.00083+0.0503660134223516i</v>
      </c>
      <c r="Z635" t="e">
        <f t="shared" si="268"/>
        <v>#DIV/0!</v>
      </c>
      <c r="AA635" t="e">
        <f t="shared" si="269"/>
        <v>#DIV/0!</v>
      </c>
      <c r="AB635" t="str">
        <f t="shared" si="270"/>
        <v>1.29539405511599-0.0798768422835662i</v>
      </c>
      <c r="AC635" t="str">
        <f t="shared" si="271"/>
        <v>3.51086034504777-3.35677218685751i</v>
      </c>
      <c r="AD635" t="str">
        <f t="shared" si="272"/>
        <v>0.204122393814313+0.172412307097581i</v>
      </c>
      <c r="AE635" t="e">
        <f t="shared" si="273"/>
        <v>#DIV/0!</v>
      </c>
      <c r="AF635" t="str">
        <f t="shared" si="274"/>
        <v>-14.6432756651735-4.93420818571939i</v>
      </c>
      <c r="AG635" t="e">
        <f t="shared" si="275"/>
        <v>#DIV/0!</v>
      </c>
      <c r="AH635" t="e">
        <f t="shared" si="276"/>
        <v>#DIV/0!</v>
      </c>
      <c r="AI635" t="e">
        <f t="shared" si="277"/>
        <v>#DIV/0!</v>
      </c>
      <c r="AJ635" t="e">
        <f t="shared" si="278"/>
        <v>#DIV/0!</v>
      </c>
      <c r="AK635"/>
      <c r="AL635"/>
      <c r="AM635"/>
      <c r="AN635"/>
    </row>
    <row r="636" spans="1:40" x14ac:dyDescent="0.25">
      <c r="A636"/>
      <c r="B636">
        <f t="shared" si="279"/>
        <v>50200</v>
      </c>
      <c r="C636" s="186" t="str">
        <f t="shared" si="247"/>
        <v>-0.0000390313598870138+0.0627866691674383i</v>
      </c>
      <c r="D636" s="158" t="str">
        <f t="shared" si="248"/>
        <v>-7.66696590709249+0.481364463617027i</v>
      </c>
      <c r="E636" t="str">
        <f t="shared" si="249"/>
        <v>7.99999225242257-0.00787277330004109i</v>
      </c>
      <c r="F636" t="str">
        <f t="shared" si="250"/>
        <v>0.999200640261313+7.86019197454335E-07i</v>
      </c>
      <c r="G636">
        <f t="shared" si="245"/>
        <v>1</v>
      </c>
      <c r="H636" t="str">
        <f t="shared" si="251"/>
        <v>6.98702158975343+5.41517820480813i</v>
      </c>
      <c r="I636" t="str">
        <f t="shared" si="252"/>
        <v>197.13493901276i</v>
      </c>
      <c r="J636" t="str">
        <f t="shared" si="246"/>
        <v>-51.6038525054584+43.1268163379434i</v>
      </c>
      <c r="K636" t="str">
        <f t="shared" si="253"/>
        <v>1.87973205845869-2.24921346232417i</v>
      </c>
      <c r="L636" t="str">
        <f t="shared" si="254"/>
        <v>0.205395255615527-0.212381196453997i</v>
      </c>
      <c r="M636" t="str">
        <f t="shared" si="255"/>
        <v>2.08512731407422-2.46159465877817i</v>
      </c>
      <c r="N636" t="str">
        <f t="shared" si="256"/>
        <v>-0.36986894834556i</v>
      </c>
      <c r="O636" t="str">
        <f t="shared" si="257"/>
        <v>0.932374727900384-0.361493245818902i</v>
      </c>
      <c r="P636" t="str">
        <f t="shared" si="258"/>
        <v>0.067625272099616+0.361493245818902i</v>
      </c>
      <c r="Q636" t="str">
        <f t="shared" si="259"/>
        <v>-0.067625272099616+0.00837570252665798i</v>
      </c>
      <c r="R636" t="str">
        <f t="shared" si="260"/>
        <v>-0.332825277180981-5.38675675562999i</v>
      </c>
      <c r="S636" t="str">
        <f t="shared" si="261"/>
        <v>0.0389984832662827i</v>
      </c>
      <c r="T636" t="str">
        <f t="shared" si="262"/>
        <v>0.210075343193971-0.0129796810027384i</v>
      </c>
      <c r="U636" t="e">
        <f t="shared" si="263"/>
        <v>#DIV/0!</v>
      </c>
      <c r="V636" t="str">
        <f t="shared" si="264"/>
        <v>1.33333333333333E-06-0.00211361146204376i</v>
      </c>
      <c r="W636" t="e">
        <f t="shared" si="265"/>
        <v>#DIV/0!</v>
      </c>
      <c r="X636" t="e">
        <f t="shared" si="266"/>
        <v>#DIV/0!</v>
      </c>
      <c r="Y636" t="str">
        <f t="shared" si="267"/>
        <v>0.00083+0.0504665443872664i</v>
      </c>
      <c r="Z636" t="e">
        <f t="shared" si="268"/>
        <v>#DIV/0!</v>
      </c>
      <c r="AA636" t="e">
        <f t="shared" si="269"/>
        <v>#DIV/0!</v>
      </c>
      <c r="AB636" t="str">
        <f t="shared" si="270"/>
        <v>1.2953743583509-0.0800357895167019i</v>
      </c>
      <c r="AC636" t="str">
        <f t="shared" si="271"/>
        <v>3.50400478456342-3.35557141245955i</v>
      </c>
      <c r="AD636" t="str">
        <f t="shared" si="272"/>
        <v>0.204247698881002+0.172754316025986i</v>
      </c>
      <c r="AE636" t="e">
        <f t="shared" si="273"/>
        <v>#DIV/0!</v>
      </c>
      <c r="AF636" t="str">
        <f t="shared" si="274"/>
        <v>-14.6539874968459-4.9338137411911i</v>
      </c>
      <c r="AG636" t="e">
        <f t="shared" si="275"/>
        <v>#DIV/0!</v>
      </c>
      <c r="AH636" t="e">
        <f t="shared" si="276"/>
        <v>#DIV/0!</v>
      </c>
      <c r="AI636" t="e">
        <f t="shared" si="277"/>
        <v>#DIV/0!</v>
      </c>
      <c r="AJ636" t="e">
        <f t="shared" si="278"/>
        <v>#DIV/0!</v>
      </c>
      <c r="AK636"/>
      <c r="AL636"/>
      <c r="AM636"/>
      <c r="AN636"/>
    </row>
    <row r="637" spans="1:40" x14ac:dyDescent="0.25">
      <c r="A637"/>
      <c r="B637">
        <f t="shared" si="279"/>
        <v>50300</v>
      </c>
      <c r="C637" s="186" t="str">
        <f t="shared" si="247"/>
        <v>-0.0000388763199414483+0.0626618448716444i</v>
      </c>
      <c r="D637" s="158" t="str">
        <f t="shared" si="248"/>
        <v>-7.66696471845288+0.480407477349274i</v>
      </c>
      <c r="E637" t="str">
        <f t="shared" si="249"/>
        <v>7.99999222152501-0.00788845608491303i</v>
      </c>
      <c r="F637" t="str">
        <f t="shared" si="250"/>
        <v>0.999200640264396+7.87584969711121E-07i</v>
      </c>
      <c r="G637">
        <f t="shared" si="245"/>
        <v>1</v>
      </c>
      <c r="H637" t="str">
        <f t="shared" si="251"/>
        <v>6.99770791531181+5.41380487356012i</v>
      </c>
      <c r="I637" t="str">
        <f t="shared" si="252"/>
        <v>197.527638094458i</v>
      </c>
      <c r="J637" t="str">
        <f t="shared" si="246"/>
        <v>-51.8136383492068+43.2127263306485i</v>
      </c>
      <c r="K637" t="str">
        <f t="shared" si="253"/>
        <v>1.87515843618611-2.2483835043544i</v>
      </c>
      <c r="L637" t="str">
        <f t="shared" si="254"/>
        <v>0.204972871282891-0.212366645999969i</v>
      </c>
      <c r="M637" t="str">
        <f t="shared" si="255"/>
        <v>2.080131307469-2.46075015035437i</v>
      </c>
      <c r="N637" t="str">
        <f t="shared" si="256"/>
        <v>-0.370605739079316i</v>
      </c>
      <c r="O637" t="str">
        <f t="shared" si="257"/>
        <v>0.932108129975913-0.36218011269644i</v>
      </c>
      <c r="P637" t="str">
        <f t="shared" si="258"/>
        <v>0.067891870024087+0.36218011269644i</v>
      </c>
      <c r="Q637" t="str">
        <f t="shared" si="259"/>
        <v>-0.067891870024087+0.00842562638287597i</v>
      </c>
      <c r="R637" t="str">
        <f t="shared" si="260"/>
        <v>-0.332823245506696-5.37596558888604i</v>
      </c>
      <c r="S637" t="str">
        <f t="shared" si="261"/>
        <v>0.0390761694879286i</v>
      </c>
      <c r="T637" t="str">
        <f t="shared" si="262"/>
        <v>0.210072142512583-0.0130054575509421i</v>
      </c>
      <c r="U637" t="e">
        <f t="shared" si="263"/>
        <v>#DIV/0!</v>
      </c>
      <c r="V637" t="str">
        <f t="shared" si="264"/>
        <v>1.33333333333333E-06-0.00210940945118483i</v>
      </c>
      <c r="W637" t="e">
        <f t="shared" si="265"/>
        <v>#DIV/0!</v>
      </c>
      <c r="X637" t="e">
        <f t="shared" si="266"/>
        <v>#DIV/0!</v>
      </c>
      <c r="Y637" t="str">
        <f t="shared" si="267"/>
        <v>0.00083+0.0505670753521813i</v>
      </c>
      <c r="Z637" t="e">
        <f t="shared" si="268"/>
        <v>#DIV/0!</v>
      </c>
      <c r="AA637" t="e">
        <f t="shared" si="269"/>
        <v>#DIV/0!</v>
      </c>
      <c r="AB637" t="str">
        <f t="shared" si="270"/>
        <v>1.29535462219083-0.0801947338225028i</v>
      </c>
      <c r="AC637" t="str">
        <f t="shared" si="271"/>
        <v>3.49716850058247-3.35435965783664i</v>
      </c>
      <c r="AD637" t="str">
        <f t="shared" si="272"/>
        <v>0.204373242522753+0.173096213675795i</v>
      </c>
      <c r="AE637" t="e">
        <f t="shared" si="273"/>
        <v>#DIV/0!</v>
      </c>
      <c r="AF637" t="str">
        <f t="shared" si="274"/>
        <v>-14.6646726337647-4.93339739621085i</v>
      </c>
      <c r="AG637" t="e">
        <f t="shared" si="275"/>
        <v>#DIV/0!</v>
      </c>
      <c r="AH637" t="e">
        <f t="shared" si="276"/>
        <v>#DIV/0!</v>
      </c>
      <c r="AI637" t="e">
        <f t="shared" si="277"/>
        <v>#DIV/0!</v>
      </c>
      <c r="AJ637" t="e">
        <f t="shared" si="278"/>
        <v>#DIV/0!</v>
      </c>
      <c r="AK637"/>
      <c r="AL637"/>
      <c r="AM637"/>
      <c r="AN637"/>
    </row>
    <row r="638" spans="1:40" x14ac:dyDescent="0.25">
      <c r="A638"/>
      <c r="B638">
        <f t="shared" si="279"/>
        <v>50400</v>
      </c>
      <c r="C638" s="186" t="str">
        <f t="shared" si="247"/>
        <v>-0.0000387222019363936+0.0625375159097868i</v>
      </c>
      <c r="D638" s="158" t="str">
        <f t="shared" si="248"/>
        <v>-7.66696353688154+0.479454288641699i</v>
      </c>
      <c r="E638" t="str">
        <f t="shared" si="249"/>
        <v>7.99999219056597-0.00790413886960308i</v>
      </c>
      <c r="F638" t="str">
        <f t="shared" si="250"/>
        <v>0.999200640267478+7.89150741949765E-07i</v>
      </c>
      <c r="G638">
        <f t="shared" si="245"/>
        <v>1</v>
      </c>
      <c r="H638" t="str">
        <f t="shared" si="251"/>
        <v>7.00836757545345+5.41241360176342i</v>
      </c>
      <c r="I638" t="str">
        <f t="shared" si="252"/>
        <v>197.920337176157i</v>
      </c>
      <c r="J638" t="str">
        <f t="shared" si="246"/>
        <v>-52.0238416772215+43.2986363233535i</v>
      </c>
      <c r="K638" t="str">
        <f t="shared" si="253"/>
        <v>1.87059796777909-2.2475463612923i</v>
      </c>
      <c r="L638" t="str">
        <f t="shared" si="254"/>
        <v>0.204551385212145-0.212351288018119i</v>
      </c>
      <c r="M638" t="str">
        <f t="shared" si="255"/>
        <v>2.07514935299124-2.45989764931042i</v>
      </c>
      <c r="N638" t="str">
        <f t="shared" si="256"/>
        <v>-0.371342529813072i</v>
      </c>
      <c r="O638" t="str">
        <f t="shared" si="257"/>
        <v>0.931841026046701-0.362866782960678i</v>
      </c>
      <c r="P638" t="str">
        <f t="shared" si="258"/>
        <v>0.068158973953299+0.362866782960678i</v>
      </c>
      <c r="Q638" t="str">
        <f t="shared" si="259"/>
        <v>-0.068158973953299+0.00847574685239399i</v>
      </c>
      <c r="R638" t="str">
        <f t="shared" si="260"/>
        <v>-0.332821209745023-5.36521708105737i</v>
      </c>
      <c r="S638" t="str">
        <f t="shared" si="261"/>
        <v>0.0391538557095746i</v>
      </c>
      <c r="T638" t="str">
        <f t="shared" si="262"/>
        <v>0.210068935442265-0.0130312336234427i</v>
      </c>
      <c r="U638" t="e">
        <f t="shared" si="263"/>
        <v>#DIV/0!</v>
      </c>
      <c r="V638" t="str">
        <f t="shared" si="264"/>
        <v>1.33333333333333E-06-0.00210522411497216i</v>
      </c>
      <c r="W638" t="e">
        <f t="shared" si="265"/>
        <v>#DIV/0!</v>
      </c>
      <c r="X638" t="e">
        <f t="shared" si="266"/>
        <v>#DIV/0!</v>
      </c>
      <c r="Y638" t="str">
        <f t="shared" si="267"/>
        <v>0.00083+0.0506676063170962i</v>
      </c>
      <c r="Z638" t="e">
        <f t="shared" si="268"/>
        <v>#DIV/0!</v>
      </c>
      <c r="AA638" t="e">
        <f t="shared" si="269"/>
        <v>#DIV/0!</v>
      </c>
      <c r="AB638" t="str">
        <f t="shared" si="270"/>
        <v>1.29533484663511-0.0803536751950058i</v>
      </c>
      <c r="AC638" t="str">
        <f t="shared" si="271"/>
        <v>3.49035145217621-3.35313702139897i</v>
      </c>
      <c r="AD638" t="str">
        <f t="shared" si="272"/>
        <v>0.204499024683829+0.173438000042914i</v>
      </c>
      <c r="AE638" t="e">
        <f t="shared" si="273"/>
        <v>#DIV/0!</v>
      </c>
      <c r="AF638" t="str">
        <f t="shared" si="274"/>
        <v>-14.675331112335-4.93295931312172i</v>
      </c>
      <c r="AG638" t="e">
        <f t="shared" si="275"/>
        <v>#DIV/0!</v>
      </c>
      <c r="AH638" t="e">
        <f t="shared" si="276"/>
        <v>#DIV/0!</v>
      </c>
      <c r="AI638" t="e">
        <f t="shared" si="277"/>
        <v>#DIV/0!</v>
      </c>
      <c r="AJ638" t="e">
        <f t="shared" si="278"/>
        <v>#DIV/0!</v>
      </c>
      <c r="AK638"/>
      <c r="AL638"/>
      <c r="AM638"/>
      <c r="AN638"/>
    </row>
    <row r="639" spans="1:40" x14ac:dyDescent="0.25">
      <c r="A639"/>
      <c r="B639">
        <f t="shared" si="279"/>
        <v>50500</v>
      </c>
      <c r="C639" s="186" t="str">
        <f t="shared" si="247"/>
        <v>-0.0000385689985765904+0.0624136793392921i</v>
      </c>
      <c r="D639" s="158" t="str">
        <f t="shared" si="248"/>
        <v>-7.66696236232245+0.478504874934573i</v>
      </c>
      <c r="E639" t="str">
        <f t="shared" si="249"/>
        <v>7.99999215954544-0.00791982165411089i</v>
      </c>
      <c r="F639" t="str">
        <f t="shared" si="250"/>
        <v>0.99920064027058+7.90716514170266E-07i</v>
      </c>
      <c r="G639">
        <f t="shared" si="245"/>
        <v>1</v>
      </c>
      <c r="H639" t="str">
        <f t="shared" si="251"/>
        <v>7.01900060702458+5.411004528252i</v>
      </c>
      <c r="I639" t="str">
        <f t="shared" si="252"/>
        <v>198.313036257856i</v>
      </c>
      <c r="J639" t="str">
        <f t="shared" si="246"/>
        <v>-52.2344624895022+43.3845463160585i</v>
      </c>
      <c r="K639" t="str">
        <f t="shared" si="253"/>
        <v>1.86605062359397-2.24670209967259i</v>
      </c>
      <c r="L639" t="str">
        <f t="shared" si="254"/>
        <v>0.204130797026844-0.212335127667548i</v>
      </c>
      <c r="M639" t="str">
        <f t="shared" si="255"/>
        <v>2.07018142062081-2.45903722734014i</v>
      </c>
      <c r="N639" t="str">
        <f t="shared" si="256"/>
        <v>-0.372079320546828i</v>
      </c>
      <c r="O639" t="str">
        <f t="shared" si="257"/>
        <v>0.931573416257746-0.363553256238852i</v>
      </c>
      <c r="P639" t="str">
        <f t="shared" si="258"/>
        <v>0.068426583742254+0.363553256238852i</v>
      </c>
      <c r="Q639" t="str">
        <f t="shared" si="259"/>
        <v>-0.068426583742254+0.00852606430797603i</v>
      </c>
      <c r="R639" t="str">
        <f t="shared" si="260"/>
        <v>-0.332819169895911-5.3545109787216i</v>
      </c>
      <c r="S639" t="str">
        <f t="shared" si="261"/>
        <v>0.0392315419312205i</v>
      </c>
      <c r="T639" t="str">
        <f t="shared" si="262"/>
        <v>0.210065721982897-0.0130570092192854i</v>
      </c>
      <c r="U639" t="e">
        <f t="shared" si="263"/>
        <v>#DIV/0!</v>
      </c>
      <c r="V639" t="str">
        <f t="shared" si="264"/>
        <v>1.33333333333333E-06-0.00210105535434845i</v>
      </c>
      <c r="W639" t="e">
        <f t="shared" si="265"/>
        <v>#DIV/0!</v>
      </c>
      <c r="X639" t="e">
        <f t="shared" si="266"/>
        <v>#DIV/0!</v>
      </c>
      <c r="Y639" t="str">
        <f t="shared" si="267"/>
        <v>0.00083+0.0507681372820111i</v>
      </c>
      <c r="Z639" t="e">
        <f t="shared" si="268"/>
        <v>#DIV/0!</v>
      </c>
      <c r="AA639" t="e">
        <f t="shared" si="269"/>
        <v>#DIV/0!</v>
      </c>
      <c r="AB639" t="str">
        <f t="shared" si="270"/>
        <v>1.29531503168299-0.0805126136283231i</v>
      </c>
      <c r="AC639" t="str">
        <f t="shared" si="271"/>
        <v>3.48355359825848-3.35190360090072i</v>
      </c>
      <c r="AD639" t="str">
        <f t="shared" si="272"/>
        <v>0.204625045308456+0.173779675122037i</v>
      </c>
      <c r="AE639" t="e">
        <f t="shared" si="273"/>
        <v>#DIV/0!</v>
      </c>
      <c r="AF639" t="str">
        <f t="shared" si="274"/>
        <v>-14.685962969347-4.93249965331743i</v>
      </c>
      <c r="AG639" t="e">
        <f t="shared" si="275"/>
        <v>#DIV/0!</v>
      </c>
      <c r="AH639" t="e">
        <f t="shared" si="276"/>
        <v>#DIV/0!</v>
      </c>
      <c r="AI639" t="e">
        <f t="shared" si="277"/>
        <v>#DIV/0!</v>
      </c>
      <c r="AJ639" t="e">
        <f t="shared" si="278"/>
        <v>#DIV/0!</v>
      </c>
      <c r="AK639"/>
      <c r="AL639"/>
      <c r="AM639"/>
      <c r="AN639"/>
    </row>
    <row r="640" spans="1:40" x14ac:dyDescent="0.25">
      <c r="A640"/>
      <c r="B640">
        <f t="shared" si="279"/>
        <v>50600</v>
      </c>
      <c r="C640" s="186" t="str">
        <f t="shared" si="247"/>
        <v>-0.000038416702638795+0.0622903322408482i</v>
      </c>
      <c r="D640" s="158" t="str">
        <f t="shared" si="248"/>
        <v>-7.66696119472024+0.477559213846503i</v>
      </c>
      <c r="E640" t="str">
        <f t="shared" si="249"/>
        <v>7.99999212846342-0.00793550443843608i</v>
      </c>
      <c r="F640" t="str">
        <f t="shared" si="250"/>
        <v>0.999200640273673+7.92282286372538E-07i</v>
      </c>
      <c r="G640">
        <f t="shared" si="245"/>
        <v>1</v>
      </c>
      <c r="H640" t="str">
        <f t="shared" si="251"/>
        <v>7.02960704724995+5.40957779109334i</v>
      </c>
      <c r="I640" t="str">
        <f t="shared" si="252"/>
        <v>198.705735339554i</v>
      </c>
      <c r="J640" t="str">
        <f t="shared" si="246"/>
        <v>-52.4455007860492+43.4704563087637i</v>
      </c>
      <c r="K640" t="str">
        <f t="shared" si="253"/>
        <v>1.86151637389373-2.24585078557377i</v>
      </c>
      <c r="L640" t="str">
        <f t="shared" si="254"/>
        <v>0.203711106331708-0.212318170084634i</v>
      </c>
      <c r="M640" t="str">
        <f t="shared" si="255"/>
        <v>2.06522748022544-2.4581689556584i</v>
      </c>
      <c r="N640" t="str">
        <f t="shared" si="256"/>
        <v>-0.372816111280584i</v>
      </c>
      <c r="O640" t="str">
        <f t="shared" si="257"/>
        <v>0.931305300754324-0.364239532158301i</v>
      </c>
      <c r="P640" t="str">
        <f t="shared" si="258"/>
        <v>0.0686946992456759+0.364239532158301i</v>
      </c>
      <c r="Q640" t="str">
        <f t="shared" si="259"/>
        <v>-0.0686946992456759+0.00857657912228299i</v>
      </c>
      <c r="R640" t="str">
        <f t="shared" si="260"/>
        <v>-0.332817125958944-5.34384703045987i</v>
      </c>
      <c r="S640" t="str">
        <f t="shared" si="261"/>
        <v>0.0393092281528666i</v>
      </c>
      <c r="T640" t="str">
        <f t="shared" si="262"/>
        <v>0.210062502134366-0.0130827843375015i</v>
      </c>
      <c r="U640" t="e">
        <f t="shared" si="263"/>
        <v>#DIV/0!</v>
      </c>
      <c r="V640" t="str">
        <f t="shared" si="264"/>
        <v>1.33333333333333E-06-0.00209690307103946i</v>
      </c>
      <c r="W640" t="e">
        <f t="shared" si="265"/>
        <v>#DIV/0!</v>
      </c>
      <c r="X640" t="e">
        <f t="shared" si="266"/>
        <v>#DIV/0!</v>
      </c>
      <c r="Y640" t="str">
        <f t="shared" si="267"/>
        <v>0.00083+0.0508686682469259i</v>
      </c>
      <c r="Z640" t="e">
        <f t="shared" si="268"/>
        <v>#DIV/0!</v>
      </c>
      <c r="AA640" t="e">
        <f t="shared" si="269"/>
        <v>#DIV/0!</v>
      </c>
      <c r="AB640" t="str">
        <f t="shared" si="270"/>
        <v>1.29529517733377-0.0806715491164816i</v>
      </c>
      <c r="AC640" t="str">
        <f t="shared" si="271"/>
        <v>3.47677489759018-3.35065949344363i</v>
      </c>
      <c r="AD640" t="str">
        <f t="shared" si="272"/>
        <v>0.204751304340808+0.17412123890667i</v>
      </c>
      <c r="AE640" t="e">
        <f t="shared" si="273"/>
        <v>#DIV/0!</v>
      </c>
      <c r="AF640" t="str">
        <f t="shared" si="274"/>
        <v>-14.6965682419702-4.93201857724684i</v>
      </c>
      <c r="AG640" t="e">
        <f t="shared" si="275"/>
        <v>#DIV/0!</v>
      </c>
      <c r="AH640" t="e">
        <f t="shared" si="276"/>
        <v>#DIV/0!</v>
      </c>
      <c r="AI640" t="e">
        <f t="shared" si="277"/>
        <v>#DIV/0!</v>
      </c>
      <c r="AJ640" t="e">
        <f t="shared" si="278"/>
        <v>#DIV/0!</v>
      </c>
      <c r="AK640"/>
      <c r="AL640"/>
      <c r="AM640"/>
      <c r="AN640"/>
    </row>
    <row r="641" spans="1:40" x14ac:dyDescent="0.25">
      <c r="A641"/>
      <c r="B641">
        <f t="shared" si="279"/>
        <v>50700</v>
      </c>
      <c r="C641" s="186" t="str">
        <f t="shared" si="247"/>
        <v>-0.0000382653069709296+0.0621674717181757i</v>
      </c>
      <c r="D641" s="158" t="str">
        <f t="shared" si="248"/>
        <v>-7.66696003402011+0.476617283172681i</v>
      </c>
      <c r="E641" t="str">
        <f t="shared" si="249"/>
        <v>7.99999209731991-0.00795118722257829i</v>
      </c>
      <c r="F641" t="str">
        <f t="shared" si="250"/>
        <v>0.999200640276786+7.93848058556591E-07i</v>
      </c>
      <c r="G641">
        <f t="shared" si="245"/>
        <v>1</v>
      </c>
      <c r="H641" t="str">
        <f t="shared" si="251"/>
        <v>7.04018693372744+5.4081335275907i</v>
      </c>
      <c r="I641" t="str">
        <f t="shared" si="252"/>
        <v>199.098434421253i</v>
      </c>
      <c r="J641" t="str">
        <f t="shared" si="246"/>
        <v>-52.6569565668623+43.5563663014687i</v>
      </c>
      <c r="K641" t="str">
        <f t="shared" si="253"/>
        <v>1.85699518885072-2.24499248462073i</v>
      </c>
      <c r="L641" t="str">
        <f t="shared" si="254"/>
        <v>0.203292312712849-0.212300420383055i</v>
      </c>
      <c r="M641" t="str">
        <f t="shared" si="255"/>
        <v>2.06028750156357-2.45729290500379i</v>
      </c>
      <c r="N641" t="str">
        <f t="shared" si="256"/>
        <v>-0.37355290201434i</v>
      </c>
      <c r="O641" t="str">
        <f t="shared" si="257"/>
        <v>0.931036679681985-0.364925610346473i</v>
      </c>
      <c r="P641" t="str">
        <f t="shared" si="258"/>
        <v>0.068963320318015+0.364925610346473i</v>
      </c>
      <c r="Q641" t="str">
        <f t="shared" si="259"/>
        <v>-0.068963320318015+0.00862729166786702i</v>
      </c>
      <c r="R641" t="str">
        <f t="shared" si="260"/>
        <v>-0.332815077933848-5.33322498683687i</v>
      </c>
      <c r="S641" t="str">
        <f t="shared" si="261"/>
        <v>0.0393869143745125i</v>
      </c>
      <c r="T641" t="str">
        <f t="shared" si="262"/>
        <v>0.210059275896554-0.0131085589771272i</v>
      </c>
      <c r="U641" t="e">
        <f t="shared" si="263"/>
        <v>#DIV/0!</v>
      </c>
      <c r="V641" t="str">
        <f t="shared" si="264"/>
        <v>1.33333333333333E-06-0.00209276716754629i</v>
      </c>
      <c r="W641" t="e">
        <f t="shared" si="265"/>
        <v>#DIV/0!</v>
      </c>
      <c r="X641" t="e">
        <f t="shared" si="266"/>
        <v>#DIV/0!</v>
      </c>
      <c r="Y641" t="str">
        <f t="shared" si="267"/>
        <v>0.00083+0.0509691992118408i</v>
      </c>
      <c r="Z641" t="e">
        <f t="shared" si="268"/>
        <v>#DIV/0!</v>
      </c>
      <c r="AA641" t="e">
        <f t="shared" si="269"/>
        <v>#DIV/0!</v>
      </c>
      <c r="AB641" t="str">
        <f t="shared" si="270"/>
        <v>1.29527528358674-0.0808304816535383i</v>
      </c>
      <c r="AC641" t="str">
        <f t="shared" si="271"/>
        <v>3.47001530878269-3.34940479548062i</v>
      </c>
      <c r="AD641" t="str">
        <f t="shared" si="272"/>
        <v>0.204877801725007+0.174462691389134i</v>
      </c>
      <c r="AE641" t="e">
        <f t="shared" si="273"/>
        <v>#DIV/0!</v>
      </c>
      <c r="AF641" t="str">
        <f t="shared" si="274"/>
        <v>-14.7071469677475-4.93151624441802i</v>
      </c>
      <c r="AG641" t="e">
        <f t="shared" si="275"/>
        <v>#DIV/0!</v>
      </c>
      <c r="AH641" t="e">
        <f t="shared" si="276"/>
        <v>#DIV/0!</v>
      </c>
      <c r="AI641" t="e">
        <f t="shared" si="277"/>
        <v>#DIV/0!</v>
      </c>
      <c r="AJ641" t="e">
        <f t="shared" si="278"/>
        <v>#DIV/0!</v>
      </c>
      <c r="AK641"/>
      <c r="AL641"/>
      <c r="AM641"/>
      <c r="AN641"/>
    </row>
    <row r="642" spans="1:40" x14ac:dyDescent="0.25">
      <c r="A642"/>
      <c r="B642">
        <f t="shared" si="279"/>
        <v>50800</v>
      </c>
      <c r="C642" s="186" t="str">
        <f t="shared" si="247"/>
        <v>-0.0000381148044912403+0.0620450948977996i</v>
      </c>
      <c r="D642" s="158" t="str">
        <f t="shared" si="248"/>
        <v>-7.66695888016776+0.47567906088313i</v>
      </c>
      <c r="E642" t="str">
        <f t="shared" si="249"/>
        <v>7.99999206611492-0.00796687000653717i</v>
      </c>
      <c r="F642" t="str">
        <f t="shared" si="250"/>
        <v>0.999200640279898+7.95413830722361E-07i</v>
      </c>
      <c r="G642">
        <f t="shared" si="245"/>
        <v>1</v>
      </c>
      <c r="H642" t="str">
        <f t="shared" si="251"/>
        <v>7.05074030442166+5.40667187428565i</v>
      </c>
      <c r="I642" t="str">
        <f t="shared" si="252"/>
        <v>199.491133502952i</v>
      </c>
      <c r="J642" t="str">
        <f t="shared" si="246"/>
        <v>-52.8688298319416+43.6422762941738i</v>
      </c>
      <c r="K642" t="str">
        <f t="shared" si="253"/>
        <v>1.85248703854908-2.2441272619871i</v>
      </c>
      <c r="L642" t="str">
        <f t="shared" si="254"/>
        <v>0.20287441573797-0.212281883653821i</v>
      </c>
      <c r="M642" t="str">
        <f t="shared" si="255"/>
        <v>2.05536145428705-2.45640914564092i</v>
      </c>
      <c r="N642" t="str">
        <f t="shared" si="256"/>
        <v>-0.374289692748096i</v>
      </c>
      <c r="O642" t="str">
        <f t="shared" si="257"/>
        <v>0.930767553186551-0.365611490430924i</v>
      </c>
      <c r="P642" t="str">
        <f t="shared" si="258"/>
        <v>0.069232446813449+0.365611490430924i</v>
      </c>
      <c r="Q642" t="str">
        <f t="shared" si="259"/>
        <v>-0.069232446813449+0.00867820231717198i</v>
      </c>
      <c r="R642" t="str">
        <f t="shared" si="260"/>
        <v>-0.332813025820457-5.32264460038122i</v>
      </c>
      <c r="S642" t="str">
        <f t="shared" si="261"/>
        <v>0.0394646005961584i</v>
      </c>
      <c r="T642" t="str">
        <f t="shared" si="262"/>
        <v>0.210056043269344-0.0131343331372033i</v>
      </c>
      <c r="U642" t="e">
        <f t="shared" si="263"/>
        <v>#DIV/0!</v>
      </c>
      <c r="V642" t="str">
        <f t="shared" si="264"/>
        <v>1.33333333333333E-06-0.00208864754713774i</v>
      </c>
      <c r="W642" t="e">
        <f t="shared" si="265"/>
        <v>#DIV/0!</v>
      </c>
      <c r="X642" t="e">
        <f t="shared" si="266"/>
        <v>#DIV/0!</v>
      </c>
      <c r="Y642" t="str">
        <f t="shared" si="267"/>
        <v>0.00083+0.0510697301767557i</v>
      </c>
      <c r="Z642" t="e">
        <f t="shared" si="268"/>
        <v>#DIV/0!</v>
      </c>
      <c r="AA642" t="e">
        <f t="shared" si="269"/>
        <v>#DIV/0!</v>
      </c>
      <c r="AB642" t="str">
        <f t="shared" si="270"/>
        <v>1.29525535044116-0.0809894112335784i</v>
      </c>
      <c r="AC642" t="str">
        <f t="shared" si="271"/>
        <v>3.46327479030159-3.3481396028189i</v>
      </c>
      <c r="AD642" t="str">
        <f t="shared" si="272"/>
        <v>0.205004537405133+0.17480403256058i</v>
      </c>
      <c r="AE642" t="e">
        <f t="shared" si="273"/>
        <v>#DIV/0!</v>
      </c>
      <c r="AF642" t="str">
        <f t="shared" si="274"/>
        <v>-14.7176991845894-4.93099281340252i</v>
      </c>
      <c r="AG642" t="e">
        <f t="shared" si="275"/>
        <v>#DIV/0!</v>
      </c>
      <c r="AH642" t="e">
        <f t="shared" si="276"/>
        <v>#DIV/0!</v>
      </c>
      <c r="AI642" t="e">
        <f t="shared" si="277"/>
        <v>#DIV/0!</v>
      </c>
      <c r="AJ642" t="e">
        <f t="shared" si="278"/>
        <v>#DIV/0!</v>
      </c>
      <c r="AK642"/>
      <c r="AL642"/>
      <c r="AM642"/>
      <c r="AN642"/>
    </row>
    <row r="643" spans="1:40" x14ac:dyDescent="0.25">
      <c r="A643"/>
      <c r="B643">
        <f t="shared" si="279"/>
        <v>50900</v>
      </c>
      <c r="C643" s="186" t="str">
        <f t="shared" si="247"/>
        <v>-0.0000379651881874705+0.0619231989288264i</v>
      </c>
      <c r="D643" s="158" t="str">
        <f t="shared" si="248"/>
        <v>-7.66695773310946+0.474744525121003i</v>
      </c>
      <c r="E643" t="str">
        <f t="shared" si="249"/>
        <v>7.99999203484844-0.00798255279031234i</v>
      </c>
      <c r="F643" t="str">
        <f t="shared" si="250"/>
        <v>0.999200640283021+7.96979602869825E-07i</v>
      </c>
      <c r="G643">
        <f t="shared" si="245"/>
        <v>1</v>
      </c>
      <c r="H643" t="str">
        <f t="shared" si="251"/>
        <v>7.06126719765873+5.4051929669605i</v>
      </c>
      <c r="I643" t="str">
        <f t="shared" si="252"/>
        <v>199.883832584651i</v>
      </c>
      <c r="J643" t="str">
        <f t="shared" si="246"/>
        <v>-53.0811205812871+43.7281862868788i</v>
      </c>
      <c r="K643" t="str">
        <f t="shared" si="253"/>
        <v>1.84799189298732-2.24325518239789i</v>
      </c>
      <c r="L643" t="str">
        <f t="shared" si="254"/>
        <v>0.202457414956564-0.212262564965293i</v>
      </c>
      <c r="M643" t="str">
        <f t="shared" si="255"/>
        <v>2.05044930794388-2.45551774736318i</v>
      </c>
      <c r="N643" t="str">
        <f t="shared" si="256"/>
        <v>-0.375026483481853i</v>
      </c>
      <c r="O643" t="str">
        <f t="shared" si="257"/>
        <v>0.930497921414121-0.366297172039317i</v>
      </c>
      <c r="P643" t="str">
        <f t="shared" si="258"/>
        <v>0.069502078585879+0.366297172039317i</v>
      </c>
      <c r="Q643" t="str">
        <f t="shared" si="259"/>
        <v>-0.069502078585879+0.00872931144253603i</v>
      </c>
      <c r="R643" t="str">
        <f t="shared" si="260"/>
        <v>-0.332810969618418-5.31210562556644i</v>
      </c>
      <c r="S643" t="str">
        <f t="shared" si="261"/>
        <v>0.0395422868178045i</v>
      </c>
      <c r="T643" t="str">
        <f t="shared" si="262"/>
        <v>0.210052804252621-0.0131601068167631i</v>
      </c>
      <c r="U643" t="e">
        <f t="shared" si="263"/>
        <v>#DIV/0!</v>
      </c>
      <c r="V643" t="str">
        <f t="shared" si="264"/>
        <v>1.33333333333333E-06-0.00208454411384277i</v>
      </c>
      <c r="W643" t="e">
        <f t="shared" si="265"/>
        <v>#DIV/0!</v>
      </c>
      <c r="X643" t="e">
        <f t="shared" si="266"/>
        <v>#DIV/0!</v>
      </c>
      <c r="Y643" t="str">
        <f t="shared" si="267"/>
        <v>0.00083+0.0511702611416706i</v>
      </c>
      <c r="Z643" t="e">
        <f t="shared" si="268"/>
        <v>#DIV/0!</v>
      </c>
      <c r="AA643" t="e">
        <f t="shared" si="269"/>
        <v>#DIV/0!</v>
      </c>
      <c r="AB643" t="str">
        <f t="shared" si="270"/>
        <v>1.29523537789634-0.0811483378506412i</v>
      </c>
      <c r="AC643" t="str">
        <f t="shared" si="271"/>
        <v>3.45655330047071-3.34686401062376i</v>
      </c>
      <c r="AD643" t="str">
        <f t="shared" si="272"/>
        <v>0.20513151132521+0.175145262411004i</v>
      </c>
      <c r="AE643" t="e">
        <f t="shared" si="273"/>
        <v>#DIV/0!</v>
      </c>
      <c r="AF643" t="str">
        <f t="shared" si="274"/>
        <v>-14.7282249307682-4.9304484418395i</v>
      </c>
      <c r="AG643" t="e">
        <f t="shared" si="275"/>
        <v>#DIV/0!</v>
      </c>
      <c r="AH643" t="e">
        <f t="shared" si="276"/>
        <v>#DIV/0!</v>
      </c>
      <c r="AI643" t="e">
        <f t="shared" si="277"/>
        <v>#DIV/0!</v>
      </c>
      <c r="AJ643" t="e">
        <f t="shared" si="278"/>
        <v>#DIV/0!</v>
      </c>
      <c r="AK643"/>
      <c r="AL643"/>
      <c r="AM643"/>
      <c r="AN643"/>
    </row>
    <row r="644" spans="1:40" x14ac:dyDescent="0.25">
      <c r="A644"/>
      <c r="B644">
        <f t="shared" si="279"/>
        <v>51000</v>
      </c>
      <c r="C644" s="186" t="str">
        <f t="shared" si="247"/>
        <v>-0.0000378164511160442+0.0618017809827232i</v>
      </c>
      <c r="D644" s="158" t="str">
        <f t="shared" si="248"/>
        <v>-7.66695659279192+0.473813654200878i</v>
      </c>
      <c r="E644" t="str">
        <f t="shared" si="249"/>
        <v>7.99999200352047-0.00799823557390346i</v>
      </c>
      <c r="F644" t="str">
        <f t="shared" si="250"/>
        <v>0.999200640286143+7.98545374998932E-07i</v>
      </c>
      <c r="G644">
        <f t="shared" si="245"/>
        <v>1</v>
      </c>
      <c r="H644" t="str">
        <f t="shared" si="251"/>
        <v>7.07176765212006+5.40369694064077i</v>
      </c>
      <c r="I644" t="str">
        <f t="shared" si="252"/>
        <v>200.276531666349i</v>
      </c>
      <c r="J644" t="str">
        <f t="shared" si="246"/>
        <v>-53.2938288148987+43.8140962795839i</v>
      </c>
      <c r="K644" t="str">
        <f t="shared" si="253"/>
        <v>1.8435097220808-2.24237631013187i</v>
      </c>
      <c r="L644" t="str">
        <f t="shared" si="254"/>
        <v>0.202041309900132-0.212242469363214i</v>
      </c>
      <c r="M644" t="str">
        <f t="shared" si="255"/>
        <v>2.04555103198093-2.45461877949508i</v>
      </c>
      <c r="N644" t="str">
        <f t="shared" si="256"/>
        <v>-0.375763274215609i</v>
      </c>
      <c r="O644" t="str">
        <f t="shared" si="257"/>
        <v>0.930227784511068-0.36698265479942i</v>
      </c>
      <c r="P644" t="str">
        <f t="shared" si="258"/>
        <v>0.069772215488932+0.36698265479942i</v>
      </c>
      <c r="Q644" t="str">
        <f t="shared" si="259"/>
        <v>-0.069772215488932+0.00878061941618902i</v>
      </c>
      <c r="R644" t="str">
        <f t="shared" si="260"/>
        <v>-0.332808909327433-5.3016078187917i</v>
      </c>
      <c r="S644" t="str">
        <f t="shared" si="261"/>
        <v>0.0396199730394505i</v>
      </c>
      <c r="T644" t="str">
        <f t="shared" si="262"/>
        <v>0.210049558846267-0.0131858800148418i</v>
      </c>
      <c r="U644" t="e">
        <f t="shared" si="263"/>
        <v>#DIV/0!</v>
      </c>
      <c r="V644" t="str">
        <f t="shared" si="264"/>
        <v>1.33333333333333E-06-0.00208045677244308i</v>
      </c>
      <c r="W644" t="e">
        <f t="shared" si="265"/>
        <v>#DIV/0!</v>
      </c>
      <c r="X644" t="e">
        <f t="shared" si="266"/>
        <v>#DIV/0!</v>
      </c>
      <c r="Y644" t="str">
        <f t="shared" si="267"/>
        <v>0.00083+0.0512707921065854i</v>
      </c>
      <c r="Z644" t="e">
        <f t="shared" si="268"/>
        <v>#DIV/0!</v>
      </c>
      <c r="AA644" t="e">
        <f t="shared" si="269"/>
        <v>#DIV/0!</v>
      </c>
      <c r="AB644" t="str">
        <f t="shared" si="270"/>
        <v>1.29521536595153-0.0813072614987774i</v>
      </c>
      <c r="AC644" t="str">
        <f t="shared" si="271"/>
        <v>3.44985079747549-3.34557811342159i</v>
      </c>
      <c r="AD644" t="str">
        <f t="shared" si="272"/>
        <v>0.205258723429214+0.175486380929248i</v>
      </c>
      <c r="AE644" t="e">
        <f t="shared" si="273"/>
        <v>#DIV/0!</v>
      </c>
      <c r="AF644" t="str">
        <f t="shared" si="274"/>
        <v>-14.738724244912-4.92988328643989i</v>
      </c>
      <c r="AG644" t="e">
        <f t="shared" si="275"/>
        <v>#DIV/0!</v>
      </c>
      <c r="AH644" t="e">
        <f t="shared" si="276"/>
        <v>#DIV/0!</v>
      </c>
      <c r="AI644" t="e">
        <f t="shared" si="277"/>
        <v>#DIV/0!</v>
      </c>
      <c r="AJ644" t="e">
        <f t="shared" si="278"/>
        <v>#DIV/0!</v>
      </c>
      <c r="AK644"/>
      <c r="AL644"/>
      <c r="AM644"/>
      <c r="AN644"/>
    </row>
    <row r="645" spans="1:40" x14ac:dyDescent="0.25">
      <c r="A645"/>
      <c r="B645">
        <f t="shared" si="279"/>
        <v>51100</v>
      </c>
      <c r="C645" s="186" t="str">
        <f t="shared" si="247"/>
        <v>-0.0000376685864012591+0.0616808382530974i</v>
      </c>
      <c r="D645" s="158" t="str">
        <f t="shared" si="248"/>
        <v>-7.6669554591624+0.47288642660708i</v>
      </c>
      <c r="E645" t="str">
        <f t="shared" si="249"/>
        <v>7.99999197213101-0.00801391835731018i</v>
      </c>
      <c r="F645" t="str">
        <f t="shared" si="250"/>
        <v>0.999200640289276+8.00111147109665E-07i</v>
      </c>
      <c r="G645">
        <f t="shared" ref="G645:G708" si="280">IF($C$11=$C$7,$C$24,F645)</f>
        <v>1</v>
      </c>
      <c r="H645" t="str">
        <f t="shared" si="251"/>
        <v>7.08224170683719+5.40218392959777i</v>
      </c>
      <c r="I645" t="str">
        <f t="shared" si="252"/>
        <v>200.669230748048i</v>
      </c>
      <c r="J645" t="str">
        <f t="shared" ref="J645:J708" si="281">IMSUM(COMPLEX(0,2*PI()*B645*$C$113*$C$112),COMPLEX(0,2*PI()*B645*$C$113*$C$111),COMPLEX(0,2*PI()*B645*$C$28*10^-12*$C$111),COMPLEX(-1*2*PI()*B645*2*PI()*B645*$C$113*$C$112*$C$28*10^-12*$C$111,0),COMPLEX(1,0))</f>
        <v>-53.5069545327765+43.900006272289i</v>
      </c>
      <c r="K645" t="str">
        <f t="shared" si="253"/>
        <v>1.83904049566418-2.24149070902416i</v>
      </c>
      <c r="L645" t="str">
        <f t="shared" si="254"/>
        <v>0.201626100082382-0.212221601870737i</v>
      </c>
      <c r="M645" t="str">
        <f t="shared" si="255"/>
        <v>2.04066659574656-2.4537123108949i</v>
      </c>
      <c r="N645" t="str">
        <f t="shared" si="256"/>
        <v>-0.376500064949365i</v>
      </c>
      <c r="O645" t="str">
        <f t="shared" si="257"/>
        <v>0.929957142624038-0.367667938339114i</v>
      </c>
      <c r="P645" t="str">
        <f t="shared" si="258"/>
        <v>0.0700428573759621+0.367667938339114i</v>
      </c>
      <c r="Q645" t="str">
        <f t="shared" si="259"/>
        <v>-0.0700428573759621+0.00883212661025101i</v>
      </c>
      <c r="R645" t="str">
        <f t="shared" si="260"/>
        <v>-0.332806844947357-5.29115093836299i</v>
      </c>
      <c r="S645" t="str">
        <f t="shared" si="261"/>
        <v>0.0396976592610964i</v>
      </c>
      <c r="T645" t="str">
        <f t="shared" si="262"/>
        <v>0.210046307050164-0.0132116527304807i</v>
      </c>
      <c r="U645" t="e">
        <f t="shared" si="263"/>
        <v>#DIV/0!</v>
      </c>
      <c r="V645" t="str">
        <f t="shared" si="264"/>
        <v>1.33333333333333E-06-0.00207638542846569i</v>
      </c>
      <c r="W645" t="e">
        <f t="shared" si="265"/>
        <v>#DIV/0!</v>
      </c>
      <c r="X645" t="e">
        <f t="shared" si="266"/>
        <v>#DIV/0!</v>
      </c>
      <c r="Y645" t="str">
        <f t="shared" si="267"/>
        <v>0.00083+0.0513713230715003i</v>
      </c>
      <c r="Z645" t="e">
        <f t="shared" si="268"/>
        <v>#DIV/0!</v>
      </c>
      <c r="AA645" t="e">
        <f t="shared" si="269"/>
        <v>#DIV/0!</v>
      </c>
      <c r="AB645" t="str">
        <f t="shared" si="270"/>
        <v>1.29519531460601-0.0814661821720754i</v>
      </c>
      <c r="AC645" t="str">
        <f t="shared" si="271"/>
        <v>3.44316723936671-3.34428200510372i</v>
      </c>
      <c r="AD645" t="str">
        <f t="shared" si="272"/>
        <v>0.20538617366107+0.175827388103024i</v>
      </c>
      <c r="AE645" t="e">
        <f t="shared" si="273"/>
        <v>#DIV/0!</v>
      </c>
      <c r="AF645" t="str">
        <f t="shared" si="274"/>
        <v>-14.7491971659996-4.92929750299069i</v>
      </c>
      <c r="AG645" t="e">
        <f t="shared" si="275"/>
        <v>#DIV/0!</v>
      </c>
      <c r="AH645" t="e">
        <f t="shared" si="276"/>
        <v>#DIV/0!</v>
      </c>
      <c r="AI645" t="e">
        <f t="shared" si="277"/>
        <v>#DIV/0!</v>
      </c>
      <c r="AJ645" t="e">
        <f t="shared" si="278"/>
        <v>#DIV/0!</v>
      </c>
      <c r="AK645"/>
      <c r="AL645"/>
      <c r="AM645"/>
      <c r="AN645"/>
    </row>
    <row r="646" spans="1:40" x14ac:dyDescent="0.25">
      <c r="A646"/>
      <c r="B646">
        <f t="shared" si="279"/>
        <v>51200</v>
      </c>
      <c r="C646" s="186" t="str">
        <f t="shared" ref="C646:C709" si="282">IMPRODUCT(COMPLEX(-1,0),IMDIV(IMPRODUCT(G646,COMPLEX($C$100+$C$101,0)),COMPLEX($C$100,2*PI()*B646*$C$103*$C$102*(2*$C$100+$C$101))))</f>
        <v>-0.0000375215872344929+0.0615603679554815i</v>
      </c>
      <c r="D646" s="158" t="str">
        <f t="shared" ref="D646:D709" si="283">IMPRODUCT(COMPLEX($C$106,0),IMSUB(C646,G646))</f>
        <v>-7.66695433216877+0.471962820992025i</v>
      </c>
      <c r="E646" t="str">
        <f t="shared" ref="E646:E709" si="284">IMDIV(COMPLEX($C$20*10^3,0),COMPLEX(1,2*PI()*B646*$C$20*1000*$C$29*10^-12))</f>
        <v>7.99999194068007-0.00802960114053209i</v>
      </c>
      <c r="F646" t="str">
        <f t="shared" ref="F646:F709" si="285">IMDIV(COMPLEX($C$22*1000,0),IMSUM(COMPLEX($C$22*1000,0),E646))</f>
        <v>0.999200640292408+8.01676919201965E-07i</v>
      </c>
      <c r="G646">
        <f t="shared" si="280"/>
        <v>1</v>
      </c>
      <c r="H646" t="str">
        <f t="shared" ref="H646:H709" si="286">IMPRODUCT(COMPLEX($C$108,0),IMPRODUCT(COMPLEX(-1,0),D646),IMDIV(COMPLEX(0,2*PI()*B646*$C$109*$C$110),COMPLEX(1,2*PI()*B646*$C$109*$C$110)))</f>
        <v>7.09268940118582+5.40065406735118i</v>
      </c>
      <c r="I646" t="str">
        <f t="shared" ref="I646:I709" si="287">COMPLEX(0,2*PI()*B646*$C$113*$C$112*$C$114)</f>
        <v>201.061929829747i</v>
      </c>
      <c r="J646" t="str">
        <f t="shared" si="281"/>
        <v>-53.7204977349204+43.9859162649941i</v>
      </c>
      <c r="K646" t="str">
        <f t="shared" ref="K646:K709" si="288">IMDIV(I646,J646)</f>
        <v>1.83458418349386-2.24059844246866i</v>
      </c>
      <c r="L646" t="str">
        <f t="shared" ref="L646:L709" si="289">IMDIV(COMPLEX($C$117,0),COMPLEX(1,2*PI()*B646*$C$115*$C$116))</f>
        <v>0.201211784999421-0.212199967488453i</v>
      </c>
      <c r="M646" t="str">
        <f t="shared" ref="M646:M709" si="290">IMSUM(K646,L646)</f>
        <v>2.03579596849328-2.45279840995711i</v>
      </c>
      <c r="N646" t="str">
        <f t="shared" ref="N646:N709" si="291">COMPLEX(0,-2*PI()*B646*$C$43)</f>
        <v>-0.377236855683121i</v>
      </c>
      <c r="O646" t="str">
        <f t="shared" ref="O646:O709" si="292">IMEXP(N646)</f>
        <v>0.929685995899952-0.368353022286385i</v>
      </c>
      <c r="P646" t="str">
        <f t="shared" ref="P646:P709" si="293">IMSUB(COMPLEX(1,0),O646)</f>
        <v>0.070314004100048+0.368353022286385i</v>
      </c>
      <c r="Q646" t="str">
        <f t="shared" ref="Q646:Q709" si="294">IMSUM(COMPLEX(0,2*PI()*B646*$C$43),O646,COMPLEX(-1,0))</f>
        <v>-0.070314004100048+0.00888383339673599i</v>
      </c>
      <c r="R646" t="str">
        <f t="shared" ref="R646:R709" si="295">IMDIV(P646,Q646)</f>
        <v>-0.33280477647787-5.28073474447459i</v>
      </c>
      <c r="S646" t="str">
        <f t="shared" ref="S646:S709" si="296">IMDIV(COMPLEX(0,2*PI()*B646*$C$123),COMPLEX($C$124,0))</f>
        <v>0.0397753454827425i</v>
      </c>
      <c r="T646" t="str">
        <f t="shared" ref="T646:T709" si="297">IMPRODUCT(R646,S646)</f>
        <v>0.210043048864199-0.0132374249627142i</v>
      </c>
      <c r="U646" t="e">
        <f t="shared" ref="U646:U709" si="298">IMDIV(COMPLEX(1,2*PI()*B646*$C$16*10^-3*$C$15*10^-6),COMPLEX(0,2*PI()*B646*$C$15*10^-6))</f>
        <v>#DIV/0!</v>
      </c>
      <c r="V646" t="str">
        <f t="shared" ref="V646:V709" si="299">IMSUM(COMPLEX($C$18*10^-3,0),IMDIV(COMPLEX(1,0),COMPLEX(0,2*PI()*B646*($C$17*1*10^-6))))</f>
        <v>1.33333333333333E-06-0.00207232998817572i</v>
      </c>
      <c r="W646" t="e">
        <f t="shared" ref="W646:W709" si="300">IMDIV(IMPRODUCT(U646,V646),IMSUM(U646,V646))</f>
        <v>#DIV/0!</v>
      </c>
      <c r="X646" t="e">
        <f t="shared" ref="X646:X709" si="301">IMDIV(IMPRODUCT(COMPLEX($C$19,0),W646),IMSUM(COMPLEX($C$19,0),W646))</f>
        <v>#DIV/0!</v>
      </c>
      <c r="Y646" t="str">
        <f t="shared" ref="Y646:Y709" si="302">COMPLEX($C$13*10^-3,2*PI()*B646*$C$12*0.000001)</f>
        <v>0.00083+0.0514718540364152i</v>
      </c>
      <c r="Z646" t="e">
        <f t="shared" ref="Z646:Z709" si="303">IMPRODUCT(COMPLEX($C$6,0),IMDIV(X646,IMSUM(X646,Y646)))</f>
        <v>#DIV/0!</v>
      </c>
      <c r="AA646" t="e">
        <f t="shared" ref="AA646:AA709" si="304">IMDIV(COMPLEX($C$6,0),IMSUM(X646,Y646))</f>
        <v>#DIV/0!</v>
      </c>
      <c r="AB646" t="str">
        <f t="shared" ref="AB646:AB709" si="305">IMPRODUCT(COMPLEX($C$119,0),T646)</f>
        <v>1.2951752238591-0.0816250998645811i</v>
      </c>
      <c r="AC646" t="str">
        <f t="shared" ref="AC646:AC709" si="306">IMSUM(COMPLEX(1,0),IMPRODUCT(AB646,M646))</f>
        <v>3.4365025840643-3.34297577892962i</v>
      </c>
      <c r="AD646" t="str">
        <f t="shared" ref="AD646:AD709" si="307">IMDIV(AB646,AC646)</f>
        <v>0.205513861964652+0.176168283918918i</v>
      </c>
      <c r="AE646" t="e">
        <f t="shared" ref="AE646:AE709" si="308">IMPRODUCT(AD646,AA646,X646)</f>
        <v>#DIV/0!</v>
      </c>
      <c r="AF646" t="str">
        <f t="shared" ref="AF646:AF709" si="309">IMSUB(D646,H646)</f>
        <v>-14.7596437333546-4.92869124635916i</v>
      </c>
      <c r="AG646" t="e">
        <f t="shared" ref="AG646:AG709" si="310">IMSUM(COMPLEX(1,0),IMPRODUCT(AD646,AA646,COMPLEX($C$127,0)))</f>
        <v>#DIV/0!</v>
      </c>
      <c r="AH646" t="e">
        <f t="shared" ref="AH646:AH709" si="311">IMDIV(IMPRODUCT(AE646,AF646),AG646)</f>
        <v>#DIV/0!</v>
      </c>
      <c r="AI646" t="e">
        <f t="shared" ref="AI646:AI709" si="312">20*LOG10(IMABS(AH646))</f>
        <v>#DIV/0!</v>
      </c>
      <c r="AJ646" t="e">
        <f t="shared" ref="AJ646:AJ709" si="313">IMARGUMENT(AH646)*180/PI()</f>
        <v>#DIV/0!</v>
      </c>
      <c r="AK646"/>
      <c r="AL646"/>
      <c r="AM646"/>
      <c r="AN646"/>
    </row>
    <row r="647" spans="1:40" x14ac:dyDescent="0.25">
      <c r="A647"/>
      <c r="B647">
        <f t="shared" si="279"/>
        <v>51300</v>
      </c>
      <c r="C647" s="186" t="str">
        <f t="shared" si="282"/>
        <v>-0.00003737544687342+0.0614403673271196i</v>
      </c>
      <c r="D647" s="158" t="str">
        <f t="shared" si="283"/>
        <v>-7.66695321175934+0.471042816174584i</v>
      </c>
      <c r="E647" t="str">
        <f t="shared" si="284"/>
        <v>7.99999190916764-0.00804528392356885i</v>
      </c>
      <c r="F647" t="str">
        <f t="shared" si="285"/>
        <v>0.99920064029555+8.03242691275816E-07i</v>
      </c>
      <c r="G647">
        <f t="shared" si="280"/>
        <v>1</v>
      </c>
      <c r="H647" t="str">
        <f t="shared" si="286"/>
        <v>7.10311077488055+5.39910748667146i</v>
      </c>
      <c r="I647" t="str">
        <f t="shared" si="287"/>
        <v>201.454628911445i</v>
      </c>
      <c r="J647" t="str">
        <f t="shared" si="281"/>
        <v>-53.9344584213305+44.0718262576991i</v>
      </c>
      <c r="K647" t="str">
        <f t="shared" si="288"/>
        <v>1.83014075525032-2.23969957342049i</v>
      </c>
      <c r="L647" t="str">
        <f t="shared" si="289"/>
        <v>0.200798364129969-0.212177571194425i</v>
      </c>
      <c r="M647" t="str">
        <f t="shared" si="290"/>
        <v>2.03093911938029-2.45187714461492i</v>
      </c>
      <c r="N647" t="str">
        <f t="shared" si="291"/>
        <v>-0.377973646416877i</v>
      </c>
      <c r="O647" t="str">
        <f t="shared" si="292"/>
        <v>0.929414344486005-0.369037906269328i</v>
      </c>
      <c r="P647" t="str">
        <f t="shared" si="293"/>
        <v>0.070585655513995+0.369037906269328i</v>
      </c>
      <c r="Q647" t="str">
        <f t="shared" si="294"/>
        <v>-0.070585655513995+0.008935740147549i</v>
      </c>
      <c r="R647" t="str">
        <f t="shared" si="295"/>
        <v>-0.332802703918706-5.27035899919055i</v>
      </c>
      <c r="S647" t="str">
        <f t="shared" si="296"/>
        <v>0.0398530317043884i</v>
      </c>
      <c r="T647" t="str">
        <f t="shared" si="297"/>
        <v>0.21003978428825-0.0132631967105784i</v>
      </c>
      <c r="U647" t="e">
        <f t="shared" si="298"/>
        <v>#DIV/0!</v>
      </c>
      <c r="V647" t="str">
        <f t="shared" si="299"/>
        <v>1.33333333333333E-06-0.00206829035856914i</v>
      </c>
      <c r="W647" t="e">
        <f t="shared" si="300"/>
        <v>#DIV/0!</v>
      </c>
      <c r="X647" t="e">
        <f t="shared" si="301"/>
        <v>#DIV/0!</v>
      </c>
      <c r="Y647" t="str">
        <f t="shared" si="302"/>
        <v>0.00083+0.05157238500133i</v>
      </c>
      <c r="Z647" t="e">
        <f t="shared" si="303"/>
        <v>#DIV/0!</v>
      </c>
      <c r="AA647" t="e">
        <f t="shared" si="304"/>
        <v>#DIV/0!</v>
      </c>
      <c r="AB647" t="str">
        <f t="shared" si="305"/>
        <v>1.29515509371002-0.081784014570351i</v>
      </c>
      <c r="AC647" t="str">
        <f t="shared" si="306"/>
        <v>3.42985678936043-3.34165952753009i</v>
      </c>
      <c r="AD647" t="str">
        <f t="shared" si="307"/>
        <v>0.20564178828378+0.176509068362401i</v>
      </c>
      <c r="AE647" t="e">
        <f t="shared" si="308"/>
        <v>#DIV/0!</v>
      </c>
      <c r="AF647" t="str">
        <f t="shared" si="309"/>
        <v>-14.7700639866399-4.92806467049688i</v>
      </c>
      <c r="AG647" t="e">
        <f t="shared" si="310"/>
        <v>#DIV/0!</v>
      </c>
      <c r="AH647" t="e">
        <f t="shared" si="311"/>
        <v>#DIV/0!</v>
      </c>
      <c r="AI647" t="e">
        <f t="shared" si="312"/>
        <v>#DIV/0!</v>
      </c>
      <c r="AJ647" t="e">
        <f t="shared" si="313"/>
        <v>#DIV/0!</v>
      </c>
      <c r="AK647"/>
      <c r="AL647"/>
      <c r="AM647"/>
      <c r="AN647"/>
    </row>
    <row r="648" spans="1:40" x14ac:dyDescent="0.25">
      <c r="A648"/>
      <c r="B648">
        <f t="shared" si="279"/>
        <v>51400</v>
      </c>
      <c r="C648" s="186" t="str">
        <f t="shared" si="282"/>
        <v>-0.0000372301586412369+0.0613208336267554i</v>
      </c>
      <c r="D648" s="158" t="str">
        <f t="shared" si="283"/>
        <v>-7.66695209788291+0.470126391138458i</v>
      </c>
      <c r="E648" t="str">
        <f t="shared" si="284"/>
        <v>7.99999187759372-0.00806096670642011i</v>
      </c>
      <c r="F648" t="str">
        <f t="shared" si="285"/>
        <v>0.999200640298703+8.04808463331183E-07i</v>
      </c>
      <c r="G648">
        <f t="shared" si="280"/>
        <v>1</v>
      </c>
      <c r="H648" t="str">
        <f t="shared" si="286"/>
        <v>7.11350586796901+5.39754431958247i</v>
      </c>
      <c r="I648" t="str">
        <f t="shared" si="287"/>
        <v>201.847327993144i</v>
      </c>
      <c r="J648" t="str">
        <f t="shared" si="281"/>
        <v>-54.1488365920068+44.1577362504041i</v>
      </c>
      <c r="K648" t="str">
        <f t="shared" si="288"/>
        <v>1.82571018054058-2.23879416439855i</v>
      </c>
      <c r="L648" t="str">
        <f t="shared" si="289"/>
        <v>0.200385836935547-0.212154417944213i</v>
      </c>
      <c r="M648" t="str">
        <f t="shared" si="290"/>
        <v>2.02609601747613-2.45094858234276i</v>
      </c>
      <c r="N648" t="str">
        <f t="shared" si="291"/>
        <v>-0.378710437150633i</v>
      </c>
      <c r="O648" t="str">
        <f t="shared" si="292"/>
        <v>0.929142188529666-0.369722589916145i</v>
      </c>
      <c r="P648" t="str">
        <f t="shared" si="293"/>
        <v>0.070857811470334+0.369722589916145i</v>
      </c>
      <c r="Q648" t="str">
        <f t="shared" si="294"/>
        <v>-0.070857811470334+0.00898784723448803i</v>
      </c>
      <c r="R648" t="str">
        <f t="shared" si="295"/>
        <v>-0.332800627269485-5.26002346642655i</v>
      </c>
      <c r="S648" t="str">
        <f t="shared" si="296"/>
        <v>0.0399307179260343i</v>
      </c>
      <c r="T648" t="str">
        <f t="shared" si="297"/>
        <v>0.2100365133222-0.0132889679731051i</v>
      </c>
      <c r="U648" t="e">
        <f t="shared" si="298"/>
        <v>#DIV/0!</v>
      </c>
      <c r="V648" t="str">
        <f t="shared" si="299"/>
        <v>1.33333333333333E-06-0.0020642664473657i</v>
      </c>
      <c r="W648" t="e">
        <f t="shared" si="300"/>
        <v>#DIV/0!</v>
      </c>
      <c r="X648" t="e">
        <f t="shared" si="301"/>
        <v>#DIV/0!</v>
      </c>
      <c r="Y648" t="str">
        <f t="shared" si="302"/>
        <v>0.00083+0.0516729159662449i</v>
      </c>
      <c r="Z648" t="e">
        <f t="shared" si="303"/>
        <v>#DIV/0!</v>
      </c>
      <c r="AA648" t="e">
        <f t="shared" si="304"/>
        <v>#DIV/0!</v>
      </c>
      <c r="AB648" t="str">
        <f t="shared" si="305"/>
        <v>1.29513492415807-0.0819429262834148i</v>
      </c>
      <c r="AC648" t="str">
        <f t="shared" si="306"/>
        <v>3.42322981292356-3.34033334291099i</v>
      </c>
      <c r="AD648" t="str">
        <f t="shared" si="307"/>
        <v>0.205769952562221+0.176849741417843i</v>
      </c>
      <c r="AE648" t="e">
        <f t="shared" si="308"/>
        <v>#DIV/0!</v>
      </c>
      <c r="AF648" t="str">
        <f t="shared" si="309"/>
        <v>-14.7804579658519-4.92741792844401i</v>
      </c>
      <c r="AG648" t="e">
        <f t="shared" si="310"/>
        <v>#DIV/0!</v>
      </c>
      <c r="AH648" t="e">
        <f t="shared" si="311"/>
        <v>#DIV/0!</v>
      </c>
      <c r="AI648" t="e">
        <f t="shared" si="312"/>
        <v>#DIV/0!</v>
      </c>
      <c r="AJ648" t="e">
        <f t="shared" si="313"/>
        <v>#DIV/0!</v>
      </c>
      <c r="AK648"/>
      <c r="AL648"/>
      <c r="AM648"/>
      <c r="AN648"/>
    </row>
    <row r="649" spans="1:40" x14ac:dyDescent="0.25">
      <c r="A649"/>
      <c r="B649">
        <f t="shared" si="279"/>
        <v>51500</v>
      </c>
      <c r="C649" s="186" t="str">
        <f t="shared" si="282"/>
        <v>-0.0000370857159259007+0.0612017641344238i</v>
      </c>
      <c r="D649" s="158" t="str">
        <f t="shared" si="283"/>
        <v>-7.6669509904888+0.469213525030583i</v>
      </c>
      <c r="E649" t="str">
        <f t="shared" si="284"/>
        <v>7.99999184595832-0.0080766494890855i</v>
      </c>
      <c r="F649" t="str">
        <f t="shared" si="285"/>
        <v>0.999200640301856+8.06374235368012E-07i</v>
      </c>
      <c r="G649">
        <f t="shared" si="280"/>
        <v>1</v>
      </c>
      <c r="H649" t="str">
        <f t="shared" si="286"/>
        <v>7.12387472082688+5.39596469736405i</v>
      </c>
      <c r="I649" t="str">
        <f t="shared" si="287"/>
        <v>202.240027074843i</v>
      </c>
      <c r="J649" t="str">
        <f t="shared" si="281"/>
        <v>-54.3636322469493+44.2436462431093i</v>
      </c>
      <c r="K649" t="str">
        <f t="shared" si="288"/>
        <v>1.82129242890047-2.2378822774879i</v>
      </c>
      <c r="L649" t="str">
        <f t="shared" si="289"/>
        <v>0.199974202860683-0.212130512670914i</v>
      </c>
      <c r="M649" t="str">
        <f t="shared" si="290"/>
        <v>2.02126663176115-2.45001279015881i</v>
      </c>
      <c r="N649" t="str">
        <f t="shared" si="291"/>
        <v>-0.379447227884389i</v>
      </c>
      <c r="O649" t="str">
        <f t="shared" si="292"/>
        <v>0.928869528178678-0.370407072855151i</v>
      </c>
      <c r="P649" t="str">
        <f t="shared" si="293"/>
        <v>0.071130471821322+0.370407072855151i</v>
      </c>
      <c r="Q649" t="str">
        <f t="shared" si="294"/>
        <v>-0.071130471821322+0.009040155029238i</v>
      </c>
      <c r="R649" t="str">
        <f t="shared" si="295"/>
        <v>-0.332798546530134-5.24972791193203i</v>
      </c>
      <c r="S649" t="str">
        <f t="shared" si="296"/>
        <v>0.0400084041476804i</v>
      </c>
      <c r="T649" t="str">
        <f t="shared" si="297"/>
        <v>0.210033235965935-0.0133147387493382i</v>
      </c>
      <c r="U649" t="e">
        <f t="shared" si="298"/>
        <v>#DIV/0!</v>
      </c>
      <c r="V649" t="str">
        <f t="shared" si="299"/>
        <v>1.33333333333333E-06-0.00206025816300188i</v>
      </c>
      <c r="W649" t="e">
        <f t="shared" si="300"/>
        <v>#DIV/0!</v>
      </c>
      <c r="X649" t="e">
        <f t="shared" si="301"/>
        <v>#DIV/0!</v>
      </c>
      <c r="Y649" t="str">
        <f t="shared" si="302"/>
        <v>0.00083+0.0517734469311598i</v>
      </c>
      <c r="Z649" t="e">
        <f t="shared" si="303"/>
        <v>#DIV/0!</v>
      </c>
      <c r="AA649" t="e">
        <f t="shared" si="304"/>
        <v>#DIV/0!</v>
      </c>
      <c r="AB649" t="str">
        <f t="shared" si="305"/>
        <v>1.29511471520254-0.082101834997877i</v>
      </c>
      <c r="AC649" t="str">
        <f t="shared" si="306"/>
        <v>3.41662161230143-3.33899731645668i</v>
      </c>
      <c r="AD649" t="str">
        <f t="shared" si="307"/>
        <v>0.205898354743691+0.177190303068522i</v>
      </c>
      <c r="AE649" t="e">
        <f t="shared" si="308"/>
        <v>#DIV/0!</v>
      </c>
      <c r="AF649" t="str">
        <f t="shared" si="309"/>
        <v>-14.7908257113157-4.92675117233347i</v>
      </c>
      <c r="AG649" t="e">
        <f t="shared" si="310"/>
        <v>#DIV/0!</v>
      </c>
      <c r="AH649" t="e">
        <f t="shared" si="311"/>
        <v>#DIV/0!</v>
      </c>
      <c r="AI649" t="e">
        <f t="shared" si="312"/>
        <v>#DIV/0!</v>
      </c>
      <c r="AJ649" t="e">
        <f t="shared" si="313"/>
        <v>#DIV/0!</v>
      </c>
      <c r="AK649"/>
      <c r="AL649"/>
      <c r="AM649"/>
      <c r="AN649"/>
    </row>
    <row r="650" spans="1:40" x14ac:dyDescent="0.25">
      <c r="A650"/>
      <c r="B650">
        <f t="shared" si="279"/>
        <v>51600</v>
      </c>
      <c r="C650" s="186" t="str">
        <f t="shared" si="282"/>
        <v>-0.0000369421121793767+0.0610831561512451i</v>
      </c>
      <c r="D650" s="158" t="str">
        <f t="shared" si="283"/>
        <v>-7.66694988952672+0.468304197159546i</v>
      </c>
      <c r="E650" t="str">
        <f t="shared" si="284"/>
        <v>7.99999181426142-0.00809233227156465i</v>
      </c>
      <c r="F650" t="str">
        <f t="shared" si="285"/>
        <v>0.999200640305018+8.07940007386282E-07i</v>
      </c>
      <c r="G650">
        <f t="shared" si="280"/>
        <v>1</v>
      </c>
      <c r="H650" t="str">
        <f t="shared" si="286"/>
        <v>7.13421737415192+5.39436875055455i</v>
      </c>
      <c r="I650" t="str">
        <f t="shared" si="287"/>
        <v>202.632726156542i</v>
      </c>
      <c r="J650" t="str">
        <f t="shared" si="281"/>
        <v>-54.5788453861579+44.3295562358143i</v>
      </c>
      <c r="K650" t="str">
        <f t="shared" si="288"/>
        <v>1.81688746979696-2.23696397434226i</v>
      </c>
      <c r="L650" t="str">
        <f t="shared" si="289"/>
        <v>0.199563461333104-0.212105860285188i</v>
      </c>
      <c r="M650" t="str">
        <f t="shared" si="290"/>
        <v>2.01645093113006-2.44906983462745i</v>
      </c>
      <c r="N650" t="str">
        <f t="shared" si="291"/>
        <v>-0.380184018618145i</v>
      </c>
      <c r="O650" t="str">
        <f t="shared" si="292"/>
        <v>0.928596363581056-0.371091354714765i</v>
      </c>
      <c r="P650" t="str">
        <f t="shared" si="293"/>
        <v>0.071403636418944+0.371091354714765i</v>
      </c>
      <c r="Q650" t="str">
        <f t="shared" si="294"/>
        <v>-0.071403636418944+0.00909266390337998i</v>
      </c>
      <c r="R650" t="str">
        <f t="shared" si="295"/>
        <v>-0.332796461700249-5.23947210327208i</v>
      </c>
      <c r="S650" t="str">
        <f t="shared" si="296"/>
        <v>0.0400860903693264i</v>
      </c>
      <c r="T650" t="str">
        <f t="shared" si="297"/>
        <v>0.210029952219329-0.0133405090383083i</v>
      </c>
      <c r="U650" t="e">
        <f t="shared" si="298"/>
        <v>#DIV/0!</v>
      </c>
      <c r="V650" t="str">
        <f t="shared" si="299"/>
        <v>1.33333333333333E-06-0.00205626541462397i</v>
      </c>
      <c r="W650" t="e">
        <f t="shared" si="300"/>
        <v>#DIV/0!</v>
      </c>
      <c r="X650" t="e">
        <f t="shared" si="301"/>
        <v>#DIV/0!</v>
      </c>
      <c r="Y650" t="str">
        <f t="shared" si="302"/>
        <v>0.00083+0.0518739778960747i</v>
      </c>
      <c r="Z650" t="e">
        <f t="shared" si="303"/>
        <v>#DIV/0!</v>
      </c>
      <c r="AA650" t="e">
        <f t="shared" si="304"/>
        <v>#DIV/0!</v>
      </c>
      <c r="AB650" t="str">
        <f t="shared" si="305"/>
        <v>1.29509446684265-0.08226074070776i</v>
      </c>
      <c r="AC650" t="str">
        <f t="shared" si="306"/>
        <v>3.41003214492477-3.33765153893287i</v>
      </c>
      <c r="AD650" t="str">
        <f t="shared" si="307"/>
        <v>0.206026994771847+0.177530753296628i</v>
      </c>
      <c r="AE650" t="e">
        <f t="shared" si="308"/>
        <v>#DIV/0!</v>
      </c>
      <c r="AF650" t="str">
        <f t="shared" si="309"/>
        <v>-14.8011672636786-4.926064553395i</v>
      </c>
      <c r="AG650" t="e">
        <f t="shared" si="310"/>
        <v>#DIV/0!</v>
      </c>
      <c r="AH650" t="e">
        <f t="shared" si="311"/>
        <v>#DIV/0!</v>
      </c>
      <c r="AI650" t="e">
        <f t="shared" si="312"/>
        <v>#DIV/0!</v>
      </c>
      <c r="AJ650" t="e">
        <f t="shared" si="313"/>
        <v>#DIV/0!</v>
      </c>
      <c r="AK650"/>
      <c r="AL650"/>
      <c r="AM650"/>
      <c r="AN650"/>
    </row>
    <row r="651" spans="1:40" x14ac:dyDescent="0.25">
      <c r="A651"/>
      <c r="B651">
        <f t="shared" si="279"/>
        <v>51700</v>
      </c>
      <c r="C651" s="186" t="str">
        <f t="shared" si="282"/>
        <v>-0.0000367993409168958+0.0609650069992204i</v>
      </c>
      <c r="D651" s="158" t="str">
        <f t="shared" si="283"/>
        <v>-7.66694879494706+0.467398386994023i</v>
      </c>
      <c r="E651" t="str">
        <f t="shared" si="284"/>
        <v>7.99999178250305-0.00810801505385722i</v>
      </c>
      <c r="F651" t="str">
        <f t="shared" si="285"/>
        <v>0.99920064030819+8.09505779385961E-07i</v>
      </c>
      <c r="G651">
        <f t="shared" si="280"/>
        <v>1</v>
      </c>
      <c r="H651" t="str">
        <f t="shared" si="286"/>
        <v>7.14453386895933+5.3927566089536i</v>
      </c>
      <c r="I651" t="str">
        <f t="shared" si="287"/>
        <v>203.02542523824i</v>
      </c>
      <c r="J651" t="str">
        <f t="shared" si="281"/>
        <v>-54.7944760096327+44.4154662285194i</v>
      </c>
      <c r="K651" t="str">
        <f t="shared" si="288"/>
        <v>1.81249527263041-2.23603931618643i</v>
      </c>
      <c r="L651" t="str">
        <f t="shared" si="289"/>
        <v>0.199153611763925-0.2120804656753i</v>
      </c>
      <c r="M651" t="str">
        <f t="shared" si="290"/>
        <v>2.01164888439433-2.44811978186173i</v>
      </c>
      <c r="N651" t="str">
        <f t="shared" si="291"/>
        <v>-0.380920809351901i</v>
      </c>
      <c r="O651" t="str">
        <f t="shared" si="292"/>
        <v>0.928322694885092-0.371775435123518i</v>
      </c>
      <c r="P651" t="str">
        <f t="shared" si="293"/>
        <v>0.071677305114908+0.371775435123518i</v>
      </c>
      <c r="Q651" t="str">
        <f t="shared" si="294"/>
        <v>-0.071677305114908+0.00914537422838296i</v>
      </c>
      <c r="R651" t="str">
        <f t="shared" si="295"/>
        <v>-0.332794372779573-5.22925580981043i</v>
      </c>
      <c r="S651" t="str">
        <f t="shared" si="296"/>
        <v>0.0401637765909723i</v>
      </c>
      <c r="T651" t="str">
        <f t="shared" si="297"/>
        <v>0.21002666208227-0.0133662788390515i</v>
      </c>
      <c r="U651" t="e">
        <f t="shared" si="298"/>
        <v>#DIV/0!</v>
      </c>
      <c r="V651" t="str">
        <f t="shared" si="299"/>
        <v>1.33333333333333E-06-0.00205228811208118i</v>
      </c>
      <c r="W651" t="e">
        <f t="shared" si="300"/>
        <v>#DIV/0!</v>
      </c>
      <c r="X651" t="e">
        <f t="shared" si="301"/>
        <v>#DIV/0!</v>
      </c>
      <c r="Y651" t="str">
        <f t="shared" si="302"/>
        <v>0.00083+0.0519745088609895i</v>
      </c>
      <c r="Z651" t="e">
        <f t="shared" si="303"/>
        <v>#DIV/0!</v>
      </c>
      <c r="AA651" t="e">
        <f t="shared" si="304"/>
        <v>#DIV/0!</v>
      </c>
      <c r="AB651" t="str">
        <f t="shared" si="305"/>
        <v>1.29507417907771-0.0824196434071203i</v>
      </c>
      <c r="AC651" t="str">
        <f t="shared" si="306"/>
        <v>3.40346136811062-3.33629610049059i</v>
      </c>
      <c r="AD651" t="str">
        <f t="shared" si="307"/>
        <v>0.2061558725903+0.177871092083292i</v>
      </c>
      <c r="AE651" t="e">
        <f t="shared" si="308"/>
        <v>#DIV/0!</v>
      </c>
      <c r="AF651" t="str">
        <f t="shared" si="309"/>
        <v>-14.8114826639064-4.92535822195958i</v>
      </c>
      <c r="AG651" t="e">
        <f t="shared" si="310"/>
        <v>#DIV/0!</v>
      </c>
      <c r="AH651" t="e">
        <f t="shared" si="311"/>
        <v>#DIV/0!</v>
      </c>
      <c r="AI651" t="e">
        <f t="shared" si="312"/>
        <v>#DIV/0!</v>
      </c>
      <c r="AJ651" t="e">
        <f t="shared" si="313"/>
        <v>#DIV/0!</v>
      </c>
      <c r="AK651"/>
      <c r="AL651"/>
      <c r="AM651"/>
      <c r="AN651"/>
    </row>
    <row r="652" spans="1:40" x14ac:dyDescent="0.25">
      <c r="A652"/>
      <c r="B652">
        <f t="shared" si="279"/>
        <v>51800</v>
      </c>
      <c r="C652" s="186" t="str">
        <f t="shared" si="282"/>
        <v>-0.0000366573957162226+0.0608473140210299i</v>
      </c>
      <c r="D652" s="158" t="str">
        <f t="shared" si="283"/>
        <v>-7.66694770670052+0.466496074161229i</v>
      </c>
      <c r="E652" t="str">
        <f t="shared" si="284"/>
        <v>7.99999175068318-0.00812369783596283i</v>
      </c>
      <c r="F652" t="str">
        <f t="shared" si="285"/>
        <v>0.999200640311363+8.11071551366993E-07i</v>
      </c>
      <c r="G652">
        <f t="shared" si="280"/>
        <v>1</v>
      </c>
      <c r="H652" t="str">
        <f t="shared" si="286"/>
        <v>7.15482424657589+5.39112840162447i</v>
      </c>
      <c r="I652" t="str">
        <f t="shared" si="287"/>
        <v>203.418124319939i</v>
      </c>
      <c r="J652" t="str">
        <f t="shared" si="281"/>
        <v>-55.0105241173736+44.5013762212244i</v>
      </c>
      <c r="K652" t="str">
        <f t="shared" si="288"/>
        <v>1.80811580673691-2.23510836381879i</v>
      </c>
      <c r="L652" t="str">
        <f t="shared" si="289"/>
        <v>0.198744653547855-0.212054333707146i</v>
      </c>
      <c r="M652" t="str">
        <f t="shared" si="290"/>
        <v>2.00686046028477-2.44716269752594i</v>
      </c>
      <c r="N652" t="str">
        <f t="shared" si="291"/>
        <v>-0.381657600085657i</v>
      </c>
      <c r="O652" t="str">
        <f t="shared" si="292"/>
        <v>0.928048522239349-0.37245931371005i</v>
      </c>
      <c r="P652" t="str">
        <f t="shared" si="293"/>
        <v>0.071951477760651+0.37245931371005i</v>
      </c>
      <c r="Q652" t="str">
        <f t="shared" si="294"/>
        <v>-0.071951477760651+0.00919828637560705i</v>
      </c>
      <c r="R652" t="str">
        <f t="shared" si="295"/>
        <v>-0.332792279767864-5.21907880269155i</v>
      </c>
      <c r="S652" t="str">
        <f t="shared" si="296"/>
        <v>0.0402414628126184i</v>
      </c>
      <c r="T652" t="str">
        <f t="shared" si="297"/>
        <v>0.210023365554637-0.013392048150605i</v>
      </c>
      <c r="U652" t="e">
        <f t="shared" si="298"/>
        <v>#DIV/0!</v>
      </c>
      <c r="V652" t="str">
        <f t="shared" si="299"/>
        <v>1.33333333333333E-06-0.00204832616591886i</v>
      </c>
      <c r="W652" t="e">
        <f t="shared" si="300"/>
        <v>#DIV/0!</v>
      </c>
      <c r="X652" t="e">
        <f t="shared" si="301"/>
        <v>#DIV/0!</v>
      </c>
      <c r="Y652" t="str">
        <f t="shared" si="302"/>
        <v>0.00083+0.0520750398259044i</v>
      </c>
      <c r="Z652" t="e">
        <f t="shared" si="303"/>
        <v>#DIV/0!</v>
      </c>
      <c r="AA652" t="e">
        <f t="shared" si="304"/>
        <v>#DIV/0!</v>
      </c>
      <c r="AB652" t="str">
        <f t="shared" si="305"/>
        <v>1.29505385190698-0.0825785430900209i</v>
      </c>
      <c r="AC652" t="str">
        <f t="shared" si="306"/>
        <v>3.39690923906567-3.33493109066933i</v>
      </c>
      <c r="AD652" t="str">
        <f t="shared" si="307"/>
        <v>0.206284988142593+0.178211319408573i</v>
      </c>
      <c r="AE652" t="e">
        <f t="shared" si="308"/>
        <v>#DIV/0!</v>
      </c>
      <c r="AF652" t="str">
        <f t="shared" si="309"/>
        <v>-14.8217719532764-4.92463232746324i</v>
      </c>
      <c r="AG652" t="e">
        <f t="shared" si="310"/>
        <v>#DIV/0!</v>
      </c>
      <c r="AH652" t="e">
        <f t="shared" si="311"/>
        <v>#DIV/0!</v>
      </c>
      <c r="AI652" t="e">
        <f t="shared" si="312"/>
        <v>#DIV/0!</v>
      </c>
      <c r="AJ652" t="e">
        <f t="shared" si="313"/>
        <v>#DIV/0!</v>
      </c>
      <c r="AK652"/>
      <c r="AL652"/>
      <c r="AM652"/>
      <c r="AN652"/>
    </row>
    <row r="653" spans="1:40" x14ac:dyDescent="0.25">
      <c r="A653"/>
      <c r="B653">
        <f t="shared" si="279"/>
        <v>51900</v>
      </c>
      <c r="C653" s="186" t="str">
        <f t="shared" si="282"/>
        <v>-0.0000365162702169337+0.060730074579835i</v>
      </c>
      <c r="D653" s="158" t="str">
        <f t="shared" si="283"/>
        <v>-7.66694662473836+0.465597238445402i</v>
      </c>
      <c r="E653" t="str">
        <f t="shared" si="284"/>
        <v>7.99999171880182-0.00813938061788112i</v>
      </c>
      <c r="F653" t="str">
        <f t="shared" si="285"/>
        <v>0.999200640314545+8.12637323329359E-07i</v>
      </c>
      <c r="G653">
        <f t="shared" si="280"/>
        <v>1</v>
      </c>
      <c r="H653" t="str">
        <f t="shared" si="286"/>
        <v>7.16508854863485+5.38948425689696i</v>
      </c>
      <c r="I653" t="str">
        <f t="shared" si="287"/>
        <v>203.810823401638i</v>
      </c>
      <c r="J653" t="str">
        <f t="shared" si="281"/>
        <v>-55.2269897093807+44.5872862139295i</v>
      </c>
      <c r="K653" t="str">
        <f t="shared" si="288"/>
        <v>1.80374904139038-2.23417117761365i</v>
      </c>
      <c r="L653" t="str">
        <f t="shared" si="289"/>
        <v>0.198336586063376-0.212027469224296i</v>
      </c>
      <c r="M653" t="str">
        <f t="shared" si="290"/>
        <v>2.00208562745376-2.44619864683795i</v>
      </c>
      <c r="N653" t="str">
        <f t="shared" si="291"/>
        <v>-0.382394390819413i</v>
      </c>
      <c r="O653" t="str">
        <f t="shared" si="292"/>
        <v>0.927773845792664-0.37314299010311i</v>
      </c>
      <c r="P653" t="str">
        <f t="shared" si="293"/>
        <v>0.072226154207336+0.37314299010311i</v>
      </c>
      <c r="Q653" t="str">
        <f t="shared" si="294"/>
        <v>-0.072226154207336+0.00925140071630304i</v>
      </c>
      <c r="R653" t="str">
        <f t="shared" si="295"/>
        <v>-0.332790182664853-5.20894085482377i</v>
      </c>
      <c r="S653" t="str">
        <f t="shared" si="296"/>
        <v>0.0403191490342643i</v>
      </c>
      <c r="T653" t="str">
        <f t="shared" si="297"/>
        <v>0.210020062636308-0.0134178169720042i</v>
      </c>
      <c r="U653" t="e">
        <f t="shared" si="298"/>
        <v>#DIV/0!</v>
      </c>
      <c r="V653" t="str">
        <f t="shared" si="299"/>
        <v>1.33333333333333E-06-0.00204437948737181i</v>
      </c>
      <c r="W653" t="e">
        <f t="shared" si="300"/>
        <v>#DIV/0!</v>
      </c>
      <c r="X653" t="e">
        <f t="shared" si="301"/>
        <v>#DIV/0!</v>
      </c>
      <c r="Y653" t="str">
        <f t="shared" si="302"/>
        <v>0.00083+0.0521755707908193i</v>
      </c>
      <c r="Z653" t="e">
        <f t="shared" si="303"/>
        <v>#DIV/0!</v>
      </c>
      <c r="AA653" t="e">
        <f t="shared" si="304"/>
        <v>#DIV/0!</v>
      </c>
      <c r="AB653" t="str">
        <f t="shared" si="305"/>
        <v>1.29503348532971-0.0827374397505139i</v>
      </c>
      <c r="AC653" t="str">
        <f t="shared" si="306"/>
        <v>3.39037571488942-3.3335565984002i</v>
      </c>
      <c r="AD653" t="str">
        <f t="shared" si="307"/>
        <v>0.206414341372225+0.178551435251488i</v>
      </c>
      <c r="AE653" t="e">
        <f t="shared" si="308"/>
        <v>#DIV/0!</v>
      </c>
      <c r="AF653" t="str">
        <f t="shared" si="309"/>
        <v>-14.8320351733732-4.92388701845156i</v>
      </c>
      <c r="AG653" t="e">
        <f t="shared" si="310"/>
        <v>#DIV/0!</v>
      </c>
      <c r="AH653" t="e">
        <f t="shared" si="311"/>
        <v>#DIV/0!</v>
      </c>
      <c r="AI653" t="e">
        <f t="shared" si="312"/>
        <v>#DIV/0!</v>
      </c>
      <c r="AJ653" t="e">
        <f t="shared" si="313"/>
        <v>#DIV/0!</v>
      </c>
      <c r="AK653"/>
      <c r="AL653"/>
      <c r="AM653"/>
      <c r="AN653"/>
    </row>
    <row r="654" spans="1:40" x14ac:dyDescent="0.25">
      <c r="A654"/>
      <c r="B654">
        <f t="shared" si="279"/>
        <v>52000</v>
      </c>
      <c r="C654" s="186" t="str">
        <f t="shared" si="282"/>
        <v>-0.0000363759581197043+0.0606132860590795i</v>
      </c>
      <c r="D654" s="158" t="str">
        <f t="shared" si="283"/>
        <v>-7.66694554901226+0.464701859786276i</v>
      </c>
      <c r="E654" t="str">
        <f t="shared" si="284"/>
        <v>7.99999168685898-0.00815506339961175i</v>
      </c>
      <c r="F654" t="str">
        <f t="shared" si="285"/>
        <v>0.999200640317727+8.14203095273009E-07i</v>
      </c>
      <c r="G654">
        <f t="shared" si="280"/>
        <v>1</v>
      </c>
      <c r="H654" t="str">
        <f t="shared" si="286"/>
        <v>7.17532681707095+5.38782430236978i</v>
      </c>
      <c r="I654" t="str">
        <f t="shared" si="287"/>
        <v>204.203522483337i</v>
      </c>
      <c r="J654" t="str">
        <f t="shared" si="281"/>
        <v>-55.443872785654+44.6731962066346i</v>
      </c>
      <c r="K654" t="str">
        <f t="shared" si="288"/>
        <v>1.79939494580485-2.23322781752375i</v>
      </c>
      <c r="L654" t="str">
        <f t="shared" si="289"/>
        <v>0.197929408672943-0.21199987704803i</v>
      </c>
      <c r="M654" t="str">
        <f t="shared" si="290"/>
        <v>1.99732435447779-2.44522769457178i</v>
      </c>
      <c r="N654" t="str">
        <f t="shared" si="291"/>
        <v>-0.38313118155317i</v>
      </c>
      <c r="O654" t="str">
        <f t="shared" si="292"/>
        <v>0.92749866569415-0.373826463931558i</v>
      </c>
      <c r="P654" t="str">
        <f t="shared" si="293"/>
        <v>0.07250133430585+0.373826463931558i</v>
      </c>
      <c r="Q654" t="str">
        <f t="shared" si="294"/>
        <v>-0.07250133430585+0.009304717621612i</v>
      </c>
      <c r="R654" t="str">
        <f t="shared" si="295"/>
        <v>-0.332788081470223-5.19884174086246i</v>
      </c>
      <c r="S654" t="str">
        <f t="shared" si="296"/>
        <v>0.0403968352559102i</v>
      </c>
      <c r="T654" t="str">
        <f t="shared" si="297"/>
        <v>0.21001675332717-0.013443585302283i</v>
      </c>
      <c r="U654" t="e">
        <f t="shared" si="298"/>
        <v>#DIV/0!</v>
      </c>
      <c r="V654" t="str">
        <f t="shared" si="299"/>
        <v>1.33333333333333E-06-0.00204044798835763i</v>
      </c>
      <c r="W654" t="e">
        <f t="shared" si="300"/>
        <v>#DIV/0!</v>
      </c>
      <c r="X654" t="e">
        <f t="shared" si="301"/>
        <v>#DIV/0!</v>
      </c>
      <c r="Y654" t="str">
        <f t="shared" si="302"/>
        <v>0.00083+0.0522761017557342i</v>
      </c>
      <c r="Z654" t="e">
        <f t="shared" si="303"/>
        <v>#DIV/0!</v>
      </c>
      <c r="AA654" t="e">
        <f t="shared" si="304"/>
        <v>#DIV/0!</v>
      </c>
      <c r="AB654" t="str">
        <f t="shared" si="305"/>
        <v>1.29501307934519-0.0828963333826421i</v>
      </c>
      <c r="AC654" t="str">
        <f t="shared" si="306"/>
        <v>3.38386075257774-3.3321727120096i</v>
      </c>
      <c r="AD654" t="str">
        <f t="shared" si="307"/>
        <v>0.206543932222632+0.178891439590011i</v>
      </c>
      <c r="AE654" t="e">
        <f t="shared" si="308"/>
        <v>#DIV/0!</v>
      </c>
      <c r="AF654" t="str">
        <f t="shared" si="309"/>
        <v>-14.8422723660832-4.9231224425835i</v>
      </c>
      <c r="AG654" t="e">
        <f t="shared" si="310"/>
        <v>#DIV/0!</v>
      </c>
      <c r="AH654" t="e">
        <f t="shared" si="311"/>
        <v>#DIV/0!</v>
      </c>
      <c r="AI654" t="e">
        <f t="shared" si="312"/>
        <v>#DIV/0!</v>
      </c>
      <c r="AJ654" t="e">
        <f t="shared" si="313"/>
        <v>#DIV/0!</v>
      </c>
      <c r="AK654"/>
      <c r="AL654"/>
      <c r="AM654"/>
      <c r="AN654"/>
    </row>
    <row r="655" spans="1:40" x14ac:dyDescent="0.25">
      <c r="A655"/>
      <c r="B655">
        <f t="shared" si="279"/>
        <v>52100</v>
      </c>
      <c r="C655" s="186" t="str">
        <f t="shared" si="282"/>
        <v>-0.0000362364531856055+0.0604969458622964i</v>
      </c>
      <c r="D655" s="158" t="str">
        <f t="shared" si="283"/>
        <v>-7.66694447947446+0.463809918277606i</v>
      </c>
      <c r="E655" t="str">
        <f t="shared" si="284"/>
        <v>7.99999165485465-0.00817074618115433i</v>
      </c>
      <c r="F655" t="str">
        <f t="shared" si="285"/>
        <v>0.99920064032092+8.1576886719792E-07i</v>
      </c>
      <c r="G655">
        <f t="shared" si="280"/>
        <v>1</v>
      </c>
      <c r="H655" t="str">
        <f t="shared" si="286"/>
        <v>7.18553909411503+5.38614866491351i</v>
      </c>
      <c r="I655" t="str">
        <f t="shared" si="287"/>
        <v>204.596221565035i</v>
      </c>
      <c r="J655" t="str">
        <f t="shared" si="281"/>
        <v>-55.6611733461934+44.7591061993396i</v>
      </c>
      <c r="K655" t="str">
        <f t="shared" si="288"/>
        <v>1.79505348913659-2.23227834308262i</v>
      </c>
      <c r="L655" t="str">
        <f t="shared" si="289"/>
        <v>0.197523120723169-0.211971561977373i</v>
      </c>
      <c r="M655" t="str">
        <f t="shared" si="290"/>
        <v>1.99257660985976-2.44424990505999i</v>
      </c>
      <c r="N655" t="str">
        <f t="shared" si="291"/>
        <v>-0.383867972286926i</v>
      </c>
      <c r="O655" t="str">
        <f t="shared" si="292"/>
        <v>0.927222982093189-0.374509734824361i</v>
      </c>
      <c r="P655" t="str">
        <f t="shared" si="293"/>
        <v>0.072777017906811+0.374509734824361i</v>
      </c>
      <c r="Q655" t="str">
        <f t="shared" si="294"/>
        <v>-0.072777017906811+0.00935823746256498i</v>
      </c>
      <c r="R655" t="str">
        <f t="shared" si="295"/>
        <v>-0.332785976183742-5.18878123719273i</v>
      </c>
      <c r="S655" t="str">
        <f t="shared" si="296"/>
        <v>0.0404745214775562i</v>
      </c>
      <c r="T655" t="str">
        <f t="shared" si="297"/>
        <v>0.210013437627098-0.0134693531404784i</v>
      </c>
      <c r="U655" t="e">
        <f t="shared" si="298"/>
        <v>#DIV/0!</v>
      </c>
      <c r="V655" t="str">
        <f t="shared" si="299"/>
        <v>1.33333333333333E-06-0.00203653158147019i</v>
      </c>
      <c r="W655" t="e">
        <f t="shared" si="300"/>
        <v>#DIV/0!</v>
      </c>
      <c r="X655" t="e">
        <f t="shared" si="301"/>
        <v>#DIV/0!</v>
      </c>
      <c r="Y655" t="str">
        <f t="shared" si="302"/>
        <v>0.00083+0.052376632720649i</v>
      </c>
      <c r="Z655" t="e">
        <f t="shared" si="303"/>
        <v>#DIV/0!</v>
      </c>
      <c r="AA655" t="e">
        <f t="shared" si="304"/>
        <v>#DIV/0!</v>
      </c>
      <c r="AB655" t="str">
        <f t="shared" si="305"/>
        <v>1.29499263395265-0.0830552239804675i</v>
      </c>
      <c r="AC655" t="str">
        <f t="shared" si="306"/>
        <v>3.37736430902574-3.33077951922229i</v>
      </c>
      <c r="AD655" t="str">
        <f t="shared" si="307"/>
        <v>0.206673760637196+0.179231332401085i</v>
      </c>
      <c r="AE655" t="e">
        <f t="shared" si="308"/>
        <v>#DIV/0!</v>
      </c>
      <c r="AF655" t="str">
        <f t="shared" si="309"/>
        <v>-14.8524835735895-4.9223387466359i</v>
      </c>
      <c r="AG655" t="e">
        <f t="shared" si="310"/>
        <v>#DIV/0!</v>
      </c>
      <c r="AH655" t="e">
        <f t="shared" si="311"/>
        <v>#DIV/0!</v>
      </c>
      <c r="AI655" t="e">
        <f t="shared" si="312"/>
        <v>#DIV/0!</v>
      </c>
      <c r="AJ655" t="e">
        <f t="shared" si="313"/>
        <v>#DIV/0!</v>
      </c>
      <c r="AK655"/>
      <c r="AL655"/>
      <c r="AM655"/>
      <c r="AN655"/>
    </row>
    <row r="656" spans="1:40" x14ac:dyDescent="0.25">
      <c r="A656"/>
      <c r="B656">
        <f t="shared" si="279"/>
        <v>52200</v>
      </c>
      <c r="C656" s="186" t="str">
        <f t="shared" si="282"/>
        <v>-0.0000360977492354116+0.0603810514129149i</v>
      </c>
      <c r="D656" s="158" t="str">
        <f t="shared" si="283"/>
        <v>-7.66694341607751+0.462921394165681i</v>
      </c>
      <c r="E656" t="str">
        <f t="shared" si="284"/>
        <v>7.99999162278883-0.00818642896250851i</v>
      </c>
      <c r="F656" t="str">
        <f t="shared" si="285"/>
        <v>0.999200640324122+8.17334639104058E-07i</v>
      </c>
      <c r="G656">
        <f t="shared" si="280"/>
        <v>1</v>
      </c>
      <c r="H656" t="str">
        <f t="shared" si="286"/>
        <v>7.19572542228908+5.38445747067287i</v>
      </c>
      <c r="I656" t="str">
        <f t="shared" si="287"/>
        <v>204.988920646734i</v>
      </c>
      <c r="J656" t="str">
        <f t="shared" si="281"/>
        <v>-55.8788913909991+44.8450161920447i</v>
      </c>
      <c r="K656" t="str">
        <f t="shared" si="288"/>
        <v>1.79072464048629-2.23132281340708i</v>
      </c>
      <c r="L656" t="str">
        <f t="shared" si="289"/>
        <v>0.197117721545009-0.211942528789134i</v>
      </c>
      <c r="M656" t="str">
        <f t="shared" si="290"/>
        <v>1.9878423620313-2.44326534219621i</v>
      </c>
      <c r="N656" t="str">
        <f t="shared" si="291"/>
        <v>-0.384604763020682i</v>
      </c>
      <c r="O656" t="str">
        <f t="shared" si="292"/>
        <v>0.926946795139441-0.375192802410599i</v>
      </c>
      <c r="P656" t="str">
        <f t="shared" si="293"/>
        <v>0.073053204860559+0.375192802410599i</v>
      </c>
      <c r="Q656" t="str">
        <f t="shared" si="294"/>
        <v>-0.073053204860559+0.00941196061008298i</v>
      </c>
      <c r="R656" t="str">
        <f t="shared" si="295"/>
        <v>-0.332783866805083-5.17875912191356i</v>
      </c>
      <c r="S656" t="str">
        <f t="shared" si="296"/>
        <v>0.0405522076992023i</v>
      </c>
      <c r="T656" t="str">
        <f t="shared" si="297"/>
        <v>0.210010115535977-0.0134951204856234i</v>
      </c>
      <c r="U656" t="e">
        <f t="shared" si="298"/>
        <v>#DIV/0!</v>
      </c>
      <c r="V656" t="str">
        <f t="shared" si="299"/>
        <v>1.33333333333333E-06-0.00203263017997312i</v>
      </c>
      <c r="W656" t="e">
        <f t="shared" si="300"/>
        <v>#DIV/0!</v>
      </c>
      <c r="X656" t="e">
        <f t="shared" si="301"/>
        <v>#DIV/0!</v>
      </c>
      <c r="Y656" t="str">
        <f t="shared" si="302"/>
        <v>0.00083+0.0524771636855639i</v>
      </c>
      <c r="Z656" t="e">
        <f t="shared" si="303"/>
        <v>#DIV/0!</v>
      </c>
      <c r="AA656" t="e">
        <f t="shared" si="304"/>
        <v>#DIV/0!</v>
      </c>
      <c r="AB656" t="str">
        <f t="shared" si="305"/>
        <v>1.2949721491514-0.0832141115380272i</v>
      </c>
      <c r="AC656" t="str">
        <f t="shared" si="306"/>
        <v>3.37088634103136-3.32937710716504i</v>
      </c>
      <c r="AD656" t="str">
        <f t="shared" si="307"/>
        <v>0.206803826559237+0.179571113660635i</v>
      </c>
      <c r="AE656" t="e">
        <f t="shared" si="308"/>
        <v>#DIV/0!</v>
      </c>
      <c r="AF656" t="str">
        <f t="shared" si="309"/>
        <v>-14.8626688383666-4.92153607650719i</v>
      </c>
      <c r="AG656" t="e">
        <f t="shared" si="310"/>
        <v>#DIV/0!</v>
      </c>
      <c r="AH656" t="e">
        <f t="shared" si="311"/>
        <v>#DIV/0!</v>
      </c>
      <c r="AI656" t="e">
        <f t="shared" si="312"/>
        <v>#DIV/0!</v>
      </c>
      <c r="AJ656" t="e">
        <f t="shared" si="313"/>
        <v>#DIV/0!</v>
      </c>
      <c r="AK656"/>
      <c r="AL656"/>
      <c r="AM656"/>
      <c r="AN656"/>
    </row>
    <row r="657" spans="1:40" x14ac:dyDescent="0.25">
      <c r="A657"/>
      <c r="B657">
        <f t="shared" si="279"/>
        <v>52300</v>
      </c>
      <c r="C657" s="186" t="str">
        <f t="shared" si="282"/>
        <v>-0.0000359598401489145+0.0602656001540701i</v>
      </c>
      <c r="D657" s="158" t="str">
        <f t="shared" si="283"/>
        <v>-7.66694235877449+0.462036267847871i</v>
      </c>
      <c r="E657" t="str">
        <f t="shared" si="284"/>
        <v>7.99999159066153-0.00820211174367393i</v>
      </c>
      <c r="F657" t="str">
        <f t="shared" si="285"/>
        <v>0.999200640327324+8.18900410991371E-07i</v>
      </c>
      <c r="G657">
        <f t="shared" si="280"/>
        <v>1</v>
      </c>
      <c r="H657" t="str">
        <f t="shared" si="286"/>
        <v>7.20588584440103+5.38275084506975i</v>
      </c>
      <c r="I657" t="str">
        <f t="shared" si="287"/>
        <v>205.381619728433i</v>
      </c>
      <c r="J657" t="str">
        <f t="shared" si="281"/>
        <v>-56.0970269200708+44.9309261847498i</v>
      </c>
      <c r="K657" t="str">
        <f t="shared" si="288"/>
        <v>1.78640836890113-2.23036128719955i</v>
      </c>
      <c r="L657" t="str">
        <f t="shared" si="289"/>
        <v>0.196713210453952-0.21191278223795i</v>
      </c>
      <c r="M657" t="str">
        <f t="shared" si="290"/>
        <v>1.98312157935508-2.4422740694375i</v>
      </c>
      <c r="N657" t="str">
        <f t="shared" si="291"/>
        <v>-0.385341553754438i</v>
      </c>
      <c r="O657" t="str">
        <f t="shared" si="292"/>
        <v>0.926670104982836-0.375875666319463i</v>
      </c>
      <c r="P657" t="str">
        <f t="shared" si="293"/>
        <v>0.073329895017164+0.375875666319463i</v>
      </c>
      <c r="Q657" t="str">
        <f t="shared" si="294"/>
        <v>-0.073329895017164+0.00946588743497501i</v>
      </c>
      <c r="R657" t="str">
        <f t="shared" si="295"/>
        <v>-0.332781753334088-5.16877517482086i</v>
      </c>
      <c r="S657" t="str">
        <f t="shared" si="296"/>
        <v>0.0406298939208482i</v>
      </c>
      <c r="T657" t="str">
        <f t="shared" si="297"/>
        <v>0.210006787053685-0.0135208873367579i</v>
      </c>
      <c r="U657" t="e">
        <f t="shared" si="298"/>
        <v>#DIV/0!</v>
      </c>
      <c r="V657" t="str">
        <f t="shared" si="299"/>
        <v>1.33333333333333E-06-0.00202874369779344i</v>
      </c>
      <c r="W657" t="e">
        <f t="shared" si="300"/>
        <v>#DIV/0!</v>
      </c>
      <c r="X657" t="e">
        <f t="shared" si="301"/>
        <v>#DIV/0!</v>
      </c>
      <c r="Y657" t="str">
        <f t="shared" si="302"/>
        <v>0.00083+0.0525776946504788i</v>
      </c>
      <c r="Z657" t="e">
        <f t="shared" si="303"/>
        <v>#DIV/0!</v>
      </c>
      <c r="AA657" t="e">
        <f t="shared" si="304"/>
        <v>#DIV/0!</v>
      </c>
      <c r="AB657" t="str">
        <f t="shared" si="305"/>
        <v>1.29495162494066-0.0833729960494011i</v>
      </c>
      <c r="AC657" t="str">
        <f t="shared" si="306"/>
        <v>3.36442680529798-3.32796556236958i</v>
      </c>
      <c r="AD657" t="str">
        <f t="shared" si="307"/>
        <v>0.206934129932022+0.179910783343575i</v>
      </c>
      <c r="AE657" t="e">
        <f t="shared" si="308"/>
        <v>#DIV/0!</v>
      </c>
      <c r="AF657" t="str">
        <f t="shared" si="309"/>
        <v>-14.8728282031755-4.92071457722188i</v>
      </c>
      <c r="AG657" t="e">
        <f t="shared" si="310"/>
        <v>#DIV/0!</v>
      </c>
      <c r="AH657" t="e">
        <f t="shared" si="311"/>
        <v>#DIV/0!</v>
      </c>
      <c r="AI657" t="e">
        <f t="shared" si="312"/>
        <v>#DIV/0!</v>
      </c>
      <c r="AJ657" t="e">
        <f t="shared" si="313"/>
        <v>#DIV/0!</v>
      </c>
      <c r="AK657"/>
      <c r="AL657"/>
      <c r="AM657"/>
      <c r="AN657"/>
    </row>
    <row r="658" spans="1:40" x14ac:dyDescent="0.25">
      <c r="A658"/>
      <c r="B658">
        <f t="shared" ref="B658:B721" si="314">B657+100</f>
        <v>52400</v>
      </c>
      <c r="C658" s="186" t="str">
        <f t="shared" si="282"/>
        <v>-0.0000358227198642492+0.0601505895484152i</v>
      </c>
      <c r="D658" s="158" t="str">
        <f t="shared" si="283"/>
        <v>-7.66694130751893+0.461154519871183i</v>
      </c>
      <c r="E658" t="str">
        <f t="shared" si="284"/>
        <v>7.99999155847274-0.00821779452465022i</v>
      </c>
      <c r="F658" t="str">
        <f t="shared" si="285"/>
        <v>0.999200640330537+8.20466182859836E-07i</v>
      </c>
      <c r="G658">
        <f t="shared" si="280"/>
        <v>1</v>
      </c>
      <c r="H658" t="str">
        <f t="shared" si="286"/>
        <v>7.21602040354006+5.38102891280572i</v>
      </c>
      <c r="I658" t="str">
        <f t="shared" si="287"/>
        <v>205.774318810131i</v>
      </c>
      <c r="J658" t="str">
        <f t="shared" si="281"/>
        <v>-56.3155799334088+45.0168361774548i</v>
      </c>
      <c r="K658" t="str">
        <f t="shared" si="288"/>
        <v>1.78210464337686-2.22939382275049i</v>
      </c>
      <c r="L658" t="str">
        <f t="shared" si="289"/>
        <v>0.196309586750209-0.211882327056319i</v>
      </c>
      <c r="M658" t="str">
        <f t="shared" si="290"/>
        <v>1.97841423012707-2.44127614980681i</v>
      </c>
      <c r="N658" t="str">
        <f t="shared" si="291"/>
        <v>-0.386078344488194i</v>
      </c>
      <c r="O658" t="str">
        <f t="shared" si="292"/>
        <v>0.926392911773578-0.376558326180251i</v>
      </c>
      <c r="P658" t="str">
        <f t="shared" si="293"/>
        <v>0.073607088226422+0.376558326180251i</v>
      </c>
      <c r="Q658" t="str">
        <f t="shared" si="294"/>
        <v>-0.073607088226422+0.00952001830794302i</v>
      </c>
      <c r="R658" t="str">
        <f t="shared" si="295"/>
        <v>-0.332779635770346-5.15882917739149i</v>
      </c>
      <c r="S658" t="str">
        <f t="shared" si="296"/>
        <v>0.0407075801424941i</v>
      </c>
      <c r="T658" t="str">
        <f t="shared" si="297"/>
        <v>0.210003452180101-0.0135466536929114i</v>
      </c>
      <c r="U658" t="e">
        <f t="shared" si="298"/>
        <v>#DIV/0!</v>
      </c>
      <c r="V658" t="str">
        <f t="shared" si="299"/>
        <v>1.33333333333333E-06-0.00202487204951521i</v>
      </c>
      <c r="W658" t="e">
        <f t="shared" si="300"/>
        <v>#DIV/0!</v>
      </c>
      <c r="X658" t="e">
        <f t="shared" si="301"/>
        <v>#DIV/0!</v>
      </c>
      <c r="Y658" t="str">
        <f t="shared" si="302"/>
        <v>0.00083+0.0526782256153937i</v>
      </c>
      <c r="Z658" t="e">
        <f t="shared" si="303"/>
        <v>#DIV/0!</v>
      </c>
      <c r="AA658" t="e">
        <f t="shared" si="304"/>
        <v>#DIV/0!</v>
      </c>
      <c r="AB658" t="str">
        <f t="shared" si="305"/>
        <v>1.29493106131971-0.0835318775086048i</v>
      </c>
      <c r="AC658" t="str">
        <f t="shared" si="306"/>
        <v>3.35798565843812-3.32654497077608i</v>
      </c>
      <c r="AD658" t="str">
        <f t="shared" si="307"/>
        <v>0.207064670698758+0.180250341423817i</v>
      </c>
      <c r="AE658" t="e">
        <f t="shared" si="308"/>
        <v>#DIV/0!</v>
      </c>
      <c r="AF658" t="str">
        <f t="shared" si="309"/>
        <v>-14.882961711059-4.91987439293454i</v>
      </c>
      <c r="AG658" t="e">
        <f t="shared" si="310"/>
        <v>#DIV/0!</v>
      </c>
      <c r="AH658" t="e">
        <f t="shared" si="311"/>
        <v>#DIV/0!</v>
      </c>
      <c r="AI658" t="e">
        <f t="shared" si="312"/>
        <v>#DIV/0!</v>
      </c>
      <c r="AJ658" t="e">
        <f t="shared" si="313"/>
        <v>#DIV/0!</v>
      </c>
      <c r="AK658"/>
      <c r="AL658"/>
      <c r="AM658"/>
      <c r="AN658"/>
    </row>
    <row r="659" spans="1:40" x14ac:dyDescent="0.25">
      <c r="A659"/>
      <c r="B659">
        <f t="shared" si="314"/>
        <v>52500</v>
      </c>
      <c r="C659" s="186" t="str">
        <f t="shared" si="282"/>
        <v>-0.0000356863823772284+0.0600360170779356i</v>
      </c>
      <c r="D659" s="158" t="str">
        <f t="shared" si="283"/>
        <v>-7.66694026226492+0.46027613093084i</v>
      </c>
      <c r="E659" t="str">
        <f t="shared" si="284"/>
        <v>7.99999152622246-0.00823347730543704i</v>
      </c>
      <c r="F659" t="str">
        <f t="shared" si="285"/>
        <v>0.999200640333759+8.22031954709422E-07i</v>
      </c>
      <c r="G659">
        <f t="shared" si="280"/>
        <v>1</v>
      </c>
      <c r="H659" t="str">
        <f t="shared" si="286"/>
        <v>7.22612914307137+5.37929179786484i</v>
      </c>
      <c r="I659" t="str">
        <f t="shared" si="287"/>
        <v>206.16701789183i</v>
      </c>
      <c r="J659" t="str">
        <f t="shared" si="281"/>
        <v>-56.5345504310129+45.1027461701599i</v>
      </c>
      <c r="K659" t="str">
        <f t="shared" si="288"/>
        <v>1.77781343285993-2.22842047794083i</v>
      </c>
      <c r="L659" t="str">
        <f t="shared" si="289"/>
        <v>0.195906849718881-0.211851167954647i</v>
      </c>
      <c r="M659" t="str">
        <f t="shared" si="290"/>
        <v>1.97372028257881-2.44027164589548i</v>
      </c>
      <c r="N659" t="str">
        <f t="shared" si="291"/>
        <v>-0.38681513522195i</v>
      </c>
      <c r="O659" t="str">
        <f t="shared" si="292"/>
        <v>0.926115215662144-0.377240781622376i</v>
      </c>
      <c r="P659" t="str">
        <f t="shared" si="293"/>
        <v>0.0738847843378559+0.377240781622376i</v>
      </c>
      <c r="Q659" t="str">
        <f t="shared" si="294"/>
        <v>-0.0738847843378559+0.00957435359957398i</v>
      </c>
      <c r="R659" t="str">
        <f t="shared" si="295"/>
        <v>-0.332777514113728-5.1489209127673i</v>
      </c>
      <c r="S659" t="str">
        <f t="shared" si="296"/>
        <v>0.0407852663641402i</v>
      </c>
      <c r="T659" t="str">
        <f t="shared" si="297"/>
        <v>0.210000110915106-0.0135724195531248i</v>
      </c>
      <c r="U659" t="e">
        <f t="shared" si="298"/>
        <v>#DIV/0!</v>
      </c>
      <c r="V659" t="str">
        <f t="shared" si="299"/>
        <v>1.33333333333333E-06-0.00202101515037328i</v>
      </c>
      <c r="W659" t="e">
        <f t="shared" si="300"/>
        <v>#DIV/0!</v>
      </c>
      <c r="X659" t="e">
        <f t="shared" si="301"/>
        <v>#DIV/0!</v>
      </c>
      <c r="Y659" t="str">
        <f t="shared" si="302"/>
        <v>0.00083+0.0527787565803085i</v>
      </c>
      <c r="Z659" t="e">
        <f t="shared" si="303"/>
        <v>#DIV/0!</v>
      </c>
      <c r="AA659" t="e">
        <f t="shared" si="304"/>
        <v>#DIV/0!</v>
      </c>
      <c r="AB659" t="str">
        <f t="shared" si="305"/>
        <v>1.2949104582878-0.0836907559097243i</v>
      </c>
      <c r="AC659" t="str">
        <f t="shared" si="306"/>
        <v>3.35156285697599-3.32511541773662i</v>
      </c>
      <c r="AD659" t="str">
        <f t="shared" si="307"/>
        <v>0.20719544880259+0.180589787874285i</v>
      </c>
      <c r="AE659" t="e">
        <f t="shared" si="308"/>
        <v>#DIV/0!</v>
      </c>
      <c r="AF659" t="str">
        <f t="shared" si="309"/>
        <v>-14.8930694053363-4.919015666934i</v>
      </c>
      <c r="AG659" t="e">
        <f t="shared" si="310"/>
        <v>#DIV/0!</v>
      </c>
      <c r="AH659" t="e">
        <f t="shared" si="311"/>
        <v>#DIV/0!</v>
      </c>
      <c r="AI659" t="e">
        <f t="shared" si="312"/>
        <v>#DIV/0!</v>
      </c>
      <c r="AJ659" t="e">
        <f t="shared" si="313"/>
        <v>#DIV/0!</v>
      </c>
      <c r="AK659"/>
      <c r="AL659"/>
      <c r="AM659"/>
      <c r="AN659"/>
    </row>
    <row r="660" spans="1:40" x14ac:dyDescent="0.25">
      <c r="A660"/>
      <c r="B660">
        <f t="shared" si="314"/>
        <v>52600</v>
      </c>
      <c r="C660" s="186" t="str">
        <f t="shared" si="282"/>
        <v>-0.0000355508217406837+0.0599218802437651i</v>
      </c>
      <c r="D660" s="158" t="str">
        <f t="shared" si="283"/>
        <v>-7.66693922296668+0.459401081868866i</v>
      </c>
      <c r="E660" t="str">
        <f t="shared" si="284"/>
        <v>7.99999149391069-0.008249160086034i</v>
      </c>
      <c r="F660" t="str">
        <f t="shared" si="285"/>
        <v>0.999200640336981+8.23597726540072E-07i</v>
      </c>
      <c r="G660">
        <f t="shared" si="280"/>
        <v>1</v>
      </c>
      <c r="H660" t="str">
        <f t="shared" si="286"/>
        <v>7.23621210663133+5.37753962351607i</v>
      </c>
      <c r="I660" t="str">
        <f t="shared" si="287"/>
        <v>206.559716973529i</v>
      </c>
      <c r="J660" t="str">
        <f t="shared" si="281"/>
        <v>-56.7539384128831+45.188656162865i</v>
      </c>
      <c r="K660" t="str">
        <f t="shared" si="288"/>
        <v>1.77353470624943-2.22744131024429i</v>
      </c>
      <c r="L660" t="str">
        <f t="shared" si="289"/>
        <v>0.195504998630163-0.211819309621288i</v>
      </c>
      <c r="M660" t="str">
        <f t="shared" si="290"/>
        <v>1.96903970487959-2.43926061986558i</v>
      </c>
      <c r="N660" t="str">
        <f t="shared" si="291"/>
        <v>-0.387551925955706i</v>
      </c>
      <c r="O660" t="str">
        <f t="shared" si="292"/>
        <v>0.925837016799285-0.377923032275358i</v>
      </c>
      <c r="P660" t="str">
        <f t="shared" si="293"/>
        <v>0.074162983200715+0.377923032275358i</v>
      </c>
      <c r="Q660" t="str">
        <f t="shared" si="294"/>
        <v>-0.074162983200715+0.00962889368034797i</v>
      </c>
      <c r="R660" t="str">
        <f t="shared" si="295"/>
        <v>-0.33277538836382-5.13905016573922i</v>
      </c>
      <c r="S660" t="str">
        <f t="shared" si="296"/>
        <v>0.0408629525857861i</v>
      </c>
      <c r="T660" t="str">
        <f t="shared" si="297"/>
        <v>0.209996763258578-0.0135981849164273i</v>
      </c>
      <c r="U660" t="e">
        <f t="shared" si="298"/>
        <v>#DIV/0!</v>
      </c>
      <c r="V660" t="str">
        <f t="shared" si="299"/>
        <v>1.33333333333333E-06-0.00201717291624709i</v>
      </c>
      <c r="W660" t="e">
        <f t="shared" si="300"/>
        <v>#DIV/0!</v>
      </c>
      <c r="X660" t="e">
        <f t="shared" si="301"/>
        <v>#DIV/0!</v>
      </c>
      <c r="Y660" t="str">
        <f t="shared" si="302"/>
        <v>0.00083+0.0528792875452234i</v>
      </c>
      <c r="Z660" t="e">
        <f t="shared" si="303"/>
        <v>#DIV/0!</v>
      </c>
      <c r="AA660" t="e">
        <f t="shared" si="304"/>
        <v>#DIV/0!</v>
      </c>
      <c r="AB660" t="str">
        <f t="shared" si="305"/>
        <v>1.29488981584419-0.0838496312467735i</v>
      </c>
      <c r="AC660" t="str">
        <f t="shared" si="306"/>
        <v>3.34515835735093-3.32367698801813i</v>
      </c>
      <c r="AD660" t="str">
        <f t="shared" si="307"/>
        <v>0.207326464186606+0.180929122666918i</v>
      </c>
      <c r="AE660" t="e">
        <f t="shared" si="308"/>
        <v>#DIV/0!</v>
      </c>
      <c r="AF660" t="str">
        <f t="shared" si="309"/>
        <v>-14.903151329598-4.9181385416472i</v>
      </c>
      <c r="AG660" t="e">
        <f t="shared" si="310"/>
        <v>#DIV/0!</v>
      </c>
      <c r="AH660" t="e">
        <f t="shared" si="311"/>
        <v>#DIV/0!</v>
      </c>
      <c r="AI660" t="e">
        <f t="shared" si="312"/>
        <v>#DIV/0!</v>
      </c>
      <c r="AJ660" t="e">
        <f t="shared" si="313"/>
        <v>#DIV/0!</v>
      </c>
      <c r="AK660"/>
      <c r="AL660"/>
      <c r="AM660"/>
      <c r="AN660"/>
    </row>
    <row r="661" spans="1:40" x14ac:dyDescent="0.25">
      <c r="A661"/>
      <c r="B661">
        <f t="shared" si="314"/>
        <v>52700</v>
      </c>
      <c r="C661" s="186" t="str">
        <f t="shared" si="282"/>
        <v>-0.0000354160320638182+0.059808176566004i</v>
      </c>
      <c r="D661" s="158" t="str">
        <f t="shared" si="283"/>
        <v>-7.66693818957913+0.458529353672697i</v>
      </c>
      <c r="E661" t="str">
        <f t="shared" si="284"/>
        <v>7.99999146153744-0.00826484286644076i</v>
      </c>
      <c r="F661" t="str">
        <f t="shared" si="285"/>
        <v>0.999200640340213+8.2516349835177E-07i</v>
      </c>
      <c r="G661">
        <f t="shared" si="280"/>
        <v>1</v>
      </c>
      <c r="H661" t="str">
        <f t="shared" si="286"/>
        <v>7.24626933812268+5.37577251231637i</v>
      </c>
      <c r="I661" t="str">
        <f t="shared" si="287"/>
        <v>206.952416055228i</v>
      </c>
      <c r="J661" t="str">
        <f t="shared" si="281"/>
        <v>-56.9737438790196+45.27456615557i</v>
      </c>
      <c r="K661" t="str">
        <f t="shared" si="288"/>
        <v>1.76926843239913-2.22645637672977i</v>
      </c>
      <c r="L661" t="str">
        <f t="shared" si="289"/>
        <v>0.195104032739504-0.211786756722586i</v>
      </c>
      <c r="M661" t="str">
        <f t="shared" si="290"/>
        <v>1.96437246513863-2.43824313345236i</v>
      </c>
      <c r="N661" t="str">
        <f t="shared" si="291"/>
        <v>-0.388288716689462i</v>
      </c>
      <c r="O661" t="str">
        <f t="shared" si="292"/>
        <v>0.925558315336023-0.378605077768831i</v>
      </c>
      <c r="P661" t="str">
        <f t="shared" si="293"/>
        <v>0.074441684663977+0.378605077768831i</v>
      </c>
      <c r="Q661" t="str">
        <f t="shared" si="294"/>
        <v>-0.074441684663977+0.00968363892063101i</v>
      </c>
      <c r="R661" t="str">
        <f t="shared" si="295"/>
        <v>-0.332773258520426-5.12921672273162i</v>
      </c>
      <c r="S661" t="str">
        <f t="shared" si="296"/>
        <v>0.0409406388074321i</v>
      </c>
      <c r="T661" t="str">
        <f t="shared" si="297"/>
        <v>0.209993409210396-0.013623949781857i</v>
      </c>
      <c r="U661" t="e">
        <f t="shared" si="298"/>
        <v>#DIV/0!</v>
      </c>
      <c r="V661" t="str">
        <f t="shared" si="299"/>
        <v>1.33333333333333E-06-0.00201334526365459i</v>
      </c>
      <c r="W661" t="e">
        <f t="shared" si="300"/>
        <v>#DIV/0!</v>
      </c>
      <c r="X661" t="e">
        <f t="shared" si="301"/>
        <v>#DIV/0!</v>
      </c>
      <c r="Y661" t="str">
        <f t="shared" si="302"/>
        <v>0.00083+0.0529798185101383i</v>
      </c>
      <c r="Z661" t="e">
        <f t="shared" si="303"/>
        <v>#DIV/0!</v>
      </c>
      <c r="AA661" t="e">
        <f t="shared" si="304"/>
        <v>#DIV/0!</v>
      </c>
      <c r="AB661" t="str">
        <f t="shared" si="305"/>
        <v>1.29486913398812-0.0840085035138209i</v>
      </c>
      <c r="AC661" t="str">
        <f t="shared" si="306"/>
        <v>3.33877211591998-3.32222976580599i</v>
      </c>
      <c r="AD661" t="str">
        <f t="shared" si="307"/>
        <v>0.207457716793833+0.181268345772691i</v>
      </c>
      <c r="AE661" t="e">
        <f t="shared" si="308"/>
        <v>#DIV/0!</v>
      </c>
      <c r="AF661" t="str">
        <f t="shared" si="309"/>
        <v>-14.9132075277018-4.91724315864367i</v>
      </c>
      <c r="AG661" t="e">
        <f t="shared" si="310"/>
        <v>#DIV/0!</v>
      </c>
      <c r="AH661" t="e">
        <f t="shared" si="311"/>
        <v>#DIV/0!</v>
      </c>
      <c r="AI661" t="e">
        <f t="shared" si="312"/>
        <v>#DIV/0!</v>
      </c>
      <c r="AJ661" t="e">
        <f t="shared" si="313"/>
        <v>#DIV/0!</v>
      </c>
      <c r="AK661"/>
      <c r="AL661"/>
      <c r="AM661"/>
      <c r="AN661"/>
    </row>
    <row r="662" spans="1:40" x14ac:dyDescent="0.25">
      <c r="A662"/>
      <c r="B662">
        <f t="shared" si="314"/>
        <v>52800</v>
      </c>
      <c r="C662" s="186" t="str">
        <f t="shared" si="282"/>
        <v>-0.0000352820075115657+0.0596949035835395i</v>
      </c>
      <c r="D662" s="158" t="str">
        <f t="shared" si="283"/>
        <v>-7.66693716205758+0.457660927473803i</v>
      </c>
      <c r="E662" t="str">
        <f t="shared" si="284"/>
        <v>7.9999914291027-0.00828052564665695i</v>
      </c>
      <c r="F662" t="str">
        <f t="shared" si="285"/>
        <v>0.999200640343445+8.26729270144461E-07i</v>
      </c>
      <c r="G662">
        <f t="shared" si="280"/>
        <v>1</v>
      </c>
      <c r="H662" t="str">
        <f t="shared" si="286"/>
        <v>7.25630088170992+5.37399058611323i</v>
      </c>
      <c r="I662" t="str">
        <f t="shared" si="287"/>
        <v>207.345115136926i</v>
      </c>
      <c r="J662" t="str">
        <f t="shared" si="281"/>
        <v>-57.1939668294222+45.3604761482751i</v>
      </c>
      <c r="K662" t="str">
        <f t="shared" si="288"/>
        <v>1.76501458011951-2.22546573406374i</v>
      </c>
      <c r="L662" t="str">
        <f t="shared" si="289"/>
        <v>0.194703951287801-0.211753513902917i</v>
      </c>
      <c r="M662" t="str">
        <f t="shared" si="290"/>
        <v>1.95971853140731-2.43721924796666i</v>
      </c>
      <c r="N662" t="str">
        <f t="shared" si="291"/>
        <v>-0.389025507423218i</v>
      </c>
      <c r="O662" t="str">
        <f t="shared" si="292"/>
        <v>0.925279111423656-0.379286917732539i</v>
      </c>
      <c r="P662" t="str">
        <f t="shared" si="293"/>
        <v>0.074720888576344+0.379286917732539i</v>
      </c>
      <c r="Q662" t="str">
        <f t="shared" si="294"/>
        <v>-0.074720888576344+0.00973858969067903i</v>
      </c>
      <c r="R662" t="str">
        <f t="shared" si="295"/>
        <v>-0.332771124583215-5.11942037178698i</v>
      </c>
      <c r="S662" t="str">
        <f t="shared" si="296"/>
        <v>0.0410183250290782i</v>
      </c>
      <c r="T662" t="str">
        <f t="shared" si="297"/>
        <v>0.209990048770443-0.0136497141484462i</v>
      </c>
      <c r="U662" t="e">
        <f t="shared" si="298"/>
        <v>#DIV/0!</v>
      </c>
      <c r="V662" t="str">
        <f t="shared" si="299"/>
        <v>1.33333333333333E-06-0.00200953210974615i</v>
      </c>
      <c r="W662" t="e">
        <f t="shared" si="300"/>
        <v>#DIV/0!</v>
      </c>
      <c r="X662" t="e">
        <f t="shared" si="301"/>
        <v>#DIV/0!</v>
      </c>
      <c r="Y662" t="str">
        <f t="shared" si="302"/>
        <v>0.00083+0.0530803494750531i</v>
      </c>
      <c r="Z662" t="e">
        <f t="shared" si="303"/>
        <v>#DIV/0!</v>
      </c>
      <c r="AA662" t="e">
        <f t="shared" si="304"/>
        <v>#DIV/0!</v>
      </c>
      <c r="AB662" t="str">
        <f t="shared" si="305"/>
        <v>1.29484841271887-0.0841673727048996i</v>
      </c>
      <c r="AC662" t="str">
        <f t="shared" si="306"/>
        <v>3.33240408896135-3.32077383470717i</v>
      </c>
      <c r="AD662" t="str">
        <f t="shared" si="307"/>
        <v>0.207589206567238+0.181607457161605i</v>
      </c>
      <c r="AE662" t="e">
        <f t="shared" si="308"/>
        <v>#DIV/0!</v>
      </c>
      <c r="AF662" t="str">
        <f t="shared" si="309"/>
        <v>-14.9232380437675-4.91632965863943i</v>
      </c>
      <c r="AG662" t="e">
        <f t="shared" si="310"/>
        <v>#DIV/0!</v>
      </c>
      <c r="AH662" t="e">
        <f t="shared" si="311"/>
        <v>#DIV/0!</v>
      </c>
      <c r="AI662" t="e">
        <f t="shared" si="312"/>
        <v>#DIV/0!</v>
      </c>
      <c r="AJ662" t="e">
        <f t="shared" si="313"/>
        <v>#DIV/0!</v>
      </c>
      <c r="AK662"/>
      <c r="AL662"/>
      <c r="AM662"/>
      <c r="AN662"/>
    </row>
    <row r="663" spans="1:40" x14ac:dyDescent="0.25">
      <c r="A663"/>
      <c r="B663">
        <f t="shared" si="314"/>
        <v>52900</v>
      </c>
      <c r="C663" s="186" t="str">
        <f t="shared" si="282"/>
        <v>-0.0000351487423039605+0.0595820588538691i</v>
      </c>
      <c r="D663" s="158" t="str">
        <f t="shared" si="283"/>
        <v>-7.66693614035764+0.45679578454633i</v>
      </c>
      <c r="E663" t="str">
        <f t="shared" si="284"/>
        <v>7.99999139660647-0.0082962084266822i</v>
      </c>
      <c r="F663" t="str">
        <f t="shared" si="285"/>
        <v>0.999200640346688+8.28295041918125E-07i</v>
      </c>
      <c r="G663">
        <f t="shared" si="280"/>
        <v>1</v>
      </c>
      <c r="H663" t="str">
        <f t="shared" si="286"/>
        <v>7.26630678181401+5.37219396604735i</v>
      </c>
      <c r="I663" t="str">
        <f t="shared" si="287"/>
        <v>207.737814218625i</v>
      </c>
      <c r="J663" t="str">
        <f t="shared" si="281"/>
        <v>-57.414607264091+45.4463861409801i</v>
      </c>
      <c r="K663" t="str">
        <f t="shared" si="288"/>
        <v>1.76077311817965-2.22446943851262i</v>
      </c>
      <c r="L663" t="str">
        <f t="shared" si="289"/>
        <v>0.194304753501575-0.211719585784739i</v>
      </c>
      <c r="M663" t="str">
        <f t="shared" si="290"/>
        <v>1.95507787168122-2.43618902429736i</v>
      </c>
      <c r="N663" t="str">
        <f t="shared" si="291"/>
        <v>-0.389762298156974i</v>
      </c>
      <c r="O663" t="str">
        <f t="shared" si="292"/>
        <v>0.924999405213751-0.379968551796338i</v>
      </c>
      <c r="P663" t="str">
        <f t="shared" si="293"/>
        <v>0.075000594786249+0.379968551796338i</v>
      </c>
      <c r="Q663" t="str">
        <f t="shared" si="294"/>
        <v>-0.075000594786249+0.00979374636063601i</v>
      </c>
      <c r="R663" t="str">
        <f t="shared" si="295"/>
        <v>-0.332768986551943-5.10966090255029i</v>
      </c>
      <c r="S663" t="str">
        <f t="shared" si="296"/>
        <v>0.0410960112507241i</v>
      </c>
      <c r="T663" t="str">
        <f t="shared" si="297"/>
        <v>0.209986681938592-0.0136754780152307i</v>
      </c>
      <c r="U663" t="e">
        <f t="shared" si="298"/>
        <v>#DIV/0!</v>
      </c>
      <c r="V663" t="str">
        <f t="shared" si="299"/>
        <v>1.33333333333333E-06-0.00200573337229862i</v>
      </c>
      <c r="W663" t="e">
        <f t="shared" si="300"/>
        <v>#DIV/0!</v>
      </c>
      <c r="X663" t="e">
        <f t="shared" si="301"/>
        <v>#DIV/0!</v>
      </c>
      <c r="Y663" t="str">
        <f t="shared" si="302"/>
        <v>0.00083+0.053180880439968i</v>
      </c>
      <c r="Z663" t="e">
        <f t="shared" si="303"/>
        <v>#DIV/0!</v>
      </c>
      <c r="AA663" t="e">
        <f t="shared" si="304"/>
        <v>#DIV/0!</v>
      </c>
      <c r="AB663" t="str">
        <f t="shared" si="305"/>
        <v>1.29482765203567-0.084326238814064i</v>
      </c>
      <c r="AC663" t="str">
        <f t="shared" si="306"/>
        <v>3.32605423267679-3.3193092777535i</v>
      </c>
      <c r="AD663" t="str">
        <f t="shared" si="307"/>
        <v>0.207720933449725+0.181946456802718i</v>
      </c>
      <c r="AE663" t="e">
        <f t="shared" si="308"/>
        <v>#DIV/0!</v>
      </c>
      <c r="AF663" t="str">
        <f t="shared" si="309"/>
        <v>-14.9332429221717-4.91539818150102i</v>
      </c>
      <c r="AG663" t="e">
        <f t="shared" si="310"/>
        <v>#DIV/0!</v>
      </c>
      <c r="AH663" t="e">
        <f t="shared" si="311"/>
        <v>#DIV/0!</v>
      </c>
      <c r="AI663" t="e">
        <f t="shared" si="312"/>
        <v>#DIV/0!</v>
      </c>
      <c r="AJ663" t="e">
        <f t="shared" si="313"/>
        <v>#DIV/0!</v>
      </c>
      <c r="AK663"/>
      <c r="AL663"/>
      <c r="AM663"/>
      <c r="AN663"/>
    </row>
    <row r="664" spans="1:40" x14ac:dyDescent="0.25">
      <c r="A664"/>
      <c r="B664">
        <f t="shared" si="314"/>
        <v>53000</v>
      </c>
      <c r="C664" s="186" t="str">
        <f t="shared" si="282"/>
        <v>-0.0000350162307155127+0.0594696399529236i</v>
      </c>
      <c r="D664" s="158" t="str">
        <f t="shared" si="283"/>
        <v>-7.66693512443552+0.455933906305748i</v>
      </c>
      <c r="E664" t="str">
        <f t="shared" si="284"/>
        <v>7.99999136404875-0.00831189120651617i</v>
      </c>
      <c r="F664" t="str">
        <f t="shared" si="285"/>
        <v>0.99920064034994+8.29860813672729E-07i</v>
      </c>
      <c r="G664">
        <f t="shared" si="280"/>
        <v>1</v>
      </c>
      <c r="H664" t="str">
        <f t="shared" si="286"/>
        <v>7.27628708310841+5.37038277255554i</v>
      </c>
      <c r="I664" t="str">
        <f t="shared" si="287"/>
        <v>208.130513300324i</v>
      </c>
      <c r="J664" t="str">
        <f t="shared" si="281"/>
        <v>-57.6356651830259+45.5322961336853i</v>
      </c>
      <c r="K664" t="str">
        <f t="shared" si="288"/>
        <v>1.75654401530919-2.22346754594505i</v>
      </c>
      <c r="L664" t="str">
        <f t="shared" si="289"/>
        <v>0.193906438593137-0.211684976968629i</v>
      </c>
      <c r="M664" t="str">
        <f t="shared" si="290"/>
        <v>1.95045045390233-2.43515252291368i</v>
      </c>
      <c r="N664" t="str">
        <f t="shared" si="291"/>
        <v>-0.390499088890731i</v>
      </c>
      <c r="O664" t="str">
        <f t="shared" si="292"/>
        <v>0.92471919685815-0.380649979590197i</v>
      </c>
      <c r="P664" t="str">
        <f t="shared" si="293"/>
        <v>0.07528080314185+0.380649979590197i</v>
      </c>
      <c r="Q664" t="str">
        <f t="shared" si="294"/>
        <v>-0.07528080314185+0.00984910930053401i</v>
      </c>
      <c r="R664" t="str">
        <f t="shared" si="295"/>
        <v>-0.332766844426333-5.09993810625425i</v>
      </c>
      <c r="S664" t="str">
        <f t="shared" si="296"/>
        <v>0.04117369747237i</v>
      </c>
      <c r="T664" t="str">
        <f t="shared" si="297"/>
        <v>0.209983308714724-0.013701241381245i</v>
      </c>
      <c r="U664" t="e">
        <f t="shared" si="298"/>
        <v>#DIV/0!</v>
      </c>
      <c r="V664" t="str">
        <f t="shared" si="299"/>
        <v>1.33333333333333E-06-0.00200194896970938i</v>
      </c>
      <c r="W664" t="e">
        <f t="shared" si="300"/>
        <v>#DIV/0!</v>
      </c>
      <c r="X664" t="e">
        <f t="shared" si="301"/>
        <v>#DIV/0!</v>
      </c>
      <c r="Y664" t="str">
        <f t="shared" si="302"/>
        <v>0.00083+0.0532814114048829i</v>
      </c>
      <c r="Z664" t="e">
        <f t="shared" si="303"/>
        <v>#DIV/0!</v>
      </c>
      <c r="AA664" t="e">
        <f t="shared" si="304"/>
        <v>#DIV/0!</v>
      </c>
      <c r="AB664" t="str">
        <f t="shared" si="305"/>
        <v>1.29480685193778-0.0844851018353607i</v>
      </c>
      <c r="AC664" t="str">
        <f t="shared" si="306"/>
        <v>3.31972250319489-3.31783617740497i</v>
      </c>
      <c r="AD664" t="str">
        <f t="shared" si="307"/>
        <v>0.207852897384136+0.182285344664136i</v>
      </c>
      <c r="AE664" t="e">
        <f t="shared" si="308"/>
        <v>#DIV/0!</v>
      </c>
      <c r="AF664" t="str">
        <f t="shared" si="309"/>
        <v>-14.9432222075439-4.91444886624979i</v>
      </c>
      <c r="AG664" t="e">
        <f t="shared" si="310"/>
        <v>#DIV/0!</v>
      </c>
      <c r="AH664" t="e">
        <f t="shared" si="311"/>
        <v>#DIV/0!</v>
      </c>
      <c r="AI664" t="e">
        <f t="shared" si="312"/>
        <v>#DIV/0!</v>
      </c>
      <c r="AJ664" t="e">
        <f t="shared" si="313"/>
        <v>#DIV/0!</v>
      </c>
      <c r="AK664"/>
      <c r="AL664"/>
      <c r="AM664"/>
      <c r="AN664"/>
    </row>
    <row r="665" spans="1:40" x14ac:dyDescent="0.25">
      <c r="A665"/>
      <c r="B665">
        <f t="shared" si="314"/>
        <v>53100</v>
      </c>
      <c r="C665" s="186" t="str">
        <f t="shared" si="282"/>
        <v>-0.0000348844670745936+0.059357644474894i</v>
      </c>
      <c r="D665" s="158" t="str">
        <f t="shared" si="283"/>
        <v>-7.66693411424754+0.455075274307521i</v>
      </c>
      <c r="E665" t="str">
        <f t="shared" si="284"/>
        <v>7.99999133142954-0.00832757398615848i</v>
      </c>
      <c r="F665" t="str">
        <f t="shared" si="285"/>
        <v>0.999200640353192+8.31426585408218E-07i</v>
      </c>
      <c r="G665">
        <f t="shared" si="280"/>
        <v>1</v>
      </c>
      <c r="H665" t="str">
        <f t="shared" si="286"/>
        <v>7.28624183051351+5.36855712537318i</v>
      </c>
      <c r="I665" t="str">
        <f t="shared" si="287"/>
        <v>208.523212382023i</v>
      </c>
      <c r="J665" t="str">
        <f t="shared" si="281"/>
        <v>-57.857140586227+45.6182061263903i</v>
      </c>
      <c r="K665" t="str">
        <f t="shared" si="288"/>
        <v>1.75232724020022-2.22246011183433i</v>
      </c>
      <c r="L665" t="str">
        <f t="shared" si="289"/>
        <v>0.193509005760778-0.211649692033336i</v>
      </c>
      <c r="M665" t="str">
        <f t="shared" si="290"/>
        <v>1.945836245961-2.43410980386767i</v>
      </c>
      <c r="N665" t="str">
        <f t="shared" si="291"/>
        <v>-0.391235879624487i</v>
      </c>
      <c r="O665" t="str">
        <f t="shared" si="292"/>
        <v>0.924438486508968-0.381331200744193i</v>
      </c>
      <c r="P665" t="str">
        <f t="shared" si="293"/>
        <v>0.075561513491032+0.381331200744193i</v>
      </c>
      <c r="Q665" t="str">
        <f t="shared" si="294"/>
        <v>-0.075561513491032+0.009904678880294i</v>
      </c>
      <c r="R665" t="str">
        <f t="shared" si="295"/>
        <v>-0.33276469820605-5.09025177570419i</v>
      </c>
      <c r="S665" t="str">
        <f t="shared" si="296"/>
        <v>0.0412513836940161i</v>
      </c>
      <c r="T665" t="str">
        <f t="shared" si="297"/>
        <v>0.20997992909872-0.0137270042455212i</v>
      </c>
      <c r="U665" t="e">
        <f t="shared" si="298"/>
        <v>#DIV/0!</v>
      </c>
      <c r="V665" t="str">
        <f t="shared" si="299"/>
        <v>1.33333333333333E-06-0.00199817882099053i</v>
      </c>
      <c r="W665" t="e">
        <f t="shared" si="300"/>
        <v>#DIV/0!</v>
      </c>
      <c r="X665" t="e">
        <f t="shared" si="301"/>
        <v>#DIV/0!</v>
      </c>
      <c r="Y665" t="str">
        <f t="shared" si="302"/>
        <v>0.00083+0.0533819423697978i</v>
      </c>
      <c r="Z665" t="e">
        <f t="shared" si="303"/>
        <v>#DIV/0!</v>
      </c>
      <c r="AA665" t="e">
        <f t="shared" si="304"/>
        <v>#DIV/0!</v>
      </c>
      <c r="AB665" t="str">
        <f t="shared" si="305"/>
        <v>1.29478601242446-0.0846439617628213i</v>
      </c>
      <c r="AC665" t="str">
        <f t="shared" si="306"/>
        <v>3.31340885657374-3.31635461555294i</v>
      </c>
      <c r="AD665" t="str">
        <f t="shared" si="307"/>
        <v>0.207985098313252+0.182624120713035i</v>
      </c>
      <c r="AE665" t="e">
        <f t="shared" si="308"/>
        <v>#DIV/0!</v>
      </c>
      <c r="AF665" t="str">
        <f t="shared" si="309"/>
        <v>-14.953175944761-4.91348185106566i</v>
      </c>
      <c r="AG665" t="e">
        <f t="shared" si="310"/>
        <v>#DIV/0!</v>
      </c>
      <c r="AH665" t="e">
        <f t="shared" si="311"/>
        <v>#DIV/0!</v>
      </c>
      <c r="AI665" t="e">
        <f t="shared" si="312"/>
        <v>#DIV/0!</v>
      </c>
      <c r="AJ665" t="e">
        <f t="shared" si="313"/>
        <v>#DIV/0!</v>
      </c>
      <c r="AK665"/>
      <c r="AL665"/>
      <c r="AM665"/>
      <c r="AN665"/>
    </row>
    <row r="666" spans="1:40" x14ac:dyDescent="0.25">
      <c r="A666"/>
      <c r="B666">
        <f t="shared" si="314"/>
        <v>53200</v>
      </c>
      <c r="C666" s="186" t="str">
        <f t="shared" si="282"/>
        <v>-0.0000347534457628302+0.0592460700320609i</v>
      </c>
      <c r="D666" s="158" t="str">
        <f t="shared" si="283"/>
        <v>-7.66693310975083+0.4542198702458i</v>
      </c>
      <c r="E666" t="str">
        <f t="shared" si="284"/>
        <v>7.99999129874885-0.00834325676560877i</v>
      </c>
      <c r="F666" t="str">
        <f t="shared" si="285"/>
        <v>0.999200640356454+8.32992357124572E-07i</v>
      </c>
      <c r="G666">
        <f t="shared" si="280"/>
        <v>1</v>
      </c>
      <c r="H666" t="str">
        <f t="shared" si="286"/>
        <v>7.29617106919306+5.36671714353747i</v>
      </c>
      <c r="I666" t="str">
        <f t="shared" si="287"/>
        <v>208.915911463721i</v>
      </c>
      <c r="J666" t="str">
        <f t="shared" si="281"/>
        <v>-58.0790334736943+45.7041161190954i</v>
      </c>
      <c r="K666" t="str">
        <f t="shared" si="288"/>
        <v>1.74812276150914-2.22144719126068i</v>
      </c>
      <c r="L666" t="str">
        <f t="shared" si="289"/>
        <v>0.193112454188931-0.211613735535819i</v>
      </c>
      <c r="M666" t="str">
        <f t="shared" si="290"/>
        <v>1.94123521569807-2.4330609267965i</v>
      </c>
      <c r="N666" t="str">
        <f t="shared" si="291"/>
        <v>-0.391972670358243i</v>
      </c>
      <c r="O666" t="str">
        <f t="shared" si="292"/>
        <v>0.924157274318591-0.382012214888521i</v>
      </c>
      <c r="P666" t="str">
        <f t="shared" si="293"/>
        <v>0.075842725681409+0.382012214888521i</v>
      </c>
      <c r="Q666" t="str">
        <f t="shared" si="294"/>
        <v>-0.075842725681409+0.00996045546972202i</v>
      </c>
      <c r="R666" t="str">
        <f t="shared" si="295"/>
        <v>-0.332762547890957-5.08060170526326i</v>
      </c>
      <c r="S666" t="str">
        <f t="shared" si="296"/>
        <v>0.041329069915662i</v>
      </c>
      <c r="T666" t="str">
        <f t="shared" si="297"/>
        <v>0.209976543090457-0.0137527666070992i</v>
      </c>
      <c r="U666" t="e">
        <f t="shared" si="298"/>
        <v>#DIV/0!</v>
      </c>
      <c r="V666" t="str">
        <f t="shared" si="299"/>
        <v>1.33333333333333E-06-0.0019944228457631i</v>
      </c>
      <c r="W666" t="e">
        <f t="shared" si="300"/>
        <v>#DIV/0!</v>
      </c>
      <c r="X666" t="e">
        <f t="shared" si="301"/>
        <v>#DIV/0!</v>
      </c>
      <c r="Y666" t="str">
        <f t="shared" si="302"/>
        <v>0.00083+0.0534824733347126i</v>
      </c>
      <c r="Z666" t="e">
        <f t="shared" si="303"/>
        <v>#DIV/0!</v>
      </c>
      <c r="AA666" t="e">
        <f t="shared" si="304"/>
        <v>#DIV/0!</v>
      </c>
      <c r="AB666" t="str">
        <f t="shared" si="305"/>
        <v>1.29476513349495-0.0848028185905257i</v>
      </c>
      <c r="AC666" t="str">
        <f t="shared" si="306"/>
        <v>3.30711324880359-3.3148646735234i</v>
      </c>
      <c r="AD666" t="str">
        <f t="shared" si="307"/>
        <v>0.208117536179793+0.182962784915665i</v>
      </c>
      <c r="AE666" t="e">
        <f t="shared" si="308"/>
        <v>#DIV/0!</v>
      </c>
      <c r="AF666" t="str">
        <f t="shared" si="309"/>
        <v>-14.9631041789439-4.91249727329167i</v>
      </c>
      <c r="AG666" t="e">
        <f t="shared" si="310"/>
        <v>#DIV/0!</v>
      </c>
      <c r="AH666" t="e">
        <f t="shared" si="311"/>
        <v>#DIV/0!</v>
      </c>
      <c r="AI666" t="e">
        <f t="shared" si="312"/>
        <v>#DIV/0!</v>
      </c>
      <c r="AJ666" t="e">
        <f t="shared" si="313"/>
        <v>#DIV/0!</v>
      </c>
      <c r="AK666"/>
      <c r="AL666"/>
      <c r="AM666"/>
      <c r="AN666"/>
    </row>
    <row r="667" spans="1:40" x14ac:dyDescent="0.25">
      <c r="A667"/>
      <c r="B667">
        <f t="shared" si="314"/>
        <v>53300</v>
      </c>
      <c r="C667" s="186" t="str">
        <f t="shared" si="282"/>
        <v>-0.0000346231612145041+0.0591349142546231i</v>
      </c>
      <c r="D667" s="158" t="str">
        <f t="shared" si="283"/>
        <v>-7.66693211090261+0.453367675952111i</v>
      </c>
      <c r="E667" t="str">
        <f t="shared" si="284"/>
        <v>7.99999126600668-0.00835893954486668i</v>
      </c>
      <c r="F667" t="str">
        <f t="shared" si="285"/>
        <v>0.999200640359716+8.3455812882174E-07i</v>
      </c>
      <c r="G667">
        <f t="shared" si="280"/>
        <v>1</v>
      </c>
      <c r="H667" t="str">
        <f t="shared" si="286"/>
        <v>7.30607484454876+5.36486294538961i</v>
      </c>
      <c r="I667" t="str">
        <f t="shared" si="287"/>
        <v>209.30861054542i</v>
      </c>
      <c r="J667" t="str">
        <f t="shared" si="281"/>
        <v>-58.3013438454277+45.7900261118004i</v>
      </c>
      <c r="K667" t="str">
        <f t="shared" si="288"/>
        <v>1.74393054785861-2.22042883891364i</v>
      </c>
      <c r="L667" t="str">
        <f t="shared" si="289"/>
        <v>0.192716783048354-0.211577112011305i</v>
      </c>
      <c r="M667" t="str">
        <f t="shared" si="290"/>
        <v>1.93664733090696-2.43200595092494i</v>
      </c>
      <c r="N667" t="str">
        <f t="shared" si="291"/>
        <v>-0.392709461091999i</v>
      </c>
      <c r="O667" t="str">
        <f t="shared" si="292"/>
        <v>0.923875560439677-0.382693021653483i</v>
      </c>
      <c r="P667" t="str">
        <f t="shared" si="293"/>
        <v>0.076124439560323+0.382693021653483i</v>
      </c>
      <c r="Q667" t="str">
        <f t="shared" si="294"/>
        <v>-0.076124439560323+0.010016439438516i</v>
      </c>
      <c r="R667" t="str">
        <f t="shared" si="295"/>
        <v>-0.332760393480647-5.07098769083773i</v>
      </c>
      <c r="S667" t="str">
        <f t="shared" si="296"/>
        <v>0.041406756137308i</v>
      </c>
      <c r="T667" t="str">
        <f t="shared" si="297"/>
        <v>0.209973150689808-0.0137785284650078i</v>
      </c>
      <c r="U667" t="e">
        <f t="shared" si="298"/>
        <v>#DIV/0!</v>
      </c>
      <c r="V667" t="str">
        <f t="shared" si="299"/>
        <v>1.33333333333333E-06-0.00199068096425135i</v>
      </c>
      <c r="W667" t="e">
        <f t="shared" si="300"/>
        <v>#DIV/0!</v>
      </c>
      <c r="X667" t="e">
        <f t="shared" si="301"/>
        <v>#DIV/0!</v>
      </c>
      <c r="Y667" t="str">
        <f t="shared" si="302"/>
        <v>0.00083+0.0535830042996275i</v>
      </c>
      <c r="Z667" t="e">
        <f t="shared" si="303"/>
        <v>#DIV/0!</v>
      </c>
      <c r="AA667" t="e">
        <f t="shared" si="304"/>
        <v>#DIV/0!</v>
      </c>
      <c r="AB667" t="str">
        <f t="shared" si="305"/>
        <v>1.29474421514848-0.0849616723124852i</v>
      </c>
      <c r="AC667" t="str">
        <f t="shared" si="306"/>
        <v>3.30083563581003-3.31336643208011i</v>
      </c>
      <c r="AD667" t="str">
        <f t="shared" si="307"/>
        <v>0.208250210926409+0.183301337237351i</v>
      </c>
      <c r="AE667" t="e">
        <f t="shared" si="308"/>
        <v>#DIV/0!</v>
      </c>
      <c r="AF667" t="str">
        <f t="shared" si="309"/>
        <v>-14.9730069554514-4.9114952694375i</v>
      </c>
      <c r="AG667" t="e">
        <f t="shared" si="310"/>
        <v>#DIV/0!</v>
      </c>
      <c r="AH667" t="e">
        <f t="shared" si="311"/>
        <v>#DIV/0!</v>
      </c>
      <c r="AI667" t="e">
        <f t="shared" si="312"/>
        <v>#DIV/0!</v>
      </c>
      <c r="AJ667" t="e">
        <f t="shared" si="313"/>
        <v>#DIV/0!</v>
      </c>
      <c r="AK667"/>
      <c r="AL667"/>
      <c r="AM667"/>
      <c r="AN667"/>
    </row>
    <row r="668" spans="1:40" x14ac:dyDescent="0.25">
      <c r="A668"/>
      <c r="B668">
        <f t="shared" si="314"/>
        <v>53400</v>
      </c>
      <c r="C668" s="186" t="str">
        <f t="shared" si="282"/>
        <v>-0.0000344936079159618+0.059024174790531i</v>
      </c>
      <c r="D668" s="158" t="str">
        <f t="shared" si="283"/>
        <v>-7.66693111766072+0.452518673394071i</v>
      </c>
      <c r="E668" t="str">
        <f t="shared" si="284"/>
        <v>7.99999123320301-0.00837462232393186i</v>
      </c>
      <c r="F668" t="str">
        <f t="shared" si="285"/>
        <v>0.999200640362989+8.36123900499703E-07i</v>
      </c>
      <c r="G668">
        <f t="shared" si="280"/>
        <v>1</v>
      </c>
      <c r="H668" t="str">
        <f t="shared" si="286"/>
        <v>7.31595320221609+5.36299464857809i</v>
      </c>
      <c r="I668" t="str">
        <f t="shared" si="287"/>
        <v>209.701309627119i</v>
      </c>
      <c r="J668" t="str">
        <f t="shared" si="281"/>
        <v>-58.5240717014273+45.8759361045055i</v>
      </c>
      <c r="K668" t="str">
        <f t="shared" si="288"/>
        <v>1.73975056783925-2.21940510909429i</v>
      </c>
      <c r="L668" t="str">
        <f t="shared" si="289"/>
        <v>0.192321991496297-0.211539825973325i</v>
      </c>
      <c r="M668" t="str">
        <f t="shared" si="290"/>
        <v>1.93207255933555-2.43094493506762i</v>
      </c>
      <c r="N668" t="str">
        <f t="shared" si="291"/>
        <v>-0.393446251825755i</v>
      </c>
      <c r="O668" t="str">
        <f t="shared" si="292"/>
        <v>0.923593345025158-0.383373620669496i</v>
      </c>
      <c r="P668" t="str">
        <f t="shared" si="293"/>
        <v>0.076406654974842+0.383373620669496i</v>
      </c>
      <c r="Q668" t="str">
        <f t="shared" si="294"/>
        <v>-0.076406654974842+0.010072631156259i</v>
      </c>
      <c r="R668" t="str">
        <f t="shared" si="295"/>
        <v>-0.332758234974835-5.06140952986281i</v>
      </c>
      <c r="S668" t="str">
        <f t="shared" si="296"/>
        <v>0.0414844423589541i</v>
      </c>
      <c r="T668" t="str">
        <f t="shared" si="297"/>
        <v>0.209969751896655-0.0138042898182808i</v>
      </c>
      <c r="U668" t="e">
        <f t="shared" si="298"/>
        <v>#DIV/0!</v>
      </c>
      <c r="V668" t="str">
        <f t="shared" si="299"/>
        <v>1.33333333333333E-06-0.00198695309727709i</v>
      </c>
      <c r="W668" t="e">
        <f t="shared" si="300"/>
        <v>#DIV/0!</v>
      </c>
      <c r="X668" t="e">
        <f t="shared" si="301"/>
        <v>#DIV/0!</v>
      </c>
      <c r="Y668" t="str">
        <f t="shared" si="302"/>
        <v>0.00083+0.0536835352645424i</v>
      </c>
      <c r="Z668" t="e">
        <f t="shared" si="303"/>
        <v>#DIV/0!</v>
      </c>
      <c r="AA668" t="e">
        <f t="shared" si="304"/>
        <v>#DIV/0!</v>
      </c>
      <c r="AB668" t="str">
        <f t="shared" si="305"/>
        <v>1.29472325738432-0.085120522922742i</v>
      </c>
      <c r="AC668" t="str">
        <f t="shared" si="306"/>
        <v>3.29457597345644-3.31185997142799i</v>
      </c>
      <c r="AD668" t="str">
        <f t="shared" si="307"/>
        <v>0.208383122495692+0.183639777642516i</v>
      </c>
      <c r="AE668" t="e">
        <f t="shared" si="308"/>
        <v>#DIV/0!</v>
      </c>
      <c r="AF668" t="str">
        <f t="shared" si="309"/>
        <v>-14.9828843198768-4.91047597518402i</v>
      </c>
      <c r="AG668" t="e">
        <f t="shared" si="310"/>
        <v>#DIV/0!</v>
      </c>
      <c r="AH668" t="e">
        <f t="shared" si="311"/>
        <v>#DIV/0!</v>
      </c>
      <c r="AI668" t="e">
        <f t="shared" si="312"/>
        <v>#DIV/0!</v>
      </c>
      <c r="AJ668" t="e">
        <f t="shared" si="313"/>
        <v>#DIV/0!</v>
      </c>
      <c r="AK668"/>
      <c r="AL668"/>
      <c r="AM668"/>
      <c r="AN668"/>
    </row>
    <row r="669" spans="1:40" x14ac:dyDescent="0.25">
      <c r="A669"/>
      <c r="B669">
        <f t="shared" si="314"/>
        <v>53500</v>
      </c>
      <c r="C669" s="186" t="str">
        <f t="shared" si="282"/>
        <v>-0.0000343647804050314+0.0589138493053207i</v>
      </c>
      <c r="D669" s="158" t="str">
        <f t="shared" si="283"/>
        <v>-7.66693012998315+0.451672844674125i</v>
      </c>
      <c r="E669" t="str">
        <f t="shared" si="284"/>
        <v>7.99999120033786-0.00839030510280393i</v>
      </c>
      <c r="F669" t="str">
        <f t="shared" si="285"/>
        <v>0.999200640366271+8.37689672158423E-07i</v>
      </c>
      <c r="G669">
        <f t="shared" si="280"/>
        <v>1</v>
      </c>
      <c r="H669" t="str">
        <f t="shared" si="286"/>
        <v>7.32580618805976+5.36111237006097i</v>
      </c>
      <c r="I669" t="str">
        <f t="shared" si="287"/>
        <v>210.094008708817i</v>
      </c>
      <c r="J669" t="str">
        <f t="shared" si="281"/>
        <v>-58.7472170416931+45.9618460972106i</v>
      </c>
      <c r="K669" t="str">
        <f t="shared" si="288"/>
        <v>1.7355827900115-2.21837605571767i</v>
      </c>
      <c r="L669" t="str">
        <f t="shared" si="289"/>
        <v>0.191928078676664-0.21150188191377i</v>
      </c>
      <c r="M669" t="str">
        <f t="shared" si="290"/>
        <v>1.92751086868816-2.42987793763144i</v>
      </c>
      <c r="N669" t="str">
        <f t="shared" si="291"/>
        <v>-0.394183042559511i</v>
      </c>
      <c r="O669" t="str">
        <f t="shared" si="292"/>
        <v>0.923310628228239-0.384054011567091i</v>
      </c>
      <c r="P669" t="str">
        <f t="shared" si="293"/>
        <v>0.0766893717717611+0.384054011567091i</v>
      </c>
      <c r="Q669" t="str">
        <f t="shared" si="294"/>
        <v>-0.0766893717717611+0.01012903099242i</v>
      </c>
      <c r="R669" t="str">
        <f t="shared" si="295"/>
        <v>-0.332756072373308-5.05186702128828i</v>
      </c>
      <c r="S669" t="str">
        <f t="shared" si="296"/>
        <v>0.0415621285806i</v>
      </c>
      <c r="T669" t="str">
        <f t="shared" si="297"/>
        <v>0.209966346710876-0.0138300506659549i</v>
      </c>
      <c r="U669" t="e">
        <f t="shared" si="298"/>
        <v>#DIV/0!</v>
      </c>
      <c r="V669" t="str">
        <f t="shared" si="299"/>
        <v>1.33333333333333E-06-0.00198323916625415i</v>
      </c>
      <c r="W669" t="e">
        <f t="shared" si="300"/>
        <v>#DIV/0!</v>
      </c>
      <c r="X669" t="e">
        <f t="shared" si="301"/>
        <v>#DIV/0!</v>
      </c>
      <c r="Y669" t="str">
        <f t="shared" si="302"/>
        <v>0.00083+0.0537840662294573i</v>
      </c>
      <c r="Z669" t="e">
        <f t="shared" si="303"/>
        <v>#DIV/0!</v>
      </c>
      <c r="AA669" t="e">
        <f t="shared" si="304"/>
        <v>#DIV/0!</v>
      </c>
      <c r="AB669" t="str">
        <f t="shared" si="305"/>
        <v>1.2947022602017-0.0852793704153561i</v>
      </c>
      <c r="AC669" t="str">
        <f t="shared" si="306"/>
        <v>3.28833421754653-3.31034537121615i</v>
      </c>
      <c r="AD669" t="str">
        <f t="shared" si="307"/>
        <v>0.208516270830171+0.183978106094684i</v>
      </c>
      <c r="AE669" t="e">
        <f t="shared" si="308"/>
        <v>#DIV/0!</v>
      </c>
      <c r="AF669" t="str">
        <f t="shared" si="309"/>
        <v>-14.9927363180429-4.90943952538685i</v>
      </c>
      <c r="AG669" t="e">
        <f t="shared" si="310"/>
        <v>#DIV/0!</v>
      </c>
      <c r="AH669" t="e">
        <f t="shared" si="311"/>
        <v>#DIV/0!</v>
      </c>
      <c r="AI669" t="e">
        <f t="shared" si="312"/>
        <v>#DIV/0!</v>
      </c>
      <c r="AJ669" t="e">
        <f t="shared" si="313"/>
        <v>#DIV/0!</v>
      </c>
      <c r="AK669"/>
      <c r="AL669"/>
      <c r="AM669"/>
      <c r="AN669"/>
    </row>
    <row r="670" spans="1:40" x14ac:dyDescent="0.25">
      <c r="A670"/>
      <c r="B670">
        <f t="shared" si="314"/>
        <v>53600</v>
      </c>
      <c r="C670" s="186" t="str">
        <f t="shared" si="282"/>
        <v>-0.0000342366732704461+0.0588039354819493i</v>
      </c>
      <c r="D670" s="158" t="str">
        <f t="shared" si="283"/>
        <v>-7.66692914782841+0.450830172028278i</v>
      </c>
      <c r="E670" t="str">
        <f t="shared" si="284"/>
        <v>7.99999116741122-0.00840598788148255i</v>
      </c>
      <c r="F670" t="str">
        <f t="shared" si="285"/>
        <v>0.999200640369553+8.39255443797849E-07i</v>
      </c>
      <c r="G670">
        <f t="shared" si="280"/>
        <v>1</v>
      </c>
      <c r="H670" t="str">
        <f t="shared" si="286"/>
        <v>7.33563384816921+5.35921622610906i</v>
      </c>
      <c r="I670" t="str">
        <f t="shared" si="287"/>
        <v>210.486707790516i</v>
      </c>
      <c r="J670" t="str">
        <f t="shared" si="281"/>
        <v>-58.9707798662251+46.0477560899156i</v>
      </c>
      <c r="K670" t="str">
        <f t="shared" si="288"/>
        <v>1.73142718290745-2.21734173231503i</v>
      </c>
      <c r="L670" t="str">
        <f t="shared" si="289"/>
        <v>0.191535043720198-0.21146328430294i</v>
      </c>
      <c r="M670" t="str">
        <f t="shared" si="290"/>
        <v>1.92296222662765-2.42880501661797i</v>
      </c>
      <c r="N670" t="str">
        <f t="shared" si="291"/>
        <v>-0.394919833293267i</v>
      </c>
      <c r="O670" t="str">
        <f t="shared" si="292"/>
        <v>0.923027410202393-0.38473419397691i</v>
      </c>
      <c r="P670" t="str">
        <f t="shared" si="293"/>
        <v>0.076972589797607+0.38473419397691i</v>
      </c>
      <c r="Q670" t="str">
        <f t="shared" si="294"/>
        <v>-0.076972589797607+0.010185639316357i</v>
      </c>
      <c r="R670" t="str">
        <f t="shared" si="295"/>
        <v>-0.332753905675786-5.04235996556399i</v>
      </c>
      <c r="S670" t="str">
        <f t="shared" si="296"/>
        <v>0.0416398148022459i</v>
      </c>
      <c r="T670" t="str">
        <f t="shared" si="297"/>
        <v>0.209962935132344-0.0138558110070637i</v>
      </c>
      <c r="U670" t="e">
        <f t="shared" si="298"/>
        <v>#DIV/0!</v>
      </c>
      <c r="V670" t="str">
        <f t="shared" si="299"/>
        <v>1.33333333333333E-06-0.00197953909318278i</v>
      </c>
      <c r="W670" t="e">
        <f t="shared" si="300"/>
        <v>#DIV/0!</v>
      </c>
      <c r="X670" t="e">
        <f t="shared" si="301"/>
        <v>#DIV/0!</v>
      </c>
      <c r="Y670" t="str">
        <f t="shared" si="302"/>
        <v>0.00083+0.0538845971943721i</v>
      </c>
      <c r="Z670" t="e">
        <f t="shared" si="303"/>
        <v>#DIV/0!</v>
      </c>
      <c r="AA670" t="e">
        <f t="shared" si="304"/>
        <v>#DIV/0!</v>
      </c>
      <c r="AB670" t="str">
        <f t="shared" si="305"/>
        <v>1.29468122359986-0.0854382147843685i</v>
      </c>
      <c r="AC670" t="str">
        <f t="shared" si="306"/>
        <v>3.28211032382744-3.30882271054127i</v>
      </c>
      <c r="AD670" t="str">
        <f t="shared" si="307"/>
        <v>0.208649655872304+0.18431632255648i</v>
      </c>
      <c r="AE670" t="e">
        <f t="shared" si="308"/>
        <v>#DIV/0!</v>
      </c>
      <c r="AF670" t="str">
        <f t="shared" si="309"/>
        <v>-15.0025629959976-4.90838605408078i</v>
      </c>
      <c r="AG670" t="e">
        <f t="shared" si="310"/>
        <v>#DIV/0!</v>
      </c>
      <c r="AH670" t="e">
        <f t="shared" si="311"/>
        <v>#DIV/0!</v>
      </c>
      <c r="AI670" t="e">
        <f t="shared" si="312"/>
        <v>#DIV/0!</v>
      </c>
      <c r="AJ670" t="e">
        <f t="shared" si="313"/>
        <v>#DIV/0!</v>
      </c>
      <c r="AK670"/>
      <c r="AL670"/>
      <c r="AM670"/>
      <c r="AN670"/>
    </row>
    <row r="671" spans="1:40" x14ac:dyDescent="0.25">
      <c r="A671"/>
      <c r="B671">
        <f t="shared" si="314"/>
        <v>53700</v>
      </c>
      <c r="C671" s="186" t="str">
        <f t="shared" si="282"/>
        <v>-0.0000341092811512761+0.0586944310206328i</v>
      </c>
      <c r="D671" s="158" t="str">
        <f t="shared" si="283"/>
        <v>-7.66692817115549+0.449990637824852i</v>
      </c>
      <c r="E671" t="str">
        <f t="shared" si="284"/>
        <v>7.99999113442309-0.00842167065996734i</v>
      </c>
      <c r="F671" t="str">
        <f t="shared" si="285"/>
        <v>0.999200640372845+8.40821215417961E-07i</v>
      </c>
      <c r="G671">
        <f t="shared" si="280"/>
        <v>1</v>
      </c>
      <c r="H671" t="str">
        <f t="shared" si="286"/>
        <v>7.34543622885457+5.3573063323086i</v>
      </c>
      <c r="I671" t="str">
        <f t="shared" si="287"/>
        <v>210.879406872215i</v>
      </c>
      <c r="J671" t="str">
        <f t="shared" si="281"/>
        <v>-59.1947601750231+46.1336660826207i</v>
      </c>
      <c r="K671" t="str">
        <f t="shared" si="288"/>
        <v>1.72728371503254-2.21630219203611i</v>
      </c>
      <c r="L671" t="str">
        <f t="shared" si="289"/>
        <v>0.191142885744638-0.211424037589588i</v>
      </c>
      <c r="M671" t="str">
        <f t="shared" si="290"/>
        <v>1.91842660077718-2.4277262296257i</v>
      </c>
      <c r="N671" t="str">
        <f t="shared" si="291"/>
        <v>-0.395656624027023i</v>
      </c>
      <c r="O671" t="str">
        <f t="shared" si="292"/>
        <v>0.922743691101371-0.385414167529708i</v>
      </c>
      <c r="P671" t="str">
        <f t="shared" si="293"/>
        <v>0.077256308898629+0.385414167529708i</v>
      </c>
      <c r="Q671" t="str">
        <f t="shared" si="294"/>
        <v>-0.077256308898629+0.010242456497315i</v>
      </c>
      <c r="R671" t="str">
        <f t="shared" si="295"/>
        <v>-0.332751734881892-5.03288816462654i</v>
      </c>
      <c r="S671" t="str">
        <f t="shared" si="296"/>
        <v>0.041717501023892i</v>
      </c>
      <c r="T671" t="str">
        <f t="shared" si="297"/>
        <v>0.209959517160942-0.0138815708406372i</v>
      </c>
      <c r="U671" t="e">
        <f t="shared" si="298"/>
        <v>#DIV/0!</v>
      </c>
      <c r="V671" t="str">
        <f t="shared" si="299"/>
        <v>1.33333333333333E-06-0.00197585280064426i</v>
      </c>
      <c r="W671" t="e">
        <f t="shared" si="300"/>
        <v>#DIV/0!</v>
      </c>
      <c r="X671" t="e">
        <f t="shared" si="301"/>
        <v>#DIV/0!</v>
      </c>
      <c r="Y671" t="str">
        <f t="shared" si="302"/>
        <v>0.00083+0.053985128159287i</v>
      </c>
      <c r="Z671" t="e">
        <f t="shared" si="303"/>
        <v>#DIV/0!</v>
      </c>
      <c r="AA671" t="e">
        <f t="shared" si="304"/>
        <v>#DIV/0!</v>
      </c>
      <c r="AB671" t="str">
        <f t="shared" si="305"/>
        <v>1.29466014757807-0.085597056023798i</v>
      </c>
      <c r="AC671" t="str">
        <f t="shared" si="306"/>
        <v>3.27590424799216-3.30729206795063i</v>
      </c>
      <c r="AD671" t="str">
        <f t="shared" si="307"/>
        <v>0.208783277564486+0.184654426989652i</v>
      </c>
      <c r="AE671" t="e">
        <f t="shared" si="308"/>
        <v>#DIV/0!</v>
      </c>
      <c r="AF671" t="str">
        <f t="shared" si="309"/>
        <v>-15.0123644000101-4.90731569448375i</v>
      </c>
      <c r="AG671" t="e">
        <f t="shared" si="310"/>
        <v>#DIV/0!</v>
      </c>
      <c r="AH671" t="e">
        <f t="shared" si="311"/>
        <v>#DIV/0!</v>
      </c>
      <c r="AI671" t="e">
        <f t="shared" si="312"/>
        <v>#DIV/0!</v>
      </c>
      <c r="AJ671" t="e">
        <f t="shared" si="313"/>
        <v>#DIV/0!</v>
      </c>
      <c r="AK671"/>
      <c r="AL671"/>
      <c r="AM671"/>
      <c r="AN671"/>
    </row>
    <row r="672" spans="1:40" x14ac:dyDescent="0.25">
      <c r="A672"/>
      <c r="B672">
        <f t="shared" si="314"/>
        <v>53800</v>
      </c>
      <c r="C672" s="186" t="str">
        <f t="shared" si="282"/>
        <v>-0.0000339825987363688+0.0585853336386867i</v>
      </c>
      <c r="D672" s="158" t="str">
        <f t="shared" si="283"/>
        <v>-7.66692719992368+0.449154224563265i</v>
      </c>
      <c r="E672" t="str">
        <f t="shared" si="284"/>
        <v>7.99999110137347-0.00843735343825794i</v>
      </c>
      <c r="F672" t="str">
        <f t="shared" si="285"/>
        <v>0.999200640376137+8.42386987018705E-07i</v>
      </c>
      <c r="G672">
        <f t="shared" si="280"/>
        <v>1</v>
      </c>
      <c r="H672" t="str">
        <f t="shared" si="286"/>
        <v>7.3552133766418+5.355382803564i</v>
      </c>
      <c r="I672" t="str">
        <f t="shared" si="287"/>
        <v>211.272105953914i</v>
      </c>
      <c r="J672" t="str">
        <f t="shared" si="281"/>
        <v>-59.4191579680874+46.2195760753257i</v>
      </c>
      <c r="K672" t="str">
        <f t="shared" si="288"/>
        <v>1.72315235486728-2.21525748765144i</v>
      </c>
      <c r="L672" t="str">
        <f t="shared" si="289"/>
        <v>0.190751603854882-0.211384146200975i</v>
      </c>
      <c r="M672" t="str">
        <f t="shared" si="290"/>
        <v>1.91390395872216-2.42664163385242i</v>
      </c>
      <c r="N672" t="str">
        <f t="shared" si="291"/>
        <v>-0.396393414760779i</v>
      </c>
      <c r="O672" t="str">
        <f t="shared" si="292"/>
        <v>0.92245947107919-0.386093931856356i</v>
      </c>
      <c r="P672" t="str">
        <f t="shared" si="293"/>
        <v>0.07754052892081+0.386093931856356i</v>
      </c>
      <c r="Q672" t="str">
        <f t="shared" si="294"/>
        <v>-0.07754052892081+0.010299482904423i</v>
      </c>
      <c r="R672" t="str">
        <f t="shared" si="295"/>
        <v>-0.332749559991504-5.0234514218848i</v>
      </c>
      <c r="S672" t="str">
        <f t="shared" si="296"/>
        <v>0.041795187245538i</v>
      </c>
      <c r="T672" t="str">
        <f t="shared" si="297"/>
        <v>0.209956092796539-0.0139073301657153i</v>
      </c>
      <c r="U672" t="e">
        <f t="shared" si="298"/>
        <v>#DIV/0!</v>
      </c>
      <c r="V672" t="str">
        <f t="shared" si="299"/>
        <v>1.33333333333333E-06-0.00197218021179548i</v>
      </c>
      <c r="W672" t="e">
        <f t="shared" si="300"/>
        <v>#DIV/0!</v>
      </c>
      <c r="X672" t="e">
        <f t="shared" si="301"/>
        <v>#DIV/0!</v>
      </c>
      <c r="Y672" t="str">
        <f t="shared" si="302"/>
        <v>0.00083+0.0540856591242019i</v>
      </c>
      <c r="Z672" t="e">
        <f t="shared" si="303"/>
        <v>#DIV/0!</v>
      </c>
      <c r="AA672" t="e">
        <f t="shared" si="304"/>
        <v>#DIV/0!</v>
      </c>
      <c r="AB672" t="str">
        <f t="shared" si="305"/>
        <v>1.29463903213551-0.0857558941277243i</v>
      </c>
      <c r="AC672" t="str">
        <f t="shared" si="306"/>
        <v>3.2697159456818-3.30575352144524i</v>
      </c>
      <c r="AD672" t="str">
        <f t="shared" si="307"/>
        <v>0.208917135849051+0.18499241935507i</v>
      </c>
      <c r="AE672" t="e">
        <f t="shared" si="308"/>
        <v>#DIV/0!</v>
      </c>
      <c r="AF672" t="str">
        <f t="shared" si="309"/>
        <v>-15.0221405765655-4.90622857900073i</v>
      </c>
      <c r="AG672" t="e">
        <f t="shared" si="310"/>
        <v>#DIV/0!</v>
      </c>
      <c r="AH672" t="e">
        <f t="shared" si="311"/>
        <v>#DIV/0!</v>
      </c>
      <c r="AI672" t="e">
        <f t="shared" si="312"/>
        <v>#DIV/0!</v>
      </c>
      <c r="AJ672" t="e">
        <f t="shared" si="313"/>
        <v>#DIV/0!</v>
      </c>
      <c r="AK672"/>
      <c r="AL672"/>
      <c r="AM672"/>
      <c r="AN672"/>
    </row>
    <row r="673" spans="1:40" x14ac:dyDescent="0.25">
      <c r="A673"/>
      <c r="B673">
        <f t="shared" si="314"/>
        <v>53900</v>
      </c>
      <c r="C673" s="186" t="str">
        <f t="shared" si="282"/>
        <v>-0.0000338566207637938+0.0584766410703659i</v>
      </c>
      <c r="D673" s="158" t="str">
        <f t="shared" si="283"/>
        <v>-7.6669262340925+0.448320914872805i</v>
      </c>
      <c r="E673" t="str">
        <f t="shared" si="284"/>
        <v>7.99999106826237-0.008453036216354i</v>
      </c>
      <c r="F673" t="str">
        <f t="shared" si="285"/>
        <v>0.999200640379439+8.43952758600064E-07i</v>
      </c>
      <c r="G673">
        <f t="shared" si="280"/>
        <v>1</v>
      </c>
      <c r="H673" t="str">
        <f t="shared" si="286"/>
        <v>7.3649653382687+5.35344575410048i</v>
      </c>
      <c r="I673" t="str">
        <f t="shared" si="287"/>
        <v>211.664805035612i</v>
      </c>
      <c r="J673" t="str">
        <f t="shared" si="281"/>
        <v>-59.6439732454178+46.3054860680309i</v>
      </c>
      <c r="K673" t="str">
        <f t="shared" si="288"/>
        <v>1.71903307086901-2.21420767155462i</v>
      </c>
      <c r="L673" t="str">
        <f t="shared" si="289"/>
        <v>0.190361197143165-0.21134361454292i</v>
      </c>
      <c r="M673" t="str">
        <f t="shared" si="290"/>
        <v>1.90939426801217-2.42555128609754i</v>
      </c>
      <c r="N673" t="str">
        <f t="shared" si="291"/>
        <v>-0.397130205494535i</v>
      </c>
      <c r="O673" t="str">
        <f t="shared" si="292"/>
        <v>0.922174750290144-0.386773486587835i</v>
      </c>
      <c r="P673" t="str">
        <f t="shared" si="293"/>
        <v>0.077825249709856+0.386773486587835i</v>
      </c>
      <c r="Q673" t="str">
        <f t="shared" si="294"/>
        <v>-0.077825249709856+0.0103567189067i</v>
      </c>
      <c r="R673" t="str">
        <f t="shared" si="295"/>
        <v>-0.332747381004194-5.01404954220683i</v>
      </c>
      <c r="S673" t="str">
        <f t="shared" si="296"/>
        <v>0.0418728734671839i</v>
      </c>
      <c r="T673" t="str">
        <f t="shared" si="297"/>
        <v>0.209952662039018-0.0139330889813254i</v>
      </c>
      <c r="U673" t="e">
        <f t="shared" si="298"/>
        <v>#DIV/0!</v>
      </c>
      <c r="V673" t="str">
        <f t="shared" si="299"/>
        <v>1.33333333333333E-06-0.00196852125036358i</v>
      </c>
      <c r="W673" t="e">
        <f t="shared" si="300"/>
        <v>#DIV/0!</v>
      </c>
      <c r="X673" t="e">
        <f t="shared" si="301"/>
        <v>#DIV/0!</v>
      </c>
      <c r="Y673" t="str">
        <f t="shared" si="302"/>
        <v>0.00083+0.0541861900891167i</v>
      </c>
      <c r="Z673" t="e">
        <f t="shared" si="303"/>
        <v>#DIV/0!</v>
      </c>
      <c r="AA673" t="e">
        <f t="shared" si="304"/>
        <v>#DIV/0!</v>
      </c>
      <c r="AB673" t="str">
        <f t="shared" si="305"/>
        <v>1.29461787727148-0.0859147290901501i</v>
      </c>
      <c r="AC673" t="str">
        <f t="shared" si="306"/>
        <v>3.26354537248891-3.30420714848326i</v>
      </c>
      <c r="AD673" t="str">
        <f t="shared" si="307"/>
        <v>0.209051230668262+0.185330299612741i</v>
      </c>
      <c r="AE673" t="e">
        <f t="shared" si="308"/>
        <v>#DIV/0!</v>
      </c>
      <c r="AF673" t="str">
        <f t="shared" si="309"/>
        <v>-15.0318915723612-4.90512483922767i</v>
      </c>
      <c r="AG673" t="e">
        <f t="shared" si="310"/>
        <v>#DIV/0!</v>
      </c>
      <c r="AH673" t="e">
        <f t="shared" si="311"/>
        <v>#DIV/0!</v>
      </c>
      <c r="AI673" t="e">
        <f t="shared" si="312"/>
        <v>#DIV/0!</v>
      </c>
      <c r="AJ673" t="e">
        <f t="shared" si="313"/>
        <v>#DIV/0!</v>
      </c>
      <c r="AK673"/>
      <c r="AL673"/>
      <c r="AM673"/>
      <c r="AN673"/>
    </row>
    <row r="674" spans="1:40" x14ac:dyDescent="0.25">
      <c r="A674"/>
      <c r="B674">
        <f t="shared" si="314"/>
        <v>54000</v>
      </c>
      <c r="C674" s="186" t="str">
        <f t="shared" si="282"/>
        <v>-0.000033731342020297+0.0583683510667087i</v>
      </c>
      <c r="D674" s="158" t="str">
        <f t="shared" si="283"/>
        <v>-7.66692527362216+0.447490691511434i</v>
      </c>
      <c r="E674" t="str">
        <f t="shared" si="284"/>
        <v>7.99999103508978-0.00846871899425514i</v>
      </c>
      <c r="F674" t="str">
        <f t="shared" si="285"/>
        <v>0.999200640382751+0.000000845518530162i</v>
      </c>
      <c r="G674">
        <f t="shared" si="280"/>
        <v>1</v>
      </c>
      <c r="H674" t="str">
        <f t="shared" si="286"/>
        <v>7.37469216068069+5.35149529746735i</v>
      </c>
      <c r="I674" t="str">
        <f t="shared" si="287"/>
        <v>212.057504117311i</v>
      </c>
      <c r="J674" t="str">
        <f t="shared" si="281"/>
        <v>-59.8692060070144+46.3913960607359i</v>
      </c>
      <c r="K674" t="str">
        <f t="shared" si="288"/>
        <v>1.71492583147358-2.21315279576464i</v>
      </c>
      <c r="L674" t="str">
        <f t="shared" si="289"/>
        <v>0.189971664689208-0.21130244699985i</v>
      </c>
      <c r="M674" t="str">
        <f t="shared" si="290"/>
        <v>1.90489749616279-2.42445524276449i</v>
      </c>
      <c r="N674" t="str">
        <f t="shared" si="291"/>
        <v>-0.397866996228291i</v>
      </c>
      <c r="O674" t="str">
        <f t="shared" si="292"/>
        <v>0.921889528888796-0.387452831355242i</v>
      </c>
      <c r="P674" t="str">
        <f t="shared" si="293"/>
        <v>0.0781104711112039+0.387452831355242i</v>
      </c>
      <c r="Q674" t="str">
        <f t="shared" si="294"/>
        <v>-0.0781104711112039+0.010414164873049i</v>
      </c>
      <c r="R674" t="str">
        <f t="shared" si="295"/>
        <v>-0.332745197919717-5.00468233190596i</v>
      </c>
      <c r="S674" t="str">
        <f t="shared" si="296"/>
        <v>0.0419505596888298i</v>
      </c>
      <c r="T674" t="str">
        <f t="shared" si="297"/>
        <v>0.209949224888253-0.0139588472865026i</v>
      </c>
      <c r="U674" t="e">
        <f t="shared" si="298"/>
        <v>#DIV/0!</v>
      </c>
      <c r="V674" t="str">
        <f t="shared" si="299"/>
        <v>1.33333333333333E-06-0.00196487584064068i</v>
      </c>
      <c r="W674" t="e">
        <f t="shared" si="300"/>
        <v>#DIV/0!</v>
      </c>
      <c r="X674" t="e">
        <f t="shared" si="301"/>
        <v>#DIV/0!</v>
      </c>
      <c r="Y674" t="str">
        <f t="shared" si="302"/>
        <v>0.00083+0.0542867210540316i</v>
      </c>
      <c r="Z674" t="e">
        <f t="shared" si="303"/>
        <v>#DIV/0!</v>
      </c>
      <c r="AA674" t="e">
        <f t="shared" si="304"/>
        <v>#DIV/0!</v>
      </c>
      <c r="AB674" t="str">
        <f t="shared" si="305"/>
        <v>1.29459668298518-0.0860735609051257i</v>
      </c>
      <c r="AC674" t="str">
        <f t="shared" si="306"/>
        <v>3.25739248395928-3.30265302598293i</v>
      </c>
      <c r="AD674" t="str">
        <f t="shared" si="307"/>
        <v>0.209185561964314+0.185668067721806i</v>
      </c>
      <c r="AE674" t="e">
        <f t="shared" si="308"/>
        <v>#DIV/0!</v>
      </c>
      <c r="AF674" t="str">
        <f t="shared" si="309"/>
        <v>-15.0416174343029-4.90400460595592i</v>
      </c>
      <c r="AG674" t="e">
        <f t="shared" si="310"/>
        <v>#DIV/0!</v>
      </c>
      <c r="AH674" t="e">
        <f t="shared" si="311"/>
        <v>#DIV/0!</v>
      </c>
      <c r="AI674" t="e">
        <f t="shared" si="312"/>
        <v>#DIV/0!</v>
      </c>
      <c r="AJ674" t="e">
        <f t="shared" si="313"/>
        <v>#DIV/0!</v>
      </c>
      <c r="AK674"/>
      <c r="AL674"/>
      <c r="AM674"/>
      <c r="AN674"/>
    </row>
    <row r="675" spans="1:40" x14ac:dyDescent="0.25">
      <c r="A675"/>
      <c r="B675">
        <f t="shared" si="314"/>
        <v>54100</v>
      </c>
      <c r="C675" s="186" t="str">
        <f t="shared" si="282"/>
        <v>-0.0000336067573407618+0.0582604613953821i</v>
      </c>
      <c r="D675" s="158" t="str">
        <f t="shared" si="283"/>
        <v>-7.66692431847294+0.446663537364596i</v>
      </c>
      <c r="E675" t="str">
        <f t="shared" si="284"/>
        <v>7.9999910018557-0.00848440177196102i</v>
      </c>
      <c r="F675" t="str">
        <f t="shared" si="285"/>
        <v>0.999200640386063+8.47084301704461E-07i</v>
      </c>
      <c r="G675">
        <f t="shared" si="280"/>
        <v>1</v>
      </c>
      <c r="H675" t="str">
        <f t="shared" si="286"/>
        <v>7.38439389102639+5.34953154654023i</v>
      </c>
      <c r="I675" t="str">
        <f t="shared" si="287"/>
        <v>212.45020319901i</v>
      </c>
      <c r="J675" t="str">
        <f t="shared" si="281"/>
        <v>-60.0948562528772+46.477306053441i</v>
      </c>
      <c r="K675" t="str">
        <f t="shared" si="288"/>
        <v>1.71083060509699-2.21209291192803i</v>
      </c>
      <c r="L675" t="str">
        <f t="shared" si="289"/>
        <v>0.18958300556039-0.211260647934855i</v>
      </c>
      <c r="M675" t="str">
        <f t="shared" si="290"/>
        <v>1.90041361065738-2.42335355986289i</v>
      </c>
      <c r="N675" t="str">
        <f t="shared" si="291"/>
        <v>-0.398603786962048i</v>
      </c>
      <c r="O675" t="str">
        <f t="shared" si="292"/>
        <v>0.921603807029981-0.388131965789789i</v>
      </c>
      <c r="P675" t="str">
        <f t="shared" si="293"/>
        <v>0.078396192970019+0.388131965789789i</v>
      </c>
      <c r="Q675" t="str">
        <f t="shared" si="294"/>
        <v>-0.078396192970019+0.010471821172259i</v>
      </c>
      <c r="R675" t="str">
        <f t="shared" si="295"/>
        <v>-0.33274301073783-4.99534959872758i</v>
      </c>
      <c r="S675" t="str">
        <f t="shared" si="296"/>
        <v>0.0420282459104759i</v>
      </c>
      <c r="T675" t="str">
        <f t="shared" si="297"/>
        <v>0.20994578134412-0.0139846050802816i</v>
      </c>
      <c r="U675" t="e">
        <f t="shared" si="298"/>
        <v>#DIV/0!</v>
      </c>
      <c r="V675" t="str">
        <f t="shared" si="299"/>
        <v>1.33333333333333E-06-0.00196124390747869i</v>
      </c>
      <c r="W675" t="e">
        <f t="shared" si="300"/>
        <v>#DIV/0!</v>
      </c>
      <c r="X675" t="e">
        <f t="shared" si="301"/>
        <v>#DIV/0!</v>
      </c>
      <c r="Y675" t="str">
        <f t="shared" si="302"/>
        <v>0.00083+0.0543872520189465i</v>
      </c>
      <c r="Z675" t="e">
        <f t="shared" si="303"/>
        <v>#DIV/0!</v>
      </c>
      <c r="AA675" t="e">
        <f t="shared" si="304"/>
        <v>#DIV/0!</v>
      </c>
      <c r="AB675" t="str">
        <f t="shared" si="305"/>
        <v>1.29457544927587-0.0862323895666988i</v>
      </c>
      <c r="AC675" t="str">
        <f t="shared" si="306"/>
        <v>3.25125723559481-3.30109123032584i</v>
      </c>
      <c r="AD675" t="str">
        <f t="shared" si="307"/>
        <v>0.209320129679338+0.186005723640564i</v>
      </c>
      <c r="AE675" t="e">
        <f t="shared" si="308"/>
        <v>#DIV/0!</v>
      </c>
      <c r="AF675" t="str">
        <f t="shared" si="309"/>
        <v>-15.0513182094993-4.90286800917563i</v>
      </c>
      <c r="AG675" t="e">
        <f t="shared" si="310"/>
        <v>#DIV/0!</v>
      </c>
      <c r="AH675" t="e">
        <f t="shared" si="311"/>
        <v>#DIV/0!</v>
      </c>
      <c r="AI675" t="e">
        <f t="shared" si="312"/>
        <v>#DIV/0!</v>
      </c>
      <c r="AJ675" t="e">
        <f t="shared" si="313"/>
        <v>#DIV/0!</v>
      </c>
      <c r="AK675"/>
      <c r="AL675"/>
      <c r="AM675"/>
      <c r="AN675"/>
    </row>
    <row r="676" spans="1:40" x14ac:dyDescent="0.25">
      <c r="A676"/>
      <c r="B676">
        <f t="shared" si="314"/>
        <v>54200</v>
      </c>
      <c r="C676" s="186" t="str">
        <f t="shared" si="282"/>
        <v>-0.000033482861607676+0.0581529698405271i</v>
      </c>
      <c r="D676" s="158" t="str">
        <f t="shared" si="283"/>
        <v>-7.66692336860568+0.445839435444041i</v>
      </c>
      <c r="E676" t="str">
        <f t="shared" si="284"/>
        <v>7.99999096856014-0.00850008454947126i</v>
      </c>
      <c r="F676" t="str">
        <f t="shared" si="285"/>
        <v>0.999200640389385+8.48650073227428E-07i</v>
      </c>
      <c r="G676">
        <f t="shared" si="280"/>
        <v>1</v>
      </c>
      <c r="H676" t="str">
        <f t="shared" si="286"/>
        <v>7.39407057665358+5.34755461352435i</v>
      </c>
      <c r="I676" t="str">
        <f t="shared" si="287"/>
        <v>212.842902280709i</v>
      </c>
      <c r="J676" t="str">
        <f t="shared" si="281"/>
        <v>-60.3209239830061+46.563216046146i</v>
      </c>
      <c r="K676" t="str">
        <f t="shared" si="288"/>
        <v>1.70674736013704-2.2110280713212i</v>
      </c>
      <c r="L676" t="str">
        <f t="shared" si="289"/>
        <v>0.189195218811909-0.211218221689738i</v>
      </c>
      <c r="M676" t="str">
        <f t="shared" si="290"/>
        <v>1.89594257894895-2.42224629301094i</v>
      </c>
      <c r="N676" t="str">
        <f t="shared" si="291"/>
        <v>-0.399340577695804i</v>
      </c>
      <c r="O676" t="str">
        <f t="shared" si="292"/>
        <v>0.921317584868807-0.388810889522798i</v>
      </c>
      <c r="P676" t="str">
        <f t="shared" si="293"/>
        <v>0.078682415131193+0.388810889522798i</v>
      </c>
      <c r="Q676" t="str">
        <f t="shared" si="294"/>
        <v>-0.078682415131193+0.010529688173006i</v>
      </c>
      <c r="R676" t="str">
        <f t="shared" si="295"/>
        <v>-0.332740819458189-4.986051151836i</v>
      </c>
      <c r="S676" t="str">
        <f t="shared" si="296"/>
        <v>0.0421059321321218i</v>
      </c>
      <c r="T676" t="str">
        <f t="shared" si="297"/>
        <v>0.209942331406494-0.0140103623616931i</v>
      </c>
      <c r="U676" t="e">
        <f t="shared" si="298"/>
        <v>#DIV/0!</v>
      </c>
      <c r="V676" t="str">
        <f t="shared" si="299"/>
        <v>1.33333333333333E-06-0.00195762537628408i</v>
      </c>
      <c r="W676" t="e">
        <f t="shared" si="300"/>
        <v>#DIV/0!</v>
      </c>
      <c r="X676" t="e">
        <f t="shared" si="301"/>
        <v>#DIV/0!</v>
      </c>
      <c r="Y676" t="str">
        <f t="shared" si="302"/>
        <v>0.00083+0.0544877829838614i</v>
      </c>
      <c r="Z676" t="e">
        <f t="shared" si="303"/>
        <v>#DIV/0!</v>
      </c>
      <c r="AA676" t="e">
        <f t="shared" si="304"/>
        <v>#DIV/0!</v>
      </c>
      <c r="AB676" t="str">
        <f t="shared" si="305"/>
        <v>1.29455417614276-0.0863912150688925i</v>
      </c>
      <c r="AC676" t="str">
        <f t="shared" si="306"/>
        <v>3.2451395828559-3.29952183735988i</v>
      </c>
      <c r="AD676" t="str">
        <f t="shared" si="307"/>
        <v>0.209454933755397+0.186343267326464i</v>
      </c>
      <c r="AE676" t="e">
        <f t="shared" si="308"/>
        <v>#DIV/0!</v>
      </c>
      <c r="AF676" t="str">
        <f t="shared" si="309"/>
        <v>-15.0609939452593-4.90171517808031i</v>
      </c>
      <c r="AG676" t="e">
        <f t="shared" si="310"/>
        <v>#DIV/0!</v>
      </c>
      <c r="AH676" t="e">
        <f t="shared" si="311"/>
        <v>#DIV/0!</v>
      </c>
      <c r="AI676" t="e">
        <f t="shared" si="312"/>
        <v>#DIV/0!</v>
      </c>
      <c r="AJ676" t="e">
        <f t="shared" si="313"/>
        <v>#DIV/0!</v>
      </c>
      <c r="AK676"/>
      <c r="AL676"/>
      <c r="AM676"/>
      <c r="AN676"/>
    </row>
    <row r="677" spans="1:40" x14ac:dyDescent="0.25">
      <c r="A677"/>
      <c r="B677">
        <f t="shared" si="314"/>
        <v>54300</v>
      </c>
      <c r="C677" s="186" t="str">
        <f t="shared" si="282"/>
        <v>-0.0000333596497506063+0.0580458742026081i</v>
      </c>
      <c r="D677" s="158" t="str">
        <f t="shared" si="283"/>
        <v>-7.66692242398142+0.445018368886662i</v>
      </c>
      <c r="E677" t="str">
        <f t="shared" si="284"/>
        <v>7.99999093520308-0.00851576732678551i</v>
      </c>
      <c r="F677" t="str">
        <f t="shared" si="285"/>
        <v>0.999200640392717+8.50215844730865E-07i</v>
      </c>
      <c r="G677">
        <f t="shared" si="280"/>
        <v>1</v>
      </c>
      <c r="H677" t="str">
        <f t="shared" si="286"/>
        <v>7.4037222651051+5.34556460995695i</v>
      </c>
      <c r="I677" t="str">
        <f t="shared" si="287"/>
        <v>213.235601362407i</v>
      </c>
      <c r="J677" t="str">
        <f t="shared" si="281"/>
        <v>-60.5474091974012+46.6491260388511i</v>
      </c>
      <c r="K677" t="str">
        <f t="shared" si="288"/>
        <v>1.70267606497494-2.20995832485264i</v>
      </c>
      <c r="L677" t="str">
        <f t="shared" si="289"/>
        <v>0.18880830348693-0.211175172585066i</v>
      </c>
      <c r="M677" t="str">
        <f t="shared" si="290"/>
        <v>1.89148436846187-2.42113349743771i</v>
      </c>
      <c r="N677" t="str">
        <f t="shared" si="291"/>
        <v>-0.40007736842956i</v>
      </c>
      <c r="O677" t="str">
        <f t="shared" si="292"/>
        <v>0.921030862560651-0.38948960218571i</v>
      </c>
      <c r="P677" t="str">
        <f t="shared" si="293"/>
        <v>0.078969137439349+0.38948960218571i</v>
      </c>
      <c r="Q677" t="str">
        <f t="shared" si="294"/>
        <v>-0.078969137439349+0.01058776624385i</v>
      </c>
      <c r="R677" t="str">
        <f t="shared" si="295"/>
        <v>-0.332738624080593-4.97678680180118i</v>
      </c>
      <c r="S677" t="str">
        <f t="shared" si="296"/>
        <v>0.0421836183537678i</v>
      </c>
      <c r="T677" t="str">
        <f t="shared" si="297"/>
        <v>0.20993887507525-0.0140361191297735i</v>
      </c>
      <c r="U677" t="e">
        <f t="shared" si="298"/>
        <v>#DIV/0!</v>
      </c>
      <c r="V677" t="str">
        <f t="shared" si="299"/>
        <v>1.33333333333333E-06-0.00195402017301284i</v>
      </c>
      <c r="W677" t="e">
        <f t="shared" si="300"/>
        <v>#DIV/0!</v>
      </c>
      <c r="X677" t="e">
        <f t="shared" si="301"/>
        <v>#DIV/0!</v>
      </c>
      <c r="Y677" t="str">
        <f t="shared" si="302"/>
        <v>0.00083+0.0545883139487762i</v>
      </c>
      <c r="Z677" t="e">
        <f t="shared" si="303"/>
        <v>#DIV/0!</v>
      </c>
      <c r="AA677" t="e">
        <f t="shared" si="304"/>
        <v>#DIV/0!</v>
      </c>
      <c r="AB677" t="str">
        <f t="shared" si="305"/>
        <v>1.29453286358509-0.0865500374057649i</v>
      </c>
      <c r="AC677" t="str">
        <f t="shared" si="306"/>
        <v>3.2390394811638-3.29794492240262i</v>
      </c>
      <c r="AD677" t="str">
        <f t="shared" si="307"/>
        <v>0.209589974134487+0.186680698736128i</v>
      </c>
      <c r="AE677" t="e">
        <f t="shared" si="308"/>
        <v>#DIV/0!</v>
      </c>
      <c r="AF677" t="str">
        <f t="shared" si="309"/>
        <v>-15.0706446890865-4.90054624107029i</v>
      </c>
      <c r="AG677" t="e">
        <f t="shared" si="310"/>
        <v>#DIV/0!</v>
      </c>
      <c r="AH677" t="e">
        <f t="shared" si="311"/>
        <v>#DIV/0!</v>
      </c>
      <c r="AI677" t="e">
        <f t="shared" si="312"/>
        <v>#DIV/0!</v>
      </c>
      <c r="AJ677" t="e">
        <f t="shared" si="313"/>
        <v>#DIV/0!</v>
      </c>
      <c r="AK677"/>
      <c r="AL677"/>
      <c r="AM677"/>
      <c r="AN677"/>
    </row>
    <row r="678" spans="1:40" x14ac:dyDescent="0.25">
      <c r="A678"/>
      <c r="B678">
        <f t="shared" si="314"/>
        <v>54400</v>
      </c>
      <c r="C678" s="186" t="str">
        <f t="shared" si="282"/>
        <v>-0.0000332371167456802+0.0579391722982627i</v>
      </c>
      <c r="D678" s="158" t="str">
        <f t="shared" si="283"/>
        <v>-7.66692148456175+0.444200320953348i</v>
      </c>
      <c r="E678" t="str">
        <f t="shared" si="284"/>
        <v>7.99999090178454-0.00853145010390341i</v>
      </c>
      <c r="F678" t="str">
        <f t="shared" si="285"/>
        <v>0.999200640396049+8.51781616214719E-07i</v>
      </c>
      <c r="G678">
        <f t="shared" si="280"/>
        <v>1</v>
      </c>
      <c r="H678" t="str">
        <f t="shared" si="286"/>
        <v>7.4133490041147+5.34356164671055i</v>
      </c>
      <c r="I678" t="str">
        <f t="shared" si="287"/>
        <v>213.628300444106i</v>
      </c>
      <c r="J678" t="str">
        <f t="shared" si="281"/>
        <v>-60.7743118960625+46.7350360315562i</v>
      </c>
      <c r="K678" t="str">
        <f t="shared" si="288"/>
        <v>1.69861668797698-2.20888372306519i</v>
      </c>
      <c r="L678" t="str">
        <f t="shared" si="289"/>
        <v>0.188422258616763-0.211131504920232i</v>
      </c>
      <c r="M678" t="str">
        <f t="shared" si="290"/>
        <v>1.88703894659374-2.42001522798542i</v>
      </c>
      <c r="N678" t="str">
        <f t="shared" si="291"/>
        <v>-0.400814159163316i</v>
      </c>
      <c r="O678" t="str">
        <f t="shared" si="292"/>
        <v>0.920743640261166-0.390168103410078i</v>
      </c>
      <c r="P678" t="str">
        <f t="shared" si="293"/>
        <v>0.079256359738834+0.390168103410078i</v>
      </c>
      <c r="Q678" t="str">
        <f t="shared" si="294"/>
        <v>-0.079256359738834+0.010646055753238i</v>
      </c>
      <c r="R678" t="str">
        <f t="shared" si="295"/>
        <v>-0.332736424604672-4.96755636058619i</v>
      </c>
      <c r="S678" t="str">
        <f t="shared" si="296"/>
        <v>0.0422613045754139i</v>
      </c>
      <c r="T678" t="str">
        <f t="shared" si="297"/>
        <v>0.209935412350268-0.0140618753835523i</v>
      </c>
      <c r="U678" t="e">
        <f t="shared" si="298"/>
        <v>#DIV/0!</v>
      </c>
      <c r="V678" t="str">
        <f t="shared" si="299"/>
        <v>1.33333333333333E-06-0.00195042822416539i</v>
      </c>
      <c r="W678" t="e">
        <f t="shared" si="300"/>
        <v>#DIV/0!</v>
      </c>
      <c r="X678" t="e">
        <f t="shared" si="301"/>
        <v>#DIV/0!</v>
      </c>
      <c r="Y678" t="str">
        <f t="shared" si="302"/>
        <v>0.00083+0.0546888449136911i</v>
      </c>
      <c r="Z678" t="e">
        <f t="shared" si="303"/>
        <v>#DIV/0!</v>
      </c>
      <c r="AA678" t="e">
        <f t="shared" si="304"/>
        <v>#DIV/0!</v>
      </c>
      <c r="AB678" t="str">
        <f t="shared" si="305"/>
        <v>1.29451151160211-0.0867088565713317i</v>
      </c>
      <c r="AC678" t="str">
        <f t="shared" si="306"/>
        <v>3.23295688590329-3.29636056024424i</v>
      </c>
      <c r="AD678" t="str">
        <f t="shared" si="307"/>
        <v>0.209725250758533+0.187018017825344i</v>
      </c>
      <c r="AE678" t="e">
        <f t="shared" si="308"/>
        <v>#DIV/0!</v>
      </c>
      <c r="AF678" t="str">
        <f t="shared" si="309"/>
        <v>-15.0802704886765-4.8993613257572i</v>
      </c>
      <c r="AG678" t="e">
        <f t="shared" si="310"/>
        <v>#DIV/0!</v>
      </c>
      <c r="AH678" t="e">
        <f t="shared" si="311"/>
        <v>#DIV/0!</v>
      </c>
      <c r="AI678" t="e">
        <f t="shared" si="312"/>
        <v>#DIV/0!</v>
      </c>
      <c r="AJ678" t="e">
        <f t="shared" si="313"/>
        <v>#DIV/0!</v>
      </c>
      <c r="AK678"/>
      <c r="AL678"/>
      <c r="AM678"/>
      <c r="AN678"/>
    </row>
    <row r="679" spans="1:40" x14ac:dyDescent="0.25">
      <c r="A679"/>
      <c r="B679">
        <f t="shared" si="314"/>
        <v>54500</v>
      </c>
      <c r="C679" s="186" t="str">
        <f t="shared" si="282"/>
        <v>-0.0000331152576150731+0.0578328619601529i</v>
      </c>
      <c r="D679" s="158" t="str">
        <f t="shared" si="283"/>
        <v>-7.66692055030842+0.443385275027839i</v>
      </c>
      <c r="E679" t="str">
        <f t="shared" si="284"/>
        <v>7.99999086830452-0.00854713288082458i</v>
      </c>
      <c r="F679" t="str">
        <f t="shared" si="285"/>
        <v>0.999200640399391+8.53347387678969E-07i</v>
      </c>
      <c r="G679">
        <f t="shared" si="280"/>
        <v>1</v>
      </c>
      <c r="H679" t="str">
        <f t="shared" si="286"/>
        <v>7.42295084160295+5.34154583399533i</v>
      </c>
      <c r="I679" t="str">
        <f t="shared" si="287"/>
        <v>214.020999525805i</v>
      </c>
      <c r="J679" t="str">
        <f t="shared" si="281"/>
        <v>-61.0016320789899+46.8209460242612i</v>
      </c>
      <c r="K679" t="str">
        <f t="shared" si="288"/>
        <v>1.69456919749598-2.20780431613823i</v>
      </c>
      <c r="L679" t="str">
        <f t="shared" si="289"/>
        <v>0.188037083220998-0.211087222973499i</v>
      </c>
      <c r="M679" t="str">
        <f t="shared" si="290"/>
        <v>1.88260628071698-2.41889153911173i</v>
      </c>
      <c r="N679" t="str">
        <f t="shared" si="291"/>
        <v>-0.401550949897072i</v>
      </c>
      <c r="O679" t="str">
        <f t="shared" si="292"/>
        <v>0.920455918126271-0.39084639282757i</v>
      </c>
      <c r="P679" t="str">
        <f t="shared" si="293"/>
        <v>0.079544081873729+0.39084639282757i</v>
      </c>
      <c r="Q679" t="str">
        <f t="shared" si="294"/>
        <v>-0.079544081873729+0.010704557069502i</v>
      </c>
      <c r="R679" t="str">
        <f t="shared" si="295"/>
        <v>-0.332734221030157-4.95835964153387i</v>
      </c>
      <c r="S679" t="str">
        <f t="shared" si="296"/>
        <v>0.0423389907970598i</v>
      </c>
      <c r="T679" t="str">
        <f t="shared" si="297"/>
        <v>0.209931943231415-0.0140876311220627i</v>
      </c>
      <c r="U679" t="e">
        <f t="shared" si="298"/>
        <v>#DIV/0!</v>
      </c>
      <c r="V679" t="str">
        <f t="shared" si="299"/>
        <v>1.33333333333333E-06-0.0019468494567816i</v>
      </c>
      <c r="W679" t="e">
        <f t="shared" si="300"/>
        <v>#DIV/0!</v>
      </c>
      <c r="X679" t="e">
        <f t="shared" si="301"/>
        <v>#DIV/0!</v>
      </c>
      <c r="Y679" t="str">
        <f t="shared" si="302"/>
        <v>0.00083+0.054789375878606i</v>
      </c>
      <c r="Z679" t="e">
        <f t="shared" si="303"/>
        <v>#DIV/0!</v>
      </c>
      <c r="AA679" t="e">
        <f t="shared" si="304"/>
        <v>#DIV/0!</v>
      </c>
      <c r="AB679" t="str">
        <f t="shared" si="305"/>
        <v>1.29449012019301-0.0868676725596315i</v>
      </c>
      <c r="AC679" t="str">
        <f t="shared" si="306"/>
        <v>3.22689175242462-3.29476882515063i</v>
      </c>
      <c r="AD679" t="str">
        <f t="shared" si="307"/>
        <v>0.209860763569389+0.187355224549083i</v>
      </c>
      <c r="AE679" t="e">
        <f t="shared" si="308"/>
        <v>#DIV/0!</v>
      </c>
      <c r="AF679" t="str">
        <f t="shared" si="309"/>
        <v>-15.0898713919114-4.89816055896749i</v>
      </c>
      <c r="AG679" t="e">
        <f t="shared" si="310"/>
        <v>#DIV/0!</v>
      </c>
      <c r="AH679" t="e">
        <f t="shared" si="311"/>
        <v>#DIV/0!</v>
      </c>
      <c r="AI679" t="e">
        <f t="shared" si="312"/>
        <v>#DIV/0!</v>
      </c>
      <c r="AJ679" t="e">
        <f t="shared" si="313"/>
        <v>#DIV/0!</v>
      </c>
      <c r="AK679"/>
      <c r="AL679"/>
      <c r="AM679"/>
      <c r="AN679"/>
    </row>
    <row r="680" spans="1:40" x14ac:dyDescent="0.25">
      <c r="A680"/>
      <c r="B680">
        <f t="shared" si="314"/>
        <v>54600</v>
      </c>
      <c r="C680" s="186" t="str">
        <f t="shared" si="282"/>
        <v>-0.000032994067426503+0.0577269410368185i</v>
      </c>
      <c r="D680" s="158" t="str">
        <f t="shared" si="283"/>
        <v>-7.66691962118363+0.442573214615609i</v>
      </c>
      <c r="E680" t="str">
        <f t="shared" si="284"/>
        <v>7.999990834763-0.00856281565754868i</v>
      </c>
      <c r="F680" t="str">
        <f t="shared" si="285"/>
        <v>0.999200640402733+8.54913159123565E-07i</v>
      </c>
      <c r="G680">
        <f t="shared" si="280"/>
        <v>1</v>
      </c>
      <c r="H680" t="str">
        <f t="shared" si="286"/>
        <v>7.43252782567346+5.33951728136223i</v>
      </c>
      <c r="I680" t="str">
        <f t="shared" si="287"/>
        <v>214.413698607503i</v>
      </c>
      <c r="J680" t="str">
        <f t="shared" si="281"/>
        <v>-61.2293697461835+46.9068560169663i</v>
      </c>
      <c r="K680" t="str">
        <f t="shared" si="288"/>
        <v>1.69053356187295-2.2067201538899i</v>
      </c>
      <c r="L680" t="str">
        <f t="shared" si="289"/>
        <v>0.187652776307682-0.211042331002062i</v>
      </c>
      <c r="M680" t="str">
        <f t="shared" si="290"/>
        <v>1.87818633818063-2.41776248489196i</v>
      </c>
      <c r="N680" t="str">
        <f t="shared" si="291"/>
        <v>-0.402287740630828i</v>
      </c>
      <c r="O680" t="str">
        <f t="shared" si="292"/>
        <v>0.920167696312161-0.391524470069971i</v>
      </c>
      <c r="P680" t="str">
        <f t="shared" si="293"/>
        <v>0.079832303687839+0.391524470069971i</v>
      </c>
      <c r="Q680" t="str">
        <f t="shared" si="294"/>
        <v>-0.079832303687839+0.010763270560857i</v>
      </c>
      <c r="R680" t="str">
        <f t="shared" si="295"/>
        <v>-0.332732013356822-4.94919645935479i</v>
      </c>
      <c r="S680" t="str">
        <f t="shared" si="296"/>
        <v>0.0424166770187057i</v>
      </c>
      <c r="T680" t="str">
        <f t="shared" si="297"/>
        <v>0.209928467718574-0.01411338634434i</v>
      </c>
      <c r="U680" t="e">
        <f t="shared" si="298"/>
        <v>#DIV/0!</v>
      </c>
      <c r="V680" t="str">
        <f t="shared" si="299"/>
        <v>1.33333333333333E-06-0.00194328379843584i</v>
      </c>
      <c r="W680" t="e">
        <f t="shared" si="300"/>
        <v>#DIV/0!</v>
      </c>
      <c r="X680" t="e">
        <f t="shared" si="301"/>
        <v>#DIV/0!</v>
      </c>
      <c r="Y680" t="str">
        <f t="shared" si="302"/>
        <v>0.00083+0.0548899068435209i</v>
      </c>
      <c r="Z680" t="e">
        <f t="shared" si="303"/>
        <v>#DIV/0!</v>
      </c>
      <c r="AA680" t="e">
        <f t="shared" si="304"/>
        <v>#DIV/0!</v>
      </c>
      <c r="AB680" t="str">
        <f t="shared" si="305"/>
        <v>1.29446868935706-0.0870264853647156i</v>
      </c>
      <c r="AC680" t="str">
        <f t="shared" si="306"/>
        <v>3.22084403604621-3.29316979086665i</v>
      </c>
      <c r="AD680" t="str">
        <f t="shared" si="307"/>
        <v>0.209996512508848+0.187692318861509i</v>
      </c>
      <c r="AE680" t="e">
        <f t="shared" si="308"/>
        <v>#DIV/0!</v>
      </c>
      <c r="AF680" t="str">
        <f t="shared" si="309"/>
        <v>-15.0994474468571-4.89694406674662i</v>
      </c>
      <c r="AG680" t="e">
        <f t="shared" si="310"/>
        <v>#DIV/0!</v>
      </c>
      <c r="AH680" t="e">
        <f t="shared" si="311"/>
        <v>#DIV/0!</v>
      </c>
      <c r="AI680" t="e">
        <f t="shared" si="312"/>
        <v>#DIV/0!</v>
      </c>
      <c r="AJ680" t="e">
        <f t="shared" si="313"/>
        <v>#DIV/0!</v>
      </c>
      <c r="AK680"/>
      <c r="AL680"/>
      <c r="AM680"/>
      <c r="AN680"/>
    </row>
    <row r="681" spans="1:40" x14ac:dyDescent="0.25">
      <c r="A681"/>
      <c r="B681">
        <f t="shared" si="314"/>
        <v>54700</v>
      </c>
      <c r="C681" s="186" t="str">
        <f t="shared" si="282"/>
        <v>-0.000032873541292732+0.0576214073925326i</v>
      </c>
      <c r="D681" s="158" t="str">
        <f t="shared" si="283"/>
        <v>-7.66691869714989+0.44176412334275i</v>
      </c>
      <c r="E681" t="str">
        <f t="shared" si="284"/>
        <v>7.99999080116-0.00857849843407534i</v>
      </c>
      <c r="F681" t="str">
        <f t="shared" si="285"/>
        <v>0.999200640406085+8.56478930548487E-07i</v>
      </c>
      <c r="G681">
        <f t="shared" si="280"/>
        <v>1</v>
      </c>
      <c r="H681" t="str">
        <f t="shared" si="286"/>
        <v>7.44208000460855+5.3374760977057i</v>
      </c>
      <c r="I681" t="str">
        <f t="shared" si="287"/>
        <v>214.806397689202i</v>
      </c>
      <c r="J681" t="str">
        <f t="shared" si="281"/>
        <v>-61.4575248976433+46.9927660096713i</v>
      </c>
      <c r="K681" t="str">
        <f t="shared" si="288"/>
        <v>1.68650974943858-2.20563128577935i</v>
      </c>
      <c r="L681" t="str">
        <f t="shared" si="289"/>
        <v>0.187269336873462-0.210996833242101i</v>
      </c>
      <c r="M681" t="str">
        <f t="shared" si="290"/>
        <v>1.87377908631204-2.41662811902145i</v>
      </c>
      <c r="N681" t="str">
        <f t="shared" si="291"/>
        <v>-0.403024531364584i</v>
      </c>
      <c r="O681" t="str">
        <f t="shared" si="292"/>
        <v>0.919878974975298-0.392202334769178i</v>
      </c>
      <c r="P681" t="str">
        <f t="shared" si="293"/>
        <v>0.080121025024702+0.392202334769178i</v>
      </c>
      <c r="Q681" t="str">
        <f t="shared" si="294"/>
        <v>-0.080121025024702+0.010822196595406i</v>
      </c>
      <c r="R681" t="str">
        <f t="shared" si="295"/>
        <v>-0.332729801584321-4.94006663011419i</v>
      </c>
      <c r="S681" t="str">
        <f t="shared" si="296"/>
        <v>0.0424943632403518i</v>
      </c>
      <c r="T681" t="str">
        <f t="shared" si="297"/>
        <v>0.209924985811613-0.0141391410494143i</v>
      </c>
      <c r="U681" t="e">
        <f t="shared" si="298"/>
        <v>#DIV/0!</v>
      </c>
      <c r="V681" t="str">
        <f t="shared" si="299"/>
        <v>1.33333333333333E-06-0.00193973117723212i</v>
      </c>
      <c r="W681" t="e">
        <f t="shared" si="300"/>
        <v>#DIV/0!</v>
      </c>
      <c r="X681" t="e">
        <f t="shared" si="301"/>
        <v>#DIV/0!</v>
      </c>
      <c r="Y681" t="str">
        <f t="shared" si="302"/>
        <v>0.00083+0.0549904378084357i</v>
      </c>
      <c r="Z681" t="e">
        <f t="shared" si="303"/>
        <v>#DIV/0!</v>
      </c>
      <c r="AA681" t="e">
        <f t="shared" si="304"/>
        <v>#DIV/0!</v>
      </c>
      <c r="AB681" t="str">
        <f t="shared" si="305"/>
        <v>1.29444721909346-0.0871852949806034i</v>
      </c>
      <c r="AC681" t="str">
        <f t="shared" si="306"/>
        <v>3.2148136920568-3.29156353061898i</v>
      </c>
      <c r="AD681" t="str">
        <f t="shared" si="307"/>
        <v>0.210132497518624+0.188029300715976i</v>
      </c>
      <c r="AE681" t="e">
        <f t="shared" si="308"/>
        <v>#DIV/0!</v>
      </c>
      <c r="AF681" t="str">
        <f t="shared" si="309"/>
        <v>-15.1089987017584-4.89571197436295i</v>
      </c>
      <c r="AG681" t="e">
        <f t="shared" si="310"/>
        <v>#DIV/0!</v>
      </c>
      <c r="AH681" t="e">
        <f t="shared" si="311"/>
        <v>#DIV/0!</v>
      </c>
      <c r="AI681" t="e">
        <f t="shared" si="312"/>
        <v>#DIV/0!</v>
      </c>
      <c r="AJ681" t="e">
        <f t="shared" si="313"/>
        <v>#DIV/0!</v>
      </c>
      <c r="AK681"/>
      <c r="AL681"/>
      <c r="AM681"/>
      <c r="AN681"/>
    </row>
    <row r="682" spans="1:40" x14ac:dyDescent="0.25">
      <c r="A682"/>
      <c r="B682">
        <f t="shared" si="314"/>
        <v>54800</v>
      </c>
      <c r="C682" s="186" t="str">
        <f t="shared" si="282"/>
        <v>-0.0000327536743710724+0.0575162589071571i</v>
      </c>
      <c r="D682" s="158" t="str">
        <f t="shared" si="283"/>
        <v>-7.66691777817017+0.440957984954871i</v>
      </c>
      <c r="E682" t="str">
        <f t="shared" si="284"/>
        <v>7.99999076749551-0.0085941812104042i</v>
      </c>
      <c r="F682" t="str">
        <f t="shared" si="285"/>
        <v>0.999200640409447+8.58044701953698E-07i</v>
      </c>
      <c r="G682">
        <f t="shared" si="280"/>
        <v>1</v>
      </c>
      <c r="H682" t="str">
        <f t="shared" si="286"/>
        <v>7.45160742686588+5.33542239126659i</v>
      </c>
      <c r="I682" t="str">
        <f t="shared" si="287"/>
        <v>215.199096770901i</v>
      </c>
      <c r="J682" t="str">
        <f t="shared" si="281"/>
        <v>-61.6860975333692+47.0786760023765i</v>
      </c>
      <c r="K682" t="str">
        <f t="shared" si="288"/>
        <v>1.68249772851476-2.20453776090888i</v>
      </c>
      <c r="L682" t="str">
        <f t="shared" si="289"/>
        <v>0.186886763903734-0.210950733908837i</v>
      </c>
      <c r="M682" t="str">
        <f t="shared" si="290"/>
        <v>1.86938449241849-2.41548849481772i</v>
      </c>
      <c r="N682" t="str">
        <f t="shared" si="291"/>
        <v>-0.40376132209834i</v>
      </c>
      <c r="O682" t="str">
        <f t="shared" si="292"/>
        <v>0.91958975427242-0.392879986557205i</v>
      </c>
      <c r="P682" t="str">
        <f t="shared" si="293"/>
        <v>0.08041024572758+0.392879986557205i</v>
      </c>
      <c r="Q682" t="str">
        <f t="shared" si="294"/>
        <v>-0.08041024572758+0.010881335541135i</v>
      </c>
      <c r="R682" t="str">
        <f t="shared" si="295"/>
        <v>-0.332727585712324-4.93096997122018i</v>
      </c>
      <c r="S682" t="str">
        <f t="shared" si="296"/>
        <v>0.0425720494619977i</v>
      </c>
      <c r="T682" t="str">
        <f t="shared" si="297"/>
        <v>0.209921497510411-0.0141648952363161i</v>
      </c>
      <c r="U682" t="e">
        <f t="shared" si="298"/>
        <v>#DIV/0!</v>
      </c>
      <c r="V682" t="str">
        <f t="shared" si="299"/>
        <v>1.33333333333333E-06-0.00193619152179921i</v>
      </c>
      <c r="W682" t="e">
        <f t="shared" si="300"/>
        <v>#DIV/0!</v>
      </c>
      <c r="X682" t="e">
        <f t="shared" si="301"/>
        <v>#DIV/0!</v>
      </c>
      <c r="Y682" t="str">
        <f t="shared" si="302"/>
        <v>0.00083+0.0550909687733506i</v>
      </c>
      <c r="Z682" t="e">
        <f t="shared" si="303"/>
        <v>#DIV/0!</v>
      </c>
      <c r="AA682" t="e">
        <f t="shared" si="304"/>
        <v>#DIV/0!</v>
      </c>
      <c r="AB682" t="str">
        <f t="shared" si="305"/>
        <v>1.29442570940144-0.0873441014013168i</v>
      </c>
      <c r="AC682" t="str">
        <f t="shared" si="306"/>
        <v>3.20880067571778-3.28995011711929i</v>
      </c>
      <c r="AD682" t="str">
        <f t="shared" si="307"/>
        <v>0.210268718540366+0.188366170065044i</v>
      </c>
      <c r="AE682" t="e">
        <f t="shared" si="308"/>
        <v>#DIV/0!</v>
      </c>
      <c r="AF682" t="str">
        <f t="shared" si="309"/>
        <v>-15.1185252050361-4.89446440631172i</v>
      </c>
      <c r="AG682" t="e">
        <f t="shared" si="310"/>
        <v>#DIV/0!</v>
      </c>
      <c r="AH682" t="e">
        <f t="shared" si="311"/>
        <v>#DIV/0!</v>
      </c>
      <c r="AI682" t="e">
        <f t="shared" si="312"/>
        <v>#DIV/0!</v>
      </c>
      <c r="AJ682" t="e">
        <f t="shared" si="313"/>
        <v>#DIV/0!</v>
      </c>
      <c r="AK682"/>
      <c r="AL682"/>
      <c r="AM682"/>
      <c r="AN682"/>
    </row>
    <row r="683" spans="1:40" x14ac:dyDescent="0.25">
      <c r="A683"/>
      <c r="B683">
        <f t="shared" si="314"/>
        <v>54900</v>
      </c>
      <c r="C683" s="186" t="str">
        <f t="shared" si="282"/>
        <v>-0.0000326344618629011+0.057411493476001i</v>
      </c>
      <c r="D683" s="158" t="str">
        <f t="shared" si="283"/>
        <v>-7.6669168642076+0.440154783316008i</v>
      </c>
      <c r="E683" t="str">
        <f t="shared" si="284"/>
        <v>7.99999073376953-0.00860986398653489i</v>
      </c>
      <c r="F683" t="str">
        <f t="shared" si="285"/>
        <v>0.999200640412809+8.59610473339145E-07i</v>
      </c>
      <c r="G683">
        <f t="shared" si="280"/>
        <v>1</v>
      </c>
      <c r="H683" t="str">
        <f t="shared" si="286"/>
        <v>7.46111014107387+5.33335626963484i</v>
      </c>
      <c r="I683" t="str">
        <f t="shared" si="287"/>
        <v>215.5917958526i</v>
      </c>
      <c r="J683" t="str">
        <f t="shared" si="281"/>
        <v>-61.9150876533613+47.1645859950815i</v>
      </c>
      <c r="K683" t="str">
        <f t="shared" si="288"/>
        <v>1.67849746741605-2.20343962802615i</v>
      </c>
      <c r="L683" t="str">
        <f t="shared" si="289"/>
        <v>0.18650505637281-0.210904037196587i</v>
      </c>
      <c r="M683" t="str">
        <f t="shared" si="290"/>
        <v>1.86500252378886-2.41434366522274i</v>
      </c>
      <c r="N683" t="str">
        <f t="shared" si="291"/>
        <v>-0.404498112832096i</v>
      </c>
      <c r="O683" t="str">
        <f t="shared" si="292"/>
        <v>0.919300034360532-0.393557425066183i</v>
      </c>
      <c r="P683" t="str">
        <f t="shared" si="293"/>
        <v>0.080699965639468+0.393557425066183i</v>
      </c>
      <c r="Q683" t="str">
        <f t="shared" si="294"/>
        <v>-0.080699965639468+0.010940687765913i</v>
      </c>
      <c r="R683" t="str">
        <f t="shared" si="295"/>
        <v>-0.332725365740655-4.92190630141102i</v>
      </c>
      <c r="S683" t="str">
        <f t="shared" si="296"/>
        <v>0.0426497356836437i</v>
      </c>
      <c r="T683" t="str">
        <f t="shared" si="297"/>
        <v>0.20991800281484-0.0141906489040826i</v>
      </c>
      <c r="U683" t="e">
        <f t="shared" si="298"/>
        <v>#DIV/0!</v>
      </c>
      <c r="V683" t="str">
        <f t="shared" si="299"/>
        <v>1.33333333333333E-06-0.00193266476128592i</v>
      </c>
      <c r="W683" t="e">
        <f t="shared" si="300"/>
        <v>#DIV/0!</v>
      </c>
      <c r="X683" t="e">
        <f t="shared" si="301"/>
        <v>#DIV/0!</v>
      </c>
      <c r="Y683" t="str">
        <f t="shared" si="302"/>
        <v>0.00083+0.0551914997382655i</v>
      </c>
      <c r="Z683" t="e">
        <f t="shared" si="303"/>
        <v>#DIV/0!</v>
      </c>
      <c r="AA683" t="e">
        <f t="shared" si="304"/>
        <v>#DIV/0!</v>
      </c>
      <c r="AB683" t="str">
        <f t="shared" si="305"/>
        <v>1.29440416028024-0.0875029046209189i</v>
      </c>
      <c r="AC683" t="str">
        <f t="shared" si="306"/>
        <v>3.20280494226534-3.28832962256743i</v>
      </c>
      <c r="AD683" t="str">
        <f t="shared" si="307"/>
        <v>0.210405175515651+0.188702926860485i</v>
      </c>
      <c r="AE683" t="e">
        <f t="shared" si="308"/>
        <v>#DIV/0!</v>
      </c>
      <c r="AF683" t="str">
        <f t="shared" si="309"/>
        <v>-15.1280270052815-4.89320148631883i</v>
      </c>
      <c r="AG683" t="e">
        <f t="shared" si="310"/>
        <v>#DIV/0!</v>
      </c>
      <c r="AH683" t="e">
        <f t="shared" si="311"/>
        <v>#DIV/0!</v>
      </c>
      <c r="AI683" t="e">
        <f t="shared" si="312"/>
        <v>#DIV/0!</v>
      </c>
      <c r="AJ683" t="e">
        <f t="shared" si="313"/>
        <v>#DIV/0!</v>
      </c>
      <c r="AK683"/>
      <c r="AL683"/>
      <c r="AM683"/>
      <c r="AN683"/>
    </row>
    <row r="684" spans="1:40" x14ac:dyDescent="0.25">
      <c r="A684"/>
      <c r="B684">
        <f t="shared" si="314"/>
        <v>55000</v>
      </c>
      <c r="C684" s="186" t="str">
        <f t="shared" si="282"/>
        <v>-0.0000325158990131791+0.0573071090096804i</v>
      </c>
      <c r="D684" s="158" t="str">
        <f t="shared" si="283"/>
        <v>-7.66691595522575+0.43935450240755i</v>
      </c>
      <c r="E684" t="str">
        <f t="shared" si="284"/>
        <v>7.99999069998207-0.00862554676246706i</v>
      </c>
      <c r="F684" t="str">
        <f t="shared" si="285"/>
        <v>0.999200640416181+8.6117624470481E-07i</v>
      </c>
      <c r="G684">
        <f t="shared" si="280"/>
        <v>1</v>
      </c>
      <c r="H684" t="str">
        <f t="shared" si="286"/>
        <v>7.47058819602856+5.33127783975242i</v>
      </c>
      <c r="I684" t="str">
        <f t="shared" si="287"/>
        <v>215.984494934298i</v>
      </c>
      <c r="J684" t="str">
        <f t="shared" si="281"/>
        <v>-62.1444952576196+47.2504959877866i</v>
      </c>
      <c r="K684" t="str">
        <f t="shared" si="288"/>
        <v>1.67450893445119-2.20233693552638i</v>
      </c>
      <c r="L684" t="str">
        <f t="shared" si="289"/>
        <v>0.186124213244057-0.210856747278822i</v>
      </c>
      <c r="M684" t="str">
        <f t="shared" si="290"/>
        <v>1.86063314769525-2.4131936828052i</v>
      </c>
      <c r="N684" t="str">
        <f t="shared" si="291"/>
        <v>-0.405234903565852i</v>
      </c>
      <c r="O684" t="str">
        <f t="shared" si="292"/>
        <v>0.919009815396912-0.394234649928357i</v>
      </c>
      <c r="P684" t="str">
        <f t="shared" si="293"/>
        <v>0.080990184603088+0.394234649928357i</v>
      </c>
      <c r="Q684" t="str">
        <f t="shared" si="294"/>
        <v>-0.080990184603088+0.011000253637495i</v>
      </c>
      <c r="R684" t="str">
        <f t="shared" si="295"/>
        <v>-0.332723141668995-4.91287544074334i</v>
      </c>
      <c r="S684" t="str">
        <f t="shared" si="296"/>
        <v>0.0427274219052898i</v>
      </c>
      <c r="T684" t="str">
        <f t="shared" si="297"/>
        <v>0.209914501724777-0.0142164020517447i</v>
      </c>
      <c r="U684" t="e">
        <f t="shared" si="298"/>
        <v>#DIV/0!</v>
      </c>
      <c r="V684" t="str">
        <f t="shared" si="299"/>
        <v>1.33333333333333E-06-0.00192915082535631i</v>
      </c>
      <c r="W684" t="e">
        <f t="shared" si="300"/>
        <v>#DIV/0!</v>
      </c>
      <c r="X684" t="e">
        <f t="shared" si="301"/>
        <v>#DIV/0!</v>
      </c>
      <c r="Y684" t="str">
        <f t="shared" si="302"/>
        <v>0.00083+0.0552920307031804i</v>
      </c>
      <c r="Z684" t="e">
        <f t="shared" si="303"/>
        <v>#DIV/0!</v>
      </c>
      <c r="AA684" t="e">
        <f t="shared" si="304"/>
        <v>#DIV/0!</v>
      </c>
      <c r="AB684" t="str">
        <f t="shared" si="305"/>
        <v>1.29438257172908-0.087661704633434i</v>
      </c>
      <c r="AC684" t="str">
        <f t="shared" si="306"/>
        <v>3.19682644691281-3.2867021186542i</v>
      </c>
      <c r="AD684" t="str">
        <f t="shared" si="307"/>
        <v>0.210541868385987+0.189039571053287i</v>
      </c>
      <c r="AE684" t="e">
        <f t="shared" si="308"/>
        <v>#DIV/0!</v>
      </c>
      <c r="AF684" t="str">
        <f t="shared" si="309"/>
        <v>-15.1375041512543-4.89192333734487i</v>
      </c>
      <c r="AG684" t="e">
        <f t="shared" si="310"/>
        <v>#DIV/0!</v>
      </c>
      <c r="AH684" t="e">
        <f t="shared" si="311"/>
        <v>#DIV/0!</v>
      </c>
      <c r="AI684" t="e">
        <f t="shared" si="312"/>
        <v>#DIV/0!</v>
      </c>
      <c r="AJ684" t="e">
        <f t="shared" si="313"/>
        <v>#DIV/0!</v>
      </c>
      <c r="AK684"/>
      <c r="AL684"/>
      <c r="AM684"/>
      <c r="AN684"/>
    </row>
    <row r="685" spans="1:40" x14ac:dyDescent="0.25">
      <c r="A685"/>
      <c r="B685">
        <f t="shared" si="314"/>
        <v>55100</v>
      </c>
      <c r="C685" s="186" t="str">
        <f t="shared" si="282"/>
        <v>-0.0000323979811099777+0.0572031034339796i</v>
      </c>
      <c r="D685" s="158" t="str">
        <f t="shared" si="283"/>
        <v>-7.66691505118851+0.438557126327177i</v>
      </c>
      <c r="E685" t="str">
        <f t="shared" si="284"/>
        <v>7.99999066613312-0.00864122953820034i</v>
      </c>
      <c r="F685" t="str">
        <f t="shared" si="285"/>
        <v>0.999200640419563+8.62742016050657E-07i</v>
      </c>
      <c r="G685">
        <f t="shared" si="280"/>
        <v>1</v>
      </c>
      <c r="H685" t="str">
        <f t="shared" si="286"/>
        <v>7.48004164068929+5.32918720791616i</v>
      </c>
      <c r="I685" t="str">
        <f t="shared" si="287"/>
        <v>216.377194015997i</v>
      </c>
      <c r="J685" t="str">
        <f t="shared" si="281"/>
        <v>-62.374320346144+47.3364059804916i</v>
      </c>
      <c r="K685" t="str">
        <f t="shared" si="288"/>
        <v>1.67053209792451-2.20122973145451i</v>
      </c>
      <c r="L685" t="str">
        <f t="shared" si="289"/>
        <v>0.185744233470047-0.210808868308225i</v>
      </c>
      <c r="M685" t="str">
        <f t="shared" si="290"/>
        <v>1.85627633139456-2.41203859976273i</v>
      </c>
      <c r="N685" t="str">
        <f t="shared" si="291"/>
        <v>-0.405971694299608i</v>
      </c>
      <c r="O685" t="str">
        <f t="shared" si="292"/>
        <v>0.918719097539108-0.394911660776087i</v>
      </c>
      <c r="P685" t="str">
        <f t="shared" si="293"/>
        <v>0.081280902460892+0.394911660776087i</v>
      </c>
      <c r="Q685" t="str">
        <f t="shared" si="294"/>
        <v>-0.081280902460892+0.011060033523521i</v>
      </c>
      <c r="R685" t="str">
        <f t="shared" si="295"/>
        <v>-0.332720913496982-4.90387721057995i</v>
      </c>
      <c r="S685" t="str">
        <f t="shared" si="296"/>
        <v>0.0428051081269357i</v>
      </c>
      <c r="T685" t="str">
        <f t="shared" si="297"/>
        <v>0.209910994240091-0.0142421546783311i</v>
      </c>
      <c r="U685" t="e">
        <f t="shared" si="298"/>
        <v>#DIV/0!</v>
      </c>
      <c r="V685" t="str">
        <f t="shared" si="299"/>
        <v>1.33333333333333E-06-0.00192564964418506i</v>
      </c>
      <c r="W685" t="e">
        <f t="shared" si="300"/>
        <v>#DIV/0!</v>
      </c>
      <c r="X685" t="e">
        <f t="shared" si="301"/>
        <v>#DIV/0!</v>
      </c>
      <c r="Y685" t="str">
        <f t="shared" si="302"/>
        <v>0.00083+0.0553925616680952i</v>
      </c>
      <c r="Z685" t="e">
        <f t="shared" si="303"/>
        <v>#DIV/0!</v>
      </c>
      <c r="AA685" t="e">
        <f t="shared" si="304"/>
        <v>#DIV/0!</v>
      </c>
      <c r="AB685" t="str">
        <f t="shared" si="305"/>
        <v>1.29436094374716-0.0878205014328727i</v>
      </c>
      <c r="AC685" t="str">
        <f t="shared" si="306"/>
        <v>3.19086514485277-3.28506767656451i</v>
      </c>
      <c r="AD685" t="str">
        <f t="shared" si="307"/>
        <v>0.210678797092805+0.189376102593667i</v>
      </c>
      <c r="AE685" t="e">
        <f t="shared" si="308"/>
        <v>#DIV/0!</v>
      </c>
      <c r="AF685" t="str">
        <f t="shared" si="309"/>
        <v>-15.1469566918778-4.89063008158898i</v>
      </c>
      <c r="AG685" t="e">
        <f t="shared" si="310"/>
        <v>#DIV/0!</v>
      </c>
      <c r="AH685" t="e">
        <f t="shared" si="311"/>
        <v>#DIV/0!</v>
      </c>
      <c r="AI685" t="e">
        <f t="shared" si="312"/>
        <v>#DIV/0!</v>
      </c>
      <c r="AJ685" t="e">
        <f t="shared" si="313"/>
        <v>#DIV/0!</v>
      </c>
      <c r="AK685"/>
      <c r="AL685"/>
      <c r="AM685"/>
      <c r="AN685"/>
    </row>
    <row r="686" spans="1:40" x14ac:dyDescent="0.25">
      <c r="A686"/>
      <c r="B686">
        <f t="shared" si="314"/>
        <v>55200</v>
      </c>
      <c r="C686" s="186" t="str">
        <f t="shared" si="282"/>
        <v>-0.0000322807034840095+0.0570994746897127i</v>
      </c>
      <c r="D686" s="158" t="str">
        <f t="shared" si="283"/>
        <v>-7.66691415206002+0.437762639287798i</v>
      </c>
      <c r="E686" t="str">
        <f t="shared" si="284"/>
        <v>7.99999063222268-0.00865691231373438i</v>
      </c>
      <c r="F686" t="str">
        <f t="shared" si="285"/>
        <v>0.999200640422945+8.64307787376632E-07i</v>
      </c>
      <c r="G686">
        <f t="shared" si="280"/>
        <v>1</v>
      </c>
      <c r="H686" t="str">
        <f t="shared" si="286"/>
        <v>7.48947052417524+5.32708447978053i</v>
      </c>
      <c r="I686" t="str">
        <f t="shared" si="287"/>
        <v>216.769893097696i</v>
      </c>
      <c r="J686" t="str">
        <f t="shared" si="281"/>
        <v>-62.6045629189346+47.4223159731966i</v>
      </c>
      <c r="K686" t="str">
        <f t="shared" si="288"/>
        <v>1.66656692613738-2.20011806350735i</v>
      </c>
      <c r="L686" t="str">
        <f t="shared" si="289"/>
        <v>0.185365115992717-0.210760404416748i</v>
      </c>
      <c r="M686" t="str">
        <f t="shared" si="290"/>
        <v>1.8519320421301-2.4108784679241i</v>
      </c>
      <c r="N686" t="str">
        <f t="shared" si="291"/>
        <v>-0.406708485033365i</v>
      </c>
      <c r="O686" t="str">
        <f t="shared" si="292"/>
        <v>0.918427880944939-0.395588457241852i</v>
      </c>
      <c r="P686" t="str">
        <f t="shared" si="293"/>
        <v>0.081572119055061+0.395588457241852i</v>
      </c>
      <c r="Q686" t="str">
        <f t="shared" si="294"/>
        <v>-0.081572119055061+0.011120027791513i</v>
      </c>
      <c r="R686" t="str">
        <f t="shared" si="295"/>
        <v>-0.33271868122436-4.89491143357823i</v>
      </c>
      <c r="S686" t="str">
        <f t="shared" si="296"/>
        <v>0.0428827943485816i</v>
      </c>
      <c r="T686" t="str">
        <f t="shared" si="297"/>
        <v>0.209907480360656-0.0142679067828755i</v>
      </c>
      <c r="U686" t="e">
        <f t="shared" si="298"/>
        <v>#DIV/0!</v>
      </c>
      <c r="V686" t="str">
        <f t="shared" si="299"/>
        <v>1.33333333333333E-06-0.00192216114845284i</v>
      </c>
      <c r="W686" t="e">
        <f t="shared" si="300"/>
        <v>#DIV/0!</v>
      </c>
      <c r="X686" t="e">
        <f t="shared" si="301"/>
        <v>#DIV/0!</v>
      </c>
      <c r="Y686" t="str">
        <f t="shared" si="302"/>
        <v>0.00083+0.0554930926330101i</v>
      </c>
      <c r="Z686" t="e">
        <f t="shared" si="303"/>
        <v>#DIV/0!</v>
      </c>
      <c r="AA686" t="e">
        <f t="shared" si="304"/>
        <v>#DIV/0!</v>
      </c>
      <c r="AB686" t="str">
        <f t="shared" si="305"/>
        <v>1.2943392763337-0.0879792950132768i</v>
      </c>
      <c r="AC686" t="str">
        <f t="shared" si="306"/>
        <v>3.18492099125921-3.28342636698048i</v>
      </c>
      <c r="AD686" t="str">
        <f t="shared" si="307"/>
        <v>0.210815961577469+0.18971252143107i</v>
      </c>
      <c r="AE686" t="e">
        <f t="shared" si="308"/>
        <v>#DIV/0!</v>
      </c>
      <c r="AF686" t="str">
        <f t="shared" si="309"/>
        <v>-15.1563846762353-4.88932184049273i</v>
      </c>
      <c r="AG686" t="e">
        <f t="shared" si="310"/>
        <v>#DIV/0!</v>
      </c>
      <c r="AH686" t="e">
        <f t="shared" si="311"/>
        <v>#DIV/0!</v>
      </c>
      <c r="AI686" t="e">
        <f t="shared" si="312"/>
        <v>#DIV/0!</v>
      </c>
      <c r="AJ686" t="e">
        <f t="shared" si="313"/>
        <v>#DIV/0!</v>
      </c>
      <c r="AK686"/>
      <c r="AL686"/>
      <c r="AM686"/>
      <c r="AN686"/>
    </row>
    <row r="687" spans="1:40" x14ac:dyDescent="0.25">
      <c r="A687"/>
      <c r="B687">
        <f t="shared" si="314"/>
        <v>55300</v>
      </c>
      <c r="C687" s="186" t="str">
        <f t="shared" si="282"/>
        <v>-0.0000321640615081668+0.0569962207325889i</v>
      </c>
      <c r="D687" s="158" t="str">
        <f t="shared" si="283"/>
        <v>-7.66691325780491+0.436971025616515i</v>
      </c>
      <c r="E687" t="str">
        <f t="shared" si="284"/>
        <v>7.99999059825075-0.0086725950890688i</v>
      </c>
      <c r="F687" t="str">
        <f t="shared" si="285"/>
        <v>0.999200640426326+8.65873558682698E-07i</v>
      </c>
      <c r="G687">
        <f t="shared" si="280"/>
        <v>1</v>
      </c>
      <c r="H687" t="str">
        <f t="shared" si="286"/>
        <v>7.49887489576165+5.32496976036063i</v>
      </c>
      <c r="I687" t="str">
        <f t="shared" si="287"/>
        <v>217.162592179394i</v>
      </c>
      <c r="J687" t="str">
        <f t="shared" si="281"/>
        <v>-62.8352229759913+47.5082259659018i</v>
      </c>
      <c r="K687" t="str">
        <f t="shared" si="288"/>
        <v>1.6626133873896-2.19900197903571i</v>
      </c>
      <c r="L687" t="str">
        <f t="shared" si="289"/>
        <v>0.184986859743499-0.210711359715669i</v>
      </c>
      <c r="M687" t="str">
        <f t="shared" si="290"/>
        <v>1.8476002471331-2.40971333875138i</v>
      </c>
      <c r="N687" t="str">
        <f t="shared" si="291"/>
        <v>-0.407445275767121i</v>
      </c>
      <c r="O687" t="str">
        <f t="shared" si="292"/>
        <v>0.918136165772496-0.396265038958245i</v>
      </c>
      <c r="P687" t="str">
        <f t="shared" si="293"/>
        <v>0.081863834227504+0.396265038958245i</v>
      </c>
      <c r="Q687" t="str">
        <f t="shared" si="294"/>
        <v>-0.081863834227504+0.011180236808876i</v>
      </c>
      <c r="R687" t="str">
        <f t="shared" si="295"/>
        <v>-0.332716444850889-4.88597793367833i</v>
      </c>
      <c r="S687" t="str">
        <f t="shared" si="296"/>
        <v>0.0429604805702277i</v>
      </c>
      <c r="T687" t="str">
        <f t="shared" si="297"/>
        <v>0.209903960086349-0.0142936583644119i</v>
      </c>
      <c r="U687" t="e">
        <f t="shared" si="298"/>
        <v>#DIV/0!</v>
      </c>
      <c r="V687" t="str">
        <f t="shared" si="299"/>
        <v>1.33333333333333E-06-0.00191868526934171i</v>
      </c>
      <c r="W687" t="e">
        <f t="shared" si="300"/>
        <v>#DIV/0!</v>
      </c>
      <c r="X687" t="e">
        <f t="shared" si="301"/>
        <v>#DIV/0!</v>
      </c>
      <c r="Y687" t="str">
        <f t="shared" si="302"/>
        <v>0.00083+0.055593623597925i</v>
      </c>
      <c r="Z687" t="e">
        <f t="shared" si="303"/>
        <v>#DIV/0!</v>
      </c>
      <c r="AA687" t="e">
        <f t="shared" si="304"/>
        <v>#DIV/0!</v>
      </c>
      <c r="AB687" t="str">
        <f t="shared" si="305"/>
        <v>1.29431756948794-0.0881380853686896i</v>
      </c>
      <c r="AC687" t="str">
        <f t="shared" si="306"/>
        <v>3.17899394128969-3.28177826008438i</v>
      </c>
      <c r="AD687" t="str">
        <f t="shared" si="307"/>
        <v>0.210953361781273+0.190048827514186i</v>
      </c>
      <c r="AE687" t="e">
        <f t="shared" si="308"/>
        <v>#DIV/0!</v>
      </c>
      <c r="AF687" t="str">
        <f t="shared" si="309"/>
        <v>-15.1657881535666-4.88799873474411i</v>
      </c>
      <c r="AG687" t="e">
        <f t="shared" si="310"/>
        <v>#DIV/0!</v>
      </c>
      <c r="AH687" t="e">
        <f t="shared" si="311"/>
        <v>#DIV/0!</v>
      </c>
      <c r="AI687" t="e">
        <f t="shared" si="312"/>
        <v>#DIV/0!</v>
      </c>
      <c r="AJ687" t="e">
        <f t="shared" si="313"/>
        <v>#DIV/0!</v>
      </c>
      <c r="AK687"/>
      <c r="AL687"/>
      <c r="AM687"/>
      <c r="AN687"/>
    </row>
    <row r="688" spans="1:40" x14ac:dyDescent="0.25">
      <c r="A688"/>
      <c r="B688">
        <f t="shared" si="314"/>
        <v>55400</v>
      </c>
      <c r="C688" s="186" t="str">
        <f t="shared" si="282"/>
        <v>-0.0000320480505970654+0.0568933395330777i</v>
      </c>
      <c r="D688" s="158" t="str">
        <f t="shared" si="283"/>
        <v>-7.66691236838794+0.436182269753596i</v>
      </c>
      <c r="E688" t="str">
        <f t="shared" si="284"/>
        <v>7.99999056421734-0.00868827786420325i</v>
      </c>
      <c r="F688" t="str">
        <f t="shared" si="285"/>
        <v>0.999200640429728+8.67439329968855E-07i</v>
      </c>
      <c r="G688">
        <f t="shared" si="280"/>
        <v>1</v>
      </c>
      <c r="H688" t="str">
        <f t="shared" si="286"/>
        <v>7.50825480487609+5.32284315403477i</v>
      </c>
      <c r="I688" t="str">
        <f t="shared" si="287"/>
        <v>217.555291261093i</v>
      </c>
      <c r="J688" t="str">
        <f t="shared" si="281"/>
        <v>-63.0663005173143+47.5941359586068i</v>
      </c>
      <c r="K688" t="str">
        <f t="shared" si="288"/>
        <v>1.65867144998083-2.19788152504666i</v>
      </c>
      <c r="L688" t="str">
        <f t="shared" si="289"/>
        <v>0.184609463643482-0.210661738295652i</v>
      </c>
      <c r="M688" t="str">
        <f t="shared" si="290"/>
        <v>1.84328091362431-2.40854326334231i</v>
      </c>
      <c r="N688" t="str">
        <f t="shared" si="291"/>
        <v>-0.408182066500877i</v>
      </c>
      <c r="O688" t="str">
        <f t="shared" si="292"/>
        <v>0.917843952180139-0.396941405557977i</v>
      </c>
      <c r="P688" t="str">
        <f t="shared" si="293"/>
        <v>0.082156047819861+0.396941405557977i</v>
      </c>
      <c r="Q688" t="str">
        <f t="shared" si="294"/>
        <v>-0.082156047819861+0.0112406609429i</v>
      </c>
      <c r="R688" t="str">
        <f t="shared" si="295"/>
        <v>-0.332714204376259-4.87707653609152i</v>
      </c>
      <c r="S688" t="str">
        <f t="shared" si="296"/>
        <v>0.0430381667918737i</v>
      </c>
      <c r="T688" t="str">
        <f t="shared" si="297"/>
        <v>0.20990043341704-0.014319409421971i</v>
      </c>
      <c r="U688" t="e">
        <f t="shared" si="298"/>
        <v>#DIV/0!</v>
      </c>
      <c r="V688" t="str">
        <f t="shared" si="299"/>
        <v>1.33333333333333E-06-0.00191522193853063i</v>
      </c>
      <c r="W688" t="e">
        <f t="shared" si="300"/>
        <v>#DIV/0!</v>
      </c>
      <c r="X688" t="e">
        <f t="shared" si="301"/>
        <v>#DIV/0!</v>
      </c>
      <c r="Y688" t="str">
        <f t="shared" si="302"/>
        <v>0.00083+0.0556941545628399i</v>
      </c>
      <c r="Z688" t="e">
        <f t="shared" si="303"/>
        <v>#DIV/0!</v>
      </c>
      <c r="AA688" t="e">
        <f t="shared" si="304"/>
        <v>#DIV/0!</v>
      </c>
      <c r="AB688" t="str">
        <f t="shared" si="305"/>
        <v>1.29429582320909-0.0882968724931342i</v>
      </c>
      <c r="AC688" t="str">
        <f t="shared" si="306"/>
        <v>3.17308395008745-3.28012342556166i</v>
      </c>
      <c r="AD688" t="str">
        <f t="shared" si="307"/>
        <v>0.21109099764543+0.190385020790947i</v>
      </c>
      <c r="AE688" t="e">
        <f t="shared" si="308"/>
        <v>#DIV/0!</v>
      </c>
      <c r="AF688" t="str">
        <f t="shared" si="309"/>
        <v>-15.175167173264-4.88666088428117i</v>
      </c>
      <c r="AG688" t="e">
        <f t="shared" si="310"/>
        <v>#DIV/0!</v>
      </c>
      <c r="AH688" t="e">
        <f t="shared" si="311"/>
        <v>#DIV/0!</v>
      </c>
      <c r="AI688" t="e">
        <f t="shared" si="312"/>
        <v>#DIV/0!</v>
      </c>
      <c r="AJ688" t="e">
        <f t="shared" si="313"/>
        <v>#DIV/0!</v>
      </c>
      <c r="AK688"/>
      <c r="AL688"/>
      <c r="AM688"/>
      <c r="AN688"/>
    </row>
    <row r="689" spans="1:40" x14ac:dyDescent="0.25">
      <c r="A689"/>
      <c r="B689">
        <f t="shared" si="314"/>
        <v>55500</v>
      </c>
      <c r="C689" s="186" t="str">
        <f t="shared" si="282"/>
        <v>-0.0000319326662065931+0.0567908290762755i</v>
      </c>
      <c r="D689" s="158" t="str">
        <f t="shared" si="283"/>
        <v>-7.66691148377428+0.435396356251446i</v>
      </c>
      <c r="E689" t="str">
        <f t="shared" si="284"/>
        <v>7.99999053012244-0.00870396063913737i</v>
      </c>
      <c r="F689" t="str">
        <f t="shared" si="285"/>
        <v>0.99920064043313+8.69005101235033E-07i</v>
      </c>
      <c r="G689">
        <f t="shared" si="280"/>
        <v>1</v>
      </c>
      <c r="H689" t="str">
        <f t="shared" si="286"/>
        <v>7.5176103010948+5.32070476454754i</v>
      </c>
      <c r="I689" t="str">
        <f t="shared" si="287"/>
        <v>217.947990342792i</v>
      </c>
      <c r="J689" t="str">
        <f t="shared" si="281"/>
        <v>-63.2977955429034+47.6800459513119i</v>
      </c>
      <c r="K689" t="str">
        <f t="shared" si="288"/>
        <v>1.65474108221191-2.19675674820549i</v>
      </c>
      <c r="L689" t="str">
        <f t="shared" si="289"/>
        <v>0.184232926603548-0.210611544226805i</v>
      </c>
      <c r="M689" t="str">
        <f t="shared" si="290"/>
        <v>1.83897400881546-2.4073682924323i</v>
      </c>
      <c r="N689" t="str">
        <f t="shared" si="291"/>
        <v>-0.408918857234633i</v>
      </c>
      <c r="O689" t="str">
        <f t="shared" si="292"/>
        <v>0.9175512403265-0.397617556673875i</v>
      </c>
      <c r="P689" t="str">
        <f t="shared" si="293"/>
        <v>0.0824487596735+0.397617556673875i</v>
      </c>
      <c r="Q689" t="str">
        <f t="shared" si="294"/>
        <v>-0.0824487596735+0.011301300560758i</v>
      </c>
      <c r="R689" t="str">
        <f t="shared" si="295"/>
        <v>-0.332711959800154-4.86820706728888i</v>
      </c>
      <c r="S689" t="str">
        <f t="shared" si="296"/>
        <v>0.0431158530135196i</v>
      </c>
      <c r="T689" t="str">
        <f t="shared" si="297"/>
        <v>0.209896900352605-0.0143451599545835i</v>
      </c>
      <c r="U689" t="e">
        <f t="shared" si="298"/>
        <v>#DIV/0!</v>
      </c>
      <c r="V689" t="str">
        <f t="shared" si="299"/>
        <v>1.33333333333333E-06-0.00191177108819093i</v>
      </c>
      <c r="W689" t="e">
        <f t="shared" si="300"/>
        <v>#DIV/0!</v>
      </c>
      <c r="X689" t="e">
        <f t="shared" si="301"/>
        <v>#DIV/0!</v>
      </c>
      <c r="Y689" t="str">
        <f t="shared" si="302"/>
        <v>0.00083+0.0557946855277547i</v>
      </c>
      <c r="Z689" t="e">
        <f t="shared" si="303"/>
        <v>#DIV/0!</v>
      </c>
      <c r="AA689" t="e">
        <f t="shared" si="304"/>
        <v>#DIV/0!</v>
      </c>
      <c r="AB689" t="str">
        <f t="shared" si="305"/>
        <v>1.29427403749638-0.0884556563806336i</v>
      </c>
      <c r="AC689" t="str">
        <f t="shared" si="306"/>
        <v>3.16719097278346-3.27846193260382i</v>
      </c>
      <c r="AD689" t="str">
        <f t="shared" si="307"/>
        <v>0.211228869111086+0.190721101208543i</v>
      </c>
      <c r="AE689" t="e">
        <f t="shared" si="308"/>
        <v>#DIV/0!</v>
      </c>
      <c r="AF689" t="str">
        <f t="shared" si="309"/>
        <v>-15.1845217848691-4.88530840829609i</v>
      </c>
      <c r="AG689" t="e">
        <f t="shared" si="310"/>
        <v>#DIV/0!</v>
      </c>
      <c r="AH689" t="e">
        <f t="shared" si="311"/>
        <v>#DIV/0!</v>
      </c>
      <c r="AI689" t="e">
        <f t="shared" si="312"/>
        <v>#DIV/0!</v>
      </c>
      <c r="AJ689" t="e">
        <f t="shared" si="313"/>
        <v>#DIV/0!</v>
      </c>
      <c r="AK689"/>
      <c r="AL689"/>
      <c r="AM689"/>
      <c r="AN689"/>
    </row>
    <row r="690" spans="1:40" x14ac:dyDescent="0.25">
      <c r="A690"/>
      <c r="B690">
        <f t="shared" si="314"/>
        <v>55600</v>
      </c>
      <c r="C690" s="186" t="str">
        <f t="shared" si="282"/>
        <v>-0.0000318179038334654+0.0566886873617744i</v>
      </c>
      <c r="D690" s="158" t="str">
        <f t="shared" si="283"/>
        <v>-7.66691060392937+0.434613269773604i</v>
      </c>
      <c r="E690" t="str">
        <f t="shared" si="284"/>
        <v>7.99999049596605-0.00871964341387079i</v>
      </c>
      <c r="F690" t="str">
        <f t="shared" si="285"/>
        <v>0.999200640436532+8.70570872481193E-07i</v>
      </c>
      <c r="G690">
        <f t="shared" si="280"/>
        <v>1</v>
      </c>
      <c r="H690" t="str">
        <f t="shared" si="286"/>
        <v>7.52694143413928+5.31855469501252i</v>
      </c>
      <c r="I690" t="str">
        <f t="shared" si="287"/>
        <v>218.340689424491i</v>
      </c>
      <c r="J690" t="str">
        <f t="shared" si="281"/>
        <v>-63.5297080527586+47.7659559440169i</v>
      </c>
      <c r="K690" t="str">
        <f t="shared" si="288"/>
        <v>1.65082225238622-2.19562769483798i</v>
      </c>
      <c r="L690" t="str">
        <f t="shared" si="289"/>
        <v>0.183857247524514-0.210560781558741i</v>
      </c>
      <c r="M690" t="str">
        <f t="shared" si="290"/>
        <v>1.83467949991073-2.40618847639672i</v>
      </c>
      <c r="N690" t="str">
        <f t="shared" si="291"/>
        <v>-0.409655647968389i</v>
      </c>
      <c r="O690" t="str">
        <f t="shared" si="292"/>
        <v>0.917258030370479-0.398293491938882i</v>
      </c>
      <c r="P690" t="str">
        <f t="shared" si="293"/>
        <v>0.082741969629521+0.398293491938882i</v>
      </c>
      <c r="Q690" t="str">
        <f t="shared" si="294"/>
        <v>-0.082741969629521+0.011362156029507i</v>
      </c>
      <c r="R690" t="str">
        <f t="shared" si="295"/>
        <v>-0.332709711122238-4.85936935498973i</v>
      </c>
      <c r="S690" t="str">
        <f t="shared" si="296"/>
        <v>0.0431935392351657i</v>
      </c>
      <c r="T690" t="str">
        <f t="shared" si="297"/>
        <v>0.209893360892911-0.014370909961279i</v>
      </c>
      <c r="U690" t="e">
        <f t="shared" si="298"/>
        <v>#DIV/0!</v>
      </c>
      <c r="V690" t="str">
        <f t="shared" si="299"/>
        <v>1.33333333333333E-06-0.00190833265098196i</v>
      </c>
      <c r="W690" t="e">
        <f t="shared" si="300"/>
        <v>#DIV/0!</v>
      </c>
      <c r="X690" t="e">
        <f t="shared" si="301"/>
        <v>#DIV/0!</v>
      </c>
      <c r="Y690" t="str">
        <f t="shared" si="302"/>
        <v>0.00083+0.0558952164926696i</v>
      </c>
      <c r="Z690" t="e">
        <f t="shared" si="303"/>
        <v>#DIV/0!</v>
      </c>
      <c r="AA690" t="e">
        <f t="shared" si="304"/>
        <v>#DIV/0!</v>
      </c>
      <c r="AB690" t="str">
        <f t="shared" si="305"/>
        <v>1.29425221234898-0.0886144370252041i</v>
      </c>
      <c r="AC690" t="str">
        <f t="shared" si="306"/>
        <v>3.16131496449835-3.27679384991135i</v>
      </c>
      <c r="AD690" t="str">
        <f t="shared" si="307"/>
        <v>0.211366976119315+0.19105706871342i</v>
      </c>
      <c r="AE690" t="e">
        <f t="shared" si="308"/>
        <v>#DIV/0!</v>
      </c>
      <c r="AF690" t="str">
        <f t="shared" si="309"/>
        <v>-15.1938520380687-4.88394142523892i</v>
      </c>
      <c r="AG690" t="e">
        <f t="shared" si="310"/>
        <v>#DIV/0!</v>
      </c>
      <c r="AH690" t="e">
        <f t="shared" si="311"/>
        <v>#DIV/0!</v>
      </c>
      <c r="AI690" t="e">
        <f t="shared" si="312"/>
        <v>#DIV/0!</v>
      </c>
      <c r="AJ690" t="e">
        <f t="shared" si="313"/>
        <v>#DIV/0!</v>
      </c>
      <c r="AK690"/>
      <c r="AL690"/>
      <c r="AM690"/>
      <c r="AN690"/>
    </row>
    <row r="691" spans="1:40" x14ac:dyDescent="0.25">
      <c r="A691"/>
      <c r="B691">
        <f t="shared" si="314"/>
        <v>55700</v>
      </c>
      <c r="C691" s="186" t="str">
        <f t="shared" si="282"/>
        <v>-0.0000317037590147861+0.0565869124035325i</v>
      </c>
      <c r="D691" s="158" t="str">
        <f t="shared" si="283"/>
        <v>-7.66690972881908+0.433832995093749i</v>
      </c>
      <c r="E691" t="str">
        <f t="shared" si="284"/>
        <v>7.99999046174818-0.00873532618840316i</v>
      </c>
      <c r="F691" t="str">
        <f t="shared" si="285"/>
        <v>0.999200640439954+8.72136643707338E-07i</v>
      </c>
      <c r="G691">
        <f t="shared" si="280"/>
        <v>1</v>
      </c>
      <c r="H691" t="str">
        <f t="shared" si="286"/>
        <v>7.53624825387252+5.31639304791529i</v>
      </c>
      <c r="I691" t="str">
        <f t="shared" si="287"/>
        <v>218.733388506189i</v>
      </c>
      <c r="J691" t="str">
        <f t="shared" si="281"/>
        <v>-63.76203804688+47.8518659367221i</v>
      </c>
      <c r="K691" t="str">
        <f t="shared" si="288"/>
        <v>1.64691492881103-2.1944944109324i</v>
      </c>
      <c r="L691" t="str">
        <f t="shared" si="289"/>
        <v>0.183482425297286-0.210509454320637i</v>
      </c>
      <c r="M691" t="str">
        <f t="shared" si="290"/>
        <v>1.83039735410832-2.40500386525304i</v>
      </c>
      <c r="N691" t="str">
        <f t="shared" si="291"/>
        <v>-0.410392438702145i</v>
      </c>
      <c r="O691" t="str">
        <f t="shared" si="292"/>
        <v>0.91696432247125-0.398969210986062i</v>
      </c>
      <c r="P691" t="str">
        <f t="shared" si="293"/>
        <v>0.08303567752875+0.398969210986062i</v>
      </c>
      <c r="Q691" t="str">
        <f t="shared" si="294"/>
        <v>-0.08303567752875+0.011423227716083i</v>
      </c>
      <c r="R691" t="str">
        <f t="shared" si="295"/>
        <v>-0.332707458342337-4.85056322815084i</v>
      </c>
      <c r="S691" t="str">
        <f t="shared" si="296"/>
        <v>0.0432712254568116i</v>
      </c>
      <c r="T691" t="str">
        <f t="shared" si="297"/>
        <v>0.209889815037835-0.014396659441094i</v>
      </c>
      <c r="U691" t="e">
        <f t="shared" si="298"/>
        <v>#DIV/0!</v>
      </c>
      <c r="V691" t="str">
        <f t="shared" si="299"/>
        <v>1.33333333333333E-06-0.00190490656004662i</v>
      </c>
      <c r="W691" t="e">
        <f t="shared" si="300"/>
        <v>#DIV/0!</v>
      </c>
      <c r="X691" t="e">
        <f t="shared" si="301"/>
        <v>#DIV/0!</v>
      </c>
      <c r="Y691" t="str">
        <f t="shared" si="302"/>
        <v>0.00083+0.0559957474575845i</v>
      </c>
      <c r="Z691" t="e">
        <f t="shared" si="303"/>
        <v>#DIV/0!</v>
      </c>
      <c r="AA691" t="e">
        <f t="shared" si="304"/>
        <v>#DIV/0!</v>
      </c>
      <c r="AB691" t="str">
        <f t="shared" si="305"/>
        <v>1.29423034776614-0.0887732144209046i</v>
      </c>
      <c r="AC691" t="str">
        <f t="shared" si="306"/>
        <v>3.15545588034462-3.27511924569707i</v>
      </c>
      <c r="AD691" t="str">
        <f t="shared" si="307"/>
        <v>0.211505318611114+0.191392923251295i</v>
      </c>
      <c r="AE691" t="e">
        <f t="shared" si="308"/>
        <v>#DIV/0!</v>
      </c>
      <c r="AF691" t="str">
        <f t="shared" si="309"/>
        <v>-15.2031579826916-4.88256005282154i</v>
      </c>
      <c r="AG691" t="e">
        <f t="shared" si="310"/>
        <v>#DIV/0!</v>
      </c>
      <c r="AH691" t="e">
        <f t="shared" si="311"/>
        <v>#DIV/0!</v>
      </c>
      <c r="AI691" t="e">
        <f t="shared" si="312"/>
        <v>#DIV/0!</v>
      </c>
      <c r="AJ691" t="e">
        <f t="shared" si="313"/>
        <v>#DIV/0!</v>
      </c>
      <c r="AK691"/>
      <c r="AL691"/>
      <c r="AM691"/>
      <c r="AN691"/>
    </row>
    <row r="692" spans="1:40" x14ac:dyDescent="0.25">
      <c r="A692"/>
      <c r="B692">
        <f t="shared" si="314"/>
        <v>55800</v>
      </c>
      <c r="C692" s="186" t="str">
        <f t="shared" si="282"/>
        <v>-0.0000315902273276129+0.0564855022297442i</v>
      </c>
      <c r="D692" s="158" t="str">
        <f t="shared" si="283"/>
        <v>-7.66690885840953+0.433055517094706i</v>
      </c>
      <c r="E692" t="str">
        <f t="shared" si="284"/>
        <v>7.99999042746881-0.00875100896273411i</v>
      </c>
      <c r="F692" t="str">
        <f t="shared" si="285"/>
        <v>0.999200640443366+8.73702414913377E-07i</v>
      </c>
      <c r="G692">
        <f t="shared" si="280"/>
        <v>1</v>
      </c>
      <c r="H692" t="str">
        <f t="shared" si="286"/>
        <v>7.54553081029574+5.31421992511605i</v>
      </c>
      <c r="I692" t="str">
        <f t="shared" si="287"/>
        <v>219.126087587888i</v>
      </c>
      <c r="J692" t="str">
        <f t="shared" si="281"/>
        <v>-63.9947855252676+47.9377759294271i</v>
      </c>
      <c r="K692" t="str">
        <f t="shared" si="288"/>
        <v>1.64301907979879-2.19335694214178i</v>
      </c>
      <c r="L692" t="str">
        <f t="shared" si="289"/>
        <v>0.183108458802983-0.210457566521292i</v>
      </c>
      <c r="M692" t="str">
        <f t="shared" si="290"/>
        <v>1.82612753860177-2.40381450866307i</v>
      </c>
      <c r="N692" t="str">
        <f t="shared" si="291"/>
        <v>-0.411129229435901i</v>
      </c>
      <c r="O692" t="str">
        <f t="shared" si="292"/>
        <v>0.916670116788255-0.399644713448592i</v>
      </c>
      <c r="P692" t="str">
        <f t="shared" si="293"/>
        <v>0.0833298832117449+0.399644713448592i</v>
      </c>
      <c r="Q692" t="str">
        <f t="shared" si="294"/>
        <v>-0.0833298832117449+0.011484515987309i</v>
      </c>
      <c r="R692" t="str">
        <f t="shared" si="295"/>
        <v>-0.332705201460062-4.84178851695492i</v>
      </c>
      <c r="S692" t="str">
        <f t="shared" si="296"/>
        <v>0.0433489116784575i</v>
      </c>
      <c r="T692" t="str">
        <f t="shared" si="297"/>
        <v>0.209886262787249-0.0144224083930556i</v>
      </c>
      <c r="U692" t="e">
        <f t="shared" si="298"/>
        <v>#DIV/0!</v>
      </c>
      <c r="V692" t="str">
        <f t="shared" si="299"/>
        <v>1.33333333333333E-06-0.00190149274900711i</v>
      </c>
      <c r="W692" t="e">
        <f t="shared" si="300"/>
        <v>#DIV/0!</v>
      </c>
      <c r="X692" t="e">
        <f t="shared" si="301"/>
        <v>#DIV/0!</v>
      </c>
      <c r="Y692" t="str">
        <f t="shared" si="302"/>
        <v>0.00083+0.0560962784224993i</v>
      </c>
      <c r="Z692" t="e">
        <f t="shared" si="303"/>
        <v>#DIV/0!</v>
      </c>
      <c r="AA692" t="e">
        <f t="shared" si="304"/>
        <v>#DIV/0!</v>
      </c>
      <c r="AB692" t="str">
        <f t="shared" si="305"/>
        <v>1.29420844374707-0.0889319885617359i</v>
      </c>
      <c r="AC692" t="str">
        <f t="shared" si="306"/>
        <v>3.14961367542851-3.27343818768866i</v>
      </c>
      <c r="AD692" t="str">
        <f t="shared" si="307"/>
        <v>0.211643896527404+0.19172866476716i</v>
      </c>
      <c r="AE692" t="e">
        <f t="shared" si="308"/>
        <v>#DIV/0!</v>
      </c>
      <c r="AF692" t="str">
        <f t="shared" si="309"/>
        <v>-15.2124396687053-4.88116440802134i</v>
      </c>
      <c r="AG692" t="e">
        <f t="shared" si="310"/>
        <v>#DIV/0!</v>
      </c>
      <c r="AH692" t="e">
        <f t="shared" si="311"/>
        <v>#DIV/0!</v>
      </c>
      <c r="AI692" t="e">
        <f t="shared" si="312"/>
        <v>#DIV/0!</v>
      </c>
      <c r="AJ692" t="e">
        <f t="shared" si="313"/>
        <v>#DIV/0!</v>
      </c>
      <c r="AK692"/>
      <c r="AL692"/>
      <c r="AM692"/>
      <c r="AN692"/>
    </row>
    <row r="693" spans="1:40" x14ac:dyDescent="0.25">
      <c r="A693"/>
      <c r="B693">
        <f t="shared" si="314"/>
        <v>55900</v>
      </c>
      <c r="C693" s="186" t="str">
        <f t="shared" si="282"/>
        <v>-0.0000314773043885293+0.0563844548827136i</v>
      </c>
      <c r="D693" s="158" t="str">
        <f t="shared" si="283"/>
        <v>-7.66690799266699+0.432280820767471i</v>
      </c>
      <c r="E693" t="str">
        <f t="shared" si="284"/>
        <v>7.99999039312796-0.00876669173686328i</v>
      </c>
      <c r="F693" t="str">
        <f t="shared" si="285"/>
        <v>0.999200640446797+8.75268186099325E-07i</v>
      </c>
      <c r="G693">
        <f t="shared" si="280"/>
        <v>1</v>
      </c>
      <c r="H693" t="str">
        <f t="shared" si="286"/>
        <v>7.55478915354434+5.31203542785252i</v>
      </c>
      <c r="I693" t="str">
        <f t="shared" si="287"/>
        <v>219.518786669587i</v>
      </c>
      <c r="J693" t="str">
        <f t="shared" si="281"/>
        <v>-64.2279504879214+48.0236859221322i</v>
      </c>
      <c r="K693" t="str">
        <f t="shared" si="288"/>
        <v>1.63913467366844-2.19221533378581i</v>
      </c>
      <c r="L693" t="str">
        <f t="shared" si="289"/>
        <v>0.182735346913093-0.210405122149191i</v>
      </c>
      <c r="M693" t="str">
        <f t="shared" si="290"/>
        <v>1.82187002058153-2.402620455935i</v>
      </c>
      <c r="N693" t="str">
        <f t="shared" si="291"/>
        <v>-0.411866020169657i</v>
      </c>
      <c r="O693" t="str">
        <f t="shared" si="292"/>
        <v>0.916375413481206-0.400319998959768i</v>
      </c>
      <c r="P693" t="str">
        <f t="shared" si="293"/>
        <v>0.083624586518794+0.400319998959768i</v>
      </c>
      <c r="Q693" t="str">
        <f t="shared" si="294"/>
        <v>-0.083624586518794+0.011546021209889i</v>
      </c>
      <c r="R693" t="str">
        <f t="shared" si="295"/>
        <v>-0.332702940475115-4.8330450527998i</v>
      </c>
      <c r="S693" t="str">
        <f t="shared" si="296"/>
        <v>0.0434265979001035i</v>
      </c>
      <c r="T693" t="str">
        <f t="shared" si="297"/>
        <v>0.209882704141021-0.0144481568161949i</v>
      </c>
      <c r="U693" t="e">
        <f t="shared" si="298"/>
        <v>#DIV/0!</v>
      </c>
      <c r="V693" t="str">
        <f t="shared" si="299"/>
        <v>1.33333333333333E-06-0.00189809115196059i</v>
      </c>
      <c r="W693" t="e">
        <f t="shared" si="300"/>
        <v>#DIV/0!</v>
      </c>
      <c r="X693" t="e">
        <f t="shared" si="301"/>
        <v>#DIV/0!</v>
      </c>
      <c r="Y693" t="str">
        <f t="shared" si="302"/>
        <v>0.00083+0.0561968093874142i</v>
      </c>
      <c r="Z693" t="e">
        <f t="shared" si="303"/>
        <v>#DIV/0!</v>
      </c>
      <c r="AA693" t="e">
        <f t="shared" si="304"/>
        <v>#DIV/0!</v>
      </c>
      <c r="AB693" t="str">
        <f t="shared" si="305"/>
        <v>1.29418650029095-0.0890907594417236i</v>
      </c>
      <c r="AC693" t="str">
        <f t="shared" si="306"/>
        <v>3.14378830485194-3.27175074313168i</v>
      </c>
      <c r="AD693" t="str">
        <f t="shared" si="307"/>
        <v>0.211782709809035+0.192064293205285i</v>
      </c>
      <c r="AE693" t="e">
        <f t="shared" si="308"/>
        <v>#DIV/0!</v>
      </c>
      <c r="AF693" t="str">
        <f t="shared" si="309"/>
        <v>-15.2216971462113-4.87975460708505i</v>
      </c>
      <c r="AG693" t="e">
        <f t="shared" si="310"/>
        <v>#DIV/0!</v>
      </c>
      <c r="AH693" t="e">
        <f t="shared" si="311"/>
        <v>#DIV/0!</v>
      </c>
      <c r="AI693" t="e">
        <f t="shared" si="312"/>
        <v>#DIV/0!</v>
      </c>
      <c r="AJ693" t="e">
        <f t="shared" si="313"/>
        <v>#DIV/0!</v>
      </c>
      <c r="AK693"/>
      <c r="AL693"/>
      <c r="AM693"/>
      <c r="AN693"/>
    </row>
    <row r="694" spans="1:40" x14ac:dyDescent="0.25">
      <c r="A694"/>
      <c r="B694">
        <f t="shared" si="314"/>
        <v>56000</v>
      </c>
      <c r="C694" s="186" t="str">
        <f t="shared" si="282"/>
        <v>-0.0000313649858532219+0.0562837684187286i</v>
      </c>
      <c r="D694" s="158" t="str">
        <f t="shared" si="283"/>
        <v>-7.66690713155819+0.431508891210253i</v>
      </c>
      <c r="E694" t="str">
        <f t="shared" si="284"/>
        <v>7.99999035872562-0.00878237451079031i</v>
      </c>
      <c r="F694" t="str">
        <f t="shared" si="285"/>
        <v>0.999200640450229+8.76833957265114E-07i</v>
      </c>
      <c r="G694">
        <f t="shared" si="280"/>
        <v>1</v>
      </c>
      <c r="H694" t="str">
        <f t="shared" si="286"/>
        <v>7.56402333388522+5.30983965674287i</v>
      </c>
      <c r="I694" t="str">
        <f t="shared" si="287"/>
        <v>219.911485751285i</v>
      </c>
      <c r="J694" t="str">
        <f t="shared" si="281"/>
        <v>-64.4615329348413+48.1095959148372i</v>
      </c>
      <c r="K694" t="str">
        <f t="shared" si="288"/>
        <v>1.63526167874666-2.19106963085305i</v>
      </c>
      <c r="L694" t="str">
        <f t="shared" si="289"/>
        <v>0.182363088489607-0.210352125172566i</v>
      </c>
      <c r="M694" t="str">
        <f t="shared" si="290"/>
        <v>1.81762476723627-2.40142175602562i</v>
      </c>
      <c r="N694" t="str">
        <f t="shared" si="291"/>
        <v>-0.412602810903413i</v>
      </c>
      <c r="O694" t="str">
        <f t="shared" si="292"/>
        <v>0.916080212710086-0.400995067153005i</v>
      </c>
      <c r="P694" t="str">
        <f t="shared" si="293"/>
        <v>0.083919787289914+0.400995067153005i</v>
      </c>
      <c r="Q694" t="str">
        <f t="shared" si="294"/>
        <v>-0.083919787289914+0.011607743750408i</v>
      </c>
      <c r="R694" t="str">
        <f t="shared" si="295"/>
        <v>-0.332700675387244-4.82433266828771i</v>
      </c>
      <c r="S694" t="str">
        <f t="shared" si="296"/>
        <v>0.0435042841217496i</v>
      </c>
      <c r="T694" t="str">
        <f t="shared" si="297"/>
        <v>0.209879139099027-0.0144739047095446i</v>
      </c>
      <c r="U694" t="e">
        <f t="shared" si="298"/>
        <v>#DIV/0!</v>
      </c>
      <c r="V694" t="str">
        <f t="shared" si="299"/>
        <v>1.33333333333333E-06-0.00189470170347495i</v>
      </c>
      <c r="W694" t="e">
        <f t="shared" si="300"/>
        <v>#DIV/0!</v>
      </c>
      <c r="X694" t="e">
        <f t="shared" si="301"/>
        <v>#DIV/0!</v>
      </c>
      <c r="Y694" t="str">
        <f t="shared" si="302"/>
        <v>0.00083+0.0562973403523291i</v>
      </c>
      <c r="Z694" t="e">
        <f t="shared" si="303"/>
        <v>#DIV/0!</v>
      </c>
      <c r="AA694" t="e">
        <f t="shared" si="304"/>
        <v>#DIV/0!</v>
      </c>
      <c r="AB694" t="str">
        <f t="shared" si="305"/>
        <v>1.29416451739703-0.089249527054903i</v>
      </c>
      <c r="AC694" t="str">
        <f t="shared" si="306"/>
        <v>3.13797972371458-3.27005697879274i</v>
      </c>
      <c r="AD694" t="str">
        <f t="shared" si="307"/>
        <v>0.211921758396782+0.192399808509228i</v>
      </c>
      <c r="AE694" t="e">
        <f t="shared" si="308"/>
        <v>#DIV/0!</v>
      </c>
      <c r="AF694" t="str">
        <f t="shared" si="309"/>
        <v>-15.2309304654434-4.87833076553262i</v>
      </c>
      <c r="AG694" t="e">
        <f t="shared" si="310"/>
        <v>#DIV/0!</v>
      </c>
      <c r="AH694" t="e">
        <f t="shared" si="311"/>
        <v>#DIV/0!</v>
      </c>
      <c r="AI694" t="e">
        <f t="shared" si="312"/>
        <v>#DIV/0!</v>
      </c>
      <c r="AJ694" t="e">
        <f t="shared" si="313"/>
        <v>#DIV/0!</v>
      </c>
      <c r="AK694"/>
      <c r="AL694"/>
      <c r="AM694"/>
      <c r="AN694"/>
    </row>
    <row r="695" spans="1:40" x14ac:dyDescent="0.25">
      <c r="A695"/>
      <c r="B695">
        <f t="shared" si="314"/>
        <v>56100</v>
      </c>
      <c r="C695" s="186" t="str">
        <f t="shared" si="282"/>
        <v>-0.0000312532674160615+0.0561834409079356i</v>
      </c>
      <c r="D695" s="158" t="str">
        <f t="shared" si="283"/>
        <v>-7.66690627505022+0.430739713627506i</v>
      </c>
      <c r="E695" t="str">
        <f t="shared" si="284"/>
        <v>7.9999903242618-0.00879805728451484i</v>
      </c>
      <c r="F695" t="str">
        <f t="shared" si="285"/>
        <v>0.999200640453661+8.78399728410707E-07i</v>
      </c>
      <c r="G695">
        <f t="shared" si="280"/>
        <v>1</v>
      </c>
      <c r="H695" t="str">
        <f t="shared" si="286"/>
        <v>7.573233401713+5.30763271178855i</v>
      </c>
      <c r="I695" t="str">
        <f t="shared" si="287"/>
        <v>220.304184832984i</v>
      </c>
      <c r="J695" t="str">
        <f t="shared" si="281"/>
        <v>-64.6955328660274+48.1955059075423i</v>
      </c>
      <c r="K695" t="str">
        <f t="shared" si="288"/>
        <v>1.63140006336916-2.18991987800301i</v>
      </c>
      <c r="L695" t="str">
        <f t="shared" si="289"/>
        <v>0.181991682385147-0.210298579539452i</v>
      </c>
      <c r="M695" t="str">
        <f t="shared" si="290"/>
        <v>1.81339174575431-2.40021845754246i</v>
      </c>
      <c r="N695" t="str">
        <f t="shared" si="291"/>
        <v>-0.413339601637169i</v>
      </c>
      <c r="O695" t="str">
        <f t="shared" si="292"/>
        <v>0.915784514635148-0.401669917661836i</v>
      </c>
      <c r="P695" t="str">
        <f t="shared" si="293"/>
        <v>0.084215485364852+0.401669917661836i</v>
      </c>
      <c r="Q695" t="str">
        <f t="shared" si="294"/>
        <v>-0.084215485364852+0.011669683975333i</v>
      </c>
      <c r="R695" t="str">
        <f t="shared" si="295"/>
        <v>-0.332698406196201-4.81565119721442i</v>
      </c>
      <c r="S695" t="str">
        <f t="shared" si="296"/>
        <v>0.0435819703433955i</v>
      </c>
      <c r="T695" t="str">
        <f t="shared" si="297"/>
        <v>0.209875567661136-0.0144996520721378i</v>
      </c>
      <c r="U695" t="e">
        <f t="shared" si="298"/>
        <v>#DIV/0!</v>
      </c>
      <c r="V695" t="str">
        <f t="shared" si="299"/>
        <v>1.33333333333333E-06-0.00189132433858462i</v>
      </c>
      <c r="W695" t="e">
        <f t="shared" si="300"/>
        <v>#DIV/0!</v>
      </c>
      <c r="X695" t="e">
        <f t="shared" si="301"/>
        <v>#DIV/0!</v>
      </c>
      <c r="Y695" t="str">
        <f t="shared" si="302"/>
        <v>0.00083+0.056397871317244i</v>
      </c>
      <c r="Z695" t="e">
        <f t="shared" si="303"/>
        <v>#DIV/0!</v>
      </c>
      <c r="AA695" t="e">
        <f t="shared" si="304"/>
        <v>#DIV/0!</v>
      </c>
      <c r="AB695" t="str">
        <f t="shared" si="305"/>
        <v>1.29414249506449-0.089408291395312i</v>
      </c>
      <c r="AC695" t="str">
        <f t="shared" si="306"/>
        <v>3.13218788711547-3.2683569609621i</v>
      </c>
      <c r="AD695" t="str">
        <f t="shared" si="307"/>
        <v>0.212061042231344+0.192735210621841i</v>
      </c>
      <c r="AE695" t="e">
        <f t="shared" si="308"/>
        <v>#DIV/0!</v>
      </c>
      <c r="AF695" t="str">
        <f t="shared" si="309"/>
        <v>-15.2401396767632-4.87689299816104i</v>
      </c>
      <c r="AG695" t="e">
        <f t="shared" si="310"/>
        <v>#DIV/0!</v>
      </c>
      <c r="AH695" t="e">
        <f t="shared" si="311"/>
        <v>#DIV/0!</v>
      </c>
      <c r="AI695" t="e">
        <f t="shared" si="312"/>
        <v>#DIV/0!</v>
      </c>
      <c r="AJ695" t="e">
        <f t="shared" si="313"/>
        <v>#DIV/0!</v>
      </c>
      <c r="AK695"/>
      <c r="AL695"/>
      <c r="AM695"/>
      <c r="AN695"/>
    </row>
    <row r="696" spans="1:40" x14ac:dyDescent="0.25">
      <c r="A696"/>
      <c r="B696">
        <f t="shared" si="314"/>
        <v>56200</v>
      </c>
      <c r="C696" s="186" t="str">
        <f t="shared" si="282"/>
        <v>-0.0000311421448096913+0.0560834704342165i</v>
      </c>
      <c r="D696" s="158" t="str">
        <f t="shared" si="283"/>
        <v>-7.66690542311021+0.429973273328993i</v>
      </c>
      <c r="E696" t="str">
        <f t="shared" si="284"/>
        <v>7.99999028973649-0.0088137400580365i</v>
      </c>
      <c r="F696" t="str">
        <f t="shared" si="285"/>
        <v>0.999200640457113+8.79965499536102E-07i</v>
      </c>
      <c r="G696">
        <f t="shared" si="280"/>
        <v>1</v>
      </c>
      <c r="H696" t="str">
        <f t="shared" si="286"/>
        <v>7.58241940754633+5.30541469237697i</v>
      </c>
      <c r="I696" t="str">
        <f t="shared" si="287"/>
        <v>220.696883914683i</v>
      </c>
      <c r="J696" t="str">
        <f t="shared" si="281"/>
        <v>-64.9299502814796+48.2814159002474i</v>
      </c>
      <c r="K696" t="str">
        <f t="shared" si="288"/>
        <v>1.62754979588186-2.18876611956817i</v>
      </c>
      <c r="L696" t="str">
        <f t="shared" si="289"/>
        <v>0.181621127443118-0.210244489177757i</v>
      </c>
      <c r="M696" t="str">
        <f t="shared" si="290"/>
        <v>1.80917092332498-2.39901060874593i</v>
      </c>
      <c r="N696" t="str">
        <f t="shared" si="291"/>
        <v>-0.414076392370926i</v>
      </c>
      <c r="O696" t="str">
        <f t="shared" si="292"/>
        <v>0.915488319416915-0.40234455011991i</v>
      </c>
      <c r="P696" t="str">
        <f t="shared" si="293"/>
        <v>0.084511680583085+0.40234455011991i</v>
      </c>
      <c r="Q696" t="str">
        <f t="shared" si="294"/>
        <v>-0.084511680583085+0.011731842251016i</v>
      </c>
      <c r="R696" t="str">
        <f t="shared" si="295"/>
        <v>-0.332696132901563-4.8070004745586i</v>
      </c>
      <c r="S696" t="str">
        <f t="shared" si="296"/>
        <v>0.0436596565650414i</v>
      </c>
      <c r="T696" t="str">
        <f t="shared" si="297"/>
        <v>0.209871989827219-0.0145253989029996i</v>
      </c>
      <c r="U696" t="e">
        <f t="shared" si="298"/>
        <v>#DIV/0!</v>
      </c>
      <c r="V696" t="str">
        <f t="shared" si="299"/>
        <v>1.33333333333333E-06-0.00188795899278642i</v>
      </c>
      <c r="W696" t="e">
        <f t="shared" si="300"/>
        <v>#DIV/0!</v>
      </c>
      <c r="X696" t="e">
        <f t="shared" si="301"/>
        <v>#DIV/0!</v>
      </c>
      <c r="Y696" t="str">
        <f t="shared" si="302"/>
        <v>0.00083+0.0564984022821588i</v>
      </c>
      <c r="Z696" t="e">
        <f t="shared" si="303"/>
        <v>#DIV/0!</v>
      </c>
      <c r="AA696" t="e">
        <f t="shared" si="304"/>
        <v>#DIV/0!</v>
      </c>
      <c r="AB696" t="str">
        <f t="shared" si="305"/>
        <v>1.29412043329253-0.0895670524569393i</v>
      </c>
      <c r="AC696" t="str">
        <f t="shared" si="306"/>
        <v>3.12641275015527-3.26665075545668i</v>
      </c>
      <c r="AD696" t="str">
        <f t="shared" si="307"/>
        <v>0.212200561253341+0.193070499485278i</v>
      </c>
      <c r="AE696" t="e">
        <f t="shared" si="308"/>
        <v>#DIV/0!</v>
      </c>
      <c r="AF696" t="str">
        <f t="shared" si="309"/>
        <v>-15.2493248306565-4.87544141904798i</v>
      </c>
      <c r="AG696" t="e">
        <f t="shared" si="310"/>
        <v>#DIV/0!</v>
      </c>
      <c r="AH696" t="e">
        <f t="shared" si="311"/>
        <v>#DIV/0!</v>
      </c>
      <c r="AI696" t="e">
        <f t="shared" si="312"/>
        <v>#DIV/0!</v>
      </c>
      <c r="AJ696" t="e">
        <f t="shared" si="313"/>
        <v>#DIV/0!</v>
      </c>
      <c r="AK696"/>
      <c r="AL696"/>
      <c r="AM696"/>
      <c r="AN696"/>
    </row>
    <row r="697" spans="1:40" x14ac:dyDescent="0.25">
      <c r="A697"/>
      <c r="B697">
        <f t="shared" si="314"/>
        <v>56300</v>
      </c>
      <c r="C697" s="186" t="str">
        <f t="shared" si="282"/>
        <v>-0.0000310316138046194+0.0559838550950674i</v>
      </c>
      <c r="D697" s="158" t="str">
        <f t="shared" si="283"/>
        <v>-7.6669045757058+0.42920955572885i</v>
      </c>
      <c r="E697" t="str">
        <f t="shared" si="284"/>
        <v>7.99999025514969-0.00882942283135494i</v>
      </c>
      <c r="F697" t="str">
        <f t="shared" si="285"/>
        <v>0.999200640460564+8.81531270641229E-07i</v>
      </c>
      <c r="G697">
        <f t="shared" si="280"/>
        <v>1</v>
      </c>
      <c r="H697" t="str">
        <f t="shared" si="286"/>
        <v>7.59158140202522+5.30318569728451i</v>
      </c>
      <c r="I697" t="str">
        <f t="shared" si="287"/>
        <v>221.089582996382i</v>
      </c>
      <c r="J697" t="str">
        <f t="shared" si="281"/>
        <v>-65.1647851811981+48.3673258929524i</v>
      </c>
      <c r="K697" t="str">
        <f t="shared" si="288"/>
        <v>1.62371084464215-2.18760839955605i</v>
      </c>
      <c r="L697" t="str">
        <f t="shared" si="289"/>
        <v>0.181251422497832-0.210189857995316i</v>
      </c>
      <c r="M697" t="str">
        <f t="shared" si="290"/>
        <v>1.80496226713998-2.39779825755137i</v>
      </c>
      <c r="N697" t="str">
        <f t="shared" si="291"/>
        <v>-0.414813183104682i</v>
      </c>
      <c r="O697" t="str">
        <f t="shared" si="292"/>
        <v>0.915191627216179-0.403018964160996i</v>
      </c>
      <c r="P697" t="str">
        <f t="shared" si="293"/>
        <v>0.084808372783821+0.403018964160996i</v>
      </c>
      <c r="Q697" t="str">
        <f t="shared" si="294"/>
        <v>-0.084808372783821+0.011794218943686i</v>
      </c>
      <c r="R697" t="str">
        <f t="shared" si="295"/>
        <v>-0.332693855503177-4.79838033647136i</v>
      </c>
      <c r="S697" t="str">
        <f t="shared" si="296"/>
        <v>0.0437373427866875i</v>
      </c>
      <c r="T697" t="str">
        <f t="shared" si="297"/>
        <v>0.209868405597149-0.0145511452011671i</v>
      </c>
      <c r="U697" t="e">
        <f t="shared" si="298"/>
        <v>#DIV/0!</v>
      </c>
      <c r="V697" t="str">
        <f t="shared" si="299"/>
        <v>1.33333333333333E-06-0.00188460560203547i</v>
      </c>
      <c r="W697" t="e">
        <f t="shared" si="300"/>
        <v>#DIV/0!</v>
      </c>
      <c r="X697" t="e">
        <f t="shared" si="301"/>
        <v>#DIV/0!</v>
      </c>
      <c r="Y697" t="str">
        <f t="shared" si="302"/>
        <v>0.00083+0.0565989332470737i</v>
      </c>
      <c r="Z697" t="e">
        <f t="shared" si="303"/>
        <v>#DIV/0!</v>
      </c>
      <c r="AA697" t="e">
        <f t="shared" si="304"/>
        <v>#DIV/0!</v>
      </c>
      <c r="AB697" t="str">
        <f t="shared" si="305"/>
        <v>1.29409833208039-0.0897258102338471i</v>
      </c>
      <c r="AC697" t="str">
        <f t="shared" si="306"/>
        <v>3.12065426793778-3.26493842762315i</v>
      </c>
      <c r="AD697" t="str">
        <f t="shared" si="307"/>
        <v>0.212340315403323+0.193405675041i</v>
      </c>
      <c r="AE697" t="e">
        <f t="shared" si="308"/>
        <v>#DIV/0!</v>
      </c>
      <c r="AF697" t="str">
        <f t="shared" si="309"/>
        <v>-15.258485977731-4.87397614155566i</v>
      </c>
      <c r="AG697" t="e">
        <f t="shared" si="310"/>
        <v>#DIV/0!</v>
      </c>
      <c r="AH697" t="e">
        <f t="shared" si="311"/>
        <v>#DIV/0!</v>
      </c>
      <c r="AI697" t="e">
        <f t="shared" si="312"/>
        <v>#DIV/0!</v>
      </c>
      <c r="AJ697" t="e">
        <f t="shared" si="313"/>
        <v>#DIV/0!</v>
      </c>
      <c r="AK697"/>
      <c r="AL697"/>
      <c r="AM697"/>
      <c r="AN697"/>
    </row>
    <row r="698" spans="1:40" x14ac:dyDescent="0.25">
      <c r="A698"/>
      <c r="B698">
        <f t="shared" si="314"/>
        <v>56400</v>
      </c>
      <c r="C698" s="186" t="str">
        <f t="shared" si="282"/>
        <v>-0.0000309216702088158+0.0558845930014768i</v>
      </c>
      <c r="D698" s="158" t="str">
        <f t="shared" si="283"/>
        <v>-7.66690373280495+0.428448546344656i</v>
      </c>
      <c r="E698" t="str">
        <f t="shared" si="284"/>
        <v>7.9999902205014-0.00884510560446979i</v>
      </c>
      <c r="F698" t="str">
        <f t="shared" si="285"/>
        <v>0.999200640464016+8.83097041726051E-07i</v>
      </c>
      <c r="G698">
        <f t="shared" si="280"/>
        <v>1</v>
      </c>
      <c r="H698" t="str">
        <f t="shared" si="286"/>
        <v>7.60071943590732+5.3009458246794i</v>
      </c>
      <c r="I698" t="str">
        <f t="shared" si="287"/>
        <v>221.48228207808i</v>
      </c>
      <c r="J698" t="str">
        <f t="shared" si="281"/>
        <v>-65.4000375651827+48.4532358856575i</v>
      </c>
      <c r="K698" t="str">
        <f t="shared" si="288"/>
        <v>1.61988317802008-2.18644676165126i</v>
      </c>
      <c r="L698" t="str">
        <f t="shared" si="289"/>
        <v>0.180882566374649-0.210134689879959i</v>
      </c>
      <c r="M698" t="str">
        <f t="shared" si="290"/>
        <v>1.80076574439473-2.39658145153122i</v>
      </c>
      <c r="N698" t="str">
        <f t="shared" si="291"/>
        <v>-0.415549973838438i</v>
      </c>
      <c r="O698" t="str">
        <f t="shared" si="292"/>
        <v>0.914894438194004-0.40369315941898i</v>
      </c>
      <c r="P698" t="str">
        <f t="shared" si="293"/>
        <v>0.085105561805996+0.40369315941898i</v>
      </c>
      <c r="Q698" t="str">
        <f t="shared" si="294"/>
        <v>-0.085105561805996+0.011856814419458i</v>
      </c>
      <c r="R698" t="str">
        <f t="shared" si="295"/>
        <v>-0.3326915740006-4.78979062026594i</v>
      </c>
      <c r="S698" t="str">
        <f t="shared" si="296"/>
        <v>0.0438150290083334i</v>
      </c>
      <c r="T698" t="str">
        <f t="shared" si="297"/>
        <v>0.209864814970795-0.0145768909656644i</v>
      </c>
      <c r="U698" t="e">
        <f t="shared" si="298"/>
        <v>#DIV/0!</v>
      </c>
      <c r="V698" t="str">
        <f t="shared" si="299"/>
        <v>1.33333333333333E-06-0.00188126410274108i</v>
      </c>
      <c r="W698" t="e">
        <f t="shared" si="300"/>
        <v>#DIV/0!</v>
      </c>
      <c r="X698" t="e">
        <f t="shared" si="301"/>
        <v>#DIV/0!</v>
      </c>
      <c r="Y698" t="str">
        <f t="shared" si="302"/>
        <v>0.00083+0.0566994642119886i</v>
      </c>
      <c r="Z698" t="e">
        <f t="shared" si="303"/>
        <v>#DIV/0!</v>
      </c>
      <c r="AA698" t="e">
        <f t="shared" si="304"/>
        <v>#DIV/0!</v>
      </c>
      <c r="AB698" t="str">
        <f t="shared" si="305"/>
        <v>1.29407619142723-0.0898845647200181i</v>
      </c>
      <c r="AC698" t="str">
        <f t="shared" si="306"/>
        <v>3.114912395572-3.2632200423403i</v>
      </c>
      <c r="AD698" t="str">
        <f t="shared" si="307"/>
        <v>0.212480304621762+0.193740737229776i</v>
      </c>
      <c r="AE698" t="e">
        <f t="shared" si="308"/>
        <v>#DIV/0!</v>
      </c>
      <c r="AF698" t="str">
        <f t="shared" si="309"/>
        <v>-15.2676231687123-4.87249727833474i</v>
      </c>
      <c r="AG698" t="e">
        <f t="shared" si="310"/>
        <v>#DIV/0!</v>
      </c>
      <c r="AH698" t="e">
        <f t="shared" si="311"/>
        <v>#DIV/0!</v>
      </c>
      <c r="AI698" t="e">
        <f t="shared" si="312"/>
        <v>#DIV/0!</v>
      </c>
      <c r="AJ698" t="e">
        <f t="shared" si="313"/>
        <v>#DIV/0!</v>
      </c>
      <c r="AK698"/>
      <c r="AL698"/>
      <c r="AM698"/>
      <c r="AN698"/>
    </row>
    <row r="699" spans="1:40" x14ac:dyDescent="0.25">
      <c r="A699"/>
      <c r="B699">
        <f t="shared" si="314"/>
        <v>56500</v>
      </c>
      <c r="C699" s="186" t="str">
        <f t="shared" si="282"/>
        <v>-0.0000308123098673152+0.0557856822778066i</v>
      </c>
      <c r="D699" s="158" t="str">
        <f t="shared" si="283"/>
        <v>-7.66690289437567+0.427690230796517i</v>
      </c>
      <c r="E699" t="str">
        <f t="shared" si="284"/>
        <v>7.99999018579163-0.00886078837738069i</v>
      </c>
      <c r="F699" t="str">
        <f t="shared" si="285"/>
        <v>0.999200640467478+8.8466281279055E-07i</v>
      </c>
      <c r="G699">
        <f t="shared" si="280"/>
        <v>1</v>
      </c>
      <c r="H699" t="str">
        <f t="shared" si="286"/>
        <v>7.60983356006465+5.29869517212422i</v>
      </c>
      <c r="I699" t="str">
        <f t="shared" si="287"/>
        <v>221.874981159779i</v>
      </c>
      <c r="J699" t="str">
        <f t="shared" si="281"/>
        <v>-65.6357074334334+48.5391458783625i</v>
      </c>
      <c r="K699" t="str">
        <f t="shared" si="288"/>
        <v>1.61606676439955-2.18528124921762i</v>
      </c>
      <c r="L699" t="str">
        <f t="shared" si="289"/>
        <v>0.180514557890107-0.210078988699572i</v>
      </c>
      <c r="M699" t="str">
        <f t="shared" si="290"/>
        <v>1.79658132228966-2.39536023791719i</v>
      </c>
      <c r="N699" t="str">
        <f t="shared" si="291"/>
        <v>-0.416286764572194i</v>
      </c>
      <c r="O699" t="str">
        <f t="shared" si="292"/>
        <v>0.91459675251172-0.40436713552787i</v>
      </c>
      <c r="P699" t="str">
        <f t="shared" si="293"/>
        <v>0.08540324748828+0.40436713552787i</v>
      </c>
      <c r="Q699" t="str">
        <f t="shared" si="294"/>
        <v>-0.08540324748828+0.011919629044324i</v>
      </c>
      <c r="R699" t="str">
        <f t="shared" si="295"/>
        <v>-0.33268928839368-4.78123116440717i</v>
      </c>
      <c r="S699" t="str">
        <f t="shared" si="296"/>
        <v>0.0438927152299794i</v>
      </c>
      <c r="T699" t="str">
        <f t="shared" si="297"/>
        <v>0.209861217948027-0.0146026361955283i</v>
      </c>
      <c r="U699" t="e">
        <f t="shared" si="298"/>
        <v>#DIV/0!</v>
      </c>
      <c r="V699" t="str">
        <f t="shared" si="299"/>
        <v>1.33333333333333E-06-0.00187793443176278i</v>
      </c>
      <c r="W699" t="e">
        <f t="shared" si="300"/>
        <v>#DIV/0!</v>
      </c>
      <c r="X699" t="e">
        <f t="shared" si="301"/>
        <v>#DIV/0!</v>
      </c>
      <c r="Y699" t="str">
        <f t="shared" si="302"/>
        <v>0.00083+0.0567999951769035i</v>
      </c>
      <c r="Z699" t="e">
        <f t="shared" si="303"/>
        <v>#DIV/0!</v>
      </c>
      <c r="AA699" t="e">
        <f t="shared" si="304"/>
        <v>#DIV/0!</v>
      </c>
      <c r="AB699" t="str">
        <f t="shared" si="305"/>
        <v>1.29405401133228-0.0900433159095128i</v>
      </c>
      <c r="AC699" t="str">
        <f t="shared" si="306"/>
        <v>3.10918708817372-3.26149566402264i</v>
      </c>
      <c r="AD699" t="str">
        <f t="shared" si="307"/>
        <v>0.212620528849047+0.194075685991702i</v>
      </c>
      <c r="AE699" t="e">
        <f t="shared" si="308"/>
        <v>#DIV/0!</v>
      </c>
      <c r="AF699" t="str">
        <f t="shared" si="309"/>
        <v>-15.2767364544403-4.8710049413277i</v>
      </c>
      <c r="AG699" t="e">
        <f t="shared" si="310"/>
        <v>#DIV/0!</v>
      </c>
      <c r="AH699" t="e">
        <f t="shared" si="311"/>
        <v>#DIV/0!</v>
      </c>
      <c r="AI699" t="e">
        <f t="shared" si="312"/>
        <v>#DIV/0!</v>
      </c>
      <c r="AJ699" t="e">
        <f t="shared" si="313"/>
        <v>#DIV/0!</v>
      </c>
      <c r="AK699"/>
      <c r="AL699"/>
      <c r="AM699"/>
      <c r="AN699"/>
    </row>
    <row r="700" spans="1:40" x14ac:dyDescent="0.25">
      <c r="A700"/>
      <c r="B700">
        <f t="shared" si="314"/>
        <v>56600</v>
      </c>
      <c r="C700" s="186" t="str">
        <f t="shared" si="282"/>
        <v>-0.0000307035286618248+0.0556871210616749i</v>
      </c>
      <c r="D700" s="158" t="str">
        <f t="shared" si="283"/>
        <v>-7.6669020603864+0.426934594806174i</v>
      </c>
      <c r="E700" t="str">
        <f t="shared" si="284"/>
        <v>7.99999015102036-0.00887647115008728i</v>
      </c>
      <c r="F700" t="str">
        <f t="shared" si="285"/>
        <v>0.999200640470949+8.8622858383469E-07i</v>
      </c>
      <c r="G700">
        <f t="shared" si="280"/>
        <v>1</v>
      </c>
      <c r="H700" t="str">
        <f t="shared" si="286"/>
        <v>7.61892382548049+5.29643383657907i</v>
      </c>
      <c r="I700" t="str">
        <f t="shared" si="287"/>
        <v>222.267680241478i</v>
      </c>
      <c r="J700" t="str">
        <f t="shared" si="281"/>
        <v>-65.8717947859503+48.6250558710677i</v>
      </c>
      <c r="K700" t="str">
        <f t="shared" si="288"/>
        <v>1.61226157217946-2.18411190530005i</v>
      </c>
      <c r="L700" t="str">
        <f t="shared" si="289"/>
        <v>0.180147395852052-0.210022758302157i</v>
      </c>
      <c r="M700" t="str">
        <f t="shared" si="290"/>
        <v>1.79240896803151-2.39413466360221i</v>
      </c>
      <c r="N700" t="str">
        <f t="shared" si="291"/>
        <v>-0.41702355530595i</v>
      </c>
      <c r="O700" t="str">
        <f t="shared" si="292"/>
        <v>0.914298570330931-0.40504089212179i</v>
      </c>
      <c r="P700" t="str">
        <f t="shared" si="293"/>
        <v>0.085701429669069+0.40504089212179i</v>
      </c>
      <c r="Q700" t="str">
        <f t="shared" si="294"/>
        <v>-0.085701429669069+0.01198266318416i</v>
      </c>
      <c r="R700" t="str">
        <f t="shared" si="295"/>
        <v>-0.332686998682034-4.77270180850169i</v>
      </c>
      <c r="S700" t="str">
        <f t="shared" si="296"/>
        <v>0.0439704014516255i</v>
      </c>
      <c r="T700" t="str">
        <f t="shared" si="297"/>
        <v>0.209857614528718-0.0146283808897854i</v>
      </c>
      <c r="U700" t="e">
        <f t="shared" si="298"/>
        <v>#DIV/0!</v>
      </c>
      <c r="V700" t="str">
        <f t="shared" si="299"/>
        <v>1.33333333333333E-06-0.00187461652640631i</v>
      </c>
      <c r="W700" t="e">
        <f t="shared" si="300"/>
        <v>#DIV/0!</v>
      </c>
      <c r="X700" t="e">
        <f t="shared" si="301"/>
        <v>#DIV/0!</v>
      </c>
      <c r="Y700" t="str">
        <f t="shared" si="302"/>
        <v>0.00083+0.0569005261418183i</v>
      </c>
      <c r="Z700" t="e">
        <f t="shared" si="303"/>
        <v>#DIV/0!</v>
      </c>
      <c r="AA700" t="e">
        <f t="shared" si="304"/>
        <v>#DIV/0!</v>
      </c>
      <c r="AB700" t="str">
        <f t="shared" si="305"/>
        <v>1.29403179179473-0.090202063796329i</v>
      </c>
      <c r="AC700" t="str">
        <f t="shared" si="306"/>
        <v>3.10347830086751-3.25976535662253i</v>
      </c>
      <c r="AD700" t="str">
        <f t="shared" si="307"/>
        <v>0.212760988025498+0.194410521266193i</v>
      </c>
      <c r="AE700" t="e">
        <f t="shared" si="308"/>
        <v>#DIV/0!</v>
      </c>
      <c r="AF700" t="str">
        <f t="shared" si="309"/>
        <v>-15.2858258858669-4.8694992417729i</v>
      </c>
      <c r="AG700" t="e">
        <f t="shared" si="310"/>
        <v>#DIV/0!</v>
      </c>
      <c r="AH700" t="e">
        <f t="shared" si="311"/>
        <v>#DIV/0!</v>
      </c>
      <c r="AI700" t="e">
        <f t="shared" si="312"/>
        <v>#DIV/0!</v>
      </c>
      <c r="AJ700" t="e">
        <f t="shared" si="313"/>
        <v>#DIV/0!</v>
      </c>
      <c r="AK700"/>
      <c r="AL700"/>
      <c r="AM700"/>
      <c r="AN700"/>
    </row>
    <row r="701" spans="1:40" x14ac:dyDescent="0.25">
      <c r="A701"/>
      <c r="B701">
        <f t="shared" si="314"/>
        <v>56700</v>
      </c>
      <c r="C701" s="186" t="str">
        <f t="shared" si="282"/>
        <v>-0.000030595322510336+0.0555889075038373i</v>
      </c>
      <c r="D701" s="158" t="str">
        <f t="shared" si="283"/>
        <v>-7.66690123080591+0.426181624196086i</v>
      </c>
      <c r="E701" t="str">
        <f t="shared" si="284"/>
        <v>7.99999011618762-0.00889215392258919i</v>
      </c>
      <c r="F701" t="str">
        <f t="shared" si="285"/>
        <v>0.999200640474421+8.87794354858417E-07i</v>
      </c>
      <c r="G701">
        <f t="shared" si="280"/>
        <v>1</v>
      </c>
      <c r="H701" t="str">
        <f t="shared" si="286"/>
        <v>7.62799028324637+5.29416191440435i</v>
      </c>
      <c r="I701" t="str">
        <f t="shared" si="287"/>
        <v>222.660379323177i</v>
      </c>
      <c r="J701" t="str">
        <f t="shared" si="281"/>
        <v>-66.1082996227334+48.7109658637727i</v>
      </c>
      <c r="K701" t="str">
        <f t="shared" si="288"/>
        <v>1.60846756977485-2.18293877262671i</v>
      </c>
      <c r="L701" t="str">
        <f t="shared" si="289"/>
        <v>0.179781079059774-0.209966002515901i</v>
      </c>
      <c r="M701" t="str">
        <f t="shared" si="290"/>
        <v>1.78824864883462-2.39290477514261i</v>
      </c>
      <c r="N701" t="str">
        <f t="shared" si="291"/>
        <v>-0.417760346039706i</v>
      </c>
      <c r="O701" t="str">
        <f t="shared" si="292"/>
        <v>0.913999891813507-0.405714428834984i</v>
      </c>
      <c r="P701" t="str">
        <f t="shared" si="293"/>
        <v>0.086000108186493+0.405714428834984i</v>
      </c>
      <c r="Q701" t="str">
        <f t="shared" si="294"/>
        <v>-0.086000108186493+0.012045917204722i</v>
      </c>
      <c r="R701" t="str">
        <f t="shared" si="295"/>
        <v>-0.332684704865377-4.76420239328745i</v>
      </c>
      <c r="S701" t="str">
        <f t="shared" si="296"/>
        <v>0.0440480876732714i</v>
      </c>
      <c r="T701" t="str">
        <f t="shared" si="297"/>
        <v>0.209854004712735-0.0146541250474665i</v>
      </c>
      <c r="U701" t="e">
        <f t="shared" si="298"/>
        <v>#DIV/0!</v>
      </c>
      <c r="V701" t="str">
        <f t="shared" si="299"/>
        <v>1.33333333333333E-06-0.0018713103244197i</v>
      </c>
      <c r="W701" t="e">
        <f t="shared" si="300"/>
        <v>#DIV/0!</v>
      </c>
      <c r="X701" t="e">
        <f t="shared" si="301"/>
        <v>#DIV/0!</v>
      </c>
      <c r="Y701" t="str">
        <f t="shared" si="302"/>
        <v>0.00083+0.0570010571067332i</v>
      </c>
      <c r="Z701" t="e">
        <f t="shared" si="303"/>
        <v>#DIV/0!</v>
      </c>
      <c r="AA701" t="e">
        <f t="shared" si="304"/>
        <v>#DIV/0!</v>
      </c>
      <c r="AB701" t="str">
        <f t="shared" si="305"/>
        <v>1.29400953281378-0.0903608083744904i</v>
      </c>
      <c r="AC701" t="str">
        <f t="shared" si="306"/>
        <v>3.0977859887883-3.25802918363344i</v>
      </c>
      <c r="AD701" t="str">
        <f t="shared" si="307"/>
        <v>0.212901682091354+0.194745242992i</v>
      </c>
      <c r="AE701" t="e">
        <f t="shared" si="308"/>
        <v>#DIV/0!</v>
      </c>
      <c r="AF701" t="str">
        <f t="shared" si="309"/>
        <v>-15.2948915140523-4.86798029020826i</v>
      </c>
      <c r="AG701" t="e">
        <f t="shared" si="310"/>
        <v>#DIV/0!</v>
      </c>
      <c r="AH701" t="e">
        <f t="shared" si="311"/>
        <v>#DIV/0!</v>
      </c>
      <c r="AI701" t="e">
        <f t="shared" si="312"/>
        <v>#DIV/0!</v>
      </c>
      <c r="AJ701" t="e">
        <f t="shared" si="313"/>
        <v>#DIV/0!</v>
      </c>
      <c r="AK701"/>
      <c r="AL701"/>
      <c r="AM701"/>
      <c r="AN701"/>
    </row>
    <row r="702" spans="1:40" x14ac:dyDescent="0.25">
      <c r="A702"/>
      <c r="B702">
        <f t="shared" si="314"/>
        <v>56800</v>
      </c>
      <c r="C702" s="186" t="str">
        <f t="shared" si="282"/>
        <v>-0.0000304876873667417+0.0554910397680727i</v>
      </c>
      <c r="D702" s="158" t="str">
        <f t="shared" si="283"/>
        <v>-7.66690040560317+0.425431304888558i</v>
      </c>
      <c r="E702" t="str">
        <f t="shared" si="284"/>
        <v>7.99999008129338-0.00890783669488608i</v>
      </c>
      <c r="F702" t="str">
        <f t="shared" si="285"/>
        <v>0.999200640477903+8.89360125861714E-07i</v>
      </c>
      <c r="G702">
        <f t="shared" si="280"/>
        <v>1</v>
      </c>
      <c r="H702" t="str">
        <f t="shared" si="286"/>
        <v>7.6370329845585+5.29187950136346i</v>
      </c>
      <c r="I702" t="str">
        <f t="shared" si="287"/>
        <v>223.053078404875i</v>
      </c>
      <c r="J702" t="str">
        <f t="shared" si="281"/>
        <v>-66.3452219437827+48.7968758564778i</v>
      </c>
      <c r="K702" t="str">
        <f t="shared" si="288"/>
        <v>1.60468472561804-2.18176189361094i</v>
      </c>
      <c r="L702" t="str">
        <f t="shared" si="289"/>
        <v>0.179415606304134-0.209908725149235i</v>
      </c>
      <c r="M702" t="str">
        <f t="shared" si="290"/>
        <v>1.78410033192217-2.39167061876018i</v>
      </c>
      <c r="N702" t="str">
        <f t="shared" si="291"/>
        <v>-0.418497136773462i</v>
      </c>
      <c r="O702" t="str">
        <f t="shared" si="292"/>
        <v>0.91370071712159-0.406387745301815i</v>
      </c>
      <c r="P702" t="str">
        <f t="shared" si="293"/>
        <v>0.08629928287841+0.406387745301815i</v>
      </c>
      <c r="Q702" t="str">
        <f t="shared" si="294"/>
        <v>-0.08629928287841+0.012109391471647i</v>
      </c>
      <c r="R702" t="str">
        <f t="shared" si="295"/>
        <v>-0.332682406943369-4.75573276062411i</v>
      </c>
      <c r="S702" t="str">
        <f t="shared" si="296"/>
        <v>0.0441257738949173i</v>
      </c>
      <c r="T702" t="str">
        <f t="shared" si="297"/>
        <v>0.20985038849995-0.0146798686676i</v>
      </c>
      <c r="U702" t="e">
        <f t="shared" si="298"/>
        <v>#DIV/0!</v>
      </c>
      <c r="V702" t="str">
        <f t="shared" si="299"/>
        <v>1.33333333333333E-06-0.00186801576398938i</v>
      </c>
      <c r="W702" t="e">
        <f t="shared" si="300"/>
        <v>#DIV/0!</v>
      </c>
      <c r="X702" t="e">
        <f t="shared" si="301"/>
        <v>#DIV/0!</v>
      </c>
      <c r="Y702" t="str">
        <f t="shared" si="302"/>
        <v>0.00083+0.0571015880716481i</v>
      </c>
      <c r="Z702" t="e">
        <f t="shared" si="303"/>
        <v>#DIV/0!</v>
      </c>
      <c r="AA702" t="e">
        <f t="shared" si="304"/>
        <v>#DIV/0!</v>
      </c>
      <c r="AB702" t="str">
        <f t="shared" si="305"/>
        <v>1.29398723438863-0.0905195496380059i</v>
      </c>
      <c r="AC702" t="str">
        <f t="shared" si="306"/>
        <v>3.09211010708318-3.25628720809264i</v>
      </c>
      <c r="AD702" t="str">
        <f t="shared" si="307"/>
        <v>0.213042610986776+0.195079851107211i</v>
      </c>
      <c r="AE702" t="e">
        <f t="shared" si="308"/>
        <v>#DIV/0!</v>
      </c>
      <c r="AF702" t="str">
        <f t="shared" si="309"/>
        <v>-15.3039333901617-4.8664481964749i</v>
      </c>
      <c r="AG702" t="e">
        <f t="shared" si="310"/>
        <v>#DIV/0!</v>
      </c>
      <c r="AH702" t="e">
        <f t="shared" si="311"/>
        <v>#DIV/0!</v>
      </c>
      <c r="AI702" t="e">
        <f t="shared" si="312"/>
        <v>#DIV/0!</v>
      </c>
      <c r="AJ702" t="e">
        <f t="shared" si="313"/>
        <v>#DIV/0!</v>
      </c>
      <c r="AK702"/>
      <c r="AL702"/>
      <c r="AM702"/>
      <c r="AN702"/>
    </row>
    <row r="703" spans="1:40" x14ac:dyDescent="0.25">
      <c r="A703"/>
      <c r="B703">
        <f t="shared" si="314"/>
        <v>56900</v>
      </c>
      <c r="C703" s="186" t="str">
        <f t="shared" si="282"/>
        <v>-0.0000303806192204578+0.0553935160310683i</v>
      </c>
      <c r="D703" s="158" t="str">
        <f t="shared" si="283"/>
        <v>-7.66689958474736+0.424683622904857i</v>
      </c>
      <c r="E703" t="str">
        <f t="shared" si="284"/>
        <v>7.99999004633766-0.00892351946697756i</v>
      </c>
      <c r="F703" t="str">
        <f t="shared" si="285"/>
        <v>0.999200640481394+8.90925896844542E-07i</v>
      </c>
      <c r="G703">
        <f t="shared" si="280"/>
        <v>1</v>
      </c>
      <c r="H703" t="str">
        <f t="shared" si="286"/>
        <v>7.64605198071498+5.28958669262557i</v>
      </c>
      <c r="I703" t="str">
        <f t="shared" si="287"/>
        <v>223.445777486574i</v>
      </c>
      <c r="J703" t="str">
        <f t="shared" si="281"/>
        <v>-66.5825617490981+48.8827858491828i</v>
      </c>
      <c r="K703" t="str">
        <f t="shared" si="288"/>
        <v>1.60091300815976-2.18058131035332i</v>
      </c>
      <c r="L703" t="str">
        <f t="shared" si="289"/>
        <v>0.179050976367689-0.209850929990899i</v>
      </c>
      <c r="M703" t="str">
        <f t="shared" si="290"/>
        <v>1.77996398452745-2.39043224034422i</v>
      </c>
      <c r="N703" t="str">
        <f t="shared" si="291"/>
        <v>-0.419233927507218i</v>
      </c>
      <c r="O703" t="str">
        <f t="shared" si="292"/>
        <v>0.913401046417588-0.407060841156767i</v>
      </c>
      <c r="P703" t="str">
        <f t="shared" si="293"/>
        <v>0.086598953582412+0.407060841156767i</v>
      </c>
      <c r="Q703" t="str">
        <f t="shared" si="294"/>
        <v>-0.086598953582412+0.012173086350451i</v>
      </c>
      <c r="R703" t="str">
        <f t="shared" si="295"/>
        <v>-0.332680104915793-4.74729275348287i</v>
      </c>
      <c r="S703" t="str">
        <f t="shared" si="296"/>
        <v>0.0442034601165634i</v>
      </c>
      <c r="T703" t="str">
        <f t="shared" si="297"/>
        <v>0.20984676589023-0.0147056117492194i</v>
      </c>
      <c r="U703" t="e">
        <f t="shared" si="298"/>
        <v>#DIV/0!</v>
      </c>
      <c r="V703" t="str">
        <f t="shared" si="299"/>
        <v>1.33333333333333E-06-0.00186473278373632i</v>
      </c>
      <c r="W703" t="e">
        <f t="shared" si="300"/>
        <v>#DIV/0!</v>
      </c>
      <c r="X703" t="e">
        <f t="shared" si="301"/>
        <v>#DIV/0!</v>
      </c>
      <c r="Y703" t="str">
        <f t="shared" si="302"/>
        <v>0.00083+0.057202119036563i</v>
      </c>
      <c r="Z703" t="e">
        <f t="shared" si="303"/>
        <v>#DIV/0!</v>
      </c>
      <c r="AA703" t="e">
        <f t="shared" si="304"/>
        <v>#DIV/0!</v>
      </c>
      <c r="AB703" t="str">
        <f t="shared" si="305"/>
        <v>1.29396489651846-0.0906782875809158i</v>
      </c>
      <c r="AC703" t="str">
        <f t="shared" si="306"/>
        <v>3.08645061091302-3.25453949258405i</v>
      </c>
      <c r="AD703" t="str">
        <f t="shared" si="307"/>
        <v>0.213183774651849+0.195414345549255i</v>
      </c>
      <c r="AE703" t="e">
        <f t="shared" si="308"/>
        <v>#DIV/0!</v>
      </c>
      <c r="AF703" t="str">
        <f t="shared" si="309"/>
        <v>-15.3129515654623-4.86490306972071i</v>
      </c>
      <c r="AG703" t="e">
        <f t="shared" si="310"/>
        <v>#DIV/0!</v>
      </c>
      <c r="AH703" t="e">
        <f t="shared" si="311"/>
        <v>#DIV/0!</v>
      </c>
      <c r="AI703" t="e">
        <f t="shared" si="312"/>
        <v>#DIV/0!</v>
      </c>
      <c r="AJ703" t="e">
        <f t="shared" si="313"/>
        <v>#DIV/0!</v>
      </c>
      <c r="AK703"/>
      <c r="AL703"/>
      <c r="AM703"/>
      <c r="AN703"/>
    </row>
    <row r="704" spans="1:40" x14ac:dyDescent="0.25">
      <c r="A704"/>
      <c r="B704">
        <f t="shared" si="314"/>
        <v>57000</v>
      </c>
      <c r="C704" s="186" t="str">
        <f t="shared" si="282"/>
        <v>-0.0000302741140960506+0.0552963344823066i</v>
      </c>
      <c r="D704" s="158" t="str">
        <f t="shared" si="283"/>
        <v>-7.6668987682081+0.423938564364351i</v>
      </c>
      <c r="E704" t="str">
        <f t="shared" si="284"/>
        <v>7.99999001132045-0.00893920223886329i</v>
      </c>
      <c r="F704" t="str">
        <f t="shared" si="285"/>
        <v>0.999200640484886+8.9249166780685E-07i</v>
      </c>
      <c r="G704">
        <f t="shared" si="280"/>
        <v>1</v>
      </c>
      <c r="H704" t="str">
        <f t="shared" si="286"/>
        <v>7.65504732311262+5.2872835827688i</v>
      </c>
      <c r="I704" t="str">
        <f t="shared" si="287"/>
        <v>223.838476568273i</v>
      </c>
      <c r="J704" t="str">
        <f t="shared" si="281"/>
        <v>-66.8203190386797+48.9686958418878i</v>
      </c>
      <c r="K704" t="str">
        <f t="shared" si="288"/>
        <v>1.59715238587022-2.17939706464362i</v>
      </c>
      <c r="L704" t="str">
        <f t="shared" si="289"/>
        <v>0.178687188024829-0.209792620810008i</v>
      </c>
      <c r="M704" t="str">
        <f t="shared" si="290"/>
        <v>1.77583957389505-2.38918968545363i</v>
      </c>
      <c r="N704" t="str">
        <f t="shared" si="291"/>
        <v>-0.419970718240974i</v>
      </c>
      <c r="O704" t="str">
        <f t="shared" si="292"/>
        <v>0.913100879864182-0.407733716034443i</v>
      </c>
      <c r="P704" t="str">
        <f t="shared" si="293"/>
        <v>0.086899120135818+0.407733716034443i</v>
      </c>
      <c r="Q704" t="str">
        <f t="shared" si="294"/>
        <v>-0.086899120135818+0.012237002206531i</v>
      </c>
      <c r="R704" t="str">
        <f t="shared" si="295"/>
        <v>-0.332677798782335-4.73888221593706i</v>
      </c>
      <c r="S704" t="str">
        <f t="shared" si="296"/>
        <v>0.0442811463382093i</v>
      </c>
      <c r="T704" t="str">
        <f t="shared" si="297"/>
        <v>0.209843136883446-0.0147313542913539i</v>
      </c>
      <c r="U704" t="e">
        <f t="shared" si="298"/>
        <v>#DIV/0!</v>
      </c>
      <c r="V704" t="str">
        <f t="shared" si="299"/>
        <v>1.33333333333333E-06-0.00186146132271223i</v>
      </c>
      <c r="W704" t="e">
        <f t="shared" si="300"/>
        <v>#DIV/0!</v>
      </c>
      <c r="X704" t="e">
        <f t="shared" si="301"/>
        <v>#DIV/0!</v>
      </c>
      <c r="Y704" t="str">
        <f t="shared" si="302"/>
        <v>0.00083+0.0573026500014778i</v>
      </c>
      <c r="Z704" t="e">
        <f t="shared" si="303"/>
        <v>#DIV/0!</v>
      </c>
      <c r="AA704" t="e">
        <f t="shared" si="304"/>
        <v>#DIV/0!</v>
      </c>
      <c r="AB704" t="str">
        <f t="shared" si="305"/>
        <v>1.29394251920248-0.0908370221972339i</v>
      </c>
      <c r="AC704" t="str">
        <f t="shared" si="306"/>
        <v>3.08080745545427-3.25278609924108i</v>
      </c>
      <c r="AD704" t="str">
        <f t="shared" si="307"/>
        <v>0.213325173026577+0.195748726254913i</v>
      </c>
      <c r="AE704" t="e">
        <f t="shared" si="308"/>
        <v>#DIV/0!</v>
      </c>
      <c r="AF704" t="str">
        <f t="shared" si="309"/>
        <v>-15.3219460913207-4.86334501840445i</v>
      </c>
      <c r="AG704" t="e">
        <f t="shared" si="310"/>
        <v>#DIV/0!</v>
      </c>
      <c r="AH704" t="e">
        <f t="shared" si="311"/>
        <v>#DIV/0!</v>
      </c>
      <c r="AI704" t="e">
        <f t="shared" si="312"/>
        <v>#DIV/0!</v>
      </c>
      <c r="AJ704" t="e">
        <f t="shared" si="313"/>
        <v>#DIV/0!</v>
      </c>
      <c r="AK704"/>
      <c r="AL704"/>
      <c r="AM704"/>
      <c r="AN704"/>
    </row>
    <row r="705" spans="1:40" x14ac:dyDescent="0.25">
      <c r="A705"/>
      <c r="B705">
        <f t="shared" si="314"/>
        <v>57100</v>
      </c>
      <c r="C705" s="186" t="str">
        <f t="shared" si="282"/>
        <v>-0.0000301681680528662+0.055199493323953i</v>
      </c>
      <c r="D705" s="158" t="str">
        <f t="shared" si="283"/>
        <v>-7.66689795595505+0.42319611548364i</v>
      </c>
      <c r="E705" t="str">
        <f t="shared" si="284"/>
        <v>7.99998997624175-0.00895488501054291i</v>
      </c>
      <c r="F705" t="str">
        <f t="shared" si="285"/>
        <v>0.999200640488387+8.9405743874862E-07i</v>
      </c>
      <c r="G705">
        <f t="shared" si="280"/>
        <v>1</v>
      </c>
      <c r="H705" t="str">
        <f t="shared" si="286"/>
        <v>7.66401906324385+5.28497026578251i</v>
      </c>
      <c r="I705" t="str">
        <f t="shared" si="287"/>
        <v>224.231175649972i</v>
      </c>
      <c r="J705" t="str">
        <f t="shared" si="281"/>
        <v>-67.0584938125274+49.054605834593i</v>
      </c>
      <c r="K705" t="str">
        <f t="shared" si="288"/>
        <v>1.59340282724019-2.1782091979628i</v>
      </c>
      <c r="L705" t="str">
        <f t="shared" si="289"/>
        <v>0.178324240041889-0.209733801356113i</v>
      </c>
      <c r="M705" t="str">
        <f t="shared" si="290"/>
        <v>1.77172706728208-2.38794299931891i</v>
      </c>
      <c r="N705" t="str">
        <f t="shared" si="291"/>
        <v>-0.42070750897473i</v>
      </c>
      <c r="O705" t="str">
        <f t="shared" si="292"/>
        <v>0.912800217624321-0.408406369569565i</v>
      </c>
      <c r="P705" t="str">
        <f t="shared" si="293"/>
        <v>0.087199782375679+0.408406369569565i</v>
      </c>
      <c r="Q705" t="str">
        <f t="shared" si="294"/>
        <v>-0.087199782375679+0.012301139405165i</v>
      </c>
      <c r="R705" t="str">
        <f t="shared" si="295"/>
        <v>-0.332675488542649-4.73050099315225i</v>
      </c>
      <c r="S705" t="str">
        <f t="shared" si="296"/>
        <v>0.0443588325598553i</v>
      </c>
      <c r="T705" t="str">
        <f t="shared" si="297"/>
        <v>0.20983950147947-0.0147570962930314i</v>
      </c>
      <c r="U705" t="e">
        <f t="shared" si="298"/>
        <v>#DIV/0!</v>
      </c>
      <c r="V705" t="str">
        <f t="shared" si="299"/>
        <v>1.33333333333333E-06-0.00185820132039574i</v>
      </c>
      <c r="W705" t="e">
        <f t="shared" si="300"/>
        <v>#DIV/0!</v>
      </c>
      <c r="X705" t="e">
        <f t="shared" si="301"/>
        <v>#DIV/0!</v>
      </c>
      <c r="Y705" t="str">
        <f t="shared" si="302"/>
        <v>0.00083+0.0574031809663927i</v>
      </c>
      <c r="Z705" t="e">
        <f t="shared" si="303"/>
        <v>#DIV/0!</v>
      </c>
      <c r="AA705" t="e">
        <f t="shared" si="304"/>
        <v>#DIV/0!</v>
      </c>
      <c r="AB705" t="str">
        <f t="shared" si="305"/>
        <v>1.2939201024399-0.0909957534809661i</v>
      </c>
      <c r="AC705" t="str">
        <f t="shared" si="306"/>
        <v>3.07518059590055-3.25102708974932i</v>
      </c>
      <c r="AD705" t="str">
        <f t="shared" si="307"/>
        <v>0.213466806050887+0.196082993160325i</v>
      </c>
      <c r="AE705" t="e">
        <f t="shared" si="308"/>
        <v>#DIV/0!</v>
      </c>
      <c r="AF705" t="str">
        <f t="shared" si="309"/>
        <v>-15.3309170191989-4.86177415029887i</v>
      </c>
      <c r="AG705" t="e">
        <f t="shared" si="310"/>
        <v>#DIV/0!</v>
      </c>
      <c r="AH705" t="e">
        <f t="shared" si="311"/>
        <v>#DIV/0!</v>
      </c>
      <c r="AI705" t="e">
        <f t="shared" si="312"/>
        <v>#DIV/0!</v>
      </c>
      <c r="AJ705" t="e">
        <f t="shared" si="313"/>
        <v>#DIV/0!</v>
      </c>
      <c r="AK705"/>
      <c r="AL705"/>
      <c r="AM705"/>
      <c r="AN705"/>
    </row>
    <row r="706" spans="1:40" x14ac:dyDescent="0.25">
      <c r="A706"/>
      <c r="B706">
        <f t="shared" si="314"/>
        <v>57200</v>
      </c>
      <c r="C706" s="186" t="str">
        <f t="shared" si="282"/>
        <v>-0.0000300627771846675+0.0551029907707453i</v>
      </c>
      <c r="D706" s="158" t="str">
        <f t="shared" si="283"/>
        <v>-7.66689714795838+0.422456262575714i</v>
      </c>
      <c r="E706" t="str">
        <f t="shared" si="284"/>
        <v>7.99998994110156-0.00897056778201603i</v>
      </c>
      <c r="F706" t="str">
        <f t="shared" si="285"/>
        <v>0.999200640491889+8.95623209669795E-07i</v>
      </c>
      <c r="G706">
        <f t="shared" si="280"/>
        <v>1</v>
      </c>
      <c r="H706" t="str">
        <f t="shared" si="286"/>
        <v>7.67296725269382+5.28264683507068i</v>
      </c>
      <c r="I706" t="str">
        <f t="shared" si="287"/>
        <v>224.62387473167i</v>
      </c>
      <c r="J706" t="str">
        <f t="shared" si="281"/>
        <v>-67.2970860706413+49.140515827298i</v>
      </c>
      <c r="K706" t="str">
        <f t="shared" si="288"/>
        <v>1.58966430078206-2.17701775148498i</v>
      </c>
      <c r="L706" t="str">
        <f t="shared" si="289"/>
        <v>0.17796213117729-0.20967447535927i</v>
      </c>
      <c r="M706" t="str">
        <f t="shared" si="290"/>
        <v>1.76762643195935-2.38669222684425i</v>
      </c>
      <c r="N706" t="str">
        <f t="shared" si="291"/>
        <v>-0.421444299708487i</v>
      </c>
      <c r="O706" t="str">
        <f t="shared" si="292"/>
        <v>0.912499059861221-0.409078801396977i</v>
      </c>
      <c r="P706" t="str">
        <f t="shared" si="293"/>
        <v>0.087500940138779+0.409078801396977i</v>
      </c>
      <c r="Q706" t="str">
        <f t="shared" si="294"/>
        <v>-0.087500940138779+0.01236549831151i</v>
      </c>
      <c r="R706" t="str">
        <f t="shared" si="295"/>
        <v>-0.332673174196462-4.72214893137666i</v>
      </c>
      <c r="S706" t="str">
        <f t="shared" si="296"/>
        <v>0.0444365187815014i</v>
      </c>
      <c r="T706" t="str">
        <f t="shared" si="297"/>
        <v>0.209835859678166-0.0147828377532828i</v>
      </c>
      <c r="U706" t="e">
        <f t="shared" si="298"/>
        <v>#DIV/0!</v>
      </c>
      <c r="V706" t="str">
        <f t="shared" si="299"/>
        <v>1.33333333333333E-06-0.00185495271668876i</v>
      </c>
      <c r="W706" t="e">
        <f t="shared" si="300"/>
        <v>#DIV/0!</v>
      </c>
      <c r="X706" t="e">
        <f t="shared" si="301"/>
        <v>#DIV/0!</v>
      </c>
      <c r="Y706" t="str">
        <f t="shared" si="302"/>
        <v>0.00083+0.0575037119313076i</v>
      </c>
      <c r="Z706" t="e">
        <f t="shared" si="303"/>
        <v>#DIV/0!</v>
      </c>
      <c r="AA706" t="e">
        <f t="shared" si="304"/>
        <v>#DIV/0!</v>
      </c>
      <c r="AB706" t="str">
        <f t="shared" si="305"/>
        <v>1.29389764622988-0.0911544814261366i</v>
      </c>
      <c r="AC706" t="str">
        <f t="shared" si="306"/>
        <v>3.06956998746415-3.24926252534931i</v>
      </c>
      <c r="AD706" t="str">
        <f t="shared" si="307"/>
        <v>0.213608673664626+0.196417146200986i</v>
      </c>
      <c r="AE706" t="e">
        <f t="shared" si="308"/>
        <v>#DIV/0!</v>
      </c>
      <c r="AF706" t="str">
        <f t="shared" si="309"/>
        <v>-15.3398644006522-4.86019057249497i</v>
      </c>
      <c r="AG706" t="e">
        <f t="shared" si="310"/>
        <v>#DIV/0!</v>
      </c>
      <c r="AH706" t="e">
        <f t="shared" si="311"/>
        <v>#DIV/0!</v>
      </c>
      <c r="AI706" t="e">
        <f t="shared" si="312"/>
        <v>#DIV/0!</v>
      </c>
      <c r="AJ706" t="e">
        <f t="shared" si="313"/>
        <v>#DIV/0!</v>
      </c>
      <c r="AK706"/>
      <c r="AL706"/>
      <c r="AM706"/>
      <c r="AN706"/>
    </row>
    <row r="707" spans="1:40" x14ac:dyDescent="0.25">
      <c r="A707"/>
      <c r="B707">
        <f t="shared" si="314"/>
        <v>57300</v>
      </c>
      <c r="C707" s="186" t="str">
        <f t="shared" si="282"/>
        <v>-0.0000299579376192729+0.0550068250498839i</v>
      </c>
      <c r="D707" s="158" t="str">
        <f t="shared" si="283"/>
        <v>-7.66689634418842+0.42171899204911i</v>
      </c>
      <c r="E707" t="str">
        <f t="shared" si="284"/>
        <v>7.99998990589989-0.00898625055328232i</v>
      </c>
      <c r="F707" t="str">
        <f t="shared" si="285"/>
        <v>0.9992006404954+8.97188980570359E-07i</v>
      </c>
      <c r="G707">
        <f t="shared" si="280"/>
        <v>1</v>
      </c>
      <c r="H707" t="str">
        <f t="shared" si="286"/>
        <v>7.68189194313734+5.28031338345429i</v>
      </c>
      <c r="I707" t="str">
        <f t="shared" si="287"/>
        <v>225.016573813369i</v>
      </c>
      <c r="J707" t="str">
        <f t="shared" si="281"/>
        <v>-67.5360958130214+49.2264258200031i</v>
      </c>
      <c r="K707" t="str">
        <f t="shared" si="288"/>
        <v>1.58593677503093-2.17582276607943i</v>
      </c>
      <c r="L707" t="str">
        <f t="shared" si="289"/>
        <v>0.177600860181655-0.209614646530102i</v>
      </c>
      <c r="M707" t="str">
        <f t="shared" si="290"/>
        <v>1.76353763521258-2.38543741260953i</v>
      </c>
      <c r="N707" t="str">
        <f t="shared" si="291"/>
        <v>-0.422181090442243i</v>
      </c>
      <c r="O707" t="str">
        <f t="shared" si="292"/>
        <v>0.91219740673837-0.409751011151641i</v>
      </c>
      <c r="P707" t="str">
        <f t="shared" si="293"/>
        <v>0.08780259326163+0.409751011151641i</v>
      </c>
      <c r="Q707" t="str">
        <f t="shared" si="294"/>
        <v>-0.08780259326163+0.012430079290602i</v>
      </c>
      <c r="R707" t="str">
        <f t="shared" si="295"/>
        <v>-0.332670855743493-4.71382587793195i</v>
      </c>
      <c r="S707" t="str">
        <f t="shared" si="296"/>
        <v>0.0445142050031473i</v>
      </c>
      <c r="T707" t="str">
        <f t="shared" si="297"/>
        <v>0.209832211479404-0.0148085786711383i</v>
      </c>
      <c r="U707" t="e">
        <f t="shared" si="298"/>
        <v>#DIV/0!</v>
      </c>
      <c r="V707" t="str">
        <f t="shared" si="299"/>
        <v>1.33333333333333E-06-0.00185171545191269i</v>
      </c>
      <c r="W707" t="e">
        <f t="shared" si="300"/>
        <v>#DIV/0!</v>
      </c>
      <c r="X707" t="e">
        <f t="shared" si="301"/>
        <v>#DIV/0!</v>
      </c>
      <c r="Y707" t="str">
        <f t="shared" si="302"/>
        <v>0.00083+0.0576042428962224i</v>
      </c>
      <c r="Z707" t="e">
        <f t="shared" si="303"/>
        <v>#DIV/0!</v>
      </c>
      <c r="AA707" t="e">
        <f t="shared" si="304"/>
        <v>#DIV/0!</v>
      </c>
      <c r="AB707" t="str">
        <f t="shared" si="305"/>
        <v>1.29387515057161-0.0913132060267655i</v>
      </c>
      <c r="AC707" t="str">
        <f t="shared" si="306"/>
        <v>3.06397558537781-3.24749246683943i</v>
      </c>
      <c r="AD707" t="str">
        <f t="shared" si="307"/>
        <v>0.213750775807563+0.196751185311761i</v>
      </c>
      <c r="AE707" t="e">
        <f t="shared" si="308"/>
        <v>#DIV/0!</v>
      </c>
      <c r="AF707" t="str">
        <f t="shared" si="309"/>
        <v>-15.3487882873258-4.85859439140518i</v>
      </c>
      <c r="AG707" t="e">
        <f t="shared" si="310"/>
        <v>#DIV/0!</v>
      </c>
      <c r="AH707" t="e">
        <f t="shared" si="311"/>
        <v>#DIV/0!</v>
      </c>
      <c r="AI707" t="e">
        <f t="shared" si="312"/>
        <v>#DIV/0!</v>
      </c>
      <c r="AJ707" t="e">
        <f t="shared" si="313"/>
        <v>#DIV/0!</v>
      </c>
      <c r="AK707"/>
      <c r="AL707"/>
      <c r="AM707"/>
      <c r="AN707"/>
    </row>
    <row r="708" spans="1:40" x14ac:dyDescent="0.25">
      <c r="A708"/>
      <c r="B708">
        <f t="shared" si="314"/>
        <v>57400</v>
      </c>
      <c r="C708" s="186" t="str">
        <f t="shared" si="282"/>
        <v>-0.0000298536455182014+0.054910994400923i</v>
      </c>
      <c r="D708" s="158" t="str">
        <f t="shared" si="283"/>
        <v>-7.66689554461566+0.420984290407077i</v>
      </c>
      <c r="E708" t="str">
        <f t="shared" si="284"/>
        <v>7.99998987063673-0.00900193332434141i</v>
      </c>
      <c r="F708" t="str">
        <f t="shared" si="285"/>
        <v>0.999200640498922+8.98754751450277E-07i</v>
      </c>
      <c r="G708">
        <f t="shared" si="280"/>
        <v>1</v>
      </c>
      <c r="H708" t="str">
        <f t="shared" si="286"/>
        <v>7.69079318633591+5.27797000317424i</v>
      </c>
      <c r="I708" t="str">
        <f t="shared" si="287"/>
        <v>225.409272895068i</v>
      </c>
      <c r="J708" t="str">
        <f t="shared" si="281"/>
        <v>-67.7755230396677+49.3123358127081i</v>
      </c>
      <c r="K708" t="str">
        <f t="shared" si="288"/>
        <v>1.58222021854558-2.17462428231251i</v>
      </c>
      <c r="L708" t="str">
        <f t="shared" si="289"/>
        <v>0.177240425797927-0.209554318559863i</v>
      </c>
      <c r="M708" t="str">
        <f t="shared" si="290"/>
        <v>1.75946064434351-2.38417860087237i</v>
      </c>
      <c r="N708" t="str">
        <f t="shared" si="291"/>
        <v>-0.422917881175999i</v>
      </c>
      <c r="O708" t="str">
        <f t="shared" si="292"/>
        <v>0.911895258419524-0.410422998468641i</v>
      </c>
      <c r="P708" t="str">
        <f t="shared" si="293"/>
        <v>0.088104741580476+0.410422998468641i</v>
      </c>
      <c r="Q708" t="str">
        <f t="shared" si="294"/>
        <v>-0.088104741580476+0.012494882707358i</v>
      </c>
      <c r="R708" t="str">
        <f t="shared" si="295"/>
        <v>-0.332668533183389-4.70553168120372i</v>
      </c>
      <c r="S708" t="str">
        <f t="shared" si="296"/>
        <v>0.0445918912247932i</v>
      </c>
      <c r="T708" t="str">
        <f t="shared" si="297"/>
        <v>0.209828556883055-0.0148343190456252i</v>
      </c>
      <c r="U708" t="e">
        <f t="shared" si="298"/>
        <v>#DIV/0!</v>
      </c>
      <c r="V708" t="str">
        <f t="shared" si="299"/>
        <v>1.33333333333333E-06-0.00184848946680483i</v>
      </c>
      <c r="W708" t="e">
        <f t="shared" si="300"/>
        <v>#DIV/0!</v>
      </c>
      <c r="X708" t="e">
        <f t="shared" si="301"/>
        <v>#DIV/0!</v>
      </c>
      <c r="Y708" t="str">
        <f t="shared" si="302"/>
        <v>0.00083+0.0577047738611373i</v>
      </c>
      <c r="Z708" t="e">
        <f t="shared" si="303"/>
        <v>#DIV/0!</v>
      </c>
      <c r="AA708" t="e">
        <f t="shared" si="304"/>
        <v>#DIV/0!</v>
      </c>
      <c r="AB708" t="str">
        <f t="shared" si="305"/>
        <v>1.29385261546431-0.0914719272768548i</v>
      </c>
      <c r="AC708" t="str">
        <f t="shared" si="306"/>
        <v>3.05839734489634-3.24571697457863i</v>
      </c>
      <c r="AD708" t="str">
        <f t="shared" si="307"/>
        <v>0.213893112419384+0.197085110426887i</v>
      </c>
      <c r="AE708" t="e">
        <f t="shared" si="308"/>
        <v>#DIV/0!</v>
      </c>
      <c r="AF708" t="str">
        <f t="shared" si="309"/>
        <v>-15.3576887309516-4.85698571276716i</v>
      </c>
      <c r="AG708" t="e">
        <f t="shared" si="310"/>
        <v>#DIV/0!</v>
      </c>
      <c r="AH708" t="e">
        <f t="shared" si="311"/>
        <v>#DIV/0!</v>
      </c>
      <c r="AI708" t="e">
        <f t="shared" si="312"/>
        <v>#DIV/0!</v>
      </c>
      <c r="AJ708" t="e">
        <f t="shared" si="313"/>
        <v>#DIV/0!</v>
      </c>
      <c r="AK708"/>
      <c r="AL708"/>
      <c r="AM708"/>
      <c r="AN708"/>
    </row>
    <row r="709" spans="1:40" x14ac:dyDescent="0.25">
      <c r="A709"/>
      <c r="B709">
        <f t="shared" si="314"/>
        <v>57500</v>
      </c>
      <c r="C709" s="186" t="str">
        <f t="shared" si="282"/>
        <v>-0.000029749897076321+0.0548154970756632i</v>
      </c>
      <c r="D709" s="158" t="str">
        <f t="shared" si="283"/>
        <v>-7.66689474921095+0.420252144246751i</v>
      </c>
      <c r="E709" t="str">
        <f t="shared" si="284"/>
        <v>7.99998983531208-0.00901761609519293i</v>
      </c>
      <c r="F709" t="str">
        <f t="shared" si="285"/>
        <v>0.999200640502444+9.00320522309493E-07i</v>
      </c>
      <c r="G709">
        <f t="shared" ref="G709:G772" si="315">IF($C$11=$C$7,$C$24,F709)</f>
        <v>1</v>
      </c>
      <c r="H709" t="str">
        <f t="shared" si="286"/>
        <v>7.69967103413476+5.27561678589429i</v>
      </c>
      <c r="I709" t="str">
        <f t="shared" si="287"/>
        <v>225.801971976766i</v>
      </c>
      <c r="J709" t="str">
        <f t="shared" ref="J709:J772" si="316">IMSUM(COMPLEX(0,2*PI()*B709*$C$113*$C$112),COMPLEX(0,2*PI()*B709*$C$113*$C$111),COMPLEX(0,2*PI()*B709*$C$28*10^-12*$C$111),COMPLEX(-1*2*PI()*B709*2*PI()*B709*$C$113*$C$112*$C$28*10^-12*$C$111,0),COMPLEX(1,0))</f>
        <v>-68.0153677505801+49.3982458054133i</v>
      </c>
      <c r="K709" t="str">
        <f t="shared" si="288"/>
        <v>1.57851459990949-2.17342234044956i</v>
      </c>
      <c r="L709" t="str">
        <f t="shared" si="289"/>
        <v>0.176880826761504-0.209493495120507i</v>
      </c>
      <c r="M709" t="str">
        <f t="shared" si="290"/>
        <v>1.75539542667099-2.38291583557007i</v>
      </c>
      <c r="N709" t="str">
        <f t="shared" si="291"/>
        <v>-0.423654671909755i</v>
      </c>
      <c r="O709" t="str">
        <f t="shared" si="292"/>
        <v>0.911592615068706-0.411094762983182i</v>
      </c>
      <c r="P709" t="str">
        <f t="shared" si="293"/>
        <v>0.088407384931294+0.411094762983182i</v>
      </c>
      <c r="Q709" t="str">
        <f t="shared" si="294"/>
        <v>-0.088407384931294+0.012559908926573i</v>
      </c>
      <c r="R709" t="str">
        <f t="shared" si="295"/>
        <v>-0.33266620651589-4.69726619063216i</v>
      </c>
      <c r="S709" t="str">
        <f t="shared" si="296"/>
        <v>0.0446695774464393i</v>
      </c>
      <c r="T709" t="str">
        <f t="shared" si="297"/>
        <v>0.209824895888984-0.0148600588757747i</v>
      </c>
      <c r="U709" t="e">
        <f t="shared" si="298"/>
        <v>#DIV/0!</v>
      </c>
      <c r="V709" t="str">
        <f t="shared" si="299"/>
        <v>1.33333333333333E-06-0.00184527470251473i</v>
      </c>
      <c r="W709" t="e">
        <f t="shared" si="300"/>
        <v>#DIV/0!</v>
      </c>
      <c r="X709" t="e">
        <f t="shared" si="301"/>
        <v>#DIV/0!</v>
      </c>
      <c r="Y709" t="str">
        <f t="shared" si="302"/>
        <v>0.00083+0.0578053048260522i</v>
      </c>
      <c r="Z709" t="e">
        <f t="shared" si="303"/>
        <v>#DIV/0!</v>
      </c>
      <c r="AA709" t="e">
        <f t="shared" si="304"/>
        <v>#DIV/0!</v>
      </c>
      <c r="AB709" t="str">
        <f t="shared" si="305"/>
        <v>1.29383004090714-0.0916306451704306i</v>
      </c>
      <c r="AC709" t="str">
        <f t="shared" si="306"/>
        <v>3.05283522129781-3.24393610848898i</v>
      </c>
      <c r="AD709" t="str">
        <f t="shared" si="307"/>
        <v>0.2140356834397+0.197418921479986i</v>
      </c>
      <c r="AE709" t="e">
        <f t="shared" si="308"/>
        <v>#DIV/0!</v>
      </c>
      <c r="AF709" t="str">
        <f t="shared" si="309"/>
        <v>-15.3665657833457-4.85536464164754i</v>
      </c>
      <c r="AG709" t="e">
        <f t="shared" si="310"/>
        <v>#DIV/0!</v>
      </c>
      <c r="AH709" t="e">
        <f t="shared" si="311"/>
        <v>#DIV/0!</v>
      </c>
      <c r="AI709" t="e">
        <f t="shared" si="312"/>
        <v>#DIV/0!</v>
      </c>
      <c r="AJ709" t="e">
        <f t="shared" si="313"/>
        <v>#DIV/0!</v>
      </c>
      <c r="AK709"/>
      <c r="AL709"/>
      <c r="AM709"/>
      <c r="AN709"/>
    </row>
    <row r="710" spans="1:40" x14ac:dyDescent="0.25">
      <c r="A710"/>
      <c r="B710">
        <f t="shared" si="314"/>
        <v>57600</v>
      </c>
      <c r="C710" s="186" t="str">
        <f t="shared" ref="C710:C773" si="317">IMPRODUCT(COMPLEX(-1,0),IMDIV(IMPRODUCT(G710,COMPLEX($C$100+$C$101,0)),COMPLEX($C$100,2*PI()*B710*$C$103*$C$102*(2*$C$100+$C$101))))</f>
        <v>-0.0000296466885215018+0.054720331338046i</v>
      </c>
      <c r="D710" s="158" t="str">
        <f t="shared" ref="D710:D773" si="318">IMPRODUCT(COMPLEX($C$106,0),IMSUB(C710,G710))</f>
        <v>-7.66689395794532+0.419522540258353i</v>
      </c>
      <c r="E710" t="str">
        <f t="shared" ref="E710:E773" si="319">IMDIV(COMPLEX($C$20*10^3,0),COMPLEX(1,2*PI()*B710*$C$20*1000*$C$29*10^-12))</f>
        <v>7.99998979992594-0.00903329886583652i</v>
      </c>
      <c r="F710" t="str">
        <f t="shared" ref="F710:F773" si="320">IMDIV(COMPLEX($C$22*1000,0),IMSUM(COMPLEX($C$22*1000,0),E710))</f>
        <v>0.999200640505975+9.0188629314799E-07i</v>
      </c>
      <c r="G710">
        <f t="shared" si="315"/>
        <v>1</v>
      </c>
      <c r="H710" t="str">
        <f t="shared" ref="H710:H773" si="321">IMPRODUCT(COMPLEX($C$108,0),IMPRODUCT(COMPLEX(-1,0),D710),IMDIV(COMPLEX(0,2*PI()*B710*$C$109*$C$110),COMPLEX(1,2*PI()*B710*$C$109*$C$110)))</f>
        <v>7.7085255384602+5.27325382270366i</v>
      </c>
      <c r="I710" t="str">
        <f t="shared" ref="I710:I773" si="322">COMPLEX(0,2*PI()*B710*$C$113*$C$112*$C$114)</f>
        <v>226.194671058465i</v>
      </c>
      <c r="J710" t="str">
        <f t="shared" si="316"/>
        <v>-68.2556299457587+49.4841557981183i</v>
      </c>
      <c r="K710" t="str">
        <f t="shared" ref="K710:K773" si="323">IMDIV(I710,J710)</f>
        <v>1.57481988773191-2.17221698045697i</v>
      </c>
      <c r="L710" t="str">
        <f t="shared" ref="L710:L773" si="324">IMDIV(COMPLEX($C$117,0),COMPLEX(1,2*PI()*B710*$C$115*$C$116))</f>
        <v>0.176522061800346-0.209432179864752i</v>
      </c>
      <c r="M710" t="str">
        <f t="shared" ref="M710:M773" si="325">IMSUM(K710,L710)</f>
        <v>1.75134194953226-2.38164916032172i</v>
      </c>
      <c r="N710" t="str">
        <f t="shared" ref="N710:N773" si="326">COMPLEX(0,-2*PI()*B710*$C$43)</f>
        <v>-0.424391462643511i</v>
      </c>
      <c r="O710" t="str">
        <f t="shared" ref="O710:O773" si="327">IMEXP(N710)</f>
        <v>0.91128947685021-0.411766304330589i</v>
      </c>
      <c r="P710" t="str">
        <f t="shared" ref="P710:P773" si="328">IMSUB(COMPLEX(1,0),O710)</f>
        <v>0.08871052314979+0.411766304330589i</v>
      </c>
      <c r="Q710" t="str">
        <f t="shared" ref="Q710:Q773" si="329">IMSUM(COMPLEX(0,2*PI()*B710*$C$43),O710,COMPLEX(-1,0))</f>
        <v>-0.08871052314979+0.012625158312922i</v>
      </c>
      <c r="R710" t="str">
        <f t="shared" ref="R710:R773" si="330">IMDIV(P710,Q710)</f>
        <v>-0.332663875740653-4.68902925670312i</v>
      </c>
      <c r="S710" t="str">
        <f t="shared" ref="S710:S773" si="331">IMDIV(COMPLEX(0,2*PI()*B710*$C$123),COMPLEX($C$124,0))</f>
        <v>0.0447472636680852i</v>
      </c>
      <c r="T710" t="str">
        <f t="shared" ref="T710:T773" si="332">IMPRODUCT(R710,S710)</f>
        <v>0.20982122849706-0.0148857981606141i</v>
      </c>
      <c r="U710" t="e">
        <f t="shared" ref="U710:U773" si="333">IMDIV(COMPLEX(1,2*PI()*B710*$C$16*10^-3*$C$15*10^-6),COMPLEX(0,2*PI()*B710*$C$15*10^-6))</f>
        <v>#DIV/0!</v>
      </c>
      <c r="V710" t="str">
        <f t="shared" ref="V710:V773" si="334">IMSUM(COMPLEX($C$18*10^-3,0),IMDIV(COMPLEX(1,0),COMPLEX(0,2*PI()*B710*($C$17*1*10^-6))))</f>
        <v>1.33333333333333E-06-0.00184207110060064i</v>
      </c>
      <c r="W710" t="e">
        <f t="shared" ref="W710:W773" si="335">IMDIV(IMPRODUCT(U710,V710),IMSUM(U710,V710))</f>
        <v>#DIV/0!</v>
      </c>
      <c r="X710" t="e">
        <f t="shared" ref="X710:X773" si="336">IMDIV(IMPRODUCT(COMPLEX($C$19,0),W710),IMSUM(COMPLEX($C$19,0),W710))</f>
        <v>#DIV/0!</v>
      </c>
      <c r="Y710" t="str">
        <f t="shared" ref="Y710:Y773" si="337">COMPLEX($C$13*10^-3,2*PI()*B710*$C$12*0.000001)</f>
        <v>0.00083+0.0579058357909671i</v>
      </c>
      <c r="Z710" t="e">
        <f t="shared" ref="Z710:Z773" si="338">IMPRODUCT(COMPLEX($C$6,0),IMDIV(X710,IMSUM(X710,Y710)))</f>
        <v>#DIV/0!</v>
      </c>
      <c r="AA710" t="e">
        <f t="shared" ref="AA710:AA773" si="339">IMDIV(COMPLEX($C$6,0),IMSUM(X710,Y710))</f>
        <v>#DIV/0!</v>
      </c>
      <c r="AB710" t="str">
        <f t="shared" ref="AB710:AB773" si="340">IMPRODUCT(COMPLEX($C$119,0),T710)</f>
        <v>1.29380742689929-0.0917893597014951i</v>
      </c>
      <c r="AC710" t="str">
        <f t="shared" ref="AC710:AC773" si="341">IMSUM(COMPLEX(1,0),IMPRODUCT(AB710,M710))</f>
        <v>3.04728916988559-3.24214992805863i</v>
      </c>
      <c r="AD710" t="str">
        <f t="shared" ref="AD710:AD773" si="342">IMDIV(AB710,AC710)</f>
        <v>0.214178488808036+0.197752618404051i</v>
      </c>
      <c r="AE710" t="e">
        <f t="shared" ref="AE710:AE773" si="343">IMPRODUCT(AD710,AA710,X710)</f>
        <v>#DIV/0!</v>
      </c>
      <c r="AF710" t="str">
        <f t="shared" ref="AF710:AF773" si="344">IMSUB(D710,H710)</f>
        <v>-15.3754194964055-4.85373128244531i</v>
      </c>
      <c r="AG710" t="e">
        <f t="shared" ref="AG710:AG773" si="345">IMSUM(COMPLEX(1,0),IMPRODUCT(AD710,AA710,COMPLEX($C$127,0)))</f>
        <v>#DIV/0!</v>
      </c>
      <c r="AH710" t="e">
        <f t="shared" ref="AH710:AH773" si="346">IMDIV(IMPRODUCT(AE710,AF710),AG710)</f>
        <v>#DIV/0!</v>
      </c>
      <c r="AI710" t="e">
        <f t="shared" ref="AI710:AI773" si="347">20*LOG10(IMABS(AH710))</f>
        <v>#DIV/0!</v>
      </c>
      <c r="AJ710" t="e">
        <f t="shared" ref="AJ710:AJ773" si="348">IMARGUMENT(AH710)*180/PI()</f>
        <v>#DIV/0!</v>
      </c>
      <c r="AK710"/>
      <c r="AL710"/>
      <c r="AM710"/>
      <c r="AN710"/>
    </row>
    <row r="711" spans="1:40" x14ac:dyDescent="0.25">
      <c r="A711"/>
      <c r="B711">
        <f t="shared" si="314"/>
        <v>57700</v>
      </c>
      <c r="C711" s="186" t="str">
        <f t="shared" si="317"/>
        <v>-0.0000295440161142728+0.0546254954640474i</v>
      </c>
      <c r="D711" s="158" t="str">
        <f t="shared" si="318"/>
        <v>-7.66689317079018+0.418795465224364i</v>
      </c>
      <c r="E711" t="str">
        <f t="shared" si="319"/>
        <v>7.99998976447832-0.00904898163627182i</v>
      </c>
      <c r="F711" t="str">
        <f t="shared" si="320"/>
        <v>0.999200640509507+9.03452063965713E-07i</v>
      </c>
      <c r="G711">
        <f t="shared" si="315"/>
        <v>1</v>
      </c>
      <c r="H711" t="str">
        <f t="shared" si="321"/>
        <v>7.71735675131656+5.27088120412008i</v>
      </c>
      <c r="I711" t="str">
        <f t="shared" si="322"/>
        <v>226.587370140164i</v>
      </c>
      <c r="J711" t="str">
        <f t="shared" si="316"/>
        <v>-68.4963096252034+49.5700657908234i</v>
      </c>
      <c r="K711" t="str">
        <f t="shared" si="323"/>
        <v>1.57113605064875-2.17100824200395i</v>
      </c>
      <c r="L711" t="str">
        <f t="shared" si="324"/>
        <v>0.176164129635106-0.209370376426145i</v>
      </c>
      <c r="M711" t="str">
        <f t="shared" si="325"/>
        <v>1.74730018028386-2.3803786184301i</v>
      </c>
      <c r="N711" t="str">
        <f t="shared" si="326"/>
        <v>-0.425128253377267i</v>
      </c>
      <c r="O711" t="str">
        <f t="shared" si="327"/>
        <v>0.910985843928597-0.412437622146309i</v>
      </c>
      <c r="P711" t="str">
        <f t="shared" si="328"/>
        <v>0.089014156071403+0.412437622146309i</v>
      </c>
      <c r="Q711" t="str">
        <f t="shared" si="329"/>
        <v>-0.089014156071403+0.012690631230958i</v>
      </c>
      <c r="R711" t="str">
        <f t="shared" si="330"/>
        <v>-0.332661540857404-4.68082073093889i</v>
      </c>
      <c r="S711" t="str">
        <f t="shared" si="331"/>
        <v>0.0448249498897312i</v>
      </c>
      <c r="T711" t="str">
        <f t="shared" si="332"/>
        <v>0.209817554707151-0.0149115368991739i</v>
      </c>
      <c r="U711" t="e">
        <f t="shared" si="333"/>
        <v>#DIV/0!</v>
      </c>
      <c r="V711" t="str">
        <f t="shared" si="334"/>
        <v>1.33333333333333E-06-0.00183887860302594i</v>
      </c>
      <c r="W711" t="e">
        <f t="shared" si="335"/>
        <v>#DIV/0!</v>
      </c>
      <c r="X711" t="e">
        <f t="shared" si="336"/>
        <v>#DIV/0!</v>
      </c>
      <c r="Y711" t="str">
        <f t="shared" si="337"/>
        <v>0.00083+0.0580063667558819i</v>
      </c>
      <c r="Z711" t="e">
        <f t="shared" si="338"/>
        <v>#DIV/0!</v>
      </c>
      <c r="AA711" t="e">
        <f t="shared" si="339"/>
        <v>#DIV/0!</v>
      </c>
      <c r="AB711" t="str">
        <f t="shared" si="340"/>
        <v>1.29378477343994-0.0919480708640701i</v>
      </c>
      <c r="AC711" t="str">
        <f t="shared" si="341"/>
        <v>3.04175914598939-3.24035849234441i</v>
      </c>
      <c r="AD711" t="str">
        <f t="shared" si="342"/>
        <v>0.21432152846384+0.198086201131478i</v>
      </c>
      <c r="AE711" t="e">
        <f t="shared" si="343"/>
        <v>#DIV/0!</v>
      </c>
      <c r="AF711" t="str">
        <f t="shared" si="344"/>
        <v>-15.3842499221067-4.85208573889572i</v>
      </c>
      <c r="AG711" t="e">
        <f t="shared" si="345"/>
        <v>#DIV/0!</v>
      </c>
      <c r="AH711" t="e">
        <f t="shared" si="346"/>
        <v>#DIV/0!</v>
      </c>
      <c r="AI711" t="e">
        <f t="shared" si="347"/>
        <v>#DIV/0!</v>
      </c>
      <c r="AJ711" t="e">
        <f t="shared" si="348"/>
        <v>#DIV/0!</v>
      </c>
      <c r="AK711"/>
      <c r="AL711"/>
      <c r="AM711"/>
      <c r="AN711"/>
    </row>
    <row r="712" spans="1:40" x14ac:dyDescent="0.25">
      <c r="A712"/>
      <c r="B712">
        <f t="shared" si="314"/>
        <v>57800</v>
      </c>
      <c r="C712" s="186" t="str">
        <f t="shared" si="317"/>
        <v>-0.0000294418761474832+0.0545309877415744i</v>
      </c>
      <c r="D712" s="158" t="str">
        <f t="shared" si="318"/>
        <v>-7.66689238771715+0.418070906018737i</v>
      </c>
      <c r="E712" t="str">
        <f t="shared" si="319"/>
        <v>7.99998972896921-0.00906466440649848i</v>
      </c>
      <c r="F712" t="str">
        <f t="shared" si="320"/>
        <v>0.999200640513048+9.05017834762645E-07i</v>
      </c>
      <c r="G712">
        <f t="shared" si="315"/>
        <v>1</v>
      </c>
      <c r="H712" t="str">
        <f t="shared" si="321"/>
        <v>7.72616472478358+5.2684990200924i</v>
      </c>
      <c r="I712" t="str">
        <f t="shared" si="322"/>
        <v>226.980069221863i</v>
      </c>
      <c r="J712" t="str">
        <f t="shared" si="316"/>
        <v>-68.7374067889143+49.6559757835284i</v>
      </c>
      <c r="K712" t="str">
        <f t="shared" si="323"/>
        <v>1.56746305732358-2.16979616446458i</v>
      </c>
      <c r="L712" t="str">
        <f t="shared" si="324"/>
        <v>0.175807028979245-0.209308088419129i</v>
      </c>
      <c r="M712" t="str">
        <f t="shared" si="325"/>
        <v>1.74327008630282-2.37910425288371i</v>
      </c>
      <c r="N712" t="str">
        <f t="shared" si="326"/>
        <v>-0.425865044111023i</v>
      </c>
      <c r="O712" t="str">
        <f t="shared" si="327"/>
        <v>0.910681716468698-0.413108716065911i</v>
      </c>
      <c r="P712" t="str">
        <f t="shared" si="328"/>
        <v>0.089318283531302+0.413108716065911i</v>
      </c>
      <c r="Q712" t="str">
        <f t="shared" si="329"/>
        <v>-0.089318283531302+0.012756328045112i</v>
      </c>
      <c r="R712" t="str">
        <f t="shared" si="330"/>
        <v>-0.332659201865875-4.67264046588932i</v>
      </c>
      <c r="S712" t="str">
        <f t="shared" si="331"/>
        <v>0.0449026361113771i</v>
      </c>
      <c r="T712" t="str">
        <f t="shared" si="332"/>
        <v>0.209813874519124-0.0149372750904845i</v>
      </c>
      <c r="U712" t="e">
        <f t="shared" si="333"/>
        <v>#DIV/0!</v>
      </c>
      <c r="V712" t="str">
        <f t="shared" si="334"/>
        <v>1.33333333333333E-06-0.00183569715215566i</v>
      </c>
      <c r="W712" t="e">
        <f t="shared" si="335"/>
        <v>#DIV/0!</v>
      </c>
      <c r="X712" t="e">
        <f t="shared" si="336"/>
        <v>#DIV/0!</v>
      </c>
      <c r="Y712" t="str">
        <f t="shared" si="337"/>
        <v>0.00083+0.0581068977207968i</v>
      </c>
      <c r="Z712" t="e">
        <f t="shared" si="338"/>
        <v>#DIV/0!</v>
      </c>
      <c r="AA712" t="e">
        <f t="shared" si="339"/>
        <v>#DIV/0!</v>
      </c>
      <c r="AB712" t="str">
        <f t="shared" si="340"/>
        <v>1.29376208052829-0.0921067786521769i</v>
      </c>
      <c r="AC712" t="str">
        <f t="shared" si="341"/>
        <v>3.03624510496706-3.23856185997459i</v>
      </c>
      <c r="AD712" t="str">
        <f t="shared" si="342"/>
        <v>0.214464802346481+0.198419669594053i</v>
      </c>
      <c r="AE712" t="e">
        <f t="shared" si="343"/>
        <v>#DIV/0!</v>
      </c>
      <c r="AF712" t="str">
        <f t="shared" si="344"/>
        <v>-15.3930571125007-4.85042811407366i</v>
      </c>
      <c r="AG712" t="e">
        <f t="shared" si="345"/>
        <v>#DIV/0!</v>
      </c>
      <c r="AH712" t="e">
        <f t="shared" si="346"/>
        <v>#DIV/0!</v>
      </c>
      <c r="AI712" t="e">
        <f t="shared" si="347"/>
        <v>#DIV/0!</v>
      </c>
      <c r="AJ712" t="e">
        <f t="shared" si="348"/>
        <v>#DIV/0!</v>
      </c>
      <c r="AK712"/>
      <c r="AL712"/>
      <c r="AM712"/>
      <c r="AN712"/>
    </row>
    <row r="713" spans="1:40" x14ac:dyDescent="0.25">
      <c r="A713"/>
      <c r="B713">
        <f t="shared" si="314"/>
        <v>57900</v>
      </c>
      <c r="C713" s="186" t="str">
        <f t="shared" si="317"/>
        <v>-0.0000293402649459684+0.0544368064703621i</v>
      </c>
      <c r="D713" s="158" t="str">
        <f t="shared" si="318"/>
        <v>-7.66689160869795+0.41734884960611i</v>
      </c>
      <c r="E713" t="str">
        <f t="shared" si="319"/>
        <v>7.99998969339862-0.00908034717651612i</v>
      </c>
      <c r="F713" t="str">
        <f t="shared" si="320"/>
        <v>0.9992006405166+9.06583605538749E-07i</v>
      </c>
      <c r="G713">
        <f t="shared" si="315"/>
        <v>1</v>
      </c>
      <c r="H713" t="str">
        <f t="shared" si="321"/>
        <v>7.73494951101322+5.26610736000329i</v>
      </c>
      <c r="I713" t="str">
        <f t="shared" si="322"/>
        <v>227.372768303561i</v>
      </c>
      <c r="J713" t="str">
        <f t="shared" si="316"/>
        <v>-68.9789214368914+49.7418857762335i</v>
      </c>
      <c r="K713" t="str">
        <f t="shared" si="323"/>
        <v>1.56380087644861-2.16858078691962i</v>
      </c>
      <c r="L713" t="str">
        <f t="shared" si="324"/>
        <v>0.175450758539144-0.20924531943911i</v>
      </c>
      <c r="M713" t="str">
        <f t="shared" si="325"/>
        <v>1.73925163498775-2.37782610635873i</v>
      </c>
      <c r="N713" t="str">
        <f t="shared" si="326"/>
        <v>-0.426601834844779i</v>
      </c>
      <c r="O713" t="str">
        <f t="shared" si="327"/>
        <v>0.910377094635612-0.413779585725083i</v>
      </c>
      <c r="P713" t="str">
        <f t="shared" si="328"/>
        <v>0.089622905364388+0.413779585725083i</v>
      </c>
      <c r="Q713" t="str">
        <f t="shared" si="329"/>
        <v>-0.089622905364388+0.012822249119696i</v>
      </c>
      <c r="R713" t="str">
        <f t="shared" si="330"/>
        <v>-0.332656858765682-4.66448831512289i</v>
      </c>
      <c r="S713" t="str">
        <f t="shared" si="331"/>
        <v>0.0449803223330232i</v>
      </c>
      <c r="T713" t="str">
        <f t="shared" si="332"/>
        <v>0.209810187932848-0.0149630127335714i</v>
      </c>
      <c r="U713" t="e">
        <f t="shared" si="333"/>
        <v>#DIV/0!</v>
      </c>
      <c r="V713" t="str">
        <f t="shared" si="334"/>
        <v>1.33333333333333E-06-0.00183252669075297i</v>
      </c>
      <c r="W713" t="e">
        <f t="shared" si="335"/>
        <v>#DIV/0!</v>
      </c>
      <c r="X713" t="e">
        <f t="shared" si="336"/>
        <v>#DIV/0!</v>
      </c>
      <c r="Y713" t="str">
        <f t="shared" si="337"/>
        <v>0.00083+0.0582074286857117i</v>
      </c>
      <c r="Z713" t="e">
        <f t="shared" si="338"/>
        <v>#DIV/0!</v>
      </c>
      <c r="AA713" t="e">
        <f t="shared" si="339"/>
        <v>#DIV/0!</v>
      </c>
      <c r="AB713" t="str">
        <f t="shared" si="340"/>
        <v>1.29373934816351-0.0922654830598064i</v>
      </c>
      <c r="AC713" t="str">
        <f t="shared" si="341"/>
        <v>3.03074700220596-3.23676008915142i</v>
      </c>
      <c r="AD713" t="str">
        <f t="shared" si="342"/>
        <v>0.214608310395242+0.198753023722961i</v>
      </c>
      <c r="AE713" t="e">
        <f t="shared" si="343"/>
        <v>#DIV/0!</v>
      </c>
      <c r="AF713" t="str">
        <f t="shared" si="344"/>
        <v>-15.4018411197112-4.84875851039718i</v>
      </c>
      <c r="AG713" t="e">
        <f t="shared" si="345"/>
        <v>#DIV/0!</v>
      </c>
      <c r="AH713" t="e">
        <f t="shared" si="346"/>
        <v>#DIV/0!</v>
      </c>
      <c r="AI713" t="e">
        <f t="shared" si="347"/>
        <v>#DIV/0!</v>
      </c>
      <c r="AJ713" t="e">
        <f t="shared" si="348"/>
        <v>#DIV/0!</v>
      </c>
      <c r="AK713"/>
      <c r="AL713"/>
      <c r="AM713"/>
      <c r="AN713"/>
    </row>
    <row r="714" spans="1:40" x14ac:dyDescent="0.25">
      <c r="A714"/>
      <c r="B714">
        <f t="shared" si="314"/>
        <v>58000</v>
      </c>
      <c r="C714" s="186" t="str">
        <f t="shared" si="317"/>
        <v>-0.0000292391788662183+0.0543429499618715i</v>
      </c>
      <c r="D714" s="158" t="str">
        <f t="shared" si="318"/>
        <v>-7.66689083370467+0.416629283041015i</v>
      </c>
      <c r="E714" t="str">
        <f t="shared" si="319"/>
        <v>7.99998965776653-0.00909602994632439i</v>
      </c>
      <c r="F714" t="str">
        <f t="shared" si="320"/>
        <v>0.999200640520151+9.08149376293972E-07i</v>
      </c>
      <c r="G714">
        <f t="shared" si="315"/>
        <v>1</v>
      </c>
      <c r="H714" t="str">
        <f t="shared" si="321"/>
        <v>7.7437111622274+5.26370631267224i</v>
      </c>
      <c r="I714" t="str">
        <f t="shared" si="322"/>
        <v>227.76546738526i</v>
      </c>
      <c r="J714" t="str">
        <f t="shared" si="316"/>
        <v>-69.2208535691346+49.8277957689386i</v>
      </c>
      <c r="K714" t="str">
        <f t="shared" si="323"/>
        <v>1.5601494767456-2.16736214815849i</v>
      </c>
      <c r="L714" t="str">
        <f t="shared" si="324"/>
        <v>0.17509531701423-0.209182073062521i</v>
      </c>
      <c r="M714" t="str">
        <f t="shared" si="325"/>
        <v>1.73524479375983-2.37654422122101i</v>
      </c>
      <c r="N714" t="str">
        <f t="shared" si="326"/>
        <v>-0.427338625578535i</v>
      </c>
      <c r="O714" t="str">
        <f t="shared" si="327"/>
        <v>0.910071978594706-0.414450230759637i</v>
      </c>
      <c r="P714" t="str">
        <f t="shared" si="328"/>
        <v>0.089928021405294+0.414450230759637i</v>
      </c>
      <c r="Q714" t="str">
        <f t="shared" si="329"/>
        <v>-0.089928021405294+0.012888394818898i</v>
      </c>
      <c r="R714" t="str">
        <f t="shared" si="330"/>
        <v>-0.332654511556555-4.65636413321793i</v>
      </c>
      <c r="S714" t="str">
        <f t="shared" si="331"/>
        <v>0.0450580085546691i</v>
      </c>
      <c r="T714" t="str">
        <f t="shared" si="332"/>
        <v>0.209806494948188-0.0149887498274645i</v>
      </c>
      <c r="U714" t="e">
        <f t="shared" si="333"/>
        <v>#DIV/0!</v>
      </c>
      <c r="V714" t="str">
        <f t="shared" si="334"/>
        <v>1.33333333333333E-06-0.00182936716197581i</v>
      </c>
      <c r="W714" t="e">
        <f t="shared" si="335"/>
        <v>#DIV/0!</v>
      </c>
      <c r="X714" t="e">
        <f t="shared" si="336"/>
        <v>#DIV/0!</v>
      </c>
      <c r="Y714" t="str">
        <f t="shared" si="337"/>
        <v>0.00083+0.0583079596506266i</v>
      </c>
      <c r="Z714" t="e">
        <f t="shared" si="338"/>
        <v>#DIV/0!</v>
      </c>
      <c r="AA714" t="e">
        <f t="shared" si="339"/>
        <v>#DIV/0!</v>
      </c>
      <c r="AB714" t="str">
        <f t="shared" si="340"/>
        <v>1.29371657634478-0.0924241840809767i</v>
      </c>
      <c r="AC714" t="str">
        <f t="shared" si="341"/>
        <v>3.02526479312436-3.23495323765403i</v>
      </c>
      <c r="AD714" t="str">
        <f t="shared" si="342"/>
        <v>0.214752052549325+0.199086263448792i</v>
      </c>
      <c r="AE714" t="e">
        <f t="shared" si="343"/>
        <v>#DIV/0!</v>
      </c>
      <c r="AF714" t="str">
        <f t="shared" si="344"/>
        <v>-15.4106019959321-4.84707702963123i</v>
      </c>
      <c r="AG714" t="e">
        <f t="shared" si="345"/>
        <v>#DIV/0!</v>
      </c>
      <c r="AH714" t="e">
        <f t="shared" si="346"/>
        <v>#DIV/0!</v>
      </c>
      <c r="AI714" t="e">
        <f t="shared" si="347"/>
        <v>#DIV/0!</v>
      </c>
      <c r="AJ714" t="e">
        <f t="shared" si="348"/>
        <v>#DIV/0!</v>
      </c>
      <c r="AK714"/>
      <c r="AL714"/>
      <c r="AM714"/>
      <c r="AN714"/>
    </row>
    <row r="715" spans="1:40" x14ac:dyDescent="0.25">
      <c r="A715"/>
      <c r="B715">
        <f t="shared" si="314"/>
        <v>58100</v>
      </c>
      <c r="C715" s="186" t="str">
        <f t="shared" si="317"/>
        <v>-0.0000291386142960516+0.0542494165391884i</v>
      </c>
      <c r="D715" s="158" t="str">
        <f t="shared" si="318"/>
        <v>-7.66689006270964+0.415912193467111i</v>
      </c>
      <c r="E715" t="str">
        <f t="shared" si="319"/>
        <v>7.99998962207296-0.00911171271592292i</v>
      </c>
      <c r="F715" t="str">
        <f t="shared" si="320"/>
        <v>0.999200640523712+9.09715147028294E-07i</v>
      </c>
      <c r="G715">
        <f t="shared" si="315"/>
        <v>1</v>
      </c>
      <c r="H715" t="str">
        <f t="shared" si="321"/>
        <v>7.75244973071501+5.26129596635831i</v>
      </c>
      <c r="I715" t="str">
        <f t="shared" si="322"/>
        <v>228.158166466959i</v>
      </c>
      <c r="J715" t="str">
        <f t="shared" si="316"/>
        <v>-69.463203185644+49.9137057616437i</v>
      </c>
      <c r="K715" t="str">
        <f t="shared" si="323"/>
        <v>1.55650882696679-2.16614028668109i</v>
      </c>
      <c r="L715" t="str">
        <f t="shared" si="324"/>
        <v>0.174740703097087-0.209118352846893i</v>
      </c>
      <c r="M715" t="str">
        <f t="shared" si="325"/>
        <v>1.73124953006388-2.37525863952798i</v>
      </c>
      <c r="N715" t="str">
        <f t="shared" si="326"/>
        <v>-0.428075416312291i</v>
      </c>
      <c r="O715" t="str">
        <f t="shared" si="327"/>
        <v>0.909766368511615-0.415120650805507i</v>
      </c>
      <c r="P715" t="str">
        <f t="shared" si="328"/>
        <v>0.090233631488385+0.415120650805507i</v>
      </c>
      <c r="Q715" t="str">
        <f t="shared" si="329"/>
        <v>-0.090233631488385+0.012954765506784i</v>
      </c>
      <c r="R715" t="str">
        <f t="shared" si="330"/>
        <v>-0.332652160238233-4.64826777575397i</v>
      </c>
      <c r="S715" t="str">
        <f t="shared" si="331"/>
        <v>0.045135694776315i</v>
      </c>
      <c r="T715" t="str">
        <f t="shared" si="332"/>
        <v>0.209802795565012-0.0150144863711947i</v>
      </c>
      <c r="U715" t="e">
        <f t="shared" si="333"/>
        <v>#DIV/0!</v>
      </c>
      <c r="V715" t="str">
        <f t="shared" si="334"/>
        <v>1.33333333333333E-06-0.00182621850937344i</v>
      </c>
      <c r="W715" t="e">
        <f t="shared" si="335"/>
        <v>#DIV/0!</v>
      </c>
      <c r="X715" t="e">
        <f t="shared" si="336"/>
        <v>#DIV/0!</v>
      </c>
      <c r="Y715" t="str">
        <f t="shared" si="337"/>
        <v>0.00083+0.0584084906155414i</v>
      </c>
      <c r="Z715" t="e">
        <f t="shared" si="338"/>
        <v>#DIV/0!</v>
      </c>
      <c r="AA715" t="e">
        <f t="shared" si="339"/>
        <v>#DIV/0!</v>
      </c>
      <c r="AB715" t="str">
        <f t="shared" si="340"/>
        <v>1.29369376507129-0.0925828817097122i</v>
      </c>
      <c r="AC715" t="str">
        <f t="shared" si="341"/>
        <v>3.01979843317285-3.23314136284096i</v>
      </c>
      <c r="AD715" t="str">
        <f t="shared" si="342"/>
        <v>0.214896028747855+0.199419388701553i</v>
      </c>
      <c r="AE715" t="e">
        <f t="shared" si="343"/>
        <v>#DIV/0!</v>
      </c>
      <c r="AF715" t="str">
        <f t="shared" si="344"/>
        <v>-15.4193397934246-4.8453837728912i</v>
      </c>
      <c r="AG715" t="e">
        <f t="shared" si="345"/>
        <v>#DIV/0!</v>
      </c>
      <c r="AH715" t="e">
        <f t="shared" si="346"/>
        <v>#DIV/0!</v>
      </c>
      <c r="AI715" t="e">
        <f t="shared" si="347"/>
        <v>#DIV/0!</v>
      </c>
      <c r="AJ715" t="e">
        <f t="shared" si="348"/>
        <v>#DIV/0!</v>
      </c>
      <c r="AK715"/>
      <c r="AL715"/>
      <c r="AM715"/>
      <c r="AN715"/>
    </row>
    <row r="716" spans="1:40" x14ac:dyDescent="0.25">
      <c r="A716"/>
      <c r="B716">
        <f t="shared" si="314"/>
        <v>58200</v>
      </c>
      <c r="C716" s="186" t="str">
        <f t="shared" si="317"/>
        <v>-0.0000290385676542929+0.0541562045369242i</v>
      </c>
      <c r="D716" s="158" t="str">
        <f t="shared" si="318"/>
        <v>-7.66688929568532+0.415197568116419i</v>
      </c>
      <c r="E716" t="str">
        <f t="shared" si="319"/>
        <v>7.9999895863179-0.00912739548531136i</v>
      </c>
      <c r="F716" t="str">
        <f t="shared" si="320"/>
        <v>0.999200640527284+9.11280917741682E-07i</v>
      </c>
      <c r="G716">
        <f t="shared" si="315"/>
        <v>1</v>
      </c>
      <c r="H716" t="str">
        <f t="shared" si="321"/>
        <v>7.76116526882926+5.2588764087627i</v>
      </c>
      <c r="I716" t="str">
        <f t="shared" si="322"/>
        <v>228.550865548657i</v>
      </c>
      <c r="J716" t="str">
        <f t="shared" si="316"/>
        <v>-69.7059702864196+49.9996157543487i</v>
      </c>
      <c r="K716" t="str">
        <f t="shared" si="323"/>
        <v>1.55287889589577-2.16491524069971i</v>
      </c>
      <c r="L716" t="str">
        <f t="shared" si="324"/>
        <v>0.174386915473565-0.209054162330916i</v>
      </c>
      <c r="M716" t="str">
        <f t="shared" si="325"/>
        <v>1.72726581136933-2.37396940303063i</v>
      </c>
      <c r="N716" t="str">
        <f t="shared" si="326"/>
        <v>-0.428812207046047i</v>
      </c>
      <c r="O716" t="str">
        <f t="shared" si="327"/>
        <v>0.909460264552244-0.415790845498747i</v>
      </c>
      <c r="P716" t="str">
        <f t="shared" si="328"/>
        <v>0.090539735447756+0.415790845498747i</v>
      </c>
      <c r="Q716" t="str">
        <f t="shared" si="329"/>
        <v>-0.090539735447756+0.0130213615473i</v>
      </c>
      <c r="R716" t="str">
        <f t="shared" si="330"/>
        <v>-0.332649804810321-4.64019909930313i</v>
      </c>
      <c r="S716" t="str">
        <f t="shared" si="331"/>
        <v>0.0452133809979612i</v>
      </c>
      <c r="T716" t="str">
        <f t="shared" si="332"/>
        <v>0.209799089783189-0.0150402223637865i</v>
      </c>
      <c r="U716" t="e">
        <f t="shared" si="333"/>
        <v>#DIV/0!</v>
      </c>
      <c r="V716" t="str">
        <f t="shared" si="334"/>
        <v>1.33333333333333E-06-0.00182308067688311i</v>
      </c>
      <c r="W716" t="e">
        <f t="shared" si="335"/>
        <v>#DIV/0!</v>
      </c>
      <c r="X716" t="e">
        <f t="shared" si="336"/>
        <v>#DIV/0!</v>
      </c>
      <c r="Y716" t="str">
        <f t="shared" si="337"/>
        <v>0.00083+0.0585090215804563i</v>
      </c>
      <c r="Z716" t="e">
        <f t="shared" si="338"/>
        <v>#DIV/0!</v>
      </c>
      <c r="AA716" t="e">
        <f t="shared" si="339"/>
        <v>#DIV/0!</v>
      </c>
      <c r="AB716" t="str">
        <f t="shared" si="340"/>
        <v>1.29367091434222-0.0927415759399977i</v>
      </c>
      <c r="AC716" t="str">
        <f t="shared" si="341"/>
        <v>3.01434787783582-3.23132452165276i</v>
      </c>
      <c r="AD716" t="str">
        <f t="shared" si="342"/>
        <v>0.215040238929869+0.199752399410666i</v>
      </c>
      <c r="AE716" t="e">
        <f t="shared" si="343"/>
        <v>#DIV/0!</v>
      </c>
      <c r="AF716" t="str">
        <f t="shared" si="344"/>
        <v>-15.4280545645146-4.84367884064628i</v>
      </c>
      <c r="AG716" t="e">
        <f t="shared" si="345"/>
        <v>#DIV/0!</v>
      </c>
      <c r="AH716" t="e">
        <f t="shared" si="346"/>
        <v>#DIV/0!</v>
      </c>
      <c r="AI716" t="e">
        <f t="shared" si="347"/>
        <v>#DIV/0!</v>
      </c>
      <c r="AJ716" t="e">
        <f t="shared" si="348"/>
        <v>#DIV/0!</v>
      </c>
      <c r="AK716"/>
      <c r="AL716"/>
      <c r="AM716"/>
      <c r="AN716"/>
    </row>
    <row r="717" spans="1:40" x14ac:dyDescent="0.25">
      <c r="A717"/>
      <c r="B717">
        <f t="shared" si="314"/>
        <v>58300</v>
      </c>
      <c r="C717" s="186" t="str">
        <f t="shared" si="317"/>
        <v>-0.0000289390353904535+0.0540633123011163i</v>
      </c>
      <c r="D717" s="158" t="str">
        <f t="shared" si="318"/>
        <v>-7.66688853260466+0.414485394308558i</v>
      </c>
      <c r="E717" t="str">
        <f t="shared" si="319"/>
        <v>7.99998955050135-0.00914307825448934i</v>
      </c>
      <c r="F717" t="str">
        <f t="shared" si="320"/>
        <v>0.999200640530855+9.1284668843408E-07i</v>
      </c>
      <c r="G717">
        <f t="shared" si="315"/>
        <v>1</v>
      </c>
      <c r="H717" t="str">
        <f t="shared" si="321"/>
        <v>7.76985782898518+5.25644772703189i</v>
      </c>
      <c r="I717" t="str">
        <f t="shared" si="322"/>
        <v>228.943564630356i</v>
      </c>
      <c r="J717" t="str">
        <f t="shared" si="316"/>
        <v>-69.9491548714613+50.0855257470537i</v>
      </c>
      <c r="K717" t="str">
        <f t="shared" si="323"/>
        <v>1.54925965234847-2.16368704814094i</v>
      </c>
      <c r="L717" t="str">
        <f t="shared" si="324"/>
        <v>0.174033952822908-0.208989505034511i</v>
      </c>
      <c r="M717" t="str">
        <f t="shared" si="325"/>
        <v>1.72329360517138-2.37267655317545i</v>
      </c>
      <c r="N717" t="str">
        <f t="shared" si="326"/>
        <v>-0.429548997779804i</v>
      </c>
      <c r="O717" t="str">
        <f t="shared" si="327"/>
        <v>0.909153666882762-0.416460814475537i</v>
      </c>
      <c r="P717" t="str">
        <f t="shared" si="328"/>
        <v>0.090846333117238+0.416460814475537i</v>
      </c>
      <c r="Q717" t="str">
        <f t="shared" si="329"/>
        <v>-0.090846333117238+0.013088183304267i</v>
      </c>
      <c r="R717" t="str">
        <f t="shared" si="330"/>
        <v>-0.332647445272613-4.63215796142147i</v>
      </c>
      <c r="S717" t="str">
        <f t="shared" si="331"/>
        <v>0.0452910672196071i</v>
      </c>
      <c r="T717" t="str">
        <f t="shared" si="332"/>
        <v>0.209795377602578-0.0150659578042725i</v>
      </c>
      <c r="U717" t="e">
        <f t="shared" si="333"/>
        <v>#DIV/0!</v>
      </c>
      <c r="V717" t="str">
        <f t="shared" si="334"/>
        <v>1.33333333333333E-06-0.0018199536088267i</v>
      </c>
      <c r="W717" t="e">
        <f t="shared" si="335"/>
        <v>#DIV/0!</v>
      </c>
      <c r="X717" t="e">
        <f t="shared" si="336"/>
        <v>#DIV/0!</v>
      </c>
      <c r="Y717" t="str">
        <f t="shared" si="337"/>
        <v>0.00083+0.0586095525453712i</v>
      </c>
      <c r="Z717" t="e">
        <f t="shared" si="338"/>
        <v>#DIV/0!</v>
      </c>
      <c r="AA717" t="e">
        <f t="shared" si="339"/>
        <v>#DIV/0!</v>
      </c>
      <c r="AB717" t="str">
        <f t="shared" si="340"/>
        <v>1.29364802415671-0.0929002667658679i</v>
      </c>
      <c r="AC717" t="str">
        <f t="shared" si="341"/>
        <v>3.00891308263273-3.22950277061471i</v>
      </c>
      <c r="AD717" t="str">
        <f t="shared" si="342"/>
        <v>0.215184683034324+0.200085295504967i</v>
      </c>
      <c r="AE717" t="e">
        <f t="shared" si="343"/>
        <v>#DIV/0!</v>
      </c>
      <c r="AF717" t="str">
        <f t="shared" si="344"/>
        <v>-15.4367463615898-4.84196233272333i</v>
      </c>
      <c r="AG717" t="e">
        <f t="shared" si="345"/>
        <v>#DIV/0!</v>
      </c>
      <c r="AH717" t="e">
        <f t="shared" si="346"/>
        <v>#DIV/0!</v>
      </c>
      <c r="AI717" t="e">
        <f t="shared" si="347"/>
        <v>#DIV/0!</v>
      </c>
      <c r="AJ717" t="e">
        <f t="shared" si="348"/>
        <v>#DIV/0!</v>
      </c>
      <c r="AK717"/>
      <c r="AL717"/>
      <c r="AM717"/>
      <c r="AN717"/>
    </row>
    <row r="718" spans="1:40" x14ac:dyDescent="0.25">
      <c r="A718"/>
      <c r="B718">
        <f t="shared" si="314"/>
        <v>58400</v>
      </c>
      <c r="C718" s="186" t="str">
        <f t="shared" si="317"/>
        <v>-0.0000288400139844166+0.0539707381891305i</v>
      </c>
      <c r="D718" s="158" t="str">
        <f t="shared" si="318"/>
        <v>-7.66688777344052+0.413775659450001i</v>
      </c>
      <c r="E718" t="str">
        <f t="shared" si="319"/>
        <v>7.99998951462332-0.0091587610234565i</v>
      </c>
      <c r="F718" t="str">
        <f t="shared" si="320"/>
        <v>0.999200640534437+9.14412459105471E-07i</v>
      </c>
      <c r="G718">
        <f t="shared" si="315"/>
        <v>1</v>
      </c>
      <c r="H718" t="str">
        <f t="shared" si="321"/>
        <v>7.77852746365672+5.25401000775994i</v>
      </c>
      <c r="I718" t="str">
        <f t="shared" si="322"/>
        <v>229.336263712055i</v>
      </c>
      <c r="J718" t="str">
        <f t="shared" si="316"/>
        <v>-70.1927569407693+50.1714357397588i</v>
      </c>
      <c r="K718" t="str">
        <f t="shared" si="323"/>
        <v>1.54565106517391-2.16245574664742i</v>
      </c>
      <c r="L718" t="str">
        <f t="shared" si="324"/>
        <v>0.17368181381785-0.208924384458894i</v>
      </c>
      <c r="M718" t="str">
        <f t="shared" si="325"/>
        <v>1.71933287899176-2.37138013110631i</v>
      </c>
      <c r="N718" t="str">
        <f t="shared" si="326"/>
        <v>-0.43028578851356i</v>
      </c>
      <c r="O718" t="str">
        <f t="shared" si="327"/>
        <v>0.908846575669612-0.417130557372174i</v>
      </c>
      <c r="P718" t="str">
        <f t="shared" si="328"/>
        <v>0.091153424330388+0.417130557372174i</v>
      </c>
      <c r="Q718" t="str">
        <f t="shared" si="329"/>
        <v>-0.091153424330388+0.0131552311413859i</v>
      </c>
      <c r="R718" t="str">
        <f t="shared" si="330"/>
        <v>-0.332645081624703-4.62414422064091i</v>
      </c>
      <c r="S718" t="str">
        <f t="shared" si="331"/>
        <v>0.045368753441253i</v>
      </c>
      <c r="T718" t="str">
        <f t="shared" si="332"/>
        <v>0.209791659023052-0.0150916926916766i</v>
      </c>
      <c r="U718" t="e">
        <f t="shared" si="333"/>
        <v>#DIV/0!</v>
      </c>
      <c r="V718" t="str">
        <f t="shared" si="334"/>
        <v>1.33333333333333E-06-0.00181683724990748i</v>
      </c>
      <c r="W718" t="e">
        <f t="shared" si="335"/>
        <v>#DIV/0!</v>
      </c>
      <c r="X718" t="e">
        <f t="shared" si="336"/>
        <v>#DIV/0!</v>
      </c>
      <c r="Y718" t="str">
        <f t="shared" si="337"/>
        <v>0.00083+0.0587100835102861i</v>
      </c>
      <c r="Z718" t="e">
        <f t="shared" si="338"/>
        <v>#DIV/0!</v>
      </c>
      <c r="AA718" t="e">
        <f t="shared" si="339"/>
        <v>#DIV/0!</v>
      </c>
      <c r="AB718" t="str">
        <f t="shared" si="340"/>
        <v>1.29362509451397-0.0930589541813041i</v>
      </c>
      <c r="AC718" t="str">
        <f t="shared" si="341"/>
        <v>3.00349400311961-3.22767616583945i</v>
      </c>
      <c r="AD718" t="str">
        <f t="shared" si="342"/>
        <v>0.215329361000098+0.200418076912731i</v>
      </c>
      <c r="AE718" t="e">
        <f t="shared" si="343"/>
        <v>#DIV/0!</v>
      </c>
      <c r="AF718" t="str">
        <f t="shared" si="344"/>
        <v>-15.4454152370972-4.84023434830994i</v>
      </c>
      <c r="AG718" t="e">
        <f t="shared" si="345"/>
        <v>#DIV/0!</v>
      </c>
      <c r="AH718" t="e">
        <f t="shared" si="346"/>
        <v>#DIV/0!</v>
      </c>
      <c r="AI718" t="e">
        <f t="shared" si="347"/>
        <v>#DIV/0!</v>
      </c>
      <c r="AJ718" t="e">
        <f t="shared" si="348"/>
        <v>#DIV/0!</v>
      </c>
      <c r="AK718"/>
      <c r="AL718"/>
      <c r="AM718"/>
      <c r="AN718"/>
    </row>
    <row r="719" spans="1:40" x14ac:dyDescent="0.25">
      <c r="A719"/>
      <c r="B719">
        <f t="shared" si="314"/>
        <v>58500</v>
      </c>
      <c r="C719" s="186" t="str">
        <f t="shared" si="317"/>
        <v>-0.0000287414999461266+0.0538784805695647i</v>
      </c>
      <c r="D719" s="158" t="str">
        <f t="shared" si="318"/>
        <v>-7.66688701816629+0.41306835103333i</v>
      </c>
      <c r="E719" t="str">
        <f t="shared" si="319"/>
        <v>7.9999894786838-0.00917444379221248i</v>
      </c>
      <c r="F719" t="str">
        <f t="shared" si="320"/>
        <v>0.999200640538018+9.15978229755799E-07i</v>
      </c>
      <c r="G719">
        <f t="shared" si="315"/>
        <v>1</v>
      </c>
      <c r="H719" t="str">
        <f t="shared" si="321"/>
        <v>7.78717422537441+5.25156333699172i</v>
      </c>
      <c r="I719" t="str">
        <f t="shared" si="322"/>
        <v>229.728962793754i</v>
      </c>
      <c r="J719" t="str">
        <f t="shared" si="316"/>
        <v>-70.4367764943433+50.2573457324639i</v>
      </c>
      <c r="K719" t="str">
        <f t="shared" si="323"/>
        <v>1.54205310325516-2.16122137357984i</v>
      </c>
      <c r="L719" t="str">
        <f t="shared" si="324"/>
        <v>0.173330497124739-0.208858804086648i</v>
      </c>
      <c r="M719" t="str">
        <f t="shared" si="325"/>
        <v>1.7153836003799-2.37008017766649i</v>
      </c>
      <c r="N719" t="str">
        <f t="shared" si="326"/>
        <v>-0.431022579247316i</v>
      </c>
      <c r="O719" t="str">
        <f t="shared" si="327"/>
        <v>0.908538991079499-0.417800073825084i</v>
      </c>
      <c r="P719" t="str">
        <f t="shared" si="328"/>
        <v>0.091461008920501+0.417800073825084i</v>
      </c>
      <c r="Q719" t="str">
        <f t="shared" si="329"/>
        <v>-0.091461008920501+0.013222505422232i</v>
      </c>
      <c r="R719" t="str">
        <f t="shared" si="330"/>
        <v>-0.332642713866401-4.61615773646044i</v>
      </c>
      <c r="S719" t="str">
        <f t="shared" si="331"/>
        <v>0.0454464396628991i</v>
      </c>
      <c r="T719" t="str">
        <f t="shared" si="332"/>
        <v>0.209787934044474-0.0151174270250324i</v>
      </c>
      <c r="U719" t="e">
        <f t="shared" si="333"/>
        <v>#DIV/0!</v>
      </c>
      <c r="V719" t="str">
        <f t="shared" si="334"/>
        <v>1.33333333333333E-06-0.00181373154520678i</v>
      </c>
      <c r="W719" t="e">
        <f t="shared" si="335"/>
        <v>#DIV/0!</v>
      </c>
      <c r="X719" t="e">
        <f t="shared" si="336"/>
        <v>#DIV/0!</v>
      </c>
      <c r="Y719" t="str">
        <f t="shared" si="337"/>
        <v>0.00083+0.0588106144752009i</v>
      </c>
      <c r="Z719" t="e">
        <f t="shared" si="338"/>
        <v>#DIV/0!</v>
      </c>
      <c r="AA719" t="e">
        <f t="shared" si="339"/>
        <v>#DIV/0!</v>
      </c>
      <c r="AB719" t="str">
        <f t="shared" si="340"/>
        <v>1.29360212541316-0.0932176381803472i</v>
      </c>
      <c r="AC719" t="str">
        <f t="shared" si="341"/>
        <v>2.99809059489019-3.22584476302969i</v>
      </c>
      <c r="AD719" t="str">
        <f t="shared" si="342"/>
        <v>0.215474272765977+0.200750743561655i</v>
      </c>
      <c r="AE719" t="e">
        <f t="shared" si="343"/>
        <v>#DIV/0!</v>
      </c>
      <c r="AF719" t="str">
        <f t="shared" si="344"/>
        <v>-15.4540612435407-4.83849498595839i</v>
      </c>
      <c r="AG719" t="e">
        <f t="shared" si="345"/>
        <v>#DIV/0!</v>
      </c>
      <c r="AH719" t="e">
        <f t="shared" si="346"/>
        <v>#DIV/0!</v>
      </c>
      <c r="AI719" t="e">
        <f t="shared" si="347"/>
        <v>#DIV/0!</v>
      </c>
      <c r="AJ719" t="e">
        <f t="shared" si="348"/>
        <v>#DIV/0!</v>
      </c>
      <c r="AK719"/>
      <c r="AL719"/>
      <c r="AM719"/>
      <c r="AN719"/>
    </row>
    <row r="720" spans="1:40" x14ac:dyDescent="0.25">
      <c r="A720"/>
      <c r="B720">
        <f t="shared" si="314"/>
        <v>58600</v>
      </c>
      <c r="C720" s="186" t="str">
        <f t="shared" si="317"/>
        <v>-0.0000286434898152805+0.0537865378221523i</v>
      </c>
      <c r="D720" s="158" t="str">
        <f t="shared" si="318"/>
        <v>-7.66688626675529+0.412363456636501i</v>
      </c>
      <c r="E720" t="str">
        <f t="shared" si="319"/>
        <v>7.99998944268279-0.00919012656075692i</v>
      </c>
      <c r="F720" t="str">
        <f t="shared" si="320"/>
        <v>0.99920064054161+9.17544000385048E-07i</v>
      </c>
      <c r="G720">
        <f t="shared" si="315"/>
        <v>1</v>
      </c>
      <c r="H720" t="str">
        <f t="shared" si="321"/>
        <v>7.79579816672259+5.24910780022521i</v>
      </c>
      <c r="I720" t="str">
        <f t="shared" si="322"/>
        <v>230.121661875452i</v>
      </c>
      <c r="J720" t="str">
        <f t="shared" si="316"/>
        <v>-70.6812135321836+50.343255725169i</v>
      </c>
      <c r="K720" t="str">
        <f t="shared" si="323"/>
        <v>1.53846573551014-2.15998396601862i</v>
      </c>
      <c r="L720" t="str">
        <f t="shared" si="324"/>
        <v>0.172980001403642-0.208792767381784i</v>
      </c>
      <c r="M720" t="str">
        <f t="shared" si="325"/>
        <v>1.71144573691378-2.3687767334004i</v>
      </c>
      <c r="N720" t="str">
        <f t="shared" si="326"/>
        <v>-0.431759369981072i</v>
      </c>
      <c r="O720" t="str">
        <f t="shared" si="327"/>
        <v>0.908230913279401-0.41846936347081i</v>
      </c>
      <c r="P720" t="str">
        <f t="shared" si="328"/>
        <v>0.091769086720599+0.41846936347081i</v>
      </c>
      <c r="Q720" t="str">
        <f t="shared" si="329"/>
        <v>-0.091769086720599+0.013290006510262i</v>
      </c>
      <c r="R720" t="str">
        <f t="shared" si="330"/>
        <v>-0.332640341997239-4.6081983693383i</v>
      </c>
      <c r="S720" t="str">
        <f t="shared" si="331"/>
        <v>0.045524125884545i</v>
      </c>
      <c r="T720" t="str">
        <f t="shared" si="332"/>
        <v>0.209784202666712-0.0151431608033604i</v>
      </c>
      <c r="U720" t="e">
        <f t="shared" si="333"/>
        <v>#DIV/0!</v>
      </c>
      <c r="V720" t="str">
        <f t="shared" si="334"/>
        <v>1.33333333333333E-06-0.00181063644018083i</v>
      </c>
      <c r="W720" t="e">
        <f t="shared" si="335"/>
        <v>#DIV/0!</v>
      </c>
      <c r="X720" t="e">
        <f t="shared" si="336"/>
        <v>#DIV/0!</v>
      </c>
      <c r="Y720" t="str">
        <f t="shared" si="337"/>
        <v>0.00083+0.0589111454401158i</v>
      </c>
      <c r="Z720" t="e">
        <f t="shared" si="338"/>
        <v>#DIV/0!</v>
      </c>
      <c r="AA720" t="e">
        <f t="shared" si="339"/>
        <v>#DIV/0!</v>
      </c>
      <c r="AB720" t="str">
        <f t="shared" si="340"/>
        <v>1.29357911685347-0.0933763187569572i</v>
      </c>
      <c r="AC720" t="str">
        <f t="shared" si="341"/>
        <v>2.9927028135775-3.22400861748043i</v>
      </c>
      <c r="AD720" t="str">
        <f t="shared" si="342"/>
        <v>0.215619418270675+0.201083295378882i</v>
      </c>
      <c r="AE720" t="e">
        <f t="shared" si="343"/>
        <v>#DIV/0!</v>
      </c>
      <c r="AF720" t="str">
        <f t="shared" si="344"/>
        <v>-15.4626844334779-4.83674434358871i</v>
      </c>
      <c r="AG720" t="e">
        <f t="shared" si="345"/>
        <v>#DIV/0!</v>
      </c>
      <c r="AH720" t="e">
        <f t="shared" si="346"/>
        <v>#DIV/0!</v>
      </c>
      <c r="AI720" t="e">
        <f t="shared" si="347"/>
        <v>#DIV/0!</v>
      </c>
      <c r="AJ720" t="e">
        <f t="shared" si="348"/>
        <v>#DIV/0!</v>
      </c>
      <c r="AK720"/>
      <c r="AL720"/>
      <c r="AM720"/>
      <c r="AN720"/>
    </row>
    <row r="721" spans="1:40" x14ac:dyDescent="0.25">
      <c r="A721"/>
      <c r="B721">
        <f t="shared" si="314"/>
        <v>58700</v>
      </c>
      <c r="C721" s="186" t="str">
        <f t="shared" si="317"/>
        <v>-0.0000285459801610249+0.0536949083376676i</v>
      </c>
      <c r="D721" s="158" t="str">
        <f t="shared" si="318"/>
        <v>-7.66688551918123+0.411660963922118i</v>
      </c>
      <c r="E721" t="str">
        <f t="shared" si="319"/>
        <v>7.9999894066203-0.00920580932908945i</v>
      </c>
      <c r="F721" t="str">
        <f t="shared" si="320"/>
        <v>0.999200640545211+9.19109770993181E-07i</v>
      </c>
      <c r="G721">
        <f t="shared" si="315"/>
        <v>1</v>
      </c>
      <c r="H721" t="str">
        <f t="shared" si="321"/>
        <v>7.80439934033698+5.24664348241463i</v>
      </c>
      <c r="I721" t="str">
        <f t="shared" si="322"/>
        <v>230.514360957151i</v>
      </c>
      <c r="J721" t="str">
        <f t="shared" si="316"/>
        <v>-70.92606805429+50.429165717874i</v>
      </c>
      <c r="K721" t="str">
        <f t="shared" si="323"/>
        <v>1.53488893089249-2.15874356076591i</v>
      </c>
      <c r="L721" t="str">
        <f t="shared" si="324"/>
        <v>0.172630325308452-0.208726277789813i</v>
      </c>
      <c r="M721" t="str">
        <f t="shared" si="325"/>
        <v>1.70751925620094-2.36746983855572i</v>
      </c>
      <c r="N721" t="str">
        <f t="shared" si="326"/>
        <v>-0.432496160714828i</v>
      </c>
      <c r="O721" t="str">
        <f t="shared" si="327"/>
        <v>0.90792234243656-0.419138425946024i</v>
      </c>
      <c r="P721" t="str">
        <f t="shared" si="328"/>
        <v>0.09207765756344+0.419138425946024i</v>
      </c>
      <c r="Q721" t="str">
        <f t="shared" si="329"/>
        <v>-0.09207765756344+0.013357734768804i</v>
      </c>
      <c r="R721" t="str">
        <f t="shared" si="330"/>
        <v>-0.332637966017063-4.60026598068346i</v>
      </c>
      <c r="S721" t="str">
        <f t="shared" si="331"/>
        <v>0.045601812106191i</v>
      </c>
      <c r="T721" t="str">
        <f t="shared" si="332"/>
        <v>0.20978046488963-0.0151688940256957i</v>
      </c>
      <c r="U721" t="e">
        <f t="shared" si="333"/>
        <v>#DIV/0!</v>
      </c>
      <c r="V721" t="str">
        <f t="shared" si="334"/>
        <v>1.33333333333333E-06-0.00180755188065753i</v>
      </c>
      <c r="W721" t="e">
        <f t="shared" si="335"/>
        <v>#DIV/0!</v>
      </c>
      <c r="X721" t="e">
        <f t="shared" si="336"/>
        <v>#DIV/0!</v>
      </c>
      <c r="Y721" t="str">
        <f t="shared" si="337"/>
        <v>0.00083+0.0590116764050307i</v>
      </c>
      <c r="Z721" t="e">
        <f t="shared" si="338"/>
        <v>#DIV/0!</v>
      </c>
      <c r="AA721" t="e">
        <f t="shared" si="339"/>
        <v>#DIV/0!</v>
      </c>
      <c r="AB721" t="str">
        <f t="shared" si="340"/>
        <v>1.29355606883405-0.0935349959051845i</v>
      </c>
      <c r="AC721" t="str">
        <f t="shared" si="341"/>
        <v>2.98733061485477-3.2221677840821i</v>
      </c>
      <c r="AD721" t="str">
        <f t="shared" si="342"/>
        <v>0.215764797452811+0.201415732290989i</v>
      </c>
      <c r="AE721" t="e">
        <f t="shared" si="343"/>
        <v>#DIV/0!</v>
      </c>
      <c r="AF721" t="str">
        <f t="shared" si="344"/>
        <v>-15.4712848595182-4.83498251849251i</v>
      </c>
      <c r="AG721" t="e">
        <f t="shared" si="345"/>
        <v>#DIV/0!</v>
      </c>
      <c r="AH721" t="e">
        <f t="shared" si="346"/>
        <v>#DIV/0!</v>
      </c>
      <c r="AI721" t="e">
        <f t="shared" si="347"/>
        <v>#DIV/0!</v>
      </c>
      <c r="AJ721" t="e">
        <f t="shared" si="348"/>
        <v>#DIV/0!</v>
      </c>
      <c r="AK721"/>
      <c r="AL721"/>
      <c r="AM721"/>
      <c r="AN721"/>
    </row>
    <row r="722" spans="1:40" x14ac:dyDescent="0.25">
      <c r="A722"/>
      <c r="B722">
        <f t="shared" ref="B722:B783" si="349">B721+100</f>
        <v>58800</v>
      </c>
      <c r="C722" s="186" t="str">
        <f t="shared" si="317"/>
        <v>-0.0000284489675816556+0.0536035905178325i</v>
      </c>
      <c r="D722" s="158" t="str">
        <f t="shared" si="318"/>
        <v>-7.66688477541812+0.410960860636716i</v>
      </c>
      <c r="E722" t="str">
        <f t="shared" si="319"/>
        <v>7.99998937049631-0.00922149209720971i</v>
      </c>
      <c r="F722" t="str">
        <f t="shared" si="320"/>
        <v>0.999200640548812+9.20675541580143E-07i</v>
      </c>
      <c r="G722">
        <f t="shared" si="315"/>
        <v>1</v>
      </c>
      <c r="H722" t="str">
        <f t="shared" si="321"/>
        <v>7.81297779890238+5.24417046797304i</v>
      </c>
      <c r="I722" t="str">
        <f t="shared" si="322"/>
        <v>230.90706003885i</v>
      </c>
      <c r="J722" t="str">
        <f t="shared" si="316"/>
        <v>-71.1713400606625+50.5150757105791i</v>
      </c>
      <c r="K722" t="str">
        <f t="shared" si="323"/>
        <v>1.53132265839237-2.15750019434726i</v>
      </c>
      <c r="L722" t="str">
        <f t="shared" si="324"/>
        <v>0.172281467487004-0.208659338737812i</v>
      </c>
      <c r="M722" t="str">
        <f t="shared" si="325"/>
        <v>1.70360412587937-2.36615953308507i</v>
      </c>
      <c r="N722" t="str">
        <f t="shared" si="326"/>
        <v>-0.433232951448584i</v>
      </c>
      <c r="O722" t="str">
        <f t="shared" si="327"/>
        <v>0.907613278718486-0.419807260887516i</v>
      </c>
      <c r="P722" t="str">
        <f t="shared" si="328"/>
        <v>0.092386721281514+0.419807260887516i</v>
      </c>
      <c r="Q722" t="str">
        <f t="shared" si="329"/>
        <v>-0.092386721281514+0.013425690561068i</v>
      </c>
      <c r="R722" t="str">
        <f t="shared" si="330"/>
        <v>-0.332635585925463-4.59236043284767i</v>
      </c>
      <c r="S722" t="str">
        <f t="shared" si="331"/>
        <v>0.0456794983278371i</v>
      </c>
      <c r="T722" t="str">
        <f t="shared" si="332"/>
        <v>0.20977672071309-0.0151946266910613i</v>
      </c>
      <c r="U722" t="e">
        <f t="shared" si="333"/>
        <v>#DIV/0!</v>
      </c>
      <c r="V722" t="str">
        <f t="shared" si="334"/>
        <v>1.33333333333333E-06-0.00180447781283328i</v>
      </c>
      <c r="W722" t="e">
        <f t="shared" si="335"/>
        <v>#DIV/0!</v>
      </c>
      <c r="X722" t="e">
        <f t="shared" si="336"/>
        <v>#DIV/0!</v>
      </c>
      <c r="Y722" t="str">
        <f t="shared" si="337"/>
        <v>0.00083+0.0591122073699455i</v>
      </c>
      <c r="Z722" t="e">
        <f t="shared" si="338"/>
        <v>#DIV/0!</v>
      </c>
      <c r="AA722" t="e">
        <f t="shared" si="339"/>
        <v>#DIV/0!</v>
      </c>
      <c r="AB722" t="str">
        <f t="shared" si="340"/>
        <v>1.29353298135406-0.0936936696190046i</v>
      </c>
      <c r="AC722" t="str">
        <f t="shared" si="341"/>
        <v>2.98197395443709-3.22032231732258i</v>
      </c>
      <c r="AD722" t="str">
        <f t="shared" si="342"/>
        <v>0.215910410250929+0.201748054224003i</v>
      </c>
      <c r="AE722" t="e">
        <f t="shared" si="343"/>
        <v>#DIV/0!</v>
      </c>
      <c r="AF722" t="str">
        <f t="shared" si="344"/>
        <v>-15.4798625743205-4.83320960733632i</v>
      </c>
      <c r="AG722" t="e">
        <f t="shared" si="345"/>
        <v>#DIV/0!</v>
      </c>
      <c r="AH722" t="e">
        <f t="shared" si="346"/>
        <v>#DIV/0!</v>
      </c>
      <c r="AI722" t="e">
        <f t="shared" si="347"/>
        <v>#DIV/0!</v>
      </c>
      <c r="AJ722" t="e">
        <f t="shared" si="348"/>
        <v>#DIV/0!</v>
      </c>
      <c r="AK722"/>
      <c r="AL722"/>
      <c r="AM722"/>
      <c r="AN722"/>
    </row>
    <row r="723" spans="1:40" x14ac:dyDescent="0.25">
      <c r="A723"/>
      <c r="B723">
        <f t="shared" si="349"/>
        <v>58900</v>
      </c>
      <c r="C723" s="186" t="str">
        <f t="shared" si="317"/>
        <v>-0.0000283524487043206+0.0535125827752225i</v>
      </c>
      <c r="D723" s="158" t="str">
        <f t="shared" si="318"/>
        <v>-7.66688403544004+0.410263134610039i</v>
      </c>
      <c r="E723" t="str">
        <f t="shared" si="319"/>
        <v>7.99998933431085-0.00923717486511735i</v>
      </c>
      <c r="F723" t="str">
        <f t="shared" si="320"/>
        <v>0.999200640552424+9.22241312145919E-07i</v>
      </c>
      <c r="G723">
        <f t="shared" si="315"/>
        <v>1</v>
      </c>
      <c r="H723" t="str">
        <f t="shared" si="321"/>
        <v>7.82153359514986+5.24168884077499i</v>
      </c>
      <c r="I723" t="str">
        <f t="shared" si="322"/>
        <v>231.299759120548i</v>
      </c>
      <c r="J723" t="str">
        <f t="shared" si="316"/>
        <v>-71.4170295513013+50.6009857032841i</v>
      </c>
      <c r="K723" t="str">
        <f t="shared" si="323"/>
        <v>1.52776688703724-2.15625390301353i</v>
      </c>
      <c r="L723" t="str">
        <f t="shared" si="324"/>
        <v>0.171933426581174-0.208591953634494i</v>
      </c>
      <c r="M723" t="str">
        <f t="shared" si="325"/>
        <v>1.69970031361841-2.36484585664802i</v>
      </c>
      <c r="N723" t="str">
        <f t="shared" si="326"/>
        <v>-0.43396974218234i</v>
      </c>
      <c r="O723" t="str">
        <f t="shared" si="327"/>
        <v>0.90730372229296-0.420475867932204i</v>
      </c>
      <c r="P723" t="str">
        <f t="shared" si="328"/>
        <v>0.09269627770704+0.420475867932204i</v>
      </c>
      <c r="Q723" t="str">
        <f t="shared" si="329"/>
        <v>-0.09269627770704+0.013493874250136i</v>
      </c>
      <c r="R723" t="str">
        <f t="shared" si="330"/>
        <v>-0.332633201722196-4.58448158911767i</v>
      </c>
      <c r="S723" t="str">
        <f t="shared" si="331"/>
        <v>0.045757184549483i</v>
      </c>
      <c r="T723" t="str">
        <f t="shared" si="332"/>
        <v>0.209772970136964-0.0152203587984879i</v>
      </c>
      <c r="U723" t="e">
        <f t="shared" si="333"/>
        <v>#DIV/0!</v>
      </c>
      <c r="V723" t="str">
        <f t="shared" si="334"/>
        <v>1.33333333333333E-06-0.0018014141832699i</v>
      </c>
      <c r="W723" t="e">
        <f t="shared" si="335"/>
        <v>#DIV/0!</v>
      </c>
      <c r="X723" t="e">
        <f t="shared" si="336"/>
        <v>#DIV/0!</v>
      </c>
      <c r="Y723" t="str">
        <f t="shared" si="337"/>
        <v>0.00083+0.0592127383348604i</v>
      </c>
      <c r="Z723" t="e">
        <f t="shared" si="338"/>
        <v>#DIV/0!</v>
      </c>
      <c r="AA723" t="e">
        <f t="shared" si="339"/>
        <v>#DIV/0!</v>
      </c>
      <c r="AB723" t="str">
        <f t="shared" si="340"/>
        <v>1.2935098544127-0.0938523398924406i</v>
      </c>
      <c r="AC723" t="str">
        <f t="shared" si="341"/>
        <v>2.97663278808241-3.21847227129026i</v>
      </c>
      <c r="AD723" t="str">
        <f t="shared" si="342"/>
        <v>0.216056256603487+0.202080261103407i</v>
      </c>
      <c r="AE723" t="e">
        <f t="shared" si="343"/>
        <v>#DIV/0!</v>
      </c>
      <c r="AF723" t="str">
        <f t="shared" si="344"/>
        <v>-15.4884176305899-4.83142570616495i</v>
      </c>
      <c r="AG723" t="e">
        <f t="shared" si="345"/>
        <v>#DIV/0!</v>
      </c>
      <c r="AH723" t="e">
        <f t="shared" si="346"/>
        <v>#DIV/0!</v>
      </c>
      <c r="AI723" t="e">
        <f t="shared" si="347"/>
        <v>#DIV/0!</v>
      </c>
      <c r="AJ723" t="e">
        <f t="shared" si="348"/>
        <v>#DIV/0!</v>
      </c>
      <c r="AK723"/>
      <c r="AL723"/>
      <c r="AM723"/>
      <c r="AN723"/>
    </row>
    <row r="724" spans="1:40" x14ac:dyDescent="0.25">
      <c r="A724"/>
      <c r="B724">
        <f t="shared" si="349"/>
        <v>59000</v>
      </c>
      <c r="C724" s="186" t="str">
        <f t="shared" si="317"/>
        <v>-0.0000282564201847271+0.0534218835331753i</v>
      </c>
      <c r="D724" s="158" t="str">
        <f t="shared" si="318"/>
        <v>-7.66688329922138+0.409567773754344i</v>
      </c>
      <c r="E724" t="str">
        <f t="shared" si="319"/>
        <v>7.99998929806389-0.009252857632812i</v>
      </c>
      <c r="F724" t="str">
        <f t="shared" si="320"/>
        <v>0.999200640556035+9.23807082690452E-07i</v>
      </c>
      <c r="G724">
        <f t="shared" si="315"/>
        <v>1</v>
      </c>
      <c r="H724" t="str">
        <f t="shared" si="321"/>
        <v>7.83006678185442+5.23919868415946i</v>
      </c>
      <c r="I724" t="str">
        <f t="shared" si="322"/>
        <v>231.692458202247i</v>
      </c>
      <c r="J724" t="str">
        <f t="shared" si="316"/>
        <v>-71.6631365262062+50.6868956959892i</v>
      </c>
      <c r="K724" t="str">
        <f t="shared" si="323"/>
        <v>1.52422158589273-2.15500472274266i</v>
      </c>
      <c r="L724" t="str">
        <f t="shared" si="324"/>
        <v>0.171586201226991-0.208524125870274i</v>
      </c>
      <c r="M724" t="str">
        <f t="shared" si="325"/>
        <v>1.69580778711972-2.36352884861293i</v>
      </c>
      <c r="N724" t="str">
        <f t="shared" si="326"/>
        <v>-0.434706532916096i</v>
      </c>
      <c r="O724" t="str">
        <f t="shared" si="327"/>
        <v>0.906993673328025-0.421144246717126i</v>
      </c>
      <c r="P724" t="str">
        <f t="shared" si="328"/>
        <v>0.0930063266719749+0.421144246717126i</v>
      </c>
      <c r="Q724" t="str">
        <f t="shared" si="329"/>
        <v>-0.0930063266719749+0.01356228619897i</v>
      </c>
      <c r="R724" t="str">
        <f t="shared" si="330"/>
        <v>-0.332630813406915-4.57662931370676i</v>
      </c>
      <c r="S724" t="str">
        <f t="shared" si="331"/>
        <v>0.0458348707711289i</v>
      </c>
      <c r="T724" t="str">
        <f t="shared" si="332"/>
        <v>0.20976921316111-0.0152460903470014i</v>
      </c>
      <c r="U724" t="e">
        <f t="shared" si="333"/>
        <v>#DIV/0!</v>
      </c>
      <c r="V724" t="str">
        <f t="shared" si="334"/>
        <v>1.33333333333333E-06-0.00179836093889147i</v>
      </c>
      <c r="W724" t="e">
        <f t="shared" si="335"/>
        <v>#DIV/0!</v>
      </c>
      <c r="X724" t="e">
        <f t="shared" si="336"/>
        <v>#DIV/0!</v>
      </c>
      <c r="Y724" t="str">
        <f t="shared" si="337"/>
        <v>0.00083+0.0593132692997753i</v>
      </c>
      <c r="Z724" t="e">
        <f t="shared" si="338"/>
        <v>#DIV/0!</v>
      </c>
      <c r="AA724" t="e">
        <f t="shared" si="339"/>
        <v>#DIV/0!</v>
      </c>
      <c r="AB724" t="str">
        <f t="shared" si="340"/>
        <v>1.2934866880091-0.094011006719486i</v>
      </c>
      <c r="AC724" t="str">
        <f t="shared" si="341"/>
        <v>2.97130707159288-3.21661769967617i</v>
      </c>
      <c r="AD724" t="str">
        <f t="shared" si="342"/>
        <v>0.216202336448856+0.202412352854136i</v>
      </c>
      <c r="AE724" t="e">
        <f t="shared" si="343"/>
        <v>#DIV/0!</v>
      </c>
      <c r="AF724" t="str">
        <f t="shared" si="344"/>
        <v>-15.4969500810758-4.82963091040512i</v>
      </c>
      <c r="AG724" t="e">
        <f t="shared" si="345"/>
        <v>#DIV/0!</v>
      </c>
      <c r="AH724" t="e">
        <f t="shared" si="346"/>
        <v>#DIV/0!</v>
      </c>
      <c r="AI724" t="e">
        <f t="shared" si="347"/>
        <v>#DIV/0!</v>
      </c>
      <c r="AJ724" t="e">
        <f t="shared" si="348"/>
        <v>#DIV/0!</v>
      </c>
      <c r="AK724"/>
      <c r="AL724"/>
      <c r="AM724"/>
      <c r="AN724"/>
    </row>
    <row r="725" spans="1:40" x14ac:dyDescent="0.25">
      <c r="A725"/>
      <c r="B725">
        <f t="shared" si="349"/>
        <v>59100</v>
      </c>
      <c r="C725" s="186" t="str">
        <f t="shared" si="317"/>
        <v>-0.000028160878706852+0.0533314912257004i</v>
      </c>
      <c r="D725" s="158" t="str">
        <f t="shared" si="318"/>
        <v>-7.66688256673678+0.408874766063703i</v>
      </c>
      <c r="E725" t="str">
        <f t="shared" si="319"/>
        <v>7.99998926175544-0.00926854040029329i</v>
      </c>
      <c r="F725" t="str">
        <f t="shared" si="320"/>
        <v>0.999200640559656+9.25372853213724E-07i</v>
      </c>
      <c r="G725">
        <f t="shared" si="315"/>
        <v>1</v>
      </c>
      <c r="H725" t="str">
        <f t="shared" si="321"/>
        <v>7.83857741183282+5.23670008093239i</v>
      </c>
      <c r="I725" t="str">
        <f t="shared" si="322"/>
        <v>232.085157283946i</v>
      </c>
      <c r="J725" t="str">
        <f t="shared" si="316"/>
        <v>-71.9096609853773+50.7728056886943i</v>
      </c>
      <c r="K725" t="str">
        <f t="shared" si="323"/>
        <v>1.52068672406337-2.15375268924148i</v>
      </c>
      <c r="L725" t="str">
        <f t="shared" si="324"/>
        <v>0.171239790054743-0.208455858817336i</v>
      </c>
      <c r="M725" t="str">
        <f t="shared" si="325"/>
        <v>1.69192651411811-2.36220854805882i</v>
      </c>
      <c r="N725" t="str">
        <f t="shared" si="326"/>
        <v>-0.435443323649852i</v>
      </c>
      <c r="O725" t="str">
        <f t="shared" si="327"/>
        <v>0.906683131991997-0.421812396879446i</v>
      </c>
      <c r="P725" t="str">
        <f t="shared" si="328"/>
        <v>0.093316868008003+0.421812396879446i</v>
      </c>
      <c r="Q725" t="str">
        <f t="shared" si="329"/>
        <v>-0.093316868008003+0.013630926770406i</v>
      </c>
      <c r="R725" t="str">
        <f t="shared" si="330"/>
        <v>-0.332628420979299-4.56880347174754i</v>
      </c>
      <c r="S725" t="str">
        <f t="shared" si="331"/>
        <v>0.045912556992775i</v>
      </c>
      <c r="T725" t="str">
        <f t="shared" si="332"/>
        <v>0.209765449785397-0.0152718213356288i</v>
      </c>
      <c r="U725" t="e">
        <f t="shared" si="333"/>
        <v>#DIV/0!</v>
      </c>
      <c r="V725" t="str">
        <f t="shared" si="334"/>
        <v>1.33333333333333E-06-0.00179531802698134i</v>
      </c>
      <c r="W725" t="e">
        <f t="shared" si="335"/>
        <v>#DIV/0!</v>
      </c>
      <c r="X725" t="e">
        <f t="shared" si="336"/>
        <v>#DIV/0!</v>
      </c>
      <c r="Y725" t="str">
        <f t="shared" si="337"/>
        <v>0.00083+0.0594138002646902i</v>
      </c>
      <c r="Z725" t="e">
        <f t="shared" si="338"/>
        <v>#DIV/0!</v>
      </c>
      <c r="AA725" t="e">
        <f t="shared" si="339"/>
        <v>#DIV/0!</v>
      </c>
      <c r="AB725" t="str">
        <f t="shared" si="340"/>
        <v>1.29346348214246-0.0941696700941409i</v>
      </c>
      <c r="AC725" t="str">
        <f t="shared" si="341"/>
        <v>2.96599676081611-3.21475865577688i</v>
      </c>
      <c r="AD725" t="str">
        <f t="shared" si="342"/>
        <v>0.216348649725321+0.202744329400587i</v>
      </c>
      <c r="AE725" t="e">
        <f t="shared" si="343"/>
        <v>#DIV/0!</v>
      </c>
      <c r="AF725" t="str">
        <f t="shared" si="344"/>
        <v>-15.5054599785696-4.82782531486869i</v>
      </c>
      <c r="AG725" t="e">
        <f t="shared" si="345"/>
        <v>#DIV/0!</v>
      </c>
      <c r="AH725" t="e">
        <f t="shared" si="346"/>
        <v>#DIV/0!</v>
      </c>
      <c r="AI725" t="e">
        <f t="shared" si="347"/>
        <v>#DIV/0!</v>
      </c>
      <c r="AJ725" t="e">
        <f t="shared" si="348"/>
        <v>#DIV/0!</v>
      </c>
      <c r="AK725"/>
      <c r="AL725"/>
      <c r="AM725"/>
      <c r="AN725"/>
    </row>
    <row r="726" spans="1:40" x14ac:dyDescent="0.25">
      <c r="A726"/>
      <c r="B726">
        <f t="shared" si="349"/>
        <v>59200</v>
      </c>
      <c r="C726" s="186" t="str">
        <f t="shared" si="317"/>
        <v>-0.0000280658209826555+0.0532414042973877i</v>
      </c>
      <c r="D726" s="158" t="str">
        <f t="shared" si="318"/>
        <v>-7.66688183796085+0.408184099613306i</v>
      </c>
      <c r="E726" t="str">
        <f t="shared" si="319"/>
        <v>7.99998922538551-0.00928422316756088i</v>
      </c>
      <c r="F726" t="str">
        <f t="shared" si="320"/>
        <v>0.999200640563288+9.26938623715701E-07i</v>
      </c>
      <c r="G726">
        <f t="shared" si="315"/>
        <v>1</v>
      </c>
      <c r="H726" t="str">
        <f t="shared" si="321"/>
        <v>7.84706553794059+5.23419311336936i</v>
      </c>
      <c r="I726" t="str">
        <f t="shared" si="322"/>
        <v>232.477856365645i</v>
      </c>
      <c r="J726" t="str">
        <f t="shared" si="316"/>
        <v>-72.1566029288145+50.8587156813993i</v>
      </c>
      <c r="K726" t="str">
        <f t="shared" si="323"/>
        <v>1.51716227069333-2.15249783794747i</v>
      </c>
      <c r="L726" t="str">
        <f t="shared" si="324"/>
        <v>0.170894191689076-0.208387155829707i</v>
      </c>
      <c r="M726" t="str">
        <f t="shared" si="325"/>
        <v>1.68805646238241-2.36088499377718i</v>
      </c>
      <c r="N726" t="str">
        <f t="shared" si="326"/>
        <v>-0.436180114383608i</v>
      </c>
      <c r="O726" t="str">
        <f t="shared" si="327"/>
        <v>0.906372098453455-0.422480318056451i</v>
      </c>
      <c r="P726" t="str">
        <f t="shared" si="328"/>
        <v>0.093627901546545+0.422480318056451i</v>
      </c>
      <c r="Q726" t="str">
        <f t="shared" si="329"/>
        <v>-0.093627901546545+0.013699796327157i</v>
      </c>
      <c r="R726" t="str">
        <f t="shared" si="330"/>
        <v>-0.332626024439026-4.56100392928368i</v>
      </c>
      <c r="S726" t="str">
        <f t="shared" si="331"/>
        <v>0.0459902432144209i</v>
      </c>
      <c r="T726" t="str">
        <f t="shared" si="332"/>
        <v>0.209761680009686-0.0152975517633967i</v>
      </c>
      <c r="U726" t="e">
        <f t="shared" si="333"/>
        <v>#DIV/0!</v>
      </c>
      <c r="V726" t="str">
        <f t="shared" si="334"/>
        <v>1.33333333333333E-06-0.001792285395179i</v>
      </c>
      <c r="W726" t="e">
        <f t="shared" si="335"/>
        <v>#DIV/0!</v>
      </c>
      <c r="X726" t="e">
        <f t="shared" si="336"/>
        <v>#DIV/0!</v>
      </c>
      <c r="Y726" t="str">
        <f t="shared" si="337"/>
        <v>0.00083+0.059514331229605i</v>
      </c>
      <c r="Z726" t="e">
        <f t="shared" si="338"/>
        <v>#DIV/0!</v>
      </c>
      <c r="AA726" t="e">
        <f t="shared" si="339"/>
        <v>#DIV/0!</v>
      </c>
      <c r="AB726" t="str">
        <f t="shared" si="340"/>
        <v>1.29344023681191-0.0943283300104033i</v>
      </c>
      <c r="AC726" t="str">
        <f t="shared" si="341"/>
        <v>2.96070181164616-3.21289519249664i</v>
      </c>
      <c r="AD726" t="str">
        <f t="shared" si="342"/>
        <v>0.216495196371089+0.203076190666627i</v>
      </c>
      <c r="AE726" t="e">
        <f t="shared" si="343"/>
        <v>#DIV/0!</v>
      </c>
      <c r="AF726" t="str">
        <f t="shared" si="344"/>
        <v>-15.5139473759014-4.82600901375605i</v>
      </c>
      <c r="AG726" t="e">
        <f t="shared" si="345"/>
        <v>#DIV/0!</v>
      </c>
      <c r="AH726" t="e">
        <f t="shared" si="346"/>
        <v>#DIV/0!</v>
      </c>
      <c r="AI726" t="e">
        <f t="shared" si="347"/>
        <v>#DIV/0!</v>
      </c>
      <c r="AJ726" t="e">
        <f t="shared" si="348"/>
        <v>#DIV/0!</v>
      </c>
      <c r="AK726"/>
      <c r="AL726"/>
      <c r="AM726"/>
      <c r="AN726"/>
    </row>
    <row r="727" spans="1:40" x14ac:dyDescent="0.25">
      <c r="A727"/>
      <c r="B727">
        <f t="shared" si="349"/>
        <v>59300</v>
      </c>
      <c r="C727" s="186" t="str">
        <f t="shared" si="317"/>
        <v>-0.0000279712437517977+0.0531516212033188i</v>
      </c>
      <c r="D727" s="158" t="str">
        <f t="shared" si="318"/>
        <v>-7.66688111286875+0.407495762558778i</v>
      </c>
      <c r="E727" t="str">
        <f t="shared" si="319"/>
        <v>7.99998918895409-0.00929990593461438i</v>
      </c>
      <c r="F727" t="str">
        <f t="shared" si="320"/>
        <v>0.999200640566919+9.28504394196327E-07i</v>
      </c>
      <c r="G727">
        <f t="shared" si="315"/>
        <v>1</v>
      </c>
      <c r="H727" t="str">
        <f t="shared" si="321"/>
        <v>7.85553121307059+5.23167786321864i</v>
      </c>
      <c r="I727" t="str">
        <f t="shared" si="322"/>
        <v>232.870555447343i</v>
      </c>
      <c r="J727" t="str">
        <f t="shared" si="316"/>
        <v>-72.4039623565179+50.9446256741044i</v>
      </c>
      <c r="K727" t="str">
        <f t="shared" si="323"/>
        <v>1.51364819496723-2.15124020403052i</v>
      </c>
      <c r="L727" t="str">
        <f t="shared" si="324"/>
        <v>0.170549404749101-0.208318020243318i</v>
      </c>
      <c r="M727" t="str">
        <f t="shared" si="325"/>
        <v>1.68419759971633-2.35955822427384i</v>
      </c>
      <c r="N727" t="str">
        <f t="shared" si="326"/>
        <v>-0.436916905117365i</v>
      </c>
      <c r="O727" t="str">
        <f t="shared" si="327"/>
        <v>0.906060572881247-0.423148009885556i</v>
      </c>
      <c r="P727" t="str">
        <f t="shared" si="328"/>
        <v>0.093939427118753+0.423148009885556i</v>
      </c>
      <c r="Q727" t="str">
        <f t="shared" si="329"/>
        <v>-0.093939427118753+0.013768895231809i</v>
      </c>
      <c r="R727" t="str">
        <f t="shared" si="330"/>
        <v>-0.332623623785878-4.55323055326257i</v>
      </c>
      <c r="S727" t="str">
        <f t="shared" si="331"/>
        <v>0.0460679294360669i</v>
      </c>
      <c r="T727" t="str">
        <f t="shared" si="332"/>
        <v>0.209757903833844-0.0153232816293367i</v>
      </c>
      <c r="U727" t="e">
        <f t="shared" si="333"/>
        <v>#DIV/0!</v>
      </c>
      <c r="V727" t="str">
        <f t="shared" si="334"/>
        <v>1.33333333333333E-06-0.00178926299147718i</v>
      </c>
      <c r="W727" t="e">
        <f t="shared" si="335"/>
        <v>#DIV/0!</v>
      </c>
      <c r="X727" t="e">
        <f t="shared" si="336"/>
        <v>#DIV/0!</v>
      </c>
      <c r="Y727" t="str">
        <f t="shared" si="337"/>
        <v>0.00083+0.0596148621945199i</v>
      </c>
      <c r="Z727" t="e">
        <f t="shared" si="338"/>
        <v>#DIV/0!</v>
      </c>
      <c r="AA727" t="e">
        <f t="shared" si="339"/>
        <v>#DIV/0!</v>
      </c>
      <c r="AB727" t="str">
        <f t="shared" si="340"/>
        <v>1.29341695201664-0.0944869864623016i</v>
      </c>
      <c r="AC727" t="str">
        <f t="shared" si="341"/>
        <v>2.95542218002486-3.2110273623503i</v>
      </c>
      <c r="AD727" t="str">
        <f t="shared" si="342"/>
        <v>0.216641976324278+0.203407936575594i</v>
      </c>
      <c r="AE727" t="e">
        <f t="shared" si="343"/>
        <v>#DIV/0!</v>
      </c>
      <c r="AF727" t="str">
        <f t="shared" si="344"/>
        <v>-15.5224123259393-4.82418210065986i</v>
      </c>
      <c r="AG727" t="e">
        <f t="shared" si="345"/>
        <v>#DIV/0!</v>
      </c>
      <c r="AH727" t="e">
        <f t="shared" si="346"/>
        <v>#DIV/0!</v>
      </c>
      <c r="AI727" t="e">
        <f t="shared" si="347"/>
        <v>#DIV/0!</v>
      </c>
      <c r="AJ727" t="e">
        <f t="shared" si="348"/>
        <v>#DIV/0!</v>
      </c>
      <c r="AK727"/>
      <c r="AL727"/>
      <c r="AM727"/>
      <c r="AN727"/>
    </row>
    <row r="728" spans="1:40" x14ac:dyDescent="0.25">
      <c r="A728"/>
      <c r="B728">
        <f t="shared" si="349"/>
        <v>59400</v>
      </c>
      <c r="C728" s="186" t="str">
        <f t="shared" si="317"/>
        <v>-0.0000278771437813602+0.0530621404089793i</v>
      </c>
      <c r="D728" s="158" t="str">
        <f t="shared" si="318"/>
        <v>-7.66688039143565+0.406809743135508i</v>
      </c>
      <c r="E728" t="str">
        <f t="shared" si="319"/>
        <v>7.99998915246118-0.00931558870145346i</v>
      </c>
      <c r="F728" t="str">
        <f t="shared" si="320"/>
        <v>0.99920064057056+9.30070164655586E-07i</v>
      </c>
      <c r="G728">
        <f t="shared" si="315"/>
        <v>1</v>
      </c>
      <c r="H728" t="str">
        <f t="shared" si="321"/>
        <v>7.86397449014978+5.22915441170358i</v>
      </c>
      <c r="I728" t="str">
        <f t="shared" si="322"/>
        <v>233.263254529042i</v>
      </c>
      <c r="J728" t="str">
        <f t="shared" si="316"/>
        <v>-72.6517392684875+51.0305356668095i</v>
      </c>
      <c r="K728" t="str">
        <f t="shared" si="323"/>
        <v>1.51014446611089-2.14997982239479i</v>
      </c>
      <c r="L728" t="str">
        <f t="shared" si="324"/>
        <v>0.170205427848503-0.208248455376077i</v>
      </c>
      <c r="M728" t="str">
        <f t="shared" si="325"/>
        <v>1.68034989395939-2.35822827777087i</v>
      </c>
      <c r="N728" t="str">
        <f t="shared" si="326"/>
        <v>-0.437653695851121i</v>
      </c>
      <c r="O728" t="str">
        <f t="shared" si="327"/>
        <v>0.905748555444489-0.423815472004293i</v>
      </c>
      <c r="P728" t="str">
        <f t="shared" si="328"/>
        <v>0.094251444555511+0.423815472004293i</v>
      </c>
      <c r="Q728" t="str">
        <f t="shared" si="329"/>
        <v>-0.094251444555511+0.013838223846828i</v>
      </c>
      <c r="R728" t="str">
        <f t="shared" si="330"/>
        <v>-0.332621219019417-4.54548321152748i</v>
      </c>
      <c r="S728" t="str">
        <f t="shared" si="331"/>
        <v>0.046145615657713i</v>
      </c>
      <c r="T728" t="str">
        <f t="shared" si="332"/>
        <v>0.209754121257734-0.01534901093247i</v>
      </c>
      <c r="U728" t="e">
        <f t="shared" si="333"/>
        <v>#DIV/0!</v>
      </c>
      <c r="V728" t="str">
        <f t="shared" si="334"/>
        <v>1.33333333333333E-06-0.0017862507642188i</v>
      </c>
      <c r="W728" t="e">
        <f t="shared" si="335"/>
        <v>#DIV/0!</v>
      </c>
      <c r="X728" t="e">
        <f t="shared" si="336"/>
        <v>#DIV/0!</v>
      </c>
      <c r="Y728" t="str">
        <f t="shared" si="337"/>
        <v>0.00083+0.0597153931594348i</v>
      </c>
      <c r="Z728" t="e">
        <f t="shared" si="338"/>
        <v>#DIV/0!</v>
      </c>
      <c r="AA728" t="e">
        <f t="shared" si="339"/>
        <v>#DIV/0!</v>
      </c>
      <c r="AB728" t="str">
        <f t="shared" si="340"/>
        <v>1.29339362775579-0.0946456394438004i</v>
      </c>
      <c r="AC728" t="str">
        <f t="shared" si="341"/>
        <v>2.95015782194312-3.20915521746546i</v>
      </c>
      <c r="AD728" t="str">
        <f t="shared" si="342"/>
        <v>0.216788989522917+0.203739567050296i</v>
      </c>
      <c r="AE728" t="e">
        <f t="shared" si="343"/>
        <v>#DIV/0!</v>
      </c>
      <c r="AF728" t="str">
        <f t="shared" si="344"/>
        <v>-15.5308548815854-4.82234466856807i</v>
      </c>
      <c r="AG728" t="e">
        <f t="shared" si="345"/>
        <v>#DIV/0!</v>
      </c>
      <c r="AH728" t="e">
        <f t="shared" si="346"/>
        <v>#DIV/0!</v>
      </c>
      <c r="AI728" t="e">
        <f t="shared" si="347"/>
        <v>#DIV/0!</v>
      </c>
      <c r="AJ728" t="e">
        <f t="shared" si="348"/>
        <v>#DIV/0!</v>
      </c>
      <c r="AK728"/>
      <c r="AL728"/>
      <c r="AM728"/>
      <c r="AN728"/>
    </row>
    <row r="729" spans="1:40" x14ac:dyDescent="0.25">
      <c r="A729"/>
      <c r="B729">
        <f t="shared" si="349"/>
        <v>59500</v>
      </c>
      <c r="C729" s="186" t="str">
        <f t="shared" si="317"/>
        <v>-0.0000277835178655687+0.0529729603901705i</v>
      </c>
      <c r="D729" s="158" t="str">
        <f t="shared" si="318"/>
        <v>-7.66687967363701+0.406126029657974i</v>
      </c>
      <c r="E729" t="str">
        <f t="shared" si="319"/>
        <v>7.99998911590679-0.00933127146807774i</v>
      </c>
      <c r="F729" t="str">
        <f t="shared" si="320"/>
        <v>0.999200640574211+9.31635935093441E-07i</v>
      </c>
      <c r="G729">
        <f t="shared" si="315"/>
        <v>1</v>
      </c>
      <c r="H729" t="str">
        <f t="shared" si="321"/>
        <v>7.87239542213759+5.22662283952539i</v>
      </c>
      <c r="I729" t="str">
        <f t="shared" si="322"/>
        <v>233.655953610741i</v>
      </c>
      <c r="J729" t="str">
        <f t="shared" si="316"/>
        <v>-72.8999336647232+51.1164456595146i</v>
      </c>
      <c r="K729" t="str">
        <f t="shared" si="323"/>
        <v>1.506651053392-2.14871672768034i</v>
      </c>
      <c r="L729" t="str">
        <f t="shared" si="324"/>
        <v>0.169862259595625-0.208178464527936i</v>
      </c>
      <c r="M729" t="str">
        <f t="shared" si="325"/>
        <v>1.67651331298762-2.35689519220828i</v>
      </c>
      <c r="N729" t="str">
        <f t="shared" si="326"/>
        <v>-0.438390486584877i</v>
      </c>
      <c r="O729" t="str">
        <f t="shared" si="327"/>
        <v>0.905436046312562-0.424482704050326i</v>
      </c>
      <c r="P729" t="str">
        <f t="shared" si="328"/>
        <v>0.094563953687438+0.424482704050326i</v>
      </c>
      <c r="Q729" t="str">
        <f t="shared" si="329"/>
        <v>-0.094563953687438+0.013907782534551i</v>
      </c>
      <c r="R729" t="str">
        <f t="shared" si="330"/>
        <v>-0.332618810139429-4.53776177281016i</v>
      </c>
      <c r="S729" t="str">
        <f t="shared" si="331"/>
        <v>0.0462233018793589i</v>
      </c>
      <c r="T729" t="str">
        <f t="shared" si="332"/>
        <v>0.209750332281219-0.015374739671828i</v>
      </c>
      <c r="U729" t="e">
        <f t="shared" si="333"/>
        <v>#DIV/0!</v>
      </c>
      <c r="V729" t="str">
        <f t="shared" si="334"/>
        <v>1.33333333333333E-06-0.00178324866209407i</v>
      </c>
      <c r="W729" t="e">
        <f t="shared" si="335"/>
        <v>#DIV/0!</v>
      </c>
      <c r="X729" t="e">
        <f t="shared" si="336"/>
        <v>#DIV/0!</v>
      </c>
      <c r="Y729" t="str">
        <f t="shared" si="337"/>
        <v>0.00083+0.0598159241243497i</v>
      </c>
      <c r="Z729" t="e">
        <f t="shared" si="338"/>
        <v>#DIV/0!</v>
      </c>
      <c r="AA729" t="e">
        <f t="shared" si="339"/>
        <v>#DIV/0!</v>
      </c>
      <c r="AB729" t="str">
        <f t="shared" si="340"/>
        <v>1.29337026402853-0.0948042889489271i</v>
      </c>
      <c r="AC729" t="str">
        <f t="shared" si="341"/>
        <v>2.94490869344169-3.2072788095852i</v>
      </c>
      <c r="AD729" t="str">
        <f t="shared" si="342"/>
        <v>0.216936235904957+0.204071082013027i</v>
      </c>
      <c r="AE729" t="e">
        <f t="shared" si="343"/>
        <v>#DIV/0!</v>
      </c>
      <c r="AF729" t="str">
        <f t="shared" si="344"/>
        <v>-15.5392750957746-4.82049680986742i</v>
      </c>
      <c r="AG729" t="e">
        <f t="shared" si="345"/>
        <v>#DIV/0!</v>
      </c>
      <c r="AH729" t="e">
        <f t="shared" si="346"/>
        <v>#DIV/0!</v>
      </c>
      <c r="AI729" t="e">
        <f t="shared" si="347"/>
        <v>#DIV/0!</v>
      </c>
      <c r="AJ729" t="e">
        <f t="shared" si="348"/>
        <v>#DIV/0!</v>
      </c>
      <c r="AK729"/>
      <c r="AL729"/>
      <c r="AM729"/>
      <c r="AN729"/>
    </row>
    <row r="730" spans="1:40" x14ac:dyDescent="0.25">
      <c r="A730"/>
      <c r="B730">
        <f t="shared" si="349"/>
        <v>59600</v>
      </c>
      <c r="C730" s="186" t="str">
        <f t="shared" si="317"/>
        <v>-0.0000276903628255203+0.0528840796329232i</v>
      </c>
      <c r="D730" s="158" t="str">
        <f t="shared" si="318"/>
        <v>-7.66687895944837+0.405444610519078i</v>
      </c>
      <c r="E730" t="str">
        <f t="shared" si="319"/>
        <v>7.99998907929091-0.00934695423448685i</v>
      </c>
      <c r="F730" t="str">
        <f t="shared" si="320"/>
        <v>0.999200640577863+9.33201705509836E-07i</v>
      </c>
      <c r="G730">
        <f t="shared" si="315"/>
        <v>1</v>
      </c>
      <c r="H730" t="str">
        <f t="shared" si="321"/>
        <v>7.88079406202308+5.22408322686587i</v>
      </c>
      <c r="I730" t="str">
        <f t="shared" si="322"/>
        <v>234.04865269244i</v>
      </c>
      <c r="J730" t="str">
        <f t="shared" si="316"/>
        <v>-73.1485455452251+51.2023556522196i</v>
      </c>
      <c r="K730" t="str">
        <f t="shared" si="323"/>
        <v>1.50316792612087-2.14745095426499i</v>
      </c>
      <c r="L730" t="str">
        <f t="shared" si="324"/>
        <v>0.16951989859359-0.208108050980962i</v>
      </c>
      <c r="M730" t="str">
        <f t="shared" si="325"/>
        <v>1.67268782471446-2.35555900524595i</v>
      </c>
      <c r="N730" t="str">
        <f t="shared" si="326"/>
        <v>-0.439127277318633i</v>
      </c>
      <c r="O730" t="str">
        <f t="shared" si="327"/>
        <v>0.905123045655115-0.425149705661439i</v>
      </c>
      <c r="P730" t="str">
        <f t="shared" si="328"/>
        <v>0.094876954344885+0.425149705661439i</v>
      </c>
      <c r="Q730" t="str">
        <f t="shared" si="329"/>
        <v>-0.094876954344885+0.013977571657194i</v>
      </c>
      <c r="R730" t="str">
        <f t="shared" si="330"/>
        <v>-0.332616397145504-4.53006610672331i</v>
      </c>
      <c r="S730" t="str">
        <f t="shared" si="331"/>
        <v>0.0463009881010048i</v>
      </c>
      <c r="T730" t="str">
        <f t="shared" si="332"/>
        <v>0.209746536904161-0.0154004678464331i</v>
      </c>
      <c r="U730" t="e">
        <f t="shared" si="333"/>
        <v>#DIV/0!</v>
      </c>
      <c r="V730" t="str">
        <f t="shared" si="334"/>
        <v>1.33333333333333E-06-0.00178025663413753i</v>
      </c>
      <c r="W730" t="e">
        <f t="shared" si="335"/>
        <v>#DIV/0!</v>
      </c>
      <c r="X730" t="e">
        <f t="shared" si="336"/>
        <v>#DIV/0!</v>
      </c>
      <c r="Y730" t="str">
        <f t="shared" si="337"/>
        <v>0.00083+0.0599164550892645i</v>
      </c>
      <c r="Z730" t="e">
        <f t="shared" si="338"/>
        <v>#DIV/0!</v>
      </c>
      <c r="AA730" t="e">
        <f t="shared" si="339"/>
        <v>#DIV/0!</v>
      </c>
      <c r="AB730" t="str">
        <f t="shared" si="340"/>
        <v>1.29334686083401-0.0949629349716536i</v>
      </c>
      <c r="AC730" t="str">
        <f t="shared" si="341"/>
        <v>2.93967475061265-3.20539819007037i</v>
      </c>
      <c r="AD730" t="str">
        <f t="shared" si="342"/>
        <v>0.217083715408255+0.204402481385565i</v>
      </c>
      <c r="AE730" t="e">
        <f t="shared" si="343"/>
        <v>#DIV/0!</v>
      </c>
      <c r="AF730" t="str">
        <f t="shared" si="344"/>
        <v>-15.5476730214715-4.81863861634679i</v>
      </c>
      <c r="AG730" t="e">
        <f t="shared" si="345"/>
        <v>#DIV/0!</v>
      </c>
      <c r="AH730" t="e">
        <f t="shared" si="346"/>
        <v>#DIV/0!</v>
      </c>
      <c r="AI730" t="e">
        <f t="shared" si="347"/>
        <v>#DIV/0!</v>
      </c>
      <c r="AJ730" t="e">
        <f t="shared" si="348"/>
        <v>#DIV/0!</v>
      </c>
      <c r="AK730"/>
      <c r="AL730"/>
      <c r="AM730"/>
      <c r="AN730"/>
    </row>
    <row r="731" spans="1:40" x14ac:dyDescent="0.25">
      <c r="A731"/>
      <c r="B731">
        <f t="shared" si="349"/>
        <v>59700</v>
      </c>
      <c r="C731" s="186" t="str">
        <f t="shared" si="317"/>
        <v>-0.0000275976755089139+0.052795496633412i</v>
      </c>
      <c r="D731" s="158" t="str">
        <f t="shared" si="318"/>
        <v>-7.66687824884558+0.404765474189492i</v>
      </c>
      <c r="E731" t="str">
        <f t="shared" si="319"/>
        <v>7.99998904261354-0.00936263700068045i</v>
      </c>
      <c r="F731" t="str">
        <f t="shared" si="320"/>
        <v>0.999200640581524+9.34767475904756E-07i</v>
      </c>
      <c r="G731">
        <f t="shared" si="315"/>
        <v>1</v>
      </c>
      <c r="H731" t="str">
        <f t="shared" si="321"/>
        <v>7.88917046282323+5.22153565339005i</v>
      </c>
      <c r="I731" t="str">
        <f t="shared" si="322"/>
        <v>234.441351774138i</v>
      </c>
      <c r="J731" t="str">
        <f t="shared" si="316"/>
        <v>-73.3975749099932+51.2882656449247i</v>
      </c>
      <c r="K731" t="str">
        <f t="shared" si="323"/>
        <v>1.49969505365114-2.14618253626594i</v>
      </c>
      <c r="L731" t="str">
        <f t="shared" si="324"/>
        <v>0.169178343440382-0.208037217999402i</v>
      </c>
      <c r="M731" t="str">
        <f t="shared" si="325"/>
        <v>1.66887339709152-2.35421975426534i</v>
      </c>
      <c r="N731" t="str">
        <f t="shared" si="326"/>
        <v>-0.439864068052389i</v>
      </c>
      <c r="O731" t="str">
        <f t="shared" si="327"/>
        <v>0.904809553642064-0.425816476475545i</v>
      </c>
      <c r="P731" t="str">
        <f t="shared" si="328"/>
        <v>0.0951904463579361+0.425816476475545i</v>
      </c>
      <c r="Q731" t="str">
        <f t="shared" si="329"/>
        <v>-0.0951904463579361+0.014047591576844i</v>
      </c>
      <c r="R731" t="str">
        <f t="shared" si="330"/>
        <v>-0.332613980037412-4.5223960837533i</v>
      </c>
      <c r="S731" t="str">
        <f t="shared" si="331"/>
        <v>0.0463786743226507i</v>
      </c>
      <c r="T731" t="str">
        <f t="shared" si="332"/>
        <v>0.209742735126425-0.0154261954553158i</v>
      </c>
      <c r="U731" t="e">
        <f t="shared" si="333"/>
        <v>#DIV/0!</v>
      </c>
      <c r="V731" t="str">
        <f t="shared" si="334"/>
        <v>1.33333333333333E-06-0.00177727462972524i</v>
      </c>
      <c r="W731" t="e">
        <f t="shared" si="335"/>
        <v>#DIV/0!</v>
      </c>
      <c r="X731" t="e">
        <f t="shared" si="336"/>
        <v>#DIV/0!</v>
      </c>
      <c r="Y731" t="str">
        <f t="shared" si="337"/>
        <v>0.00083+0.0600169860541794i</v>
      </c>
      <c r="Z731" t="e">
        <f t="shared" si="338"/>
        <v>#DIV/0!</v>
      </c>
      <c r="AA731" t="e">
        <f t="shared" si="339"/>
        <v>#DIV/0!</v>
      </c>
      <c r="AB731" t="str">
        <f t="shared" si="340"/>
        <v>1.29332341817139-0.0951215775060017i</v>
      </c>
      <c r="AC731" t="str">
        <f t="shared" si="341"/>
        <v>2.93445594960019-3.2035134099022i</v>
      </c>
      <c r="AD731" t="str">
        <f t="shared" si="342"/>
        <v>0.21723142797059+0.204733765089178i</v>
      </c>
      <c r="AE731" t="e">
        <f t="shared" si="343"/>
        <v>#DIV/0!</v>
      </c>
      <c r="AF731" t="str">
        <f t="shared" si="344"/>
        <v>-15.5560487116688-4.81677017920056i</v>
      </c>
      <c r="AG731" t="e">
        <f t="shared" si="345"/>
        <v>#DIV/0!</v>
      </c>
      <c r="AH731" t="e">
        <f t="shared" si="346"/>
        <v>#DIV/0!</v>
      </c>
      <c r="AI731" t="e">
        <f t="shared" si="347"/>
        <v>#DIV/0!</v>
      </c>
      <c r="AJ731" t="e">
        <f t="shared" si="348"/>
        <v>#DIV/0!</v>
      </c>
      <c r="AK731"/>
      <c r="AL731"/>
      <c r="AM731"/>
      <c r="AN731"/>
    </row>
    <row r="732" spans="1:40" x14ac:dyDescent="0.25">
      <c r="A732"/>
      <c r="B732">
        <f t="shared" si="349"/>
        <v>59800</v>
      </c>
      <c r="C732" s="186" t="str">
        <f t="shared" si="317"/>
        <v>-0.0000275054527897837+0.0527072098978709i</v>
      </c>
      <c r="D732" s="158" t="str">
        <f t="shared" si="318"/>
        <v>-7.66687754180473+0.40408860921701i</v>
      </c>
      <c r="E732" t="str">
        <f t="shared" si="319"/>
        <v>7.99998900587469-0.00937831976665817i</v>
      </c>
      <c r="F732" t="str">
        <f t="shared" si="320"/>
        <v>0.999200640585185+9.36333246278146E-07i</v>
      </c>
      <c r="G732">
        <f t="shared" si="315"/>
        <v>1</v>
      </c>
      <c r="H732" t="str">
        <f t="shared" si="321"/>
        <v>7.89752467758042+5.21898019824904i</v>
      </c>
      <c r="I732" t="str">
        <f t="shared" si="322"/>
        <v>234.834050855837i</v>
      </c>
      <c r="J732" t="str">
        <f t="shared" si="316"/>
        <v>-73.6470217590274+51.3741756376298i</v>
      </c>
      <c r="K732" t="str">
        <f t="shared" si="323"/>
        <v>1.49623240538047-2.14491150754164i</v>
      </c>
      <c r="L732" t="str">
        <f t="shared" si="324"/>
        <v>0.168837592728961-0.207965968829753i</v>
      </c>
      <c r="M732" t="str">
        <f t="shared" si="325"/>
        <v>1.66506999810943-2.35287747637139i</v>
      </c>
      <c r="N732" t="str">
        <f t="shared" si="326"/>
        <v>-0.440600858786145i</v>
      </c>
      <c r="O732" t="str">
        <f t="shared" si="327"/>
        <v>0.904495570443591-0.426483016130681i</v>
      </c>
      <c r="P732" t="str">
        <f t="shared" si="328"/>
        <v>0.095504429556409+0.426483016130681i</v>
      </c>
      <c r="Q732" t="str">
        <f t="shared" si="329"/>
        <v>-0.095504429556409+0.014117842655464i</v>
      </c>
      <c r="R732" t="str">
        <f t="shared" si="330"/>
        <v>-0.332611558814865-4.5147515752528i</v>
      </c>
      <c r="S732" t="str">
        <f t="shared" si="331"/>
        <v>0.0464563605442969i</v>
      </c>
      <c r="T732" t="str">
        <f t="shared" si="332"/>
        <v>0.209738926947876-0.015451922497504i</v>
      </c>
      <c r="U732" t="e">
        <f t="shared" si="333"/>
        <v>#DIV/0!</v>
      </c>
      <c r="V732" t="str">
        <f t="shared" si="334"/>
        <v>1.33333333333333E-06-0.00177430259857185i</v>
      </c>
      <c r="W732" t="e">
        <f t="shared" si="335"/>
        <v>#DIV/0!</v>
      </c>
      <c r="X732" t="e">
        <f t="shared" si="336"/>
        <v>#DIV/0!</v>
      </c>
      <c r="Y732" t="str">
        <f t="shared" si="337"/>
        <v>0.00083+0.0601175170190943i</v>
      </c>
      <c r="Z732" t="e">
        <f t="shared" si="338"/>
        <v>#DIV/0!</v>
      </c>
      <c r="AA732" t="e">
        <f t="shared" si="339"/>
        <v>#DIV/0!</v>
      </c>
      <c r="AB732" t="str">
        <f t="shared" si="340"/>
        <v>1.29329993603984-0.0952802165459771i</v>
      </c>
      <c r="AC732" t="str">
        <f t="shared" si="341"/>
        <v>2.92925224660196-3.20162451968478i</v>
      </c>
      <c r="AD732" t="str">
        <f t="shared" si="342"/>
        <v>0.217379373529646+0.205064933044627i</v>
      </c>
      <c r="AE732" t="e">
        <f t="shared" si="343"/>
        <v>#DIV/0!</v>
      </c>
      <c r="AF732" t="str">
        <f t="shared" si="344"/>
        <v>-15.5644022193852-4.81489158903203i</v>
      </c>
      <c r="AG732" t="e">
        <f t="shared" si="345"/>
        <v>#DIV/0!</v>
      </c>
      <c r="AH732" t="e">
        <f t="shared" si="346"/>
        <v>#DIV/0!</v>
      </c>
      <c r="AI732" t="e">
        <f t="shared" si="347"/>
        <v>#DIV/0!</v>
      </c>
      <c r="AJ732" t="e">
        <f t="shared" si="348"/>
        <v>#DIV/0!</v>
      </c>
      <c r="AK732"/>
      <c r="AL732"/>
      <c r="AM732"/>
      <c r="AN732"/>
    </row>
    <row r="733" spans="1:40" x14ac:dyDescent="0.25">
      <c r="A733"/>
      <c r="B733">
        <f t="shared" si="349"/>
        <v>59900</v>
      </c>
      <c r="C733" s="186" t="str">
        <f t="shared" si="317"/>
        <v>-0.0000274136915682346+0.0526192179425085i</v>
      </c>
      <c r="D733" s="158" t="str">
        <f t="shared" si="318"/>
        <v>-7.66687683830204+0.403414004225899i</v>
      </c>
      <c r="E733" t="str">
        <f t="shared" si="319"/>
        <v>7.99998896907434-0.00939400253241963i</v>
      </c>
      <c r="F733" t="str">
        <f t="shared" si="320"/>
        <v>0.999200640588856+9.37899016629986E-07i</v>
      </c>
      <c r="G733">
        <f t="shared" si="315"/>
        <v>1</v>
      </c>
      <c r="H733" t="str">
        <f t="shared" si="321"/>
        <v>7.90585675936034+5.21641694008248i</v>
      </c>
      <c r="I733" t="str">
        <f t="shared" si="322"/>
        <v>235.226749937536i</v>
      </c>
      <c r="J733" t="str">
        <f t="shared" si="316"/>
        <v>-73.8968860923278+51.4600856303349i</v>
      </c>
      <c r="K733" t="str">
        <f t="shared" si="323"/>
        <v>1.4927799507512-2.14363790169337i</v>
      </c>
      <c r="L733" t="str">
        <f t="shared" si="324"/>
        <v>0.168497645047348-0.207894306700835i</v>
      </c>
      <c r="M733" t="str">
        <f t="shared" si="325"/>
        <v>1.66127759579855-2.35153220839421i</v>
      </c>
      <c r="N733" t="str">
        <f t="shared" si="326"/>
        <v>-0.441337649519901i</v>
      </c>
      <c r="O733" t="str">
        <f t="shared" si="327"/>
        <v>0.904181096230146-0.427149324265006i</v>
      </c>
      <c r="P733" t="str">
        <f t="shared" si="328"/>
        <v>0.095818903769854+0.427149324265006i</v>
      </c>
      <c r="Q733" t="str">
        <f t="shared" si="329"/>
        <v>-0.095818903769854+0.014188325254895i</v>
      </c>
      <c r="R733" t="str">
        <f t="shared" si="330"/>
        <v>-0.332609133477409-4.50713245343352i</v>
      </c>
      <c r="S733" t="str">
        <f t="shared" si="331"/>
        <v>0.0465340467659428i</v>
      </c>
      <c r="T733" t="str">
        <f t="shared" si="332"/>
        <v>0.209735112368374-0.0154776489720175i</v>
      </c>
      <c r="U733" t="e">
        <f t="shared" si="333"/>
        <v>#DIV/0!</v>
      </c>
      <c r="V733" t="str">
        <f t="shared" si="334"/>
        <v>1.33333333333333E-06-0.00177134049072783i</v>
      </c>
      <c r="W733" t="e">
        <f t="shared" si="335"/>
        <v>#DIV/0!</v>
      </c>
      <c r="X733" t="e">
        <f t="shared" si="336"/>
        <v>#DIV/0!</v>
      </c>
      <c r="Y733" t="str">
        <f t="shared" si="337"/>
        <v>0.00083+0.0602180479840091i</v>
      </c>
      <c r="Z733" t="e">
        <f t="shared" si="338"/>
        <v>#DIV/0!</v>
      </c>
      <c r="AA733" t="e">
        <f t="shared" si="339"/>
        <v>#DIV/0!</v>
      </c>
      <c r="AB733" t="str">
        <f t="shared" si="340"/>
        <v>1.2932764144385-0.0954388520855358i</v>
      </c>
      <c r="AC733" t="str">
        <f t="shared" si="341"/>
        <v>2.92406359787005-3.19973156964714i</v>
      </c>
      <c r="AD733" t="str">
        <f t="shared" si="342"/>
        <v>0.217527552023028+0.205395985172173i</v>
      </c>
      <c r="AE733" t="e">
        <f t="shared" si="343"/>
        <v>#DIV/0!</v>
      </c>
      <c r="AF733" t="str">
        <f t="shared" si="344"/>
        <v>-15.5727335976624-4.81300293585658i</v>
      </c>
      <c r="AG733" t="e">
        <f t="shared" si="345"/>
        <v>#DIV/0!</v>
      </c>
      <c r="AH733" t="e">
        <f t="shared" si="346"/>
        <v>#DIV/0!</v>
      </c>
      <c r="AI733" t="e">
        <f t="shared" si="347"/>
        <v>#DIV/0!</v>
      </c>
      <c r="AJ733" t="e">
        <f t="shared" si="348"/>
        <v>#DIV/0!</v>
      </c>
      <c r="AK733"/>
      <c r="AL733"/>
      <c r="AM733"/>
      <c r="AN733"/>
    </row>
    <row r="734" spans="1:40" x14ac:dyDescent="0.25">
      <c r="A734"/>
      <c r="B734">
        <f t="shared" si="349"/>
        <v>60000</v>
      </c>
      <c r="C734" s="186" t="str">
        <f t="shared" si="317"/>
        <v>-0.0000273223887701827+0.0525315192934254i</v>
      </c>
      <c r="D734" s="158" t="str">
        <f t="shared" si="318"/>
        <v>-7.66687613831391+0.402741647916262i</v>
      </c>
      <c r="E734" t="str">
        <f t="shared" si="319"/>
        <v>7.99998893221251-0.0094096852979645i</v>
      </c>
      <c r="F734" t="str">
        <f t="shared" si="320"/>
        <v>0.999200640592537+9.39464786960243E-07i</v>
      </c>
      <c r="G734">
        <f t="shared" si="315"/>
        <v>1</v>
      </c>
      <c r="H734" t="str">
        <f t="shared" si="321"/>
        <v>7.91416676124968+5.21384595702129i</v>
      </c>
      <c r="I734" t="str">
        <f t="shared" si="322"/>
        <v>235.619449019234i</v>
      </c>
      <c r="J734" t="str">
        <f t="shared" si="316"/>
        <v>-74.1471679098944+51.5459956230399i</v>
      </c>
      <c r="K734" t="str">
        <f t="shared" si="323"/>
        <v>1.48933765925104-2.14236175206705i</v>
      </c>
      <c r="L734" t="str">
        <f t="shared" si="324"/>
        <v>0.168158498978727-0.207822234823852i</v>
      </c>
      <c r="M734" t="str">
        <f t="shared" si="325"/>
        <v>1.65749615822977-2.3501839868909i</v>
      </c>
      <c r="N734" t="str">
        <f t="shared" si="326"/>
        <v>-0.442074440253657i</v>
      </c>
      <c r="O734" t="str">
        <f t="shared" si="327"/>
        <v>0.903866131172444-0.42781540051681i</v>
      </c>
      <c r="P734" t="str">
        <f t="shared" si="328"/>
        <v>0.096133868827556+0.42781540051681i</v>
      </c>
      <c r="Q734" t="str">
        <f t="shared" si="329"/>
        <v>-0.096133868827556+0.014259039736847i</v>
      </c>
      <c r="R734" t="str">
        <f t="shared" si="330"/>
        <v>-0.332606704024843-4.4995385913591i</v>
      </c>
      <c r="S734" t="str">
        <f t="shared" si="331"/>
        <v>0.0466117329875887i</v>
      </c>
      <c r="T734" t="str">
        <f t="shared" si="332"/>
        <v>0.209731291387781-0.0155033748778879i</v>
      </c>
      <c r="U734" t="e">
        <f t="shared" si="333"/>
        <v>#DIV/0!</v>
      </c>
      <c r="V734" t="str">
        <f t="shared" si="334"/>
        <v>1.33333333333333E-06-0.00176838825657661i</v>
      </c>
      <c r="W734" t="e">
        <f t="shared" si="335"/>
        <v>#DIV/0!</v>
      </c>
      <c r="X734" t="e">
        <f t="shared" si="336"/>
        <v>#DIV/0!</v>
      </c>
      <c r="Y734" t="str">
        <f t="shared" si="337"/>
        <v>0.00083+0.060318578948924i</v>
      </c>
      <c r="Z734" t="e">
        <f t="shared" si="338"/>
        <v>#DIV/0!</v>
      </c>
      <c r="AA734" t="e">
        <f t="shared" si="339"/>
        <v>#DIV/0!</v>
      </c>
      <c r="AB734" t="str">
        <f t="shared" si="340"/>
        <v>1.29325285336651-0.0955974841187064i</v>
      </c>
      <c r="AC734" t="str">
        <f t="shared" si="341"/>
        <v>2.91888995971184-3.19783460964612i</v>
      </c>
      <c r="AD734" t="str">
        <f t="shared" si="342"/>
        <v>0.217675963388252+0.205726921391579i</v>
      </c>
      <c r="AE734" t="e">
        <f t="shared" si="343"/>
        <v>#DIV/0!</v>
      </c>
      <c r="AF734" t="str">
        <f t="shared" si="344"/>
        <v>-15.5810428995636-4.81110430910503i</v>
      </c>
      <c r="AG734" t="e">
        <f t="shared" si="345"/>
        <v>#DIV/0!</v>
      </c>
      <c r="AH734" t="e">
        <f t="shared" si="346"/>
        <v>#DIV/0!</v>
      </c>
      <c r="AI734" t="e">
        <f t="shared" si="347"/>
        <v>#DIV/0!</v>
      </c>
      <c r="AJ734" t="e">
        <f t="shared" si="348"/>
        <v>#DIV/0!</v>
      </c>
      <c r="AK734"/>
      <c r="AL734"/>
      <c r="AM734"/>
      <c r="AN734"/>
    </row>
    <row r="735" spans="1:40" x14ac:dyDescent="0.25">
      <c r="A735"/>
      <c r="B735">
        <f t="shared" si="349"/>
        <v>60100</v>
      </c>
      <c r="C735" s="186" t="str">
        <f t="shared" si="317"/>
        <v>-0.000027231541347098+0.0524441124865323i</v>
      </c>
      <c r="D735" s="158" t="str">
        <f t="shared" si="318"/>
        <v>-7.66687544181702+0.402071529063414i</v>
      </c>
      <c r="E735" t="str">
        <f t="shared" si="319"/>
        <v>7.99998889528919-0.0094253680632924i</v>
      </c>
      <c r="F735" t="str">
        <f t="shared" si="320"/>
        <v>0.999200640596218+9.41030557268861E-07i</v>
      </c>
      <c r="G735">
        <f t="shared" si="315"/>
        <v>1</v>
      </c>
      <c r="H735" t="str">
        <f t="shared" si="321"/>
        <v>7.92245473635429+5.2112673266904i</v>
      </c>
      <c r="I735" t="str">
        <f t="shared" si="322"/>
        <v>236.012148100933i</v>
      </c>
      <c r="J735" t="str">
        <f t="shared" si="316"/>
        <v>-74.3978672117271+51.6319056157449i</v>
      </c>
      <c r="K735" t="str">
        <f t="shared" si="323"/>
        <v>1.48590550041374-2.1410830917549i</v>
      </c>
      <c r="L735" t="str">
        <f t="shared" si="324"/>
        <v>0.167820153101544-0.20774975639247i</v>
      </c>
      <c r="M735" t="str">
        <f t="shared" si="325"/>
        <v>1.65372565351528-2.34883284814737i</v>
      </c>
      <c r="N735" t="str">
        <f t="shared" si="326"/>
        <v>-0.442811230987413i</v>
      </c>
      <c r="O735" t="str">
        <f t="shared" si="327"/>
        <v>0.903550675441467-0.428481244524506i</v>
      </c>
      <c r="P735" t="str">
        <f t="shared" si="328"/>
        <v>0.0964493245585329+0.428481244524506i</v>
      </c>
      <c r="Q735" t="str">
        <f t="shared" si="329"/>
        <v>-0.0964493245585329+0.014329986462907i</v>
      </c>
      <c r="R735" t="str">
        <f t="shared" si="330"/>
        <v>-0.33260427045683-4.49196986293802i</v>
      </c>
      <c r="S735" t="str">
        <f t="shared" si="331"/>
        <v>0.0466894192092348i</v>
      </c>
      <c r="T735" t="str">
        <f t="shared" si="332"/>
        <v>0.209727464005962-0.0155291002141406i</v>
      </c>
      <c r="U735" t="e">
        <f t="shared" si="333"/>
        <v>#DIV/0!</v>
      </c>
      <c r="V735" t="str">
        <f t="shared" si="334"/>
        <v>1.33333333333333E-06-0.00176544584683189i</v>
      </c>
      <c r="W735" t="e">
        <f t="shared" si="335"/>
        <v>#DIV/0!</v>
      </c>
      <c r="X735" t="e">
        <f t="shared" si="336"/>
        <v>#DIV/0!</v>
      </c>
      <c r="Y735" t="str">
        <f t="shared" si="337"/>
        <v>0.00083+0.0604191099138389i</v>
      </c>
      <c r="Z735" t="e">
        <f t="shared" si="338"/>
        <v>#DIV/0!</v>
      </c>
      <c r="AA735" t="e">
        <f t="shared" si="339"/>
        <v>#DIV/0!</v>
      </c>
      <c r="AB735" t="str">
        <f t="shared" si="340"/>
        <v>1.29322925282304-0.0957561126394792i</v>
      </c>
      <c r="AC735" t="str">
        <f t="shared" si="341"/>
        <v>2.91373128849135-3.19593368916864i</v>
      </c>
      <c r="AD735" t="str">
        <f t="shared" si="342"/>
        <v>0.217824607562742+0.206057741622116i</v>
      </c>
      <c r="AE735" t="e">
        <f t="shared" si="343"/>
        <v>#DIV/0!</v>
      </c>
      <c r="AF735" t="str">
        <f t="shared" si="344"/>
        <v>-15.5893301781713-4.80919579762699i</v>
      </c>
      <c r="AG735" t="e">
        <f t="shared" si="345"/>
        <v>#DIV/0!</v>
      </c>
      <c r="AH735" t="e">
        <f t="shared" si="346"/>
        <v>#DIV/0!</v>
      </c>
      <c r="AI735" t="e">
        <f t="shared" si="347"/>
        <v>#DIV/0!</v>
      </c>
      <c r="AJ735" t="e">
        <f t="shared" si="348"/>
        <v>#DIV/0!</v>
      </c>
      <c r="AK735"/>
      <c r="AL735"/>
      <c r="AM735"/>
      <c r="AN735"/>
    </row>
    <row r="736" spans="1:40" x14ac:dyDescent="0.25">
      <c r="A736"/>
      <c r="B736">
        <f t="shared" si="349"/>
        <v>60200</v>
      </c>
      <c r="C736" s="186" t="str">
        <f t="shared" si="317"/>
        <v>-0.0000271411462757487+0.0523569960674674i</v>
      </c>
      <c r="D736" s="158" t="str">
        <f t="shared" si="318"/>
        <v>-7.66687474878815+0.40140363651725i</v>
      </c>
      <c r="E736" t="str">
        <f t="shared" si="319"/>
        <v>7.99998885830439-0.00944105082840297i</v>
      </c>
      <c r="F736" t="str">
        <f t="shared" si="320"/>
        <v>0.99920064059991+9.42596327555823E-07i</v>
      </c>
      <c r="G736">
        <f t="shared" si="315"/>
        <v>1</v>
      </c>
      <c r="H736" t="str">
        <f t="shared" si="321"/>
        <v>7.93072073779669+5.20868112621133i</v>
      </c>
      <c r="I736" t="str">
        <f t="shared" si="322"/>
        <v>236.404847182632i</v>
      </c>
      <c r="J736" t="str">
        <f t="shared" si="316"/>
        <v>-74.648983997826+51.71781560845i</v>
      </c>
      <c r="K736" t="str">
        <f t="shared" si="323"/>
        <v>1.48248344381966-2.1398019535971i</v>
      </c>
      <c r="L736" t="str">
        <f t="shared" si="324"/>
        <v>0.167482605989595-0.207676874582877i</v>
      </c>
      <c r="M736" t="str">
        <f t="shared" si="325"/>
        <v>1.64996604980925-2.34747882817998i</v>
      </c>
      <c r="N736" t="str">
        <f t="shared" si="326"/>
        <v>-0.443548021721169i</v>
      </c>
      <c r="O736" t="str">
        <f t="shared" si="327"/>
        <v>0.903234729208463-0.429146855926633i</v>
      </c>
      <c r="P736" t="str">
        <f t="shared" si="328"/>
        <v>0.096765270791537+0.429146855926633i</v>
      </c>
      <c r="Q736" t="str">
        <f t="shared" si="329"/>
        <v>-0.096765270791537+0.014401165794536i</v>
      </c>
      <c r="R736" t="str">
        <f t="shared" si="330"/>
        <v>-0.33260183277304-4.48442614291651i</v>
      </c>
      <c r="S736" t="str">
        <f t="shared" si="331"/>
        <v>0.0467671054308807i</v>
      </c>
      <c r="T736" t="str">
        <f t="shared" si="332"/>
        <v>0.209723630222774-0.0155548249798009i</v>
      </c>
      <c r="U736" t="e">
        <f t="shared" si="333"/>
        <v>#DIV/0!</v>
      </c>
      <c r="V736" t="str">
        <f t="shared" si="334"/>
        <v>1.33333333333333E-06-0.00176251321253483i</v>
      </c>
      <c r="W736" t="e">
        <f t="shared" si="335"/>
        <v>#DIV/0!</v>
      </c>
      <c r="X736" t="e">
        <f t="shared" si="336"/>
        <v>#DIV/0!</v>
      </c>
      <c r="Y736" t="str">
        <f t="shared" si="337"/>
        <v>0.00083+0.0605196408787538i</v>
      </c>
      <c r="Z736" t="e">
        <f t="shared" si="338"/>
        <v>#DIV/0!</v>
      </c>
      <c r="AA736" t="e">
        <f t="shared" si="339"/>
        <v>#DIV/0!</v>
      </c>
      <c r="AB736" t="str">
        <f t="shared" si="340"/>
        <v>1.29320561280722-0.0959147376418441i</v>
      </c>
      <c r="AC736" t="str">
        <f t="shared" si="341"/>
        <v>2.90858754063001-3.19402885733387i</v>
      </c>
      <c r="AD736" t="str">
        <f t="shared" si="342"/>
        <v>0.217973484483843+0.206388445782567i</v>
      </c>
      <c r="AE736" t="e">
        <f t="shared" si="343"/>
        <v>#DIV/0!</v>
      </c>
      <c r="AF736" t="str">
        <f t="shared" si="344"/>
        <v>-15.5975954865848-4.80727748969408i</v>
      </c>
      <c r="AG736" t="e">
        <f t="shared" si="345"/>
        <v>#DIV/0!</v>
      </c>
      <c r="AH736" t="e">
        <f t="shared" si="346"/>
        <v>#DIV/0!</v>
      </c>
      <c r="AI736" t="e">
        <f t="shared" si="347"/>
        <v>#DIV/0!</v>
      </c>
      <c r="AJ736" t="e">
        <f t="shared" si="348"/>
        <v>#DIV/0!</v>
      </c>
      <c r="AK736"/>
      <c r="AL736"/>
      <c r="AM736"/>
      <c r="AN736"/>
    </row>
    <row r="737" spans="1:40" x14ac:dyDescent="0.25">
      <c r="A737"/>
      <c r="B737">
        <f t="shared" si="349"/>
        <v>60300</v>
      </c>
      <c r="C737" s="186" t="str">
        <f t="shared" si="317"/>
        <v>-0.0000270512005579508+0.0522701685915167i</v>
      </c>
      <c r="D737" s="158" t="str">
        <f t="shared" si="318"/>
        <v>-7.6668740592043+0.400737959201628i</v>
      </c>
      <c r="E737" t="str">
        <f t="shared" si="319"/>
        <v>7.9999888212581-0.00945673359329584i</v>
      </c>
      <c r="F737" t="str">
        <f t="shared" si="320"/>
        <v>0.9992006406036+9.44162097821073E-07i</v>
      </c>
      <c r="G737">
        <f t="shared" si="315"/>
        <v>1</v>
      </c>
      <c r="H737" t="str">
        <f t="shared" si="321"/>
        <v>7.93896481871432+5.20608743220483i</v>
      </c>
      <c r="I737" t="str">
        <f t="shared" si="322"/>
        <v>236.797546264331i</v>
      </c>
      <c r="J737" t="str">
        <f t="shared" si="316"/>
        <v>-74.9005182681911+51.8037256011551i</v>
      </c>
      <c r="K737" t="str">
        <f t="shared" si="323"/>
        <v>1.47907145909651-2.13851837018355i</v>
      </c>
      <c r="L737" t="str">
        <f t="shared" si="324"/>
        <v>0.167145856212127-0.207603592553859i</v>
      </c>
      <c r="M737" t="str">
        <f t="shared" si="325"/>
        <v>1.64621731530864-2.34612196273741i</v>
      </c>
      <c r="N737" t="str">
        <f t="shared" si="326"/>
        <v>-0.444284812454925i</v>
      </c>
      <c r="O737" t="str">
        <f t="shared" si="327"/>
        <v>0.902918292644948-0.429812234361857i</v>
      </c>
      <c r="P737" t="str">
        <f t="shared" si="328"/>
        <v>0.0970817073550519+0.429812234361857i</v>
      </c>
      <c r="Q737" t="str">
        <f t="shared" si="329"/>
        <v>-0.0970817073550519+0.014472578093068i</v>
      </c>
      <c r="R737" t="str">
        <f t="shared" si="330"/>
        <v>-0.33259939097314-4.47690730687181i</v>
      </c>
      <c r="S737" t="str">
        <f t="shared" si="331"/>
        <v>0.0468447916525267i</v>
      </c>
      <c r="T737" t="str">
        <f t="shared" si="332"/>
        <v>0.209719790038084-0.015580549173894i</v>
      </c>
      <c r="U737" t="e">
        <f t="shared" si="333"/>
        <v>#DIV/0!</v>
      </c>
      <c r="V737" t="str">
        <f t="shared" si="334"/>
        <v>1.33333333333333E-06-0.00175959030505136i</v>
      </c>
      <c r="W737" t="e">
        <f t="shared" si="335"/>
        <v>#DIV/0!</v>
      </c>
      <c r="X737" t="e">
        <f t="shared" si="336"/>
        <v>#DIV/0!</v>
      </c>
      <c r="Y737" t="str">
        <f t="shared" si="337"/>
        <v>0.00083+0.0606201718436686i</v>
      </c>
      <c r="Z737" t="e">
        <f t="shared" si="338"/>
        <v>#DIV/0!</v>
      </c>
      <c r="AA737" t="e">
        <f t="shared" si="339"/>
        <v>#DIV/0!</v>
      </c>
      <c r="AB737" t="str">
        <f t="shared" si="340"/>
        <v>1.29318193331822-0.0960733591197901i</v>
      </c>
      <c r="AC737" t="str">
        <f t="shared" si="341"/>
        <v>2.90345867260786-3.19212016289596i</v>
      </c>
      <c r="AD737" t="str">
        <f t="shared" si="342"/>
        <v>0.218122594088806+0.206719033791228i</v>
      </c>
      <c r="AE737" t="e">
        <f t="shared" si="343"/>
        <v>#DIV/0!</v>
      </c>
      <c r="AF737" t="str">
        <f t="shared" si="344"/>
        <v>-15.6058388779186-4.8053494730032i</v>
      </c>
      <c r="AG737" t="e">
        <f t="shared" si="345"/>
        <v>#DIV/0!</v>
      </c>
      <c r="AH737" t="e">
        <f t="shared" si="346"/>
        <v>#DIV/0!</v>
      </c>
      <c r="AI737" t="e">
        <f t="shared" si="347"/>
        <v>#DIV/0!</v>
      </c>
      <c r="AJ737" t="e">
        <f t="shared" si="348"/>
        <v>#DIV/0!</v>
      </c>
      <c r="AK737"/>
      <c r="AL737"/>
      <c r="AM737"/>
      <c r="AN737"/>
    </row>
    <row r="738" spans="1:40" x14ac:dyDescent="0.25">
      <c r="A738"/>
      <c r="B738">
        <f t="shared" si="349"/>
        <v>60400</v>
      </c>
      <c r="C738" s="186" t="str">
        <f t="shared" si="317"/>
        <v>-0.0000269617012203193+0.052183628623534i</v>
      </c>
      <c r="D738" s="158" t="str">
        <f t="shared" si="318"/>
        <v>-7.66687337304269+0.400074486113761i</v>
      </c>
      <c r="E738" t="str">
        <f t="shared" si="319"/>
        <v>7.99998878415032-0.00947241635797067i</v>
      </c>
      <c r="F738" t="str">
        <f t="shared" si="320"/>
        <v>0.999200640607312+9.45727868064614E-07i</v>
      </c>
      <c r="G738">
        <f t="shared" si="315"/>
        <v>1</v>
      </c>
      <c r="H738" t="str">
        <f t="shared" si="321"/>
        <v>7.94718703225741+5.2034863207936i</v>
      </c>
      <c r="I738" t="str">
        <f t="shared" si="322"/>
        <v>237.190245346029i</v>
      </c>
      <c r="J738" t="str">
        <f t="shared" si="316"/>
        <v>-75.1524700228223+51.8896355938602i</v>
      </c>
      <c r="K738" t="str">
        <f t="shared" si="323"/>
        <v>1.47566951591988-2.13723237385547i</v>
      </c>
      <c r="L738" t="str">
        <f t="shared" si="324"/>
        <v>0.166809902333928-0.207529913446869i</v>
      </c>
      <c r="M738" t="str">
        <f t="shared" si="325"/>
        <v>1.64247941825381-2.34476228730234i</v>
      </c>
      <c r="N738" t="str">
        <f t="shared" si="326"/>
        <v>-0.445021603188682i</v>
      </c>
      <c r="O738" t="str">
        <f t="shared" si="327"/>
        <v>0.902601365922702-0.430477379468971i</v>
      </c>
      <c r="P738" t="str">
        <f t="shared" si="328"/>
        <v>0.097398634077298+0.430477379468971i</v>
      </c>
      <c r="Q738" t="str">
        <f t="shared" si="329"/>
        <v>-0.097398634077298+0.014544223719711i</v>
      </c>
      <c r="R738" t="str">
        <f t="shared" si="330"/>
        <v>-0.332596945056817-4.469413231205i</v>
      </c>
      <c r="S738" t="str">
        <f t="shared" si="331"/>
        <v>0.0469224778741728i</v>
      </c>
      <c r="T738" t="str">
        <f t="shared" si="332"/>
        <v>0.209715943451752-0.015606272795446i</v>
      </c>
      <c r="U738" t="e">
        <f t="shared" si="333"/>
        <v>#DIV/0!</v>
      </c>
      <c r="V738" t="str">
        <f t="shared" si="334"/>
        <v>1.33333333333333E-06-0.00175667707606949i</v>
      </c>
      <c r="W738" t="e">
        <f t="shared" si="335"/>
        <v>#DIV/0!</v>
      </c>
      <c r="X738" t="e">
        <f t="shared" si="336"/>
        <v>#DIV/0!</v>
      </c>
      <c r="Y738" t="str">
        <f t="shared" si="337"/>
        <v>0.00083+0.0607207028085835i</v>
      </c>
      <c r="Z738" t="e">
        <f t="shared" si="338"/>
        <v>#DIV/0!</v>
      </c>
      <c r="AA738" t="e">
        <f t="shared" si="339"/>
        <v>#DIV/0!</v>
      </c>
      <c r="AB738" t="str">
        <f t="shared" si="340"/>
        <v>1.29315821435517-0.096231977067312i</v>
      </c>
      <c r="AC738" t="str">
        <f t="shared" si="341"/>
        <v>2.89834464096424-3.19020765424617i</v>
      </c>
      <c r="AD738" t="str">
        <f t="shared" si="342"/>
        <v>0.218271936314797+0.207049505565922i</v>
      </c>
      <c r="AE738" t="e">
        <f t="shared" si="343"/>
        <v>#DIV/0!</v>
      </c>
      <c r="AF738" t="str">
        <f t="shared" si="344"/>
        <v>-15.6140604053001-4.80341183467984i</v>
      </c>
      <c r="AG738" t="e">
        <f t="shared" si="345"/>
        <v>#DIV/0!</v>
      </c>
      <c r="AH738" t="e">
        <f t="shared" si="346"/>
        <v>#DIV/0!</v>
      </c>
      <c r="AI738" t="e">
        <f t="shared" si="347"/>
        <v>#DIV/0!</v>
      </c>
      <c r="AJ738" t="e">
        <f t="shared" si="348"/>
        <v>#DIV/0!</v>
      </c>
      <c r="AK738"/>
      <c r="AL738"/>
      <c r="AM738"/>
      <c r="AN738"/>
    </row>
    <row r="739" spans="1:40" x14ac:dyDescent="0.25">
      <c r="A739"/>
      <c r="B739">
        <f t="shared" si="349"/>
        <v>60500</v>
      </c>
      <c r="C739" s="186" t="str">
        <f t="shared" si="317"/>
        <v>-0.0000268726453140219+0.0520973747378613i</v>
      </c>
      <c r="D739" s="158" t="str">
        <f t="shared" si="318"/>
        <v>-7.66687269028071+0.399413206323603i</v>
      </c>
      <c r="E739" t="str">
        <f t="shared" si="319"/>
        <v>7.99998874698105-0.00948809912242709i</v>
      </c>
      <c r="F739" t="str">
        <f t="shared" si="320"/>
        <v>0.999200640611013+9.47293638286354E-07i</v>
      </c>
      <c r="G739">
        <f t="shared" si="315"/>
        <v>1</v>
      </c>
      <c r="H739" t="str">
        <f t="shared" si="321"/>
        <v>7.95538743158672+5.20087786760486i</v>
      </c>
      <c r="I739" t="str">
        <f t="shared" si="322"/>
        <v>237.582944427728i</v>
      </c>
      <c r="J739" t="str">
        <f t="shared" si="316"/>
        <v>-75.4048392617197+51.9755455865652i</v>
      </c>
      <c r="K739" t="str">
        <f t="shared" si="323"/>
        <v>1.4722775840139-2.13594399670712i</v>
      </c>
      <c r="L739" t="str">
        <f t="shared" si="324"/>
        <v>0.166474742915417-0.207455840386088i</v>
      </c>
      <c r="M739" t="str">
        <f t="shared" si="325"/>
        <v>1.63875232692932-2.34339983709321i</v>
      </c>
      <c r="N739" t="str">
        <f t="shared" si="326"/>
        <v>-0.445758393922438i</v>
      </c>
      <c r="O739" t="str">
        <f t="shared" si="327"/>
        <v>0.902283949213772-0.431142290886893i</v>
      </c>
      <c r="P739" t="str">
        <f t="shared" si="328"/>
        <v>0.097716050786228+0.431142290886893i</v>
      </c>
      <c r="Q739" t="str">
        <f t="shared" si="329"/>
        <v>-0.097716050786228+0.014616103035545i</v>
      </c>
      <c r="R739" t="str">
        <f t="shared" si="330"/>
        <v>-0.332594495023796-4.4619437931344i</v>
      </c>
      <c r="S739" t="str">
        <f t="shared" si="331"/>
        <v>0.0470001640958187i</v>
      </c>
      <c r="T739" t="str">
        <f t="shared" si="332"/>
        <v>0.209712090463637-0.0156319958434844i</v>
      </c>
      <c r="U739" t="e">
        <f t="shared" si="333"/>
        <v>#DIV/0!</v>
      </c>
      <c r="V739" t="str">
        <f t="shared" si="334"/>
        <v>1.33333333333333E-06-0.00175377347759664i</v>
      </c>
      <c r="W739" t="e">
        <f t="shared" si="335"/>
        <v>#DIV/0!</v>
      </c>
      <c r="X739" t="e">
        <f t="shared" si="336"/>
        <v>#DIV/0!</v>
      </c>
      <c r="Y739" t="str">
        <f t="shared" si="337"/>
        <v>0.00083+0.0608212337734984i</v>
      </c>
      <c r="Z739" t="e">
        <f t="shared" si="338"/>
        <v>#DIV/0!</v>
      </c>
      <c r="AA739" t="e">
        <f t="shared" si="339"/>
        <v>#DIV/0!</v>
      </c>
      <c r="AB739" t="str">
        <f t="shared" si="340"/>
        <v>1.29313445591722-0.0963905914784131i</v>
      </c>
      <c r="AC739" t="str">
        <f t="shared" si="341"/>
        <v>2.89324540229899-3.18829137941537i</v>
      </c>
      <c r="AD739" t="str">
        <f t="shared" si="342"/>
        <v>0.218421511098893+0.207379861023991i</v>
      </c>
      <c r="AE739" t="e">
        <f t="shared" si="343"/>
        <v>#DIV/0!</v>
      </c>
      <c r="AF739" t="str">
        <f t="shared" si="344"/>
        <v>-15.6222601218674-4.80146466128126i</v>
      </c>
      <c r="AG739" t="e">
        <f t="shared" si="345"/>
        <v>#DIV/0!</v>
      </c>
      <c r="AH739" t="e">
        <f t="shared" si="346"/>
        <v>#DIV/0!</v>
      </c>
      <c r="AI739" t="e">
        <f t="shared" si="347"/>
        <v>#DIV/0!</v>
      </c>
      <c r="AJ739" t="e">
        <f t="shared" si="348"/>
        <v>#DIV/0!</v>
      </c>
      <c r="AK739"/>
      <c r="AL739"/>
      <c r="AM739"/>
      <c r="AN739"/>
    </row>
    <row r="740" spans="1:40" x14ac:dyDescent="0.25">
      <c r="A740"/>
      <c r="B740">
        <f t="shared" si="349"/>
        <v>60600</v>
      </c>
      <c r="C740" s="186" t="str">
        <f t="shared" si="317"/>
        <v>-0.0000267840299145367+0.052011405518251i</v>
      </c>
      <c r="D740" s="158" t="str">
        <f t="shared" si="318"/>
        <v>-7.66687201089598+0.398754108973258i</v>
      </c>
      <c r="E740" t="str">
        <f t="shared" si="319"/>
        <v>7.9999887097503-0.00950378188666472i</v>
      </c>
      <c r="F740" t="str">
        <f t="shared" si="320"/>
        <v>0.999200640614724+9.48859408486292E-07i</v>
      </c>
      <c r="G740">
        <f t="shared" si="315"/>
        <v>1</v>
      </c>
      <c r="H740" t="str">
        <f t="shared" si="321"/>
        <v>7.96356606987196+5.19826214777299i</v>
      </c>
      <c r="I740" t="str">
        <f t="shared" si="322"/>
        <v>237.975643509427i</v>
      </c>
      <c r="J740" t="str">
        <f t="shared" si="316"/>
        <v>-75.6576259848833+52.0614555792703i</v>
      </c>
      <c r="K740" t="str">
        <f t="shared" si="323"/>
        <v>1.46889563315183-2.13465327058739i</v>
      </c>
      <c r="L740" t="str">
        <f t="shared" si="324"/>
        <v>0.166140376512741-0.207381376478505i</v>
      </c>
      <c r="M740" t="str">
        <f t="shared" si="325"/>
        <v>1.63503600966457-2.3420346470659i</v>
      </c>
      <c r="N740" t="str">
        <f t="shared" si="326"/>
        <v>-0.446495184656194i</v>
      </c>
      <c r="O740" t="str">
        <f t="shared" si="327"/>
        <v>0.901966042690472-0.431806968254669i</v>
      </c>
      <c r="P740" t="str">
        <f t="shared" si="328"/>
        <v>0.098033957309528+0.431806968254669i</v>
      </c>
      <c r="Q740" t="str">
        <f t="shared" si="329"/>
        <v>-0.098033957309528+0.014688216401525i</v>
      </c>
      <c r="R740" t="str">
        <f t="shared" si="330"/>
        <v>-0.33259204087371-4.4544988706888i</v>
      </c>
      <c r="S740" t="str">
        <f t="shared" si="331"/>
        <v>0.0470778503174646i</v>
      </c>
      <c r="T740" t="str">
        <f t="shared" si="332"/>
        <v>0.209708231073602-0.0156577183170326i</v>
      </c>
      <c r="U740" t="e">
        <f t="shared" si="333"/>
        <v>#DIV/0!</v>
      </c>
      <c r="V740" t="str">
        <f t="shared" si="334"/>
        <v>1.33333333333333E-06-0.00175087946195705i</v>
      </c>
      <c r="W740" t="e">
        <f t="shared" si="335"/>
        <v>#DIV/0!</v>
      </c>
      <c r="X740" t="e">
        <f t="shared" si="336"/>
        <v>#DIV/0!</v>
      </c>
      <c r="Y740" t="str">
        <f t="shared" si="337"/>
        <v>0.00083+0.0609217647384133i</v>
      </c>
      <c r="Z740" t="e">
        <f t="shared" si="338"/>
        <v>#DIV/0!</v>
      </c>
      <c r="AA740" t="e">
        <f t="shared" si="339"/>
        <v>#DIV/0!</v>
      </c>
      <c r="AB740" t="str">
        <f t="shared" si="340"/>
        <v>1.29311065800351-0.0965492023470714i</v>
      </c>
      <c r="AC740" t="str">
        <f t="shared" si="341"/>
        <v>2.88816091327337-3.18637138607626i</v>
      </c>
      <c r="AD740" t="str">
        <f t="shared" si="342"/>
        <v>0.218571318378084+0.207710100082307i</v>
      </c>
      <c r="AE740" t="e">
        <f t="shared" si="343"/>
        <v>#DIV/0!</v>
      </c>
      <c r="AF740" t="str">
        <f t="shared" si="344"/>
        <v>-15.6304380807679-4.79950803879973i</v>
      </c>
      <c r="AG740" t="e">
        <f t="shared" si="345"/>
        <v>#DIV/0!</v>
      </c>
      <c r="AH740" t="e">
        <f t="shared" si="346"/>
        <v>#DIV/0!</v>
      </c>
      <c r="AI740" t="e">
        <f t="shared" si="347"/>
        <v>#DIV/0!</v>
      </c>
      <c r="AJ740" t="e">
        <f t="shared" si="348"/>
        <v>#DIV/0!</v>
      </c>
      <c r="AK740"/>
      <c r="AL740"/>
      <c r="AM740"/>
      <c r="AN740"/>
    </row>
    <row r="741" spans="1:40" x14ac:dyDescent="0.25">
      <c r="A741"/>
      <c r="B741">
        <f t="shared" si="349"/>
        <v>60700</v>
      </c>
      <c r="C741" s="186" t="str">
        <f t="shared" si="317"/>
        <v>-0.0000266958521214121+0.0519257195577885i</v>
      </c>
      <c r="D741" s="158" t="str">
        <f t="shared" si="318"/>
        <v>-7.66687133486626+0.398097183276379i</v>
      </c>
      <c r="E741" t="str">
        <f t="shared" si="319"/>
        <v>7.99998867245806-0.00951946465068323i</v>
      </c>
      <c r="F741" t="str">
        <f t="shared" si="320"/>
        <v>0.999200640618445+9.50425178664395E-07i</v>
      </c>
      <c r="G741">
        <f t="shared" si="315"/>
        <v>1</v>
      </c>
      <c r="H741" t="str">
        <f t="shared" si="321"/>
        <v>7.97172300028932+5.19563923594219i</v>
      </c>
      <c r="I741" t="str">
        <f t="shared" si="322"/>
        <v>238.368342591126i</v>
      </c>
      <c r="J741" t="str">
        <f t="shared" si="316"/>
        <v>-75.910830192313+52.1473655719753i</v>
      </c>
      <c r="K741" t="str">
        <f t="shared" si="323"/>
        <v>1.46552363315664-2.13336022710152i</v>
      </c>
      <c r="L741" t="str">
        <f t="shared" si="324"/>
        <v>0.165806801677864-0.207306524813981i</v>
      </c>
      <c r="M741" t="str">
        <f t="shared" si="325"/>
        <v>1.6313304348345-2.3406667519155i</v>
      </c>
      <c r="N741" t="str">
        <f t="shared" si="326"/>
        <v>-0.44723197538995i</v>
      </c>
      <c r="O741" t="str">
        <f t="shared" si="327"/>
        <v>0.90164764652538-0.432471411211473i</v>
      </c>
      <c r="P741" t="str">
        <f t="shared" si="328"/>
        <v>0.09835235347462+0.432471411211473i</v>
      </c>
      <c r="Q741" t="str">
        <f t="shared" si="329"/>
        <v>-0.09835235347462+0.014760564178477i</v>
      </c>
      <c r="R741" t="str">
        <f t="shared" si="330"/>
        <v>-0.332589582606301-4.4470783427007i</v>
      </c>
      <c r="S741" t="str">
        <f t="shared" si="331"/>
        <v>0.0471555365391107i</v>
      </c>
      <c r="T741" t="str">
        <f t="shared" si="332"/>
        <v>0.209704365281511-0.015683440215119i</v>
      </c>
      <c r="U741" t="e">
        <f t="shared" si="333"/>
        <v>#DIV/0!</v>
      </c>
      <c r="V741" t="str">
        <f t="shared" si="334"/>
        <v>1.33333333333333E-06-0.00174799498178908i</v>
      </c>
      <c r="W741" t="e">
        <f t="shared" si="335"/>
        <v>#DIV/0!</v>
      </c>
      <c r="X741" t="e">
        <f t="shared" si="336"/>
        <v>#DIV/0!</v>
      </c>
      <c r="Y741" t="str">
        <f t="shared" si="337"/>
        <v>0.00083+0.0610222957033281i</v>
      </c>
      <c r="Z741" t="e">
        <f t="shared" si="338"/>
        <v>#DIV/0!</v>
      </c>
      <c r="AA741" t="e">
        <f t="shared" si="339"/>
        <v>#DIV/0!</v>
      </c>
      <c r="AB741" t="str">
        <f t="shared" si="340"/>
        <v>1.2930868206132-0.0967078096672959i</v>
      </c>
      <c r="AC741" t="str">
        <f t="shared" si="341"/>
        <v>2.88309113061088-3.18444772154588i</v>
      </c>
      <c r="AD741" t="str">
        <f t="shared" si="342"/>
        <v>0.218721358089271+0.208040222657275i</v>
      </c>
      <c r="AE741" t="e">
        <f t="shared" si="343"/>
        <v>#DIV/0!</v>
      </c>
      <c r="AF741" t="str">
        <f t="shared" si="344"/>
        <v>-15.6385943351556-4.79754205266581i</v>
      </c>
      <c r="AG741" t="e">
        <f t="shared" si="345"/>
        <v>#DIV/0!</v>
      </c>
      <c r="AH741" t="e">
        <f t="shared" si="346"/>
        <v>#DIV/0!</v>
      </c>
      <c r="AI741" t="e">
        <f t="shared" si="347"/>
        <v>#DIV/0!</v>
      </c>
      <c r="AJ741" t="e">
        <f t="shared" si="348"/>
        <v>#DIV/0!</v>
      </c>
      <c r="AK741"/>
      <c r="AL741"/>
      <c r="AM741"/>
      <c r="AN741"/>
    </row>
    <row r="742" spans="1:40" x14ac:dyDescent="0.25">
      <c r="A742"/>
      <c r="B742">
        <f t="shared" si="349"/>
        <v>60800</v>
      </c>
      <c r="C742" s="186" t="str">
        <f t="shared" si="317"/>
        <v>-0.0000266081090580289+0.051840315458815i</v>
      </c>
      <c r="D742" s="158" t="str">
        <f t="shared" si="318"/>
        <v>-7.66687066216946+0.397442418517582i</v>
      </c>
      <c r="E742" t="str">
        <f t="shared" si="319"/>
        <v>7.99998863510433-0.00953514741448223i</v>
      </c>
      <c r="F742" t="str">
        <f t="shared" si="320"/>
        <v>0.999200640622176+9.51990948820625E-07i</v>
      </c>
      <c r="G742">
        <f t="shared" si="315"/>
        <v>1</v>
      </c>
      <c r="H742" t="str">
        <f t="shared" si="321"/>
        <v>7.97985827601993+5.19300920626893i</v>
      </c>
      <c r="I742" t="str">
        <f t="shared" si="322"/>
        <v>238.761041672824i</v>
      </c>
      <c r="J742" t="str">
        <f t="shared" si="316"/>
        <v>-76.1644518840089+52.2332755646805i</v>
      </c>
      <c r="K742" t="str">
        <f t="shared" si="323"/>
        <v>1.46216155390156-2.13206489761264i</v>
      </c>
      <c r="L742" t="str">
        <f t="shared" si="324"/>
        <v>0.165474016958649-0.207231288465315i</v>
      </c>
      <c r="M742" t="str">
        <f t="shared" si="325"/>
        <v>1.62763557086021-2.33929618607795i</v>
      </c>
      <c r="N742" t="str">
        <f t="shared" si="326"/>
        <v>-0.447968766123706i</v>
      </c>
      <c r="O742" t="str">
        <f t="shared" si="327"/>
        <v>0.901328760891342-0.433135619396603i</v>
      </c>
      <c r="P742" t="str">
        <f t="shared" si="328"/>
        <v>0.098671239108658+0.433135619396603i</v>
      </c>
      <c r="Q742" t="str">
        <f t="shared" si="329"/>
        <v>-0.098671239108658+0.014833146727103i</v>
      </c>
      <c r="R742" t="str">
        <f t="shared" si="330"/>
        <v>-0.332587120221139-4.43968208879977i</v>
      </c>
      <c r="S742" t="str">
        <f t="shared" si="331"/>
        <v>0.0472332227607566i</v>
      </c>
      <c r="T742" t="str">
        <f t="shared" si="332"/>
        <v>0.209700493087221-0.0157091615367636i</v>
      </c>
      <c r="U742" t="e">
        <f t="shared" si="333"/>
        <v>#DIV/0!</v>
      </c>
      <c r="V742" t="str">
        <f t="shared" si="334"/>
        <v>1.33333333333333E-06-0.00174511999004271i</v>
      </c>
      <c r="W742" t="e">
        <f t="shared" si="335"/>
        <v>#DIV/0!</v>
      </c>
      <c r="X742" t="e">
        <f t="shared" si="336"/>
        <v>#DIV/0!</v>
      </c>
      <c r="Y742" t="str">
        <f t="shared" si="337"/>
        <v>0.00083+0.061122826668243i</v>
      </c>
      <c r="Z742" t="e">
        <f t="shared" si="338"/>
        <v>#DIV/0!</v>
      </c>
      <c r="AA742" t="e">
        <f t="shared" si="339"/>
        <v>#DIV/0!</v>
      </c>
      <c r="AB742" t="str">
        <f t="shared" si="340"/>
        <v>1.29306294374542-0.0968664134330437i</v>
      </c>
      <c r="AC742" t="str">
        <f t="shared" si="341"/>
        <v>2.87803601109829-3.18252043278766i</v>
      </c>
      <c r="AD742" t="str">
        <f t="shared" si="342"/>
        <v>0.218871630169266+0.208370228664838i</v>
      </c>
      <c r="AE742" t="e">
        <f t="shared" si="343"/>
        <v>#DIV/0!</v>
      </c>
      <c r="AF742" t="str">
        <f t="shared" si="344"/>
        <v>-15.6467289381894-4.79556678775135i</v>
      </c>
      <c r="AG742" t="e">
        <f t="shared" si="345"/>
        <v>#DIV/0!</v>
      </c>
      <c r="AH742" t="e">
        <f t="shared" si="346"/>
        <v>#DIV/0!</v>
      </c>
      <c r="AI742" t="e">
        <f t="shared" si="347"/>
        <v>#DIV/0!</v>
      </c>
      <c r="AJ742" t="e">
        <f t="shared" si="348"/>
        <v>#DIV/0!</v>
      </c>
      <c r="AK742"/>
      <c r="AL742"/>
      <c r="AM742"/>
      <c r="AN742"/>
    </row>
    <row r="743" spans="1:40" x14ac:dyDescent="0.25">
      <c r="A743"/>
      <c r="B743">
        <f t="shared" si="349"/>
        <v>60900</v>
      </c>
      <c r="C743" s="186" t="str">
        <f t="shared" si="317"/>
        <v>-0.0000265207978713662+0.0517551918328516i</v>
      </c>
      <c r="D743" s="158" t="str">
        <f t="shared" si="318"/>
        <v>-7.66686999278367+0.396789804051862i</v>
      </c>
      <c r="E743" t="str">
        <f t="shared" si="319"/>
        <v>7.99998859768911-0.00955083017806137i</v>
      </c>
      <c r="F743" t="str">
        <f t="shared" si="320"/>
        <v>0.999200640625907+9.53556718954927E-07i</v>
      </c>
      <c r="G743">
        <f t="shared" si="315"/>
        <v>1</v>
      </c>
      <c r="H743" t="str">
        <f t="shared" si="321"/>
        <v>7.98797195024755+5.19037213242474i</v>
      </c>
      <c r="I743" t="str">
        <f t="shared" si="322"/>
        <v>239.153740754523i</v>
      </c>
      <c r="J743" t="str">
        <f t="shared" si="316"/>
        <v>-76.4184910599709+52.3191855573855i</v>
      </c>
      <c r="K743" t="str">
        <f t="shared" si="323"/>
        <v>1.45880936531073-2.13076731324353i</v>
      </c>
      <c r="L743" t="str">
        <f t="shared" si="324"/>
        <v>0.165142020898962-0.207155670488321i</v>
      </c>
      <c r="M743" t="str">
        <f t="shared" si="325"/>
        <v>1.62395138620969-2.33792298373185i</v>
      </c>
      <c r="N743" t="str">
        <f t="shared" si="326"/>
        <v>-0.448705556857462i</v>
      </c>
      <c r="O743" t="str">
        <f t="shared" si="327"/>
        <v>0.901009385961466-0.433799592449488i</v>
      </c>
      <c r="P743" t="str">
        <f t="shared" si="328"/>
        <v>0.098990614038534+0.433799592449488i</v>
      </c>
      <c r="Q743" t="str">
        <f t="shared" si="329"/>
        <v>-0.098990614038534+0.014905964407974i</v>
      </c>
      <c r="R743" t="str">
        <f t="shared" si="330"/>
        <v>-0.332584653717997-4.43230998940619i</v>
      </c>
      <c r="S743" t="str">
        <f t="shared" si="331"/>
        <v>0.0473109089824026i</v>
      </c>
      <c r="T743" t="str">
        <f t="shared" si="332"/>
        <v>0.20969661449059-0.015734882280996i</v>
      </c>
      <c r="U743" t="e">
        <f t="shared" si="333"/>
        <v>#DIV/0!</v>
      </c>
      <c r="V743" t="str">
        <f t="shared" si="334"/>
        <v>1.33333333333333E-06-0.00174225443997696i</v>
      </c>
      <c r="W743" t="e">
        <f t="shared" si="335"/>
        <v>#DIV/0!</v>
      </c>
      <c r="X743" t="e">
        <f t="shared" si="336"/>
        <v>#DIV/0!</v>
      </c>
      <c r="Y743" t="str">
        <f t="shared" si="337"/>
        <v>0.00083+0.0612233576331579i</v>
      </c>
      <c r="Z743" t="e">
        <f t="shared" si="338"/>
        <v>#DIV/0!</v>
      </c>
      <c r="AA743" t="e">
        <f t="shared" si="339"/>
        <v>#DIV/0!</v>
      </c>
      <c r="AB743" t="str">
        <f t="shared" si="340"/>
        <v>1.29303902739928-0.0970250136383309i</v>
      </c>
      <c r="AC743" t="str">
        <f t="shared" si="341"/>
        <v>2.87299551158634-3.18058956641404i</v>
      </c>
      <c r="AD743" t="str">
        <f t="shared" si="342"/>
        <v>0.219022134554791+0.208700118020477i</v>
      </c>
      <c r="AE743" t="e">
        <f t="shared" si="343"/>
        <v>#DIV/0!</v>
      </c>
      <c r="AF743" t="str">
        <f t="shared" si="344"/>
        <v>-15.6548419430312-4.79358232837288i</v>
      </c>
      <c r="AG743" t="e">
        <f t="shared" si="345"/>
        <v>#DIV/0!</v>
      </c>
      <c r="AH743" t="e">
        <f t="shared" si="346"/>
        <v>#DIV/0!</v>
      </c>
      <c r="AI743" t="e">
        <f t="shared" si="347"/>
        <v>#DIV/0!</v>
      </c>
      <c r="AJ743" t="e">
        <f t="shared" si="348"/>
        <v>#DIV/0!</v>
      </c>
      <c r="AK743"/>
      <c r="AL743"/>
      <c r="AM743"/>
      <c r="AN743"/>
    </row>
    <row r="744" spans="1:40" x14ac:dyDescent="0.25">
      <c r="A744"/>
      <c r="B744">
        <f t="shared" si="349"/>
        <v>61000</v>
      </c>
      <c r="C744" s="186" t="str">
        <f t="shared" si="317"/>
        <v>-0.0000264339157317692+0.0516703473005242i</v>
      </c>
      <c r="D744" s="158" t="str">
        <f t="shared" si="318"/>
        <v>-7.66686932668727+0.396139329304019i</v>
      </c>
      <c r="E744" t="str">
        <f t="shared" si="319"/>
        <v>7.99998856021241-0.00956651294142029i</v>
      </c>
      <c r="F744" t="str">
        <f t="shared" si="320"/>
        <v>0.999200640629648+9.55122489067285E-07i</v>
      </c>
      <c r="G744">
        <f t="shared" si="315"/>
        <v>1</v>
      </c>
      <c r="H744" t="str">
        <f t="shared" si="321"/>
        <v>7.9960640761572+5.18772808759879i</v>
      </c>
      <c r="I744" t="str">
        <f t="shared" si="322"/>
        <v>239.546439836222i</v>
      </c>
      <c r="J744" t="str">
        <f t="shared" si="316"/>
        <v>-76.6729477201991+52.4050955500906i</v>
      </c>
      <c r="K744" t="str">
        <f t="shared" si="323"/>
        <v>1.45546703735966-2.12946750487811i</v>
      </c>
      <c r="L744" t="str">
        <f t="shared" si="324"/>
        <v>0.164810812038743-0.207079673921889i</v>
      </c>
      <c r="M744" t="str">
        <f t="shared" si="325"/>
        <v>1.6202778493984-2.3365471788i</v>
      </c>
      <c r="N744" t="str">
        <f t="shared" si="326"/>
        <v>-0.449442347591218i</v>
      </c>
      <c r="O744" t="str">
        <f t="shared" si="327"/>
        <v>0.90068952190913-0.434463330009683i</v>
      </c>
      <c r="P744" t="str">
        <f t="shared" si="328"/>
        <v>0.09931047809087+0.434463330009683i</v>
      </c>
      <c r="Q744" t="str">
        <f t="shared" si="329"/>
        <v>-0.09931047809087+0.014979017581535i</v>
      </c>
      <c r="R744" t="str">
        <f t="shared" si="330"/>
        <v>-0.33258218309652-4.42496192572444i</v>
      </c>
      <c r="S744" t="str">
        <f t="shared" si="331"/>
        <v>0.0473885952040487i</v>
      </c>
      <c r="T744" t="str">
        <f t="shared" si="332"/>
        <v>0.209692729491483-0.0157606024468398i</v>
      </c>
      <c r="U744" t="e">
        <f t="shared" si="333"/>
        <v>#DIV/0!</v>
      </c>
      <c r="V744" t="str">
        <f t="shared" si="334"/>
        <v>1.33333333333333E-06-0.00173939828515733i</v>
      </c>
      <c r="W744" t="e">
        <f t="shared" si="335"/>
        <v>#DIV/0!</v>
      </c>
      <c r="X744" t="e">
        <f t="shared" si="336"/>
        <v>#DIV/0!</v>
      </c>
      <c r="Y744" t="str">
        <f t="shared" si="337"/>
        <v>0.00083+0.0613238885980728i</v>
      </c>
      <c r="Z744" t="e">
        <f t="shared" si="338"/>
        <v>#DIV/0!</v>
      </c>
      <c r="AA744" t="e">
        <f t="shared" si="339"/>
        <v>#DIV/0!</v>
      </c>
      <c r="AB744" t="str">
        <f t="shared" si="340"/>
        <v>1.29301507157397-0.0971836102771369i</v>
      </c>
      <c r="AC744" t="str">
        <f t="shared" si="341"/>
        <v>2.86796958899095-3.17865516868865i</v>
      </c>
      <c r="AD744" t="str">
        <f t="shared" si="342"/>
        <v>0.219172871182481+0.209029890639221i</v>
      </c>
      <c r="AE744" t="e">
        <f t="shared" si="343"/>
        <v>#DIV/0!</v>
      </c>
      <c r="AF744" t="str">
        <f t="shared" si="344"/>
        <v>-15.6629334028445-4.79158875829477i</v>
      </c>
      <c r="AG744" t="e">
        <f t="shared" si="345"/>
        <v>#DIV/0!</v>
      </c>
      <c r="AH744" t="e">
        <f t="shared" si="346"/>
        <v>#DIV/0!</v>
      </c>
      <c r="AI744" t="e">
        <f t="shared" si="347"/>
        <v>#DIV/0!</v>
      </c>
      <c r="AJ744" t="e">
        <f t="shared" si="348"/>
        <v>#DIV/0!</v>
      </c>
      <c r="AK744"/>
      <c r="AL744"/>
      <c r="AM744"/>
      <c r="AN744"/>
    </row>
    <row r="745" spans="1:40" x14ac:dyDescent="0.25">
      <c r="A745"/>
      <c r="B745">
        <f t="shared" si="349"/>
        <v>61100</v>
      </c>
      <c r="C745" s="186" t="str">
        <f t="shared" si="317"/>
        <v>-0.0000263474598327203+0.0515857804914893i</v>
      </c>
      <c r="D745" s="158" t="str">
        <f t="shared" si="318"/>
        <v>-7.6668686638587+0.395490983768085i</v>
      </c>
      <c r="E745" t="str">
        <f t="shared" si="319"/>
        <v>7.99998852267422-0.00958219570455863i</v>
      </c>
      <c r="F745" t="str">
        <f t="shared" si="320"/>
        <v>0.999200640633389+9.56688259157643E-07i</v>
      </c>
      <c r="G745">
        <f t="shared" si="315"/>
        <v>1</v>
      </c>
      <c r="H745" t="str">
        <f t="shared" si="321"/>
        <v>8.00413470693263+5.18507714450037i</v>
      </c>
      <c r="I745" t="str">
        <f t="shared" si="322"/>
        <v>239.93913891792i</v>
      </c>
      <c r="J745" t="str">
        <f t="shared" si="316"/>
        <v>-76.9278218646935+52.4910055427956i</v>
      </c>
      <c r="K745" t="str">
        <f t="shared" si="323"/>
        <v>1.4521345400758-2.12816550316309i</v>
      </c>
      <c r="L745" t="str">
        <f t="shared" si="324"/>
        <v>0.164480388914105-0.207003301788062i</v>
      </c>
      <c r="M745" t="str">
        <f t="shared" si="325"/>
        <v>1.6166149289899-2.33516880495115i</v>
      </c>
      <c r="N745" t="str">
        <f t="shared" si="326"/>
        <v>-0.450179138324974i</v>
      </c>
      <c r="O745" t="str">
        <f t="shared" si="327"/>
        <v>0.900369168907975-0.435126831716871i</v>
      </c>
      <c r="P745" t="str">
        <f t="shared" si="328"/>
        <v>0.099630831092025+0.435126831716871i</v>
      </c>
      <c r="Q745" t="str">
        <f t="shared" si="329"/>
        <v>-0.099630831092025+0.015052306608103i</v>
      </c>
      <c r="R745" t="str">
        <f t="shared" si="330"/>
        <v>-0.33257970835639-4.41763777973659i</v>
      </c>
      <c r="S745" t="str">
        <f t="shared" si="331"/>
        <v>0.0474662814256946i</v>
      </c>
      <c r="T745" t="str">
        <f t="shared" si="332"/>
        <v>0.209688838089758-0.0157863220333198i</v>
      </c>
      <c r="U745" t="e">
        <f t="shared" si="333"/>
        <v>#DIV/0!</v>
      </c>
      <c r="V745" t="str">
        <f t="shared" si="334"/>
        <v>1.33333333333333E-06-0.0017365514794533i</v>
      </c>
      <c r="W745" t="e">
        <f t="shared" si="335"/>
        <v>#DIV/0!</v>
      </c>
      <c r="X745" t="e">
        <f t="shared" si="336"/>
        <v>#DIV/0!</v>
      </c>
      <c r="Y745" t="str">
        <f t="shared" si="337"/>
        <v>0.00083+0.0614244195629876i</v>
      </c>
      <c r="Z745" t="e">
        <f t="shared" si="338"/>
        <v>#DIV/0!</v>
      </c>
      <c r="AA745" t="e">
        <f t="shared" si="339"/>
        <v>#DIV/0!</v>
      </c>
      <c r="AB745" t="str">
        <f t="shared" si="340"/>
        <v>1.29299107626859-0.0973422033434485i</v>
      </c>
      <c r="AC745" t="str">
        <f t="shared" si="341"/>
        <v>2.86295820029369-3.17671728552841i</v>
      </c>
      <c r="AD745" t="str">
        <f t="shared" si="342"/>
        <v>0.219323839988884+0.209359546435648i</v>
      </c>
      <c r="AE745" t="e">
        <f t="shared" si="343"/>
        <v>#DIV/0!</v>
      </c>
      <c r="AF745" t="str">
        <f t="shared" si="344"/>
        <v>-15.6710033707913-4.78958616073228i</v>
      </c>
      <c r="AG745" t="e">
        <f t="shared" si="345"/>
        <v>#DIV/0!</v>
      </c>
      <c r="AH745" t="e">
        <f t="shared" si="346"/>
        <v>#DIV/0!</v>
      </c>
      <c r="AI745" t="e">
        <f t="shared" si="347"/>
        <v>#DIV/0!</v>
      </c>
      <c r="AJ745" t="e">
        <f t="shared" si="348"/>
        <v>#DIV/0!</v>
      </c>
      <c r="AK745"/>
      <c r="AL745"/>
      <c r="AM745"/>
      <c r="AN745"/>
    </row>
    <row r="746" spans="1:40" x14ac:dyDescent="0.25">
      <c r="A746"/>
      <c r="B746">
        <f t="shared" si="349"/>
        <v>61200</v>
      </c>
      <c r="C746" s="186" t="str">
        <f t="shared" si="317"/>
        <v>-0.000026261427390612+0.0515014900443593i</v>
      </c>
      <c r="D746" s="158" t="str">
        <f t="shared" si="318"/>
        <v>-7.66686800427666+0.394844757006755i</v>
      </c>
      <c r="E746" t="str">
        <f t="shared" si="319"/>
        <v>7.99998848507454-0.00959787846747603i</v>
      </c>
      <c r="F746" t="str">
        <f t="shared" si="320"/>
        <v>0.99920064063714+9.58254029225985E-07i</v>
      </c>
      <c r="G746">
        <f t="shared" si="315"/>
        <v>1</v>
      </c>
      <c r="H746" t="str">
        <f t="shared" si="321"/>
        <v>8.01218389575508+5.18241937536151i</v>
      </c>
      <c r="I746" t="str">
        <f t="shared" si="322"/>
        <v>240.331837999619i</v>
      </c>
      <c r="J746" t="str">
        <f t="shared" si="316"/>
        <v>-77.1831134934541+52.5769155355007i</v>
      </c>
      <c r="K746" t="str">
        <f t="shared" si="323"/>
        <v>1.44881184353915-2.12686133850963i</v>
      </c>
      <c r="L746" t="str">
        <f t="shared" si="324"/>
        <v>0.164150750057419-0.206926557092099i</v>
      </c>
      <c r="M746" t="str">
        <f t="shared" si="325"/>
        <v>1.61296259359657-2.33378789560173i</v>
      </c>
      <c r="N746" t="str">
        <f t="shared" si="326"/>
        <v>-0.45091592905873i</v>
      </c>
      <c r="O746" t="str">
        <f t="shared" si="327"/>
        <v>0.900048327131908-0.435790097210864i</v>
      </c>
      <c r="P746" t="str">
        <f t="shared" si="328"/>
        <v>0.099951672868092+0.435790097210864i</v>
      </c>
      <c r="Q746" t="str">
        <f t="shared" si="329"/>
        <v>-0.099951672868092+0.015125831847866i</v>
      </c>
      <c r="R746" t="str">
        <f t="shared" si="330"/>
        <v>-0.332577229497324-4.41033743419611i</v>
      </c>
      <c r="S746" t="str">
        <f t="shared" si="331"/>
        <v>0.0475439676473405i</v>
      </c>
      <c r="T746" t="str">
        <f t="shared" si="332"/>
        <v>0.209684940285275-0.0158120410394629i</v>
      </c>
      <c r="U746" t="e">
        <f t="shared" si="333"/>
        <v>#DIV/0!</v>
      </c>
      <c r="V746" t="str">
        <f t="shared" si="334"/>
        <v>1.33333333333333E-06-0.0017337139770359i</v>
      </c>
      <c r="W746" t="e">
        <f t="shared" si="335"/>
        <v>#DIV/0!</v>
      </c>
      <c r="X746" t="e">
        <f t="shared" si="336"/>
        <v>#DIV/0!</v>
      </c>
      <c r="Y746" t="str">
        <f t="shared" si="337"/>
        <v>0.00083+0.0615249505279025i</v>
      </c>
      <c r="Z746" t="e">
        <f t="shared" si="338"/>
        <v>#DIV/0!</v>
      </c>
      <c r="AA746" t="e">
        <f t="shared" si="339"/>
        <v>#DIV/0!</v>
      </c>
      <c r="AB746" t="str">
        <f t="shared" si="340"/>
        <v>1.29296704148228-0.0975007928312651i</v>
      </c>
      <c r="AC746" t="str">
        <f t="shared" si="341"/>
        <v>2.85796130254296-3.17477596250616i</v>
      </c>
      <c r="AD746" t="str">
        <f t="shared" si="342"/>
        <v>0.219475040910452+0.209689085323886i</v>
      </c>
      <c r="AE746" t="e">
        <f t="shared" si="343"/>
        <v>#DIV/0!</v>
      </c>
      <c r="AF746" t="str">
        <f t="shared" si="344"/>
        <v>-15.6790519000317-4.78757461835476i</v>
      </c>
      <c r="AG746" t="e">
        <f t="shared" si="345"/>
        <v>#DIV/0!</v>
      </c>
      <c r="AH746" t="e">
        <f t="shared" si="346"/>
        <v>#DIV/0!</v>
      </c>
      <c r="AI746" t="e">
        <f t="shared" si="347"/>
        <v>#DIV/0!</v>
      </c>
      <c r="AJ746" t="e">
        <f t="shared" si="348"/>
        <v>#DIV/0!</v>
      </c>
      <c r="AK746"/>
      <c r="AL746"/>
      <c r="AM746"/>
      <c r="AN746"/>
    </row>
    <row r="747" spans="1:40" x14ac:dyDescent="0.25">
      <c r="A747"/>
      <c r="B747">
        <f t="shared" si="349"/>
        <v>61300</v>
      </c>
      <c r="C747" s="186" t="str">
        <f t="shared" si="317"/>
        <v>-0.0000261758156445232+0.0514174746066308i</v>
      </c>
      <c r="D747" s="158" t="str">
        <f t="shared" si="318"/>
        <v>-7.66686734791991+0.394200638650836i</v>
      </c>
      <c r="E747" t="str">
        <f t="shared" si="319"/>
        <v>7.99998844741338-0.00961356123017211i</v>
      </c>
      <c r="F747" t="str">
        <f t="shared" si="320"/>
        <v>0.999200640640901+9.59819799272274E-07i</v>
      </c>
      <c r="G747">
        <f t="shared" si="315"/>
        <v>1</v>
      </c>
      <c r="H747" t="str">
        <f t="shared" si="321"/>
        <v>8.02021169580085+5.17975485193956i</v>
      </c>
      <c r="I747" t="str">
        <f t="shared" si="322"/>
        <v>240.724537081318i</v>
      </c>
      <c r="J747" t="str">
        <f t="shared" si="316"/>
        <v>-77.4388226064808+52.6628255282058i</v>
      </c>
      <c r="K747" t="str">
        <f t="shared" si="323"/>
        <v>1.44549891788266-2.12555504109483i</v>
      </c>
      <c r="L747" t="str">
        <f t="shared" si="324"/>
        <v>0.163821893997391-0.206849442822549i</v>
      </c>
      <c r="M747" t="str">
        <f t="shared" si="325"/>
        <v>1.60932081188005-2.33240448391738i</v>
      </c>
      <c r="N747" t="str">
        <f t="shared" si="326"/>
        <v>-0.451652719792486i</v>
      </c>
      <c r="O747" t="str">
        <f t="shared" si="327"/>
        <v>0.899726996755101-0.436453126131599i</v>
      </c>
      <c r="P747" t="str">
        <f t="shared" si="328"/>
        <v>0.100273003244899+0.436453126131599i</v>
      </c>
      <c r="Q747" t="str">
        <f t="shared" si="329"/>
        <v>-0.100273003244899+0.015199593660887i</v>
      </c>
      <c r="R747" t="str">
        <f t="shared" si="330"/>
        <v>-0.332574746518906-4.40306077262146i</v>
      </c>
      <c r="S747" t="str">
        <f t="shared" si="331"/>
        <v>0.0476216538689866i</v>
      </c>
      <c r="T747" t="str">
        <f t="shared" si="332"/>
        <v>0.209681036077892-0.0158377594642893i</v>
      </c>
      <c r="U747" t="e">
        <f t="shared" si="333"/>
        <v>#DIV/0!</v>
      </c>
      <c r="V747" t="str">
        <f t="shared" si="334"/>
        <v>1.33333333333333E-06-0.00173088573237515i</v>
      </c>
      <c r="W747" t="e">
        <f t="shared" si="335"/>
        <v>#DIV/0!</v>
      </c>
      <c r="X747" t="e">
        <f t="shared" si="336"/>
        <v>#DIV/0!</v>
      </c>
      <c r="Y747" t="str">
        <f t="shared" si="337"/>
        <v>0.00083+0.0616254814928174i</v>
      </c>
      <c r="Z747" t="e">
        <f t="shared" si="338"/>
        <v>#DIV/0!</v>
      </c>
      <c r="AA747" t="e">
        <f t="shared" si="339"/>
        <v>#DIV/0!</v>
      </c>
      <c r="AB747" t="str">
        <f t="shared" si="340"/>
        <v>1.29294296721418-0.0976593787345452i</v>
      </c>
      <c r="AC747" t="str">
        <f t="shared" si="341"/>
        <v>2.85297885285469-3.17283124485257i</v>
      </c>
      <c r="AD747" t="str">
        <f t="shared" si="342"/>
        <v>0.219626473883552+0.210018507217621i</v>
      </c>
      <c r="AE747" t="e">
        <f t="shared" si="343"/>
        <v>#DIV/0!</v>
      </c>
      <c r="AF747" t="str">
        <f t="shared" si="344"/>
        <v>-15.6870790437208-4.78555421328872i</v>
      </c>
      <c r="AG747" t="e">
        <f t="shared" si="345"/>
        <v>#DIV/0!</v>
      </c>
      <c r="AH747" t="e">
        <f t="shared" si="346"/>
        <v>#DIV/0!</v>
      </c>
      <c r="AI747" t="e">
        <f t="shared" si="347"/>
        <v>#DIV/0!</v>
      </c>
      <c r="AJ747" t="e">
        <f t="shared" si="348"/>
        <v>#DIV/0!</v>
      </c>
      <c r="AK747"/>
      <c r="AL747"/>
      <c r="AM747"/>
      <c r="AN747"/>
    </row>
    <row r="748" spans="1:40" x14ac:dyDescent="0.25">
      <c r="A748"/>
      <c r="B748">
        <f t="shared" si="349"/>
        <v>61400</v>
      </c>
      <c r="C748" s="186" t="str">
        <f t="shared" si="317"/>
        <v>-0.0000260906218559974+0.0513337328346107i</v>
      </c>
      <c r="D748" s="158" t="str">
        <f t="shared" si="318"/>
        <v>-7.6668666947676+0.393558618398682i</v>
      </c>
      <c r="E748" t="str">
        <f t="shared" si="319"/>
        <v>7.99998840969072-0.00962924399264653i</v>
      </c>
      <c r="F748" t="str">
        <f t="shared" si="320"/>
        <v>0.999200640644662+9.61385569296455E-07i</v>
      </c>
      <c r="G748">
        <f t="shared" si="315"/>
        <v>1</v>
      </c>
      <c r="H748" t="str">
        <f t="shared" si="321"/>
        <v>8.02821816024019+5.17708364551989i</v>
      </c>
      <c r="I748" t="str">
        <f t="shared" si="322"/>
        <v>241.117236163017i</v>
      </c>
      <c r="J748" t="str">
        <f t="shared" si="316"/>
        <v>-77.6949492037737+52.7487355209108i</v>
      </c>
      <c r="K748" t="str">
        <f t="shared" si="323"/>
        <v>1.44219573329283-2.12424664086338i</v>
      </c>
      <c r="L748" t="str">
        <f t="shared" si="324"/>
        <v>0.163493819259159-0.206771961951315i</v>
      </c>
      <c r="M748" t="str">
        <f t="shared" si="325"/>
        <v>1.60568955255199-2.33101860281469i</v>
      </c>
      <c r="N748" t="str">
        <f t="shared" si="326"/>
        <v>-0.452389510526242i</v>
      </c>
      <c r="O748" t="str">
        <f t="shared" si="327"/>
        <v>0.899405177951993-0.437115918119146i</v>
      </c>
      <c r="P748" t="str">
        <f t="shared" si="328"/>
        <v>0.100594822048007+0.437115918119146i</v>
      </c>
      <c r="Q748" t="str">
        <f t="shared" si="329"/>
        <v>-0.100594822048007+0.015273592407096i</v>
      </c>
      <c r="R748" t="str">
        <f t="shared" si="330"/>
        <v>-0.332572259420888-4.39580767929007i</v>
      </c>
      <c r="S748" t="str">
        <f t="shared" si="331"/>
        <v>0.0476993400906325i</v>
      </c>
      <c r="T748" t="str">
        <f t="shared" si="332"/>
        <v>0.209677125467471-0.015863477306827i</v>
      </c>
      <c r="U748" t="e">
        <f t="shared" si="333"/>
        <v>#DIV/0!</v>
      </c>
      <c r="V748" t="str">
        <f t="shared" si="334"/>
        <v>1.33333333333333E-06-0.00172806670023773i</v>
      </c>
      <c r="W748" t="e">
        <f t="shared" si="335"/>
        <v>#DIV/0!</v>
      </c>
      <c r="X748" t="e">
        <f t="shared" si="336"/>
        <v>#DIV/0!</v>
      </c>
      <c r="Y748" t="str">
        <f t="shared" si="337"/>
        <v>0.00083+0.0617260124577322i</v>
      </c>
      <c r="Z748" t="e">
        <f t="shared" si="338"/>
        <v>#DIV/0!</v>
      </c>
      <c r="AA748" t="e">
        <f t="shared" si="339"/>
        <v>#DIV/0!</v>
      </c>
      <c r="AB748" t="str">
        <f t="shared" si="340"/>
        <v>1.29291885346343-0.0978179610472952i</v>
      </c>
      <c r="AC748" t="str">
        <f t="shared" si="341"/>
        <v>2.84801080841308-3.17088317745867i</v>
      </c>
      <c r="AD748" t="str">
        <f t="shared" si="342"/>
        <v>0.21977813884446+0.210347812030104i</v>
      </c>
      <c r="AE748" t="e">
        <f t="shared" si="343"/>
        <v>#DIV/0!</v>
      </c>
      <c r="AF748" t="str">
        <f t="shared" si="344"/>
        <v>-15.6950848550078-4.78352502712121i</v>
      </c>
      <c r="AG748" t="e">
        <f t="shared" si="345"/>
        <v>#DIV/0!</v>
      </c>
      <c r="AH748" t="e">
        <f t="shared" si="346"/>
        <v>#DIV/0!</v>
      </c>
      <c r="AI748" t="e">
        <f t="shared" si="347"/>
        <v>#DIV/0!</v>
      </c>
      <c r="AJ748" t="e">
        <f t="shared" si="348"/>
        <v>#DIV/0!</v>
      </c>
      <c r="AK748"/>
      <c r="AL748"/>
      <c r="AM748"/>
      <c r="AN748"/>
    </row>
    <row r="749" spans="1:40" x14ac:dyDescent="0.25">
      <c r="A749"/>
      <c r="B749">
        <f t="shared" si="349"/>
        <v>61500</v>
      </c>
      <c r="C749" s="186" t="str">
        <f t="shared" si="317"/>
        <v>-0.0000260058433088239+0.0512502633933459i</v>
      </c>
      <c r="D749" s="158" t="str">
        <f t="shared" si="318"/>
        <v>-7.66686604479871+0.392918686015652i</v>
      </c>
      <c r="E749" t="str">
        <f t="shared" si="319"/>
        <v>7.99998837190659-0.00964492675489892i</v>
      </c>
      <c r="F749" t="str">
        <f t="shared" si="320"/>
        <v>0.999200640648433+9.62951339298512E-07i</v>
      </c>
      <c r="G749">
        <f t="shared" si="315"/>
        <v>1</v>
      </c>
      <c r="H749" t="str">
        <f t="shared" si="321"/>
        <v>8.03620334223463+5.17440582691806i</v>
      </c>
      <c r="I749" t="str">
        <f t="shared" si="322"/>
        <v>241.509935244715i</v>
      </c>
      <c r="J749" t="str">
        <f t="shared" si="316"/>
        <v>-77.9514932853328+52.8346455136159i</v>
      </c>
      <c r="K749" t="str">
        <f t="shared" si="323"/>
        <v>1.43890226001019-2.12293616752911i</v>
      </c>
      <c r="L749" t="str">
        <f t="shared" si="324"/>
        <v>0.163166524364363-0.206694117433729i</v>
      </c>
      <c r="M749" t="str">
        <f t="shared" si="325"/>
        <v>1.60206878437455-2.32963028496284i</v>
      </c>
      <c r="N749" t="str">
        <f t="shared" si="326"/>
        <v>-0.453126301259999i</v>
      </c>
      <c r="O749" t="str">
        <f t="shared" si="327"/>
        <v>0.899082870897285-0.437778472813701i</v>
      </c>
      <c r="P749" t="str">
        <f t="shared" si="328"/>
        <v>0.100917129102715+0.437778472813701i</v>
      </c>
      <c r="Q749" t="str">
        <f t="shared" si="329"/>
        <v>-0.100917129102715+0.015347828446298i</v>
      </c>
      <c r="R749" t="str">
        <f t="shared" si="330"/>
        <v>-0.332569768202911-4.38857803923189i</v>
      </c>
      <c r="S749" t="str">
        <f t="shared" si="331"/>
        <v>0.0477770263122785i</v>
      </c>
      <c r="T749" t="str">
        <f t="shared" si="332"/>
        <v>0.20967320845387-0.0158891945660988i</v>
      </c>
      <c r="U749" t="e">
        <f t="shared" si="333"/>
        <v>#DIV/0!</v>
      </c>
      <c r="V749" t="str">
        <f t="shared" si="334"/>
        <v>1.33333333333333E-06-0.0017252568356845i</v>
      </c>
      <c r="W749" t="e">
        <f t="shared" si="335"/>
        <v>#DIV/0!</v>
      </c>
      <c r="X749" t="e">
        <f t="shared" si="336"/>
        <v>#DIV/0!</v>
      </c>
      <c r="Y749" t="str">
        <f t="shared" si="337"/>
        <v>0.00083+0.0618265434226471i</v>
      </c>
      <c r="Z749" t="e">
        <f t="shared" si="338"/>
        <v>#DIV/0!</v>
      </c>
      <c r="AA749" t="e">
        <f t="shared" si="339"/>
        <v>#DIV/0!</v>
      </c>
      <c r="AB749" t="str">
        <f t="shared" si="340"/>
        <v>1.29289470022915-0.0979765397634894i</v>
      </c>
      <c r="AC749" t="str">
        <f t="shared" si="341"/>
        <v>2.84305712647152-3.1689318048779i</v>
      </c>
      <c r="AD749" t="str">
        <f t="shared" si="342"/>
        <v>0.219930035729362+0.210676999674146i</v>
      </c>
      <c r="AE749" t="e">
        <f t="shared" si="343"/>
        <v>#DIV/0!</v>
      </c>
      <c r="AF749" t="str">
        <f t="shared" si="344"/>
        <v>-15.7030693870333-4.78148714090241i</v>
      </c>
      <c r="AG749" t="e">
        <f t="shared" si="345"/>
        <v>#DIV/0!</v>
      </c>
      <c r="AH749" t="e">
        <f t="shared" si="346"/>
        <v>#DIV/0!</v>
      </c>
      <c r="AI749" t="e">
        <f t="shared" si="347"/>
        <v>#DIV/0!</v>
      </c>
      <c r="AJ749" t="e">
        <f t="shared" si="348"/>
        <v>#DIV/0!</v>
      </c>
      <c r="AK749"/>
      <c r="AL749"/>
      <c r="AM749"/>
      <c r="AN749"/>
    </row>
    <row r="750" spans="1:40" x14ac:dyDescent="0.25">
      <c r="A750"/>
      <c r="B750">
        <f t="shared" si="349"/>
        <v>61600</v>
      </c>
      <c r="C750" s="186" t="str">
        <f t="shared" si="317"/>
        <v>-0.0000259214773088211+0.0511670649565514i</v>
      </c>
      <c r="D750" s="158" t="str">
        <f t="shared" si="318"/>
        <v>-7.66686539799271+0.392280831333561i</v>
      </c>
      <c r="E750" t="str">
        <f t="shared" si="319"/>
        <v>7.99998833406096-0.00966060951692892i</v>
      </c>
      <c r="F750" t="str">
        <f t="shared" si="320"/>
        <v>0.999200640652204+9.64517109278389E-07i</v>
      </c>
      <c r="G750">
        <f t="shared" si="315"/>
        <v>1</v>
      </c>
      <c r="H750" t="str">
        <f t="shared" si="321"/>
        <v>8.04416729493617+5.17172146648284i</v>
      </c>
      <c r="I750" t="str">
        <f t="shared" si="322"/>
        <v>241.902634326414i</v>
      </c>
      <c r="J750" t="str">
        <f t="shared" si="316"/>
        <v>-78.208454851158+52.9205555063209i</v>
      </c>
      <c r="K750" t="str">
        <f t="shared" si="323"/>
        <v>1.43561846832981-2.12162365057657i</v>
      </c>
      <c r="L750" t="str">
        <f t="shared" si="324"/>
        <v>0.162840007831241-0.206615912208617i</v>
      </c>
      <c r="M750" t="str">
        <f t="shared" si="325"/>
        <v>1.59845847616105-2.32823956278519i</v>
      </c>
      <c r="N750" t="str">
        <f t="shared" si="326"/>
        <v>-0.453863091993755i</v>
      </c>
      <c r="O750" t="str">
        <f t="shared" si="327"/>
        <v>0.898760075765945-0.438440789855589i</v>
      </c>
      <c r="P750" t="str">
        <f t="shared" si="328"/>
        <v>0.101239924234055+0.438440789855589i</v>
      </c>
      <c r="Q750" t="str">
        <f t="shared" si="329"/>
        <v>-0.101239924234055+0.015422302138166i</v>
      </c>
      <c r="R750" t="str">
        <f t="shared" si="330"/>
        <v>-0.332567272864724-4.38137173822348i</v>
      </c>
      <c r="S750" t="str">
        <f t="shared" si="331"/>
        <v>0.0478547125339246i</v>
      </c>
      <c r="T750" t="str">
        <f t="shared" si="332"/>
        <v>0.209669285036946-0.0159149112411326i</v>
      </c>
      <c r="U750" t="e">
        <f t="shared" si="333"/>
        <v>#DIV/0!</v>
      </c>
      <c r="V750" t="str">
        <f t="shared" si="334"/>
        <v>1.33333333333333E-06-0.00172245609406813i</v>
      </c>
      <c r="W750" t="e">
        <f t="shared" si="335"/>
        <v>#DIV/0!</v>
      </c>
      <c r="X750" t="e">
        <f t="shared" si="336"/>
        <v>#DIV/0!</v>
      </c>
      <c r="Y750" t="str">
        <f t="shared" si="337"/>
        <v>0.00083+0.061927074387562i</v>
      </c>
      <c r="Z750" t="e">
        <f t="shared" si="338"/>
        <v>#DIV/0!</v>
      </c>
      <c r="AA750" t="e">
        <f t="shared" si="339"/>
        <v>#DIV/0!</v>
      </c>
      <c r="AB750" t="str">
        <f t="shared" si="340"/>
        <v>1.29287050751047-0.0981351148771336i</v>
      </c>
      <c r="AC750" t="str">
        <f t="shared" si="341"/>
        <v>2.83811776435334-3.16697717132844i</v>
      </c>
      <c r="AD750" t="str">
        <f t="shared" si="342"/>
        <v>0.220082164474354+0.211006070062123i</v>
      </c>
      <c r="AE750" t="e">
        <f t="shared" si="343"/>
        <v>#DIV/0!</v>
      </c>
      <c r="AF750" t="str">
        <f t="shared" si="344"/>
        <v>-15.7110326929289-4.77944063514928i</v>
      </c>
      <c r="AG750" t="e">
        <f t="shared" si="345"/>
        <v>#DIV/0!</v>
      </c>
      <c r="AH750" t="e">
        <f t="shared" si="346"/>
        <v>#DIV/0!</v>
      </c>
      <c r="AI750" t="e">
        <f t="shared" si="347"/>
        <v>#DIV/0!</v>
      </c>
      <c r="AJ750" t="e">
        <f t="shared" si="348"/>
        <v>#DIV/0!</v>
      </c>
      <c r="AK750"/>
      <c r="AL750"/>
      <c r="AM750"/>
      <c r="AN750"/>
    </row>
    <row r="751" spans="1:40" x14ac:dyDescent="0.25">
      <c r="A751"/>
      <c r="B751">
        <f t="shared" si="349"/>
        <v>61700</v>
      </c>
      <c r="C751" s="186" t="str">
        <f t="shared" si="317"/>
        <v>-0.000025837521183623+0.0510841362065409i</v>
      </c>
      <c r="D751" s="158" t="str">
        <f t="shared" si="318"/>
        <v>-7.66686475432905+0.391645044250147i</v>
      </c>
      <c r="E751" t="str">
        <f t="shared" si="319"/>
        <v>7.99998829615384-0.00967629227873617i</v>
      </c>
      <c r="F751" t="str">
        <f t="shared" si="320"/>
        <v>0.999200640655985+9.66082879236069E-07i</v>
      </c>
      <c r="G751">
        <f t="shared" si="315"/>
        <v>1</v>
      </c>
      <c r="H751" t="str">
        <f t="shared" si="321"/>
        <v>8.05211007148478+5.16903063409844i</v>
      </c>
      <c r="I751" t="str">
        <f t="shared" si="322"/>
        <v>242.295333408113i</v>
      </c>
      <c r="J751" t="str">
        <f t="shared" si="316"/>
        <v>-78.4658339012494+53.0064654990261i</v>
      </c>
      <c r="K751" t="str">
        <f t="shared" si="323"/>
        <v>1.43234432860174-2.12030911926255i</v>
      </c>
      <c r="L751" t="str">
        <f t="shared" si="324"/>
        <v>0.162514268174703-0.20653734919837i</v>
      </c>
      <c r="M751" t="str">
        <f t="shared" si="325"/>
        <v>1.59485859677644-2.32684646846092i</v>
      </c>
      <c r="N751" t="str">
        <f t="shared" si="326"/>
        <v>-0.454599882727511i</v>
      </c>
      <c r="O751" t="str">
        <f t="shared" si="327"/>
        <v>0.898436792733207-0.439102868885263i</v>
      </c>
      <c r="P751" t="str">
        <f t="shared" si="328"/>
        <v>0.101563207266793+0.439102868885263i</v>
      </c>
      <c r="Q751" t="str">
        <f t="shared" si="329"/>
        <v>-0.101563207266793+0.015497013842248i</v>
      </c>
      <c r="R751" t="str">
        <f t="shared" si="330"/>
        <v>-0.332564773405896-4.37418866278194i</v>
      </c>
      <c r="S751" t="str">
        <f t="shared" si="331"/>
        <v>0.0479323987555705i</v>
      </c>
      <c r="T751" t="str">
        <f t="shared" si="332"/>
        <v>0.20966535521656-0.0159406273309474i</v>
      </c>
      <c r="U751" t="e">
        <f t="shared" si="333"/>
        <v>#DIV/0!</v>
      </c>
      <c r="V751" t="str">
        <f t="shared" si="334"/>
        <v>1.33333333333333E-06-0.00171966443103074i</v>
      </c>
      <c r="W751" t="e">
        <f t="shared" si="335"/>
        <v>#DIV/0!</v>
      </c>
      <c r="X751" t="e">
        <f t="shared" si="336"/>
        <v>#DIV/0!</v>
      </c>
      <c r="Y751" t="str">
        <f t="shared" si="337"/>
        <v>0.00083+0.0620276053524769i</v>
      </c>
      <c r="Z751" t="e">
        <f t="shared" si="338"/>
        <v>#DIV/0!</v>
      </c>
      <c r="AA751" t="e">
        <f t="shared" si="339"/>
        <v>#DIV/0!</v>
      </c>
      <c r="AB751" t="str">
        <f t="shared" si="340"/>
        <v>1.29284627530652-0.0982936863821787i</v>
      </c>
      <c r="AC751" t="str">
        <f t="shared" si="341"/>
        <v>2.83319267945263-3.1650193206953i</v>
      </c>
      <c r="AD751" t="str">
        <f t="shared" si="342"/>
        <v>0.220234525015441+0.21133502310599i</v>
      </c>
      <c r="AE751" t="e">
        <f t="shared" si="343"/>
        <v>#DIV/0!</v>
      </c>
      <c r="AF751" t="str">
        <f t="shared" si="344"/>
        <v>-15.7189748258138-4.77738558984829i</v>
      </c>
      <c r="AG751" t="e">
        <f t="shared" si="345"/>
        <v>#DIV/0!</v>
      </c>
      <c r="AH751" t="e">
        <f t="shared" si="346"/>
        <v>#DIV/0!</v>
      </c>
      <c r="AI751" t="e">
        <f t="shared" si="347"/>
        <v>#DIV/0!</v>
      </c>
      <c r="AJ751" t="e">
        <f t="shared" si="348"/>
        <v>#DIV/0!</v>
      </c>
      <c r="AK751"/>
      <c r="AL751"/>
      <c r="AM751"/>
      <c r="AN751"/>
    </row>
    <row r="752" spans="1:40" x14ac:dyDescent="0.25">
      <c r="A752"/>
      <c r="B752">
        <f t="shared" si="349"/>
        <v>61800</v>
      </c>
      <c r="C752" s="186" t="str">
        <f t="shared" si="317"/>
        <v>-0.0000257539722824667+0.0510014758341565i</v>
      </c>
      <c r="D752" s="158" t="str">
        <f t="shared" si="318"/>
        <v>-7.66686411378748+0.391011314728533i</v>
      </c>
      <c r="E752" t="str">
        <f t="shared" si="319"/>
        <v>7.99998825818524-0.0096919750403203i</v>
      </c>
      <c r="F752" t="str">
        <f t="shared" si="320"/>
        <v>0.999200640659776+9.67648649171516E-07i</v>
      </c>
      <c r="G752">
        <f t="shared" si="315"/>
        <v>1</v>
      </c>
      <c r="H752" t="str">
        <f t="shared" si="321"/>
        <v>8.0600317250072+5.16633339918719i</v>
      </c>
      <c r="I752" t="str">
        <f t="shared" si="322"/>
        <v>242.688032489812i</v>
      </c>
      <c r="J752" t="str">
        <f t="shared" si="316"/>
        <v>-78.7236304356069+53.0923754917311i</v>
      </c>
      <c r="K752" t="str">
        <f t="shared" si="323"/>
        <v>1.42907981123151-2.11899260261764i</v>
      </c>
      <c r="L752" t="str">
        <f t="shared" si="324"/>
        <v>0.162189303906413-0.206458431309014i</v>
      </c>
      <c r="M752" t="str">
        <f t="shared" si="325"/>
        <v>1.59126911513792-2.32545103392665i</v>
      </c>
      <c r="N752" t="str">
        <f t="shared" si="326"/>
        <v>-0.455336673461267i</v>
      </c>
      <c r="O752" t="str">
        <f t="shared" si="327"/>
        <v>0.898113021974568-0.439764709543307i</v>
      </c>
      <c r="P752" t="str">
        <f t="shared" si="328"/>
        <v>0.101886978025432+0.439764709543307i</v>
      </c>
      <c r="Q752" t="str">
        <f t="shared" si="329"/>
        <v>-0.101886978025432+0.01557196391796i</v>
      </c>
      <c r="R752" t="str">
        <f t="shared" si="330"/>
        <v>-0.332562269826131-4.36702870015884i</v>
      </c>
      <c r="S752" t="str">
        <f t="shared" si="331"/>
        <v>0.0480100849772164i</v>
      </c>
      <c r="T752" t="str">
        <f t="shared" si="332"/>
        <v>0.209661418992569-0.0159663428345685i</v>
      </c>
      <c r="U752" t="e">
        <f t="shared" si="333"/>
        <v>#DIV/0!</v>
      </c>
      <c r="V752" t="str">
        <f t="shared" si="334"/>
        <v>1.33333333333333E-06-0.00171688180250157i</v>
      </c>
      <c r="W752" t="e">
        <f t="shared" si="335"/>
        <v>#DIV/0!</v>
      </c>
      <c r="X752" t="e">
        <f t="shared" si="336"/>
        <v>#DIV/0!</v>
      </c>
      <c r="Y752" t="str">
        <f t="shared" si="337"/>
        <v>0.00083+0.0621281363173917i</v>
      </c>
      <c r="Z752" t="e">
        <f t="shared" si="338"/>
        <v>#DIV/0!</v>
      </c>
      <c r="AA752" t="e">
        <f t="shared" si="339"/>
        <v>#DIV/0!</v>
      </c>
      <c r="AB752" t="str">
        <f t="shared" si="340"/>
        <v>1.29282200361642-0.0984522542726145i</v>
      </c>
      <c r="AC752" t="str">
        <f t="shared" si="341"/>
        <v>2.82828182923487-3.16305829653264i</v>
      </c>
      <c r="AD752" t="str">
        <f t="shared" si="342"/>
        <v>0.220387117288538+0.211663858717276i</v>
      </c>
      <c r="AE752" t="e">
        <f t="shared" si="343"/>
        <v>#DIV/0!</v>
      </c>
      <c r="AF752" t="str">
        <f t="shared" si="344"/>
        <v>-15.7268958387947-4.77532208445866i</v>
      </c>
      <c r="AG752" t="e">
        <f t="shared" si="345"/>
        <v>#DIV/0!</v>
      </c>
      <c r="AH752" t="e">
        <f t="shared" si="346"/>
        <v>#DIV/0!</v>
      </c>
      <c r="AI752" t="e">
        <f t="shared" si="347"/>
        <v>#DIV/0!</v>
      </c>
      <c r="AJ752" t="e">
        <f t="shared" si="348"/>
        <v>#DIV/0!</v>
      </c>
      <c r="AK752"/>
      <c r="AL752"/>
      <c r="AM752"/>
      <c r="AN752"/>
    </row>
    <row r="753" spans="1:40" x14ac:dyDescent="0.25">
      <c r="A753"/>
      <c r="B753">
        <f t="shared" si="349"/>
        <v>61900</v>
      </c>
      <c r="C753" s="186" t="str">
        <f t="shared" si="317"/>
        <v>-0.0000256708279759838+0.0509190825387002i</v>
      </c>
      <c r="D753" s="158" t="str">
        <f t="shared" si="318"/>
        <v>-7.66686347634785+0.390379632796702i</v>
      </c>
      <c r="E753" t="str">
        <f t="shared" si="319"/>
        <v>7.99998822015516-0.00970765780168095i</v>
      </c>
      <c r="F753" t="str">
        <f t="shared" si="320"/>
        <v>0.999200640663567+9.69214419084675E-07i</v>
      </c>
      <c r="G753">
        <f t="shared" si="315"/>
        <v>1</v>
      </c>
      <c r="H753" t="str">
        <f t="shared" si="321"/>
        <v>8.06793230861501+5.16362983071193i</v>
      </c>
      <c r="I753" t="str">
        <f t="shared" si="322"/>
        <v>243.08073157151i</v>
      </c>
      <c r="J753" t="str">
        <f t="shared" si="316"/>
        <v>-78.9818444542307+53.1782854844361i</v>
      </c>
      <c r="K753" t="str">
        <f t="shared" si="323"/>
        <v>1.42582488668062-2.1176741294478i</v>
      </c>
      <c r="L753" t="str">
        <f t="shared" si="324"/>
        <v>0.161865113534872-0.206379161430275i</v>
      </c>
      <c r="M753" t="str">
        <f t="shared" si="325"/>
        <v>1.58769000021549-2.32405329087808i</v>
      </c>
      <c r="N753" t="str">
        <f t="shared" si="326"/>
        <v>-0.456073464195023i</v>
      </c>
      <c r="O753" t="str">
        <f t="shared" si="327"/>
        <v>0.89778876366579-0.440426311470435i</v>
      </c>
      <c r="P753" t="str">
        <f t="shared" si="328"/>
        <v>0.10221123633421+0.440426311470435i</v>
      </c>
      <c r="Q753" t="str">
        <f t="shared" si="329"/>
        <v>-0.10221123633421+0.015647152724588i</v>
      </c>
      <c r="R753" t="str">
        <f t="shared" si="330"/>
        <v>-0.332559762125159-4.35989173833433i</v>
      </c>
      <c r="S753" t="str">
        <f t="shared" si="331"/>
        <v>0.0480877711988623i</v>
      </c>
      <c r="T753" t="str">
        <f t="shared" si="332"/>
        <v>0.209657476364831-0.0159920577510227i</v>
      </c>
      <c r="U753" t="e">
        <f t="shared" si="333"/>
        <v>#DIV/0!</v>
      </c>
      <c r="V753" t="str">
        <f t="shared" si="334"/>
        <v>1.33333333333333E-06-0.00171410816469462i</v>
      </c>
      <c r="W753" t="e">
        <f t="shared" si="335"/>
        <v>#DIV/0!</v>
      </c>
      <c r="X753" t="e">
        <f t="shared" si="336"/>
        <v>#DIV/0!</v>
      </c>
      <c r="Y753" t="str">
        <f t="shared" si="337"/>
        <v>0.00083+0.0622286672823066i</v>
      </c>
      <c r="Z753" t="e">
        <f t="shared" si="338"/>
        <v>#DIV/0!</v>
      </c>
      <c r="AA753" t="e">
        <f t="shared" si="339"/>
        <v>#DIV/0!</v>
      </c>
      <c r="AB753" t="str">
        <f t="shared" si="340"/>
        <v>1.29279769243931-0.0986108185424401i</v>
      </c>
      <c r="AC753" t="str">
        <f t="shared" si="341"/>
        <v>2.82338517123781-3.16109414206606i</v>
      </c>
      <c r="AD753" t="str">
        <f t="shared" si="342"/>
        <v>0.220539941229468+0.211992576807087i</v>
      </c>
      <c r="AE753" t="e">
        <f t="shared" si="343"/>
        <v>#DIV/0!</v>
      </c>
      <c r="AF753" t="str">
        <f t="shared" si="344"/>
        <v>-15.7347957849629-4.77325019791523i</v>
      </c>
      <c r="AG753" t="e">
        <f t="shared" si="345"/>
        <v>#DIV/0!</v>
      </c>
      <c r="AH753" t="e">
        <f t="shared" si="346"/>
        <v>#DIV/0!</v>
      </c>
      <c r="AI753" t="e">
        <f t="shared" si="347"/>
        <v>#DIV/0!</v>
      </c>
      <c r="AJ753" t="e">
        <f t="shared" si="348"/>
        <v>#DIV/0!</v>
      </c>
      <c r="AK753"/>
      <c r="AL753"/>
      <c r="AM753"/>
      <c r="AN753"/>
    </row>
    <row r="754" spans="1:40" x14ac:dyDescent="0.25">
      <c r="A754"/>
      <c r="B754">
        <f t="shared" si="349"/>
        <v>62000</v>
      </c>
      <c r="C754" s="186" t="str">
        <f t="shared" si="317"/>
        <v>-0.0000255880856559937+0.0508369550278656i</v>
      </c>
      <c r="D754" s="158" t="str">
        <f t="shared" si="318"/>
        <v>-7.66686284199006+0.38974998854697i</v>
      </c>
      <c r="E754" t="str">
        <f t="shared" si="319"/>
        <v>7.99998818206358-0.00972334056281777i</v>
      </c>
      <c r="F754" t="str">
        <f t="shared" si="320"/>
        <v>0.999200640667368+9.7078018897553E-07i</v>
      </c>
      <c r="G754">
        <f t="shared" si="315"/>
        <v>1</v>
      </c>
      <c r="H754" t="str">
        <f t="shared" si="321"/>
        <v>8.07581187540272+5.16091999717859i</v>
      </c>
      <c r="I754" t="str">
        <f t="shared" si="322"/>
        <v>243.473430653209i</v>
      </c>
      <c r="J754" t="str">
        <f t="shared" si="316"/>
        <v>-79.2404759571205+53.2641954771412i</v>
      </c>
      <c r="K754" t="str">
        <f t="shared" si="323"/>
        <v>1.42257952546696-2.11635372833584i</v>
      </c>
      <c r="L754" t="str">
        <f t="shared" si="324"/>
        <v>0.161541695565498-0.206299542435655i</v>
      </c>
      <c r="M754" t="str">
        <f t="shared" si="325"/>
        <v>1.58412122103246-2.32265327077149i</v>
      </c>
      <c r="N754" t="str">
        <f t="shared" si="326"/>
        <v>-0.456810254928779i</v>
      </c>
      <c r="O754" t="str">
        <f t="shared" si="327"/>
        <v>0.8974640179829-0.441087674307488i</v>
      </c>
      <c r="P754" t="str">
        <f t="shared" si="328"/>
        <v>0.1025359820171+0.441087674307488i</v>
      </c>
      <c r="Q754" t="str">
        <f t="shared" si="329"/>
        <v>-0.1025359820171+0.015722580621291i</v>
      </c>
      <c r="R754" t="str">
        <f t="shared" si="330"/>
        <v>-0.332557250302594-4.35277766601126i</v>
      </c>
      <c r="S754" t="str">
        <f t="shared" si="331"/>
        <v>0.0481654574205084i</v>
      </c>
      <c r="T754" t="str">
        <f t="shared" si="332"/>
        <v>0.209653527333205-0.0160177720793309i</v>
      </c>
      <c r="U754" t="e">
        <f t="shared" si="333"/>
        <v>#DIV/0!</v>
      </c>
      <c r="V754" t="str">
        <f t="shared" si="334"/>
        <v>1.33333333333333E-06-0.0017113434741064i</v>
      </c>
      <c r="W754" t="e">
        <f t="shared" si="335"/>
        <v>#DIV/0!</v>
      </c>
      <c r="X754" t="e">
        <f t="shared" si="336"/>
        <v>#DIV/0!</v>
      </c>
      <c r="Y754" t="str">
        <f t="shared" si="337"/>
        <v>0.00083+0.0623291982472215i</v>
      </c>
      <c r="Z754" t="e">
        <f t="shared" si="338"/>
        <v>#DIV/0!</v>
      </c>
      <c r="AA754" t="e">
        <f t="shared" si="339"/>
        <v>#DIV/0!</v>
      </c>
      <c r="AB754" t="str">
        <f t="shared" si="340"/>
        <v>1.2927733417743-0.098769379185618i</v>
      </c>
      <c r="AC754" t="str">
        <f t="shared" si="341"/>
        <v>2.81850266307217-3.15912690019441i</v>
      </c>
      <c r="AD754" t="str">
        <f t="shared" si="342"/>
        <v>0.220692996773963+0.212321177286113i</v>
      </c>
      <c r="AE754" t="e">
        <f t="shared" si="343"/>
        <v>#DIV/0!</v>
      </c>
      <c r="AF754" t="str">
        <f t="shared" si="344"/>
        <v>-15.7426747173928-4.77117000863162i</v>
      </c>
      <c r="AG754" t="e">
        <f t="shared" si="345"/>
        <v>#DIV/0!</v>
      </c>
      <c r="AH754" t="e">
        <f t="shared" si="346"/>
        <v>#DIV/0!</v>
      </c>
      <c r="AI754" t="e">
        <f t="shared" si="347"/>
        <v>#DIV/0!</v>
      </c>
      <c r="AJ754" t="e">
        <f t="shared" si="348"/>
        <v>#DIV/0!</v>
      </c>
      <c r="AK754"/>
      <c r="AL754"/>
      <c r="AM754"/>
      <c r="AN754"/>
    </row>
    <row r="755" spans="1:40" x14ac:dyDescent="0.25">
      <c r="A755"/>
      <c r="B755">
        <f t="shared" si="349"/>
        <v>62100</v>
      </c>
      <c r="C755" s="186" t="str">
        <f t="shared" si="317"/>
        <v>-0.0000255057427352981+0.0507550920176705i</v>
      </c>
      <c r="D755" s="158" t="str">
        <f t="shared" si="318"/>
        <v>-7.66686221069434+0.389122372135474i</v>
      </c>
      <c r="E755" t="str">
        <f t="shared" si="319"/>
        <v>7.99998814391052-0.00973902332373039i</v>
      </c>
      <c r="F755" t="str">
        <f t="shared" si="320"/>
        <v>0.999200640671178+9.72345958844043E-07i</v>
      </c>
      <c r="G755">
        <f t="shared" si="315"/>
        <v>1</v>
      </c>
      <c r="H755" t="str">
        <f t="shared" si="321"/>
        <v>8.08367047844673+5.15820396663875i</v>
      </c>
      <c r="I755" t="str">
        <f t="shared" si="322"/>
        <v>243.866129734908i</v>
      </c>
      <c r="J755" t="str">
        <f t="shared" si="316"/>
        <v>-79.4995249442766+53.3501054698462i</v>
      </c>
      <c r="K755" t="str">
        <f t="shared" si="323"/>
        <v>1.41934369816526-2.11503142764295i</v>
      </c>
      <c r="L755" t="str">
        <f t="shared" si="324"/>
        <v>0.161219048500698-0.206219577182493i</v>
      </c>
      <c r="M755" t="str">
        <f t="shared" si="325"/>
        <v>1.58056274666596-2.32125100482544i</v>
      </c>
      <c r="N755" t="str">
        <f t="shared" si="326"/>
        <v>-0.457547045662535i</v>
      </c>
      <c r="O755" t="str">
        <f t="shared" si="327"/>
        <v>0.89713878510219-0.441748797695439i</v>
      </c>
      <c r="P755" t="str">
        <f t="shared" si="328"/>
        <v>0.10286121489781+0.441748797695439i</v>
      </c>
      <c r="Q755" t="str">
        <f t="shared" si="329"/>
        <v>-0.10286121489781+0.015798247967096i</v>
      </c>
      <c r="R755" t="str">
        <f t="shared" si="330"/>
        <v>-0.332554734358139-4.34568637260941i</v>
      </c>
      <c r="S755" t="str">
        <f t="shared" si="331"/>
        <v>0.0482431436421544i</v>
      </c>
      <c r="T755" t="str">
        <f t="shared" si="332"/>
        <v>0.209649571897549-0.0160434858185182i</v>
      </c>
      <c r="U755" t="e">
        <f t="shared" si="333"/>
        <v>#DIV/0!</v>
      </c>
      <c r="V755" t="str">
        <f t="shared" si="334"/>
        <v>1.33333333333333E-06-0.00170858768751364i</v>
      </c>
      <c r="W755" t="e">
        <f t="shared" si="335"/>
        <v>#DIV/0!</v>
      </c>
      <c r="X755" t="e">
        <f t="shared" si="336"/>
        <v>#DIV/0!</v>
      </c>
      <c r="Y755" t="str">
        <f t="shared" si="337"/>
        <v>0.00083+0.0624297292121364i</v>
      </c>
      <c r="Z755" t="e">
        <f t="shared" si="338"/>
        <v>#DIV/0!</v>
      </c>
      <c r="AA755" t="e">
        <f t="shared" si="339"/>
        <v>#DIV/0!</v>
      </c>
      <c r="AB755" t="str">
        <f t="shared" si="340"/>
        <v>1.29274895162052-0.0989279361961369i</v>
      </c>
      <c r="AC755" t="str">
        <f t="shared" si="341"/>
        <v>2.81363426242228-3.15715661349233i</v>
      </c>
      <c r="AD755" t="str">
        <f t="shared" si="342"/>
        <v>0.220846283857667+0.212649660064633i</v>
      </c>
      <c r="AE755" t="e">
        <f t="shared" si="343"/>
        <v>#DIV/0!</v>
      </c>
      <c r="AF755" t="str">
        <f t="shared" si="344"/>
        <v>-15.7505326891411-4.76908159450328i</v>
      </c>
      <c r="AG755" t="e">
        <f t="shared" si="345"/>
        <v>#DIV/0!</v>
      </c>
      <c r="AH755" t="e">
        <f t="shared" si="346"/>
        <v>#DIV/0!</v>
      </c>
      <c r="AI755" t="e">
        <f t="shared" si="347"/>
        <v>#DIV/0!</v>
      </c>
      <c r="AJ755" t="e">
        <f t="shared" si="348"/>
        <v>#DIV/0!</v>
      </c>
      <c r="AK755"/>
      <c r="AL755"/>
      <c r="AM755"/>
      <c r="AN755"/>
    </row>
    <row r="756" spans="1:40" x14ac:dyDescent="0.25">
      <c r="A756"/>
      <c r="B756">
        <f t="shared" si="349"/>
        <v>62200</v>
      </c>
      <c r="C756" s="186" t="str">
        <f t="shared" si="317"/>
        <v>-0.0000254237966474797+0.0506734922323892i</v>
      </c>
      <c r="D756" s="158" t="str">
        <f t="shared" si="318"/>
        <v>-7.66686158244099+0.388496773781651i</v>
      </c>
      <c r="E756" t="str">
        <f t="shared" si="319"/>
        <v>7.99998810569597-0.00975470608441844i</v>
      </c>
      <c r="F756" t="str">
        <f t="shared" si="320"/>
        <v>0.999200640674989+9.7391172869016E-07i</v>
      </c>
      <c r="G756">
        <f t="shared" si="315"/>
        <v>1</v>
      </c>
      <c r="H756" t="str">
        <f t="shared" si="321"/>
        <v>8.09150817080311+5.15548180669208i</v>
      </c>
      <c r="I756" t="str">
        <f t="shared" si="322"/>
        <v>244.258828816606i</v>
      </c>
      <c r="J756" t="str">
        <f t="shared" si="316"/>
        <v>-79.7589914156988+53.4360154625514i</v>
      </c>
      <c r="K756" t="str">
        <f t="shared" si="323"/>
        <v>1.41611737540754-2.11370725551023i</v>
      </c>
      <c r="L756" t="str">
        <f t="shared" si="324"/>
        <v>0.160897170839958-0.206139268512042i</v>
      </c>
      <c r="M756" t="str">
        <f t="shared" si="325"/>
        <v>1.5770145462475-2.31984652402227i</v>
      </c>
      <c r="N756" t="str">
        <f t="shared" si="326"/>
        <v>-0.458283836396291i</v>
      </c>
      <c r="O756" t="str">
        <f t="shared" si="327"/>
        <v>0.896813065200217-0.44240968127539i</v>
      </c>
      <c r="P756" t="str">
        <f t="shared" si="328"/>
        <v>0.103186934799783+0.44240968127539i</v>
      </c>
      <c r="Q756" t="str">
        <f t="shared" si="329"/>
        <v>-0.103186934799783+0.015874155120901i</v>
      </c>
      <c r="R756" t="str">
        <f t="shared" si="330"/>
        <v>-0.332552214291446-4.33861774825967i</v>
      </c>
      <c r="S756" t="str">
        <f t="shared" si="331"/>
        <v>0.0483208298638003i</v>
      </c>
      <c r="T756" t="str">
        <f t="shared" si="332"/>
        <v>0.20964561005772-0.016069198967607i</v>
      </c>
      <c r="U756" t="e">
        <f t="shared" si="333"/>
        <v>#DIV/0!</v>
      </c>
      <c r="V756" t="str">
        <f t="shared" si="334"/>
        <v>1.33333333333333E-06-0.00170584076197101i</v>
      </c>
      <c r="W756" t="e">
        <f t="shared" si="335"/>
        <v>#DIV/0!</v>
      </c>
      <c r="X756" t="e">
        <f t="shared" si="336"/>
        <v>#DIV/0!</v>
      </c>
      <c r="Y756" t="str">
        <f t="shared" si="337"/>
        <v>0.00083+0.0625302601770512i</v>
      </c>
      <c r="Z756" t="e">
        <f t="shared" si="338"/>
        <v>#DIV/0!</v>
      </c>
      <c r="AA756" t="e">
        <f t="shared" si="339"/>
        <v>#DIV/0!</v>
      </c>
      <c r="AB756" t="str">
        <f t="shared" si="340"/>
        <v>1.2927245219771-0.0990864895679685i</v>
      </c>
      <c r="AC756" t="str">
        <f t="shared" si="341"/>
        <v>2.80877992704691-3.15518332421221i</v>
      </c>
      <c r="AD756" t="str">
        <f t="shared" si="342"/>
        <v>0.220999802416129+0.212978025052514i</v>
      </c>
      <c r="AE756" t="e">
        <f t="shared" si="343"/>
        <v>#DIV/0!</v>
      </c>
      <c r="AF756" t="str">
        <f t="shared" si="344"/>
        <v>-15.7583697532441-4.76698503291043i</v>
      </c>
      <c r="AG756" t="e">
        <f t="shared" si="345"/>
        <v>#DIV/0!</v>
      </c>
      <c r="AH756" t="e">
        <f t="shared" si="346"/>
        <v>#DIV/0!</v>
      </c>
      <c r="AI756" t="e">
        <f t="shared" si="347"/>
        <v>#DIV/0!</v>
      </c>
      <c r="AJ756" t="e">
        <f t="shared" si="348"/>
        <v>#DIV/0!</v>
      </c>
      <c r="AK756"/>
      <c r="AL756"/>
      <c r="AM756"/>
      <c r="AN756"/>
    </row>
    <row r="757" spans="1:40" x14ac:dyDescent="0.25">
      <c r="A757"/>
      <c r="B757">
        <f t="shared" si="349"/>
        <v>62300</v>
      </c>
      <c r="C757" s="186" t="str">
        <f t="shared" si="317"/>
        <v>-0.000025342244846702+0.0505921544044877i</v>
      </c>
      <c r="D757" s="158" t="str">
        <f t="shared" si="318"/>
        <v>-7.66686095721052+0.387873183767739i</v>
      </c>
      <c r="E757" t="str">
        <f t="shared" si="319"/>
        <v>7.99998806741993-0.00977038884488158i</v>
      </c>
      <c r="F757" t="str">
        <f t="shared" si="320"/>
        <v>0.99920064067881+9.75477498513864E-07i</v>
      </c>
      <c r="G757">
        <f t="shared" si="315"/>
        <v>1</v>
      </c>
      <c r="H757" t="str">
        <f t="shared" si="321"/>
        <v>8.09932500550646+5.15275358448882i</v>
      </c>
      <c r="I757" t="str">
        <f t="shared" si="322"/>
        <v>244.651527898305i</v>
      </c>
      <c r="J757" t="str">
        <f t="shared" si="316"/>
        <v>-80.0188753713872+53.5219254552564i</v>
      </c>
      <c r="K757" t="str">
        <f t="shared" si="323"/>
        <v>1.41290052788354-2.1123812398602i</v>
      </c>
      <c r="L757" t="str">
        <f t="shared" si="324"/>
        <v>0.160576061079907-0.206058619249529i</v>
      </c>
      <c r="M757" t="str">
        <f t="shared" si="325"/>
        <v>1.57347658896345-2.31843985910973i</v>
      </c>
      <c r="N757" t="str">
        <f t="shared" si="326"/>
        <v>-0.459020627130047i</v>
      </c>
      <c r="O757" t="str">
        <f t="shared" si="327"/>
        <v>0.896486858453799-0.443070324688573i</v>
      </c>
      <c r="P757" t="str">
        <f t="shared" si="328"/>
        <v>0.103513141546201+0.443070324688573i</v>
      </c>
      <c r="Q757" t="str">
        <f t="shared" si="329"/>
        <v>-0.103513141546201+0.015950302441474i</v>
      </c>
      <c r="R757" t="str">
        <f t="shared" si="330"/>
        <v>-0.332549690102203-4.33157168379822i</v>
      </c>
      <c r="S757" t="str">
        <f t="shared" si="331"/>
        <v>0.0483985160854464i</v>
      </c>
      <c r="T757" t="str">
        <f t="shared" si="332"/>
        <v>0.209641641813572-0.0160949115256217i</v>
      </c>
      <c r="U757" t="e">
        <f t="shared" si="333"/>
        <v>#DIV/0!</v>
      </c>
      <c r="V757" t="str">
        <f t="shared" si="334"/>
        <v>1.33333333333333E-06-0.00170310265480894i</v>
      </c>
      <c r="W757" t="e">
        <f t="shared" si="335"/>
        <v>#DIV/0!</v>
      </c>
      <c r="X757" t="e">
        <f t="shared" si="336"/>
        <v>#DIV/0!</v>
      </c>
      <c r="Y757" t="str">
        <f t="shared" si="337"/>
        <v>0.00083+0.0626307911419661i</v>
      </c>
      <c r="Z757" t="e">
        <f t="shared" si="338"/>
        <v>#DIV/0!</v>
      </c>
      <c r="AA757" t="e">
        <f t="shared" si="339"/>
        <v>#DIV/0!</v>
      </c>
      <c r="AB757" t="str">
        <f t="shared" si="340"/>
        <v>1.29270005284313-0.0992450392950971i</v>
      </c>
      <c r="AC757" t="str">
        <f t="shared" si="341"/>
        <v>2.80393961477982-3.15320707428636i</v>
      </c>
      <c r="AD757" t="str">
        <f t="shared" si="342"/>
        <v>0.221153552384805+0.213306272159216i</v>
      </c>
      <c r="AE757" t="e">
        <f t="shared" si="343"/>
        <v>#DIV/0!</v>
      </c>
      <c r="AF757" t="str">
        <f t="shared" si="344"/>
        <v>-15.766185962717-4.76488040072108i</v>
      </c>
      <c r="AG757" t="e">
        <f t="shared" si="345"/>
        <v>#DIV/0!</v>
      </c>
      <c r="AH757" t="e">
        <f t="shared" si="346"/>
        <v>#DIV/0!</v>
      </c>
      <c r="AI757" t="e">
        <f t="shared" si="347"/>
        <v>#DIV/0!</v>
      </c>
      <c r="AJ757" t="e">
        <f t="shared" si="348"/>
        <v>#DIV/0!</v>
      </c>
      <c r="AK757"/>
      <c r="AL757"/>
      <c r="AM757"/>
      <c r="AN757"/>
    </row>
    <row r="758" spans="1:40" x14ac:dyDescent="0.25">
      <c r="A758"/>
      <c r="B758">
        <f t="shared" si="349"/>
        <v>62400</v>
      </c>
      <c r="C758" s="186" t="str">
        <f t="shared" si="317"/>
        <v>-0.0000252610848075113+0.0505110772745567i</v>
      </c>
      <c r="D758" s="158" t="str">
        <f t="shared" si="318"/>
        <v>-7.66686033498355+0.387251592438268i</v>
      </c>
      <c r="E758" t="str">
        <f t="shared" si="319"/>
        <v>7.9999880290824-0.00978607160511943i</v>
      </c>
      <c r="F758" t="str">
        <f t="shared" si="320"/>
        <v>0.999200640682631+0.0000009770432683151i</v>
      </c>
      <c r="G758">
        <f t="shared" si="315"/>
        <v>1</v>
      </c>
      <c r="H758" t="str">
        <f t="shared" si="321"/>
        <v>8.10712103556789+5.15001936673229i</v>
      </c>
      <c r="I758" t="str">
        <f t="shared" si="322"/>
        <v>245.044226980004i</v>
      </c>
      <c r="J758" t="str">
        <f t="shared" si="316"/>
        <v>-80.2791768113417+53.6078354479615i</v>
      </c>
      <c r="K758" t="str">
        <f t="shared" si="323"/>
        <v>1.40969312634111-2.11105340839824i</v>
      </c>
      <c r="L758" t="str">
        <f t="shared" si="324"/>
        <v>0.160255717714405-0.205977632204235i</v>
      </c>
      <c r="M758" t="str">
        <f t="shared" si="325"/>
        <v>1.56994884405552-2.31703104060248i</v>
      </c>
      <c r="N758" t="str">
        <f t="shared" si="326"/>
        <v>-0.459757417863803i</v>
      </c>
      <c r="O758" t="str">
        <f t="shared" si="327"/>
        <v>0.896160165040023-0.443730727576352i</v>
      </c>
      <c r="P758" t="str">
        <f t="shared" si="328"/>
        <v>0.103839834959977+0.443730727576352i</v>
      </c>
      <c r="Q758" t="str">
        <f t="shared" si="329"/>
        <v>-0.103839834959977+0.016026690287451i</v>
      </c>
      <c r="R758" t="str">
        <f t="shared" si="330"/>
        <v>-0.332547161790103-4.32454807076123i</v>
      </c>
      <c r="S758" t="str">
        <f t="shared" si="331"/>
        <v>0.0484762023070923i</v>
      </c>
      <c r="T758" t="str">
        <f t="shared" si="332"/>
        <v>0.209637667164967-0.0161206234915864i</v>
      </c>
      <c r="U758" t="e">
        <f t="shared" si="333"/>
        <v>#DIV/0!</v>
      </c>
      <c r="V758" t="str">
        <f t="shared" si="334"/>
        <v>1.33333333333333E-06-0.00170037332363136i</v>
      </c>
      <c r="W758" t="e">
        <f t="shared" si="335"/>
        <v>#DIV/0!</v>
      </c>
      <c r="X758" t="e">
        <f t="shared" si="336"/>
        <v>#DIV/0!</v>
      </c>
      <c r="Y758" t="str">
        <f t="shared" si="337"/>
        <v>0.00083+0.062731322106881i</v>
      </c>
      <c r="Z758" t="e">
        <f t="shared" si="338"/>
        <v>#DIV/0!</v>
      </c>
      <c r="AA758" t="e">
        <f t="shared" si="339"/>
        <v>#DIV/0!</v>
      </c>
      <c r="AB758" t="str">
        <f t="shared" si="340"/>
        <v>1.29267554421775-0.099403585371505i</v>
      </c>
      <c r="AC758" t="str">
        <f t="shared" si="341"/>
        <v>2.79911328353054-3.1512279053292i</v>
      </c>
      <c r="AD758" t="str">
        <f t="shared" si="342"/>
        <v>0.221307533699064+0.213634401293799i</v>
      </c>
      <c r="AE758" t="e">
        <f t="shared" si="343"/>
        <v>#DIV/0!</v>
      </c>
      <c r="AF758" t="str">
        <f t="shared" si="344"/>
        <v>-15.7739813705514-4.76276777429402i</v>
      </c>
      <c r="AG758" t="e">
        <f t="shared" si="345"/>
        <v>#DIV/0!</v>
      </c>
      <c r="AH758" t="e">
        <f t="shared" si="346"/>
        <v>#DIV/0!</v>
      </c>
      <c r="AI758" t="e">
        <f t="shared" si="347"/>
        <v>#DIV/0!</v>
      </c>
      <c r="AJ758" t="e">
        <f t="shared" si="348"/>
        <v>#DIV/0!</v>
      </c>
      <c r="AK758"/>
      <c r="AL758"/>
      <c r="AM758"/>
      <c r="AN758"/>
    </row>
    <row r="759" spans="1:40" x14ac:dyDescent="0.25">
      <c r="A759"/>
      <c r="B759">
        <f t="shared" si="349"/>
        <v>62500</v>
      </c>
      <c r="C759" s="186" t="str">
        <f t="shared" si="317"/>
        <v>-0.0000251803140246413+0.050430259591247i</v>
      </c>
      <c r="D759" s="158" t="str">
        <f t="shared" si="318"/>
        <v>-7.66685971574082+0.386631990199561i</v>
      </c>
      <c r="E759" t="str">
        <f t="shared" si="319"/>
        <v>7.99998799068339-0.00980175436513164i</v>
      </c>
      <c r="F759" t="str">
        <f t="shared" si="320"/>
        <v>0.999200640686461+9.78609038093851E-07i</v>
      </c>
      <c r="G759">
        <f t="shared" si="315"/>
        <v>1</v>
      </c>
      <c r="H759" t="str">
        <f t="shared" si="321"/>
        <v>8.11489631397384+5.14727921968127i</v>
      </c>
      <c r="I759" t="str">
        <f t="shared" si="322"/>
        <v>245.436926061703i</v>
      </c>
      <c r="J759" t="str">
        <f t="shared" si="316"/>
        <v>-80.5398957355625+53.6937454406665i</v>
      </c>
      <c r="K759" t="str">
        <f t="shared" si="323"/>
        <v>1.40649514158665-2.1097237886141i</v>
      </c>
      <c r="L759" t="str">
        <f t="shared" si="324"/>
        <v>0.159936139234611-0.205896310169553i</v>
      </c>
      <c r="M759" t="str">
        <f t="shared" si="325"/>
        <v>1.56643128082126-2.31562009878365i</v>
      </c>
      <c r="N759" t="str">
        <f t="shared" si="326"/>
        <v>-0.46049420859756i</v>
      </c>
      <c r="O759" t="str">
        <f t="shared" si="327"/>
        <v>0.895832985136237-0.444390889580219i</v>
      </c>
      <c r="P759" t="str">
        <f t="shared" si="328"/>
        <v>0.104167014863763+0.444390889580219i</v>
      </c>
      <c r="Q759" t="str">
        <f t="shared" si="329"/>
        <v>-0.104167014863763+0.016103319017341i</v>
      </c>
      <c r="R759" t="str">
        <f t="shared" si="330"/>
        <v>-0.332544629354736-4.31754680137884i</v>
      </c>
      <c r="S759" t="str">
        <f t="shared" si="331"/>
        <v>0.0485538885287382i</v>
      </c>
      <c r="T759" t="str">
        <f t="shared" si="332"/>
        <v>0.209633686111758-0.0161463348645204i</v>
      </c>
      <c r="U759" t="e">
        <f t="shared" si="333"/>
        <v>#DIV/0!</v>
      </c>
      <c r="V759" t="str">
        <f t="shared" si="334"/>
        <v>1.33333333333333E-06-0.00169765272631355i</v>
      </c>
      <c r="W759" t="e">
        <f t="shared" si="335"/>
        <v>#DIV/0!</v>
      </c>
      <c r="X759" t="e">
        <f t="shared" si="336"/>
        <v>#DIV/0!</v>
      </c>
      <c r="Y759" t="str">
        <f t="shared" si="337"/>
        <v>0.00083+0.0628318530717959i</v>
      </c>
      <c r="Z759" t="e">
        <f t="shared" si="338"/>
        <v>#DIV/0!</v>
      </c>
      <c r="AA759" t="e">
        <f t="shared" si="339"/>
        <v>#DIV/0!</v>
      </c>
      <c r="AB759" t="str">
        <f t="shared" si="340"/>
        <v>1.29265099610007-0.0995621277911452i</v>
      </c>
      <c r="AC759" t="str">
        <f t="shared" si="341"/>
        <v>2.79430089128507-3.1492458586392i</v>
      </c>
      <c r="AD759" t="str">
        <f t="shared" si="342"/>
        <v>0.221461746294182+0.213962412364924i</v>
      </c>
      <c r="AE759" t="e">
        <f t="shared" si="343"/>
        <v>#DIV/0!</v>
      </c>
      <c r="AF759" t="str">
        <f t="shared" si="344"/>
        <v>-15.7817560297147-4.76064722948171i</v>
      </c>
      <c r="AG759" t="e">
        <f t="shared" si="345"/>
        <v>#DIV/0!</v>
      </c>
      <c r="AH759" t="e">
        <f t="shared" si="346"/>
        <v>#DIV/0!</v>
      </c>
      <c r="AI759" t="e">
        <f t="shared" si="347"/>
        <v>#DIV/0!</v>
      </c>
      <c r="AJ759" t="e">
        <f t="shared" si="348"/>
        <v>#DIV/0!</v>
      </c>
      <c r="AK759"/>
      <c r="AL759"/>
      <c r="AM759"/>
      <c r="AN759"/>
    </row>
    <row r="760" spans="1:40" x14ac:dyDescent="0.25">
      <c r="A760"/>
      <c r="B760">
        <f t="shared" si="349"/>
        <v>62600</v>
      </c>
      <c r="C760" s="186" t="str">
        <f t="shared" si="317"/>
        <v>-0.00002509993001282+0.0503497001112056i</v>
      </c>
      <c r="D760" s="158" t="str">
        <f t="shared" si="318"/>
        <v>-7.66685909946341+0.386014367519243i</v>
      </c>
      <c r="E760" t="str">
        <f t="shared" si="319"/>
        <v>7.99998795222289-0.00981743712491783i</v>
      </c>
      <c r="F760" t="str">
        <f t="shared" si="320"/>
        <v>0.999200640690302+9.80174807850081E-07i</v>
      </c>
      <c r="G760">
        <f t="shared" si="315"/>
        <v>1</v>
      </c>
      <c r="H760" t="str">
        <f t="shared" si="321"/>
        <v>8.12265089368436+5.14453320915272i</v>
      </c>
      <c r="I760" t="str">
        <f t="shared" si="322"/>
        <v>245.829625143401i</v>
      </c>
      <c r="J760" t="str">
        <f t="shared" si="316"/>
        <v>-80.8010321440493+53.7796554333717i</v>
      </c>
      <c r="K760" t="str">
        <f t="shared" si="323"/>
        <v>1.4033065444855-2.10839240778339i</v>
      </c>
      <c r="L760" t="str">
        <f t="shared" si="324"/>
        <v>0.159617324129059-0.205814655923064i</v>
      </c>
      <c r="M760" t="str">
        <f t="shared" si="325"/>
        <v>1.56292386861456-2.31420706370645i</v>
      </c>
      <c r="N760" t="str">
        <f t="shared" si="326"/>
        <v>-0.461230999331316i</v>
      </c>
      <c r="O760" t="str">
        <f t="shared" si="327"/>
        <v>0.895505318920055-0.445050810341798i</v>
      </c>
      <c r="P760" t="str">
        <f t="shared" si="328"/>
        <v>0.104494681079945+0.445050810341798i</v>
      </c>
      <c r="Q760" t="str">
        <f t="shared" si="329"/>
        <v>-0.104494681079945+0.016180188989518i</v>
      </c>
      <c r="R760" t="str">
        <f t="shared" si="330"/>
        <v>-0.33254209279584-4.31056776856993i</v>
      </c>
      <c r="S760" t="str">
        <f t="shared" si="331"/>
        <v>0.0486315747503843i</v>
      </c>
      <c r="T760" t="str">
        <f t="shared" si="332"/>
        <v>0.209629698653806-0.0161720456434501i</v>
      </c>
      <c r="U760" t="e">
        <f t="shared" si="333"/>
        <v>#DIV/0!</v>
      </c>
      <c r="V760" t="str">
        <f t="shared" si="334"/>
        <v>1.33333333333333E-06-0.00169494082099995i</v>
      </c>
      <c r="W760" t="e">
        <f t="shared" si="335"/>
        <v>#DIV/0!</v>
      </c>
      <c r="X760" t="e">
        <f t="shared" si="336"/>
        <v>#DIV/0!</v>
      </c>
      <c r="Y760" t="str">
        <f t="shared" si="337"/>
        <v>0.00083+0.0629323840367107i</v>
      </c>
      <c r="Z760" t="e">
        <f t="shared" si="338"/>
        <v>#DIV/0!</v>
      </c>
      <c r="AA760" t="e">
        <f t="shared" si="339"/>
        <v>#DIV/0!</v>
      </c>
      <c r="AB760" t="str">
        <f t="shared" si="340"/>
        <v>1.29262640848923-0.099720666548014i</v>
      </c>
      <c r="AC760" t="str">
        <f t="shared" si="341"/>
        <v>2.7895023961064-3.14726097520132i</v>
      </c>
      <c r="AD760" t="str">
        <f t="shared" si="342"/>
        <v>0.22161619010534+0.214290305280855i</v>
      </c>
      <c r="AE760" t="e">
        <f t="shared" si="343"/>
        <v>#DIV/0!</v>
      </c>
      <c r="AF760" t="str">
        <f t="shared" si="344"/>
        <v>-15.7895099931478-4.75851884163348i</v>
      </c>
      <c r="AG760" t="e">
        <f t="shared" si="345"/>
        <v>#DIV/0!</v>
      </c>
      <c r="AH760" t="e">
        <f t="shared" si="346"/>
        <v>#DIV/0!</v>
      </c>
      <c r="AI760" t="e">
        <f t="shared" si="347"/>
        <v>#DIV/0!</v>
      </c>
      <c r="AJ760" t="e">
        <f t="shared" si="348"/>
        <v>#DIV/0!</v>
      </c>
      <c r="AK760"/>
      <c r="AL760"/>
      <c r="AM760"/>
      <c r="AN760"/>
    </row>
    <row r="761" spans="1:40" x14ac:dyDescent="0.25">
      <c r="A761"/>
      <c r="B761">
        <f t="shared" si="349"/>
        <v>62700</v>
      </c>
      <c r="C761" s="186" t="str">
        <f t="shared" si="317"/>
        <v>-0.0000250199303065782+0.0502693975990113i</v>
      </c>
      <c r="D761" s="158" t="str">
        <f t="shared" si="318"/>
        <v>-7.66685848613238+0.385398714925753i</v>
      </c>
      <c r="E761" t="str">
        <f t="shared" si="319"/>
        <v>7.99998791370091-0.00983311988447766i</v>
      </c>
      <c r="F761" t="str">
        <f t="shared" si="320"/>
        <v>0.999200640694143+9.81740577583734E-07i</v>
      </c>
      <c r="G761">
        <f t="shared" si="315"/>
        <v>1</v>
      </c>
      <c r="H761" t="str">
        <f t="shared" si="321"/>
        <v>8.13038482763163+5.14178140052391i</v>
      </c>
      <c r="I761" t="str">
        <f t="shared" si="322"/>
        <v>246.2223242251i</v>
      </c>
      <c r="J761" t="str">
        <f t="shared" si="316"/>
        <v>-81.0625860368024+53.8655654260767i</v>
      </c>
      <c r="K761" t="str">
        <f t="shared" si="323"/>
        <v>1.40012730596234-2.10705929296907i</v>
      </c>
      <c r="L761" t="str">
        <f t="shared" si="324"/>
        <v>0.159299270883738-0.205732672226601i</v>
      </c>
      <c r="M761" t="str">
        <f t="shared" si="325"/>
        <v>1.55942657684608-2.31279196519567i</v>
      </c>
      <c r="N761" t="str">
        <f t="shared" si="326"/>
        <v>-0.461967790065072i</v>
      </c>
      <c r="O761" t="str">
        <f t="shared" si="327"/>
        <v>0.895177166569353-0.445710489502845i</v>
      </c>
      <c r="P761" t="str">
        <f t="shared" si="328"/>
        <v>0.104822833430647+0.445710489502845i</v>
      </c>
      <c r="Q761" t="str">
        <f t="shared" si="329"/>
        <v>-0.104822833430647+0.016257300562227i</v>
      </c>
      <c r="R761" t="str">
        <f t="shared" si="330"/>
        <v>-0.332539552113092-4.30361086593642i</v>
      </c>
      <c r="S761" t="str">
        <f t="shared" si="331"/>
        <v>0.0487092609720303i</v>
      </c>
      <c r="T761" t="str">
        <f t="shared" si="332"/>
        <v>0.209625704790962-0.0161977558273987i</v>
      </c>
      <c r="U761" t="e">
        <f t="shared" si="333"/>
        <v>#DIV/0!</v>
      </c>
      <c r="V761" t="str">
        <f t="shared" si="334"/>
        <v>1.33333333333333E-06-0.00169223756610202i</v>
      </c>
      <c r="W761" t="e">
        <f t="shared" si="335"/>
        <v>#DIV/0!</v>
      </c>
      <c r="X761" t="e">
        <f t="shared" si="336"/>
        <v>#DIV/0!</v>
      </c>
      <c r="Y761" t="str">
        <f t="shared" si="337"/>
        <v>0.00083+0.0630329150016256i</v>
      </c>
      <c r="Z761" t="e">
        <f t="shared" si="338"/>
        <v>#DIV/0!</v>
      </c>
      <c r="AA761" t="e">
        <f t="shared" si="339"/>
        <v>#DIV/0!</v>
      </c>
      <c r="AB761" t="str">
        <f t="shared" si="340"/>
        <v>1.29260178138431-0.0998792016360883i</v>
      </c>
      <c r="AC761" t="str">
        <f t="shared" si="341"/>
        <v>2.78471775613518-3.14527329568873i</v>
      </c>
      <c r="AD761" t="str">
        <f t="shared" si="342"/>
        <v>0.221770865067627+0.214618079949462i</v>
      </c>
      <c r="AE761" t="e">
        <f t="shared" si="343"/>
        <v>#DIV/0!</v>
      </c>
      <c r="AF761" t="str">
        <f t="shared" si="344"/>
        <v>-15.797243313764-4.75638268559816i</v>
      </c>
      <c r="AG761" t="e">
        <f t="shared" si="345"/>
        <v>#DIV/0!</v>
      </c>
      <c r="AH761" t="e">
        <f t="shared" si="346"/>
        <v>#DIV/0!</v>
      </c>
      <c r="AI761" t="e">
        <f t="shared" si="347"/>
        <v>#DIV/0!</v>
      </c>
      <c r="AJ761" t="e">
        <f t="shared" si="348"/>
        <v>#DIV/0!</v>
      </c>
      <c r="AK761"/>
      <c r="AL761"/>
      <c r="AM761"/>
      <c r="AN761"/>
    </row>
    <row r="762" spans="1:40" x14ac:dyDescent="0.25">
      <c r="A762"/>
      <c r="B762">
        <f t="shared" si="349"/>
        <v>62800</v>
      </c>
      <c r="C762" s="186" t="str">
        <f t="shared" si="317"/>
        <v>-0.0000249403124600604+0.0501893508271119i</v>
      </c>
      <c r="D762" s="158" t="str">
        <f t="shared" si="318"/>
        <v>-7.66685787572886+0.384785023007858i</v>
      </c>
      <c r="E762" t="str">
        <f t="shared" si="319"/>
        <v>7.99998787511743-0.00984880264381076i</v>
      </c>
      <c r="F762" t="str">
        <f t="shared" si="320"/>
        <v>0.999200640697994+9.83306347294794E-07i</v>
      </c>
      <c r="G762">
        <f t="shared" si="315"/>
        <v>1</v>
      </c>
      <c r="H762" t="str">
        <f t="shared" si="321"/>
        <v>8.13809816871819+5.13902385873492i</v>
      </c>
      <c r="I762" t="str">
        <f t="shared" si="322"/>
        <v>246.615023306799i</v>
      </c>
      <c r="J762" t="str">
        <f t="shared" si="316"/>
        <v>-81.3245574138216+53.9514754187818i</v>
      </c>
      <c r="K762" t="str">
        <f t="shared" si="323"/>
        <v>1.39695739700155-2.10572447102282i</v>
      </c>
      <c r="L762" t="str">
        <f t="shared" si="324"/>
        <v>0.158981977982156-0.205650361826323i</v>
      </c>
      <c r="M762" t="str">
        <f t="shared" si="325"/>
        <v>1.55593937498371-2.31137483284914i</v>
      </c>
      <c r="N762" t="str">
        <f t="shared" si="326"/>
        <v>-0.462704580798828i</v>
      </c>
      <c r="O762" t="str">
        <f t="shared" si="327"/>
        <v>0.894848528262272-0.446369926705245i</v>
      </c>
      <c r="P762" t="str">
        <f t="shared" si="328"/>
        <v>0.105151471737728+0.446369926705245i</v>
      </c>
      <c r="Q762" t="str">
        <f t="shared" si="329"/>
        <v>-0.105151471737728+0.016334654093583i</v>
      </c>
      <c r="R762" t="str">
        <f t="shared" si="330"/>
        <v>-0.332537007306116-4.29667598775796i</v>
      </c>
      <c r="S762" t="str">
        <f t="shared" si="331"/>
        <v>0.0487869471936762i</v>
      </c>
      <c r="T762" t="str">
        <f t="shared" si="332"/>
        <v>0.209621704523084-0.0162234654153866i</v>
      </c>
      <c r="U762" t="e">
        <f t="shared" si="333"/>
        <v>#DIV/0!</v>
      </c>
      <c r="V762" t="str">
        <f t="shared" si="334"/>
        <v>1.33333333333333E-06-0.00168954292029613i</v>
      </c>
      <c r="W762" t="e">
        <f t="shared" si="335"/>
        <v>#DIV/0!</v>
      </c>
      <c r="X762" t="e">
        <f t="shared" si="336"/>
        <v>#DIV/0!</v>
      </c>
      <c r="Y762" t="str">
        <f t="shared" si="337"/>
        <v>0.00083+0.0631334459665405i</v>
      </c>
      <c r="Z762" t="e">
        <f t="shared" si="338"/>
        <v>#DIV/0!</v>
      </c>
      <c r="AA762" t="e">
        <f t="shared" si="339"/>
        <v>#DIV/0!</v>
      </c>
      <c r="AB762" t="str">
        <f t="shared" si="340"/>
        <v>1.29257711478443-0.100037733049328i</v>
      </c>
      <c r="AC762" t="str">
        <f t="shared" si="341"/>
        <v>2.77994692959044-3.14328286046504i</v>
      </c>
      <c r="AD762" t="str">
        <f t="shared" si="342"/>
        <v>0.221925771116043+0.214945736278229i</v>
      </c>
      <c r="AE762" t="e">
        <f t="shared" si="343"/>
        <v>#DIV/0!</v>
      </c>
      <c r="AF762" t="str">
        <f t="shared" si="344"/>
        <v>-15.8049560444471-4.75423883572706i</v>
      </c>
      <c r="AG762" t="e">
        <f t="shared" si="345"/>
        <v>#DIV/0!</v>
      </c>
      <c r="AH762" t="e">
        <f t="shared" si="346"/>
        <v>#DIV/0!</v>
      </c>
      <c r="AI762" t="e">
        <f t="shared" si="347"/>
        <v>#DIV/0!</v>
      </c>
      <c r="AJ762" t="e">
        <f t="shared" si="348"/>
        <v>#DIV/0!</v>
      </c>
      <c r="AK762"/>
      <c r="AL762"/>
      <c r="AM762"/>
      <c r="AN762"/>
    </row>
    <row r="763" spans="1:40" x14ac:dyDescent="0.25">
      <c r="A763"/>
      <c r="B763">
        <f t="shared" si="349"/>
        <v>62900</v>
      </c>
      <c r="C763" s="186" t="str">
        <f t="shared" si="317"/>
        <v>-0.0000248610740468386+0.0501095585757617i</v>
      </c>
      <c r="D763" s="158" t="str">
        <f t="shared" si="318"/>
        <v>-7.66685726823439+0.384173282414173i</v>
      </c>
      <c r="E763" t="str">
        <f t="shared" si="319"/>
        <v>7.99998783647247-0.00986448540291677i</v>
      </c>
      <c r="F763" t="str">
        <f t="shared" si="320"/>
        <v>0.999200640701845+9.84872116983206E-07i</v>
      </c>
      <c r="G763">
        <f t="shared" si="315"/>
        <v>1</v>
      </c>
      <c r="H763" t="str">
        <f t="shared" si="321"/>
        <v>8.14579096981615+5.13626064829138i</v>
      </c>
      <c r="I763" t="str">
        <f t="shared" si="322"/>
        <v>247.007722388497i</v>
      </c>
      <c r="J763" t="str">
        <f t="shared" si="316"/>
        <v>-81.586946275107+54.0373854114868i</v>
      </c>
      <c r="K763" t="str">
        <f t="shared" si="323"/>
        <v>1.3937967886476-2.10438796858657i</v>
      </c>
      <c r="L763" t="str">
        <f t="shared" si="324"/>
        <v>0.158665443905419-0.205567727452778i</v>
      </c>
      <c r="M763" t="str">
        <f t="shared" si="325"/>
        <v>1.55246223255302-2.30995569603935i</v>
      </c>
      <c r="N763" t="str">
        <f t="shared" si="326"/>
        <v>-0.463441371532584i</v>
      </c>
      <c r="O763" t="str">
        <f t="shared" si="327"/>
        <v>0.894519404177217-0.447029121591017i</v>
      </c>
      <c r="P763" t="str">
        <f t="shared" si="328"/>
        <v>0.105480595822783+0.447029121591017i</v>
      </c>
      <c r="Q763" t="str">
        <f t="shared" si="329"/>
        <v>-0.105480595822783+0.016412249941567i</v>
      </c>
      <c r="R763" t="str">
        <f t="shared" si="330"/>
        <v>-0.332534458374632-4.28976302898653i</v>
      </c>
      <c r="S763" t="str">
        <f t="shared" si="331"/>
        <v>0.0488646334153223i</v>
      </c>
      <c r="T763" t="str">
        <f t="shared" si="332"/>
        <v>0.209617697850029-0.0162491744064391i</v>
      </c>
      <c r="U763" t="e">
        <f t="shared" si="333"/>
        <v>#DIV/0!</v>
      </c>
      <c r="V763" t="str">
        <f t="shared" si="334"/>
        <v>1.33333333333333E-06-0.00168685684252141i</v>
      </c>
      <c r="W763" t="e">
        <f t="shared" si="335"/>
        <v>#DIV/0!</v>
      </c>
      <c r="X763" t="e">
        <f t="shared" si="336"/>
        <v>#DIV/0!</v>
      </c>
      <c r="Y763" t="str">
        <f t="shared" si="337"/>
        <v>0.00083+0.0632339769314554i</v>
      </c>
      <c r="Z763" t="e">
        <f t="shared" si="338"/>
        <v>#DIV/0!</v>
      </c>
      <c r="AA763" t="e">
        <f t="shared" si="339"/>
        <v>#DIV/0!</v>
      </c>
      <c r="AB763" t="str">
        <f t="shared" si="340"/>
        <v>1.2925524086887-0.100196260781722i</v>
      </c>
      <c r="AC763" t="str">
        <f t="shared" si="341"/>
        <v>2.77518987477006-3.1412897095865i</v>
      </c>
      <c r="AD763" t="str">
        <f t="shared" si="342"/>
        <v>0.222080908185493+0.215273274174255i</v>
      </c>
      <c r="AE763" t="e">
        <f t="shared" si="343"/>
        <v>#DIV/0!</v>
      </c>
      <c r="AF763" t="str">
        <f t="shared" si="344"/>
        <v>-15.8126482380505-4.75208736587721i</v>
      </c>
      <c r="AG763" t="e">
        <f t="shared" si="345"/>
        <v>#DIV/0!</v>
      </c>
      <c r="AH763" t="e">
        <f t="shared" si="346"/>
        <v>#DIV/0!</v>
      </c>
      <c r="AI763" t="e">
        <f t="shared" si="347"/>
        <v>#DIV/0!</v>
      </c>
      <c r="AJ763" t="e">
        <f t="shared" si="348"/>
        <v>#DIV/0!</v>
      </c>
      <c r="AK763"/>
      <c r="AL763"/>
      <c r="AM763"/>
      <c r="AN763"/>
    </row>
    <row r="764" spans="1:40" x14ac:dyDescent="0.25">
      <c r="A764"/>
      <c r="B764">
        <f t="shared" si="349"/>
        <v>63000</v>
      </c>
      <c r="C764" s="186" t="str">
        <f t="shared" si="317"/>
        <v>-0.0000247822126597262+0.0500300196329592i</v>
      </c>
      <c r="D764" s="158" t="str">
        <f t="shared" si="318"/>
        <v>-7.6668566636304+0.383563483852687i</v>
      </c>
      <c r="E764" t="str">
        <f t="shared" si="319"/>
        <v>7.99998779776603-0.00988016816179532i</v>
      </c>
      <c r="F764" t="str">
        <f t="shared" si="320"/>
        <v>0.999200640705705+9.86437886648952E-07i</v>
      </c>
      <c r="G764">
        <f t="shared" si="315"/>
        <v>1</v>
      </c>
      <c r="H764" t="str">
        <f t="shared" si="321"/>
        <v>8.15346328376484+5.1334918332665i</v>
      </c>
      <c r="I764" t="str">
        <f t="shared" si="322"/>
        <v>247.400421470196i</v>
      </c>
      <c r="J764" t="str">
        <f t="shared" si="316"/>
        <v>-81.8497526206585+54.1232954041918i</v>
      </c>
      <c r="K764" t="str">
        <f t="shared" si="323"/>
        <v>1.39064545200544-2.10304981209392i</v>
      </c>
      <c r="L764" t="str">
        <f t="shared" si="324"/>
        <v>0.158349667132306-0.205484771820974i</v>
      </c>
      <c r="M764" t="str">
        <f t="shared" si="325"/>
        <v>1.54899511913775-2.30853458391489i</v>
      </c>
      <c r="N764" t="str">
        <f t="shared" si="326"/>
        <v>-0.46417816226634i</v>
      </c>
      <c r="O764" t="str">
        <f t="shared" si="327"/>
        <v>0.894189794492857-0.447688073802309i</v>
      </c>
      <c r="P764" t="str">
        <f t="shared" si="328"/>
        <v>0.105810205507143+0.447688073802309i</v>
      </c>
      <c r="Q764" t="str">
        <f t="shared" si="329"/>
        <v>-0.105810205507143+0.016490088464031i</v>
      </c>
      <c r="R764" t="str">
        <f t="shared" si="330"/>
        <v>-0.33253190531826-4.28287188524105i</v>
      </c>
      <c r="S764" t="str">
        <f t="shared" si="331"/>
        <v>0.0489423196369682i</v>
      </c>
      <c r="T764" t="str">
        <f t="shared" si="332"/>
        <v>0.209613684771652-0.0162748827995763i</v>
      </c>
      <c r="U764" t="e">
        <f t="shared" si="333"/>
        <v>#DIV/0!</v>
      </c>
      <c r="V764" t="str">
        <f t="shared" si="334"/>
        <v>1.33333333333333E-06-0.00168417929197773i</v>
      </c>
      <c r="W764" t="e">
        <f t="shared" si="335"/>
        <v>#DIV/0!</v>
      </c>
      <c r="X764" t="e">
        <f t="shared" si="336"/>
        <v>#DIV/0!</v>
      </c>
      <c r="Y764" t="str">
        <f t="shared" si="337"/>
        <v>0.00083+0.0633345078963702i</v>
      </c>
      <c r="Z764" t="e">
        <f t="shared" si="338"/>
        <v>#DIV/0!</v>
      </c>
      <c r="AA764" t="e">
        <f t="shared" si="339"/>
        <v>#DIV/0!</v>
      </c>
      <c r="AB764" t="str">
        <f t="shared" si="340"/>
        <v>1.29252766309625-0.100354784827229i</v>
      </c>
      <c r="AC764" t="str">
        <f t="shared" si="341"/>
        <v>2.77044655005162-3.13929388280388i</v>
      </c>
      <c r="AD764" t="str">
        <f t="shared" si="342"/>
        <v>0.222236276210789+0.215600693544254i</v>
      </c>
      <c r="AE764" t="e">
        <f t="shared" si="343"/>
        <v>#DIV/0!</v>
      </c>
      <c r="AF764" t="str">
        <f t="shared" si="344"/>
        <v>-15.8203199473952-4.74992834941381i</v>
      </c>
      <c r="AG764" t="e">
        <f t="shared" si="345"/>
        <v>#DIV/0!</v>
      </c>
      <c r="AH764" t="e">
        <f t="shared" si="346"/>
        <v>#DIV/0!</v>
      </c>
      <c r="AI764" t="e">
        <f t="shared" si="347"/>
        <v>#DIV/0!</v>
      </c>
      <c r="AJ764" t="e">
        <f t="shared" si="348"/>
        <v>#DIV/0!</v>
      </c>
      <c r="AK764"/>
      <c r="AL764"/>
      <c r="AM764"/>
      <c r="AN764"/>
    </row>
    <row r="765" spans="1:40" x14ac:dyDescent="0.25">
      <c r="A765"/>
      <c r="B765">
        <f t="shared" si="349"/>
        <v>63100</v>
      </c>
      <c r="C765" s="186" t="str">
        <f t="shared" si="317"/>
        <v>-0.0000247037259105961+0.0499507327943859i</v>
      </c>
      <c r="D765" s="158" t="str">
        <f t="shared" si="318"/>
        <v>-7.66685606189865+0.382955618090292i</v>
      </c>
      <c r="E765" t="str">
        <f t="shared" si="319"/>
        <v>7.99998775899809-0.00989585092044606i</v>
      </c>
      <c r="F765" t="str">
        <f t="shared" si="320"/>
        <v>0.999200640709576+9.88003656291997E-07i</v>
      </c>
      <c r="G765">
        <f t="shared" si="315"/>
        <v>1</v>
      </c>
      <c r="H765" t="str">
        <f t="shared" si="321"/>
        <v>8.16111516337018+5.13071747730373i</v>
      </c>
      <c r="I765" t="str">
        <f t="shared" si="322"/>
        <v>247.793120551895i</v>
      </c>
      <c r="J765" t="str">
        <f t="shared" si="316"/>
        <v>-82.1129764504763+54.209205396897i</v>
      </c>
      <c r="K765" t="str">
        <f t="shared" si="323"/>
        <v>1.38750335824082-2.10171002777154i</v>
      </c>
      <c r="L765" t="str">
        <f t="shared" si="324"/>
        <v>0.158034646139327-0.20540149763045i</v>
      </c>
      <c r="M765" t="str">
        <f t="shared" si="325"/>
        <v>1.54553800438015-2.30711152540199i</v>
      </c>
      <c r="N765" t="str">
        <f t="shared" si="326"/>
        <v>-0.464914953000096i</v>
      </c>
      <c r="O765" t="str">
        <f t="shared" si="327"/>
        <v>0.893859699388124-0.448346782981402i</v>
      </c>
      <c r="P765" t="str">
        <f t="shared" si="328"/>
        <v>0.106140300611876+0.448346782981402i</v>
      </c>
      <c r="Q765" t="str">
        <f t="shared" si="329"/>
        <v>-0.106140300611876+0.016568170018694i</v>
      </c>
      <c r="R765" t="str">
        <f t="shared" si="330"/>
        <v>-0.332529348136676-4.27600245280212i</v>
      </c>
      <c r="S765" t="str">
        <f t="shared" si="331"/>
        <v>0.0490200058586142i</v>
      </c>
      <c r="T765" t="str">
        <f t="shared" si="332"/>
        <v>0.209609665287809-0.016300590593821i</v>
      </c>
      <c r="U765" t="e">
        <f t="shared" si="333"/>
        <v>#DIV/0!</v>
      </c>
      <c r="V765" t="str">
        <f t="shared" si="334"/>
        <v>1.33333333333333E-06-0.00168151022812356i</v>
      </c>
      <c r="W765" t="e">
        <f t="shared" si="335"/>
        <v>#DIV/0!</v>
      </c>
      <c r="X765" t="e">
        <f t="shared" si="336"/>
        <v>#DIV/0!</v>
      </c>
      <c r="Y765" t="str">
        <f t="shared" si="337"/>
        <v>0.00083+0.0634350388612851i</v>
      </c>
      <c r="Z765" t="e">
        <f t="shared" si="338"/>
        <v>#DIV/0!</v>
      </c>
      <c r="AA765" t="e">
        <f t="shared" si="339"/>
        <v>#DIV/0!</v>
      </c>
      <c r="AB765" t="str">
        <f t="shared" si="340"/>
        <v>1.29250287800617-0.100513305179822i</v>
      </c>
      <c r="AC765" t="str">
        <f t="shared" si="341"/>
        <v>2.76571691389264-3.13729541956455i</v>
      </c>
      <c r="AD765" t="str">
        <f t="shared" si="342"/>
        <v>0.22239187512665+0.215927994294564i</v>
      </c>
      <c r="AE765" t="e">
        <f t="shared" si="343"/>
        <v>#DIV/0!</v>
      </c>
      <c r="AF765" t="str">
        <f t="shared" si="344"/>
        <v>-15.8279712252688-4.74776185921344i</v>
      </c>
      <c r="AG765" t="e">
        <f t="shared" si="345"/>
        <v>#DIV/0!</v>
      </c>
      <c r="AH765" t="e">
        <f t="shared" si="346"/>
        <v>#DIV/0!</v>
      </c>
      <c r="AI765" t="e">
        <f t="shared" si="347"/>
        <v>#DIV/0!</v>
      </c>
      <c r="AJ765" t="e">
        <f t="shared" si="348"/>
        <v>#DIV/0!</v>
      </c>
      <c r="AK765"/>
      <c r="AL765"/>
      <c r="AM765"/>
      <c r="AN765"/>
    </row>
    <row r="766" spans="1:40" x14ac:dyDescent="0.25">
      <c r="A766"/>
      <c r="B766">
        <f t="shared" si="349"/>
        <v>63200</v>
      </c>
      <c r="C766" s="186" t="str">
        <f t="shared" si="317"/>
        <v>-0.0000246256114302+0.0498716968633459i</v>
      </c>
      <c r="D766" s="158" t="str">
        <f t="shared" si="318"/>
        <v>-7.66685546302097+0.382349675952319i</v>
      </c>
      <c r="E766" t="str">
        <f t="shared" si="319"/>
        <v>7.99998772016867-0.00991153367886862i</v>
      </c>
      <c r="F766" t="str">
        <f t="shared" si="320"/>
        <v>0.999200640713447+9.89569425912285E-07i</v>
      </c>
      <c r="G766">
        <f t="shared" si="315"/>
        <v>1</v>
      </c>
      <c r="H766" t="str">
        <f t="shared" si="321"/>
        <v>8.16874666140272+5.12793764361915i</v>
      </c>
      <c r="I766" t="str">
        <f t="shared" si="322"/>
        <v>248.185819633594i</v>
      </c>
      <c r="J766" t="str">
        <f t="shared" si="316"/>
        <v>-82.3766177645601+54.295115389602i</v>
      </c>
      <c r="K766" t="str">
        <f t="shared" si="323"/>
        <v>1.38437047858066-2.10036864164063i</v>
      </c>
      <c r="L766" t="str">
        <f t="shared" si="324"/>
        <v>0.157720379400808-0.205317907565338i</v>
      </c>
      <c r="M766" t="str">
        <f t="shared" si="325"/>
        <v>1.54209085798147-2.30568654920597i</v>
      </c>
      <c r="N766" t="str">
        <f t="shared" si="326"/>
        <v>-0.465651743733852i</v>
      </c>
      <c r="O766" t="str">
        <f t="shared" si="327"/>
        <v>0.893529119042213-0.44900524877071i</v>
      </c>
      <c r="P766" t="str">
        <f t="shared" si="328"/>
        <v>0.106470880957787+0.44900524877071i</v>
      </c>
      <c r="Q766" t="str">
        <f t="shared" si="329"/>
        <v>-0.106470880957787+0.016646494963142i</v>
      </c>
      <c r="R766" t="str">
        <f t="shared" si="330"/>
        <v>-0.3325267868296-4.26915462860679i</v>
      </c>
      <c r="S766" t="str">
        <f t="shared" si="331"/>
        <v>0.0490976920802603i</v>
      </c>
      <c r="T766" t="str">
        <f t="shared" si="332"/>
        <v>0.209605639398354-0.0163262977881981i</v>
      </c>
      <c r="U766" t="e">
        <f t="shared" si="333"/>
        <v>#DIV/0!</v>
      </c>
      <c r="V766" t="str">
        <f t="shared" si="334"/>
        <v>1.33333333333333E-06-0.001678849610674i</v>
      </c>
      <c r="W766" t="e">
        <f t="shared" si="335"/>
        <v>#DIV/0!</v>
      </c>
      <c r="X766" t="e">
        <f t="shared" si="336"/>
        <v>#DIV/0!</v>
      </c>
      <c r="Y766" t="str">
        <f t="shared" si="337"/>
        <v>0.00083+0.0635355698262i</v>
      </c>
      <c r="Z766" t="e">
        <f t="shared" si="338"/>
        <v>#DIV/0!</v>
      </c>
      <c r="AA766" t="e">
        <f t="shared" si="339"/>
        <v>#DIV/0!</v>
      </c>
      <c r="AB766" t="str">
        <f t="shared" si="340"/>
        <v>1.29247805341757-0.10067182183349i</v>
      </c>
      <c r="AC766" t="str">
        <f t="shared" si="341"/>
        <v>2.76100092483138-3.13529435901457i</v>
      </c>
      <c r="AD766" t="str">
        <f t="shared" si="342"/>
        <v>0.222547704867704+0.216255176331144i</v>
      </c>
      <c r="AE766" t="e">
        <f t="shared" si="343"/>
        <v>#DIV/0!</v>
      </c>
      <c r="AF766" t="str">
        <f t="shared" si="344"/>
        <v>-15.8356021244237-4.74558796766683i</v>
      </c>
      <c r="AG766" t="e">
        <f t="shared" si="345"/>
        <v>#DIV/0!</v>
      </c>
      <c r="AH766" t="e">
        <f t="shared" si="346"/>
        <v>#DIV/0!</v>
      </c>
      <c r="AI766" t="e">
        <f t="shared" si="347"/>
        <v>#DIV/0!</v>
      </c>
      <c r="AJ766" t="e">
        <f t="shared" si="348"/>
        <v>#DIV/0!</v>
      </c>
      <c r="AK766"/>
      <c r="AL766"/>
      <c r="AM766"/>
      <c r="AN766"/>
    </row>
    <row r="767" spans="1:40" x14ac:dyDescent="0.25">
      <c r="A767"/>
      <c r="B767">
        <f t="shared" si="349"/>
        <v>63300</v>
      </c>
      <c r="C767" s="186" t="str">
        <f t="shared" si="317"/>
        <v>-0.0000245478668679887+0.049792910650705i</v>
      </c>
      <c r="D767" s="158" t="str">
        <f t="shared" si="318"/>
        <v>-7.66685486697934+0.381745648322072i</v>
      </c>
      <c r="E767" t="str">
        <f t="shared" si="319"/>
        <v>7.99998768127776-0.00992721643706264i</v>
      </c>
      <c r="F767" t="str">
        <f t="shared" si="320"/>
        <v>0.999200640717328+9.91135195509799E-07i</v>
      </c>
      <c r="G767">
        <f t="shared" si="315"/>
        <v>1</v>
      </c>
      <c r="H767" t="str">
        <f t="shared" si="321"/>
        <v>8.1763578305965+5.12515239500376i</v>
      </c>
      <c r="I767" t="str">
        <f t="shared" si="322"/>
        <v>248.578518715292i</v>
      </c>
      <c r="J767" t="str">
        <f t="shared" si="316"/>
        <v>-82.6406765629102+54.3810253823071i</v>
      </c>
      <c r="K767" t="str">
        <f t="shared" si="323"/>
        <v>1.38124678431336-2.09902567951833i</v>
      </c>
      <c r="L767" t="str">
        <f t="shared" si="324"/>
        <v>0.157406865388956-0.205234004294438i</v>
      </c>
      <c r="M767" t="str">
        <f t="shared" si="325"/>
        <v>1.53865364970232-2.30425968381277i</v>
      </c>
      <c r="N767" t="str">
        <f t="shared" si="326"/>
        <v>-0.466388534467608i</v>
      </c>
      <c r="O767" t="str">
        <f t="shared" si="327"/>
        <v>0.893198053634583-0.449663470812776i</v>
      </c>
      <c r="P767" t="str">
        <f t="shared" si="328"/>
        <v>0.106801946365417+0.449663470812776i</v>
      </c>
      <c r="Q767" t="str">
        <f t="shared" si="329"/>
        <v>-0.106801946365417+0.016725063654832i</v>
      </c>
      <c r="R767" t="str">
        <f t="shared" si="330"/>
        <v>-0.332524221396627-4.26232831024334i</v>
      </c>
      <c r="S767" t="str">
        <f t="shared" si="331"/>
        <v>0.0491753783019062i</v>
      </c>
      <c r="T767" t="str">
        <f t="shared" si="332"/>
        <v>0.209601607103141-0.0163520043817259i</v>
      </c>
      <c r="U767" t="e">
        <f t="shared" si="333"/>
        <v>#DIV/0!</v>
      </c>
      <c r="V767" t="str">
        <f t="shared" si="334"/>
        <v>1.33333333333333E-06-0.00167619739959869i</v>
      </c>
      <c r="W767" t="e">
        <f t="shared" si="335"/>
        <v>#DIV/0!</v>
      </c>
      <c r="X767" t="e">
        <f t="shared" si="336"/>
        <v>#DIV/0!</v>
      </c>
      <c r="Y767" t="str">
        <f t="shared" si="337"/>
        <v>0.00083+0.0636361007911148i</v>
      </c>
      <c r="Z767" t="e">
        <f t="shared" si="338"/>
        <v>#DIV/0!</v>
      </c>
      <c r="AA767" t="e">
        <f t="shared" si="339"/>
        <v>#DIV/0!</v>
      </c>
      <c r="AB767" t="str">
        <f t="shared" si="340"/>
        <v>1.29245318932955-0.100830334782179i</v>
      </c>
      <c r="AC767" t="str">
        <f t="shared" si="341"/>
        <v>2.7562985414874-3.13329074000062i</v>
      </c>
      <c r="AD767" t="str">
        <f t="shared" si="342"/>
        <v>0.222703765368484+0.216582239559586i</v>
      </c>
      <c r="AE767" t="e">
        <f t="shared" si="343"/>
        <v>#DIV/0!</v>
      </c>
      <c r="AF767" t="str">
        <f t="shared" si="344"/>
        <v>-15.8432126975758-4.74340674668169i</v>
      </c>
      <c r="AG767" t="e">
        <f t="shared" si="345"/>
        <v>#DIV/0!</v>
      </c>
      <c r="AH767" t="e">
        <f t="shared" si="346"/>
        <v>#DIV/0!</v>
      </c>
      <c r="AI767" t="e">
        <f t="shared" si="347"/>
        <v>#DIV/0!</v>
      </c>
      <c r="AJ767" t="e">
        <f t="shared" si="348"/>
        <v>#DIV/0!</v>
      </c>
      <c r="AK767"/>
      <c r="AL767"/>
      <c r="AM767"/>
      <c r="AN767"/>
    </row>
    <row r="768" spans="1:40" x14ac:dyDescent="0.25">
      <c r="A768"/>
      <c r="B768">
        <f t="shared" si="349"/>
        <v>63400</v>
      </c>
      <c r="C768" s="186" t="str">
        <f t="shared" si="317"/>
        <v>-0.000024470489891936+0.0497143729748315i</v>
      </c>
      <c r="D768" s="158" t="str">
        <f t="shared" si="318"/>
        <v>-7.66685427375583+0.381143526140375i</v>
      </c>
      <c r="E768" t="str">
        <f t="shared" si="319"/>
        <v>7.99998764232536-0.00994289919502776i</v>
      </c>
      <c r="F768" t="str">
        <f t="shared" si="320"/>
        <v>0.999200640721218+9.92700965084505E-07i</v>
      </c>
      <c r="G768">
        <f t="shared" si="315"/>
        <v>1</v>
      </c>
      <c r="H768" t="str">
        <f t="shared" si="321"/>
        <v>8.18394872364756+5.12236179382589i</v>
      </c>
      <c r="I768" t="str">
        <f t="shared" si="322"/>
        <v>248.971217796991i</v>
      </c>
      <c r="J768" t="str">
        <f t="shared" si="316"/>
        <v>-82.9051528455264+54.4669353750121i</v>
      </c>
      <c r="K768" t="str">
        <f t="shared" si="323"/>
        <v>1.37813224678923-2.09768116701911i</v>
      </c>
      <c r="L768" t="str">
        <f t="shared" si="324"/>
        <v>0.157094102573919-0.205149790471281i</v>
      </c>
      <c r="M768" t="str">
        <f t="shared" si="325"/>
        <v>1.53522634936315-2.30283095749039i</v>
      </c>
      <c r="N768" t="str">
        <f t="shared" si="326"/>
        <v>-0.467125325201364i</v>
      </c>
      <c r="O768" t="str">
        <f t="shared" si="327"/>
        <v>0.892866503344957-0.450321448750278i</v>
      </c>
      <c r="P768" t="str">
        <f t="shared" si="328"/>
        <v>0.107133496655043+0.450321448750278i</v>
      </c>
      <c r="Q768" t="str">
        <f t="shared" si="329"/>
        <v>-0.107133496655043+0.016803876451086i</v>
      </c>
      <c r="R768" t="str">
        <f t="shared" si="330"/>
        <v>-0.332521651837444-4.25552339594626i</v>
      </c>
      <c r="S768" t="str">
        <f t="shared" si="331"/>
        <v>0.0492530645235521i</v>
      </c>
      <c r="T768" t="str">
        <f t="shared" si="332"/>
        <v>0.209597568402027-0.0163777103734278i</v>
      </c>
      <c r="U768" t="e">
        <f t="shared" si="333"/>
        <v>#DIV/0!</v>
      </c>
      <c r="V768" t="str">
        <f t="shared" si="334"/>
        <v>1.33333333333333E-06-0.00167355355511982i</v>
      </c>
      <c r="W768" t="e">
        <f t="shared" si="335"/>
        <v>#DIV/0!</v>
      </c>
      <c r="X768" t="e">
        <f t="shared" si="336"/>
        <v>#DIV/0!</v>
      </c>
      <c r="Y768" t="str">
        <f t="shared" si="337"/>
        <v>0.00083+0.0637366317560297i</v>
      </c>
      <c r="Z768" t="e">
        <f t="shared" si="338"/>
        <v>#DIV/0!</v>
      </c>
      <c r="AA768" t="e">
        <f t="shared" si="339"/>
        <v>#DIV/0!</v>
      </c>
      <c r="AB768" t="str">
        <f t="shared" si="340"/>
        <v>1.29242828574123-0.100988844019866i</v>
      </c>
      <c r="AC768" t="str">
        <f t="shared" si="341"/>
        <v>2.75160972256207-3.13128460107216i</v>
      </c>
      <c r="AD768" t="str">
        <f t="shared" si="342"/>
        <v>0.222860056563428+0.216909183885108i</v>
      </c>
      <c r="AE768" t="e">
        <f t="shared" si="343"/>
        <v>#DIV/0!</v>
      </c>
      <c r="AF768" t="str">
        <f t="shared" si="344"/>
        <v>-15.8508029974034-4.74121826768552i</v>
      </c>
      <c r="AG768" t="e">
        <f t="shared" si="345"/>
        <v>#DIV/0!</v>
      </c>
      <c r="AH768" t="e">
        <f t="shared" si="346"/>
        <v>#DIV/0!</v>
      </c>
      <c r="AI768" t="e">
        <f t="shared" si="347"/>
        <v>#DIV/0!</v>
      </c>
      <c r="AJ768" t="e">
        <f t="shared" si="348"/>
        <v>#DIV/0!</v>
      </c>
      <c r="AK768"/>
      <c r="AL768"/>
      <c r="AM768"/>
      <c r="AN768"/>
    </row>
    <row r="769" spans="1:40" x14ac:dyDescent="0.25">
      <c r="A769"/>
      <c r="B769">
        <f t="shared" si="349"/>
        <v>63500</v>
      </c>
      <c r="C769" s="186" t="str">
        <f t="shared" si="317"/>
        <v>-0.0000243934781883636+0.0496360826615371i</v>
      </c>
      <c r="D769" s="158" t="str">
        <f t="shared" si="318"/>
        <v>-7.66685368333279+0.380543300405118i</v>
      </c>
      <c r="E769" t="str">
        <f t="shared" si="319"/>
        <v>7.99998760331148-0.00995858195276362i</v>
      </c>
      <c r="F769" t="str">
        <f t="shared" si="320"/>
        <v>0.999200640725109+9.94266734636345E-07i</v>
      </c>
      <c r="G769">
        <f t="shared" si="315"/>
        <v>1</v>
      </c>
      <c r="H769" t="str">
        <f t="shared" si="321"/>
        <v>8.19151939321264+5.11956590203376i</v>
      </c>
      <c r="I769" t="str">
        <f t="shared" si="322"/>
        <v>249.36391687869i</v>
      </c>
      <c r="J769" t="str">
        <f t="shared" si="316"/>
        <v>-83.1700466124088+54.5528453677173i</v>
      </c>
      <c r="K769" t="str">
        <f t="shared" si="323"/>
        <v>1.37502683742069-2.09633512955618i</v>
      </c>
      <c r="L769" t="str">
        <f t="shared" si="324"/>
        <v>0.156782089423869-0.205065268734201i</v>
      </c>
      <c r="M769" t="str">
        <f t="shared" si="325"/>
        <v>1.53180892684456-2.30140039829038i</v>
      </c>
      <c r="N769" t="str">
        <f t="shared" si="326"/>
        <v>-0.467862115935121i</v>
      </c>
      <c r="O769" t="str">
        <f t="shared" si="327"/>
        <v>0.89253446835332-0.450979182226027i</v>
      </c>
      <c r="P769" t="str">
        <f t="shared" si="328"/>
        <v>0.10746553164668+0.450979182226027i</v>
      </c>
      <c r="Q769" t="str">
        <f t="shared" si="329"/>
        <v>-0.10746553164668+0.016882933709094i</v>
      </c>
      <c r="R769" t="str">
        <f t="shared" si="330"/>
        <v>-0.332519078151733-4.24873978459099i</v>
      </c>
      <c r="S769" t="str">
        <f t="shared" si="331"/>
        <v>0.049330750745198i</v>
      </c>
      <c r="T769" t="str">
        <f t="shared" si="332"/>
        <v>0.209593523294864-0.0164034157623262i</v>
      </c>
      <c r="U769" t="e">
        <f t="shared" si="333"/>
        <v>#DIV/0!</v>
      </c>
      <c r="V769" t="str">
        <f t="shared" si="334"/>
        <v>1.33333333333333E-06-0.00167091803771019i</v>
      </c>
      <c r="W769" t="e">
        <f t="shared" si="335"/>
        <v>#DIV/0!</v>
      </c>
      <c r="X769" t="e">
        <f t="shared" si="336"/>
        <v>#DIV/0!</v>
      </c>
      <c r="Y769" t="str">
        <f t="shared" si="337"/>
        <v>0.00083+0.0638371627209446i</v>
      </c>
      <c r="Z769" t="e">
        <f t="shared" si="338"/>
        <v>#DIV/0!</v>
      </c>
      <c r="AA769" t="e">
        <f t="shared" si="339"/>
        <v>#DIV/0!</v>
      </c>
      <c r="AB769" t="str">
        <f t="shared" si="340"/>
        <v>1.29240334265169-0.101147349540525i</v>
      </c>
      <c r="AC769" t="str">
        <f t="shared" si="341"/>
        <v>2.74693442683903-3.12927598048326i</v>
      </c>
      <c r="AD769" t="str">
        <f t="shared" si="342"/>
        <v>0.223016578386883+0.217236009212564i</v>
      </c>
      <c r="AE769" t="e">
        <f t="shared" si="343"/>
        <v>#DIV/0!</v>
      </c>
      <c r="AF769" t="str">
        <f t="shared" si="344"/>
        <v>-15.8583730765454-4.73902260162864i</v>
      </c>
      <c r="AG769" t="e">
        <f t="shared" si="345"/>
        <v>#DIV/0!</v>
      </c>
      <c r="AH769" t="e">
        <f t="shared" si="346"/>
        <v>#DIV/0!</v>
      </c>
      <c r="AI769" t="e">
        <f t="shared" si="347"/>
        <v>#DIV/0!</v>
      </c>
      <c r="AJ769" t="e">
        <f t="shared" si="348"/>
        <v>#DIV/0!</v>
      </c>
      <c r="AK769"/>
      <c r="AL769"/>
      <c r="AM769"/>
      <c r="AN769"/>
    </row>
    <row r="770" spans="1:40" x14ac:dyDescent="0.25">
      <c r="A770"/>
      <c r="B770">
        <f t="shared" si="349"/>
        <v>63600</v>
      </c>
      <c r="C770" s="186" t="str">
        <f t="shared" si="317"/>
        <v>-0.0000243168294617685+0.0495580385440185i</v>
      </c>
      <c r="D770" s="158" t="str">
        <f t="shared" si="318"/>
        <v>-7.66685309569253+0.379944962170809i</v>
      </c>
      <c r="E770" t="str">
        <f t="shared" si="319"/>
        <v>7.9999875642361-0.00997426471026986i</v>
      </c>
      <c r="F770" t="str">
        <f t="shared" si="320"/>
        <v>0.999200640729009+9.95832504165304E-07i</v>
      </c>
      <c r="G770">
        <f t="shared" si="315"/>
        <v>1</v>
      </c>
      <c r="H770" t="str">
        <f t="shared" si="321"/>
        <v>8.19906989190785+5.11676478115756i</v>
      </c>
      <c r="I770" t="str">
        <f t="shared" si="322"/>
        <v>249.756615960389i</v>
      </c>
      <c r="J770" t="str">
        <f t="shared" si="316"/>
        <v>-83.4353578635573+54.6387553604223i</v>
      </c>
      <c r="K770" t="str">
        <f t="shared" si="323"/>
        <v>1.37193052768267-2.09498759234288i</v>
      </c>
      <c r="L770" t="str">
        <f t="shared" si="324"/>
        <v>0.156470824405056-0.2049804417064i</v>
      </c>
      <c r="M770" t="str">
        <f t="shared" si="325"/>
        <v>1.52840135208773-2.29996803404928i</v>
      </c>
      <c r="N770" t="str">
        <f t="shared" si="326"/>
        <v>-0.468598906668877i</v>
      </c>
      <c r="O770" t="str">
        <f t="shared" si="327"/>
        <v>0.892201948839922-0.451636670882963i</v>
      </c>
      <c r="P770" t="str">
        <f t="shared" si="328"/>
        <v>0.107798051160078+0.451636670882963i</v>
      </c>
      <c r="Q770" t="str">
        <f t="shared" si="329"/>
        <v>-0.107798051160078+0.016962235785914i</v>
      </c>
      <c r="R770" t="str">
        <f t="shared" si="330"/>
        <v>-0.332516500339129-4.24197737568906i</v>
      </c>
      <c r="S770" t="str">
        <f t="shared" si="331"/>
        <v>0.0494084369668441i</v>
      </c>
      <c r="T770" t="str">
        <f t="shared" si="332"/>
        <v>0.209589471781512-0.0164291205474414i</v>
      </c>
      <c r="U770" t="e">
        <f t="shared" si="333"/>
        <v>#DIV/0!</v>
      </c>
      <c r="V770" t="str">
        <f t="shared" si="334"/>
        <v>1.33333333333333E-06-0.00166829080809114i</v>
      </c>
      <c r="W770" t="e">
        <f t="shared" si="335"/>
        <v>#DIV/0!</v>
      </c>
      <c r="X770" t="e">
        <f t="shared" si="336"/>
        <v>#DIV/0!</v>
      </c>
      <c r="Y770" t="str">
        <f t="shared" si="337"/>
        <v>0.00083+0.0639376936858595i</v>
      </c>
      <c r="Z770" t="e">
        <f t="shared" si="338"/>
        <v>#DIV/0!</v>
      </c>
      <c r="AA770" t="e">
        <f t="shared" si="339"/>
        <v>#DIV/0!</v>
      </c>
      <c r="AB770" t="str">
        <f t="shared" si="340"/>
        <v>1.29237836006006-0.101305851338113i</v>
      </c>
      <c r="AC770" t="str">
        <f t="shared" si="341"/>
        <v>2.74227261318491-3.12726491619474i</v>
      </c>
      <c r="AD770" t="str">
        <f t="shared" si="342"/>
        <v>0.223173330773101+0.217562715446446i</v>
      </c>
      <c r="AE770" t="e">
        <f t="shared" si="343"/>
        <v>#DIV/0!</v>
      </c>
      <c r="AF770" t="str">
        <f t="shared" si="344"/>
        <v>-15.8659229876004-4.73681981898675i</v>
      </c>
      <c r="AG770" t="e">
        <f t="shared" si="345"/>
        <v>#DIV/0!</v>
      </c>
      <c r="AH770" t="e">
        <f t="shared" si="346"/>
        <v>#DIV/0!</v>
      </c>
      <c r="AI770" t="e">
        <f t="shared" si="347"/>
        <v>#DIV/0!</v>
      </c>
      <c r="AJ770" t="e">
        <f t="shared" si="348"/>
        <v>#DIV/0!</v>
      </c>
      <c r="AK770"/>
      <c r="AL770"/>
      <c r="AM770"/>
      <c r="AN770"/>
    </row>
    <row r="771" spans="1:40" x14ac:dyDescent="0.25">
      <c r="A771"/>
      <c r="B771">
        <f t="shared" si="349"/>
        <v>63700</v>
      </c>
      <c r="C771" s="186" t="str">
        <f t="shared" si="317"/>
        <v>-0.0000242405414346511+0.0494802394627988i</v>
      </c>
      <c r="D771" s="158" t="str">
        <f t="shared" si="318"/>
        <v>-7.66685251081763+0.379348502548124i</v>
      </c>
      <c r="E771" t="str">
        <f t="shared" si="319"/>
        <v>7.99998752509925-0.00998994746754611i</v>
      </c>
      <c r="F771" t="str">
        <f t="shared" si="320"/>
        <v>0.99920064073291+9.97398273671326E-07i</v>
      </c>
      <c r="G771">
        <f t="shared" si="315"/>
        <v>1</v>
      </c>
      <c r="H771" t="str">
        <f t="shared" si="321"/>
        <v>8.2066002723072+5.11395849231209i</v>
      </c>
      <c r="I771" t="str">
        <f t="shared" si="322"/>
        <v>250.149315042087i</v>
      </c>
      <c r="J771" t="str">
        <f t="shared" si="316"/>
        <v>-83.701086598972+54.7246653531274i</v>
      </c>
      <c r="K771" t="str">
        <f t="shared" si="323"/>
        <v>1.36884328911289-2.09363858039403i</v>
      </c>
      <c r="L771" t="str">
        <f t="shared" si="324"/>
        <v>0.156160305981887-0.204895311996018i</v>
      </c>
      <c r="M771" t="str">
        <f t="shared" si="325"/>
        <v>1.52500359509478-2.29853389239005i</v>
      </c>
      <c r="N771" t="str">
        <f t="shared" si="326"/>
        <v>-0.469335697402633i</v>
      </c>
      <c r="O771" t="str">
        <f t="shared" si="327"/>
        <v>0.891868944985273-0.452293914364162i</v>
      </c>
      <c r="P771" t="str">
        <f t="shared" si="328"/>
        <v>0.108131055014727+0.452293914364162i</v>
      </c>
      <c r="Q771" t="str">
        <f t="shared" si="329"/>
        <v>-0.108131055014727+0.017041783038471i</v>
      </c>
      <c r="R771" t="str">
        <f t="shared" si="330"/>
        <v>-0.332513918399303-4.23523606938287i</v>
      </c>
      <c r="S771" t="str">
        <f t="shared" si="331"/>
        <v>0.0494861231884901i</v>
      </c>
      <c r="T771" t="str">
        <f t="shared" si="332"/>
        <v>0.209585413861817-0.0164548247277955i</v>
      </c>
      <c r="U771" t="e">
        <f t="shared" si="333"/>
        <v>#DIV/0!</v>
      </c>
      <c r="V771" t="str">
        <f t="shared" si="334"/>
        <v>1.33333333333333E-06-0.00166567182723072i</v>
      </c>
      <c r="W771" t="e">
        <f t="shared" si="335"/>
        <v>#DIV/0!</v>
      </c>
      <c r="X771" t="e">
        <f t="shared" si="336"/>
        <v>#DIV/0!</v>
      </c>
      <c r="Y771" t="str">
        <f t="shared" si="337"/>
        <v>0.00083+0.0640382246507743i</v>
      </c>
      <c r="Z771" t="e">
        <f t="shared" si="338"/>
        <v>#DIV/0!</v>
      </c>
      <c r="AA771" t="e">
        <f t="shared" si="339"/>
        <v>#DIV/0!</v>
      </c>
      <c r="AB771" t="str">
        <f t="shared" si="340"/>
        <v>1.29235333796541-0.1014643494066i</v>
      </c>
      <c r="AC771" t="str">
        <f t="shared" si="341"/>
        <v>2.73762424054961-3.12525144587593i</v>
      </c>
      <c r="AD771" t="str">
        <f t="shared" si="342"/>
        <v>0.223330313656241+0.217889302490885i</v>
      </c>
      <c r="AE771" t="e">
        <f t="shared" si="343"/>
        <v>#DIV/0!</v>
      </c>
      <c r="AF771" t="str">
        <f t="shared" si="344"/>
        <v>-15.8734527831248-4.73460998976397i</v>
      </c>
      <c r="AG771" t="e">
        <f t="shared" si="345"/>
        <v>#DIV/0!</v>
      </c>
      <c r="AH771" t="e">
        <f t="shared" si="346"/>
        <v>#DIV/0!</v>
      </c>
      <c r="AI771" t="e">
        <f t="shared" si="347"/>
        <v>#DIV/0!</v>
      </c>
      <c r="AJ771" t="e">
        <f t="shared" si="348"/>
        <v>#DIV/0!</v>
      </c>
      <c r="AK771"/>
      <c r="AL771"/>
      <c r="AM771"/>
      <c r="AN771"/>
    </row>
    <row r="772" spans="1:40" x14ac:dyDescent="0.25">
      <c r="A772"/>
      <c r="B772">
        <f t="shared" si="349"/>
        <v>63800</v>
      </c>
      <c r="C772" s="186" t="str">
        <f t="shared" si="317"/>
        <v>-0.0000241646118473469+0.0494026842656709i</v>
      </c>
      <c r="D772" s="158" t="str">
        <f t="shared" si="318"/>
        <v>-7.66685192869085+0.378753912703477i</v>
      </c>
      <c r="E772" t="str">
        <f t="shared" si="319"/>
        <v>7.9999874859009-0.010005630224592i</v>
      </c>
      <c r="F772" t="str">
        <f t="shared" si="320"/>
        <v>0.999200640736821+9.98964043154393E-07i</v>
      </c>
      <c r="G772">
        <f t="shared" si="315"/>
        <v>1</v>
      </c>
      <c r="H772" t="str">
        <f t="shared" si="321"/>
        <v>8.2141105869417+5.11114709619897i</v>
      </c>
      <c r="I772" t="str">
        <f t="shared" si="322"/>
        <v>250.542014123786i</v>
      </c>
      <c r="J772" t="str">
        <f t="shared" si="316"/>
        <v>-83.9672328186529+54.8105753458324i</v>
      </c>
      <c r="K772" t="str">
        <f t="shared" si="323"/>
        <v>1.3657650933122-2.09228811852738i</v>
      </c>
      <c r="L772" t="str">
        <f t="shared" si="324"/>
        <v>0.155850532616984-0.204809882196198i</v>
      </c>
      <c r="M772" t="str">
        <f t="shared" si="325"/>
        <v>1.52161562592918-2.29709800072358i</v>
      </c>
      <c r="N772" t="str">
        <f t="shared" si="326"/>
        <v>-0.470072488136389i</v>
      </c>
      <c r="O772" t="str">
        <f t="shared" si="327"/>
        <v>0.891535456970148-0.452950912312834i</v>
      </c>
      <c r="P772" t="str">
        <f t="shared" si="328"/>
        <v>0.108464543029852+0.452950912312834i</v>
      </c>
      <c r="Q772" t="str">
        <f t="shared" si="329"/>
        <v>-0.108464543029852+0.017121575823555i</v>
      </c>
      <c r="R772" t="str">
        <f t="shared" si="330"/>
        <v>-0.332511332331973-4.228515766441i</v>
      </c>
      <c r="S772" t="str">
        <f t="shared" si="331"/>
        <v>0.049563809410136i</v>
      </c>
      <c r="T772" t="str">
        <f t="shared" si="332"/>
        <v>0.209581349535637-0.0164805283024123i</v>
      </c>
      <c r="U772" t="e">
        <f t="shared" si="333"/>
        <v>#DIV/0!</v>
      </c>
      <c r="V772" t="str">
        <f t="shared" si="334"/>
        <v>1.33333333333333E-06-0.00166306105634165i</v>
      </c>
      <c r="W772" t="e">
        <f t="shared" si="335"/>
        <v>#DIV/0!</v>
      </c>
      <c r="X772" t="e">
        <f t="shared" si="336"/>
        <v>#DIV/0!</v>
      </c>
      <c r="Y772" t="str">
        <f t="shared" si="337"/>
        <v>0.00083+0.0641387556156892i</v>
      </c>
      <c r="Z772" t="e">
        <f t="shared" si="338"/>
        <v>#DIV/0!</v>
      </c>
      <c r="AA772" t="e">
        <f t="shared" si="339"/>
        <v>#DIV/0!</v>
      </c>
      <c r="AB772" t="str">
        <f t="shared" si="340"/>
        <v>1.29232827636686-0.101622843739968i</v>
      </c>
      <c r="AC772" t="str">
        <f t="shared" si="341"/>
        <v>2.73298926796701-3.12323560690696i</v>
      </c>
      <c r="AD772" t="str">
        <f t="shared" si="342"/>
        <v>0.223487526970368+0.218215770249657i</v>
      </c>
      <c r="AE772" t="e">
        <f t="shared" si="343"/>
        <v>#DIV/0!</v>
      </c>
      <c r="AF772" t="str">
        <f t="shared" si="344"/>
        <v>-15.8809625156326-4.73239318349549i</v>
      </c>
      <c r="AG772" t="e">
        <f t="shared" si="345"/>
        <v>#DIV/0!</v>
      </c>
      <c r="AH772" t="e">
        <f t="shared" si="346"/>
        <v>#DIV/0!</v>
      </c>
      <c r="AI772" t="e">
        <f t="shared" si="347"/>
        <v>#DIV/0!</v>
      </c>
      <c r="AJ772" t="e">
        <f t="shared" si="348"/>
        <v>#DIV/0!</v>
      </c>
      <c r="AK772"/>
      <c r="AL772"/>
      <c r="AM772"/>
      <c r="AN772"/>
    </row>
    <row r="773" spans="1:40" x14ac:dyDescent="0.25">
      <c r="A773"/>
      <c r="B773">
        <f t="shared" si="349"/>
        <v>63900</v>
      </c>
      <c r="C773" s="186" t="str">
        <f t="shared" si="317"/>
        <v>-0.0000240890384578587+0.0493253718076403i</v>
      </c>
      <c r="D773" s="158" t="str">
        <f t="shared" si="318"/>
        <v>-7.66685134929486+0.378161183858576i</v>
      </c>
      <c r="E773" t="str">
        <f t="shared" si="319"/>
        <v>7.99998744664107-0.0100213129814072i</v>
      </c>
      <c r="F773" t="str">
        <f t="shared" si="320"/>
        <v>0.999200640740741+1.00052981261447E-06i</v>
      </c>
      <c r="G773">
        <f t="shared" ref="G773:G836" si="350">IF($C$11=$C$7,$C$24,F773)</f>
        <v>1</v>
      </c>
      <c r="H773" t="str">
        <f t="shared" si="321"/>
        <v>8.22160088829739+5.10833065310894i</v>
      </c>
      <c r="I773" t="str">
        <f t="shared" si="322"/>
        <v>250.934713205485i</v>
      </c>
      <c r="J773" t="str">
        <f t="shared" ref="J773:J836" si="351">IMSUM(COMPLEX(0,2*PI()*B773*$C$113*$C$112),COMPLEX(0,2*PI()*B773*$C$113*$C$111),COMPLEX(0,2*PI()*B773*$C$28*10^-12*$C$111),COMPLEX(-1*2*PI()*B773*2*PI()*B773*$C$113*$C$112*$C$28*10^-12*$C$111,0),COMPLEX(1,0))</f>
        <v>-84.2337965225999+54.8964853385374i</v>
      </c>
      <c r="K773" t="str">
        <f t="shared" si="323"/>
        <v>1.36269591194482-2.09093623136488i</v>
      </c>
      <c r="L773" t="str">
        <f t="shared" si="324"/>
        <v>0.155541502771246-0.204724154885158i</v>
      </c>
      <c r="M773" t="str">
        <f t="shared" si="325"/>
        <v>1.51823741471607-2.29566038625004i</v>
      </c>
      <c r="N773" t="str">
        <f t="shared" si="326"/>
        <v>-0.470809278870145i</v>
      </c>
      <c r="O773" t="str">
        <f t="shared" si="327"/>
        <v>0.891201484975586-0.45360766437232i</v>
      </c>
      <c r="P773" t="str">
        <f t="shared" si="328"/>
        <v>0.108798515024414+0.45360766437232i</v>
      </c>
      <c r="Q773" t="str">
        <f t="shared" si="329"/>
        <v>-0.108798515024414+0.017201614497825i</v>
      </c>
      <c r="R773" t="str">
        <f t="shared" si="330"/>
        <v>-0.332508742136756-4.2218163682532i</v>
      </c>
      <c r="S773" t="str">
        <f t="shared" si="331"/>
        <v>0.0496414956317821i</v>
      </c>
      <c r="T773" t="str">
        <f t="shared" si="332"/>
        <v>0.209577278802827-0.0165062312703111i</v>
      </c>
      <c r="U773" t="e">
        <f t="shared" si="333"/>
        <v>#DIV/0!</v>
      </c>
      <c r="V773" t="str">
        <f t="shared" si="334"/>
        <v>1.33333333333333E-06-0.00166045845687945i</v>
      </c>
      <c r="W773" t="e">
        <f t="shared" si="335"/>
        <v>#DIV/0!</v>
      </c>
      <c r="X773" t="e">
        <f t="shared" si="336"/>
        <v>#DIV/0!</v>
      </c>
      <c r="Y773" t="str">
        <f t="shared" si="337"/>
        <v>0.00083+0.0642392865806041i</v>
      </c>
      <c r="Z773" t="e">
        <f t="shared" si="338"/>
        <v>#DIV/0!</v>
      </c>
      <c r="AA773" t="e">
        <f t="shared" si="339"/>
        <v>#DIV/0!</v>
      </c>
      <c r="AB773" t="str">
        <f t="shared" si="340"/>
        <v>1.2923031752635-0.101781334332169i</v>
      </c>
      <c r="AC773" t="str">
        <f t="shared" si="341"/>
        <v>2.72836765455539-3.12121743638038i</v>
      </c>
      <c r="AD773" t="str">
        <f t="shared" si="342"/>
        <v>0.223644970649452+0.218542118626181i</v>
      </c>
      <c r="AE773" t="e">
        <f t="shared" si="343"/>
        <v>#DIV/0!</v>
      </c>
      <c r="AF773" t="str">
        <f t="shared" si="344"/>
        <v>-15.8884522375923-4.73016946925036i</v>
      </c>
      <c r="AG773" t="e">
        <f t="shared" si="345"/>
        <v>#DIV/0!</v>
      </c>
      <c r="AH773" t="e">
        <f t="shared" si="346"/>
        <v>#DIV/0!</v>
      </c>
      <c r="AI773" t="e">
        <f t="shared" si="347"/>
        <v>#DIV/0!</v>
      </c>
      <c r="AJ773" t="e">
        <f t="shared" si="348"/>
        <v>#DIV/0!</v>
      </c>
      <c r="AK773"/>
      <c r="AL773"/>
      <c r="AM773"/>
      <c r="AN773"/>
    </row>
    <row r="774" spans="1:40" x14ac:dyDescent="0.25">
      <c r="A774"/>
      <c r="B774">
        <f t="shared" si="349"/>
        <v>64000</v>
      </c>
      <c r="C774" s="186" t="str">
        <f t="shared" ref="C774:C837" si="352">IMPRODUCT(COMPLEX(-1,0),IMDIV(IMPRODUCT(G774,COMPLEX($C$100+$C$101,0)),COMPLEX($C$100,2*PI()*B774*$C$103*$C$102*(2*$C$100+$C$101))))</f>
        <v>-0.0000240138190416912+0.0492483009508684i</v>
      </c>
      <c r="D774" s="158" t="str">
        <f t="shared" ref="D774:D837" si="353">IMPRODUCT(COMPLEX($C$106,0),IMSUB(C774,G774))</f>
        <v>-7.66685077261264+0.377570307289991i</v>
      </c>
      <c r="E774" t="str">
        <f t="shared" ref="E774:E837" si="354">IMDIV(COMPLEX($C$20*10^3,0),COMPLEX(1,2*PI()*B774*$C$20*1000*$C$29*10^-12))</f>
        <v>7.99998740731975-0.0100369957379913i</v>
      </c>
      <c r="F774" t="str">
        <f t="shared" ref="F774:F837" si="355">IMDIV(COMPLEX($C$22*1000,0),IMSUM(COMPLEX($C$22*1000,0),E774))</f>
        <v>0.999200640744662+0.0000010020955820515i</v>
      </c>
      <c r="G774">
        <f t="shared" si="350"/>
        <v>1</v>
      </c>
      <c r="H774" t="str">
        <f t="shared" ref="H774:H837" si="356">IMPRODUCT(COMPLEX($C$108,0),IMPRODUCT(COMPLEX(-1,0),D774),IMDIV(COMPLEX(0,2*PI()*B774*$C$109*$C$110),COMPLEX(1,2*PI()*B774*$C$109*$C$110)))</f>
        <v>8.22907122881478+5.1055092229243i</v>
      </c>
      <c r="I774" t="str">
        <f t="shared" ref="I774:I837" si="357">COMPLEX(0,2*PI()*B774*$C$113*$C$112*$C$114)</f>
        <v>251.327412287183i</v>
      </c>
      <c r="J774" t="str">
        <f t="shared" si="351"/>
        <v>-84.5007777108131+54.9823953312426i</v>
      </c>
      <c r="K774" t="str">
        <f t="shared" ref="K774:K837" si="358">IMDIV(I774,J774)</f>
        <v>1.35963571673867-2.08958294333409i</v>
      </c>
      <c r="L774" t="str">
        <f t="shared" ref="L774:L837" si="359">IMDIV(COMPLEX($C$117,0),COMPLEX(1,2*PI()*B774*$C$115*$C$116))</f>
        <v>0.155233214903928-0.204638132626254i</v>
      </c>
      <c r="M774" t="str">
        <f t="shared" ref="M774:M837" si="360">IMSUM(K774,L774)</f>
        <v>1.5148689316426-2.29422107596034i</v>
      </c>
      <c r="N774" t="str">
        <f t="shared" ref="N774:N837" si="361">COMPLEX(0,-2*PI()*B774*$C$43)</f>
        <v>-0.471546069603901i</v>
      </c>
      <c r="O774" t="str">
        <f t="shared" ref="O774:O837" si="362">IMEXP(N774)</f>
        <v>0.890867029182885-0.454264170186094i</v>
      </c>
      <c r="P774" t="str">
        <f t="shared" ref="P774:P837" si="363">IMSUB(COMPLEX(1,0),O774)</f>
        <v>0.109132970817115+0.454264170186094i</v>
      </c>
      <c r="Q774" t="str">
        <f t="shared" ref="Q774:Q837" si="364">IMSUM(COMPLEX(0,2*PI()*B774*$C$43),O774,COMPLEX(-1,0))</f>
        <v>-0.109132970817115+0.017281899417807i</v>
      </c>
      <c r="R774" t="str">
        <f t="shared" ref="R774:R837" si="365">IMDIV(P774,Q774)</f>
        <v>-0.332506147813296-4.2151377768254i</v>
      </c>
      <c r="S774" t="str">
        <f t="shared" ref="S774:S837" si="366">IMDIV(COMPLEX(0,2*PI()*B774*$C$123),COMPLEX($C$124,0))</f>
        <v>0.049719181853428i</v>
      </c>
      <c r="T774" t="str">
        <f t="shared" ref="T774:T837" si="367">IMPRODUCT(R774,S774)</f>
        <v>0.209573201663236-0.0165319336305121i</v>
      </c>
      <c r="U774" t="e">
        <f t="shared" ref="U774:U837" si="368">IMDIV(COMPLEX(1,2*PI()*B774*$C$16*10^-3*$C$15*10^-6),COMPLEX(0,2*PI()*B774*$C$15*10^-6))</f>
        <v>#DIV/0!</v>
      </c>
      <c r="V774" t="str">
        <f t="shared" ref="V774:V837" si="369">IMSUM(COMPLEX($C$18*10^-3,0),IMDIV(COMPLEX(1,0),COMPLEX(0,2*PI()*B774*($C$17*1*10^-6))))</f>
        <v>1.33333333333333E-06-0.00165786399054058i</v>
      </c>
      <c r="W774" t="e">
        <f t="shared" ref="W774:W837" si="370">IMDIV(IMPRODUCT(U774,V774),IMSUM(U774,V774))</f>
        <v>#DIV/0!</v>
      </c>
      <c r="X774" t="e">
        <f t="shared" ref="X774:X837" si="371">IMDIV(IMPRODUCT(COMPLEX($C$19,0),W774),IMSUM(COMPLEX($C$19,0),W774))</f>
        <v>#DIV/0!</v>
      </c>
      <c r="Y774" t="str">
        <f t="shared" ref="Y774:Y837" si="372">COMPLEX($C$13*10^-3,2*PI()*B774*$C$12*0.000001)</f>
        <v>0.00083+0.064339817545519i</v>
      </c>
      <c r="Z774" t="e">
        <f t="shared" ref="Z774:Z837" si="373">IMPRODUCT(COMPLEX($C$6,0),IMDIV(X774,IMSUM(X774,Y774)))</f>
        <v>#DIV/0!</v>
      </c>
      <c r="AA774" t="e">
        <f t="shared" ref="AA774:AA837" si="374">IMDIV(COMPLEX($C$6,0),IMSUM(X774,Y774))</f>
        <v>#DIV/0!</v>
      </c>
      <c r="AB774" t="str">
        <f t="shared" ref="AB774:AB837" si="375">IMPRODUCT(COMPLEX($C$119,0),T774)</f>
        <v>1.29227803465442-0.101939821177161i</v>
      </c>
      <c r="AC774" t="str">
        <f t="shared" ref="AC774:AC837" si="376">IMSUM(COMPLEX(1,0),IMPRODUCT(AB774,M774))</f>
        <v>2.72375935951787-3.11919697110326i</v>
      </c>
      <c r="AD774" t="str">
        <f t="shared" ref="AD774:AD837" si="377">IMDIV(AB774,AC774)</f>
        <v>0.223802644627369+0.218868347523531i</v>
      </c>
      <c r="AE774" t="e">
        <f t="shared" ref="AE774:AE837" si="378">IMPRODUCT(AD774,AA774,X774)</f>
        <v>#DIV/0!</v>
      </c>
      <c r="AF774" t="str">
        <f t="shared" ref="AF774:AF837" si="379">IMSUB(D774,H774)</f>
        <v>-15.8959220014274-4.72793891563431i</v>
      </c>
      <c r="AG774" t="e">
        <f t="shared" ref="AG774:AG837" si="380">IMSUM(COMPLEX(1,0),IMPRODUCT(AD774,AA774,COMPLEX($C$127,0)))</f>
        <v>#DIV/0!</v>
      </c>
      <c r="AH774" t="e">
        <f t="shared" ref="AH774:AH837" si="381">IMDIV(IMPRODUCT(AE774,AF774),AG774)</f>
        <v>#DIV/0!</v>
      </c>
      <c r="AI774" t="e">
        <f t="shared" ref="AI774:AI837" si="382">20*LOG10(IMABS(AH774))</f>
        <v>#DIV/0!</v>
      </c>
      <c r="AJ774" t="e">
        <f t="shared" ref="AJ774:AJ837" si="383">IMARGUMENT(AH774)*180/PI()</f>
        <v>#DIV/0!</v>
      </c>
      <c r="AK774"/>
      <c r="AL774"/>
      <c r="AM774"/>
      <c r="AN774"/>
    </row>
    <row r="775" spans="1:40" x14ac:dyDescent="0.25">
      <c r="A775"/>
      <c r="B775">
        <f t="shared" si="349"/>
        <v>64100</v>
      </c>
      <c r="C775" s="186" t="str">
        <f t="shared" si="352"/>
        <v>-0.0000239389513916871+0.0491714705646171i</v>
      </c>
      <c r="D775" s="158" t="str">
        <f t="shared" si="353"/>
        <v>-7.66685019862733+0.376981274328731i</v>
      </c>
      <c r="E775" t="str">
        <f t="shared" si="354"/>
        <v>7.99998736793694-0.010052678494344i</v>
      </c>
      <c r="F775" t="str">
        <f t="shared" si="355"/>
        <v>0.999200640748592+1.00366135146547E-06i</v>
      </c>
      <c r="G775">
        <f t="shared" si="350"/>
        <v>1</v>
      </c>
      <c r="H775" t="str">
        <f t="shared" si="356"/>
        <v>8.23652166088721+5.10268286512128i</v>
      </c>
      <c r="I775" t="str">
        <f t="shared" si="357"/>
        <v>251.720111368882i</v>
      </c>
      <c r="J775" t="str">
        <f t="shared" si="351"/>
        <v>-84.7681763832925+55.0683053239476i</v>
      </c>
      <c r="K775" t="str">
        <f t="shared" si="358"/>
        <v>1.35658447948564-2.08822827866953i</v>
      </c>
      <c r="L775" t="str">
        <f t="shared" si="359"/>
        <v>0.154925667472687-0.20455181796805i</v>
      </c>
      <c r="M775" t="str">
        <f t="shared" si="360"/>
        <v>1.51151014695833-2.29278009663758i</v>
      </c>
      <c r="N775" t="str">
        <f t="shared" si="361"/>
        <v>-0.472282860337657i</v>
      </c>
      <c r="O775" t="str">
        <f t="shared" si="362"/>
        <v>0.890532089773609-0.454920429397766i</v>
      </c>
      <c r="P775" t="str">
        <f t="shared" si="363"/>
        <v>0.109467910226391+0.454920429397766i</v>
      </c>
      <c r="Q775" t="str">
        <f t="shared" si="364"/>
        <v>-0.109467910226391+0.017362430939891i</v>
      </c>
      <c r="R775" t="str">
        <f t="shared" si="365"/>
        <v>-0.332503549361283-4.20847989477517i</v>
      </c>
      <c r="S775" t="str">
        <f t="shared" si="366"/>
        <v>0.0497968680750739i</v>
      </c>
      <c r="T775" t="str">
        <f t="shared" si="367"/>
        <v>0.20956911811672-0.0165576353820376i</v>
      </c>
      <c r="U775" t="e">
        <f t="shared" si="368"/>
        <v>#DIV/0!</v>
      </c>
      <c r="V775" t="str">
        <f t="shared" si="369"/>
        <v>1.33333333333333E-06-0.00165527761926048i</v>
      </c>
      <c r="W775" t="e">
        <f t="shared" si="370"/>
        <v>#DIV/0!</v>
      </c>
      <c r="X775" t="e">
        <f t="shared" si="371"/>
        <v>#DIV/0!</v>
      </c>
      <c r="Y775" t="str">
        <f t="shared" si="372"/>
        <v>0.00083+0.0644403485104338i</v>
      </c>
      <c r="Z775" t="e">
        <f t="shared" si="373"/>
        <v>#DIV/0!</v>
      </c>
      <c r="AA775" t="e">
        <f t="shared" si="374"/>
        <v>#DIV/0!</v>
      </c>
      <c r="AB775" t="str">
        <f t="shared" si="375"/>
        <v>1.29225285453872-0.102098304268916i</v>
      </c>
      <c r="AC775" t="str">
        <f t="shared" si="376"/>
        <v>2.71916434214292-3.11717424759918i</v>
      </c>
      <c r="AD775" t="str">
        <f t="shared" si="377"/>
        <v>0.223960548837899+0.21919445684443i</v>
      </c>
      <c r="AE775" t="e">
        <f t="shared" si="378"/>
        <v>#DIV/0!</v>
      </c>
      <c r="AF775" t="str">
        <f t="shared" si="379"/>
        <v>-15.9033718595145-4.72570159079255i</v>
      </c>
      <c r="AG775" t="e">
        <f t="shared" si="380"/>
        <v>#DIV/0!</v>
      </c>
      <c r="AH775" t="e">
        <f t="shared" si="381"/>
        <v>#DIV/0!</v>
      </c>
      <c r="AI775" t="e">
        <f t="shared" si="382"/>
        <v>#DIV/0!</v>
      </c>
      <c r="AJ775" t="e">
        <f t="shared" si="383"/>
        <v>#DIV/0!</v>
      </c>
      <c r="AK775"/>
      <c r="AL775"/>
      <c r="AM775"/>
      <c r="AN775"/>
    </row>
    <row r="776" spans="1:40" x14ac:dyDescent="0.25">
      <c r="A776"/>
      <c r="B776">
        <f t="shared" si="349"/>
        <v>64200</v>
      </c>
      <c r="C776" s="186" t="str">
        <f t="shared" si="352"/>
        <v>-0.0000238644333178659+0.0490948795251936i</v>
      </c>
      <c r="D776" s="158" t="str">
        <f t="shared" si="353"/>
        <v>-7.66684962732212+0.376394076359818i</v>
      </c>
      <c r="E776" t="str">
        <f t="shared" si="354"/>
        <v>7.99998732849265-0.0100683612504649i</v>
      </c>
      <c r="F776" t="str">
        <f t="shared" si="355"/>
        <v>0.999200640752523+1.00522712085633E-06i</v>
      </c>
      <c r="G776">
        <f t="shared" si="350"/>
        <v>1</v>
      </c>
      <c r="H776" t="str">
        <f t="shared" si="356"/>
        <v>8.24395223685977+5.09985163877214i</v>
      </c>
      <c r="I776" t="str">
        <f t="shared" si="357"/>
        <v>252.112810450581i</v>
      </c>
      <c r="J776" t="str">
        <f t="shared" si="351"/>
        <v>-85.0359925400381+55.1542153166527i</v>
      </c>
      <c r="K776" t="str">
        <f t="shared" si="358"/>
        <v>1.35354217204186-2.08687226141401i</v>
      </c>
      <c r="L776" t="str">
        <f t="shared" si="359"/>
        <v>0.154618858933662-0.204465213444387i</v>
      </c>
      <c r="M776" t="str">
        <f t="shared" si="360"/>
        <v>1.50816103097552-2.2913374748584i</v>
      </c>
      <c r="N776" t="str">
        <f t="shared" si="361"/>
        <v>-0.473019651071413i</v>
      </c>
      <c r="O776" t="str">
        <f t="shared" si="362"/>
        <v>0.890196666929584-0.455576441651079i</v>
      </c>
      <c r="P776" t="str">
        <f t="shared" si="363"/>
        <v>0.109803333070416+0.455576441651079i</v>
      </c>
      <c r="Q776" t="str">
        <f t="shared" si="364"/>
        <v>-0.109803333070416+0.017443209420334i</v>
      </c>
      <c r="R776" t="str">
        <f t="shared" si="365"/>
        <v>-0.332500946780381-4.20184262532679i</v>
      </c>
      <c r="S776" t="str">
        <f t="shared" si="366"/>
        <v>0.04987455429672i</v>
      </c>
      <c r="T776" t="str">
        <f t="shared" si="367"/>
        <v>0.209565028163134-0.0165833365239089i</v>
      </c>
      <c r="U776" t="e">
        <f t="shared" si="368"/>
        <v>#DIV/0!</v>
      </c>
      <c r="V776" t="str">
        <f t="shared" si="369"/>
        <v>1.33333333333333E-06-0.00165269930521179i</v>
      </c>
      <c r="W776" t="e">
        <f t="shared" si="370"/>
        <v>#DIV/0!</v>
      </c>
      <c r="X776" t="e">
        <f t="shared" si="371"/>
        <v>#DIV/0!</v>
      </c>
      <c r="Y776" t="str">
        <f t="shared" si="372"/>
        <v>0.00083+0.0645408794753487i</v>
      </c>
      <c r="Z776" t="e">
        <f t="shared" si="373"/>
        <v>#DIV/0!</v>
      </c>
      <c r="AA776" t="e">
        <f t="shared" si="374"/>
        <v>#DIV/0!</v>
      </c>
      <c r="AB776" t="str">
        <f t="shared" si="375"/>
        <v>1.2922276349155-0.102256783601399i</v>
      </c>
      <c r="AC776" t="str">
        <f t="shared" si="376"/>
        <v>2.71458256180485-3.11514930211005i</v>
      </c>
      <c r="AD776" t="str">
        <f t="shared" si="377"/>
        <v>0.224118683214729+0.219520446491259i</v>
      </c>
      <c r="AE776" t="e">
        <f t="shared" si="378"/>
        <v>#DIV/0!</v>
      </c>
      <c r="AF776" t="str">
        <f t="shared" si="379"/>
        <v>-15.9108018641819-4.72345756241232i</v>
      </c>
      <c r="AG776" t="e">
        <f t="shared" si="380"/>
        <v>#DIV/0!</v>
      </c>
      <c r="AH776" t="e">
        <f t="shared" si="381"/>
        <v>#DIV/0!</v>
      </c>
      <c r="AI776" t="e">
        <f t="shared" si="382"/>
        <v>#DIV/0!</v>
      </c>
      <c r="AJ776" t="e">
        <f t="shared" si="383"/>
        <v>#DIV/0!</v>
      </c>
      <c r="AK776"/>
      <c r="AL776"/>
      <c r="AM776"/>
      <c r="AN776"/>
    </row>
    <row r="777" spans="1:40" x14ac:dyDescent="0.25">
      <c r="A777"/>
      <c r="B777">
        <f t="shared" si="349"/>
        <v>64300</v>
      </c>
      <c r="C777" s="186" t="str">
        <f t="shared" si="352"/>
        <v>-0.0000237902626472627+0.0490185267158953i</v>
      </c>
      <c r="D777" s="158" t="str">
        <f t="shared" si="353"/>
        <v>-7.66684905868032+0.375808704821864i</v>
      </c>
      <c r="E777" t="str">
        <f t="shared" si="354"/>
        <v>7.99998728898686-0.0100840440063537i</v>
      </c>
      <c r="F777" t="str">
        <f t="shared" si="355"/>
        <v>0.999200640756463+1.00679289022405E-06i</v>
      </c>
      <c r="G777">
        <f t="shared" si="350"/>
        <v>1</v>
      </c>
      <c r="H777" t="str">
        <f t="shared" si="356"/>
        <v>8.25136300902786+5.09701560254772i</v>
      </c>
      <c r="I777" t="str">
        <f t="shared" si="357"/>
        <v>252.50550953228i</v>
      </c>
      <c r="J777" t="str">
        <f t="shared" si="351"/>
        <v>-85.3042261810498+55.2401253093577i</v>
      </c>
      <c r="K777" t="str">
        <f t="shared" si="358"/>
        <v>1.35050876632798-2.08551491541995i</v>
      </c>
      <c r="L777" t="str">
        <f t="shared" si="359"/>
        <v>0.154312787741525-0.204378321574445i</v>
      </c>
      <c r="M777" t="str">
        <f t="shared" si="360"/>
        <v>1.5048215540695-2.28989323699439i</v>
      </c>
      <c r="N777" t="str">
        <f t="shared" si="361"/>
        <v>-0.473756441805169i</v>
      </c>
      <c r="O777" t="str">
        <f t="shared" si="362"/>
        <v>0.889860760832897-0.456232206589909i</v>
      </c>
      <c r="P777" t="str">
        <f t="shared" si="363"/>
        <v>0.110139239167103+0.456232206589909i</v>
      </c>
      <c r="Q777" t="str">
        <f t="shared" si="364"/>
        <v>-0.110139239167103+0.01752423521526i</v>
      </c>
      <c r="R777" t="str">
        <f t="shared" si="365"/>
        <v>-0.332498340070229-4.19522587230649i</v>
      </c>
      <c r="S777" t="str">
        <f t="shared" si="366"/>
        <v>0.049952240518366i</v>
      </c>
      <c r="T777" t="str">
        <f t="shared" si="367"/>
        <v>0.209560931802326-0.0166090370551455i</v>
      </c>
      <c r="U777" t="e">
        <f t="shared" si="368"/>
        <v>#DIV/0!</v>
      </c>
      <c r="V777" t="str">
        <f t="shared" si="369"/>
        <v>1.33333333333333E-06-0.00165012901080244i</v>
      </c>
      <c r="W777" t="e">
        <f t="shared" si="370"/>
        <v>#DIV/0!</v>
      </c>
      <c r="X777" t="e">
        <f t="shared" si="371"/>
        <v>#DIV/0!</v>
      </c>
      <c r="Y777" t="str">
        <f t="shared" si="372"/>
        <v>0.00083+0.0646414104402636i</v>
      </c>
      <c r="Z777" t="e">
        <f t="shared" si="373"/>
        <v>#DIV/0!</v>
      </c>
      <c r="AA777" t="e">
        <f t="shared" si="374"/>
        <v>#DIV/0!</v>
      </c>
      <c r="AB777" t="str">
        <f t="shared" si="375"/>
        <v>1.29220237578384-0.102415259168563i</v>
      </c>
      <c r="AC777" t="str">
        <f t="shared" si="376"/>
        <v>2.71001397796422-3.11312217059797i</v>
      </c>
      <c r="AD777" t="str">
        <f t="shared" si="377"/>
        <v>0.224277047691451+0.219846316366054i</v>
      </c>
      <c r="AE777" t="e">
        <f t="shared" si="378"/>
        <v>#DIV/0!</v>
      </c>
      <c r="AF777" t="str">
        <f t="shared" si="379"/>
        <v>-15.9182120677082-4.72120689772586i</v>
      </c>
      <c r="AG777" t="e">
        <f t="shared" si="380"/>
        <v>#DIV/0!</v>
      </c>
      <c r="AH777" t="e">
        <f t="shared" si="381"/>
        <v>#DIV/0!</v>
      </c>
      <c r="AI777" t="e">
        <f t="shared" si="382"/>
        <v>#DIV/0!</v>
      </c>
      <c r="AJ777" t="e">
        <f t="shared" si="383"/>
        <v>#DIV/0!</v>
      </c>
      <c r="AK777"/>
      <c r="AL777"/>
      <c r="AM777"/>
      <c r="AN777"/>
    </row>
    <row r="778" spans="1:40" x14ac:dyDescent="0.25">
      <c r="A778"/>
      <c r="B778">
        <f t="shared" si="349"/>
        <v>64400</v>
      </c>
      <c r="C778" s="186" t="str">
        <f t="shared" si="352"/>
        <v>-0.0000237164372237706+0.0489424110269553i</v>
      </c>
      <c r="D778" s="158" t="str">
        <f t="shared" si="353"/>
        <v>-7.66684849268536+0.375225151206657i</v>
      </c>
      <c r="E778" t="str">
        <f t="shared" si="354"/>
        <v>7.99998724941959-0.0100997267620099i</v>
      </c>
      <c r="F778" t="str">
        <f t="shared" si="355"/>
        <v>0.999200640760414+0.0000010083586595686i</v>
      </c>
      <c r="G778">
        <f t="shared" si="350"/>
        <v>1</v>
      </c>
      <c r="H778" t="str">
        <f t="shared" si="356"/>
        <v>8.25875402963631+5.09417481471951i</v>
      </c>
      <c r="I778" t="str">
        <f t="shared" si="357"/>
        <v>252.898208613978i</v>
      </c>
      <c r="J778" t="str">
        <f t="shared" si="351"/>
        <v>-85.5728773063277+55.3260353020628i</v>
      </c>
      <c r="K778" t="str">
        <f t="shared" si="358"/>
        <v>1.34748423432941-2.08415626435069i</v>
      </c>
      <c r="L778" t="str">
        <f t="shared" si="359"/>
        <v>0.154007452349545-0.204291144862814i</v>
      </c>
      <c r="M778" t="str">
        <f t="shared" si="360"/>
        <v>1.50149168667895-2.2884474092135i</v>
      </c>
      <c r="N778" t="str">
        <f t="shared" si="361"/>
        <v>-0.474493232538925i</v>
      </c>
      <c r="O778" t="str">
        <f t="shared" si="362"/>
        <v>0.889524371665898-0.456887723858268i</v>
      </c>
      <c r="P778" t="str">
        <f t="shared" si="363"/>
        <v>0.110475628334102+0.456887723858268i</v>
      </c>
      <c r="Q778" t="str">
        <f t="shared" si="364"/>
        <v>-0.110475628334102+0.017605508680657i</v>
      </c>
      <c r="R778" t="str">
        <f t="shared" si="365"/>
        <v>-0.332495729230523-4.18862954013792i</v>
      </c>
      <c r="S778" t="str">
        <f t="shared" si="366"/>
        <v>0.0500299267400119i</v>
      </c>
      <c r="T778" t="str">
        <f t="shared" si="367"/>
        <v>0.20955682903415-0.0166347369747699i</v>
      </c>
      <c r="U778" t="e">
        <f t="shared" si="368"/>
        <v>#DIV/0!</v>
      </c>
      <c r="V778" t="str">
        <f t="shared" si="369"/>
        <v>1.33333333333333E-06-0.00164756669867386i</v>
      </c>
      <c r="W778" t="e">
        <f t="shared" si="370"/>
        <v>#DIV/0!</v>
      </c>
      <c r="X778" t="e">
        <f t="shared" si="371"/>
        <v>#DIV/0!</v>
      </c>
      <c r="Y778" t="str">
        <f t="shared" si="372"/>
        <v>0.00083+0.0647419414051785i</v>
      </c>
      <c r="Z778" t="e">
        <f t="shared" si="373"/>
        <v>#DIV/0!</v>
      </c>
      <c r="AA778" t="e">
        <f t="shared" si="374"/>
        <v>#DIV/0!</v>
      </c>
      <c r="AB778" t="str">
        <f t="shared" si="375"/>
        <v>1.29217707714282-0.102573730964381i</v>
      </c>
      <c r="AC778" t="str">
        <f t="shared" si="376"/>
        <v>2.70545855016825-3.11109288874722i</v>
      </c>
      <c r="AD778" t="str">
        <f t="shared" si="377"/>
        <v>0.224435642201565+0.220172066370516i</v>
      </c>
      <c r="AE778" t="e">
        <f t="shared" si="378"/>
        <v>#DIV/0!</v>
      </c>
      <c r="AF778" t="str">
        <f t="shared" si="379"/>
        <v>-15.9256025223217-4.71894966351285i</v>
      </c>
      <c r="AG778" t="e">
        <f t="shared" si="380"/>
        <v>#DIV/0!</v>
      </c>
      <c r="AH778" t="e">
        <f t="shared" si="381"/>
        <v>#DIV/0!</v>
      </c>
      <c r="AI778" t="e">
        <f t="shared" si="382"/>
        <v>#DIV/0!</v>
      </c>
      <c r="AJ778" t="e">
        <f t="shared" si="383"/>
        <v>#DIV/0!</v>
      </c>
      <c r="AK778"/>
      <c r="AL778"/>
      <c r="AM778"/>
      <c r="AN778"/>
    </row>
    <row r="779" spans="1:40" x14ac:dyDescent="0.25">
      <c r="A779"/>
      <c r="B779">
        <f t="shared" si="349"/>
        <v>64500</v>
      </c>
      <c r="C779" s="186" t="str">
        <f t="shared" si="352"/>
        <v>-0.0000236429549079838+0.0488665313554895i</v>
      </c>
      <c r="D779" s="158" t="str">
        <f t="shared" si="353"/>
        <v>-7.66684792932098+0.374643407058753i</v>
      </c>
      <c r="E779" t="str">
        <f t="shared" si="354"/>
        <v>7.99998720979084-0.0101154095174333i</v>
      </c>
      <c r="F779" t="str">
        <f t="shared" si="355"/>
        <v>0.999200640764365+1.00992442888993E-06i</v>
      </c>
      <c r="G779">
        <f t="shared" si="350"/>
        <v>1</v>
      </c>
      <c r="H779" t="str">
        <f t="shared" si="356"/>
        <v>8.26612535087811+5.09132933316227i</v>
      </c>
      <c r="I779" t="str">
        <f t="shared" si="357"/>
        <v>253.290907695677i</v>
      </c>
      <c r="J779" t="str">
        <f t="shared" si="351"/>
        <v>-85.8419459158717+55.4119452947679i</v>
      </c>
      <c r="K779" t="str">
        <f t="shared" si="358"/>
        <v>1.34446854809661-2.08279633168188i</v>
      </c>
      <c r="L779" t="str">
        <f t="shared" si="359"/>
        <v>0.153702851209655-0.204203685799562i</v>
      </c>
      <c r="M779" t="str">
        <f t="shared" si="360"/>
        <v>1.49817139930627-2.28700001748144i</v>
      </c>
      <c r="N779" t="str">
        <f t="shared" si="361"/>
        <v>-0.475230023272681i</v>
      </c>
      <c r="O779" t="str">
        <f t="shared" si="362"/>
        <v>0.8891874996112-0.457542993100301i</v>
      </c>
      <c r="P779" t="str">
        <f t="shared" si="363"/>
        <v>0.1108125003888+0.457542993100301i</v>
      </c>
      <c r="Q779" t="str">
        <f t="shared" si="364"/>
        <v>-0.1108125003888+0.01768703017238i</v>
      </c>
      <c r="R779" t="str">
        <f t="shared" si="365"/>
        <v>-0.332493114260898-4.18205353383743i</v>
      </c>
      <c r="S779" t="str">
        <f t="shared" si="366"/>
        <v>0.050107612961658i</v>
      </c>
      <c r="T779" t="str">
        <f t="shared" si="367"/>
        <v>0.20955271985846-0.0166604362818014i</v>
      </c>
      <c r="U779" t="e">
        <f t="shared" si="368"/>
        <v>#DIV/0!</v>
      </c>
      <c r="V779" t="str">
        <f t="shared" si="369"/>
        <v>1.33333333333333E-06-0.00164501233169918i</v>
      </c>
      <c r="W779" t="e">
        <f t="shared" si="370"/>
        <v>#DIV/0!</v>
      </c>
      <c r="X779" t="e">
        <f t="shared" si="371"/>
        <v>#DIV/0!</v>
      </c>
      <c r="Y779" t="str">
        <f t="shared" si="372"/>
        <v>0.00083+0.0648424723700933i</v>
      </c>
      <c r="Z779" t="e">
        <f t="shared" si="373"/>
        <v>#DIV/0!</v>
      </c>
      <c r="AA779" t="e">
        <f t="shared" si="374"/>
        <v>#DIV/0!</v>
      </c>
      <c r="AB779" t="str">
        <f t="shared" si="375"/>
        <v>1.29215173899156-0.102732198982807i</v>
      </c>
      <c r="AC779" t="str">
        <f t="shared" si="376"/>
        <v>2.70091623805143-3.10906149196625i</v>
      </c>
      <c r="AD779" t="str">
        <f t="shared" si="377"/>
        <v>0.224594466678469+0.220497696406007i</v>
      </c>
      <c r="AE779" t="e">
        <f t="shared" si="378"/>
        <v>#DIV/0!</v>
      </c>
      <c r="AF779" t="str">
        <f t="shared" si="379"/>
        <v>-15.9329732801991-4.71668592610352i</v>
      </c>
      <c r="AG779" t="e">
        <f t="shared" si="380"/>
        <v>#DIV/0!</v>
      </c>
      <c r="AH779" t="e">
        <f t="shared" si="381"/>
        <v>#DIV/0!</v>
      </c>
      <c r="AI779" t="e">
        <f t="shared" si="382"/>
        <v>#DIV/0!</v>
      </c>
      <c r="AJ779" t="e">
        <f t="shared" si="383"/>
        <v>#DIV/0!</v>
      </c>
      <c r="AK779"/>
      <c r="AL779"/>
      <c r="AM779"/>
      <c r="AN779"/>
    </row>
    <row r="780" spans="1:40" x14ac:dyDescent="0.25">
      <c r="A780"/>
      <c r="B780">
        <f t="shared" si="349"/>
        <v>64600</v>
      </c>
      <c r="C780" s="186" t="str">
        <f t="shared" si="352"/>
        <v>-0.0000235698135770422+0.0487908866054425i</v>
      </c>
      <c r="D780" s="158" t="str">
        <f t="shared" si="353"/>
        <v>-7.66684736857078+0.374063463975059i</v>
      </c>
      <c r="E780" t="str">
        <f t="shared" si="354"/>
        <v>7.99998717010059-0.0101310922726234i</v>
      </c>
      <c r="F780" t="str">
        <f t="shared" si="355"/>
        <v>0.999200640768325+1.01149019818801E-06i</v>
      </c>
      <c r="G780">
        <f t="shared" si="350"/>
        <v>1</v>
      </c>
      <c r="H780" t="str">
        <f t="shared" si="356"/>
        <v>8.27347702489304+5.08847921535589i</v>
      </c>
      <c r="I780" t="str">
        <f t="shared" si="357"/>
        <v>253.683606777376i</v>
      </c>
      <c r="J780" t="str">
        <f t="shared" si="351"/>
        <v>-86.1114320096819+55.497855287473i</v>
      </c>
      <c r="K780" t="str">
        <f t="shared" si="358"/>
        <v>1.34146167974527-2.08143514070269i</v>
      </c>
      <c r="L780" t="str">
        <f t="shared" si="359"/>
        <v>0.153398982772509-0.204115946860298i</v>
      </c>
      <c r="M780" t="str">
        <f t="shared" si="360"/>
        <v>1.49486066251778-2.28555108756299i</v>
      </c>
      <c r="N780" t="str">
        <f t="shared" si="361"/>
        <v>-0.475966814006438i</v>
      </c>
      <c r="O780" t="str">
        <f t="shared" si="362"/>
        <v>0.888850144851677-0.458198013960288i</v>
      </c>
      <c r="P780" t="str">
        <f t="shared" si="363"/>
        <v>0.111149855148323+0.458198013960288i</v>
      </c>
      <c r="Q780" t="str">
        <f t="shared" si="364"/>
        <v>-0.111149855148323+0.01776880004615i</v>
      </c>
      <c r="R780" t="str">
        <f t="shared" si="365"/>
        <v>-0.332490495160974-4.17549775900946i</v>
      </c>
      <c r="S780" t="str">
        <f t="shared" si="366"/>
        <v>0.0501852991833039i</v>
      </c>
      <c r="T780" t="str">
        <f t="shared" si="367"/>
        <v>0.209548604275105-0.0166861349752583i</v>
      </c>
      <c r="U780" t="e">
        <f t="shared" si="368"/>
        <v>#DIV/0!</v>
      </c>
      <c r="V780" t="str">
        <f t="shared" si="369"/>
        <v>1.33333333333333E-06-0.00164246587298138i</v>
      </c>
      <c r="W780" t="e">
        <f t="shared" si="370"/>
        <v>#DIV/0!</v>
      </c>
      <c r="X780" t="e">
        <f t="shared" si="371"/>
        <v>#DIV/0!</v>
      </c>
      <c r="Y780" t="str">
        <f t="shared" si="372"/>
        <v>0.00083+0.0649430033350082i</v>
      </c>
      <c r="Z780" t="e">
        <f t="shared" si="373"/>
        <v>#DIV/0!</v>
      </c>
      <c r="AA780" t="e">
        <f t="shared" si="374"/>
        <v>#DIV/0!</v>
      </c>
      <c r="AB780" t="str">
        <f t="shared" si="375"/>
        <v>1.29212636132911-0.102890663217786i</v>
      </c>
      <c r="AC780" t="str">
        <f t="shared" si="376"/>
        <v>2.69638700133563-3.10702801538919i</v>
      </c>
      <c r="AD780" t="str">
        <f t="shared" si="377"/>
        <v>0.224753521055471+0.220823206373561i</v>
      </c>
      <c r="AE780" t="e">
        <f t="shared" si="378"/>
        <v>#DIV/0!</v>
      </c>
      <c r="AF780" t="str">
        <f t="shared" si="379"/>
        <v>-15.9403243934638-4.71441575138083i</v>
      </c>
      <c r="AG780" t="e">
        <f t="shared" si="380"/>
        <v>#DIV/0!</v>
      </c>
      <c r="AH780" t="e">
        <f t="shared" si="381"/>
        <v>#DIV/0!</v>
      </c>
      <c r="AI780" t="e">
        <f t="shared" si="382"/>
        <v>#DIV/0!</v>
      </c>
      <c r="AJ780" t="e">
        <f t="shared" si="383"/>
        <v>#DIV/0!</v>
      </c>
      <c r="AK780"/>
      <c r="AL780"/>
      <c r="AM780"/>
      <c r="AN780"/>
    </row>
    <row r="781" spans="1:40" x14ac:dyDescent="0.25">
      <c r="A781"/>
      <c r="B781">
        <f t="shared" si="349"/>
        <v>64700</v>
      </c>
      <c r="C781" s="186" t="str">
        <f t="shared" si="352"/>
        <v>-0.0000234970111244787+0.0487154756875351i</v>
      </c>
      <c r="D781" s="158" t="str">
        <f t="shared" si="353"/>
        <v>-7.66684681041859+0.373485313604436i</v>
      </c>
      <c r="E781" t="str">
        <f t="shared" si="354"/>
        <v>7.99998713034886-0.0101467750275799i</v>
      </c>
      <c r="F781" t="str">
        <f t="shared" si="355"/>
        <v>0.999200640772295+1.01305596746282E-06i</v>
      </c>
      <c r="G781">
        <f t="shared" si="350"/>
        <v>1</v>
      </c>
      <c r="H781" t="str">
        <f t="shared" si="356"/>
        <v>8.28080910376678+5.0856245183879i</v>
      </c>
      <c r="I781" t="str">
        <f t="shared" si="357"/>
        <v>254.076305859075i</v>
      </c>
      <c r="J781" t="str">
        <f t="shared" si="351"/>
        <v>-86.3813355877583+55.583765280178i</v>
      </c>
      <c r="K781" t="str">
        <f t="shared" si="358"/>
        <v>1.33846360145664-2.08007271451718i</v>
      </c>
      <c r="L781" t="str">
        <f t="shared" si="359"/>
        <v>0.153095845487537-0.204027930506241i</v>
      </c>
      <c r="M781" t="str">
        <f t="shared" si="360"/>
        <v>1.49155944694418-2.28410064502342i</v>
      </c>
      <c r="N781" t="str">
        <f t="shared" si="361"/>
        <v>-0.476703604740194i</v>
      </c>
      <c r="O781" t="str">
        <f t="shared" si="362"/>
        <v>0.888512307570466-0.458852786082645i</v>
      </c>
      <c r="P781" t="str">
        <f t="shared" si="363"/>
        <v>0.111487692429534+0.458852786082645i</v>
      </c>
      <c r="Q781" t="str">
        <f t="shared" si="364"/>
        <v>-0.111487692429534+0.017850818657549i</v>
      </c>
      <c r="R781" t="str">
        <f t="shared" si="365"/>
        <v>-0.332487871930517-4.16896212184211i</v>
      </c>
      <c r="S781" t="str">
        <f t="shared" si="366"/>
        <v>0.0502629854049498i</v>
      </c>
      <c r="T781" t="str">
        <f t="shared" si="367"/>
        <v>0.209544482283939-0.0167118330541664i</v>
      </c>
      <c r="U781" t="e">
        <f t="shared" si="368"/>
        <v>#DIV/0!</v>
      </c>
      <c r="V781" t="str">
        <f t="shared" si="369"/>
        <v>1.33333333333333E-06-0.00163992728585157i</v>
      </c>
      <c r="W781" t="e">
        <f t="shared" si="370"/>
        <v>#DIV/0!</v>
      </c>
      <c r="X781" t="e">
        <f t="shared" si="371"/>
        <v>#DIV/0!</v>
      </c>
      <c r="Y781" t="str">
        <f t="shared" si="372"/>
        <v>0.00083+0.0650435342999231i</v>
      </c>
      <c r="Z781" t="e">
        <f t="shared" si="373"/>
        <v>#DIV/0!</v>
      </c>
      <c r="AA781" t="e">
        <f t="shared" si="374"/>
        <v>#DIV/0!</v>
      </c>
      <c r="AB781" t="str">
        <f t="shared" si="375"/>
        <v>1.29210094415458-0.103049123663311i</v>
      </c>
      <c r="AC781" t="str">
        <f t="shared" si="376"/>
        <v>2.69187079983079-3.10499249387818i</v>
      </c>
      <c r="AD781" t="str">
        <f t="shared" si="377"/>
        <v>0.224912805265784+0.221148596173878i</v>
      </c>
      <c r="AE781" t="e">
        <f t="shared" si="378"/>
        <v>#DIV/0!</v>
      </c>
      <c r="AF781" t="str">
        <f t="shared" si="379"/>
        <v>-15.9476559141854-4.71213920478346i</v>
      </c>
      <c r="AG781" t="e">
        <f t="shared" si="380"/>
        <v>#DIV/0!</v>
      </c>
      <c r="AH781" t="e">
        <f t="shared" si="381"/>
        <v>#DIV/0!</v>
      </c>
      <c r="AI781" t="e">
        <f t="shared" si="382"/>
        <v>#DIV/0!</v>
      </c>
      <c r="AJ781" t="e">
        <f t="shared" si="383"/>
        <v>#DIV/0!</v>
      </c>
      <c r="AK781"/>
      <c r="AL781"/>
      <c r="AM781"/>
      <c r="AN781"/>
    </row>
    <row r="782" spans="1:40" x14ac:dyDescent="0.25">
      <c r="A782"/>
      <c r="B782">
        <f t="shared" si="349"/>
        <v>64800</v>
      </c>
      <c r="C782" s="186" t="str">
        <f t="shared" si="352"/>
        <v>-0.0000234245454600674+0.0486402975192121i</v>
      </c>
      <c r="D782" s="158" t="str">
        <f t="shared" si="353"/>
        <v>-7.66684625484853+0.372908947647293i</v>
      </c>
      <c r="E782" t="str">
        <f t="shared" si="354"/>
        <v>7.99998709053565-0.0101624577823024i</v>
      </c>
      <c r="F782" t="str">
        <f t="shared" si="355"/>
        <v>0.999200640776266+1.01462173671429E-06i</v>
      </c>
      <c r="G782">
        <f t="shared" si="350"/>
        <v>1</v>
      </c>
      <c r="H782" t="str">
        <f t="shared" si="356"/>
        <v>8.28812163952979+5.08276529895588i</v>
      </c>
      <c r="I782" t="str">
        <f t="shared" si="357"/>
        <v>254.469004940773i</v>
      </c>
      <c r="J782" t="str">
        <f t="shared" si="351"/>
        <v>-86.6516566501008+55.669675272883i</v>
      </c>
      <c r="K782" t="str">
        <f t="shared" si="358"/>
        <v>1.33547428547767-2.07870907604553i</v>
      </c>
      <c r="L782" t="str">
        <f t="shared" si="359"/>
        <v>0.152793437803015-0.203939639184288i</v>
      </c>
      <c r="M782" t="str">
        <f t="shared" si="360"/>
        <v>1.48826772328068-2.28264871522982i</v>
      </c>
      <c r="N782" t="str">
        <f t="shared" si="361"/>
        <v>-0.47744039547395i</v>
      </c>
      <c r="O782" t="str">
        <f t="shared" si="362"/>
        <v>0.888173987950966-0.45950730911192i</v>
      </c>
      <c r="P782" t="str">
        <f t="shared" si="363"/>
        <v>0.111826012049034+0.45950730911192i</v>
      </c>
      <c r="Q782" t="str">
        <f t="shared" si="364"/>
        <v>-0.111826012049034+0.01793308636203i</v>
      </c>
      <c r="R782" t="str">
        <f t="shared" si="365"/>
        <v>-0.332485244569067-4.16244652910252i</v>
      </c>
      <c r="S782" t="str">
        <f t="shared" si="366"/>
        <v>0.050340671626596i</v>
      </c>
      <c r="T782" t="str">
        <f t="shared" si="367"/>
        <v>0.209540353884814-0.0167375305175399i</v>
      </c>
      <c r="U782" t="e">
        <f t="shared" si="368"/>
        <v>#DIV/0!</v>
      </c>
      <c r="V782" t="str">
        <f t="shared" si="369"/>
        <v>1.33333333333333E-06-0.00163739653386724i</v>
      </c>
      <c r="W782" t="e">
        <f t="shared" si="370"/>
        <v>#DIV/0!</v>
      </c>
      <c r="X782" t="e">
        <f t="shared" si="371"/>
        <v>#DIV/0!</v>
      </c>
      <c r="Y782" t="str">
        <f t="shared" si="372"/>
        <v>0.00083+0.0651440652648379i</v>
      </c>
      <c r="Z782" t="e">
        <f t="shared" si="373"/>
        <v>#DIV/0!</v>
      </c>
      <c r="AA782" t="e">
        <f t="shared" si="374"/>
        <v>#DIV/0!</v>
      </c>
      <c r="AB782" t="str">
        <f t="shared" si="375"/>
        <v>1.29207548746706-0.103207580313305i</v>
      </c>
      <c r="AC782" t="str">
        <f t="shared" si="376"/>
        <v>2.68736759343523-3.10295496202482i</v>
      </c>
      <c r="AD782" t="str">
        <f t="shared" si="377"/>
        <v>0.225072319242524+0.221473865707335i</v>
      </c>
      <c r="AE782" t="e">
        <f t="shared" si="378"/>
        <v>#DIV/0!</v>
      </c>
      <c r="AF782" t="str">
        <f t="shared" si="379"/>
        <v>-15.9549678943783-4.70985635130859i</v>
      </c>
      <c r="AG782" t="e">
        <f t="shared" si="380"/>
        <v>#DIV/0!</v>
      </c>
      <c r="AH782" t="e">
        <f t="shared" si="381"/>
        <v>#DIV/0!</v>
      </c>
      <c r="AI782" t="e">
        <f t="shared" si="382"/>
        <v>#DIV/0!</v>
      </c>
      <c r="AJ782" t="e">
        <f t="shared" si="383"/>
        <v>#DIV/0!</v>
      </c>
      <c r="AK782"/>
      <c r="AL782"/>
      <c r="AM782"/>
      <c r="AN782"/>
    </row>
    <row r="783" spans="1:40" x14ac:dyDescent="0.25">
      <c r="A783"/>
      <c r="B783">
        <f t="shared" si="349"/>
        <v>64900</v>
      </c>
      <c r="C783" s="186" t="str">
        <f t="shared" si="352"/>
        <v>-0.0000233524145096729+0.0485653510245906i</v>
      </c>
      <c r="D783" s="158" t="str">
        <f t="shared" si="353"/>
        <v>-7.66684570184458+0.372334357855195i</v>
      </c>
      <c r="E783" t="str">
        <f t="shared" si="354"/>
        <v>7.99998705066094-0.0101781405367907i</v>
      </c>
      <c r="F783" t="str">
        <f t="shared" si="355"/>
        <v>0.999200640780236+1.01618750594239E-06i</v>
      </c>
      <c r="G783">
        <f t="shared" si="350"/>
        <v>1</v>
      </c>
      <c r="H783" t="str">
        <f t="shared" si="356"/>
        <v>8.29541468415594+5.0799016133693i</v>
      </c>
      <c r="I783" t="str">
        <f t="shared" si="357"/>
        <v>254.861704022472i</v>
      </c>
      <c r="J783" t="str">
        <f t="shared" si="351"/>
        <v>-86.9223951967095+55.7555852655882i</v>
      </c>
      <c r="K783" t="str">
        <f t="shared" si="358"/>
        <v>1.33249370412132-2.07734424802542i</v>
      </c>
      <c r="L783" t="str">
        <f t="shared" si="359"/>
        <v>0.15249175816611-0.203851075327076i</v>
      </c>
      <c r="M783" t="str">
        <f t="shared" si="360"/>
        <v>1.48498546228743-2.2811953233525i</v>
      </c>
      <c r="N783" t="str">
        <f t="shared" si="361"/>
        <v>-0.478177186207706i</v>
      </c>
      <c r="O783" t="str">
        <f t="shared" si="362"/>
        <v>0.887835186176836-0.4601615826928i</v>
      </c>
      <c r="P783" t="str">
        <f t="shared" si="363"/>
        <v>0.112164813823164+0.4601615826928i</v>
      </c>
      <c r="Q783" t="str">
        <f t="shared" si="364"/>
        <v>-0.112164813823164+0.018015603514906i</v>
      </c>
      <c r="R783" t="str">
        <f t="shared" si="365"/>
        <v>-0.332482613076362-4.1559508881324i</v>
      </c>
      <c r="S783" t="str">
        <f t="shared" si="366"/>
        <v>0.0504183578482419i</v>
      </c>
      <c r="T783" t="str">
        <f t="shared" si="367"/>
        <v>0.209536219077578-0.0167632273644026i</v>
      </c>
      <c r="U783" t="e">
        <f t="shared" si="368"/>
        <v>#DIV/0!</v>
      </c>
      <c r="V783" t="str">
        <f t="shared" si="369"/>
        <v>1.33333333333333E-06-0.00163487358081043i</v>
      </c>
      <c r="W783" t="e">
        <f t="shared" si="370"/>
        <v>#DIV/0!</v>
      </c>
      <c r="X783" t="e">
        <f t="shared" si="371"/>
        <v>#DIV/0!</v>
      </c>
      <c r="Y783" t="str">
        <f t="shared" si="372"/>
        <v>0.00083+0.0652445962297528i</v>
      </c>
      <c r="Z783" t="e">
        <f t="shared" si="373"/>
        <v>#DIV/0!</v>
      </c>
      <c r="AA783" t="e">
        <f t="shared" si="374"/>
        <v>#DIV/0!</v>
      </c>
      <c r="AB783" t="str">
        <f t="shared" si="375"/>
        <v>1.29204999126561-0.103366033161746i</v>
      </c>
      <c r="AC783" t="str">
        <f t="shared" si="376"/>
        <v>2.68287734213596-3.10091545415226i</v>
      </c>
      <c r="AD783" t="str">
        <f t="shared" si="377"/>
        <v>0.225232062918709+0.221799014873978i</v>
      </c>
      <c r="AE783" t="e">
        <f t="shared" si="378"/>
        <v>#DIV/0!</v>
      </c>
      <c r="AF783" t="str">
        <f t="shared" si="379"/>
        <v>-15.9622603860005-4.70756725551411i</v>
      </c>
      <c r="AG783" t="e">
        <f t="shared" si="380"/>
        <v>#DIV/0!</v>
      </c>
      <c r="AH783" t="e">
        <f t="shared" si="381"/>
        <v>#DIV/0!</v>
      </c>
      <c r="AI783" t="e">
        <f t="shared" si="382"/>
        <v>#DIV/0!</v>
      </c>
      <c r="AJ783" t="e">
        <f t="shared" si="383"/>
        <v>#DIV/0!</v>
      </c>
      <c r="AK783"/>
      <c r="AL783"/>
      <c r="AM783"/>
      <c r="AN783"/>
    </row>
    <row r="784" spans="1:40" x14ac:dyDescent="0.25">
      <c r="A784"/>
      <c r="B784">
        <f>B783+100</f>
        <v>65000</v>
      </c>
      <c r="C784" s="186" t="str">
        <f t="shared" si="352"/>
        <v>-0.0000232806162151028+0.048490635134408i</v>
      </c>
      <c r="D784" s="158" t="str">
        <f t="shared" si="353"/>
        <v>-7.66684515139102+0.371761536030462i</v>
      </c>
      <c r="E784" t="str">
        <f t="shared" si="354"/>
        <v>7.99998701072475-0.0101938232910442i</v>
      </c>
      <c r="F784" t="str">
        <f t="shared" si="355"/>
        <v>0.999200640784227+1.01775327514713E-06i</v>
      </c>
      <c r="G784">
        <f t="shared" si="350"/>
        <v>1</v>
      </c>
      <c r="H784" t="str">
        <f t="shared" si="356"/>
        <v>8.30268828956167+5.07703351755217i</v>
      </c>
      <c r="I784" t="str">
        <f t="shared" si="357"/>
        <v>255.254403104171i</v>
      </c>
      <c r="J784" t="str">
        <f t="shared" si="351"/>
        <v>-87.1935512275844+55.8414952582932i</v>
      </c>
      <c r="K784" t="str">
        <f t="shared" si="358"/>
        <v>1.32952182976671-2.07597825301318i</v>
      </c>
      <c r="L784" t="str">
        <f t="shared" si="359"/>
        <v>0.152190805022954-0.203762241353055i</v>
      </c>
      <c r="M784" t="str">
        <f t="shared" si="360"/>
        <v>1.48171263478966-2.27974049436623i</v>
      </c>
      <c r="N784" t="str">
        <f t="shared" si="361"/>
        <v>-0.478913976941462i</v>
      </c>
      <c r="O784" t="str">
        <f t="shared" si="362"/>
        <v>0.887495902432-0.460815606470105i</v>
      </c>
      <c r="P784" t="str">
        <f t="shared" si="363"/>
        <v>0.112504097568+0.460815606470105i</v>
      </c>
      <c r="Q784" t="str">
        <f t="shared" si="364"/>
        <v>-0.112504097568+0.018098370471357i</v>
      </c>
      <c r="R784" t="str">
        <f t="shared" si="365"/>
        <v>-0.332479977452012-4.14947510684378i</v>
      </c>
      <c r="S784" t="str">
        <f t="shared" si="366"/>
        <v>0.0504960440698878i</v>
      </c>
      <c r="T784" t="str">
        <f t="shared" si="367"/>
        <v>0.209532077862086-0.0167889235937721i</v>
      </c>
      <c r="U784" t="e">
        <f t="shared" si="368"/>
        <v>#DIV/0!</v>
      </c>
      <c r="V784" t="str">
        <f t="shared" si="369"/>
        <v>1.33333333333333E-06-0.00163235839068611i</v>
      </c>
      <c r="W784" t="e">
        <f t="shared" si="370"/>
        <v>#DIV/0!</v>
      </c>
      <c r="X784" t="e">
        <f t="shared" si="371"/>
        <v>#DIV/0!</v>
      </c>
      <c r="Y784" t="str">
        <f t="shared" si="372"/>
        <v>0.00083+0.0653451271946677i</v>
      </c>
      <c r="Z784" t="e">
        <f t="shared" si="373"/>
        <v>#DIV/0!</v>
      </c>
      <c r="AA784" t="e">
        <f t="shared" si="374"/>
        <v>#DIV/0!</v>
      </c>
      <c r="AB784" t="str">
        <f t="shared" si="375"/>
        <v>1.29202445554933-0.103524482202578i</v>
      </c>
      <c r="AC784" t="str">
        <f t="shared" si="376"/>
        <v>2.67840000600916-3.09887400431691i</v>
      </c>
      <c r="AD784" t="str">
        <f t="shared" si="377"/>
        <v>0.225392036227266+0.222124043573541i</v>
      </c>
      <c r="AE784" t="e">
        <f t="shared" si="378"/>
        <v>#DIV/0!</v>
      </c>
      <c r="AF784" t="str">
        <f t="shared" si="379"/>
        <v>-15.9695334409527-4.70527198152171i</v>
      </c>
      <c r="AG784" t="e">
        <f t="shared" si="380"/>
        <v>#DIV/0!</v>
      </c>
      <c r="AH784" t="e">
        <f t="shared" si="381"/>
        <v>#DIV/0!</v>
      </c>
      <c r="AI784" t="e">
        <f t="shared" si="382"/>
        <v>#DIV/0!</v>
      </c>
      <c r="AJ784" t="e">
        <f t="shared" si="383"/>
        <v>#DIV/0!</v>
      </c>
      <c r="AK784"/>
      <c r="AL784"/>
      <c r="AM784"/>
      <c r="AN784"/>
    </row>
    <row r="785" spans="1:40" x14ac:dyDescent="0.25">
      <c r="A785"/>
      <c r="B785">
        <f t="shared" ref="B785:B848" si="384">B784+100</f>
        <v>65100</v>
      </c>
      <c r="C785" s="186" t="str">
        <f t="shared" si="352"/>
        <v>-0.0000232091485339604+0.0484161487859724i</v>
      </c>
      <c r="D785" s="158" t="str">
        <f t="shared" si="353"/>
        <v>-7.66684460347207+0.371190474025789i</v>
      </c>
      <c r="E785" t="str">
        <f t="shared" si="354"/>
        <v>7.99998697072707-0.0102095060450627i</v>
      </c>
      <c r="F785" t="str">
        <f t="shared" si="355"/>
        <v>0.999200640788217+1.01931904432842E-06i</v>
      </c>
      <c r="G785">
        <f t="shared" si="350"/>
        <v>1</v>
      </c>
      <c r="H785" t="str">
        <f t="shared" si="356"/>
        <v>8.30994250760476+5.07416106704488i</v>
      </c>
      <c r="I785" t="str">
        <f t="shared" si="357"/>
        <v>255.647102185869i</v>
      </c>
      <c r="J785" t="str">
        <f t="shared" si="351"/>
        <v>-87.4651247427254+55.9274052509983i</v>
      </c>
      <c r="K785" t="str">
        <f t="shared" si="358"/>
        <v>1.32655863485939-2.07461111338515i</v>
      </c>
      <c r="L785" t="str">
        <f t="shared" si="359"/>
        <v>0.151890576818689-0.203673139666547i</v>
      </c>
      <c r="M785" t="str">
        <f t="shared" si="360"/>
        <v>1.47844921167808-2.2782842530517i</v>
      </c>
      <c r="N785" t="str">
        <f t="shared" si="361"/>
        <v>-0.479650767675218i</v>
      </c>
      <c r="O785" t="str">
        <f t="shared" si="362"/>
        <v>0.88715613690064-0.461469380088791i</v>
      </c>
      <c r="P785" t="str">
        <f t="shared" si="363"/>
        <v>0.11284386309936+0.461469380088791i</v>
      </c>
      <c r="Q785" t="str">
        <f t="shared" si="364"/>
        <v>-0.11284386309936+0.018181387586427i</v>
      </c>
      <c r="R785" t="str">
        <f t="shared" si="365"/>
        <v>-0.332477337695683-4.14301909371438i</v>
      </c>
      <c r="S785" t="str">
        <f t="shared" si="366"/>
        <v>0.0505737302915339i</v>
      </c>
      <c r="T785" t="str">
        <f t="shared" si="367"/>
        <v>0.209527930238186-0.0168146192046687i</v>
      </c>
      <c r="U785" t="e">
        <f t="shared" si="368"/>
        <v>#DIV/0!</v>
      </c>
      <c r="V785" t="str">
        <f t="shared" si="369"/>
        <v>1.33333333333333E-06-0.00162985092772038i</v>
      </c>
      <c r="W785" t="e">
        <f t="shared" si="370"/>
        <v>#DIV/0!</v>
      </c>
      <c r="X785" t="e">
        <f t="shared" si="371"/>
        <v>#DIV/0!</v>
      </c>
      <c r="Y785" t="str">
        <f t="shared" si="372"/>
        <v>0.00083+0.0654456581595826i</v>
      </c>
      <c r="Z785" t="e">
        <f t="shared" si="373"/>
        <v>#DIV/0!</v>
      </c>
      <c r="AA785" t="e">
        <f t="shared" si="374"/>
        <v>#DIV/0!</v>
      </c>
      <c r="AB785" t="str">
        <f t="shared" si="375"/>
        <v>1.29199888031729-0.10368292742976i</v>
      </c>
      <c r="AC785" t="str">
        <f t="shared" si="376"/>
        <v>2.67393554522054-3.09683064631031i</v>
      </c>
      <c r="AD785" t="str">
        <f t="shared" si="377"/>
        <v>0.225552239101023+0.222448951705431i</v>
      </c>
      <c r="AE785" t="e">
        <f t="shared" si="378"/>
        <v>#DIV/0!</v>
      </c>
      <c r="AF785" t="str">
        <f t="shared" si="379"/>
        <v>-15.9767871110768-4.70297059301909i</v>
      </c>
      <c r="AG785" t="e">
        <f t="shared" si="380"/>
        <v>#DIV/0!</v>
      </c>
      <c r="AH785" t="e">
        <f t="shared" si="381"/>
        <v>#DIV/0!</v>
      </c>
      <c r="AI785" t="e">
        <f t="shared" si="382"/>
        <v>#DIV/0!</v>
      </c>
      <c r="AJ785" t="e">
        <f t="shared" si="383"/>
        <v>#DIV/0!</v>
      </c>
      <c r="AK785"/>
      <c r="AL785"/>
      <c r="AM785"/>
      <c r="AN785"/>
    </row>
    <row r="786" spans="1:40" x14ac:dyDescent="0.25">
      <c r="A786"/>
      <c r="B786">
        <f t="shared" si="384"/>
        <v>65200</v>
      </c>
      <c r="C786" s="186" t="str">
        <f t="shared" si="352"/>
        <v>-0.0000231380094394994+0.048341890923111i</v>
      </c>
      <c r="D786" s="158" t="str">
        <f t="shared" si="353"/>
        <v>-7.66684405807238+0.370621163743851i</v>
      </c>
      <c r="E786" t="str">
        <f t="shared" si="354"/>
        <v>7.9999869306679-0.0102251887988458i</v>
      </c>
      <c r="F786" t="str">
        <f t="shared" si="355"/>
        <v>0.999200640792208+1.02088481348624E-06i</v>
      </c>
      <c r="G786">
        <f t="shared" si="350"/>
        <v>1</v>
      </c>
      <c r="H786" t="str">
        <f t="shared" si="356"/>
        <v>8.31717739008354+5.07128431700698i</v>
      </c>
      <c r="I786" t="str">
        <f t="shared" si="357"/>
        <v>256.039801267568i</v>
      </c>
      <c r="J786" t="str">
        <f t="shared" si="351"/>
        <v>-87.7371157421326+56.0133152437033i</v>
      </c>
      <c r="K786" t="str">
        <f t="shared" si="358"/>
        <v>1.32360409191152-2.07324285133893i</v>
      </c>
      <c r="L786" t="str">
        <f t="shared" si="359"/>
        <v>0.151591071997526-0.203583772657816i</v>
      </c>
      <c r="M786" t="str">
        <f t="shared" si="360"/>
        <v>1.47519516390905-2.27682662399675i</v>
      </c>
      <c r="N786" t="str">
        <f t="shared" si="361"/>
        <v>-0.480387558408974i</v>
      </c>
      <c r="O786" t="str">
        <f t="shared" si="362"/>
        <v>0.886815889767202-0.462122903193951i</v>
      </c>
      <c r="P786" t="str">
        <f t="shared" si="363"/>
        <v>0.113184110232798+0.462122903193951i</v>
      </c>
      <c r="Q786" t="str">
        <f t="shared" si="364"/>
        <v>-0.113184110232798+0.018264655215023i</v>
      </c>
      <c r="R786" t="str">
        <f t="shared" si="365"/>
        <v>-0.332474693807057-4.13658275778348i</v>
      </c>
      <c r="S786" t="str">
        <f t="shared" si="366"/>
        <v>0.0506514165131798i</v>
      </c>
      <c r="T786" t="str">
        <f t="shared" si="367"/>
        <v>0.209523776205729-0.0168403141961132i</v>
      </c>
      <c r="U786" t="e">
        <f t="shared" si="368"/>
        <v>#DIV/0!</v>
      </c>
      <c r="V786" t="str">
        <f t="shared" si="369"/>
        <v>1.33333333333333E-06-0.00162735115635885i</v>
      </c>
      <c r="W786" t="e">
        <f t="shared" si="370"/>
        <v>#DIV/0!</v>
      </c>
      <c r="X786" t="e">
        <f t="shared" si="371"/>
        <v>#DIV/0!</v>
      </c>
      <c r="Y786" t="str">
        <f t="shared" si="372"/>
        <v>0.00083+0.0655461891244974i</v>
      </c>
      <c r="Z786" t="e">
        <f t="shared" si="373"/>
        <v>#DIV/0!</v>
      </c>
      <c r="AA786" t="e">
        <f t="shared" si="374"/>
        <v>#DIV/0!</v>
      </c>
      <c r="AB786" t="str">
        <f t="shared" si="375"/>
        <v>1.29197326556857-0.103841368837253i</v>
      </c>
      <c r="AC786" t="str">
        <f t="shared" si="376"/>
        <v>2.66948392002561-3.09478541366096i</v>
      </c>
      <c r="AD786" t="str">
        <f t="shared" si="377"/>
        <v>0.225712671472712+0.222773739168745i</v>
      </c>
      <c r="AE786" t="e">
        <f t="shared" si="378"/>
        <v>#DIV/0!</v>
      </c>
      <c r="AF786" t="str">
        <f t="shared" si="379"/>
        <v>-15.9840214481559-4.70066315326313i</v>
      </c>
      <c r="AG786" t="e">
        <f t="shared" si="380"/>
        <v>#DIV/0!</v>
      </c>
      <c r="AH786" t="e">
        <f t="shared" si="381"/>
        <v>#DIV/0!</v>
      </c>
      <c r="AI786" t="e">
        <f t="shared" si="382"/>
        <v>#DIV/0!</v>
      </c>
      <c r="AJ786" t="e">
        <f t="shared" si="383"/>
        <v>#DIV/0!</v>
      </c>
      <c r="AK786"/>
      <c r="AL786"/>
      <c r="AM786"/>
      <c r="AN786"/>
    </row>
    <row r="787" spans="1:40" x14ac:dyDescent="0.25">
      <c r="A787"/>
      <c r="B787">
        <f t="shared" si="384"/>
        <v>65300</v>
      </c>
      <c r="C787" s="186" t="str">
        <f t="shared" si="352"/>
        <v>-0.0000230671969204805+0.0482678604961206i</v>
      </c>
      <c r="D787" s="158" t="str">
        <f t="shared" si="353"/>
        <v>-7.66684351517639+0.370053597136925i</v>
      </c>
      <c r="E787" t="str">
        <f t="shared" si="354"/>
        <v>7.99998689054725-0.0102408715523931i</v>
      </c>
      <c r="F787" t="str">
        <f t="shared" si="355"/>
        <v>0.999200640796218+1.02245058262058E-06i</v>
      </c>
      <c r="G787">
        <f t="shared" si="350"/>
        <v>1</v>
      </c>
      <c r="H787" t="str">
        <f t="shared" si="356"/>
        <v>8.32439298873543+5.0684033222187i</v>
      </c>
      <c r="I787" t="str">
        <f t="shared" si="357"/>
        <v>256.432500349267i</v>
      </c>
      <c r="J787" t="str">
        <f t="shared" si="351"/>
        <v>-88.009524225806+56.0992252364084i</v>
      </c>
      <c r="K787" t="str">
        <f t="shared" si="358"/>
        <v>1.32065817350207-2.07187348889456i</v>
      </c>
      <c r="L787" t="str">
        <f t="shared" si="359"/>
        <v>0.151292289002809-0.203494142703136i</v>
      </c>
      <c r="M787" t="str">
        <f t="shared" si="360"/>
        <v>1.47195046250488-2.2753676315977i</v>
      </c>
      <c r="N787" t="str">
        <f t="shared" si="361"/>
        <v>-0.48112434914273i</v>
      </c>
      <c r="O787" t="str">
        <f t="shared" si="362"/>
        <v>0.886475161216393-0.462776175430813i</v>
      </c>
      <c r="P787" t="str">
        <f t="shared" si="363"/>
        <v>0.113524838783607+0.462776175430813i</v>
      </c>
      <c r="Q787" t="str">
        <f t="shared" si="364"/>
        <v>-0.113524838783607+0.018348173711917i</v>
      </c>
      <c r="R787" t="str">
        <f t="shared" si="365"/>
        <v>-0.332472045785781-4.13016600864755i</v>
      </c>
      <c r="S787" t="str">
        <f t="shared" si="366"/>
        <v>0.0507291027348258i</v>
      </c>
      <c r="T787" t="str">
        <f t="shared" si="367"/>
        <v>0.209519615764567-0.0168660085671246i</v>
      </c>
      <c r="U787" t="e">
        <f t="shared" si="368"/>
        <v>#DIV/0!</v>
      </c>
      <c r="V787" t="str">
        <f t="shared" si="369"/>
        <v>1.33333333333333E-06-0.00162485904126488i</v>
      </c>
      <c r="W787" t="e">
        <f t="shared" si="370"/>
        <v>#DIV/0!</v>
      </c>
      <c r="X787" t="e">
        <f t="shared" si="371"/>
        <v>#DIV/0!</v>
      </c>
      <c r="Y787" t="str">
        <f t="shared" si="372"/>
        <v>0.00083+0.0656467200894123i</v>
      </c>
      <c r="Z787" t="e">
        <f t="shared" si="373"/>
        <v>#DIV/0!</v>
      </c>
      <c r="AA787" t="e">
        <f t="shared" si="374"/>
        <v>#DIV/0!</v>
      </c>
      <c r="AB787" t="str">
        <f t="shared" si="375"/>
        <v>1.29194761130226-0.103999806419008i</v>
      </c>
      <c r="AC787" t="str">
        <f t="shared" si="376"/>
        <v>2.6650450907702-3.09273833963601i</v>
      </c>
      <c r="AD787" t="str">
        <f t="shared" si="377"/>
        <v>0.225873333274972+0.223098405862263i</v>
      </c>
      <c r="AE787" t="e">
        <f t="shared" si="378"/>
        <v>#DIV/0!</v>
      </c>
      <c r="AF787" t="str">
        <f t="shared" si="379"/>
        <v>-15.9912365039118-4.69834972508177i</v>
      </c>
      <c r="AG787" t="e">
        <f t="shared" si="380"/>
        <v>#DIV/0!</v>
      </c>
      <c r="AH787" t="e">
        <f t="shared" si="381"/>
        <v>#DIV/0!</v>
      </c>
      <c r="AI787" t="e">
        <f t="shared" si="382"/>
        <v>#DIV/0!</v>
      </c>
      <c r="AJ787" t="e">
        <f t="shared" si="383"/>
        <v>#DIV/0!</v>
      </c>
      <c r="AK787"/>
      <c r="AL787"/>
      <c r="AM787"/>
      <c r="AN787"/>
    </row>
    <row r="788" spans="1:40" x14ac:dyDescent="0.25">
      <c r="A788"/>
      <c r="B788">
        <f t="shared" si="384"/>
        <v>65400</v>
      </c>
      <c r="C788" s="186" t="str">
        <f t="shared" si="352"/>
        <v>-0.0000229967089810288+0.0481940564617183i</v>
      </c>
      <c r="D788" s="158" t="str">
        <f t="shared" si="353"/>
        <v>-7.66684297476885+0.369487766206507i</v>
      </c>
      <c r="E788" t="str">
        <f t="shared" si="354"/>
        <v>7.99998685036511-0.0102565543057043i</v>
      </c>
      <c r="F788" t="str">
        <f t="shared" si="355"/>
        <v>0.999200640800218+1.02401635173135E-06i</v>
      </c>
      <c r="G788">
        <f t="shared" si="350"/>
        <v>1</v>
      </c>
      <c r="H788" t="str">
        <f t="shared" si="356"/>
        <v>8.33158935523625+5.06551813708372i</v>
      </c>
      <c r="I788" t="str">
        <f t="shared" si="357"/>
        <v>256.825199430966i</v>
      </c>
      <c r="J788" t="str">
        <f t="shared" si="351"/>
        <v>-88.2823501937455+56.1851352291135i</v>
      </c>
      <c r="K788" t="str">
        <f t="shared" si="358"/>
        <v>1.31772085227702-2.07050304789585i</v>
      </c>
      <c r="L788" t="str">
        <f t="shared" si="359"/>
        <v>0.150994226277055-0.20340425216485i</v>
      </c>
      <c r="M788" t="str">
        <f t="shared" si="360"/>
        <v>1.46871507855408-2.2739073000607i</v>
      </c>
      <c r="N788" t="str">
        <f t="shared" si="361"/>
        <v>-0.481861139876486i</v>
      </c>
      <c r="O788" t="str">
        <f t="shared" si="362"/>
        <v>0.886133951433181-0.46342919644474i</v>
      </c>
      <c r="P788" t="str">
        <f t="shared" si="363"/>
        <v>0.113866048566819+0.46342919644474i</v>
      </c>
      <c r="Q788" t="str">
        <f t="shared" si="364"/>
        <v>-0.113866048566819+0.018431943431746i</v>
      </c>
      <c r="R788" t="str">
        <f t="shared" si="365"/>
        <v>-0.332469393631469-4.12376875645593i</v>
      </c>
      <c r="S788" t="str">
        <f t="shared" si="366"/>
        <v>0.0508067889564717i</v>
      </c>
      <c r="T788" t="str">
        <f t="shared" si="367"/>
        <v>0.209515448914548-0.0168917023167202i</v>
      </c>
      <c r="U788" t="e">
        <f t="shared" si="368"/>
        <v>#DIV/0!</v>
      </c>
      <c r="V788" t="str">
        <f t="shared" si="369"/>
        <v>1.33333333333333E-06-0.001622374547318i</v>
      </c>
      <c r="W788" t="e">
        <f t="shared" si="370"/>
        <v>#DIV/0!</v>
      </c>
      <c r="X788" t="e">
        <f t="shared" si="371"/>
        <v>#DIV/0!</v>
      </c>
      <c r="Y788" t="str">
        <f t="shared" si="372"/>
        <v>0.00083+0.0657472510543272i</v>
      </c>
      <c r="Z788" t="e">
        <f t="shared" si="373"/>
        <v>#DIV/0!</v>
      </c>
      <c r="AA788" t="e">
        <f t="shared" si="374"/>
        <v>#DIV/0!</v>
      </c>
      <c r="AB788" t="str">
        <f t="shared" si="375"/>
        <v>1.29192191751741-0.104158240168967i</v>
      </c>
      <c r="AC788" t="str">
        <f t="shared" si="376"/>
        <v>2.66061901789063-3.09068945724308i</v>
      </c>
      <c r="AD788" t="str">
        <f t="shared" si="377"/>
        <v>0.226034224440343+0.223422951684454i</v>
      </c>
      <c r="AE788" t="e">
        <f t="shared" si="378"/>
        <v>#DIV/0!</v>
      </c>
      <c r="AF788" t="str">
        <f t="shared" si="379"/>
        <v>-15.9984323300051-4.69603037087721i</v>
      </c>
      <c r="AG788" t="e">
        <f t="shared" si="380"/>
        <v>#DIV/0!</v>
      </c>
      <c r="AH788" t="e">
        <f t="shared" si="381"/>
        <v>#DIV/0!</v>
      </c>
      <c r="AI788" t="e">
        <f t="shared" si="382"/>
        <v>#DIV/0!</v>
      </c>
      <c r="AJ788" t="e">
        <f t="shared" si="383"/>
        <v>#DIV/0!</v>
      </c>
      <c r="AK788"/>
      <c r="AL788"/>
      <c r="AM788"/>
      <c r="AN788"/>
    </row>
    <row r="789" spans="1:40" x14ac:dyDescent="0.25">
      <c r="A789"/>
      <c r="B789">
        <f t="shared" si="384"/>
        <v>65500</v>
      </c>
      <c r="C789" s="186" t="str">
        <f t="shared" si="352"/>
        <v>-0.000022926543640494+0.0481204777829926i</v>
      </c>
      <c r="D789" s="158" t="str">
        <f t="shared" si="353"/>
        <v>-7.66684243683458+0.368923663002943i</v>
      </c>
      <c r="E789" t="str">
        <f t="shared" si="354"/>
        <v>7.99998681012148-0.010272237058779i</v>
      </c>
      <c r="F789" t="str">
        <f t="shared" si="355"/>
        <v>0.999200640804239+1.02558212081858E-06i</v>
      </c>
      <c r="G789">
        <f t="shared" si="350"/>
        <v>1</v>
      </c>
      <c r="H789" t="str">
        <f t="shared" si="356"/>
        <v>8.33876654119914+5.06262881563105i</v>
      </c>
      <c r="I789" t="str">
        <f t="shared" si="357"/>
        <v>257.217898512664i</v>
      </c>
      <c r="J789" t="str">
        <f t="shared" si="351"/>
        <v>-88.5555936459512+56.2710452218186i</v>
      </c>
      <c r="K789" t="str">
        <f t="shared" si="358"/>
        <v>1.31479210094953-2.06913155001158i</v>
      </c>
      <c r="L789" t="str">
        <f t="shared" si="359"/>
        <v>0.150696882262028-0.203314103391443i</v>
      </c>
      <c r="M789" t="str">
        <f t="shared" si="360"/>
        <v>1.46548898321156-2.27244565340302i</v>
      </c>
      <c r="N789" t="str">
        <f t="shared" si="361"/>
        <v>-0.482597930610242i</v>
      </c>
      <c r="O789" t="str">
        <f t="shared" si="362"/>
        <v>0.885792260602795-0.464081965881234i</v>
      </c>
      <c r="P789" t="str">
        <f t="shared" si="363"/>
        <v>0.114207739397205+0.464081965881234i</v>
      </c>
      <c r="Q789" t="str">
        <f t="shared" si="364"/>
        <v>-0.114207739397205+0.018515964729008i</v>
      </c>
      <c r="R789" t="str">
        <f t="shared" si="365"/>
        <v>-0.332466737343824-4.1173909119067i</v>
      </c>
      <c r="S789" t="str">
        <f t="shared" si="366"/>
        <v>0.0508844751781178i</v>
      </c>
      <c r="T789" t="str">
        <f t="shared" si="367"/>
        <v>0.209511275655524-0.0169173954439216i</v>
      </c>
      <c r="U789" t="e">
        <f t="shared" si="368"/>
        <v>#DIV/0!</v>
      </c>
      <c r="V789" t="str">
        <f t="shared" si="369"/>
        <v>1.33333333333333E-06-0.00161989763961217i</v>
      </c>
      <c r="W789" t="e">
        <f t="shared" si="370"/>
        <v>#DIV/0!</v>
      </c>
      <c r="X789" t="e">
        <f t="shared" si="371"/>
        <v>#DIV/0!</v>
      </c>
      <c r="Y789" t="str">
        <f t="shared" si="372"/>
        <v>0.00083+0.0658477820192421i</v>
      </c>
      <c r="Z789" t="e">
        <f t="shared" si="373"/>
        <v>#DIV/0!</v>
      </c>
      <c r="AA789" t="e">
        <f t="shared" si="374"/>
        <v>#DIV/0!</v>
      </c>
      <c r="AB789" t="str">
        <f t="shared" si="375"/>
        <v>1.29189618421312-0.104316670081095i</v>
      </c>
      <c r="AC789" t="str">
        <f t="shared" si="376"/>
        <v>2.65620566191412-3.08863879923221i</v>
      </c>
      <c r="AD789" t="str">
        <f t="shared" si="377"/>
        <v>0.22619534490127+0.223747376533488i</v>
      </c>
      <c r="AE789" t="e">
        <f t="shared" si="378"/>
        <v>#DIV/0!</v>
      </c>
      <c r="AF789" t="str">
        <f t="shared" si="379"/>
        <v>-16.0056089780337-4.69370515262811i</v>
      </c>
      <c r="AG789" t="e">
        <f t="shared" si="380"/>
        <v>#DIV/0!</v>
      </c>
      <c r="AH789" t="e">
        <f t="shared" si="381"/>
        <v>#DIV/0!</v>
      </c>
      <c r="AI789" t="e">
        <f t="shared" si="382"/>
        <v>#DIV/0!</v>
      </c>
      <c r="AJ789" t="e">
        <f t="shared" si="383"/>
        <v>#DIV/0!</v>
      </c>
      <c r="AK789"/>
      <c r="AL789"/>
      <c r="AM789"/>
      <c r="AN789"/>
    </row>
    <row r="790" spans="1:40" x14ac:dyDescent="0.25">
      <c r="A790"/>
      <c r="B790">
        <f t="shared" si="384"/>
        <v>65600</v>
      </c>
      <c r="C790" s="186" t="str">
        <f t="shared" si="352"/>
        <v>-0.0000228566989333099+0.0480471234293544i</v>
      </c>
      <c r="D790" s="158" t="str">
        <f t="shared" si="353"/>
        <v>-7.66684190135847+0.368361279625051i</v>
      </c>
      <c r="E790" t="str">
        <f t="shared" si="354"/>
        <v>7.99998676981636-0.0102879198116168i</v>
      </c>
      <c r="F790" t="str">
        <f t="shared" si="355"/>
        <v>0.999200640808259+1.02714788988218E-06i</v>
      </c>
      <c r="G790">
        <f t="shared" si="350"/>
        <v>1</v>
      </c>
      <c r="H790" t="str">
        <f t="shared" si="356"/>
        <v>8.34592459817334+5.05973541151737i</v>
      </c>
      <c r="I790" t="str">
        <f t="shared" si="357"/>
        <v>257.610597594363i</v>
      </c>
      <c r="J790" t="str">
        <f t="shared" si="351"/>
        <v>-88.8292545824231+56.3569552145236i</v>
      </c>
      <c r="K790" t="str">
        <f t="shared" si="358"/>
        <v>1.3118718923002-2.06775901673674i</v>
      </c>
      <c r="L790" t="str">
        <f t="shared" si="359"/>
        <v>0.150400255398779-0.203223698717603i</v>
      </c>
      <c r="M790" t="str">
        <f t="shared" si="360"/>
        <v>1.46227214769898-2.27098271545434i</v>
      </c>
      <c r="N790" t="str">
        <f t="shared" si="361"/>
        <v>-0.483334721343999i</v>
      </c>
      <c r="O790" t="str">
        <f t="shared" si="362"/>
        <v>0.885450088910725-0.464734483385933i</v>
      </c>
      <c r="P790" t="str">
        <f t="shared" si="363"/>
        <v>0.114549911089275+0.464734483385933i</v>
      </c>
      <c r="Q790" t="str">
        <f t="shared" si="364"/>
        <v>-0.114549911089275+0.018600237958066i</v>
      </c>
      <c r="R790" t="str">
        <f t="shared" si="365"/>
        <v>-0.332464076922497-4.11103238624243i</v>
      </c>
      <c r="S790" t="str">
        <f t="shared" si="366"/>
        <v>0.0509621613997637i</v>
      </c>
      <c r="T790" t="str">
        <f t="shared" si="367"/>
        <v>0.209507095987342-0.0169430879477477i</v>
      </c>
      <c r="U790" t="e">
        <f t="shared" si="368"/>
        <v>#DIV/0!</v>
      </c>
      <c r="V790" t="str">
        <f t="shared" si="369"/>
        <v>1.33333333333333E-06-0.00161742828345422i</v>
      </c>
      <c r="W790" t="e">
        <f t="shared" si="370"/>
        <v>#DIV/0!</v>
      </c>
      <c r="X790" t="e">
        <f t="shared" si="371"/>
        <v>#DIV/0!</v>
      </c>
      <c r="Y790" t="str">
        <f t="shared" si="372"/>
        <v>0.00083+0.0659483129841569i</v>
      </c>
      <c r="Z790" t="e">
        <f t="shared" si="373"/>
        <v>#DIV/0!</v>
      </c>
      <c r="AA790" t="e">
        <f t="shared" si="374"/>
        <v>#DIV/0!</v>
      </c>
      <c r="AB790" t="str">
        <f t="shared" si="375"/>
        <v>1.29187041138844-0.104475096149344i</v>
      </c>
      <c r="AC790" t="str">
        <f t="shared" si="376"/>
        <v>2.65180498345915-3.08658639809739i</v>
      </c>
      <c r="AD790" t="str">
        <f t="shared" si="377"/>
        <v>0.226356694590098+0.224071680307215i</v>
      </c>
      <c r="AE790" t="e">
        <f t="shared" si="378"/>
        <v>#DIV/0!</v>
      </c>
      <c r="AF790" t="str">
        <f t="shared" si="379"/>
        <v>-16.0127664995318-4.69137413189232i</v>
      </c>
      <c r="AG790" t="e">
        <f t="shared" si="380"/>
        <v>#DIV/0!</v>
      </c>
      <c r="AH790" t="e">
        <f t="shared" si="381"/>
        <v>#DIV/0!</v>
      </c>
      <c r="AI790" t="e">
        <f t="shared" si="382"/>
        <v>#DIV/0!</v>
      </c>
      <c r="AJ790" t="e">
        <f t="shared" si="383"/>
        <v>#DIV/0!</v>
      </c>
      <c r="AK790"/>
      <c r="AL790"/>
      <c r="AM790"/>
      <c r="AN790"/>
    </row>
    <row r="791" spans="1:40" x14ac:dyDescent="0.25">
      <c r="A791"/>
      <c r="B791">
        <f t="shared" si="384"/>
        <v>65700</v>
      </c>
      <c r="C791" s="186" t="str">
        <f t="shared" si="352"/>
        <v>-0.0000227871729088583+0.0479739923764891i</v>
      </c>
      <c r="D791" s="158" t="str">
        <f t="shared" si="353"/>
        <v>-7.66684136832565+0.36780060821975i</v>
      </c>
      <c r="E791" t="str">
        <f t="shared" si="354"/>
        <v>7.99998672944976-0.0103036025642174i</v>
      </c>
      <c r="F791" t="str">
        <f t="shared" si="355"/>
        <v>0.999200640812279+1.02871365892212E-06i</v>
      </c>
      <c r="G791">
        <f t="shared" si="350"/>
        <v>1</v>
      </c>
      <c r="H791" t="str">
        <f t="shared" si="356"/>
        <v>8.35306357764369+5.05683797802915i</v>
      </c>
      <c r="I791" t="str">
        <f t="shared" si="357"/>
        <v>258.003296676062i</v>
      </c>
      <c r="J791" t="str">
        <f t="shared" si="351"/>
        <v>-89.1033330031611+56.4428652072286i</v>
      </c>
      <c r="K791" t="str">
        <f t="shared" si="358"/>
        <v>1.30896019917713-2.0663854693937i</v>
      </c>
      <c r="L791" t="str">
        <f t="shared" si="359"/>
        <v>0.150104344127703-0.203133040464287i</v>
      </c>
      <c r="M791" t="str">
        <f t="shared" si="360"/>
        <v>1.45906454330483-2.26951850985799i</v>
      </c>
      <c r="N791" t="str">
        <f t="shared" si="361"/>
        <v>-0.484071512077755i</v>
      </c>
      <c r="O791" t="str">
        <f t="shared" si="362"/>
        <v>0.885107436542724-0.465386748604608i</v>
      </c>
      <c r="P791" t="str">
        <f t="shared" si="363"/>
        <v>0.114892563457276+0.465386748604608i</v>
      </c>
      <c r="Q791" t="str">
        <f t="shared" si="364"/>
        <v>-0.114892563457276+0.018684763473147i</v>
      </c>
      <c r="R791" t="str">
        <f t="shared" si="365"/>
        <v>-0.332461412367094-4.10469309124611i</v>
      </c>
      <c r="S791" t="str">
        <f t="shared" si="366"/>
        <v>0.0510398476214096i</v>
      </c>
      <c r="T791" t="str">
        <f t="shared" si="367"/>
        <v>0.209502909909854-0.0169687798272151i</v>
      </c>
      <c r="U791" t="e">
        <f t="shared" si="368"/>
        <v>#DIV/0!</v>
      </c>
      <c r="V791" t="str">
        <f t="shared" si="369"/>
        <v>1.33333333333333E-06-0.00161496644436221i</v>
      </c>
      <c r="W791" t="e">
        <f t="shared" si="370"/>
        <v>#DIV/0!</v>
      </c>
      <c r="X791" t="e">
        <f t="shared" si="371"/>
        <v>#DIV/0!</v>
      </c>
      <c r="Y791" t="str">
        <f t="shared" si="372"/>
        <v>0.00083+0.0660488439490718i</v>
      </c>
      <c r="Z791" t="e">
        <f t="shared" si="373"/>
        <v>#DIV/0!</v>
      </c>
      <c r="AA791" t="e">
        <f t="shared" si="374"/>
        <v>#DIV/0!</v>
      </c>
      <c r="AB791" t="str">
        <f t="shared" si="375"/>
        <v>1.29184459904246-0.104633518367648i</v>
      </c>
      <c r="AC791" t="str">
        <f t="shared" si="376"/>
        <v>2.64741694323576-3.08453228607841i</v>
      </c>
      <c r="AD791" t="str">
        <f t="shared" si="377"/>
        <v>0.226518273439079+0.224395862903196i</v>
      </c>
      <c r="AE791" t="e">
        <f t="shared" si="378"/>
        <v>#DIV/0!</v>
      </c>
      <c r="AF791" t="str">
        <f t="shared" si="379"/>
        <v>-16.0199049459693-4.6890373698094i</v>
      </c>
      <c r="AG791" t="e">
        <f t="shared" si="380"/>
        <v>#DIV/0!</v>
      </c>
      <c r="AH791" t="e">
        <f t="shared" si="381"/>
        <v>#DIV/0!</v>
      </c>
      <c r="AI791" t="e">
        <f t="shared" si="382"/>
        <v>#DIV/0!</v>
      </c>
      <c r="AJ791" t="e">
        <f t="shared" si="383"/>
        <v>#DIV/0!</v>
      </c>
      <c r="AK791"/>
      <c r="AL791"/>
      <c r="AM791"/>
      <c r="AN791"/>
    </row>
    <row r="792" spans="1:40" x14ac:dyDescent="0.25">
      <c r="A792"/>
      <c r="B792">
        <f t="shared" si="384"/>
        <v>65800</v>
      </c>
      <c r="C792" s="186" t="str">
        <f t="shared" si="352"/>
        <v>-0.0000227179636313316+0.0479010836063092i</v>
      </c>
      <c r="D792" s="158" t="str">
        <f t="shared" si="353"/>
        <v>-7.66684083772117+0.367241640981704i</v>
      </c>
      <c r="E792" t="str">
        <f t="shared" si="354"/>
        <v>7.99998668902167-0.0103192853165804i</v>
      </c>
      <c r="F792" t="str">
        <f t="shared" si="355"/>
        <v>0.99920064081632+1.03027942793841E-06i</v>
      </c>
      <c r="G792">
        <f t="shared" si="350"/>
        <v>1</v>
      </c>
      <c r="H792" t="str">
        <f t="shared" si="356"/>
        <v>8.36018353102901+5.05393656808474i</v>
      </c>
      <c r="I792" t="str">
        <f t="shared" si="357"/>
        <v>258.39599575776i</v>
      </c>
      <c r="J792" t="str">
        <f t="shared" si="351"/>
        <v>-89.3778289081653+56.5287751999337i</v>
      </c>
      <c r="K792" t="str">
        <f t="shared" si="358"/>
        <v>1.30605699449619-2.06501092913348i</v>
      </c>
      <c r="L792" t="str">
        <f t="shared" si="359"/>
        <v>0.149809146888595-0.203042130938789i</v>
      </c>
      <c r="M792" t="str">
        <f t="shared" si="360"/>
        <v>1.45586614138478-2.26805306007227i</v>
      </c>
      <c r="N792" t="str">
        <f t="shared" si="361"/>
        <v>-0.484808302811511i</v>
      </c>
      <c r="O792" t="str">
        <f t="shared" si="362"/>
        <v>0.884764303684803-0.466038761183172i</v>
      </c>
      <c r="P792" t="str">
        <f t="shared" si="363"/>
        <v>0.115235696315197+0.466038761183172i</v>
      </c>
      <c r="Q792" t="str">
        <f t="shared" si="364"/>
        <v>-0.115235696315197+0.018769541628339i</v>
      </c>
      <c r="R792" t="str">
        <f t="shared" si="365"/>
        <v>-0.332458743677318-4.09837293923693i</v>
      </c>
      <c r="S792" t="str">
        <f t="shared" si="366"/>
        <v>0.0511175338430557i</v>
      </c>
      <c r="T792" t="str">
        <f t="shared" si="367"/>
        <v>0.209498717422907-0.0169944710813451i</v>
      </c>
      <c r="U792" t="e">
        <f t="shared" si="368"/>
        <v>#DIV/0!</v>
      </c>
      <c r="V792" t="str">
        <f t="shared" si="369"/>
        <v>1.33333333333333E-06-0.00161251208806378i</v>
      </c>
      <c r="W792" t="e">
        <f t="shared" si="370"/>
        <v>#DIV/0!</v>
      </c>
      <c r="X792" t="e">
        <f t="shared" si="371"/>
        <v>#DIV/0!</v>
      </c>
      <c r="Y792" t="str">
        <f t="shared" si="372"/>
        <v>0.00083+0.0661493749139867i</v>
      </c>
      <c r="Z792" t="e">
        <f t="shared" si="373"/>
        <v>#DIV/0!</v>
      </c>
      <c r="AA792" t="e">
        <f t="shared" si="374"/>
        <v>#DIV/0!</v>
      </c>
      <c r="AB792" t="str">
        <f t="shared" si="375"/>
        <v>1.29181874717424-0.104791936729974i</v>
      </c>
      <c r="AC792" t="str">
        <f t="shared" si="376"/>
        <v>2.64304150204576-3.08247649516257i</v>
      </c>
      <c r="AD792" t="str">
        <f t="shared" si="377"/>
        <v>0.226680081380372+0.224719924218684i</v>
      </c>
      <c r="AE792" t="e">
        <f t="shared" si="378"/>
        <v>#DIV/0!</v>
      </c>
      <c r="AF792" t="str">
        <f t="shared" si="379"/>
        <v>-16.0270243687502-4.68669492710304i</v>
      </c>
      <c r="AG792" t="e">
        <f t="shared" si="380"/>
        <v>#DIV/0!</v>
      </c>
      <c r="AH792" t="e">
        <f t="shared" si="381"/>
        <v>#DIV/0!</v>
      </c>
      <c r="AI792" t="e">
        <f t="shared" si="382"/>
        <v>#DIV/0!</v>
      </c>
      <c r="AJ792" t="e">
        <f t="shared" si="383"/>
        <v>#DIV/0!</v>
      </c>
      <c r="AK792"/>
      <c r="AL792"/>
      <c r="AM792"/>
      <c r="AN792"/>
    </row>
    <row r="793" spans="1:40" x14ac:dyDescent="0.25">
      <c r="A793"/>
      <c r="B793">
        <f t="shared" si="384"/>
        <v>65900</v>
      </c>
      <c r="C793" s="186" t="str">
        <f t="shared" si="352"/>
        <v>-0.0000226490691795986+0.0478283961069063i</v>
      </c>
      <c r="D793" s="158" t="str">
        <f t="shared" si="353"/>
        <v>-7.66684030953038+0.366684370152948i</v>
      </c>
      <c r="E793" t="str">
        <f t="shared" si="354"/>
        <v>7.9999866485321-0.0103349680687055i</v>
      </c>
      <c r="F793" t="str">
        <f t="shared" si="355"/>
        <v>0.99920064082036+1.03184519693097E-06i</v>
      </c>
      <c r="G793">
        <f t="shared" si="350"/>
        <v>1</v>
      </c>
      <c r="H793" t="str">
        <f t="shared" si="356"/>
        <v>8.3672845096818+5.05103123423669i</v>
      </c>
      <c r="I793" t="str">
        <f t="shared" si="357"/>
        <v>258.788694839459i</v>
      </c>
      <c r="J793" t="str">
        <f t="shared" si="351"/>
        <v>-89.6527422974357+56.6146851926388i</v>
      </c>
      <c r="K793" t="str">
        <f t="shared" si="358"/>
        <v>1.30316225124113-2.06363541693698i</v>
      </c>
      <c r="L793" t="str">
        <f t="shared" si="359"/>
        <v>0.149514662120705-0.2029509724348i</v>
      </c>
      <c r="M793" t="str">
        <f t="shared" si="360"/>
        <v>1.45267691336184-2.26658638937178i</v>
      </c>
      <c r="N793" t="str">
        <f t="shared" si="361"/>
        <v>-0.485545093545267i</v>
      </c>
      <c r="O793" t="str">
        <f t="shared" si="362"/>
        <v>0.884420690523236-0.466690520767673i</v>
      </c>
      <c r="P793" t="str">
        <f t="shared" si="363"/>
        <v>0.115579309476764+0.466690520767673i</v>
      </c>
      <c r="Q793" t="str">
        <f t="shared" si="364"/>
        <v>-0.115579309476764+0.018854572777594i</v>
      </c>
      <c r="R793" t="str">
        <f t="shared" si="365"/>
        <v>-0.33245607085281-4.09207184306637i</v>
      </c>
      <c r="S793" t="str">
        <f t="shared" si="366"/>
        <v>0.0511952200647017i</v>
      </c>
      <c r="T793" t="str">
        <f t="shared" si="367"/>
        <v>0.209494518526352-0.0170201617091557i</v>
      </c>
      <c r="U793" t="e">
        <f t="shared" si="368"/>
        <v>#DIV/0!</v>
      </c>
      <c r="V793" t="str">
        <f t="shared" si="369"/>
        <v>1.33333333333333E-06-0.00161006518049464i</v>
      </c>
      <c r="W793" t="e">
        <f t="shared" si="370"/>
        <v>#DIV/0!</v>
      </c>
      <c r="X793" t="e">
        <f t="shared" si="371"/>
        <v>#DIV/0!</v>
      </c>
      <c r="Y793" t="str">
        <f t="shared" si="372"/>
        <v>0.00083+0.0662499058789015i</v>
      </c>
      <c r="Z793" t="e">
        <f t="shared" si="373"/>
        <v>#DIV/0!</v>
      </c>
      <c r="AA793" t="e">
        <f t="shared" si="374"/>
        <v>#DIV/0!</v>
      </c>
      <c r="AB793" t="str">
        <f t="shared" si="375"/>
        <v>1.29179285578286-0.104950351230267i</v>
      </c>
      <c r="AC793" t="str">
        <f t="shared" si="376"/>
        <v>2.63867862078321-3.08041905708656i</v>
      </c>
      <c r="AD793" t="str">
        <f t="shared" si="377"/>
        <v>0.226842118346029+0.225043864150636i</v>
      </c>
      <c r="AE793" t="e">
        <f t="shared" si="378"/>
        <v>#DIV/0!</v>
      </c>
      <c r="AF793" t="str">
        <f t="shared" si="379"/>
        <v>-16.0341248192122-4.68434686408374i</v>
      </c>
      <c r="AG793" t="e">
        <f t="shared" si="380"/>
        <v>#DIV/0!</v>
      </c>
      <c r="AH793" t="e">
        <f t="shared" si="381"/>
        <v>#DIV/0!</v>
      </c>
      <c r="AI793" t="e">
        <f t="shared" si="382"/>
        <v>#DIV/0!</v>
      </c>
      <c r="AJ793" t="e">
        <f t="shared" si="383"/>
        <v>#DIV/0!</v>
      </c>
      <c r="AK793"/>
      <c r="AL793"/>
      <c r="AM793"/>
      <c r="AN793"/>
    </row>
    <row r="794" spans="1:40" x14ac:dyDescent="0.25">
      <c r="A794"/>
      <c r="B794">
        <f t="shared" si="384"/>
        <v>66000</v>
      </c>
      <c r="C794" s="186" t="str">
        <f t="shared" si="352"/>
        <v>-0.0000225804876470711+0.047755928872505i</v>
      </c>
      <c r="D794" s="158" t="str">
        <f t="shared" si="353"/>
        <v>-7.66683978373865+0.366128788022539i</v>
      </c>
      <c r="E794" t="str">
        <f t="shared" si="354"/>
        <v>7.99998660798103-0.0103506508205923i</v>
      </c>
      <c r="F794" t="str">
        <f t="shared" si="355"/>
        <v>0.9992006408244+1.03341096589977E-06i</v>
      </c>
      <c r="G794">
        <f t="shared" si="350"/>
        <v>1</v>
      </c>
      <c r="H794" t="str">
        <f t="shared" si="356"/>
        <v>8.37436656488697+5.04812202867376i</v>
      </c>
      <c r="I794" t="str">
        <f t="shared" si="357"/>
        <v>259.181393921158i</v>
      </c>
      <c r="J794" t="str">
        <f t="shared" si="351"/>
        <v>-89.9280731709722+56.7005951853439i</v>
      </c>
      <c r="K794" t="str">
        <f t="shared" si="358"/>
        <v>1.30027594246376-2.06225895361607i</v>
      </c>
      <c r="L794" t="str">
        <f t="shared" si="359"/>
        <v>0.149220888262776-0.202859567232477i</v>
      </c>
      <c r="M794" t="str">
        <f t="shared" si="360"/>
        <v>1.44949683072654-2.26511852084855i</v>
      </c>
      <c r="N794" t="str">
        <f t="shared" si="361"/>
        <v>-0.486281884279023i</v>
      </c>
      <c r="O794" t="str">
        <f t="shared" si="362"/>
        <v>0.884076597244558-0.467342027004296i</v>
      </c>
      <c r="P794" t="str">
        <f t="shared" si="363"/>
        <v>0.115923402755442+0.467342027004296i</v>
      </c>
      <c r="Q794" t="str">
        <f t="shared" si="364"/>
        <v>-0.115923402755442+0.018939857274727i</v>
      </c>
      <c r="R794" t="str">
        <f t="shared" si="365"/>
        <v>-0.332453393893196-4.08578971611405i</v>
      </c>
      <c r="S794" t="str">
        <f t="shared" si="366"/>
        <v>0.0512729062863476i</v>
      </c>
      <c r="T794" t="str">
        <f t="shared" si="367"/>
        <v>0.209490313220038-0.017045851709664i</v>
      </c>
      <c r="U794" t="e">
        <f t="shared" si="368"/>
        <v>#DIV/0!</v>
      </c>
      <c r="V794" t="str">
        <f t="shared" si="369"/>
        <v>1.33333333333333E-06-0.00160762568779692i</v>
      </c>
      <c r="W794" t="e">
        <f t="shared" si="370"/>
        <v>#DIV/0!</v>
      </c>
      <c r="X794" t="e">
        <f t="shared" si="371"/>
        <v>#DIV/0!</v>
      </c>
      <c r="Y794" t="str">
        <f t="shared" si="372"/>
        <v>0.00083+0.0663504368438164i</v>
      </c>
      <c r="Z794" t="e">
        <f t="shared" si="373"/>
        <v>#DIV/0!</v>
      </c>
      <c r="AA794" t="e">
        <f t="shared" si="374"/>
        <v>#DIV/0!</v>
      </c>
      <c r="AB794" t="str">
        <f t="shared" si="375"/>
        <v>1.29176692486738-0.105108761862464i</v>
      </c>
      <c r="AC794" t="str">
        <f t="shared" si="376"/>
        <v>2.63432826043451-3.07836000333791i</v>
      </c>
      <c r="AD794" t="str">
        <f t="shared" si="377"/>
        <v>0.227004384268014+0.22536768259572i</v>
      </c>
      <c r="AE794" t="e">
        <f t="shared" si="378"/>
        <v>#DIV/0!</v>
      </c>
      <c r="AF794" t="str">
        <f t="shared" si="379"/>
        <v>-16.0412063486256-4.68199324065122i</v>
      </c>
      <c r="AG794" t="e">
        <f t="shared" si="380"/>
        <v>#DIV/0!</v>
      </c>
      <c r="AH794" t="e">
        <f t="shared" si="381"/>
        <v>#DIV/0!</v>
      </c>
      <c r="AI794" t="e">
        <f t="shared" si="382"/>
        <v>#DIV/0!</v>
      </c>
      <c r="AJ794" t="e">
        <f t="shared" si="383"/>
        <v>#DIV/0!</v>
      </c>
      <c r="AK794"/>
      <c r="AL794"/>
      <c r="AM794"/>
      <c r="AN794"/>
    </row>
    <row r="795" spans="1:40" x14ac:dyDescent="0.25">
      <c r="A795"/>
      <c r="B795">
        <f t="shared" si="384"/>
        <v>66100</v>
      </c>
      <c r="C795" s="186" t="str">
        <f t="shared" si="352"/>
        <v>-0.0000225122171415721+0.0476836809034167i</v>
      </c>
      <c r="D795" s="158" t="str">
        <f t="shared" si="353"/>
        <v>-7.66683926033141+0.365574886926195i</v>
      </c>
      <c r="E795" t="str">
        <f t="shared" si="354"/>
        <v>7.99998656736848-0.0103663335722405i</v>
      </c>
      <c r="F795" t="str">
        <f t="shared" si="355"/>
        <v>0.999200640828451+1.03497673484479E-06i</v>
      </c>
      <c r="G795">
        <f t="shared" si="350"/>
        <v>1</v>
      </c>
      <c r="H795" t="str">
        <f t="shared" si="356"/>
        <v>8.38142974786075+5.04520900322309i</v>
      </c>
      <c r="I795" t="str">
        <f t="shared" si="357"/>
        <v>259.574093002857i</v>
      </c>
      <c r="J795" t="str">
        <f t="shared" si="351"/>
        <v>-90.2038215287749+56.7865051780489i</v>
      </c>
      <c r="K795" t="str">
        <f t="shared" si="358"/>
        <v>1.29739804128411-2.0608815598149i</v>
      </c>
      <c r="L795" t="str">
        <f t="shared" si="359"/>
        <v>0.148927823753114-0.202767917598507i</v>
      </c>
      <c r="M795" t="str">
        <f t="shared" si="360"/>
        <v>1.44632586503722-2.26364947741341i</v>
      </c>
      <c r="N795" t="str">
        <f t="shared" si="361"/>
        <v>-0.487018675012779i</v>
      </c>
      <c r="O795" t="str">
        <f t="shared" si="362"/>
        <v>0.883732024035562-0.467993279539364i</v>
      </c>
      <c r="P795" t="str">
        <f t="shared" si="363"/>
        <v>0.116267975964438+0.467993279539364i</v>
      </c>
      <c r="Q795" t="str">
        <f t="shared" si="364"/>
        <v>-0.116267975964438+0.019025395473415i</v>
      </c>
      <c r="R795" t="str">
        <f t="shared" si="365"/>
        <v>-0.332450712798149-4.07952647228368i</v>
      </c>
      <c r="S795" t="str">
        <f t="shared" si="366"/>
        <v>0.0513505925079937i</v>
      </c>
      <c r="T795" t="str">
        <f t="shared" si="367"/>
        <v>0.209486101503812-0.0170715410818898i</v>
      </c>
      <c r="U795" t="e">
        <f t="shared" si="368"/>
        <v>#DIV/0!</v>
      </c>
      <c r="V795" t="str">
        <f t="shared" si="369"/>
        <v>1.33333333333333E-06-0.00160519357631765i</v>
      </c>
      <c r="W795" t="e">
        <f t="shared" si="370"/>
        <v>#DIV/0!</v>
      </c>
      <c r="X795" t="e">
        <f t="shared" si="371"/>
        <v>#DIV/0!</v>
      </c>
      <c r="Y795" t="str">
        <f t="shared" si="372"/>
        <v>0.00083+0.0664509678087313i</v>
      </c>
      <c r="Z795" t="e">
        <f t="shared" si="373"/>
        <v>#DIV/0!</v>
      </c>
      <c r="AA795" t="e">
        <f t="shared" si="374"/>
        <v>#DIV/0!</v>
      </c>
      <c r="AB795" t="str">
        <f t="shared" si="375"/>
        <v>1.29174095442686-0.105267168620523i</v>
      </c>
      <c r="AC795" t="str">
        <f t="shared" si="376"/>
        <v>2.6299903820788-3.07629936515696i</v>
      </c>
      <c r="AD795" t="str">
        <f t="shared" si="377"/>
        <v>0.227166879078188+0.225691379450304i</v>
      </c>
      <c r="AE795" t="e">
        <f t="shared" si="378"/>
        <v>#DIV/0!</v>
      </c>
      <c r="AF795" t="str">
        <f t="shared" si="379"/>
        <v>-16.0482690081922-4.67963411629689i</v>
      </c>
      <c r="AG795" t="e">
        <f t="shared" si="380"/>
        <v>#DIV/0!</v>
      </c>
      <c r="AH795" t="e">
        <f t="shared" si="381"/>
        <v>#DIV/0!</v>
      </c>
      <c r="AI795" t="e">
        <f t="shared" si="382"/>
        <v>#DIV/0!</v>
      </c>
      <c r="AJ795" t="e">
        <f t="shared" si="383"/>
        <v>#DIV/0!</v>
      </c>
      <c r="AK795"/>
      <c r="AL795"/>
      <c r="AM795"/>
      <c r="AN795"/>
    </row>
    <row r="796" spans="1:40" x14ac:dyDescent="0.25">
      <c r="A796"/>
      <c r="B796">
        <f t="shared" si="384"/>
        <v>66200</v>
      </c>
      <c r="C796" s="186" t="str">
        <f t="shared" si="352"/>
        <v>-0.000022444255785205+0.0476116512059925i</v>
      </c>
      <c r="D796" s="158" t="str">
        <f t="shared" si="353"/>
        <v>-7.66683873929439+0.365022659245943i</v>
      </c>
      <c r="E796" t="str">
        <f t="shared" si="354"/>
        <v>7.99998652669444-0.0103820163236496i</v>
      </c>
      <c r="F796" t="str">
        <f t="shared" si="355"/>
        <v>0.999200640832511+1.03654250376598E-06i</v>
      </c>
      <c r="G796">
        <f t="shared" si="350"/>
        <v>1</v>
      </c>
      <c r="H796" t="str">
        <f t="shared" si="356"/>
        <v>8.38847410975039+5.04229220935243i</v>
      </c>
      <c r="I796" t="str">
        <f t="shared" si="357"/>
        <v>259.966792084555i</v>
      </c>
      <c r="J796" t="str">
        <f t="shared" si="351"/>
        <v>-90.4799873708437+56.872415170754i</v>
      </c>
      <c r="K796" t="str">
        <f t="shared" si="358"/>
        <v>1.29452852089057-2.05950325601097i</v>
      </c>
      <c r="L796" t="str">
        <f t="shared" si="359"/>
        <v>0.148635467029625-0.202676025786169i</v>
      </c>
      <c r="M796" t="str">
        <f t="shared" si="360"/>
        <v>1.44316398792019-2.26217928179714i</v>
      </c>
      <c r="N796" t="str">
        <f t="shared" si="361"/>
        <v>-0.487755465746535i</v>
      </c>
      <c r="O796" t="str">
        <f t="shared" si="362"/>
        <v>0.883386971083303-0.468644278019338i</v>
      </c>
      <c r="P796" t="str">
        <f t="shared" si="363"/>
        <v>0.116613028916697+0.468644278019338i</v>
      </c>
      <c r="Q796" t="str">
        <f t="shared" si="364"/>
        <v>-0.116613028916697+0.019111187727197i</v>
      </c>
      <c r="R796" t="str">
        <f t="shared" si="365"/>
        <v>-0.332448027567329-4.07328202599926i</v>
      </c>
      <c r="S796" t="str">
        <f t="shared" si="366"/>
        <v>0.0514282787296396i</v>
      </c>
      <c r="T796" t="str">
        <f t="shared" si="367"/>
        <v>0.209481883377521-0.0170972298248515i</v>
      </c>
      <c r="U796" t="e">
        <f t="shared" si="368"/>
        <v>#DIV/0!</v>
      </c>
      <c r="V796" t="str">
        <f t="shared" si="369"/>
        <v>1.33333333333333E-06-0.0016027688126072i</v>
      </c>
      <c r="W796" t="e">
        <f t="shared" si="370"/>
        <v>#DIV/0!</v>
      </c>
      <c r="X796" t="e">
        <f t="shared" si="371"/>
        <v>#DIV/0!</v>
      </c>
      <c r="Y796" t="str">
        <f t="shared" si="372"/>
        <v>0.00083+0.0665514987736462i</v>
      </c>
      <c r="Z796" t="e">
        <f t="shared" si="373"/>
        <v>#DIV/0!</v>
      </c>
      <c r="AA796" t="e">
        <f t="shared" si="374"/>
        <v>#DIV/0!</v>
      </c>
      <c r="AB796" t="str">
        <f t="shared" si="375"/>
        <v>1.29171494446037-0.10542557149839i</v>
      </c>
      <c r="AC796" t="str">
        <f t="shared" si="376"/>
        <v>2.62566494688825-3.07423717353837i</v>
      </c>
      <c r="AD796" t="str">
        <f t="shared" si="377"/>
        <v>0.227329602708324+0.226014954610469i</v>
      </c>
      <c r="AE796" t="e">
        <f t="shared" si="378"/>
        <v>#DIV/0!</v>
      </c>
      <c r="AF796" t="str">
        <f t="shared" si="379"/>
        <v>-16.0553128490448-4.67726955010649i</v>
      </c>
      <c r="AG796" t="e">
        <f t="shared" si="380"/>
        <v>#DIV/0!</v>
      </c>
      <c r="AH796" t="e">
        <f t="shared" si="381"/>
        <v>#DIV/0!</v>
      </c>
      <c r="AI796" t="e">
        <f t="shared" si="382"/>
        <v>#DIV/0!</v>
      </c>
      <c r="AJ796" t="e">
        <f t="shared" si="383"/>
        <v>#DIV/0!</v>
      </c>
      <c r="AK796"/>
      <c r="AL796"/>
      <c r="AM796"/>
      <c r="AN796"/>
    </row>
    <row r="797" spans="1:40" x14ac:dyDescent="0.25">
      <c r="A797"/>
      <c r="B797">
        <f t="shared" si="384"/>
        <v>66300</v>
      </c>
      <c r="C797" s="186" t="str">
        <f t="shared" si="352"/>
        <v>-0.0000223766017142245+0.0475398387925787i</v>
      </c>
      <c r="D797" s="158" t="str">
        <f t="shared" si="353"/>
        <v>-7.66683822061311+0.36447209740977i</v>
      </c>
      <c r="E797" t="str">
        <f t="shared" si="354"/>
        <v>7.99998648595891-0.0103976990748193i</v>
      </c>
      <c r="F797" t="str">
        <f t="shared" si="355"/>
        <v>0.999200640836571+0.0000010381082726633i</v>
      </c>
      <c r="G797">
        <f t="shared" si="350"/>
        <v>1</v>
      </c>
      <c r="H797" t="str">
        <f t="shared" si="356"/>
        <v>8.3954997016324+5.03937169817201i</v>
      </c>
      <c r="I797" t="str">
        <f t="shared" si="357"/>
        <v>260.359491166254i</v>
      </c>
      <c r="J797" t="str">
        <f t="shared" si="351"/>
        <v>-90.7565706971788+56.9583251634591i</v>
      </c>
      <c r="K797" t="str">
        <f t="shared" si="358"/>
        <v>1.29166735454003-2.05812406251643i</v>
      </c>
      <c r="L797" t="str">
        <f t="shared" si="359"/>
        <v>0.148343816529871-0.202583894035402i</v>
      </c>
      <c r="M797" t="str">
        <f t="shared" si="360"/>
        <v>1.4400111710699-2.26070795655183i</v>
      </c>
      <c r="N797" t="str">
        <f t="shared" si="361"/>
        <v>-0.488492256480291i</v>
      </c>
      <c r="O797" t="str">
        <f t="shared" si="362"/>
        <v>0.883041438575099-0.469295022090817i</v>
      </c>
      <c r="P797" t="str">
        <f t="shared" si="363"/>
        <v>0.116958561424901+0.469295022090817i</v>
      </c>
      <c r="Q797" t="str">
        <f t="shared" si="364"/>
        <v>-0.116958561424901+0.019197234389474i</v>
      </c>
      <c r="R797" t="str">
        <f t="shared" si="365"/>
        <v>-0.332445338200375-4.06705629220114i</v>
      </c>
      <c r="S797" t="str">
        <f t="shared" si="366"/>
        <v>0.0515059649512855i</v>
      </c>
      <c r="T797" t="str">
        <f t="shared" si="367"/>
        <v>0.209477658841017-0.0171229179375668i</v>
      </c>
      <c r="U797" t="e">
        <f t="shared" si="368"/>
        <v>#DIV/0!</v>
      </c>
      <c r="V797" t="str">
        <f t="shared" si="369"/>
        <v>1.33333333333333E-06-0.00160035136341775i</v>
      </c>
      <c r="W797" t="e">
        <f t="shared" si="370"/>
        <v>#DIV/0!</v>
      </c>
      <c r="X797" t="e">
        <f t="shared" si="371"/>
        <v>#DIV/0!</v>
      </c>
      <c r="Y797" t="str">
        <f t="shared" si="372"/>
        <v>0.00083+0.0666520297385611i</v>
      </c>
      <c r="Z797" t="e">
        <f t="shared" si="373"/>
        <v>#DIV/0!</v>
      </c>
      <c r="AA797" t="e">
        <f t="shared" si="374"/>
        <v>#DIV/0!</v>
      </c>
      <c r="AB797" t="str">
        <f t="shared" si="375"/>
        <v>1.29168889496698-0.105583970490009i</v>
      </c>
      <c r="AC797" t="str">
        <f t="shared" si="376"/>
        <v>2.62135191612829-3.07217345923302i</v>
      </c>
      <c r="AD797" t="str">
        <f t="shared" si="377"/>
        <v>0.227492555090085+0.22633840797201i</v>
      </c>
      <c r="AE797" t="e">
        <f t="shared" si="378"/>
        <v>#DIV/0!</v>
      </c>
      <c r="AF797" t="str">
        <f t="shared" si="379"/>
        <v>-16.0623379222455-4.67489960076224i</v>
      </c>
      <c r="AG797" t="e">
        <f t="shared" si="380"/>
        <v>#DIV/0!</v>
      </c>
      <c r="AH797" t="e">
        <f t="shared" si="381"/>
        <v>#DIV/0!</v>
      </c>
      <c r="AI797" t="e">
        <f t="shared" si="382"/>
        <v>#DIV/0!</v>
      </c>
      <c r="AJ797" t="e">
        <f t="shared" si="383"/>
        <v>#DIV/0!</v>
      </c>
      <c r="AK797"/>
      <c r="AL797"/>
      <c r="AM797"/>
      <c r="AN797"/>
    </row>
    <row r="798" spans="1:40" x14ac:dyDescent="0.25">
      <c r="A798"/>
      <c r="B798">
        <f t="shared" si="384"/>
        <v>66400</v>
      </c>
      <c r="C798" s="186" t="str">
        <f t="shared" si="352"/>
        <v>-0.0000223092530789094+0.0474682426814715i</v>
      </c>
      <c r="D798" s="158" t="str">
        <f t="shared" si="353"/>
        <v>-7.66683770427362+0.363923193891282i</v>
      </c>
      <c r="E798" t="str">
        <f t="shared" si="354"/>
        <v>7.9999864451619-0.0104133818257493i</v>
      </c>
      <c r="F798" t="str">
        <f t="shared" si="355"/>
        <v>0.999200640840641+1.03967404153673E-06i</v>
      </c>
      <c r="G798">
        <f t="shared" si="350"/>
        <v>1</v>
      </c>
      <c r="H798" t="str">
        <f t="shared" si="356"/>
        <v>8.40250657451273+5.03644752043703i</v>
      </c>
      <c r="I798" t="str">
        <f t="shared" si="357"/>
        <v>260.752190247953i</v>
      </c>
      <c r="J798" t="str">
        <f t="shared" si="351"/>
        <v>-91.03357150778+57.0442351561642i</v>
      </c>
      <c r="K798" t="str">
        <f t="shared" si="358"/>
        <v>1.28881451555804-2.05674399947914i</v>
      </c>
      <c r="L798" t="str">
        <f t="shared" si="359"/>
        <v>0.14805287069112-0.202491524572868i</v>
      </c>
      <c r="M798" t="str">
        <f t="shared" si="360"/>
        <v>1.43686738624916-2.25923552405201i</v>
      </c>
      <c r="N798" t="str">
        <f t="shared" si="361"/>
        <v>-0.489229047214047i</v>
      </c>
      <c r="O798" t="str">
        <f t="shared" si="362"/>
        <v>0.882695426698524-0.469945511400536i</v>
      </c>
      <c r="P798" t="str">
        <f t="shared" si="363"/>
        <v>0.117304573301476+0.469945511400536i</v>
      </c>
      <c r="Q798" t="str">
        <f t="shared" si="364"/>
        <v>-0.117304573301476+0.019283535813511i</v>
      </c>
      <c r="R798" t="str">
        <f t="shared" si="365"/>
        <v>-0.332442644696902-4.06084918634194i</v>
      </c>
      <c r="S798" t="str">
        <f t="shared" si="366"/>
        <v>0.0515836511729316i</v>
      </c>
      <c r="T798" t="str">
        <f t="shared" si="367"/>
        <v>0.209473427894146-0.0171486054190518i</v>
      </c>
      <c r="U798" t="e">
        <f t="shared" si="368"/>
        <v>#DIV/0!</v>
      </c>
      <c r="V798" t="str">
        <f t="shared" si="369"/>
        <v>1.33333333333333E-06-0.00159794119570176i</v>
      </c>
      <c r="W798" t="e">
        <f t="shared" si="370"/>
        <v>#DIV/0!</v>
      </c>
      <c r="X798" t="e">
        <f t="shared" si="371"/>
        <v>#DIV/0!</v>
      </c>
      <c r="Y798" t="str">
        <f t="shared" si="372"/>
        <v>0.00083+0.0667525607034759i</v>
      </c>
      <c r="Z798" t="e">
        <f t="shared" si="373"/>
        <v>#DIV/0!</v>
      </c>
      <c r="AA798" t="e">
        <f t="shared" si="374"/>
        <v>#DIV/0!</v>
      </c>
      <c r="AB798" t="str">
        <f t="shared" si="375"/>
        <v>1.29166280594576-0.105742365589311i</v>
      </c>
      <c r="AC798" t="str">
        <f t="shared" si="376"/>
        <v>2.61705125115787-3.07010825274948i</v>
      </c>
      <c r="AD798" t="str">
        <f t="shared" si="377"/>
        <v>0.227655736155043+0.226661739430437i</v>
      </c>
      <c r="AE798" t="e">
        <f t="shared" si="378"/>
        <v>#DIV/0!</v>
      </c>
      <c r="AF798" t="str">
        <f t="shared" si="379"/>
        <v>-16.0693442787863-4.67252432654575i</v>
      </c>
      <c r="AG798" t="e">
        <f t="shared" si="380"/>
        <v>#DIV/0!</v>
      </c>
      <c r="AH798" t="e">
        <f t="shared" si="381"/>
        <v>#DIV/0!</v>
      </c>
      <c r="AI798" t="e">
        <f t="shared" si="382"/>
        <v>#DIV/0!</v>
      </c>
      <c r="AJ798" t="e">
        <f t="shared" si="383"/>
        <v>#DIV/0!</v>
      </c>
      <c r="AK798"/>
      <c r="AL798"/>
      <c r="AM798"/>
      <c r="AN798"/>
    </row>
    <row r="799" spans="1:40" x14ac:dyDescent="0.25">
      <c r="A799"/>
      <c r="B799">
        <f t="shared" si="384"/>
        <v>66500</v>
      </c>
      <c r="C799" s="186" t="str">
        <f t="shared" si="352"/>
        <v>-0.0000222422080434353+0.0473968618968718i</v>
      </c>
      <c r="D799" s="158" t="str">
        <f t="shared" si="353"/>
        <v>-7.66683719026164+0.363375941209351i</v>
      </c>
      <c r="E799" t="str">
        <f t="shared" si="354"/>
        <v>7.9999864043034-0.0104290645764391i</v>
      </c>
      <c r="F799" t="str">
        <f t="shared" si="355"/>
        <v>0.999200640844721+1.04123981038622E-06i</v>
      </c>
      <c r="G799">
        <f t="shared" si="350"/>
        <v>1</v>
      </c>
      <c r="H799" t="str">
        <f t="shared" si="356"/>
        <v>8.40949477932478+5.03351972654929i</v>
      </c>
      <c r="I799" t="str">
        <f t="shared" si="357"/>
        <v>261.144889329652i</v>
      </c>
      <c r="J799" t="str">
        <f t="shared" si="351"/>
        <v>-91.3109898026473+57.1301451488692i</v>
      </c>
      <c r="K799" t="str">
        <f t="shared" si="358"/>
        <v>1.28596997733891-2.05536308688388i</v>
      </c>
      <c r="L799" t="str">
        <f t="shared" si="359"/>
        <v>0.147762627950389-0.202398919612013i</v>
      </c>
      <c r="M799" t="str">
        <f t="shared" si="360"/>
        <v>1.4337326052893-2.25776200649589i</v>
      </c>
      <c r="N799" t="str">
        <f t="shared" si="361"/>
        <v>-0.489965837947803i</v>
      </c>
      <c r="O799" t="str">
        <f t="shared" si="362"/>
        <v>0.882348935641414-0.470595745595372i</v>
      </c>
      <c r="P799" t="str">
        <f t="shared" si="363"/>
        <v>0.117651064358586+0.470595745595372i</v>
      </c>
      <c r="Q799" t="str">
        <f t="shared" si="364"/>
        <v>-0.117651064358586+0.019370092352431i</v>
      </c>
      <c r="R799" t="str">
        <f t="shared" si="365"/>
        <v>-0.332439947056624-4.05466062438289i</v>
      </c>
      <c r="S799" t="str">
        <f t="shared" si="366"/>
        <v>0.0516613373945776i</v>
      </c>
      <c r="T799" t="str">
        <f t="shared" si="367"/>
        <v>0.209469190536753-0.0171742922683278i</v>
      </c>
      <c r="U799" t="e">
        <f t="shared" si="368"/>
        <v>#DIV/0!</v>
      </c>
      <c r="V799" t="str">
        <f t="shared" si="369"/>
        <v>1.33333333333333E-06-0.00159553827661048i</v>
      </c>
      <c r="W799" t="e">
        <f t="shared" si="370"/>
        <v>#DIV/0!</v>
      </c>
      <c r="X799" t="e">
        <f t="shared" si="371"/>
        <v>#DIV/0!</v>
      </c>
      <c r="Y799" t="str">
        <f t="shared" si="372"/>
        <v>0.00083+0.0668530916683908i</v>
      </c>
      <c r="Z799" t="e">
        <f t="shared" si="373"/>
        <v>#DIV/0!</v>
      </c>
      <c r="AA799" t="e">
        <f t="shared" si="374"/>
        <v>#DIV/0!</v>
      </c>
      <c r="AB799" t="str">
        <f t="shared" si="375"/>
        <v>1.29163667739573-0.105900756790264i</v>
      </c>
      <c r="AC799" t="str">
        <f t="shared" si="376"/>
        <v>2.61276291342958-3.06804158435568i</v>
      </c>
      <c r="AD799" t="str">
        <f t="shared" si="377"/>
        <v>0.227819145834678+0.226984948880975i</v>
      </c>
      <c r="AE799" t="e">
        <f t="shared" si="378"/>
        <v>#DIV/0!</v>
      </c>
      <c r="AF799" t="str">
        <f t="shared" si="379"/>
        <v>-16.0763319695864-4.67014378533994i</v>
      </c>
      <c r="AG799" t="e">
        <f t="shared" si="380"/>
        <v>#DIV/0!</v>
      </c>
      <c r="AH799" t="e">
        <f t="shared" si="381"/>
        <v>#DIV/0!</v>
      </c>
      <c r="AI799" t="e">
        <f t="shared" si="382"/>
        <v>#DIV/0!</v>
      </c>
      <c r="AJ799" t="e">
        <f t="shared" si="383"/>
        <v>#DIV/0!</v>
      </c>
      <c r="AK799"/>
      <c r="AL799"/>
      <c r="AM799"/>
      <c r="AN799"/>
    </row>
    <row r="800" spans="1:40" x14ac:dyDescent="0.25">
      <c r="A800"/>
      <c r="B800">
        <f t="shared" si="384"/>
        <v>66600</v>
      </c>
      <c r="C800" s="186" t="str">
        <f t="shared" si="352"/>
        <v>-0.0000221754647857498+0.0473256954688411i</v>
      </c>
      <c r="D800" s="158" t="str">
        <f t="shared" si="353"/>
        <v>-7.66683667856339+0.362830331927782i</v>
      </c>
      <c r="E800" t="str">
        <f t="shared" si="354"/>
        <v>7.99998636338341-0.0104447473268885i</v>
      </c>
      <c r="F800" t="str">
        <f t="shared" si="355"/>
        <v>0.999200640848802+1.04280557921174E-06i</v>
      </c>
      <c r="G800">
        <f t="shared" si="350"/>
        <v>1</v>
      </c>
      <c r="H800" t="str">
        <f t="shared" si="356"/>
        <v>8.4164643669296+5.03058836655977i</v>
      </c>
      <c r="I800" t="str">
        <f t="shared" si="357"/>
        <v>261.53758841135i</v>
      </c>
      <c r="J800" t="str">
        <f t="shared" si="351"/>
        <v>-91.5888255817808+57.2160551415743i</v>
      </c>
      <c r="K800" t="str">
        <f t="shared" si="358"/>
        <v>1.28313371334586-2.05398134455348i</v>
      </c>
      <c r="L800" t="str">
        <f t="shared" si="359"/>
        <v>0.147473086744502-0.202306081353137i</v>
      </c>
      <c r="M800" t="str">
        <f t="shared" si="360"/>
        <v>1.43060680009036-2.25628742590662i</v>
      </c>
      <c r="N800" t="str">
        <f t="shared" si="361"/>
        <v>-0.490702628681559i</v>
      </c>
      <c r="O800" t="str">
        <f t="shared" si="362"/>
        <v>0.882001965591866-0.471245724322337i</v>
      </c>
      <c r="P800" t="str">
        <f t="shared" si="363"/>
        <v>0.117998034408134+0.471245724322337i</v>
      </c>
      <c r="Q800" t="str">
        <f t="shared" si="364"/>
        <v>-0.117998034408134+0.019456904359222i</v>
      </c>
      <c r="R800" t="str">
        <f t="shared" si="365"/>
        <v>-0.332437245279135-4.04849052278998i</v>
      </c>
      <c r="S800" t="str">
        <f t="shared" si="366"/>
        <v>0.0517390236162235i</v>
      </c>
      <c r="T800" t="str">
        <f t="shared" si="367"/>
        <v>0.209464946768688-0.0171999784844094i</v>
      </c>
      <c r="U800" t="e">
        <f t="shared" si="368"/>
        <v>#DIV/0!</v>
      </c>
      <c r="V800" t="str">
        <f t="shared" si="369"/>
        <v>1.33333333333333E-06-0.00159314257349245i</v>
      </c>
      <c r="W800" t="e">
        <f t="shared" si="370"/>
        <v>#DIV/0!</v>
      </c>
      <c r="X800" t="e">
        <f t="shared" si="371"/>
        <v>#DIV/0!</v>
      </c>
      <c r="Y800" t="str">
        <f t="shared" si="372"/>
        <v>0.00083+0.0669536226333057i</v>
      </c>
      <c r="Z800" t="e">
        <f t="shared" si="373"/>
        <v>#DIV/0!</v>
      </c>
      <c r="AA800" t="e">
        <f t="shared" si="374"/>
        <v>#DIV/0!</v>
      </c>
      <c r="AB800" t="str">
        <f t="shared" si="375"/>
        <v>1.29161050931598-0.106059144086789i</v>
      </c>
      <c r="AC800" t="str">
        <f t="shared" si="376"/>
        <v>2.60848686449017-3.06597348408081i</v>
      </c>
      <c r="AD800" t="str">
        <f t="shared" si="377"/>
        <v>0.227982784060363+0.227308036218573i</v>
      </c>
      <c r="AE800" t="e">
        <f t="shared" si="378"/>
        <v>#DIV/0!</v>
      </c>
      <c r="AF800" t="str">
        <f t="shared" si="379"/>
        <v>-16.083301045493-4.66775803463199i</v>
      </c>
      <c r="AG800" t="e">
        <f t="shared" si="380"/>
        <v>#DIV/0!</v>
      </c>
      <c r="AH800" t="e">
        <f t="shared" si="381"/>
        <v>#DIV/0!</v>
      </c>
      <c r="AI800" t="e">
        <f t="shared" si="382"/>
        <v>#DIV/0!</v>
      </c>
      <c r="AJ800" t="e">
        <f t="shared" si="383"/>
        <v>#DIV/0!</v>
      </c>
      <c r="AK800"/>
      <c r="AL800"/>
      <c r="AM800"/>
      <c r="AN800"/>
    </row>
    <row r="801" spans="1:40" x14ac:dyDescent="0.25">
      <c r="A801"/>
      <c r="B801">
        <f t="shared" si="384"/>
        <v>66700</v>
      </c>
      <c r="C801" s="186" t="str">
        <f t="shared" si="352"/>
        <v>-0.0000221090214974494+0.047254742433258i</v>
      </c>
      <c r="D801" s="158" t="str">
        <f t="shared" si="353"/>
        <v>-7.66683616916484+0.362286358654978i</v>
      </c>
      <c r="E801" t="str">
        <f t="shared" si="354"/>
        <v>7.99998632240194-0.0104604300770971i</v>
      </c>
      <c r="F801" t="str">
        <f t="shared" si="355"/>
        <v>0.999200640852892+1.04437134801327E-06i</v>
      </c>
      <c r="G801">
        <f t="shared" si="350"/>
        <v>1</v>
      </c>
      <c r="H801" t="str">
        <f t="shared" si="356"/>
        <v>8.42341538811414+5.02765349017024i</v>
      </c>
      <c r="I801" t="str">
        <f t="shared" si="357"/>
        <v>261.930287493049i</v>
      </c>
      <c r="J801" t="str">
        <f t="shared" si="351"/>
        <v>-91.8670788451805+57.3019651342794i</v>
      </c>
      <c r="K801" t="str">
        <f t="shared" si="358"/>
        <v>1.28030569711115-2.05259879215i</v>
      </c>
      <c r="L801" t="str">
        <f t="shared" si="359"/>
        <v>0.147184245510129-0.20221301198345i</v>
      </c>
      <c r="M801" t="str">
        <f t="shared" si="360"/>
        <v>1.42748994262128-2.25481180413345i</v>
      </c>
      <c r="N801" t="str">
        <f t="shared" si="361"/>
        <v>-0.491439419415316i</v>
      </c>
      <c r="O801" t="str">
        <f t="shared" si="362"/>
        <v>0.881654516738237-0.471895447228585i</v>
      </c>
      <c r="P801" t="str">
        <f t="shared" si="363"/>
        <v>0.118345483261763+0.471895447228585i</v>
      </c>
      <c r="Q801" t="str">
        <f t="shared" si="364"/>
        <v>-0.118345483261763+0.019543972186731i</v>
      </c>
      <c r="R801" t="str">
        <f t="shared" si="365"/>
        <v>-0.3324345393641-4.04233879853016i</v>
      </c>
      <c r="S801" t="str">
        <f t="shared" si="366"/>
        <v>0.0518167098378696i</v>
      </c>
      <c r="T801" t="str">
        <f t="shared" si="367"/>
        <v>0.2094606965898-0.0172256640663154i</v>
      </c>
      <c r="U801" t="e">
        <f t="shared" si="368"/>
        <v>#DIV/0!</v>
      </c>
      <c r="V801" t="str">
        <f t="shared" si="369"/>
        <v>1.33333333333333E-06-0.00159075405389201i</v>
      </c>
      <c r="W801" t="e">
        <f t="shared" si="370"/>
        <v>#DIV/0!</v>
      </c>
      <c r="X801" t="e">
        <f t="shared" si="371"/>
        <v>#DIV/0!</v>
      </c>
      <c r="Y801" t="str">
        <f t="shared" si="372"/>
        <v>0.00083+0.0670541535982205i</v>
      </c>
      <c r="Z801" t="e">
        <f t="shared" si="373"/>
        <v>#DIV/0!</v>
      </c>
      <c r="AA801" t="e">
        <f t="shared" si="374"/>
        <v>#DIV/0!</v>
      </c>
      <c r="AB801" t="str">
        <f t="shared" si="375"/>
        <v>1.29158430170557-0.106217527472838i</v>
      </c>
      <c r="AC801" t="str">
        <f t="shared" si="376"/>
        <v>2.60422306598061-3.06390398171675i</v>
      </c>
      <c r="AD801" t="str">
        <f t="shared" si="377"/>
        <v>0.228146650763378+0.227631001337898i</v>
      </c>
      <c r="AE801" t="e">
        <f t="shared" si="378"/>
        <v>#DIV/0!</v>
      </c>
      <c r="AF801" t="str">
        <f t="shared" si="379"/>
        <v>-16.090251557279-4.66536713151526i</v>
      </c>
      <c r="AG801" t="e">
        <f t="shared" si="380"/>
        <v>#DIV/0!</v>
      </c>
      <c r="AH801" t="e">
        <f t="shared" si="381"/>
        <v>#DIV/0!</v>
      </c>
      <c r="AI801" t="e">
        <f t="shared" si="382"/>
        <v>#DIV/0!</v>
      </c>
      <c r="AJ801" t="e">
        <f t="shared" si="383"/>
        <v>#DIV/0!</v>
      </c>
      <c r="AK801"/>
      <c r="AL801"/>
      <c r="AM801"/>
      <c r="AN801"/>
    </row>
    <row r="802" spans="1:40" x14ac:dyDescent="0.25">
      <c r="A802"/>
      <c r="B802">
        <f t="shared" si="384"/>
        <v>66800</v>
      </c>
      <c r="C802" s="186" t="str">
        <f t="shared" si="352"/>
        <v>-0.0000220428763836558+0.0471840018317738i</v>
      </c>
      <c r="D802" s="158" t="str">
        <f t="shared" si="353"/>
        <v>-7.66683566205225+0.361744014043599i</v>
      </c>
      <c r="E802" t="str">
        <f t="shared" si="354"/>
        <v>7.99998628135898-0.0104761128270644i</v>
      </c>
      <c r="F802" t="str">
        <f t="shared" si="355"/>
        <v>0.999200640856982+1.04593711679073E-06i</v>
      </c>
      <c r="G802">
        <f t="shared" si="350"/>
        <v>1</v>
      </c>
      <c r="H802" t="str">
        <f t="shared" si="356"/>
        <v>8.43034789359113+5.02471514673566i</v>
      </c>
      <c r="I802" t="str">
        <f t="shared" si="357"/>
        <v>262.322986574748i</v>
      </c>
      <c r="J802" t="str">
        <f t="shared" si="351"/>
        <v>-92.1457495928464+57.3878751269844i</v>
      </c>
      <c r="K802" t="str">
        <f t="shared" si="358"/>
        <v>1.27748590223616-2.05121544917585i</v>
      </c>
      <c r="L802" t="str">
        <f t="shared" si="359"/>
        <v>0.146896102683838-0.202119713677143i</v>
      </c>
      <c r="M802" t="str">
        <f t="shared" si="360"/>
        <v>1.42438200492-2.25333516285299i</v>
      </c>
      <c r="N802" t="str">
        <f t="shared" si="361"/>
        <v>-0.492176210149072i</v>
      </c>
      <c r="O802" t="str">
        <f t="shared" si="362"/>
        <v>0.881306589269142-0.472544913961405i</v>
      </c>
      <c r="P802" t="str">
        <f t="shared" si="363"/>
        <v>0.118693410730858+0.472544913961405i</v>
      </c>
      <c r="Q802" t="str">
        <f t="shared" si="364"/>
        <v>-0.118693410730858+0.019631296187667i</v>
      </c>
      <c r="R802" t="str">
        <f t="shared" si="365"/>
        <v>-0.332431829311181-4.03620536906748i</v>
      </c>
      <c r="S802" t="str">
        <f t="shared" si="366"/>
        <v>0.0518943960595155i</v>
      </c>
      <c r="T802" t="str">
        <f t="shared" si="367"/>
        <v>0.209456439999931-0.0172513490130637i</v>
      </c>
      <c r="U802" t="e">
        <f t="shared" si="368"/>
        <v>#DIV/0!</v>
      </c>
      <c r="V802" t="str">
        <f t="shared" si="369"/>
        <v>1.33333333333333E-06-0.00158837268554786i</v>
      </c>
      <c r="W802" t="e">
        <f t="shared" si="370"/>
        <v>#DIV/0!</v>
      </c>
      <c r="X802" t="e">
        <f t="shared" si="371"/>
        <v>#DIV/0!</v>
      </c>
      <c r="Y802" t="str">
        <f t="shared" si="372"/>
        <v>0.00083+0.0671546845631354i</v>
      </c>
      <c r="Z802" t="e">
        <f t="shared" si="373"/>
        <v>#DIV/0!</v>
      </c>
      <c r="AA802" t="e">
        <f t="shared" si="374"/>
        <v>#DIV/0!</v>
      </c>
      <c r="AB802" t="str">
        <f t="shared" si="375"/>
        <v>1.29155805456354-0.106375906942353i</v>
      </c>
      <c r="AC802" t="str">
        <f t="shared" si="376"/>
        <v>2.59997147963621-3.06183310681976i</v>
      </c>
      <c r="AD802" t="str">
        <f t="shared" si="377"/>
        <v>0.228310745874905+0.227953844133348i</v>
      </c>
      <c r="AE802" t="e">
        <f t="shared" si="378"/>
        <v>#DIV/0!</v>
      </c>
      <c r="AF802" t="str">
        <f t="shared" si="379"/>
        <v>-16.0971835556434-4.66297113269206i</v>
      </c>
      <c r="AG802" t="e">
        <f t="shared" si="380"/>
        <v>#DIV/0!</v>
      </c>
      <c r="AH802" t="e">
        <f t="shared" si="381"/>
        <v>#DIV/0!</v>
      </c>
      <c r="AI802" t="e">
        <f t="shared" si="382"/>
        <v>#DIV/0!</v>
      </c>
      <c r="AJ802" t="e">
        <f t="shared" si="383"/>
        <v>#DIV/0!</v>
      </c>
      <c r="AK802"/>
      <c r="AL802"/>
      <c r="AM802"/>
      <c r="AN802"/>
    </row>
    <row r="803" spans="1:40" x14ac:dyDescent="0.25">
      <c r="A803"/>
      <c r="B803">
        <f t="shared" si="384"/>
        <v>66900</v>
      </c>
      <c r="C803" s="186" t="str">
        <f t="shared" si="352"/>
        <v>-0.0000219770276628955+0.0471134727117701i</v>
      </c>
      <c r="D803" s="158" t="str">
        <f t="shared" si="353"/>
        <v>-7.66683515721206+0.361203290790238i</v>
      </c>
      <c r="E803" t="str">
        <f t="shared" si="354"/>
        <v>7.99998624025453-0.0104917955767902i</v>
      </c>
      <c r="F803" t="str">
        <f t="shared" si="355"/>
        <v>0.999200640861082+1.04750288554412E-06i</v>
      </c>
      <c r="G803">
        <f t="shared" si="350"/>
        <v>1</v>
      </c>
      <c r="H803" t="str">
        <f t="shared" si="356"/>
        <v>8.43726193399799+5.02177338526624i</v>
      </c>
      <c r="I803" t="str">
        <f t="shared" si="357"/>
        <v>262.715685656446i</v>
      </c>
      <c r="J803" t="str">
        <f t="shared" si="351"/>
        <v>-92.4248378247784+57.4737851196895i</v>
      </c>
      <c r="K803" t="str">
        <f t="shared" si="358"/>
        <v>1.27467430239157-2.04983133497489i</v>
      </c>
      <c r="L803" t="str">
        <f t="shared" si="359"/>
        <v>0.146608656702143-0.202026188595449i</v>
      </c>
      <c r="M803" t="str">
        <f t="shared" si="360"/>
        <v>1.42128295909371-2.25185752357034i</v>
      </c>
      <c r="N803" t="str">
        <f t="shared" si="361"/>
        <v>-0.492913000882828i</v>
      </c>
      <c r="O803" t="str">
        <f t="shared" si="362"/>
        <v>0.880958183373458-0.473194124168228i</v>
      </c>
      <c r="P803" t="str">
        <f t="shared" si="363"/>
        <v>0.119041816626542+0.473194124168228i</v>
      </c>
      <c r="Q803" t="str">
        <f t="shared" si="364"/>
        <v>-0.119041816626542+0.0197188767146i</v>
      </c>
      <c r="R803" t="str">
        <f t="shared" si="365"/>
        <v>-0.332429115120009-4.03009015235959i</v>
      </c>
      <c r="S803" t="str">
        <f t="shared" si="366"/>
        <v>0.0519720822811614i</v>
      </c>
      <c r="T803" t="str">
        <f t="shared" si="367"/>
        <v>0.209452176998931-0.0172770333236708i</v>
      </c>
      <c r="U803" t="e">
        <f t="shared" si="368"/>
        <v>#DIV/0!</v>
      </c>
      <c r="V803" t="str">
        <f t="shared" si="369"/>
        <v>1.33333333333333E-06-0.00158599843639158i</v>
      </c>
      <c r="W803" t="e">
        <f t="shared" si="370"/>
        <v>#DIV/0!</v>
      </c>
      <c r="X803" t="e">
        <f t="shared" si="371"/>
        <v>#DIV/0!</v>
      </c>
      <c r="Y803" t="str">
        <f t="shared" si="372"/>
        <v>0.00083+0.0672552155280503i</v>
      </c>
      <c r="Z803" t="e">
        <f t="shared" si="373"/>
        <v>#DIV/0!</v>
      </c>
      <c r="AA803" t="e">
        <f t="shared" si="374"/>
        <v>#DIV/0!</v>
      </c>
      <c r="AB803" t="str">
        <f t="shared" si="375"/>
        <v>1.29153176788896-0.106534282489271i</v>
      </c>
      <c r="AC803" t="str">
        <f t="shared" si="376"/>
        <v>2.59573206728712-3.05976088871213i</v>
      </c>
      <c r="AD803" t="str">
        <f t="shared" si="377"/>
        <v>0.228475069326028+0.228276564499042i</v>
      </c>
      <c r="AE803" t="e">
        <f t="shared" si="378"/>
        <v>#DIV/0!</v>
      </c>
      <c r="AF803" t="str">
        <f t="shared" si="379"/>
        <v>-16.1040970912101-4.660570094476i</v>
      </c>
      <c r="AG803" t="e">
        <f t="shared" si="380"/>
        <v>#DIV/0!</v>
      </c>
      <c r="AH803" t="e">
        <f t="shared" si="381"/>
        <v>#DIV/0!</v>
      </c>
      <c r="AI803" t="e">
        <f t="shared" si="382"/>
        <v>#DIV/0!</v>
      </c>
      <c r="AJ803" t="e">
        <f t="shared" si="383"/>
        <v>#DIV/0!</v>
      </c>
      <c r="AK803"/>
      <c r="AL803"/>
      <c r="AM803"/>
      <c r="AN803"/>
    </row>
    <row r="804" spans="1:40" x14ac:dyDescent="0.25">
      <c r="A804"/>
      <c r="B804">
        <f t="shared" si="384"/>
        <v>67000</v>
      </c>
      <c r="C804" s="186" t="str">
        <f t="shared" si="352"/>
        <v>-0.0000219114735669799+0.0470431541263158i</v>
      </c>
      <c r="D804" s="158" t="str">
        <f t="shared" si="353"/>
        <v>-7.66683465463071+0.360664181635088i</v>
      </c>
      <c r="E804" t="str">
        <f t="shared" si="354"/>
        <v>7.99998619908859-0.0105074783262741i</v>
      </c>
      <c r="F804" t="str">
        <f t="shared" si="355"/>
        <v>0.999200640865192+1.04906865427341E-06i</v>
      </c>
      <c r="G804">
        <f t="shared" si="350"/>
        <v>1</v>
      </c>
      <c r="H804" t="str">
        <f t="shared" si="356"/>
        <v>8.44415755989608+5.01882825442925i</v>
      </c>
      <c r="I804" t="str">
        <f t="shared" si="357"/>
        <v>263.108384738145i</v>
      </c>
      <c r="J804" t="str">
        <f t="shared" si="351"/>
        <v>-92.7043435409767+57.5596951123945i</v>
      </c>
      <c r="K804" t="str">
        <f t="shared" si="358"/>
        <v>1.27187087131738-2.04844646873361i</v>
      </c>
      <c r="L804" t="str">
        <f t="shared" si="359"/>
        <v>0.146321906001544-0.201932438886702i</v>
      </c>
      <c r="M804" t="str">
        <f t="shared" si="360"/>
        <v>1.41819277731892-2.25037890762031i</v>
      </c>
      <c r="N804" t="str">
        <f t="shared" si="361"/>
        <v>-0.493649791616584i</v>
      </c>
      <c r="O804" t="str">
        <f t="shared" si="362"/>
        <v>0.880609299240321-0.473843077496624i</v>
      </c>
      <c r="P804" t="str">
        <f t="shared" si="363"/>
        <v>0.119390700759679+0.473843077496624i</v>
      </c>
      <c r="Q804" t="str">
        <f t="shared" si="364"/>
        <v>-0.119390700759679+0.01980671411996i</v>
      </c>
      <c r="R804" t="str">
        <f t="shared" si="365"/>
        <v>-0.332426396790247-4.0239930668539i</v>
      </c>
      <c r="S804" t="str">
        <f t="shared" si="366"/>
        <v>0.0520497685028075i</v>
      </c>
      <c r="T804" t="str">
        <f t="shared" si="367"/>
        <v>0.209447907586648-0.0173027169971548i</v>
      </c>
      <c r="U804" t="e">
        <f t="shared" si="368"/>
        <v>#DIV/0!</v>
      </c>
      <c r="V804" t="str">
        <f t="shared" si="369"/>
        <v>1.33333333333333E-06-0.00158363127454622i</v>
      </c>
      <c r="W804" t="e">
        <f t="shared" si="370"/>
        <v>#DIV/0!</v>
      </c>
      <c r="X804" t="e">
        <f t="shared" si="371"/>
        <v>#DIV/0!</v>
      </c>
      <c r="Y804" t="str">
        <f t="shared" si="372"/>
        <v>0.00083+0.0673557464929652i</v>
      </c>
      <c r="Z804" t="e">
        <f t="shared" si="373"/>
        <v>#DIV/0!</v>
      </c>
      <c r="AA804" t="e">
        <f t="shared" si="374"/>
        <v>#DIV/0!</v>
      </c>
      <c r="AB804" t="str">
        <f t="shared" si="375"/>
        <v>1.29150544168088-0.106692654107537i</v>
      </c>
      <c r="AC804" t="str">
        <f t="shared" si="376"/>
        <v>2.59150479085827-3.0576873564838i</v>
      </c>
      <c r="AD804" t="str">
        <f t="shared" si="377"/>
        <v>0.228639621047732+0.228599162328834i</v>
      </c>
      <c r="AE804" t="e">
        <f t="shared" si="378"/>
        <v>#DIV/0!</v>
      </c>
      <c r="AF804" t="str">
        <f t="shared" si="379"/>
        <v>-16.1109922145268-4.65816407279416i</v>
      </c>
      <c r="AG804" t="e">
        <f t="shared" si="380"/>
        <v>#DIV/0!</v>
      </c>
      <c r="AH804" t="e">
        <f t="shared" si="381"/>
        <v>#DIV/0!</v>
      </c>
      <c r="AI804" t="e">
        <f t="shared" si="382"/>
        <v>#DIV/0!</v>
      </c>
      <c r="AJ804" t="e">
        <f t="shared" si="383"/>
        <v>#DIV/0!</v>
      </c>
      <c r="AK804"/>
      <c r="AL804"/>
      <c r="AM804"/>
      <c r="AN804"/>
    </row>
    <row r="805" spans="1:40" x14ac:dyDescent="0.25">
      <c r="A805"/>
      <c r="B805">
        <f t="shared" si="384"/>
        <v>67100</v>
      </c>
      <c r="C805" s="186" t="str">
        <f t="shared" si="352"/>
        <v>-0.0000218462123408861+0.0469730451341245i</v>
      </c>
      <c r="D805" s="158" t="str">
        <f t="shared" si="353"/>
        <v>-7.66683415429461+0.360126679361621i</v>
      </c>
      <c r="E805" t="str">
        <f t="shared" si="354"/>
        <v>7.99998615786117-0.0105231610755157i</v>
      </c>
      <c r="F805" t="str">
        <f t="shared" si="355"/>
        <v>0.999200640869302+1.05063442297853E-06i</v>
      </c>
      <c r="G805">
        <f t="shared" si="350"/>
        <v>1</v>
      </c>
      <c r="H805" t="str">
        <f t="shared" si="356"/>
        <v>8.4510348217696+5.01587980255116i</v>
      </c>
      <c r="I805" t="str">
        <f t="shared" si="357"/>
        <v>263.501083819844i</v>
      </c>
      <c r="J805" t="str">
        <f t="shared" si="351"/>
        <v>-92.984266741441+57.6456051050996i</v>
      </c>
      <c r="K805" t="str">
        <f t="shared" si="358"/>
        <v>1.2690755828231-2.0470608694822i</v>
      </c>
      <c r="L805" t="str">
        <f t="shared" si="359"/>
        <v>0.146035849018579-0.201838466686405i</v>
      </c>
      <c r="M805" t="str">
        <f t="shared" si="360"/>
        <v>1.41511143184168-2.24889933616861i</v>
      </c>
      <c r="N805" t="str">
        <f t="shared" si="361"/>
        <v>-0.49438658235034i</v>
      </c>
      <c r="O805" t="str">
        <f t="shared" si="362"/>
        <v>0.880259937059125-0.474491773594301i</v>
      </c>
      <c r="P805" t="str">
        <f t="shared" si="363"/>
        <v>0.119740062940875+0.474491773594301i</v>
      </c>
      <c r="Q805" t="str">
        <f t="shared" si="364"/>
        <v>-0.119740062940875+0.019894808756039i</v>
      </c>
      <c r="R805" t="str">
        <f t="shared" si="365"/>
        <v>-0.332423674321531-4.01791403148391i</v>
      </c>
      <c r="S805" t="str">
        <f t="shared" si="366"/>
        <v>0.0521274547244535i</v>
      </c>
      <c r="T805" t="str">
        <f t="shared" si="367"/>
        <v>0.209443631762924-0.0173284000325321i</v>
      </c>
      <c r="U805" t="e">
        <f t="shared" si="368"/>
        <v>#DIV/0!</v>
      </c>
      <c r="V805" t="str">
        <f t="shared" si="369"/>
        <v>1.33333333333333E-06-0.00158127116832484i</v>
      </c>
      <c r="W805" t="e">
        <f t="shared" si="370"/>
        <v>#DIV/0!</v>
      </c>
      <c r="X805" t="e">
        <f t="shared" si="371"/>
        <v>#DIV/0!</v>
      </c>
      <c r="Y805" t="str">
        <f t="shared" si="372"/>
        <v>0.00083+0.06745627745788i</v>
      </c>
      <c r="Z805" t="e">
        <f t="shared" si="373"/>
        <v>#DIV/0!</v>
      </c>
      <c r="AA805" t="e">
        <f t="shared" si="374"/>
        <v>#DIV/0!</v>
      </c>
      <c r="AB805" t="str">
        <f t="shared" si="375"/>
        <v>1.29147907593834-0.106851021791086i</v>
      </c>
      <c r="AC805" t="str">
        <f t="shared" si="376"/>
        <v>2.58728961236976-3.05561253899391i</v>
      </c>
      <c r="AD805" t="str">
        <f t="shared" si="377"/>
        <v>0.228804400970906+0.228921637516302i</v>
      </c>
      <c r="AE805" t="e">
        <f t="shared" si="378"/>
        <v>#DIV/0!</v>
      </c>
      <c r="AF805" t="str">
        <f t="shared" si="379"/>
        <v>-16.1178689760642-4.65575312318954i</v>
      </c>
      <c r="AG805" t="e">
        <f t="shared" si="380"/>
        <v>#DIV/0!</v>
      </c>
      <c r="AH805" t="e">
        <f t="shared" si="381"/>
        <v>#DIV/0!</v>
      </c>
      <c r="AI805" t="e">
        <f t="shared" si="382"/>
        <v>#DIV/0!</v>
      </c>
      <c r="AJ805" t="e">
        <f t="shared" si="383"/>
        <v>#DIV/0!</v>
      </c>
      <c r="AK805"/>
      <c r="AL805"/>
      <c r="AM805"/>
      <c r="AN805"/>
    </row>
    <row r="806" spans="1:40" x14ac:dyDescent="0.25">
      <c r="A806"/>
      <c r="B806">
        <f t="shared" si="384"/>
        <v>67200</v>
      </c>
      <c r="C806" s="186" t="str">
        <f t="shared" si="352"/>
        <v>-0.0000217812422426394+0.0469031447995128i</v>
      </c>
      <c r="D806" s="158" t="str">
        <f t="shared" si="353"/>
        <v>-7.66683365619051+0.359590776796265i</v>
      </c>
      <c r="E806" t="str">
        <f t="shared" si="354"/>
        <v>7.99998611657226-0.0105388438245147i</v>
      </c>
      <c r="F806" t="str">
        <f t="shared" si="355"/>
        <v>0.999200640873423+1.05220019165948E-06i</v>
      </c>
      <c r="G806">
        <f t="shared" si="350"/>
        <v>1</v>
      </c>
      <c r="H806" t="str">
        <f t="shared" si="356"/>
        <v>8.45789377002553+5.01292807761984i</v>
      </c>
      <c r="I806" t="str">
        <f t="shared" si="357"/>
        <v>263.893782901543i</v>
      </c>
      <c r="J806" t="str">
        <f t="shared" si="351"/>
        <v>-93.2646074261715+57.7315150978046i</v>
      </c>
      <c r="K806" t="str">
        <f t="shared" si="358"/>
        <v>1.26628841078779-2.0456745560957i</v>
      </c>
      <c r="L806" t="str">
        <f t="shared" si="359"/>
        <v>0.145750484189869-0.201744274117292i</v>
      </c>
      <c r="M806" t="str">
        <f t="shared" si="360"/>
        <v>1.41203889497766-2.24741883021299i</v>
      </c>
      <c r="N806" t="str">
        <f t="shared" si="361"/>
        <v>-0.495123373084096i</v>
      </c>
      <c r="O806" t="str">
        <f t="shared" si="362"/>
        <v>0.879910097019527-0.475140212109107i</v>
      </c>
      <c r="P806" t="str">
        <f t="shared" si="363"/>
        <v>0.120089902980473+0.475140212109107i</v>
      </c>
      <c r="Q806" t="str">
        <f t="shared" si="364"/>
        <v>-0.120089902980473+0.019983160974989i</v>
      </c>
      <c r="R806" t="str">
        <f t="shared" si="365"/>
        <v>-0.332420947713467-4.01185296566576i</v>
      </c>
      <c r="S806" t="str">
        <f t="shared" si="366"/>
        <v>0.0522051409460994i</v>
      </c>
      <c r="T806" t="str">
        <f t="shared" si="367"/>
        <v>0.209439349527608-0.0173540824288175i</v>
      </c>
      <c r="U806" t="e">
        <f t="shared" si="368"/>
        <v>#DIV/0!</v>
      </c>
      <c r="V806" t="str">
        <f t="shared" si="369"/>
        <v>1.33333333333333E-06-0.00157891808622912i</v>
      </c>
      <c r="W806" t="e">
        <f t="shared" si="370"/>
        <v>#DIV/0!</v>
      </c>
      <c r="X806" t="e">
        <f t="shared" si="371"/>
        <v>#DIV/0!</v>
      </c>
      <c r="Y806" t="str">
        <f t="shared" si="372"/>
        <v>0.00083+0.0675568084227949i</v>
      </c>
      <c r="Z806" t="e">
        <f t="shared" si="373"/>
        <v>#DIV/0!</v>
      </c>
      <c r="AA806" t="e">
        <f t="shared" si="374"/>
        <v>#DIV/0!</v>
      </c>
      <c r="AB806" t="str">
        <f t="shared" si="375"/>
        <v>1.2914526706604-0.107009385533843i</v>
      </c>
      <c r="AC806" t="str">
        <f t="shared" si="376"/>
        <v>2.58308649393698-3.05353646487248i</v>
      </c>
      <c r="AD806" t="str">
        <f t="shared" si="377"/>
        <v>0.228969409026337+0.229243989954765i</v>
      </c>
      <c r="AE806" t="e">
        <f t="shared" si="378"/>
        <v>#DIV/0!</v>
      </c>
      <c r="AF806" t="str">
        <f t="shared" si="379"/>
        <v>-16.124727426216-4.65333730082357i</v>
      </c>
      <c r="AG806" t="e">
        <f t="shared" si="380"/>
        <v>#DIV/0!</v>
      </c>
      <c r="AH806" t="e">
        <f t="shared" si="381"/>
        <v>#DIV/0!</v>
      </c>
      <c r="AI806" t="e">
        <f t="shared" si="382"/>
        <v>#DIV/0!</v>
      </c>
      <c r="AJ806" t="e">
        <f t="shared" si="383"/>
        <v>#DIV/0!</v>
      </c>
      <c r="AK806"/>
      <c r="AL806"/>
      <c r="AM806"/>
      <c r="AN806"/>
    </row>
    <row r="807" spans="1:40" x14ac:dyDescent="0.25">
      <c r="A807"/>
      <c r="B807">
        <f t="shared" si="384"/>
        <v>67300</v>
      </c>
      <c r="C807" s="186" t="str">
        <f t="shared" si="352"/>
        <v>-0.000021716561543198+0.0468334521923588i</v>
      </c>
      <c r="D807" s="158" t="str">
        <f t="shared" si="353"/>
        <v>-7.66683316030514+0.359056466808084i</v>
      </c>
      <c r="E807" t="str">
        <f t="shared" si="354"/>
        <v>7.99998607522187-0.0105545265732706i</v>
      </c>
      <c r="F807" t="str">
        <f t="shared" si="355"/>
        <v>0.999200640877553+1.05376596031621E-06i</v>
      </c>
      <c r="G807">
        <f t="shared" si="350"/>
        <v>1</v>
      </c>
      <c r="H807" t="str">
        <f t="shared" si="356"/>
        <v>8.46473445499222+5.00997312728644i</v>
      </c>
      <c r="I807" t="str">
        <f t="shared" si="357"/>
        <v>264.286481983241i</v>
      </c>
      <c r="J807" t="str">
        <f t="shared" si="351"/>
        <v>-93.5453655951682+57.8174250905098i</v>
      </c>
      <c r="K807" t="str">
        <f t="shared" si="358"/>
        <v>1.26350932916016-2.04428754729503i</v>
      </c>
      <c r="L807" t="str">
        <f t="shared" si="359"/>
        <v>0.145465809952154-0.201649863289389i</v>
      </c>
      <c r="M807" t="str">
        <f t="shared" si="360"/>
        <v>1.40897513911231-2.24593741058442i</v>
      </c>
      <c r="N807" t="str">
        <f t="shared" si="361"/>
        <v>-0.495860163817852i</v>
      </c>
      <c r="O807" t="str">
        <f t="shared" si="362"/>
        <v>0.879559779311439-0.475788392689031i</v>
      </c>
      <c r="P807" t="str">
        <f t="shared" si="363"/>
        <v>0.120440220688561+0.475788392689031i</v>
      </c>
      <c r="Q807" t="str">
        <f t="shared" si="364"/>
        <v>-0.120440220688561+0.020071771128821i</v>
      </c>
      <c r="R807" t="str">
        <f t="shared" si="365"/>
        <v>-0.332418216965748-4.00580978929442i</v>
      </c>
      <c r="S807" t="str">
        <f t="shared" si="366"/>
        <v>0.0522828271677453i</v>
      </c>
      <c r="T807" t="str">
        <f t="shared" si="367"/>
        <v>0.209435060880542-0.0173797641850303i</v>
      </c>
      <c r="U807" t="e">
        <f t="shared" si="368"/>
        <v>#DIV/0!</v>
      </c>
      <c r="V807" t="str">
        <f t="shared" si="369"/>
        <v>1.33333333333333E-06-0.00157657199694795i</v>
      </c>
      <c r="W807" t="e">
        <f t="shared" si="370"/>
        <v>#DIV/0!</v>
      </c>
      <c r="X807" t="e">
        <f t="shared" si="371"/>
        <v>#DIV/0!</v>
      </c>
      <c r="Y807" t="str">
        <f t="shared" si="372"/>
        <v>0.00083+0.0676573393877098i</v>
      </c>
      <c r="Z807" t="e">
        <f t="shared" si="373"/>
        <v>#DIV/0!</v>
      </c>
      <c r="AA807" t="e">
        <f t="shared" si="374"/>
        <v>#DIV/0!</v>
      </c>
      <c r="AB807" t="str">
        <f t="shared" si="375"/>
        <v>1.29142622584609-0.10716774532976i</v>
      </c>
      <c r="AC807" t="str">
        <f t="shared" si="376"/>
        <v>2.57889539777069-3.05145916252193i</v>
      </c>
      <c r="AD807" t="str">
        <f t="shared" si="377"/>
        <v>0.22913464514472+0.229566219537279i</v>
      </c>
      <c r="AE807" t="e">
        <f t="shared" si="378"/>
        <v>#DIV/0!</v>
      </c>
      <c r="AF807" t="str">
        <f t="shared" si="379"/>
        <v>-16.1315676152974-4.65091666047836i</v>
      </c>
      <c r="AG807" t="e">
        <f t="shared" si="380"/>
        <v>#DIV/0!</v>
      </c>
      <c r="AH807" t="e">
        <f t="shared" si="381"/>
        <v>#DIV/0!</v>
      </c>
      <c r="AI807" t="e">
        <f t="shared" si="382"/>
        <v>#DIV/0!</v>
      </c>
      <c r="AJ807" t="e">
        <f t="shared" si="383"/>
        <v>#DIV/0!</v>
      </c>
      <c r="AK807"/>
      <c r="AL807"/>
      <c r="AM807"/>
      <c r="AN807"/>
    </row>
    <row r="808" spans="1:40" x14ac:dyDescent="0.25">
      <c r="A808"/>
      <c r="B808">
        <f t="shared" si="384"/>
        <v>67400</v>
      </c>
      <c r="C808" s="186" t="str">
        <f t="shared" si="352"/>
        <v>-0.0000216521685263368+0.0467639663880601i</v>
      </c>
      <c r="D808" s="158" t="str">
        <f t="shared" si="353"/>
        <v>-7.6668326666254+0.358523742308461i</v>
      </c>
      <c r="E808" t="str">
        <f t="shared" si="354"/>
        <v>7.99998603380998-0.0105702093217832i</v>
      </c>
      <c r="F808" t="str">
        <f t="shared" si="355"/>
        <v>0.999200640881683+1.05533172894867E-06i</v>
      </c>
      <c r="G808">
        <f t="shared" si="350"/>
        <v>1</v>
      </c>
      <c r="H808" t="str">
        <f t="shared" si="356"/>
        <v>8.47155692691904+5.00701499886736i</v>
      </c>
      <c r="I808" t="str">
        <f t="shared" si="357"/>
        <v>264.67918106494i</v>
      </c>
      <c r="J808" t="str">
        <f t="shared" si="351"/>
        <v>-93.826541248431+57.9033350832148i</v>
      </c>
      <c r="K808" t="str">
        <f t="shared" si="358"/>
        <v>1.26073831195869-2.04289986164821i</v>
      </c>
      <c r="L808" t="str">
        <f t="shared" si="359"/>
        <v>0.145181824742351-0.201555236300078i</v>
      </c>
      <c r="M808" t="str">
        <f t="shared" si="360"/>
        <v>1.40592013670104-2.24445509794829i</v>
      </c>
      <c r="N808" t="str">
        <f t="shared" si="361"/>
        <v>-0.496596954551608i</v>
      </c>
      <c r="O808" t="str">
        <f t="shared" si="362"/>
        <v>0.879208984125037-0.476436314982202i</v>
      </c>
      <c r="P808" t="str">
        <f t="shared" si="363"/>
        <v>0.120791015874963+0.476436314982202i</v>
      </c>
      <c r="Q808" t="str">
        <f t="shared" si="364"/>
        <v>-0.120791015874963+0.020160639569406i</v>
      </c>
      <c r="R808" t="str">
        <f t="shared" si="365"/>
        <v>-0.332415482078014-3.99978442274041i</v>
      </c>
      <c r="S808" t="str">
        <f t="shared" si="366"/>
        <v>0.0523605133893914i</v>
      </c>
      <c r="T808" t="str">
        <f t="shared" si="367"/>
        <v>0.209430765821578-0.0174054453001868i</v>
      </c>
      <c r="U808" t="e">
        <f t="shared" si="368"/>
        <v>#DIV/0!</v>
      </c>
      <c r="V808" t="str">
        <f t="shared" si="369"/>
        <v>1.33333333333333E-06-0.00157423286935604i</v>
      </c>
      <c r="W808" t="e">
        <f t="shared" si="370"/>
        <v>#DIV/0!</v>
      </c>
      <c r="X808" t="e">
        <f t="shared" si="371"/>
        <v>#DIV/0!</v>
      </c>
      <c r="Y808" t="str">
        <f t="shared" si="372"/>
        <v>0.00083+0.0677578703526246i</v>
      </c>
      <c r="Z808" t="e">
        <f t="shared" si="373"/>
        <v>#DIV/0!</v>
      </c>
      <c r="AA808" t="e">
        <f t="shared" si="374"/>
        <v>#DIV/0!</v>
      </c>
      <c r="AB808" t="str">
        <f t="shared" si="375"/>
        <v>1.2913997414945-0.107326101172773i</v>
      </c>
      <c r="AC808" t="str">
        <f t="shared" si="376"/>
        <v>2.57471628617749-3.04938066011885i</v>
      </c>
      <c r="AD808" t="str">
        <f t="shared" si="377"/>
        <v>0.229300109256644+0.229888326156637i</v>
      </c>
      <c r="AE808" t="e">
        <f t="shared" si="378"/>
        <v>#DIV/0!</v>
      </c>
      <c r="AF808" t="str">
        <f t="shared" si="379"/>
        <v>-16.1383895935444-4.6484912565589i</v>
      </c>
      <c r="AG808" t="e">
        <f t="shared" si="380"/>
        <v>#DIV/0!</v>
      </c>
      <c r="AH808" t="e">
        <f t="shared" si="381"/>
        <v>#DIV/0!</v>
      </c>
      <c r="AI808" t="e">
        <f t="shared" si="382"/>
        <v>#DIV/0!</v>
      </c>
      <c r="AJ808" t="e">
        <f t="shared" si="383"/>
        <v>#DIV/0!</v>
      </c>
      <c r="AK808"/>
      <c r="AL808"/>
      <c r="AM808"/>
      <c r="AN808"/>
    </row>
    <row r="809" spans="1:40" x14ac:dyDescent="0.25">
      <c r="A809"/>
      <c r="B809">
        <f t="shared" si="384"/>
        <v>67500</v>
      </c>
      <c r="C809" s="186" t="str">
        <f t="shared" si="352"/>
        <v>-0.0000215880614885342+0.0466946864674938i</v>
      </c>
      <c r="D809" s="158" t="str">
        <f t="shared" si="353"/>
        <v>-7.66683217513809+0.357992596250786i</v>
      </c>
      <c r="E809" t="str">
        <f t="shared" si="354"/>
        <v>7.99998599233661-0.0105858920700521i</v>
      </c>
      <c r="F809" t="str">
        <f t="shared" si="355"/>
        <v>0.999200640885823+1.05689749755685E-06i</v>
      </c>
      <c r="G809">
        <f t="shared" si="350"/>
        <v>1</v>
      </c>
      <c r="H809" t="str">
        <f t="shared" si="356"/>
        <v>8.47836123597533+5.00405373934626i</v>
      </c>
      <c r="I809" t="str">
        <f t="shared" si="357"/>
        <v>265.071880146639i</v>
      </c>
      <c r="J809" t="str">
        <f t="shared" si="351"/>
        <v>-94.10813438596+57.9892450759199i</v>
      </c>
      <c r="K809" t="str">
        <f t="shared" si="358"/>
        <v>1.25797533327169-2.0415115175713i</v>
      </c>
      <c r="L809" t="str">
        <f t="shared" si="359"/>
        <v>0.144898526997583-0.201460395234159i</v>
      </c>
      <c r="M809" t="str">
        <f t="shared" si="360"/>
        <v>1.40287386026927-2.24297191280546i</v>
      </c>
      <c r="N809" t="str">
        <f t="shared" si="361"/>
        <v>-0.497333745285364i</v>
      </c>
      <c r="O809" t="str">
        <f t="shared" si="362"/>
        <v>0.878857711650753-0.477083978636888i</v>
      </c>
      <c r="P809" t="str">
        <f t="shared" si="363"/>
        <v>0.121142288349247+0.477083978636888i</v>
      </c>
      <c r="Q809" t="str">
        <f t="shared" si="364"/>
        <v>-0.121142288349247+0.020249766648476i</v>
      </c>
      <c r="R809" t="str">
        <f t="shared" si="365"/>
        <v>-0.332412743049899-3.99377678684601i</v>
      </c>
      <c r="S809" t="str">
        <f t="shared" si="366"/>
        <v>0.0524381996110374i</v>
      </c>
      <c r="T809" t="str">
        <f t="shared" si="367"/>
        <v>0.209426464350559-0.0174311257733031i</v>
      </c>
      <c r="U809" t="e">
        <f t="shared" si="368"/>
        <v>#DIV/0!</v>
      </c>
      <c r="V809" t="str">
        <f t="shared" si="369"/>
        <v>1.33333333333333E-06-0.00157190067251255i</v>
      </c>
      <c r="W809" t="e">
        <f t="shared" si="370"/>
        <v>#DIV/0!</v>
      </c>
      <c r="X809" t="e">
        <f t="shared" si="371"/>
        <v>#DIV/0!</v>
      </c>
      <c r="Y809" t="str">
        <f t="shared" si="372"/>
        <v>0.00083+0.0678584013175395i</v>
      </c>
      <c r="Z809" t="e">
        <f t="shared" si="373"/>
        <v>#DIV/0!</v>
      </c>
      <c r="AA809" t="e">
        <f t="shared" si="374"/>
        <v>#DIV/0!</v>
      </c>
      <c r="AB809" t="str">
        <f t="shared" si="375"/>
        <v>1.29137321760466-0.107484453056813i</v>
      </c>
      <c r="AC809" t="str">
        <f t="shared" si="376"/>
        <v>2.57054912155971-3.04730098561521i</v>
      </c>
      <c r="AD809" t="str">
        <f t="shared" si="377"/>
        <v>0.229465801292606+0.23021030970537i</v>
      </c>
      <c r="AE809" t="e">
        <f t="shared" si="378"/>
        <v>#DIV/0!</v>
      </c>
      <c r="AF809" t="str">
        <f t="shared" si="379"/>
        <v>-16.1451934111134-4.64606114309547i</v>
      </c>
      <c r="AG809" t="e">
        <f t="shared" si="380"/>
        <v>#DIV/0!</v>
      </c>
      <c r="AH809" t="e">
        <f t="shared" si="381"/>
        <v>#DIV/0!</v>
      </c>
      <c r="AI809" t="e">
        <f t="shared" si="382"/>
        <v>#DIV/0!</v>
      </c>
      <c r="AJ809" t="e">
        <f t="shared" si="383"/>
        <v>#DIV/0!</v>
      </c>
      <c r="AK809"/>
      <c r="AL809"/>
      <c r="AM809"/>
      <c r="AN809"/>
    </row>
    <row r="810" spans="1:40" x14ac:dyDescent="0.25">
      <c r="A810"/>
      <c r="B810">
        <f t="shared" si="384"/>
        <v>67600</v>
      </c>
      <c r="C810" s="186" t="str">
        <f t="shared" si="352"/>
        <v>-0.000021524238738859+0.0466256115169754i</v>
      </c>
      <c r="D810" s="158" t="str">
        <f t="shared" si="353"/>
        <v>-7.66683168583034+0.357463021630145i</v>
      </c>
      <c r="E810" t="str">
        <f t="shared" si="354"/>
        <v>7.99998595080175-0.0106015748180769i</v>
      </c>
      <c r="F810" t="str">
        <f t="shared" si="355"/>
        <v>0.999200640889963+1.05846326614068E-06i</v>
      </c>
      <c r="G810">
        <f t="shared" si="350"/>
        <v>1</v>
      </c>
      <c r="H810" t="str">
        <f t="shared" si="356"/>
        <v>8.48514743225002+5.00108939537626i</v>
      </c>
      <c r="I810" t="str">
        <f t="shared" si="357"/>
        <v>265.464579228338i</v>
      </c>
      <c r="J810" t="str">
        <f t="shared" si="351"/>
        <v>-94.3901450077553+58.0751550686249i</v>
      </c>
      <c r="K810" t="str">
        <f t="shared" si="358"/>
        <v>1.25522036725738-2.04012253332959i</v>
      </c>
      <c r="L810" t="str">
        <f t="shared" si="359"/>
        <v>0.144615915155235-0.201365342163911i</v>
      </c>
      <c r="M810" t="str">
        <f t="shared" si="360"/>
        <v>1.39983628241262-2.2414878754935i</v>
      </c>
      <c r="N810" t="str">
        <f t="shared" si="361"/>
        <v>-0.49807053601912i</v>
      </c>
      <c r="O810" t="str">
        <f t="shared" si="362"/>
        <v>0.878505962079278-0.477731383301497i</v>
      </c>
      <c r="P810" t="str">
        <f t="shared" si="363"/>
        <v>0.121494037920722+0.477731383301497i</v>
      </c>
      <c r="Q810" t="str">
        <f t="shared" si="364"/>
        <v>-0.121494037920722+0.020339152717623i</v>
      </c>
      <c r="R810" t="str">
        <f t="shared" si="365"/>
        <v>-0.332409999881028-3.98778680292185i</v>
      </c>
      <c r="S810" t="str">
        <f t="shared" si="366"/>
        <v>0.0525158858326833i</v>
      </c>
      <c r="T810" t="str">
        <f t="shared" si="367"/>
        <v>0.209422156467325-0.0174568056033943i</v>
      </c>
      <c r="U810" t="e">
        <f t="shared" si="368"/>
        <v>#DIV/0!</v>
      </c>
      <c r="V810" t="str">
        <f t="shared" si="369"/>
        <v>1.33333333333333E-06-0.00156957537565972i</v>
      </c>
      <c r="W810" t="e">
        <f t="shared" si="370"/>
        <v>#DIV/0!</v>
      </c>
      <c r="X810" t="e">
        <f t="shared" si="371"/>
        <v>#DIV/0!</v>
      </c>
      <c r="Y810" t="str">
        <f t="shared" si="372"/>
        <v>0.00083+0.0679589322824544i</v>
      </c>
      <c r="Z810" t="e">
        <f t="shared" si="373"/>
        <v>#DIV/0!</v>
      </c>
      <c r="AA810" t="e">
        <f t="shared" si="374"/>
        <v>#DIV/0!</v>
      </c>
      <c r="AB810" t="str">
        <f t="shared" si="375"/>
        <v>1.29134665417558-0.107642800975808i</v>
      </c>
      <c r="AC810" t="str">
        <f t="shared" si="376"/>
        <v>2.56639386641569-3.04522016674012i</v>
      </c>
      <c r="AD810" t="str">
        <f t="shared" si="377"/>
        <v>0.229631721183001+0.230532170075753i</v>
      </c>
      <c r="AE810" t="e">
        <f t="shared" si="378"/>
        <v>#DIV/0!</v>
      </c>
      <c r="AF810" t="str">
        <f t="shared" si="379"/>
        <v>-16.1519791180804-4.64362637374612i</v>
      </c>
      <c r="AG810" t="e">
        <f t="shared" si="380"/>
        <v>#DIV/0!</v>
      </c>
      <c r="AH810" t="e">
        <f t="shared" si="381"/>
        <v>#DIV/0!</v>
      </c>
      <c r="AI810" t="e">
        <f t="shared" si="382"/>
        <v>#DIV/0!</v>
      </c>
      <c r="AJ810" t="e">
        <f t="shared" si="383"/>
        <v>#DIV/0!</v>
      </c>
      <c r="AK810"/>
      <c r="AL810"/>
      <c r="AM810"/>
      <c r="AN810"/>
    </row>
    <row r="811" spans="1:40" x14ac:dyDescent="0.25">
      <c r="A811"/>
      <c r="B811">
        <f t="shared" si="384"/>
        <v>67700</v>
      </c>
      <c r="C811" s="186" t="str">
        <f t="shared" si="352"/>
        <v>-0.0000214606985988598+0.046556740628219i</v>
      </c>
      <c r="D811" s="158" t="str">
        <f t="shared" si="353"/>
        <v>-7.66683119868927+0.356935011483012i</v>
      </c>
      <c r="E811" t="str">
        <f t="shared" si="354"/>
        <v>7.9999859092054-0.0106172575658572i</v>
      </c>
      <c r="F811" t="str">
        <f t="shared" si="355"/>
        <v>0.999200640894113+1.06002903470014E-06i</v>
      </c>
      <c r="G811">
        <f t="shared" si="350"/>
        <v>1</v>
      </c>
      <c r="H811" t="str">
        <f t="shared" si="356"/>
        <v>8.49191556575079+4.99812201328162i</v>
      </c>
      <c r="I811" t="str">
        <f t="shared" si="357"/>
        <v>265.857278310036i</v>
      </c>
      <c r="J811" t="str">
        <f t="shared" si="351"/>
        <v>-94.6725731138166+58.1610650613299i</v>
      </c>
      <c r="K811" t="str">
        <f t="shared" si="358"/>
        <v>1.25247338814397-2.03873292703863i</v>
      </c>
      <c r="L811" t="str">
        <f t="shared" si="359"/>
        <v>0.14433398765299-0.201270079149155i</v>
      </c>
      <c r="M811" t="str">
        <f t="shared" si="360"/>
        <v>1.39680737579696-2.24000300618778i</v>
      </c>
      <c r="N811" t="str">
        <f t="shared" si="361"/>
        <v>-0.498807326752876i</v>
      </c>
      <c r="O811" t="str">
        <f t="shared" si="362"/>
        <v>0.878153735601564-0.47837852862458i</v>
      </c>
      <c r="P811" t="str">
        <f t="shared" si="363"/>
        <v>0.121846264398436+0.47837852862458i</v>
      </c>
      <c r="Q811" t="str">
        <f t="shared" si="364"/>
        <v>-0.121846264398436+0.020428798128296i</v>
      </c>
      <c r="R811" t="str">
        <f t="shared" si="365"/>
        <v>-0.332407252571078-3.98181439274361i</v>
      </c>
      <c r="S811" t="str">
        <f t="shared" si="366"/>
        <v>0.0525935720543294i</v>
      </c>
      <c r="T811" t="str">
        <f t="shared" si="367"/>
        <v>0.209417842171727-0.0174824847894787i</v>
      </c>
      <c r="U811" t="e">
        <f t="shared" si="368"/>
        <v>#DIV/0!</v>
      </c>
      <c r="V811" t="str">
        <f t="shared" si="369"/>
        <v>1.33333333333333E-06-0.00156725694822152i</v>
      </c>
      <c r="W811" t="e">
        <f t="shared" si="370"/>
        <v>#DIV/0!</v>
      </c>
      <c r="X811" t="e">
        <f t="shared" si="371"/>
        <v>#DIV/0!</v>
      </c>
      <c r="Y811" t="str">
        <f t="shared" si="372"/>
        <v>0.00083+0.0680594632473693i</v>
      </c>
      <c r="Z811" t="e">
        <f t="shared" si="373"/>
        <v>#DIV/0!</v>
      </c>
      <c r="AA811" t="e">
        <f t="shared" si="374"/>
        <v>#DIV/0!</v>
      </c>
      <c r="AB811" t="str">
        <f t="shared" si="375"/>
        <v>1.29132005120635-0.107801144923705i</v>
      </c>
      <c r="AC811" t="str">
        <f t="shared" si="376"/>
        <v>2.56225048333995-3.04313823100157i</v>
      </c>
      <c r="AD811" t="str">
        <f t="shared" si="377"/>
        <v>0.229797868858129+0.230853907159815i</v>
      </c>
      <c r="AE811" t="e">
        <f t="shared" si="378"/>
        <v>#DIV/0!</v>
      </c>
      <c r="AF811" t="str">
        <f t="shared" si="379"/>
        <v>-16.1587467644401-4.64118700179861i</v>
      </c>
      <c r="AG811" t="e">
        <f t="shared" si="380"/>
        <v>#DIV/0!</v>
      </c>
      <c r="AH811" t="e">
        <f t="shared" si="381"/>
        <v>#DIV/0!</v>
      </c>
      <c r="AI811" t="e">
        <f t="shared" si="382"/>
        <v>#DIV/0!</v>
      </c>
      <c r="AJ811" t="e">
        <f t="shared" si="383"/>
        <v>#DIV/0!</v>
      </c>
      <c r="AK811"/>
      <c r="AL811"/>
      <c r="AM811"/>
      <c r="AN811"/>
    </row>
    <row r="812" spans="1:40" x14ac:dyDescent="0.25">
      <c r="A812"/>
      <c r="B812">
        <f t="shared" si="384"/>
        <v>67800</v>
      </c>
      <c r="C812" s="186" t="str">
        <f t="shared" si="352"/>
        <v>-0.0000213974394024535+0.0464880728982972i</v>
      </c>
      <c r="D812" s="158" t="str">
        <f t="shared" si="353"/>
        <v>-7.66683071370207+0.356408558886945i</v>
      </c>
      <c r="E812" t="str">
        <f t="shared" si="354"/>
        <v>7.99998586754757-0.0106329403133927i</v>
      </c>
      <c r="F812" t="str">
        <f t="shared" si="355"/>
        <v>0.999200640898273+1.06159480323522E-06i</v>
      </c>
      <c r="G812">
        <f t="shared" si="350"/>
        <v>1</v>
      </c>
      <c r="H812" t="str">
        <f t="shared" si="356"/>
        <v>8.49866568640322+4.99515163905997i</v>
      </c>
      <c r="I812" t="str">
        <f t="shared" si="357"/>
        <v>266.249977391735i</v>
      </c>
      <c r="J812" t="str">
        <f t="shared" si="351"/>
        <v>-94.9554187041441+58.2469750540351i</v>
      </c>
      <c r="K812" t="str">
        <f t="shared" si="358"/>
        <v>1.24973437022974-2.03734271666531i</v>
      </c>
      <c r="L812" t="str">
        <f t="shared" si="359"/>
        <v>0.144052742928867-0.201174608237318i</v>
      </c>
      <c r="M812" t="str">
        <f t="shared" si="360"/>
        <v>1.39378711315861-2.23851732490263i</v>
      </c>
      <c r="N812" t="str">
        <f t="shared" si="361"/>
        <v>-0.499544117486633i</v>
      </c>
      <c r="O812" t="str">
        <f t="shared" si="362"/>
        <v>0.877801032408821-0.479025414254827i</v>
      </c>
      <c r="P812" t="str">
        <f t="shared" si="363"/>
        <v>0.122198967591179+0.479025414254827i</v>
      </c>
      <c r="Q812" t="str">
        <f t="shared" si="364"/>
        <v>-0.122198967591179+0.020518703231806i</v>
      </c>
      <c r="R812" t="str">
        <f t="shared" si="365"/>
        <v>-0.332404501119645-3.9758594785484i</v>
      </c>
      <c r="S812" t="str">
        <f t="shared" si="366"/>
        <v>0.0526712582759753i</v>
      </c>
      <c r="T812" t="str">
        <f t="shared" si="367"/>
        <v>0.209413521463607-0.0175081633305695i</v>
      </c>
      <c r="U812" t="e">
        <f t="shared" si="368"/>
        <v>#DIV/0!</v>
      </c>
      <c r="V812" t="str">
        <f t="shared" si="369"/>
        <v>1.33333333333333E-06-0.00156494535980231i</v>
      </c>
      <c r="W812" t="e">
        <f t="shared" si="370"/>
        <v>#DIV/0!</v>
      </c>
      <c r="X812" t="e">
        <f t="shared" si="371"/>
        <v>#DIV/0!</v>
      </c>
      <c r="Y812" t="str">
        <f t="shared" si="372"/>
        <v>0.00083+0.0681599942122842i</v>
      </c>
      <c r="Z812" t="e">
        <f t="shared" si="373"/>
        <v>#DIV/0!</v>
      </c>
      <c r="AA812" t="e">
        <f t="shared" si="374"/>
        <v>#DIV/0!</v>
      </c>
      <c r="AB812" t="str">
        <f t="shared" si="375"/>
        <v>1.29129340869598-0.107959484894418i</v>
      </c>
      <c r="AC812" t="str">
        <f t="shared" si="376"/>
        <v>2.55811893502339-3.04105520568761i</v>
      </c>
      <c r="AD812" t="str">
        <f t="shared" si="377"/>
        <v>0.229964244248182+0.231175520849317i</v>
      </c>
      <c r="AE812" t="e">
        <f t="shared" si="378"/>
        <v>#DIV/0!</v>
      </c>
      <c r="AF812" t="str">
        <f t="shared" si="379"/>
        <v>-16.1654964001053-4.63874308017303i</v>
      </c>
      <c r="AG812" t="e">
        <f t="shared" si="380"/>
        <v>#DIV/0!</v>
      </c>
      <c r="AH812" t="e">
        <f t="shared" si="381"/>
        <v>#DIV/0!</v>
      </c>
      <c r="AI812" t="e">
        <f t="shared" si="382"/>
        <v>#DIV/0!</v>
      </c>
      <c r="AJ812" t="e">
        <f t="shared" si="383"/>
        <v>#DIV/0!</v>
      </c>
      <c r="AK812"/>
      <c r="AL812"/>
      <c r="AM812"/>
      <c r="AN812"/>
    </row>
    <row r="813" spans="1:40" x14ac:dyDescent="0.25">
      <c r="A813"/>
      <c r="B813">
        <f t="shared" si="384"/>
        <v>67900</v>
      </c>
      <c r="C813" s="186" t="str">
        <f t="shared" si="352"/>
        <v>-0.0000213344594958167+0.0464196074296016i</v>
      </c>
      <c r="D813" s="158" t="str">
        <f t="shared" si="353"/>
        <v>-7.66683023085617+0.355883656960279i</v>
      </c>
      <c r="E813" t="str">
        <f t="shared" si="354"/>
        <v>7.99998582582825-0.0106486230606831i</v>
      </c>
      <c r="F813" t="str">
        <f t="shared" si="355"/>
        <v>0.999200640902433+1.06316057174585E-06i</v>
      </c>
      <c r="G813">
        <f t="shared" si="350"/>
        <v>1</v>
      </c>
      <c r="H813" t="str">
        <f t="shared" si="356"/>
        <v>8.50539784405052+4.99217831838415i</v>
      </c>
      <c r="I813" t="str">
        <f t="shared" si="357"/>
        <v>266.642676473434i</v>
      </c>
      <c r="J813" t="str">
        <f t="shared" si="351"/>
        <v>-95.2386817787378+58.3328850467401i</v>
      </c>
      <c r="K813" t="str">
        <f t="shared" si="358"/>
        <v>1.24700328788308-2.03595192002891i</v>
      </c>
      <c r="L813" t="str">
        <f t="shared" si="359"/>
        <v>0.143772179421273-0.201078931463488i</v>
      </c>
      <c r="M813" t="str">
        <f t="shared" si="360"/>
        <v>1.39077546730435-2.2370308514924i</v>
      </c>
      <c r="N813" t="str">
        <f t="shared" si="361"/>
        <v>-0.500280908220389i</v>
      </c>
      <c r="O813" t="str">
        <f t="shared" si="362"/>
        <v>0.877447852692517-0.479672039841068i</v>
      </c>
      <c r="P813" t="str">
        <f t="shared" si="363"/>
        <v>0.122552147307483+0.479672039841068i</v>
      </c>
      <c r="Q813" t="str">
        <f t="shared" si="364"/>
        <v>-0.122552147307483+0.020608868379321i</v>
      </c>
      <c r="R813" t="str">
        <f t="shared" si="365"/>
        <v>-0.332401745526401-3.96992198303139i</v>
      </c>
      <c r="S813" t="str">
        <f t="shared" si="366"/>
        <v>0.0527489444976212i</v>
      </c>
      <c r="T813" t="str">
        <f t="shared" si="367"/>
        <v>0.209409194342809-0.0175338412256845i</v>
      </c>
      <c r="U813" t="e">
        <f t="shared" si="368"/>
        <v>#DIV/0!</v>
      </c>
      <c r="V813" t="str">
        <f t="shared" si="369"/>
        <v>1.33333333333333E-06-0.00156264058018552i</v>
      </c>
      <c r="W813" t="e">
        <f t="shared" si="370"/>
        <v>#DIV/0!</v>
      </c>
      <c r="X813" t="e">
        <f t="shared" si="371"/>
        <v>#DIV/0!</v>
      </c>
      <c r="Y813" t="str">
        <f t="shared" si="372"/>
        <v>0.00083+0.068260525177199i</v>
      </c>
      <c r="Z813" t="e">
        <f t="shared" si="373"/>
        <v>#DIV/0!</v>
      </c>
      <c r="AA813" t="e">
        <f t="shared" si="374"/>
        <v>#DIV/0!</v>
      </c>
      <c r="AB813" t="str">
        <f t="shared" si="375"/>
        <v>1.29126672664353-0.108117820881891i</v>
      </c>
      <c r="AC813" t="str">
        <f t="shared" si="376"/>
        <v>2.55399918425329-3.03897111786812i</v>
      </c>
      <c r="AD813" t="str">
        <f t="shared" si="377"/>
        <v>0.230130847283266+0.231497011035786i</v>
      </c>
      <c r="AE813" t="e">
        <f t="shared" si="378"/>
        <v>#DIV/0!</v>
      </c>
      <c r="AF813" t="str">
        <f t="shared" si="379"/>
        <v>-16.1722280749067-4.63629466142387i</v>
      </c>
      <c r="AG813" t="e">
        <f t="shared" si="380"/>
        <v>#DIV/0!</v>
      </c>
      <c r="AH813" t="e">
        <f t="shared" si="381"/>
        <v>#DIV/0!</v>
      </c>
      <c r="AI813" t="e">
        <f t="shared" si="382"/>
        <v>#DIV/0!</v>
      </c>
      <c r="AJ813" t="e">
        <f t="shared" si="383"/>
        <v>#DIV/0!</v>
      </c>
      <c r="AK813"/>
      <c r="AL813"/>
      <c r="AM813"/>
      <c r="AN813"/>
    </row>
    <row r="814" spans="1:40" x14ac:dyDescent="0.25">
      <c r="A814"/>
      <c r="B814">
        <f t="shared" si="384"/>
        <v>68000</v>
      </c>
      <c r="C814" s="186" t="str">
        <f t="shared" si="352"/>
        <v>-0.0000212717572372777+0.0463513433298043i</v>
      </c>
      <c r="D814" s="158" t="str">
        <f t="shared" si="353"/>
        <v>-7.66682975013884+0.355360298861833i</v>
      </c>
      <c r="E814" t="str">
        <f t="shared" si="354"/>
        <v>7.99998578404744-0.0106643058077279i</v>
      </c>
      <c r="F814" t="str">
        <f t="shared" si="355"/>
        <v>0.999200640906603+0.000001064726340232i</v>
      </c>
      <c r="G814">
        <f t="shared" si="350"/>
        <v>1</v>
      </c>
      <c r="H814" t="str">
        <f t="shared" si="356"/>
        <v>8.51211208845227+4.98920209660409i</v>
      </c>
      <c r="I814" t="str">
        <f t="shared" si="357"/>
        <v>267.035375555132i</v>
      </c>
      <c r="J814" t="str">
        <f t="shared" si="351"/>
        <v>-95.5223623375976+58.4187950394452i</v>
      </c>
      <c r="K814" t="str">
        <f t="shared" si="358"/>
        <v>1.24428011554258-2.03456055480213i</v>
      </c>
      <c r="L814" t="str">
        <f t="shared" si="359"/>
        <v>0.143492295569033-0.200983050850484i</v>
      </c>
      <c r="M814" t="str">
        <f t="shared" si="360"/>
        <v>1.38777241111161-2.23554360565261i</v>
      </c>
      <c r="N814" t="str">
        <f t="shared" si="361"/>
        <v>-0.501017698954145i</v>
      </c>
      <c r="O814" t="str">
        <f t="shared" si="362"/>
        <v>0.877094196644379-0.480318405032277i</v>
      </c>
      <c r="P814" t="str">
        <f t="shared" si="363"/>
        <v>0.122905803355621+0.480318405032277i</v>
      </c>
      <c r="Q814" t="str">
        <f t="shared" si="364"/>
        <v>-0.122905803355621+0.020699293921868i</v>
      </c>
      <c r="R814" t="str">
        <f t="shared" si="365"/>
        <v>-0.332398985791007-3.96400182934254i</v>
      </c>
      <c r="S814" t="str">
        <f t="shared" si="366"/>
        <v>0.0528266307192673i</v>
      </c>
      <c r="T814" t="str">
        <f t="shared" si="367"/>
        <v>0.209404860809178-0.0175595184738405i</v>
      </c>
      <c r="U814" t="e">
        <f t="shared" si="368"/>
        <v>#DIV/0!</v>
      </c>
      <c r="V814" t="str">
        <f t="shared" si="369"/>
        <v>1.33333333333333E-06-0.00156034257933231i</v>
      </c>
      <c r="W814" t="e">
        <f t="shared" si="370"/>
        <v>#DIV/0!</v>
      </c>
      <c r="X814" t="e">
        <f t="shared" si="371"/>
        <v>#DIV/0!</v>
      </c>
      <c r="Y814" t="str">
        <f t="shared" si="372"/>
        <v>0.00083+0.0683610561421139i</v>
      </c>
      <c r="Z814" t="e">
        <f t="shared" si="373"/>
        <v>#DIV/0!</v>
      </c>
      <c r="AA814" t="e">
        <f t="shared" si="374"/>
        <v>#DIV/0!</v>
      </c>
      <c r="AB814" t="str">
        <f t="shared" si="375"/>
        <v>1.29124000504802-0.108276152880062i</v>
      </c>
      <c r="AC814" t="str">
        <f t="shared" si="376"/>
        <v>2.54989119391357-3.0368859943962i</v>
      </c>
      <c r="AD814" t="str">
        <f t="shared" si="377"/>
        <v>0.230297677893382+0.231818377610489i</v>
      </c>
      <c r="AE814" t="e">
        <f t="shared" si="378"/>
        <v>#DIV/0!</v>
      </c>
      <c r="AF814" t="str">
        <f t="shared" si="379"/>
        <v>-16.1789418385911-4.63384179774226i</v>
      </c>
      <c r="AG814" t="e">
        <f t="shared" si="380"/>
        <v>#DIV/0!</v>
      </c>
      <c r="AH814" t="e">
        <f t="shared" si="381"/>
        <v>#DIV/0!</v>
      </c>
      <c r="AI814" t="e">
        <f t="shared" si="382"/>
        <v>#DIV/0!</v>
      </c>
      <c r="AJ814" t="e">
        <f t="shared" si="383"/>
        <v>#DIV/0!</v>
      </c>
      <c r="AK814"/>
      <c r="AL814"/>
      <c r="AM814"/>
      <c r="AN814"/>
    </row>
    <row r="815" spans="1:40" x14ac:dyDescent="0.25">
      <c r="A815"/>
      <c r="B815">
        <f t="shared" si="384"/>
        <v>68100</v>
      </c>
      <c r="C815" s="186" t="str">
        <f t="shared" si="352"/>
        <v>-0.0000212093309972091+0.0462832797118182i</v>
      </c>
      <c r="D815" s="158" t="str">
        <f t="shared" si="353"/>
        <v>-7.66682927153767+0.354838477790606i</v>
      </c>
      <c r="E815" t="str">
        <f t="shared" si="354"/>
        <v>7.99998574220515-0.0106799885545268i</v>
      </c>
      <c r="F815" t="str">
        <f t="shared" si="355"/>
        <v>0.999200640910773+1.06629210869363E-06i</v>
      </c>
      <c r="G815">
        <f t="shared" si="350"/>
        <v>1</v>
      </c>
      <c r="H815" t="str">
        <f t="shared" si="356"/>
        <v>8.51880846928444+4.98622301874897i</v>
      </c>
      <c r="I815" t="str">
        <f t="shared" si="357"/>
        <v>267.428074636831i</v>
      </c>
      <c r="J815" t="str">
        <f t="shared" si="351"/>
        <v>-95.8064603807237+58.5047050321502i</v>
      </c>
      <c r="K815" t="str">
        <f t="shared" si="358"/>
        <v>1.24156482771707-2.03316863851222i</v>
      </c>
      <c r="L815" t="str">
        <f t="shared" si="359"/>
        <v>0.14321308981144-0.20088696840891i</v>
      </c>
      <c r="M815" t="str">
        <f t="shared" si="360"/>
        <v>1.38477791752851-2.23405560692113i</v>
      </c>
      <c r="N815" t="str">
        <f t="shared" si="361"/>
        <v>-0.501754489687901i</v>
      </c>
      <c r="O815" t="str">
        <f t="shared" si="362"/>
        <v>0.876740064456395-0.480964509477568i</v>
      </c>
      <c r="P815" t="str">
        <f t="shared" si="363"/>
        <v>0.123259935543605+0.480964509477568i</v>
      </c>
      <c r="Q815" t="str">
        <f t="shared" si="364"/>
        <v>-0.123259935543605+0.020789980210333i</v>
      </c>
      <c r="R815" t="str">
        <f t="shared" si="365"/>
        <v>-0.332396221913084-3.95809894108323i</v>
      </c>
      <c r="S815" t="str">
        <f t="shared" si="366"/>
        <v>0.0529043169409133i</v>
      </c>
      <c r="T815" t="str">
        <f t="shared" si="367"/>
        <v>0.209400520862561-0.0175851950740519i</v>
      </c>
      <c r="U815" t="e">
        <f t="shared" si="368"/>
        <v>#DIV/0!</v>
      </c>
      <c r="V815" t="str">
        <f t="shared" si="369"/>
        <v>1.33333333333333E-06-0.00155805132738028i</v>
      </c>
      <c r="W815" t="e">
        <f t="shared" si="370"/>
        <v>#DIV/0!</v>
      </c>
      <c r="X815" t="e">
        <f t="shared" si="371"/>
        <v>#DIV/0!</v>
      </c>
      <c r="Y815" t="str">
        <f t="shared" si="372"/>
        <v>0.00083+0.0684615871070288i</v>
      </c>
      <c r="Z815" t="e">
        <f t="shared" si="373"/>
        <v>#DIV/0!</v>
      </c>
      <c r="AA815" t="e">
        <f t="shared" si="374"/>
        <v>#DIV/0!</v>
      </c>
      <c r="AB815" t="str">
        <f t="shared" si="375"/>
        <v>1.29121324390852-0.108434480882852i</v>
      </c>
      <c r="AC815" t="str">
        <f t="shared" si="376"/>
        <v>2.54579492698495-3.03479986190989i</v>
      </c>
      <c r="AD815" t="str">
        <f t="shared" si="377"/>
        <v>0.230464736008427+0.232139620464455i</v>
      </c>
      <c r="AE815" t="e">
        <f t="shared" si="378"/>
        <v>#DIV/0!</v>
      </c>
      <c r="AF815" t="str">
        <f t="shared" si="379"/>
        <v>-16.1856377408221-4.63138454095836i</v>
      </c>
      <c r="AG815" t="e">
        <f t="shared" si="380"/>
        <v>#DIV/0!</v>
      </c>
      <c r="AH815" t="e">
        <f t="shared" si="381"/>
        <v>#DIV/0!</v>
      </c>
      <c r="AI815" t="e">
        <f t="shared" si="382"/>
        <v>#DIV/0!</v>
      </c>
      <c r="AJ815" t="e">
        <f t="shared" si="383"/>
        <v>#DIV/0!</v>
      </c>
      <c r="AK815"/>
      <c r="AL815"/>
      <c r="AM815"/>
      <c r="AN815"/>
    </row>
    <row r="816" spans="1:40" x14ac:dyDescent="0.25">
      <c r="A816"/>
      <c r="B816">
        <f t="shared" si="384"/>
        <v>68200</v>
      </c>
      <c r="C816" s="186" t="str">
        <f t="shared" si="352"/>
        <v>-0.0000211471791579223+0.0462154156937592i</v>
      </c>
      <c r="D816" s="158" t="str">
        <f t="shared" si="353"/>
        <v>-7.66682879504023+0.354318186985487i</v>
      </c>
      <c r="E816" t="str">
        <f t="shared" si="354"/>
        <v>7.99998570030137-0.0106956713010795i</v>
      </c>
      <c r="F816" t="str">
        <f t="shared" si="355"/>
        <v>0.999200640914953+1.06785787713073E-06i</v>
      </c>
      <c r="G816">
        <f t="shared" si="350"/>
        <v>1</v>
      </c>
      <c r="H816" t="str">
        <f t="shared" si="356"/>
        <v>8.52548703613816+4.98324112952898i</v>
      </c>
      <c r="I816" t="str">
        <f t="shared" si="357"/>
        <v>267.82077371853i</v>
      </c>
      <c r="J816" t="str">
        <f t="shared" si="351"/>
        <v>-96.0909759081159+58.5906150248554i</v>
      </c>
      <c r="K816" t="str">
        <f t="shared" si="358"/>
        <v>1.23885739898571-2.03177618854191i</v>
      </c>
      <c r="L816" t="str">
        <f t="shared" si="359"/>
        <v>0.14293456058829-0.20079068613722i</v>
      </c>
      <c r="M816" t="str">
        <f t="shared" si="360"/>
        <v>1.381791959574-2.23256687467913i</v>
      </c>
      <c r="N816" t="str">
        <f t="shared" si="361"/>
        <v>-0.502491280421657i</v>
      </c>
      <c r="O816" t="str">
        <f t="shared" si="362"/>
        <v>0.876385456320807-0.481610352826194i</v>
      </c>
      <c r="P816" t="str">
        <f t="shared" si="363"/>
        <v>0.123614543679193+0.481610352826194i</v>
      </c>
      <c r="Q816" t="str">
        <f t="shared" si="364"/>
        <v>-0.123614543679193+0.020880927595463i</v>
      </c>
      <c r="R816" t="str">
        <f t="shared" si="365"/>
        <v>-0.332393453892226-3.95221324230279i</v>
      </c>
      <c r="S816" t="str">
        <f t="shared" si="366"/>
        <v>0.0529820031625592i</v>
      </c>
      <c r="T816" t="str">
        <f t="shared" si="367"/>
        <v>0.209396174502795-0.0176108710253319i</v>
      </c>
      <c r="U816" t="e">
        <f t="shared" si="368"/>
        <v>#DIV/0!</v>
      </c>
      <c r="V816" t="str">
        <f t="shared" si="369"/>
        <v>1.33333333333333E-06-0.00155576679464218i</v>
      </c>
      <c r="W816" t="e">
        <f t="shared" si="370"/>
        <v>#DIV/0!</v>
      </c>
      <c r="X816" t="e">
        <f t="shared" si="371"/>
        <v>#DIV/0!</v>
      </c>
      <c r="Y816" t="str">
        <f t="shared" si="372"/>
        <v>0.00083+0.0685621180719436i</v>
      </c>
      <c r="Z816" t="e">
        <f t="shared" si="373"/>
        <v>#DIV/0!</v>
      </c>
      <c r="AA816" t="e">
        <f t="shared" si="374"/>
        <v>#DIV/0!</v>
      </c>
      <c r="AB816" t="str">
        <f t="shared" si="375"/>
        <v>1.29118644322403-0.108592804884178i</v>
      </c>
      <c r="AC816" t="str">
        <f t="shared" si="376"/>
        <v>2.54171034654501-3.03271274683328i</v>
      </c>
      <c r="AD816" t="str">
        <f t="shared" si="377"/>
        <v>0.230632021558207+0.23246073948846i</v>
      </c>
      <c r="AE816" t="e">
        <f t="shared" si="378"/>
        <v>#DIV/0!</v>
      </c>
      <c r="AF816" t="str">
        <f t="shared" si="379"/>
        <v>-16.1923158311784-4.62892294254349i</v>
      </c>
      <c r="AG816" t="e">
        <f t="shared" si="380"/>
        <v>#DIV/0!</v>
      </c>
      <c r="AH816" t="e">
        <f t="shared" si="381"/>
        <v>#DIV/0!</v>
      </c>
      <c r="AI816" t="e">
        <f t="shared" si="382"/>
        <v>#DIV/0!</v>
      </c>
      <c r="AJ816" t="e">
        <f t="shared" si="383"/>
        <v>#DIV/0!</v>
      </c>
      <c r="AK816"/>
      <c r="AL816"/>
      <c r="AM816"/>
      <c r="AN816"/>
    </row>
    <row r="817" spans="1:40" x14ac:dyDescent="0.25">
      <c r="A817"/>
      <c r="B817">
        <f t="shared" si="384"/>
        <v>68300</v>
      </c>
      <c r="C817" s="186" t="str">
        <f t="shared" si="352"/>
        <v>-0.0000210853001135625+0.0461477503989082i</v>
      </c>
      <c r="D817" s="158" t="str">
        <f t="shared" si="353"/>
        <v>-7.66682832063418+0.353799419724963i</v>
      </c>
      <c r="E817" t="str">
        <f t="shared" si="354"/>
        <v>7.9999856583361-0.0107113540473855i</v>
      </c>
      <c r="F817" t="str">
        <f t="shared" si="355"/>
        <v>0.999200640919143+1.06942364554325E-06i</v>
      </c>
      <c r="G817">
        <f t="shared" si="350"/>
        <v>1</v>
      </c>
      <c r="H817" t="str">
        <f t="shared" si="356"/>
        <v>8.53214783851948+4.98025647333731i</v>
      </c>
      <c r="I817" t="str">
        <f t="shared" si="357"/>
        <v>268.213472800229i</v>
      </c>
      <c r="J817" t="str">
        <f t="shared" si="351"/>
        <v>-96.3759089197742+58.6765250175604i</v>
      </c>
      <c r="K817" t="str">
        <f t="shared" si="358"/>
        <v>1.23615780399797-2.03038322213053i</v>
      </c>
      <c r="L817" t="str">
        <f t="shared" si="359"/>
        <v>0.142656706339921-0.200694206021778i</v>
      </c>
      <c r="M817" t="str">
        <f t="shared" si="360"/>
        <v>1.37881451033789-2.23107742815231i</v>
      </c>
      <c r="N817" t="str">
        <f t="shared" si="361"/>
        <v>-0.503228071155413i</v>
      </c>
      <c r="O817" t="str">
        <f t="shared" si="362"/>
        <v>0.876030372430119-0.482255934727555i</v>
      </c>
      <c r="P817" t="str">
        <f t="shared" si="363"/>
        <v>0.123969627569881+0.482255934727555i</v>
      </c>
      <c r="Q817" t="str">
        <f t="shared" si="364"/>
        <v>-0.123969627569881+0.020972136427858i</v>
      </c>
      <c r="R817" t="str">
        <f t="shared" si="365"/>
        <v>-0.332390681728144-3.9463446574955i</v>
      </c>
      <c r="S817" t="str">
        <f t="shared" si="366"/>
        <v>0.0530596893842053i</v>
      </c>
      <c r="T817" t="str">
        <f t="shared" si="367"/>
        <v>0.209391821729729-0.0176365463266996i</v>
      </c>
      <c r="U817" t="e">
        <f t="shared" si="368"/>
        <v>#DIV/0!</v>
      </c>
      <c r="V817" t="str">
        <f t="shared" si="369"/>
        <v>1.33333333333333E-06-0.00155348895160464i</v>
      </c>
      <c r="W817" t="e">
        <f t="shared" si="370"/>
        <v>#DIV/0!</v>
      </c>
      <c r="X817" t="e">
        <f t="shared" si="371"/>
        <v>#DIV/0!</v>
      </c>
      <c r="Y817" t="str">
        <f t="shared" si="372"/>
        <v>0.00083+0.0686626490368585i</v>
      </c>
      <c r="Z817" t="e">
        <f t="shared" si="373"/>
        <v>#DIV/0!</v>
      </c>
      <c r="AA817" t="e">
        <f t="shared" si="374"/>
        <v>#DIV/0!</v>
      </c>
      <c r="AB817" t="str">
        <f t="shared" si="375"/>
        <v>1.2911596029936-0.108751124877991i</v>
      </c>
      <c r="AC817" t="str">
        <f t="shared" si="376"/>
        <v>2.53763741576823-3.03062467537846i</v>
      </c>
      <c r="AD817" t="str">
        <f t="shared" si="377"/>
        <v>0.230799534472425+0.23278173457305i</v>
      </c>
      <c r="AE817" t="e">
        <f t="shared" si="378"/>
        <v>#DIV/0!</v>
      </c>
      <c r="AF817" t="str">
        <f t="shared" si="379"/>
        <v>-16.1989761591537-4.62645705361235i</v>
      </c>
      <c r="AG817" t="e">
        <f t="shared" si="380"/>
        <v>#DIV/0!</v>
      </c>
      <c r="AH817" t="e">
        <f t="shared" si="381"/>
        <v>#DIV/0!</v>
      </c>
      <c r="AI817" t="e">
        <f t="shared" si="382"/>
        <v>#DIV/0!</v>
      </c>
      <c r="AJ817" t="e">
        <f t="shared" si="383"/>
        <v>#DIV/0!</v>
      </c>
      <c r="AK817"/>
      <c r="AL817"/>
      <c r="AM817"/>
      <c r="AN817"/>
    </row>
    <row r="818" spans="1:40" x14ac:dyDescent="0.25">
      <c r="A818"/>
      <c r="B818">
        <f t="shared" si="384"/>
        <v>68400</v>
      </c>
      <c r="C818" s="186" t="str">
        <f t="shared" si="352"/>
        <v>-0.000021023692270005+0.0460802829556728i</v>
      </c>
      <c r="D818" s="158" t="str">
        <f t="shared" si="353"/>
        <v>-7.66682784830741+0.353282169326825i</v>
      </c>
      <c r="E818" t="str">
        <f t="shared" si="354"/>
        <v>7.99998561630934-0.0107270367934446i</v>
      </c>
      <c r="F818" t="str">
        <f t="shared" si="355"/>
        <v>0.999200640923333+1.07098941393114E-06i</v>
      </c>
      <c r="G818">
        <f t="shared" si="350"/>
        <v>1</v>
      </c>
      <c r="H818" t="str">
        <f t="shared" si="356"/>
        <v>8.53879092584867+4.97726909425215i</v>
      </c>
      <c r="I818" t="str">
        <f t="shared" si="357"/>
        <v>268.606171881927i</v>
      </c>
      <c r="J818" t="str">
        <f t="shared" si="351"/>
        <v>-96.6612594156987+58.7624350102655i</v>
      </c>
      <c r="K818" t="str">
        <f t="shared" si="358"/>
        <v>1.23346601747374-2.02898975637496i</v>
      </c>
      <c r="L818" t="str">
        <f t="shared" si="359"/>
        <v>0.142379525507256-0.200597530036918i</v>
      </c>
      <c r="M818" t="str">
        <f t="shared" si="360"/>
        <v>1.375845542981-2.22958728641188i</v>
      </c>
      <c r="N818" t="str">
        <f t="shared" si="361"/>
        <v>-0.503964861889169i</v>
      </c>
      <c r="O818" t="str">
        <f t="shared" si="362"/>
        <v>0.875674812977091-0.482901254831188i</v>
      </c>
      <c r="P818" t="str">
        <f t="shared" si="363"/>
        <v>0.124325187022909+0.482901254831188i</v>
      </c>
      <c r="Q818" t="str">
        <f t="shared" si="364"/>
        <v>-0.124325187022909+0.021063607057981i</v>
      </c>
      <c r="R818" t="str">
        <f t="shared" si="365"/>
        <v>-0.332387905420427-3.94049311159706i</v>
      </c>
      <c r="S818" t="str">
        <f t="shared" si="366"/>
        <v>0.0531373756058512i</v>
      </c>
      <c r="T818" t="str">
        <f t="shared" si="367"/>
        <v>0.209387462543202-0.0176622209771674i</v>
      </c>
      <c r="U818" t="e">
        <f t="shared" si="368"/>
        <v>#DIV/0!</v>
      </c>
      <c r="V818" t="str">
        <f t="shared" si="369"/>
        <v>1.33333333333333E-06-0.00155121776892686i</v>
      </c>
      <c r="W818" t="e">
        <f t="shared" si="370"/>
        <v>#DIV/0!</v>
      </c>
      <c r="X818" t="e">
        <f t="shared" si="371"/>
        <v>#DIV/0!</v>
      </c>
      <c r="Y818" t="str">
        <f t="shared" si="372"/>
        <v>0.00083+0.0687631800017734i</v>
      </c>
      <c r="Z818" t="e">
        <f t="shared" si="373"/>
        <v>#DIV/0!</v>
      </c>
      <c r="AA818" t="e">
        <f t="shared" si="374"/>
        <v>#DIV/0!</v>
      </c>
      <c r="AB818" t="str">
        <f t="shared" si="375"/>
        <v>1.29113272321626-0.1089094408582i</v>
      </c>
      <c r="AC818" t="str">
        <f t="shared" si="376"/>
        <v>2.53357609792634-3.02853567354663i</v>
      </c>
      <c r="AD818" t="str">
        <f t="shared" si="377"/>
        <v>0.230967274680687+0.233102605608523i</v>
      </c>
      <c r="AE818" t="e">
        <f t="shared" si="378"/>
        <v>#DIV/0!</v>
      </c>
      <c r="AF818" t="str">
        <f t="shared" si="379"/>
        <v>-16.2056187741561-4.62398692492533i</v>
      </c>
      <c r="AG818" t="e">
        <f t="shared" si="380"/>
        <v>#DIV/0!</v>
      </c>
      <c r="AH818" t="e">
        <f t="shared" si="381"/>
        <v>#DIV/0!</v>
      </c>
      <c r="AI818" t="e">
        <f t="shared" si="382"/>
        <v>#DIV/0!</v>
      </c>
      <c r="AJ818" t="e">
        <f t="shared" si="383"/>
        <v>#DIV/0!</v>
      </c>
      <c r="AK818"/>
      <c r="AL818"/>
      <c r="AM818"/>
      <c r="AN818"/>
    </row>
    <row r="819" spans="1:40" x14ac:dyDescent="0.25">
      <c r="A819"/>
      <c r="B819">
        <f t="shared" si="384"/>
        <v>68500</v>
      </c>
      <c r="C819" s="186" t="str">
        <f t="shared" si="352"/>
        <v>-0.0000209623540447524+0.0460130124975502i</v>
      </c>
      <c r="D819" s="158" t="str">
        <f t="shared" si="353"/>
        <v>-7.66682737804764+0.352766429147885i</v>
      </c>
      <c r="E819" t="str">
        <f t="shared" si="354"/>
        <v>7.9999855742211-0.0107427195392563i</v>
      </c>
      <c r="F819" t="str">
        <f t="shared" si="355"/>
        <v>0.999200640927533+1.07255518229437E-06i</v>
      </c>
      <c r="G819">
        <f t="shared" si="350"/>
        <v>1</v>
      </c>
      <c r="H819" t="str">
        <f t="shared" si="356"/>
        <v>8.54541634745939+4.97427903603831i</v>
      </c>
      <c r="I819" t="str">
        <f t="shared" si="357"/>
        <v>268.998870963626i</v>
      </c>
      <c r="J819" t="str">
        <f t="shared" si="351"/>
        <v>-96.9470273958894+58.8483450029705i</v>
      </c>
      <c r="K819" t="str">
        <f t="shared" si="358"/>
        <v>1.23078201420335-2.02759580823075i</v>
      </c>
      <c r="L819" t="str">
        <f t="shared" si="359"/>
        <v>0.142103016531834-0.200500660145005i</v>
      </c>
      <c r="M819" t="str">
        <f t="shared" si="360"/>
        <v>1.37288503073518-2.22809646837575i</v>
      </c>
      <c r="N819" t="str">
        <f t="shared" si="361"/>
        <v>-0.504701652622925i</v>
      </c>
      <c r="O819" t="str">
        <f t="shared" si="362"/>
        <v>0.875318778154744-0.483546312786776i</v>
      </c>
      <c r="P819" t="str">
        <f t="shared" si="363"/>
        <v>0.124681221845256+0.483546312786776i</v>
      </c>
      <c r="Q819" t="str">
        <f t="shared" si="364"/>
        <v>-0.124681221845256+0.021155339836149i</v>
      </c>
      <c r="R819" t="str">
        <f t="shared" si="365"/>
        <v>-0.332385124968749-3.93465852998165i</v>
      </c>
      <c r="S819" t="str">
        <f t="shared" si="366"/>
        <v>0.0532150618274971i</v>
      </c>
      <c r="T819" t="str">
        <f t="shared" si="367"/>
        <v>0.209383096943062-0.0176878949757523i</v>
      </c>
      <c r="U819" t="e">
        <f t="shared" si="368"/>
        <v>#DIV/0!</v>
      </c>
      <c r="V819" t="str">
        <f t="shared" si="369"/>
        <v>1.33333333333333E-06-0.00154895321743937i</v>
      </c>
      <c r="W819" t="e">
        <f t="shared" si="370"/>
        <v>#DIV/0!</v>
      </c>
      <c r="X819" t="e">
        <f t="shared" si="371"/>
        <v>#DIV/0!</v>
      </c>
      <c r="Y819" t="str">
        <f t="shared" si="372"/>
        <v>0.00083+0.0688637109666883i</v>
      </c>
      <c r="Z819" t="e">
        <f t="shared" si="373"/>
        <v>#DIV/0!</v>
      </c>
      <c r="AA819" t="e">
        <f t="shared" si="374"/>
        <v>#DIV/0!</v>
      </c>
      <c r="AB819" t="str">
        <f t="shared" si="375"/>
        <v>1.29110580389106-0.109067752818746i</v>
      </c>
      <c r="AC819" t="str">
        <f t="shared" si="376"/>
        <v>2.52952635638822-3.02644576712989i</v>
      </c>
      <c r="AD819" t="str">
        <f t="shared" si="377"/>
        <v>0.231135242112497+0.233423352484944i</v>
      </c>
      <c r="AE819" t="e">
        <f t="shared" si="378"/>
        <v>#DIV/0!</v>
      </c>
      <c r="AF819" t="str">
        <f t="shared" si="379"/>
        <v>-16.212243725507-4.62151260689043i</v>
      </c>
      <c r="AG819" t="e">
        <f t="shared" si="380"/>
        <v>#DIV/0!</v>
      </c>
      <c r="AH819" t="e">
        <f t="shared" si="381"/>
        <v>#DIV/0!</v>
      </c>
      <c r="AI819" t="e">
        <f t="shared" si="382"/>
        <v>#DIV/0!</v>
      </c>
      <c r="AJ819" t="e">
        <f t="shared" si="383"/>
        <v>#DIV/0!</v>
      </c>
      <c r="AK819"/>
      <c r="AL819"/>
      <c r="AM819"/>
      <c r="AN819"/>
    </row>
    <row r="820" spans="1:40" x14ac:dyDescent="0.25">
      <c r="A820"/>
      <c r="B820">
        <f t="shared" si="384"/>
        <v>68600</v>
      </c>
      <c r="C820" s="186" t="str">
        <f t="shared" si="352"/>
        <v>-0.0000209012838668335+0.0459459381630903i</v>
      </c>
      <c r="D820" s="158" t="str">
        <f t="shared" si="353"/>
        <v>-7.66682690984301+0.352252192583692i</v>
      </c>
      <c r="E820" t="str">
        <f t="shared" si="354"/>
        <v>7.99998553207137-0.0107584022848203i</v>
      </c>
      <c r="F820" t="str">
        <f t="shared" si="355"/>
        <v>0.999200640931732+1.07412095063291E-06i</v>
      </c>
      <c r="G820">
        <f t="shared" si="350"/>
        <v>1</v>
      </c>
      <c r="H820" t="str">
        <f t="shared" si="356"/>
        <v>8.55202415259849+4.97128634214964i</v>
      </c>
      <c r="I820" t="str">
        <f t="shared" si="357"/>
        <v>269.391570045325i</v>
      </c>
      <c r="J820" t="str">
        <f t="shared" si="351"/>
        <v>-97.2332128603462+58.9342549956757i</v>
      </c>
      <c r="K820" t="str">
        <f t="shared" si="358"/>
        <v>1.22810576904759-2.02620139451301i</v>
      </c>
      <c r="L820" t="str">
        <f t="shared" si="359"/>
        <v>0.141827177855859-0.200403598296494i</v>
      </c>
      <c r="M820" t="str">
        <f t="shared" si="360"/>
        <v>1.36993294690345-2.2266049928095i</v>
      </c>
      <c r="N820" t="str">
        <f t="shared" si="361"/>
        <v>-0.505438443356681i</v>
      </c>
      <c r="O820" t="str">
        <f t="shared" si="362"/>
        <v>0.874962268156354-0.484191108244141i</v>
      </c>
      <c r="P820" t="str">
        <f t="shared" si="363"/>
        <v>0.125037731843646+0.484191108244141i</v>
      </c>
      <c r="Q820" t="str">
        <f t="shared" si="364"/>
        <v>-0.125037731843646+0.02124733511254i</v>
      </c>
      <c r="R820" t="str">
        <f t="shared" si="365"/>
        <v>-0.332382340372716-3.92884083845843i</v>
      </c>
      <c r="S820" t="str">
        <f t="shared" si="366"/>
        <v>0.0532927480491432i</v>
      </c>
      <c r="T820" t="str">
        <f t="shared" si="367"/>
        <v>0.20937872492915-0.0177135683214677i</v>
      </c>
      <c r="U820" t="e">
        <f t="shared" si="368"/>
        <v>#DIV/0!</v>
      </c>
      <c r="V820" t="str">
        <f t="shared" si="369"/>
        <v>1.33333333333333E-06-0.00154669526814281i</v>
      </c>
      <c r="W820" t="e">
        <f t="shared" si="370"/>
        <v>#DIV/0!</v>
      </c>
      <c r="X820" t="e">
        <f t="shared" si="371"/>
        <v>#DIV/0!</v>
      </c>
      <c r="Y820" t="str">
        <f t="shared" si="372"/>
        <v>0.00083+0.0689642419316031i</v>
      </c>
      <c r="Z820" t="e">
        <f t="shared" si="373"/>
        <v>#DIV/0!</v>
      </c>
      <c r="AA820" t="e">
        <f t="shared" si="374"/>
        <v>#DIV/0!</v>
      </c>
      <c r="AB820" t="str">
        <f t="shared" si="375"/>
        <v>1.29107884501702-0.109226060753543i</v>
      </c>
      <c r="AC820" t="str">
        <f t="shared" si="376"/>
        <v>2.52548815462012-3.02435498171238i</v>
      </c>
      <c r="AD820" t="str">
        <f t="shared" si="377"/>
        <v>0.231303436697262+0.233743975092138i</v>
      </c>
      <c r="AE820" t="e">
        <f t="shared" si="378"/>
        <v>#DIV/0!</v>
      </c>
      <c r="AF820" t="str">
        <f t="shared" si="379"/>
        <v>-16.2188510624415-4.61903414956595i</v>
      </c>
      <c r="AG820" t="e">
        <f t="shared" si="380"/>
        <v>#DIV/0!</v>
      </c>
      <c r="AH820" t="e">
        <f t="shared" si="381"/>
        <v>#DIV/0!</v>
      </c>
      <c r="AI820" t="e">
        <f t="shared" si="382"/>
        <v>#DIV/0!</v>
      </c>
      <c r="AJ820" t="e">
        <f t="shared" si="383"/>
        <v>#DIV/0!</v>
      </c>
      <c r="AK820"/>
      <c r="AL820"/>
      <c r="AM820"/>
      <c r="AN820"/>
    </row>
    <row r="821" spans="1:40" x14ac:dyDescent="0.25">
      <c r="A821"/>
      <c r="B821">
        <f t="shared" si="384"/>
        <v>68700</v>
      </c>
      <c r="C821" s="186" t="str">
        <f t="shared" si="352"/>
        <v>-0.000020840480176702+0.0458790590958587i</v>
      </c>
      <c r="D821" s="158" t="str">
        <f t="shared" si="353"/>
        <v>-7.66682644368138+0.35173945306825i</v>
      </c>
      <c r="E821" t="str">
        <f t="shared" si="354"/>
        <v>7.99998548986015-0.0107740850301363i</v>
      </c>
      <c r="F821" t="str">
        <f t="shared" si="355"/>
        <v>0.999200640935942+1.07568671894673E-06i</v>
      </c>
      <c r="G821">
        <f t="shared" si="350"/>
        <v>1</v>
      </c>
      <c r="H821" t="str">
        <f t="shared" si="356"/>
        <v>8.55861439042497+4.96829105573025i</v>
      </c>
      <c r="I821" t="str">
        <f t="shared" si="357"/>
        <v>269.784269127023i</v>
      </c>
      <c r="J821" t="str">
        <f t="shared" si="351"/>
        <v>-97.5198158090693+59.0201649883807i</v>
      </c>
      <c r="K821" t="str">
        <f t="shared" si="358"/>
        <v>1.22543725693777-2.02480653189752i</v>
      </c>
      <c r="L821" t="str">
        <f t="shared" si="359"/>
        <v>0.14155200792223-0.200306346429994i</v>
      </c>
      <c r="M821" t="str">
        <f t="shared" si="360"/>
        <v>1.36698926486-2.22511287832751i</v>
      </c>
      <c r="N821" t="str">
        <f t="shared" si="361"/>
        <v>-0.506175234090437i</v>
      </c>
      <c r="O821" t="str">
        <f t="shared" si="362"/>
        <v>0.874605283175456-0.484835640853249i</v>
      </c>
      <c r="P821" t="str">
        <f t="shared" si="363"/>
        <v>0.125394716824544+0.484835640853249i</v>
      </c>
      <c r="Q821" t="str">
        <f t="shared" si="364"/>
        <v>-0.125394716824544+0.021339593237188i</v>
      </c>
      <c r="R821" t="str">
        <f t="shared" si="365"/>
        <v>-0.332379551631967-3.92303996326859i</v>
      </c>
      <c r="S821" t="str">
        <f t="shared" si="366"/>
        <v>0.0533704342707892i</v>
      </c>
      <c r="T821" t="str">
        <f t="shared" si="367"/>
        <v>0.209374346501306-0.0177392410133283i</v>
      </c>
      <c r="U821" t="e">
        <f t="shared" si="368"/>
        <v>#DIV/0!</v>
      </c>
      <c r="V821" t="str">
        <f t="shared" si="369"/>
        <v>1.33333333333333E-06-0.00154444389220665i</v>
      </c>
      <c r="W821" t="e">
        <f t="shared" si="370"/>
        <v>#DIV/0!</v>
      </c>
      <c r="X821" t="e">
        <f t="shared" si="371"/>
        <v>#DIV/0!</v>
      </c>
      <c r="Y821" t="str">
        <f t="shared" si="372"/>
        <v>0.00083+0.069064772896518i</v>
      </c>
      <c r="Z821" t="e">
        <f t="shared" si="373"/>
        <v>#DIV/0!</v>
      </c>
      <c r="AA821" t="e">
        <f t="shared" si="374"/>
        <v>#DIV/0!</v>
      </c>
      <c r="AB821" t="str">
        <f t="shared" si="375"/>
        <v>1.29105184659316-0.109384364656516i</v>
      </c>
      <c r="AC821" t="str">
        <f t="shared" si="376"/>
        <v>2.52146145618564-3.02226334267194i</v>
      </c>
      <c r="AD821" t="str">
        <f t="shared" si="377"/>
        <v>0.231471858364287+0.234064473319702i</v>
      </c>
      <c r="AE821" t="e">
        <f t="shared" si="378"/>
        <v>#DIV/0!</v>
      </c>
      <c r="AF821" t="str">
        <f t="shared" si="379"/>
        <v>-16.2254408341064-4.616551602662i</v>
      </c>
      <c r="AG821" t="e">
        <f t="shared" si="380"/>
        <v>#DIV/0!</v>
      </c>
      <c r="AH821" t="e">
        <f t="shared" si="381"/>
        <v>#DIV/0!</v>
      </c>
      <c r="AI821" t="e">
        <f t="shared" si="382"/>
        <v>#DIV/0!</v>
      </c>
      <c r="AJ821" t="e">
        <f t="shared" si="383"/>
        <v>#DIV/0!</v>
      </c>
      <c r="AK821"/>
      <c r="AL821"/>
      <c r="AM821"/>
      <c r="AN821"/>
    </row>
    <row r="822" spans="1:40" x14ac:dyDescent="0.25">
      <c r="A822"/>
      <c r="B822">
        <f t="shared" si="384"/>
        <v>68800</v>
      </c>
      <c r="C822" s="186" t="str">
        <f t="shared" si="352"/>
        <v>-0.0000207799414261373+0.0458123744443999i</v>
      </c>
      <c r="D822" s="158" t="str">
        <f t="shared" si="353"/>
        <v>-7.66682597955097+0.351228204073733i</v>
      </c>
      <c r="E822" t="str">
        <f t="shared" si="354"/>
        <v>7.99998544758745-0.0107897677752038i</v>
      </c>
      <c r="F822" t="str">
        <f t="shared" si="355"/>
        <v>0.999200640940162+1.07725248723579E-06i</v>
      </c>
      <c r="G822">
        <f t="shared" si="350"/>
        <v>1</v>
      </c>
      <c r="H822" t="str">
        <f t="shared" si="356"/>
        <v>8.56518711000979+4.965293219617i</v>
      </c>
      <c r="I822" t="str">
        <f t="shared" si="357"/>
        <v>270.176968208722i</v>
      </c>
      <c r="J822" t="str">
        <f t="shared" si="351"/>
        <v>-97.8068362420584+59.1060749810857i</v>
      </c>
      <c r="K822" t="str">
        <f t="shared" si="358"/>
        <v>1.22277645287577-2.02341123692169i</v>
      </c>
      <c r="L822" t="str">
        <f t="shared" si="359"/>
        <v>0.141277505174578-0.200208906472321i</v>
      </c>
      <c r="M822" t="str">
        <f t="shared" si="360"/>
        <v>1.36405395805035-2.22362014339401i</v>
      </c>
      <c r="N822" t="str">
        <f t="shared" si="361"/>
        <v>-0.506912024824194i</v>
      </c>
      <c r="O822" t="str">
        <f t="shared" si="362"/>
        <v>0.874247823405843-0.48547991026421i</v>
      </c>
      <c r="P822" t="str">
        <f t="shared" si="363"/>
        <v>0.125752176594157+0.48547991026421i</v>
      </c>
      <c r="Q822" t="str">
        <f t="shared" si="364"/>
        <v>-0.125752176594157+0.021432114559984i</v>
      </c>
      <c r="R822" t="str">
        <f t="shared" si="365"/>
        <v>-0.332376758746147-3.91725583108215i</v>
      </c>
      <c r="S822" t="str">
        <f t="shared" si="366"/>
        <v>0.0534481204924351i</v>
      </c>
      <c r="T822" t="str">
        <f t="shared" si="367"/>
        <v>0.209369961659373-0.0177649130503491i</v>
      </c>
      <c r="U822" t="e">
        <f t="shared" si="368"/>
        <v>#DIV/0!</v>
      </c>
      <c r="V822" t="str">
        <f t="shared" si="369"/>
        <v>1.33333333333333E-06-0.00154219906096798i</v>
      </c>
      <c r="W822" t="e">
        <f t="shared" si="370"/>
        <v>#DIV/0!</v>
      </c>
      <c r="X822" t="e">
        <f t="shared" si="371"/>
        <v>#DIV/0!</v>
      </c>
      <c r="Y822" t="str">
        <f t="shared" si="372"/>
        <v>0.00083+0.0691653038614329i</v>
      </c>
      <c r="Z822" t="e">
        <f t="shared" si="373"/>
        <v>#DIV/0!</v>
      </c>
      <c r="AA822" t="e">
        <f t="shared" si="374"/>
        <v>#DIV/0!</v>
      </c>
      <c r="AB822" t="str">
        <f t="shared" si="375"/>
        <v>1.2910248086185-0.109542664521592i</v>
      </c>
      <c r="AC822" t="str">
        <f t="shared" si="376"/>
        <v>2.517446224746-3.02017087518155i</v>
      </c>
      <c r="AD822" t="str">
        <f t="shared" si="377"/>
        <v>0.231640507042778+0.234384847056992i</v>
      </c>
      <c r="AE822" t="e">
        <f t="shared" si="378"/>
        <v>#DIV/0!</v>
      </c>
      <c r="AF822" t="str">
        <f t="shared" si="379"/>
        <v>-16.2320130895608-4.61406501554327i</v>
      </c>
      <c r="AG822" t="e">
        <f t="shared" si="380"/>
        <v>#DIV/0!</v>
      </c>
      <c r="AH822" t="e">
        <f t="shared" si="381"/>
        <v>#DIV/0!</v>
      </c>
      <c r="AI822" t="e">
        <f t="shared" si="382"/>
        <v>#DIV/0!</v>
      </c>
      <c r="AJ822" t="e">
        <f t="shared" si="383"/>
        <v>#DIV/0!</v>
      </c>
      <c r="AK822"/>
      <c r="AL822"/>
      <c r="AM822"/>
      <c r="AN822"/>
    </row>
    <row r="823" spans="1:40" x14ac:dyDescent="0.25">
      <c r="A823"/>
      <c r="B823">
        <f t="shared" si="384"/>
        <v>68900</v>
      </c>
      <c r="C823" s="186" t="str">
        <f t="shared" si="352"/>
        <v>-0.000020719666078146+0.045745883362202i</v>
      </c>
      <c r="D823" s="158" t="str">
        <f t="shared" si="353"/>
        <v>-7.66682551743995+0.350718439110215i</v>
      </c>
      <c r="E823" t="str">
        <f t="shared" si="354"/>
        <v>7.99998540525326-0.0108054505200226i</v>
      </c>
      <c r="F823" t="str">
        <f t="shared" si="355"/>
        <v>0.999200640944382+1.07881825550004E-06i</v>
      </c>
      <c r="G823">
        <f t="shared" si="350"/>
        <v>1</v>
      </c>
      <c r="H823" t="str">
        <f t="shared" si="356"/>
        <v>8.57174236033512+4.962292876341i</v>
      </c>
      <c r="I823" t="str">
        <f t="shared" si="357"/>
        <v>270.569667290421i</v>
      </c>
      <c r="J823" t="str">
        <f t="shared" si="351"/>
        <v>-98.0942741593138+59.1919849737908i</v>
      </c>
      <c r="K823" t="str">
        <f t="shared" si="358"/>
        <v>1.22012333193398-2.02201552598553i</v>
      </c>
      <c r="L823" t="str">
        <f t="shared" si="359"/>
        <v>0.141003668057306-0.200111280338566i</v>
      </c>
      <c r="M823" t="str">
        <f t="shared" si="360"/>
        <v>1.36112699999129-2.2221268063241i</v>
      </c>
      <c r="N823" t="str">
        <f t="shared" si="361"/>
        <v>-0.50764881555795i</v>
      </c>
      <c r="O823" t="str">
        <f t="shared" si="362"/>
        <v>0.873889889041567-0.486123916127274i</v>
      </c>
      <c r="P823" t="str">
        <f t="shared" si="363"/>
        <v>0.126110110958433+0.486123916127274i</v>
      </c>
      <c r="Q823" t="str">
        <f t="shared" si="364"/>
        <v>-0.126110110958433+0.021524899430676i</v>
      </c>
      <c r="R823" t="str">
        <f t="shared" si="365"/>
        <v>-0.332373961714897-3.91148836899487i</v>
      </c>
      <c r="S823" t="str">
        <f t="shared" si="366"/>
        <v>0.0535258067140812i</v>
      </c>
      <c r="T823" t="str">
        <f t="shared" si="367"/>
        <v>0.209365570403196-0.017790584431545i</v>
      </c>
      <c r="U823" t="e">
        <f t="shared" si="368"/>
        <v>#DIV/0!</v>
      </c>
      <c r="V823" t="str">
        <f t="shared" si="369"/>
        <v>1.33333333333333E-06-0.00153996074593029i</v>
      </c>
      <c r="W823" t="e">
        <f t="shared" si="370"/>
        <v>#DIV/0!</v>
      </c>
      <c r="X823" t="e">
        <f t="shared" si="371"/>
        <v>#DIV/0!</v>
      </c>
      <c r="Y823" t="str">
        <f t="shared" si="372"/>
        <v>0.00083+0.0692658348263478i</v>
      </c>
      <c r="Z823" t="e">
        <f t="shared" si="373"/>
        <v>#DIV/0!</v>
      </c>
      <c r="AA823" t="e">
        <f t="shared" si="374"/>
        <v>#DIV/0!</v>
      </c>
      <c r="AB823" t="str">
        <f t="shared" si="375"/>
        <v>1.29099773109209-0.109700960342696i</v>
      </c>
      <c r="AC823" t="str">
        <f t="shared" si="376"/>
        <v>2.51344242405994-3.01807760421074i</v>
      </c>
      <c r="AD823" t="str">
        <f t="shared" si="377"/>
        <v>0.231809382661843+0.234705096193149i</v>
      </c>
      <c r="AE823" t="e">
        <f t="shared" si="378"/>
        <v>#DIV/0!</v>
      </c>
      <c r="AF823" t="str">
        <f t="shared" si="379"/>
        <v>-16.2385678777751-4.61157443723078i</v>
      </c>
      <c r="AG823" t="e">
        <f t="shared" si="380"/>
        <v>#DIV/0!</v>
      </c>
      <c r="AH823" t="e">
        <f t="shared" si="381"/>
        <v>#DIV/0!</v>
      </c>
      <c r="AI823" t="e">
        <f t="shared" si="382"/>
        <v>#DIV/0!</v>
      </c>
      <c r="AJ823" t="e">
        <f t="shared" si="383"/>
        <v>#DIV/0!</v>
      </c>
      <c r="AK823"/>
      <c r="AL823"/>
      <c r="AM823"/>
      <c r="AN823"/>
    </row>
    <row r="824" spans="1:40" x14ac:dyDescent="0.25">
      <c r="A824"/>
      <c r="B824">
        <f t="shared" si="384"/>
        <v>69000</v>
      </c>
      <c r="C824" s="186" t="str">
        <f t="shared" si="352"/>
        <v>-0.0000206596526068643+0.0456795850076602i</v>
      </c>
      <c r="D824" s="158" t="str">
        <f t="shared" si="353"/>
        <v>-7.66682505733668+0.350210151725395i</v>
      </c>
      <c r="E824" t="str">
        <f t="shared" si="354"/>
        <v>7.99998536285758-0.0108211332645921i</v>
      </c>
      <c r="F824" t="str">
        <f t="shared" si="355"/>
        <v>0.999200640948612+1.08038402373945E-06i</v>
      </c>
      <c r="G824">
        <f t="shared" si="350"/>
        <v>1</v>
      </c>
      <c r="H824" t="str">
        <f t="shared" si="356"/>
        <v>8.57828019029395+4.95929006812962i</v>
      </c>
      <c r="I824" t="str">
        <f t="shared" si="357"/>
        <v>270.96236637212i</v>
      </c>
      <c r="J824" t="str">
        <f t="shared" si="351"/>
        <v>-98.3821295608353+59.2778949664958i</v>
      </c>
      <c r="K824" t="str">
        <f t="shared" si="358"/>
        <v>1.21747786925542-2.02061941535265i</v>
      </c>
      <c r="L824" t="str">
        <f t="shared" si="359"/>
        <v>0.140730495015627-0.200013469932147i</v>
      </c>
      <c r="M824" t="str">
        <f t="shared" si="360"/>
        <v>1.35820836427105-2.2206328852848i</v>
      </c>
      <c r="N824" t="str">
        <f t="shared" si="361"/>
        <v>-0.508385606291706i</v>
      </c>
      <c r="O824" t="str">
        <f t="shared" si="362"/>
        <v>0.873531480276936-0.486767658092837i</v>
      </c>
      <c r="P824" t="str">
        <f t="shared" si="363"/>
        <v>0.126468519723064+0.486767658092837i</v>
      </c>
      <c r="Q824" t="str">
        <f t="shared" si="364"/>
        <v>-0.126468519723064+0.021617948198869i</v>
      </c>
      <c r="R824" t="str">
        <f t="shared" si="365"/>
        <v>-0.332371160537865-3.90573750452509i</v>
      </c>
      <c r="S824" t="str">
        <f t="shared" si="366"/>
        <v>0.0536034929357271i</v>
      </c>
      <c r="T824" t="str">
        <f t="shared" si="367"/>
        <v>0.209361172732615-0.0178162551559309i</v>
      </c>
      <c r="U824" t="e">
        <f t="shared" si="368"/>
        <v>#DIV/0!</v>
      </c>
      <c r="V824" t="str">
        <f t="shared" si="369"/>
        <v>1.33333333333333E-06-0.00153772891876227i</v>
      </c>
      <c r="W824" t="e">
        <f t="shared" si="370"/>
        <v>#DIV/0!</v>
      </c>
      <c r="X824" t="e">
        <f t="shared" si="371"/>
        <v>#DIV/0!</v>
      </c>
      <c r="Y824" t="str">
        <f t="shared" si="372"/>
        <v>0.00083+0.0693663657912626i</v>
      </c>
      <c r="Z824" t="e">
        <f t="shared" si="373"/>
        <v>#DIV/0!</v>
      </c>
      <c r="AA824" t="e">
        <f t="shared" si="374"/>
        <v>#DIV/0!</v>
      </c>
      <c r="AB824" t="str">
        <f t="shared" si="375"/>
        <v>1.29097061401295-0.109859252113754i</v>
      </c>
      <c r="AC824" t="str">
        <f t="shared" si="376"/>
        <v>2.50945001798393-3.01598355452693i</v>
      </c>
      <c r="AD824" t="str">
        <f t="shared" si="377"/>
        <v>0.231978485150492+0.235025220617076i</v>
      </c>
      <c r="AE824" t="e">
        <f t="shared" si="378"/>
        <v>#DIV/0!</v>
      </c>
      <c r="AF824" t="str">
        <f t="shared" si="379"/>
        <v>-16.2451052476306-4.60907991640423i</v>
      </c>
      <c r="AG824" t="e">
        <f t="shared" si="380"/>
        <v>#DIV/0!</v>
      </c>
      <c r="AH824" t="e">
        <f t="shared" si="381"/>
        <v>#DIV/0!</v>
      </c>
      <c r="AI824" t="e">
        <f t="shared" si="382"/>
        <v>#DIV/0!</v>
      </c>
      <c r="AJ824" t="e">
        <f t="shared" si="383"/>
        <v>#DIV/0!</v>
      </c>
      <c r="AK824"/>
      <c r="AL824"/>
      <c r="AM824"/>
      <c r="AN824"/>
    </row>
    <row r="825" spans="1:40" x14ac:dyDescent="0.25">
      <c r="A825"/>
      <c r="B825">
        <f t="shared" si="384"/>
        <v>69100</v>
      </c>
      <c r="C825" s="186" t="str">
        <f t="shared" si="352"/>
        <v>-0.0000205998994974611+0.0456134785440413i</v>
      </c>
      <c r="D825" s="158" t="str">
        <f t="shared" si="353"/>
        <v>-7.6668245992295+0.349703335504317i</v>
      </c>
      <c r="E825" t="str">
        <f t="shared" si="354"/>
        <v>7.99998532040041-0.0108368160089122i</v>
      </c>
      <c r="F825" t="str">
        <f t="shared" si="355"/>
        <v>0.999200640952852+1.08194979195402E-06i</v>
      </c>
      <c r="G825">
        <f t="shared" si="350"/>
        <v>1</v>
      </c>
      <c r="H825" t="str">
        <f t="shared" si="356"/>
        <v>8.58480064868921+4.95628483690833i</v>
      </c>
      <c r="I825" t="str">
        <f t="shared" si="357"/>
        <v>271.355065453818i</v>
      </c>
      <c r="J825" t="str">
        <f t="shared" si="351"/>
        <v>-98.670402446623+59.363804959201i</v>
      </c>
      <c r="K825" t="str">
        <f t="shared" si="358"/>
        <v>1.21484004005372-2.01922292115127i</v>
      </c>
      <c r="L825" t="str">
        <f t="shared" si="359"/>
        <v>0.14045798449559-0.199915477144873i</v>
      </c>
      <c r="M825" t="str">
        <f t="shared" si="360"/>
        <v>1.35529802454931-2.21913839829614i</v>
      </c>
      <c r="N825" t="str">
        <f t="shared" si="361"/>
        <v>-0.509122397025462i</v>
      </c>
      <c r="O825" t="str">
        <f t="shared" si="362"/>
        <v>0.873172597306516-0.487411135811435i</v>
      </c>
      <c r="P825" t="str">
        <f t="shared" si="363"/>
        <v>0.126827402693484+0.487411135811435i</v>
      </c>
      <c r="Q825" t="str">
        <f t="shared" si="364"/>
        <v>-0.126827402693484+0.021711261214027i</v>
      </c>
      <c r="R825" t="str">
        <f t="shared" si="365"/>
        <v>-0.332368355214631-3.90000316561075i</v>
      </c>
      <c r="S825" t="str">
        <f t="shared" si="366"/>
        <v>0.053681179157373i</v>
      </c>
      <c r="T825" t="str">
        <f t="shared" si="367"/>
        <v>0.209356768647472-0.017841925222518i</v>
      </c>
      <c r="U825" t="e">
        <f t="shared" si="368"/>
        <v>#DIV/0!</v>
      </c>
      <c r="V825" t="str">
        <f t="shared" si="369"/>
        <v>1.33333333333333E-06-0.00153550355129663i</v>
      </c>
      <c r="W825" t="e">
        <f t="shared" si="370"/>
        <v>#DIV/0!</v>
      </c>
      <c r="X825" t="e">
        <f t="shared" si="371"/>
        <v>#DIV/0!</v>
      </c>
      <c r="Y825" t="str">
        <f t="shared" si="372"/>
        <v>0.00083+0.0694668967561775i</v>
      </c>
      <c r="Z825" t="e">
        <f t="shared" si="373"/>
        <v>#DIV/0!</v>
      </c>
      <c r="AA825" t="e">
        <f t="shared" si="374"/>
        <v>#DIV/0!</v>
      </c>
      <c r="AB825" t="str">
        <f t="shared" si="375"/>
        <v>1.2909434573801-0.110017539828669i</v>
      </c>
      <c r="AC825" t="str">
        <f t="shared" si="376"/>
        <v>2.50546897047223-3.01388875069693i</v>
      </c>
      <c r="AD825" t="str">
        <f t="shared" si="377"/>
        <v>0.23214781443763+0.235345220217453i</v>
      </c>
      <c r="AE825" t="e">
        <f t="shared" si="378"/>
        <v>#DIV/0!</v>
      </c>
      <c r="AF825" t="str">
        <f t="shared" si="379"/>
        <v>-16.2516252479187-4.60658150140401i</v>
      </c>
      <c r="AG825" t="e">
        <f t="shared" si="380"/>
        <v>#DIV/0!</v>
      </c>
      <c r="AH825" t="e">
        <f t="shared" si="381"/>
        <v>#DIV/0!</v>
      </c>
      <c r="AI825" t="e">
        <f t="shared" si="382"/>
        <v>#DIV/0!</v>
      </c>
      <c r="AJ825" t="e">
        <f t="shared" si="383"/>
        <v>#DIV/0!</v>
      </c>
      <c r="AK825"/>
      <c r="AL825"/>
      <c r="AM825"/>
      <c r="AN825"/>
    </row>
    <row r="826" spans="1:40" x14ac:dyDescent="0.25">
      <c r="A826"/>
      <c r="B826">
        <f t="shared" si="384"/>
        <v>69200</v>
      </c>
      <c r="C826" s="186" t="str">
        <f t="shared" si="352"/>
        <v>-0.0000205404052460431+0.0455475631394492i</v>
      </c>
      <c r="D826" s="158" t="str">
        <f t="shared" si="353"/>
        <v>-7.66682414310692+0.349197984069111i</v>
      </c>
      <c r="E826" t="str">
        <f t="shared" si="354"/>
        <v>7.99998527788176-0.0108524987529824i</v>
      </c>
      <c r="F826" t="str">
        <f t="shared" si="355"/>
        <v>0.999200640957091+1.08351556014365E-06i</v>
      </c>
      <c r="G826">
        <f t="shared" si="350"/>
        <v>1</v>
      </c>
      <c r="H826" t="str">
        <f t="shared" si="356"/>
        <v>8.59130378423371+4.95327722430252i</v>
      </c>
      <c r="I826" t="str">
        <f t="shared" si="357"/>
        <v>271.747764535517i</v>
      </c>
      <c r="J826" t="str">
        <f t="shared" si="351"/>
        <v>-98.9590928166768+59.449714951906i</v>
      </c>
      <c r="K826" t="str">
        <f t="shared" si="358"/>
        <v>1.21220981961311-2.01782605937516i</v>
      </c>
      <c r="L826" t="str">
        <f t="shared" si="359"/>
        <v>0.14018613494413-0.199817303857002i</v>
      </c>
      <c r="M826" t="str">
        <f t="shared" si="360"/>
        <v>1.35239595455724-2.21764336323216i</v>
      </c>
      <c r="N826" t="str">
        <f t="shared" si="361"/>
        <v>-0.509859187759218i</v>
      </c>
      <c r="O826" t="str">
        <f t="shared" si="362"/>
        <v>0.872813240325129-0.488054348933751i</v>
      </c>
      <c r="P826" t="str">
        <f t="shared" si="363"/>
        <v>0.127186759674871+0.488054348933751i</v>
      </c>
      <c r="Q826" t="str">
        <f t="shared" si="364"/>
        <v>-0.127186759674871+0.021804838825467i</v>
      </c>
      <c r="R826" t="str">
        <f t="shared" si="365"/>
        <v>-0.332365545744891-3.89428528060627i</v>
      </c>
      <c r="S826" t="str">
        <f t="shared" si="366"/>
        <v>0.053758865379019i</v>
      </c>
      <c r="T826" t="str">
        <f t="shared" si="367"/>
        <v>0.209352358147608-0.0178675946303238i</v>
      </c>
      <c r="U826" t="e">
        <f t="shared" si="368"/>
        <v>#DIV/0!</v>
      </c>
      <c r="V826" t="str">
        <f t="shared" si="369"/>
        <v>1.33333333333333E-06-0.00153328461552886i</v>
      </c>
      <c r="W826" t="e">
        <f t="shared" si="370"/>
        <v>#DIV/0!</v>
      </c>
      <c r="X826" t="e">
        <f t="shared" si="371"/>
        <v>#DIV/0!</v>
      </c>
      <c r="Y826" t="str">
        <f t="shared" si="372"/>
        <v>0.00083+0.0695674277210924i</v>
      </c>
      <c r="Z826" t="e">
        <f t="shared" si="373"/>
        <v>#DIV/0!</v>
      </c>
      <c r="AA826" t="e">
        <f t="shared" si="374"/>
        <v>#DIV/0!</v>
      </c>
      <c r="AB826" t="str">
        <f t="shared" si="375"/>
        <v>1.29091626119256-0.110175823481382i</v>
      </c>
      <c r="AC826" t="str">
        <f t="shared" si="376"/>
        <v>2.50149924557685-3.01179321708839i</v>
      </c>
      <c r="AD826" t="str">
        <f t="shared" si="377"/>
        <v>0.232317370452066+0.235665094882737i</v>
      </c>
      <c r="AE826" t="e">
        <f t="shared" si="378"/>
        <v>#DIV/0!</v>
      </c>
      <c r="AF826" t="str">
        <f t="shared" si="379"/>
        <v>-16.2581279273406-4.60407924023341i</v>
      </c>
      <c r="AG826" t="e">
        <f t="shared" si="380"/>
        <v>#DIV/0!</v>
      </c>
      <c r="AH826" t="e">
        <f t="shared" si="381"/>
        <v>#DIV/0!</v>
      </c>
      <c r="AI826" t="e">
        <f t="shared" si="382"/>
        <v>#DIV/0!</v>
      </c>
      <c r="AJ826" t="e">
        <f t="shared" si="383"/>
        <v>#DIV/0!</v>
      </c>
      <c r="AK826"/>
      <c r="AL826"/>
      <c r="AM826"/>
      <c r="AN826"/>
    </row>
    <row r="827" spans="1:40" x14ac:dyDescent="0.25">
      <c r="A827"/>
      <c r="B827">
        <f t="shared" si="384"/>
        <v>69300</v>
      </c>
      <c r="C827" s="186" t="str">
        <f t="shared" si="352"/>
        <v>-0.0000204811683595595+0.045481837966789i</v>
      </c>
      <c r="D827" s="158" t="str">
        <f t="shared" si="353"/>
        <v>-7.66682368895743+0.348694091078716i</v>
      </c>
      <c r="E827" t="str">
        <f t="shared" si="354"/>
        <v>7.99998523530162-0.0108681814968024i</v>
      </c>
      <c r="F827" t="str">
        <f t="shared" si="355"/>
        <v>0.999200640961342+1.08508132830836E-06i</v>
      </c>
      <c r="G827">
        <f t="shared" si="350"/>
        <v>1</v>
      </c>
      <c r="H827" t="str">
        <f t="shared" si="356"/>
        <v>8.59778964554909+4.95026727163928i</v>
      </c>
      <c r="I827" t="str">
        <f t="shared" si="357"/>
        <v>272.140463617216i</v>
      </c>
      <c r="J827" t="str">
        <f t="shared" si="351"/>
        <v>-99.248200670997+59.5356249446111i</v>
      </c>
      <c r="K827" t="str">
        <f t="shared" si="358"/>
        <v>1.20958718328849-2.01642884588462i</v>
      </c>
      <c r="L827" t="str">
        <f t="shared" si="359"/>
        <v>0.139914944809089-0.199718951937297i</v>
      </c>
      <c r="M827" t="str">
        <f t="shared" si="360"/>
        <v>1.34950212809758-2.21614779782192i</v>
      </c>
      <c r="N827" t="str">
        <f t="shared" si="361"/>
        <v>-0.510595978492974i</v>
      </c>
      <c r="O827" t="str">
        <f t="shared" si="362"/>
        <v>0.872453409527858-0.48869729711061i</v>
      </c>
      <c r="P827" t="str">
        <f t="shared" si="363"/>
        <v>0.127546590472142+0.48869729711061i</v>
      </c>
      <c r="Q827" t="str">
        <f t="shared" si="364"/>
        <v>-0.127546590472142+0.021898681382364i</v>
      </c>
      <c r="R827" t="str">
        <f t="shared" si="365"/>
        <v>-0.332362732128258-3.88858377827972i</v>
      </c>
      <c r="S827" t="str">
        <f t="shared" si="366"/>
        <v>0.0538365516006651i</v>
      </c>
      <c r="T827" t="str">
        <f t="shared" si="367"/>
        <v>0.209347941232865-0.017893263378361i</v>
      </c>
      <c r="U827" t="e">
        <f t="shared" si="368"/>
        <v>#DIV/0!</v>
      </c>
      <c r="V827" t="str">
        <f t="shared" si="369"/>
        <v>1.33333333333333E-06-0.00153107208361612i</v>
      </c>
      <c r="W827" t="e">
        <f t="shared" si="370"/>
        <v>#DIV/0!</v>
      </c>
      <c r="X827" t="e">
        <f t="shared" si="371"/>
        <v>#DIV/0!</v>
      </c>
      <c r="Y827" t="str">
        <f t="shared" si="372"/>
        <v>0.00083+0.0696679586860073i</v>
      </c>
      <c r="Z827" t="e">
        <f t="shared" si="373"/>
        <v>#DIV/0!</v>
      </c>
      <c r="AA827" t="e">
        <f t="shared" si="374"/>
        <v>#DIV/0!</v>
      </c>
      <c r="AB827" t="str">
        <f t="shared" si="375"/>
        <v>1.29088902544935-0.110334103065805i</v>
      </c>
      <c r="AC827" t="str">
        <f t="shared" si="376"/>
        <v>2.49754080744777-3.0096969778711i</v>
      </c>
      <c r="AD827" t="str">
        <f t="shared" si="377"/>
        <v>0.232487153122509+0.235984844501161i</v>
      </c>
      <c r="AE827" t="e">
        <f t="shared" si="378"/>
        <v>#DIV/0!</v>
      </c>
      <c r="AF827" t="str">
        <f t="shared" si="379"/>
        <v>-16.2646133345065-4.60157318056056i</v>
      </c>
      <c r="AG827" t="e">
        <f t="shared" si="380"/>
        <v>#DIV/0!</v>
      </c>
      <c r="AH827" t="e">
        <f t="shared" si="381"/>
        <v>#DIV/0!</v>
      </c>
      <c r="AI827" t="e">
        <f t="shared" si="382"/>
        <v>#DIV/0!</v>
      </c>
      <c r="AJ827" t="e">
        <f t="shared" si="383"/>
        <v>#DIV/0!</v>
      </c>
      <c r="AK827"/>
      <c r="AL827"/>
      <c r="AM827"/>
      <c r="AN827"/>
    </row>
    <row r="828" spans="1:40" x14ac:dyDescent="0.25">
      <c r="A828"/>
      <c r="B828">
        <f t="shared" si="384"/>
        <v>69400</v>
      </c>
      <c r="C828" s="186" t="str">
        <f t="shared" si="352"/>
        <v>-0.0000204221873557085+0.0454163022037333i</v>
      </c>
      <c r="D828" s="158" t="str">
        <f t="shared" si="353"/>
        <v>-7.66682323676976+0.348191650228622i</v>
      </c>
      <c r="E828" t="str">
        <f t="shared" si="354"/>
        <v>7.99998519265999-0.0108838642403718i</v>
      </c>
      <c r="F828" t="str">
        <f t="shared" si="355"/>
        <v>0.999200640965591+1.08664709644807E-06i</v>
      </c>
      <c r="G828">
        <f t="shared" si="350"/>
        <v>1</v>
      </c>
      <c r="H828" t="str">
        <f t="shared" si="356"/>
        <v>8.60425828116598+4.9472550199494i</v>
      </c>
      <c r="I828" t="str">
        <f t="shared" si="357"/>
        <v>272.533162698915i</v>
      </c>
      <c r="J828" t="str">
        <f t="shared" si="351"/>
        <v>-99.537726009583+59.6215349373161i</v>
      </c>
      <c r="K828" t="str">
        <f t="shared" si="358"/>
        <v>1.20697210650538-2.01503129640744i</v>
      </c>
      <c r="L828" t="str">
        <f t="shared" si="359"/>
        <v>0.13964441253926-0.19962042324309i</v>
      </c>
      <c r="M828" t="str">
        <f t="shared" si="360"/>
        <v>1.34661651904464-2.21465171965053i</v>
      </c>
      <c r="N828" t="str">
        <f t="shared" si="361"/>
        <v>-0.51133276922673i</v>
      </c>
      <c r="O828" t="str">
        <f t="shared" si="362"/>
        <v>0.872093105110039-0.48933997999298i</v>
      </c>
      <c r="P828" t="str">
        <f t="shared" si="363"/>
        <v>0.127906894889961+0.48933997999298i</v>
      </c>
      <c r="Q828" t="str">
        <f t="shared" si="364"/>
        <v>-0.127906894889961+0.02199278923375i</v>
      </c>
      <c r="R828" t="str">
        <f t="shared" si="365"/>
        <v>-0.33235991436436-3.88289858780962i</v>
      </c>
      <c r="S828" t="str">
        <f t="shared" si="366"/>
        <v>0.053914237822311i</v>
      </c>
      <c r="T828" t="str">
        <f t="shared" si="367"/>
        <v>0.209343517903083-0.017918931465643i</v>
      </c>
      <c r="U828" t="e">
        <f t="shared" si="368"/>
        <v>#DIV/0!</v>
      </c>
      <c r="V828" t="str">
        <f t="shared" si="369"/>
        <v>1.33333333333333E-06-0.00152886592787604i</v>
      </c>
      <c r="W828" t="e">
        <f t="shared" si="370"/>
        <v>#DIV/0!</v>
      </c>
      <c r="X828" t="e">
        <f t="shared" si="371"/>
        <v>#DIV/0!</v>
      </c>
      <c r="Y828" t="str">
        <f t="shared" si="372"/>
        <v>0.00083+0.0697684896509221i</v>
      </c>
      <c r="Z828" t="e">
        <f t="shared" si="373"/>
        <v>#DIV/0!</v>
      </c>
      <c r="AA828" t="e">
        <f t="shared" si="374"/>
        <v>#DIV/0!</v>
      </c>
      <c r="AB828" t="str">
        <f t="shared" si="375"/>
        <v>1.2908617501495-0.110492378575855i</v>
      </c>
      <c r="AC828" t="str">
        <f t="shared" si="376"/>
        <v>2.4935936203329-3.00760005701846i</v>
      </c>
      <c r="AD828" t="str">
        <f t="shared" si="377"/>
        <v>0.232657162377565+0.236304468960743i</v>
      </c>
      <c r="AE828" t="e">
        <f t="shared" si="378"/>
        <v>#DIV/0!</v>
      </c>
      <c r="AF828" t="str">
        <f t="shared" si="379"/>
        <v>-16.2710815179357-4.59906336972078i</v>
      </c>
      <c r="AG828" t="e">
        <f t="shared" si="380"/>
        <v>#DIV/0!</v>
      </c>
      <c r="AH828" t="e">
        <f t="shared" si="381"/>
        <v>#DIV/0!</v>
      </c>
      <c r="AI828" t="e">
        <f t="shared" si="382"/>
        <v>#DIV/0!</v>
      </c>
      <c r="AJ828" t="e">
        <f t="shared" si="383"/>
        <v>#DIV/0!</v>
      </c>
      <c r="AK828"/>
      <c r="AL828"/>
      <c r="AM828"/>
      <c r="AN828"/>
    </row>
    <row r="829" spans="1:40" x14ac:dyDescent="0.25">
      <c r="A829"/>
      <c r="B829">
        <f t="shared" si="384"/>
        <v>69500</v>
      </c>
      <c r="C829" s="186" t="str">
        <f t="shared" si="352"/>
        <v>-0.0000203634607628451+0.0453509550326872i</v>
      </c>
      <c r="D829" s="158" t="str">
        <f t="shared" si="353"/>
        <v>-7.6668227865325+0.347690655250602i</v>
      </c>
      <c r="E829" t="str">
        <f t="shared" si="354"/>
        <v>7.99998514995688-0.0108995469836902i</v>
      </c>
      <c r="F829" t="str">
        <f t="shared" si="355"/>
        <v>0.999200640969851+1.08821286456277E-06i</v>
      </c>
      <c r="G829">
        <f t="shared" si="350"/>
        <v>1</v>
      </c>
      <c r="H829" t="str">
        <f t="shared" si="356"/>
        <v>8.61070973952268+4.94424050996892i</v>
      </c>
      <c r="I829" t="str">
        <f t="shared" si="357"/>
        <v>272.925861780613i</v>
      </c>
      <c r="J829" t="str">
        <f t="shared" si="351"/>
        <v>-99.827668832435+59.7074449300212i</v>
      </c>
      <c r="K829" t="str">
        <f t="shared" si="358"/>
        <v>1.20436456475996-2.01363342653983i</v>
      </c>
      <c r="L829" t="str">
        <f t="shared" si="359"/>
        <v>0.139374536584418-0.199521719620337i</v>
      </c>
      <c r="M829" t="str">
        <f t="shared" si="360"/>
        <v>1.34373910134438-2.21315514616017i</v>
      </c>
      <c r="N829" t="str">
        <f t="shared" si="361"/>
        <v>-0.512069559960486i</v>
      </c>
      <c r="O829" t="str">
        <f t="shared" si="362"/>
        <v>0.871732327267269-0.489982397231973i</v>
      </c>
      <c r="P829" t="str">
        <f t="shared" si="363"/>
        <v>0.128267672732731+0.489982397231973i</v>
      </c>
      <c r="Q829" t="str">
        <f t="shared" si="364"/>
        <v>-0.128267672732731+0.022087162728513i</v>
      </c>
      <c r="R829" t="str">
        <f t="shared" si="365"/>
        <v>-0.332357092452786-3.87722963878215i</v>
      </c>
      <c r="S829" t="str">
        <f t="shared" si="366"/>
        <v>0.0539919240439569i</v>
      </c>
      <c r="T829" t="str">
        <f t="shared" si="367"/>
        <v>0.209339088158104-0.0179445988911812i</v>
      </c>
      <c r="U829" t="e">
        <f t="shared" si="368"/>
        <v>#DIV/0!</v>
      </c>
      <c r="V829" t="str">
        <f t="shared" si="369"/>
        <v>1.33333333333333E-06-0.00152666612078557i</v>
      </c>
      <c r="W829" t="e">
        <f t="shared" si="370"/>
        <v>#DIV/0!</v>
      </c>
      <c r="X829" t="e">
        <f t="shared" si="371"/>
        <v>#DIV/0!</v>
      </c>
      <c r="Y829" t="str">
        <f t="shared" si="372"/>
        <v>0.00083+0.069869020615837i</v>
      </c>
      <c r="Z829" t="e">
        <f t="shared" si="373"/>
        <v>#DIV/0!</v>
      </c>
      <c r="AA829" t="e">
        <f t="shared" si="374"/>
        <v>#DIV/0!</v>
      </c>
      <c r="AB829" t="str">
        <f t="shared" si="375"/>
        <v>1.29083443529201-0.110650650005437i</v>
      </c>
      <c r="AC829" t="str">
        <f t="shared" si="376"/>
        <v>2.48965764857817-3.00550247830875i</v>
      </c>
      <c r="AD829" t="str">
        <f t="shared" si="377"/>
        <v>0.232827398145742+0.236623968149279i</v>
      </c>
      <c r="AE829" t="e">
        <f t="shared" si="378"/>
        <v>#DIV/0!</v>
      </c>
      <c r="AF829" t="str">
        <f t="shared" si="379"/>
        <v>-16.2775325260552-4.59654985471832i</v>
      </c>
      <c r="AG829" t="e">
        <f t="shared" si="380"/>
        <v>#DIV/0!</v>
      </c>
      <c r="AH829" t="e">
        <f t="shared" si="381"/>
        <v>#DIV/0!</v>
      </c>
      <c r="AI829" t="e">
        <f t="shared" si="382"/>
        <v>#DIV/0!</v>
      </c>
      <c r="AJ829" t="e">
        <f t="shared" si="383"/>
        <v>#DIV/0!</v>
      </c>
      <c r="AK829"/>
      <c r="AL829"/>
      <c r="AM829"/>
      <c r="AN829"/>
    </row>
    <row r="830" spans="1:40" x14ac:dyDescent="0.25">
      <c r="A830"/>
      <c r="B830">
        <f t="shared" si="384"/>
        <v>69600</v>
      </c>
      <c r="C830" s="186" t="str">
        <f t="shared" si="352"/>
        <v>-0.0000203049871198883+0.0452857956407549i</v>
      </c>
      <c r="D830" s="158" t="str">
        <f t="shared" si="353"/>
        <v>-7.66682233823459+0.347191099912454i</v>
      </c>
      <c r="E830" t="str">
        <f t="shared" si="354"/>
        <v>7.99998510719228-0.0109152297267573i</v>
      </c>
      <c r="F830" t="str">
        <f t="shared" si="355"/>
        <v>0.999200640974121+1.08977863265243E-06i</v>
      </c>
      <c r="G830">
        <f t="shared" si="350"/>
        <v>1</v>
      </c>
      <c r="H830" t="str">
        <f t="shared" si="356"/>
        <v>8.61714406896556+4.94122378214124i</v>
      </c>
      <c r="I830" t="str">
        <f t="shared" si="357"/>
        <v>273.318560862312i</v>
      </c>
      <c r="J830" t="str">
        <f t="shared" si="351"/>
        <v>-100.118029139554+59.7933549227263i</v>
      </c>
      <c r="K830" t="str">
        <f t="shared" si="358"/>
        <v>1.20176453361904-2.0122352517474i</v>
      </c>
      <c r="L830" t="str">
        <f t="shared" si="359"/>
        <v>0.139105315395349-0.199422842903675i</v>
      </c>
      <c r="M830" t="str">
        <f t="shared" si="360"/>
        <v>1.34086984901439-2.21165809465107i</v>
      </c>
      <c r="N830" t="str">
        <f t="shared" si="361"/>
        <v>-0.512806350694242i</v>
      </c>
      <c r="O830" t="str">
        <f t="shared" si="362"/>
        <v>0.871371076195398-0.490624548478848i</v>
      </c>
      <c r="P830" t="str">
        <f t="shared" si="363"/>
        <v>0.128628923804602+0.490624548478848i</v>
      </c>
      <c r="Q830" t="str">
        <f t="shared" si="364"/>
        <v>-0.128628923804602+0.022181802215394i</v>
      </c>
      <c r="R830" t="str">
        <f t="shared" si="365"/>
        <v>-0.332354266393248-3.87157686118811i</v>
      </c>
      <c r="S830" t="str">
        <f t="shared" si="366"/>
        <v>0.054069610265603i</v>
      </c>
      <c r="T830" t="str">
        <f t="shared" si="367"/>
        <v>0.209334651997768-0.0179702656539933i</v>
      </c>
      <c r="U830" t="e">
        <f t="shared" si="368"/>
        <v>#DIV/0!</v>
      </c>
      <c r="V830" t="str">
        <f t="shared" si="369"/>
        <v>1.33333333333333E-06-0.00152447263497984i</v>
      </c>
      <c r="W830" t="e">
        <f t="shared" si="370"/>
        <v>#DIV/0!</v>
      </c>
      <c r="X830" t="e">
        <f t="shared" si="371"/>
        <v>#DIV/0!</v>
      </c>
      <c r="Y830" t="str">
        <f t="shared" si="372"/>
        <v>0.00083+0.0699695515807519i</v>
      </c>
      <c r="Z830" t="e">
        <f t="shared" si="373"/>
        <v>#DIV/0!</v>
      </c>
      <c r="AA830" t="e">
        <f t="shared" si="374"/>
        <v>#DIV/0!</v>
      </c>
      <c r="AB830" t="str">
        <f t="shared" si="375"/>
        <v>1.29080708087592-0.110808917348491i</v>
      </c>
      <c r="AC830" t="str">
        <f t="shared" si="376"/>
        <v>2.48573285662749-3.00340426532667i</v>
      </c>
      <c r="AD830" t="str">
        <f t="shared" si="377"/>
        <v>0.232997860355453+0.236943341954355i</v>
      </c>
      <c r="AE830" t="e">
        <f t="shared" si="378"/>
        <v>#DIV/0!</v>
      </c>
      <c r="AF830" t="str">
        <f t="shared" si="379"/>
        <v>-16.2839664072002-4.59403268222879i</v>
      </c>
      <c r="AG830" t="e">
        <f t="shared" si="380"/>
        <v>#DIV/0!</v>
      </c>
      <c r="AH830" t="e">
        <f t="shared" si="381"/>
        <v>#DIV/0!</v>
      </c>
      <c r="AI830" t="e">
        <f t="shared" si="382"/>
        <v>#DIV/0!</v>
      </c>
      <c r="AJ830" t="e">
        <f t="shared" si="383"/>
        <v>#DIV/0!</v>
      </c>
      <c r="AK830"/>
      <c r="AL830"/>
      <c r="AM830"/>
      <c r="AN830"/>
    </row>
    <row r="831" spans="1:40" x14ac:dyDescent="0.25">
      <c r="A831"/>
      <c r="B831">
        <f t="shared" si="384"/>
        <v>69700</v>
      </c>
      <c r="C831" s="186" t="str">
        <f t="shared" si="352"/>
        <v>-0.0000202467649762311+0.0452208232197054i</v>
      </c>
      <c r="D831" s="158" t="str">
        <f t="shared" si="353"/>
        <v>-7.66682189186485+0.346692978017742i</v>
      </c>
      <c r="E831" t="str">
        <f t="shared" si="354"/>
        <v>7.99998506436619-0.0109309124695727i</v>
      </c>
      <c r="F831" t="str">
        <f t="shared" si="355"/>
        <v>0.999200640978391+1.09134440071699E-06i</v>
      </c>
      <c r="G831">
        <f t="shared" si="350"/>
        <v>1</v>
      </c>
      <c r="H831" t="str">
        <f t="shared" si="356"/>
        <v>8.62356131774778+4.9382048766187i</v>
      </c>
      <c r="I831" t="str">
        <f t="shared" si="357"/>
        <v>273.711259944011i</v>
      </c>
      <c r="J831" t="str">
        <f t="shared" si="351"/>
        <v>-100.408806930939+59.8792649154313i</v>
      </c>
      <c r="K831" t="str">
        <f t="shared" si="358"/>
        <v>1.19917198872013-2.01083678736611i</v>
      </c>
      <c r="L831" t="str">
        <f t="shared" si="359"/>
        <v>0.138836747423894-0.199323794916484i</v>
      </c>
      <c r="M831" t="str">
        <f t="shared" si="360"/>
        <v>1.33800873614402-2.21016058228259i</v>
      </c>
      <c r="N831" t="str">
        <f t="shared" si="361"/>
        <v>-0.513543141427998i</v>
      </c>
      <c r="O831" t="str">
        <f t="shared" si="362"/>
        <v>0.871009352090537-0.491266433385005i</v>
      </c>
      <c r="P831" t="str">
        <f t="shared" si="363"/>
        <v>0.128990647909463+0.491266433385005i</v>
      </c>
      <c r="Q831" t="str">
        <f t="shared" si="364"/>
        <v>-0.128990647909463+0.022276708042993i</v>
      </c>
      <c r="R831" t="str">
        <f t="shared" si="365"/>
        <v>-0.332351436185313-3.86594018542015i</v>
      </c>
      <c r="S831" t="str">
        <f t="shared" si="366"/>
        <v>0.0541472964872489i</v>
      </c>
      <c r="T831" t="str">
        <f t="shared" si="367"/>
        <v>0.209330209421915-0.0179959317530891i</v>
      </c>
      <c r="U831" t="e">
        <f t="shared" si="368"/>
        <v>#DIV/0!</v>
      </c>
      <c r="V831" t="str">
        <f t="shared" si="369"/>
        <v>1.33333333333333E-06-0.00152228544325103i</v>
      </c>
      <c r="W831" t="e">
        <f t="shared" si="370"/>
        <v>#DIV/0!</v>
      </c>
      <c r="X831" t="e">
        <f t="shared" si="371"/>
        <v>#DIV/0!</v>
      </c>
      <c r="Y831" t="str">
        <f t="shared" si="372"/>
        <v>0.00083+0.0700700825456667i</v>
      </c>
      <c r="Z831" t="e">
        <f t="shared" si="373"/>
        <v>#DIV/0!</v>
      </c>
      <c r="AA831" t="e">
        <f t="shared" si="374"/>
        <v>#DIV/0!</v>
      </c>
      <c r="AB831" t="str">
        <f t="shared" si="375"/>
        <v>1.29077968690023-0.110967180598914i</v>
      </c>
      <c r="AC831" t="str">
        <f t="shared" si="376"/>
        <v>2.481819209023-3.00130544146457i</v>
      </c>
      <c r="AD831" t="str">
        <f t="shared" si="377"/>
        <v>0.233168548935+0.237262590263335i</v>
      </c>
      <c r="AE831" t="e">
        <f t="shared" si="378"/>
        <v>#DIV/0!</v>
      </c>
      <c r="AF831" t="str">
        <f t="shared" si="379"/>
        <v>-16.2903832096126-4.59151189860096i</v>
      </c>
      <c r="AG831" t="e">
        <f t="shared" si="380"/>
        <v>#DIV/0!</v>
      </c>
      <c r="AH831" t="e">
        <f t="shared" si="381"/>
        <v>#DIV/0!</v>
      </c>
      <c r="AI831" t="e">
        <f t="shared" si="382"/>
        <v>#DIV/0!</v>
      </c>
      <c r="AJ831" t="e">
        <f t="shared" si="383"/>
        <v>#DIV/0!</v>
      </c>
      <c r="AK831"/>
      <c r="AL831"/>
      <c r="AM831"/>
      <c r="AN831"/>
    </row>
    <row r="832" spans="1:40" x14ac:dyDescent="0.25">
      <c r="A832"/>
      <c r="B832">
        <f t="shared" si="384"/>
        <v>69800</v>
      </c>
      <c r="C832" s="186" t="str">
        <f t="shared" si="352"/>
        <v>-0.0000201887928916503+0.0451560369659398i</v>
      </c>
      <c r="D832" s="158" t="str">
        <f t="shared" si="353"/>
        <v>-7.66682144741216+0.346196283405539i</v>
      </c>
      <c r="E832" t="str">
        <f t="shared" si="354"/>
        <v>7.99998502147861-0.010946595212136i</v>
      </c>
      <c r="F832" t="str">
        <f t="shared" si="355"/>
        <v>0.99920064098267+1.09291016875642E-06i</v>
      </c>
      <c r="G832">
        <f t="shared" si="350"/>
        <v>1</v>
      </c>
      <c r="H832" t="str">
        <f t="shared" si="356"/>
        <v>8.62996153402932+4.93518383326432i</v>
      </c>
      <c r="I832" t="str">
        <f t="shared" si="357"/>
        <v>274.103959025709i</v>
      </c>
      <c r="J832" t="str">
        <f t="shared" si="351"/>
        <v>-100.700002206589+59.9651749081364i</v>
      </c>
      <c r="K832" t="str">
        <f t="shared" si="358"/>
        <v>1.19658690577138-2.00943804860317i</v>
      </c>
      <c r="L832" t="str">
        <f t="shared" si="359"/>
        <v>0.138568831122966-0.199224577470942i</v>
      </c>
      <c r="M832" t="str">
        <f t="shared" si="360"/>
        <v>1.33515573689435-2.20866262607411i</v>
      </c>
      <c r="N832" t="str">
        <f t="shared" si="361"/>
        <v>-0.514279932161754i</v>
      </c>
      <c r="O832" t="str">
        <f t="shared" si="362"/>
        <v>0.870647155149049-0.491908051601991i</v>
      </c>
      <c r="P832" t="str">
        <f t="shared" si="363"/>
        <v>0.129352844850951+0.491908051601991i</v>
      </c>
      <c r="Q832" t="str">
        <f t="shared" si="364"/>
        <v>-0.129352844850951+0.022371880559763i</v>
      </c>
      <c r="R832" t="str">
        <f t="shared" si="365"/>
        <v>-0.332348601828669-3.8603195422697i</v>
      </c>
      <c r="S832" t="str">
        <f t="shared" si="366"/>
        <v>0.0542249827088949i</v>
      </c>
      <c r="T832" t="str">
        <f t="shared" si="367"/>
        <v>0.209325760430384-0.018021597187485i</v>
      </c>
      <c r="U832" t="e">
        <f t="shared" si="368"/>
        <v>#DIV/0!</v>
      </c>
      <c r="V832" t="str">
        <f t="shared" si="369"/>
        <v>1.33333333333333E-06-0.00152010451854723i</v>
      </c>
      <c r="W832" t="e">
        <f t="shared" si="370"/>
        <v>#DIV/0!</v>
      </c>
      <c r="X832" t="e">
        <f t="shared" si="371"/>
        <v>#DIV/0!</v>
      </c>
      <c r="Y832" t="str">
        <f t="shared" si="372"/>
        <v>0.00083+0.0701706135105816i</v>
      </c>
      <c r="Z832" t="e">
        <f t="shared" si="373"/>
        <v>#DIV/0!</v>
      </c>
      <c r="AA832" t="e">
        <f t="shared" si="374"/>
        <v>#DIV/0!</v>
      </c>
      <c r="AB832" t="str">
        <f t="shared" si="375"/>
        <v>1.29075225336394-0.11112543975064i</v>
      </c>
      <c r="AC832" t="str">
        <f t="shared" si="376"/>
        <v>2.47791667040489-2.99920602992385i</v>
      </c>
      <c r="AD832" t="str">
        <f t="shared" si="377"/>
        <v>0.233339463812593+0.237581712963371i</v>
      </c>
      <c r="AE832" t="e">
        <f t="shared" si="378"/>
        <v>#DIV/0!</v>
      </c>
      <c r="AF832" t="str">
        <f t="shared" si="379"/>
        <v>-16.2967829814415-4.58898754985878i</v>
      </c>
      <c r="AG832" t="e">
        <f t="shared" si="380"/>
        <v>#DIV/0!</v>
      </c>
      <c r="AH832" t="e">
        <f t="shared" si="381"/>
        <v>#DIV/0!</v>
      </c>
      <c r="AI832" t="e">
        <f t="shared" si="382"/>
        <v>#DIV/0!</v>
      </c>
      <c r="AJ832" t="e">
        <f t="shared" si="383"/>
        <v>#DIV/0!</v>
      </c>
      <c r="AK832"/>
      <c r="AL832"/>
      <c r="AM832"/>
      <c r="AN832"/>
    </row>
    <row r="833" spans="1:40" x14ac:dyDescent="0.25">
      <c r="A833"/>
      <c r="B833">
        <f t="shared" si="384"/>
        <v>69900</v>
      </c>
      <c r="C833" s="186" t="str">
        <f t="shared" si="352"/>
        <v>-0.0000201310694362171+0.0450914360804573i</v>
      </c>
      <c r="D833" s="158" t="str">
        <f t="shared" si="353"/>
        <v>-7.66682100486571+0.345701009950173i</v>
      </c>
      <c r="E833" t="str">
        <f t="shared" si="354"/>
        <v>7.99998497852955-0.010962277954447i</v>
      </c>
      <c r="F833" t="str">
        <f t="shared" si="355"/>
        <v>0.99920064098696+1.09447593677072E-06i</v>
      </c>
      <c r="G833">
        <f t="shared" si="350"/>
        <v>1</v>
      </c>
      <c r="H833" t="str">
        <f t="shared" si="356"/>
        <v>8.63634476587645+4.93216069165396i</v>
      </c>
      <c r="I833" t="str">
        <f t="shared" si="357"/>
        <v>274.496658107408i</v>
      </c>
      <c r="J833" t="str">
        <f t="shared" si="351"/>
        <v>-100.991614966506+60.0510849008414i</v>
      </c>
      <c r="K833" t="str">
        <f t="shared" si="358"/>
        <v>1.19400926055151-2.00803905053797i</v>
      </c>
      <c r="L833" t="str">
        <f t="shared" si="359"/>
        <v>0.138301564946601-0.199125192368084i</v>
      </c>
      <c r="M833" t="str">
        <f t="shared" si="360"/>
        <v>1.33231082549811-2.20716424290605i</v>
      </c>
      <c r="N833" t="str">
        <f t="shared" si="361"/>
        <v>-0.515016722895511i</v>
      </c>
      <c r="O833" t="str">
        <f t="shared" si="362"/>
        <v>0.870284485567559-0.492549402781497i</v>
      </c>
      <c r="P833" t="str">
        <f t="shared" si="363"/>
        <v>0.129715514432441+0.492549402781497i</v>
      </c>
      <c r="Q833" t="str">
        <f t="shared" si="364"/>
        <v>-0.129715514432441+0.022467320114014i</v>
      </c>
      <c r="R833" t="str">
        <f t="shared" si="365"/>
        <v>-0.332345763322898-3.85471486292435i</v>
      </c>
      <c r="S833" t="str">
        <f t="shared" si="366"/>
        <v>0.054302668930541i</v>
      </c>
      <c r="T833" t="str">
        <f t="shared" si="367"/>
        <v>0.209321305023017-0.0180472619561913i</v>
      </c>
      <c r="U833" t="e">
        <f t="shared" si="368"/>
        <v>#DIV/0!</v>
      </c>
      <c r="V833" t="str">
        <f t="shared" si="369"/>
        <v>1.33333333333333E-06-0.00151792983397134i</v>
      </c>
      <c r="W833" t="e">
        <f t="shared" si="370"/>
        <v>#DIV/0!</v>
      </c>
      <c r="X833" t="e">
        <f t="shared" si="371"/>
        <v>#DIV/0!</v>
      </c>
      <c r="Y833" t="str">
        <f t="shared" si="372"/>
        <v>0.00083+0.0702711444754965i</v>
      </c>
      <c r="Z833" t="e">
        <f t="shared" si="373"/>
        <v>#DIV/0!</v>
      </c>
      <c r="AA833" t="e">
        <f t="shared" si="374"/>
        <v>#DIV/0!</v>
      </c>
      <c r="AB833" t="str">
        <f t="shared" si="375"/>
        <v>1.2907247802661-0.111283694797566i</v>
      </c>
      <c r="AC833" t="str">
        <f t="shared" si="376"/>
        <v>2.47402520551154-2.99710605371633i</v>
      </c>
      <c r="AD833" t="str">
        <f t="shared" si="377"/>
        <v>0.233510604916338+0.237900709941416i</v>
      </c>
      <c r="AE833" t="e">
        <f t="shared" si="378"/>
        <v>#DIV/0!</v>
      </c>
      <c r="AF833" t="str">
        <f t="shared" si="379"/>
        <v>-16.3031657707422-4.58645968170379i</v>
      </c>
      <c r="AG833" t="e">
        <f t="shared" si="380"/>
        <v>#DIV/0!</v>
      </c>
      <c r="AH833" t="e">
        <f t="shared" si="381"/>
        <v>#DIV/0!</v>
      </c>
      <c r="AI833" t="e">
        <f t="shared" si="382"/>
        <v>#DIV/0!</v>
      </c>
      <c r="AJ833" t="e">
        <f t="shared" si="383"/>
        <v>#DIV/0!</v>
      </c>
      <c r="AK833"/>
      <c r="AL833"/>
      <c r="AM833"/>
      <c r="AN833"/>
    </row>
    <row r="834" spans="1:40" x14ac:dyDescent="0.25">
      <c r="A834"/>
      <c r="B834">
        <f t="shared" si="384"/>
        <v>70000</v>
      </c>
      <c r="C834" s="186" t="str">
        <f t="shared" si="352"/>
        <v>-0.0000200735931902092+0.0450270197688231i</v>
      </c>
      <c r="D834" s="158" t="str">
        <f t="shared" si="353"/>
        <v>-7.66682056421446+0.345207151560977i</v>
      </c>
      <c r="E834" t="str">
        <f t="shared" si="354"/>
        <v>7.999984935519-0.0109779606965052i</v>
      </c>
      <c r="F834" t="str">
        <f t="shared" si="355"/>
        <v>0.99920064099125+0.0000010960417047598i</v>
      </c>
      <c r="G834">
        <f t="shared" si="350"/>
        <v>1</v>
      </c>
      <c r="H834" t="str">
        <f t="shared" si="356"/>
        <v>8.64271106126104+4.9291354910775i</v>
      </c>
      <c r="I834" t="str">
        <f t="shared" si="357"/>
        <v>274.889357189107i</v>
      </c>
      <c r="J834" t="str">
        <f t="shared" si="351"/>
        <v>-101.28364521069+60.1369948935466i</v>
      </c>
      <c r="K834" t="str">
        <f t="shared" si="358"/>
        <v>1.19143902890992-2.00663980812302i</v>
      </c>
      <c r="L834" t="str">
        <f t="shared" si="359"/>
        <v>0.138034947349977-0.199025641397859i</v>
      </c>
      <c r="M834" t="str">
        <f t="shared" si="360"/>
        <v>1.3294739762599-2.20566544952088i</v>
      </c>
      <c r="N834" t="str">
        <f t="shared" si="361"/>
        <v>-0.515753513629267i</v>
      </c>
      <c r="O834" t="str">
        <f t="shared" si="362"/>
        <v>0.869921343542945-0.493190486575357i</v>
      </c>
      <c r="P834" t="str">
        <f t="shared" si="363"/>
        <v>0.130078656457055+0.493190486575357i</v>
      </c>
      <c r="Q834" t="str">
        <f t="shared" si="364"/>
        <v>-0.130078656457055+0.02256302705391i</v>
      </c>
      <c r="R834" t="str">
        <f t="shared" si="365"/>
        <v>-0.332342920667647-3.84912607896483i</v>
      </c>
      <c r="S834" t="str">
        <f t="shared" si="366"/>
        <v>0.0543803551521869i</v>
      </c>
      <c r="T834" t="str">
        <f t="shared" si="367"/>
        <v>0.209316843199652-0.0180729260582217i</v>
      </c>
      <c r="U834" t="e">
        <f t="shared" si="368"/>
        <v>#DIV/0!</v>
      </c>
      <c r="V834" t="str">
        <f t="shared" si="369"/>
        <v>1.33333333333333E-06-0.00151576136277995i</v>
      </c>
      <c r="W834" t="e">
        <f t="shared" si="370"/>
        <v>#DIV/0!</v>
      </c>
      <c r="X834" t="e">
        <f t="shared" si="371"/>
        <v>#DIV/0!</v>
      </c>
      <c r="Y834" t="str">
        <f t="shared" si="372"/>
        <v>0.00083+0.0703716754404114i</v>
      </c>
      <c r="Z834" t="e">
        <f t="shared" si="373"/>
        <v>#DIV/0!</v>
      </c>
      <c r="AA834" t="e">
        <f t="shared" si="374"/>
        <v>#DIV/0!</v>
      </c>
      <c r="AB834" t="str">
        <f t="shared" si="375"/>
        <v>1.29069726760568-0.111441945733611i</v>
      </c>
      <c r="AC834" t="str">
        <f t="shared" si="376"/>
        <v>2.47014477917951-2.99500553566546i</v>
      </c>
      <c r="AD834" t="str">
        <f t="shared" si="377"/>
        <v>0.233681972174245+0.238219581084204i</v>
      </c>
      <c r="AE834" t="e">
        <f t="shared" si="378"/>
        <v>#DIV/0!</v>
      </c>
      <c r="AF834" t="str">
        <f t="shared" si="379"/>
        <v>-16.3095316254755-4.58392833951652i</v>
      </c>
      <c r="AG834" t="e">
        <f t="shared" si="380"/>
        <v>#DIV/0!</v>
      </c>
      <c r="AH834" t="e">
        <f t="shared" si="381"/>
        <v>#DIV/0!</v>
      </c>
      <c r="AI834" t="e">
        <f t="shared" si="382"/>
        <v>#DIV/0!</v>
      </c>
      <c r="AJ834" t="e">
        <f t="shared" si="383"/>
        <v>#DIV/0!</v>
      </c>
      <c r="AK834"/>
      <c r="AL834"/>
      <c r="AM834"/>
      <c r="AN834"/>
    </row>
    <row r="835" spans="1:40" x14ac:dyDescent="0.25">
      <c r="A835"/>
      <c r="B835">
        <f t="shared" si="384"/>
        <v>70100</v>
      </c>
      <c r="C835" s="186" t="str">
        <f t="shared" si="352"/>
        <v>-0.0000200163627440237+0.0449627872411355i</v>
      </c>
      <c r="D835" s="158" t="str">
        <f t="shared" si="353"/>
        <v>-7.66682012544768+0.344714702182039i</v>
      </c>
      <c r="E835" t="str">
        <f t="shared" si="354"/>
        <v>7.99998489244696-0.0109936434383103i</v>
      </c>
      <c r="F835" t="str">
        <f t="shared" si="355"/>
        <v>0.999200640995549+1.09760747272366E-06i</v>
      </c>
      <c r="G835">
        <f t="shared" si="350"/>
        <v>1</v>
      </c>
      <c r="H835" t="str">
        <f t="shared" si="356"/>
        <v>8.64906046806042+4.92610827054118i</v>
      </c>
      <c r="I835" t="str">
        <f t="shared" si="357"/>
        <v>275.282056270806i</v>
      </c>
      <c r="J835" t="str">
        <f t="shared" si="351"/>
        <v>-101.576092939139+60.2229048862516i</v>
      </c>
      <c r="K835" t="str">
        <f t="shared" si="358"/>
        <v>1.18887618676665-2.00524033618491i</v>
      </c>
      <c r="L835" t="str">
        <f t="shared" si="359"/>
        <v>0.137768976789445-0.198925926339186i</v>
      </c>
      <c r="M835" t="str">
        <f t="shared" si="360"/>
        <v>1.32664516355609-2.2041662625241i</v>
      </c>
      <c r="N835" t="str">
        <f t="shared" si="361"/>
        <v>-0.516490304363023i</v>
      </c>
      <c r="O835" t="str">
        <f t="shared" si="362"/>
        <v>0.869557729272343-0.493831302635553i</v>
      </c>
      <c r="P835" t="str">
        <f t="shared" si="363"/>
        <v>0.130442270727657+0.493831302635553i</v>
      </c>
      <c r="Q835" t="str">
        <f t="shared" si="364"/>
        <v>-0.130442270727657+0.02265900172747i</v>
      </c>
      <c r="R835" t="str">
        <f t="shared" si="365"/>
        <v>-0.332340073862543-3.84355312236228i</v>
      </c>
      <c r="S835" t="str">
        <f t="shared" si="366"/>
        <v>0.0544580413738328i</v>
      </c>
      <c r="T835" t="str">
        <f t="shared" si="367"/>
        <v>0.209312374960129-0.018098589492589i</v>
      </c>
      <c r="U835" t="e">
        <f t="shared" si="368"/>
        <v>#DIV/0!</v>
      </c>
      <c r="V835" t="str">
        <f t="shared" si="369"/>
        <v>1.33333333333333E-06-0.00151359907838227i</v>
      </c>
      <c r="W835" t="e">
        <f t="shared" si="370"/>
        <v>#DIV/0!</v>
      </c>
      <c r="X835" t="e">
        <f t="shared" si="371"/>
        <v>#DIV/0!</v>
      </c>
      <c r="Y835" t="str">
        <f t="shared" si="372"/>
        <v>0.00083+0.0704722064053262i</v>
      </c>
      <c r="Z835" t="e">
        <f t="shared" si="373"/>
        <v>#DIV/0!</v>
      </c>
      <c r="AA835" t="e">
        <f t="shared" si="374"/>
        <v>#DIV/0!</v>
      </c>
      <c r="AB835" t="str">
        <f t="shared" si="375"/>
        <v>1.29066971538172-0.111600192552686i</v>
      </c>
      <c r="AC835" t="str">
        <f t="shared" si="376"/>
        <v>2.46627535634365-2.99290449840792i</v>
      </c>
      <c r="AD835" t="str">
        <f t="shared" si="377"/>
        <v>0.233853565514216+0.238538326278264i</v>
      </c>
      <c r="AE835" t="e">
        <f t="shared" si="378"/>
        <v>#DIV/0!</v>
      </c>
      <c r="AF835" t="str">
        <f t="shared" si="379"/>
        <v>-16.3158805935081-4.58139356835914i</v>
      </c>
      <c r="AG835" t="e">
        <f t="shared" si="380"/>
        <v>#DIV/0!</v>
      </c>
      <c r="AH835" t="e">
        <f t="shared" si="381"/>
        <v>#DIV/0!</v>
      </c>
      <c r="AI835" t="e">
        <f t="shared" si="382"/>
        <v>#DIV/0!</v>
      </c>
      <c r="AJ835" t="e">
        <f t="shared" si="383"/>
        <v>#DIV/0!</v>
      </c>
      <c r="AK835"/>
      <c r="AL835"/>
      <c r="AM835"/>
      <c r="AN835"/>
    </row>
    <row r="836" spans="1:40" x14ac:dyDescent="0.25">
      <c r="A836"/>
      <c r="B836">
        <f t="shared" si="384"/>
        <v>70200</v>
      </c>
      <c r="C836" s="186" t="str">
        <f t="shared" si="352"/>
        <v>-0.0000199593766980903+0.0448987377119937i</v>
      </c>
      <c r="D836" s="158" t="str">
        <f t="shared" si="353"/>
        <v>-7.6668196885547+0.344223655791952i</v>
      </c>
      <c r="E836" t="str">
        <f t="shared" si="354"/>
        <v>7.99998484931344-0.0110093261798618i</v>
      </c>
      <c r="F836" t="str">
        <f t="shared" si="355"/>
        <v>0.999200640999849+1.09917324066223E-06i</v>
      </c>
      <c r="G836">
        <f t="shared" si="350"/>
        <v>1</v>
      </c>
      <c r="H836" t="str">
        <f t="shared" si="356"/>
        <v>8.65539303405692+4.92307906876902i</v>
      </c>
      <c r="I836" t="str">
        <f t="shared" si="357"/>
        <v>275.674755352504i</v>
      </c>
      <c r="J836" t="str">
        <f t="shared" si="351"/>
        <v>-101.868958151854+60.3088148789567i</v>
      </c>
      <c r="K836" t="str">
        <f t="shared" si="358"/>
        <v>1.18632071011229-2.0038406494251i</v>
      </c>
      <c r="L836" t="str">
        <f t="shared" si="359"/>
        <v>0.137503651722568-0.198826048960014i</v>
      </c>
      <c r="M836" t="str">
        <f t="shared" si="360"/>
        <v>1.32382436183486-2.20266669838511i</v>
      </c>
      <c r="N836" t="str">
        <f t="shared" si="361"/>
        <v>-0.517227095096779i</v>
      </c>
      <c r="O836" t="str">
        <f t="shared" si="362"/>
        <v>0.869193642953144-0.494471850614211i</v>
      </c>
      <c r="P836" t="str">
        <f t="shared" si="363"/>
        <v>0.130806357046856+0.494471850614211i</v>
      </c>
      <c r="Q836" t="str">
        <f t="shared" si="364"/>
        <v>-0.130806357046856+0.022755244482568i</v>
      </c>
      <c r="R836" t="str">
        <f t="shared" si="365"/>
        <v>-0.332337222907216-3.83799592547547i</v>
      </c>
      <c r="S836" t="str">
        <f t="shared" si="366"/>
        <v>0.0545357275954789i</v>
      </c>
      <c r="T836" t="str">
        <f t="shared" si="367"/>
        <v>0.209307900304288-0.0181242522583059i</v>
      </c>
      <c r="U836" t="e">
        <f t="shared" si="368"/>
        <v>#DIV/0!</v>
      </c>
      <c r="V836" t="str">
        <f t="shared" si="369"/>
        <v>1.33333333333333E-06-0.00151144295433899i</v>
      </c>
      <c r="W836" t="e">
        <f t="shared" si="370"/>
        <v>#DIV/0!</v>
      </c>
      <c r="X836" t="e">
        <f t="shared" si="371"/>
        <v>#DIV/0!</v>
      </c>
      <c r="Y836" t="str">
        <f t="shared" si="372"/>
        <v>0.00083+0.0705727373702411i</v>
      </c>
      <c r="Z836" t="e">
        <f t="shared" si="373"/>
        <v>#DIV/0!</v>
      </c>
      <c r="AA836" t="e">
        <f t="shared" si="374"/>
        <v>#DIV/0!</v>
      </c>
      <c r="AB836" t="str">
        <f t="shared" si="375"/>
        <v>1.29064212359322-0.111758435248705i</v>
      </c>
      <c r="AC836" t="str">
        <f t="shared" si="376"/>
        <v>2.46241690203703-2.9908029643946i</v>
      </c>
      <c r="AD836" t="str">
        <f t="shared" si="377"/>
        <v>0.234025384864064+0.23885694540992i</v>
      </c>
      <c r="AE836" t="e">
        <f t="shared" si="378"/>
        <v>#DIV/0!</v>
      </c>
      <c r="AF836" t="str">
        <f t="shared" si="379"/>
        <v>-16.3222127226116-4.57885541297707i</v>
      </c>
      <c r="AG836" t="e">
        <f t="shared" si="380"/>
        <v>#DIV/0!</v>
      </c>
      <c r="AH836" t="e">
        <f t="shared" si="381"/>
        <v>#DIV/0!</v>
      </c>
      <c r="AI836" t="e">
        <f t="shared" si="382"/>
        <v>#DIV/0!</v>
      </c>
      <c r="AJ836" t="e">
        <f t="shared" si="383"/>
        <v>#DIV/0!</v>
      </c>
      <c r="AK836"/>
      <c r="AL836"/>
      <c r="AM836"/>
      <c r="AN836"/>
    </row>
    <row r="837" spans="1:40" x14ac:dyDescent="0.25">
      <c r="A837"/>
      <c r="B837">
        <f t="shared" si="384"/>
        <v>70300</v>
      </c>
      <c r="C837" s="186" t="str">
        <f t="shared" si="352"/>
        <v>-0.0000199026336627858+0.0448348704004656i</v>
      </c>
      <c r="D837" s="158" t="str">
        <f t="shared" si="353"/>
        <v>-7.66681925352473+0.34373400640357i</v>
      </c>
      <c r="E837" t="str">
        <f t="shared" si="354"/>
        <v>7.99998480611843-0.0110250089211596i</v>
      </c>
      <c r="F837" t="str">
        <f t="shared" si="355"/>
        <v>0.999200641004159+1.10073900857552E-06i</v>
      </c>
      <c r="G837">
        <f t="shared" ref="G837:G900" si="385">IF($C$11=$C$7,$C$24,F837)</f>
        <v>1</v>
      </c>
      <c r="H837" t="str">
        <f t="shared" si="356"/>
        <v>8.661708806937+4.92004792420454i</v>
      </c>
      <c r="I837" t="str">
        <f t="shared" si="357"/>
        <v>276.067454434203i</v>
      </c>
      <c r="J837" t="str">
        <f t="shared" ref="J837:J900" si="386">IMSUM(COMPLEX(0,2*PI()*B837*$C$113*$C$112),COMPLEX(0,2*PI()*B837*$C$113*$C$111),COMPLEX(0,2*PI()*B837*$C$28*10^-12*$C$111),COMPLEX(-1*2*PI()*B837*2*PI()*B837*$C$113*$C$112*$C$28*10^-12*$C$111,0),COMPLEX(1,0))</f>
        <v>-102.162240848836+60.3947248716617i</v>
      </c>
      <c r="K837" t="str">
        <f t="shared" si="358"/>
        <v>1.183772575008-2.00244076242095i</v>
      </c>
      <c r="L837" t="str">
        <f t="shared" si="359"/>
        <v>0.137238970608148-0.198726011017377i</v>
      </c>
      <c r="M837" t="str">
        <f t="shared" si="360"/>
        <v>1.32101154561615-2.20116677343833i</v>
      </c>
      <c r="N837" t="str">
        <f t="shared" si="361"/>
        <v>-0.517963885830535i</v>
      </c>
      <c r="O837" t="str">
        <f t="shared" si="362"/>
        <v>0.868829084782997-0.495112130163603i</v>
      </c>
      <c r="P837" t="str">
        <f t="shared" si="363"/>
        <v>0.131170915217003+0.495112130163603i</v>
      </c>
      <c r="Q837" t="str">
        <f t="shared" si="364"/>
        <v>-0.131170915217003+0.022851755666932i</v>
      </c>
      <c r="R837" t="str">
        <f t="shared" si="365"/>
        <v>-0.332334367801292-3.83245442104805i</v>
      </c>
      <c r="S837" t="str">
        <f t="shared" si="366"/>
        <v>0.0546134138171249i</v>
      </c>
      <c r="T837" t="str">
        <f t="shared" si="367"/>
        <v>0.209303419231967-0.0181499143543845i</v>
      </c>
      <c r="U837" t="e">
        <f t="shared" si="368"/>
        <v>#DIV/0!</v>
      </c>
      <c r="V837" t="str">
        <f t="shared" si="369"/>
        <v>1.33333333333333E-06-0.00150929296436127i</v>
      </c>
      <c r="W837" t="e">
        <f t="shared" si="370"/>
        <v>#DIV/0!</v>
      </c>
      <c r="X837" t="e">
        <f t="shared" si="371"/>
        <v>#DIV/0!</v>
      </c>
      <c r="Y837" t="str">
        <f t="shared" si="372"/>
        <v>0.00083+0.070673268335156i</v>
      </c>
      <c r="Z837" t="e">
        <f t="shared" si="373"/>
        <v>#DIV/0!</v>
      </c>
      <c r="AA837" t="e">
        <f t="shared" si="374"/>
        <v>#DIV/0!</v>
      </c>
      <c r="AB837" t="str">
        <f t="shared" si="375"/>
        <v>1.29061449223918-0.111916673815575i</v>
      </c>
      <c r="AC837" t="str">
        <f t="shared" si="376"/>
        <v>2.4585693813909-2.9887009558922i</v>
      </c>
      <c r="AD837" t="str">
        <f t="shared" si="377"/>
        <v>0.234197430151486+0.239175438365298i</v>
      </c>
      <c r="AE837" t="e">
        <f t="shared" si="378"/>
        <v>#DIV/0!</v>
      </c>
      <c r="AF837" t="str">
        <f t="shared" si="379"/>
        <v>-16.3285280604617-4.57631391780097i</v>
      </c>
      <c r="AG837" t="e">
        <f t="shared" si="380"/>
        <v>#DIV/0!</v>
      </c>
      <c r="AH837" t="e">
        <f t="shared" si="381"/>
        <v>#DIV/0!</v>
      </c>
      <c r="AI837" t="e">
        <f t="shared" si="382"/>
        <v>#DIV/0!</v>
      </c>
      <c r="AJ837" t="e">
        <f t="shared" si="383"/>
        <v>#DIV/0!</v>
      </c>
      <c r="AK837"/>
      <c r="AL837"/>
      <c r="AM837"/>
      <c r="AN837"/>
    </row>
    <row r="838" spans="1:40" x14ac:dyDescent="0.25">
      <c r="A838"/>
      <c r="B838">
        <f t="shared" si="384"/>
        <v>70400</v>
      </c>
      <c r="C838" s="186" t="str">
        <f t="shared" ref="C838:C901" si="387">IMPRODUCT(COMPLEX(-1,0),IMDIV(IMPRODUCT(G838,COMPLEX($C$100+$C$101,0)),COMPLEX($C$100,2*PI()*B838*$C$103*$C$102*(2*$C$100+$C$101))))</f>
        <v>-0.0000198461322583496+0.0447711845300562i</v>
      </c>
      <c r="D838" s="158" t="str">
        <f t="shared" ref="D838:D901" si="388">IMPRODUCT(COMPLEX($C$106,0),IMSUB(C838,G838))</f>
        <v>-7.66681882034733+0.343245748063764i</v>
      </c>
      <c r="E838" t="str">
        <f t="shared" ref="E838:E901" si="389">IMDIV(COMPLEX($C$20*10^3,0),COMPLEX(1,2*PI()*B838*$C$20*1000*$C$29*10^-12))</f>
        <v>7.99998476286193-0.0110406916622031i</v>
      </c>
      <c r="F838" t="str">
        <f t="shared" ref="F838:F901" si="390">IMDIV(COMPLEX($C$22*1000,0),IMSUM(COMPLEX($C$22*1000,0),E838))</f>
        <v>0.999200641008468+1.10230477646344E-06i</v>
      </c>
      <c r="G838">
        <f t="shared" si="385"/>
        <v>1</v>
      </c>
      <c r="H838" t="str">
        <f t="shared" ref="H838:H901" si="391">IMPRODUCT(COMPLEX($C$108,0),IMPRODUCT(COMPLEX(-1,0),D838),IMDIV(COMPLEX(0,2*PI()*B838*$C$109*$C$110),COMPLEX(1,2*PI()*B838*$C$109*$C$110)))</f>
        <v>8.66800783429163+4.91701487501274i</v>
      </c>
      <c r="I838" t="str">
        <f t="shared" ref="I838:I901" si="392">COMPLEX(0,2*PI()*B838*$C$113*$C$112*$C$114)</f>
        <v>276.460153515902i</v>
      </c>
      <c r="J838" t="str">
        <f t="shared" si="386"/>
        <v>-102.455941030084+60.4806348643668i</v>
      </c>
      <c r="K838" t="str">
        <f t="shared" ref="K838:K901" si="393">IMDIV(I838,J838)</f>
        <v>1.18123175758552-2.00104068962656i</v>
      </c>
      <c r="L838" t="str">
        <f t="shared" ref="L838:L901" si="394">IMDIV(COMPLEX($C$117,0),COMPLEX(1,2*PI()*B838*$C$115*$C$116))</f>
        <v>0.136974931906252-0.198625814257449i</v>
      </c>
      <c r="M838" t="str">
        <f t="shared" ref="M838:M901" si="395">IMSUM(K838,L838)</f>
        <v>1.31820668949177-2.19966650388401i</v>
      </c>
      <c r="N838" t="str">
        <f t="shared" ref="N838:N901" si="396">COMPLEX(0,-2*PI()*B838*$C$43)</f>
        <v>-0.518700676564291i</v>
      </c>
      <c r="O838" t="str">
        <f t="shared" ref="O838:O901" si="397">IMEXP(N838)</f>
        <v>0.868464054959805-0.495752140936146i</v>
      </c>
      <c r="P838" t="str">
        <f t="shared" ref="P838:P901" si="398">IMSUB(COMPLEX(1,0),O838)</f>
        <v>0.131535945040195+0.495752140936146i</v>
      </c>
      <c r="Q838" t="str">
        <f t="shared" ref="Q838:Q901" si="399">IMSUM(COMPLEX(0,2*PI()*B838*$C$43),O838,COMPLEX(-1,0))</f>
        <v>-0.131535945040195+0.022948535628145i</v>
      </c>
      <c r="R838" t="str">
        <f t="shared" ref="R838:R901" si="400">IMDIV(P838,Q838)</f>
        <v>-0.332331508544396-3.82692854220577i</v>
      </c>
      <c r="S838" t="str">
        <f t="shared" ref="S838:S901" si="401">IMDIV(COMPLEX(0,2*PI()*B838*$C$123),COMPLEX($C$124,0))</f>
        <v>0.0546911000387708i</v>
      </c>
      <c r="T838" t="str">
        <f t="shared" ref="T838:T901" si="402">IMPRODUCT(R838,S838)</f>
        <v>0.209298931743003-0.0181755757798372i</v>
      </c>
      <c r="U838" t="e">
        <f t="shared" ref="U838:U901" si="403">IMDIV(COMPLEX(1,2*PI()*B838*$C$16*10^-3*$C$15*10^-6),COMPLEX(0,2*PI()*B838*$C$15*10^-6))</f>
        <v>#DIV/0!</v>
      </c>
      <c r="V838" t="str">
        <f t="shared" ref="V838:V901" si="404">IMSUM(COMPLEX($C$18*10^-3,0),IMDIV(COMPLEX(1,0),COMPLEX(0,2*PI()*B838*($C$17*1*10^-6))))</f>
        <v>1.33333333333333E-06-0.00150714908230962i</v>
      </c>
      <c r="W838" t="e">
        <f t="shared" ref="W838:W901" si="405">IMDIV(IMPRODUCT(U838,V838),IMSUM(U838,V838))</f>
        <v>#DIV/0!</v>
      </c>
      <c r="X838" t="e">
        <f t="shared" ref="X838:X901" si="406">IMDIV(IMPRODUCT(COMPLEX($C$19,0),W838),IMSUM(COMPLEX($C$19,0),W838))</f>
        <v>#DIV/0!</v>
      </c>
      <c r="Y838" t="str">
        <f t="shared" ref="Y838:Y901" si="407">COMPLEX($C$13*10^-3,2*PI()*B838*$C$12*0.000001)</f>
        <v>0.00083+0.0707737993000709i</v>
      </c>
      <c r="Z838" t="e">
        <f t="shared" ref="Z838:Z901" si="408">IMPRODUCT(COMPLEX($C$6,0),IMDIV(X838,IMSUM(X838,Y838)))</f>
        <v>#DIV/0!</v>
      </c>
      <c r="AA838" t="e">
        <f t="shared" ref="AA838:AA901" si="409">IMDIV(COMPLEX($C$6,0),IMSUM(X838,Y838))</f>
        <v>#DIV/0!</v>
      </c>
      <c r="AB838" t="str">
        <f t="shared" ref="AB838:AB901" si="410">IMPRODUCT(COMPLEX($C$119,0),T838)</f>
        <v>1.2905868213186-0.112074908247206i</v>
      </c>
      <c r="AC838" t="str">
        <f t="shared" ref="AC838:AC901" si="411">IMSUM(COMPLEX(1,0),IMPRODUCT(AB838,M838))</f>
        <v>2.45473275963485-2.98659849498431i</v>
      </c>
      <c r="AD838" t="str">
        <f t="shared" ref="AD838:AD901" si="412">IMDIV(AB838,AC838)</f>
        <v>0.234369701304093+0.239493805030316i</v>
      </c>
      <c r="AE838" t="e">
        <f t="shared" ref="AE838:AE901" si="413">IMPRODUCT(AD838,AA838,X838)</f>
        <v>#DIV/0!</v>
      </c>
      <c r="AF838" t="str">
        <f t="shared" ref="AF838:AF901" si="414">IMSUB(D838,H838)</f>
        <v>-16.334826654639-4.57376912694898i</v>
      </c>
      <c r="AG838" t="e">
        <f t="shared" ref="AG838:AG901" si="415">IMSUM(COMPLEX(1,0),IMPRODUCT(AD838,AA838,COMPLEX($C$127,0)))</f>
        <v>#DIV/0!</v>
      </c>
      <c r="AH838" t="e">
        <f t="shared" ref="AH838:AH901" si="416">IMDIV(IMPRODUCT(AE838,AF838),AG838)</f>
        <v>#DIV/0!</v>
      </c>
      <c r="AI838" t="e">
        <f t="shared" ref="AI838:AI901" si="417">20*LOG10(IMABS(AH838))</f>
        <v>#DIV/0!</v>
      </c>
      <c r="AJ838" t="e">
        <f t="shared" ref="AJ838:AJ901" si="418">IMARGUMENT(AH838)*180/PI()</f>
        <v>#DIV/0!</v>
      </c>
      <c r="AK838"/>
      <c r="AL838"/>
      <c r="AM838"/>
      <c r="AN838"/>
    </row>
    <row r="839" spans="1:40" x14ac:dyDescent="0.25">
      <c r="A839"/>
      <c r="B839">
        <f t="shared" si="384"/>
        <v>70500</v>
      </c>
      <c r="C839" s="186" t="str">
        <f t="shared" si="387"/>
        <v>-0.0000197898711147996+0.0447076793286765i</v>
      </c>
      <c r="D839" s="158" t="str">
        <f t="shared" si="388"/>
        <v>-7.66681838901185+0.342758874853187i</v>
      </c>
      <c r="E839" t="str">
        <f t="shared" si="389"/>
        <v>7.99998471954395-0.011056374402992i</v>
      </c>
      <c r="F839" t="str">
        <f t="shared" si="390"/>
        <v>0.999200641012798+1.10387054432602E-06i</v>
      </c>
      <c r="G839">
        <f t="shared" si="385"/>
        <v>1</v>
      </c>
      <c r="H839" t="str">
        <f t="shared" si="391"/>
        <v>8.67429016361512+4.91397995908149i</v>
      </c>
      <c r="I839" t="str">
        <f t="shared" si="392"/>
        <v>276.852852597601i</v>
      </c>
      <c r="J839" t="str">
        <f t="shared" si="386"/>
        <v>-102.750058695598+60.5665448570719i</v>
      </c>
      <c r="K839" t="str">
        <f t="shared" si="393"/>
        <v>1.17869823404712-1.99964044537366i</v>
      </c>
      <c r="L839" t="str">
        <f t="shared" si="394"/>
        <v>0.136711534078252-0.198525460415605i</v>
      </c>
      <c r="M839" t="str">
        <f t="shared" si="395"/>
        <v>1.31540976812537-2.19816590578926i</v>
      </c>
      <c r="N839" t="str">
        <f t="shared" si="396"/>
        <v>-0.519437467298047i</v>
      </c>
      <c r="O839" t="str">
        <f t="shared" si="397"/>
        <v>0.86809855368173-0.496391882584404i</v>
      </c>
      <c r="P839" t="str">
        <f t="shared" si="398"/>
        <v>0.13190144631827+0.496391882584404i</v>
      </c>
      <c r="Q839" t="str">
        <f t="shared" si="399"/>
        <v>-0.13190144631827+0.023045584713643i</v>
      </c>
      <c r="R839" t="str">
        <f t="shared" si="400"/>
        <v>-0.332328645136156-3.82141822245388i</v>
      </c>
      <c r="S839" t="str">
        <f t="shared" si="401"/>
        <v>0.0547687862604169i</v>
      </c>
      <c r="T839" t="str">
        <f t="shared" si="402"/>
        <v>0.209294437837239-0.0182012365336761i</v>
      </c>
      <c r="U839" t="e">
        <f t="shared" si="403"/>
        <v>#DIV/0!</v>
      </c>
      <c r="V839" t="str">
        <f t="shared" si="404"/>
        <v>1.33333333333333E-06-0.00150501128219286i</v>
      </c>
      <c r="W839" t="e">
        <f t="shared" si="405"/>
        <v>#DIV/0!</v>
      </c>
      <c r="X839" t="e">
        <f t="shared" si="406"/>
        <v>#DIV/0!</v>
      </c>
      <c r="Y839" t="str">
        <f t="shared" si="407"/>
        <v>0.00083+0.0708743302649857i</v>
      </c>
      <c r="Z839" t="e">
        <f t="shared" si="408"/>
        <v>#DIV/0!</v>
      </c>
      <c r="AA839" t="e">
        <f t="shared" si="409"/>
        <v>#DIV/0!</v>
      </c>
      <c r="AB839" t="str">
        <f t="shared" si="410"/>
        <v>1.29055911083051-0.112233138537508i</v>
      </c>
      <c r="AC839" t="str">
        <f t="shared" si="411"/>
        <v>2.45090700209677-2.98449560357294i</v>
      </c>
      <c r="AD839" t="str">
        <f t="shared" si="412"/>
        <v>0.234542198249386+0.239812045290697i</v>
      </c>
      <c r="AE839" t="e">
        <f t="shared" si="413"/>
        <v>#DIV/0!</v>
      </c>
      <c r="AF839" t="str">
        <f t="shared" si="414"/>
        <v>-16.341108552627-4.5712210842283i</v>
      </c>
      <c r="AG839" t="e">
        <f t="shared" si="415"/>
        <v>#DIV/0!</v>
      </c>
      <c r="AH839" t="e">
        <f t="shared" si="416"/>
        <v>#DIV/0!</v>
      </c>
      <c r="AI839" t="e">
        <f t="shared" si="417"/>
        <v>#DIV/0!</v>
      </c>
      <c r="AJ839" t="e">
        <f t="shared" si="418"/>
        <v>#DIV/0!</v>
      </c>
      <c r="AK839"/>
      <c r="AL839"/>
      <c r="AM839"/>
      <c r="AN839"/>
    </row>
    <row r="840" spans="1:40" x14ac:dyDescent="0.25">
      <c r="A840"/>
      <c r="B840">
        <f t="shared" si="384"/>
        <v>70600</v>
      </c>
      <c r="C840" s="186" t="str">
        <f t="shared" si="387"/>
        <v>-0.0000197338488718494+0.0446443540286115i</v>
      </c>
      <c r="D840" s="158" t="str">
        <f t="shared" si="388"/>
        <v>-7.66681795950801+0.342273380886022i</v>
      </c>
      <c r="E840" t="str">
        <f t="shared" si="389"/>
        <v>7.99998467616447-0.011072057143526i</v>
      </c>
      <c r="F840" t="str">
        <f t="shared" si="390"/>
        <v>0.999200641017117+1.10543631216315E-06i</v>
      </c>
      <c r="G840">
        <f t="shared" si="385"/>
        <v>1</v>
      </c>
      <c r="H840" t="str">
        <f t="shared" si="391"/>
        <v>8.68055584230527+4.9109432140237i</v>
      </c>
      <c r="I840" t="str">
        <f t="shared" si="392"/>
        <v>277.245551679299i</v>
      </c>
      <c r="J840" t="str">
        <f t="shared" si="386"/>
        <v>-103.044593845378+60.6524548497769i</v>
      </c>
      <c r="K840" t="str">
        <f t="shared" si="393"/>
        <v>1.17617198066552-1.99824004387249i</v>
      </c>
      <c r="L840" t="str">
        <f t="shared" si="394"/>
        <v>0.13644877558684-0.198424951216472i</v>
      </c>
      <c r="M840" t="str">
        <f t="shared" si="395"/>
        <v>1.31262075625236-2.19666499508896i</v>
      </c>
      <c r="N840" t="str">
        <f t="shared" si="396"/>
        <v>-0.520174258031803i</v>
      </c>
      <c r="O840" t="str">
        <f t="shared" si="397"/>
        <v>0.867732581147187-0.497031354761086i</v>
      </c>
      <c r="P840" t="str">
        <f t="shared" si="398"/>
        <v>0.132267418852813+0.497031354761086i</v>
      </c>
      <c r="Q840" t="str">
        <f t="shared" si="399"/>
        <v>-0.132267418852813+0.0231429032707169i</v>
      </c>
      <c r="R840" t="str">
        <f t="shared" si="400"/>
        <v>-0.332325777576198-3.81592339567427i</v>
      </c>
      <c r="S840" t="str">
        <f t="shared" si="401"/>
        <v>0.0548464724820628i</v>
      </c>
      <c r="T840" t="str">
        <f t="shared" si="402"/>
        <v>0.209289937514508-0.0182268966149131i</v>
      </c>
      <c r="U840" t="e">
        <f t="shared" si="403"/>
        <v>#DIV/0!</v>
      </c>
      <c r="V840" t="str">
        <f t="shared" si="404"/>
        <v>1.33333333333333E-06-0.0015028795381671i</v>
      </c>
      <c r="W840" t="e">
        <f t="shared" si="405"/>
        <v>#DIV/0!</v>
      </c>
      <c r="X840" t="e">
        <f t="shared" si="406"/>
        <v>#DIV/0!</v>
      </c>
      <c r="Y840" t="str">
        <f t="shared" si="407"/>
        <v>0.00083+0.0709748612299006i</v>
      </c>
      <c r="Z840" t="e">
        <f t="shared" si="408"/>
        <v>#DIV/0!</v>
      </c>
      <c r="AA840" t="e">
        <f t="shared" si="409"/>
        <v>#DIV/0!</v>
      </c>
      <c r="AB840" t="str">
        <f t="shared" si="410"/>
        <v>1.29053136077388-0.112391364680388i</v>
      </c>
      <c r="AC840" t="str">
        <f t="shared" si="411"/>
        <v>2.44709207420271-2.98239230337951i</v>
      </c>
      <c r="AD840" t="str">
        <f t="shared" si="412"/>
        <v>0.234714920914771+0.240130159031964i</v>
      </c>
      <c r="AE840" t="e">
        <f t="shared" si="413"/>
        <v>#DIV/0!</v>
      </c>
      <c r="AF840" t="str">
        <f t="shared" si="414"/>
        <v>-16.3473738018133-4.56866983313768i</v>
      </c>
      <c r="AG840" t="e">
        <f t="shared" si="415"/>
        <v>#DIV/0!</v>
      </c>
      <c r="AH840" t="e">
        <f t="shared" si="416"/>
        <v>#DIV/0!</v>
      </c>
      <c r="AI840" t="e">
        <f t="shared" si="417"/>
        <v>#DIV/0!</v>
      </c>
      <c r="AJ840" t="e">
        <f t="shared" si="418"/>
        <v>#DIV/0!</v>
      </c>
      <c r="AK840"/>
      <c r="AL840"/>
      <c r="AM840"/>
      <c r="AN840"/>
    </row>
    <row r="841" spans="1:40" x14ac:dyDescent="0.25">
      <c r="A841"/>
      <c r="B841">
        <f t="shared" si="384"/>
        <v>70700</v>
      </c>
      <c r="C841" s="186" t="str">
        <f t="shared" si="387"/>
        <v>-0.0000196780641788256+0.0445812078664898i</v>
      </c>
      <c r="D841" s="158" t="str">
        <f t="shared" si="388"/>
        <v>-7.66681753182538+0.341789260309755i</v>
      </c>
      <c r="E841" t="str">
        <f t="shared" si="389"/>
        <v>7.99998463272351-0.0110877398838047i</v>
      </c>
      <c r="F841" t="str">
        <f t="shared" si="390"/>
        <v>0.999200641021457+1.10700207997487E-06i</v>
      </c>
      <c r="G841">
        <f t="shared" si="385"/>
        <v>1</v>
      </c>
      <c r="H841" t="str">
        <f t="shared" si="391"/>
        <v>8.68680491766268+4.9079046771785i</v>
      </c>
      <c r="I841" t="str">
        <f t="shared" si="392"/>
        <v>277.638250760998i</v>
      </c>
      <c r="J841" t="str">
        <f t="shared" si="386"/>
        <v>-103.339546479424+60.738364842482i</v>
      </c>
      <c r="K841" t="str">
        <f t="shared" si="393"/>
        <v>1.17365297378396-1.99683949921273i</v>
      </c>
      <c r="L841" t="str">
        <f t="shared" si="394"/>
        <v>0.136186654896073-0.198324288373988i</v>
      </c>
      <c r="M841" t="str">
        <f t="shared" si="395"/>
        <v>1.30983962868003-2.19516378758672i</v>
      </c>
      <c r="N841" t="str">
        <f t="shared" si="396"/>
        <v>-0.520911048765559i</v>
      </c>
      <c r="O841" t="str">
        <f t="shared" si="397"/>
        <v>0.867366137554848-0.497670557119048i</v>
      </c>
      <c r="P841" t="str">
        <f t="shared" si="398"/>
        <v>0.132633862445152+0.497670557119048i</v>
      </c>
      <c r="Q841" t="str">
        <f t="shared" si="399"/>
        <v>-0.132633862445152+0.023240491646511i</v>
      </c>
      <c r="R841" t="str">
        <f t="shared" si="400"/>
        <v>-0.332322905864146-3.81044399612296i</v>
      </c>
      <c r="S841" t="str">
        <f t="shared" si="401"/>
        <v>0.0549241587037087i</v>
      </c>
      <c r="T841" t="str">
        <f t="shared" si="402"/>
        <v>0.209285430774651-0.01825255602256i</v>
      </c>
      <c r="U841" t="e">
        <f t="shared" si="403"/>
        <v>#DIV/0!</v>
      </c>
      <c r="V841" t="str">
        <f t="shared" si="404"/>
        <v>1.33333333333333E-06-0.00150075382453461i</v>
      </c>
      <c r="W841" t="e">
        <f t="shared" si="405"/>
        <v>#DIV/0!</v>
      </c>
      <c r="X841" t="e">
        <f t="shared" si="406"/>
        <v>#DIV/0!</v>
      </c>
      <c r="Y841" t="str">
        <f t="shared" si="407"/>
        <v>0.00083+0.0710753921948155i</v>
      </c>
      <c r="Z841" t="e">
        <f t="shared" si="408"/>
        <v>#DIV/0!</v>
      </c>
      <c r="AA841" t="e">
        <f t="shared" si="409"/>
        <v>#DIV/0!</v>
      </c>
      <c r="AB841" t="str">
        <f t="shared" si="410"/>
        <v>1.29050357114773-0.112549586669751i</v>
      </c>
      <c r="AC841" t="str">
        <f t="shared" si="411"/>
        <v>2.4432879414771-2.98028861594644i</v>
      </c>
      <c r="AD841" t="str">
        <f t="shared" si="412"/>
        <v>0.234887869227548+0.240448146139444i</v>
      </c>
      <c r="AE841" t="e">
        <f t="shared" si="413"/>
        <v>#DIV/0!</v>
      </c>
      <c r="AF841" t="str">
        <f t="shared" si="414"/>
        <v>-16.3536224494881-4.56611541686875i</v>
      </c>
      <c r="AG841" t="e">
        <f t="shared" si="415"/>
        <v>#DIV/0!</v>
      </c>
      <c r="AH841" t="e">
        <f t="shared" si="416"/>
        <v>#DIV/0!</v>
      </c>
      <c r="AI841" t="e">
        <f t="shared" si="417"/>
        <v>#DIV/0!</v>
      </c>
      <c r="AJ841" t="e">
        <f t="shared" si="418"/>
        <v>#DIV/0!</v>
      </c>
      <c r="AK841"/>
      <c r="AL841"/>
      <c r="AM841"/>
      <c r="AN841"/>
    </row>
    <row r="842" spans="1:40" x14ac:dyDescent="0.25">
      <c r="A842"/>
      <c r="B842">
        <f t="shared" si="384"/>
        <v>70800</v>
      </c>
      <c r="C842" s="186" t="str">
        <f t="shared" si="387"/>
        <v>-0.0000196225156945871+0.0445182400832532i</v>
      </c>
      <c r="D842" s="158" t="str">
        <f t="shared" si="388"/>
        <v>-7.66681710595363+0.341306507304941i</v>
      </c>
      <c r="E842" t="str">
        <f t="shared" si="389"/>
        <v>7.99998458922107-0.0111034226238278i</v>
      </c>
      <c r="F842" t="str">
        <f t="shared" si="390"/>
        <v>0.999200641025797+1.10856784776109E-06i</v>
      </c>
      <c r="G842">
        <f t="shared" si="385"/>
        <v>1</v>
      </c>
      <c r="H842" t="str">
        <f t="shared" si="391"/>
        <v>8.69303743689037+4.9048643856133i</v>
      </c>
      <c r="I842" t="str">
        <f t="shared" si="392"/>
        <v>278.030949842697i</v>
      </c>
      <c r="J842" t="str">
        <f t="shared" si="386"/>
        <v>-103.634916597737+60.824274835187i</v>
      </c>
      <c r="K842" t="str">
        <f t="shared" si="393"/>
        <v>1.17114118981606-1.99543882536432i</v>
      </c>
      <c r="L842" t="str">
        <f t="shared" si="394"/>
        <v>0.13592517047139-0.19822347359146i</v>
      </c>
      <c r="M842" t="str">
        <f t="shared" si="395"/>
        <v>1.30706636028745-2.19366229895578i</v>
      </c>
      <c r="N842" t="str">
        <f t="shared" si="396"/>
        <v>-0.521647839499315i</v>
      </c>
      <c r="O842" t="str">
        <f t="shared" si="397"/>
        <v>0.866999223103642-0.498309489311293i</v>
      </c>
      <c r="P842" t="str">
        <f t="shared" si="398"/>
        <v>0.133000776896358+0.498309489311293i</v>
      </c>
      <c r="Q842" t="str">
        <f t="shared" si="399"/>
        <v>-0.133000776896358+0.0233383501880221i</v>
      </c>
      <c r="R842" t="str">
        <f t="shared" si="400"/>
        <v>-0.33232002999964-3.80497995842742i</v>
      </c>
      <c r="S842" t="str">
        <f t="shared" si="401"/>
        <v>0.0550018449253547i</v>
      </c>
      <c r="T842" t="str">
        <f t="shared" si="402"/>
        <v>0.209280917617508-0.0182782147556294i</v>
      </c>
      <c r="U842" t="e">
        <f t="shared" si="403"/>
        <v>#DIV/0!</v>
      </c>
      <c r="V842" t="str">
        <f t="shared" si="404"/>
        <v>1.33333333333333E-06-0.00149863411574289i</v>
      </c>
      <c r="W842" t="e">
        <f t="shared" si="405"/>
        <v>#DIV/0!</v>
      </c>
      <c r="X842" t="e">
        <f t="shared" si="406"/>
        <v>#DIV/0!</v>
      </c>
      <c r="Y842" t="str">
        <f t="shared" si="407"/>
        <v>0.00083+0.0711759231597304i</v>
      </c>
      <c r="Z842" t="e">
        <f t="shared" si="408"/>
        <v>#DIV/0!</v>
      </c>
      <c r="AA842" t="e">
        <f t="shared" si="409"/>
        <v>#DIV/0!</v>
      </c>
      <c r="AB842" t="str">
        <f t="shared" si="410"/>
        <v>1.29047574195107-0.112707804499509i</v>
      </c>
      <c r="AC842" t="str">
        <f t="shared" si="411"/>
        <v>2.43949456954258-2.97818456263821i</v>
      </c>
      <c r="AD842" t="str">
        <f t="shared" si="412"/>
        <v>0.235061043114922+0.240766006498271i</v>
      </c>
      <c r="AE842" t="e">
        <f t="shared" si="413"/>
        <v>#DIV/0!</v>
      </c>
      <c r="AF842" t="str">
        <f t="shared" si="414"/>
        <v>-16.359854542844-4.56355787830836i</v>
      </c>
      <c r="AG842" t="e">
        <f t="shared" si="415"/>
        <v>#DIV/0!</v>
      </c>
      <c r="AH842" t="e">
        <f t="shared" si="416"/>
        <v>#DIV/0!</v>
      </c>
      <c r="AI842" t="e">
        <f t="shared" si="417"/>
        <v>#DIV/0!</v>
      </c>
      <c r="AJ842" t="e">
        <f t="shared" si="418"/>
        <v>#DIV/0!</v>
      </c>
      <c r="AK842"/>
      <c r="AL842"/>
      <c r="AM842"/>
      <c r="AN842"/>
    </row>
    <row r="843" spans="1:40" x14ac:dyDescent="0.25">
      <c r="A843"/>
      <c r="B843">
        <f t="shared" si="384"/>
        <v>70900</v>
      </c>
      <c r="C843" s="186" t="str">
        <f t="shared" si="387"/>
        <v>-0.0000195672020874438+0.0444554499241254i</v>
      </c>
      <c r="D843" s="158" t="str">
        <f t="shared" si="388"/>
        <v>-7.66681668188269+0.340825116084962i</v>
      </c>
      <c r="E843" t="str">
        <f t="shared" si="389"/>
        <v>7.99998454565713-0.0111191053635948i</v>
      </c>
      <c r="F843" t="str">
        <f t="shared" si="390"/>
        <v>0.999200641030136+1.11013361552177E-06i</v>
      </c>
      <c r="G843">
        <f t="shared" si="385"/>
        <v>1</v>
      </c>
      <c r="H843" t="str">
        <f t="shared" si="391"/>
        <v>8.69925344709386+4.90182237612544i</v>
      </c>
      <c r="I843" t="str">
        <f t="shared" si="392"/>
        <v>278.423648924395i</v>
      </c>
      <c r="J843" t="str">
        <f t="shared" si="386"/>
        <v>-103.930704200316+60.9101848278922i</v>
      </c>
      <c r="K843" t="str">
        <f t="shared" si="393"/>
        <v>1.16863660524586-1.99403803617833i</v>
      </c>
      <c r="L843" t="str">
        <f t="shared" si="394"/>
        <v>0.135664320779644-0.198122508561613i</v>
      </c>
      <c r="M843" t="str">
        <f t="shared" si="395"/>
        <v>1.3043009260255-2.19216054473994i</v>
      </c>
      <c r="N843" t="str">
        <f t="shared" si="396"/>
        <v>-0.522384630233072i</v>
      </c>
      <c r="O843" t="str">
        <f t="shared" si="397"/>
        <v>0.86663183799275-0.49894815099097i</v>
      </c>
      <c r="P843" t="str">
        <f t="shared" si="398"/>
        <v>0.13336816200725+0.49894815099097i</v>
      </c>
      <c r="Q843" t="str">
        <f t="shared" si="399"/>
        <v>-0.13336816200725+0.023436479242102i</v>
      </c>
      <c r="R843" t="str">
        <f t="shared" si="400"/>
        <v>-0.332317149982307-3.79953121758384i</v>
      </c>
      <c r="S843" t="str">
        <f t="shared" si="401"/>
        <v>0.0550795311470008i</v>
      </c>
      <c r="T843" t="str">
        <f t="shared" si="402"/>
        <v>0.209276398042911-0.018303872813133i</v>
      </c>
      <c r="U843" t="e">
        <f t="shared" si="403"/>
        <v>#DIV/0!</v>
      </c>
      <c r="V843" t="str">
        <f t="shared" si="404"/>
        <v>1.33333333333333E-06-0.0014965203863836i</v>
      </c>
      <c r="W843" t="e">
        <f t="shared" si="405"/>
        <v>#DIV/0!</v>
      </c>
      <c r="X843" t="e">
        <f t="shared" si="406"/>
        <v>#DIV/0!</v>
      </c>
      <c r="Y843" t="str">
        <f t="shared" si="407"/>
        <v>0.00083+0.0712764541246452i</v>
      </c>
      <c r="Z843" t="e">
        <f t="shared" si="408"/>
        <v>#DIV/0!</v>
      </c>
      <c r="AA843" t="e">
        <f t="shared" si="409"/>
        <v>#DIV/0!</v>
      </c>
      <c r="AB843" t="str">
        <f t="shared" si="410"/>
        <v>1.29044787318288-0.112866018163568i</v>
      </c>
      <c r="AC843" t="str">
        <f t="shared" si="411"/>
        <v>2.43571192411999-2.97608016464263i</v>
      </c>
      <c r="AD843" t="str">
        <f t="shared" si="412"/>
        <v>0.235234442503995+0.241083739993388i</v>
      </c>
      <c r="AE843" t="e">
        <f t="shared" si="413"/>
        <v>#DIV/0!</v>
      </c>
      <c r="AF843" t="str">
        <f t="shared" si="414"/>
        <v>-16.3660701289765-4.56099726004048i</v>
      </c>
      <c r="AG843" t="e">
        <f t="shared" si="415"/>
        <v>#DIV/0!</v>
      </c>
      <c r="AH843" t="e">
        <f t="shared" si="416"/>
        <v>#DIV/0!</v>
      </c>
      <c r="AI843" t="e">
        <f t="shared" si="417"/>
        <v>#DIV/0!</v>
      </c>
      <c r="AJ843" t="e">
        <f t="shared" si="418"/>
        <v>#DIV/0!</v>
      </c>
      <c r="AK843"/>
      <c r="AL843"/>
      <c r="AM843"/>
      <c r="AN843"/>
    </row>
    <row r="844" spans="1:40" x14ac:dyDescent="0.25">
      <c r="A844"/>
      <c r="B844">
        <f t="shared" si="384"/>
        <v>71000</v>
      </c>
      <c r="C844" s="186" t="str">
        <f t="shared" si="387"/>
        <v>-0.0000195121220350771+0.0443928366385826i</v>
      </c>
      <c r="D844" s="158" t="str">
        <f t="shared" si="388"/>
        <v>-7.66681625960223+0.3403450808958i</v>
      </c>
      <c r="E844" t="str">
        <f t="shared" si="389"/>
        <v>7.99998450203171-0.0111347881031055i</v>
      </c>
      <c r="F844" t="str">
        <f t="shared" si="390"/>
        <v>0.999200641034496+1.11169938325694E-06i</v>
      </c>
      <c r="G844">
        <f t="shared" si="385"/>
        <v>1</v>
      </c>
      <c r="H844" t="str">
        <f t="shared" si="391"/>
        <v>8.70545299527996+4.89877868524363i</v>
      </c>
      <c r="I844" t="str">
        <f t="shared" si="392"/>
        <v>278.816348006094i</v>
      </c>
      <c r="J844" t="str">
        <f t="shared" si="386"/>
        <v>-104.22690928716+60.9960948205972i</v>
      </c>
      <c r="K844" t="str">
        <f t="shared" si="393"/>
        <v>1.16613919662778-1.99263714538791i</v>
      </c>
      <c r="L844" t="str">
        <f t="shared" si="394"/>
        <v>0.135404104289134-0.198021394966653i</v>
      </c>
      <c r="M844" t="str">
        <f t="shared" si="395"/>
        <v>1.30154330091691-2.19065854035456i</v>
      </c>
      <c r="N844" t="str">
        <f t="shared" si="396"/>
        <v>-0.523121420966828i</v>
      </c>
      <c r="O844" t="str">
        <f t="shared" si="397"/>
        <v>0.866263982421614-0.499586541811372i</v>
      </c>
      <c r="P844" t="str">
        <f t="shared" si="398"/>
        <v>0.133736017578386+0.499586541811372i</v>
      </c>
      <c r="Q844" t="str">
        <f t="shared" si="399"/>
        <v>-0.133736017578386+0.023534879155456i</v>
      </c>
      <c r="R844" t="str">
        <f t="shared" si="400"/>
        <v>-0.332314265811714-3.79409770895474i</v>
      </c>
      <c r="S844" t="str">
        <f t="shared" si="401"/>
        <v>0.0551572173686467i</v>
      </c>
      <c r="T844" t="str">
        <f t="shared" si="402"/>
        <v>0.209271872050701-0.0183295301940789i</v>
      </c>
      <c r="U844" t="e">
        <f t="shared" si="403"/>
        <v>#DIV/0!</v>
      </c>
      <c r="V844" t="str">
        <f t="shared" si="404"/>
        <v>1.33333333333333E-06-0.00149441261119151i</v>
      </c>
      <c r="W844" t="e">
        <f t="shared" si="405"/>
        <v>#DIV/0!</v>
      </c>
      <c r="X844" t="e">
        <f t="shared" si="406"/>
        <v>#DIV/0!</v>
      </c>
      <c r="Y844" t="str">
        <f t="shared" si="407"/>
        <v>0.00083+0.0713769850895601i</v>
      </c>
      <c r="Z844" t="e">
        <f t="shared" si="408"/>
        <v>#DIV/0!</v>
      </c>
      <c r="AA844" t="e">
        <f t="shared" si="409"/>
        <v>#DIV/0!</v>
      </c>
      <c r="AB844" t="str">
        <f t="shared" si="410"/>
        <v>1.29041996484215-0.113024227655813i</v>
      </c>
      <c r="AC844" t="str">
        <f t="shared" si="411"/>
        <v>2.43193997102855-2.97397544297222i</v>
      </c>
      <c r="AD844" t="str">
        <f t="shared" si="412"/>
        <v>0.235408067321759+0.241401346509535i</v>
      </c>
      <c r="AE844" t="e">
        <f t="shared" si="413"/>
        <v>#DIV/0!</v>
      </c>
      <c r="AF844" t="str">
        <f t="shared" si="414"/>
        <v>-16.3722692548822-4.55843360434783i</v>
      </c>
      <c r="AG844" t="e">
        <f t="shared" si="415"/>
        <v>#DIV/0!</v>
      </c>
      <c r="AH844" t="e">
        <f t="shared" si="416"/>
        <v>#DIV/0!</v>
      </c>
      <c r="AI844" t="e">
        <f t="shared" si="417"/>
        <v>#DIV/0!</v>
      </c>
      <c r="AJ844" t="e">
        <f t="shared" si="418"/>
        <v>#DIV/0!</v>
      </c>
      <c r="AK844"/>
      <c r="AL844"/>
      <c r="AM844"/>
      <c r="AN844"/>
    </row>
    <row r="845" spans="1:40" x14ac:dyDescent="0.25">
      <c r="A845"/>
      <c r="B845">
        <f t="shared" si="384"/>
        <v>71100</v>
      </c>
      <c r="C845" s="186" t="str">
        <f t="shared" si="387"/>
        <v>-0.0000194572742244611+0.0443303994803234i</v>
      </c>
      <c r="D845" s="158" t="str">
        <f t="shared" si="388"/>
        <v>-7.66681583910236+0.339866396015813i</v>
      </c>
      <c r="E845" t="str">
        <f t="shared" si="389"/>
        <v>7.99998445834481-0.0111504708423594i</v>
      </c>
      <c r="F845" t="str">
        <f t="shared" si="390"/>
        <v>0.999200641038855+1.11326515096649E-06i</v>
      </c>
      <c r="G845">
        <f t="shared" si="385"/>
        <v>1</v>
      </c>
      <c r="H845" t="str">
        <f t="shared" si="391"/>
        <v>8.71163612835748+4.89573334923001i</v>
      </c>
      <c r="I845" t="str">
        <f t="shared" si="392"/>
        <v>279.209047087793i</v>
      </c>
      <c r="J845" t="str">
        <f t="shared" si="386"/>
        <v>-104.523531858271+61.0820048133023i</v>
      </c>
      <c r="K845" t="str">
        <f t="shared" si="393"/>
        <v>1.16364894058646-1.99123616660899i</v>
      </c>
      <c r="L845" t="str">
        <f t="shared" si="394"/>
        <v>0.135144519469622-0.197920134478315i</v>
      </c>
      <c r="M845" t="str">
        <f t="shared" si="395"/>
        <v>1.29879346005608-2.1891563010873i</v>
      </c>
      <c r="N845" t="str">
        <f t="shared" si="396"/>
        <v>-0.523858211700584i</v>
      </c>
      <c r="O845" t="str">
        <f t="shared" si="397"/>
        <v>0.865895656589926-0.500224661425945i</v>
      </c>
      <c r="P845" t="str">
        <f t="shared" si="398"/>
        <v>0.134104343410074+0.500224661425945i</v>
      </c>
      <c r="Q845" t="str">
        <f t="shared" si="399"/>
        <v>-0.134104343410074+0.023633550274639i</v>
      </c>
      <c r="R845" t="str">
        <f t="shared" si="400"/>
        <v>-0.332311377487567-3.78867936826619i</v>
      </c>
      <c r="S845" t="str">
        <f t="shared" si="401"/>
        <v>0.0552349035902926i</v>
      </c>
      <c r="T845" t="str">
        <f t="shared" si="402"/>
        <v>0.209267339640714-0.0183551868974831i</v>
      </c>
      <c r="U845" t="e">
        <f t="shared" si="403"/>
        <v>#DIV/0!</v>
      </c>
      <c r="V845" t="str">
        <f t="shared" si="404"/>
        <v>1.33333333333333E-06-0.00149231076504356i</v>
      </c>
      <c r="W845" t="e">
        <f t="shared" si="405"/>
        <v>#DIV/0!</v>
      </c>
      <c r="X845" t="e">
        <f t="shared" si="406"/>
        <v>#DIV/0!</v>
      </c>
      <c r="Y845" t="str">
        <f t="shared" si="407"/>
        <v>0.00083+0.071477516054475i</v>
      </c>
      <c r="Z845" t="e">
        <f t="shared" si="408"/>
        <v>#DIV/0!</v>
      </c>
      <c r="AA845" t="e">
        <f t="shared" si="409"/>
        <v>#DIV/0!</v>
      </c>
      <c r="AB845" t="str">
        <f t="shared" si="410"/>
        <v>1.2903920169279-0.113182432970174i</v>
      </c>
      <c r="AC845" t="str">
        <f t="shared" si="411"/>
        <v>2.42817867618548-2.97187041846536i</v>
      </c>
      <c r="AD845" t="str">
        <f t="shared" si="412"/>
        <v>0.235581917495123+0.241718825931282i</v>
      </c>
      <c r="AE845" t="e">
        <f t="shared" si="413"/>
        <v>#DIV/0!</v>
      </c>
      <c r="AF845" t="str">
        <f t="shared" si="414"/>
        <v>-16.3784519674598-4.5558669532142i</v>
      </c>
      <c r="AG845" t="e">
        <f t="shared" si="415"/>
        <v>#DIV/0!</v>
      </c>
      <c r="AH845" t="e">
        <f t="shared" si="416"/>
        <v>#DIV/0!</v>
      </c>
      <c r="AI845" t="e">
        <f t="shared" si="417"/>
        <v>#DIV/0!</v>
      </c>
      <c r="AJ845" t="e">
        <f t="shared" si="418"/>
        <v>#DIV/0!</v>
      </c>
      <c r="AK845"/>
      <c r="AL845"/>
      <c r="AM845"/>
      <c r="AN845"/>
    </row>
    <row r="846" spans="1:40" x14ac:dyDescent="0.25">
      <c r="A846"/>
      <c r="B846">
        <f t="shared" si="384"/>
        <v>71200</v>
      </c>
      <c r="C846" s="186" t="str">
        <f t="shared" si="387"/>
        <v>-0.000019402657351784+0.044268137707239i</v>
      </c>
      <c r="D846" s="158" t="str">
        <f t="shared" si="388"/>
        <v>-7.66681542037302+0.339389055755499i</v>
      </c>
      <c r="E846" t="str">
        <f t="shared" si="389"/>
        <v>7.99998441459641-0.0111661535813562i</v>
      </c>
      <c r="F846" t="str">
        <f t="shared" si="390"/>
        <v>0.999200641043215+0.0000011148309186504i</v>
      </c>
      <c r="G846">
        <f t="shared" si="385"/>
        <v>1</v>
      </c>
      <c r="H846" t="str">
        <f t="shared" si="391"/>
        <v>8.71780289313593+4.89268640408147i</v>
      </c>
      <c r="I846" t="str">
        <f t="shared" si="392"/>
        <v>279.601746169492i</v>
      </c>
      <c r="J846" t="str">
        <f t="shared" si="386"/>
        <v>-104.820571913649+61.1679148060073i</v>
      </c>
      <c r="K846" t="str">
        <f t="shared" si="393"/>
        <v>1.16116581381687-1.98983511334128i</v>
      </c>
      <c r="L846" t="str">
        <f t="shared" si="394"/>
        <v>0.134885564792372-0.197818728757924i</v>
      </c>
      <c r="M846" t="str">
        <f t="shared" si="395"/>
        <v>1.29605137860924-2.1876538420992i</v>
      </c>
      <c r="N846" t="str">
        <f t="shared" si="396"/>
        <v>-0.52459500243434i</v>
      </c>
      <c r="O846" t="str">
        <f t="shared" si="397"/>
        <v>0.865526860697637-0.500862509488277i</v>
      </c>
      <c r="P846" t="str">
        <f t="shared" si="398"/>
        <v>0.134473139302363+0.500862509488277i</v>
      </c>
      <c r="Q846" t="str">
        <f t="shared" si="399"/>
        <v>-0.134473139302363+0.0237324929460629i</v>
      </c>
      <c r="R846" t="str">
        <f t="shared" si="400"/>
        <v>-0.332308485009423-3.78327613160542i</v>
      </c>
      <c r="S846" t="str">
        <f t="shared" si="401"/>
        <v>0.0553125898119387i</v>
      </c>
      <c r="T846" t="str">
        <f t="shared" si="402"/>
        <v>0.209262800812789-0.018380842922353i</v>
      </c>
      <c r="U846" t="e">
        <f t="shared" si="403"/>
        <v>#DIV/0!</v>
      </c>
      <c r="V846" t="str">
        <f t="shared" si="404"/>
        <v>1.33333333333333E-06-0.00149021482295782i</v>
      </c>
      <c r="W846" t="e">
        <f t="shared" si="405"/>
        <v>#DIV/0!</v>
      </c>
      <c r="X846" t="e">
        <f t="shared" si="406"/>
        <v>#DIV/0!</v>
      </c>
      <c r="Y846" t="str">
        <f t="shared" si="407"/>
        <v>0.00083+0.0715780470193898i</v>
      </c>
      <c r="Z846" t="e">
        <f t="shared" si="408"/>
        <v>#DIV/0!</v>
      </c>
      <c r="AA846" t="e">
        <f t="shared" si="409"/>
        <v>#DIV/0!</v>
      </c>
      <c r="AB846" t="str">
        <f t="shared" si="410"/>
        <v>1.29036402943912-0.113340634100532i</v>
      </c>
      <c r="AC846" t="str">
        <f t="shared" si="411"/>
        <v>2.42442800560636-2.96976511178754i</v>
      </c>
      <c r="AD846" t="str">
        <f t="shared" si="412"/>
        <v>0.235755992950879+0.242036178142999i</v>
      </c>
      <c r="AE846" t="e">
        <f t="shared" si="413"/>
        <v>#DIV/0!</v>
      </c>
      <c r="AF846" t="str">
        <f t="shared" si="414"/>
        <v>-16.384618313509-4.55329734832597i</v>
      </c>
      <c r="AG846" t="e">
        <f t="shared" si="415"/>
        <v>#DIV/0!</v>
      </c>
      <c r="AH846" t="e">
        <f t="shared" si="416"/>
        <v>#DIV/0!</v>
      </c>
      <c r="AI846" t="e">
        <f t="shared" si="417"/>
        <v>#DIV/0!</v>
      </c>
      <c r="AJ846" t="e">
        <f t="shared" si="418"/>
        <v>#DIV/0!</v>
      </c>
      <c r="AK846"/>
      <c r="AL846"/>
      <c r="AM846"/>
      <c r="AN846"/>
    </row>
    <row r="847" spans="1:40" x14ac:dyDescent="0.25">
      <c r="A847"/>
      <c r="B847">
        <f t="shared" si="384"/>
        <v>71300</v>
      </c>
      <c r="C847" s="186" t="str">
        <f t="shared" si="387"/>
        <v>-0.0000193482701223705+0.0442060505813838i</v>
      </c>
      <c r="D847" s="158" t="str">
        <f t="shared" si="388"/>
        <v>-7.66681500340426+0.338913054457276i</v>
      </c>
      <c r="E847" t="str">
        <f t="shared" si="389"/>
        <v>7.99998437078653-0.0111818363200955i</v>
      </c>
      <c r="F847" t="str">
        <f t="shared" si="390"/>
        <v>0.999200641047584+1.11639668630865E-06i</v>
      </c>
      <c r="G847">
        <f t="shared" si="385"/>
        <v>1</v>
      </c>
      <c r="H847" t="str">
        <f t="shared" si="391"/>
        <v>8.72395333632578+4.8896378855314i</v>
      </c>
      <c r="I847" t="str">
        <f t="shared" si="392"/>
        <v>279.99444525119i</v>
      </c>
      <c r="J847" t="str">
        <f t="shared" si="386"/>
        <v>-105.118029453292+61.2538247987124i</v>
      </c>
      <c r="K847" t="str">
        <f t="shared" si="393"/>
        <v>1.15868979308419-1.98843399896904i</v>
      </c>
      <c r="L847" t="str">
        <f t="shared" si="394"/>
        <v>0.134627238730174-0.197717179456447i</v>
      </c>
      <c r="M847" t="str">
        <f t="shared" si="395"/>
        <v>1.29331703181436-2.18615117842549i</v>
      </c>
      <c r="N847" t="str">
        <f t="shared" si="396"/>
        <v>-0.525331793168096i</v>
      </c>
      <c r="O847" t="str">
        <f t="shared" si="397"/>
        <v>0.86515759494495-0.501500085652106i</v>
      </c>
      <c r="P847" t="str">
        <f t="shared" si="398"/>
        <v>0.13484240505505+0.501500085652106i</v>
      </c>
      <c r="Q847" t="str">
        <f t="shared" si="399"/>
        <v>-0.13484240505505+0.02383170751599i</v>
      </c>
      <c r="R847" t="str">
        <f t="shared" si="400"/>
        <v>-0.332305588376929-3.7778879354181i</v>
      </c>
      <c r="S847" t="str">
        <f t="shared" si="401"/>
        <v>0.0553902760335846i</v>
      </c>
      <c r="T847" t="str">
        <f t="shared" si="402"/>
        <v>0.209258255566758-0.0184064982677008i</v>
      </c>
      <c r="U847" t="e">
        <f t="shared" si="403"/>
        <v>#DIV/0!</v>
      </c>
      <c r="V847" t="str">
        <f t="shared" si="404"/>
        <v>1.33333333333333E-06-0.00148812476009252i</v>
      </c>
      <c r="W847" t="e">
        <f t="shared" si="405"/>
        <v>#DIV/0!</v>
      </c>
      <c r="X847" t="e">
        <f t="shared" si="406"/>
        <v>#DIV/0!</v>
      </c>
      <c r="Y847" t="str">
        <f t="shared" si="407"/>
        <v>0.00083+0.0716785779843047i</v>
      </c>
      <c r="Z847" t="e">
        <f t="shared" si="408"/>
        <v>#DIV/0!</v>
      </c>
      <c r="AA847" t="e">
        <f t="shared" si="409"/>
        <v>#DIV/0!</v>
      </c>
      <c r="AB847" t="str">
        <f t="shared" si="410"/>
        <v>1.29033600237477-0.113498831040796i</v>
      </c>
      <c r="AC847" t="str">
        <f t="shared" si="411"/>
        <v>2.42068792540479-2.96765954343252i</v>
      </c>
      <c r="AD847" t="str">
        <f t="shared" si="412"/>
        <v>0.235930293615726+0.242353403028871i</v>
      </c>
      <c r="AE847" t="e">
        <f t="shared" si="413"/>
        <v>#DIV/0!</v>
      </c>
      <c r="AF847" t="str">
        <f t="shared" si="414"/>
        <v>-16.39076833973-4.55072483107412i</v>
      </c>
      <c r="AG847" t="e">
        <f t="shared" si="415"/>
        <v>#DIV/0!</v>
      </c>
      <c r="AH847" t="e">
        <f t="shared" si="416"/>
        <v>#DIV/0!</v>
      </c>
      <c r="AI847" t="e">
        <f t="shared" si="417"/>
        <v>#DIV/0!</v>
      </c>
      <c r="AJ847" t="e">
        <f t="shared" si="418"/>
        <v>#DIV/0!</v>
      </c>
      <c r="AK847"/>
      <c r="AL847"/>
      <c r="AM847"/>
      <c r="AN847"/>
    </row>
    <row r="848" spans="1:40" x14ac:dyDescent="0.25">
      <c r="A848"/>
      <c r="B848">
        <f t="shared" si="384"/>
        <v>71400</v>
      </c>
      <c r="C848" s="186" t="str">
        <f t="shared" si="387"/>
        <v>-0.0000192941112506056+0.0441441373689467i</v>
      </c>
      <c r="D848" s="158" t="str">
        <f t="shared" si="388"/>
        <v>-7.66681458818625+0.338438386495258i</v>
      </c>
      <c r="E848" t="str">
        <f t="shared" si="389"/>
        <v>7.99998432691516-0.011197519058577i</v>
      </c>
      <c r="F848" t="str">
        <f t="shared" si="390"/>
        <v>0.999200641051964+1.11796245394121E-06i</v>
      </c>
      <c r="G848">
        <f t="shared" si="385"/>
        <v>1</v>
      </c>
      <c r="H848" t="str">
        <f t="shared" si="391"/>
        <v>8.73008750453791+4.8865878290515i</v>
      </c>
      <c r="I848" t="str">
        <f t="shared" si="392"/>
        <v>280.387144332889i</v>
      </c>
      <c r="J848" t="str">
        <f t="shared" si="386"/>
        <v>-105.415904477201+61.3397347914175i</v>
      </c>
      <c r="K848" t="str">
        <f t="shared" si="393"/>
        <v>1.15622085522376-1.98703283676194i</v>
      </c>
      <c r="L848" t="str">
        <f t="shared" si="394"/>
        <v>0.134369539757361-0.197615488214546i</v>
      </c>
      <c r="M848" t="str">
        <f t="shared" si="395"/>
        <v>1.29059039498112-2.18464832497649i</v>
      </c>
      <c r="N848" t="str">
        <f t="shared" si="396"/>
        <v>-0.526068583901852i</v>
      </c>
      <c r="O848" t="str">
        <f t="shared" si="397"/>
        <v>0.864787859532326-0.502137389571318i</v>
      </c>
      <c r="P848" t="str">
        <f t="shared" si="398"/>
        <v>0.135212140467674+0.502137389571318i</v>
      </c>
      <c r="Q848" t="str">
        <f t="shared" si="399"/>
        <v>-0.135212140467674+0.0239311943305339i</v>
      </c>
      <c r="R848" t="str">
        <f t="shared" si="400"/>
        <v>-0.33230268758973-3.77251471650607i</v>
      </c>
      <c r="S848" t="str">
        <f t="shared" si="401"/>
        <v>0.0554679622552306i</v>
      </c>
      <c r="T848" t="str">
        <f t="shared" si="402"/>
        <v>0.209253703902461-0.0184321529325388i</v>
      </c>
      <c r="U848" t="e">
        <f t="shared" si="403"/>
        <v>#DIV/0!</v>
      </c>
      <c r="V848" t="str">
        <f t="shared" si="404"/>
        <v>1.33333333333333E-06-0.00148604055174505i</v>
      </c>
      <c r="W848" t="e">
        <f t="shared" si="405"/>
        <v>#DIV/0!</v>
      </c>
      <c r="X848" t="e">
        <f t="shared" si="406"/>
        <v>#DIV/0!</v>
      </c>
      <c r="Y848" t="str">
        <f t="shared" si="407"/>
        <v>0.00083+0.0717791089492196i</v>
      </c>
      <c r="Z848" t="e">
        <f t="shared" si="408"/>
        <v>#DIV/0!</v>
      </c>
      <c r="AA848" t="e">
        <f t="shared" si="409"/>
        <v>#DIV/0!</v>
      </c>
      <c r="AB848" t="str">
        <f t="shared" si="410"/>
        <v>1.29030793573388-0.113657023784875i</v>
      </c>
      <c r="AC848" t="str">
        <f t="shared" si="411"/>
        <v>2.41695840179262-2.96555373372379i</v>
      </c>
      <c r="AD848" t="str">
        <f t="shared" si="412"/>
        <v>0.236104819416259+0.242670500472898i</v>
      </c>
      <c r="AE848" t="e">
        <f t="shared" si="413"/>
        <v>#DIV/0!</v>
      </c>
      <c r="AF848" t="str">
        <f t="shared" si="414"/>
        <v>-16.3969020927242-4.54814944255624i</v>
      </c>
      <c r="AG848" t="e">
        <f t="shared" si="415"/>
        <v>#DIV/0!</v>
      </c>
      <c r="AH848" t="e">
        <f t="shared" si="416"/>
        <v>#DIV/0!</v>
      </c>
      <c r="AI848" t="e">
        <f t="shared" si="417"/>
        <v>#DIV/0!</v>
      </c>
      <c r="AJ848" t="e">
        <f t="shared" si="418"/>
        <v>#DIV/0!</v>
      </c>
      <c r="AK848"/>
      <c r="AL848"/>
      <c r="AM848"/>
      <c r="AN848"/>
    </row>
    <row r="849" spans="1:40" x14ac:dyDescent="0.25">
      <c r="A849"/>
      <c r="B849">
        <f t="shared" ref="B849:B912" si="419">B848+100</f>
        <v>71500</v>
      </c>
      <c r="C849" s="186" t="str">
        <f t="shared" si="387"/>
        <v>-0.0000192401794598581+0.0440823973402215i</v>
      </c>
      <c r="D849" s="158" t="str">
        <f t="shared" si="388"/>
        <v>-7.6668141747092+0.337965046275032i</v>
      </c>
      <c r="E849" t="str">
        <f t="shared" si="389"/>
        <v>7.99998428298231-0.0112132017968003i</v>
      </c>
      <c r="F849" t="str">
        <f t="shared" si="390"/>
        <v>0.999200641056343+1.11952822154802E-06i</v>
      </c>
      <c r="G849">
        <f t="shared" si="385"/>
        <v>1</v>
      </c>
      <c r="H849" t="str">
        <f t="shared" si="391"/>
        <v>8.73620544428338+4.88353626985313i</v>
      </c>
      <c r="I849" t="str">
        <f t="shared" si="392"/>
        <v>280.779843414588i</v>
      </c>
      <c r="J849" t="str">
        <f t="shared" si="386"/>
        <v>-105.714196985377+61.4256447841226i</v>
      </c>
      <c r="K849" t="str">
        <f t="shared" si="393"/>
        <v>1.15375897714098-1.98563163987585i</v>
      </c>
      <c r="L849" t="str">
        <f t="shared" si="394"/>
        <v>0.134112466349847-0.197513656662637i</v>
      </c>
      <c r="M849" t="str">
        <f t="shared" si="395"/>
        <v>1.28787144349083-2.18314529653849i</v>
      </c>
      <c r="N849" t="str">
        <f t="shared" si="396"/>
        <v>-0.526805374635608i</v>
      </c>
      <c r="O849" t="str">
        <f t="shared" si="397"/>
        <v>0.86441765466048-0.502774420899945i</v>
      </c>
      <c r="P849" t="str">
        <f t="shared" si="398"/>
        <v>0.13558234533952+0.502774420899945i</v>
      </c>
      <c r="Q849" t="str">
        <f t="shared" si="399"/>
        <v>-0.13558234533952+0.024030953735663i</v>
      </c>
      <c r="R849" t="str">
        <f t="shared" si="400"/>
        <v>-0.332299782647413-3.76715641202467i</v>
      </c>
      <c r="S849" t="str">
        <f t="shared" si="401"/>
        <v>0.0555456484768767i</v>
      </c>
      <c r="T849" t="str">
        <f t="shared" si="402"/>
        <v>0.209249145819734-0.0184578069158757i</v>
      </c>
      <c r="U849" t="e">
        <f t="shared" si="403"/>
        <v>#DIV/0!</v>
      </c>
      <c r="V849" t="str">
        <f t="shared" si="404"/>
        <v>1.33333333333333E-06-0.001483962173351i</v>
      </c>
      <c r="W849" t="e">
        <f t="shared" si="405"/>
        <v>#DIV/0!</v>
      </c>
      <c r="X849" t="e">
        <f t="shared" si="406"/>
        <v>#DIV/0!</v>
      </c>
      <c r="Y849" t="str">
        <f t="shared" si="407"/>
        <v>0.00083+0.0718796399141345i</v>
      </c>
      <c r="Z849" t="e">
        <f t="shared" si="408"/>
        <v>#DIV/0!</v>
      </c>
      <c r="AA849" t="e">
        <f t="shared" si="409"/>
        <v>#DIV/0!</v>
      </c>
      <c r="AB849" t="str">
        <f t="shared" si="410"/>
        <v>1.29027982951542-0.113815212326657i</v>
      </c>
      <c r="AC849" t="str">
        <f t="shared" si="411"/>
        <v>2.41323940107966-2.96344770281542i</v>
      </c>
      <c r="AD849" t="str">
        <f t="shared" si="412"/>
        <v>0.236279570278975+0.242987470358905i</v>
      </c>
      <c r="AE849" t="e">
        <f t="shared" si="413"/>
        <v>#DIV/0!</v>
      </c>
      <c r="AF849" t="str">
        <f t="shared" si="414"/>
        <v>-16.4030196189926-4.5455712235781i</v>
      </c>
      <c r="AG849" t="e">
        <f t="shared" si="415"/>
        <v>#DIV/0!</v>
      </c>
      <c r="AH849" t="e">
        <f t="shared" si="416"/>
        <v>#DIV/0!</v>
      </c>
      <c r="AI849" t="e">
        <f t="shared" si="417"/>
        <v>#DIV/0!</v>
      </c>
      <c r="AJ849" t="e">
        <f t="shared" si="418"/>
        <v>#DIV/0!</v>
      </c>
      <c r="AK849"/>
      <c r="AL849"/>
      <c r="AM849"/>
      <c r="AN849"/>
    </row>
    <row r="850" spans="1:40" x14ac:dyDescent="0.25">
      <c r="A850"/>
      <c r="B850">
        <f t="shared" si="419"/>
        <v>71600</v>
      </c>
      <c r="C850" s="186" t="str">
        <f t="shared" si="387"/>
        <v>-0.0000191864734824058+0.0440208297695786i</v>
      </c>
      <c r="D850" s="158" t="str">
        <f t="shared" si="388"/>
        <v>-7.66681376296335+0.337493028233436i</v>
      </c>
      <c r="E850" t="str">
        <f t="shared" si="389"/>
        <v>7.99998423898796-0.0112288845347651i</v>
      </c>
      <c r="F850" t="str">
        <f t="shared" si="390"/>
        <v>0.999200641060733+1.12109398912908E-06i</v>
      </c>
      <c r="G850">
        <f t="shared" si="385"/>
        <v>1</v>
      </c>
      <c r="H850" t="str">
        <f t="shared" si="391"/>
        <v>8.74230720197296+4.88048324288918i</v>
      </c>
      <c r="I850" t="str">
        <f t="shared" si="392"/>
        <v>281.172542496286i</v>
      </c>
      <c r="J850" t="str">
        <f t="shared" si="386"/>
        <v>-106.012906977819+61.5115547768276i</v>
      </c>
      <c r="K850" t="str">
        <f t="shared" si="393"/>
        <v>1.15130413581138-1.98423042135377i</v>
      </c>
      <c r="L850" t="str">
        <f t="shared" si="394"/>
        <v>0.133856016985149-0.197411686420941i</v>
      </c>
      <c r="M850" t="str">
        <f t="shared" si="395"/>
        <v>1.28516015279653-2.18164210777471i</v>
      </c>
      <c r="N850" t="str">
        <f t="shared" si="396"/>
        <v>-0.527542165369364i</v>
      </c>
      <c r="O850" t="str">
        <f t="shared" si="397"/>
        <v>0.864046980530381-0.503411179292167i</v>
      </c>
      <c r="P850" t="str">
        <f t="shared" si="398"/>
        <v>0.135953019469619+0.503411179292167i</v>
      </c>
      <c r="Q850" t="str">
        <f t="shared" si="399"/>
        <v>-0.135953019469619+0.024130986077197i</v>
      </c>
      <c r="R850" t="str">
        <f t="shared" si="400"/>
        <v>-0.33229687354959-3.76181295948029i</v>
      </c>
      <c r="S850" t="str">
        <f t="shared" si="401"/>
        <v>0.0556233346985226i</v>
      </c>
      <c r="T850" t="str">
        <f t="shared" si="402"/>
        <v>0.209244581318412-0.0184834602167215i</v>
      </c>
      <c r="U850" t="e">
        <f t="shared" si="403"/>
        <v>#DIV/0!</v>
      </c>
      <c r="V850" t="str">
        <f t="shared" si="404"/>
        <v>1.33333333333333E-06-0.0014818896004832i</v>
      </c>
      <c r="W850" t="e">
        <f t="shared" si="405"/>
        <v>#DIV/0!</v>
      </c>
      <c r="X850" t="e">
        <f t="shared" si="406"/>
        <v>#DIV/0!</v>
      </c>
      <c r="Y850" t="str">
        <f t="shared" si="407"/>
        <v>0.00083+0.0719801708790493i</v>
      </c>
      <c r="Z850" t="e">
        <f t="shared" si="408"/>
        <v>#DIV/0!</v>
      </c>
      <c r="AA850" t="e">
        <f t="shared" si="409"/>
        <v>#DIV/0!</v>
      </c>
      <c r="AB850" t="str">
        <f t="shared" si="410"/>
        <v>1.29025168371839-0.113973396660037i</v>
      </c>
      <c r="AC850" t="str">
        <f t="shared" si="411"/>
        <v>2.40953088967386-2.96134147069361i</v>
      </c>
      <c r="AD850" t="str">
        <f t="shared" si="412"/>
        <v>0.236454546130265+0.243304312570528i</v>
      </c>
      <c r="AE850" t="e">
        <f t="shared" si="413"/>
        <v>#DIV/0!</v>
      </c>
      <c r="AF850" t="str">
        <f t="shared" si="414"/>
        <v>-16.4091209649363-4.54299021465574i</v>
      </c>
      <c r="AG850" t="e">
        <f t="shared" si="415"/>
        <v>#DIV/0!</v>
      </c>
      <c r="AH850" t="e">
        <f t="shared" si="416"/>
        <v>#DIV/0!</v>
      </c>
      <c r="AI850" t="e">
        <f t="shared" si="417"/>
        <v>#DIV/0!</v>
      </c>
      <c r="AJ850" t="e">
        <f t="shared" si="418"/>
        <v>#DIV/0!</v>
      </c>
      <c r="AK850"/>
      <c r="AL850"/>
      <c r="AM850"/>
      <c r="AN850"/>
    </row>
    <row r="851" spans="1:40" x14ac:dyDescent="0.25">
      <c r="A851"/>
      <c r="B851">
        <f t="shared" si="419"/>
        <v>71700</v>
      </c>
      <c r="C851" s="186" t="str">
        <f t="shared" si="387"/>
        <v>-0.0000191329920593605+0.0439594339354368i</v>
      </c>
      <c r="D851" s="158" t="str">
        <f t="shared" si="388"/>
        <v>-7.66681335293913+0.337022326838349i</v>
      </c>
      <c r="E851" t="str">
        <f t="shared" si="389"/>
        <v>7.99998419493213-0.0112445672724709i</v>
      </c>
      <c r="F851" t="str">
        <f t="shared" si="390"/>
        <v>0.999200641065132+1.12265975668432E-06i</v>
      </c>
      <c r="G851">
        <f t="shared" si="385"/>
        <v>1</v>
      </c>
      <c r="H851" t="str">
        <f t="shared" si="391"/>
        <v>8.74839282391715+4.87742878285562i</v>
      </c>
      <c r="I851" t="str">
        <f t="shared" si="392"/>
        <v>281.565241577985i</v>
      </c>
      <c r="J851" t="str">
        <f t="shared" si="386"/>
        <v>-106.312034454527+61.5974647695326i</v>
      </c>
      <c r="K851" t="str">
        <f t="shared" si="393"/>
        <v>1.14885630828045-1.98282919412656i</v>
      </c>
      <c r="L851" t="str">
        <f t="shared" si="394"/>
        <v>0.133600190142405-0.197309579099534i</v>
      </c>
      <c r="M851" t="str">
        <f t="shared" si="395"/>
        <v>1.28245649842286-2.18013877322609i</v>
      </c>
      <c r="N851" t="str">
        <f t="shared" si="396"/>
        <v>-0.52827895610312i</v>
      </c>
      <c r="O851" t="str">
        <f t="shared" si="397"/>
        <v>0.863675837343254-0.504047664402315i</v>
      </c>
      <c r="P851" t="str">
        <f t="shared" si="398"/>
        <v>0.136324162656746+0.504047664402315i</v>
      </c>
      <c r="Q851" t="str">
        <f t="shared" si="399"/>
        <v>-0.136324162656746+0.0242312917008051i</v>
      </c>
      <c r="R851" t="str">
        <f t="shared" si="400"/>
        <v>-0.332293960295924-3.75648429672801i</v>
      </c>
      <c r="S851" t="str">
        <f t="shared" si="401"/>
        <v>0.0557010209201685i</v>
      </c>
      <c r="T851" t="str">
        <f t="shared" si="402"/>
        <v>0.209240010398331-0.0185091128340889i</v>
      </c>
      <c r="U851" t="e">
        <f t="shared" si="403"/>
        <v>#DIV/0!</v>
      </c>
      <c r="V851" t="str">
        <f t="shared" si="404"/>
        <v>1.33333333333333E-06-0.00147982280885072i</v>
      </c>
      <c r="W851" t="e">
        <f t="shared" si="405"/>
        <v>#DIV/0!</v>
      </c>
      <c r="X851" t="e">
        <f t="shared" si="406"/>
        <v>#DIV/0!</v>
      </c>
      <c r="Y851" t="str">
        <f t="shared" si="407"/>
        <v>0.00083+0.0720807018439642i</v>
      </c>
      <c r="Z851" t="e">
        <f t="shared" si="408"/>
        <v>#DIV/0!</v>
      </c>
      <c r="AA851" t="e">
        <f t="shared" si="409"/>
        <v>#DIV/0!</v>
      </c>
      <c r="AB851" t="str">
        <f t="shared" si="410"/>
        <v>1.29022349834177-0.114131576778927i</v>
      </c>
      <c r="AC851" t="str">
        <f t="shared" si="411"/>
        <v>2.40583283408111-2.95923505717768i</v>
      </c>
      <c r="AD851" t="str">
        <f t="shared" si="412"/>
        <v>0.236629746896421+0.243621026991223i</v>
      </c>
      <c r="AE851" t="e">
        <f t="shared" si="413"/>
        <v>#DIV/0!</v>
      </c>
      <c r="AF851" t="str">
        <f t="shared" si="414"/>
        <v>-16.4152061768563-4.54040645601727i</v>
      </c>
      <c r="AG851" t="e">
        <f t="shared" si="415"/>
        <v>#DIV/0!</v>
      </c>
      <c r="AH851" t="e">
        <f t="shared" si="416"/>
        <v>#DIV/0!</v>
      </c>
      <c r="AI851" t="e">
        <f t="shared" si="417"/>
        <v>#DIV/0!</v>
      </c>
      <c r="AJ851" t="e">
        <f t="shared" si="418"/>
        <v>#DIV/0!</v>
      </c>
      <c r="AK851"/>
      <c r="AL851"/>
      <c r="AM851"/>
      <c r="AN851"/>
    </row>
    <row r="852" spans="1:40" x14ac:dyDescent="0.25">
      <c r="A852"/>
      <c r="B852">
        <f t="shared" si="419"/>
        <v>71800</v>
      </c>
      <c r="C852" s="186" t="str">
        <f t="shared" si="387"/>
        <v>-0.0000190797339405949+0.0438982091202345i</v>
      </c>
      <c r="D852" s="158" t="str">
        <f t="shared" si="388"/>
        <v>-7.66681294462688+0.336552936588465i</v>
      </c>
      <c r="E852" t="str">
        <f t="shared" si="389"/>
        <v>7.99998415081482-0.0112602500099175i</v>
      </c>
      <c r="F852" t="str">
        <f t="shared" si="390"/>
        <v>0.999200641069532+1.12422552421371E-06i</v>
      </c>
      <c r="G852">
        <f t="shared" si="385"/>
        <v>1</v>
      </c>
      <c r="H852" t="str">
        <f t="shared" si="391"/>
        <v>8.75446235632553+4.87437292419298i</v>
      </c>
      <c r="I852" t="str">
        <f t="shared" si="392"/>
        <v>281.957940659684i</v>
      </c>
      <c r="J852" t="str">
        <f t="shared" si="386"/>
        <v>-106.611579415501+61.6833747622378i</v>
      </c>
      <c r="K852" t="str">
        <f t="shared" si="393"/>
        <v>1.1464154716636-1.98142797101378i</v>
      </c>
      <c r="L852" t="str">
        <f t="shared" si="394"/>
        <v>0.133344984302414-0.197207336298412i</v>
      </c>
      <c r="M852" t="str">
        <f t="shared" si="395"/>
        <v>1.27976045596601-2.17863530731219i</v>
      </c>
      <c r="N852" t="str">
        <f t="shared" si="396"/>
        <v>-0.529015746836876i</v>
      </c>
      <c r="O852" t="str">
        <f t="shared" si="397"/>
        <v>0.863304225300577-0.504683875884865i</v>
      </c>
      <c r="P852" t="str">
        <f t="shared" si="398"/>
        <v>0.136695774699423+0.504683875884865i</v>
      </c>
      <c r="Q852" t="str">
        <f t="shared" si="399"/>
        <v>-0.136695774699423+0.0243318709520111i</v>
      </c>
      <c r="R852" t="str">
        <f t="shared" si="400"/>
        <v>-0.332291042886014-3.75117036196907i</v>
      </c>
      <c r="S852" t="str">
        <f t="shared" si="401"/>
        <v>0.0557787071418146i</v>
      </c>
      <c r="T852" t="str">
        <f t="shared" si="402"/>
        <v>0.209235433059327-0.0185347647669871i</v>
      </c>
      <c r="U852" t="e">
        <f t="shared" si="403"/>
        <v>#DIV/0!</v>
      </c>
      <c r="V852" t="str">
        <f t="shared" si="404"/>
        <v>1.33333333333333E-06-0.00147776177429801i</v>
      </c>
      <c r="W852" t="e">
        <f t="shared" si="405"/>
        <v>#DIV/0!</v>
      </c>
      <c r="X852" t="e">
        <f t="shared" si="406"/>
        <v>#DIV/0!</v>
      </c>
      <c r="Y852" t="str">
        <f t="shared" si="407"/>
        <v>0.00083+0.0721812328088791i</v>
      </c>
      <c r="Z852" t="e">
        <f t="shared" si="408"/>
        <v>#DIV/0!</v>
      </c>
      <c r="AA852" t="e">
        <f t="shared" si="409"/>
        <v>#DIV/0!</v>
      </c>
      <c r="AB852" t="str">
        <f t="shared" si="410"/>
        <v>1.29019527338455-0.114289752677218i</v>
      </c>
      <c r="AC852" t="str">
        <f t="shared" si="411"/>
        <v>2.40214520090524-2.95712848192132i</v>
      </c>
      <c r="AD852" t="str">
        <f t="shared" si="412"/>
        <v>0.236805172503635+0.243937613504275i</v>
      </c>
      <c r="AE852" t="e">
        <f t="shared" si="413"/>
        <v>#DIV/0!</v>
      </c>
      <c r="AF852" t="str">
        <f t="shared" si="414"/>
        <v>-16.4212753009524-4.53781998760452i</v>
      </c>
      <c r="AG852" t="e">
        <f t="shared" si="415"/>
        <v>#DIV/0!</v>
      </c>
      <c r="AH852" t="e">
        <f t="shared" si="416"/>
        <v>#DIV/0!</v>
      </c>
      <c r="AI852" t="e">
        <f t="shared" si="417"/>
        <v>#DIV/0!</v>
      </c>
      <c r="AJ852" t="e">
        <f t="shared" si="418"/>
        <v>#DIV/0!</v>
      </c>
      <c r="AK852"/>
      <c r="AL852"/>
      <c r="AM852"/>
      <c r="AN852"/>
    </row>
    <row r="853" spans="1:40" x14ac:dyDescent="0.25">
      <c r="A853"/>
      <c r="B853">
        <f t="shared" si="419"/>
        <v>71900</v>
      </c>
      <c r="C853" s="186" t="str">
        <f t="shared" si="387"/>
        <v>-0.0000190266978846687+0.0438371546104022i</v>
      </c>
      <c r="D853" s="158" t="str">
        <f t="shared" si="388"/>
        <v>-7.66681253801708+0.336084852013084i</v>
      </c>
      <c r="E853" t="str">
        <f t="shared" si="389"/>
        <v>7.99998410663601-0.0112759327471044i</v>
      </c>
      <c r="F853" t="str">
        <f t="shared" si="390"/>
        <v>0.999200641073941+1.12579129171723E-06i</v>
      </c>
      <c r="G853">
        <f t="shared" si="385"/>
        <v>1</v>
      </c>
      <c r="H853" t="str">
        <f t="shared" si="391"/>
        <v>8.76051584530665+4.87131570108817i</v>
      </c>
      <c r="I853" t="str">
        <f t="shared" si="392"/>
        <v>282.350639741383i</v>
      </c>
      <c r="J853" t="str">
        <f t="shared" si="386"/>
        <v>-106.911541860741+61.7692847549428i</v>
      </c>
      <c r="K853" t="str">
        <f t="shared" si="393"/>
        <v>1.14398160314615-1.98002676472452i</v>
      </c>
      <c r="L853" t="str">
        <f t="shared" si="394"/>
        <v>0.133090397947644-0.197104959607531i</v>
      </c>
      <c r="M853" t="str">
        <f t="shared" si="395"/>
        <v>1.27707200109379-2.17713172433205i</v>
      </c>
      <c r="N853" t="str">
        <f t="shared" si="396"/>
        <v>-0.529752537570633i</v>
      </c>
      <c r="O853" t="str">
        <f t="shared" si="397"/>
        <v>0.862932144604085-0.505319813394444i</v>
      </c>
      <c r="P853" t="str">
        <f t="shared" si="398"/>
        <v>0.137067855395915+0.505319813394444i</v>
      </c>
      <c r="Q853" t="str">
        <f t="shared" si="399"/>
        <v>-0.137067855395915+0.024432724176189i</v>
      </c>
      <c r="R853" t="str">
        <f t="shared" si="400"/>
        <v>-0.332288121319466-3.74587109374857i</v>
      </c>
      <c r="S853" t="str">
        <f t="shared" si="401"/>
        <v>0.0558563933634606i</v>
      </c>
      <c r="T853" t="str">
        <f t="shared" si="402"/>
        <v>0.209230849301237-0.0185604160144254i</v>
      </c>
      <c r="U853" t="e">
        <f t="shared" si="403"/>
        <v>#DIV/0!</v>
      </c>
      <c r="V853" t="str">
        <f t="shared" si="404"/>
        <v>1.33333333333333E-06-0.00147570647280385i</v>
      </c>
      <c r="W853" t="e">
        <f t="shared" si="405"/>
        <v>#DIV/0!</v>
      </c>
      <c r="X853" t="e">
        <f t="shared" si="406"/>
        <v>#DIV/0!</v>
      </c>
      <c r="Y853" t="str">
        <f t="shared" si="407"/>
        <v>0.00083+0.072281763773794i</v>
      </c>
      <c r="Z853" t="e">
        <f t="shared" si="408"/>
        <v>#DIV/0!</v>
      </c>
      <c r="AA853" t="e">
        <f t="shared" si="409"/>
        <v>#DIV/0!</v>
      </c>
      <c r="AB853" t="str">
        <f t="shared" si="410"/>
        <v>1.29016700884572-0.114447924348801i</v>
      </c>
      <c r="AC853" t="str">
        <f t="shared" si="411"/>
        <v>2.39846795684806-2.95502176441376i</v>
      </c>
      <c r="AD853" t="str">
        <f t="shared" si="412"/>
        <v>0.236980822877994+0.244254071992785i</v>
      </c>
      <c r="AE853" t="e">
        <f t="shared" si="413"/>
        <v>#DIV/0!</v>
      </c>
      <c r="AF853" t="str">
        <f t="shared" si="414"/>
        <v>-16.4273283833237-4.53523084907509i</v>
      </c>
      <c r="AG853" t="e">
        <f t="shared" si="415"/>
        <v>#DIV/0!</v>
      </c>
      <c r="AH853" t="e">
        <f t="shared" si="416"/>
        <v>#DIV/0!</v>
      </c>
      <c r="AI853" t="e">
        <f t="shared" si="417"/>
        <v>#DIV/0!</v>
      </c>
      <c r="AJ853" t="e">
        <f t="shared" si="418"/>
        <v>#DIV/0!</v>
      </c>
      <c r="AK853"/>
      <c r="AL853"/>
      <c r="AM853"/>
      <c r="AN853"/>
    </row>
    <row r="854" spans="1:40" x14ac:dyDescent="0.25">
      <c r="A854"/>
      <c r="B854">
        <f t="shared" si="419"/>
        <v>72000</v>
      </c>
      <c r="C854" s="186" t="str">
        <f t="shared" si="387"/>
        <v>-0.0000189738826587572+0.043776269696335i</v>
      </c>
      <c r="D854" s="158" t="str">
        <f t="shared" si="388"/>
        <v>-7.6668121331004+0.335618067671902i</v>
      </c>
      <c r="E854" t="str">
        <f t="shared" si="389"/>
        <v>7.99998406239572-0.0112916154840313i</v>
      </c>
      <c r="F854" t="str">
        <f t="shared" si="390"/>
        <v>0.99920064107835+1.12735705919481E-06i</v>
      </c>
      <c r="G854">
        <f t="shared" si="385"/>
        <v>1</v>
      </c>
      <c r="H854" t="str">
        <f t="shared" si="391"/>
        <v>8.76655333686795+4.86825714747593i</v>
      </c>
      <c r="I854" t="str">
        <f t="shared" si="392"/>
        <v>282.743338823081i</v>
      </c>
      <c r="J854" t="str">
        <f t="shared" si="386"/>
        <v>-107.211921790248+61.8551947476479i</v>
      </c>
      <c r="K854" t="str">
        <f t="shared" si="393"/>
        <v>1.14155467998316-1.97862558785817i</v>
      </c>
      <c r="L854" t="str">
        <f t="shared" si="394"/>
        <v>0.132836429562268-0.197002450606871i</v>
      </c>
      <c r="M854" t="str">
        <f t="shared" si="395"/>
        <v>1.27439110954543-2.17562803846504i</v>
      </c>
      <c r="N854" t="str">
        <f t="shared" si="396"/>
        <v>-0.530489328304389i</v>
      </c>
      <c r="O854" t="str">
        <f t="shared" si="397"/>
        <v>0.862559595455764-0.505955476585824i</v>
      </c>
      <c r="P854" t="str">
        <f t="shared" si="398"/>
        <v>0.137440404544236+0.505955476585824i</v>
      </c>
      <c r="Q854" t="str">
        <f t="shared" si="399"/>
        <v>-0.137440404544236+0.024533851718565i</v>
      </c>
      <c r="R854" t="str">
        <f t="shared" si="400"/>
        <v>-0.332285195595899-3.74058643095291i</v>
      </c>
      <c r="S854" t="str">
        <f t="shared" si="401"/>
        <v>0.0559340795851065i</v>
      </c>
      <c r="T854" t="str">
        <f t="shared" si="402"/>
        <v>0.20922625912389-0.0185860665754137i</v>
      </c>
      <c r="U854" t="e">
        <f t="shared" si="403"/>
        <v>#DIV/0!</v>
      </c>
      <c r="V854" t="str">
        <f t="shared" si="404"/>
        <v>1.33333333333333E-06-0.00147365688048051i</v>
      </c>
      <c r="W854" t="e">
        <f t="shared" si="405"/>
        <v>#DIV/0!</v>
      </c>
      <c r="X854" t="e">
        <f t="shared" si="406"/>
        <v>#DIV/0!</v>
      </c>
      <c r="Y854" t="str">
        <f t="shared" si="407"/>
        <v>0.00083+0.0723822947387088i</v>
      </c>
      <c r="Z854" t="e">
        <f t="shared" si="408"/>
        <v>#DIV/0!</v>
      </c>
      <c r="AA854" t="e">
        <f t="shared" si="409"/>
        <v>#DIV/0!</v>
      </c>
      <c r="AB854" t="str">
        <f t="shared" si="410"/>
        <v>1.29013870472423-0.11460609178757i</v>
      </c>
      <c r="AC854" t="str">
        <f t="shared" si="411"/>
        <v>2.39480106870908-2.95291492398083i</v>
      </c>
      <c r="AD854" t="str">
        <f t="shared" si="412"/>
        <v>0.237156697945492+0.244570402339684i</v>
      </c>
      <c r="AE854" t="e">
        <f t="shared" si="413"/>
        <v>#DIV/0!</v>
      </c>
      <c r="AF854" t="str">
        <f t="shared" si="414"/>
        <v>-16.4333654699684-4.53263907980403i</v>
      </c>
      <c r="AG854" t="e">
        <f t="shared" si="415"/>
        <v>#DIV/0!</v>
      </c>
      <c r="AH854" t="e">
        <f t="shared" si="416"/>
        <v>#DIV/0!</v>
      </c>
      <c r="AI854" t="e">
        <f t="shared" si="417"/>
        <v>#DIV/0!</v>
      </c>
      <c r="AJ854" t="e">
        <f t="shared" si="418"/>
        <v>#DIV/0!</v>
      </c>
      <c r="AK854"/>
      <c r="AL854"/>
      <c r="AM854"/>
      <c r="AN854"/>
    </row>
    <row r="855" spans="1:40" x14ac:dyDescent="0.25">
      <c r="A855"/>
      <c r="B855">
        <f t="shared" si="419"/>
        <v>72100</v>
      </c>
      <c r="C855" s="186" t="str">
        <f t="shared" si="387"/>
        <v>-0.0000189212870385789+0.0437155536723643i</v>
      </c>
      <c r="D855" s="158" t="str">
        <f t="shared" si="388"/>
        <v>-7.66681172986731+0.335152578154793i</v>
      </c>
      <c r="E855" t="str">
        <f t="shared" si="389"/>
        <v>7.99998401809394-0.0113072982206979i</v>
      </c>
      <c r="F855" t="str">
        <f t="shared" si="390"/>
        <v>0.99920064108277+1.12892282664646E-06i</v>
      </c>
      <c r="G855">
        <f t="shared" si="385"/>
        <v>1</v>
      </c>
      <c r="H855" t="str">
        <f t="shared" si="391"/>
        <v>8.77257487691491+4.86519729704039i</v>
      </c>
      <c r="I855" t="str">
        <f t="shared" si="392"/>
        <v>283.13603790478i</v>
      </c>
      <c r="J855" t="str">
        <f t="shared" si="386"/>
        <v>-107.512719204021+61.9411047403529i</v>
      </c>
      <c r="K855" t="str">
        <f t="shared" si="393"/>
        <v>1.13913467949952-1.9772244529053i</v>
      </c>
      <c r="L855" t="str">
        <f t="shared" si="394"/>
        <v>0.132583077632186-0.196899810866483i</v>
      </c>
      <c r="M855" t="str">
        <f t="shared" si="395"/>
        <v>1.27171775713171-2.17412426377178i</v>
      </c>
      <c r="N855" t="str">
        <f t="shared" si="396"/>
        <v>-0.531226119038145i</v>
      </c>
      <c r="O855" t="str">
        <f t="shared" si="397"/>
        <v>0.862186578057858-0.506590865113931i</v>
      </c>
      <c r="P855" t="str">
        <f t="shared" si="398"/>
        <v>0.137813421942142+0.506590865113931i</v>
      </c>
      <c r="Q855" t="str">
        <f t="shared" si="399"/>
        <v>-0.137813421942142+0.024635253924214i</v>
      </c>
      <c r="R855" t="str">
        <f t="shared" si="400"/>
        <v>-0.332282265714953-3.73531631280769i</v>
      </c>
      <c r="S855" t="str">
        <f t="shared" si="401"/>
        <v>0.0560117658067526i</v>
      </c>
      <c r="T855" t="str">
        <f t="shared" si="402"/>
        <v>0.209221662527127-0.0186117164489631i</v>
      </c>
      <c r="U855" t="e">
        <f t="shared" si="403"/>
        <v>#DIV/0!</v>
      </c>
      <c r="V855" t="str">
        <f t="shared" si="404"/>
        <v>1.33333333333333E-06-0.00147161297357277i</v>
      </c>
      <c r="W855" t="e">
        <f t="shared" si="405"/>
        <v>#DIV/0!</v>
      </c>
      <c r="X855" t="e">
        <f t="shared" si="406"/>
        <v>#DIV/0!</v>
      </c>
      <c r="Y855" t="str">
        <f t="shared" si="407"/>
        <v>0.00083+0.0724828257036237i</v>
      </c>
      <c r="Z855" t="e">
        <f t="shared" si="408"/>
        <v>#DIV/0!</v>
      </c>
      <c r="AA855" t="e">
        <f t="shared" si="409"/>
        <v>#DIV/0!</v>
      </c>
      <c r="AB855" t="str">
        <f t="shared" si="410"/>
        <v>1.2901103610191-0.114764254987428i</v>
      </c>
      <c r="AC855" t="str">
        <f t="shared" si="411"/>
        <v>2.39114450338573-2.9508079797865i</v>
      </c>
      <c r="AD855" t="str">
        <f t="shared" si="412"/>
        <v>0.237332797632009+0.244886604427729i</v>
      </c>
      <c r="AE855" t="e">
        <f t="shared" si="413"/>
        <v>#DIV/0!</v>
      </c>
      <c r="AF855" t="str">
        <f t="shared" si="414"/>
        <v>-16.4393866067822-4.5300447188856i</v>
      </c>
      <c r="AG855" t="e">
        <f t="shared" si="415"/>
        <v>#DIV/0!</v>
      </c>
      <c r="AH855" t="e">
        <f t="shared" si="416"/>
        <v>#DIV/0!</v>
      </c>
      <c r="AI855" t="e">
        <f t="shared" si="417"/>
        <v>#DIV/0!</v>
      </c>
      <c r="AJ855" t="e">
        <f t="shared" si="418"/>
        <v>#DIV/0!</v>
      </c>
      <c r="AK855"/>
      <c r="AL855"/>
      <c r="AM855"/>
      <c r="AN855"/>
    </row>
    <row r="856" spans="1:40" x14ac:dyDescent="0.25">
      <c r="A856"/>
      <c r="B856">
        <f t="shared" si="419"/>
        <v>72200</v>
      </c>
      <c r="C856" s="186" t="str">
        <f t="shared" si="387"/>
        <v>-0.0000188689098083247+0.0436550058367312i</v>
      </c>
      <c r="D856" s="158" t="str">
        <f t="shared" si="388"/>
        <v>-7.66681132830855+0.334688378081606i</v>
      </c>
      <c r="E856" t="str">
        <f t="shared" si="389"/>
        <v>7.99998397373068-0.0113229809571038i</v>
      </c>
      <c r="F856" t="str">
        <f t="shared" si="390"/>
        <v>0.999200641087199+1.13048859407212E-06i</v>
      </c>
      <c r="G856">
        <f t="shared" si="385"/>
        <v>1</v>
      </c>
      <c r="H856" t="str">
        <f t="shared" si="391"/>
        <v>8.7785805112515+4.86213618321675i</v>
      </c>
      <c r="I856" t="str">
        <f t="shared" si="392"/>
        <v>283.528736986479i</v>
      </c>
      <c r="J856" t="str">
        <f t="shared" si="386"/>
        <v>-107.813934102059+62.027014733058i</v>
      </c>
      <c r="K856" t="str">
        <f t="shared" si="393"/>
        <v>1.13672157908975-1.97582337224838i</v>
      </c>
      <c r="L856" t="str">
        <f t="shared" si="394"/>
        <v>0.132330340645041-0.196797041946544i</v>
      </c>
      <c r="M856" t="str">
        <f t="shared" si="395"/>
        <v>1.26905191973479-2.17262041419492i</v>
      </c>
      <c r="N856" t="str">
        <f t="shared" si="396"/>
        <v>-0.531962909771901i</v>
      </c>
      <c r="O856" t="str">
        <f t="shared" si="397"/>
        <v>0.861813092612862-0.507225978633837i</v>
      </c>
      <c r="P856" t="str">
        <f t="shared" si="398"/>
        <v>0.138186907387138+0.507225978633837i</v>
      </c>
      <c r="Q856" t="str">
        <f t="shared" si="399"/>
        <v>-0.138186907387138+0.024736931138064i</v>
      </c>
      <c r="R856" t="str">
        <f t="shared" si="400"/>
        <v>-0.332279331676244-3.73006067887507i</v>
      </c>
      <c r="S856" t="str">
        <f t="shared" si="401"/>
        <v>0.0560894520283985i</v>
      </c>
      <c r="T856" t="str">
        <f t="shared" si="402"/>
        <v>0.209217059510779-0.018637365634083i</v>
      </c>
      <c r="U856" t="e">
        <f t="shared" si="403"/>
        <v>#DIV/0!</v>
      </c>
      <c r="V856" t="str">
        <f t="shared" si="404"/>
        <v>1.33333333333333E-06-0.00146957472845702i</v>
      </c>
      <c r="W856" t="e">
        <f t="shared" si="405"/>
        <v>#DIV/0!</v>
      </c>
      <c r="X856" t="e">
        <f t="shared" si="406"/>
        <v>#DIV/0!</v>
      </c>
      <c r="Y856" t="str">
        <f t="shared" si="407"/>
        <v>0.00083+0.0725833566685386i</v>
      </c>
      <c r="Z856" t="e">
        <f t="shared" si="408"/>
        <v>#DIV/0!</v>
      </c>
      <c r="AA856" t="e">
        <f t="shared" si="409"/>
        <v>#DIV/0!</v>
      </c>
      <c r="AB856" t="str">
        <f t="shared" si="410"/>
        <v>1.29008197772929-0.114922413942267i</v>
      </c>
      <c r="AC856" t="str">
        <f t="shared" si="411"/>
        <v>2.38749822787308-2.9487009508336i</v>
      </c>
      <c r="AD856" t="str">
        <f t="shared" si="412"/>
        <v>0.237509121863332+0.245202678139502i</v>
      </c>
      <c r="AE856" t="e">
        <f t="shared" si="413"/>
        <v>#DIV/0!</v>
      </c>
      <c r="AF856" t="str">
        <f t="shared" si="414"/>
        <v>-16.44539183956-4.52744780513514i</v>
      </c>
      <c r="AG856" t="e">
        <f t="shared" si="415"/>
        <v>#DIV/0!</v>
      </c>
      <c r="AH856" t="e">
        <f t="shared" si="416"/>
        <v>#DIV/0!</v>
      </c>
      <c r="AI856" t="e">
        <f t="shared" si="417"/>
        <v>#DIV/0!</v>
      </c>
      <c r="AJ856" t="e">
        <f t="shared" si="418"/>
        <v>#DIV/0!</v>
      </c>
      <c r="AK856"/>
      <c r="AL856"/>
      <c r="AM856"/>
      <c r="AN856"/>
    </row>
    <row r="857" spans="1:40" x14ac:dyDescent="0.25">
      <c r="A857"/>
      <c r="B857">
        <f t="shared" si="419"/>
        <v>72300</v>
      </c>
      <c r="C857" s="186" t="str">
        <f t="shared" si="387"/>
        <v>-0.000018816749760588+0.0435946254915594i</v>
      </c>
      <c r="D857" s="158" t="str">
        <f t="shared" si="388"/>
        <v>-7.66681092841483+0.334225462101956i</v>
      </c>
      <c r="E857" t="str">
        <f t="shared" si="389"/>
        <v>7.99998392930592-0.0113386636932485i</v>
      </c>
      <c r="F857" t="str">
        <f t="shared" si="390"/>
        <v>0.999200641091629+1.13205436147174E-06i</v>
      </c>
      <c r="G857">
        <f t="shared" si="385"/>
        <v>1</v>
      </c>
      <c r="H857" t="str">
        <f t="shared" si="391"/>
        <v>8.78457028557935+4.85907383919278i</v>
      </c>
      <c r="I857" t="str">
        <f t="shared" si="392"/>
        <v>283.921436068178i</v>
      </c>
      <c r="J857" t="str">
        <f t="shared" si="386"/>
        <v>-108.115566484364+62.1129247257631i</v>
      </c>
      <c r="K857" t="str">
        <f t="shared" si="393"/>
        <v>1.13431535621792-1.97442235816254i</v>
      </c>
      <c r="L857" t="str">
        <f t="shared" si="394"/>
        <v>0.132078217090255-0.196694145397411i</v>
      </c>
      <c r="M857" t="str">
        <f t="shared" si="395"/>
        <v>1.26639357330818-2.17111650355995i</v>
      </c>
      <c r="N857" t="str">
        <f t="shared" si="396"/>
        <v>-0.532699700505657i</v>
      </c>
      <c r="O857" t="str">
        <f t="shared" si="397"/>
        <v>0.861439139323528-0.507860816800764i</v>
      </c>
      <c r="P857" t="str">
        <f t="shared" si="398"/>
        <v>0.138560860676472+0.507860816800764i</v>
      </c>
      <c r="Q857" t="str">
        <f t="shared" si="399"/>
        <v>-0.138560860676472+0.024838883704893i</v>
      </c>
      <c r="R857" t="str">
        <f t="shared" si="400"/>
        <v>-0.332276393479374-3.72481946905167i</v>
      </c>
      <c r="S857" t="str">
        <f t="shared" si="401"/>
        <v>0.0561671382500444i</v>
      </c>
      <c r="T857" t="str">
        <f t="shared" si="402"/>
        <v>0.209212450074682-0.0186630141297821i</v>
      </c>
      <c r="U857" t="e">
        <f t="shared" si="403"/>
        <v>#DIV/0!</v>
      </c>
      <c r="V857" t="str">
        <f t="shared" si="404"/>
        <v>1.33333333333333E-06-0.00146754212164034i</v>
      </c>
      <c r="W857" t="e">
        <f t="shared" si="405"/>
        <v>#DIV/0!</v>
      </c>
      <c r="X857" t="e">
        <f t="shared" si="406"/>
        <v>#DIV/0!</v>
      </c>
      <c r="Y857" t="str">
        <f t="shared" si="407"/>
        <v>0.00083+0.0726838876334535i</v>
      </c>
      <c r="Z857" t="e">
        <f t="shared" si="408"/>
        <v>#DIV/0!</v>
      </c>
      <c r="AA857" t="e">
        <f t="shared" si="409"/>
        <v>#DIV/0!</v>
      </c>
      <c r="AB857" t="str">
        <f t="shared" si="410"/>
        <v>1.29005355485378-0.115080568645973i</v>
      </c>
      <c r="AC857" t="str">
        <f t="shared" si="411"/>
        <v>2.38386220926386-2.94659385596513i</v>
      </c>
      <c r="AD857" t="str">
        <f t="shared" si="412"/>
        <v>0.237685670565146+0.245518623357419i</v>
      </c>
      <c r="AE857" t="e">
        <f t="shared" si="413"/>
        <v>#DIV/0!</v>
      </c>
      <c r="AF857" t="str">
        <f t="shared" si="414"/>
        <v>-16.4513812139942-4.52484837709082i</v>
      </c>
      <c r="AG857" t="e">
        <f t="shared" si="415"/>
        <v>#DIV/0!</v>
      </c>
      <c r="AH857" t="e">
        <f t="shared" si="416"/>
        <v>#DIV/0!</v>
      </c>
      <c r="AI857" t="e">
        <f t="shared" si="417"/>
        <v>#DIV/0!</v>
      </c>
      <c r="AJ857" t="e">
        <f t="shared" si="418"/>
        <v>#DIV/0!</v>
      </c>
      <c r="AK857"/>
      <c r="AL857"/>
      <c r="AM857"/>
      <c r="AN857"/>
    </row>
    <row r="858" spans="1:40" x14ac:dyDescent="0.25">
      <c r="A858"/>
      <c r="B858">
        <f t="shared" si="419"/>
        <v>72400</v>
      </c>
      <c r="C858" s="186" t="str">
        <f t="shared" si="387"/>
        <v>-0.0000187648056962949+0.0435344119428281i</v>
      </c>
      <c r="D858" s="158" t="str">
        <f t="shared" si="388"/>
        <v>-7.66681053017704+0.333763824895016i</v>
      </c>
      <c r="E858" t="str">
        <f t="shared" si="389"/>
        <v>7.99998388481968-0.0113543464291319i</v>
      </c>
      <c r="F858" t="str">
        <f t="shared" si="390"/>
        <v>0.999200641096068+1.13362012884532E-06i</v>
      </c>
      <c r="G858">
        <f t="shared" si="385"/>
        <v>1</v>
      </c>
      <c r="H858" t="str">
        <f t="shared" si="391"/>
        <v>8.79054424549799+4.85601029791043i</v>
      </c>
      <c r="I858" t="str">
        <f t="shared" si="392"/>
        <v>284.314135149876i</v>
      </c>
      <c r="J858" t="str">
        <f t="shared" si="386"/>
        <v>-108.417616350936+62.1988347184682i</v>
      </c>
      <c r="K858" t="str">
        <f t="shared" si="393"/>
        <v>1.13191598841768-1.97302142281646i</v>
      </c>
      <c r="L858" t="str">
        <f t="shared" si="394"/>
        <v>0.131826705459038-0.196591122759669i</v>
      </c>
      <c r="M858" t="str">
        <f t="shared" si="395"/>
        <v>1.26374269387672-2.16961254557613i</v>
      </c>
      <c r="N858" t="str">
        <f t="shared" si="396"/>
        <v>-0.533436491239413i</v>
      </c>
      <c r="O858" t="str">
        <f t="shared" si="397"/>
        <v>0.86106471839286-0.508495379270082i</v>
      </c>
      <c r="P858" t="str">
        <f t="shared" si="398"/>
        <v>0.13893528160714+0.508495379270082i</v>
      </c>
      <c r="Q858" t="str">
        <f t="shared" si="399"/>
        <v>-0.13893528160714+0.0249411119693309i</v>
      </c>
      <c r="R858" t="str">
        <f t="shared" si="400"/>
        <v>-0.332273451123934-3.71959262356612i</v>
      </c>
      <c r="S858" t="str">
        <f t="shared" si="401"/>
        <v>0.0562448244716905i</v>
      </c>
      <c r="T858" t="str">
        <f t="shared" si="402"/>
        <v>0.209207834218671-0.0186886619350685i</v>
      </c>
      <c r="U858" t="e">
        <f t="shared" si="403"/>
        <v>#DIV/0!</v>
      </c>
      <c r="V858" t="str">
        <f t="shared" si="404"/>
        <v>1.33333333333333E-06-0.00146551512975963i</v>
      </c>
      <c r="W858" t="e">
        <f t="shared" si="405"/>
        <v>#DIV/0!</v>
      </c>
      <c r="X858" t="e">
        <f t="shared" si="406"/>
        <v>#DIV/0!</v>
      </c>
      <c r="Y858" t="str">
        <f t="shared" si="407"/>
        <v>0.00083+0.0727844185983683i</v>
      </c>
      <c r="Z858" t="e">
        <f t="shared" si="408"/>
        <v>#DIV/0!</v>
      </c>
      <c r="AA858" t="e">
        <f t="shared" si="409"/>
        <v>#DIV/0!</v>
      </c>
      <c r="AB858" t="str">
        <f t="shared" si="410"/>
        <v>1.29002509239156-0.115238719092432i</v>
      </c>
      <c r="AC858" t="str">
        <f t="shared" si="411"/>
        <v>2.38023641474841-2.94448671386551i</v>
      </c>
      <c r="AD858" t="str">
        <f t="shared" si="412"/>
        <v>0.237862443663032+0.245834439963729i</v>
      </c>
      <c r="AE858" t="e">
        <f t="shared" si="413"/>
        <v>#DIV/0!</v>
      </c>
      <c r="AF858" t="str">
        <f t="shared" si="414"/>
        <v>-16.457354775675-4.52224647301541i</v>
      </c>
      <c r="AG858" t="e">
        <f t="shared" si="415"/>
        <v>#DIV/0!</v>
      </c>
      <c r="AH858" t="e">
        <f t="shared" si="416"/>
        <v>#DIV/0!</v>
      </c>
      <c r="AI858" t="e">
        <f t="shared" si="417"/>
        <v>#DIV/0!</v>
      </c>
      <c r="AJ858" t="e">
        <f t="shared" si="418"/>
        <v>#DIV/0!</v>
      </c>
      <c r="AK858"/>
      <c r="AL858"/>
      <c r="AM858"/>
      <c r="AN858"/>
    </row>
    <row r="859" spans="1:40" x14ac:dyDescent="0.25">
      <c r="A859"/>
      <c r="B859">
        <f t="shared" si="419"/>
        <v>72500</v>
      </c>
      <c r="C859" s="186" t="str">
        <f t="shared" si="387"/>
        <v>-0.0000187130764246351+0.0434743645003457i</v>
      </c>
      <c r="D859" s="158" t="str">
        <f t="shared" si="388"/>
        <v>-7.66681013358589+0.333303461169317i</v>
      </c>
      <c r="E859" t="str">
        <f t="shared" si="389"/>
        <v>7.99998384027196-0.0113700291647534i</v>
      </c>
      <c r="F859" t="str">
        <f t="shared" si="390"/>
        <v>0.999200641100507+1.13518589619278E-06i</v>
      </c>
      <c r="G859">
        <f t="shared" si="385"/>
        <v>1</v>
      </c>
      <c r="H859" t="str">
        <f t="shared" si="391"/>
        <v>8.79650243650398+4.85294559206724i</v>
      </c>
      <c r="I859" t="str">
        <f t="shared" si="392"/>
        <v>284.706834231575i</v>
      </c>
      <c r="J859" t="str">
        <f t="shared" si="386"/>
        <v>-108.720083701773+62.2847447111732i</v>
      </c>
      <c r="K859" t="str">
        <f t="shared" si="393"/>
        <v>1.12952345329214-1.97162057827312i</v>
      </c>
      <c r="L859" t="str">
        <f t="shared" si="394"/>
        <v>0.131575804244422-0.196487975564188i</v>
      </c>
      <c r="M859" t="str">
        <f t="shared" si="395"/>
        <v>1.26109925753656-2.16810855383731i</v>
      </c>
      <c r="N859" t="str">
        <f t="shared" si="396"/>
        <v>-0.534173281973169i</v>
      </c>
      <c r="O859" t="str">
        <f t="shared" si="397"/>
        <v>0.860689830024115-0.509129665697315i</v>
      </c>
      <c r="P859" t="str">
        <f t="shared" si="398"/>
        <v>0.139310169975885+0.509129665697315i</v>
      </c>
      <c r="Q859" t="str">
        <f t="shared" si="399"/>
        <v>-0.139310169975885+0.0250436162758541i</v>
      </c>
      <c r="R859" t="str">
        <f t="shared" si="400"/>
        <v>-0.332270504609614-3.71438008297682i</v>
      </c>
      <c r="S859" t="str">
        <f t="shared" si="401"/>
        <v>0.0563225106933364i</v>
      </c>
      <c r="T859" t="str">
        <f t="shared" si="402"/>
        <v>0.209203211942578-0.0187143090489553i</v>
      </c>
      <c r="U859" t="e">
        <f t="shared" si="403"/>
        <v>#DIV/0!</v>
      </c>
      <c r="V859" t="str">
        <f t="shared" si="404"/>
        <v>1.33333333333333E-06-0.00146349372958065i</v>
      </c>
      <c r="W859" t="e">
        <f t="shared" si="405"/>
        <v>#DIV/0!</v>
      </c>
      <c r="X859" t="e">
        <f t="shared" si="406"/>
        <v>#DIV/0!</v>
      </c>
      <c r="Y859" t="str">
        <f t="shared" si="407"/>
        <v>0.00083+0.0728849495632832i</v>
      </c>
      <c r="Z859" t="e">
        <f t="shared" si="408"/>
        <v>#DIV/0!</v>
      </c>
      <c r="AA859" t="e">
        <f t="shared" si="409"/>
        <v>#DIV/0!</v>
      </c>
      <c r="AB859" t="str">
        <f t="shared" si="410"/>
        <v>1.2899965903416-0.115396865275556i</v>
      </c>
      <c r="AC859" t="str">
        <f t="shared" si="411"/>
        <v>2.37662081161454-2.94237954306164i</v>
      </c>
      <c r="AD859" t="str">
        <f t="shared" si="412"/>
        <v>0.238039441082469+0.246150127840506i</v>
      </c>
      <c r="AE859" t="e">
        <f t="shared" si="413"/>
        <v>#DIV/0!</v>
      </c>
      <c r="AF859" t="str">
        <f t="shared" si="414"/>
        <v>-16.4633125700899-4.51964213089792i</v>
      </c>
      <c r="AG859" t="e">
        <f t="shared" si="415"/>
        <v>#DIV/0!</v>
      </c>
      <c r="AH859" t="e">
        <f t="shared" si="416"/>
        <v>#DIV/0!</v>
      </c>
      <c r="AI859" t="e">
        <f t="shared" si="417"/>
        <v>#DIV/0!</v>
      </c>
      <c r="AJ859" t="e">
        <f t="shared" si="418"/>
        <v>#DIV/0!</v>
      </c>
      <c r="AK859"/>
      <c r="AL859"/>
      <c r="AM859"/>
      <c r="AN859"/>
    </row>
    <row r="860" spans="1:40" x14ac:dyDescent="0.25">
      <c r="A860"/>
      <c r="B860">
        <f t="shared" si="419"/>
        <v>72600</v>
      </c>
      <c r="C860" s="186" t="str">
        <f t="shared" si="387"/>
        <v>-0.0000186615607629939+0.0434144824777232i</v>
      </c>
      <c r="D860" s="158" t="str">
        <f t="shared" si="388"/>
        <v>-7.6668097386325+0.332844365662545i</v>
      </c>
      <c r="E860" t="str">
        <f t="shared" si="389"/>
        <v>7.99998379566274-0.0113857119001127i</v>
      </c>
      <c r="F860" t="str">
        <f t="shared" si="390"/>
        <v>0.999200641104956+1.13675166351411E-06i</v>
      </c>
      <c r="G860">
        <f t="shared" si="385"/>
        <v>1</v>
      </c>
      <c r="H860" t="str">
        <f t="shared" si="391"/>
        <v>8.80244490399156+4.84987975411816i</v>
      </c>
      <c r="I860" t="str">
        <f t="shared" si="392"/>
        <v>285.099533313274i</v>
      </c>
      <c r="J860" t="str">
        <f t="shared" si="386"/>
        <v>-109.022968536876+62.3706547038782i</v>
      </c>
      <c r="K860" t="str">
        <f t="shared" si="393"/>
        <v>1.12713772851374-1.97021983649048i</v>
      </c>
      <c r="L860" t="str">
        <f t="shared" si="394"/>
        <v>0.131325511941279-0.196384705332173i</v>
      </c>
      <c r="M860" t="str">
        <f t="shared" si="395"/>
        <v>1.25846324045502-2.16660454182265i</v>
      </c>
      <c r="N860" t="str">
        <f t="shared" si="396"/>
        <v>-0.534910072706925i</v>
      </c>
      <c r="O860" t="str">
        <f t="shared" si="397"/>
        <v>0.860314474420807-0.509763675738131i</v>
      </c>
      <c r="P860" t="str">
        <f t="shared" si="398"/>
        <v>0.139685525579193+0.509763675738131i</v>
      </c>
      <c r="Q860" t="str">
        <f t="shared" si="399"/>
        <v>-0.139685525579193+0.0251463969687941i</v>
      </c>
      <c r="R860" t="str">
        <f t="shared" si="400"/>
        <v>-0.332267553935952-3.70918178816969i</v>
      </c>
      <c r="S860" t="str">
        <f t="shared" si="401"/>
        <v>0.0564001969149824i</v>
      </c>
      <c r="T860" t="str">
        <f t="shared" si="402"/>
        <v>0.209198583246237-0.0187399554704472i</v>
      </c>
      <c r="U860" t="e">
        <f t="shared" si="403"/>
        <v>#DIV/0!</v>
      </c>
      <c r="V860" t="str">
        <f t="shared" si="404"/>
        <v>1.33333333333333E-06-0.0014614778979972i</v>
      </c>
      <c r="W860" t="e">
        <f t="shared" si="405"/>
        <v>#DIV/0!</v>
      </c>
      <c r="X860" t="e">
        <f t="shared" si="406"/>
        <v>#DIV/0!</v>
      </c>
      <c r="Y860" t="str">
        <f t="shared" si="407"/>
        <v>0.00083+0.0729854805281981i</v>
      </c>
      <c r="Z860" t="e">
        <f t="shared" si="408"/>
        <v>#DIV/0!</v>
      </c>
      <c r="AA860" t="e">
        <f t="shared" si="409"/>
        <v>#DIV/0!</v>
      </c>
      <c r="AB860" t="str">
        <f t="shared" si="410"/>
        <v>1.28996804870286-0.115555007189209i</v>
      </c>
      <c r="AC860" t="str">
        <f t="shared" si="411"/>
        <v>2.37301536724755-2.94027236192385i</v>
      </c>
      <c r="AD860" t="str">
        <f t="shared" si="412"/>
        <v>0.238216662748836+0.246465686869662i</v>
      </c>
      <c r="AE860" t="e">
        <f t="shared" si="413"/>
        <v>#DIV/0!</v>
      </c>
      <c r="AF860" t="str">
        <f t="shared" si="414"/>
        <v>-16.4692546426241-4.51703538845562i</v>
      </c>
      <c r="AG860" t="e">
        <f t="shared" si="415"/>
        <v>#DIV/0!</v>
      </c>
      <c r="AH860" t="e">
        <f t="shared" si="416"/>
        <v>#DIV/0!</v>
      </c>
      <c r="AI860" t="e">
        <f t="shared" si="417"/>
        <v>#DIV/0!</v>
      </c>
      <c r="AJ860" t="e">
        <f t="shared" si="418"/>
        <v>#DIV/0!</v>
      </c>
      <c r="AK860"/>
      <c r="AL860"/>
      <c r="AM860"/>
      <c r="AN860"/>
    </row>
    <row r="861" spans="1:40" x14ac:dyDescent="0.25">
      <c r="A861"/>
      <c r="B861">
        <f t="shared" si="419"/>
        <v>72700</v>
      </c>
      <c r="C861" s="186" t="str">
        <f t="shared" si="387"/>
        <v>-0.0000186102575368845+0.0433547651923482i</v>
      </c>
      <c r="D861" s="158" t="str">
        <f t="shared" si="388"/>
        <v>-7.66680934530781+0.332386533141336i</v>
      </c>
      <c r="E861" t="str">
        <f t="shared" si="389"/>
        <v>7.99998375099204-0.0114013946352095i</v>
      </c>
      <c r="F861" t="str">
        <f t="shared" si="390"/>
        <v>0.999200641109416+1.13831743080928E-06i</v>
      </c>
      <c r="G861">
        <f t="shared" si="385"/>
        <v>1</v>
      </c>
      <c r="H861" t="str">
        <f t="shared" si="391"/>
        <v>8.80837169325154+4.84681281627679i</v>
      </c>
      <c r="I861" t="str">
        <f t="shared" si="392"/>
        <v>285.492232394972i</v>
      </c>
      <c r="J861" t="str">
        <f t="shared" si="386"/>
        <v>-109.326270856246+62.4565646965833i</v>
      </c>
      <c r="K861" t="str">
        <f t="shared" si="393"/>
        <v>1.1247587918242-1.96881920932233i</v>
      </c>
      <c r="L861" t="str">
        <f t="shared" si="394"/>
        <v>0.13107582704634-0.196281313575216i</v>
      </c>
      <c r="M861" t="str">
        <f t="shared" si="395"/>
        <v>1.25583461887054-2.16510052289755i</v>
      </c>
      <c r="N861" t="str">
        <f t="shared" si="396"/>
        <v>-0.535646863440681i</v>
      </c>
      <c r="O861" t="str">
        <f t="shared" si="397"/>
        <v>0.859938651786701-0.510397409048352i</v>
      </c>
      <c r="P861" t="str">
        <f t="shared" si="398"/>
        <v>0.140061348213299+0.510397409048352i</v>
      </c>
      <c r="Q861" t="str">
        <f t="shared" si="399"/>
        <v>-0.140061348213299+0.0252494543923291i</v>
      </c>
      <c r="R861" t="str">
        <f t="shared" si="400"/>
        <v>-0.33226459910259-3.70399768035589i</v>
      </c>
      <c r="S861" t="str">
        <f t="shared" si="401"/>
        <v>0.0564778831366285i</v>
      </c>
      <c r="T861" t="str">
        <f t="shared" si="402"/>
        <v>0.209193948129483-0.0187656011985548i</v>
      </c>
      <c r="U861" t="e">
        <f t="shared" si="403"/>
        <v>#DIV/0!</v>
      </c>
      <c r="V861" t="str">
        <f t="shared" si="404"/>
        <v>1.33333333333333E-06-0.00145946761203022i</v>
      </c>
      <c r="W861" t="e">
        <f t="shared" si="405"/>
        <v>#DIV/0!</v>
      </c>
      <c r="X861" t="e">
        <f t="shared" si="406"/>
        <v>#DIV/0!</v>
      </c>
      <c r="Y861" t="str">
        <f t="shared" si="407"/>
        <v>0.00083+0.0730860114931129i</v>
      </c>
      <c r="Z861" t="e">
        <f t="shared" si="408"/>
        <v>#DIV/0!</v>
      </c>
      <c r="AA861" t="e">
        <f t="shared" si="409"/>
        <v>#DIV/0!</v>
      </c>
      <c r="AB861" t="str">
        <f t="shared" si="410"/>
        <v>1.28993946747434-0.115713144827291i</v>
      </c>
      <c r="AC861" t="str">
        <f t="shared" si="411"/>
        <v>2.36942004913002-2.93816518866737i</v>
      </c>
      <c r="AD861" t="str">
        <f t="shared" si="412"/>
        <v>0.238394108587412+0.24678111693295i</v>
      </c>
      <c r="AE861" t="e">
        <f t="shared" si="413"/>
        <v>#DIV/0!</v>
      </c>
      <c r="AF861" t="str">
        <f t="shared" si="414"/>
        <v>-16.4751810385593-4.51442628313545i</v>
      </c>
      <c r="AG861" t="e">
        <f t="shared" si="415"/>
        <v>#DIV/0!</v>
      </c>
      <c r="AH861" t="e">
        <f t="shared" si="416"/>
        <v>#DIV/0!</v>
      </c>
      <c r="AI861" t="e">
        <f t="shared" si="417"/>
        <v>#DIV/0!</v>
      </c>
      <c r="AJ861" t="e">
        <f t="shared" si="418"/>
        <v>#DIV/0!</v>
      </c>
      <c r="AK861"/>
      <c r="AL861"/>
      <c r="AM861"/>
      <c r="AN861"/>
    </row>
    <row r="862" spans="1:40" x14ac:dyDescent="0.25">
      <c r="A862"/>
      <c r="B862">
        <f t="shared" si="419"/>
        <v>72800</v>
      </c>
      <c r="C862" s="186" t="str">
        <f t="shared" si="387"/>
        <v>-0.0000185591655798811+0.043295211965359i</v>
      </c>
      <c r="D862" s="158" t="str">
        <f t="shared" si="388"/>
        <v>-7.66680895360278+0.331929958401086i</v>
      </c>
      <c r="E862" t="str">
        <f t="shared" si="389"/>
        <v>7.99998370625985-0.0114170773700435i</v>
      </c>
      <c r="F862" t="str">
        <f t="shared" si="390"/>
        <v>0.999200641113875+1.13988319807825E-06i</v>
      </c>
      <c r="G862">
        <f t="shared" si="385"/>
        <v>1</v>
      </c>
      <c r="H862" t="str">
        <f t="shared" si="391"/>
        <v>8.81428284947156+4.84374481051696i</v>
      </c>
      <c r="I862" t="str">
        <f t="shared" si="392"/>
        <v>285.884931476671i</v>
      </c>
      <c r="J862" t="str">
        <f t="shared" si="386"/>
        <v>-109.629990659882+62.5424746892884i</v>
      </c>
      <c r="K862" t="str">
        <f t="shared" si="393"/>
        <v>1.12238662103449-1.96741870851909i</v>
      </c>
      <c r="L862" t="str">
        <f t="shared" si="394"/>
        <v>0.130826748058221-0.196177801795347i</v>
      </c>
      <c r="M862" t="str">
        <f t="shared" si="395"/>
        <v>1.25321336909271-2.16359651031444i</v>
      </c>
      <c r="N862" t="str">
        <f t="shared" si="396"/>
        <v>-0.536383654174437i</v>
      </c>
      <c r="O862" t="str">
        <f t="shared" si="397"/>
        <v>0.859562362325816-0.51103086528395i</v>
      </c>
      <c r="P862" t="str">
        <f t="shared" si="398"/>
        <v>0.140437637674184+0.51103086528395i</v>
      </c>
      <c r="Q862" t="str">
        <f t="shared" si="399"/>
        <v>-0.140437637674184+0.025352788890487i</v>
      </c>
      <c r="R862" t="str">
        <f t="shared" si="400"/>
        <v>-0.332261640109169-3.69882770106958i</v>
      </c>
      <c r="S862" t="str">
        <f t="shared" si="401"/>
        <v>0.0565555693582744i</v>
      </c>
      <c r="T862" t="str">
        <f t="shared" si="402"/>
        <v>0.209189306592147-0.0187912462322881i</v>
      </c>
      <c r="U862" t="e">
        <f t="shared" si="403"/>
        <v>#DIV/0!</v>
      </c>
      <c r="V862" t="str">
        <f t="shared" si="404"/>
        <v>1.33333333333333E-06-0.00145746284882688i</v>
      </c>
      <c r="W862" t="e">
        <f t="shared" si="405"/>
        <v>#DIV/0!</v>
      </c>
      <c r="X862" t="e">
        <f t="shared" si="406"/>
        <v>#DIV/0!</v>
      </c>
      <c r="Y862" t="str">
        <f t="shared" si="407"/>
        <v>0.00083+0.0731865424580278i</v>
      </c>
      <c r="Z862" t="e">
        <f t="shared" si="408"/>
        <v>#DIV/0!</v>
      </c>
      <c r="AA862" t="e">
        <f t="shared" si="409"/>
        <v>#DIV/0!</v>
      </c>
      <c r="AB862" t="str">
        <f t="shared" si="410"/>
        <v>1.28991084665498-0.115871278183695i</v>
      </c>
      <c r="AC862" t="str">
        <f t="shared" si="411"/>
        <v>2.3658348248418-2.93605804135313i</v>
      </c>
      <c r="AD862" t="str">
        <f t="shared" si="412"/>
        <v>0.23857177852337+0.247096417911954i</v>
      </c>
      <c r="AE862" t="e">
        <f t="shared" si="413"/>
        <v>#DIV/0!</v>
      </c>
      <c r="AF862" t="str">
        <f t="shared" si="414"/>
        <v>-16.4810918030743-4.51181485211587i</v>
      </c>
      <c r="AG862" t="e">
        <f t="shared" si="415"/>
        <v>#DIV/0!</v>
      </c>
      <c r="AH862" t="e">
        <f t="shared" si="416"/>
        <v>#DIV/0!</v>
      </c>
      <c r="AI862" t="e">
        <f t="shared" si="417"/>
        <v>#DIV/0!</v>
      </c>
      <c r="AJ862" t="e">
        <f t="shared" si="418"/>
        <v>#DIV/0!</v>
      </c>
      <c r="AK862"/>
      <c r="AL862"/>
      <c r="AM862"/>
      <c r="AN862"/>
    </row>
    <row r="863" spans="1:40" x14ac:dyDescent="0.25">
      <c r="A863"/>
      <c r="B863">
        <f t="shared" si="419"/>
        <v>72900</v>
      </c>
      <c r="C863" s="186" t="str">
        <f t="shared" si="387"/>
        <v>-0.0000185082837335526+0.0432358221216186i</v>
      </c>
      <c r="D863" s="158" t="str">
        <f t="shared" si="388"/>
        <v>-7.6668085635086+0.331474636265743i</v>
      </c>
      <c r="E863" t="str">
        <f t="shared" si="389"/>
        <v>7.99998366146618-0.0114327601046141i</v>
      </c>
      <c r="F863" t="str">
        <f t="shared" si="390"/>
        <v>0.999200641118344+1.14144896532096E-06i</v>
      </c>
      <c r="G863">
        <f t="shared" si="385"/>
        <v>1</v>
      </c>
      <c r="H863" t="str">
        <f t="shared" si="391"/>
        <v>8.82017841773578+4.84067576857445i</v>
      </c>
      <c r="I863" t="str">
        <f t="shared" si="392"/>
        <v>286.27763055837i</v>
      </c>
      <c r="J863" t="str">
        <f t="shared" si="386"/>
        <v>-109.934127947784+62.6283846819935i</v>
      </c>
      <c r="K863" t="str">
        <f t="shared" si="393"/>
        <v>1.12002119402469-1.96601834572849i</v>
      </c>
      <c r="L863" t="str">
        <f t="shared" si="394"/>
        <v>0.130578273477444-0.196074171485088i</v>
      </c>
      <c r="M863" t="str">
        <f t="shared" si="395"/>
        <v>1.25059946750213-2.16209251721358i</v>
      </c>
      <c r="N863" t="str">
        <f t="shared" si="396"/>
        <v>-0.537120444908193i</v>
      </c>
      <c r="O863" t="str">
        <f t="shared" si="397"/>
        <v>0.859185606242425-0.511664044101045i</v>
      </c>
      <c r="P863" t="str">
        <f t="shared" si="398"/>
        <v>0.140814393757575+0.511664044101045i</v>
      </c>
      <c r="Q863" t="str">
        <f t="shared" si="399"/>
        <v>-0.140814393757575+0.0254564008071479i</v>
      </c>
      <c r="R863" t="str">
        <f t="shared" si="400"/>
        <v>-0.332258676955256-3.69367179216571i</v>
      </c>
      <c r="S863" t="str">
        <f t="shared" si="401"/>
        <v>0.0566332555799203i</v>
      </c>
      <c r="T863" t="str">
        <f t="shared" si="402"/>
        <v>0.209184658634063-0.0188168905706532i</v>
      </c>
      <c r="U863" t="e">
        <f t="shared" si="403"/>
        <v>#DIV/0!</v>
      </c>
      <c r="V863" t="str">
        <f t="shared" si="404"/>
        <v>1.33333333333333E-06-0.00145546358565976i</v>
      </c>
      <c r="W863" t="e">
        <f t="shared" si="405"/>
        <v>#DIV/0!</v>
      </c>
      <c r="X863" t="e">
        <f t="shared" si="406"/>
        <v>#DIV/0!</v>
      </c>
      <c r="Y863" t="str">
        <f t="shared" si="407"/>
        <v>0.00083+0.0732870734229427i</v>
      </c>
      <c r="Z863" t="e">
        <f t="shared" si="408"/>
        <v>#DIV/0!</v>
      </c>
      <c r="AA863" t="e">
        <f t="shared" si="409"/>
        <v>#DIV/0!</v>
      </c>
      <c r="AB863" t="str">
        <f t="shared" si="410"/>
        <v>1.28988218624377-0.116029407252295i</v>
      </c>
      <c r="AC863" t="str">
        <f t="shared" si="411"/>
        <v>2.36225966206003-2.93395093788906i</v>
      </c>
      <c r="AD863" t="str">
        <f t="shared" si="412"/>
        <v>0.238749672481782+0.247411589688096i</v>
      </c>
      <c r="AE863" t="e">
        <f t="shared" si="413"/>
        <v>#DIV/0!</v>
      </c>
      <c r="AF863" t="str">
        <f t="shared" si="414"/>
        <v>-16.4869869812444-4.50920113230871i</v>
      </c>
      <c r="AG863" t="e">
        <f t="shared" si="415"/>
        <v>#DIV/0!</v>
      </c>
      <c r="AH863" t="e">
        <f t="shared" si="416"/>
        <v>#DIV/0!</v>
      </c>
      <c r="AI863" t="e">
        <f t="shared" si="417"/>
        <v>#DIV/0!</v>
      </c>
      <c r="AJ863" t="e">
        <f t="shared" si="418"/>
        <v>#DIV/0!</v>
      </c>
      <c r="AK863"/>
      <c r="AL863"/>
      <c r="AM863"/>
      <c r="AN863"/>
    </row>
    <row r="864" spans="1:40" x14ac:dyDescent="0.25">
      <c r="A864"/>
      <c r="B864">
        <f t="shared" si="419"/>
        <v>73000</v>
      </c>
      <c r="C864" s="186" t="str">
        <f t="shared" si="387"/>
        <v>-0.0000184576108473969+0.0431765949896896i</v>
      </c>
      <c r="D864" s="158" t="str">
        <f t="shared" si="388"/>
        <v>-7.66680817501652+0.33102056158762i</v>
      </c>
      <c r="E864" t="str">
        <f t="shared" si="389"/>
        <v>7.99998361661102-0.0114484428389212i</v>
      </c>
      <c r="F864" t="str">
        <f t="shared" si="390"/>
        <v>0.999200641122823+1.14301473253742E-06i</v>
      </c>
      <c r="G864">
        <f t="shared" si="385"/>
        <v>1</v>
      </c>
      <c r="H864" t="str">
        <f t="shared" si="391"/>
        <v>8.82605844302489+4.83760572194831i</v>
      </c>
      <c r="I864" t="str">
        <f t="shared" si="392"/>
        <v>286.670329640069i</v>
      </c>
      <c r="J864" t="str">
        <f t="shared" si="386"/>
        <v>-110.238682719952+62.7142946746985i</v>
      </c>
      <c r="K864" t="str">
        <f t="shared" si="393"/>
        <v>1.1176624887439-1.96461813249633i</v>
      </c>
      <c r="L864" t="str">
        <f t="shared" si="394"/>
        <v>0.130330401806453-0.195970424127497i</v>
      </c>
      <c r="M864" t="str">
        <f t="shared" si="395"/>
        <v>1.24799289055035-2.16058855662383i</v>
      </c>
      <c r="N864" t="str">
        <f t="shared" si="396"/>
        <v>-0.53785723564195i</v>
      </c>
      <c r="O864" t="str">
        <f t="shared" si="397"/>
        <v>0.858808383741054-0.512296945155912i</v>
      </c>
      <c r="P864" t="str">
        <f t="shared" si="398"/>
        <v>0.141191616258946+0.512296945155912i</v>
      </c>
      <c r="Q864" t="str">
        <f t="shared" si="399"/>
        <v>-0.141191616258946+0.025560290486038i</v>
      </c>
      <c r="R864" t="str">
        <f t="shared" si="400"/>
        <v>-0.332255709640502-3.68852989581788i</v>
      </c>
      <c r="S864" t="str">
        <f t="shared" si="401"/>
        <v>0.0567109418015663i</v>
      </c>
      <c r="T864" t="str">
        <f t="shared" si="402"/>
        <v>0.209180004255065-0.0188425342126606i</v>
      </c>
      <c r="U864" t="e">
        <f t="shared" si="403"/>
        <v>#DIV/0!</v>
      </c>
      <c r="V864" t="str">
        <f t="shared" si="404"/>
        <v>1.33333333333333E-06-0.00145346979992598i</v>
      </c>
      <c r="W864" t="e">
        <f t="shared" si="405"/>
        <v>#DIV/0!</v>
      </c>
      <c r="X864" t="e">
        <f t="shared" si="406"/>
        <v>#DIV/0!</v>
      </c>
      <c r="Y864" t="str">
        <f t="shared" si="407"/>
        <v>0.00083+0.0733876043878576i</v>
      </c>
      <c r="Z864" t="e">
        <f t="shared" si="408"/>
        <v>#DIV/0!</v>
      </c>
      <c r="AA864" t="e">
        <f t="shared" si="409"/>
        <v>#DIV/0!</v>
      </c>
      <c r="AB864" t="str">
        <f t="shared" si="410"/>
        <v>1.28985348623969-0.116187532026988i</v>
      </c>
      <c r="AC864" t="str">
        <f t="shared" si="411"/>
        <v>2.35869452855884-2.9318438960311i</v>
      </c>
      <c r="AD864" t="str">
        <f t="shared" si="412"/>
        <v>0.238927790387623+0.247726632142643i</v>
      </c>
      <c r="AE864" t="e">
        <f t="shared" si="413"/>
        <v>#DIV/0!</v>
      </c>
      <c r="AF864" t="str">
        <f t="shared" si="414"/>
        <v>-16.4928666180414-4.50658516036069i</v>
      </c>
      <c r="AG864" t="e">
        <f t="shared" si="415"/>
        <v>#DIV/0!</v>
      </c>
      <c r="AH864" t="e">
        <f t="shared" si="416"/>
        <v>#DIV/0!</v>
      </c>
      <c r="AI864" t="e">
        <f t="shared" si="417"/>
        <v>#DIV/0!</v>
      </c>
      <c r="AJ864" t="e">
        <f t="shared" si="418"/>
        <v>#DIV/0!</v>
      </c>
      <c r="AK864"/>
      <c r="AL864"/>
      <c r="AM864"/>
      <c r="AN864"/>
    </row>
    <row r="865" spans="1:40" x14ac:dyDescent="0.25">
      <c r="A865"/>
      <c r="B865">
        <f t="shared" si="419"/>
        <v>73100</v>
      </c>
      <c r="C865" s="186" t="str">
        <f t="shared" si="387"/>
        <v>-0.0000184071457787758+0.0431175299018084i</v>
      </c>
      <c r="D865" s="158" t="str">
        <f t="shared" si="388"/>
        <v>-7.66680778811765+0.330567729247198i</v>
      </c>
      <c r="E865" t="str">
        <f t="shared" si="389"/>
        <v>7.99998357169437-0.0114641255729643i</v>
      </c>
      <c r="F865" t="str">
        <f t="shared" si="390"/>
        <v>0.999200641127303+1.14458049972755E-06i</v>
      </c>
      <c r="G865">
        <f t="shared" si="385"/>
        <v>1</v>
      </c>
      <c r="H865" t="str">
        <f t="shared" si="391"/>
        <v>8.8319229702153+4.83453470190236i</v>
      </c>
      <c r="I865" t="str">
        <f t="shared" si="392"/>
        <v>287.063028721767i</v>
      </c>
      <c r="J865" t="str">
        <f t="shared" si="386"/>
        <v>-110.543654976386+62.8002046674036i</v>
      </c>
      <c r="K865" t="str">
        <f t="shared" si="393"/>
        <v>1.11531048321017-1.96321808026727i</v>
      </c>
      <c r="L865" t="str">
        <f t="shared" si="394"/>
        <v>0.130083131549643-0.19586656119623i</v>
      </c>
      <c r="M865" t="str">
        <f t="shared" si="395"/>
        <v>1.24539361475981-2.1590846414635i</v>
      </c>
      <c r="N865" t="str">
        <f t="shared" si="396"/>
        <v>-0.538594026375706i</v>
      </c>
      <c r="O865" t="str">
        <f t="shared" si="397"/>
        <v>0.858430695026482-0.51292956810497i</v>
      </c>
      <c r="P865" t="str">
        <f t="shared" si="398"/>
        <v>0.141569304973518+0.51292956810497i</v>
      </c>
      <c r="Q865" t="str">
        <f t="shared" si="399"/>
        <v>-0.141569304973518+0.0256644582707359i</v>
      </c>
      <c r="R865" t="str">
        <f t="shared" si="400"/>
        <v>-0.332252738164487-3.68340195451602i</v>
      </c>
      <c r="S865" t="str">
        <f t="shared" si="401"/>
        <v>0.0567886280232124i</v>
      </c>
      <c r="T865" t="str">
        <f t="shared" si="402"/>
        <v>0.209175343454984-0.0188681771573168i</v>
      </c>
      <c r="U865" t="e">
        <f t="shared" si="403"/>
        <v>#DIV/0!</v>
      </c>
      <c r="V865" t="str">
        <f t="shared" si="404"/>
        <v>1.33333333333333E-06-0.00145148146914633i</v>
      </c>
      <c r="W865" t="e">
        <f t="shared" si="405"/>
        <v>#DIV/0!</v>
      </c>
      <c r="X865" t="e">
        <f t="shared" si="406"/>
        <v>#DIV/0!</v>
      </c>
      <c r="Y865" t="str">
        <f t="shared" si="407"/>
        <v>0.00083+0.0734881353527724i</v>
      </c>
      <c r="Z865" t="e">
        <f t="shared" si="408"/>
        <v>#DIV/0!</v>
      </c>
      <c r="AA865" t="e">
        <f t="shared" si="409"/>
        <v>#DIV/0!</v>
      </c>
      <c r="AB865" t="str">
        <f t="shared" si="410"/>
        <v>1.28982474664168-0.116345652501648i</v>
      </c>
      <c r="AC865" t="str">
        <f t="shared" si="411"/>
        <v>2.35513939220938-2.92973693338422i</v>
      </c>
      <c r="AD865" t="str">
        <f t="shared" si="412"/>
        <v>0.23910613216576+0.248041545156701i</v>
      </c>
      <c r="AE865" t="e">
        <f t="shared" si="413"/>
        <v>#DIV/0!</v>
      </c>
      <c r="AF865" t="str">
        <f t="shared" si="414"/>
        <v>-16.498730758333-4.50396697265516i</v>
      </c>
      <c r="AG865" t="e">
        <f t="shared" si="415"/>
        <v>#DIV/0!</v>
      </c>
      <c r="AH865" t="e">
        <f t="shared" si="416"/>
        <v>#DIV/0!</v>
      </c>
      <c r="AI865" t="e">
        <f t="shared" si="417"/>
        <v>#DIV/0!</v>
      </c>
      <c r="AJ865" t="e">
        <f t="shared" si="418"/>
        <v>#DIV/0!</v>
      </c>
      <c r="AK865"/>
      <c r="AL865"/>
      <c r="AM865"/>
      <c r="AN865"/>
    </row>
    <row r="866" spans="1:40" x14ac:dyDescent="0.25">
      <c r="A866"/>
      <c r="B866">
        <f t="shared" si="419"/>
        <v>73200</v>
      </c>
      <c r="C866" s="186" t="str">
        <f t="shared" si="387"/>
        <v>-0.0000183568873928508+0.0430586261938606i</v>
      </c>
      <c r="D866" s="158" t="str">
        <f t="shared" si="388"/>
        <v>-7.66680740280333+0.330116134152931i</v>
      </c>
      <c r="E866" t="str">
        <f t="shared" si="389"/>
        <v>7.99998352671623-0.011479808306743i</v>
      </c>
      <c r="F866" t="str">
        <f t="shared" si="390"/>
        <v>0.999200641131792+1.14614626689134E-06i</v>
      </c>
      <c r="G866">
        <f t="shared" si="385"/>
        <v>1</v>
      </c>
      <c r="H866" t="str">
        <f t="shared" si="391"/>
        <v>8.83777204407966+4.83146273946675i</v>
      </c>
      <c r="I866" t="str">
        <f t="shared" si="392"/>
        <v>287.455727803466i</v>
      </c>
      <c r="J866" t="str">
        <f t="shared" si="386"/>
        <v>-110.849044717087+62.8861146601086i</v>
      </c>
      <c r="K866" t="str">
        <f t="shared" si="393"/>
        <v>1.11296515551041-1.96181820038555i</v>
      </c>
      <c r="L866" t="str">
        <f t="shared" si="394"/>
        <v>0.129836461213371-0.195762584155582i</v>
      </c>
      <c r="M866" t="str">
        <f t="shared" si="395"/>
        <v>1.24280161672378-2.15758078454113i</v>
      </c>
      <c r="N866" t="str">
        <f t="shared" si="396"/>
        <v>-0.539330817109462i</v>
      </c>
      <c r="O866" t="str">
        <f t="shared" si="397"/>
        <v>0.858052540303742-0.513561912604796i</v>
      </c>
      <c r="P866" t="str">
        <f t="shared" si="398"/>
        <v>0.141947459696258+0.513561912604796i</v>
      </c>
      <c r="Q866" t="str">
        <f t="shared" si="399"/>
        <v>-0.141947459696258+0.025768904504666i</v>
      </c>
      <c r="R866" t="str">
        <f t="shared" si="400"/>
        <v>-0.332249762526853-3.67828791106441i</v>
      </c>
      <c r="S866" t="str">
        <f t="shared" si="401"/>
        <v>0.0568663142448583i</v>
      </c>
      <c r="T866" t="str">
        <f t="shared" si="402"/>
        <v>0.209170676233652-0.0188938194036316i</v>
      </c>
      <c r="U866" t="e">
        <f t="shared" si="403"/>
        <v>#DIV/0!</v>
      </c>
      <c r="V866" t="str">
        <f t="shared" si="404"/>
        <v>1.33333333333333E-06-0.00144949857096444i</v>
      </c>
      <c r="W866" t="e">
        <f t="shared" si="405"/>
        <v>#DIV/0!</v>
      </c>
      <c r="X866" t="e">
        <f t="shared" si="406"/>
        <v>#DIV/0!</v>
      </c>
      <c r="Y866" t="str">
        <f t="shared" si="407"/>
        <v>0.00083+0.0735886663176873i</v>
      </c>
      <c r="Z866" t="e">
        <f t="shared" si="408"/>
        <v>#DIV/0!</v>
      </c>
      <c r="AA866" t="e">
        <f t="shared" si="409"/>
        <v>#DIV/0!</v>
      </c>
      <c r="AB866" t="str">
        <f t="shared" si="410"/>
        <v>1.28979596744872-0.11650376867017i</v>
      </c>
      <c r="AC866" t="str">
        <f t="shared" si="411"/>
        <v>2.3515942209797-2.9276300674037i</v>
      </c>
      <c r="AD866" t="str">
        <f t="shared" si="412"/>
        <v>0.239284697740962+0.248356328611219i</v>
      </c>
      <c r="AE866" t="e">
        <f t="shared" si="413"/>
        <v>#DIV/0!</v>
      </c>
      <c r="AF866" t="str">
        <f t="shared" si="414"/>
        <v>-16.504579446883-4.50134660531382i</v>
      </c>
      <c r="AG866" t="e">
        <f t="shared" si="415"/>
        <v>#DIV/0!</v>
      </c>
      <c r="AH866" t="e">
        <f t="shared" si="416"/>
        <v>#DIV/0!</v>
      </c>
      <c r="AI866" t="e">
        <f t="shared" si="417"/>
        <v>#DIV/0!</v>
      </c>
      <c r="AJ866" t="e">
        <f t="shared" si="418"/>
        <v>#DIV/0!</v>
      </c>
      <c r="AK866"/>
      <c r="AL866"/>
      <c r="AM866"/>
      <c r="AN866"/>
    </row>
    <row r="867" spans="1:40" x14ac:dyDescent="0.25">
      <c r="A867"/>
      <c r="B867">
        <f t="shared" si="419"/>
        <v>73300</v>
      </c>
      <c r="C867" s="186" t="str">
        <f t="shared" si="387"/>
        <v>-0.0000183068345625192+0.042999883205356i</v>
      </c>
      <c r="D867" s="158" t="str">
        <f t="shared" si="388"/>
        <v>-7.66680701906496+0.329665771241063i</v>
      </c>
      <c r="E867" t="str">
        <f t="shared" si="389"/>
        <v>7.99998348167661-0.0114954910402571i</v>
      </c>
      <c r="F867" t="str">
        <f t="shared" si="390"/>
        <v>0.999200641136281+1.14771203402873E-06i</v>
      </c>
      <c r="G867">
        <f t="shared" si="385"/>
        <v>1</v>
      </c>
      <c r="H867" t="str">
        <f t="shared" si="391"/>
        <v>8.84360570928636+4.82838986543943i</v>
      </c>
      <c r="I867" t="str">
        <f t="shared" si="392"/>
        <v>287.848426885165i</v>
      </c>
      <c r="J867" t="str">
        <f t="shared" si="386"/>
        <v>-111.154851942053+62.9720246528138i</v>
      </c>
      <c r="K867" t="str">
        <f t="shared" si="393"/>
        <v>1.11062648380033-1.96041850409574i</v>
      </c>
      <c r="L867" t="str">
        <f t="shared" si="394"/>
        <v>0.129590389305984-0.195658494460544i</v>
      </c>
      <c r="M867" t="str">
        <f t="shared" si="395"/>
        <v>1.24021687310631-2.15607699855628i</v>
      </c>
      <c r="N867" t="str">
        <f t="shared" si="396"/>
        <v>-0.540067607843218i</v>
      </c>
      <c r="O867" t="str">
        <f t="shared" si="397"/>
        <v>0.857673919778118-0.514193978312114i</v>
      </c>
      <c r="P867" t="str">
        <f t="shared" si="398"/>
        <v>0.142326080221882+0.514193978312114i</v>
      </c>
      <c r="Q867" t="str">
        <f t="shared" si="399"/>
        <v>-0.142326080221882+0.0258736295311039i</v>
      </c>
      <c r="R867" t="str">
        <f t="shared" si="400"/>
        <v>-0.332246782727208-3.67318770857937i</v>
      </c>
      <c r="S867" t="str">
        <f t="shared" si="401"/>
        <v>0.0569440004665042i</v>
      </c>
      <c r="T867" t="str">
        <f t="shared" si="402"/>
        <v>0.209166002590901-0.0189194609506127i</v>
      </c>
      <c r="U867" t="e">
        <f t="shared" si="403"/>
        <v>#DIV/0!</v>
      </c>
      <c r="V867" t="str">
        <f t="shared" si="404"/>
        <v>1.33333333333333E-06-0.00144752108314593i</v>
      </c>
      <c r="W867" t="e">
        <f t="shared" si="405"/>
        <v>#DIV/0!</v>
      </c>
      <c r="X867" t="e">
        <f t="shared" si="406"/>
        <v>#DIV/0!</v>
      </c>
      <c r="Y867" t="str">
        <f t="shared" si="407"/>
        <v>0.00083+0.0736891972826022i</v>
      </c>
      <c r="Z867" t="e">
        <f t="shared" si="408"/>
        <v>#DIV/0!</v>
      </c>
      <c r="AA867" t="e">
        <f t="shared" si="409"/>
        <v>#DIV/0!</v>
      </c>
      <c r="AB867" t="str">
        <f t="shared" si="410"/>
        <v>1.28976714865977-0.116661880526434i</v>
      </c>
      <c r="AC867" t="str">
        <f t="shared" si="411"/>
        <v>2.3480589829347-2.92552331539604i</v>
      </c>
      <c r="AD867" t="str">
        <f t="shared" si="412"/>
        <v>0.239463487037895+0.248670982386989i</v>
      </c>
      <c r="AE867" t="e">
        <f t="shared" si="413"/>
        <v>#DIV/0!</v>
      </c>
      <c r="AF867" t="str">
        <f t="shared" si="414"/>
        <v>-16.5104127283513-4.49872409419837i</v>
      </c>
      <c r="AG867" t="e">
        <f t="shared" si="415"/>
        <v>#DIV/0!</v>
      </c>
      <c r="AH867" t="e">
        <f t="shared" si="416"/>
        <v>#DIV/0!</v>
      </c>
      <c r="AI867" t="e">
        <f t="shared" si="417"/>
        <v>#DIV/0!</v>
      </c>
      <c r="AJ867" t="e">
        <f t="shared" si="418"/>
        <v>#DIV/0!</v>
      </c>
      <c r="AK867"/>
      <c r="AL867"/>
      <c r="AM867"/>
      <c r="AN867"/>
    </row>
    <row r="868" spans="1:40" x14ac:dyDescent="0.25">
      <c r="A868"/>
      <c r="B868">
        <f t="shared" si="419"/>
        <v>73400</v>
      </c>
      <c r="C868" s="186" t="str">
        <f t="shared" si="387"/>
        <v>-0.0000182569861683508+0.0429413002794033i</v>
      </c>
      <c r="D868" s="158" t="str">
        <f t="shared" si="388"/>
        <v>-7.66680663689397+0.329216635475425i</v>
      </c>
      <c r="E868" t="str">
        <f t="shared" si="389"/>
        <v>7.9999834365755-0.0115111737735061i</v>
      </c>
      <c r="F868" t="str">
        <f t="shared" si="390"/>
        <v>0.99920064114078+1.14927780113971E-06i</v>
      </c>
      <c r="G868">
        <f t="shared" si="385"/>
        <v>1</v>
      </c>
      <c r="H868" t="str">
        <f t="shared" si="391"/>
        <v>8.84942401039922+4.82531611038767i</v>
      </c>
      <c r="I868" t="str">
        <f t="shared" si="392"/>
        <v>288.241125966864i</v>
      </c>
      <c r="J868" t="str">
        <f t="shared" si="386"/>
        <v>-111.461076651286+63.0579346455188i</v>
      </c>
      <c r="K868" t="str">
        <f t="shared" si="393"/>
        <v>1.10829444630425-1.95901900254343i</v>
      </c>
      <c r="L868" t="str">
        <f t="shared" si="394"/>
        <v>0.129344914337837-0.195554293556849i</v>
      </c>
      <c r="M868" t="str">
        <f t="shared" si="395"/>
        <v>1.23763936064209-2.15457329610028i</v>
      </c>
      <c r="N868" t="str">
        <f t="shared" si="396"/>
        <v>-0.540804398576974i</v>
      </c>
      <c r="O868" t="str">
        <f t="shared" si="397"/>
        <v>0.857294833655149-0.5148257648838i</v>
      </c>
      <c r="P868" t="str">
        <f t="shared" si="398"/>
        <v>0.142705166344851+0.5148257648838i</v>
      </c>
      <c r="Q868" t="str">
        <f t="shared" si="399"/>
        <v>-0.142705166344851+0.025978633693174i</v>
      </c>
      <c r="R868" t="str">
        <f t="shared" si="400"/>
        <v>-0.332243798765133-3.66810129048727i</v>
      </c>
      <c r="S868" t="str">
        <f t="shared" si="401"/>
        <v>0.0570216866881503i</v>
      </c>
      <c r="T868" t="str">
        <f t="shared" si="402"/>
        <v>0.209161322526565-0.0189451017972663i</v>
      </c>
      <c r="U868" t="e">
        <f t="shared" si="403"/>
        <v>#DIV/0!</v>
      </c>
      <c r="V868" t="str">
        <f t="shared" si="404"/>
        <v>1.33333333333333E-06-0.00144554898357762i</v>
      </c>
      <c r="W868" t="e">
        <f t="shared" si="405"/>
        <v>#DIV/0!</v>
      </c>
      <c r="X868" t="e">
        <f t="shared" si="406"/>
        <v>#DIV/0!</v>
      </c>
      <c r="Y868" t="str">
        <f t="shared" si="407"/>
        <v>0.00083+0.0737897282475171i</v>
      </c>
      <c r="Z868" t="e">
        <f t="shared" si="408"/>
        <v>#DIV/0!</v>
      </c>
      <c r="AA868" t="e">
        <f t="shared" si="409"/>
        <v>#DIV/0!</v>
      </c>
      <c r="AB868" t="str">
        <f t="shared" si="410"/>
        <v>1.2897382902738-0.116819988064313i</v>
      </c>
      <c r="AC868" t="str">
        <f t="shared" si="411"/>
        <v>2.34453364623597-2.92341669452009i</v>
      </c>
      <c r="AD868" t="str">
        <f t="shared" si="412"/>
        <v>0.239642499981121+0.248985506364651i</v>
      </c>
      <c r="AE868" t="e">
        <f t="shared" si="413"/>
        <v>#DIV/0!</v>
      </c>
      <c r="AF868" t="str">
        <f t="shared" si="414"/>
        <v>-16.5162306472932-4.49609947491224i</v>
      </c>
      <c r="AG868" t="e">
        <f t="shared" si="415"/>
        <v>#DIV/0!</v>
      </c>
      <c r="AH868" t="e">
        <f t="shared" si="416"/>
        <v>#DIV/0!</v>
      </c>
      <c r="AI868" t="e">
        <f t="shared" si="417"/>
        <v>#DIV/0!</v>
      </c>
      <c r="AJ868" t="e">
        <f t="shared" si="418"/>
        <v>#DIV/0!</v>
      </c>
      <c r="AK868"/>
      <c r="AL868"/>
      <c r="AM868"/>
      <c r="AN868"/>
    </row>
    <row r="869" spans="1:40" x14ac:dyDescent="0.25">
      <c r="A869"/>
      <c r="B869">
        <f t="shared" si="419"/>
        <v>73500</v>
      </c>
      <c r="C869" s="186" t="str">
        <f t="shared" si="387"/>
        <v>-0.0000182073410985251+0.0428828767626866i</v>
      </c>
      <c r="D869" s="158" t="str">
        <f t="shared" si="388"/>
        <v>-7.66680625628177+0.328768721847264i</v>
      </c>
      <c r="E869" t="str">
        <f t="shared" si="389"/>
        <v>7.9999833914129-0.0115268565064896i</v>
      </c>
      <c r="F869" t="str">
        <f t="shared" si="390"/>
        <v>0.99920064114529+1.15084356822423E-06i</v>
      </c>
      <c r="G869">
        <f t="shared" si="385"/>
        <v>1</v>
      </c>
      <c r="H869" t="str">
        <f t="shared" si="391"/>
        <v>8.85522699187753+4.82224150464932i</v>
      </c>
      <c r="I869" t="str">
        <f t="shared" si="392"/>
        <v>288.633825048562i</v>
      </c>
      <c r="J869" t="str">
        <f t="shared" si="386"/>
        <v>-111.767718844785+63.1438446382239i</v>
      </c>
      <c r="K869" t="str">
        <f t="shared" si="393"/>
        <v>1.10596902131512-1.95761970677601i</v>
      </c>
      <c r="L869" t="str">
        <f t="shared" si="394"/>
        <v>0.129100034821304-0.195449982881023i</v>
      </c>
      <c r="M869" t="str">
        <f t="shared" si="395"/>
        <v>1.23506905613642-2.15306968965703i</v>
      </c>
      <c r="N869" t="str">
        <f t="shared" si="396"/>
        <v>-0.54154118931073i</v>
      </c>
      <c r="O869" t="str">
        <f t="shared" si="397"/>
        <v>0.856915282140627-0.515457271976883i</v>
      </c>
      <c r="P869" t="str">
        <f t="shared" si="398"/>
        <v>0.143084717859373+0.515457271976883i</v>
      </c>
      <c r="Q869" t="str">
        <f t="shared" si="399"/>
        <v>-0.143084717859373+0.0260839173338471i</v>
      </c>
      <c r="R869" t="str">
        <f t="shared" si="400"/>
        <v>-0.332240810640257-3.66302860052235i</v>
      </c>
      <c r="S869" t="str">
        <f t="shared" si="401"/>
        <v>0.0570993729097962i</v>
      </c>
      <c r="T869" t="str">
        <f t="shared" si="402"/>
        <v>0.209156636040475-0.018970741942601i</v>
      </c>
      <c r="U869" t="e">
        <f t="shared" si="403"/>
        <v>#DIV/0!</v>
      </c>
      <c r="V869" t="str">
        <f t="shared" si="404"/>
        <v>1.33333333333333E-06-0.00144358225026663i</v>
      </c>
      <c r="W869" t="e">
        <f t="shared" si="405"/>
        <v>#DIV/0!</v>
      </c>
      <c r="X869" t="e">
        <f t="shared" si="406"/>
        <v>#DIV/0!</v>
      </c>
      <c r="Y869" t="str">
        <f t="shared" si="407"/>
        <v>0.00083+0.0738902592124319i</v>
      </c>
      <c r="Z869" t="e">
        <f t="shared" si="408"/>
        <v>#DIV/0!</v>
      </c>
      <c r="AA869" t="e">
        <f t="shared" si="409"/>
        <v>#DIV/0!</v>
      </c>
      <c r="AB869" t="str">
        <f t="shared" si="410"/>
        <v>1.28970939228977-0.116978091277694i</v>
      </c>
      <c r="AC869" t="str">
        <f t="shared" si="411"/>
        <v>2.34101817914167-2.92131022178807i</v>
      </c>
      <c r="AD869" t="str">
        <f t="shared" si="412"/>
        <v>0.239821736495104+0.249299900424695i</v>
      </c>
      <c r="AE869" t="e">
        <f t="shared" si="413"/>
        <v>#DIV/0!</v>
      </c>
      <c r="AF869" t="str">
        <f t="shared" si="414"/>
        <v>-16.5220332481593-4.49347278280206i</v>
      </c>
      <c r="AG869" t="e">
        <f t="shared" si="415"/>
        <v>#DIV/0!</v>
      </c>
      <c r="AH869" t="e">
        <f t="shared" si="416"/>
        <v>#DIV/0!</v>
      </c>
      <c r="AI869" t="e">
        <f t="shared" si="417"/>
        <v>#DIV/0!</v>
      </c>
      <c r="AJ869" t="e">
        <f t="shared" si="418"/>
        <v>#DIV/0!</v>
      </c>
      <c r="AK869"/>
      <c r="AL869"/>
      <c r="AM869"/>
      <c r="AN869"/>
    </row>
    <row r="870" spans="1:40" x14ac:dyDescent="0.25">
      <c r="A870"/>
      <c r="B870">
        <f t="shared" si="419"/>
        <v>73600</v>
      </c>
      <c r="C870" s="186" t="str">
        <f t="shared" si="387"/>
        <v>-0.0000181578982487702+0.0428246120054405i</v>
      </c>
      <c r="D870" s="158" t="str">
        <f t="shared" si="388"/>
        <v>-7.66680587721992+0.328322025375044i</v>
      </c>
      <c r="E870" t="str">
        <f t="shared" si="389"/>
        <v>7.99998334618882-0.0115425392392074i</v>
      </c>
      <c r="F870" t="str">
        <f t="shared" si="390"/>
        <v>0.999200641149799+1.15240933528225E-06i</v>
      </c>
      <c r="G870">
        <f t="shared" si="385"/>
        <v>1</v>
      </c>
      <c r="H870" t="str">
        <f t="shared" si="391"/>
        <v>8.86101469807575+4.81916607833457i</v>
      </c>
      <c r="I870" t="str">
        <f t="shared" si="392"/>
        <v>289.026524130261i</v>
      </c>
      <c r="J870" t="str">
        <f t="shared" si="386"/>
        <v>-112.07477852255+63.2297546309289i</v>
      </c>
      <c r="K870" t="str">
        <f t="shared" si="393"/>
        <v>1.10365018719434-1.95622062774339i</v>
      </c>
      <c r="L870" t="str">
        <f t="shared" si="394"/>
        <v>0.128855749270814-0.195345563860439i</v>
      </c>
      <c r="M870" t="str">
        <f t="shared" si="395"/>
        <v>1.23250593646515-2.15156619160383i</v>
      </c>
      <c r="N870" t="str">
        <f t="shared" si="396"/>
        <v>-0.542277980044486i</v>
      </c>
      <c r="O870" t="str">
        <f t="shared" si="397"/>
        <v>0.856535265440593-0.516088499248542i</v>
      </c>
      <c r="P870" t="str">
        <f t="shared" si="398"/>
        <v>0.143464734559407+0.516088499248542i</v>
      </c>
      <c r="Q870" t="str">
        <f t="shared" si="399"/>
        <v>-0.143464734559407+0.026189480795944i</v>
      </c>
      <c r="R870" t="str">
        <f t="shared" si="400"/>
        <v>-0.332237818352201-3.65796958272456i</v>
      </c>
      <c r="S870" t="str">
        <f t="shared" si="401"/>
        <v>0.0571770591314422i</v>
      </c>
      <c r="T870" t="str">
        <f t="shared" si="402"/>
        <v>0.209151943132459-0.0189963813856251i</v>
      </c>
      <c r="U870" t="e">
        <f t="shared" si="403"/>
        <v>#DIV/0!</v>
      </c>
      <c r="V870" t="str">
        <f t="shared" si="404"/>
        <v>1.33333333333333E-06-0.00144162086133963i</v>
      </c>
      <c r="W870" t="e">
        <f t="shared" si="405"/>
        <v>#DIV/0!</v>
      </c>
      <c r="X870" t="e">
        <f t="shared" si="406"/>
        <v>#DIV/0!</v>
      </c>
      <c r="Y870" t="str">
        <f t="shared" si="407"/>
        <v>0.00083+0.0739907901773468i</v>
      </c>
      <c r="Z870" t="e">
        <f t="shared" si="408"/>
        <v>#DIV/0!</v>
      </c>
      <c r="AA870" t="e">
        <f t="shared" si="409"/>
        <v>#DIV/0!</v>
      </c>
      <c r="AB870" t="str">
        <f t="shared" si="410"/>
        <v>1.28968045470663-0.117136190160461i</v>
      </c>
      <c r="AC870" t="str">
        <f t="shared" si="411"/>
        <v>2.33751255000647-2.91920391406672i</v>
      </c>
      <c r="AD870" t="str">
        <f t="shared" si="412"/>
        <v>0.2400011965042+0.249614164447451i</v>
      </c>
      <c r="AE870" t="e">
        <f t="shared" si="413"/>
        <v>#DIV/0!</v>
      </c>
      <c r="AF870" t="str">
        <f t="shared" si="414"/>
        <v>-16.5278205752957-4.49084405295953i</v>
      </c>
      <c r="AG870" t="e">
        <f t="shared" si="415"/>
        <v>#DIV/0!</v>
      </c>
      <c r="AH870" t="e">
        <f t="shared" si="416"/>
        <v>#DIV/0!</v>
      </c>
      <c r="AI870" t="e">
        <f t="shared" si="417"/>
        <v>#DIV/0!</v>
      </c>
      <c r="AJ870" t="e">
        <f t="shared" si="418"/>
        <v>#DIV/0!</v>
      </c>
      <c r="AK870"/>
      <c r="AL870"/>
      <c r="AM870"/>
      <c r="AN870"/>
    </row>
    <row r="871" spans="1:40" x14ac:dyDescent="0.25">
      <c r="A871"/>
      <c r="B871">
        <f t="shared" si="419"/>
        <v>73700</v>
      </c>
      <c r="C871" s="186" t="str">
        <f t="shared" si="387"/>
        <v>-0.0000181086565223003+0.0427665053614261i</v>
      </c>
      <c r="D871" s="158" t="str">
        <f t="shared" si="388"/>
        <v>-7.66680549969999+0.327876541104267i</v>
      </c>
      <c r="E871" t="str">
        <f t="shared" si="389"/>
        <v>7.99998330090325-0.0115582219716591i</v>
      </c>
      <c r="F871" t="str">
        <f t="shared" si="390"/>
        <v>0.999200641154318+1.15397510231375E-06i</v>
      </c>
      <c r="G871">
        <f t="shared" si="385"/>
        <v>1</v>
      </c>
      <c r="H871" t="str">
        <f t="shared" si="391"/>
        <v>8.86678717324351+4.81608986132714i</v>
      </c>
      <c r="I871" t="str">
        <f t="shared" si="392"/>
        <v>289.41922321196i</v>
      </c>
      <c r="J871" t="str">
        <f t="shared" si="386"/>
        <v>-112.382255684582+63.315664623634i</v>
      </c>
      <c r="K871" t="str">
        <f t="shared" si="393"/>
        <v>1.10133792237169-1.95482177629865i</v>
      </c>
      <c r="L871" t="str">
        <f t="shared" si="394"/>
        <v>0.12861205620285-0.195241037913361i</v>
      </c>
      <c r="M871" t="str">
        <f t="shared" si="395"/>
        <v>1.22994997857454-2.15006281421201i</v>
      </c>
      <c r="N871" t="str">
        <f t="shared" si="396"/>
        <v>-0.543014770778242i</v>
      </c>
      <c r="O871" t="str">
        <f t="shared" si="397"/>
        <v>0.856154783761345-0.516719446356109i</v>
      </c>
      <c r="P871" t="str">
        <f t="shared" si="398"/>
        <v>0.143845216238655+0.516719446356109i</v>
      </c>
      <c r="Q871" t="str">
        <f t="shared" si="399"/>
        <v>-0.143845216238655+0.026295324422133i</v>
      </c>
      <c r="R871" t="str">
        <f t="shared" si="400"/>
        <v>-0.332234821900558-3.65292418143767i</v>
      </c>
      <c r="S871" t="str">
        <f t="shared" si="401"/>
        <v>0.0572547453530883i</v>
      </c>
      <c r="T871" t="str">
        <f t="shared" si="402"/>
        <v>0.209147243802352-0.0190220201253451i</v>
      </c>
      <c r="U871" t="e">
        <f t="shared" si="403"/>
        <v>#DIV/0!</v>
      </c>
      <c r="V871" t="str">
        <f t="shared" si="404"/>
        <v>1.33333333333333E-06-0.00143966479504202i</v>
      </c>
      <c r="W871" t="e">
        <f t="shared" si="405"/>
        <v>#DIV/0!</v>
      </c>
      <c r="X871" t="e">
        <f t="shared" si="406"/>
        <v>#DIV/0!</v>
      </c>
      <c r="Y871" t="str">
        <f t="shared" si="407"/>
        <v>0.00083+0.0740913211422617i</v>
      </c>
      <c r="Z871" t="e">
        <f t="shared" si="408"/>
        <v>#DIV/0!</v>
      </c>
      <c r="AA871" t="e">
        <f t="shared" si="409"/>
        <v>#DIV/0!</v>
      </c>
      <c r="AB871" t="str">
        <f t="shared" si="410"/>
        <v>1.28965147752335-0.117294284706488i</v>
      </c>
      <c r="AC871" t="str">
        <f t="shared" si="411"/>
        <v>2.33401672728145-2.91709778807819i</v>
      </c>
      <c r="AD871" t="str">
        <f t="shared" si="412"/>
        <v>0.240180879932672+0.249928298313109i</v>
      </c>
      <c r="AE871" t="e">
        <f t="shared" si="413"/>
        <v>#DIV/0!</v>
      </c>
      <c r="AF871" t="str">
        <f t="shared" si="414"/>
        <v>-16.5335926729435-4.48821332022287i</v>
      </c>
      <c r="AG871" t="e">
        <f t="shared" si="415"/>
        <v>#DIV/0!</v>
      </c>
      <c r="AH871" t="e">
        <f t="shared" si="416"/>
        <v>#DIV/0!</v>
      </c>
      <c r="AI871" t="e">
        <f t="shared" si="417"/>
        <v>#DIV/0!</v>
      </c>
      <c r="AJ871" t="e">
        <f t="shared" si="418"/>
        <v>#DIV/0!</v>
      </c>
      <c r="AK871"/>
      <c r="AL871"/>
      <c r="AM871"/>
      <c r="AN871"/>
    </row>
    <row r="872" spans="1:40" x14ac:dyDescent="0.25">
      <c r="A872"/>
      <c r="B872">
        <f t="shared" si="419"/>
        <v>73800</v>
      </c>
      <c r="C872" s="186" t="str">
        <f t="shared" si="387"/>
        <v>-0.0000180596148297554+0.042708556187907i</v>
      </c>
      <c r="D872" s="158" t="str">
        <f t="shared" si="388"/>
        <v>-7.6668051237137+0.327432264107287i</v>
      </c>
      <c r="E872" t="str">
        <f t="shared" si="389"/>
        <v>7.99998325555619-0.0115739047038442i</v>
      </c>
      <c r="F872" t="str">
        <f t="shared" si="390"/>
        <v>0.999200641158837+1.15554086931867E-06i</v>
      </c>
      <c r="G872">
        <f t="shared" si="385"/>
        <v>1</v>
      </c>
      <c r="H872" t="str">
        <f t="shared" si="391"/>
        <v>8.87254446152534+4.81301288328594i</v>
      </c>
      <c r="I872" t="str">
        <f t="shared" si="392"/>
        <v>289.811922293658i</v>
      </c>
      <c r="J872" t="str">
        <f t="shared" si="386"/>
        <v>-112.690150330879+63.4015746163391i</v>
      </c>
      <c r="K872" t="str">
        <f t="shared" si="393"/>
        <v>1.09903220534528-1.95342316319885i</v>
      </c>
      <c r="L872" t="str">
        <f t="shared" si="394"/>
        <v>0.128368954135986-0.195136406448994i</v>
      </c>
      <c r="M872" t="str">
        <f t="shared" si="395"/>
        <v>1.22740115948127-2.14855956964784i</v>
      </c>
      <c r="N872" t="str">
        <f t="shared" si="396"/>
        <v>-0.543751561511998i</v>
      </c>
      <c r="O872" t="str">
        <f t="shared" si="397"/>
        <v>0.855773837309431-0.517350112957068i</v>
      </c>
      <c r="P872" t="str">
        <f t="shared" si="398"/>
        <v>0.144226162690569+0.517350112957068i</v>
      </c>
      <c r="Q872" t="str">
        <f t="shared" si="399"/>
        <v>-0.144226162690569+0.02640144855493i</v>
      </c>
      <c r="R872" t="str">
        <f t="shared" si="400"/>
        <v>-0.332231821284951-3.64789234130706i</v>
      </c>
      <c r="S872" t="str">
        <f t="shared" si="401"/>
        <v>0.0573324315747342i</v>
      </c>
      <c r="T872" t="str">
        <f t="shared" si="402"/>
        <v>0.209142538049984-0.0190476581607688i</v>
      </c>
      <c r="U872" t="e">
        <f t="shared" si="403"/>
        <v>#DIV/0!</v>
      </c>
      <c r="V872" t="str">
        <f t="shared" si="404"/>
        <v>1.33333333333333E-06-0.00143771402973709i</v>
      </c>
      <c r="W872" t="e">
        <f t="shared" si="405"/>
        <v>#DIV/0!</v>
      </c>
      <c r="X872" t="e">
        <f t="shared" si="406"/>
        <v>#DIV/0!</v>
      </c>
      <c r="Y872" t="str">
        <f t="shared" si="407"/>
        <v>0.00083+0.0741918521071765i</v>
      </c>
      <c r="Z872" t="e">
        <f t="shared" si="408"/>
        <v>#DIV/0!</v>
      </c>
      <c r="AA872" t="e">
        <f t="shared" si="409"/>
        <v>#DIV/0!</v>
      </c>
      <c r="AB872" t="str">
        <f t="shared" si="410"/>
        <v>1.28962246073889-0.117452374909657i</v>
      </c>
      <c r="AC872" t="str">
        <f t="shared" si="411"/>
        <v>2.33053067951399-2.91499186040128i</v>
      </c>
      <c r="AD872" t="str">
        <f t="shared" si="412"/>
        <v>0.240360786704672+0.250242301901699i</v>
      </c>
      <c r="AE872" t="e">
        <f t="shared" si="413"/>
        <v>#DIV/0!</v>
      </c>
      <c r="AF872" t="str">
        <f t="shared" si="414"/>
        <v>-16.539349585239-4.48558061917865i</v>
      </c>
      <c r="AG872" t="e">
        <f t="shared" si="415"/>
        <v>#DIV/0!</v>
      </c>
      <c r="AH872" t="e">
        <f t="shared" si="416"/>
        <v>#DIV/0!</v>
      </c>
      <c r="AI872" t="e">
        <f t="shared" si="417"/>
        <v>#DIV/0!</v>
      </c>
      <c r="AJ872" t="e">
        <f t="shared" si="418"/>
        <v>#DIV/0!</v>
      </c>
      <c r="AK872"/>
      <c r="AL872"/>
      <c r="AM872"/>
      <c r="AN872"/>
    </row>
    <row r="873" spans="1:40" x14ac:dyDescent="0.25">
      <c r="A873"/>
      <c r="B873">
        <f t="shared" si="419"/>
        <v>73900</v>
      </c>
      <c r="C873" s="186" t="str">
        <f t="shared" si="387"/>
        <v>-0.0000180107720891414+0.0426507638456261i</v>
      </c>
      <c r="D873" s="158" t="str">
        <f t="shared" si="388"/>
        <v>-7.66680474925269+0.326989189483134i</v>
      </c>
      <c r="E873" t="str">
        <f t="shared" si="389"/>
        <v>7.99998321014765-0.0115895874357625i</v>
      </c>
      <c r="F873" t="str">
        <f t="shared" si="390"/>
        <v>0.999200641163376+1.15710663629702E-06i</v>
      </c>
      <c r="G873">
        <f t="shared" si="385"/>
        <v>1</v>
      </c>
      <c r="H873" t="str">
        <f t="shared" si="391"/>
        <v>8.87828660696049+4.80993517364627i</v>
      </c>
      <c r="I873" t="str">
        <f t="shared" si="392"/>
        <v>290.204621375357i</v>
      </c>
      <c r="J873" t="str">
        <f t="shared" si="386"/>
        <v>-112.998462461443+63.4874846090441i</v>
      </c>
      <c r="K873" t="str">
        <f t="shared" si="393"/>
        <v>1.09673301468132-1.95202479910565i</v>
      </c>
      <c r="L873" t="str">
        <f t="shared" si="394"/>
        <v>0.128126441590892-0.195031670867541i</v>
      </c>
      <c r="M873" t="str">
        <f t="shared" si="395"/>
        <v>1.22485945627221-2.14705646997319i</v>
      </c>
      <c r="N873" t="str">
        <f t="shared" si="396"/>
        <v>-0.544488352245754i</v>
      </c>
      <c r="O873" t="str">
        <f t="shared" si="397"/>
        <v>0.855392426291652-0.517980498709054i</v>
      </c>
      <c r="P873" t="str">
        <f t="shared" si="398"/>
        <v>0.144607573708348+0.517980498709054i</v>
      </c>
      <c r="Q873" t="str">
        <f t="shared" si="399"/>
        <v>-0.144607573708348+0.0265078535366999i</v>
      </c>
      <c r="R873" t="str">
        <f t="shared" si="400"/>
        <v>-0.332228816504965-3.64287400727773i</v>
      </c>
      <c r="S873" t="str">
        <f t="shared" si="401"/>
        <v>0.0574101177963801i</v>
      </c>
      <c r="T873" t="str">
        <f t="shared" si="402"/>
        <v>0.209137825875186-0.019073295490902i</v>
      </c>
      <c r="U873" t="e">
        <f t="shared" si="403"/>
        <v>#DIV/0!</v>
      </c>
      <c r="V873" t="str">
        <f t="shared" si="404"/>
        <v>1.33333333333333E-06-0.00143576854390524i</v>
      </c>
      <c r="W873" t="e">
        <f t="shared" si="405"/>
        <v>#DIV/0!</v>
      </c>
      <c r="X873" t="e">
        <f t="shared" si="406"/>
        <v>#DIV/0!</v>
      </c>
      <c r="Y873" t="str">
        <f t="shared" si="407"/>
        <v>0.00083+0.0742923830720914i</v>
      </c>
      <c r="Z873" t="e">
        <f t="shared" si="408"/>
        <v>#DIV/0!</v>
      </c>
      <c r="AA873" t="e">
        <f t="shared" si="409"/>
        <v>#DIV/0!</v>
      </c>
      <c r="AB873" t="str">
        <f t="shared" si="410"/>
        <v>1.2895934043522-0.117610460763837i</v>
      </c>
      <c r="AC873" t="str">
        <f t="shared" si="411"/>
        <v>2.32705437534754-2.91288614747226i</v>
      </c>
      <c r="AD873" t="str">
        <f t="shared" si="412"/>
        <v>0.240540916744255+0.250556175093117i</v>
      </c>
      <c r="AE873" t="e">
        <f t="shared" si="413"/>
        <v>#DIV/0!</v>
      </c>
      <c r="AF873" t="str">
        <f t="shared" si="414"/>
        <v>-16.5450913562132-4.48294598416314i</v>
      </c>
      <c r="AG873" t="e">
        <f t="shared" si="415"/>
        <v>#DIV/0!</v>
      </c>
      <c r="AH873" t="e">
        <f t="shared" si="416"/>
        <v>#DIV/0!</v>
      </c>
      <c r="AI873" t="e">
        <f t="shared" si="417"/>
        <v>#DIV/0!</v>
      </c>
      <c r="AJ873" t="e">
        <f t="shared" si="418"/>
        <v>#DIV/0!</v>
      </c>
      <c r="AK873"/>
      <c r="AL873"/>
      <c r="AM873"/>
      <c r="AN873"/>
    </row>
    <row r="874" spans="1:40" x14ac:dyDescent="0.25">
      <c r="A874"/>
      <c r="B874">
        <f t="shared" si="419"/>
        <v>74000</v>
      </c>
      <c r="C874" s="186" t="str">
        <f t="shared" si="387"/>
        <v>-0.0000179621272257694+0.0425931276987814i</v>
      </c>
      <c r="D874" s="158" t="str">
        <f t="shared" si="388"/>
        <v>-7.66680437630877+0.326547312357324i</v>
      </c>
      <c r="E874" t="str">
        <f t="shared" si="389"/>
        <v>7.99998316467761-0.0116052701674135i</v>
      </c>
      <c r="F874" t="str">
        <f t="shared" si="390"/>
        <v>0.999200641167905+1.15867240324869E-06i</v>
      </c>
      <c r="G874">
        <f t="shared" si="385"/>
        <v>1</v>
      </c>
      <c r="H874" t="str">
        <f t="shared" si="391"/>
        <v>8.88401365348287+4.8068567616215i</v>
      </c>
      <c r="I874" t="str">
        <f t="shared" si="392"/>
        <v>290.597320457056i</v>
      </c>
      <c r="J874" t="str">
        <f t="shared" si="386"/>
        <v>-113.307192076273+63.5733946017492i</v>
      </c>
      <c r="K874" t="str">
        <f t="shared" si="393"/>
        <v>1.09444032901416-1.95062669458608i</v>
      </c>
      <c r="L874" t="str">
        <f t="shared" si="394"/>
        <v>0.127884517090358-0.194926832560241i</v>
      </c>
      <c r="M874" t="str">
        <f t="shared" si="395"/>
        <v>1.22232484610452-2.14555352714632i</v>
      </c>
      <c r="N874" t="str">
        <f t="shared" si="396"/>
        <v>-0.545225142979511i</v>
      </c>
      <c r="O874" t="str">
        <f t="shared" si="397"/>
        <v>0.85501055091506-0.518610603269857i</v>
      </c>
      <c r="P874" t="str">
        <f t="shared" si="398"/>
        <v>0.14498944908494+0.518610603269857i</v>
      </c>
      <c r="Q874" t="str">
        <f t="shared" si="399"/>
        <v>-0.14498944908494+0.026614539709654i</v>
      </c>
      <c r="R874" t="str">
        <f t="shared" si="400"/>
        <v>-0.332225807560222-3.63786912459223i</v>
      </c>
      <c r="S874" t="str">
        <f t="shared" si="401"/>
        <v>0.0574878040180262i</v>
      </c>
      <c r="T874" t="str">
        <f t="shared" si="402"/>
        <v>0.209133107277787-0.0190989321147525i</v>
      </c>
      <c r="U874" t="e">
        <f t="shared" si="403"/>
        <v>#DIV/0!</v>
      </c>
      <c r="V874" t="str">
        <f t="shared" si="404"/>
        <v>1.33333333333333E-06-0.0014338283161432i</v>
      </c>
      <c r="W874" t="e">
        <f t="shared" si="405"/>
        <v>#DIV/0!</v>
      </c>
      <c r="X874" t="e">
        <f t="shared" si="406"/>
        <v>#DIV/0!</v>
      </c>
      <c r="Y874" t="str">
        <f t="shared" si="407"/>
        <v>0.00083+0.0743929140370063i</v>
      </c>
      <c r="Z874" t="e">
        <f t="shared" si="408"/>
        <v>#DIV/0!</v>
      </c>
      <c r="AA874" t="e">
        <f t="shared" si="409"/>
        <v>#DIV/0!</v>
      </c>
      <c r="AB874" t="str">
        <f t="shared" si="410"/>
        <v>1.28956430836224-0.117768542262912i</v>
      </c>
      <c r="AC874" t="str">
        <f t="shared" si="411"/>
        <v>2.32358778352169-2.91078066558608i</v>
      </c>
      <c r="AD874" t="str">
        <f t="shared" si="412"/>
        <v>0.24072126997537+0.250869917767099i</v>
      </c>
      <c r="AE874" t="e">
        <f t="shared" si="413"/>
        <v>#DIV/0!</v>
      </c>
      <c r="AF874" t="str">
        <f t="shared" si="414"/>
        <v>-16.5508180297916-4.48030944926418i</v>
      </c>
      <c r="AG874" t="e">
        <f t="shared" si="415"/>
        <v>#DIV/0!</v>
      </c>
      <c r="AH874" t="e">
        <f t="shared" si="416"/>
        <v>#DIV/0!</v>
      </c>
      <c r="AI874" t="e">
        <f t="shared" si="417"/>
        <v>#DIV/0!</v>
      </c>
      <c r="AJ874" t="e">
        <f t="shared" si="418"/>
        <v>#DIV/0!</v>
      </c>
      <c r="AK874"/>
      <c r="AL874"/>
      <c r="AM874"/>
      <c r="AN874"/>
    </row>
    <row r="875" spans="1:40" x14ac:dyDescent="0.25">
      <c r="A875"/>
      <c r="B875">
        <f t="shared" si="419"/>
        <v>74100</v>
      </c>
      <c r="C875" s="186" t="str">
        <f t="shared" si="387"/>
        <v>-0.0000179136791721978+0.0425356471150031i</v>
      </c>
      <c r="D875" s="158" t="str">
        <f t="shared" si="388"/>
        <v>-7.66680400487364+0.326106627881691i</v>
      </c>
      <c r="E875" t="str">
        <f t="shared" si="389"/>
        <v>7.9999831191461-0.0116209528987969i</v>
      </c>
      <c r="F875" t="str">
        <f t="shared" si="390"/>
        <v>0.999200641172454+1.16023817017372E-06i</v>
      </c>
      <c r="G875">
        <f t="shared" si="385"/>
        <v>1</v>
      </c>
      <c r="H875" t="str">
        <f t="shared" si="391"/>
        <v>8.88972564492082+4.80377767620418i</v>
      </c>
      <c r="I875" t="str">
        <f t="shared" si="392"/>
        <v>290.990019538755i</v>
      </c>
      <c r="J875" t="str">
        <f t="shared" si="386"/>
        <v>-113.616339175369+63.6593045944542i</v>
      </c>
      <c r="K875" t="str">
        <f t="shared" si="393"/>
        <v>1.09215412704608-1.94922886011319i</v>
      </c>
      <c r="L875" t="str">
        <f t="shared" si="394"/>
        <v>0.127643179159311-0.194821892909424i</v>
      </c>
      <c r="M875" t="str">
        <f t="shared" si="395"/>
        <v>1.21979730620539-2.14405075302261i</v>
      </c>
      <c r="N875" t="str">
        <f t="shared" si="396"/>
        <v>-0.545961933713267i</v>
      </c>
      <c r="O875" t="str">
        <f t="shared" si="397"/>
        <v>0.854628211386962-0.519240426297416i</v>
      </c>
      <c r="P875" t="str">
        <f t="shared" si="398"/>
        <v>0.145371788613038+0.519240426297416i</v>
      </c>
      <c r="Q875" t="str">
        <f t="shared" si="399"/>
        <v>-0.145371788613038+0.026721507415851i</v>
      </c>
      <c r="R875" t="str">
        <f t="shared" si="400"/>
        <v>-0.332222794450318-3.63287763878878i</v>
      </c>
      <c r="S875" t="str">
        <f t="shared" si="401"/>
        <v>0.0575654902396721i</v>
      </c>
      <c r="T875" t="str">
        <f t="shared" si="402"/>
        <v>0.209128382257619-0.0191245680313264i</v>
      </c>
      <c r="U875" t="e">
        <f t="shared" si="403"/>
        <v>#DIV/0!</v>
      </c>
      <c r="V875" t="str">
        <f t="shared" si="404"/>
        <v>1.33333333333333E-06-0.00143189332516325i</v>
      </c>
      <c r="W875" t="e">
        <f t="shared" si="405"/>
        <v>#DIV/0!</v>
      </c>
      <c r="X875" t="e">
        <f t="shared" si="406"/>
        <v>#DIV/0!</v>
      </c>
      <c r="Y875" t="str">
        <f t="shared" si="407"/>
        <v>0.00083+0.0744934450019212i</v>
      </c>
      <c r="Z875" t="e">
        <f t="shared" si="408"/>
        <v>#DIV/0!</v>
      </c>
      <c r="AA875" t="e">
        <f t="shared" si="409"/>
        <v>#DIV/0!</v>
      </c>
      <c r="AB875" t="str">
        <f t="shared" si="410"/>
        <v>1.28953517276795-0.117926619400751i</v>
      </c>
      <c r="AC875" t="str">
        <f t="shared" si="411"/>
        <v>2.32013087287186-2.90867543089721i</v>
      </c>
      <c r="AD875" t="str">
        <f t="shared" si="412"/>
        <v>0.24090184632187+0.251183529803249i</v>
      </c>
      <c r="AE875" t="e">
        <f t="shared" si="413"/>
        <v>#DIV/0!</v>
      </c>
      <c r="AF875" t="str">
        <f t="shared" si="414"/>
        <v>-16.5565296497945-4.47767104832249i</v>
      </c>
      <c r="AG875" t="e">
        <f t="shared" si="415"/>
        <v>#DIV/0!</v>
      </c>
      <c r="AH875" t="e">
        <f t="shared" si="416"/>
        <v>#DIV/0!</v>
      </c>
      <c r="AI875" t="e">
        <f t="shared" si="417"/>
        <v>#DIV/0!</v>
      </c>
      <c r="AJ875" t="e">
        <f t="shared" si="418"/>
        <v>#DIV/0!</v>
      </c>
      <c r="AK875"/>
      <c r="AL875"/>
      <c r="AM875"/>
      <c r="AN875"/>
    </row>
    <row r="876" spans="1:40" x14ac:dyDescent="0.25">
      <c r="A876"/>
      <c r="B876">
        <f t="shared" si="419"/>
        <v>74200</v>
      </c>
      <c r="C876" s="186" t="str">
        <f t="shared" si="387"/>
        <v>-0.0000178654268681728+0.0424783214653307i</v>
      </c>
      <c r="D876" s="158" t="str">
        <f t="shared" si="388"/>
        <v>-7.66680363493934+0.325667131234202i</v>
      </c>
      <c r="E876" t="str">
        <f t="shared" si="389"/>
        <v>7.99998307355309-0.0116366356299124i</v>
      </c>
      <c r="F876" t="str">
        <f t="shared" si="390"/>
        <v>0.999200641176993+1.16180393707201E-06i</v>
      </c>
      <c r="G876">
        <f t="shared" si="385"/>
        <v>1</v>
      </c>
      <c r="H876" t="str">
        <f t="shared" si="391"/>
        <v>8.89542262499722+4.80069794616787i</v>
      </c>
      <c r="I876" t="str">
        <f t="shared" si="392"/>
        <v>291.382718620453i</v>
      </c>
      <c r="J876" t="str">
        <f t="shared" si="386"/>
        <v>-113.925903758731+63.7452145871594i</v>
      </c>
      <c r="K876" t="str">
        <f t="shared" si="393"/>
        <v>1.08987438754724-1.94783130606676i</v>
      </c>
      <c r="L876" t="str">
        <f t="shared" si="394"/>
        <v>0.127402426324832-0.194716853288562i</v>
      </c>
      <c r="M876" t="str">
        <f t="shared" si="395"/>
        <v>1.21727681387207-2.14254815935532i</v>
      </c>
      <c r="N876" t="str">
        <f t="shared" si="396"/>
        <v>-0.546698724447023i</v>
      </c>
      <c r="O876" t="str">
        <f t="shared" si="397"/>
        <v>0.854245407914913-0.519869967449827i</v>
      </c>
      <c r="P876" t="str">
        <f t="shared" si="398"/>
        <v>0.145754592085087+0.519869967449827i</v>
      </c>
      <c r="Q876" t="str">
        <f t="shared" si="399"/>
        <v>-0.145754592085087+0.026828756997196i</v>
      </c>
      <c r="R876" t="str">
        <f t="shared" si="400"/>
        <v>-0.332219777174899-3.6278994956991i</v>
      </c>
      <c r="S876" t="str">
        <f t="shared" si="401"/>
        <v>0.0576431764613181i</v>
      </c>
      <c r="T876" t="str">
        <f t="shared" si="402"/>
        <v>0.20912365081451-0.0191502032396325i</v>
      </c>
      <c r="U876" t="e">
        <f t="shared" si="403"/>
        <v>#DIV/0!</v>
      </c>
      <c r="V876" t="str">
        <f t="shared" si="404"/>
        <v>1.33333333333333E-06-0.00142996354979241i</v>
      </c>
      <c r="W876" t="e">
        <f t="shared" si="405"/>
        <v>#DIV/0!</v>
      </c>
      <c r="X876" t="e">
        <f t="shared" si="406"/>
        <v>#DIV/0!</v>
      </c>
      <c r="Y876" t="str">
        <f t="shared" si="407"/>
        <v>0.00083+0.074593975966836i</v>
      </c>
      <c r="Z876" t="e">
        <f t="shared" si="408"/>
        <v>#DIV/0!</v>
      </c>
      <c r="AA876" t="e">
        <f t="shared" si="409"/>
        <v>#DIV/0!</v>
      </c>
      <c r="AB876" t="str">
        <f t="shared" si="410"/>
        <v>1.28950599756829-0.118084692171243i</v>
      </c>
      <c r="AC876" t="str">
        <f t="shared" si="411"/>
        <v>2.31668361232932-2.90657045942086i</v>
      </c>
      <c r="AD876" t="str">
        <f t="shared" si="412"/>
        <v>0.2410826457075+0.251497011081019i</v>
      </c>
      <c r="AE876" t="e">
        <f t="shared" si="413"/>
        <v>#DIV/0!</v>
      </c>
      <c r="AF876" t="str">
        <f t="shared" si="414"/>
        <v>-16.5622262599366-4.47503081493367i</v>
      </c>
      <c r="AG876" t="e">
        <f t="shared" si="415"/>
        <v>#DIV/0!</v>
      </c>
      <c r="AH876" t="e">
        <f t="shared" si="416"/>
        <v>#DIV/0!</v>
      </c>
      <c r="AI876" t="e">
        <f t="shared" si="417"/>
        <v>#DIV/0!</v>
      </c>
      <c r="AJ876" t="e">
        <f t="shared" si="418"/>
        <v>#DIV/0!</v>
      </c>
      <c r="AK876"/>
      <c r="AL876"/>
      <c r="AM876"/>
      <c r="AN876"/>
    </row>
    <row r="877" spans="1:40" x14ac:dyDescent="0.25">
      <c r="A877"/>
      <c r="B877">
        <f t="shared" si="419"/>
        <v>74300</v>
      </c>
      <c r="C877" s="186" t="str">
        <f t="shared" si="387"/>
        <v>-0.0000178173692605708+0.0424211501241893i</v>
      </c>
      <c r="D877" s="158" t="str">
        <f t="shared" si="388"/>
        <v>-7.66680326649766+0.325228817618785i</v>
      </c>
      <c r="E877" t="str">
        <f t="shared" si="389"/>
        <v>7.9999830278986-0.0116523183607596i</v>
      </c>
      <c r="F877" t="str">
        <f t="shared" si="390"/>
        <v>0.999200641181553+1.16336970394358E-06i</v>
      </c>
      <c r="G877">
        <f t="shared" si="385"/>
        <v>1</v>
      </c>
      <c r="H877" t="str">
        <f t="shared" si="391"/>
        <v>8.90110463732904+4.79761760006807i</v>
      </c>
      <c r="I877" t="str">
        <f t="shared" si="392"/>
        <v>291.775417702152i</v>
      </c>
      <c r="J877" t="str">
        <f t="shared" si="386"/>
        <v>-114.235885826359+63.8311245798644i</v>
      </c>
      <c r="K877" t="str">
        <f t="shared" si="393"/>
        <v>1.08760108935555-1.94643404273402i</v>
      </c>
      <c r="L877" t="str">
        <f t="shared" si="394"/>
        <v>0.127162257116172-0.19461171506231i</v>
      </c>
      <c r="M877" t="str">
        <f t="shared" si="395"/>
        <v>1.21476334647172-2.14104575779633i</v>
      </c>
      <c r="N877" t="str">
        <f t="shared" si="396"/>
        <v>-0.547435515180779i</v>
      </c>
      <c r="O877" t="str">
        <f t="shared" si="397"/>
        <v>0.853862140706723-0.520499226385335i</v>
      </c>
      <c r="P877" t="str">
        <f t="shared" si="398"/>
        <v>0.146137859293277+0.520499226385335i</v>
      </c>
      <c r="Q877" t="str">
        <f t="shared" si="399"/>
        <v>-0.146137859293277+0.0269362887954441i</v>
      </c>
      <c r="R877" t="str">
        <f t="shared" si="400"/>
        <v>-0.332216755733515-3.62293464144657i</v>
      </c>
      <c r="S877" t="str">
        <f t="shared" si="401"/>
        <v>0.0577208626829642i</v>
      </c>
      <c r="T877" t="str">
        <f t="shared" si="402"/>
        <v>0.209118912948292-0.0191758377386741i</v>
      </c>
      <c r="U877" t="e">
        <f t="shared" si="403"/>
        <v>#DIV/0!</v>
      </c>
      <c r="V877" t="str">
        <f t="shared" si="404"/>
        <v>1.33333333333333E-06-0.00142803896897169i</v>
      </c>
      <c r="W877" t="e">
        <f t="shared" si="405"/>
        <v>#DIV/0!</v>
      </c>
      <c r="X877" t="e">
        <f t="shared" si="406"/>
        <v>#DIV/0!</v>
      </c>
      <c r="Y877" t="str">
        <f t="shared" si="407"/>
        <v>0.00083+0.0746945069317509i</v>
      </c>
      <c r="Z877" t="e">
        <f t="shared" si="408"/>
        <v>#DIV/0!</v>
      </c>
      <c r="AA877" t="e">
        <f t="shared" si="409"/>
        <v>#DIV/0!</v>
      </c>
      <c r="AB877" t="str">
        <f t="shared" si="410"/>
        <v>1.28947678276222-0.118242760568241i</v>
      </c>
      <c r="AC877" t="str">
        <f t="shared" si="411"/>
        <v>2.31324597092106-2.90446576703384i</v>
      </c>
      <c r="AD877" t="str">
        <f t="shared" si="412"/>
        <v>0.241263668055902+0.251810361479722i</v>
      </c>
      <c r="AE877" t="e">
        <f t="shared" si="413"/>
        <v>#DIV/0!</v>
      </c>
      <c r="AF877" t="str">
        <f t="shared" si="414"/>
        <v>-16.5679079038267-4.47238878244928i</v>
      </c>
      <c r="AG877" t="e">
        <f t="shared" si="415"/>
        <v>#DIV/0!</v>
      </c>
      <c r="AH877" t="e">
        <f t="shared" si="416"/>
        <v>#DIV/0!</v>
      </c>
      <c r="AI877" t="e">
        <f t="shared" si="417"/>
        <v>#DIV/0!</v>
      </c>
      <c r="AJ877" t="e">
        <f t="shared" si="418"/>
        <v>#DIV/0!</v>
      </c>
      <c r="AK877"/>
      <c r="AL877"/>
      <c r="AM877"/>
      <c r="AN877"/>
    </row>
    <row r="878" spans="1:40" x14ac:dyDescent="0.25">
      <c r="A878"/>
      <c r="B878">
        <f t="shared" si="419"/>
        <v>74400</v>
      </c>
      <c r="C878" s="186" t="str">
        <f t="shared" si="387"/>
        <v>-0.000017769505303341+0.0423641324693676i</v>
      </c>
      <c r="D878" s="158" t="str">
        <f t="shared" si="388"/>
        <v>-7.66680289954064+0.324791682265152i</v>
      </c>
      <c r="E878" t="str">
        <f t="shared" si="389"/>
        <v>7.99998298218262-0.0116680010913381i</v>
      </c>
      <c r="F878" t="str">
        <f t="shared" si="390"/>
        <v>0.999200641186111+1.16493547078836E-06i</v>
      </c>
      <c r="G878">
        <f t="shared" si="385"/>
        <v>1</v>
      </c>
      <c r="H878" t="str">
        <f t="shared" si="391"/>
        <v>8.90677172542739+4.79453666624398i</v>
      </c>
      <c r="I878" t="str">
        <f t="shared" si="392"/>
        <v>292.168116783851i</v>
      </c>
      <c r="J878" t="str">
        <f t="shared" si="386"/>
        <v>-114.546285378254+63.9170345725694i</v>
      </c>
      <c r="K878" t="str">
        <f t="shared" si="393"/>
        <v>1.08533421137654-1.94503708031025i</v>
      </c>
      <c r="L878" t="str">
        <f t="shared" si="394"/>
        <v>0.126922670064772-0.194506479586561i</v>
      </c>
      <c r="M878" t="str">
        <f t="shared" si="395"/>
        <v>1.21225688144131-2.13954355989681i</v>
      </c>
      <c r="N878" t="str">
        <f t="shared" si="396"/>
        <v>-0.548172305914535i</v>
      </c>
      <c r="O878" t="str">
        <f t="shared" si="397"/>
        <v>0.853478409970453-0.521128202762341i</v>
      </c>
      <c r="P878" t="str">
        <f t="shared" si="398"/>
        <v>0.146521590029547+0.521128202762341i</v>
      </c>
      <c r="Q878" t="str">
        <f t="shared" si="399"/>
        <v>-0.146521590029547+0.0270441031521941i</v>
      </c>
      <c r="R878" t="str">
        <f t="shared" si="400"/>
        <v>-0.332213730125791-3.61798302244425i</v>
      </c>
      <c r="S878" t="str">
        <f t="shared" si="401"/>
        <v>0.0577985489046101i</v>
      </c>
      <c r="T878" t="str">
        <f t="shared" si="402"/>
        <v>0.209114168658793-0.0192014715274585i</v>
      </c>
      <c r="U878" t="e">
        <f t="shared" si="403"/>
        <v>#DIV/0!</v>
      </c>
      <c r="V878" t="str">
        <f t="shared" si="404"/>
        <v>1.33333333333333E-06-0.00142611956175533i</v>
      </c>
      <c r="W878" t="e">
        <f t="shared" si="405"/>
        <v>#DIV/0!</v>
      </c>
      <c r="X878" t="e">
        <f t="shared" si="406"/>
        <v>#DIV/0!</v>
      </c>
      <c r="Y878" t="str">
        <f t="shared" si="407"/>
        <v>0.00083+0.0747950378966658i</v>
      </c>
      <c r="Z878" t="e">
        <f t="shared" si="408"/>
        <v>#DIV/0!</v>
      </c>
      <c r="AA878" t="e">
        <f t="shared" si="409"/>
        <v>#DIV/0!</v>
      </c>
      <c r="AB878" t="str">
        <f t="shared" si="410"/>
        <v>1.28944752834867-0.118400824585626i</v>
      </c>
      <c r="AC878" t="str">
        <f t="shared" si="411"/>
        <v>2.30981791776952-2.90236136947551i</v>
      </c>
      <c r="AD878" t="str">
        <f t="shared" si="412"/>
        <v>0.241444913290623+0.25212358087853i</v>
      </c>
      <c r="AE878" t="e">
        <f t="shared" si="413"/>
        <v>#DIV/0!</v>
      </c>
      <c r="AF878" t="str">
        <f t="shared" si="414"/>
        <v>-16.573574624968-4.46974498397883i</v>
      </c>
      <c r="AG878" t="e">
        <f t="shared" si="415"/>
        <v>#DIV/0!</v>
      </c>
      <c r="AH878" t="e">
        <f t="shared" si="416"/>
        <v>#DIV/0!</v>
      </c>
      <c r="AI878" t="e">
        <f t="shared" si="417"/>
        <v>#DIV/0!</v>
      </c>
      <c r="AJ878" t="e">
        <f t="shared" si="418"/>
        <v>#DIV/0!</v>
      </c>
      <c r="AK878"/>
      <c r="AL878"/>
      <c r="AM878"/>
      <c r="AN878"/>
    </row>
    <row r="879" spans="1:40" x14ac:dyDescent="0.25">
      <c r="A879"/>
      <c r="B879">
        <f t="shared" si="419"/>
        <v>74500</v>
      </c>
      <c r="C879" s="186" t="str">
        <f t="shared" si="387"/>
        <v>-0.0000177218339574482+0.0423072678819949i</v>
      </c>
      <c r="D879" s="158" t="str">
        <f t="shared" si="388"/>
        <v>-7.66680253406036+0.324355720428628i</v>
      </c>
      <c r="E879" t="str">
        <f t="shared" si="389"/>
        <v>7.99998293640515-0.0116836838216475i</v>
      </c>
      <c r="F879" t="str">
        <f t="shared" si="390"/>
        <v>0.99920064119068+1.16650123760632E-06i</v>
      </c>
      <c r="G879">
        <f t="shared" si="385"/>
        <v>1</v>
      </c>
      <c r="H879" t="str">
        <f t="shared" si="391"/>
        <v>8.91242393269753+4.79145517281975i</v>
      </c>
      <c r="I879" t="str">
        <f t="shared" si="392"/>
        <v>292.56081586555i</v>
      </c>
      <c r="J879" t="str">
        <f t="shared" si="386"/>
        <v>-114.857102414414+64.0029445652745i</v>
      </c>
      <c r="K879" t="str">
        <f t="shared" si="393"/>
        <v>1.08307373258334-1.94364042889957i</v>
      </c>
      <c r="L879" t="str">
        <f t="shared" si="394"/>
        <v>0.126683663704275-0.194401148208489i</v>
      </c>
      <c r="M879" t="str">
        <f t="shared" si="395"/>
        <v>1.20975739628761-2.13804157710806i</v>
      </c>
      <c r="N879" t="str">
        <f t="shared" si="396"/>
        <v>-0.548909096648291i</v>
      </c>
      <c r="O879" t="str">
        <f t="shared" si="397"/>
        <v>0.853094215914414-0.521756896239399i</v>
      </c>
      <c r="P879" t="str">
        <f t="shared" si="398"/>
        <v>0.146905784085586+0.521756896239399i</v>
      </c>
      <c r="Q879" t="str">
        <f t="shared" si="399"/>
        <v>-0.146905784085586+0.027152200408892i</v>
      </c>
      <c r="R879" t="str">
        <f t="shared" si="400"/>
        <v>-0.332210700351354-3.61304458539285i</v>
      </c>
      <c r="S879" t="str">
        <f t="shared" si="401"/>
        <v>0.057876235126256i</v>
      </c>
      <c r="T879" t="str">
        <f t="shared" si="402"/>
        <v>0.209109417945843-0.0192271046049931i</v>
      </c>
      <c r="U879" t="e">
        <f t="shared" si="403"/>
        <v>#DIV/0!</v>
      </c>
      <c r="V879" t="str">
        <f t="shared" si="404"/>
        <v>1.33333333333333E-06-0.00142420530731002i</v>
      </c>
      <c r="W879" t="e">
        <f t="shared" si="405"/>
        <v>#DIV/0!</v>
      </c>
      <c r="X879" t="e">
        <f t="shared" si="406"/>
        <v>#DIV/0!</v>
      </c>
      <c r="Y879" t="str">
        <f t="shared" si="407"/>
        <v>0.00083+0.0748955688615807i</v>
      </c>
      <c r="Z879" t="e">
        <f t="shared" si="408"/>
        <v>#DIV/0!</v>
      </c>
      <c r="AA879" t="e">
        <f t="shared" si="409"/>
        <v>#DIV/0!</v>
      </c>
      <c r="AB879" t="str">
        <f t="shared" si="410"/>
        <v>1.28941823432661-0.118558884217276i</v>
      </c>
      <c r="AC879" t="str">
        <f t="shared" si="411"/>
        <v>2.30639942209265-2.90025728234901i</v>
      </c>
      <c r="AD879" t="str">
        <f t="shared" si="412"/>
        <v>0.241626381335101+0.252436669156476i</v>
      </c>
      <c r="AE879" t="e">
        <f t="shared" si="413"/>
        <v>#DIV/0!</v>
      </c>
      <c r="AF879" t="str">
        <f t="shared" si="414"/>
        <v>-16.5792264667579-4.46709945239112i</v>
      </c>
      <c r="AG879" t="e">
        <f t="shared" si="415"/>
        <v>#DIV/0!</v>
      </c>
      <c r="AH879" t="e">
        <f t="shared" si="416"/>
        <v>#DIV/0!</v>
      </c>
      <c r="AI879" t="e">
        <f t="shared" si="417"/>
        <v>#DIV/0!</v>
      </c>
      <c r="AJ879" t="e">
        <f t="shared" si="418"/>
        <v>#DIV/0!</v>
      </c>
      <c r="AK879"/>
      <c r="AL879"/>
      <c r="AM879"/>
      <c r="AN879"/>
    </row>
    <row r="880" spans="1:40" x14ac:dyDescent="0.25">
      <c r="A880"/>
      <c r="B880">
        <f t="shared" si="419"/>
        <v>74600</v>
      </c>
      <c r="C880" s="186" t="str">
        <f t="shared" si="387"/>
        <v>-0.0000176743541908168+0.0422505557465189i</v>
      </c>
      <c r="D880" s="158" t="str">
        <f t="shared" si="388"/>
        <v>-7.66680217004879+0.323920927389978i</v>
      </c>
      <c r="E880" t="str">
        <f t="shared" si="389"/>
        <v>7.9999828905662-0.0116993665516876i</v>
      </c>
      <c r="F880" t="str">
        <f t="shared" si="390"/>
        <v>0.99920064119525+1.16806700439743E-06i</v>
      </c>
      <c r="G880">
        <f t="shared" si="385"/>
        <v>1</v>
      </c>
      <c r="H880" t="str">
        <f t="shared" si="391"/>
        <v>8.91806130243842+4.78837314770572i</v>
      </c>
      <c r="I880" t="str">
        <f t="shared" si="392"/>
        <v>292.953514947248i</v>
      </c>
      <c r="J880" t="str">
        <f t="shared" si="386"/>
        <v>-115.168336934841+64.0888545579796i</v>
      </c>
      <c r="K880" t="str">
        <f t="shared" si="393"/>
        <v>1.08081963201639-1.94224409851551i</v>
      </c>
      <c r="L880" t="str">
        <f t="shared" si="394"/>
        <v>0.126445236570548-0.194295722266603i</v>
      </c>
      <c r="M880" t="str">
        <f t="shared" si="395"/>
        <v>1.20726486858694-2.13653982078211i</v>
      </c>
      <c r="N880" t="str">
        <f t="shared" si="396"/>
        <v>-0.549645887382047i</v>
      </c>
      <c r="O880" t="str">
        <f t="shared" si="397"/>
        <v>0.852709558747171-0.522385306475216i</v>
      </c>
      <c r="P880" t="str">
        <f t="shared" si="398"/>
        <v>0.147290441252829+0.522385306475216i</v>
      </c>
      <c r="Q880" t="str">
        <f t="shared" si="399"/>
        <v>-0.147290441252829+0.027260580906831i</v>
      </c>
      <c r="R880" t="str">
        <f t="shared" si="400"/>
        <v>-0.33220766640979-3.60811927727891i</v>
      </c>
      <c r="S880" t="str">
        <f t="shared" si="401"/>
        <v>0.0579539213479021i</v>
      </c>
      <c r="T880" t="str">
        <f t="shared" si="402"/>
        <v>0.209104660809271-0.0192527369702831i</v>
      </c>
      <c r="U880" t="e">
        <f t="shared" si="403"/>
        <v>#DIV/0!</v>
      </c>
      <c r="V880" t="str">
        <f t="shared" si="404"/>
        <v>1.33333333333333E-06-0.00142229618491417i</v>
      </c>
      <c r="W880" t="e">
        <f t="shared" si="405"/>
        <v>#DIV/0!</v>
      </c>
      <c r="X880" t="e">
        <f t="shared" si="406"/>
        <v>#DIV/0!</v>
      </c>
      <c r="Y880" t="str">
        <f t="shared" si="407"/>
        <v>0.00083+0.0749960998264955i</v>
      </c>
      <c r="Z880" t="e">
        <f t="shared" si="408"/>
        <v>#DIV/0!</v>
      </c>
      <c r="AA880" t="e">
        <f t="shared" si="409"/>
        <v>#DIV/0!</v>
      </c>
      <c r="AB880" t="str">
        <f t="shared" si="410"/>
        <v>1.28938890069496-0.118716939457057i</v>
      </c>
      <c r="AC880" t="str">
        <f t="shared" si="411"/>
        <v>2.30299045320358-2.89815352112192i</v>
      </c>
      <c r="AD880" t="str">
        <f t="shared" si="412"/>
        <v>0.241808072112674+0.252749626192453i</v>
      </c>
      <c r="AE880" t="e">
        <f t="shared" si="413"/>
        <v>#DIV/0!</v>
      </c>
      <c r="AF880" t="str">
        <f t="shared" si="414"/>
        <v>-16.5848634724872-4.46445222031574i</v>
      </c>
      <c r="AG880" t="e">
        <f t="shared" si="415"/>
        <v>#DIV/0!</v>
      </c>
      <c r="AH880" t="e">
        <f t="shared" si="416"/>
        <v>#DIV/0!</v>
      </c>
      <c r="AI880" t="e">
        <f t="shared" si="417"/>
        <v>#DIV/0!</v>
      </c>
      <c r="AJ880" t="e">
        <f t="shared" si="418"/>
        <v>#DIV/0!</v>
      </c>
      <c r="AK880"/>
      <c r="AL880"/>
      <c r="AM880"/>
      <c r="AN880"/>
    </row>
    <row r="881" spans="1:40" x14ac:dyDescent="0.25">
      <c r="A881"/>
      <c r="B881">
        <f t="shared" si="419"/>
        <v>74700</v>
      </c>
      <c r="C881" s="186" t="str">
        <f t="shared" si="387"/>
        <v>-0.0000176270649782745+0.0421939954506836i</v>
      </c>
      <c r="D881" s="158" t="str">
        <f t="shared" si="388"/>
        <v>-7.66680180749818+0.323487298455241i</v>
      </c>
      <c r="E881" t="str">
        <f t="shared" si="389"/>
        <v>7.99998284466575-0.0117150492814579i</v>
      </c>
      <c r="F881" t="str">
        <f t="shared" si="390"/>
        <v>0.999200641199829+1.16963277116164E-06i</v>
      </c>
      <c r="G881">
        <f t="shared" si="385"/>
        <v>1</v>
      </c>
      <c r="H881" t="str">
        <f t="shared" si="391"/>
        <v>8.923683877843+4.78529061860012i</v>
      </c>
      <c r="I881" t="str">
        <f t="shared" si="392"/>
        <v>293.346214028947i</v>
      </c>
      <c r="J881" t="str">
        <f t="shared" si="386"/>
        <v>-115.479988939534+64.1747645506847i</v>
      </c>
      <c r="K881" t="str">
        <f t="shared" si="393"/>
        <v>1.07857188878354-1.94084809908175i</v>
      </c>
      <c r="L881" t="str">
        <f t="shared" si="394"/>
        <v>0.126207387201693-0.194190203090788i</v>
      </c>
      <c r="M881" t="str">
        <f t="shared" si="395"/>
        <v>1.20477927598523-2.13503830217254i</v>
      </c>
      <c r="N881" t="str">
        <f t="shared" si="396"/>
        <v>-0.550382678115803i</v>
      </c>
      <c r="O881" t="str">
        <f t="shared" si="397"/>
        <v>0.852324438677539-0.523013433128652i</v>
      </c>
      <c r="P881" t="str">
        <f t="shared" si="398"/>
        <v>0.147675561322461+0.523013433128652i</v>
      </c>
      <c r="Q881" t="str">
        <f t="shared" si="399"/>
        <v>-0.147675561322461+0.027369244987151i</v>
      </c>
      <c r="R881" t="str">
        <f t="shared" si="400"/>
        <v>-0.332204628300687-3.60320704537283i</v>
      </c>
      <c r="S881" t="str">
        <f t="shared" si="401"/>
        <v>0.0580316075695481i</v>
      </c>
      <c r="T881" t="str">
        <f t="shared" si="402"/>
        <v>0.209099897248907-0.0192783686223331i</v>
      </c>
      <c r="U881" t="e">
        <f t="shared" si="403"/>
        <v>#DIV/0!</v>
      </c>
      <c r="V881" t="str">
        <f t="shared" si="404"/>
        <v>1.33333333333333E-06-0.00142039217395712i</v>
      </c>
      <c r="W881" t="e">
        <f t="shared" si="405"/>
        <v>#DIV/0!</v>
      </c>
      <c r="X881" t="e">
        <f t="shared" si="406"/>
        <v>#DIV/0!</v>
      </c>
      <c r="Y881" t="str">
        <f t="shared" si="407"/>
        <v>0.00083+0.0750966307914104i</v>
      </c>
      <c r="Z881" t="e">
        <f t="shared" si="408"/>
        <v>#DIV/0!</v>
      </c>
      <c r="AA881" t="e">
        <f t="shared" si="409"/>
        <v>#DIV/0!</v>
      </c>
      <c r="AB881" t="str">
        <f t="shared" si="410"/>
        <v>1.2893595274527-0.11887499029883i</v>
      </c>
      <c r="AC881" t="str">
        <f t="shared" si="411"/>
        <v>2.29959098051073-2.89605010112758i</v>
      </c>
      <c r="AD881" t="str">
        <f t="shared" si="412"/>
        <v>0.241989985546577+0.253062451865222i</v>
      </c>
      <c r="AE881" t="e">
        <f t="shared" si="413"/>
        <v>#DIV/0!</v>
      </c>
      <c r="AF881" t="str">
        <f t="shared" si="414"/>
        <v>-16.5904856853412-4.46180332014488i</v>
      </c>
      <c r="AG881" t="e">
        <f t="shared" si="415"/>
        <v>#DIV/0!</v>
      </c>
      <c r="AH881" t="e">
        <f t="shared" si="416"/>
        <v>#DIV/0!</v>
      </c>
      <c r="AI881" t="e">
        <f t="shared" si="417"/>
        <v>#DIV/0!</v>
      </c>
      <c r="AJ881" t="e">
        <f t="shared" si="418"/>
        <v>#DIV/0!</v>
      </c>
      <c r="AK881"/>
      <c r="AL881"/>
      <c r="AM881"/>
      <c r="AN881"/>
    </row>
    <row r="882" spans="1:40" x14ac:dyDescent="0.25">
      <c r="A882"/>
      <c r="B882">
        <f t="shared" si="419"/>
        <v>74800</v>
      </c>
      <c r="C882" s="186" t="str">
        <f t="shared" si="387"/>
        <v>-0.0000175799653014971+0.0421375863855066i</v>
      </c>
      <c r="D882" s="158" t="str">
        <f t="shared" si="388"/>
        <v>-7.66680144640064+0.323054828955551i</v>
      </c>
      <c r="E882" t="str">
        <f t="shared" si="389"/>
        <v>7.99998279870383-0.011730732010958i</v>
      </c>
      <c r="F882" t="str">
        <f t="shared" si="390"/>
        <v>0.999200641204418+1.17119853789894E-06i</v>
      </c>
      <c r="G882">
        <f t="shared" si="385"/>
        <v>1</v>
      </c>
      <c r="H882" t="str">
        <f t="shared" si="391"/>
        <v>8.92929170199781+4.78220761299006i</v>
      </c>
      <c r="I882" t="str">
        <f t="shared" si="392"/>
        <v>293.738913110646i</v>
      </c>
      <c r="J882" t="str">
        <f t="shared" si="386"/>
        <v>-115.792058428493+64.2606745433897i</v>
      </c>
      <c r="K882" t="str">
        <f t="shared" si="393"/>
        <v>1.07633048205977-1.93945244043276i</v>
      </c>
      <c r="L882" t="str">
        <f t="shared" si="394"/>
        <v>0.125970114138063-0.194084592002354i</v>
      </c>
      <c r="M882" t="str">
        <f t="shared" si="395"/>
        <v>1.20230059619783-2.13353703243511i</v>
      </c>
      <c r="N882" t="str">
        <f t="shared" si="396"/>
        <v>-0.551119468849559i</v>
      </c>
      <c r="O882" t="str">
        <f t="shared" si="397"/>
        <v>0.851938855914584-0.523641275858722i</v>
      </c>
      <c r="P882" t="str">
        <f t="shared" si="398"/>
        <v>0.148061144085416+0.523641275858722i</v>
      </c>
      <c r="Q882" t="str">
        <f t="shared" si="399"/>
        <v>-0.148061144085416+0.027478192990837i</v>
      </c>
      <c r="R882" t="str">
        <f t="shared" si="400"/>
        <v>-0.332201586023657-3.59830783722696i</v>
      </c>
      <c r="S882" t="str">
        <f t="shared" si="401"/>
        <v>0.058109293791194i</v>
      </c>
      <c r="T882" t="str">
        <f t="shared" si="402"/>
        <v>0.209095127264577-0.0193039995601493i</v>
      </c>
      <c r="U882" t="e">
        <f t="shared" si="403"/>
        <v>#DIV/0!</v>
      </c>
      <c r="V882" t="str">
        <f t="shared" si="404"/>
        <v>1.33333333333333E-06-0.00141849325393846i</v>
      </c>
      <c r="W882" t="e">
        <f t="shared" si="405"/>
        <v>#DIV/0!</v>
      </c>
      <c r="X882" t="e">
        <f t="shared" si="406"/>
        <v>#DIV/0!</v>
      </c>
      <c r="Y882" t="str">
        <f t="shared" si="407"/>
        <v>0.00083+0.0751971617563253i</v>
      </c>
      <c r="Z882" t="e">
        <f t="shared" si="408"/>
        <v>#DIV/0!</v>
      </c>
      <c r="AA882" t="e">
        <f t="shared" si="409"/>
        <v>#DIV/0!</v>
      </c>
      <c r="AB882" t="str">
        <f t="shared" si="410"/>
        <v>1.28933011459873-0.119033036736469i</v>
      </c>
      <c r="AC882" t="str">
        <f t="shared" si="411"/>
        <v>2.2962009735174-2.89394703756569i</v>
      </c>
      <c r="AD882" t="str">
        <f t="shared" si="412"/>
        <v>0.242172121559944+0.2533751460534i</v>
      </c>
      <c r="AE882" t="e">
        <f t="shared" si="413"/>
        <v>#DIV/0!</v>
      </c>
      <c r="AF882" t="str">
        <f t="shared" si="414"/>
        <v>-16.5960931483985-4.45915278403451i</v>
      </c>
      <c r="AG882" t="e">
        <f t="shared" si="415"/>
        <v>#DIV/0!</v>
      </c>
      <c r="AH882" t="e">
        <f t="shared" si="416"/>
        <v>#DIV/0!</v>
      </c>
      <c r="AI882" t="e">
        <f t="shared" si="417"/>
        <v>#DIV/0!</v>
      </c>
      <c r="AJ882" t="e">
        <f t="shared" si="418"/>
        <v>#DIV/0!</v>
      </c>
      <c r="AK882"/>
      <c r="AL882"/>
      <c r="AM882"/>
      <c r="AN882"/>
    </row>
    <row r="883" spans="1:40" x14ac:dyDescent="0.25">
      <c r="A883"/>
      <c r="B883">
        <f t="shared" si="419"/>
        <v>74900</v>
      </c>
      <c r="C883" s="186" t="str">
        <f t="shared" si="387"/>
        <v>-0.0000175330541489541+0.0420813279452582i</v>
      </c>
      <c r="D883" s="158" t="str">
        <f t="shared" si="388"/>
        <v>-7.66680108674849+0.32262351424698i</v>
      </c>
      <c r="E883" t="str">
        <f t="shared" si="389"/>
        <v>7.99998275268041-0.0117464147401877i</v>
      </c>
      <c r="F883" t="str">
        <f t="shared" si="390"/>
        <v>0.999200641209007+1.17276430460926E-06i</v>
      </c>
      <c r="G883">
        <f t="shared" si="385"/>
        <v>1</v>
      </c>
      <c r="H883" t="str">
        <f t="shared" si="391"/>
        <v>8.9348848178831+4.77912415815325i</v>
      </c>
      <c r="I883" t="str">
        <f t="shared" si="392"/>
        <v>294.131612192344i</v>
      </c>
      <c r="J883" t="str">
        <f t="shared" si="386"/>
        <v>-116.104545401718+64.3465845360948i</v>
      </c>
      <c r="K883" t="str">
        <f t="shared" si="393"/>
        <v>1.07409539108714-1.93805713231444i</v>
      </c>
      <c r="L883" t="str">
        <f t="shared" si="394"/>
        <v>0.125733415922286-0.193978890314088i</v>
      </c>
      <c r="M883" t="str">
        <f t="shared" si="395"/>
        <v>1.19982880700943-2.13203602262853i</v>
      </c>
      <c r="N883" t="str">
        <f t="shared" si="396"/>
        <v>-0.551856259583315i</v>
      </c>
      <c r="O883" t="str">
        <f t="shared" si="397"/>
        <v>0.851552810667623-0.524268834324596i</v>
      </c>
      <c r="P883" t="str">
        <f t="shared" si="398"/>
        <v>0.148447189332377+0.524268834324596i</v>
      </c>
      <c r="Q883" t="str">
        <f t="shared" si="399"/>
        <v>-0.148447189332377+0.0275874252587189i</v>
      </c>
      <c r="R883" t="str">
        <f t="shared" si="400"/>
        <v>-0.332198539578333-3.59342160067375i</v>
      </c>
      <c r="S883" t="str">
        <f t="shared" si="401"/>
        <v>0.0581869800128399i</v>
      </c>
      <c r="T883" t="str">
        <f t="shared" si="402"/>
        <v>0.209090350856111-0.0193296297827391i</v>
      </c>
      <c r="U883" t="e">
        <f t="shared" si="403"/>
        <v>#DIV/0!</v>
      </c>
      <c r="V883" t="str">
        <f t="shared" si="404"/>
        <v>1.33333333333333E-06-0.00141659940446725i</v>
      </c>
      <c r="W883" t="e">
        <f t="shared" si="405"/>
        <v>#DIV/0!</v>
      </c>
      <c r="X883" t="e">
        <f t="shared" si="406"/>
        <v>#DIV/0!</v>
      </c>
      <c r="Y883" t="str">
        <f t="shared" si="407"/>
        <v>0.00083+0.0752976927212402i</v>
      </c>
      <c r="Z883" t="e">
        <f t="shared" si="408"/>
        <v>#DIV/0!</v>
      </c>
      <c r="AA883" t="e">
        <f t="shared" si="409"/>
        <v>#DIV/0!</v>
      </c>
      <c r="AB883" t="str">
        <f t="shared" si="410"/>
        <v>1.28930066213202-0.119191078763853i</v>
      </c>
      <c r="AC883" t="str">
        <f t="shared" si="411"/>
        <v>2.29282040182184-2.89184434550368i</v>
      </c>
      <c r="AD883" t="str">
        <f t="shared" si="412"/>
        <v>0.242354480075807+0.253687708635476i</v>
      </c>
      <c r="AE883" t="e">
        <f t="shared" si="413"/>
        <v>#DIV/0!</v>
      </c>
      <c r="AF883" t="str">
        <f t="shared" si="414"/>
        <v>-16.6016859046316-4.45650064390627i</v>
      </c>
      <c r="AG883" t="e">
        <f t="shared" si="415"/>
        <v>#DIV/0!</v>
      </c>
      <c r="AH883" t="e">
        <f t="shared" si="416"/>
        <v>#DIV/0!</v>
      </c>
      <c r="AI883" t="e">
        <f t="shared" si="417"/>
        <v>#DIV/0!</v>
      </c>
      <c r="AJ883" t="e">
        <f t="shared" si="418"/>
        <v>#DIV/0!</v>
      </c>
      <c r="AK883"/>
      <c r="AL883"/>
      <c r="AM883"/>
      <c r="AN883"/>
    </row>
    <row r="884" spans="1:40" x14ac:dyDescent="0.25">
      <c r="A884"/>
      <c r="B884">
        <f t="shared" si="419"/>
        <v>75000</v>
      </c>
      <c r="C884" s="186" t="str">
        <f t="shared" si="387"/>
        <v>-0.0000174863305158536+0.0420252195274392i</v>
      </c>
      <c r="D884" s="158" t="str">
        <f t="shared" si="388"/>
        <v>-7.66680072853399+0.322193349710367i</v>
      </c>
      <c r="E884" t="str">
        <f t="shared" si="389"/>
        <v>7.99998270659551-0.0117620974691465i</v>
      </c>
      <c r="F884" t="str">
        <f t="shared" si="390"/>
        <v>0.999200641213605+1.17433007129259E-06i</v>
      </c>
      <c r="G884">
        <f t="shared" si="385"/>
        <v>1</v>
      </c>
      <c r="H884" t="str">
        <f t="shared" si="391"/>
        <v>8.94046326837261+4.776040281159i</v>
      </c>
      <c r="I884" t="str">
        <f t="shared" si="392"/>
        <v>294.524311274043i</v>
      </c>
      <c r="J884" t="str">
        <f t="shared" si="386"/>
        <v>-116.41744985921+64.4324945287998i</v>
      </c>
      <c r="K884" t="str">
        <f t="shared" si="393"/>
        <v>1.07186659517466-1.93666218438482i</v>
      </c>
      <c r="L884" t="str">
        <f t="shared" si="394"/>
        <v>0.125497291099264-0.193873099330294i</v>
      </c>
      <c r="M884" t="str">
        <f t="shared" si="395"/>
        <v>1.19736388627392-2.13053528371511i</v>
      </c>
      <c r="N884" t="str">
        <f t="shared" si="396"/>
        <v>-0.552593050317072i</v>
      </c>
      <c r="O884" t="str">
        <f t="shared" si="397"/>
        <v>0.851166303146226-0.524896108185598i</v>
      </c>
      <c r="P884" t="str">
        <f t="shared" si="398"/>
        <v>0.148833696853774+0.524896108185598i</v>
      </c>
      <c r="Q884" t="str">
        <f t="shared" si="399"/>
        <v>-0.148833696853774+0.027696942131474i</v>
      </c>
      <c r="R884" t="str">
        <f t="shared" si="400"/>
        <v>-0.332195488964293-3.58854828382391i</v>
      </c>
      <c r="S884" t="str">
        <f t="shared" si="401"/>
        <v>0.058264666234486i</v>
      </c>
      <c r="T884" t="str">
        <f t="shared" si="402"/>
        <v>0.209085568023338-0.0193552592891064i</v>
      </c>
      <c r="U884" t="e">
        <f t="shared" si="403"/>
        <v>#DIV/0!</v>
      </c>
      <c r="V884" t="str">
        <f t="shared" si="404"/>
        <v>1.33333333333333E-06-0.00141471060526129i</v>
      </c>
      <c r="W884" t="e">
        <f t="shared" si="405"/>
        <v>#DIV/0!</v>
      </c>
      <c r="X884" t="e">
        <f t="shared" si="406"/>
        <v>#DIV/0!</v>
      </c>
      <c r="Y884" t="str">
        <f t="shared" si="407"/>
        <v>0.00083+0.075398223686155i</v>
      </c>
      <c r="Z884" t="e">
        <f t="shared" si="408"/>
        <v>#DIV/0!</v>
      </c>
      <c r="AA884" t="e">
        <f t="shared" si="409"/>
        <v>#DIV/0!</v>
      </c>
      <c r="AB884" t="str">
        <f t="shared" si="410"/>
        <v>1.28927117005151-0.119349116374839i</v>
      </c>
      <c r="AC884" t="str">
        <f t="shared" si="411"/>
        <v>2.28944923511698-2.88974203987734i</v>
      </c>
      <c r="AD884" t="str">
        <f t="shared" si="412"/>
        <v>0.242537061017092+0.254000139489808i</v>
      </c>
      <c r="AE884" t="e">
        <f t="shared" si="413"/>
        <v>#DIV/0!</v>
      </c>
      <c r="AF884" t="str">
        <f t="shared" si="414"/>
        <v>-16.6072639969066-4.45384693144863i</v>
      </c>
      <c r="AG884" t="e">
        <f t="shared" si="415"/>
        <v>#DIV/0!</v>
      </c>
      <c r="AH884" t="e">
        <f t="shared" si="416"/>
        <v>#DIV/0!</v>
      </c>
      <c r="AI884" t="e">
        <f t="shared" si="417"/>
        <v>#DIV/0!</v>
      </c>
      <c r="AJ884" t="e">
        <f t="shared" si="418"/>
        <v>#DIV/0!</v>
      </c>
      <c r="AK884"/>
      <c r="AL884"/>
      <c r="AM884"/>
      <c r="AN884"/>
    </row>
    <row r="885" spans="1:40" x14ac:dyDescent="0.25">
      <c r="A885"/>
      <c r="B885">
        <f t="shared" si="419"/>
        <v>75100</v>
      </c>
      <c r="C885" s="186" t="str">
        <f t="shared" si="387"/>
        <v>-0.0000174397934040892+0.0419692605327592i</v>
      </c>
      <c r="D885" s="158" t="str">
        <f t="shared" si="388"/>
        <v>-7.6668003717494+0.321764330751154i</v>
      </c>
      <c r="E885" t="str">
        <f t="shared" si="389"/>
        <v>7.99998266044912-0.0117777801978342i</v>
      </c>
      <c r="F885" t="str">
        <f t="shared" si="390"/>
        <v>0.999200641218214+1.17589583794891E-06i</v>
      </c>
      <c r="G885">
        <f t="shared" si="385"/>
        <v>1</v>
      </c>
      <c r="H885" t="str">
        <f t="shared" si="391"/>
        <v>8.94602709623339+4.77295600886977i</v>
      </c>
      <c r="I885" t="str">
        <f t="shared" si="392"/>
        <v>294.917010355742i</v>
      </c>
      <c r="J885" t="str">
        <f t="shared" si="386"/>
        <v>-116.730771800968+64.518404521505i</v>
      </c>
      <c r="K885" t="str">
        <f t="shared" si="393"/>
        <v>1.06964407369821-1.93526760621467i</v>
      </c>
      <c r="L885" t="str">
        <f t="shared" si="394"/>
        <v>0.125261738216206-0.193767220346844i</v>
      </c>
      <c r="M885" t="str">
        <f t="shared" si="395"/>
        <v>1.19490581191442-2.12903482656151i</v>
      </c>
      <c r="N885" t="str">
        <f t="shared" si="396"/>
        <v>-0.553329841050828i</v>
      </c>
      <c r="O885" t="str">
        <f t="shared" si="397"/>
        <v>0.850779333560213-0.525523097101202i</v>
      </c>
      <c r="P885" t="str">
        <f t="shared" si="398"/>
        <v>0.149220666439787+0.525523097101202i</v>
      </c>
      <c r="Q885" t="str">
        <f t="shared" si="399"/>
        <v>-0.149220666439787+0.027806743949626i</v>
      </c>
      <c r="R885" t="str">
        <f t="shared" si="400"/>
        <v>-0.332192434181104-3.58368783506448i</v>
      </c>
      <c r="S885" t="str">
        <f t="shared" si="401"/>
        <v>0.0583423524561319i</v>
      </c>
      <c r="T885" t="str">
        <f t="shared" si="402"/>
        <v>0.209080778766084-0.0193808880782544i</v>
      </c>
      <c r="U885" t="e">
        <f t="shared" si="403"/>
        <v>#DIV/0!</v>
      </c>
      <c r="V885" t="str">
        <f t="shared" si="404"/>
        <v>1.33333333333333E-06-0.00141282683614643i</v>
      </c>
      <c r="W885" t="e">
        <f t="shared" si="405"/>
        <v>#DIV/0!</v>
      </c>
      <c r="X885" t="e">
        <f t="shared" si="406"/>
        <v>#DIV/0!</v>
      </c>
      <c r="Y885" t="str">
        <f t="shared" si="407"/>
        <v>0.00083+0.0754987546510699i</v>
      </c>
      <c r="Z885" t="e">
        <f t="shared" si="408"/>
        <v>#DIV/0!</v>
      </c>
      <c r="AA885" t="e">
        <f t="shared" si="409"/>
        <v>#DIV/0!</v>
      </c>
      <c r="AB885" t="str">
        <f t="shared" si="410"/>
        <v>1.28924163835613-0.11950714956328i</v>
      </c>
      <c r="AC885" t="str">
        <f t="shared" si="411"/>
        <v>2.28608744319049-2.88764013549191i</v>
      </c>
      <c r="AD885" t="str">
        <f t="shared" si="412"/>
        <v>0.242719864306625+0.25431243849461i</v>
      </c>
      <c r="AE885" t="e">
        <f t="shared" si="413"/>
        <v>#DIV/0!</v>
      </c>
      <c r="AF885" t="str">
        <f t="shared" si="414"/>
        <v>-16.6128274679828-4.45119167811862i</v>
      </c>
      <c r="AG885" t="e">
        <f t="shared" si="415"/>
        <v>#DIV/0!</v>
      </c>
      <c r="AH885" t="e">
        <f t="shared" si="416"/>
        <v>#DIV/0!</v>
      </c>
      <c r="AI885" t="e">
        <f t="shared" si="417"/>
        <v>#DIV/0!</v>
      </c>
      <c r="AJ885" t="e">
        <f t="shared" si="418"/>
        <v>#DIV/0!</v>
      </c>
      <c r="AK885"/>
      <c r="AL885"/>
      <c r="AM885"/>
      <c r="AN885"/>
    </row>
    <row r="886" spans="1:40" x14ac:dyDescent="0.25">
      <c r="A886"/>
      <c r="B886">
        <f t="shared" si="419"/>
        <v>75200</v>
      </c>
      <c r="C886" s="186" t="str">
        <f t="shared" si="387"/>
        <v>-0.0000173934418221865+0.0419134503651157i</v>
      </c>
      <c r="D886" s="158" t="str">
        <f t="shared" si="388"/>
        <v>-7.66680001638729+0.32133645279922i</v>
      </c>
      <c r="E886" t="str">
        <f t="shared" si="389"/>
        <v>7.99998261424124-0.0117934629262502i</v>
      </c>
      <c r="F886" t="str">
        <f t="shared" si="390"/>
        <v>0.999200641222823+1.17746160457813E-06i</v>
      </c>
      <c r="G886">
        <f t="shared" si="385"/>
        <v>1</v>
      </c>
      <c r="H886" t="str">
        <f t="shared" si="391"/>
        <v>8.95157634412628+4.76987136794255i</v>
      </c>
      <c r="I886" t="str">
        <f t="shared" si="392"/>
        <v>295.309709437441i</v>
      </c>
      <c r="J886" t="str">
        <f t="shared" si="386"/>
        <v>-117.044511226991+64.60431451421i</v>
      </c>
      <c r="K886" t="str">
        <f t="shared" si="393"/>
        <v>1.06742780610034-1.93387340728819i</v>
      </c>
      <c r="L886" t="str">
        <f t="shared" si="394"/>
        <v>0.125026755822632-0.193661254651225i</v>
      </c>
      <c r="M886" t="str">
        <f t="shared" si="395"/>
        <v>1.19245456192297-2.12753466193942i</v>
      </c>
      <c r="N886" t="str">
        <f t="shared" si="396"/>
        <v>-0.554066631784584i</v>
      </c>
      <c r="O886" t="str">
        <f t="shared" si="397"/>
        <v>0.850391902119654-0.526149800731044i</v>
      </c>
      <c r="P886" t="str">
        <f t="shared" si="398"/>
        <v>0.149608097880346+0.526149800731044i</v>
      </c>
      <c r="Q886" t="str">
        <f t="shared" si="399"/>
        <v>-0.149608097880346+0.02791683105354i</v>
      </c>
      <c r="R886" t="str">
        <f t="shared" si="400"/>
        <v>-0.332189375228427-3.57884020305705i</v>
      </c>
      <c r="S886" t="str">
        <f t="shared" si="401"/>
        <v>0.0584200386777779i</v>
      </c>
      <c r="T886" t="str">
        <f t="shared" si="402"/>
        <v>0.209075983084179-0.0194065161491916i</v>
      </c>
      <c r="U886" t="e">
        <f t="shared" si="403"/>
        <v>#DIV/0!</v>
      </c>
      <c r="V886" t="str">
        <f t="shared" si="404"/>
        <v>1.33333333333333E-06-0.00141094807705581i</v>
      </c>
      <c r="W886" t="e">
        <f t="shared" si="405"/>
        <v>#DIV/0!</v>
      </c>
      <c r="X886" t="e">
        <f t="shared" si="406"/>
        <v>#DIV/0!</v>
      </c>
      <c r="Y886" t="str">
        <f t="shared" si="407"/>
        <v>0.00083+0.0755992856159848i</v>
      </c>
      <c r="Z886" t="e">
        <f t="shared" si="408"/>
        <v>#DIV/0!</v>
      </c>
      <c r="AA886" t="e">
        <f t="shared" si="409"/>
        <v>#DIV/0!</v>
      </c>
      <c r="AB886" t="str">
        <f t="shared" si="410"/>
        <v>1.28921206704483-0.119665178323064i</v>
      </c>
      <c r="AC886" t="str">
        <f t="shared" si="411"/>
        <v>2.28273499592427-2.88553864702311i</v>
      </c>
      <c r="AD886" t="str">
        <f t="shared" si="412"/>
        <v>0.242902889867128+0.254624605527979i</v>
      </c>
      <c r="AE886" t="e">
        <f t="shared" si="413"/>
        <v>#DIV/0!</v>
      </c>
      <c r="AF886" t="str">
        <f t="shared" si="414"/>
        <v>-16.6183763605136-4.44853491514333i</v>
      </c>
      <c r="AG886" t="e">
        <f t="shared" si="415"/>
        <v>#DIV/0!</v>
      </c>
      <c r="AH886" t="e">
        <f t="shared" si="416"/>
        <v>#DIV/0!</v>
      </c>
      <c r="AI886" t="e">
        <f t="shared" si="417"/>
        <v>#DIV/0!</v>
      </c>
      <c r="AJ886" t="e">
        <f t="shared" si="418"/>
        <v>#DIV/0!</v>
      </c>
      <c r="AK886"/>
      <c r="AL886"/>
      <c r="AM886"/>
      <c r="AN886"/>
    </row>
    <row r="887" spans="1:40" x14ac:dyDescent="0.25">
      <c r="A887"/>
      <c r="B887">
        <f t="shared" si="419"/>
        <v>75300</v>
      </c>
      <c r="C887" s="186" t="str">
        <f t="shared" si="387"/>
        <v>-0.00001734727478525+0.0418577884315728i</v>
      </c>
      <c r="D887" s="158" t="str">
        <f t="shared" si="388"/>
        <v>-7.66679966244006+0.320909711308725i</v>
      </c>
      <c r="E887" t="str">
        <f t="shared" si="389"/>
        <v>7.99998256797188-0.0118091456543944i</v>
      </c>
      <c r="F887" t="str">
        <f t="shared" si="390"/>
        <v>0.999200641227432+1.17902737118024E-06i</v>
      </c>
      <c r="G887">
        <f t="shared" si="385"/>
        <v>1</v>
      </c>
      <c r="H887" t="str">
        <f t="shared" si="391"/>
        <v>8.95711105460505+4.76678638483i</v>
      </c>
      <c r="I887" t="str">
        <f t="shared" si="392"/>
        <v>295.702408519139i</v>
      </c>
      <c r="J887" t="str">
        <f t="shared" si="386"/>
        <v>-117.358668137281+64.6902245069151i</v>
      </c>
      <c r="K887" t="str">
        <f t="shared" si="393"/>
        <v>1.06521777189018-1.93247959700356i</v>
      </c>
      <c r="L887" t="str">
        <f t="shared" si="394"/>
        <v>0.124792342470385-0.193555203522581i</v>
      </c>
      <c r="M887" t="str">
        <f t="shared" si="395"/>
        <v>1.19001011436057-2.12603480052614i</v>
      </c>
      <c r="N887" t="str">
        <f t="shared" si="396"/>
        <v>-0.55480342251834i</v>
      </c>
      <c r="O887" t="str">
        <f t="shared" si="397"/>
        <v>0.850004009034869-0.52677621873491i</v>
      </c>
      <c r="P887" t="str">
        <f t="shared" si="398"/>
        <v>0.149995990965131+0.52677621873491i</v>
      </c>
      <c r="Q887" t="str">
        <f t="shared" si="399"/>
        <v>-0.149995990965131+0.02802720378343i</v>
      </c>
      <c r="R887" t="str">
        <f t="shared" si="400"/>
        <v>-0.332186312105841-3.57400533673589i</v>
      </c>
      <c r="S887" t="str">
        <f t="shared" si="401"/>
        <v>0.058497724899424i</v>
      </c>
      <c r="T887" t="str">
        <f t="shared" si="402"/>
        <v>0.209071180977449-0.0194321435009217i</v>
      </c>
      <c r="U887" t="e">
        <f t="shared" si="403"/>
        <v>#DIV/0!</v>
      </c>
      <c r="V887" t="str">
        <f t="shared" si="404"/>
        <v>1.33333333333333E-06-0.00140907430802918i</v>
      </c>
      <c r="W887" t="e">
        <f t="shared" si="405"/>
        <v>#DIV/0!</v>
      </c>
      <c r="X887" t="e">
        <f t="shared" si="406"/>
        <v>#DIV/0!</v>
      </c>
      <c r="Y887" t="str">
        <f t="shared" si="407"/>
        <v>0.00083+0.0756998165808997i</v>
      </c>
      <c r="Z887" t="e">
        <f t="shared" si="408"/>
        <v>#DIV/0!</v>
      </c>
      <c r="AA887" t="e">
        <f t="shared" si="409"/>
        <v>#DIV/0!</v>
      </c>
      <c r="AB887" t="str">
        <f t="shared" si="410"/>
        <v>1.28918245611653-0.119823202648046i</v>
      </c>
      <c r="AC887" t="str">
        <f t="shared" si="411"/>
        <v>2.27939186329463-2.88343758901776i</v>
      </c>
      <c r="AD887" t="str">
        <f t="shared" si="412"/>
        <v>0.243086137621228+0.254936640467877i</v>
      </c>
      <c r="AE887" t="e">
        <f t="shared" si="413"/>
        <v>#DIV/0!</v>
      </c>
      <c r="AF887" t="str">
        <f t="shared" si="414"/>
        <v>-16.6239107170451-4.44587667352127i</v>
      </c>
      <c r="AG887" t="e">
        <f t="shared" si="415"/>
        <v>#DIV/0!</v>
      </c>
      <c r="AH887" t="e">
        <f t="shared" si="416"/>
        <v>#DIV/0!</v>
      </c>
      <c r="AI887" t="e">
        <f t="shared" si="417"/>
        <v>#DIV/0!</v>
      </c>
      <c r="AJ887" t="e">
        <f t="shared" si="418"/>
        <v>#DIV/0!</v>
      </c>
      <c r="AK887"/>
      <c r="AL887"/>
      <c r="AM887"/>
      <c r="AN887"/>
    </row>
    <row r="888" spans="1:40" x14ac:dyDescent="0.25">
      <c r="A888"/>
      <c r="B888">
        <f t="shared" si="419"/>
        <v>75400</v>
      </c>
      <c r="C888" s="186" t="str">
        <f t="shared" si="387"/>
        <v>-0.0000173012913149111+0.0418022741423399i</v>
      </c>
      <c r="D888" s="158" t="str">
        <f t="shared" si="388"/>
        <v>-7.66679930990005+0.320484101757939i</v>
      </c>
      <c r="E888" t="str">
        <f t="shared" si="389"/>
        <v>7.99998252164103-0.0118248283822662i</v>
      </c>
      <c r="F888" t="str">
        <f t="shared" si="390"/>
        <v>0.999200641232061+1.18059313775523E-06i</v>
      </c>
      <c r="G888">
        <f t="shared" si="385"/>
        <v>1</v>
      </c>
      <c r="H888" t="str">
        <f t="shared" si="391"/>
        <v>8.96263127011671+4.76370108578175i</v>
      </c>
      <c r="I888" t="str">
        <f t="shared" si="392"/>
        <v>296.095107600838i</v>
      </c>
      <c r="J888" t="str">
        <f t="shared" si="386"/>
        <v>-117.673242531838+64.7761344996201i</v>
      </c>
      <c r="K888" t="str">
        <f t="shared" si="393"/>
        <v>1.06301395064335-1.93108618467371i</v>
      </c>
      <c r="L888" t="str">
        <f t="shared" si="394"/>
        <v>0.124558496713658-0.193449068231765i</v>
      </c>
      <c r="M888" t="str">
        <f t="shared" si="395"/>
        <v>1.18757244735701-2.12453525290548i</v>
      </c>
      <c r="N888" t="str">
        <f t="shared" si="396"/>
        <v>-0.555540213252096i</v>
      </c>
      <c r="O888" t="str">
        <f t="shared" si="397"/>
        <v>0.849615654516432-0.527402350772742i</v>
      </c>
      <c r="P888" t="str">
        <f t="shared" si="398"/>
        <v>0.150384345483568+0.527402350772742i</v>
      </c>
      <c r="Q888" t="str">
        <f t="shared" si="399"/>
        <v>-0.150384345483568+0.028137862479354i</v>
      </c>
      <c r="R888" t="str">
        <f t="shared" si="400"/>
        <v>-0.332183244812919-3.56918318530623i</v>
      </c>
      <c r="S888" t="str">
        <f t="shared" si="401"/>
        <v>0.0585754111210699i</v>
      </c>
      <c r="T888" t="str">
        <f t="shared" si="402"/>
        <v>0.209066372445722-0.0194577701324477i</v>
      </c>
      <c r="U888" t="e">
        <f t="shared" si="403"/>
        <v>#DIV/0!</v>
      </c>
      <c r="V888" t="str">
        <f t="shared" si="404"/>
        <v>1.33333333333333E-06-0.00140720550921216i</v>
      </c>
      <c r="W888" t="e">
        <f t="shared" si="405"/>
        <v>#DIV/0!</v>
      </c>
      <c r="X888" t="e">
        <f t="shared" si="406"/>
        <v>#DIV/0!</v>
      </c>
      <c r="Y888" t="str">
        <f t="shared" si="407"/>
        <v>0.00083+0.0758003475458145i</v>
      </c>
      <c r="Z888" t="e">
        <f t="shared" si="408"/>
        <v>#DIV/0!</v>
      </c>
      <c r="AA888" t="e">
        <f t="shared" si="409"/>
        <v>#DIV/0!</v>
      </c>
      <c r="AB888" t="str">
        <f t="shared" si="410"/>
        <v>1.28915280557018-0.119981222532079i</v>
      </c>
      <c r="AC888" t="str">
        <f t="shared" si="411"/>
        <v>2.27605801537204-2.88133697589516i</v>
      </c>
      <c r="AD888" t="str">
        <f t="shared" si="412"/>
        <v>0.243269607491438+0.255248543192139i</v>
      </c>
      <c r="AE888" t="e">
        <f t="shared" si="413"/>
        <v>#DIV/0!</v>
      </c>
      <c r="AF888" t="str">
        <f t="shared" si="414"/>
        <v>-16.6294305800168-4.44321698402381i</v>
      </c>
      <c r="AG888" t="e">
        <f t="shared" si="415"/>
        <v>#DIV/0!</v>
      </c>
      <c r="AH888" t="e">
        <f t="shared" si="416"/>
        <v>#DIV/0!</v>
      </c>
      <c r="AI888" t="e">
        <f t="shared" si="417"/>
        <v>#DIV/0!</v>
      </c>
      <c r="AJ888" t="e">
        <f t="shared" si="418"/>
        <v>#DIV/0!</v>
      </c>
      <c r="AK888"/>
      <c r="AL888"/>
      <c r="AM888"/>
      <c r="AN888"/>
    </row>
    <row r="889" spans="1:40" x14ac:dyDescent="0.25">
      <c r="A889"/>
      <c r="B889">
        <f t="shared" si="419"/>
        <v>75500</v>
      </c>
      <c r="C889" s="186" t="str">
        <f t="shared" si="387"/>
        <v>-0.0000172554904392762+0.0417469069107514i</v>
      </c>
      <c r="D889" s="158" t="str">
        <f t="shared" si="388"/>
        <v>-7.66679895876004+0.320059619649094i</v>
      </c>
      <c r="E889" t="str">
        <f t="shared" si="389"/>
        <v>7.99998247524869-0.0118405111098654i</v>
      </c>
      <c r="F889" t="str">
        <f t="shared" si="390"/>
        <v>0.99920064123669+1.18215890430303E-06i</v>
      </c>
      <c r="G889">
        <f t="shared" si="385"/>
        <v>1</v>
      </c>
      <c r="H889" t="str">
        <f t="shared" si="391"/>
        <v>8.96813703300182+4.76061549684609i</v>
      </c>
      <c r="I889" t="str">
        <f t="shared" si="392"/>
        <v>296.487806682537i</v>
      </c>
      <c r="J889" t="str">
        <f t="shared" si="386"/>
        <v>-117.98823441066+64.8620444923252i</v>
      </c>
      <c r="K889" t="str">
        <f t="shared" si="393"/>
        <v>1.06081632200185-1.92969317952687i</v>
      </c>
      <c r="L889" t="str">
        <f t="shared" si="394"/>
        <v>0.124325217108995-0.193342850041381i</v>
      </c>
      <c r="M889" t="str">
        <f t="shared" si="395"/>
        <v>1.18514153911085-2.12303602956825i</v>
      </c>
      <c r="N889" t="str">
        <f t="shared" si="396"/>
        <v>-0.556277003985852i</v>
      </c>
      <c r="O889" t="str">
        <f t="shared" si="397"/>
        <v>0.849226838775164-0.528028196504638i</v>
      </c>
      <c r="P889" t="str">
        <f t="shared" si="398"/>
        <v>0.150773161224836+0.528028196504638i</v>
      </c>
      <c r="Q889" t="str">
        <f t="shared" si="399"/>
        <v>-0.150773161224836+0.0282488074812141i</v>
      </c>
      <c r="R889" t="str">
        <f t="shared" si="400"/>
        <v>-0.332180173349279-3.56437369824235i</v>
      </c>
      <c r="S889" t="str">
        <f t="shared" si="401"/>
        <v>0.0586530973427158i</v>
      </c>
      <c r="T889" t="str">
        <f t="shared" si="402"/>
        <v>0.209061557488824-0.0194833960427755i</v>
      </c>
      <c r="U889" t="e">
        <f t="shared" si="403"/>
        <v>#DIV/0!</v>
      </c>
      <c r="V889" t="str">
        <f t="shared" si="404"/>
        <v>1.33333333333333E-06-0.00140534166085559i</v>
      </c>
      <c r="W889" t="e">
        <f t="shared" si="405"/>
        <v>#DIV/0!</v>
      </c>
      <c r="X889" t="e">
        <f t="shared" si="406"/>
        <v>#DIV/0!</v>
      </c>
      <c r="Y889" t="str">
        <f t="shared" si="407"/>
        <v>0.00083+0.0759008785107294i</v>
      </c>
      <c r="Z889" t="e">
        <f t="shared" si="408"/>
        <v>#DIV/0!</v>
      </c>
      <c r="AA889" t="e">
        <f t="shared" si="409"/>
        <v>#DIV/0!</v>
      </c>
      <c r="AB889" t="str">
        <f t="shared" si="410"/>
        <v>1.2891231154047-0.120139237969033i</v>
      </c>
      <c r="AC889" t="str">
        <f t="shared" si="411"/>
        <v>2.27273342232097-2.87923682194767i</v>
      </c>
      <c r="AD889" t="str">
        <f t="shared" si="412"/>
        <v>0.243453299400176+0.255560313578464i</v>
      </c>
      <c r="AE889" t="e">
        <f t="shared" si="413"/>
        <v>#DIV/0!</v>
      </c>
      <c r="AF889" t="str">
        <f t="shared" si="414"/>
        <v>-16.6349359917619-4.440555877197i</v>
      </c>
      <c r="AG889" t="e">
        <f t="shared" si="415"/>
        <v>#DIV/0!</v>
      </c>
      <c r="AH889" t="e">
        <f t="shared" si="416"/>
        <v>#DIV/0!</v>
      </c>
      <c r="AI889" t="e">
        <f t="shared" si="417"/>
        <v>#DIV/0!</v>
      </c>
      <c r="AJ889" t="e">
        <f t="shared" si="418"/>
        <v>#DIV/0!</v>
      </c>
      <c r="AK889"/>
      <c r="AL889"/>
      <c r="AM889"/>
      <c r="AN889"/>
    </row>
    <row r="890" spans="1:40" x14ac:dyDescent="0.25">
      <c r="A890"/>
      <c r="B890">
        <f t="shared" si="419"/>
        <v>75600</v>
      </c>
      <c r="C890" s="186" t="str">
        <f t="shared" si="387"/>
        <v>-0.0000172098711928752+0.0416916861532456i</v>
      </c>
      <c r="D890" s="158" t="str">
        <f t="shared" si="388"/>
        <v>-7.66679860901246+0.319636260508216i</v>
      </c>
      <c r="E890" t="str">
        <f t="shared" si="389"/>
        <v>7.99998242879487-0.0118561938371915i</v>
      </c>
      <c r="F890" t="str">
        <f t="shared" si="390"/>
        <v>0.999200641241319+0.0000011837246708236i</v>
      </c>
      <c r="G890">
        <f t="shared" si="385"/>
        <v>1</v>
      </c>
      <c r="H890" t="str">
        <f t="shared" si="391"/>
        <v>8.97362838549366+4.75752964387071i</v>
      </c>
      <c r="I890" t="str">
        <f t="shared" si="392"/>
        <v>296.880505764235i</v>
      </c>
      <c r="J890" t="str">
        <f t="shared" si="386"/>
        <v>-118.303643773748+64.9479544850303i</v>
      </c>
      <c r="K890" t="str">
        <f t="shared" si="393"/>
        <v>1.05862486567382-1.92830059070718i</v>
      </c>
      <c r="L890" t="str">
        <f t="shared" si="394"/>
        <v>0.12409250221531-0.193236550205829i</v>
      </c>
      <c r="M890" t="str">
        <f t="shared" si="395"/>
        <v>1.18271736788913-2.12153714091301i</v>
      </c>
      <c r="N890" t="str">
        <f t="shared" si="396"/>
        <v>-0.557013794719608i</v>
      </c>
      <c r="O890" t="str">
        <f t="shared" si="397"/>
        <v>0.848837562022138-0.528653755590852i</v>
      </c>
      <c r="P890" t="str">
        <f t="shared" si="398"/>
        <v>0.151162437977862+0.528653755590852i</v>
      </c>
      <c r="Q890" t="str">
        <f t="shared" si="399"/>
        <v>-0.151162437977862+0.028360039128756i</v>
      </c>
      <c r="R890" t="str">
        <f t="shared" si="400"/>
        <v>-0.332177097714545-3.55957682528589i</v>
      </c>
      <c r="S890" t="str">
        <f t="shared" si="401"/>
        <v>0.0587307835643619i</v>
      </c>
      <c r="T890" t="str">
        <f t="shared" si="402"/>
        <v>0.209056736106584-0.0195090212309108i</v>
      </c>
      <c r="U890" t="e">
        <f t="shared" si="403"/>
        <v>#DIV/0!</v>
      </c>
      <c r="V890" t="str">
        <f t="shared" si="404"/>
        <v>1.33333333333333E-06-0.00140348274331477i</v>
      </c>
      <c r="W890" t="e">
        <f t="shared" si="405"/>
        <v>#DIV/0!</v>
      </c>
      <c r="X890" t="e">
        <f t="shared" si="406"/>
        <v>#DIV/0!</v>
      </c>
      <c r="Y890" t="str">
        <f t="shared" si="407"/>
        <v>0.00083+0.0760014094756443i</v>
      </c>
      <c r="Z890" t="e">
        <f t="shared" si="408"/>
        <v>#DIV/0!</v>
      </c>
      <c r="AA890" t="e">
        <f t="shared" si="409"/>
        <v>#DIV/0!</v>
      </c>
      <c r="AB890" t="str">
        <f t="shared" si="410"/>
        <v>1.28909338561904-0.120297248952776i</v>
      </c>
      <c r="AC890" t="str">
        <f t="shared" si="411"/>
        <v>2.26941805439967-2.87713714134182i</v>
      </c>
      <c r="AD890" t="str">
        <f t="shared" si="412"/>
        <v>0.243637213269754+0.25587195150444i</v>
      </c>
      <c r="AE890" t="e">
        <f t="shared" si="413"/>
        <v>#DIV/0!</v>
      </c>
      <c r="AF890" t="str">
        <f t="shared" si="414"/>
        <v>-16.6404269945061-4.43789338336249i</v>
      </c>
      <c r="AG890" t="e">
        <f t="shared" si="415"/>
        <v>#DIV/0!</v>
      </c>
      <c r="AH890" t="e">
        <f t="shared" si="416"/>
        <v>#DIV/0!</v>
      </c>
      <c r="AI890" t="e">
        <f t="shared" si="417"/>
        <v>#DIV/0!</v>
      </c>
      <c r="AJ890" t="e">
        <f t="shared" si="418"/>
        <v>#DIV/0!</v>
      </c>
      <c r="AK890"/>
      <c r="AL890"/>
      <c r="AM890"/>
      <c r="AN890"/>
    </row>
    <row r="891" spans="1:40" x14ac:dyDescent="0.25">
      <c r="A891"/>
      <c r="B891">
        <f t="shared" si="419"/>
        <v>75700</v>
      </c>
      <c r="C891" s="186" t="str">
        <f t="shared" si="387"/>
        <v>-0.0000171644326166108+0.0416366112893442i</v>
      </c>
      <c r="D891" s="158" t="str">
        <f t="shared" si="388"/>
        <v>-7.66679826065009+0.319214019884972i</v>
      </c>
      <c r="E891" t="str">
        <f t="shared" si="389"/>
        <v>7.99998238227956-0.0118718765642443i</v>
      </c>
      <c r="F891" t="str">
        <f t="shared" si="390"/>
        <v>0.999200641245958+1.18529043731693E-06i</v>
      </c>
      <c r="G891">
        <f t="shared" si="385"/>
        <v>1</v>
      </c>
      <c r="H891" t="str">
        <f t="shared" si="391"/>
        <v>8.97910536971891+4.75444355250452i</v>
      </c>
      <c r="I891" t="str">
        <f t="shared" si="392"/>
        <v>297.273204845934i</v>
      </c>
      <c r="J891" t="str">
        <f t="shared" si="386"/>
        <v>-118.619470621103+65.0338644777353i</v>
      </c>
      <c r="K891" t="str">
        <f t="shared" si="393"/>
        <v>1.05643956143351-1.92690842727539i</v>
      </c>
      <c r="L891" t="str">
        <f t="shared" si="394"/>
        <v>0.123860350593904-0.193130169971355i</v>
      </c>
      <c r="M891" t="str">
        <f t="shared" si="395"/>
        <v>1.18029991202741-2.12003859724675i</v>
      </c>
      <c r="N891" t="str">
        <f t="shared" si="396"/>
        <v>-0.557750585453364i</v>
      </c>
      <c r="O891" t="str">
        <f t="shared" si="397"/>
        <v>0.848447824468678-0.529279027691791i</v>
      </c>
      <c r="P891" t="str">
        <f t="shared" si="398"/>
        <v>0.151552175531322+0.529279027691791i</v>
      </c>
      <c r="Q891" t="str">
        <f t="shared" si="399"/>
        <v>-0.151552175531322+0.028471557761573i</v>
      </c>
      <c r="R891" t="str">
        <f t="shared" si="400"/>
        <v>-0.332174017908263-3.55479251644406i</v>
      </c>
      <c r="S891" t="str">
        <f t="shared" si="401"/>
        <v>0.0588084697860078i</v>
      </c>
      <c r="T891" t="str">
        <f t="shared" si="402"/>
        <v>0.209051908298827-0.0195346456958549i</v>
      </c>
      <c r="U891" t="e">
        <f t="shared" si="403"/>
        <v>#DIV/0!</v>
      </c>
      <c r="V891" t="str">
        <f t="shared" si="404"/>
        <v>1.33333333333333E-06-0.00140162873704884i</v>
      </c>
      <c r="W891" t="e">
        <f t="shared" si="405"/>
        <v>#DIV/0!</v>
      </c>
      <c r="X891" t="e">
        <f t="shared" si="406"/>
        <v>#DIV/0!</v>
      </c>
      <c r="Y891" t="str">
        <f t="shared" si="407"/>
        <v>0.00083+0.0761019404405592i</v>
      </c>
      <c r="Z891" t="e">
        <f t="shared" si="408"/>
        <v>#DIV/0!</v>
      </c>
      <c r="AA891" t="e">
        <f t="shared" si="409"/>
        <v>#DIV/0!</v>
      </c>
      <c r="AB891" t="str">
        <f t="shared" si="410"/>
        <v>1.28906361621212-0.120455255477152i</v>
      </c>
      <c r="AC891" t="str">
        <f t="shared" si="411"/>
        <v>2.26611188196012-2.87503794811909i</v>
      </c>
      <c r="AD891" t="str">
        <f t="shared" si="412"/>
        <v>0.243821349022382+0.256183456847522i</v>
      </c>
      <c r="AE891" t="e">
        <f t="shared" si="413"/>
        <v>#DIV/0!</v>
      </c>
      <c r="AF891" t="str">
        <f t="shared" si="414"/>
        <v>-16.645903630369-4.43522953261955i</v>
      </c>
      <c r="AG891" t="e">
        <f t="shared" si="415"/>
        <v>#DIV/0!</v>
      </c>
      <c r="AH891" t="e">
        <f t="shared" si="416"/>
        <v>#DIV/0!</v>
      </c>
      <c r="AI891" t="e">
        <f t="shared" si="417"/>
        <v>#DIV/0!</v>
      </c>
      <c r="AJ891" t="e">
        <f t="shared" si="418"/>
        <v>#DIV/0!</v>
      </c>
      <c r="AK891"/>
      <c r="AL891"/>
      <c r="AM891"/>
      <c r="AN891"/>
    </row>
    <row r="892" spans="1:40" x14ac:dyDescent="0.25">
      <c r="A892"/>
      <c r="B892">
        <f t="shared" si="419"/>
        <v>75800</v>
      </c>
      <c r="C892" s="186" t="str">
        <f t="shared" si="387"/>
        <v>-0.0000171191737577082+0.0415816817416325i</v>
      </c>
      <c r="D892" s="158" t="str">
        <f t="shared" si="388"/>
        <v>-7.6667979136655+0.318792893352516i</v>
      </c>
      <c r="E892" t="str">
        <f t="shared" si="389"/>
        <v>7.99998233570276-0.0118875592910234i</v>
      </c>
      <c r="F892" t="str">
        <f t="shared" si="390"/>
        <v>0.999200641250607+1.18685620378299E-06i</v>
      </c>
      <c r="G892">
        <f t="shared" si="385"/>
        <v>1</v>
      </c>
      <c r="H892" t="str">
        <f t="shared" si="391"/>
        <v>8.98456802769704+4.75135724819845i</v>
      </c>
      <c r="I892" t="str">
        <f t="shared" si="392"/>
        <v>297.665903927633i</v>
      </c>
      <c r="J892" t="str">
        <f t="shared" si="386"/>
        <v>-118.935714952724+65.1197744704404i</v>
      </c>
      <c r="K892" t="str">
        <f t="shared" si="393"/>
        <v>1.05426038912117-1.9255166982094i</v>
      </c>
      <c r="L892" t="str">
        <f t="shared" si="394"/>
        <v>0.123628760808471-0.19302371057609i</v>
      </c>
      <c r="M892" t="str">
        <f t="shared" si="395"/>
        <v>1.17788914992964-2.11854040878549i</v>
      </c>
      <c r="N892" t="str">
        <f t="shared" si="396"/>
        <v>-0.55848737618712i</v>
      </c>
      <c r="O892" t="str">
        <f t="shared" si="397"/>
        <v>0.848057626326355-0.529904012468021i</v>
      </c>
      <c r="P892" t="str">
        <f t="shared" si="398"/>
        <v>0.151942373673645+0.529904012468021i</v>
      </c>
      <c r="Q892" t="str">
        <f t="shared" si="399"/>
        <v>-0.151942373673645+0.028583363719099i</v>
      </c>
      <c r="R892" t="str">
        <f t="shared" si="400"/>
        <v>-0.332170933930084-3.55002072198783i</v>
      </c>
      <c r="S892" t="str">
        <f t="shared" si="401"/>
        <v>0.0588861560076538i</v>
      </c>
      <c r="T892" t="str">
        <f t="shared" si="402"/>
        <v>0.209047074065379-0.019560269436615i</v>
      </c>
      <c r="U892" t="e">
        <f t="shared" si="403"/>
        <v>#DIV/0!</v>
      </c>
      <c r="V892" t="str">
        <f t="shared" si="404"/>
        <v>1.33333333333333E-06-0.00139977962262001i</v>
      </c>
      <c r="W892" t="e">
        <f t="shared" si="405"/>
        <v>#DIV/0!</v>
      </c>
      <c r="X892" t="e">
        <f t="shared" si="406"/>
        <v>#DIV/0!</v>
      </c>
      <c r="Y892" t="str">
        <f t="shared" si="407"/>
        <v>0.00083+0.076202471405474i</v>
      </c>
      <c r="Z892" t="e">
        <f t="shared" si="408"/>
        <v>#DIV/0!</v>
      </c>
      <c r="AA892" t="e">
        <f t="shared" si="409"/>
        <v>#DIV/0!</v>
      </c>
      <c r="AB892" t="str">
        <f t="shared" si="410"/>
        <v>1.28903380718287-0.120613257536037i</v>
      </c>
      <c r="AC892" t="str">
        <f t="shared" si="411"/>
        <v>2.26281487544785-2.87293925619688i</v>
      </c>
      <c r="AD892" t="str">
        <f t="shared" si="412"/>
        <v>0.244005706580174+0.256494829485037i</v>
      </c>
      <c r="AE892" t="e">
        <f t="shared" si="413"/>
        <v>#DIV/0!</v>
      </c>
      <c r="AF892" t="str">
        <f t="shared" si="414"/>
        <v>-16.6513659413625-4.43256435484593i</v>
      </c>
      <c r="AG892" t="e">
        <f t="shared" si="415"/>
        <v>#DIV/0!</v>
      </c>
      <c r="AH892" t="e">
        <f t="shared" si="416"/>
        <v>#DIV/0!</v>
      </c>
      <c r="AI892" t="e">
        <f t="shared" si="417"/>
        <v>#DIV/0!</v>
      </c>
      <c r="AJ892" t="e">
        <f t="shared" si="418"/>
        <v>#DIV/0!</v>
      </c>
      <c r="AK892"/>
      <c r="AL892"/>
      <c r="AM892"/>
      <c r="AN892"/>
    </row>
    <row r="893" spans="1:40" x14ac:dyDescent="0.25">
      <c r="A893"/>
      <c r="B893">
        <f t="shared" si="419"/>
        <v>75900</v>
      </c>
      <c r="C893" s="186" t="str">
        <f t="shared" si="387"/>
        <v>-0.0000170740936696646+0.0415268969357385i</v>
      </c>
      <c r="D893" s="158" t="str">
        <f t="shared" si="388"/>
        <v>-7.66679756805147+0.318372876507329i</v>
      </c>
      <c r="E893" t="str">
        <f t="shared" si="389"/>
        <v>7.99998228906447-0.0119032420175283i</v>
      </c>
      <c r="F893" t="str">
        <f t="shared" si="390"/>
        <v>0.999200641255255+0.0000011884219702217i</v>
      </c>
      <c r="G893">
        <f t="shared" si="385"/>
        <v>1</v>
      </c>
      <c r="H893" t="str">
        <f t="shared" si="391"/>
        <v>8.99001640134064+4.74827075620718i</v>
      </c>
      <c r="I893" t="str">
        <f t="shared" si="392"/>
        <v>298.058603009332i</v>
      </c>
      <c r="J893" t="str">
        <f t="shared" si="386"/>
        <v>-119.252376768611+65.2056844631454i</v>
      </c>
      <c r="K893" t="str">
        <f t="shared" si="393"/>
        <v>1.05208732864283-1.92412541240495i</v>
      </c>
      <c r="L893" t="str">
        <f t="shared" si="394"/>
        <v>0.123397731425116-0.1929171732501i</v>
      </c>
      <c r="M893" t="str">
        <f t="shared" si="395"/>
        <v>1.17548506006795-2.11704258565505i</v>
      </c>
      <c r="N893" t="str">
        <f t="shared" si="396"/>
        <v>-0.559224166920876i</v>
      </c>
      <c r="O893" t="str">
        <f t="shared" si="397"/>
        <v>0.847666967806994-0.530528709580261i</v>
      </c>
      <c r="P893" t="str">
        <f t="shared" si="398"/>
        <v>0.152333032193006+0.530528709580261i</v>
      </c>
      <c r="Q893" t="str">
        <f t="shared" si="399"/>
        <v>-0.152333032193006+0.028695457340615i</v>
      </c>
      <c r="R893" t="str">
        <f t="shared" si="400"/>
        <v>-0.33216784577956-3.5452613924503i</v>
      </c>
      <c r="S893" t="str">
        <f t="shared" si="401"/>
        <v>0.0589638422292999i</v>
      </c>
      <c r="T893" t="str">
        <f t="shared" si="402"/>
        <v>0.209042233406068-0.0195858924521924i</v>
      </c>
      <c r="U893" t="e">
        <f t="shared" si="403"/>
        <v>#DIV/0!</v>
      </c>
      <c r="V893" t="str">
        <f t="shared" si="404"/>
        <v>1.33333333333333E-06-0.00139793538069298i</v>
      </c>
      <c r="W893" t="e">
        <f t="shared" si="405"/>
        <v>#DIV/0!</v>
      </c>
      <c r="X893" t="e">
        <f t="shared" si="406"/>
        <v>#DIV/0!</v>
      </c>
      <c r="Y893" t="str">
        <f t="shared" si="407"/>
        <v>0.00083+0.0763030023703889i</v>
      </c>
      <c r="Z893" t="e">
        <f t="shared" si="408"/>
        <v>#DIV/0!</v>
      </c>
      <c r="AA893" t="e">
        <f t="shared" si="409"/>
        <v>#DIV/0!</v>
      </c>
      <c r="AB893" t="str">
        <f t="shared" si="410"/>
        <v>1.28900395853022-0.120771255123274i</v>
      </c>
      <c r="AC893" t="str">
        <f t="shared" si="411"/>
        <v>2.25952700540174-2.87084107936948i</v>
      </c>
      <c r="AD893" t="str">
        <f t="shared" si="412"/>
        <v>0.244190285865128+0.256806069294199i</v>
      </c>
      <c r="AE893" t="e">
        <f t="shared" si="413"/>
        <v>#DIV/0!</v>
      </c>
      <c r="AF893" t="str">
        <f t="shared" si="414"/>
        <v>-16.6568139693921-4.42989787969985i</v>
      </c>
      <c r="AG893" t="e">
        <f t="shared" si="415"/>
        <v>#DIV/0!</v>
      </c>
      <c r="AH893" t="e">
        <f t="shared" si="416"/>
        <v>#DIV/0!</v>
      </c>
      <c r="AI893" t="e">
        <f t="shared" si="417"/>
        <v>#DIV/0!</v>
      </c>
      <c r="AJ893" t="e">
        <f t="shared" si="418"/>
        <v>#DIV/0!</v>
      </c>
      <c r="AK893"/>
      <c r="AL893"/>
      <c r="AM893"/>
      <c r="AN893"/>
    </row>
    <row r="894" spans="1:40" x14ac:dyDescent="0.25">
      <c r="A894"/>
      <c r="B894">
        <f t="shared" si="419"/>
        <v>76000</v>
      </c>
      <c r="C894" s="186" t="str">
        <f t="shared" si="387"/>
        <v>-0.0000170291914122003+0.0414722563003133i</v>
      </c>
      <c r="D894" s="158" t="str">
        <f t="shared" si="388"/>
        <v>-7.66679722380081+0.317953964969069i</v>
      </c>
      <c r="E894" t="str">
        <f t="shared" si="389"/>
        <v>7.9999822423647-0.0119189247437588i</v>
      </c>
      <c r="F894" t="str">
        <f t="shared" si="390"/>
        <v>0.999200641259914+1.18998773663307E-06i</v>
      </c>
      <c r="G894">
        <f t="shared" si="385"/>
        <v>1</v>
      </c>
      <c r="H894" t="str">
        <f t="shared" si="391"/>
        <v>8.99545053245528+4.74518410159013i</v>
      </c>
      <c r="I894" t="str">
        <f t="shared" si="392"/>
        <v>298.45130209103i</v>
      </c>
      <c r="J894" t="str">
        <f t="shared" si="386"/>
        <v>-119.569456068764+65.2915944558506i</v>
      </c>
      <c r="K894" t="str">
        <f t="shared" si="393"/>
        <v>1.04992035997025-1.92273457867615i</v>
      </c>
      <c r="L894" t="str">
        <f t="shared" si="394"/>
        <v>0.123167261012369-0.192810559215433i</v>
      </c>
      <c r="M894" t="str">
        <f t="shared" si="395"/>
        <v>1.17308762098262-2.11554513789158i</v>
      </c>
      <c r="N894" t="str">
        <f t="shared" si="396"/>
        <v>-0.559960957654632i</v>
      </c>
      <c r="O894" t="str">
        <f t="shared" si="397"/>
        <v>0.847275849122667-0.531153118689388i</v>
      </c>
      <c r="P894" t="str">
        <f t="shared" si="398"/>
        <v>0.152724150877333+0.531153118689388i</v>
      </c>
      <c r="Q894" t="str">
        <f t="shared" si="399"/>
        <v>-0.152724150877333+0.0288078389652441i</v>
      </c>
      <c r="R894" t="str">
        <f t="shared" si="400"/>
        <v>-0.332164753456303-3.54051447862487i</v>
      </c>
      <c r="S894" t="str">
        <f t="shared" si="401"/>
        <v>0.0590415284509458i</v>
      </c>
      <c r="T894" t="str">
        <f t="shared" si="402"/>
        <v>0.209037386320716-0.0196115147415917i</v>
      </c>
      <c r="U894" t="e">
        <f t="shared" si="403"/>
        <v>#DIV/0!</v>
      </c>
      <c r="V894" t="str">
        <f t="shared" si="404"/>
        <v>1.33333333333333E-06-0.00139609599203417i</v>
      </c>
      <c r="W894" t="e">
        <f t="shared" si="405"/>
        <v>#DIV/0!</v>
      </c>
      <c r="X894" t="e">
        <f t="shared" si="406"/>
        <v>#DIV/0!</v>
      </c>
      <c r="Y894" t="str">
        <f t="shared" si="407"/>
        <v>0.00083+0.0764035333353038i</v>
      </c>
      <c r="Z894" t="e">
        <f t="shared" si="408"/>
        <v>#DIV/0!</v>
      </c>
      <c r="AA894" t="e">
        <f t="shared" si="409"/>
        <v>#DIV/0!</v>
      </c>
      <c r="AB894" t="str">
        <f t="shared" si="410"/>
        <v>1.28897407025308-0.120929248232724i</v>
      </c>
      <c r="AC894" t="str">
        <f t="shared" si="411"/>
        <v>2.25624824245385-2.86874343130877i</v>
      </c>
      <c r="AD894" t="str">
        <f t="shared" si="412"/>
        <v>0.244375086799154+0.257117176152095i</v>
      </c>
      <c r="AE894" t="e">
        <f t="shared" si="413"/>
        <v>#DIV/0!</v>
      </c>
      <c r="AF894" t="str">
        <f t="shared" si="414"/>
        <v>-16.6622477562561-4.42723013662106i</v>
      </c>
      <c r="AG894" t="e">
        <f t="shared" si="415"/>
        <v>#DIV/0!</v>
      </c>
      <c r="AH894" t="e">
        <f t="shared" si="416"/>
        <v>#DIV/0!</v>
      </c>
      <c r="AI894" t="e">
        <f t="shared" si="417"/>
        <v>#DIV/0!</v>
      </c>
      <c r="AJ894" t="e">
        <f t="shared" si="418"/>
        <v>#DIV/0!</v>
      </c>
      <c r="AK894"/>
      <c r="AL894"/>
      <c r="AM894"/>
      <c r="AN894"/>
    </row>
    <row r="895" spans="1:40" x14ac:dyDescent="0.25">
      <c r="A895"/>
      <c r="B895">
        <f t="shared" si="419"/>
        <v>76100</v>
      </c>
      <c r="C895" s="186" t="str">
        <f t="shared" si="387"/>
        <v>-0.0000169844660512097+0.0414177592670111i</v>
      </c>
      <c r="D895" s="158" t="str">
        <f t="shared" si="388"/>
        <v>-7.66679688090639+0.317536154380419i</v>
      </c>
      <c r="E895" t="str">
        <f t="shared" si="389"/>
        <v>7.99998219560344-0.0119346074697144i</v>
      </c>
      <c r="F895" t="str">
        <f t="shared" si="390"/>
        <v>0.999200641264583+1.19155350301705E-06i</v>
      </c>
      <c r="G895">
        <f t="shared" si="385"/>
        <v>1</v>
      </c>
      <c r="H895" t="str">
        <f t="shared" si="391"/>
        <v>9.0008704627395+4.74209730921279i</v>
      </c>
      <c r="I895" t="str">
        <f t="shared" si="392"/>
        <v>298.844001172729i</v>
      </c>
      <c r="J895" t="str">
        <f t="shared" si="386"/>
        <v>-119.886952853183+65.3775044485556i</v>
      </c>
      <c r="K895" t="str">
        <f t="shared" si="393"/>
        <v>1.04775946314075-1.92134420575619i</v>
      </c>
      <c r="L895" t="str">
        <f t="shared" si="394"/>
        <v>0.122937348141191-0.192703869686153i</v>
      </c>
      <c r="M895" t="str">
        <f t="shared" si="395"/>
        <v>1.17069681128194-2.11404807544234i</v>
      </c>
      <c r="N895" t="str">
        <f t="shared" si="396"/>
        <v>-0.560697748388388i</v>
      </c>
      <c r="O895" t="str">
        <f t="shared" si="397"/>
        <v>0.846884270485698-0.531777239456435i</v>
      </c>
      <c r="P895" t="str">
        <f t="shared" si="398"/>
        <v>0.153115729514302+0.531777239456435i</v>
      </c>
      <c r="Q895" t="str">
        <f t="shared" si="399"/>
        <v>-0.153115729514302+0.0289205089319531i</v>
      </c>
      <c r="R895" t="str">
        <f t="shared" si="400"/>
        <v>-0.332161656959904-3.53577993156364i</v>
      </c>
      <c r="S895" t="str">
        <f t="shared" si="401"/>
        <v>0.0591192146725917i</v>
      </c>
      <c r="T895" t="str">
        <f t="shared" si="402"/>
        <v>0.209032532809152-0.0196371363038163i</v>
      </c>
      <c r="U895" t="e">
        <f t="shared" si="403"/>
        <v>#DIV/0!</v>
      </c>
      <c r="V895" t="str">
        <f t="shared" si="404"/>
        <v>1.33333333333333E-06-0.00139426143751113i</v>
      </c>
      <c r="W895" t="e">
        <f t="shared" si="405"/>
        <v>#DIV/0!</v>
      </c>
      <c r="X895" t="e">
        <f t="shared" si="406"/>
        <v>#DIV/0!</v>
      </c>
      <c r="Y895" t="str">
        <f t="shared" si="407"/>
        <v>0.00083+0.0765040643002186i</v>
      </c>
      <c r="Z895" t="e">
        <f t="shared" si="408"/>
        <v>#DIV/0!</v>
      </c>
      <c r="AA895" t="e">
        <f t="shared" si="409"/>
        <v>#DIV/0!</v>
      </c>
      <c r="AB895" t="str">
        <f t="shared" si="410"/>
        <v>1.2889441423504-0.121087236858243i</v>
      </c>
      <c r="AC895" t="str">
        <f t="shared" si="411"/>
        <v>2.25297855732935-2.86664632556543i</v>
      </c>
      <c r="AD895" t="str">
        <f t="shared" si="412"/>
        <v>0.244560109304046+0.257428149935693i</v>
      </c>
      <c r="AE895" t="e">
        <f t="shared" si="413"/>
        <v>#DIV/0!</v>
      </c>
      <c r="AF895" t="str">
        <f t="shared" si="414"/>
        <v>-16.6676673436459-4.42456115483237i</v>
      </c>
      <c r="AG895" t="e">
        <f t="shared" si="415"/>
        <v>#DIV/0!</v>
      </c>
      <c r="AH895" t="e">
        <f t="shared" si="416"/>
        <v>#DIV/0!</v>
      </c>
      <c r="AI895" t="e">
        <f t="shared" si="417"/>
        <v>#DIV/0!</v>
      </c>
      <c r="AJ895" t="e">
        <f t="shared" si="418"/>
        <v>#DIV/0!</v>
      </c>
      <c r="AK895"/>
      <c r="AL895"/>
      <c r="AM895"/>
      <c r="AN895"/>
    </row>
    <row r="896" spans="1:40" x14ac:dyDescent="0.25">
      <c r="A896"/>
      <c r="B896">
        <f t="shared" si="419"/>
        <v>76200</v>
      </c>
      <c r="C896" s="186" t="str">
        <f t="shared" si="387"/>
        <v>-0.0000169399166587119+0.0413634052704698i</v>
      </c>
      <c r="D896" s="158" t="str">
        <f t="shared" si="388"/>
        <v>-7.66679653936106+0.317119440406935i</v>
      </c>
      <c r="E896" t="str">
        <f t="shared" si="389"/>
        <v>7.9999821487807-0.0119502901953949i</v>
      </c>
      <c r="F896" t="str">
        <f t="shared" si="390"/>
        <v>0.999200641269252+1.19311926937359E-06i</v>
      </c>
      <c r="G896">
        <f t="shared" si="385"/>
        <v>1</v>
      </c>
      <c r="H896" t="str">
        <f t="shared" si="391"/>
        <v>9.00627623378458+4.739010403748i</v>
      </c>
      <c r="I896" t="str">
        <f t="shared" si="392"/>
        <v>299.236700254428i</v>
      </c>
      <c r="J896" t="str">
        <f t="shared" si="386"/>
        <v>-120.204867121869+65.4634144412607i</v>
      </c>
      <c r="K896" t="str">
        <f t="shared" si="393"/>
        <v>1.04560461825707-1.91995430229781i</v>
      </c>
      <c r="L896" t="str">
        <f t="shared" si="394"/>
        <v>0.122707991384994-0.192597105868397i</v>
      </c>
      <c r="M896" t="str">
        <f t="shared" si="395"/>
        <v>1.16831260964206-2.11255140816621i</v>
      </c>
      <c r="N896" t="str">
        <f t="shared" si="396"/>
        <v>-0.561434539122145i</v>
      </c>
      <c r="O896" t="str">
        <f t="shared" si="397"/>
        <v>0.846492232108658-0.532401071542593i</v>
      </c>
      <c r="P896" t="str">
        <f t="shared" si="398"/>
        <v>0.153507767891342+0.532401071542593i</v>
      </c>
      <c r="Q896" t="str">
        <f t="shared" si="399"/>
        <v>-0.153507767891342+0.0290334675795521i</v>
      </c>
      <c r="R896" t="str">
        <f t="shared" si="400"/>
        <v>-0.332158556289982-3.53105770257559i</v>
      </c>
      <c r="S896" t="str">
        <f t="shared" si="401"/>
        <v>0.0591969008942378i</v>
      </c>
      <c r="T896" t="str">
        <f t="shared" si="402"/>
        <v>0.209027672871202-0.0196627571378712i</v>
      </c>
      <c r="U896" t="e">
        <f t="shared" si="403"/>
        <v>#DIV/0!</v>
      </c>
      <c r="V896" t="str">
        <f t="shared" si="404"/>
        <v>1.33333333333333E-06-0.00139243169809182i</v>
      </c>
      <c r="W896" t="e">
        <f t="shared" si="405"/>
        <v>#DIV/0!</v>
      </c>
      <c r="X896" t="e">
        <f t="shared" si="406"/>
        <v>#DIV/0!</v>
      </c>
      <c r="Y896" t="str">
        <f t="shared" si="407"/>
        <v>0.00083+0.0766045952651335i</v>
      </c>
      <c r="Z896" t="e">
        <f t="shared" si="408"/>
        <v>#DIV/0!</v>
      </c>
      <c r="AA896" t="e">
        <f t="shared" si="409"/>
        <v>#DIV/0!</v>
      </c>
      <c r="AB896" t="str">
        <f t="shared" si="410"/>
        <v>1.28891417482109-0.121245220993695i</v>
      </c>
      <c r="AC896" t="str">
        <f t="shared" si="411"/>
        <v>2.24971792084622-2.86454977556945i</v>
      </c>
      <c r="AD896" t="str">
        <f t="shared" si="412"/>
        <v>0.244745353301509+0.257738990521844i</v>
      </c>
      <c r="AE896" t="e">
        <f t="shared" si="413"/>
        <v>#DIV/0!</v>
      </c>
      <c r="AF896" t="str">
        <f t="shared" si="414"/>
        <v>-16.6730727731456-4.42189096334107i</v>
      </c>
      <c r="AG896" t="e">
        <f t="shared" si="415"/>
        <v>#DIV/0!</v>
      </c>
      <c r="AH896" t="e">
        <f t="shared" si="416"/>
        <v>#DIV/0!</v>
      </c>
      <c r="AI896" t="e">
        <f t="shared" si="417"/>
        <v>#DIV/0!</v>
      </c>
      <c r="AJ896" t="e">
        <f t="shared" si="418"/>
        <v>#DIV/0!</v>
      </c>
      <c r="AK896"/>
      <c r="AL896"/>
      <c r="AM896"/>
      <c r="AN896"/>
    </row>
    <row r="897" spans="1:40" x14ac:dyDescent="0.25">
      <c r="A897"/>
      <c r="B897">
        <f t="shared" si="419"/>
        <v>76300</v>
      </c>
      <c r="C897" s="186" t="str">
        <f t="shared" si="387"/>
        <v>-0.0000168955423128037+0.0413091937482907i</v>
      </c>
      <c r="D897" s="158" t="str">
        <f t="shared" si="388"/>
        <v>-7.66679619915771+0.316703818736896i</v>
      </c>
      <c r="E897" t="str">
        <f t="shared" si="389"/>
        <v>7.99998210189646-0.0119659729207998i</v>
      </c>
      <c r="F897" t="str">
        <f t="shared" si="390"/>
        <v>0.999200641273931+1.19468503570266E-06i</v>
      </c>
      <c r="G897">
        <f t="shared" si="385"/>
        <v>1</v>
      </c>
      <c r="H897" t="str">
        <f t="shared" si="391"/>
        <v>9.01166788707478+4.73592340967714i</v>
      </c>
      <c r="I897" t="str">
        <f t="shared" si="392"/>
        <v>299.629399336127i</v>
      </c>
      <c r="J897" t="str">
        <f t="shared" si="386"/>
        <v>-120.52319887482+65.5493244339657i</v>
      </c>
      <c r="K897" t="str">
        <f t="shared" si="393"/>
        <v>1.04345580548728-1.91856487687406i</v>
      </c>
      <c r="L897" t="str">
        <f t="shared" si="394"/>
        <v>0.122479189319646-0.192490268960413i</v>
      </c>
      <c r="M897" t="str">
        <f t="shared" si="395"/>
        <v>1.16593499480693-2.11105514583447i</v>
      </c>
      <c r="N897" t="str">
        <f t="shared" si="396"/>
        <v>-0.562171329855901i</v>
      </c>
      <c r="O897" t="str">
        <f t="shared" si="397"/>
        <v>0.846099734204371-0.533024614609206i</v>
      </c>
      <c r="P897" t="str">
        <f t="shared" si="398"/>
        <v>0.153900265795629+0.533024614609206i</v>
      </c>
      <c r="Q897" t="str">
        <f t="shared" si="399"/>
        <v>-0.153900265795629+0.029146715246695i</v>
      </c>
      <c r="R897" t="str">
        <f t="shared" si="400"/>
        <v>-0.332155451446117-3.526347743225i</v>
      </c>
      <c r="S897" t="str">
        <f t="shared" si="401"/>
        <v>0.0592745871158837i</v>
      </c>
      <c r="T897" t="str">
        <f t="shared" si="402"/>
        <v>0.20902280650669-0.0196883772427585i</v>
      </c>
      <c r="U897" t="e">
        <f t="shared" si="403"/>
        <v>#DIV/0!</v>
      </c>
      <c r="V897" t="str">
        <f t="shared" si="404"/>
        <v>1.33333333333333E-06-0.001390606754844i</v>
      </c>
      <c r="W897" t="e">
        <f t="shared" si="405"/>
        <v>#DIV/0!</v>
      </c>
      <c r="X897" t="e">
        <f t="shared" si="406"/>
        <v>#DIV/0!</v>
      </c>
      <c r="Y897" t="str">
        <f t="shared" si="407"/>
        <v>0.00083+0.0767051262300484i</v>
      </c>
      <c r="Z897" t="e">
        <f t="shared" si="408"/>
        <v>#DIV/0!</v>
      </c>
      <c r="AA897" t="e">
        <f t="shared" si="409"/>
        <v>#DIV/0!</v>
      </c>
      <c r="AB897" t="str">
        <f t="shared" si="410"/>
        <v>1.28888416766408-0.121403200632927i</v>
      </c>
      <c r="AC897" t="str">
        <f t="shared" si="411"/>
        <v>2.24646630391524-2.86245379463133i</v>
      </c>
      <c r="AD897" t="str">
        <f t="shared" si="412"/>
        <v>0.24493081871313+0.258049697787278i</v>
      </c>
      <c r="AE897" t="e">
        <f t="shared" si="413"/>
        <v>#DIV/0!</v>
      </c>
      <c r="AF897" t="str">
        <f t="shared" si="414"/>
        <v>-16.6784640862325-4.41921959094024i</v>
      </c>
      <c r="AG897" t="e">
        <f t="shared" si="415"/>
        <v>#DIV/0!</v>
      </c>
      <c r="AH897" t="e">
        <f t="shared" si="416"/>
        <v>#DIV/0!</v>
      </c>
      <c r="AI897" t="e">
        <f t="shared" si="417"/>
        <v>#DIV/0!</v>
      </c>
      <c r="AJ897" t="e">
        <f t="shared" si="418"/>
        <v>#DIV/0!</v>
      </c>
      <c r="AK897"/>
      <c r="AL897"/>
      <c r="AM897"/>
      <c r="AN897"/>
    </row>
    <row r="898" spans="1:40" x14ac:dyDescent="0.25">
      <c r="A898"/>
      <c r="B898">
        <f t="shared" si="419"/>
        <v>76400</v>
      </c>
      <c r="C898" s="186" t="str">
        <f t="shared" si="387"/>
        <v>-0.0000168513420976109+0.04125512414102i</v>
      </c>
      <c r="D898" s="158" t="str">
        <f t="shared" si="388"/>
        <v>-7.66679586028944+0.316289285081153i</v>
      </c>
      <c r="E898" t="str">
        <f t="shared" si="389"/>
        <v>7.99998205495074-0.0119816556459289i</v>
      </c>
      <c r="F898" t="str">
        <f t="shared" si="390"/>
        <v>0.999200641278609+1.19625080200423E-06i</v>
      </c>
      <c r="G898">
        <f t="shared" si="385"/>
        <v>1</v>
      </c>
      <c r="H898" t="str">
        <f t="shared" si="391"/>
        <v>9.01704546398733+4.73283635129157i</v>
      </c>
      <c r="I898" t="str">
        <f t="shared" si="392"/>
        <v>300.022098417825i</v>
      </c>
      <c r="J898" t="str">
        <f t="shared" si="386"/>
        <v>-120.841948112038+65.6352344266708i</v>
      </c>
      <c r="K898" t="str">
        <f t="shared" si="393"/>
        <v>1.04131300506458-1.9171759379787i</v>
      </c>
      <c r="L898" t="str">
        <f t="shared" si="394"/>
        <v>0.122250940523492-0.192383360152602i</v>
      </c>
      <c r="M898" t="str">
        <f t="shared" si="395"/>
        <v>1.16356394558807-2.1095592981313i</v>
      </c>
      <c r="N898" t="str">
        <f t="shared" si="396"/>
        <v>-0.562908120589657i</v>
      </c>
      <c r="O898" t="str">
        <f t="shared" si="397"/>
        <v>0.845706776985908-0.533647868317777i</v>
      </c>
      <c r="P898" t="str">
        <f t="shared" si="398"/>
        <v>0.154293223014092+0.533647868317777i</v>
      </c>
      <c r="Q898" t="str">
        <f t="shared" si="399"/>
        <v>-0.154293223014092+0.02926025227188i</v>
      </c>
      <c r="R898" t="str">
        <f t="shared" si="400"/>
        <v>-0.332152342427878-3.52165000532969i</v>
      </c>
      <c r="S898" t="str">
        <f t="shared" si="401"/>
        <v>0.0593522733375297i</v>
      </c>
      <c r="T898" t="str">
        <f t="shared" si="402"/>
        <v>0.209017933715441-0.0197139966174802i</v>
      </c>
      <c r="U898" t="e">
        <f t="shared" si="403"/>
        <v>#DIV/0!</v>
      </c>
      <c r="V898" t="str">
        <f t="shared" si="404"/>
        <v>1.33333333333333E-06-0.00138878658893451i</v>
      </c>
      <c r="W898" t="e">
        <f t="shared" si="405"/>
        <v>#DIV/0!</v>
      </c>
      <c r="X898" t="e">
        <f t="shared" si="406"/>
        <v>#DIV/0!</v>
      </c>
      <c r="Y898" t="str">
        <f t="shared" si="407"/>
        <v>0.00083+0.0768056571949633i</v>
      </c>
      <c r="Z898" t="e">
        <f t="shared" si="408"/>
        <v>#DIV/0!</v>
      </c>
      <c r="AA898" t="e">
        <f t="shared" si="409"/>
        <v>#DIV/0!</v>
      </c>
      <c r="AB898" t="str">
        <f t="shared" si="410"/>
        <v>1.28885412087829-0.121561175769785i</v>
      </c>
      <c r="AC898" t="str">
        <f t="shared" si="411"/>
        <v>2.24322367753966-2.86035839594266i</v>
      </c>
      <c r="AD898" t="str">
        <f t="shared" si="412"/>
        <v>0.245116505460408+0.258360271608613i</v>
      </c>
      <c r="AE898" t="e">
        <f t="shared" si="413"/>
        <v>#DIV/0!</v>
      </c>
      <c r="AF898" t="str">
        <f t="shared" si="414"/>
        <v>-16.6838413242768-4.41654706621042i</v>
      </c>
      <c r="AG898" t="e">
        <f t="shared" si="415"/>
        <v>#DIV/0!</v>
      </c>
      <c r="AH898" t="e">
        <f t="shared" si="416"/>
        <v>#DIV/0!</v>
      </c>
      <c r="AI898" t="e">
        <f t="shared" si="417"/>
        <v>#DIV/0!</v>
      </c>
      <c r="AJ898" t="e">
        <f t="shared" si="418"/>
        <v>#DIV/0!</v>
      </c>
      <c r="AK898"/>
      <c r="AL898"/>
      <c r="AM898"/>
      <c r="AN898"/>
    </row>
    <row r="899" spans="1:40" x14ac:dyDescent="0.25">
      <c r="A899"/>
      <c r="B899">
        <f t="shared" si="419"/>
        <v>76500</v>
      </c>
      <c r="C899" s="186" t="str">
        <f t="shared" si="387"/>
        <v>-0.0000168073151032419+0.0412011958921291i</v>
      </c>
      <c r="D899" s="158" t="str">
        <f t="shared" si="388"/>
        <v>-7.6667955227491+0.31587583517299i</v>
      </c>
      <c r="E899" t="str">
        <f t="shared" si="389"/>
        <v>7.99998200794354-0.0119973383707816i</v>
      </c>
      <c r="F899" t="str">
        <f t="shared" si="390"/>
        <v>0.999200641283308+1.19781656827828E-06i</v>
      </c>
      <c r="G899">
        <f t="shared" si="385"/>
        <v>1</v>
      </c>
      <c r="H899" t="str">
        <f t="shared" si="391"/>
        <v>9.02240900579201+4.72974925269346i</v>
      </c>
      <c r="I899" t="str">
        <f t="shared" si="392"/>
        <v>300.414797499524i</v>
      </c>
      <c r="J899" t="str">
        <f t="shared" si="386"/>
        <v>-121.161114833522+65.7211444193759i</v>
      </c>
      <c r="K899" t="str">
        <f t="shared" si="393"/>
        <v>1.03917619728725-1.915787494027i</v>
      </c>
      <c r="L899" t="str">
        <f t="shared" si="394"/>
        <v>0.122023243577356-0.192276380627569i</v>
      </c>
      <c r="M899" t="str">
        <f t="shared" si="395"/>
        <v>1.16119944086461-2.10806387465457i</v>
      </c>
      <c r="N899" t="str">
        <f t="shared" si="396"/>
        <v>-0.563644911323413i</v>
      </c>
      <c r="O899" t="str">
        <f t="shared" si="397"/>
        <v>0.845313360666589-0.534270832329968i</v>
      </c>
      <c r="P899" t="str">
        <f t="shared" si="398"/>
        <v>0.154686639333411+0.534270832329968i</v>
      </c>
      <c r="Q899" t="str">
        <f t="shared" si="399"/>
        <v>-0.154686639333411+0.029374078993445i</v>
      </c>
      <c r="R899" t="str">
        <f t="shared" si="400"/>
        <v>-0.33214922923491-3.51696444095945i</v>
      </c>
      <c r="S899" t="str">
        <f t="shared" si="401"/>
        <v>0.0594299595591758i</v>
      </c>
      <c r="T899" t="str">
        <f t="shared" si="402"/>
        <v>0.209013054497279-0.0197396152610421i</v>
      </c>
      <c r="U899" t="e">
        <f t="shared" si="403"/>
        <v>#DIV/0!</v>
      </c>
      <c r="V899" t="str">
        <f t="shared" si="404"/>
        <v>1.33333333333333E-06-0.00138697118162872i</v>
      </c>
      <c r="W899" t="e">
        <f t="shared" si="405"/>
        <v>#DIV/0!</v>
      </c>
      <c r="X899" t="e">
        <f t="shared" si="406"/>
        <v>#DIV/0!</v>
      </c>
      <c r="Y899" t="str">
        <f t="shared" si="407"/>
        <v>0.00083+0.0769061881598781i</v>
      </c>
      <c r="Z899" t="e">
        <f t="shared" si="408"/>
        <v>#DIV/0!</v>
      </c>
      <c r="AA899" t="e">
        <f t="shared" si="409"/>
        <v>#DIV/0!</v>
      </c>
      <c r="AB899" t="str">
        <f t="shared" si="410"/>
        <v>1.28882403446262-0.121719146398138i</v>
      </c>
      <c r="AC899" t="str">
        <f t="shared" si="411"/>
        <v>2.23999001281516-2.85826359257724i</v>
      </c>
      <c r="AD899" t="str">
        <f t="shared" si="412"/>
        <v>0.245302413464731+0.258670711862341i</v>
      </c>
      <c r="AE899" t="e">
        <f t="shared" si="413"/>
        <v>#DIV/0!</v>
      </c>
      <c r="AF899" t="str">
        <f t="shared" si="414"/>
        <v>-16.6892045285411-4.41387341752047i</v>
      </c>
      <c r="AG899" t="e">
        <f t="shared" si="415"/>
        <v>#DIV/0!</v>
      </c>
      <c r="AH899" t="e">
        <f t="shared" si="416"/>
        <v>#DIV/0!</v>
      </c>
      <c r="AI899" t="e">
        <f t="shared" si="417"/>
        <v>#DIV/0!</v>
      </c>
      <c r="AJ899" t="e">
        <f t="shared" si="418"/>
        <v>#DIV/0!</v>
      </c>
      <c r="AK899"/>
      <c r="AL899"/>
      <c r="AM899"/>
      <c r="AN899"/>
    </row>
    <row r="900" spans="1:40" x14ac:dyDescent="0.25">
      <c r="A900"/>
      <c r="B900">
        <f t="shared" si="419"/>
        <v>76600</v>
      </c>
      <c r="C900" s="186" t="str">
        <f t="shared" si="387"/>
        <v>-0.0000167634604257402+0.0411474084479953i</v>
      </c>
      <c r="D900" s="158" t="str">
        <f t="shared" si="388"/>
        <v>-7.66679518652997+0.315463464767964i</v>
      </c>
      <c r="E900" t="str">
        <f t="shared" si="389"/>
        <v>7.99998196087484-0.0120130210953577i</v>
      </c>
      <c r="F900" t="str">
        <f t="shared" si="390"/>
        <v>0.999200641287997+1.19938233452472E-06i</v>
      </c>
      <c r="G900">
        <f t="shared" si="385"/>
        <v>1</v>
      </c>
      <c r="H900" t="str">
        <f t="shared" si="391"/>
        <v>9.02775855365186+4.72666213779761i</v>
      </c>
      <c r="I900" t="str">
        <f t="shared" si="392"/>
        <v>300.807496581223i</v>
      </c>
      <c r="J900" t="str">
        <f t="shared" si="386"/>
        <v>-121.480699039272+65.8070544120809i</v>
      </c>
      <c r="K900" t="str">
        <f t="shared" si="393"/>
        <v>1.03704536251842-1.91439955335617i</v>
      </c>
      <c r="L900" t="str">
        <f t="shared" si="394"/>
        <v>0.121796097064558-0.192169331560158i</v>
      </c>
      <c r="M900" t="str">
        <f t="shared" si="395"/>
        <v>1.15884145958298-2.10656888491633i</v>
      </c>
      <c r="N900" t="str">
        <f t="shared" si="396"/>
        <v>-0.564381702057169i</v>
      </c>
      <c r="O900" t="str">
        <f t="shared" si="397"/>
        <v>0.844919485459986-0.534893506307595i</v>
      </c>
      <c r="P900" t="str">
        <f t="shared" si="398"/>
        <v>0.155080514540014+0.534893506307595i</v>
      </c>
      <c r="Q900" t="str">
        <f t="shared" si="399"/>
        <v>-0.155080514540014+0.029488195749574i</v>
      </c>
      <c r="R900" t="str">
        <f t="shared" si="400"/>
        <v>-0.33214611186676-3.51229100243436i</v>
      </c>
      <c r="S900" t="str">
        <f t="shared" si="401"/>
        <v>0.0595076457808217i</v>
      </c>
      <c r="T900" t="str">
        <f t="shared" si="402"/>
        <v>0.209008168852031-0.0197652331724443i</v>
      </c>
      <c r="U900" t="e">
        <f t="shared" si="403"/>
        <v>#DIV/0!</v>
      </c>
      <c r="V900" t="str">
        <f t="shared" si="404"/>
        <v>1.33333333333333E-06-0.00138516051428978i</v>
      </c>
      <c r="W900" t="e">
        <f t="shared" si="405"/>
        <v>#DIV/0!</v>
      </c>
      <c r="X900" t="e">
        <f t="shared" si="406"/>
        <v>#DIV/0!</v>
      </c>
      <c r="Y900" t="str">
        <f t="shared" si="407"/>
        <v>0.00083+0.077006719124793i</v>
      </c>
      <c r="Z900" t="e">
        <f t="shared" si="408"/>
        <v>#DIV/0!</v>
      </c>
      <c r="AA900" t="e">
        <f t="shared" si="409"/>
        <v>#DIV/0!</v>
      </c>
      <c r="AB900" t="str">
        <f t="shared" si="410"/>
        <v>1.28879390841602-0.12187711251182i</v>
      </c>
      <c r="AC900" t="str">
        <f t="shared" si="411"/>
        <v>2.23676528092963-2.85616939749185i</v>
      </c>
      <c r="AD900" t="str">
        <f t="shared" si="412"/>
        <v>0.245488542647383+0.258981018424854i</v>
      </c>
      <c r="AE900" t="e">
        <f t="shared" si="413"/>
        <v>#DIV/0!</v>
      </c>
      <c r="AF900" t="str">
        <f t="shared" si="414"/>
        <v>-16.6945537401818-4.41119867302965i</v>
      </c>
      <c r="AG900" t="e">
        <f t="shared" si="415"/>
        <v>#DIV/0!</v>
      </c>
      <c r="AH900" t="e">
        <f t="shared" si="416"/>
        <v>#DIV/0!</v>
      </c>
      <c r="AI900" t="e">
        <f t="shared" si="417"/>
        <v>#DIV/0!</v>
      </c>
      <c r="AJ900" t="e">
        <f t="shared" si="418"/>
        <v>#DIV/0!</v>
      </c>
      <c r="AK900"/>
      <c r="AL900"/>
      <c r="AM900"/>
      <c r="AN900"/>
    </row>
    <row r="901" spans="1:40" x14ac:dyDescent="0.25">
      <c r="A901"/>
      <c r="B901">
        <f t="shared" si="419"/>
        <v>76700</v>
      </c>
      <c r="C901" s="186" t="str">
        <f t="shared" si="387"/>
        <v>-0.0000167197771670383+0.0410937612578834i</v>
      </c>
      <c r="D901" s="158" t="str">
        <f t="shared" si="388"/>
        <v>-7.66679485162497+0.315052169643773i</v>
      </c>
      <c r="E901" t="str">
        <f t="shared" si="389"/>
        <v>7.99998191374466-0.0120287038196568i</v>
      </c>
      <c r="F901" t="str">
        <f t="shared" si="390"/>
        <v>0.999200641292706+1.20094810074359E-06i</v>
      </c>
      <c r="G901">
        <f t="shared" ref="G901:G964" si="420">IF($C$11=$C$7,$C$24,F901)</f>
        <v>1</v>
      </c>
      <c r="H901" t="str">
        <f t="shared" si="391"/>
        <v>9.03309414862234+4.72357503033196i</v>
      </c>
      <c r="I901" t="str">
        <f t="shared" si="392"/>
        <v>301.200195662921i</v>
      </c>
      <c r="J901" t="str">
        <f t="shared" ref="J901:J964" si="421">IMSUM(COMPLEX(0,2*PI()*B901*$C$113*$C$112),COMPLEX(0,2*PI()*B901*$C$113*$C$111),COMPLEX(0,2*PI()*B901*$C$28*10^-12*$C$111),COMPLEX(-1*2*PI()*B901*2*PI()*B901*$C$113*$C$112*$C$28*10^-12*$C$111,0),COMPLEX(1,0))</f>
        <v>-121.800700729288+65.892964404786i</v>
      </c>
      <c r="K901" t="str">
        <f t="shared" si="393"/>
        <v>1.034920481186-1.91301212422598i</v>
      </c>
      <c r="L901" t="str">
        <f t="shared" si="394"/>
        <v>0.121569499570923-0.192062214117503i</v>
      </c>
      <c r="M901" t="str">
        <f t="shared" si="395"/>
        <v>1.15648998075692-2.10507433834348i</v>
      </c>
      <c r="N901" t="str">
        <f t="shared" si="396"/>
        <v>-0.565118492790925i</v>
      </c>
      <c r="O901" t="str">
        <f t="shared" si="397"/>
        <v>0.844525151579917-0.535515889912633i</v>
      </c>
      <c r="P901" t="str">
        <f t="shared" si="398"/>
        <v>0.155474848420083+0.535515889912633i</v>
      </c>
      <c r="Q901" t="str">
        <f t="shared" si="399"/>
        <v>-0.155474848420083+0.029602602878292i</v>
      </c>
      <c r="R901" t="str">
        <f t="shared" si="400"/>
        <v>-0.332142990323034-3.5076296423231i</v>
      </c>
      <c r="S901" t="str">
        <f t="shared" si="401"/>
        <v>0.0595853320024676i</v>
      </c>
      <c r="T901" t="str">
        <f t="shared" si="402"/>
        <v>0.209003276779519-0.0197908503506904i</v>
      </c>
      <c r="U901" t="e">
        <f t="shared" si="403"/>
        <v>#DIV/0!</v>
      </c>
      <c r="V901" t="str">
        <f t="shared" si="404"/>
        <v>1.33333333333333E-06-0.00138335456837806i</v>
      </c>
      <c r="W901" t="e">
        <f t="shared" si="405"/>
        <v>#DIV/0!</v>
      </c>
      <c r="X901" t="e">
        <f t="shared" si="406"/>
        <v>#DIV/0!</v>
      </c>
      <c r="Y901" t="str">
        <f t="shared" si="407"/>
        <v>0.00083+0.0771072500897079i</v>
      </c>
      <c r="Z901" t="e">
        <f t="shared" si="408"/>
        <v>#DIV/0!</v>
      </c>
      <c r="AA901" t="e">
        <f t="shared" si="409"/>
        <v>#DIV/0!</v>
      </c>
      <c r="AB901" t="str">
        <f t="shared" si="410"/>
        <v>1.28876374273739-0.122035074104689i</v>
      </c>
      <c r="AC901" t="str">
        <f t="shared" si="411"/>
        <v>2.23354945316295-2.85407582352698i</v>
      </c>
      <c r="AD901" t="str">
        <f t="shared" si="412"/>
        <v>0.245674892929554+0.259291191172421i</v>
      </c>
      <c r="AE901" t="e">
        <f t="shared" si="413"/>
        <v>#DIV/0!</v>
      </c>
      <c r="AF901" t="str">
        <f t="shared" si="414"/>
        <v>-16.6998890002473-4.40852286068819i</v>
      </c>
      <c r="AG901" t="e">
        <f t="shared" si="415"/>
        <v>#DIV/0!</v>
      </c>
      <c r="AH901" t="e">
        <f t="shared" si="416"/>
        <v>#DIV/0!</v>
      </c>
      <c r="AI901" t="e">
        <f t="shared" si="417"/>
        <v>#DIV/0!</v>
      </c>
      <c r="AJ901" t="e">
        <f t="shared" si="418"/>
        <v>#DIV/0!</v>
      </c>
      <c r="AK901"/>
      <c r="AL901"/>
      <c r="AM901"/>
      <c r="AN901"/>
    </row>
    <row r="902" spans="1:40" x14ac:dyDescent="0.25">
      <c r="A902"/>
      <c r="B902">
        <f t="shared" si="419"/>
        <v>76800</v>
      </c>
      <c r="C902" s="186" t="str">
        <f t="shared" ref="C902:C965" si="422">IMPRODUCT(COMPLEX(-1,0),IMDIV(IMPRODUCT(G902,COMPLEX($C$100+$C$101,0)),COMPLEX($C$100,2*PI()*B902*$C$103*$C$102*(2*$C$100+$C$101))))</f>
        <v>-0.0000166762644349117+0.0410402537739265i</v>
      </c>
      <c r="D902" s="158" t="str">
        <f t="shared" ref="D902:D965" si="423">IMPRODUCT(COMPLEX($C$106,0),IMSUB(C902,G902))</f>
        <v>-7.6667945180273+0.314641945600103i</v>
      </c>
      <c r="E902" t="str">
        <f t="shared" ref="E902:E965" si="424">IMDIV(COMPLEX($C$20*10^3,0),COMPLEX(1,2*PI()*B902*$C$20*1000*$C$29*10^-12))</f>
        <v>7.999981866553-0.0120443865436786i</v>
      </c>
      <c r="F902" t="str">
        <f t="shared" ref="F902:F965" si="425">IMDIV(COMPLEX($C$22*1000,0),IMSUM(COMPLEX($C$22*1000,0),E902))</f>
        <v>0.999200641297404+1.20251386693477E-06i</v>
      </c>
      <c r="G902">
        <f t="shared" si="420"/>
        <v>1</v>
      </c>
      <c r="H902" t="str">
        <f t="shared" ref="H902:H965" si="426">IMPRODUCT(COMPLEX($C$108,0),IMPRODUCT(COMPLEX(-1,0),D902),IMDIV(COMPLEX(0,2*PI()*B902*$C$109*$C$110),COMPLEX(1,2*PI()*B902*$C$109*$C$110)))</f>
        <v>9.03841583165192+4.72048795383942i</v>
      </c>
      <c r="I902" t="str">
        <f t="shared" ref="I902:I965" si="427">COMPLEX(0,2*PI()*B902*$C$113*$C$112*$C$114)</f>
        <v>301.59289474462i</v>
      </c>
      <c r="J902" t="str">
        <f t="shared" si="421"/>
        <v>-122.121119903571+65.978874397491i</v>
      </c>
      <c r="K902" t="str">
        <f t="shared" ref="K902:K965" si="428">IMDIV(I902,J902)</f>
        <v>1.0328015337825-1.91162521481939i</v>
      </c>
      <c r="L902" t="str">
        <f t="shared" ref="L902:L965" si="429">IMDIV(COMPLEX($C$117,0),COMPLEX(1,2*PI()*B902*$C$115*$C$116))</f>
        <v>0.121343449684795-0.191955029459068i</v>
      </c>
      <c r="M902" t="str">
        <f t="shared" ref="M902:M965" si="430">IMSUM(K902,L902)</f>
        <v>1.15414498346729-2.10358024427846i</v>
      </c>
      <c r="N902" t="str">
        <f t="shared" ref="N902:N965" si="431">COMPLEX(0,-2*PI()*B902*$C$43)</f>
        <v>-0.565855283524681i</v>
      </c>
      <c r="O902" t="str">
        <f t="shared" ref="O902:O965" si="432">IMEXP(N902)</f>
        <v>0.84413035924045-0.536137982807214i</v>
      </c>
      <c r="P902" t="str">
        <f t="shared" ref="P902:P965" si="433">IMSUB(COMPLEX(1,0),O902)</f>
        <v>0.15586964075955+0.536137982807214i</v>
      </c>
      <c r="Q902" t="str">
        <f t="shared" ref="Q902:Q965" si="434">IMSUM(COMPLEX(0,2*PI()*B902*$C$43),O902,COMPLEX(-1,0))</f>
        <v>-0.15586964075955+0.0297173007174669i</v>
      </c>
      <c r="R902" t="str">
        <f t="shared" ref="R902:R965" si="435">IMDIV(P902,Q902)</f>
        <v>-0.332139864603319-3.50298031344142i</v>
      </c>
      <c r="S902" t="str">
        <f t="shared" ref="S902:S965" si="436">IMDIV(COMPLEX(0,2*PI()*B902*$C$123),COMPLEX($C$124,0))</f>
        <v>0.0596630182241136i</v>
      </c>
      <c r="T902" t="str">
        <f t="shared" ref="T902:T965" si="437">IMPRODUCT(R902,S902)</f>
        <v>0.208998378279567-0.0198164667947824i</v>
      </c>
      <c r="U902" t="e">
        <f t="shared" ref="U902:U965" si="438">IMDIV(COMPLEX(1,2*PI()*B902*$C$16*10^-3*$C$15*10^-6),COMPLEX(0,2*PI()*B902*$C$15*10^-6))</f>
        <v>#DIV/0!</v>
      </c>
      <c r="V902" t="str">
        <f t="shared" ref="V902:V965" si="439">IMSUM(COMPLEX($C$18*10^-3,0),IMDIV(COMPLEX(1,0),COMPLEX(0,2*PI()*B902*($C$17*1*10^-6))))</f>
        <v>1.33333333333333E-06-0.00138155332545048i</v>
      </c>
      <c r="W902" t="e">
        <f t="shared" ref="W902:W965" si="440">IMDIV(IMPRODUCT(U902,V902),IMSUM(U902,V902))</f>
        <v>#DIV/0!</v>
      </c>
      <c r="X902" t="e">
        <f t="shared" ref="X902:X965" si="441">IMDIV(IMPRODUCT(COMPLEX($C$19,0),W902),IMSUM(COMPLEX($C$19,0),W902))</f>
        <v>#DIV/0!</v>
      </c>
      <c r="Y902" t="str">
        <f t="shared" ref="Y902:Y965" si="442">COMPLEX($C$13*10^-3,2*PI()*B902*$C$12*0.000001)</f>
        <v>0.00083+0.0772077810546228i</v>
      </c>
      <c r="Z902" t="e">
        <f t="shared" ref="Z902:Z965" si="443">IMPRODUCT(COMPLEX($C$6,0),IMDIV(X902,IMSUM(X902,Y902)))</f>
        <v>#DIV/0!</v>
      </c>
      <c r="AA902" t="e">
        <f t="shared" ref="AA902:AA965" si="444">IMDIV(COMPLEX($C$6,0),IMSUM(X902,Y902))</f>
        <v>#DIV/0!</v>
      </c>
      <c r="AB902" t="str">
        <f t="shared" ref="AB902:AB965" si="445">IMPRODUCT(COMPLEX($C$119,0),T902)</f>
        <v>1.28873353742564-0.122193031170589i</v>
      </c>
      <c r="AC902" t="str">
        <f t="shared" ref="AC902:AC965" si="446">IMSUM(COMPLEX(1,0),IMPRODUCT(AB902,M902))</f>
        <v>2.2303425008869-2.85198288340787i</v>
      </c>
      <c r="AD902" t="str">
        <f t="shared" ref="AD902:AD965" si="447">IMDIV(AB902,AC902)</f>
        <v>0.24586146423232+0.2596012299812i</v>
      </c>
      <c r="AE902" t="e">
        <f t="shared" ref="AE902:AE965" si="448">IMPRODUCT(AD902,AA902,X902)</f>
        <v>#DIV/0!</v>
      </c>
      <c r="AF902" t="str">
        <f t="shared" ref="AF902:AF965" si="449">IMSUB(D902,H902)</f>
        <v>-16.7052103496792-4.40584600823932i</v>
      </c>
      <c r="AG902" t="e">
        <f t="shared" ref="AG902:AG965" si="450">IMSUM(COMPLEX(1,0),IMPRODUCT(AD902,AA902,COMPLEX($C$127,0)))</f>
        <v>#DIV/0!</v>
      </c>
      <c r="AH902" t="e">
        <f t="shared" ref="AH902:AH965" si="451">IMDIV(IMPRODUCT(AE902,AF902),AG902)</f>
        <v>#DIV/0!</v>
      </c>
      <c r="AI902" t="e">
        <f t="shared" ref="AI902:AI965" si="452">20*LOG10(IMABS(AH902))</f>
        <v>#DIV/0!</v>
      </c>
      <c r="AJ902" t="e">
        <f t="shared" ref="AJ902:AJ965" si="453">IMARGUMENT(AH902)*180/PI()</f>
        <v>#DIV/0!</v>
      </c>
      <c r="AK902"/>
      <c r="AL902"/>
      <c r="AM902"/>
      <c r="AN902"/>
    </row>
    <row r="903" spans="1:40" x14ac:dyDescent="0.25">
      <c r="A903"/>
      <c r="B903">
        <f t="shared" si="419"/>
        <v>76900</v>
      </c>
      <c r="C903" s="186" t="str">
        <f t="shared" si="422"/>
        <v>-0.0000166329213429333+0.0409868854511074i</v>
      </c>
      <c r="D903" s="158" t="str">
        <f t="shared" si="423"/>
        <v>-7.66679418573028+0.31423278845849i</v>
      </c>
      <c r="E903" t="str">
        <f t="shared" si="424"/>
        <v>7.99998181929984-0.0120600692674226i</v>
      </c>
      <c r="F903" t="str">
        <f t="shared" si="425"/>
        <v>0.999200641302123+1.20407963309829E-06i</v>
      </c>
      <c r="G903">
        <f t="shared" si="420"/>
        <v>1</v>
      </c>
      <c r="H903" t="str">
        <f t="shared" si="426"/>
        <v>9.0437236435821+4.71740093167884i</v>
      </c>
      <c r="I903" t="str">
        <f t="shared" si="427"/>
        <v>301.985593826319i</v>
      </c>
      <c r="J903" t="str">
        <f t="shared" si="421"/>
        <v>-122.44195656212+66.0647843901962i</v>
      </c>
      <c r="K903" t="str">
        <f t="shared" si="428"/>
        <v>1.03068850086495-1.91023883324306i</v>
      </c>
      <c r="L903" t="str">
        <f t="shared" si="429"/>
        <v>0.121117945997044-0.191847778736687i</v>
      </c>
      <c r="M903" t="str">
        <f t="shared" si="430"/>
        <v>1.15180644686199-2.10208661197975i</v>
      </c>
      <c r="N903" t="str">
        <f t="shared" si="431"/>
        <v>-0.566592074258437i</v>
      </c>
      <c r="O903" t="str">
        <f t="shared" si="432"/>
        <v>0.843735108655903-0.53675978465363i</v>
      </c>
      <c r="P903" t="str">
        <f t="shared" si="433"/>
        <v>0.156264891344097+0.53675978465363i</v>
      </c>
      <c r="Q903" t="str">
        <f t="shared" si="434"/>
        <v>-0.156264891344097+0.0298322896048071i</v>
      </c>
      <c r="R903" t="str">
        <f t="shared" si="435"/>
        <v>-0.332136734707226-3.49834296885051i</v>
      </c>
      <c r="S903" t="str">
        <f t="shared" si="436"/>
        <v>0.0597407044457597i</v>
      </c>
      <c r="T903" t="str">
        <f t="shared" si="437"/>
        <v>0.208993473352-0.0198420825037241i</v>
      </c>
      <c r="U903" t="e">
        <f t="shared" si="438"/>
        <v>#DIV/0!</v>
      </c>
      <c r="V903" t="str">
        <f t="shared" si="439"/>
        <v>1.33333333333333E-06-0.00137975676715991i</v>
      </c>
      <c r="W903" t="e">
        <f t="shared" si="440"/>
        <v>#DIV/0!</v>
      </c>
      <c r="X903" t="e">
        <f t="shared" si="441"/>
        <v>#DIV/0!</v>
      </c>
      <c r="Y903" t="str">
        <f t="shared" si="442"/>
        <v>0.00083+0.0773083120195376i</v>
      </c>
      <c r="Z903" t="e">
        <f t="shared" si="443"/>
        <v>#DIV/0!</v>
      </c>
      <c r="AA903" t="e">
        <f t="shared" si="444"/>
        <v>#DIV/0!</v>
      </c>
      <c r="AB903" t="str">
        <f t="shared" si="445"/>
        <v>1.28870329247969-0.122350983703378i</v>
      </c>
      <c r="AC903" t="str">
        <f t="shared" si="446"/>
        <v>2.22714439556496-2.84989058974524i</v>
      </c>
      <c r="AD903" t="str">
        <f t="shared" si="447"/>
        <v>0.246048256476665+0.259911134727236i</v>
      </c>
      <c r="AE903" t="e">
        <f t="shared" si="448"/>
        <v>#DIV/0!</v>
      </c>
      <c r="AF903" t="str">
        <f t="shared" si="449"/>
        <v>-16.7105178293124-4.40316814322035i</v>
      </c>
      <c r="AG903" t="e">
        <f t="shared" si="450"/>
        <v>#DIV/0!</v>
      </c>
      <c r="AH903" t="e">
        <f t="shared" si="451"/>
        <v>#DIV/0!</v>
      </c>
      <c r="AI903" t="e">
        <f t="shared" si="452"/>
        <v>#DIV/0!</v>
      </c>
      <c r="AJ903" t="e">
        <f t="shared" si="453"/>
        <v>#DIV/0!</v>
      </c>
      <c r="AK903"/>
      <c r="AL903"/>
      <c r="AM903"/>
      <c r="AN903"/>
    </row>
    <row r="904" spans="1:40" x14ac:dyDescent="0.25">
      <c r="A904"/>
      <c r="B904">
        <f t="shared" si="419"/>
        <v>77000</v>
      </c>
      <c r="C904" s="186" t="str">
        <f t="shared" si="422"/>
        <v>-0.0000165897470104284+0.0409336557472401i</v>
      </c>
      <c r="D904" s="158" t="str">
        <f t="shared" si="423"/>
        <v>-7.66679385472708+0.313824694062174i</v>
      </c>
      <c r="E904" t="str">
        <f t="shared" si="424"/>
        <v>7.9999817719852-0.0120757519908886i</v>
      </c>
      <c r="F904" t="str">
        <f t="shared" si="425"/>
        <v>0.999200641306842+1.20564539923409E-06i</v>
      </c>
      <c r="G904">
        <f t="shared" si="420"/>
        <v>1</v>
      </c>
      <c r="H904" t="str">
        <f t="shared" si="426"/>
        <v>9.04901762514692+4.71431398702609i</v>
      </c>
      <c r="I904" t="str">
        <f t="shared" si="427"/>
        <v>302.378292908018i</v>
      </c>
      <c r="J904" t="str">
        <f t="shared" si="421"/>
        <v>-122.763210704934+66.1506943829012i</v>
      </c>
      <c r="K904" t="str">
        <f t="shared" si="428"/>
        <v>1.02858136305469-1.90885298752797i</v>
      </c>
      <c r="L904" t="str">
        <f t="shared" si="429"/>
        <v>0.120892987101081-0.191740463094615i</v>
      </c>
      <c r="M904" t="str">
        <f t="shared" si="430"/>
        <v>1.14947435015577-2.10059345062258i</v>
      </c>
      <c r="N904" t="str">
        <f t="shared" si="431"/>
        <v>-0.567328864992193i</v>
      </c>
      <c r="O904" t="str">
        <f t="shared" si="432"/>
        <v>0.843339400040842-0.537381295114328i</v>
      </c>
      <c r="P904" t="str">
        <f t="shared" si="433"/>
        <v>0.156660599959158+0.537381295114328i</v>
      </c>
      <c r="Q904" t="str">
        <f t="shared" si="434"/>
        <v>-0.156660599959158+0.0299475698778651i</v>
      </c>
      <c r="R904" t="str">
        <f t="shared" si="435"/>
        <v>-0.332133600634329-3.49371756185539i</v>
      </c>
      <c r="S904" t="str">
        <f t="shared" si="436"/>
        <v>0.0598183906674056i</v>
      </c>
      <c r="T904" t="str">
        <f t="shared" si="437"/>
        <v>0.208988561996642-0.0198676974765164i</v>
      </c>
      <c r="U904" t="e">
        <f t="shared" si="438"/>
        <v>#DIV/0!</v>
      </c>
      <c r="V904" t="str">
        <f t="shared" si="439"/>
        <v>1.33333333333333E-06-0.00137796487525451i</v>
      </c>
      <c r="W904" t="e">
        <f t="shared" si="440"/>
        <v>#DIV/0!</v>
      </c>
      <c r="X904" t="e">
        <f t="shared" si="441"/>
        <v>#DIV/0!</v>
      </c>
      <c r="Y904" t="str">
        <f t="shared" si="442"/>
        <v>0.00083+0.0774088429844525i</v>
      </c>
      <c r="Z904" t="e">
        <f t="shared" si="443"/>
        <v>#DIV/0!</v>
      </c>
      <c r="AA904" t="e">
        <f t="shared" si="444"/>
        <v>#DIV/0!</v>
      </c>
      <c r="AB904" t="str">
        <f t="shared" si="445"/>
        <v>1.28867300789846-0.122508931696896i</v>
      </c>
      <c r="AC904" t="str">
        <f t="shared" si="446"/>
        <v>2.2239551087521-2.84779895503617i</v>
      </c>
      <c r="AD904" t="str">
        <f t="shared" si="447"/>
        <v>0.246235269583462+0.260220905286468i</v>
      </c>
      <c r="AE904" t="e">
        <f t="shared" si="448"/>
        <v>#DIV/0!</v>
      </c>
      <c r="AF904" t="str">
        <f t="shared" si="449"/>
        <v>-16.715811479874-4.40048929296392i</v>
      </c>
      <c r="AG904" t="e">
        <f t="shared" si="450"/>
        <v>#DIV/0!</v>
      </c>
      <c r="AH904" t="e">
        <f t="shared" si="451"/>
        <v>#DIV/0!</v>
      </c>
      <c r="AI904" t="e">
        <f t="shared" si="452"/>
        <v>#DIV/0!</v>
      </c>
      <c r="AJ904" t="e">
        <f t="shared" si="453"/>
        <v>#DIV/0!</v>
      </c>
      <c r="AK904"/>
      <c r="AL904"/>
      <c r="AM904"/>
      <c r="AN904"/>
    </row>
    <row r="905" spans="1:40" x14ac:dyDescent="0.25">
      <c r="A905"/>
      <c r="B905">
        <f t="shared" si="419"/>
        <v>77100</v>
      </c>
      <c r="C905" s="186" t="str">
        <f t="shared" si="422"/>
        <v>-0.0000165467405624297+0.0408805641229518i</v>
      </c>
      <c r="D905" s="158" t="str">
        <f t="shared" si="423"/>
        <v>-7.66679352501096+0.313417658275964i</v>
      </c>
      <c r="E905" t="str">
        <f t="shared" si="424"/>
        <v>7.99998172460907-0.0120914347140761i</v>
      </c>
      <c r="F905" t="str">
        <f t="shared" si="425"/>
        <v>0.99920064131157+1.20721116534214E-06i</v>
      </c>
      <c r="G905">
        <f t="shared" si="420"/>
        <v>1</v>
      </c>
      <c r="H905" t="str">
        <f t="shared" si="426"/>
        <v>9.0542978169734+4.71122714287536i</v>
      </c>
      <c r="I905" t="str">
        <f t="shared" si="427"/>
        <v>302.770991989716i</v>
      </c>
      <c r="J905" t="str">
        <f t="shared" si="421"/>
        <v>-123.084882332015+66.2366043756063i</v>
      </c>
      <c r="K905" t="str">
        <f t="shared" si="428"/>
        <v>1.02648010103723-1.90746768562993i</v>
      </c>
      <c r="L905" t="str">
        <f t="shared" si="429"/>
        <v>0.120668571592861-0.19163308366956i</v>
      </c>
      <c r="M905" t="str">
        <f t="shared" si="430"/>
        <v>1.14714867263009-2.09910076929949i</v>
      </c>
      <c r="N905" t="str">
        <f t="shared" si="431"/>
        <v>-0.568065655725949i</v>
      </c>
      <c r="O905" t="str">
        <f t="shared" si="432"/>
        <v>0.842943233610081-0.538002513851915i</v>
      </c>
      <c r="P905" t="str">
        <f t="shared" si="433"/>
        <v>0.157056766389919+0.538002513851915i</v>
      </c>
      <c r="Q905" t="str">
        <f t="shared" si="434"/>
        <v>-0.157056766389919+0.030063141874034i</v>
      </c>
      <c r="R905" t="str">
        <f t="shared" si="435"/>
        <v>-0.332130462384231-3.48910404600329i</v>
      </c>
      <c r="S905" t="str">
        <f t="shared" si="436"/>
        <v>0.0598960768890515i</v>
      </c>
      <c r="T905" t="str">
        <f t="shared" si="437"/>
        <v>0.208983644213314-0.0198933117121621i</v>
      </c>
      <c r="U905" t="e">
        <f t="shared" si="438"/>
        <v>#DIV/0!</v>
      </c>
      <c r="V905" t="str">
        <f t="shared" si="439"/>
        <v>1.33333333333333E-06-0.00137617763157713i</v>
      </c>
      <c r="W905" t="e">
        <f t="shared" si="440"/>
        <v>#DIV/0!</v>
      </c>
      <c r="X905" t="e">
        <f t="shared" si="441"/>
        <v>#DIV/0!</v>
      </c>
      <c r="Y905" t="str">
        <f t="shared" si="442"/>
        <v>0.00083+0.0775093739493674i</v>
      </c>
      <c r="Z905" t="e">
        <f t="shared" si="443"/>
        <v>#DIV/0!</v>
      </c>
      <c r="AA905" t="e">
        <f t="shared" si="444"/>
        <v>#DIV/0!</v>
      </c>
      <c r="AB905" t="str">
        <f t="shared" si="445"/>
        <v>1.28864268368085-0.122666875144993i</v>
      </c>
      <c r="AC905" t="str">
        <f t="shared" si="446"/>
        <v>2.22077461209454-2.84570799166489i</v>
      </c>
      <c r="AD905" t="str">
        <f t="shared" si="447"/>
        <v>0.246422503473483+0.260530541534729i</v>
      </c>
      <c r="AE905" t="e">
        <f t="shared" si="448"/>
        <v>#DIV/0!</v>
      </c>
      <c r="AF905" t="str">
        <f t="shared" si="449"/>
        <v>-16.7210913419844-4.3978094845994i</v>
      </c>
      <c r="AG905" t="e">
        <f t="shared" si="450"/>
        <v>#DIV/0!</v>
      </c>
      <c r="AH905" t="e">
        <f t="shared" si="451"/>
        <v>#DIV/0!</v>
      </c>
      <c r="AI905" t="e">
        <f t="shared" si="452"/>
        <v>#DIV/0!</v>
      </c>
      <c r="AJ905" t="e">
        <f t="shared" si="453"/>
        <v>#DIV/0!</v>
      </c>
      <c r="AK905"/>
      <c r="AL905"/>
      <c r="AM905"/>
      <c r="AN905"/>
    </row>
    <row r="906" spans="1:40" x14ac:dyDescent="0.25">
      <c r="A906"/>
      <c r="B906">
        <f t="shared" si="419"/>
        <v>77200</v>
      </c>
      <c r="C906" s="186" t="str">
        <f t="shared" si="422"/>
        <v>-0.0000165039011296331+0.0408276100416641i</v>
      </c>
      <c r="D906" s="158" t="str">
        <f t="shared" si="423"/>
        <v>-7.66679319657533+0.313011676986092i</v>
      </c>
      <c r="E906" t="str">
        <f t="shared" si="424"/>
        <v>7.99998167717145-0.0121071174369849i</v>
      </c>
      <c r="F906" t="str">
        <f t="shared" si="425"/>
        <v>0.999200641316299+1.20877693142239E-06i</v>
      </c>
      <c r="G906">
        <f t="shared" si="420"/>
        <v>1</v>
      </c>
      <c r="H906" t="str">
        <f t="shared" si="426"/>
        <v>9.05956425958147+4.7081404220405i</v>
      </c>
      <c r="I906" t="str">
        <f t="shared" si="427"/>
        <v>303.163691071415i</v>
      </c>
      <c r="J906" t="str">
        <f t="shared" si="421"/>
        <v>-123.406971443362+66.3225143683113i</v>
      </c>
      <c r="K906" t="str">
        <f t="shared" si="428"/>
        <v>1.0243846955622-1.90608293543019i</v>
      </c>
      <c r="L906" t="str">
        <f t="shared" si="429"/>
        <v>0.120444698070902-0.191525641590735i</v>
      </c>
      <c r="M906" t="str">
        <f t="shared" si="430"/>
        <v>1.1448293936331-2.09760857702092i</v>
      </c>
      <c r="N906" t="str">
        <f t="shared" si="431"/>
        <v>-0.568802446459706i</v>
      </c>
      <c r="O906" t="str">
        <f t="shared" si="432"/>
        <v>0.842546609578684-0.538623440529156i</v>
      </c>
      <c r="P906" t="str">
        <f t="shared" si="433"/>
        <v>0.157453390421316+0.538623440529156i</v>
      </c>
      <c r="Q906" t="str">
        <f t="shared" si="434"/>
        <v>-0.157453390421316+0.03017900593055i</v>
      </c>
      <c r="R906" t="str">
        <f t="shared" si="435"/>
        <v>-0.332127319956491-3.4845023750822i</v>
      </c>
      <c r="S906" t="str">
        <f t="shared" si="436"/>
        <v>0.0599737631106976i</v>
      </c>
      <c r="T906" t="str">
        <f t="shared" si="437"/>
        <v>0.208978720001843-0.0199189252096615i</v>
      </c>
      <c r="U906" t="e">
        <f t="shared" si="438"/>
        <v>#DIV/0!</v>
      </c>
      <c r="V906" t="str">
        <f t="shared" si="439"/>
        <v>1.33333333333333E-06-0.00137439501806473i</v>
      </c>
      <c r="W906" t="e">
        <f t="shared" si="440"/>
        <v>#DIV/0!</v>
      </c>
      <c r="X906" t="e">
        <f t="shared" si="441"/>
        <v>#DIV/0!</v>
      </c>
      <c r="Y906" t="str">
        <f t="shared" si="442"/>
        <v>0.00083+0.0776099049142822i</v>
      </c>
      <c r="Z906" t="e">
        <f t="shared" si="443"/>
        <v>#DIV/0!</v>
      </c>
      <c r="AA906" t="e">
        <f t="shared" si="444"/>
        <v>#DIV/0!</v>
      </c>
      <c r="AB906" t="str">
        <f t="shared" si="445"/>
        <v>1.28861231982578-0.122824814041505i</v>
      </c>
      <c r="AC906" t="str">
        <f t="shared" si="446"/>
        <v>2.21760287732983-2.84361771190362i</v>
      </c>
      <c r="AD906" t="str">
        <f t="shared" si="447"/>
        <v>0.246609958067402+0.260840043347732i</v>
      </c>
      <c r="AE906" t="e">
        <f t="shared" si="448"/>
        <v>#DIV/0!</v>
      </c>
      <c r="AF906" t="str">
        <f t="shared" si="449"/>
        <v>-16.7263574561568-4.39512874505441i</v>
      </c>
      <c r="AG906" t="e">
        <f t="shared" si="450"/>
        <v>#DIV/0!</v>
      </c>
      <c r="AH906" t="e">
        <f t="shared" si="451"/>
        <v>#DIV/0!</v>
      </c>
      <c r="AI906" t="e">
        <f t="shared" si="452"/>
        <v>#DIV/0!</v>
      </c>
      <c r="AJ906" t="e">
        <f t="shared" si="453"/>
        <v>#DIV/0!</v>
      </c>
      <c r="AK906"/>
      <c r="AL906"/>
      <c r="AM906"/>
      <c r="AN906"/>
    </row>
    <row r="907" spans="1:40" x14ac:dyDescent="0.25">
      <c r="A907"/>
      <c r="B907">
        <f t="shared" si="419"/>
        <v>77300</v>
      </c>
      <c r="C907" s="186" t="str">
        <f t="shared" si="422"/>
        <v>-0.0000164612278483539+0.0407747929695752i</v>
      </c>
      <c r="D907" s="158" t="str">
        <f t="shared" si="423"/>
        <v>-7.66679286941352+0.312606746100077i</v>
      </c>
      <c r="E907" t="str">
        <f t="shared" si="424"/>
        <v>7.99998162967235-0.0121228001596144i</v>
      </c>
      <c r="F907" t="str">
        <f t="shared" si="425"/>
        <v>0.999200641321037+0.0000012103426974748i</v>
      </c>
      <c r="G907">
        <f t="shared" si="420"/>
        <v>1</v>
      </c>
      <c r="H907" t="str">
        <f t="shared" si="426"/>
        <v>9.0648169933839+4.70505384715587i</v>
      </c>
      <c r="I907" t="str">
        <f t="shared" si="427"/>
        <v>303.556390153114i</v>
      </c>
      <c r="J907" t="str">
        <f t="shared" si="421"/>
        <v>-123.729478038976+66.4084243610164i</v>
      </c>
      <c r="K907" t="str">
        <f t="shared" si="428"/>
        <v>1.02229512744309-1.90469874473597i</v>
      </c>
      <c r="L907" t="str">
        <f t="shared" si="429"/>
        <v>0.120221365136291-0.191418137979895i</v>
      </c>
      <c r="M907" t="str">
        <f t="shared" si="430"/>
        <v>1.14251649257938-2.09611688271587i</v>
      </c>
      <c r="N907" t="str">
        <f t="shared" si="431"/>
        <v>-0.569539237193462i</v>
      </c>
      <c r="O907" t="str">
        <f t="shared" si="432"/>
        <v>0.842149528161961-0.539244074808974i</v>
      </c>
      <c r="P907" t="str">
        <f t="shared" si="433"/>
        <v>0.157850471838039+0.539244074808974i</v>
      </c>
      <c r="Q907" t="str">
        <f t="shared" si="434"/>
        <v>-0.157850471838039+0.030295162384488i</v>
      </c>
      <c r="R907" t="str">
        <f t="shared" si="435"/>
        <v>-0.332124173350749-3.47991250311915i</v>
      </c>
      <c r="S907" t="str">
        <f t="shared" si="436"/>
        <v>0.0600514493323435i</v>
      </c>
      <c r="T907" t="str">
        <f t="shared" si="437"/>
        <v>0.208973789362048-0.019944537968019i</v>
      </c>
      <c r="U907" t="e">
        <f t="shared" si="438"/>
        <v>#DIV/0!</v>
      </c>
      <c r="V907" t="str">
        <f t="shared" si="439"/>
        <v>1.33333333333333E-06-0.0013726170167477i</v>
      </c>
      <c r="W907" t="e">
        <f t="shared" si="440"/>
        <v>#DIV/0!</v>
      </c>
      <c r="X907" t="e">
        <f t="shared" si="441"/>
        <v>#DIV/0!</v>
      </c>
      <c r="Y907" t="str">
        <f t="shared" si="442"/>
        <v>0.00083+0.0777104358791971i</v>
      </c>
      <c r="Z907" t="e">
        <f t="shared" si="443"/>
        <v>#DIV/0!</v>
      </c>
      <c r="AA907" t="e">
        <f t="shared" si="444"/>
        <v>#DIV/0!</v>
      </c>
      <c r="AB907" t="str">
        <f t="shared" si="445"/>
        <v>1.28858191633214-0.122982748380292i</v>
      </c>
      <c r="AC907" t="str">
        <f t="shared" si="446"/>
        <v>2.21443987628628-2.84152812791339i</v>
      </c>
      <c r="AD907" t="str">
        <f t="shared" si="447"/>
        <v>0.246797633285787+0.261149410601095i</v>
      </c>
      <c r="AE907" t="e">
        <f t="shared" si="448"/>
        <v>#DIV/0!</v>
      </c>
      <c r="AF907" t="str">
        <f t="shared" si="449"/>
        <v>-16.7316098627974-4.39244710105579i</v>
      </c>
      <c r="AG907" t="e">
        <f t="shared" si="450"/>
        <v>#DIV/0!</v>
      </c>
      <c r="AH907" t="e">
        <f t="shared" si="451"/>
        <v>#DIV/0!</v>
      </c>
      <c r="AI907" t="e">
        <f t="shared" si="452"/>
        <v>#DIV/0!</v>
      </c>
      <c r="AJ907" t="e">
        <f t="shared" si="453"/>
        <v>#DIV/0!</v>
      </c>
      <c r="AK907"/>
      <c r="AL907"/>
      <c r="AM907"/>
      <c r="AN907"/>
    </row>
    <row r="908" spans="1:40" x14ac:dyDescent="0.25">
      <c r="A908"/>
      <c r="B908">
        <f t="shared" si="419"/>
        <v>77400</v>
      </c>
      <c r="C908" s="186" t="str">
        <f t="shared" si="422"/>
        <v>-0.0000164187198604831+0.0407221123756422i</v>
      </c>
      <c r="D908" s="158" t="str">
        <f t="shared" si="423"/>
        <v>-7.66679254351893+0.31220286154659i</v>
      </c>
      <c r="E908" t="str">
        <f t="shared" si="424"/>
        <v>7.99998158211176-0.0121384828819645i</v>
      </c>
      <c r="F908" t="str">
        <f t="shared" si="425"/>
        <v>0.999200641325786+1.21190846349938E-06i</v>
      </c>
      <c r="G908">
        <f t="shared" si="420"/>
        <v>1</v>
      </c>
      <c r="H908" t="str">
        <f t="shared" si="426"/>
        <v>9.0700560586863+4.70196744067779i</v>
      </c>
      <c r="I908" t="str">
        <f t="shared" si="427"/>
        <v>303.949089234813i</v>
      </c>
      <c r="J908" t="str">
        <f t="shared" si="421"/>
        <v>-124.052402118855+66.4943343537215i</v>
      </c>
      <c r="K908" t="str">
        <f t="shared" si="428"/>
        <v>1.02021137755719-1.90331512128105i</v>
      </c>
      <c r="L908" t="str">
        <f t="shared" si="429"/>
        <v>0.11999857139269-0.191310573951381i</v>
      </c>
      <c r="M908" t="str">
        <f t="shared" si="430"/>
        <v>1.14020994894988-2.09462569523243i</v>
      </c>
      <c r="N908" t="str">
        <f t="shared" si="431"/>
        <v>-0.570276027927218i</v>
      </c>
      <c r="O908" t="str">
        <f t="shared" si="432"/>
        <v>0.841751989575474-0.53986441635445i</v>
      </c>
      <c r="P908" t="str">
        <f t="shared" si="433"/>
        <v>0.158248010424526+0.53986441635445i</v>
      </c>
      <c r="Q908" t="str">
        <f t="shared" si="434"/>
        <v>-0.158248010424526+0.0304116115727679i</v>
      </c>
      <c r="R908" t="str">
        <f t="shared" si="435"/>
        <v>-0.332121022566531-3.47533438437882i</v>
      </c>
      <c r="S908" t="str">
        <f t="shared" si="436"/>
        <v>0.0601291355539895i</v>
      </c>
      <c r="T908" t="str">
        <f t="shared" si="437"/>
        <v>0.208968852293755-0.0199701499862325i</v>
      </c>
      <c r="U908" t="e">
        <f t="shared" si="438"/>
        <v>#DIV/0!</v>
      </c>
      <c r="V908" t="str">
        <f t="shared" si="439"/>
        <v>1.33333333333333E-06-0.00137084360974931i</v>
      </c>
      <c r="W908" t="e">
        <f t="shared" si="440"/>
        <v>#DIV/0!</v>
      </c>
      <c r="X908" t="e">
        <f t="shared" si="441"/>
        <v>#DIV/0!</v>
      </c>
      <c r="Y908" t="str">
        <f t="shared" si="442"/>
        <v>0.00083+0.077810966844112i</v>
      </c>
      <c r="Z908" t="e">
        <f t="shared" si="443"/>
        <v>#DIV/0!</v>
      </c>
      <c r="AA908" t="e">
        <f t="shared" si="444"/>
        <v>#DIV/0!</v>
      </c>
      <c r="AB908" t="str">
        <f t="shared" si="445"/>
        <v>1.28855147319885-0.123140678155177i</v>
      </c>
      <c r="AC908" t="str">
        <f t="shared" si="446"/>
        <v>2.21128558088317-2.83943925174488i</v>
      </c>
      <c r="AD908" t="str">
        <f t="shared" si="447"/>
        <v>0.2469855290491+0.261458643170323i</v>
      </c>
      <c r="AE908" t="e">
        <f t="shared" si="448"/>
        <v>#DIV/0!</v>
      </c>
      <c r="AF908" t="str">
        <f t="shared" si="449"/>
        <v>-16.7368486022052-4.3897645791312i</v>
      </c>
      <c r="AG908" t="e">
        <f t="shared" si="450"/>
        <v>#DIV/0!</v>
      </c>
      <c r="AH908" t="e">
        <f t="shared" si="451"/>
        <v>#DIV/0!</v>
      </c>
      <c r="AI908" t="e">
        <f t="shared" si="452"/>
        <v>#DIV/0!</v>
      </c>
      <c r="AJ908" t="e">
        <f t="shared" si="453"/>
        <v>#DIV/0!</v>
      </c>
      <c r="AK908"/>
      <c r="AL908"/>
      <c r="AM908"/>
      <c r="AN908"/>
    </row>
    <row r="909" spans="1:40" x14ac:dyDescent="0.25">
      <c r="A909"/>
      <c r="B909">
        <f t="shared" si="419"/>
        <v>77500</v>
      </c>
      <c r="C909" s="186" t="str">
        <f t="shared" si="422"/>
        <v>-0.0000163763763134443+0.0406695677315628i</v>
      </c>
      <c r="D909" s="158" t="str">
        <f t="shared" si="423"/>
        <v>-7.66679221888505+0.311800019275315i</v>
      </c>
      <c r="E909" t="str">
        <f t="shared" si="424"/>
        <v>7.99998153448969-0.0121541656040346i</v>
      </c>
      <c r="F909" t="str">
        <f t="shared" si="425"/>
        <v>0.999200641330535+1.21347422949603E-06i</v>
      </c>
      <c r="G909">
        <f t="shared" si="420"/>
        <v>1</v>
      </c>
      <c r="H909" t="str">
        <f t="shared" si="426"/>
        <v>9.07528149568736+4.69888122488558i</v>
      </c>
      <c r="I909" t="str">
        <f t="shared" si="427"/>
        <v>304.341788316511i</v>
      </c>
      <c r="J909" t="str">
        <f t="shared" si="421"/>
        <v>-124.375743683001+66.5802443464265i</v>
      </c>
      <c r="K909" t="str">
        <f t="shared" si="428"/>
        <v>1.0181334268454-1.90193207272625i</v>
      </c>
      <c r="L909" t="str">
        <f t="shared" si="429"/>
        <v>0.119776315446354-0.19120295061216i</v>
      </c>
      <c r="M909" t="str">
        <f t="shared" si="430"/>
        <v>1.13790974229175-2.09313502333841i</v>
      </c>
      <c r="N909" t="str">
        <f t="shared" si="431"/>
        <v>-0.571012818660974i</v>
      </c>
      <c r="O909" t="str">
        <f t="shared" si="432"/>
        <v>0.84135399403503-0.540484464828827i</v>
      </c>
      <c r="P909" t="str">
        <f t="shared" si="433"/>
        <v>0.15864600596497+0.540484464828827i</v>
      </c>
      <c r="Q909" t="str">
        <f t="shared" si="434"/>
        <v>-0.15864600596497+0.030528353832147i</v>
      </c>
      <c r="R909" t="str">
        <f t="shared" si="435"/>
        <v>-0.33211786760347-3.47076797336193i</v>
      </c>
      <c r="S909" t="str">
        <f t="shared" si="436"/>
        <v>0.0602068217756356i</v>
      </c>
      <c r="T909" t="str">
        <f t="shared" si="437"/>
        <v>0.208963908796786-0.0199957612633063i</v>
      </c>
      <c r="U909" t="e">
        <f t="shared" si="438"/>
        <v>#DIV/0!</v>
      </c>
      <c r="V909" t="str">
        <f t="shared" si="439"/>
        <v>1.33333333333333E-06-0.00136907477928512i</v>
      </c>
      <c r="W909" t="e">
        <f t="shared" si="440"/>
        <v>#DIV/0!</v>
      </c>
      <c r="X909" t="e">
        <f t="shared" si="441"/>
        <v>#DIV/0!</v>
      </c>
      <c r="Y909" t="str">
        <f t="shared" si="442"/>
        <v>0.00083+0.0779114978090269i</v>
      </c>
      <c r="Z909" t="e">
        <f t="shared" si="443"/>
        <v>#DIV/0!</v>
      </c>
      <c r="AA909" t="e">
        <f t="shared" si="444"/>
        <v>#DIV/0!</v>
      </c>
      <c r="AB909" t="str">
        <f t="shared" si="445"/>
        <v>1.28852099042483-0.123298603360018i</v>
      </c>
      <c r="AC909" t="str">
        <f t="shared" si="446"/>
        <v>2.20813996313026-2.83735109533924i</v>
      </c>
      <c r="AD909" t="str">
        <f t="shared" si="447"/>
        <v>0.247173645277706+0.261767740930821i</v>
      </c>
      <c r="AE909" t="e">
        <f t="shared" si="448"/>
        <v>#DIV/0!</v>
      </c>
      <c r="AF909" t="str">
        <f t="shared" si="449"/>
        <v>-16.7420737145724-4.38708120561027i</v>
      </c>
      <c r="AG909" t="e">
        <f t="shared" si="450"/>
        <v>#DIV/0!</v>
      </c>
      <c r="AH909" t="e">
        <f t="shared" si="451"/>
        <v>#DIV/0!</v>
      </c>
      <c r="AI909" t="e">
        <f t="shared" si="452"/>
        <v>#DIV/0!</v>
      </c>
      <c r="AJ909" t="e">
        <f t="shared" si="453"/>
        <v>#DIV/0!</v>
      </c>
      <c r="AK909"/>
      <c r="AL909"/>
      <c r="AM909"/>
      <c r="AN909"/>
    </row>
    <row r="910" spans="1:40" x14ac:dyDescent="0.25">
      <c r="A910"/>
      <c r="B910">
        <f t="shared" si="419"/>
        <v>77600</v>
      </c>
      <c r="C910" s="186" t="str">
        <f t="shared" si="422"/>
        <v>-0.0000163341963601509+0.0406171585117579i</v>
      </c>
      <c r="D910" s="158" t="str">
        <f t="shared" si="423"/>
        <v>-7.66679189550543+0.311398215256811i</v>
      </c>
      <c r="E910" t="str">
        <f t="shared" si="424"/>
        <v>7.99998148680612-0.0121698483258245i</v>
      </c>
      <c r="F910" t="str">
        <f t="shared" si="425"/>
        <v>0.999200641335293+1.21503999546476E-06i</v>
      </c>
      <c r="G910">
        <f t="shared" si="420"/>
        <v>1</v>
      </c>
      <c r="H910" t="str">
        <f t="shared" si="426"/>
        <v>9.08049334447878+4.69579522188276i</v>
      </c>
      <c r="I910" t="str">
        <f t="shared" si="427"/>
        <v>304.73448739821i</v>
      </c>
      <c r="J910" t="str">
        <f t="shared" si="421"/>
        <v>-124.699502731413+66.6661543391316i</v>
      </c>
      <c r="K910" t="str">
        <f t="shared" si="428"/>
        <v>1.01606125631212-1.90054960666008i</v>
      </c>
      <c r="L910" t="str">
        <f t="shared" si="429"/>
        <v>0.119554595906132-0.191095269061868i</v>
      </c>
      <c r="M910" t="str">
        <f t="shared" si="430"/>
        <v>1.13561585221825-2.09164487572195i</v>
      </c>
      <c r="N910" t="str">
        <f t="shared" si="431"/>
        <v>-0.57174960939473i</v>
      </c>
      <c r="O910" t="str">
        <f t="shared" si="432"/>
        <v>0.840955541756684-0.541104219895504i</v>
      </c>
      <c r="P910" t="str">
        <f t="shared" si="433"/>
        <v>0.159044458243316+0.541104219895504i</v>
      </c>
      <c r="Q910" t="str">
        <f t="shared" si="434"/>
        <v>-0.159044458243316+0.030645389499226i</v>
      </c>
      <c r="R910" t="str">
        <f t="shared" si="435"/>
        <v>-0.332114708461142-3.46621322480367i</v>
      </c>
      <c r="S910" t="str">
        <f t="shared" si="436"/>
        <v>0.0602845079972815i</v>
      </c>
      <c r="T910" t="str">
        <f t="shared" si="437"/>
        <v>0.20895895887096-0.0200213717982405i</v>
      </c>
      <c r="U910" t="e">
        <f t="shared" si="438"/>
        <v>#DIV/0!</v>
      </c>
      <c r="V910" t="str">
        <f t="shared" si="439"/>
        <v>1.33333333333333E-06-0.00136731050766233i</v>
      </c>
      <c r="W910" t="e">
        <f t="shared" si="440"/>
        <v>#DIV/0!</v>
      </c>
      <c r="X910" t="e">
        <f t="shared" si="441"/>
        <v>#DIV/0!</v>
      </c>
      <c r="Y910" t="str">
        <f t="shared" si="442"/>
        <v>0.00083+0.0780120287739417i</v>
      </c>
      <c r="Z910" t="e">
        <f t="shared" si="443"/>
        <v>#DIV/0!</v>
      </c>
      <c r="AA910" t="e">
        <f t="shared" si="444"/>
        <v>#DIV/0!</v>
      </c>
      <c r="AB910" t="str">
        <f t="shared" si="445"/>
        <v>1.28849046800895-0.123456523988651i</v>
      </c>
      <c r="AC910" t="str">
        <f t="shared" si="446"/>
        <v>2.20500299512777-2.83526367052877i</v>
      </c>
      <c r="AD910" t="str">
        <f t="shared" si="447"/>
        <v>0.247361981891862+0.262076703757882i</v>
      </c>
      <c r="AE910" t="e">
        <f t="shared" si="448"/>
        <v>#DIV/0!</v>
      </c>
      <c r="AF910" t="str">
        <f t="shared" si="449"/>
        <v>-16.7472852399842-4.38439700662595i</v>
      </c>
      <c r="AG910" t="e">
        <f t="shared" si="450"/>
        <v>#DIV/0!</v>
      </c>
      <c r="AH910" t="e">
        <f t="shared" si="451"/>
        <v>#DIV/0!</v>
      </c>
      <c r="AI910" t="e">
        <f t="shared" si="452"/>
        <v>#DIV/0!</v>
      </c>
      <c r="AJ910" t="e">
        <f t="shared" si="453"/>
        <v>#DIV/0!</v>
      </c>
      <c r="AK910"/>
      <c r="AL910"/>
      <c r="AM910"/>
      <c r="AN910"/>
    </row>
    <row r="911" spans="1:40" x14ac:dyDescent="0.25">
      <c r="A911"/>
      <c r="B911">
        <f t="shared" si="419"/>
        <v>77700</v>
      </c>
      <c r="C911" s="186" t="str">
        <f t="shared" si="422"/>
        <v>-0.000016292179158964+0.0405648841933545i</v>
      </c>
      <c r="D911" s="158" t="str">
        <f t="shared" si="423"/>
        <v>-7.66679157337356+0.310997445482385i</v>
      </c>
      <c r="E911" t="str">
        <f t="shared" si="424"/>
        <v>7.99998143906107-0.0121855310473338i</v>
      </c>
      <c r="F911" t="str">
        <f t="shared" si="425"/>
        <v>0.999200641340052+1.21660576140551E-06i</v>
      </c>
      <c r="G911">
        <f t="shared" si="420"/>
        <v>1</v>
      </c>
      <c r="H911" t="str">
        <f t="shared" si="426"/>
        <v>9.08569164504502+4.69270945359815i</v>
      </c>
      <c r="I911" t="str">
        <f t="shared" si="427"/>
        <v>305.127186479909i</v>
      </c>
      <c r="J911" t="str">
        <f t="shared" si="421"/>
        <v>-125.023679264091+66.7520643318366i</v>
      </c>
      <c r="K911" t="str">
        <f t="shared" si="428"/>
        <v>1.01399484702507-1.89916773059916i</v>
      </c>
      <c r="L911" t="str">
        <f t="shared" si="429"/>
        <v>0.119333411383482-0.190987530392852i</v>
      </c>
      <c r="M911" t="str">
        <f t="shared" si="430"/>
        <v>1.13332825840855-2.09015526099201i</v>
      </c>
      <c r="N911" t="str">
        <f t="shared" si="431"/>
        <v>-0.572486400128486i</v>
      </c>
      <c r="O911" t="str">
        <f t="shared" si="432"/>
        <v>0.840556632956742-0.541723681218041i</v>
      </c>
      <c r="P911" t="str">
        <f t="shared" si="433"/>
        <v>0.159443367043258+0.541723681218041i</v>
      </c>
      <c r="Q911" t="str">
        <f t="shared" si="434"/>
        <v>-0.159443367043258+0.0307627189104449i</v>
      </c>
      <c r="R911" t="str">
        <f t="shared" si="435"/>
        <v>-0.332111545139131-3.46167009367235i</v>
      </c>
      <c r="S911" t="str">
        <f t="shared" si="436"/>
        <v>0.0603621942189274i</v>
      </c>
      <c r="T911" t="str">
        <f t="shared" si="437"/>
        <v>0.208954002516103-0.0200469815900363i</v>
      </c>
      <c r="U911" t="e">
        <f t="shared" si="438"/>
        <v>#DIV/0!</v>
      </c>
      <c r="V911" t="str">
        <f t="shared" si="439"/>
        <v>1.33333333333333E-06-0.00136555077727924i</v>
      </c>
      <c r="W911" t="e">
        <f t="shared" si="440"/>
        <v>#DIV/0!</v>
      </c>
      <c r="X911" t="e">
        <f t="shared" si="441"/>
        <v>#DIV/0!</v>
      </c>
      <c r="Y911" t="str">
        <f t="shared" si="442"/>
        <v>0.00083+0.0781125597388566i</v>
      </c>
      <c r="Z911" t="e">
        <f t="shared" si="443"/>
        <v>#DIV/0!</v>
      </c>
      <c r="AA911" t="e">
        <f t="shared" si="444"/>
        <v>#DIV/0!</v>
      </c>
      <c r="AB911" t="str">
        <f t="shared" si="445"/>
        <v>1.28845990595015-0.123614440034916i</v>
      </c>
      <c r="AC911" t="str">
        <f t="shared" si="446"/>
        <v>2.20187464906617-2.8331769890379i</v>
      </c>
      <c r="AD911" t="str">
        <f t="shared" si="447"/>
        <v>0.247550538811727+0.262385531526704i</v>
      </c>
      <c r="AE911" t="e">
        <f t="shared" si="448"/>
        <v>#DIV/0!</v>
      </c>
      <c r="AF911" t="str">
        <f t="shared" si="449"/>
        <v>-16.7524832184186-4.38171200811577i</v>
      </c>
      <c r="AG911" t="e">
        <f t="shared" si="450"/>
        <v>#DIV/0!</v>
      </c>
      <c r="AH911" t="e">
        <f t="shared" si="451"/>
        <v>#DIV/0!</v>
      </c>
      <c r="AI911" t="e">
        <f t="shared" si="452"/>
        <v>#DIV/0!</v>
      </c>
      <c r="AJ911" t="e">
        <f t="shared" si="453"/>
        <v>#DIV/0!</v>
      </c>
      <c r="AK911"/>
      <c r="AL911"/>
      <c r="AM911"/>
      <c r="AN911"/>
    </row>
    <row r="912" spans="1:40" x14ac:dyDescent="0.25">
      <c r="A912"/>
      <c r="B912">
        <f t="shared" si="419"/>
        <v>77800</v>
      </c>
      <c r="C912" s="186" t="str">
        <f t="shared" si="422"/>
        <v>-0.0000162503238736499+0.0405127442561673i</v>
      </c>
      <c r="D912" s="158" t="str">
        <f t="shared" si="423"/>
        <v>-7.66679125248301+0.310597705963949i</v>
      </c>
      <c r="E912" t="str">
        <f t="shared" si="424"/>
        <v>7.99998139125454-0.0122012137685621i</v>
      </c>
      <c r="F912" t="str">
        <f t="shared" si="425"/>
        <v>0.99920064134482+1.21817152731825E-06i</v>
      </c>
      <c r="G912">
        <f t="shared" si="420"/>
        <v>1</v>
      </c>
      <c r="H912" t="str">
        <f t="shared" si="426"/>
        <v>9.09087643726376+4.68962394178703i</v>
      </c>
      <c r="I912" t="str">
        <f t="shared" si="427"/>
        <v>305.519885561607i</v>
      </c>
      <c r="J912" t="str">
        <f t="shared" si="421"/>
        <v>-125.348273281035+66.8379743245417i</v>
      </c>
      <c r="K912" t="str">
        <f t="shared" si="428"/>
        <v>1.01193418011515-1.89778645198885i</v>
      </c>
      <c r="L912" t="str">
        <f t="shared" si="429"/>
        <v>0.119112760492479-0.190879735690211i</v>
      </c>
      <c r="M912" t="str">
        <f t="shared" si="430"/>
        <v>1.13104694060763-2.08866618767906i</v>
      </c>
      <c r="N912" t="str">
        <f t="shared" si="431"/>
        <v>-0.573223190862242i</v>
      </c>
      <c r="O912" t="str">
        <f t="shared" si="432"/>
        <v>0.840157267851754-0.542342848460156i</v>
      </c>
      <c r="P912" t="str">
        <f t="shared" si="433"/>
        <v>0.159842732148246+0.542342848460156i</v>
      </c>
      <c r="Q912" t="str">
        <f t="shared" si="434"/>
        <v>-0.159842732148246+0.030880342402086i</v>
      </c>
      <c r="R912" t="str">
        <f t="shared" si="435"/>
        <v>-0.332108377637014-3.45713853516769i</v>
      </c>
      <c r="S912" t="str">
        <f t="shared" si="436"/>
        <v>0.0604398804405735i</v>
      </c>
      <c r="T912" t="str">
        <f t="shared" si="437"/>
        <v>0.208949039732035-0.020072590637694i</v>
      </c>
      <c r="U912" t="e">
        <f t="shared" si="438"/>
        <v>#DIV/0!</v>
      </c>
      <c r="V912" t="str">
        <f t="shared" si="439"/>
        <v>1.33333333333333E-06-0.00136379557062464i</v>
      </c>
      <c r="W912" t="e">
        <f t="shared" si="440"/>
        <v>#DIV/0!</v>
      </c>
      <c r="X912" t="e">
        <f t="shared" si="441"/>
        <v>#DIV/0!</v>
      </c>
      <c r="Y912" t="str">
        <f t="shared" si="442"/>
        <v>0.00083+0.0782130907037715i</v>
      </c>
      <c r="Z912" t="e">
        <f t="shared" si="443"/>
        <v>#DIV/0!</v>
      </c>
      <c r="AA912" t="e">
        <f t="shared" si="444"/>
        <v>#DIV/0!</v>
      </c>
      <c r="AB912" t="str">
        <f t="shared" si="445"/>
        <v>1.2884293042473-0.123772351492649i</v>
      </c>
      <c r="AC912" t="str">
        <f t="shared" si="446"/>
        <v>2.1987548972259-2.83109106248377i</v>
      </c>
      <c r="AD912" t="str">
        <f t="shared" si="447"/>
        <v>0.247739315957354+0.262694224112382i</v>
      </c>
      <c r="AE912" t="e">
        <f t="shared" si="448"/>
        <v>#DIV/0!</v>
      </c>
      <c r="AF912" t="str">
        <f t="shared" si="449"/>
        <v>-16.7576676897468-4.37902623582308i</v>
      </c>
      <c r="AG912" t="e">
        <f t="shared" si="450"/>
        <v>#DIV/0!</v>
      </c>
      <c r="AH912" t="e">
        <f t="shared" si="451"/>
        <v>#DIV/0!</v>
      </c>
      <c r="AI912" t="e">
        <f t="shared" si="452"/>
        <v>#DIV/0!</v>
      </c>
      <c r="AJ912" t="e">
        <f t="shared" si="453"/>
        <v>#DIV/0!</v>
      </c>
      <c r="AK912"/>
      <c r="AL912"/>
      <c r="AM912"/>
      <c r="AN912"/>
    </row>
    <row r="913" spans="1:40" x14ac:dyDescent="0.25">
      <c r="A913"/>
      <c r="B913">
        <f t="shared" ref="B913:B976" si="454">B912+100</f>
        <v>77900</v>
      </c>
      <c r="C913" s="186" t="str">
        <f t="shared" si="422"/>
        <v>-0.0000162086296733391+0.0404607381826824i</v>
      </c>
      <c r="D913" s="158" t="str">
        <f t="shared" si="423"/>
        <v>-7.66679093282747+0.310198992733899i</v>
      </c>
      <c r="E913" t="str">
        <f t="shared" si="424"/>
        <v>7.99998134338651-0.0122168964895091i</v>
      </c>
      <c r="F913" t="str">
        <f t="shared" si="425"/>
        <v>0.999200641349599+1.21973729320297E-06i</v>
      </c>
      <c r="G913">
        <f t="shared" si="420"/>
        <v>1</v>
      </c>
      <c r="H913" t="str">
        <f t="shared" si="426"/>
        <v>9.09604776090575+4.68653870803238i</v>
      </c>
      <c r="I913" t="str">
        <f t="shared" si="427"/>
        <v>305.912584643306i</v>
      </c>
      <c r="J913" t="str">
        <f t="shared" si="421"/>
        <v>-125.673284782245+66.9238843172468i</v>
      </c>
      <c r="K913" t="str">
        <f t="shared" si="428"/>
        <v>1.00987923677633-1.89640577820377i</v>
      </c>
      <c r="L913" t="str">
        <f t="shared" si="429"/>
        <v>0.118892641849817-0.190771886031835i</v>
      </c>
      <c r="M913" t="str">
        <f t="shared" si="430"/>
        <v>1.12877187862615-2.0871776642356i</v>
      </c>
      <c r="N913" t="str">
        <f t="shared" si="431"/>
        <v>-0.573959981595998i</v>
      </c>
      <c r="O913" t="str">
        <f t="shared" si="432"/>
        <v>0.839757446658521-0.542961721285729i</v>
      </c>
      <c r="P913" t="str">
        <f t="shared" si="433"/>
        <v>0.160242553341479+0.542961721285729i</v>
      </c>
      <c r="Q913" t="str">
        <f t="shared" si="434"/>
        <v>-0.160242553341479+0.0309982603102691i</v>
      </c>
      <c r="R913" t="str">
        <f t="shared" si="435"/>
        <v>-0.332105205954398-3.45261850471954i</v>
      </c>
      <c r="S913" t="str">
        <f t="shared" si="436"/>
        <v>0.0605175666622194i</v>
      </c>
      <c r="T913" t="str">
        <f t="shared" si="437"/>
        <v>0.208944070518577-0.0200981989402154i</v>
      </c>
      <c r="U913" t="e">
        <f t="shared" si="438"/>
        <v>#DIV/0!</v>
      </c>
      <c r="V913" t="str">
        <f t="shared" si="439"/>
        <v>1.33333333333333E-06-0.00136204487027724i</v>
      </c>
      <c r="W913" t="e">
        <f t="shared" si="440"/>
        <v>#DIV/0!</v>
      </c>
      <c r="X913" t="e">
        <f t="shared" si="441"/>
        <v>#DIV/0!</v>
      </c>
      <c r="Y913" t="str">
        <f t="shared" si="442"/>
        <v>0.00083+0.0783136216686864i</v>
      </c>
      <c r="Z913" t="e">
        <f t="shared" si="443"/>
        <v>#DIV/0!</v>
      </c>
      <c r="AA913" t="e">
        <f t="shared" si="444"/>
        <v>#DIV/0!</v>
      </c>
      <c r="AB913" t="str">
        <f t="shared" si="445"/>
        <v>1.28839866289931-0.123930258355695i</v>
      </c>
      <c r="AC913" t="str">
        <f t="shared" si="446"/>
        <v>2.19564371197732-2.82900590237723i</v>
      </c>
      <c r="AD913" t="str">
        <f t="shared" si="447"/>
        <v>0.247928313248694+0.263002781389906i</v>
      </c>
      <c r="AE913" t="e">
        <f t="shared" si="448"/>
        <v>#DIV/0!</v>
      </c>
      <c r="AF913" t="str">
        <f t="shared" si="449"/>
        <v>-16.7628386937332-4.37633971529848i</v>
      </c>
      <c r="AG913" t="e">
        <f t="shared" si="450"/>
        <v>#DIV/0!</v>
      </c>
      <c r="AH913" t="e">
        <f t="shared" si="451"/>
        <v>#DIV/0!</v>
      </c>
      <c r="AI913" t="e">
        <f t="shared" si="452"/>
        <v>#DIV/0!</v>
      </c>
      <c r="AJ913" t="e">
        <f t="shared" si="453"/>
        <v>#DIV/0!</v>
      </c>
      <c r="AK913"/>
      <c r="AL913"/>
      <c r="AM913"/>
      <c r="AN913"/>
    </row>
    <row r="914" spans="1:40" x14ac:dyDescent="0.25">
      <c r="A914"/>
      <c r="B914">
        <f t="shared" si="454"/>
        <v>78000</v>
      </c>
      <c r="C914" s="186" t="str">
        <f t="shared" si="422"/>
        <v>-0.0000161670957324846+0.0404088654580398i</v>
      </c>
      <c r="D914" s="158" t="str">
        <f t="shared" si="423"/>
        <v>-7.6667906144006+0.309801301844972i</v>
      </c>
      <c r="E914" t="str">
        <f t="shared" si="424"/>
        <v>7.999981295457-0.0122325792101744i</v>
      </c>
      <c r="F914" t="str">
        <f t="shared" si="425"/>
        <v>0.999200641354377+1.22130305905959E-06i</v>
      </c>
      <c r="G914">
        <f t="shared" si="420"/>
        <v>1</v>
      </c>
      <c r="H914" t="str">
        <f t="shared" si="426"/>
        <v>9.10120565563487+4.68345377374585i</v>
      </c>
      <c r="I914" t="str">
        <f t="shared" si="427"/>
        <v>306.305283725005i</v>
      </c>
      <c r="J914" t="str">
        <f t="shared" si="421"/>
        <v>-125.998713767721+67.0097943099519i</v>
      </c>
      <c r="K914" t="str">
        <f t="shared" si="428"/>
        <v>1.00782999826544-1.89502571654829i</v>
      </c>
      <c r="L914" t="str">
        <f t="shared" si="429"/>
        <v>0.118673054074828-0.190663982488447i</v>
      </c>
      <c r="M914" t="str">
        <f t="shared" si="430"/>
        <v>1.12650305234027-2.08568969903674i</v>
      </c>
      <c r="N914" t="str">
        <f t="shared" si="431"/>
        <v>-0.574696772329754i</v>
      </c>
      <c r="O914" t="str">
        <f t="shared" si="432"/>
        <v>0.839357169594089-0.543580299358797i</v>
      </c>
      <c r="P914" t="str">
        <f t="shared" si="433"/>
        <v>0.160642830405911+0.543580299358797i</v>
      </c>
      <c r="Q914" t="str">
        <f t="shared" si="434"/>
        <v>-0.160642830405911+0.031116472970957i</v>
      </c>
      <c r="R914" t="str">
        <f t="shared" si="435"/>
        <v>-0.332102030090855-3.44810995798626i</v>
      </c>
      <c r="S914" t="str">
        <f t="shared" si="436"/>
        <v>0.0605952528838654i</v>
      </c>
      <c r="T914" t="str">
        <f t="shared" si="437"/>
        <v>0.208939094875552-0.0201238064966004i</v>
      </c>
      <c r="U914" t="e">
        <f t="shared" si="438"/>
        <v>#DIV/0!</v>
      </c>
      <c r="V914" t="str">
        <f t="shared" si="439"/>
        <v>1.33333333333333E-06-0.00136029865890509i</v>
      </c>
      <c r="W914" t="e">
        <f t="shared" si="440"/>
        <v>#DIV/0!</v>
      </c>
      <c r="X914" t="e">
        <f t="shared" si="441"/>
        <v>#DIV/0!</v>
      </c>
      <c r="Y914" t="str">
        <f t="shared" si="442"/>
        <v>0.00083+0.0784141526336012i</v>
      </c>
      <c r="Z914" t="e">
        <f t="shared" si="443"/>
        <v>#DIV/0!</v>
      </c>
      <c r="AA914" t="e">
        <f t="shared" si="444"/>
        <v>#DIV/0!</v>
      </c>
      <c r="AB914" t="str">
        <f t="shared" si="445"/>
        <v>1.28836798190509-0.124088160617888i</v>
      </c>
      <c r="AC914" t="str">
        <f t="shared" si="446"/>
        <v>2.19254106578041-2.82692152012354i</v>
      </c>
      <c r="AD914" t="str">
        <f t="shared" si="447"/>
        <v>0.248117530605592+0.263311203234171i</v>
      </c>
      <c r="AE914" t="e">
        <f t="shared" si="448"/>
        <v>#DIV/0!</v>
      </c>
      <c r="AF914" t="str">
        <f t="shared" si="449"/>
        <v>-16.7679962700355-4.37365247190088i</v>
      </c>
      <c r="AG914" t="e">
        <f t="shared" si="450"/>
        <v>#DIV/0!</v>
      </c>
      <c r="AH914" t="e">
        <f t="shared" si="451"/>
        <v>#DIV/0!</v>
      </c>
      <c r="AI914" t="e">
        <f t="shared" si="452"/>
        <v>#DIV/0!</v>
      </c>
      <c r="AJ914" t="e">
        <f t="shared" si="453"/>
        <v>#DIV/0!</v>
      </c>
      <c r="AK914"/>
      <c r="AL914"/>
      <c r="AM914"/>
      <c r="AN914"/>
    </row>
    <row r="915" spans="1:40" x14ac:dyDescent="0.25">
      <c r="A915"/>
      <c r="B915">
        <f t="shared" si="454"/>
        <v>78100</v>
      </c>
      <c r="C915" s="186" t="str">
        <f t="shared" si="422"/>
        <v>-0.0000161257212308213+0.0403571255700163i</v>
      </c>
      <c r="D915" s="158" t="str">
        <f t="shared" si="423"/>
        <v>-7.6667902971961+0.309404629370125i</v>
      </c>
      <c r="E915" t="str">
        <f t="shared" si="424"/>
        <v>7.999981247466-0.0122482619305576i</v>
      </c>
      <c r="F915" t="str">
        <f t="shared" si="425"/>
        <v>0.999200641359166+0.0000012228688248881i</v>
      </c>
      <c r="G915">
        <f t="shared" si="420"/>
        <v>1</v>
      </c>
      <c r="H915" t="str">
        <f t="shared" si="426"/>
        <v>9.10635016100812+4.68036916016897i</v>
      </c>
      <c r="I915" t="str">
        <f t="shared" si="427"/>
        <v>306.697982806704i</v>
      </c>
      <c r="J915" t="str">
        <f t="shared" si="421"/>
        <v>-126.324560237464+67.0957043026569i</v>
      </c>
      <c r="K915" t="str">
        <f t="shared" si="428"/>
        <v>1.00578644590207-1.89364627425708i</v>
      </c>
      <c r="L915" t="str">
        <f t="shared" si="429"/>
        <v>0.118453995789487-0.190556026123648i</v>
      </c>
      <c r="M915" t="str">
        <f t="shared" si="430"/>
        <v>1.12424044169156-2.08420230038073i</v>
      </c>
      <c r="N915" t="str">
        <f t="shared" si="431"/>
        <v>-0.57543356306351i</v>
      </c>
      <c r="O915" t="str">
        <f t="shared" si="432"/>
        <v>0.838956436875754-0.544198582343559i</v>
      </c>
      <c r="P915" t="str">
        <f t="shared" si="433"/>
        <v>0.161043563124246+0.544198582343559i</v>
      </c>
      <c r="Q915" t="str">
        <f t="shared" si="434"/>
        <v>-0.161043563124246+0.031234980719951i</v>
      </c>
      <c r="R915" t="str">
        <f t="shared" si="435"/>
        <v>-0.332098850045965-3.44361285085333i</v>
      </c>
      <c r="S915" t="str">
        <f t="shared" si="436"/>
        <v>0.0606729391055115i</v>
      </c>
      <c r="T915" t="str">
        <f t="shared" si="437"/>
        <v>0.208934112802781-0.0201494133058492i</v>
      </c>
      <c r="U915" t="e">
        <f t="shared" si="438"/>
        <v>#DIV/0!</v>
      </c>
      <c r="V915" t="str">
        <f t="shared" si="439"/>
        <v>1.33333333333333E-06-0.00135855691926501i</v>
      </c>
      <c r="W915" t="e">
        <f t="shared" si="440"/>
        <v>#DIV/0!</v>
      </c>
      <c r="X915" t="e">
        <f t="shared" si="441"/>
        <v>#DIV/0!</v>
      </c>
      <c r="Y915" t="str">
        <f t="shared" si="442"/>
        <v>0.00083+0.0785146835985161i</v>
      </c>
      <c r="Z915" t="e">
        <f t="shared" si="443"/>
        <v>#DIV/0!</v>
      </c>
      <c r="AA915" t="e">
        <f t="shared" si="444"/>
        <v>#DIV/0!</v>
      </c>
      <c r="AB915" t="str">
        <f t="shared" si="445"/>
        <v>1.28833726126353-0.124246058273061i</v>
      </c>
      <c r="AC915" t="str">
        <f t="shared" si="446"/>
        <v>2.18944693118465-2.824837927023i</v>
      </c>
      <c r="AD915" t="str">
        <f t="shared" si="447"/>
        <v>0.248306967947799+0.263619489519971i</v>
      </c>
      <c r="AE915" t="e">
        <f t="shared" si="448"/>
        <v>#DIV/0!</v>
      </c>
      <c r="AF915" t="str">
        <f t="shared" si="449"/>
        <v>-16.7731404582042-4.37096453079885i</v>
      </c>
      <c r="AG915" t="e">
        <f t="shared" si="450"/>
        <v>#DIV/0!</v>
      </c>
      <c r="AH915" t="e">
        <f t="shared" si="451"/>
        <v>#DIV/0!</v>
      </c>
      <c r="AI915" t="e">
        <f t="shared" si="452"/>
        <v>#DIV/0!</v>
      </c>
      <c r="AJ915" t="e">
        <f t="shared" si="453"/>
        <v>#DIV/0!</v>
      </c>
      <c r="AK915"/>
      <c r="AL915"/>
      <c r="AM915"/>
      <c r="AN915"/>
    </row>
    <row r="916" spans="1:40" x14ac:dyDescent="0.25">
      <c r="A916"/>
      <c r="B916">
        <f t="shared" si="454"/>
        <v>78200</v>
      </c>
      <c r="C916" s="186" t="str">
        <f t="shared" si="422"/>
        <v>-0.0000160845053533252+0.0403055180090088i</v>
      </c>
      <c r="D916" s="158" t="str">
        <f t="shared" si="423"/>
        <v>-7.66678998120769+0.309008971402401i</v>
      </c>
      <c r="E916" t="str">
        <f t="shared" si="424"/>
        <v>7.99998119941352-0.0122639446506585i</v>
      </c>
      <c r="F916" t="str">
        <f t="shared" si="425"/>
        <v>0.999200641363964+1.22443459068847E-06i</v>
      </c>
      <c r="G916">
        <f t="shared" si="420"/>
        <v>1</v>
      </c>
      <c r="H916" t="str">
        <f t="shared" si="426"/>
        <v>9.11148131647573+4.67728488837424i</v>
      </c>
      <c r="I916" t="str">
        <f t="shared" si="427"/>
        <v>307.090681888402i</v>
      </c>
      <c r="J916" t="str">
        <f t="shared" si="421"/>
        <v>-126.650824191473+67.181614295362i</v>
      </c>
      <c r="K916" t="str">
        <f t="shared" si="428"/>
        <v>1.00374856106842-1.89226745849566i</v>
      </c>
      <c r="L916" t="str">
        <f t="shared" si="429"/>
        <v>0.118235465618414-0.190448017993947i</v>
      </c>
      <c r="M916" t="str">
        <f t="shared" si="430"/>
        <v>1.12198402668683-2.08271547648961i</v>
      </c>
      <c r="N916" t="str">
        <f t="shared" si="431"/>
        <v>-0.576170353797267i</v>
      </c>
      <c r="O916" t="str">
        <f t="shared" si="432"/>
        <v>0.838555248721056-0.544816569904374i</v>
      </c>
      <c r="P916" t="str">
        <f t="shared" si="433"/>
        <v>0.161444751278944+0.544816569904374i</v>
      </c>
      <c r="Q916" t="str">
        <f t="shared" si="434"/>
        <v>-0.161444751278944+0.031353783892893i</v>
      </c>
      <c r="R916" t="str">
        <f t="shared" si="435"/>
        <v>-0.332095665819317-3.43912713943184i</v>
      </c>
      <c r="S916" t="str">
        <f t="shared" si="436"/>
        <v>0.0607506253271574i</v>
      </c>
      <c r="T916" t="str">
        <f t="shared" si="437"/>
        <v>0.208929124300082-0.0201750193669622i</v>
      </c>
      <c r="U916" t="e">
        <f t="shared" si="438"/>
        <v>#DIV/0!</v>
      </c>
      <c r="V916" t="str">
        <f t="shared" si="439"/>
        <v>1.33333333333333E-06-0.00135681963420201i</v>
      </c>
      <c r="W916" t="e">
        <f t="shared" si="440"/>
        <v>#DIV/0!</v>
      </c>
      <c r="X916" t="e">
        <f t="shared" si="441"/>
        <v>#DIV/0!</v>
      </c>
      <c r="Y916" t="str">
        <f t="shared" si="442"/>
        <v>0.00083+0.078615214563431i</v>
      </c>
      <c r="Z916" t="e">
        <f t="shared" si="443"/>
        <v>#DIV/0!</v>
      </c>
      <c r="AA916" t="e">
        <f t="shared" si="444"/>
        <v>#DIV/0!</v>
      </c>
      <c r="AB916" t="str">
        <f t="shared" si="445"/>
        <v>1.28830650097351-0.124403951315052i</v>
      </c>
      <c r="AC916" t="str">
        <f t="shared" si="446"/>
        <v>2.18636128082876-2.82275513427192i</v>
      </c>
      <c r="AD916" t="str">
        <f t="shared" si="447"/>
        <v>0.248496625194953+0.263927640122i</v>
      </c>
      <c r="AE916" t="e">
        <f t="shared" si="448"/>
        <v>#DIV/0!</v>
      </c>
      <c r="AF916" t="str">
        <f t="shared" si="449"/>
        <v>-16.7782712976834-4.36827591697184i</v>
      </c>
      <c r="AG916" t="e">
        <f t="shared" si="450"/>
        <v>#DIV/0!</v>
      </c>
      <c r="AH916" t="e">
        <f t="shared" si="451"/>
        <v>#DIV/0!</v>
      </c>
      <c r="AI916" t="e">
        <f t="shared" si="452"/>
        <v>#DIV/0!</v>
      </c>
      <c r="AJ916" t="e">
        <f t="shared" si="453"/>
        <v>#DIV/0!</v>
      </c>
      <c r="AK916"/>
      <c r="AL916"/>
      <c r="AM916"/>
      <c r="AN916"/>
    </row>
    <row r="917" spans="1:40" x14ac:dyDescent="0.25">
      <c r="A917"/>
      <c r="B917">
        <f t="shared" si="454"/>
        <v>78300</v>
      </c>
      <c r="C917" s="186" t="str">
        <f t="shared" si="422"/>
        <v>-0.0000160434472901738+0.0402540422680176i</v>
      </c>
      <c r="D917" s="158" t="str">
        <f t="shared" si="423"/>
        <v>-7.66678966642923+0.308614324054802i</v>
      </c>
      <c r="E917" t="str">
        <f t="shared" si="424"/>
        <v>7.99998115129955-0.0122796273704765i</v>
      </c>
      <c r="F917" t="str">
        <f t="shared" si="425"/>
        <v>0.999200641368763+1.22600035646064E-06i</v>
      </c>
      <c r="G917">
        <f t="shared" si="420"/>
        <v>1</v>
      </c>
      <c r="H917" t="str">
        <f t="shared" si="426"/>
        <v>9.11659916138128+4.67420097926632i</v>
      </c>
      <c r="I917" t="str">
        <f t="shared" si="427"/>
        <v>307.483380970101i</v>
      </c>
      <c r="J917" t="str">
        <f t="shared" si="421"/>
        <v>-126.977505629748+67.2675242880671i</v>
      </c>
      <c r="K917" t="str">
        <f t="shared" si="428"/>
        <v>1.00171632520912-1.89088927636088i</v>
      </c>
      <c r="L917" t="str">
        <f t="shared" si="429"/>
        <v>0.118017462188891-0.190339959148814i</v>
      </c>
      <c r="M917" t="str">
        <f t="shared" si="430"/>
        <v>1.11973378739801-2.08122923550969i</v>
      </c>
      <c r="N917" t="str">
        <f t="shared" si="431"/>
        <v>-0.576907144531023i</v>
      </c>
      <c r="O917" t="str">
        <f t="shared" si="432"/>
        <v>0.838153605347786-0.545434261705759i</v>
      </c>
      <c r="P917" t="str">
        <f t="shared" si="433"/>
        <v>0.161846394652214+0.545434261705759i</v>
      </c>
      <c r="Q917" t="str">
        <f t="shared" si="434"/>
        <v>-0.161846394652214+0.0314728828252639i</v>
      </c>
      <c r="R917" t="str">
        <f t="shared" si="435"/>
        <v>-0.332092477410486-3.43465278005713i</v>
      </c>
      <c r="S917" t="str">
        <f t="shared" si="436"/>
        <v>0.0608283115488033i</v>
      </c>
      <c r="T917" t="str">
        <f t="shared" si="437"/>
        <v>0.208924129367278-0.020200624678939i</v>
      </c>
      <c r="U917" t="e">
        <f t="shared" si="438"/>
        <v>#DIV/0!</v>
      </c>
      <c r="V917" t="str">
        <f t="shared" si="439"/>
        <v>1.33333333333333E-06-0.00135508678664875i</v>
      </c>
      <c r="W917" t="e">
        <f t="shared" si="440"/>
        <v>#DIV/0!</v>
      </c>
      <c r="X917" t="e">
        <f t="shared" si="441"/>
        <v>#DIV/0!</v>
      </c>
      <c r="Y917" t="str">
        <f t="shared" si="442"/>
        <v>0.00083+0.0787157455283459i</v>
      </c>
      <c r="Z917" t="e">
        <f t="shared" si="443"/>
        <v>#DIV/0!</v>
      </c>
      <c r="AA917" t="e">
        <f t="shared" si="444"/>
        <v>#DIV/0!</v>
      </c>
      <c r="AB917" t="str">
        <f t="shared" si="445"/>
        <v>1.28827570103393-0.124561839737691i</v>
      </c>
      <c r="AC917" t="str">
        <f t="shared" si="446"/>
        <v>2.18328408744059-2.8206731529633i</v>
      </c>
      <c r="AD917" t="str">
        <f t="shared" si="447"/>
        <v>0.248686502266598+0.264235654914856i</v>
      </c>
      <c r="AE917" t="e">
        <f t="shared" si="448"/>
        <v>#DIV/0!</v>
      </c>
      <c r="AF917" t="str">
        <f t="shared" si="449"/>
        <v>-16.7833888278105-4.36558665521152i</v>
      </c>
      <c r="AG917" t="e">
        <f t="shared" si="450"/>
        <v>#DIV/0!</v>
      </c>
      <c r="AH917" t="e">
        <f t="shared" si="451"/>
        <v>#DIV/0!</v>
      </c>
      <c r="AI917" t="e">
        <f t="shared" si="452"/>
        <v>#DIV/0!</v>
      </c>
      <c r="AJ917" t="e">
        <f t="shared" si="453"/>
        <v>#DIV/0!</v>
      </c>
      <c r="AK917"/>
      <c r="AL917"/>
      <c r="AM917"/>
      <c r="AN917"/>
    </row>
    <row r="918" spans="1:40" x14ac:dyDescent="0.25">
      <c r="A918"/>
      <c r="B918">
        <f t="shared" si="454"/>
        <v>78400</v>
      </c>
      <c r="C918" s="186" t="str">
        <f t="shared" si="422"/>
        <v>-0.0000160025462367057+0.0402026978426298i</v>
      </c>
      <c r="D918" s="158" t="str">
        <f t="shared" si="423"/>
        <v>-7.66678935285451+0.308220683460162i</v>
      </c>
      <c r="E918" t="str">
        <f t="shared" si="424"/>
        <v>7.99998110312409-0.0122953100900114i</v>
      </c>
      <c r="F918" t="str">
        <f t="shared" si="425"/>
        <v>0.999200641373571+1.22756612220459E-06i</v>
      </c>
      <c r="G918">
        <f t="shared" si="420"/>
        <v>1</v>
      </c>
      <c r="H918" t="str">
        <f t="shared" si="426"/>
        <v>9.12170373496166+4.67111745358298i</v>
      </c>
      <c r="I918" t="str">
        <f t="shared" si="427"/>
        <v>307.8760800518i</v>
      </c>
      <c r="J918" t="str">
        <f t="shared" si="421"/>
        <v>-127.304604552289+67.3534342807721i</v>
      </c>
      <c r="K918" t="str">
        <f t="shared" si="428"/>
        <v>0.999689719831092-1.88951173488145i</v>
      </c>
      <c r="L918" t="str">
        <f t="shared" si="429"/>
        <v>0.117799984130862-0.190231850630711i</v>
      </c>
      <c r="M918" t="str">
        <f t="shared" si="430"/>
        <v>1.11748970396195-2.07974358551216i</v>
      </c>
      <c r="N918" t="str">
        <f t="shared" si="431"/>
        <v>-0.577643935264779i</v>
      </c>
      <c r="O918" t="str">
        <f t="shared" si="432"/>
        <v>0.83775150697398-0.546051657412396i</v>
      </c>
      <c r="P918" t="str">
        <f t="shared" si="433"/>
        <v>0.16224849302602+0.546051657412396i</v>
      </c>
      <c r="Q918" t="str">
        <f t="shared" si="434"/>
        <v>-0.16224849302602+0.0315922778523829i</v>
      </c>
      <c r="R918" t="str">
        <f t="shared" si="435"/>
        <v>-0.332089284819082-3.43018972928732i</v>
      </c>
      <c r="S918" t="str">
        <f t="shared" si="436"/>
        <v>0.0609059977704494i</v>
      </c>
      <c r="T918" t="str">
        <f t="shared" si="437"/>
        <v>0.208919128004192-0.0202262292407811i</v>
      </c>
      <c r="U918" t="e">
        <f t="shared" si="438"/>
        <v>#DIV/0!</v>
      </c>
      <c r="V918" t="str">
        <f t="shared" si="439"/>
        <v>1.33333333333333E-06-0.00135335835962496i</v>
      </c>
      <c r="W918" t="e">
        <f t="shared" si="440"/>
        <v>#DIV/0!</v>
      </c>
      <c r="X918" t="e">
        <f t="shared" si="441"/>
        <v>#DIV/0!</v>
      </c>
      <c r="Y918" t="str">
        <f t="shared" si="442"/>
        <v>0.00083+0.0788162764932607i</v>
      </c>
      <c r="Z918" t="e">
        <f t="shared" si="443"/>
        <v>#DIV/0!</v>
      </c>
      <c r="AA918" t="e">
        <f t="shared" si="444"/>
        <v>#DIV/0!</v>
      </c>
      <c r="AB918" t="str">
        <f t="shared" si="445"/>
        <v>1.28824486144372-0.124719723534822i</v>
      </c>
      <c r="AC918" t="str">
        <f t="shared" si="446"/>
        <v>2.18021532383685-2.81859199408772i</v>
      </c>
      <c r="AD918" t="str">
        <f t="shared" si="447"/>
        <v>0.248876599082165+0.264543533773047i</v>
      </c>
      <c r="AE918" t="e">
        <f t="shared" si="448"/>
        <v>#DIV/0!</v>
      </c>
      <c r="AF918" t="str">
        <f t="shared" si="449"/>
        <v>-16.7884930878162-4.36289677012282i</v>
      </c>
      <c r="AG918" t="e">
        <f t="shared" si="450"/>
        <v>#DIV/0!</v>
      </c>
      <c r="AH918" t="e">
        <f t="shared" si="451"/>
        <v>#DIV/0!</v>
      </c>
      <c r="AI918" t="e">
        <f t="shared" si="452"/>
        <v>#DIV/0!</v>
      </c>
      <c r="AJ918" t="e">
        <f t="shared" si="453"/>
        <v>#DIV/0!</v>
      </c>
      <c r="AK918"/>
      <c r="AL918"/>
      <c r="AM918"/>
      <c r="AN918"/>
    </row>
    <row r="919" spans="1:40" x14ac:dyDescent="0.25">
      <c r="A919"/>
      <c r="B919">
        <f t="shared" si="454"/>
        <v>78500</v>
      </c>
      <c r="C919" s="186" t="str">
        <f t="shared" si="422"/>
        <v>-0.0000159618013933816+0.0401514842310025i</v>
      </c>
      <c r="D919" s="158" t="str">
        <f t="shared" si="423"/>
        <v>-7.66678904047733+0.307828045771019i</v>
      </c>
      <c r="E919" t="str">
        <f t="shared" si="424"/>
        <v>7.99998105488714-0.0123109928092628i</v>
      </c>
      <c r="F919" t="str">
        <f t="shared" si="425"/>
        <v>0.99920064137838+1.22913188792027E-06i</v>
      </c>
      <c r="G919">
        <f t="shared" si="420"/>
        <v>1</v>
      </c>
      <c r="H919" t="str">
        <f t="shared" si="426"/>
        <v>9.12679507634699+4.66803433189632i</v>
      </c>
      <c r="I919" t="str">
        <f t="shared" si="427"/>
        <v>308.268779133498i</v>
      </c>
      <c r="J919" t="str">
        <f t="shared" si="421"/>
        <v>-127.632120959096+67.4393442734772i</v>
      </c>
      <c r="K919" t="str">
        <f t="shared" si="428"/>
        <v>0.997668726503418-1.88813484101847i</v>
      </c>
      <c r="L919" t="str">
        <f t="shared" si="429"/>
        <v>0.117583030076948-0.190123693475133i</v>
      </c>
      <c r="M919" t="str">
        <f t="shared" si="430"/>
        <v>1.11525175658037-2.0782585344936i</v>
      </c>
      <c r="N919" t="str">
        <f t="shared" si="431"/>
        <v>-0.578380725998535i</v>
      </c>
      <c r="O919" t="str">
        <f t="shared" si="432"/>
        <v>0.837348953817922-0.546668756689124i</v>
      </c>
      <c r="P919" t="str">
        <f t="shared" si="433"/>
        <v>0.162651046182078+0.546668756689124i</v>
      </c>
      <c r="Q919" t="str">
        <f t="shared" si="434"/>
        <v>-0.162651046182078+0.031711969309411i</v>
      </c>
      <c r="R919" t="str">
        <f t="shared" si="435"/>
        <v>-0.332086088044659-3.42573794390186i</v>
      </c>
      <c r="S919" t="str">
        <f t="shared" si="436"/>
        <v>0.0609836839920953i</v>
      </c>
      <c r="T919" t="str">
        <f t="shared" si="437"/>
        <v>0.208914120210641-0.0202518330514866i</v>
      </c>
      <c r="U919" t="e">
        <f t="shared" si="438"/>
        <v>#DIV/0!</v>
      </c>
      <c r="V919" t="str">
        <f t="shared" si="439"/>
        <v>1.33333333333333E-06-0.0013516343362369i</v>
      </c>
      <c r="W919" t="e">
        <f t="shared" si="440"/>
        <v>#DIV/0!</v>
      </c>
      <c r="X919" t="e">
        <f t="shared" si="441"/>
        <v>#DIV/0!</v>
      </c>
      <c r="Y919" t="str">
        <f t="shared" si="442"/>
        <v>0.00083+0.0789168074581756i</v>
      </c>
      <c r="Z919" t="e">
        <f t="shared" si="443"/>
        <v>#DIV/0!</v>
      </c>
      <c r="AA919" t="e">
        <f t="shared" si="444"/>
        <v>#DIV/0!</v>
      </c>
      <c r="AB919" t="str">
        <f t="shared" si="445"/>
        <v>1.28821398220173-0.124877602700267i</v>
      </c>
      <c r="AC919" t="str">
        <f t="shared" si="446"/>
        <v>2.17715496292294-2.81651166853375i</v>
      </c>
      <c r="AD919" t="str">
        <f t="shared" si="447"/>
        <v>0.249066915560991+0.264851276570975i</v>
      </c>
      <c r="AE919" t="e">
        <f t="shared" si="448"/>
        <v>#DIV/0!</v>
      </c>
      <c r="AF919" t="str">
        <f t="shared" si="449"/>
        <v>-16.7935841168243-4.3602062861253i</v>
      </c>
      <c r="AG919" t="e">
        <f t="shared" si="450"/>
        <v>#DIV/0!</v>
      </c>
      <c r="AH919" t="e">
        <f t="shared" si="451"/>
        <v>#DIV/0!</v>
      </c>
      <c r="AI919" t="e">
        <f t="shared" si="452"/>
        <v>#DIV/0!</v>
      </c>
      <c r="AJ919" t="e">
        <f t="shared" si="453"/>
        <v>#DIV/0!</v>
      </c>
      <c r="AK919"/>
      <c r="AL919"/>
      <c r="AM919"/>
      <c r="AN919"/>
    </row>
    <row r="920" spans="1:40" x14ac:dyDescent="0.25">
      <c r="A920"/>
      <c r="B920">
        <f t="shared" si="454"/>
        <v>78600</v>
      </c>
      <c r="C920" s="186" t="str">
        <f t="shared" si="422"/>
        <v>-0.0000159212119657451+0.0401004009338468i</v>
      </c>
      <c r="D920" s="158" t="str">
        <f t="shared" si="423"/>
        <v>-7.66678872929177+0.307436407159492i</v>
      </c>
      <c r="E920" t="str">
        <f t="shared" si="424"/>
        <v>7.99998100658871-0.0123266755282303i</v>
      </c>
      <c r="F920" t="str">
        <f t="shared" si="425"/>
        <v>0.999200641383198+1.23069765360766E-06i</v>
      </c>
      <c r="G920">
        <f t="shared" si="420"/>
        <v>1</v>
      </c>
      <c r="H920" t="str">
        <f t="shared" si="426"/>
        <v>9.13187322456127+4.66495163461389i</v>
      </c>
      <c r="I920" t="str">
        <f t="shared" si="427"/>
        <v>308.661478215197i</v>
      </c>
      <c r="J920" t="str">
        <f t="shared" si="421"/>
        <v>-127.96005485017+67.5252542661822i</v>
      </c>
      <c r="K920" t="str">
        <f t="shared" si="428"/>
        <v>0.995653326857154-1.88675860166589i</v>
      </c>
      <c r="L920" t="str">
        <f t="shared" si="429"/>
        <v>0.11736659866245-0.190015488710654i</v>
      </c>
      <c r="M920" t="str">
        <f t="shared" si="430"/>
        <v>1.1130199255196-2.07677409037654i</v>
      </c>
      <c r="N920" t="str">
        <f t="shared" si="431"/>
        <v>-0.579117516732291i</v>
      </c>
      <c r="O920" t="str">
        <f t="shared" si="432"/>
        <v>0.83694594609814-0.547285559200943i</v>
      </c>
      <c r="P920" t="str">
        <f t="shared" si="433"/>
        <v>0.16305405390186+0.547285559200943i</v>
      </c>
      <c r="Q920" t="str">
        <f t="shared" si="434"/>
        <v>-0.16305405390186+0.0318319575313479i</v>
      </c>
      <c r="R920" t="str">
        <f t="shared" si="435"/>
        <v>-0.332082887086799-3.4212973809001i</v>
      </c>
      <c r="S920" t="str">
        <f t="shared" si="436"/>
        <v>0.0610613702137413i</v>
      </c>
      <c r="T920" t="str">
        <f t="shared" si="437"/>
        <v>0.208909105986444-0.0202774361100551i</v>
      </c>
      <c r="U920" t="e">
        <f t="shared" si="438"/>
        <v>#DIV/0!</v>
      </c>
      <c r="V920" t="str">
        <f t="shared" si="439"/>
        <v>1.33333333333333E-06-0.00134991469967681i</v>
      </c>
      <c r="W920" t="e">
        <f t="shared" si="440"/>
        <v>#DIV/0!</v>
      </c>
      <c r="X920" t="e">
        <f t="shared" si="441"/>
        <v>#DIV/0!</v>
      </c>
      <c r="Y920" t="str">
        <f t="shared" si="442"/>
        <v>0.00083+0.0790173384230905i</v>
      </c>
      <c r="Z920" t="e">
        <f t="shared" si="443"/>
        <v>#DIV/0!</v>
      </c>
      <c r="AA920" t="e">
        <f t="shared" si="444"/>
        <v>#DIV/0!</v>
      </c>
      <c r="AB920" t="str">
        <f t="shared" si="445"/>
        <v>1.28818306330686-0.125035477227857i</v>
      </c>
      <c r="AC920" t="str">
        <f t="shared" si="446"/>
        <v>2.17410297769273-2.81443218708903i</v>
      </c>
      <c r="AD920" t="str">
        <f t="shared" si="447"/>
        <v>0.249257451622307+0.265158883182959i</v>
      </c>
      <c r="AE920" t="e">
        <f t="shared" si="448"/>
        <v>#DIV/0!</v>
      </c>
      <c r="AF920" t="str">
        <f t="shared" si="449"/>
        <v>-16.798661953853-4.3575152274544i</v>
      </c>
      <c r="AG920" t="e">
        <f t="shared" si="450"/>
        <v>#DIV/0!</v>
      </c>
      <c r="AH920" t="e">
        <f t="shared" si="451"/>
        <v>#DIV/0!</v>
      </c>
      <c r="AI920" t="e">
        <f t="shared" si="452"/>
        <v>#DIV/0!</v>
      </c>
      <c r="AJ920" t="e">
        <f t="shared" si="453"/>
        <v>#DIV/0!</v>
      </c>
      <c r="AK920"/>
      <c r="AL920"/>
      <c r="AM920"/>
      <c r="AN920"/>
    </row>
    <row r="921" spans="1:40" x14ac:dyDescent="0.25">
      <c r="A921"/>
      <c r="B921">
        <f t="shared" si="454"/>
        <v>78700</v>
      </c>
      <c r="C921" s="186" t="str">
        <f t="shared" si="422"/>
        <v>-0.0000158807771643839+0.0400494474544118i</v>
      </c>
      <c r="D921" s="158" t="str">
        <f t="shared" si="423"/>
        <v>-7.66678841929156+0.307045763817157i</v>
      </c>
      <c r="E921" t="str">
        <f t="shared" si="424"/>
        <v>7.99998095822879-0.0123423582469136i</v>
      </c>
      <c r="F921" t="str">
        <f t="shared" si="425"/>
        <v>0.999200641388026+1.23226341926672E-06i</v>
      </c>
      <c r="G921">
        <f t="shared" si="420"/>
        <v>1</v>
      </c>
      <c r="H921" t="str">
        <f t="shared" si="426"/>
        <v>9.13693821852148+4.66186938197955i</v>
      </c>
      <c r="I921" t="str">
        <f t="shared" si="427"/>
        <v>309.054177296896i</v>
      </c>
      <c r="J921" t="str">
        <f t="shared" si="421"/>
        <v>-128.288406225509+67.6111642588873i</v>
      </c>
      <c r="K921" t="str">
        <f t="shared" si="428"/>
        <v>0.993643502585231-1.88538302365109i</v>
      </c>
      <c r="L921" t="str">
        <f t="shared" si="429"/>
        <v>0.117150688525354-0.189907237358956i</v>
      </c>
      <c r="M921" t="str">
        <f t="shared" si="430"/>
        <v>1.11079419111058-2.07529026101005i</v>
      </c>
      <c r="N921" t="str">
        <f t="shared" si="431"/>
        <v>-0.579854307466047i</v>
      </c>
      <c r="O921" t="str">
        <f t="shared" si="432"/>
        <v>0.836542484033413-0.547902064613017i</v>
      </c>
      <c r="P921" t="str">
        <f t="shared" si="433"/>
        <v>0.163457515966587+0.547902064613017i</v>
      </c>
      <c r="Q921" t="str">
        <f t="shared" si="434"/>
        <v>-0.163457515966587+0.03195224285303i</v>
      </c>
      <c r="R921" t="str">
        <f t="shared" si="435"/>
        <v>-0.332079681945094-3.41686799750004i</v>
      </c>
      <c r="S921" t="str">
        <f t="shared" si="436"/>
        <v>0.0611390564353872i</v>
      </c>
      <c r="T921" t="str">
        <f t="shared" si="437"/>
        <v>0.208904085331423-0.0203030384154865i</v>
      </c>
      <c r="U921" t="e">
        <f t="shared" si="438"/>
        <v>#DIV/0!</v>
      </c>
      <c r="V921" t="str">
        <f t="shared" si="439"/>
        <v>1.33333333333333E-06-0.00134819943322232i</v>
      </c>
      <c r="W921" t="e">
        <f t="shared" si="440"/>
        <v>#DIV/0!</v>
      </c>
      <c r="X921" t="e">
        <f t="shared" si="441"/>
        <v>#DIV/0!</v>
      </c>
      <c r="Y921" t="str">
        <f t="shared" si="442"/>
        <v>0.00083+0.0791178693880053i</v>
      </c>
      <c r="Z921" t="e">
        <f t="shared" si="443"/>
        <v>#DIV/0!</v>
      </c>
      <c r="AA921" t="e">
        <f t="shared" si="444"/>
        <v>#DIV/0!</v>
      </c>
      <c r="AB921" t="str">
        <f t="shared" si="445"/>
        <v>1.288152104758-0.125193347111424i</v>
      </c>
      <c r="AC921" t="str">
        <f t="shared" si="446"/>
        <v>2.17105934122847-2.81235356044094i</v>
      </c>
      <c r="AD921" t="str">
        <f t="shared" si="447"/>
        <v>0.249448207185239+0.265466353483215i</v>
      </c>
      <c r="AE921" t="e">
        <f t="shared" si="448"/>
        <v>#DIV/0!</v>
      </c>
      <c r="AF921" t="str">
        <f t="shared" si="449"/>
        <v>-16.803726637813-4.35482361816239i</v>
      </c>
      <c r="AG921" t="e">
        <f t="shared" si="450"/>
        <v>#DIV/0!</v>
      </c>
      <c r="AH921" t="e">
        <f t="shared" si="451"/>
        <v>#DIV/0!</v>
      </c>
      <c r="AI921" t="e">
        <f t="shared" si="452"/>
        <v>#DIV/0!</v>
      </c>
      <c r="AJ921" t="e">
        <f t="shared" si="453"/>
        <v>#DIV/0!</v>
      </c>
      <c r="AK921"/>
      <c r="AL921"/>
      <c r="AM921"/>
      <c r="AN921"/>
    </row>
    <row r="922" spans="1:40" x14ac:dyDescent="0.25">
      <c r="A922"/>
      <c r="B922">
        <f t="shared" si="454"/>
        <v>78800</v>
      </c>
      <c r="C922" s="186" t="str">
        <f t="shared" si="422"/>
        <v>-0.0000158404962048915+0.0399986232984676i</v>
      </c>
      <c r="D922" s="158" t="str">
        <f t="shared" si="423"/>
        <v>-7.66678811047087+0.306656111954918i</v>
      </c>
      <c r="E922" t="str">
        <f t="shared" si="424"/>
        <v>7.99998090980738-0.0123580409653124i</v>
      </c>
      <c r="F922" t="str">
        <f t="shared" si="425"/>
        <v>0.999200641392855+1.23382918489742E-06i</v>
      </c>
      <c r="G922">
        <f t="shared" si="420"/>
        <v>1</v>
      </c>
      <c r="H922" t="str">
        <f t="shared" si="426"/>
        <v>9.14199009703873+4.65878759407492i</v>
      </c>
      <c r="I922" t="str">
        <f t="shared" si="427"/>
        <v>309.446876378595i</v>
      </c>
      <c r="J922" t="str">
        <f t="shared" si="421"/>
        <v>-128.617175085115+67.6970742515924i</v>
      </c>
      <c r="K922" t="str">
        <f t="shared" si="428"/>
        <v>0.991639235442218-1.8840081137353i</v>
      </c>
      <c r="L922" t="str">
        <f t="shared" si="429"/>
        <v>0.116935298306348-0.189798940434881i</v>
      </c>
      <c r="M922" t="str">
        <f t="shared" si="430"/>
        <v>1.10857453374857-2.07380705417018i</v>
      </c>
      <c r="N922" t="str">
        <f t="shared" si="431"/>
        <v>-0.580591098199803i</v>
      </c>
      <c r="O922" t="str">
        <f t="shared" si="432"/>
        <v>0.836138567842764-0.548518272590669i</v>
      </c>
      <c r="P922" t="str">
        <f t="shared" si="433"/>
        <v>0.163861432157236+0.548518272590669i</v>
      </c>
      <c r="Q922" t="str">
        <f t="shared" si="434"/>
        <v>-0.163861432157236+0.032072825609134i</v>
      </c>
      <c r="R922" t="str">
        <f t="shared" si="435"/>
        <v>-0.332076472619124-3.41244975113679i</v>
      </c>
      <c r="S922" t="str">
        <f t="shared" si="436"/>
        <v>0.0612167426570333i</v>
      </c>
      <c r="T922" t="str">
        <f t="shared" si="437"/>
        <v>0.208899058245398-0.0203286399667803i</v>
      </c>
      <c r="U922" t="e">
        <f t="shared" si="438"/>
        <v>#DIV/0!</v>
      </c>
      <c r="V922" t="str">
        <f t="shared" si="439"/>
        <v>1.33333333333333E-06-0.001346488520236i</v>
      </c>
      <c r="W922" t="e">
        <f t="shared" si="440"/>
        <v>#DIV/0!</v>
      </c>
      <c r="X922" t="e">
        <f t="shared" si="441"/>
        <v>#DIV/0!</v>
      </c>
      <c r="Y922" t="str">
        <f t="shared" si="442"/>
        <v>0.00083+0.0792184003529202i</v>
      </c>
      <c r="Z922" t="e">
        <f t="shared" si="443"/>
        <v>#DIV/0!</v>
      </c>
      <c r="AA922" t="e">
        <f t="shared" si="444"/>
        <v>#DIV/0!</v>
      </c>
      <c r="AB922" t="str">
        <f t="shared" si="445"/>
        <v>1.28812110655405-0.125351212344801i</v>
      </c>
      <c r="AC922" t="str">
        <f t="shared" si="446"/>
        <v>2.16802402670042-2.81027579917724i</v>
      </c>
      <c r="AD922" t="str">
        <f t="shared" si="447"/>
        <v>0.249639182168817+0.265773687345875i</v>
      </c>
      <c r="AE922" t="e">
        <f t="shared" si="448"/>
        <v>#DIV/0!</v>
      </c>
      <c r="AF922" t="str">
        <f t="shared" si="449"/>
        <v>-16.8087782075096-4.35213148212i</v>
      </c>
      <c r="AG922" t="e">
        <f t="shared" si="450"/>
        <v>#DIV/0!</v>
      </c>
      <c r="AH922" t="e">
        <f t="shared" si="451"/>
        <v>#DIV/0!</v>
      </c>
      <c r="AI922" t="e">
        <f t="shared" si="452"/>
        <v>#DIV/0!</v>
      </c>
      <c r="AJ922" t="e">
        <f t="shared" si="453"/>
        <v>#DIV/0!</v>
      </c>
      <c r="AK922"/>
      <c r="AL922"/>
      <c r="AM922"/>
      <c r="AN922"/>
    </row>
    <row r="923" spans="1:40" x14ac:dyDescent="0.25">
      <c r="A923"/>
      <c r="B923">
        <f t="shared" si="454"/>
        <v>78900</v>
      </c>
      <c r="C923" s="186" t="str">
        <f t="shared" si="422"/>
        <v>-0.000015800368307829+0.0399479279742904i</v>
      </c>
      <c r="D923" s="158" t="str">
        <f t="shared" si="423"/>
        <v>-7.66678780282371+0.306267447802893i</v>
      </c>
      <c r="E923" t="str">
        <f t="shared" si="424"/>
        <v>7.99998086132449-0.0123737236834261i</v>
      </c>
      <c r="F923" t="str">
        <f t="shared" si="425"/>
        <v>0.999200641397693+0.0000012353949504997i</v>
      </c>
      <c r="G923">
        <f t="shared" si="420"/>
        <v>1</v>
      </c>
      <c r="H923" t="str">
        <f t="shared" si="426"/>
        <v>9.14702889881758+4.65570629082008i</v>
      </c>
      <c r="I923" t="str">
        <f t="shared" si="427"/>
        <v>309.839575460293i</v>
      </c>
      <c r="J923" t="str">
        <f t="shared" si="421"/>
        <v>-128.946361428987+67.7829842442975i</v>
      </c>
      <c r="K923" t="str">
        <f t="shared" si="428"/>
        <v>0.989640507244258-1.88263387861416i</v>
      </c>
      <c r="L923" t="str">
        <f t="shared" si="429"/>
        <v>0.116720426648815-0.189690598946456i</v>
      </c>
      <c r="M923" t="str">
        <f t="shared" si="430"/>
        <v>1.10636093389307-2.07232447756062i</v>
      </c>
      <c r="N923" t="str">
        <f t="shared" si="431"/>
        <v>-0.581327888933559i</v>
      </c>
      <c r="O923" t="str">
        <f t="shared" si="432"/>
        <v>0.835734197745463-0.549134182799384i</v>
      </c>
      <c r="P923" t="str">
        <f t="shared" si="433"/>
        <v>0.164265802254537+0.549134182799384i</v>
      </c>
      <c r="Q923" t="str">
        <f t="shared" si="434"/>
        <v>-0.164265802254537+0.032193706134175i</v>
      </c>
      <c r="R923" t="str">
        <f t="shared" si="435"/>
        <v>-0.332073259108471-3.40804259946125i</v>
      </c>
      <c r="S923" t="str">
        <f t="shared" si="436"/>
        <v>0.0612944288786792i</v>
      </c>
      <c r="T923" t="str">
        <f t="shared" si="437"/>
        <v>0.208894024728187-0.0203542407629354i</v>
      </c>
      <c r="U923" t="e">
        <f t="shared" si="438"/>
        <v>#DIV/0!</v>
      </c>
      <c r="V923" t="str">
        <f t="shared" si="439"/>
        <v>1.33333333333333E-06-0.00134478194416473i</v>
      </c>
      <c r="W923" t="e">
        <f t="shared" si="440"/>
        <v>#DIV/0!</v>
      </c>
      <c r="X923" t="e">
        <f t="shared" si="441"/>
        <v>#DIV/0!</v>
      </c>
      <c r="Y923" t="str">
        <f t="shared" si="442"/>
        <v>0.00083+0.0793189313178351i</v>
      </c>
      <c r="Z923" t="e">
        <f t="shared" si="443"/>
        <v>#DIV/0!</v>
      </c>
      <c r="AA923" t="e">
        <f t="shared" si="444"/>
        <v>#DIV/0!</v>
      </c>
      <c r="AB923" t="str">
        <f t="shared" si="445"/>
        <v>1.28809006869387-0.125509072921813i</v>
      </c>
      <c r="AC923" t="str">
        <f t="shared" si="446"/>
        <v>2.16499700736672-2.80819891378688i</v>
      </c>
      <c r="AD923" t="str">
        <f t="shared" si="447"/>
        <v>0.249830376491957+0.266080884644979i</v>
      </c>
      <c r="AE923" t="e">
        <f t="shared" si="448"/>
        <v>#DIV/0!</v>
      </c>
      <c r="AF923" t="str">
        <f t="shared" si="449"/>
        <v>-16.8138167016413-4.34943884301719i</v>
      </c>
      <c r="AG923" t="e">
        <f t="shared" si="450"/>
        <v>#DIV/0!</v>
      </c>
      <c r="AH923" t="e">
        <f t="shared" si="451"/>
        <v>#DIV/0!</v>
      </c>
      <c r="AI923" t="e">
        <f t="shared" si="452"/>
        <v>#DIV/0!</v>
      </c>
      <c r="AJ923" t="e">
        <f t="shared" si="453"/>
        <v>#DIV/0!</v>
      </c>
      <c r="AK923"/>
      <c r="AL923"/>
      <c r="AM923"/>
      <c r="AN923"/>
    </row>
    <row r="924" spans="1:40" x14ac:dyDescent="0.25">
      <c r="A924"/>
      <c r="B924">
        <f t="shared" si="454"/>
        <v>79000</v>
      </c>
      <c r="C924" s="186" t="str">
        <f t="shared" si="422"/>
        <v>-0.0000157603926986879+0.0398973609926459i</v>
      </c>
      <c r="D924" s="158" t="str">
        <f t="shared" si="423"/>
        <v>-7.66678749634404+0.305879767610285i</v>
      </c>
      <c r="E924" t="str">
        <f t="shared" si="424"/>
        <v>7.99998081278011-0.0123894064012546i</v>
      </c>
      <c r="F924" t="str">
        <f t="shared" si="425"/>
        <v>0.999200641402532+1.23696071607355E-06i</v>
      </c>
      <c r="G924">
        <f t="shared" si="420"/>
        <v>1</v>
      </c>
      <c r="H924" t="str">
        <f t="shared" si="426"/>
        <v>9.1520546624562+4.65262549197484i</v>
      </c>
      <c r="I924" t="str">
        <f t="shared" si="427"/>
        <v>310.232274541992i</v>
      </c>
      <c r="J924" t="str">
        <f t="shared" si="421"/>
        <v>-129.275965257125+67.8688942370025i</v>
      </c>
      <c r="K924" t="str">
        <f t="shared" si="428"/>
        <v>0.987647299868868-1.88126032491818i</v>
      </c>
      <c r="L924" t="str">
        <f t="shared" si="429"/>
        <v>0.116506072198853-0.189582213894943i</v>
      </c>
      <c r="M924" t="str">
        <f t="shared" si="430"/>
        <v>1.10415337206772-2.07084253881312i</v>
      </c>
      <c r="N924" t="str">
        <f t="shared" si="431"/>
        <v>-0.582064679667315i</v>
      </c>
      <c r="O924" t="str">
        <f t="shared" si="432"/>
        <v>0.835329373961027-0.549749794904809i</v>
      </c>
      <c r="P924" t="str">
        <f t="shared" si="433"/>
        <v>0.164670626038973+0.549749794904809i</v>
      </c>
      <c r="Q924" t="str">
        <f t="shared" si="434"/>
        <v>-0.164670626038973+0.032314884762506i</v>
      </c>
      <c r="R924" t="str">
        <f t="shared" si="435"/>
        <v>-0.332070041412715-3.40364650033875i</v>
      </c>
      <c r="S924" t="str">
        <f t="shared" si="436"/>
        <v>0.0613721151003251i</v>
      </c>
      <c r="T924" t="str">
        <f t="shared" si="437"/>
        <v>0.208888984779608-0.0203798408029509i</v>
      </c>
      <c r="U924" t="e">
        <f t="shared" si="438"/>
        <v>#DIV/0!</v>
      </c>
      <c r="V924" t="str">
        <f t="shared" si="439"/>
        <v>1.33333333333333E-06-0.0013430796885392i</v>
      </c>
      <c r="W924" t="e">
        <f t="shared" si="440"/>
        <v>#DIV/0!</v>
      </c>
      <c r="X924" t="e">
        <f t="shared" si="441"/>
        <v>#DIV/0!</v>
      </c>
      <c r="Y924" t="str">
        <f t="shared" si="442"/>
        <v>0.00083+0.07941946228275i</v>
      </c>
      <c r="Z924" t="e">
        <f t="shared" si="443"/>
        <v>#DIV/0!</v>
      </c>
      <c r="AA924" t="e">
        <f t="shared" si="444"/>
        <v>#DIV/0!</v>
      </c>
      <c r="AB924" t="str">
        <f t="shared" si="445"/>
        <v>1.28805899117636-0.12566692883629i</v>
      </c>
      <c r="AC924" t="str">
        <f t="shared" si="446"/>
        <v>2.16197825657333-2.8061229146607i</v>
      </c>
      <c r="AD924" t="str">
        <f t="shared" si="447"/>
        <v>0.250021790073486+0.266387945254468i</v>
      </c>
      <c r="AE924" t="e">
        <f t="shared" si="448"/>
        <v>#DIV/0!</v>
      </c>
      <c r="AF924" t="str">
        <f t="shared" si="449"/>
        <v>-16.8188421588002-4.34674572436456i</v>
      </c>
      <c r="AG924" t="e">
        <f t="shared" si="450"/>
        <v>#DIV/0!</v>
      </c>
      <c r="AH924" t="e">
        <f t="shared" si="451"/>
        <v>#DIV/0!</v>
      </c>
      <c r="AI924" t="e">
        <f t="shared" si="452"/>
        <v>#DIV/0!</v>
      </c>
      <c r="AJ924" t="e">
        <f t="shared" si="453"/>
        <v>#DIV/0!</v>
      </c>
      <c r="AK924"/>
      <c r="AL924"/>
      <c r="AM924"/>
      <c r="AN924"/>
    </row>
    <row r="925" spans="1:40" x14ac:dyDescent="0.25">
      <c r="A925"/>
      <c r="B925">
        <f t="shared" si="454"/>
        <v>79100</v>
      </c>
      <c r="C925" s="186" t="str">
        <f t="shared" si="422"/>
        <v>-0.0000157205686078521+0.0398469218667739i</v>
      </c>
      <c r="D925" s="158" t="str">
        <f t="shared" si="423"/>
        <v>-7.66678719102601+0.305493067645267i</v>
      </c>
      <c r="E925" t="str">
        <f t="shared" si="424"/>
        <v>7.99998076417424-0.0124050891187974i</v>
      </c>
      <c r="F925" t="str">
        <f t="shared" si="425"/>
        <v>0.99920064140738+1.23852648161892E-06i</v>
      </c>
      <c r="G925">
        <f t="shared" si="420"/>
        <v>1</v>
      </c>
      <c r="H925" t="str">
        <f t="shared" si="426"/>
        <v>9.15706742644682+4.64954521713971i</v>
      </c>
      <c r="I925" t="str">
        <f t="shared" si="427"/>
        <v>310.624973623691i</v>
      </c>
      <c r="J925" t="str">
        <f t="shared" si="421"/>
        <v>-129.60598656953+67.9548042297076i</v>
      </c>
      <c r="K925" t="str">
        <f t="shared" si="428"/>
        <v>0.985659595254774-1.87988745921325i</v>
      </c>
      <c r="L925" t="str">
        <f t="shared" si="429"/>
        <v>0.116292233605273-0.189473786274876i</v>
      </c>
      <c r="M925" t="str">
        <f t="shared" si="430"/>
        <v>1.10195182886005-2.06936124548813i</v>
      </c>
      <c r="N925" t="str">
        <f t="shared" si="431"/>
        <v>-0.582801470401071i</v>
      </c>
      <c r="O925" t="str">
        <f t="shared" si="432"/>
        <v>0.834924096709218-0.550365108572752i</v>
      </c>
      <c r="P925" t="str">
        <f t="shared" si="433"/>
        <v>0.165075903290782+0.550365108572752i</v>
      </c>
      <c r="Q925" t="str">
        <f t="shared" si="434"/>
        <v>-0.165075903290782+0.032436361828319i</v>
      </c>
      <c r="R925" t="str">
        <f t="shared" si="435"/>
        <v>-0.332066819531434-3.39926141184767i</v>
      </c>
      <c r="S925" t="str">
        <f t="shared" si="436"/>
        <v>0.0614498013219712i</v>
      </c>
      <c r="T925" t="str">
        <f t="shared" si="437"/>
        <v>0.208883938399483-0.0204054400858255i</v>
      </c>
      <c r="U925" t="e">
        <f t="shared" si="438"/>
        <v>#DIV/0!</v>
      </c>
      <c r="V925" t="str">
        <f t="shared" si="439"/>
        <v>1.33333333333333E-06-0.00134138173697341i</v>
      </c>
      <c r="W925" t="e">
        <f t="shared" si="440"/>
        <v>#DIV/0!</v>
      </c>
      <c r="X925" t="e">
        <f t="shared" si="441"/>
        <v>#DIV/0!</v>
      </c>
      <c r="Y925" t="str">
        <f t="shared" si="442"/>
        <v>0.00083+0.0795199932476648i</v>
      </c>
      <c r="Z925" t="e">
        <f t="shared" si="443"/>
        <v>#DIV/0!</v>
      </c>
      <c r="AA925" t="e">
        <f t="shared" si="444"/>
        <v>#DIV/0!</v>
      </c>
      <c r="AB925" t="str">
        <f t="shared" si="445"/>
        <v>1.28802787400042-0.125824780082056i</v>
      </c>
      <c r="AC925" t="str">
        <f t="shared" si="446"/>
        <v>2.15896774775361-2.80404781209227i</v>
      </c>
      <c r="AD925" t="str">
        <f t="shared" si="447"/>
        <v>0.250213422832112+0.266694869048205i</v>
      </c>
      <c r="AE925" t="e">
        <f t="shared" si="448"/>
        <v>#DIV/0!</v>
      </c>
      <c r="AF925" t="str">
        <f t="shared" si="449"/>
        <v>-16.8238546174728-4.34405214949444i</v>
      </c>
      <c r="AG925" t="e">
        <f t="shared" si="450"/>
        <v>#DIV/0!</v>
      </c>
      <c r="AH925" t="e">
        <f t="shared" si="451"/>
        <v>#DIV/0!</v>
      </c>
      <c r="AI925" t="e">
        <f t="shared" si="452"/>
        <v>#DIV/0!</v>
      </c>
      <c r="AJ925" t="e">
        <f t="shared" si="453"/>
        <v>#DIV/0!</v>
      </c>
      <c r="AK925"/>
      <c r="AL925"/>
      <c r="AM925"/>
      <c r="AN925"/>
    </row>
    <row r="926" spans="1:40" x14ac:dyDescent="0.25">
      <c r="A926"/>
      <c r="B926">
        <f t="shared" si="454"/>
        <v>79200</v>
      </c>
      <c r="C926" s="186" t="str">
        <f t="shared" si="422"/>
        <v>-0.0000156808952705609+0.0397966101123723i</v>
      </c>
      <c r="D926" s="158" t="str">
        <f t="shared" si="423"/>
        <v>-7.66678688686374+0.305107344194854i</v>
      </c>
      <c r="E926" t="str">
        <f t="shared" si="424"/>
        <v>7.99998071550689-0.0124207718360541i</v>
      </c>
      <c r="F926" t="str">
        <f t="shared" si="425"/>
        <v>0.999200641412238+1.24009224713578E-06i</v>
      </c>
      <c r="G926">
        <f t="shared" si="420"/>
        <v>1</v>
      </c>
      <c r="H926" t="str">
        <f t="shared" si="426"/>
        <v>9.16206722917545+4.64646548575708i</v>
      </c>
      <c r="I926" t="str">
        <f t="shared" si="427"/>
        <v>311.01767270539i</v>
      </c>
      <c r="J926" t="str">
        <f t="shared" si="421"/>
        <v>-129.9364253662+68.0407142224127i</v>
      </c>
      <c r="K926" t="str">
        <f t="shared" si="428"/>
        <v>0.983677375401812-1.87851528800111i</v>
      </c>
      <c r="L926" t="str">
        <f t="shared" si="429"/>
        <v>0.116078909519607-0.189365317074093i</v>
      </c>
      <c r="M926" t="str">
        <f t="shared" si="430"/>
        <v>1.09975628492142-2.0678806050752i</v>
      </c>
      <c r="N926" t="str">
        <f t="shared" si="431"/>
        <v>-0.583538261134827i</v>
      </c>
      <c r="O926" t="str">
        <f t="shared" si="432"/>
        <v>0.834518366210046-0.550980123469183i</v>
      </c>
      <c r="P926" t="str">
        <f t="shared" si="433"/>
        <v>0.165481633789954+0.550980123469183i</v>
      </c>
      <c r="Q926" t="str">
        <f t="shared" si="434"/>
        <v>-0.165481633789954+0.032558137665644i</v>
      </c>
      <c r="R926" t="str">
        <f t="shared" si="435"/>
        <v>-0.332063593464189-3.39488729227813i</v>
      </c>
      <c r="S926" t="str">
        <f t="shared" si="436"/>
        <v>0.0615274875436172i</v>
      </c>
      <c r="T926" t="str">
        <f t="shared" si="437"/>
        <v>0.208878885587627-0.0204310386105567i</v>
      </c>
      <c r="U926" t="e">
        <f t="shared" si="438"/>
        <v>#DIV/0!</v>
      </c>
      <c r="V926" t="str">
        <f t="shared" si="439"/>
        <v>1.33333333333333E-06-0.0013396880731641i</v>
      </c>
      <c r="W926" t="e">
        <f t="shared" si="440"/>
        <v>#DIV/0!</v>
      </c>
      <c r="X926" t="e">
        <f t="shared" si="441"/>
        <v>#DIV/0!</v>
      </c>
      <c r="Y926" t="str">
        <f t="shared" si="442"/>
        <v>0.00083+0.0796205242125797i</v>
      </c>
      <c r="Z926" t="e">
        <f t="shared" si="443"/>
        <v>#DIV/0!</v>
      </c>
      <c r="AA926" t="e">
        <f t="shared" si="444"/>
        <v>#DIV/0!</v>
      </c>
      <c r="AB926" t="str">
        <f t="shared" si="445"/>
        <v>1.28799671716489-0.12598262665293i</v>
      </c>
      <c r="AC926" t="str">
        <f t="shared" si="446"/>
        <v>2.15596545442822-2.80197361627827i</v>
      </c>
      <c r="AD926" t="str">
        <f t="shared" si="447"/>
        <v>0.250405274686456+0.267001655899954i</v>
      </c>
      <c r="AE926" t="e">
        <f t="shared" si="448"/>
        <v>#DIV/0!</v>
      </c>
      <c r="AF926" t="str">
        <f t="shared" si="449"/>
        <v>-16.8288541160392-4.34135814156223i</v>
      </c>
      <c r="AG926" t="e">
        <f t="shared" si="450"/>
        <v>#DIV/0!</v>
      </c>
      <c r="AH926" t="e">
        <f t="shared" si="451"/>
        <v>#DIV/0!</v>
      </c>
      <c r="AI926" t="e">
        <f t="shared" si="452"/>
        <v>#DIV/0!</v>
      </c>
      <c r="AJ926" t="e">
        <f t="shared" si="453"/>
        <v>#DIV/0!</v>
      </c>
      <c r="AK926"/>
      <c r="AL926"/>
      <c r="AM926"/>
      <c r="AN926"/>
    </row>
    <row r="927" spans="1:40" x14ac:dyDescent="0.25">
      <c r="A927"/>
      <c r="B927">
        <f t="shared" si="454"/>
        <v>79300</v>
      </c>
      <c r="C927" s="186" t="str">
        <f t="shared" si="422"/>
        <v>-0.000015641371926873+0.0397464252475824i</v>
      </c>
      <c r="D927" s="158" t="str">
        <f t="shared" si="423"/>
        <v>-7.66678658385147+0.304722593564799i</v>
      </c>
      <c r="E927" t="str">
        <f t="shared" si="424"/>
        <v>7.99998066677805-0.0124364545530245i</v>
      </c>
      <c r="F927" t="str">
        <f t="shared" si="425"/>
        <v>0.999200641417097+1.24165801262409E-06i</v>
      </c>
      <c r="G927">
        <f t="shared" si="420"/>
        <v>1</v>
      </c>
      <c r="H927" t="str">
        <f t="shared" si="426"/>
        <v>9.16705410892229+4.64338631711212i</v>
      </c>
      <c r="I927" t="str">
        <f t="shared" si="427"/>
        <v>311.410371787088i</v>
      </c>
      <c r="J927" t="str">
        <f t="shared" si="421"/>
        <v>-130.267281647137+68.1266242151177i</v>
      </c>
      <c r="K927" t="str">
        <f t="shared" si="428"/>
        <v>0.981700622370683-1.87714381771985i</v>
      </c>
      <c r="L927" t="str">
        <f t="shared" si="429"/>
        <v>0.115866098596119-0.189256807273781i</v>
      </c>
      <c r="M927" t="str">
        <f t="shared" si="430"/>
        <v>1.0975667209668-2.06640062499363i</v>
      </c>
      <c r="N927" t="str">
        <f t="shared" si="431"/>
        <v>-0.584275051868584i</v>
      </c>
      <c r="O927" t="str">
        <f t="shared" si="432"/>
        <v>0.834112182683765-0.551594839260236i</v>
      </c>
      <c r="P927" t="str">
        <f t="shared" si="433"/>
        <v>0.165887817316235+0.551594839260236i</v>
      </c>
      <c r="Q927" t="str">
        <f t="shared" si="434"/>
        <v>-0.165887817316235+0.032680212608348i</v>
      </c>
      <c r="R927" t="str">
        <f t="shared" si="435"/>
        <v>-0.332060363210573-3.39052410013063i</v>
      </c>
      <c r="S927" t="str">
        <f t="shared" si="436"/>
        <v>0.0616051737652631i</v>
      </c>
      <c r="T927" t="str">
        <f t="shared" si="437"/>
        <v>0.20887382634386-0.0204566363761437i</v>
      </c>
      <c r="U927" t="e">
        <f t="shared" si="438"/>
        <v>#DIV/0!</v>
      </c>
      <c r="V927" t="str">
        <f t="shared" si="439"/>
        <v>1.33333333333333E-06-0.00133799868089025i</v>
      </c>
      <c r="W927" t="e">
        <f t="shared" si="440"/>
        <v>#DIV/0!</v>
      </c>
      <c r="X927" t="e">
        <f t="shared" si="441"/>
        <v>#DIV/0!</v>
      </c>
      <c r="Y927" t="str">
        <f t="shared" si="442"/>
        <v>0.00083+0.0797210551774946i</v>
      </c>
      <c r="Z927" t="e">
        <f t="shared" si="443"/>
        <v>#DIV/0!</v>
      </c>
      <c r="AA927" t="e">
        <f t="shared" si="444"/>
        <v>#DIV/0!</v>
      </c>
      <c r="AB927" t="str">
        <f t="shared" si="445"/>
        <v>1.28796552066868-0.126140468542742i</v>
      </c>
      <c r="AC927" t="str">
        <f t="shared" si="446"/>
        <v>2.15297135020491-2.79990033731968i</v>
      </c>
      <c r="AD927" t="str">
        <f t="shared" si="447"/>
        <v>0.250597345555024+0.267308305683404i</v>
      </c>
      <c r="AE927" t="e">
        <f t="shared" si="448"/>
        <v>#DIV/0!</v>
      </c>
      <c r="AF927" t="str">
        <f t="shared" si="449"/>
        <v>-16.8338406927738-4.33866372354732i</v>
      </c>
      <c r="AG927" t="e">
        <f t="shared" si="450"/>
        <v>#DIV/0!</v>
      </c>
      <c r="AH927" t="e">
        <f t="shared" si="451"/>
        <v>#DIV/0!</v>
      </c>
      <c r="AI927" t="e">
        <f t="shared" si="452"/>
        <v>#DIV/0!</v>
      </c>
      <c r="AJ927" t="e">
        <f t="shared" si="453"/>
        <v>#DIV/0!</v>
      </c>
      <c r="AK927"/>
      <c r="AL927"/>
      <c r="AM927"/>
      <c r="AN927"/>
    </row>
    <row r="928" spans="1:40" x14ac:dyDescent="0.25">
      <c r="A928"/>
      <c r="B928">
        <f t="shared" si="454"/>
        <v>79400</v>
      </c>
      <c r="C928" s="186" t="str">
        <f t="shared" si="422"/>
        <v>-0.0000156019978216293+0.0396963667929727i</v>
      </c>
      <c r="D928" s="158" t="str">
        <f t="shared" si="423"/>
        <v>-7.66678628198329+0.304338812079457i</v>
      </c>
      <c r="E928" t="str">
        <f t="shared" si="424"/>
        <v>7.99998061798772-0.0124521372697081i</v>
      </c>
      <c r="F928" t="str">
        <f t="shared" si="425"/>
        <v>0.999200641421965+1.24322377808382E-06i</v>
      </c>
      <c r="G928">
        <f t="shared" si="420"/>
        <v>1</v>
      </c>
      <c r="H928" t="str">
        <f t="shared" si="426"/>
        <v>9.1720281038613+4.64030773033386i</v>
      </c>
      <c r="I928" t="str">
        <f t="shared" si="427"/>
        <v>311.803070868787i</v>
      </c>
      <c r="J928" t="str">
        <f t="shared" si="421"/>
        <v>-130.598555412339+68.2125342078228i</v>
      </c>
      <c r="K928" t="str">
        <f t="shared" si="428"/>
        <v>0.97972931828291-1.87577305474439i</v>
      </c>
      <c r="L928" t="str">
        <f t="shared" si="429"/>
        <v>0.115653799491807-0.189148257848511i</v>
      </c>
      <c r="M928" t="str">
        <f t="shared" si="430"/>
        <v>1.09538311777472-2.0649213125929i</v>
      </c>
      <c r="N928" t="str">
        <f t="shared" si="431"/>
        <v>-0.58501184260234i</v>
      </c>
      <c r="O928" t="str">
        <f t="shared" si="432"/>
        <v>0.833705546350877-0.552209255612204i</v>
      </c>
      <c r="P928" t="str">
        <f t="shared" si="433"/>
        <v>0.166294453649123+0.552209255612204i</v>
      </c>
      <c r="Q928" t="str">
        <f t="shared" si="434"/>
        <v>-0.166294453649123+0.0328025869901359i</v>
      </c>
      <c r="R928" t="str">
        <f t="shared" si="435"/>
        <v>-0.332057128770156-3.38617179411474i</v>
      </c>
      <c r="S928" t="str">
        <f t="shared" si="436"/>
        <v>0.0616828599869092i</v>
      </c>
      <c r="T928" t="str">
        <f t="shared" si="437"/>
        <v>0.208868760668001-0.0204822333815846i</v>
      </c>
      <c r="U928" t="e">
        <f t="shared" si="438"/>
        <v>#DIV/0!</v>
      </c>
      <c r="V928" t="str">
        <f t="shared" si="439"/>
        <v>1.33333333333333E-06-0.00133631354401255i</v>
      </c>
      <c r="W928" t="e">
        <f t="shared" si="440"/>
        <v>#DIV/0!</v>
      </c>
      <c r="X928" t="e">
        <f t="shared" si="441"/>
        <v>#DIV/0!</v>
      </c>
      <c r="Y928" t="str">
        <f t="shared" si="442"/>
        <v>0.00083+0.0798215861424095i</v>
      </c>
      <c r="Z928" t="e">
        <f t="shared" si="443"/>
        <v>#DIV/0!</v>
      </c>
      <c r="AA928" t="e">
        <f t="shared" si="444"/>
        <v>#DIV/0!</v>
      </c>
      <c r="AB928" t="str">
        <f t="shared" si="445"/>
        <v>1.28793428451066-0.126298305745312i</v>
      </c>
      <c r="AC928" t="str">
        <f t="shared" si="446"/>
        <v>2.14998540877837-2.79782798522211i</v>
      </c>
      <c r="AD928" t="str">
        <f t="shared" si="447"/>
        <v>0.250789635356225+0.267614818272142i</v>
      </c>
      <c r="AE928" t="e">
        <f t="shared" si="448"/>
        <v>#DIV/0!</v>
      </c>
      <c r="AF928" t="str">
        <f t="shared" si="449"/>
        <v>-16.8388143858446-4.3359689182544i</v>
      </c>
      <c r="AG928" t="e">
        <f t="shared" si="450"/>
        <v>#DIV/0!</v>
      </c>
      <c r="AH928" t="e">
        <f t="shared" si="451"/>
        <v>#DIV/0!</v>
      </c>
      <c r="AI928" t="e">
        <f t="shared" si="452"/>
        <v>#DIV/0!</v>
      </c>
      <c r="AJ928" t="e">
        <f t="shared" si="453"/>
        <v>#DIV/0!</v>
      </c>
      <c r="AK928"/>
      <c r="AL928"/>
      <c r="AM928"/>
      <c r="AN928"/>
    </row>
    <row r="929" spans="1:40" x14ac:dyDescent="0.25">
      <c r="A929"/>
      <c r="B929">
        <f t="shared" si="454"/>
        <v>79500</v>
      </c>
      <c r="C929" s="186" t="str">
        <f t="shared" si="422"/>
        <v>-0.0000155627722044171+0.0396464342715237i</v>
      </c>
      <c r="D929" s="158" t="str">
        <f t="shared" si="423"/>
        <v>-7.66678598125354+0.303955996081682i</v>
      </c>
      <c r="E929" t="str">
        <f t="shared" si="424"/>
        <v>7.9999805691359-0.0124678199861045i</v>
      </c>
      <c r="F929" t="str">
        <f t="shared" si="425"/>
        <v>0.999200641426843+1.24478954351493E-06i</v>
      </c>
      <c r="G929">
        <f t="shared" si="420"/>
        <v>1</v>
      </c>
      <c r="H929" t="str">
        <f t="shared" si="426"/>
        <v>9.17698925206101+4.63722974439629i</v>
      </c>
      <c r="I929" t="str">
        <f t="shared" si="427"/>
        <v>312.195769950486i</v>
      </c>
      <c r="J929" t="str">
        <f t="shared" si="421"/>
        <v>-130.930246661808+68.2984442005278i</v>
      </c>
      <c r="K929" t="str">
        <f t="shared" si="428"/>
        <v>0.977763445320561-1.87440300538692i</v>
      </c>
      <c r="L929" t="str">
        <f t="shared" si="429"/>
        <v>0.115442010866407-0.189039669766278i</v>
      </c>
      <c r="M929" t="str">
        <f t="shared" si="430"/>
        <v>1.09320545618697-2.0634426751532i</v>
      </c>
      <c r="N929" t="str">
        <f t="shared" si="431"/>
        <v>-0.585748633336096i</v>
      </c>
      <c r="O929" t="str">
        <f t="shared" si="432"/>
        <v>0.83329845743213-0.552823372191547i</v>
      </c>
      <c r="P929" t="str">
        <f t="shared" si="433"/>
        <v>0.16670154256787+0.552823372191547i</v>
      </c>
      <c r="Q929" t="str">
        <f t="shared" si="434"/>
        <v>-0.16670154256787+0.032925261144549i</v>
      </c>
      <c r="R929" t="str">
        <f t="shared" si="435"/>
        <v>-0.332053890142527-3.38183033314781i</v>
      </c>
      <c r="S929" t="str">
        <f t="shared" si="436"/>
        <v>0.0617605462085551i</v>
      </c>
      <c r="T929" t="str">
        <f t="shared" si="437"/>
        <v>0.208863688559869-0.020507829625878i</v>
      </c>
      <c r="U929" t="e">
        <f t="shared" si="438"/>
        <v>#DIV/0!</v>
      </c>
      <c r="V929" t="str">
        <f t="shared" si="439"/>
        <v>1.33333333333333E-06-0.00133463264647292i</v>
      </c>
      <c r="W929" t="e">
        <f t="shared" si="440"/>
        <v>#DIV/0!</v>
      </c>
      <c r="X929" t="e">
        <f t="shared" si="441"/>
        <v>#DIV/0!</v>
      </c>
      <c r="Y929" t="str">
        <f t="shared" si="442"/>
        <v>0.00083+0.0799221171073243i</v>
      </c>
      <c r="Z929" t="e">
        <f t="shared" si="443"/>
        <v>#DIV/0!</v>
      </c>
      <c r="AA929" t="e">
        <f t="shared" si="444"/>
        <v>#DIV/0!</v>
      </c>
      <c r="AB929" t="str">
        <f t="shared" si="445"/>
        <v>1.28790300868972-0.126456138254466i</v>
      </c>
      <c r="AC929" t="str">
        <f t="shared" si="446"/>
        <v>2.14700760392988-2.79575656989669i</v>
      </c>
      <c r="AD929" t="str">
        <f t="shared" si="447"/>
        <v>0.250982144008364+0.267921193539686i</v>
      </c>
      <c r="AE929" t="e">
        <f t="shared" si="448"/>
        <v>#DIV/0!</v>
      </c>
      <c r="AF929" t="str">
        <f t="shared" si="449"/>
        <v>-16.8437752333145-4.33327374831461i</v>
      </c>
      <c r="AG929" t="e">
        <f t="shared" si="450"/>
        <v>#DIV/0!</v>
      </c>
      <c r="AH929" t="e">
        <f t="shared" si="451"/>
        <v>#DIV/0!</v>
      </c>
      <c r="AI929" t="e">
        <f t="shared" si="452"/>
        <v>#DIV/0!</v>
      </c>
      <c r="AJ929" t="e">
        <f t="shared" si="453"/>
        <v>#DIV/0!</v>
      </c>
      <c r="AK929"/>
      <c r="AL929"/>
      <c r="AM929"/>
      <c r="AN929"/>
    </row>
    <row r="930" spans="1:40" x14ac:dyDescent="0.25">
      <c r="A930"/>
      <c r="B930">
        <f t="shared" si="454"/>
        <v>79600</v>
      </c>
      <c r="C930" s="186" t="str">
        <f t="shared" si="422"/>
        <v>-0.0000155236943295346+0.0395966272086135i</v>
      </c>
      <c r="D930" s="158" t="str">
        <f t="shared" si="423"/>
        <v>-7.66678568165653+0.303574141932704i</v>
      </c>
      <c r="E930" t="str">
        <f t="shared" si="424"/>
        <v>7.9999805202226-0.0124835027022135i</v>
      </c>
      <c r="F930" t="str">
        <f t="shared" si="425"/>
        <v>0.999200641431722+1.24635530891738E-06i</v>
      </c>
      <c r="G930">
        <f t="shared" si="420"/>
        <v>1</v>
      </c>
      <c r="H930" t="str">
        <f t="shared" si="426"/>
        <v>9.18193759148402+4.63415237811935i</v>
      </c>
      <c r="I930" t="str">
        <f t="shared" si="427"/>
        <v>312.588469032184i</v>
      </c>
      <c r="J930" t="str">
        <f t="shared" si="421"/>
        <v>-131.262355395543+68.3843541932329i</v>
      </c>
      <c r="K930" t="str">
        <f t="shared" si="428"/>
        <v>0.975802985726192-1.87303367589744i</v>
      </c>
      <c r="L930" t="str">
        <f t="shared" si="429"/>
        <v>0.115230731382406-0.188931043988536i</v>
      </c>
      <c r="M930" t="str">
        <f t="shared" si="430"/>
        <v>1.0910337171086-2.06196471988598i</v>
      </c>
      <c r="N930" t="str">
        <f t="shared" si="431"/>
        <v>-0.586485424069852i</v>
      </c>
      <c r="O930" t="str">
        <f t="shared" si="432"/>
        <v>0.832890916148514-0.553437188664883i</v>
      </c>
      <c r="P930" t="str">
        <f t="shared" si="433"/>
        <v>0.167109083851486+0.553437188664883i</v>
      </c>
      <c r="Q930" t="str">
        <f t="shared" si="434"/>
        <v>-0.167109083851486+0.033048235404969i</v>
      </c>
      <c r="R930" t="str">
        <f t="shared" si="435"/>
        <v>-0.332050647327243-3.37749967635351i</v>
      </c>
      <c r="S930" t="str">
        <f t="shared" si="436"/>
        <v>0.061838232430201i</v>
      </c>
      <c r="T930" t="str">
        <f t="shared" si="437"/>
        <v>0.208858610019277-0.0205334251080208i</v>
      </c>
      <c r="U930" t="e">
        <f t="shared" si="438"/>
        <v>#DIV/0!</v>
      </c>
      <c r="V930" t="str">
        <f t="shared" si="439"/>
        <v>1.33333333333333E-06-0.00133295597229393i</v>
      </c>
      <c r="W930" t="e">
        <f t="shared" si="440"/>
        <v>#DIV/0!</v>
      </c>
      <c r="X930" t="e">
        <f t="shared" si="441"/>
        <v>#DIV/0!</v>
      </c>
      <c r="Y930" t="str">
        <f t="shared" si="442"/>
        <v>0.00083+0.0800226480722392i</v>
      </c>
      <c r="Z930" t="e">
        <f t="shared" si="443"/>
        <v>#DIV/0!</v>
      </c>
      <c r="AA930" t="e">
        <f t="shared" si="444"/>
        <v>#DIV/0!</v>
      </c>
      <c r="AB930" t="str">
        <f t="shared" si="445"/>
        <v>1.28787169320471-0.126613966064019i</v>
      </c>
      <c r="AC930" t="str">
        <f t="shared" si="446"/>
        <v>2.14403790952723-2.79368610116062i</v>
      </c>
      <c r="AD930" t="str">
        <f t="shared" si="447"/>
        <v>0.251174871429645+0.268227431359455i</v>
      </c>
      <c r="AE930" t="e">
        <f t="shared" si="448"/>
        <v>#DIV/0!</v>
      </c>
      <c r="AF930" t="str">
        <f t="shared" si="449"/>
        <v>-16.8487232731405-4.33057823618665i</v>
      </c>
      <c r="AG930" t="e">
        <f t="shared" si="450"/>
        <v>#DIV/0!</v>
      </c>
      <c r="AH930" t="e">
        <f t="shared" si="451"/>
        <v>#DIV/0!</v>
      </c>
      <c r="AI930" t="e">
        <f t="shared" si="452"/>
        <v>#DIV/0!</v>
      </c>
      <c r="AJ930" t="e">
        <f t="shared" si="453"/>
        <v>#DIV/0!</v>
      </c>
      <c r="AK930"/>
      <c r="AL930"/>
      <c r="AM930"/>
      <c r="AN930"/>
    </row>
    <row r="931" spans="1:40" x14ac:dyDescent="0.25">
      <c r="A931"/>
      <c r="B931">
        <f t="shared" si="454"/>
        <v>79700</v>
      </c>
      <c r="C931" s="186" t="str">
        <f t="shared" si="422"/>
        <v>-0.0000154847634559551+0.0395469451320018i</v>
      </c>
      <c r="D931" s="158" t="str">
        <f t="shared" si="423"/>
        <v>-7.66678538318653+0.303193246012014i</v>
      </c>
      <c r="E931" t="str">
        <f t="shared" si="424"/>
        <v>7.99998047124781-0.0124991854180347i</v>
      </c>
      <c r="F931" t="str">
        <f t="shared" si="425"/>
        <v>0.99920064143661+1.24792107429115E-06i</v>
      </c>
      <c r="G931">
        <f t="shared" si="420"/>
        <v>1</v>
      </c>
      <c r="H931" t="str">
        <f t="shared" si="426"/>
        <v>9.18687315998733+4.63107565016984i</v>
      </c>
      <c r="I931" t="str">
        <f t="shared" si="427"/>
        <v>312.981168113883i</v>
      </c>
      <c r="J931" t="str">
        <f t="shared" si="421"/>
        <v>-131.594881613545+68.470264185938i</v>
      </c>
      <c r="K931" t="str">
        <f t="shared" si="428"/>
        <v>0.973847921802635-1.87166507246417i</v>
      </c>
      <c r="L931" t="str">
        <f t="shared" si="429"/>
        <v>0.115019959705037-0.188822381470239i</v>
      </c>
      <c r="M931" t="str">
        <f t="shared" si="430"/>
        <v>1.08886788150767-2.06048745393441i</v>
      </c>
      <c r="N931" t="str">
        <f t="shared" si="431"/>
        <v>-0.587222214803608i</v>
      </c>
      <c r="O931" t="str">
        <f t="shared" si="432"/>
        <v>0.832482922721268-0.554050704698997i</v>
      </c>
      <c r="P931" t="str">
        <f t="shared" si="433"/>
        <v>0.167517077278732+0.554050704698997i</v>
      </c>
      <c r="Q931" t="str">
        <f t="shared" si="434"/>
        <v>-0.167517077278732+0.0331715101046111i</v>
      </c>
      <c r="R931" t="str">
        <f t="shared" si="435"/>
        <v>-0.332047400323901-3.37317978306079i</v>
      </c>
      <c r="S931" t="str">
        <f t="shared" si="436"/>
        <v>0.0619159186518472i</v>
      </c>
      <c r="T931" t="str">
        <f t="shared" si="437"/>
        <v>0.208853525046047-0.020559019827012i</v>
      </c>
      <c r="U931" t="e">
        <f t="shared" si="438"/>
        <v>#DIV/0!</v>
      </c>
      <c r="V931" t="str">
        <f t="shared" si="439"/>
        <v>1.33333333333333E-06-0.00133128350557838i</v>
      </c>
      <c r="W931" t="e">
        <f t="shared" si="440"/>
        <v>#DIV/0!</v>
      </c>
      <c r="X931" t="e">
        <f t="shared" si="441"/>
        <v>#DIV/0!</v>
      </c>
      <c r="Y931" t="str">
        <f t="shared" si="442"/>
        <v>0.00083+0.0801231790371541i</v>
      </c>
      <c r="Z931" t="e">
        <f t="shared" si="443"/>
        <v>#DIV/0!</v>
      </c>
      <c r="AA931" t="e">
        <f t="shared" si="444"/>
        <v>#DIV/0!</v>
      </c>
      <c r="AB931" t="str">
        <f t="shared" si="445"/>
        <v>1.28784033805453-0.126771789167799i</v>
      </c>
      <c r="AC931" t="str">
        <f t="shared" si="446"/>
        <v>2.14107629952449-2.79161658873809i</v>
      </c>
      <c r="AD931" t="str">
        <f t="shared" si="447"/>
        <v>0.251367817538166+0.268533531604794i</v>
      </c>
      <c r="AE931" t="e">
        <f t="shared" si="448"/>
        <v>#DIV/0!</v>
      </c>
      <c r="AF931" t="str">
        <f t="shared" si="449"/>
        <v>-16.8536585431739-4.32788240415783i</v>
      </c>
      <c r="AG931" t="e">
        <f t="shared" si="450"/>
        <v>#DIV/0!</v>
      </c>
      <c r="AH931" t="e">
        <f t="shared" si="451"/>
        <v>#DIV/0!</v>
      </c>
      <c r="AI931" t="e">
        <f t="shared" si="452"/>
        <v>#DIV/0!</v>
      </c>
      <c r="AJ931" t="e">
        <f t="shared" si="453"/>
        <v>#DIV/0!</v>
      </c>
      <c r="AK931"/>
      <c r="AL931"/>
      <c r="AM931"/>
      <c r="AN931"/>
    </row>
    <row r="932" spans="1:40" x14ac:dyDescent="0.25">
      <c r="A932"/>
      <c r="B932">
        <f t="shared" si="454"/>
        <v>79800</v>
      </c>
      <c r="C932" s="186" t="str">
        <f t="shared" si="422"/>
        <v>-0.0000154459788472919+0.0394973875718156i</v>
      </c>
      <c r="D932" s="158" t="str">
        <f t="shared" si="423"/>
        <v>-7.66678508583785+0.302813304717253i</v>
      </c>
      <c r="E932" t="str">
        <f t="shared" si="424"/>
        <v>7.99998042221154-0.0125148681335677i</v>
      </c>
      <c r="F932" t="str">
        <f t="shared" si="425"/>
        <v>0.999200641441498+1.24948683963617E-06i</v>
      </c>
      <c r="G932">
        <f t="shared" si="420"/>
        <v>1</v>
      </c>
      <c r="H932" t="str">
        <f t="shared" si="426"/>
        <v>9.19179599532232+4.62799957906261i</v>
      </c>
      <c r="I932" t="str">
        <f t="shared" si="427"/>
        <v>313.373867195582i</v>
      </c>
      <c r="J932" t="str">
        <f t="shared" si="421"/>
        <v>-131.927825315812+68.5561741786431i</v>
      </c>
      <c r="K932" t="str">
        <f t="shared" si="428"/>
        <v>0.971898235912884-1.87029720121407i</v>
      </c>
      <c r="L932" t="str">
        <f t="shared" si="429"/>
        <v>0.114809694502295-0.188713683159874i</v>
      </c>
      <c r="M932" t="str">
        <f t="shared" si="430"/>
        <v>1.08670793041518-2.05901088437394i</v>
      </c>
      <c r="N932" t="str">
        <f t="shared" si="431"/>
        <v>-0.587959005537364i</v>
      </c>
      <c r="O932" t="str">
        <f t="shared" si="432"/>
        <v>0.832074477371876-0.554663919960835i</v>
      </c>
      <c r="P932" t="str">
        <f t="shared" si="433"/>
        <v>0.167925522628124+0.554663919960835i</v>
      </c>
      <c r="Q932" t="str">
        <f t="shared" si="434"/>
        <v>-0.167925522628124+0.033295085576529i</v>
      </c>
      <c r="R932" t="str">
        <f t="shared" si="435"/>
        <v>-0.332044149132073-3.36887061280241i</v>
      </c>
      <c r="S932" t="str">
        <f t="shared" si="436"/>
        <v>0.0619936048734931i</v>
      </c>
      <c r="T932" t="str">
        <f t="shared" si="437"/>
        <v>0.208848433639995-0.0205846137818489i</v>
      </c>
      <c r="U932" t="e">
        <f t="shared" si="438"/>
        <v>#DIV/0!</v>
      </c>
      <c r="V932" t="str">
        <f t="shared" si="439"/>
        <v>1.33333333333333E-06-0.00132961523050873i</v>
      </c>
      <c r="W932" t="e">
        <f t="shared" si="440"/>
        <v>#DIV/0!</v>
      </c>
      <c r="X932" t="e">
        <f t="shared" si="441"/>
        <v>#DIV/0!</v>
      </c>
      <c r="Y932" t="str">
        <f t="shared" si="442"/>
        <v>0.00083+0.080223710002069i</v>
      </c>
      <c r="Z932" t="e">
        <f t="shared" si="443"/>
        <v>#DIV/0!</v>
      </c>
      <c r="AA932" t="e">
        <f t="shared" si="444"/>
        <v>#DIV/0!</v>
      </c>
      <c r="AB932" t="str">
        <f t="shared" si="445"/>
        <v>1.28780894323805-0.126929607559621i</v>
      </c>
      <c r="AC932" t="str">
        <f t="shared" si="446"/>
        <v>2.13812274796181-2.78954804226077i</v>
      </c>
      <c r="AD932" t="str">
        <f t="shared" si="447"/>
        <v>0.251560982251923+0.268839494148956i</v>
      </c>
      <c r="AE932" t="e">
        <f t="shared" si="448"/>
        <v>#DIV/0!</v>
      </c>
      <c r="AF932" t="str">
        <f t="shared" si="449"/>
        <v>-16.8585810811602-4.32518627434536i</v>
      </c>
      <c r="AG932" t="e">
        <f t="shared" si="450"/>
        <v>#DIV/0!</v>
      </c>
      <c r="AH932" t="e">
        <f t="shared" si="451"/>
        <v>#DIV/0!</v>
      </c>
      <c r="AI932" t="e">
        <f t="shared" si="452"/>
        <v>#DIV/0!</v>
      </c>
      <c r="AJ932" t="e">
        <f t="shared" si="453"/>
        <v>#DIV/0!</v>
      </c>
      <c r="AK932"/>
      <c r="AL932"/>
      <c r="AM932"/>
      <c r="AN932"/>
    </row>
    <row r="933" spans="1:40" x14ac:dyDescent="0.25">
      <c r="A933"/>
      <c r="B933">
        <f t="shared" si="454"/>
        <v>79900</v>
      </c>
      <c r="C933" s="186" t="str">
        <f t="shared" si="422"/>
        <v>-0.0000154073397717638+0.0394479540605343i</v>
      </c>
      <c r="D933" s="158" t="str">
        <f t="shared" si="423"/>
        <v>-7.66678478960491+0.302434314464096i</v>
      </c>
      <c r="E933" t="str">
        <f t="shared" si="424"/>
        <v>7.99998037311378-0.012530550848812i</v>
      </c>
      <c r="F933" t="str">
        <f t="shared" si="425"/>
        <v>0.999200641446396+1.25105260495243E-06i</v>
      </c>
      <c r="G933">
        <f t="shared" si="420"/>
        <v>1</v>
      </c>
      <c r="H933" t="str">
        <f t="shared" si="426"/>
        <v>9.19670613513514+4.62492418316143i</v>
      </c>
      <c r="I933" t="str">
        <f t="shared" si="427"/>
        <v>313.766566277281i</v>
      </c>
      <c r="J933" t="str">
        <f t="shared" si="421"/>
        <v>-132.261186502346+68.6420841713481i</v>
      </c>
      <c r="K933" t="str">
        <f t="shared" si="428"/>
        <v>0.969953910479862-1.86893006821324i</v>
      </c>
      <c r="L933" t="str">
        <f t="shared" si="429"/>
        <v>0.114599934444941-0.188604949999503i</v>
      </c>
      <c r="M933" t="str">
        <f t="shared" si="430"/>
        <v>1.0845538449248-2.05753501821274i</v>
      </c>
      <c r="N933" t="str">
        <f t="shared" si="431"/>
        <v>-0.58869579627112i</v>
      </c>
      <c r="O933" t="str">
        <f t="shared" si="432"/>
        <v>0.831665580322067-0.555276834117506i</v>
      </c>
      <c r="P933" t="str">
        <f t="shared" si="433"/>
        <v>0.168334419677933+0.555276834117506i</v>
      </c>
      <c r="Q933" t="str">
        <f t="shared" si="434"/>
        <v>-0.168334419677933+0.0334189621536141i</v>
      </c>
      <c r="R933" t="str">
        <f t="shared" si="435"/>
        <v>-0.332040893751311-3.36457212531371i</v>
      </c>
      <c r="S933" t="str">
        <f t="shared" si="436"/>
        <v>0.062071291095139i</v>
      </c>
      <c r="T933" t="str">
        <f t="shared" si="437"/>
        <v>0.208843335800938-0.0206102069715277i</v>
      </c>
      <c r="U933" t="e">
        <f t="shared" si="438"/>
        <v>#DIV/0!</v>
      </c>
      <c r="V933" t="str">
        <f t="shared" si="439"/>
        <v>1.33333333333333E-06-0.00132795113134665i</v>
      </c>
      <c r="W933" t="e">
        <f t="shared" si="440"/>
        <v>#DIV/0!</v>
      </c>
      <c r="X933" t="e">
        <f t="shared" si="441"/>
        <v>#DIV/0!</v>
      </c>
      <c r="Y933" t="str">
        <f t="shared" si="442"/>
        <v>0.00083+0.0803242409669838i</v>
      </c>
      <c r="Z933" t="e">
        <f t="shared" si="443"/>
        <v>#DIV/0!</v>
      </c>
      <c r="AA933" t="e">
        <f t="shared" si="444"/>
        <v>#DIV/0!</v>
      </c>
      <c r="AB933" t="str">
        <f t="shared" si="445"/>
        <v>1.28777750875413-0.127087421233298i</v>
      </c>
      <c r="AC933" t="str">
        <f t="shared" si="446"/>
        <v>2.13517722896511-2.78748047126854i</v>
      </c>
      <c r="AD933" t="str">
        <f t="shared" si="447"/>
        <v>0.251754365488808+0.26914531886512i</v>
      </c>
      <c r="AE933" t="e">
        <f t="shared" si="448"/>
        <v>#DIV/0!</v>
      </c>
      <c r="AF933" t="str">
        <f t="shared" si="449"/>
        <v>-16.86349092474-4.32248986869733i</v>
      </c>
      <c r="AG933" t="e">
        <f t="shared" si="450"/>
        <v>#DIV/0!</v>
      </c>
      <c r="AH933" t="e">
        <f t="shared" si="451"/>
        <v>#DIV/0!</v>
      </c>
      <c r="AI933" t="e">
        <f t="shared" si="452"/>
        <v>#DIV/0!</v>
      </c>
      <c r="AJ933" t="e">
        <f t="shared" si="453"/>
        <v>#DIV/0!</v>
      </c>
      <c r="AK933"/>
      <c r="AL933"/>
      <c r="AM933"/>
      <c r="AN933"/>
    </row>
    <row r="934" spans="1:40" x14ac:dyDescent="0.25">
      <c r="A934"/>
      <c r="B934">
        <f t="shared" si="454"/>
        <v>80000</v>
      </c>
      <c r="C934" s="186" t="str">
        <f t="shared" si="422"/>
        <v>-0.0000153688455021604+0.0393986441329748i</v>
      </c>
      <c r="D934" s="158" t="str">
        <f t="shared" si="423"/>
        <v>-7.66678449448217+0.30205627168614i</v>
      </c>
      <c r="E934" t="str">
        <f t="shared" si="424"/>
        <v>7.99998032395453-0.0125462335637675i</v>
      </c>
      <c r="F934" t="str">
        <f t="shared" si="425"/>
        <v>0.999200641451295+1.25261837023988E-06i</v>
      </c>
      <c r="G934">
        <f t="shared" si="420"/>
        <v>1</v>
      </c>
      <c r="H934" t="str">
        <f t="shared" si="426"/>
        <v>9.20160361696653+4.62184948068016i</v>
      </c>
      <c r="I934" t="str">
        <f t="shared" si="427"/>
        <v>314.159265358979i</v>
      </c>
      <c r="J934" t="str">
        <f t="shared" si="421"/>
        <v>-132.594965173146+68.7279941640532i</v>
      </c>
      <c r="K934" t="str">
        <f t="shared" si="428"/>
        <v>0.96801492798635-1.86756367946743i</v>
      </c>
      <c r="L934" t="str">
        <f t="shared" si="429"/>
        <v>0.114390678206496-0.188496182924797i</v>
      </c>
      <c r="M934" t="str">
        <f t="shared" si="430"/>
        <v>1.08240560619285-2.05605986239223i</v>
      </c>
      <c r="N934" t="str">
        <f t="shared" si="431"/>
        <v>-0.589432587004876i</v>
      </c>
      <c r="O934" t="str">
        <f t="shared" si="432"/>
        <v>0.831256231793814-0.555889446836283i</v>
      </c>
      <c r="P934" t="str">
        <f t="shared" si="433"/>
        <v>0.168743768206186+0.555889446836283i</v>
      </c>
      <c r="Q934" t="str">
        <f t="shared" si="434"/>
        <v>-0.168743768206186+0.0335431401685929i</v>
      </c>
      <c r="R934" t="str">
        <f t="shared" si="435"/>
        <v>-0.332037634181206-3.36028428053134i</v>
      </c>
      <c r="S934" t="str">
        <f t="shared" si="436"/>
        <v>0.0621489773167851i</v>
      </c>
      <c r="T934" t="str">
        <f t="shared" si="437"/>
        <v>0.208838231528692-0.0206357993950468i</v>
      </c>
      <c r="U934" t="e">
        <f t="shared" si="438"/>
        <v>#DIV/0!</v>
      </c>
      <c r="V934" t="str">
        <f t="shared" si="439"/>
        <v>1.33333333333333E-06-0.00132629119243246i</v>
      </c>
      <c r="W934" t="e">
        <f t="shared" si="440"/>
        <v>#DIV/0!</v>
      </c>
      <c r="X934" t="e">
        <f t="shared" si="441"/>
        <v>#DIV/0!</v>
      </c>
      <c r="Y934" t="str">
        <f t="shared" si="442"/>
        <v>0.00083+0.0804247719318987i</v>
      </c>
      <c r="Z934" t="e">
        <f t="shared" si="443"/>
        <v>#DIV/0!</v>
      </c>
      <c r="AA934" t="e">
        <f t="shared" si="444"/>
        <v>#DIV/0!</v>
      </c>
      <c r="AB934" t="str">
        <f t="shared" si="445"/>
        <v>1.28774603460164-0.127245230182652i</v>
      </c>
      <c r="AC934" t="str">
        <f t="shared" si="446"/>
        <v>2.13223971674602-2.78541388521019i</v>
      </c>
      <c r="AD934" t="str">
        <f t="shared" si="447"/>
        <v>0.251947967166615+0.269451005626378i</v>
      </c>
      <c r="AE934" t="e">
        <f t="shared" si="448"/>
        <v>#DIV/0!</v>
      </c>
      <c r="AF934" t="str">
        <f t="shared" si="449"/>
        <v>-16.8683881114487-4.31979320899402i</v>
      </c>
      <c r="AG934" t="e">
        <f t="shared" si="450"/>
        <v>#DIV/0!</v>
      </c>
      <c r="AH934" t="e">
        <f t="shared" si="451"/>
        <v>#DIV/0!</v>
      </c>
      <c r="AI934" t="e">
        <f t="shared" si="452"/>
        <v>#DIV/0!</v>
      </c>
      <c r="AJ934" t="e">
        <f t="shared" si="453"/>
        <v>#DIV/0!</v>
      </c>
      <c r="AK934"/>
      <c r="AL934"/>
      <c r="AM934"/>
      <c r="AN934"/>
    </row>
    <row r="935" spans="1:40" x14ac:dyDescent="0.25">
      <c r="A935"/>
      <c r="B935">
        <f t="shared" si="454"/>
        <v>80100</v>
      </c>
      <c r="C935" s="186" t="str">
        <f t="shared" si="422"/>
        <v>-0.0000153304953158075+0.0393494573262767i</v>
      </c>
      <c r="D935" s="158" t="str">
        <f t="shared" si="423"/>
        <v>-7.66678420046412+0.301679172834788i</v>
      </c>
      <c r="E935" t="str">
        <f t="shared" si="424"/>
        <v>7.99998027473379-0.0125619162784337i</v>
      </c>
      <c r="F935" t="str">
        <f t="shared" si="425"/>
        <v>0.999200641456213+1.25418413549854E-06i</v>
      </c>
      <c r="G935">
        <f t="shared" si="420"/>
        <v>1</v>
      </c>
      <c r="H935" t="str">
        <f t="shared" si="426"/>
        <v>9.2064884782521+4.61877548968356i</v>
      </c>
      <c r="I935" t="str">
        <f t="shared" si="427"/>
        <v>314.551964440678i</v>
      </c>
      <c r="J935" t="str">
        <f t="shared" si="421"/>
        <v>-132.929161328212+68.8139041567583i</v>
      </c>
      <c r="K935" t="str">
        <f t="shared" si="428"/>
        <v>0.966081270974783-1.8661980409225i</v>
      </c>
      <c r="L935" t="str">
        <f t="shared" si="429"/>
        <v>0.114181924463261-0.188387382865075i</v>
      </c>
      <c r="M935" t="str">
        <f t="shared" si="430"/>
        <v>1.08026319543804-2.05458542378758i</v>
      </c>
      <c r="N935" t="str">
        <f t="shared" si="431"/>
        <v>-0.590169377738632i</v>
      </c>
      <c r="O935" t="str">
        <f t="shared" si="432"/>
        <v>0.830846432009337-0.556501757784604i</v>
      </c>
      <c r="P935" t="str">
        <f t="shared" si="433"/>
        <v>0.169153567990663+0.556501757784604i</v>
      </c>
      <c r="Q935" t="str">
        <f t="shared" si="434"/>
        <v>-0.169153567990663+0.033667619954028i</v>
      </c>
      <c r="R935" t="str">
        <f t="shared" si="435"/>
        <v>-0.332034370421338-3.35600703859205i</v>
      </c>
      <c r="S935" t="str">
        <f t="shared" si="436"/>
        <v>0.062226663538431i</v>
      </c>
      <c r="T935" t="str">
        <f t="shared" si="437"/>
        <v>0.208833120823074-0.0206613910514034i</v>
      </c>
      <c r="U935" t="e">
        <f t="shared" si="438"/>
        <v>#DIV/0!</v>
      </c>
      <c r="V935" t="str">
        <f t="shared" si="439"/>
        <v>1.33333333333333E-06-0.00132463539818473i</v>
      </c>
      <c r="W935" t="e">
        <f t="shared" si="440"/>
        <v>#DIV/0!</v>
      </c>
      <c r="X935" t="e">
        <f t="shared" si="441"/>
        <v>#DIV/0!</v>
      </c>
      <c r="Y935" t="str">
        <f t="shared" si="442"/>
        <v>0.00083+0.0805253028968136i</v>
      </c>
      <c r="Z935" t="e">
        <f t="shared" si="443"/>
        <v>#DIV/0!</v>
      </c>
      <c r="AA935" t="e">
        <f t="shared" si="444"/>
        <v>#DIV/0!</v>
      </c>
      <c r="AB935" t="str">
        <f t="shared" si="445"/>
        <v>1.28771452077946-0.127403034401501i</v>
      </c>
      <c r="AC935" t="str">
        <f t="shared" si="446"/>
        <v>2.12931018560155-2.78334829344416i</v>
      </c>
      <c r="AD935" t="str">
        <f t="shared" si="447"/>
        <v>0.252141787203027+0.269756554305747i</v>
      </c>
      <c r="AE935" t="e">
        <f t="shared" si="448"/>
        <v>#DIV/0!</v>
      </c>
      <c r="AF935" t="str">
        <f t="shared" si="449"/>
        <v>-16.8732726787162-4.31709631684877i</v>
      </c>
      <c r="AG935" t="e">
        <f t="shared" si="450"/>
        <v>#DIV/0!</v>
      </c>
      <c r="AH935" t="e">
        <f t="shared" si="451"/>
        <v>#DIV/0!</v>
      </c>
      <c r="AI935" t="e">
        <f t="shared" si="452"/>
        <v>#DIV/0!</v>
      </c>
      <c r="AJ935" t="e">
        <f t="shared" si="453"/>
        <v>#DIV/0!</v>
      </c>
      <c r="AK935"/>
      <c r="AL935"/>
      <c r="AM935"/>
      <c r="AN935"/>
    </row>
    <row r="936" spans="1:40" x14ac:dyDescent="0.25">
      <c r="A936"/>
      <c r="B936">
        <f t="shared" si="454"/>
        <v>80200</v>
      </c>
      <c r="C936" s="186" t="str">
        <f t="shared" si="422"/>
        <v>-0.000015292288494534+0.0393003931798888i</v>
      </c>
      <c r="D936" s="158" t="str">
        <f t="shared" si="423"/>
        <v>-7.66678390754509+0.301303014379148i</v>
      </c>
      <c r="E936" t="str">
        <f t="shared" si="424"/>
        <v>7.99998022545157-0.0125775989928102i</v>
      </c>
      <c r="F936" t="str">
        <f t="shared" si="425"/>
        <v>0.999200641461121+1.25574990072827E-06i</v>
      </c>
      <c r="G936">
        <f t="shared" si="420"/>
        <v>1</v>
      </c>
      <c r="H936" t="str">
        <f t="shared" si="426"/>
        <v>9.21136075632207+4.61570222808829i</v>
      </c>
      <c r="I936" t="str">
        <f t="shared" si="427"/>
        <v>314.944663522377i</v>
      </c>
      <c r="J936" t="str">
        <f t="shared" si="421"/>
        <v>-133.263774967544+68.8998141494634i</v>
      </c>
      <c r="K936" t="str">
        <f t="shared" si="428"/>
        <v>0.964152922047088-1.86483315846482i</v>
      </c>
      <c r="L936" t="str">
        <f t="shared" si="429"/>
        <v>0.113973671894313-0.188278550743335i</v>
      </c>
      <c r="M936" t="str">
        <f t="shared" si="430"/>
        <v>1.0781265939414-2.05311170920815i</v>
      </c>
      <c r="N936" t="str">
        <f t="shared" si="431"/>
        <v>-0.590906168472388i</v>
      </c>
      <c r="O936" t="str">
        <f t="shared" si="432"/>
        <v>0.8304361811911-0.557113766630068i</v>
      </c>
      <c r="P936" t="str">
        <f t="shared" si="433"/>
        <v>0.1695638188089+0.557113766630068i</v>
      </c>
      <c r="Q936" t="str">
        <f t="shared" si="434"/>
        <v>-0.1695638188089+0.03379240184232i</v>
      </c>
      <c r="R936" t="str">
        <f t="shared" si="435"/>
        <v>-0.332031102471259-3.35174035983138i</v>
      </c>
      <c r="S936" t="str">
        <f t="shared" si="436"/>
        <v>0.062304349760077i</v>
      </c>
      <c r="T936" t="str">
        <f t="shared" si="437"/>
        <v>0.208828003683901-0.0206869819395933i</v>
      </c>
      <c r="U936" t="e">
        <f t="shared" si="438"/>
        <v>#DIV/0!</v>
      </c>
      <c r="V936" t="str">
        <f t="shared" si="439"/>
        <v>1.33333333333333E-06-0.00132298373309971i</v>
      </c>
      <c r="W936" t="e">
        <f t="shared" si="440"/>
        <v>#DIV/0!</v>
      </c>
      <c r="X936" t="e">
        <f t="shared" si="441"/>
        <v>#DIV/0!</v>
      </c>
      <c r="Y936" t="str">
        <f t="shared" si="442"/>
        <v>0.00083+0.0806258338617284i</v>
      </c>
      <c r="Z936" t="e">
        <f t="shared" si="443"/>
        <v>#DIV/0!</v>
      </c>
      <c r="AA936" t="e">
        <f t="shared" si="444"/>
        <v>#DIV/0!</v>
      </c>
      <c r="AB936" t="str">
        <f t="shared" si="445"/>
        <v>1.28768296728645-0.127560833883652i</v>
      </c>
      <c r="AC936" t="str">
        <f t="shared" si="446"/>
        <v>2.12638860991401-2.78128370523901i</v>
      </c>
      <c r="AD936" t="str">
        <f t="shared" si="447"/>
        <v>0.252335825515635+0.270061964776156i</v>
      </c>
      <c r="AE936" t="e">
        <f t="shared" si="448"/>
        <v>#DIV/0!</v>
      </c>
      <c r="AF936" t="str">
        <f t="shared" si="449"/>
        <v>-16.8781446638672-4.31439921370914i</v>
      </c>
      <c r="AG936" t="e">
        <f t="shared" si="450"/>
        <v>#DIV/0!</v>
      </c>
      <c r="AH936" t="e">
        <f t="shared" si="451"/>
        <v>#DIV/0!</v>
      </c>
      <c r="AI936" t="e">
        <f t="shared" si="452"/>
        <v>#DIV/0!</v>
      </c>
      <c r="AJ936" t="e">
        <f t="shared" si="453"/>
        <v>#DIV/0!</v>
      </c>
      <c r="AK936"/>
      <c r="AL936"/>
      <c r="AM936"/>
      <c r="AN936"/>
    </row>
    <row r="937" spans="1:40" x14ac:dyDescent="0.25">
      <c r="A937"/>
      <c r="B937">
        <f t="shared" si="454"/>
        <v>80300</v>
      </c>
      <c r="C937" s="186" t="str">
        <f t="shared" si="422"/>
        <v>-0.0000152542243246376+0.0392514512355535i</v>
      </c>
      <c r="D937" s="158" t="str">
        <f t="shared" si="423"/>
        <v>-7.66678361571979+0.30092779280591i</v>
      </c>
      <c r="E937" t="str">
        <f t="shared" si="424"/>
        <v>7.99998017610786-0.0125932817068968i</v>
      </c>
      <c r="F937" t="str">
        <f t="shared" si="425"/>
        <v>0.999200641466049+1.25731566592914E-06i</v>
      </c>
      <c r="G937">
        <f t="shared" si="420"/>
        <v>1</v>
      </c>
      <c r="H937" t="str">
        <f t="shared" si="426"/>
        <v>9.21622048840211+4.61262971366412i</v>
      </c>
      <c r="I937" t="str">
        <f t="shared" si="427"/>
        <v>315.337362604076i</v>
      </c>
      <c r="J937" t="str">
        <f t="shared" si="421"/>
        <v>-133.598806091142+68.9857241421684i</v>
      </c>
      <c r="K937" t="str">
        <f t="shared" si="428"/>
        <v>0.962229863864541-1.86346903792179i</v>
      </c>
      <c r="L937" t="str">
        <f t="shared" si="429"/>
        <v>0.113765919181511-0.188169687476299i</v>
      </c>
      <c r="M937" t="str">
        <f t="shared" si="430"/>
        <v>1.07599578304605-2.05163872539809i</v>
      </c>
      <c r="N937" t="str">
        <f t="shared" si="431"/>
        <v>-0.591642959206145i</v>
      </c>
      <c r="O937" t="str">
        <f t="shared" si="432"/>
        <v>0.830025479561812-0.557725473040442i</v>
      </c>
      <c r="P937" t="str">
        <f t="shared" si="433"/>
        <v>0.169974520438188+0.557725473040442i</v>
      </c>
      <c r="Q937" t="str">
        <f t="shared" si="434"/>
        <v>-0.169974520438188+0.033917486165703i</v>
      </c>
      <c r="R937" t="str">
        <f t="shared" si="435"/>
        <v>-0.332027830330564-3.34748420478246i</v>
      </c>
      <c r="S937" t="str">
        <f t="shared" si="436"/>
        <v>0.0623820359817231i</v>
      </c>
      <c r="T937" t="str">
        <f t="shared" si="437"/>
        <v>0.208822880110989-0.0207125720586147i</v>
      </c>
      <c r="U937" t="e">
        <f t="shared" si="438"/>
        <v>#DIV/0!</v>
      </c>
      <c r="V937" t="str">
        <f t="shared" si="439"/>
        <v>1.33333333333333E-06-0.0013213361817509i</v>
      </c>
      <c r="W937" t="e">
        <f t="shared" si="440"/>
        <v>#DIV/0!</v>
      </c>
      <c r="X937" t="e">
        <f t="shared" si="441"/>
        <v>#DIV/0!</v>
      </c>
      <c r="Y937" t="str">
        <f t="shared" si="442"/>
        <v>0.00083+0.0807263648266433i</v>
      </c>
      <c r="Z937" t="e">
        <f t="shared" si="443"/>
        <v>#DIV/0!</v>
      </c>
      <c r="AA937" t="e">
        <f t="shared" si="444"/>
        <v>#DIV/0!</v>
      </c>
      <c r="AB937" t="str">
        <f t="shared" si="445"/>
        <v>1.28765137412148-0.127718628622927i</v>
      </c>
      <c r="AC937" t="str">
        <f t="shared" si="446"/>
        <v>2.12347496415063-2.77922012977439i</v>
      </c>
      <c r="AD937" t="str">
        <f t="shared" si="447"/>
        <v>0.252530082021913+0.270367236910464i</v>
      </c>
      <c r="AE937" t="e">
        <f t="shared" si="448"/>
        <v>#DIV/0!</v>
      </c>
      <c r="AF937" t="str">
        <f t="shared" si="449"/>
        <v>-16.8830041041219-4.31170192085821i</v>
      </c>
      <c r="AG937" t="e">
        <f t="shared" si="450"/>
        <v>#DIV/0!</v>
      </c>
      <c r="AH937" t="e">
        <f t="shared" si="451"/>
        <v>#DIV/0!</v>
      </c>
      <c r="AI937" t="e">
        <f t="shared" si="452"/>
        <v>#DIV/0!</v>
      </c>
      <c r="AJ937" t="e">
        <f t="shared" si="453"/>
        <v>#DIV/0!</v>
      </c>
      <c r="AK937"/>
      <c r="AL937"/>
      <c r="AM937"/>
      <c r="AN937"/>
    </row>
    <row r="938" spans="1:40" x14ac:dyDescent="0.25">
      <c r="A938"/>
      <c r="B938">
        <f t="shared" si="454"/>
        <v>80400</v>
      </c>
      <c r="C938" s="186" t="str">
        <f t="shared" si="422"/>
        <v>-0.0000152163020968515+0.0392026310372933i</v>
      </c>
      <c r="D938" s="158" t="str">
        <f t="shared" si="423"/>
        <v>-7.66678332498277+0.300553504619249i</v>
      </c>
      <c r="E938" t="str">
        <f t="shared" si="424"/>
        <v>7.99998012670266-0.0126089644206928i</v>
      </c>
      <c r="F938" t="str">
        <f t="shared" si="425"/>
        <v>0.999200641470977+1.25888143110103E-06i</v>
      </c>
      <c r="G938">
        <f t="shared" si="420"/>
        <v>1</v>
      </c>
      <c r="H938" t="str">
        <f t="shared" si="426"/>
        <v>9.22106771161283+4.60955796403467i</v>
      </c>
      <c r="I938" t="str">
        <f t="shared" si="427"/>
        <v>315.730061685774i</v>
      </c>
      <c r="J938" t="str">
        <f t="shared" si="421"/>
        <v>-133.934254699006+69.0716341348734i</v>
      </c>
      <c r="K938" t="str">
        <f t="shared" si="428"/>
        <v>0.960312079147596-1.86210568506223i</v>
      </c>
      <c r="L938" t="str">
        <f t="shared" si="429"/>
        <v>0.113558665009504-0.188060793974444i</v>
      </c>
      <c r="M938" t="str">
        <f t="shared" si="430"/>
        <v>1.0738707441571-2.05016647903667i</v>
      </c>
      <c r="N938" t="str">
        <f t="shared" si="431"/>
        <v>-0.592379749939901i</v>
      </c>
      <c r="O938" t="str">
        <f t="shared" si="432"/>
        <v>0.829614327344427-0.558336876683651i</v>
      </c>
      <c r="P938" t="str">
        <f t="shared" si="433"/>
        <v>0.170385672655573+0.558336876683651i</v>
      </c>
      <c r="Q938" t="str">
        <f t="shared" si="434"/>
        <v>-0.170385672655573+0.03404287325625i</v>
      </c>
      <c r="R938" t="str">
        <f t="shared" si="435"/>
        <v>-0.332024553998795-3.34323853417474i</v>
      </c>
      <c r="S938" t="str">
        <f t="shared" si="436"/>
        <v>0.062459722203369i</v>
      </c>
      <c r="T938" t="str">
        <f t="shared" si="437"/>
        <v>0.208817750104153-0.0207381614074622i</v>
      </c>
      <c r="U938" t="e">
        <f t="shared" si="438"/>
        <v>#DIV/0!</v>
      </c>
      <c r="V938" t="str">
        <f t="shared" si="439"/>
        <v>1.33333333333333E-06-0.00131969272878852i</v>
      </c>
      <c r="W938" t="e">
        <f t="shared" si="440"/>
        <v>#DIV/0!</v>
      </c>
      <c r="X938" t="e">
        <f t="shared" si="441"/>
        <v>#DIV/0!</v>
      </c>
      <c r="Y938" t="str">
        <f t="shared" si="442"/>
        <v>0.00083+0.0808268957915582i</v>
      </c>
      <c r="Z938" t="e">
        <f t="shared" si="443"/>
        <v>#DIV/0!</v>
      </c>
      <c r="AA938" t="e">
        <f t="shared" si="444"/>
        <v>#DIV/0!</v>
      </c>
      <c r="AB938" t="str">
        <f t="shared" si="445"/>
        <v>1.28761974128341-0.127876418613128i</v>
      </c>
      <c r="AC938" t="str">
        <f t="shared" si="446"/>
        <v>2.12056922286349-2.77715757614134i</v>
      </c>
      <c r="AD938" t="str">
        <f t="shared" si="447"/>
        <v>0.252724556639247+0.270672370581447i</v>
      </c>
      <c r="AE938" t="e">
        <f t="shared" si="448"/>
        <v>#DIV/0!</v>
      </c>
      <c r="AF938" t="str">
        <f t="shared" si="449"/>
        <v>-16.8878510365956-4.30900445941542i</v>
      </c>
      <c r="AG938" t="e">
        <f t="shared" si="450"/>
        <v>#DIV/0!</v>
      </c>
      <c r="AH938" t="e">
        <f t="shared" si="451"/>
        <v>#DIV/0!</v>
      </c>
      <c r="AI938" t="e">
        <f t="shared" si="452"/>
        <v>#DIV/0!</v>
      </c>
      <c r="AJ938" t="e">
        <f t="shared" si="453"/>
        <v>#DIV/0!</v>
      </c>
      <c r="AK938"/>
      <c r="AL938"/>
      <c r="AM938"/>
      <c r="AN938"/>
    </row>
    <row r="939" spans="1:40" x14ac:dyDescent="0.25">
      <c r="A939"/>
      <c r="B939">
        <f t="shared" si="454"/>
        <v>80500</v>
      </c>
      <c r="C939" s="186" t="str">
        <f t="shared" si="422"/>
        <v>-0.0000151785211063118+0.0391539321313963i</v>
      </c>
      <c r="D939" s="158" t="str">
        <f t="shared" si="423"/>
        <v>-7.66678303532851+0.300180146340705i</v>
      </c>
      <c r="E939" t="str">
        <f t="shared" si="424"/>
        <v>7.99998007723598-0.0126246471341983i</v>
      </c>
      <c r="F939" t="str">
        <f t="shared" si="425"/>
        <v>0.999200641475915+1.26044719624397E-06i</v>
      </c>
      <c r="G939">
        <f t="shared" si="420"/>
        <v>1</v>
      </c>
      <c r="H939" t="str">
        <f t="shared" si="426"/>
        <v>9.22590246296986+4.60648699667838i</v>
      </c>
      <c r="I939" t="str">
        <f t="shared" si="427"/>
        <v>316.122760767473i</v>
      </c>
      <c r="J939" t="str">
        <f t="shared" si="421"/>
        <v>-134.270120791137+69.1575441275785i</v>
      </c>
      <c r="K939" t="str">
        <f t="shared" si="428"/>
        <v>0.95839955067573-1.86074310559685i</v>
      </c>
      <c r="L939" t="str">
        <f t="shared" si="429"/>
        <v>0.113351908065729-0.187951871142038i</v>
      </c>
      <c r="M939" t="str">
        <f t="shared" si="430"/>
        <v>1.07175145874146-2.04869497673889i</v>
      </c>
      <c r="N939" t="str">
        <f t="shared" si="431"/>
        <v>-0.593116540673657i</v>
      </c>
      <c r="O939" t="str">
        <f t="shared" si="432"/>
        <v>0.829202724762142-0.558947977227791i</v>
      </c>
      <c r="P939" t="str">
        <f t="shared" si="433"/>
        <v>0.170797275237858+0.558947977227791i</v>
      </c>
      <c r="Q939" t="str">
        <f t="shared" si="434"/>
        <v>-0.170797275237858+0.0341685634458661i</v>
      </c>
      <c r="R939" t="str">
        <f t="shared" si="435"/>
        <v>-0.332021273475564-3.33900330893282i</v>
      </c>
      <c r="S939" t="str">
        <f t="shared" si="436"/>
        <v>0.0625374084250149i</v>
      </c>
      <c r="T939" t="str">
        <f t="shared" si="437"/>
        <v>0.208812613663208-0.0207637499851349i</v>
      </c>
      <c r="U939" t="e">
        <f t="shared" si="438"/>
        <v>#DIV/0!</v>
      </c>
      <c r="V939" t="str">
        <f t="shared" si="439"/>
        <v>1.33333333333333E-06-0.00131805335893909i</v>
      </c>
      <c r="W939" t="e">
        <f t="shared" si="440"/>
        <v>#DIV/0!</v>
      </c>
      <c r="X939" t="e">
        <f t="shared" si="441"/>
        <v>#DIV/0!</v>
      </c>
      <c r="Y939" t="str">
        <f t="shared" si="442"/>
        <v>0.00083+0.0809274267564731i</v>
      </c>
      <c r="Z939" t="e">
        <f t="shared" si="443"/>
        <v>#DIV/0!</v>
      </c>
      <c r="AA939" t="e">
        <f t="shared" si="444"/>
        <v>#DIV/0!</v>
      </c>
      <c r="AB939" t="str">
        <f t="shared" si="445"/>
        <v>1.2875880687711-0.128034203848081i</v>
      </c>
      <c r="AC939" t="str">
        <f t="shared" si="446"/>
        <v>2.1176713606892-2.77509605334326i</v>
      </c>
      <c r="AD939" t="str">
        <f t="shared" si="447"/>
        <v>0.25291924928491+0.270977365661807i</v>
      </c>
      <c r="AE939" t="e">
        <f t="shared" si="448"/>
        <v>#DIV/0!</v>
      </c>
      <c r="AF939" t="str">
        <f t="shared" si="449"/>
        <v>-16.8926854982984-4.30630685033768i</v>
      </c>
      <c r="AG939" t="e">
        <f t="shared" si="450"/>
        <v>#DIV/0!</v>
      </c>
      <c r="AH939" t="e">
        <f t="shared" si="451"/>
        <v>#DIV/0!</v>
      </c>
      <c r="AI939" t="e">
        <f t="shared" si="452"/>
        <v>#DIV/0!</v>
      </c>
      <c r="AJ939" t="e">
        <f t="shared" si="453"/>
        <v>#DIV/0!</v>
      </c>
      <c r="AK939"/>
      <c r="AL939"/>
      <c r="AM939"/>
      <c r="AN939"/>
    </row>
    <row r="940" spans="1:40" x14ac:dyDescent="0.25">
      <c r="A940"/>
      <c r="B940">
        <f t="shared" si="454"/>
        <v>80600</v>
      </c>
      <c r="C940" s="186" t="str">
        <f t="shared" si="422"/>
        <v>-0.0000151408806525245+0.0391053540664026i</v>
      </c>
      <c r="D940" s="158" t="str">
        <f t="shared" si="423"/>
        <v>-7.66678274675165+0.299807714509087i</v>
      </c>
      <c r="E940" t="str">
        <f t="shared" si="424"/>
        <v>7.99998002770781-0.0126403298474126i</v>
      </c>
      <c r="F940" t="str">
        <f t="shared" si="425"/>
        <v>0.999200641480854+1.26201296135787E-06i</v>
      </c>
      <c r="G940">
        <f t="shared" si="420"/>
        <v>1</v>
      </c>
      <c r="H940" t="str">
        <f t="shared" si="426"/>
        <v>9.23072477938446+4.60341682892961i</v>
      </c>
      <c r="I940" t="str">
        <f t="shared" si="427"/>
        <v>316.515459849172i</v>
      </c>
      <c r="J940" t="str">
        <f t="shared" si="421"/>
        <v>-134.606404367534+69.2434541202835i</v>
      </c>
      <c r="K940" t="str">
        <f t="shared" si="428"/>
        <v>0.956492261287298-1.85938130517871i</v>
      </c>
      <c r="L940" t="str">
        <f t="shared" si="429"/>
        <v>0.113145647040423-0.187842919877178i</v>
      </c>
      <c r="M940" t="str">
        <f t="shared" si="430"/>
        <v>1.06963790832772-2.04722422505589i</v>
      </c>
      <c r="N940" t="str">
        <f t="shared" si="431"/>
        <v>-0.593853331407413i</v>
      </c>
      <c r="O940" t="str">
        <f t="shared" si="432"/>
        <v>0.828790672038402-0.559558774341118i</v>
      </c>
      <c r="P940" t="str">
        <f t="shared" si="433"/>
        <v>0.171209327961598+0.559558774341118i</v>
      </c>
      <c r="Q940" t="str">
        <f t="shared" si="434"/>
        <v>-0.171209327961598+0.034294557066295i</v>
      </c>
      <c r="R940" t="str">
        <f t="shared" si="435"/>
        <v>-0.332017988760401-3.33477849017526i</v>
      </c>
      <c r="S940" t="str">
        <f t="shared" si="436"/>
        <v>0.0626150946466608i</v>
      </c>
      <c r="T940" t="str">
        <f t="shared" si="437"/>
        <v>0.208807470787973-0.0207893377906265i</v>
      </c>
      <c r="U940" t="e">
        <f t="shared" si="438"/>
        <v>#DIV/0!</v>
      </c>
      <c r="V940" t="str">
        <f t="shared" si="439"/>
        <v>1.33333333333333E-06-0.00131641805700492i</v>
      </c>
      <c r="W940" t="e">
        <f t="shared" si="440"/>
        <v>#DIV/0!</v>
      </c>
      <c r="X940" t="e">
        <f t="shared" si="441"/>
        <v>#DIV/0!</v>
      </c>
      <c r="Y940" t="str">
        <f t="shared" si="442"/>
        <v>0.00083+0.0810279577213879i</v>
      </c>
      <c r="Z940" t="e">
        <f t="shared" si="443"/>
        <v>#DIV/0!</v>
      </c>
      <c r="AA940" t="e">
        <f t="shared" si="444"/>
        <v>#DIV/0!</v>
      </c>
      <c r="AB940" t="str">
        <f t="shared" si="445"/>
        <v>1.28755635658343-0.128191984321584i</v>
      </c>
      <c r="AC940" t="str">
        <f t="shared" si="446"/>
        <v>2.11478135234883-2.77303557029642i</v>
      </c>
      <c r="AD940" t="str">
        <f t="shared" si="447"/>
        <v>0.253114159876074+0.271282222024168i</v>
      </c>
      <c r="AE940" t="e">
        <f t="shared" si="448"/>
        <v>#DIV/0!</v>
      </c>
      <c r="AF940" t="str">
        <f t="shared" si="449"/>
        <v>-16.8975075261361-4.30360911442052i</v>
      </c>
      <c r="AG940" t="e">
        <f t="shared" si="450"/>
        <v>#DIV/0!</v>
      </c>
      <c r="AH940" t="e">
        <f t="shared" si="451"/>
        <v>#DIV/0!</v>
      </c>
      <c r="AI940" t="e">
        <f t="shared" si="452"/>
        <v>#DIV/0!</v>
      </c>
      <c r="AJ940" t="e">
        <f t="shared" si="453"/>
        <v>#DIV/0!</v>
      </c>
      <c r="AK940"/>
      <c r="AL940"/>
      <c r="AM940"/>
      <c r="AN940"/>
    </row>
    <row r="941" spans="1:40" x14ac:dyDescent="0.25">
      <c r="A941"/>
      <c r="B941">
        <f t="shared" si="454"/>
        <v>80700</v>
      </c>
      <c r="C941" s="186" t="str">
        <f t="shared" si="422"/>
        <v>-0.0000151033800393328+0.0390568963930895i</v>
      </c>
      <c r="D941" s="158" t="str">
        <f t="shared" si="423"/>
        <v>-7.66678245924698+0.299436205680353i</v>
      </c>
      <c r="E941" t="str">
        <f t="shared" si="424"/>
        <v>7.99997997811815-0.0126560125603354i</v>
      </c>
      <c r="F941" t="str">
        <f t="shared" si="425"/>
        <v>0.999200641485802+1.26357872644272E-06i</v>
      </c>
      <c r="G941">
        <f t="shared" si="420"/>
        <v>1</v>
      </c>
      <c r="H941" t="str">
        <f t="shared" si="426"/>
        <v>9.23553469766345+4.6003474779797i</v>
      </c>
      <c r="I941" t="str">
        <f t="shared" si="427"/>
        <v>316.90815893087i</v>
      </c>
      <c r="J941" t="str">
        <f t="shared" si="421"/>
        <v>-134.943105428197+69.3293641129887i</v>
      </c>
      <c r="K941" t="str">
        <f t="shared" si="428"/>
        <v>0.954590193879345-1.85802028940361i</v>
      </c>
      <c r="L941" t="str">
        <f t="shared" si="429"/>
        <v>0.112939880626624-0.187733941071824i</v>
      </c>
      <c r="M941" t="str">
        <f t="shared" si="430"/>
        <v>1.06753007450597-2.04575423047543i</v>
      </c>
      <c r="N941" t="str">
        <f t="shared" si="431"/>
        <v>-0.594590122141169i</v>
      </c>
      <c r="O941" t="str">
        <f t="shared" si="432"/>
        <v>0.828378169396893-0.560169267692055i</v>
      </c>
      <c r="P941" t="str">
        <f t="shared" si="433"/>
        <v>0.171621830603107+0.560169267692055i</v>
      </c>
      <c r="Q941" t="str">
        <f t="shared" si="434"/>
        <v>-0.171621830603107+0.034420854449114i</v>
      </c>
      <c r="R941" t="str">
        <f t="shared" si="435"/>
        <v>-0.332014699852891-3.33056403921326i</v>
      </c>
      <c r="S941" t="str">
        <f t="shared" si="436"/>
        <v>0.0626927808683069i</v>
      </c>
      <c r="T941" t="str">
        <f t="shared" si="437"/>
        <v>0.20880232147826-0.020814924822934i</v>
      </c>
      <c r="U941" t="e">
        <f t="shared" si="438"/>
        <v>#DIV/0!</v>
      </c>
      <c r="V941" t="str">
        <f t="shared" si="439"/>
        <v>1.33333333333333E-06-0.00131478680786365i</v>
      </c>
      <c r="W941" t="e">
        <f t="shared" si="440"/>
        <v>#DIV/0!</v>
      </c>
      <c r="X941" t="e">
        <f t="shared" si="441"/>
        <v>#DIV/0!</v>
      </c>
      <c r="Y941" t="str">
        <f t="shared" si="442"/>
        <v>0.00083+0.0811284886863028i</v>
      </c>
      <c r="Z941" t="e">
        <f t="shared" si="443"/>
        <v>#DIV/0!</v>
      </c>
      <c r="AA941" t="e">
        <f t="shared" si="444"/>
        <v>#DIV/0!</v>
      </c>
      <c r="AB941" t="str">
        <f t="shared" si="445"/>
        <v>1.28752460471925-0.128349760027449i</v>
      </c>
      <c r="AC941" t="str">
        <f t="shared" si="446"/>
        <v>2.11189917264755-2.77097613583054i</v>
      </c>
      <c r="AD941" t="str">
        <f t="shared" si="447"/>
        <v>0.253309288329813+0.271586939541077i</v>
      </c>
      <c r="AE941" t="e">
        <f t="shared" si="448"/>
        <v>#DIV/0!</v>
      </c>
      <c r="AF941" t="str">
        <f t="shared" si="449"/>
        <v>-16.9023171569104-4.30091127229935i</v>
      </c>
      <c r="AG941" t="e">
        <f t="shared" si="450"/>
        <v>#DIV/0!</v>
      </c>
      <c r="AH941" t="e">
        <f t="shared" si="451"/>
        <v>#DIV/0!</v>
      </c>
      <c r="AI941" t="e">
        <f t="shared" si="452"/>
        <v>#DIV/0!</v>
      </c>
      <c r="AJ941" t="e">
        <f t="shared" si="453"/>
        <v>#DIV/0!</v>
      </c>
      <c r="AK941"/>
      <c r="AL941"/>
      <c r="AM941"/>
      <c r="AN941"/>
    </row>
    <row r="942" spans="1:40" x14ac:dyDescent="0.25">
      <c r="A942"/>
      <c r="B942">
        <f t="shared" si="454"/>
        <v>80800</v>
      </c>
      <c r="C942" s="186" t="str">
        <f t="shared" si="422"/>
        <v>-0.0000150660185748854+0.0390085586644586i</v>
      </c>
      <c r="D942" s="158" t="str">
        <f t="shared" si="423"/>
        <v>-7.66678217280904+0.299065616427516i</v>
      </c>
      <c r="E942" t="str">
        <f t="shared" si="424"/>
        <v>7.99997992846701-0.0126716952729664i</v>
      </c>
      <c r="F942" t="str">
        <f t="shared" si="425"/>
        <v>0.99920064149075+1.26514449149847E-06i</v>
      </c>
      <c r="G942">
        <f t="shared" si="420"/>
        <v>1</v>
      </c>
      <c r="H942" t="str">
        <f t="shared" si="426"/>
        <v>9.24033225450897+4.59727896087748i</v>
      </c>
      <c r="I942" t="str">
        <f t="shared" si="427"/>
        <v>317.300858012569i</v>
      </c>
      <c r="J942" t="str">
        <f t="shared" si="421"/>
        <v>-135.280223973126+69.4152741056937i</v>
      </c>
      <c r="K942" t="str">
        <f t="shared" si="428"/>
        <v>0.952693331407468-1.85666006381058i</v>
      </c>
      <c r="L942" t="str">
        <f t="shared" si="429"/>
        <v>0.11273460752017-0.187624935611836i</v>
      </c>
      <c r="M942" t="str">
        <f t="shared" si="430"/>
        <v>1.06542793892764-2.04428499942242i</v>
      </c>
      <c r="N942" t="str">
        <f t="shared" si="431"/>
        <v>-0.595326912874925i</v>
      </c>
      <c r="O942" t="str">
        <f t="shared" si="432"/>
        <v>0.827965217061546-0.560779456949189i</v>
      </c>
      <c r="P942" t="str">
        <f t="shared" si="433"/>
        <v>0.172034782938454+0.560779456949189i</v>
      </c>
      <c r="Q942" t="str">
        <f t="shared" si="434"/>
        <v>-0.172034782938454+0.034547455925736i</v>
      </c>
      <c r="R942" t="str">
        <f t="shared" si="435"/>
        <v>-0.332011406752604-3.32635991754958i</v>
      </c>
      <c r="S942" t="str">
        <f t="shared" si="436"/>
        <v>0.0627704670899529i</v>
      </c>
      <c r="T942" t="str">
        <f t="shared" si="437"/>
        <v>0.208797165733884-0.0208405110810533i</v>
      </c>
      <c r="U942" t="e">
        <f t="shared" si="438"/>
        <v>#DIV/0!</v>
      </c>
      <c r="V942" t="str">
        <f t="shared" si="439"/>
        <v>1.33333333333333E-06-0.00131315959646778i</v>
      </c>
      <c r="W942" t="e">
        <f t="shared" si="440"/>
        <v>#DIV/0!</v>
      </c>
      <c r="X942" t="e">
        <f t="shared" si="441"/>
        <v>#DIV/0!</v>
      </c>
      <c r="Y942" t="str">
        <f t="shared" si="442"/>
        <v>0.00083+0.0812290196512177i</v>
      </c>
      <c r="Z942" t="e">
        <f t="shared" si="443"/>
        <v>#DIV/0!</v>
      </c>
      <c r="AA942" t="e">
        <f t="shared" si="444"/>
        <v>#DIV/0!</v>
      </c>
      <c r="AB942" t="str">
        <f t="shared" si="445"/>
        <v>1.28749281317741-0.128507530959487i</v>
      </c>
      <c r="AC942" t="str">
        <f t="shared" si="446"/>
        <v>2.10902479647447-2.7689177586896i</v>
      </c>
      <c r="AD942" t="str">
        <f t="shared" si="447"/>
        <v>0.25350463456309+0.271891518085008i</v>
      </c>
      <c r="AE942" t="e">
        <f t="shared" si="448"/>
        <v>#DIV/0!</v>
      </c>
      <c r="AF942" t="str">
        <f t="shared" si="449"/>
        <v>-16.907114427318-4.29821334444996i</v>
      </c>
      <c r="AG942" t="e">
        <f t="shared" si="450"/>
        <v>#DIV/0!</v>
      </c>
      <c r="AH942" t="e">
        <f t="shared" si="451"/>
        <v>#DIV/0!</v>
      </c>
      <c r="AI942" t="e">
        <f t="shared" si="452"/>
        <v>#DIV/0!</v>
      </c>
      <c r="AJ942" t="e">
        <f t="shared" si="453"/>
        <v>#DIV/0!</v>
      </c>
      <c r="AK942"/>
      <c r="AL942"/>
      <c r="AM942"/>
      <c r="AN942"/>
    </row>
    <row r="943" spans="1:40" x14ac:dyDescent="0.25">
      <c r="A943"/>
      <c r="B943">
        <f t="shared" si="454"/>
        <v>80900</v>
      </c>
      <c r="C943" s="186" t="str">
        <f t="shared" si="422"/>
        <v>-0.0000150287955716041+0.0389603404357215i</v>
      </c>
      <c r="D943" s="158" t="str">
        <f t="shared" si="423"/>
        <v>-7.66678188743271+0.298695943340532i</v>
      </c>
      <c r="E943" t="str">
        <f t="shared" si="424"/>
        <v>7.99997987875437-0.0126873779853053i</v>
      </c>
      <c r="F943" t="str">
        <f t="shared" si="425"/>
        <v>0.999200641495708+1.26671025652511E-06i</v>
      </c>
      <c r="G943">
        <f t="shared" si="420"/>
        <v>1</v>
      </c>
      <c r="H943" t="str">
        <f t="shared" si="426"/>
        <v>9.24511748651918+4.59421129453082i</v>
      </c>
      <c r="I943" t="str">
        <f t="shared" si="427"/>
        <v>317.693557094268i</v>
      </c>
      <c r="J943" t="str">
        <f t="shared" si="421"/>
        <v>-135.617760002321+69.5011840983988i</v>
      </c>
      <c r="K943" t="str">
        <f t="shared" si="428"/>
        <v>0.950801656885641-1.85530063388225i</v>
      </c>
      <c r="L943" t="str">
        <f t="shared" si="429"/>
        <v>0.112529826419712-0.187515904377008i</v>
      </c>
      <c r="M943" t="str">
        <f t="shared" si="430"/>
        <v>1.06333148330535-2.04281653825926i</v>
      </c>
      <c r="N943" t="str">
        <f t="shared" si="431"/>
        <v>-0.596063703608681i</v>
      </c>
      <c r="O943" t="str">
        <f t="shared" si="432"/>
        <v>0.827551815256537-0.561389341781273i</v>
      </c>
      <c r="P943" t="str">
        <f t="shared" si="433"/>
        <v>0.172448184743463+0.561389341781273i</v>
      </c>
      <c r="Q943" t="str">
        <f t="shared" si="434"/>
        <v>-0.172448184743463+0.034674361827408i</v>
      </c>
      <c r="R943" t="str">
        <f t="shared" si="435"/>
        <v>-0.332008109459117-3.32216608687735i</v>
      </c>
      <c r="S943" t="str">
        <f t="shared" si="436"/>
        <v>0.0628481533115988i</v>
      </c>
      <c r="T943" t="str">
        <f t="shared" si="437"/>
        <v>0.208792003554662-0.0208660965639807i</v>
      </c>
      <c r="U943" t="e">
        <f t="shared" si="438"/>
        <v>#DIV/0!</v>
      </c>
      <c r="V943" t="str">
        <f t="shared" si="439"/>
        <v>1.33333333333333E-06-0.00131153640784421i</v>
      </c>
      <c r="W943" t="e">
        <f t="shared" si="440"/>
        <v>#DIV/0!</v>
      </c>
      <c r="X943" t="e">
        <f t="shared" si="441"/>
        <v>#DIV/0!</v>
      </c>
      <c r="Y943" t="str">
        <f t="shared" si="442"/>
        <v>0.00083+0.0813295506161326i</v>
      </c>
      <c r="Z943" t="e">
        <f t="shared" si="443"/>
        <v>#DIV/0!</v>
      </c>
      <c r="AA943" t="e">
        <f t="shared" si="444"/>
        <v>#DIV/0!</v>
      </c>
      <c r="AB943" t="str">
        <f t="shared" si="445"/>
        <v>1.28746098195678-0.128665297111508i</v>
      </c>
      <c r="AC943" t="str">
        <f t="shared" si="446"/>
        <v>2.10615819880244-2.76686044753232i</v>
      </c>
      <c r="AD943" t="str">
        <f t="shared" si="447"/>
        <v>0.253700198492773+0.272195957528364i</v>
      </c>
      <c r="AE943" t="e">
        <f t="shared" si="448"/>
        <v>#DIV/0!</v>
      </c>
      <c r="AF943" t="str">
        <f t="shared" si="449"/>
        <v>-16.9118993739519-4.29551535119029i</v>
      </c>
      <c r="AG943" t="e">
        <f t="shared" si="450"/>
        <v>#DIV/0!</v>
      </c>
      <c r="AH943" t="e">
        <f t="shared" si="451"/>
        <v>#DIV/0!</v>
      </c>
      <c r="AI943" t="e">
        <f t="shared" si="452"/>
        <v>#DIV/0!</v>
      </c>
      <c r="AJ943" t="e">
        <f t="shared" si="453"/>
        <v>#DIV/0!</v>
      </c>
      <c r="AK943"/>
      <c r="AL943"/>
      <c r="AM943"/>
      <c r="AN943"/>
    </row>
    <row r="944" spans="1:40" x14ac:dyDescent="0.25">
      <c r="A944"/>
      <c r="B944">
        <f t="shared" si="454"/>
        <v>81000</v>
      </c>
      <c r="C944" s="186" t="str">
        <f t="shared" si="422"/>
        <v>-0.0000149917103461525+0.0389122412642862i</v>
      </c>
      <c r="D944" s="158" t="str">
        <f t="shared" si="423"/>
        <v>-7.66678160311269+0.298327183026194i</v>
      </c>
      <c r="E944" t="str">
        <f t="shared" si="424"/>
        <v>7.99997982898026-0.0127030606973517i</v>
      </c>
      <c r="F944" t="str">
        <f t="shared" si="425"/>
        <v>0.999200641500676+1.26827602152261E-06i</v>
      </c>
      <c r="G944">
        <f t="shared" si="420"/>
        <v>1</v>
      </c>
      <c r="H944" t="str">
        <f t="shared" si="426"/>
        <v>9.249890430188+4.59114449570702i</v>
      </c>
      <c r="I944" t="str">
        <f t="shared" si="427"/>
        <v>318.086256175967i</v>
      </c>
      <c r="J944" t="str">
        <f t="shared" si="421"/>
        <v>-135.955713515782+69.5870940911038i</v>
      </c>
      <c r="K944" t="str">
        <f t="shared" si="428"/>
        <v>0.948915153386056-1.85394200504533i</v>
      </c>
      <c r="L944" t="str">
        <f t="shared" si="429"/>
        <v>0.112325536026709-0.187406848241103i</v>
      </c>
      <c r="M944" t="str">
        <f t="shared" si="430"/>
        <v>1.06124068941277-2.04134885328643i</v>
      </c>
      <c r="N944" t="str">
        <f t="shared" si="431"/>
        <v>-0.596800494342437i</v>
      </c>
      <c r="O944" t="str">
        <f t="shared" si="432"/>
        <v>0.827137964206285-0.561998921857224i</v>
      </c>
      <c r="P944" t="str">
        <f t="shared" si="433"/>
        <v>0.172862035793715+0.561998921857224i</v>
      </c>
      <c r="Q944" t="str">
        <f t="shared" si="434"/>
        <v>-0.172862035793715+0.034801572485213i</v>
      </c>
      <c r="R944" t="str">
        <f t="shared" si="435"/>
        <v>-0.332004807971993-3.3179825090788i</v>
      </c>
      <c r="S944" t="str">
        <f t="shared" si="436"/>
        <v>0.0629258395332449i</v>
      </c>
      <c r="T944" t="str">
        <f t="shared" si="437"/>
        <v>0.208786834940406-0.0208916812707114i</v>
      </c>
      <c r="U944" t="e">
        <f t="shared" si="438"/>
        <v>#DIV/0!</v>
      </c>
      <c r="V944" t="str">
        <f t="shared" si="439"/>
        <v>1.33333333333333E-06-0.00130991722709379i</v>
      </c>
      <c r="W944" t="e">
        <f t="shared" si="440"/>
        <v>#DIV/0!</v>
      </c>
      <c r="X944" t="e">
        <f t="shared" si="441"/>
        <v>#DIV/0!</v>
      </c>
      <c r="Y944" t="str">
        <f t="shared" si="442"/>
        <v>0.00083+0.0814300815810474i</v>
      </c>
      <c r="Z944" t="e">
        <f t="shared" si="443"/>
        <v>#DIV/0!</v>
      </c>
      <c r="AA944" t="e">
        <f t="shared" si="444"/>
        <v>#DIV/0!</v>
      </c>
      <c r="AB944" t="str">
        <f t="shared" si="445"/>
        <v>1.28742911105621-0.128823058477316i</v>
      </c>
      <c r="AC944" t="str">
        <f t="shared" si="446"/>
        <v>2.10329935468784-2.76480421093289i</v>
      </c>
      <c r="AD944" t="str">
        <f t="shared" si="447"/>
        <v>0.253895980035624+0.27250025774347i</v>
      </c>
      <c r="AE944" t="e">
        <f t="shared" si="448"/>
        <v>#DIV/0!</v>
      </c>
      <c r="AF944" t="str">
        <f t="shared" si="449"/>
        <v>-16.9166720333007-4.29281731268083i</v>
      </c>
      <c r="AG944" t="e">
        <f t="shared" si="450"/>
        <v>#DIV/0!</v>
      </c>
      <c r="AH944" t="e">
        <f t="shared" si="451"/>
        <v>#DIV/0!</v>
      </c>
      <c r="AI944" t="e">
        <f t="shared" si="452"/>
        <v>#DIV/0!</v>
      </c>
      <c r="AJ944" t="e">
        <f t="shared" si="453"/>
        <v>#DIV/0!</v>
      </c>
      <c r="AK944"/>
      <c r="AL944"/>
      <c r="AM944"/>
      <c r="AN944"/>
    </row>
    <row r="945" spans="1:40" x14ac:dyDescent="0.25">
      <c r="A945"/>
      <c r="B945">
        <f t="shared" si="454"/>
        <v>81100</v>
      </c>
      <c r="C945" s="186" t="str">
        <f t="shared" si="422"/>
        <v>-0.0000149547622194044+0.0388642607097437i</v>
      </c>
      <c r="D945" s="158" t="str">
        <f t="shared" si="423"/>
        <v>-7.66678131984369+0.297959332108035i</v>
      </c>
      <c r="E945" t="str">
        <f t="shared" si="424"/>
        <v>7.99997977914465-0.0127187434091051i</v>
      </c>
      <c r="F945" t="str">
        <f t="shared" si="425"/>
        <v>0.999200641505654+0.0000012698417864909i</v>
      </c>
      <c r="G945">
        <f t="shared" si="420"/>
        <v>1</v>
      </c>
      <c r="H945" t="str">
        <f t="shared" si="426"/>
        <v>9.25465112190518+4.58807858103404i</v>
      </c>
      <c r="I945" t="str">
        <f t="shared" si="427"/>
        <v>318.478955257665i</v>
      </c>
      <c r="J945" t="str">
        <f t="shared" si="421"/>
        <v>-136.29408451351+69.6730040838089i</v>
      </c>
      <c r="K945" t="str">
        <f t="shared" si="428"/>
        <v>0.947033804038958-1.852584182671i</v>
      </c>
      <c r="L945" t="str">
        <f t="shared" si="429"/>
        <v>0.112121735045439-0.187297768071891i</v>
      </c>
      <c r="M945" t="str">
        <f t="shared" si="430"/>
        <v>1.0591555390844-2.03988195074289i</v>
      </c>
      <c r="N945" t="str">
        <f t="shared" si="431"/>
        <v>-0.597537285076193i</v>
      </c>
      <c r="O945" t="str">
        <f t="shared" si="432"/>
        <v>0.826723664135455-0.562608196846125i</v>
      </c>
      <c r="P945" t="str">
        <f t="shared" si="433"/>
        <v>0.173276335864545+0.562608196846125i</v>
      </c>
      <c r="Q945" t="str">
        <f t="shared" si="434"/>
        <v>-0.173276335864545+0.034929088230068i</v>
      </c>
      <c r="R945" t="str">
        <f t="shared" si="435"/>
        <v>-0.332001502290786-3.31380914622425i</v>
      </c>
      <c r="S945" t="str">
        <f t="shared" si="436"/>
        <v>0.0630035257548908i</v>
      </c>
      <c r="T945" t="str">
        <f t="shared" si="437"/>
        <v>0.208781659890932-0.02091726520024i</v>
      </c>
      <c r="U945" t="e">
        <f t="shared" si="438"/>
        <v>#DIV/0!</v>
      </c>
      <c r="V945" t="str">
        <f t="shared" si="439"/>
        <v>1.33333333333333E-06-0.00130830203939084i</v>
      </c>
      <c r="W945" t="e">
        <f t="shared" si="440"/>
        <v>#DIV/0!</v>
      </c>
      <c r="X945" t="e">
        <f t="shared" si="441"/>
        <v>#DIV/0!</v>
      </c>
      <c r="Y945" t="str">
        <f t="shared" si="442"/>
        <v>0.00083+0.0815306125459623i</v>
      </c>
      <c r="Z945" t="e">
        <f t="shared" si="443"/>
        <v>#DIV/0!</v>
      </c>
      <c r="AA945" t="e">
        <f t="shared" si="444"/>
        <v>#DIV/0!</v>
      </c>
      <c r="AB945" t="str">
        <f t="shared" si="445"/>
        <v>1.28739720047456-0.128980815050712i</v>
      </c>
      <c r="AC945" t="str">
        <f t="shared" si="446"/>
        <v>2.10044823927033-2.76274905738156i</v>
      </c>
      <c r="AD945" t="str">
        <f t="shared" si="447"/>
        <v>0.254091979108302+0.272804418602584i</v>
      </c>
      <c r="AE945" t="e">
        <f t="shared" si="448"/>
        <v>#DIV/0!</v>
      </c>
      <c r="AF945" t="str">
        <f t="shared" si="449"/>
        <v>-16.9214324417489-4.290119248926i</v>
      </c>
      <c r="AG945" t="e">
        <f t="shared" si="450"/>
        <v>#DIV/0!</v>
      </c>
      <c r="AH945" t="e">
        <f t="shared" si="451"/>
        <v>#DIV/0!</v>
      </c>
      <c r="AI945" t="e">
        <f t="shared" si="452"/>
        <v>#DIV/0!</v>
      </c>
      <c r="AJ945" t="e">
        <f t="shared" si="453"/>
        <v>#DIV/0!</v>
      </c>
      <c r="AK945"/>
      <c r="AL945"/>
      <c r="AM945"/>
      <c r="AN945"/>
    </row>
    <row r="946" spans="1:40" x14ac:dyDescent="0.25">
      <c r="A946"/>
      <c r="B946">
        <f t="shared" si="454"/>
        <v>81200</v>
      </c>
      <c r="C946" s="186" t="str">
        <f t="shared" si="422"/>
        <v>-0.000014917950516413+0.0388163983338546i</v>
      </c>
      <c r="D946" s="158" t="str">
        <f t="shared" si="423"/>
        <v>-7.66678103762066+0.297592387226219i</v>
      </c>
      <c r="E946" t="str">
        <f t="shared" si="424"/>
        <v>7.99997972924756-0.0127344261205652i</v>
      </c>
      <c r="F946" t="str">
        <f t="shared" si="425"/>
        <v>0.999200641510632+1.27140755142995E-06i</v>
      </c>
      <c r="G946">
        <f t="shared" si="420"/>
        <v>1</v>
      </c>
      <c r="H946" t="str">
        <f t="shared" si="426"/>
        <v>9.25939959795699+4.58501356700149i</v>
      </c>
      <c r="I946" t="str">
        <f t="shared" si="427"/>
        <v>318.871654339364i</v>
      </c>
      <c r="J946" t="str">
        <f t="shared" si="421"/>
        <v>-136.632872995504+69.758914076514i</v>
      </c>
      <c r="K946" t="str">
        <f t="shared" si="428"/>
        <v>0.945157592032516-1.85122717207539i</v>
      </c>
      <c r="L946" t="str">
        <f t="shared" si="429"/>
        <v>0.111918422182999-0.187188664731181i</v>
      </c>
      <c r="M946" t="str">
        <f t="shared" si="430"/>
        <v>1.05707601421552-2.03841583680657i</v>
      </c>
      <c r="N946" t="str">
        <f t="shared" si="431"/>
        <v>-0.598274075809949i</v>
      </c>
      <c r="O946" t="str">
        <f t="shared" si="432"/>
        <v>0.826308915268952-0.563217166417225i</v>
      </c>
      <c r="P946" t="str">
        <f t="shared" si="433"/>
        <v>0.173691084731048+0.563217166417225i</v>
      </c>
      <c r="Q946" t="str">
        <f t="shared" si="434"/>
        <v>-0.173691084731048+0.035056909392724i</v>
      </c>
      <c r="R946" t="str">
        <f t="shared" si="435"/>
        <v>-0.331998192415086-3.30964596057077i</v>
      </c>
      <c r="S946" t="str">
        <f t="shared" si="436"/>
        <v>0.0630812119765367i</v>
      </c>
      <c r="T946" t="str">
        <f t="shared" si="437"/>
        <v>0.208776478406053-0.0209428483515631i</v>
      </c>
      <c r="U946" t="e">
        <f t="shared" si="438"/>
        <v>#DIV/0!</v>
      </c>
      <c r="V946" t="str">
        <f t="shared" si="439"/>
        <v>1.33333333333333E-06-0.00130669082998272i</v>
      </c>
      <c r="W946" t="e">
        <f t="shared" si="440"/>
        <v>#DIV/0!</v>
      </c>
      <c r="X946" t="e">
        <f t="shared" si="441"/>
        <v>#DIV/0!</v>
      </c>
      <c r="Y946" t="str">
        <f t="shared" si="442"/>
        <v>0.00083+0.0816311435108772i</v>
      </c>
      <c r="Z946" t="e">
        <f t="shared" si="443"/>
        <v>#DIV/0!</v>
      </c>
      <c r="AA946" t="e">
        <f t="shared" si="444"/>
        <v>#DIV/0!</v>
      </c>
      <c r="AB946" t="str">
        <f t="shared" si="445"/>
        <v>1.28736525021068-0.129138566825508i</v>
      </c>
      <c r="AC946" t="str">
        <f t="shared" si="446"/>
        <v>2.09760482777265-2.76069499528532i</v>
      </c>
      <c r="AD946" t="str">
        <f t="shared" si="447"/>
        <v>0.254288195627358+0.273108439977888i</v>
      </c>
      <c r="AE946" t="e">
        <f t="shared" si="448"/>
        <v>#DIV/0!</v>
      </c>
      <c r="AF946" t="str">
        <f t="shared" si="449"/>
        <v>-16.9261806355777-4.28742117977527i</v>
      </c>
      <c r="AG946" t="e">
        <f t="shared" si="450"/>
        <v>#DIV/0!</v>
      </c>
      <c r="AH946" t="e">
        <f t="shared" si="451"/>
        <v>#DIV/0!</v>
      </c>
      <c r="AI946" t="e">
        <f t="shared" si="452"/>
        <v>#DIV/0!</v>
      </c>
      <c r="AJ946" t="e">
        <f t="shared" si="453"/>
        <v>#DIV/0!</v>
      </c>
      <c r="AK946"/>
      <c r="AL946"/>
      <c r="AM946"/>
      <c r="AN946"/>
    </row>
    <row r="947" spans="1:40" x14ac:dyDescent="0.25">
      <c r="A947"/>
      <c r="B947">
        <f t="shared" si="454"/>
        <v>81300</v>
      </c>
      <c r="C947" s="186" t="str">
        <f t="shared" si="422"/>
        <v>-0.00001488127456638+0.0387686537005355i</v>
      </c>
      <c r="D947" s="158" t="str">
        <f t="shared" si="423"/>
        <v>-7.66678075643837+0.297226345037439i</v>
      </c>
      <c r="E947" t="str">
        <f t="shared" si="424"/>
        <v>7.99997967928898-0.0127501088317317i</v>
      </c>
      <c r="F947" t="str">
        <f t="shared" si="425"/>
        <v>0.99920064151561+1.27297331633972E-06i</v>
      </c>
      <c r="G947">
        <f t="shared" si="420"/>
        <v>1</v>
      </c>
      <c r="H947" t="str">
        <f t="shared" si="426"/>
        <v>9.26413589452556+4.58194946996133i</v>
      </c>
      <c r="I947" t="str">
        <f t="shared" si="427"/>
        <v>319.264353421063i</v>
      </c>
      <c r="J947" t="str">
        <f t="shared" si="421"/>
        <v>-136.972078961764+69.844824069219i</v>
      </c>
      <c r="K947" t="str">
        <f t="shared" si="428"/>
        <v>0.943286500612617-1.84987097851992i</v>
      </c>
      <c r="L947" t="str">
        <f t="shared" si="429"/>
        <v>0.111715596149307-0.187079539074855i</v>
      </c>
      <c r="M947" t="str">
        <f t="shared" si="430"/>
        <v>1.05500209676192-2.03695051759478i</v>
      </c>
      <c r="N947" t="str">
        <f t="shared" si="431"/>
        <v>-0.599010866543706i</v>
      </c>
      <c r="O947" t="str">
        <f t="shared" si="432"/>
        <v>0.825893717831928-0.563825830239938i</v>
      </c>
      <c r="P947" t="str">
        <f t="shared" si="433"/>
        <v>0.174106282168072+0.563825830239938i</v>
      </c>
      <c r="Q947" t="str">
        <f t="shared" si="434"/>
        <v>-0.174106282168072+0.035185036303768i</v>
      </c>
      <c r="R947" t="str">
        <f t="shared" si="435"/>
        <v>-0.331994878344424-3.30549291456118i</v>
      </c>
      <c r="S947" t="str">
        <f t="shared" si="436"/>
        <v>0.0631588981981828i</v>
      </c>
      <c r="T947" t="str">
        <f t="shared" si="437"/>
        <v>0.208771290485584-0.0209684307236736i</v>
      </c>
      <c r="U947" t="e">
        <f t="shared" si="438"/>
        <v>#DIV/0!</v>
      </c>
      <c r="V947" t="str">
        <f t="shared" si="439"/>
        <v>1.33333333333333E-06-0.00130508358418938i</v>
      </c>
      <c r="W947" t="e">
        <f t="shared" si="440"/>
        <v>#DIV/0!</v>
      </c>
      <c r="X947" t="e">
        <f t="shared" si="441"/>
        <v>#DIV/0!</v>
      </c>
      <c r="Y947" t="str">
        <f t="shared" si="442"/>
        <v>0.00083+0.0817316744757921i</v>
      </c>
      <c r="Z947" t="e">
        <f t="shared" si="443"/>
        <v>#DIV/0!</v>
      </c>
      <c r="AA947" t="e">
        <f t="shared" si="444"/>
        <v>#DIV/0!</v>
      </c>
      <c r="AB947" t="str">
        <f t="shared" si="445"/>
        <v>1.28733326026342-0.129296313795495i</v>
      </c>
      <c r="AC947" t="str">
        <f t="shared" si="446"/>
        <v>2.09476909550044-2.75864203296838i</v>
      </c>
      <c r="AD947" t="str">
        <f t="shared" si="447"/>
        <v>0.25448462950925+0.273412321741495i</v>
      </c>
      <c r="AE947" t="e">
        <f t="shared" si="448"/>
        <v>#DIV/0!</v>
      </c>
      <c r="AF947" t="str">
        <f t="shared" si="449"/>
        <v>-16.9309166509639-4.28472312492389i</v>
      </c>
      <c r="AG947" t="e">
        <f t="shared" si="450"/>
        <v>#DIV/0!</v>
      </c>
      <c r="AH947" t="e">
        <f t="shared" si="451"/>
        <v>#DIV/0!</v>
      </c>
      <c r="AI947" t="e">
        <f t="shared" si="452"/>
        <v>#DIV/0!</v>
      </c>
      <c r="AJ947" t="e">
        <f t="shared" si="453"/>
        <v>#DIV/0!</v>
      </c>
      <c r="AK947"/>
      <c r="AL947"/>
      <c r="AM947"/>
      <c r="AN947"/>
    </row>
    <row r="948" spans="1:40" x14ac:dyDescent="0.25">
      <c r="A948"/>
      <c r="B948">
        <f t="shared" si="454"/>
        <v>81400</v>
      </c>
      <c r="C948" s="186" t="str">
        <f t="shared" si="422"/>
        <v>-0.0000148447337026245+0.0387210263758459i</v>
      </c>
      <c r="D948" s="158" t="str">
        <f t="shared" si="423"/>
        <v>-7.6667804762917+0.296861202214819i</v>
      </c>
      <c r="E948" t="str">
        <f t="shared" si="424"/>
        <v>7.99997962926892-0.0127657915426042i</v>
      </c>
      <c r="F948" t="str">
        <f t="shared" si="425"/>
        <v>0.999200641520598+1.27453908122018E-06i</v>
      </c>
      <c r="G948">
        <f t="shared" si="420"/>
        <v>1</v>
      </c>
      <c r="H948" t="str">
        <f t="shared" si="426"/>
        <v>9.26886004768969+4.5788863061289i</v>
      </c>
      <c r="I948" t="str">
        <f t="shared" si="427"/>
        <v>319.657052502761i</v>
      </c>
      <c r="J948" t="str">
        <f t="shared" si="421"/>
        <v>-137.31170241229+69.9307340619241i</v>
      </c>
      <c r="K948" t="str">
        <f t="shared" si="428"/>
        <v>0.941420513082726-1.84851560721175i</v>
      </c>
      <c r="L948" t="str">
        <f t="shared" si="429"/>
        <v>0.111513255657108-0.186970391952906i</v>
      </c>
      <c r="M948" t="str">
        <f t="shared" si="430"/>
        <v>1.05293376873983-2.03548599916466i</v>
      </c>
      <c r="N948" t="str">
        <f t="shared" si="431"/>
        <v>-0.599747657277461i</v>
      </c>
      <c r="O948" t="str">
        <f t="shared" si="432"/>
        <v>0.825478072049778-0.564434187983844i</v>
      </c>
      <c r="P948" t="str">
        <f t="shared" si="433"/>
        <v>0.174521927950222+0.564434187983844i</v>
      </c>
      <c r="Q948" t="str">
        <f t="shared" si="434"/>
        <v>-0.174521927950222+0.035313469293617i</v>
      </c>
      <c r="R948" t="str">
        <f t="shared" si="435"/>
        <v>-0.331991560078409-3.30134997082285i</v>
      </c>
      <c r="S948" t="str">
        <f t="shared" si="436"/>
        <v>0.0632365844198288i</v>
      </c>
      <c r="T948" t="str">
        <f t="shared" si="437"/>
        <v>0.208766096129338-0.020994012315569i</v>
      </c>
      <c r="U948" t="e">
        <f t="shared" si="438"/>
        <v>#DIV/0!</v>
      </c>
      <c r="V948" t="str">
        <f t="shared" si="439"/>
        <v>1.33333333333333E-06-0.00130348028740291i</v>
      </c>
      <c r="W948" t="e">
        <f t="shared" si="440"/>
        <v>#DIV/0!</v>
      </c>
      <c r="X948" t="e">
        <f t="shared" si="441"/>
        <v>#DIV/0!</v>
      </c>
      <c r="Y948" t="str">
        <f t="shared" si="442"/>
        <v>0.00083+0.0818322054407069i</v>
      </c>
      <c r="Z948" t="e">
        <f t="shared" si="443"/>
        <v>#DIV/0!</v>
      </c>
      <c r="AA948" t="e">
        <f t="shared" si="444"/>
        <v>#DIV/0!</v>
      </c>
      <c r="AB948" t="str">
        <f t="shared" si="445"/>
        <v>1.28730123063164-0.12945405595449i</v>
      </c>
      <c r="AC948" t="str">
        <f t="shared" si="446"/>
        <v>2.09194101784195-2.75659017867296i</v>
      </c>
      <c r="AD948" t="str">
        <f t="shared" si="447"/>
        <v>0.254681280670328+0.27371606376545i</v>
      </c>
      <c r="AE948" t="e">
        <f t="shared" si="448"/>
        <v>#DIV/0!</v>
      </c>
      <c r="AF948" t="str">
        <f t="shared" si="449"/>
        <v>-16.9356405239814-4.28202510391408i</v>
      </c>
      <c r="AG948" t="e">
        <f t="shared" si="450"/>
        <v>#DIV/0!</v>
      </c>
      <c r="AH948" t="e">
        <f t="shared" si="451"/>
        <v>#DIV/0!</v>
      </c>
      <c r="AI948" t="e">
        <f t="shared" si="452"/>
        <v>#DIV/0!</v>
      </c>
      <c r="AJ948" t="e">
        <f t="shared" si="453"/>
        <v>#DIV/0!</v>
      </c>
      <c r="AK948"/>
      <c r="AL948"/>
      <c r="AM948"/>
      <c r="AN948"/>
    </row>
    <row r="949" spans="1:40" x14ac:dyDescent="0.25">
      <c r="A949"/>
      <c r="B949">
        <f t="shared" si="454"/>
        <v>81500</v>
      </c>
      <c r="C949" s="186" t="str">
        <f t="shared" si="422"/>
        <v>-0.0000148083272625536+0.0386735159279753i</v>
      </c>
      <c r="D949" s="158" t="str">
        <f t="shared" si="423"/>
        <v>-7.66678019717566+0.296496955447811i</v>
      </c>
      <c r="E949" t="str">
        <f t="shared" si="424"/>
        <v>7.99997957918736-0.0127814742531823i</v>
      </c>
      <c r="F949" t="str">
        <f t="shared" si="425"/>
        <v>0.999200641525596+1.27610484607132E-06i</v>
      </c>
      <c r="G949">
        <f t="shared" si="420"/>
        <v>1</v>
      </c>
      <c r="H949" t="str">
        <f t="shared" si="426"/>
        <v>9.27357209342471+4.57582409158397i</v>
      </c>
      <c r="I949" t="str">
        <f t="shared" si="427"/>
        <v>320.04975158446i</v>
      </c>
      <c r="J949" t="str">
        <f t="shared" si="421"/>
        <v>-137.651743347082+70.0166440546292i</v>
      </c>
      <c r="K949" t="str">
        <f t="shared" si="428"/>
        <v>0.939559612803726-1.84716106330423i</v>
      </c>
      <c r="L949" t="str">
        <f t="shared" si="429"/>
        <v>0.111311399421975-0.186861224209467i</v>
      </c>
      <c r="M949" t="str">
        <f t="shared" si="430"/>
        <v>1.0508710122257-2.0340222875137i</v>
      </c>
      <c r="N949" t="str">
        <f t="shared" si="431"/>
        <v>-0.600484448011218i</v>
      </c>
      <c r="O949" t="str">
        <f t="shared" si="432"/>
        <v>0.825061978148138-0.565042239318692i</v>
      </c>
      <c r="P949" t="str">
        <f t="shared" si="433"/>
        <v>0.174938021851862+0.565042239318692i</v>
      </c>
      <c r="Q949" t="str">
        <f t="shared" si="434"/>
        <v>-0.174938021851862+0.035442208692526i</v>
      </c>
      <c r="R949" t="str">
        <f t="shared" si="435"/>
        <v>-0.331988237616588-3.29721709216654i</v>
      </c>
      <c r="S949" t="str">
        <f t="shared" si="436"/>
        <v>0.0633142706414747i</v>
      </c>
      <c r="T949" t="str">
        <f t="shared" si="437"/>
        <v>0.208760895337129-0.0210195931262429i</v>
      </c>
      <c r="U949" t="e">
        <f t="shared" si="438"/>
        <v>#DIV/0!</v>
      </c>
      <c r="V949" t="str">
        <f t="shared" si="439"/>
        <v>1.33333333333333E-06-0.00130188092508708i</v>
      </c>
      <c r="W949" t="e">
        <f t="shared" si="440"/>
        <v>#DIV/0!</v>
      </c>
      <c r="X949" t="e">
        <f t="shared" si="441"/>
        <v>#DIV/0!</v>
      </c>
      <c r="Y949" t="str">
        <f t="shared" si="442"/>
        <v>0.00083+0.0819327364056218i</v>
      </c>
      <c r="Z949" t="e">
        <f t="shared" si="443"/>
        <v>#DIV/0!</v>
      </c>
      <c r="AA949" t="e">
        <f t="shared" si="444"/>
        <v>#DIV/0!</v>
      </c>
      <c r="AB949" t="str">
        <f t="shared" si="445"/>
        <v>1.28726916131418-0.129611793296288i</v>
      </c>
      <c r="AC949" t="str">
        <f t="shared" si="446"/>
        <v>2.08912057026789-2.75453944055977i</v>
      </c>
      <c r="AD949" t="str">
        <f t="shared" si="447"/>
        <v>0.254878149026839+0.274019665921726i</v>
      </c>
      <c r="AE949" t="e">
        <f t="shared" si="448"/>
        <v>#DIV/0!</v>
      </c>
      <c r="AF949" t="str">
        <f t="shared" si="449"/>
        <v>-16.9403522906004-4.27932713613616i</v>
      </c>
      <c r="AG949" t="e">
        <f t="shared" si="450"/>
        <v>#DIV/0!</v>
      </c>
      <c r="AH949" t="e">
        <f t="shared" si="451"/>
        <v>#DIV/0!</v>
      </c>
      <c r="AI949" t="e">
        <f t="shared" si="452"/>
        <v>#DIV/0!</v>
      </c>
      <c r="AJ949" t="e">
        <f t="shared" si="453"/>
        <v>#DIV/0!</v>
      </c>
      <c r="AK949"/>
      <c r="AL949"/>
      <c r="AM949"/>
      <c r="AN949"/>
    </row>
    <row r="950" spans="1:40" x14ac:dyDescent="0.25">
      <c r="A950"/>
      <c r="B950">
        <f t="shared" si="454"/>
        <v>81600</v>
      </c>
      <c r="C950" s="186" t="str">
        <f t="shared" si="422"/>
        <v>-0.0000147720545876318+0.0386261219272297i</v>
      </c>
      <c r="D950" s="158" t="str">
        <f t="shared" si="423"/>
        <v>-7.66677991908519+0.296133601442094i</v>
      </c>
      <c r="E950" t="str">
        <f t="shared" si="424"/>
        <v>7.99997952904432-0.0127971569634658i</v>
      </c>
      <c r="F950" t="str">
        <f t="shared" si="425"/>
        <v>0.999200641530604+1.27767061089309E-06i</v>
      </c>
      <c r="G950">
        <f t="shared" si="420"/>
        <v>1</v>
      </c>
      <c r="H950" t="str">
        <f t="shared" si="426"/>
        <v>9.27827206760259+4.57276284227139i</v>
      </c>
      <c r="I950" t="str">
        <f t="shared" si="427"/>
        <v>320.442450666159i</v>
      </c>
      <c r="J950" t="str">
        <f t="shared" si="421"/>
        <v>-137.992201766141+70.1025540473343i</v>
      </c>
      <c r="K950" t="str">
        <f t="shared" si="428"/>
        <v>0.937703783193733-1.84580735189724i</v>
      </c>
      <c r="L950" t="str">
        <f t="shared" si="429"/>
        <v>0.111110026162313-0.186752036682851i</v>
      </c>
      <c r="M950" t="str">
        <f t="shared" si="430"/>
        <v>1.04881380935605-2.03255938858009i</v>
      </c>
      <c r="N950" t="str">
        <f t="shared" si="431"/>
        <v>-0.601221238744974i</v>
      </c>
      <c r="O950" t="str">
        <f t="shared" si="432"/>
        <v>0.82464543635289-0.565649983914392i</v>
      </c>
      <c r="P950" t="str">
        <f t="shared" si="433"/>
        <v>0.17535456364711+0.565649983914392i</v>
      </c>
      <c r="Q950" t="str">
        <f t="shared" si="434"/>
        <v>-0.17535456364711+0.035571254830582i</v>
      </c>
      <c r="R950" t="str">
        <f t="shared" si="435"/>
        <v>-0.331984910958521-3.29309424158533i</v>
      </c>
      <c r="S950" t="str">
        <f t="shared" si="436"/>
        <v>0.0633919568631208i</v>
      </c>
      <c r="T950" t="str">
        <f t="shared" si="437"/>
        <v>0.208755688108769-0.0210451731546896i</v>
      </c>
      <c r="U950" t="e">
        <f t="shared" si="438"/>
        <v>#DIV/0!</v>
      </c>
      <c r="V950" t="str">
        <f t="shared" si="439"/>
        <v>1.33333333333333E-06-0.00130028548277692i</v>
      </c>
      <c r="W950" t="e">
        <f t="shared" si="440"/>
        <v>#DIV/0!</v>
      </c>
      <c r="X950" t="e">
        <f t="shared" si="441"/>
        <v>#DIV/0!</v>
      </c>
      <c r="Y950" t="str">
        <f t="shared" si="442"/>
        <v>0.00083+0.0820332673705367i</v>
      </c>
      <c r="Z950" t="e">
        <f t="shared" si="443"/>
        <v>#DIV/0!</v>
      </c>
      <c r="AA950" t="e">
        <f t="shared" si="444"/>
        <v>#DIV/0!</v>
      </c>
      <c r="AB950" t="str">
        <f t="shared" si="445"/>
        <v>1.28723705230989-0.129769525814688i</v>
      </c>
      <c r="AC950" t="str">
        <f t="shared" si="446"/>
        <v>2.08630772833116-2.75248982670866i</v>
      </c>
      <c r="AD950" t="str">
        <f t="shared" si="447"/>
        <v>0.255075234494931+0.27432312808223i</v>
      </c>
      <c r="AE950" t="e">
        <f t="shared" si="448"/>
        <v>#DIV/0!</v>
      </c>
      <c r="AF950" t="str">
        <f t="shared" si="449"/>
        <v>-16.9450519866878-4.2766292408293i</v>
      </c>
      <c r="AG950" t="e">
        <f t="shared" si="450"/>
        <v>#DIV/0!</v>
      </c>
      <c r="AH950" t="e">
        <f t="shared" si="451"/>
        <v>#DIV/0!</v>
      </c>
      <c r="AI950" t="e">
        <f t="shared" si="452"/>
        <v>#DIV/0!</v>
      </c>
      <c r="AJ950" t="e">
        <f t="shared" si="453"/>
        <v>#DIV/0!</v>
      </c>
      <c r="AK950"/>
      <c r="AL950"/>
      <c r="AM950"/>
      <c r="AN950"/>
    </row>
    <row r="951" spans="1:40" x14ac:dyDescent="0.25">
      <c r="A951"/>
      <c r="B951">
        <f t="shared" si="454"/>
        <v>81700</v>
      </c>
      <c r="C951" s="186" t="str">
        <f t="shared" si="422"/>
        <v>-0.0000147359150233512+0.0385788439460189i</v>
      </c>
      <c r="D951" s="158" t="str">
        <f t="shared" si="423"/>
        <v>-7.66677964201516+0.295771136919478i</v>
      </c>
      <c r="E951" t="str">
        <f t="shared" si="424"/>
        <v>7.9999794788398-0.0128128396734542i</v>
      </c>
      <c r="F951" t="str">
        <f t="shared" si="425"/>
        <v>0.999200641535612+1.27923637568544E-06i</v>
      </c>
      <c r="G951">
        <f t="shared" si="420"/>
        <v>1</v>
      </c>
      <c r="H951" t="str">
        <f t="shared" si="426"/>
        <v>9.28296000599199+4.56970257400211i</v>
      </c>
      <c r="I951" t="str">
        <f t="shared" si="427"/>
        <v>320.835149747858i</v>
      </c>
      <c r="J951" t="str">
        <f t="shared" si="421"/>
        <v>-138.333077669465+70.1884640400393i</v>
      </c>
      <c r="K951" t="str">
        <f t="shared" si="428"/>
        <v>0.935853007727984-1.84445447803769i</v>
      </c>
      <c r="L951" t="str">
        <f t="shared" si="429"/>
        <v>0.110909134599364-0.186642830205582i</v>
      </c>
      <c r="M951" t="str">
        <f t="shared" si="430"/>
        <v>1.04676214232735-2.03109730824327i</v>
      </c>
      <c r="N951" t="str">
        <f t="shared" si="431"/>
        <v>-0.60195802947873i</v>
      </c>
      <c r="O951" t="str">
        <f t="shared" si="432"/>
        <v>0.824228446890158-0.566257421441024i</v>
      </c>
      <c r="P951" t="str">
        <f t="shared" si="433"/>
        <v>0.175771553109842+0.566257421441024i</v>
      </c>
      <c r="Q951" t="str">
        <f t="shared" si="434"/>
        <v>-0.175771553109842+0.035700608037706i</v>
      </c>
      <c r="R951" t="str">
        <f t="shared" si="435"/>
        <v>-0.331981580103767-3.28898138225347i</v>
      </c>
      <c r="S951" t="str">
        <f t="shared" si="436"/>
        <v>0.0634696430847667i</v>
      </c>
      <c r="T951" t="str">
        <f t="shared" si="437"/>
        <v>0.20875047444407-0.021070752399903i</v>
      </c>
      <c r="U951" t="e">
        <f t="shared" si="438"/>
        <v>#DIV/0!</v>
      </c>
      <c r="V951" t="str">
        <f t="shared" si="439"/>
        <v>1.33333333333333E-06-0.0012986939460783i</v>
      </c>
      <c r="W951" t="e">
        <f t="shared" si="440"/>
        <v>#DIV/0!</v>
      </c>
      <c r="X951" t="e">
        <f t="shared" si="441"/>
        <v>#DIV/0!</v>
      </c>
      <c r="Y951" t="str">
        <f t="shared" si="442"/>
        <v>0.00083+0.0821337983354515i</v>
      </c>
      <c r="Z951" t="e">
        <f t="shared" si="443"/>
        <v>#DIV/0!</v>
      </c>
      <c r="AA951" t="e">
        <f t="shared" si="444"/>
        <v>#DIV/0!</v>
      </c>
      <c r="AB951" t="str">
        <f t="shared" si="445"/>
        <v>1.28720490361761-0.129927253503486i</v>
      </c>
      <c r="AC951" t="str">
        <f t="shared" si="446"/>
        <v>2.08350246766667-2.75044134511928i</v>
      </c>
      <c r="AD951" t="str">
        <f t="shared" si="447"/>
        <v>0.255272536990638+0.274626450118799i</v>
      </c>
      <c r="AE951" t="e">
        <f t="shared" si="448"/>
        <v>#DIV/0!</v>
      </c>
      <c r="AF951" t="str">
        <f t="shared" si="449"/>
        <v>-16.9497396480071-4.27393143708263i</v>
      </c>
      <c r="AG951" t="e">
        <f t="shared" si="450"/>
        <v>#DIV/0!</v>
      </c>
      <c r="AH951" t="e">
        <f t="shared" si="451"/>
        <v>#DIV/0!</v>
      </c>
      <c r="AI951" t="e">
        <f t="shared" si="452"/>
        <v>#DIV/0!</v>
      </c>
      <c r="AJ951" t="e">
        <f t="shared" si="453"/>
        <v>#DIV/0!</v>
      </c>
      <c r="AK951"/>
      <c r="AL951"/>
      <c r="AM951"/>
      <c r="AN951"/>
    </row>
    <row r="952" spans="1:40" x14ac:dyDescent="0.25">
      <c r="A952"/>
      <c r="B952">
        <f t="shared" si="454"/>
        <v>81800</v>
      </c>
      <c r="C952" s="186" t="str">
        <f t="shared" si="422"/>
        <v>-0.0000146999079192023+0.0385316815588437i</v>
      </c>
      <c r="D952" s="158" t="str">
        <f t="shared" si="423"/>
        <v>-7.66677936596072+0.295409558617802i</v>
      </c>
      <c r="E952" t="str">
        <f t="shared" si="424"/>
        <v>7.99997942857379-0.0128285223831472i</v>
      </c>
      <c r="F952" t="str">
        <f t="shared" si="425"/>
        <v>0.99920064154062+1.28080214044832E-06i</v>
      </c>
      <c r="G952">
        <f t="shared" si="420"/>
        <v>1</v>
      </c>
      <c r="H952" t="str">
        <f t="shared" si="426"/>
        <v>9.28763594425885+4.56664330245421i</v>
      </c>
      <c r="I952" t="str">
        <f t="shared" si="427"/>
        <v>321.227848829556i</v>
      </c>
      <c r="J952" t="str">
        <f t="shared" si="421"/>
        <v>-138.674371057056+70.2743740327444i</v>
      </c>
      <c r="K952" t="str">
        <f t="shared" si="428"/>
        <v>0.934007269938599-1.84310244671979i</v>
      </c>
      <c r="L952" t="str">
        <f t="shared" si="429"/>
        <v>0.110708723457203-0.186533605604427i</v>
      </c>
      <c r="M952" t="str">
        <f t="shared" si="430"/>
        <v>1.0447159933958-2.02963605232422i</v>
      </c>
      <c r="N952" t="str">
        <f t="shared" si="431"/>
        <v>-0.602694820212486i</v>
      </c>
      <c r="O952" t="str">
        <f t="shared" si="432"/>
        <v>0.82381100998631-0.566864551568835i</v>
      </c>
      <c r="P952" t="str">
        <f t="shared" si="433"/>
        <v>0.17618899001369+0.566864551568835i</v>
      </c>
      <c r="Q952" t="str">
        <f t="shared" si="434"/>
        <v>-0.17618899001369+0.035830268643651i</v>
      </c>
      <c r="R952" t="str">
        <f t="shared" si="435"/>
        <v>-0.331978245051896-3.28487847752531i</v>
      </c>
      <c r="S952" t="str">
        <f t="shared" si="436"/>
        <v>0.0635473293064126i</v>
      </c>
      <c r="T952" t="str">
        <f t="shared" si="437"/>
        <v>0.208745254342848-0.0210963308608778i</v>
      </c>
      <c r="U952" t="e">
        <f t="shared" si="438"/>
        <v>#DIV/0!</v>
      </c>
      <c r="V952" t="str">
        <f t="shared" si="439"/>
        <v>1.33333333333333E-06-0.00129710630066744i</v>
      </c>
      <c r="W952" t="e">
        <f t="shared" si="440"/>
        <v>#DIV/0!</v>
      </c>
      <c r="X952" t="e">
        <f t="shared" si="441"/>
        <v>#DIV/0!</v>
      </c>
      <c r="Y952" t="str">
        <f t="shared" si="442"/>
        <v>0.00083+0.0822343293003664i</v>
      </c>
      <c r="Z952" t="e">
        <f t="shared" si="443"/>
        <v>#DIV/0!</v>
      </c>
      <c r="AA952" t="e">
        <f t="shared" si="444"/>
        <v>#DIV/0!</v>
      </c>
      <c r="AB952" t="str">
        <f t="shared" si="445"/>
        <v>1.28717271523621-0.130084976356483i</v>
      </c>
      <c r="AC952" t="str">
        <f t="shared" si="446"/>
        <v>2.0807047639911-2.7483940037116i</v>
      </c>
      <c r="AD952" t="str">
        <f t="shared" si="447"/>
        <v>0.255470056429906+0.274929631903213i</v>
      </c>
      <c r="AE952" t="e">
        <f t="shared" si="448"/>
        <v>#DIV/0!</v>
      </c>
      <c r="AF952" t="str">
        <f t="shared" si="449"/>
        <v>-16.9544153102196-4.27123374383641i</v>
      </c>
      <c r="AG952" t="e">
        <f t="shared" si="450"/>
        <v>#DIV/0!</v>
      </c>
      <c r="AH952" t="e">
        <f t="shared" si="451"/>
        <v>#DIV/0!</v>
      </c>
      <c r="AI952" t="e">
        <f t="shared" si="452"/>
        <v>#DIV/0!</v>
      </c>
      <c r="AJ952" t="e">
        <f t="shared" si="453"/>
        <v>#DIV/0!</v>
      </c>
      <c r="AK952"/>
      <c r="AL952"/>
      <c r="AM952"/>
      <c r="AN952"/>
    </row>
    <row r="953" spans="1:40" x14ac:dyDescent="0.25">
      <c r="A953"/>
      <c r="B953">
        <f t="shared" si="454"/>
        <v>81900</v>
      </c>
      <c r="C953" s="186" t="str">
        <f t="shared" si="422"/>
        <v>-0.0000146640326286443+0.0384846343422829i</v>
      </c>
      <c r="D953" s="158" t="str">
        <f t="shared" si="423"/>
        <v>-7.66677909091683+0.295048863290836i</v>
      </c>
      <c r="E953" t="str">
        <f t="shared" si="424"/>
        <v>7.99997937824629-0.0128442050925443i</v>
      </c>
      <c r="F953" t="str">
        <f t="shared" si="425"/>
        <v>0.999200641545648+1.28236790518174E-06i</v>
      </c>
      <c r="G953">
        <f t="shared" si="420"/>
        <v>1</v>
      </c>
      <c r="H953" t="str">
        <f t="shared" si="426"/>
        <v>9.29229991796601+4.5635850431735i</v>
      </c>
      <c r="I953" t="str">
        <f t="shared" si="427"/>
        <v>321.620547911255i</v>
      </c>
      <c r="J953" t="str">
        <f t="shared" si="421"/>
        <v>-139.016081928913+70.3602840254494i</v>
      </c>
      <c r="K953" t="str">
        <f t="shared" si="428"/>
        <v>0.932166553414499-1.84175126288562i</v>
      </c>
      <c r="L953" t="str">
        <f t="shared" si="429"/>
        <v>0.110508791462751-0.186424363700433i</v>
      </c>
      <c r="M953" t="str">
        <f t="shared" si="430"/>
        <v>1.04267534487725-2.02817562658605i</v>
      </c>
      <c r="N953" t="str">
        <f t="shared" si="431"/>
        <v>-0.603431610946242i</v>
      </c>
      <c r="O953" t="str">
        <f t="shared" si="432"/>
        <v>0.823393125867954-0.567471373968238i</v>
      </c>
      <c r="P953" t="str">
        <f t="shared" si="433"/>
        <v>0.176606874132046+0.567471373968238i</v>
      </c>
      <c r="Q953" t="str">
        <f t="shared" si="434"/>
        <v>-0.176606874132046+0.035960236978004i</v>
      </c>
      <c r="R953" t="str">
        <f t="shared" si="435"/>
        <v>-0.331974905802487-3.28078549093413i</v>
      </c>
      <c r="S953" t="str">
        <f t="shared" si="436"/>
        <v>0.0636250155280588i</v>
      </c>
      <c r="T953" t="str">
        <f t="shared" si="437"/>
        <v>0.208740027804914-0.0211219085366091i</v>
      </c>
      <c r="U953" t="e">
        <f t="shared" si="438"/>
        <v>#DIV/0!</v>
      </c>
      <c r="V953" t="str">
        <f t="shared" si="439"/>
        <v>1.33333333333333E-06-0.00129552253229056i</v>
      </c>
      <c r="W953" t="e">
        <f t="shared" si="440"/>
        <v>#DIV/0!</v>
      </c>
      <c r="X953" t="e">
        <f t="shared" si="441"/>
        <v>#DIV/0!</v>
      </c>
      <c r="Y953" t="str">
        <f t="shared" si="442"/>
        <v>0.00083+0.0823348602652813i</v>
      </c>
      <c r="Z953" t="e">
        <f t="shared" si="443"/>
        <v>#DIV/0!</v>
      </c>
      <c r="AA953" t="e">
        <f t="shared" si="444"/>
        <v>#DIV/0!</v>
      </c>
      <c r="AB953" t="str">
        <f t="shared" si="445"/>
        <v>1.28714048716451-0.130242694367482i</v>
      </c>
      <c r="AC953" t="str">
        <f t="shared" si="446"/>
        <v>2.0779145931027-2.74634781032651i</v>
      </c>
      <c r="AD953" t="str">
        <f t="shared" si="447"/>
        <v>0.25566779272857+0.27523267330717i</v>
      </c>
      <c r="AE953" t="e">
        <f t="shared" si="448"/>
        <v>#DIV/0!</v>
      </c>
      <c r="AF953" t="str">
        <f t="shared" si="449"/>
        <v>-16.9590790088828-4.26853617988266i</v>
      </c>
      <c r="AG953" t="e">
        <f t="shared" si="450"/>
        <v>#DIV/0!</v>
      </c>
      <c r="AH953" t="e">
        <f t="shared" si="451"/>
        <v>#DIV/0!</v>
      </c>
      <c r="AI953" t="e">
        <f t="shared" si="452"/>
        <v>#DIV/0!</v>
      </c>
      <c r="AJ953" t="e">
        <f t="shared" si="453"/>
        <v>#DIV/0!</v>
      </c>
      <c r="AK953"/>
      <c r="AL953"/>
      <c r="AM953"/>
      <c r="AN953"/>
    </row>
    <row r="954" spans="1:40" x14ac:dyDescent="0.25">
      <c r="A954"/>
      <c r="B954">
        <f t="shared" si="454"/>
        <v>82000</v>
      </c>
      <c r="C954" s="186" t="str">
        <f t="shared" si="422"/>
        <v>-0.0000146282885090765+0.0384377018749809i</v>
      </c>
      <c r="D954" s="158" t="str">
        <f t="shared" si="423"/>
        <v>-7.66677881687858+0.294689047708187i</v>
      </c>
      <c r="E954" t="str">
        <f t="shared" si="424"/>
        <v>7.9999793278573-0.0128598878016453i</v>
      </c>
      <c r="F954" t="str">
        <f t="shared" si="425"/>
        <v>0.999200641550666+1.28393366988561E-06i</v>
      </c>
      <c r="G954">
        <f t="shared" si="420"/>
        <v>1</v>
      </c>
      <c r="H954" t="str">
        <f t="shared" si="426"/>
        <v>9.29695196257361+4.56052781157472i</v>
      </c>
      <c r="I954" t="str">
        <f t="shared" si="427"/>
        <v>322.013246992954i</v>
      </c>
      <c r="J954" t="str">
        <f t="shared" si="421"/>
        <v>-139.358210285036+70.4461940181545i</v>
      </c>
      <c r="K954" t="str">
        <f t="shared" si="428"/>
        <v>0.930330841801189-1.84040093142538i</v>
      </c>
      <c r="L954" t="str">
        <f t="shared" si="429"/>
        <v>0.110309337345765-0.186315105308959i</v>
      </c>
      <c r="M954" t="str">
        <f t="shared" si="430"/>
        <v>1.04064017914695-2.02671603673434i</v>
      </c>
      <c r="N954" t="str">
        <f t="shared" si="431"/>
        <v>-0.604168401679998i</v>
      </c>
      <c r="O954" t="str">
        <f t="shared" si="432"/>
        <v>0.822974794761945-0.568077888309812i</v>
      </c>
      <c r="P954" t="str">
        <f t="shared" si="433"/>
        <v>0.177025205238055+0.568077888309812i</v>
      </c>
      <c r="Q954" t="str">
        <f t="shared" si="434"/>
        <v>-0.177025205238055+0.036090513370186i</v>
      </c>
      <c r="R954" t="str">
        <f t="shared" si="435"/>
        <v>-0.331971562355068-3.27670238619113i</v>
      </c>
      <c r="S954" t="str">
        <f t="shared" si="436"/>
        <v>0.0637027017497047i</v>
      </c>
      <c r="T954" t="str">
        <f t="shared" si="437"/>
        <v>0.208734794830079-0.0211474854260884i</v>
      </c>
      <c r="U954" t="e">
        <f t="shared" si="438"/>
        <v>#DIV/0!</v>
      </c>
      <c r="V954" t="str">
        <f t="shared" si="439"/>
        <v>1.33333333333333E-06-0.00129394262676338i</v>
      </c>
      <c r="W954" t="e">
        <f t="shared" si="440"/>
        <v>#DIV/0!</v>
      </c>
      <c r="X954" t="e">
        <f t="shared" si="441"/>
        <v>#DIV/0!</v>
      </c>
      <c r="Y954" t="str">
        <f t="shared" si="442"/>
        <v>0.00083+0.0824353912301962i</v>
      </c>
      <c r="Z954" t="e">
        <f t="shared" si="443"/>
        <v>#DIV/0!</v>
      </c>
      <c r="AA954" t="e">
        <f t="shared" si="444"/>
        <v>#DIV/0!</v>
      </c>
      <c r="AB954" t="str">
        <f t="shared" si="445"/>
        <v>1.28710821940135-0.130400407530265i</v>
      </c>
      <c r="AC954" t="str">
        <f t="shared" si="446"/>
        <v>2.07513193088105-2.74430277272643i</v>
      </c>
      <c r="AD954" t="str">
        <f t="shared" si="447"/>
        <v>0.25586574580236+0.275535574202314i</v>
      </c>
      <c r="AE954" t="e">
        <f t="shared" si="448"/>
        <v>#DIV/0!</v>
      </c>
      <c r="AF954" t="str">
        <f t="shared" si="449"/>
        <v>-16.9637307794522-4.26583876386653i</v>
      </c>
      <c r="AG954" t="e">
        <f t="shared" si="450"/>
        <v>#DIV/0!</v>
      </c>
      <c r="AH954" t="e">
        <f t="shared" si="451"/>
        <v>#DIV/0!</v>
      </c>
      <c r="AI954" t="e">
        <f t="shared" si="452"/>
        <v>#DIV/0!</v>
      </c>
      <c r="AJ954" t="e">
        <f t="shared" si="453"/>
        <v>#DIV/0!</v>
      </c>
      <c r="AK954"/>
      <c r="AL954"/>
      <c r="AM954"/>
      <c r="AN954"/>
    </row>
    <row r="955" spans="1:40" x14ac:dyDescent="0.25">
      <c r="A955"/>
      <c r="B955">
        <f t="shared" si="454"/>
        <v>82100</v>
      </c>
      <c r="C955" s="186" t="str">
        <f t="shared" si="422"/>
        <v>-0.0000145926749218095+0.0383908837376348i</v>
      </c>
      <c r="D955" s="158" t="str">
        <f t="shared" si="423"/>
        <v>-7.66677854384106+0.2943301086552i</v>
      </c>
      <c r="E955" t="str">
        <f t="shared" si="424"/>
        <v>7.99997927740682-0.0128755705104498i</v>
      </c>
      <c r="F955" t="str">
        <f t="shared" si="425"/>
        <v>0.999200641555704+1.28549943455996E-06i</v>
      </c>
      <c r="G955">
        <f t="shared" si="420"/>
        <v>1</v>
      </c>
      <c r="H955" t="str">
        <f t="shared" si="426"/>
        <v>9.30159211343931+4.55747162294217i</v>
      </c>
      <c r="I955" t="str">
        <f t="shared" si="427"/>
        <v>322.405946074653i</v>
      </c>
      <c r="J955" t="str">
        <f t="shared" si="421"/>
        <v>-139.700756125425+70.5321040108596i</v>
      </c>
      <c r="K955" t="str">
        <f t="shared" si="428"/>
        <v>0.928500118800611-1.83905145717787i</v>
      </c>
      <c r="L955" t="str">
        <f t="shared" si="429"/>
        <v>0.110110359838851-0.186205831239707i</v>
      </c>
      <c r="M955" t="str">
        <f t="shared" si="430"/>
        <v>1.03861047863946-2.02525728841758i</v>
      </c>
      <c r="N955" t="str">
        <f t="shared" si="431"/>
        <v>-0.604905192413754i</v>
      </c>
      <c r="O955" t="str">
        <f t="shared" si="432"/>
        <v>0.822556016895376-0.568684094264305i</v>
      </c>
      <c r="P955" t="str">
        <f t="shared" si="433"/>
        <v>0.177443983104624+0.568684094264305i</v>
      </c>
      <c r="Q955" t="str">
        <f t="shared" si="434"/>
        <v>-0.177443983104624+0.036221098149449i</v>
      </c>
      <c r="R955" t="str">
        <f t="shared" si="435"/>
        <v>-0.331968214709231-3.27262912718427i</v>
      </c>
      <c r="S955" t="str">
        <f t="shared" si="436"/>
        <v>0.0637803879713506i</v>
      </c>
      <c r="T955" t="str">
        <f t="shared" si="437"/>
        <v>0.208729555418155-0.0211730615283114i</v>
      </c>
      <c r="U955" t="e">
        <f t="shared" si="438"/>
        <v>#DIV/0!</v>
      </c>
      <c r="V955" t="str">
        <f t="shared" si="439"/>
        <v>1.33333333333333E-06-0.00129236656997073i</v>
      </c>
      <c r="W955" t="e">
        <f t="shared" si="440"/>
        <v>#DIV/0!</v>
      </c>
      <c r="X955" t="e">
        <f t="shared" si="441"/>
        <v>#DIV/0!</v>
      </c>
      <c r="Y955" t="str">
        <f t="shared" si="442"/>
        <v>0.00083+0.082535922195111i</v>
      </c>
      <c r="Z955" t="e">
        <f t="shared" si="443"/>
        <v>#DIV/0!</v>
      </c>
      <c r="AA955" t="e">
        <f t="shared" si="444"/>
        <v>#DIV/0!</v>
      </c>
      <c r="AB955" t="str">
        <f t="shared" si="445"/>
        <v>1.28707591194558-0.13055811583864i</v>
      </c>
      <c r="AC955" t="str">
        <f t="shared" si="446"/>
        <v>2.07235675328685-2.74225889859592i</v>
      </c>
      <c r="AD955" t="str">
        <f t="shared" si="447"/>
        <v>0.256063915566911+0.275838334460221i</v>
      </c>
      <c r="AE955" t="e">
        <f t="shared" si="448"/>
        <v>#DIV/0!</v>
      </c>
      <c r="AF955" t="str">
        <f t="shared" si="449"/>
        <v>-16.9683706572804-4.26314151428697i</v>
      </c>
      <c r="AG955" t="e">
        <f t="shared" si="450"/>
        <v>#DIV/0!</v>
      </c>
      <c r="AH955" t="e">
        <f t="shared" si="451"/>
        <v>#DIV/0!</v>
      </c>
      <c r="AI955" t="e">
        <f t="shared" si="452"/>
        <v>#DIV/0!</v>
      </c>
      <c r="AJ955" t="e">
        <f t="shared" si="453"/>
        <v>#DIV/0!</v>
      </c>
      <c r="AK955"/>
      <c r="AL955"/>
      <c r="AM955"/>
      <c r="AN955"/>
    </row>
    <row r="956" spans="1:40" x14ac:dyDescent="0.25">
      <c r="A956"/>
      <c r="B956">
        <f t="shared" si="454"/>
        <v>82200</v>
      </c>
      <c r="C956" s="186" t="str">
        <f t="shared" si="422"/>
        <v>-0.000014557191232036+0.0383441795129824i</v>
      </c>
      <c r="D956" s="158" t="str">
        <f t="shared" si="423"/>
        <v>-7.66677827179943+0.293972042932865i</v>
      </c>
      <c r="E956" t="str">
        <f t="shared" si="424"/>
        <v>7.99997922689486-0.0128912532189574i</v>
      </c>
      <c r="F956" t="str">
        <f t="shared" si="425"/>
        <v>0.999200641560742+1.28706519920469E-06i</v>
      </c>
      <c r="G956">
        <f t="shared" si="420"/>
        <v>1</v>
      </c>
      <c r="H956" t="str">
        <f t="shared" si="426"/>
        <v>9.30622040581827+4.55441649243078i</v>
      </c>
      <c r="I956" t="str">
        <f t="shared" si="427"/>
        <v>322.798645156351i</v>
      </c>
      <c r="J956" t="str">
        <f t="shared" si="421"/>
        <v>-140.043719450081+70.6180140035647i</v>
      </c>
      <c r="K956" t="str">
        <f t="shared" si="428"/>
        <v>0.926674368170968-1.83770284493083i</v>
      </c>
      <c r="L956" t="str">
        <f t="shared" si="429"/>
        <v>0.109911857677463-0.186096542296763i</v>
      </c>
      <c r="M956" t="str">
        <f t="shared" si="430"/>
        <v>1.03658622584843-2.02379938722759i</v>
      </c>
      <c r="N956" t="str">
        <f t="shared" si="431"/>
        <v>-0.60564198314751i</v>
      </c>
      <c r="O956" t="str">
        <f t="shared" si="432"/>
        <v>0.822136792495588-0.569289991502632i</v>
      </c>
      <c r="P956" t="str">
        <f t="shared" si="433"/>
        <v>0.177863207504412+0.569289991502632i</v>
      </c>
      <c r="Q956" t="str">
        <f t="shared" si="434"/>
        <v>-0.177863207504412+0.036351991644878i</v>
      </c>
      <c r="R956" t="str">
        <f t="shared" si="435"/>
        <v>-0.331964862864522-3.2685656779773i</v>
      </c>
      <c r="S956" t="str">
        <f t="shared" si="436"/>
        <v>0.0638580741929967i</v>
      </c>
      <c r="T956" t="str">
        <f t="shared" si="437"/>
        <v>0.208724309568957-0.0211986368422706i</v>
      </c>
      <c r="U956" t="e">
        <f t="shared" si="438"/>
        <v>#DIV/0!</v>
      </c>
      <c r="V956" t="str">
        <f t="shared" si="439"/>
        <v>1.33333333333333E-06-0.00129079434786614i</v>
      </c>
      <c r="W956" t="e">
        <f t="shared" si="440"/>
        <v>#DIV/0!</v>
      </c>
      <c r="X956" t="e">
        <f t="shared" si="441"/>
        <v>#DIV/0!</v>
      </c>
      <c r="Y956" t="str">
        <f t="shared" si="442"/>
        <v>0.00083+0.0826364531600259i</v>
      </c>
      <c r="Z956" t="e">
        <f t="shared" si="443"/>
        <v>#DIV/0!</v>
      </c>
      <c r="AA956" t="e">
        <f t="shared" si="444"/>
        <v>#DIV/0!</v>
      </c>
      <c r="AB956" t="str">
        <f t="shared" si="445"/>
        <v>1.28704356479605-0.130715819286392i</v>
      </c>
      <c r="AC956" t="str">
        <f t="shared" si="446"/>
        <v>2.06958903636169-2.74021619554223i</v>
      </c>
      <c r="AD956" t="str">
        <f t="shared" si="447"/>
        <v>0.25626230193775+0.276140953952409i</v>
      </c>
      <c r="AE956" t="e">
        <f t="shared" si="448"/>
        <v>#DIV/0!</v>
      </c>
      <c r="AF956" t="str">
        <f t="shared" si="449"/>
        <v>-16.9729986776177-4.26044444949792i</v>
      </c>
      <c r="AG956" t="e">
        <f t="shared" si="450"/>
        <v>#DIV/0!</v>
      </c>
      <c r="AH956" t="e">
        <f t="shared" si="451"/>
        <v>#DIV/0!</v>
      </c>
      <c r="AI956" t="e">
        <f t="shared" si="452"/>
        <v>#DIV/0!</v>
      </c>
      <c r="AJ956" t="e">
        <f t="shared" si="453"/>
        <v>#DIV/0!</v>
      </c>
      <c r="AK956"/>
      <c r="AL956"/>
      <c r="AM956"/>
      <c r="AN956"/>
    </row>
    <row r="957" spans="1:40" x14ac:dyDescent="0.25">
      <c r="A957"/>
      <c r="B957">
        <f t="shared" si="454"/>
        <v>82300</v>
      </c>
      <c r="C957" s="186" t="str">
        <f t="shared" si="422"/>
        <v>-0.0000145218368088035+0.0382975887857892i</v>
      </c>
      <c r="D957" s="158" t="str">
        <f t="shared" si="423"/>
        <v>-7.66677800074888+0.293614847357717i</v>
      </c>
      <c r="E957" t="str">
        <f t="shared" si="424"/>
        <v>7.99997917632142-0.0129069359271677i</v>
      </c>
      <c r="F957" t="str">
        <f t="shared" si="425"/>
        <v>0.99920064156579+0.0000012886309638198i</v>
      </c>
      <c r="G957">
        <f t="shared" si="420"/>
        <v>1</v>
      </c>
      <c r="H957" t="str">
        <f t="shared" si="426"/>
        <v>9.31083687486349+4.55136243506682i</v>
      </c>
      <c r="I957" t="str">
        <f t="shared" si="427"/>
        <v>323.19134423805i</v>
      </c>
      <c r="J957" t="str">
        <f t="shared" si="421"/>
        <v>-140.387100259002+70.7039239962697i</v>
      </c>
      <c r="K957" t="str">
        <f t="shared" si="428"/>
        <v>0.924853573726615-1.83635509942142i</v>
      </c>
      <c r="L957" t="str">
        <f t="shared" si="429"/>
        <v>0.109713829599899-0.185987239278616i</v>
      </c>
      <c r="M957" t="str">
        <f t="shared" si="430"/>
        <v>1.03456740332651-2.02234233870004i</v>
      </c>
      <c r="N957" t="str">
        <f t="shared" si="431"/>
        <v>-0.606378773881266i</v>
      </c>
      <c r="O957" t="str">
        <f t="shared" si="432"/>
        <v>0.821717121790159-0.569895579695875i</v>
      </c>
      <c r="P957" t="str">
        <f t="shared" si="433"/>
        <v>0.178282878209841+0.569895579695875i</v>
      </c>
      <c r="Q957" t="str">
        <f t="shared" si="434"/>
        <v>-0.178282878209841+0.036483194185391i</v>
      </c>
      <c r="R957" t="str">
        <f t="shared" si="435"/>
        <v>-0.331961506820512-3.26451200280856i</v>
      </c>
      <c r="S957" t="str">
        <f t="shared" si="436"/>
        <v>0.0639357604146426i</v>
      </c>
      <c r="T957" t="str">
        <f t="shared" si="437"/>
        <v>0.208719057282293-0.02122421136696i</v>
      </c>
      <c r="U957" t="e">
        <f t="shared" si="438"/>
        <v>#DIV/0!</v>
      </c>
      <c r="V957" t="str">
        <f t="shared" si="439"/>
        <v>1.33333333333333E-06-0.00128922594647141i</v>
      </c>
      <c r="W957" t="e">
        <f t="shared" si="440"/>
        <v>#DIV/0!</v>
      </c>
      <c r="X957" t="e">
        <f t="shared" si="441"/>
        <v>#DIV/0!</v>
      </c>
      <c r="Y957" t="str">
        <f t="shared" si="442"/>
        <v>0.00083+0.0827369841249408i</v>
      </c>
      <c r="Z957" t="e">
        <f t="shared" si="443"/>
        <v>#DIV/0!</v>
      </c>
      <c r="AA957" t="e">
        <f t="shared" si="444"/>
        <v>#DIV/0!</v>
      </c>
      <c r="AB957" t="str">
        <f t="shared" si="445"/>
        <v>1.28701117795158-0.13087351786732i</v>
      </c>
      <c r="AC957" t="str">
        <f t="shared" si="446"/>
        <v>2.06682875622786-2.73817467109589i</v>
      </c>
      <c r="AD957" t="str">
        <f t="shared" si="447"/>
        <v>0.256460904830301+0.276443432550322i</v>
      </c>
      <c r="AE957" t="e">
        <f t="shared" si="448"/>
        <v>#DIV/0!</v>
      </c>
      <c r="AF957" t="str">
        <f t="shared" si="449"/>
        <v>-16.9776148756124-4.2577475877091i</v>
      </c>
      <c r="AG957" t="e">
        <f t="shared" si="450"/>
        <v>#DIV/0!</v>
      </c>
      <c r="AH957" t="e">
        <f t="shared" si="451"/>
        <v>#DIV/0!</v>
      </c>
      <c r="AI957" t="e">
        <f t="shared" si="452"/>
        <v>#DIV/0!</v>
      </c>
      <c r="AJ957" t="e">
        <f t="shared" si="453"/>
        <v>#DIV/0!</v>
      </c>
      <c r="AK957"/>
      <c r="AL957"/>
      <c r="AM957"/>
      <c r="AN957"/>
    </row>
    <row r="958" spans="1:40" x14ac:dyDescent="0.25">
      <c r="A958"/>
      <c r="B958">
        <f t="shared" si="454"/>
        <v>82400</v>
      </c>
      <c r="C958" s="186" t="str">
        <f t="shared" si="422"/>
        <v>-0.0000144866110249856+0.0382511111428366i</v>
      </c>
      <c r="D958" s="158" t="str">
        <f t="shared" si="423"/>
        <v>-7.66677773068449+0.293258518761747i</v>
      </c>
      <c r="E958" t="str">
        <f t="shared" si="424"/>
        <v>7.99997912568648-0.0129226186350804i</v>
      </c>
      <c r="F958" t="str">
        <f t="shared" si="425"/>
        <v>0.999200641570838+1.29019672840523E-06i</v>
      </c>
      <c r="G958">
        <f t="shared" si="420"/>
        <v>1</v>
      </c>
      <c r="H958" t="str">
        <f t="shared" si="426"/>
        <v>9.31544155562563+4.54830946574882i</v>
      </c>
      <c r="I958" t="str">
        <f t="shared" si="427"/>
        <v>323.584043319749i</v>
      </c>
      <c r="J958" t="str">
        <f t="shared" si="421"/>
        <v>-140.73089855219+70.7898339889747i</v>
      </c>
      <c r="K958" t="str">
        <f t="shared" si="428"/>
        <v>0.923037719337804-1.83500822533649i</v>
      </c>
      <c r="L958" t="str">
        <f t="shared" si="429"/>
        <v>0.109516274347313-0.185877922978207i</v>
      </c>
      <c r="M958" t="str">
        <f t="shared" si="430"/>
        <v>1.03255399368512-2.0208861483147i</v>
      </c>
      <c r="N958" t="str">
        <f t="shared" si="431"/>
        <v>-0.607115564615023i</v>
      </c>
      <c r="O958" t="str">
        <f t="shared" si="432"/>
        <v>0.821297005006911-0.570500858515285i</v>
      </c>
      <c r="P958" t="str">
        <f t="shared" si="433"/>
        <v>0.178702994993089+0.570500858515285i</v>
      </c>
      <c r="Q958" t="str">
        <f t="shared" si="434"/>
        <v>-0.178702994993089+0.036614706099738i</v>
      </c>
      <c r="R958" t="str">
        <f t="shared" si="435"/>
        <v>-0.331958146576765-3.26046806609i</v>
      </c>
      <c r="S958" t="str">
        <f t="shared" si="436"/>
        <v>0.0640134466362886i</v>
      </c>
      <c r="T958" t="str">
        <f t="shared" si="437"/>
        <v>0.208713798557975-0.021249785101373i</v>
      </c>
      <c r="U958" t="e">
        <f t="shared" si="438"/>
        <v>#DIV/0!</v>
      </c>
      <c r="V958" t="str">
        <f t="shared" si="439"/>
        <v>1.33333333333333E-06-0.00128766135187618i</v>
      </c>
      <c r="W958" t="e">
        <f t="shared" si="440"/>
        <v>#DIV/0!</v>
      </c>
      <c r="X958" t="e">
        <f t="shared" si="441"/>
        <v>#DIV/0!</v>
      </c>
      <c r="Y958" t="str">
        <f t="shared" si="442"/>
        <v>0.00083+0.0828375150898557i</v>
      </c>
      <c r="Z958" t="e">
        <f t="shared" si="443"/>
        <v>#DIV/0!</v>
      </c>
      <c r="AA958" t="e">
        <f t="shared" si="444"/>
        <v>#DIV/0!</v>
      </c>
      <c r="AB958" t="str">
        <f t="shared" si="445"/>
        <v>1.286978751411-0.131031211575217i</v>
      </c>
      <c r="AC958" t="str">
        <f t="shared" si="446"/>
        <v>2.06407588908807-2.73613433271123i</v>
      </c>
      <c r="AD958" t="str">
        <f t="shared" si="447"/>
        <v>0.256659724159888+0.27674577012535i</v>
      </c>
      <c r="AE958" t="e">
        <f t="shared" si="448"/>
        <v>#DIV/0!</v>
      </c>
      <c r="AF958" t="str">
        <f t="shared" si="449"/>
        <v>-16.9822192863101-4.25505094698707i</v>
      </c>
      <c r="AG958" t="e">
        <f t="shared" si="450"/>
        <v>#DIV/0!</v>
      </c>
      <c r="AH958" t="e">
        <f t="shared" si="451"/>
        <v>#DIV/0!</v>
      </c>
      <c r="AI958" t="e">
        <f t="shared" si="452"/>
        <v>#DIV/0!</v>
      </c>
      <c r="AJ958" t="e">
        <f t="shared" si="453"/>
        <v>#DIV/0!</v>
      </c>
      <c r="AK958"/>
      <c r="AL958"/>
      <c r="AM958"/>
      <c r="AN958"/>
    </row>
    <row r="959" spans="1:40" x14ac:dyDescent="0.25">
      <c r="A959"/>
      <c r="B959">
        <f t="shared" si="454"/>
        <v>82500</v>
      </c>
      <c r="C959" s="186" t="str">
        <f t="shared" si="422"/>
        <v>-0.0000144515132572542+0.0382047461729095i</v>
      </c>
      <c r="D959" s="158" t="str">
        <f t="shared" si="423"/>
        <v>-7.66677746160166+0.292903053992306i</v>
      </c>
      <c r="E959" t="str">
        <f t="shared" si="424"/>
        <v>7.99997907499006-0.0129383013426952i</v>
      </c>
      <c r="F959" t="str">
        <f t="shared" si="425"/>
        <v>0.999200641575895+1.29176249296098E-06i</v>
      </c>
      <c r="G959">
        <f t="shared" si="420"/>
        <v>1</v>
      </c>
      <c r="H959" t="str">
        <f t="shared" si="426"/>
        <v>9.32003448305379+4.54525759924858i</v>
      </c>
      <c r="I959" t="str">
        <f t="shared" si="427"/>
        <v>323.976742401447i</v>
      </c>
      <c r="J959" t="str">
        <f t="shared" si="421"/>
        <v>-141.075114329644+70.8757439816799i</v>
      </c>
      <c r="K959" t="str">
        <f t="shared" si="428"/>
        <v>0.921226788930604-1.83366222731304i</v>
      </c>
      <c r="L959" t="str">
        <f t="shared" si="429"/>
        <v>0.109319190663712-0.185768594182947i</v>
      </c>
      <c r="M959" t="str">
        <f t="shared" si="430"/>
        <v>1.03054597959432-2.01943082149599i</v>
      </c>
      <c r="N959" t="str">
        <f t="shared" si="431"/>
        <v>-0.607852355348779i</v>
      </c>
      <c r="O959" t="str">
        <f t="shared" si="432"/>
        <v>0.820876442373912-0.571105827632278i</v>
      </c>
      <c r="P959" t="str">
        <f t="shared" si="433"/>
        <v>0.179123557626088+0.571105827632278i</v>
      </c>
      <c r="Q959" t="str">
        <f t="shared" si="434"/>
        <v>-0.179123557626088+0.036746527716501i</v>
      </c>
      <c r="R959" t="str">
        <f t="shared" si="435"/>
        <v>-0.33195478213282-3.25643383240616i</v>
      </c>
      <c r="S959" t="str">
        <f t="shared" si="436"/>
        <v>0.0640911328579345i</v>
      </c>
      <c r="T959" t="str">
        <f t="shared" si="437"/>
        <v>0.208708533395816-0.0212753580445013i</v>
      </c>
      <c r="U959" t="e">
        <f t="shared" si="438"/>
        <v>#DIV/0!</v>
      </c>
      <c r="V959" t="str">
        <f t="shared" si="439"/>
        <v>1.33333333333333E-06-0.00128610055023754i</v>
      </c>
      <c r="W959" t="e">
        <f t="shared" si="440"/>
        <v>#DIV/0!</v>
      </c>
      <c r="X959" t="e">
        <f t="shared" si="441"/>
        <v>#DIV/0!</v>
      </c>
      <c r="Y959" t="str">
        <f t="shared" si="442"/>
        <v>0.00083+0.0829380460547705i</v>
      </c>
      <c r="Z959" t="e">
        <f t="shared" si="443"/>
        <v>#DIV/0!</v>
      </c>
      <c r="AA959" t="e">
        <f t="shared" si="444"/>
        <v>#DIV/0!</v>
      </c>
      <c r="AB959" t="str">
        <f t="shared" si="445"/>
        <v>1.28694628517318-0.131188900403864i</v>
      </c>
      <c r="AC959" t="str">
        <f t="shared" si="446"/>
        <v>2.06133041122534-2.73409518776709i</v>
      </c>
      <c r="AD959" t="str">
        <f t="shared" si="447"/>
        <v>0.25685875984173+0.277047966548824i</v>
      </c>
      <c r="AE959" t="e">
        <f t="shared" si="448"/>
        <v>#DIV/0!</v>
      </c>
      <c r="AF959" t="str">
        <f t="shared" si="449"/>
        <v>-16.9868119446555-4.25235454525627i</v>
      </c>
      <c r="AG959" t="e">
        <f t="shared" si="450"/>
        <v>#DIV/0!</v>
      </c>
      <c r="AH959" t="e">
        <f t="shared" si="451"/>
        <v>#DIV/0!</v>
      </c>
      <c r="AI959" t="e">
        <f t="shared" si="452"/>
        <v>#DIV/0!</v>
      </c>
      <c r="AJ959" t="e">
        <f t="shared" si="453"/>
        <v>#DIV/0!</v>
      </c>
      <c r="AK959"/>
      <c r="AL959"/>
      <c r="AM959"/>
      <c r="AN959"/>
    </row>
    <row r="960" spans="1:40" x14ac:dyDescent="0.25">
      <c r="A960"/>
      <c r="B960">
        <f t="shared" si="454"/>
        <v>82600</v>
      </c>
      <c r="C960" s="186" t="str">
        <f t="shared" si="422"/>
        <v>-0.0000144165428860524+0.0381584934667838i</v>
      </c>
      <c r="D960" s="158" t="str">
        <f t="shared" si="423"/>
        <v>-7.66677719349549+0.292548449912009i</v>
      </c>
      <c r="E960" t="str">
        <f t="shared" si="424"/>
        <v>7.99997902423216-0.0129539840500116i</v>
      </c>
      <c r="F960" t="str">
        <f t="shared" si="425"/>
        <v>0.999200641580963+1.29332825748699E-06i</v>
      </c>
      <c r="G960">
        <f t="shared" si="420"/>
        <v>1</v>
      </c>
      <c r="H960" t="str">
        <f t="shared" si="426"/>
        <v>9.32461569199483+4.54220685021171i</v>
      </c>
      <c r="I960" t="str">
        <f t="shared" si="427"/>
        <v>324.369441483146i</v>
      </c>
      <c r="J960" t="str">
        <f t="shared" si="421"/>
        <v>-141.419747591364+70.9616539743849i</v>
      </c>
      <c r="K960" t="str">
        <f t="shared" si="428"/>
        <v>0.919420766486698-1.83231710993859i</v>
      </c>
      <c r="L960" t="str">
        <f t="shared" si="429"/>
        <v>0.109122577295955-0.185659253674761i</v>
      </c>
      <c r="M960" t="str">
        <f t="shared" si="430"/>
        <v>1.02854334378265-2.01797636361335i</v>
      </c>
      <c r="N960" t="str">
        <f t="shared" si="431"/>
        <v>-0.608589146082535i</v>
      </c>
      <c r="O960" t="str">
        <f t="shared" si="432"/>
        <v>0.820455434119467-0.571710486718441i</v>
      </c>
      <c r="P960" t="str">
        <f t="shared" si="433"/>
        <v>0.179544565880533+0.571710486718441i</v>
      </c>
      <c r="Q960" t="str">
        <f t="shared" si="434"/>
        <v>-0.179544565880533+0.036878659364094i</v>
      </c>
      <c r="R960" t="str">
        <f t="shared" si="435"/>
        <v>-0.331951413488246-3.25240926651302i</v>
      </c>
      <c r="S960" t="str">
        <f t="shared" si="436"/>
        <v>0.0641688190795806i</v>
      </c>
      <c r="T960" t="str">
        <f t="shared" si="437"/>
        <v>0.208703261795625-0.0213009301953383i</v>
      </c>
      <c r="U960" t="e">
        <f t="shared" si="438"/>
        <v>#DIV/0!</v>
      </c>
      <c r="V960" t="str">
        <f t="shared" si="439"/>
        <v>1.33333333333333E-06-0.00128454352777962i</v>
      </c>
      <c r="W960" t="e">
        <f t="shared" si="440"/>
        <v>#DIV/0!</v>
      </c>
      <c r="X960" t="e">
        <f t="shared" si="441"/>
        <v>#DIV/0!</v>
      </c>
      <c r="Y960" t="str">
        <f t="shared" si="442"/>
        <v>0.00083+0.0830385770196854i</v>
      </c>
      <c r="Z960" t="e">
        <f t="shared" si="443"/>
        <v>#DIV/0!</v>
      </c>
      <c r="AA960" t="e">
        <f t="shared" si="444"/>
        <v>#DIV/0!</v>
      </c>
      <c r="AB960" t="str">
        <f t="shared" si="445"/>
        <v>1.28691377923692-0.131346584347056i</v>
      </c>
      <c r="AC960" t="str">
        <f t="shared" si="446"/>
        <v>2.0585922990026-2.73205724356718i</v>
      </c>
      <c r="AD960" t="str">
        <f t="shared" si="447"/>
        <v>0.257058011790944+0.277350021692007i</v>
      </c>
      <c r="AE960" t="e">
        <f t="shared" si="448"/>
        <v>#DIV/0!</v>
      </c>
      <c r="AF960" t="str">
        <f t="shared" si="449"/>
        <v>-16.9913928854903-4.2496584002997i</v>
      </c>
      <c r="AG960" t="e">
        <f t="shared" si="450"/>
        <v>#DIV/0!</v>
      </c>
      <c r="AH960" t="e">
        <f t="shared" si="451"/>
        <v>#DIV/0!</v>
      </c>
      <c r="AI960" t="e">
        <f t="shared" si="452"/>
        <v>#DIV/0!</v>
      </c>
      <c r="AJ960" t="e">
        <f t="shared" si="453"/>
        <v>#DIV/0!</v>
      </c>
      <c r="AK960"/>
      <c r="AL960"/>
      <c r="AM960"/>
      <c r="AN960"/>
    </row>
    <row r="961" spans="1:40" x14ac:dyDescent="0.25">
      <c r="A961"/>
      <c r="B961">
        <f t="shared" si="454"/>
        <v>82700</v>
      </c>
      <c r="C961" s="186" t="str">
        <f t="shared" si="422"/>
        <v>-0.0000143816992955667+0.0381123526172153i</v>
      </c>
      <c r="D961" s="158" t="str">
        <f t="shared" si="423"/>
        <v>-7.6667769263613+0.292194703398651i</v>
      </c>
      <c r="E961" t="str">
        <f t="shared" si="424"/>
        <v>7.99997897341276-0.0129696667570294i</v>
      </c>
      <c r="F961" t="str">
        <f t="shared" si="425"/>
        <v>0.999200641586031+1.29489402198321E-06i</v>
      </c>
      <c r="G961">
        <f t="shared" si="420"/>
        <v>1</v>
      </c>
      <c r="H961" t="str">
        <f t="shared" si="426"/>
        <v>9.32918521719431+4.53915723315871i</v>
      </c>
      <c r="I961" t="str">
        <f t="shared" si="427"/>
        <v>324.762140564845i</v>
      </c>
      <c r="J961" t="str">
        <f t="shared" si="421"/>
        <v>-141.76479833735+71.04756396709i</v>
      </c>
      <c r="K961" t="str">
        <f t="shared" si="428"/>
        <v>0.917619636043225-1.83097287775155i</v>
      </c>
      <c r="L961" t="str">
        <f t="shared" si="429"/>
        <v>0.108926432993759-0.185549902230111i</v>
      </c>
      <c r="M961" t="str">
        <f t="shared" si="430"/>
        <v>1.02654606903698-2.01652277998166i</v>
      </c>
      <c r="N961" t="str">
        <f t="shared" si="431"/>
        <v>-0.609325936816291i</v>
      </c>
      <c r="O961" t="str">
        <f t="shared" si="432"/>
        <v>0.820033980472125-0.572314835445529i</v>
      </c>
      <c r="P961" t="str">
        <f t="shared" si="433"/>
        <v>0.179966019527875+0.572314835445529i</v>
      </c>
      <c r="Q961" t="str">
        <f t="shared" si="434"/>
        <v>-0.179966019527875+0.037011101370762i</v>
      </c>
      <c r="R961" t="str">
        <f t="shared" si="435"/>
        <v>-0.331948040642609-3.24839433333707i</v>
      </c>
      <c r="S961" t="str">
        <f t="shared" si="436"/>
        <v>0.0642465053012265i</v>
      </c>
      <c r="T961" t="str">
        <f t="shared" si="437"/>
        <v>0.208697983757214-0.0213265015528771i</v>
      </c>
      <c r="U961" t="e">
        <f t="shared" si="438"/>
        <v>#DIV/0!</v>
      </c>
      <c r="V961" t="str">
        <f t="shared" si="439"/>
        <v>1.33333333333333E-06-0.00128299027079319i</v>
      </c>
      <c r="W961" t="e">
        <f t="shared" si="440"/>
        <v>#DIV/0!</v>
      </c>
      <c r="X961" t="e">
        <f t="shared" si="441"/>
        <v>#DIV/0!</v>
      </c>
      <c r="Y961" t="str">
        <f t="shared" si="442"/>
        <v>0.00083+0.0831391079846003i</v>
      </c>
      <c r="Z961" t="e">
        <f t="shared" si="443"/>
        <v>#DIV/0!</v>
      </c>
      <c r="AA961" t="e">
        <f t="shared" si="444"/>
        <v>#DIV/0!</v>
      </c>
      <c r="AB961" t="str">
        <f t="shared" si="445"/>
        <v>1.28688123360108-0.131504263398582i</v>
      </c>
      <c r="AC961" t="str">
        <f t="shared" si="446"/>
        <v>2.0558615288627-2.7300205073409i</v>
      </c>
      <c r="AD961" t="str">
        <f t="shared" si="447"/>
        <v>0.257257479922542+0.277651935426105i</v>
      </c>
      <c r="AE961" t="e">
        <f t="shared" si="448"/>
        <v>#DIV/0!</v>
      </c>
      <c r="AF961" t="str">
        <f t="shared" si="449"/>
        <v>-16.9959621435556-4.24696252976006i</v>
      </c>
      <c r="AG961" t="e">
        <f t="shared" si="450"/>
        <v>#DIV/0!</v>
      </c>
      <c r="AH961" t="e">
        <f t="shared" si="451"/>
        <v>#DIV/0!</v>
      </c>
      <c r="AI961" t="e">
        <f t="shared" si="452"/>
        <v>#DIV/0!</v>
      </c>
      <c r="AJ961" t="e">
        <f t="shared" si="453"/>
        <v>#DIV/0!</v>
      </c>
      <c r="AK961"/>
      <c r="AL961"/>
      <c r="AM961"/>
      <c r="AN961"/>
    </row>
    <row r="962" spans="1:40" x14ac:dyDescent="0.25">
      <c r="A962"/>
      <c r="B962">
        <f t="shared" si="454"/>
        <v>82800</v>
      </c>
      <c r="C962" s="186" t="str">
        <f t="shared" si="422"/>
        <v>-0.0000143469818736998+0.0380663232189267i</v>
      </c>
      <c r="D962" s="158" t="str">
        <f t="shared" si="423"/>
        <v>-7.66677666019434+0.291841811345105i</v>
      </c>
      <c r="E962" t="str">
        <f t="shared" si="424"/>
        <v>7.99997892253188-0.0129853494637481i</v>
      </c>
      <c r="F962" t="str">
        <f t="shared" si="425"/>
        <v>0.999200641591109+1.29645978644964E-06i</v>
      </c>
      <c r="G962">
        <f t="shared" si="420"/>
        <v>1</v>
      </c>
      <c r="H962" t="str">
        <f t="shared" si="426"/>
        <v>9.33374309329611+4.53610876248579i</v>
      </c>
      <c r="I962" t="str">
        <f t="shared" si="427"/>
        <v>325.154839646544i</v>
      </c>
      <c r="J962" t="str">
        <f t="shared" si="421"/>
        <v>-142.110266567603+71.133473959795i</v>
      </c>
      <c r="K962" t="str">
        <f t="shared" si="428"/>
        <v>0.915823381692603-1.82962953524159i</v>
      </c>
      <c r="L962" t="str">
        <f t="shared" si="429"/>
        <v>0.108730756509699-0.185440540620035i</v>
      </c>
      <c r="M962" t="str">
        <f t="shared" si="430"/>
        <v>1.0245541382023-2.01507007586163i</v>
      </c>
      <c r="N962" t="str">
        <f t="shared" si="431"/>
        <v>-0.610062727550047i</v>
      </c>
      <c r="O962" t="str">
        <f t="shared" si="432"/>
        <v>0.819612081660676-0.572918873485464i</v>
      </c>
      <c r="P962" t="str">
        <f t="shared" si="433"/>
        <v>0.180387918339324+0.572918873485464i</v>
      </c>
      <c r="Q962" t="str">
        <f t="shared" si="434"/>
        <v>-0.180387918339324+0.037143854064583i</v>
      </c>
      <c r="R962" t="str">
        <f t="shared" si="435"/>
        <v>-0.331944663595457-3.2443889979742i</v>
      </c>
      <c r="S962" t="str">
        <f t="shared" si="436"/>
        <v>0.0643241915228724i</v>
      </c>
      <c r="T962" t="str">
        <f t="shared" si="437"/>
        <v>0.208692699280393-0.0213520721161096i</v>
      </c>
      <c r="U962" t="e">
        <f t="shared" si="438"/>
        <v>#DIV/0!</v>
      </c>
      <c r="V962" t="str">
        <f t="shared" si="439"/>
        <v>1.33333333333333E-06-0.00128144076563523i</v>
      </c>
      <c r="W962" t="e">
        <f t="shared" si="440"/>
        <v>#DIV/0!</v>
      </c>
      <c r="X962" t="e">
        <f t="shared" si="441"/>
        <v>#DIV/0!</v>
      </c>
      <c r="Y962" t="str">
        <f t="shared" si="442"/>
        <v>0.00083+0.0832396389495152i</v>
      </c>
      <c r="Z962" t="e">
        <f t="shared" si="443"/>
        <v>#DIV/0!</v>
      </c>
      <c r="AA962" t="e">
        <f t="shared" si="444"/>
        <v>#DIV/0!</v>
      </c>
      <c r="AB962" t="str">
        <f t="shared" si="445"/>
        <v>1.28684864826447-0.131661937552228i</v>
      </c>
      <c r="AC962" t="str">
        <f t="shared" si="446"/>
        <v>2.05313807732794-2.72798498624359i</v>
      </c>
      <c r="AD962" t="str">
        <f t="shared" si="447"/>
        <v>0.257457164151439+0.277953707622265i</v>
      </c>
      <c r="AE962" t="e">
        <f t="shared" si="448"/>
        <v>#DIV/0!</v>
      </c>
      <c r="AF962" t="str">
        <f t="shared" si="449"/>
        <v>-17.0005197534905-4.24426695114068i</v>
      </c>
      <c r="AG962" t="e">
        <f t="shared" si="450"/>
        <v>#DIV/0!</v>
      </c>
      <c r="AH962" t="e">
        <f t="shared" si="451"/>
        <v>#DIV/0!</v>
      </c>
      <c r="AI962" t="e">
        <f t="shared" si="452"/>
        <v>#DIV/0!</v>
      </c>
      <c r="AJ962" t="e">
        <f t="shared" si="453"/>
        <v>#DIV/0!</v>
      </c>
      <c r="AK962"/>
      <c r="AL962"/>
      <c r="AM962"/>
      <c r="AN962"/>
    </row>
    <row r="963" spans="1:40" x14ac:dyDescent="0.25">
      <c r="A963"/>
      <c r="B963">
        <f t="shared" si="454"/>
        <v>82900</v>
      </c>
      <c r="C963" s="186" t="str">
        <f t="shared" si="422"/>
        <v>-0.0000143123900120444+0.0380204048685962i</v>
      </c>
      <c r="D963" s="158" t="str">
        <f t="shared" si="423"/>
        <v>-7.66677639499008+0.291489770659238i</v>
      </c>
      <c r="E963" t="str">
        <f t="shared" si="424"/>
        <v>7.99997887158951-0.0130010321701674i</v>
      </c>
      <c r="F963" t="str">
        <f t="shared" si="425"/>
        <v>0.999200641596187+0.0000012980255508862i</v>
      </c>
      <c r="G963">
        <f t="shared" si="420"/>
        <v>1</v>
      </c>
      <c r="H963" t="str">
        <f t="shared" si="426"/>
        <v>9.33828935484308+4.53306145246571i</v>
      </c>
      <c r="I963" t="str">
        <f t="shared" si="427"/>
        <v>325.547538728242i</v>
      </c>
      <c r="J963" t="str">
        <f t="shared" si="421"/>
        <v>-142.456152282121+71.2193839525002i</v>
      </c>
      <c r="K963" t="str">
        <f t="shared" si="428"/>
        <v>0.914031987582415-1.82828708685003i</v>
      </c>
      <c r="L963" t="str">
        <f t="shared" si="429"/>
        <v>0.10853554659921-0.185331169610174i</v>
      </c>
      <c r="M963" t="str">
        <f t="shared" si="430"/>
        <v>1.02256753418162-2.0136182564602i</v>
      </c>
      <c r="N963" t="str">
        <f t="shared" si="431"/>
        <v>-0.610799518283803i</v>
      </c>
      <c r="O963" t="str">
        <f t="shared" si="432"/>
        <v>0.819189737914153-0.573522600510338i</v>
      </c>
      <c r="P963" t="str">
        <f t="shared" si="433"/>
        <v>0.180810262085847+0.573522600510338i</v>
      </c>
      <c r="Q963" t="str">
        <f t="shared" si="434"/>
        <v>-0.180810262085847+0.037276917773465i</v>
      </c>
      <c r="R963" t="str">
        <f t="shared" si="435"/>
        <v>-0.331941282346349-3.24039322568872i</v>
      </c>
      <c r="S963" t="str">
        <f t="shared" si="436"/>
        <v>0.0644018777445185i</v>
      </c>
      <c r="T963" t="str">
        <f t="shared" si="437"/>
        <v>0.208687408364971-0.0213776418840283i</v>
      </c>
      <c r="U963" t="e">
        <f t="shared" si="438"/>
        <v>#DIV/0!</v>
      </c>
      <c r="V963" t="str">
        <f t="shared" si="439"/>
        <v>1.33333333333333E-06-0.00127989499872855i</v>
      </c>
      <c r="W963" t="e">
        <f t="shared" si="440"/>
        <v>#DIV/0!</v>
      </c>
      <c r="X963" t="e">
        <f t="shared" si="441"/>
        <v>#DIV/0!</v>
      </c>
      <c r="Y963" t="str">
        <f t="shared" si="442"/>
        <v>0.00083+0.08334016991443i</v>
      </c>
      <c r="Z963" t="e">
        <f t="shared" si="443"/>
        <v>#DIV/0!</v>
      </c>
      <c r="AA963" t="e">
        <f t="shared" si="444"/>
        <v>#DIV/0!</v>
      </c>
      <c r="AB963" t="str">
        <f t="shared" si="445"/>
        <v>1.28681602322592-0.131819606801781i</v>
      </c>
      <c r="AC963" t="str">
        <f t="shared" si="446"/>
        <v>2.05042192100006-2.72595068735731i</v>
      </c>
      <c r="AD963" t="str">
        <f t="shared" si="447"/>
        <v>0.257657064392446+0.278255338151575i</v>
      </c>
      <c r="AE963" t="e">
        <f t="shared" si="448"/>
        <v>#DIV/0!</v>
      </c>
      <c r="AF963" t="str">
        <f t="shared" si="449"/>
        <v>-17.0050657498332-4.24157168180647i</v>
      </c>
      <c r="AG963" t="e">
        <f t="shared" si="450"/>
        <v>#DIV/0!</v>
      </c>
      <c r="AH963" t="e">
        <f t="shared" si="451"/>
        <v>#DIV/0!</v>
      </c>
      <c r="AI963" t="e">
        <f t="shared" si="452"/>
        <v>#DIV/0!</v>
      </c>
      <c r="AJ963" t="e">
        <f t="shared" si="453"/>
        <v>#DIV/0!</v>
      </c>
      <c r="AK963"/>
      <c r="AL963"/>
      <c r="AM963"/>
      <c r="AN963"/>
    </row>
    <row r="964" spans="1:40" x14ac:dyDescent="0.25">
      <c r="A964"/>
      <c r="B964">
        <f t="shared" si="454"/>
        <v>83000</v>
      </c>
      <c r="C964" s="186" t="str">
        <f t="shared" si="422"/>
        <v>-0.0000142779231058558+0.0379745971648462i</v>
      </c>
      <c r="D964" s="158" t="str">
        <f t="shared" si="423"/>
        <v>-7.66677613074385+0.291138578263821i</v>
      </c>
      <c r="E964" t="str">
        <f t="shared" si="424"/>
        <v>7.99997882058566-0.0130167148762869i</v>
      </c>
      <c r="F964" t="str">
        <f t="shared" si="425"/>
        <v>0.999200641601274+1.29959131529289E-06i</v>
      </c>
      <c r="G964">
        <f t="shared" si="420"/>
        <v>1</v>
      </c>
      <c r="H964" t="str">
        <f t="shared" si="426"/>
        <v>9.34282403627673+4.53001531724854i</v>
      </c>
      <c r="I964" t="str">
        <f t="shared" si="427"/>
        <v>325.940237809941i</v>
      </c>
      <c r="J964" t="str">
        <f t="shared" si="421"/>
        <v>-142.802455480906+71.3052939452052i</v>
      </c>
      <c r="K964" t="str">
        <f t="shared" si="428"/>
        <v>0.912245437915173-1.8269455369702i</v>
      </c>
      <c r="L964" t="str">
        <f t="shared" si="429"/>
        <v>0.108340802020588-0.185221789960808i</v>
      </c>
      <c r="M964" t="str">
        <f t="shared" si="430"/>
        <v>1.02058623993576-2.01216732693101i</v>
      </c>
      <c r="N964" t="str">
        <f t="shared" si="431"/>
        <v>-0.611536309017559i</v>
      </c>
      <c r="O964" t="str">
        <f t="shared" si="432"/>
        <v>0.81876694946183-0.574126016192412i</v>
      </c>
      <c r="P964" t="str">
        <f t="shared" si="433"/>
        <v>0.18123305053817+0.574126016192412i</v>
      </c>
      <c r="Q964" t="str">
        <f t="shared" si="434"/>
        <v>-0.18123305053817+0.037410292825147i</v>
      </c>
      <c r="R964" t="str">
        <f t="shared" si="435"/>
        <v>-0.331937896894848-3.23640698191238i</v>
      </c>
      <c r="S964" t="str">
        <f t="shared" si="436"/>
        <v>0.0644795639661645i</v>
      </c>
      <c r="T964" t="str">
        <f t="shared" si="437"/>
        <v>0.208682111010761-0.0214032108556255i</v>
      </c>
      <c r="U964" t="e">
        <f t="shared" si="438"/>
        <v>#DIV/0!</v>
      </c>
      <c r="V964" t="str">
        <f t="shared" si="439"/>
        <v>1.33333333333333E-06-0.00127835295656141i</v>
      </c>
      <c r="W964" t="e">
        <f t="shared" si="440"/>
        <v>#DIV/0!</v>
      </c>
      <c r="X964" t="e">
        <f t="shared" si="441"/>
        <v>#DIV/0!</v>
      </c>
      <c r="Y964" t="str">
        <f t="shared" si="442"/>
        <v>0.00083+0.0834407008793449i</v>
      </c>
      <c r="Z964" t="e">
        <f t="shared" si="443"/>
        <v>#DIV/0!</v>
      </c>
      <c r="AA964" t="e">
        <f t="shared" si="444"/>
        <v>#DIV/0!</v>
      </c>
      <c r="AB964" t="str">
        <f t="shared" si="445"/>
        <v>1.28678335848428-0.131977271141026i</v>
      </c>
      <c r="AC964" t="str">
        <f t="shared" si="446"/>
        <v>2.04771303655989-2.72391761769142i</v>
      </c>
      <c r="AD964" t="str">
        <f t="shared" si="447"/>
        <v>0.257857180560262+0.278556826885067i</v>
      </c>
      <c r="AE964" t="e">
        <f t="shared" si="448"/>
        <v>#DIV/0!</v>
      </c>
      <c r="AF964" t="str">
        <f t="shared" si="449"/>
        <v>-17.0096001670206-4.23887673898472i</v>
      </c>
      <c r="AG964" t="e">
        <f t="shared" si="450"/>
        <v>#DIV/0!</v>
      </c>
      <c r="AH964" t="e">
        <f t="shared" si="451"/>
        <v>#DIV/0!</v>
      </c>
      <c r="AI964" t="e">
        <f t="shared" si="452"/>
        <v>#DIV/0!</v>
      </c>
      <c r="AJ964" t="e">
        <f t="shared" si="453"/>
        <v>#DIV/0!</v>
      </c>
      <c r="AK964"/>
      <c r="AL964"/>
      <c r="AM964"/>
      <c r="AN964"/>
    </row>
    <row r="965" spans="1:40" x14ac:dyDescent="0.25">
      <c r="A965"/>
      <c r="B965">
        <f t="shared" si="454"/>
        <v>83100</v>
      </c>
      <c r="C965" s="186" t="str">
        <f t="shared" si="422"/>
        <v>-0.0000142435805540257+0.0379288997082305i</v>
      </c>
      <c r="D965" s="158" t="str">
        <f t="shared" si="423"/>
        <v>-7.66677586745089+0.290788231096434i</v>
      </c>
      <c r="E965" t="str">
        <f t="shared" si="424"/>
        <v>7.99997876952032-0.0130323975821063i</v>
      </c>
      <c r="F965" t="str">
        <f t="shared" si="425"/>
        <v>0.999200641606372+1.30115707966968E-06i</v>
      </c>
      <c r="G965">
        <f t="shared" ref="G965:G1028" si="455">IF($C$11=$C$7,$C$24,F965)</f>
        <v>1</v>
      </c>
      <c r="H965" t="str">
        <f t="shared" si="426"/>
        <v>9.34734717193751+4.52697037086239i</v>
      </c>
      <c r="I965" t="str">
        <f t="shared" si="427"/>
        <v>326.33293689164i</v>
      </c>
      <c r="J965" t="str">
        <f t="shared" ref="J965:J1028" si="456">IMSUM(COMPLEX(0,2*PI()*B965*$C$113*$C$112),COMPLEX(0,2*PI()*B965*$C$113*$C$111),COMPLEX(0,2*PI()*B965*$C$28*10^-12*$C$111),COMPLEX(-1*2*PI()*B965*2*PI()*B965*$C$113*$C$112*$C$28*10^-12*$C$111,0),COMPLEX(1,0))</f>
        <v>-143.149176163957+71.3912039379103i</v>
      </c>
      <c r="K965" t="str">
        <f t="shared" si="428"/>
        <v>0.910463716948216-1.82560488994782i</v>
      </c>
      <c r="L965" t="str">
        <f t="shared" si="429"/>
        <v>0.108146521534989-0.185112402426884i</v>
      </c>
      <c r="M965" t="str">
        <f t="shared" si="430"/>
        <v>1.0186102384832-2.0107172923747i</v>
      </c>
      <c r="N965" t="str">
        <f t="shared" si="431"/>
        <v>-0.612273099751315i</v>
      </c>
      <c r="O965" t="str">
        <f t="shared" si="432"/>
        <v>0.818343716533221-0.574729120204115i</v>
      </c>
      <c r="P965" t="str">
        <f t="shared" si="433"/>
        <v>0.181656283466779+0.574729120204115i</v>
      </c>
      <c r="Q965" t="str">
        <f t="shared" si="434"/>
        <v>-0.181656283466779+0.0375439795472i</v>
      </c>
      <c r="R965" t="str">
        <f t="shared" si="435"/>
        <v>-0.331934507240513-3.23243023224323i</v>
      </c>
      <c r="S965" t="str">
        <f t="shared" si="436"/>
        <v>0.0645572501878104i</v>
      </c>
      <c r="T965" t="str">
        <f t="shared" si="437"/>
        <v>0.208676807217568-0.0214287790298934i</v>
      </c>
      <c r="U965" t="e">
        <f t="shared" si="438"/>
        <v>#DIV/0!</v>
      </c>
      <c r="V965" t="str">
        <f t="shared" si="439"/>
        <v>1.33333333333333E-06-0.00127681462568709i</v>
      </c>
      <c r="W965" t="e">
        <f t="shared" si="440"/>
        <v>#DIV/0!</v>
      </c>
      <c r="X965" t="e">
        <f t="shared" si="441"/>
        <v>#DIV/0!</v>
      </c>
      <c r="Y965" t="str">
        <f t="shared" si="442"/>
        <v>0.00083+0.0835412318442598i</v>
      </c>
      <c r="Z965" t="e">
        <f t="shared" si="443"/>
        <v>#DIV/0!</v>
      </c>
      <c r="AA965" t="e">
        <f t="shared" si="444"/>
        <v>#DIV/0!</v>
      </c>
      <c r="AB965" t="str">
        <f t="shared" si="445"/>
        <v>1.28675065403834-0.13213493056375i</v>
      </c>
      <c r="AC965" t="str">
        <f t="shared" si="446"/>
        <v>2.04501140076714-2.72188578418285i</v>
      </c>
      <c r="AD965" t="str">
        <f t="shared" si="447"/>
        <v>0.258057512569496+0.278858173693714i</v>
      </c>
      <c r="AE965" t="e">
        <f t="shared" si="448"/>
        <v>#DIV/0!</v>
      </c>
      <c r="AF965" t="str">
        <f t="shared" si="449"/>
        <v>-17.0141230393884-4.23618213976596i</v>
      </c>
      <c r="AG965" t="e">
        <f t="shared" si="450"/>
        <v>#DIV/0!</v>
      </c>
      <c r="AH965" t="e">
        <f t="shared" si="451"/>
        <v>#DIV/0!</v>
      </c>
      <c r="AI965" t="e">
        <f t="shared" si="452"/>
        <v>#DIV/0!</v>
      </c>
      <c r="AJ965" t="e">
        <f t="shared" si="453"/>
        <v>#DIV/0!</v>
      </c>
      <c r="AK965"/>
      <c r="AL965"/>
      <c r="AM965"/>
      <c r="AN965"/>
    </row>
    <row r="966" spans="1:40" x14ac:dyDescent="0.25">
      <c r="A966"/>
      <c r="B966">
        <f t="shared" si="454"/>
        <v>83200</v>
      </c>
      <c r="C966" s="186" t="str">
        <f t="shared" ref="C966:C1029" si="457">IMPRODUCT(COMPLEX(-1,0),IMDIV(IMPRODUCT(G966,COMPLEX($C$100+$C$101,0)),COMPLEX($C$100,2*PI()*B966*$C$103*$C$102*(2*$C$100+$C$101))))</f>
        <v>-0.0000142093617590563+0.0378833121012238i</v>
      </c>
      <c r="D966" s="158" t="str">
        <f t="shared" ref="D966:D1029" si="458">IMPRODUCT(COMPLEX($C$106,0),IMSUB(C966,G966))</f>
        <v>-7.66677560510683+0.290438726109383i</v>
      </c>
      <c r="E966" t="str">
        <f t="shared" ref="E966:E1029" si="459">IMDIV(COMPLEX($C$20*10^3,0),COMPLEX(1,2*PI()*B966*$C$20*1000*$C$29*10^-12))</f>
        <v>7.99997871839349-0.0130480802876251i</v>
      </c>
      <c r="F966" t="str">
        <f t="shared" ref="F966:F1029" si="460">IMDIV(COMPLEX($C$22*1000,0),IMSUM(COMPLEX($C$22*1000,0),E966))</f>
        <v>0.99920064161147+1.30272284401649E-06i</v>
      </c>
      <c r="G966">
        <f t="shared" si="455"/>
        <v>1</v>
      </c>
      <c r="H966" t="str">
        <f t="shared" ref="H966:H1029" si="461">IMPRODUCT(COMPLEX($C$108,0),IMPRODUCT(COMPLEX(-1,0),D966),IMDIV(COMPLEX(0,2*PI()*B966*$C$109*$C$110),COMPLEX(1,2*PI()*B966*$C$109*$C$110)))</f>
        <v>9.35185879606543+4.52392662721466i</v>
      </c>
      <c r="I966" t="str">
        <f t="shared" ref="I966:I1029" si="462">COMPLEX(0,2*PI()*B966*$C$113*$C$112*$C$114)</f>
        <v>326.725635973339i</v>
      </c>
      <c r="J966" t="str">
        <f t="shared" si="456"/>
        <v>-143.496314331274+71.4771139306153i</v>
      </c>
      <c r="K966" t="str">
        <f t="shared" ref="K966:K1029" si="463">IMDIV(I966,J966)</f>
        <v>0.908686808993515-1.82426515008135i</v>
      </c>
      <c r="L966" t="str">
        <f t="shared" ref="L966:L1029" si="464">IMDIV(COMPLEX($C$117,0),COMPLEX(1,2*PI()*B966*$C$115*$C$116))</f>
        <v>0.107952703906435-0.185003007758048i</v>
      </c>
      <c r="M966" t="str">
        <f t="shared" ref="M966:M1029" si="465">IMSUM(K966,L966)</f>
        <v>1.01663951289995-2.0092681578394i</v>
      </c>
      <c r="N966" t="str">
        <f t="shared" ref="N966:N1029" si="466">COMPLEX(0,-2*PI()*B966*$C$43)</f>
        <v>-0.613009890485071i</v>
      </c>
      <c r="O966" t="str">
        <f t="shared" ref="O966:O1029" si="467">IMEXP(N966)</f>
        <v>0.817920039358083-0.575331912218045i</v>
      </c>
      <c r="P966" t="str">
        <f t="shared" ref="P966:P1029" si="468">IMSUB(COMPLEX(1,0),O966)</f>
        <v>0.182079960641917+0.575331912218045i</v>
      </c>
      <c r="Q966" t="str">
        <f t="shared" ref="Q966:Q1029" si="469">IMSUM(COMPLEX(0,2*PI()*B966*$C$43),O966,COMPLEX(-1,0))</f>
        <v>-0.182079960641917+0.037677978267026i</v>
      </c>
      <c r="R966" t="str">
        <f t="shared" ref="R966:R1029" si="470">IMDIV(P966,Q966)</f>
        <v>-0.331931113382885-3.22846294244479i</v>
      </c>
      <c r="S966" t="str">
        <f t="shared" ref="S966:S1029" si="471">IMDIV(COMPLEX(0,2*PI()*B966*$C$123),COMPLEX($C$124,0))</f>
        <v>0.0646349364094565i</v>
      </c>
      <c r="T966" t="str">
        <f t="shared" ref="T966:T1029" si="472">IMPRODUCT(R966,S966)</f>
        <v>0.208671496985206-0.0214543464058229i</v>
      </c>
      <c r="U966" t="e">
        <f t="shared" ref="U966:U1029" si="473">IMDIV(COMPLEX(1,2*PI()*B966*$C$16*10^-3*$C$15*10^-6),COMPLEX(0,2*PI()*B966*$C$15*10^-6))</f>
        <v>#DIV/0!</v>
      </c>
      <c r="V966" t="str">
        <f t="shared" ref="V966:V1029" si="474">IMSUM(COMPLEX($C$18*10^-3,0),IMDIV(COMPLEX(1,0),COMPLEX(0,2*PI()*B966*($C$17*1*10^-6))))</f>
        <v>1.33333333333333E-06-0.00127527999272352i</v>
      </c>
      <c r="W966" t="e">
        <f t="shared" ref="W966:W1029" si="475">IMDIV(IMPRODUCT(U966,V966),IMSUM(U966,V966))</f>
        <v>#DIV/0!</v>
      </c>
      <c r="X966" t="e">
        <f t="shared" ref="X966:X1029" si="476">IMDIV(IMPRODUCT(COMPLEX($C$19,0),W966),IMSUM(COMPLEX($C$19,0),W966))</f>
        <v>#DIV/0!</v>
      </c>
      <c r="Y966" t="str">
        <f t="shared" ref="Y966:Y1029" si="477">COMPLEX($C$13*10^-3,2*PI()*B966*$C$12*0.000001)</f>
        <v>0.00083+0.0836417628091746i</v>
      </c>
      <c r="Z966" t="e">
        <f t="shared" ref="Z966:Z1029" si="478">IMPRODUCT(COMPLEX($C$6,0),IMDIV(X966,IMSUM(X966,Y966)))</f>
        <v>#DIV/0!</v>
      </c>
      <c r="AA966" t="e">
        <f t="shared" ref="AA966:AA1029" si="479">IMDIV(COMPLEX($C$6,0),IMSUM(X966,Y966))</f>
        <v>#DIV/0!</v>
      </c>
      <c r="AB966" t="str">
        <f t="shared" ref="AB966:AB1029" si="480">IMPRODUCT(COMPLEX($C$119,0),T966)</f>
        <v>1.28671790988696-0.13229258506373i</v>
      </c>
      <c r="AC966" t="str">
        <f t="shared" ref="AC966:AC1029" si="481">IMSUM(COMPLEX(1,0),IMPRODUCT(AB966,M966))</f>
        <v>2.04231699046031-2.719855193697i</v>
      </c>
      <c r="AD966" t="str">
        <f t="shared" ref="AD966:AD1029" si="482">IMDIV(AB966,AC966)</f>
        <v>0.258258060334646+0.27915937844843i</v>
      </c>
      <c r="AE966" t="e">
        <f t="shared" ref="AE966:AE1029" si="483">IMPRODUCT(AD966,AA966,X966)</f>
        <v>#DIV/0!</v>
      </c>
      <c r="AF966" t="str">
        <f t="shared" ref="AF966:AF1029" si="484">IMSUB(D966,H966)</f>
        <v>-17.0186344011723-4.23348790110528i</v>
      </c>
      <c r="AG966" t="e">
        <f t="shared" ref="AG966:AG1029" si="485">IMSUM(COMPLEX(1,0),IMPRODUCT(AD966,AA966,COMPLEX($C$127,0)))</f>
        <v>#DIV/0!</v>
      </c>
      <c r="AH966" t="e">
        <f t="shared" ref="AH966:AH1029" si="486">IMDIV(IMPRODUCT(AE966,AF966),AG966)</f>
        <v>#DIV/0!</v>
      </c>
      <c r="AI966" t="e">
        <f t="shared" ref="AI966:AI1029" si="487">20*LOG10(IMABS(AH966))</f>
        <v>#DIV/0!</v>
      </c>
      <c r="AJ966" t="e">
        <f t="shared" ref="AJ966:AJ1029" si="488">IMARGUMENT(AH966)*180/PI()</f>
        <v>#DIV/0!</v>
      </c>
      <c r="AK966"/>
      <c r="AL966"/>
      <c r="AM966"/>
      <c r="AN966"/>
    </row>
    <row r="967" spans="1:40" x14ac:dyDescent="0.25">
      <c r="A967"/>
      <c r="B967">
        <f t="shared" si="454"/>
        <v>83300</v>
      </c>
      <c r="C967" s="186" t="str">
        <f t="shared" si="457"/>
        <v>-0.0000141752661270339+0.0378378339482093i</v>
      </c>
      <c r="D967" s="158" t="str">
        <f t="shared" si="458"/>
        <v>-7.666775343707+0.290090060269605i</v>
      </c>
      <c r="E967" t="str">
        <f t="shared" si="459"/>
        <v>7.99997866720517-0.0130637629928432i</v>
      </c>
      <c r="F967" t="str">
        <f t="shared" si="460"/>
        <v>0.999200641616578+1.30428860833333E-06i</v>
      </c>
      <c r="G967">
        <f t="shared" si="455"/>
        <v>1</v>
      </c>
      <c r="H967" t="str">
        <f t="shared" si="461"/>
        <v>9.35635894279953+4.52088410009231i</v>
      </c>
      <c r="I967" t="str">
        <f t="shared" si="462"/>
        <v>327.118335055037i</v>
      </c>
      <c r="J967" t="str">
        <f t="shared" si="456"/>
        <v>-143.843869982857+71.5630239233203i</v>
      </c>
      <c r="K967" t="str">
        <f t="shared" si="463"/>
        <v>0.906914698417514-1.82292632162235i</v>
      </c>
      <c r="L967" t="str">
        <f t="shared" si="464"/>
        <v>0.107759347901809-0.184893606698679i</v>
      </c>
      <c r="M967" t="str">
        <f t="shared" si="465"/>
        <v>1.01467404631932-2.00781992832103i</v>
      </c>
      <c r="N967" t="str">
        <f t="shared" si="466"/>
        <v>-0.613746681218827i</v>
      </c>
      <c r="O967" t="str">
        <f t="shared" si="467"/>
        <v>0.817495918166414-0.57593439190697i</v>
      </c>
      <c r="P967" t="str">
        <f t="shared" si="468"/>
        <v>0.182504081833586+0.57593439190697i</v>
      </c>
      <c r="Q967" t="str">
        <f t="shared" si="469"/>
        <v>-0.182504081833586+0.037812289311857i</v>
      </c>
      <c r="R967" t="str">
        <f t="shared" si="470"/>
        <v>-0.331927715321517-3.22450507844495i</v>
      </c>
      <c r="S967" t="str">
        <f t="shared" si="471"/>
        <v>0.0647126226311024i</v>
      </c>
      <c r="T967" t="str">
        <f t="shared" si="472"/>
        <v>0.208666180313481-0.0214799129824053i</v>
      </c>
      <c r="U967" t="e">
        <f t="shared" si="473"/>
        <v>#DIV/0!</v>
      </c>
      <c r="V967" t="str">
        <f t="shared" si="474"/>
        <v>1.33333333333333E-06-0.0012737490443529i</v>
      </c>
      <c r="W967" t="e">
        <f t="shared" si="475"/>
        <v>#DIV/0!</v>
      </c>
      <c r="X967" t="e">
        <f t="shared" si="476"/>
        <v>#DIV/0!</v>
      </c>
      <c r="Y967" t="str">
        <f t="shared" si="477"/>
        <v>0.00083+0.0837422937740895i</v>
      </c>
      <c r="Z967" t="e">
        <f t="shared" si="478"/>
        <v>#DIV/0!</v>
      </c>
      <c r="AA967" t="e">
        <f t="shared" si="479"/>
        <v>#DIV/0!</v>
      </c>
      <c r="AB967" t="str">
        <f t="shared" si="480"/>
        <v>1.28668512602894-0.132450234634746i</v>
      </c>
      <c r="AC967" t="str">
        <f t="shared" si="481"/>
        <v>2.03962978255623-2.71782585302794i</v>
      </c>
      <c r="AD967" t="str">
        <f t="shared" si="482"/>
        <v>0.258458823770112+0.279460441020081i</v>
      </c>
      <c r="AE967" t="e">
        <f t="shared" si="483"/>
        <v>#DIV/0!</v>
      </c>
      <c r="AF967" t="str">
        <f t="shared" si="484"/>
        <v>-17.0231342865065-4.23079403982271i</v>
      </c>
      <c r="AG967" t="e">
        <f t="shared" si="485"/>
        <v>#DIV/0!</v>
      </c>
      <c r="AH967" t="e">
        <f t="shared" si="486"/>
        <v>#DIV/0!</v>
      </c>
      <c r="AI967" t="e">
        <f t="shared" si="487"/>
        <v>#DIV/0!</v>
      </c>
      <c r="AJ967" t="e">
        <f t="shared" si="488"/>
        <v>#DIV/0!</v>
      </c>
      <c r="AK967"/>
      <c r="AL967"/>
      <c r="AM967"/>
      <c r="AN967"/>
    </row>
    <row r="968" spans="1:40" x14ac:dyDescent="0.25">
      <c r="A968"/>
      <c r="B968">
        <f t="shared" si="454"/>
        <v>83400</v>
      </c>
      <c r="C968" s="186" t="str">
        <f t="shared" si="457"/>
        <v>-0.0000141412930676035+0.037792464855468i</v>
      </c>
      <c r="D968" s="158" t="str">
        <f t="shared" si="458"/>
        <v>-7.66677508324687+0.289742230558588i</v>
      </c>
      <c r="E968" t="str">
        <f t="shared" si="459"/>
        <v>7.99997861595537-0.01307944569776i</v>
      </c>
      <c r="F968" t="str">
        <f t="shared" si="460"/>
        <v>0.999200641621685+1.30585437262012E-06i</v>
      </c>
      <c r="G968">
        <f t="shared" si="455"/>
        <v>1</v>
      </c>
      <c r="H968" t="str">
        <f t="shared" si="461"/>
        <v>9.36084764617857+4.51784280316299i</v>
      </c>
      <c r="I968" t="str">
        <f t="shared" si="462"/>
        <v>327.511034136736i</v>
      </c>
      <c r="J968" t="str">
        <f t="shared" si="456"/>
        <v>-144.191843118707+71.6489339160255i</v>
      </c>
      <c r="K968" t="str">
        <f t="shared" si="463"/>
        <v>0.905147369640967-1.82158840877587i</v>
      </c>
      <c r="L968" t="str">
        <f t="shared" si="464"/>
        <v>0.107566452290862-0.184784199987916i</v>
      </c>
      <c r="M968" t="str">
        <f t="shared" si="465"/>
        <v>1.01271382193183-2.00637260876379i</v>
      </c>
      <c r="N968" t="str">
        <f t="shared" si="466"/>
        <v>-0.614483471952583i</v>
      </c>
      <c r="O968" t="str">
        <f t="shared" si="467"/>
        <v>0.817071353188453-0.576536558943829i</v>
      </c>
      <c r="P968" t="str">
        <f t="shared" si="468"/>
        <v>0.182928646811547+0.576536558943829i</v>
      </c>
      <c r="Q968" t="str">
        <f t="shared" si="469"/>
        <v>-0.182928646811547+0.037946913008754i</v>
      </c>
      <c r="R968" t="str">
        <f t="shared" si="470"/>
        <v>-0.331924313055985-3.22055660633503i</v>
      </c>
      <c r="S968" t="str">
        <f t="shared" si="471"/>
        <v>0.0647903088527483i</v>
      </c>
      <c r="T968" t="str">
        <f t="shared" si="472"/>
        <v>0.208660857202205-0.0215054787586336i</v>
      </c>
      <c r="U968" t="e">
        <f t="shared" si="473"/>
        <v>#DIV/0!</v>
      </c>
      <c r="V968" t="str">
        <f t="shared" si="474"/>
        <v>1.33333333333333E-06-0.00127222176732131i</v>
      </c>
      <c r="W968" t="e">
        <f t="shared" si="475"/>
        <v>#DIV/0!</v>
      </c>
      <c r="X968" t="e">
        <f t="shared" si="476"/>
        <v>#DIV/0!</v>
      </c>
      <c r="Y968" t="str">
        <f t="shared" si="477"/>
        <v>0.00083+0.0838428247390044i</v>
      </c>
      <c r="Z968" t="e">
        <f t="shared" si="478"/>
        <v>#DIV/0!</v>
      </c>
      <c r="AA968" t="e">
        <f t="shared" si="479"/>
        <v>#DIV/0!</v>
      </c>
      <c r="AB968" t="str">
        <f t="shared" si="480"/>
        <v>1.28665230246313-0.13260787927059i</v>
      </c>
      <c r="AC968" t="str">
        <f t="shared" si="481"/>
        <v>2.03694975405006-2.71579776889928i</v>
      </c>
      <c r="AD968" t="str">
        <f t="shared" si="482"/>
        <v>0.258659802790189+0.279761361279473i</v>
      </c>
      <c r="AE968" t="e">
        <f t="shared" si="483"/>
        <v>#DIV/0!</v>
      </c>
      <c r="AF968" t="str">
        <f t="shared" si="484"/>
        <v>-17.0276227294254-4.2281005726044i</v>
      </c>
      <c r="AG968" t="e">
        <f t="shared" si="485"/>
        <v>#DIV/0!</v>
      </c>
      <c r="AH968" t="e">
        <f t="shared" si="486"/>
        <v>#DIV/0!</v>
      </c>
      <c r="AI968" t="e">
        <f t="shared" si="487"/>
        <v>#DIV/0!</v>
      </c>
      <c r="AJ968" t="e">
        <f t="shared" si="488"/>
        <v>#DIV/0!</v>
      </c>
      <c r="AK968"/>
      <c r="AL968"/>
      <c r="AM968"/>
      <c r="AN968"/>
    </row>
    <row r="969" spans="1:40" x14ac:dyDescent="0.25">
      <c r="A969"/>
      <c r="B969">
        <f t="shared" si="454"/>
        <v>83500</v>
      </c>
      <c r="C969" s="186" t="str">
        <f t="shared" si="457"/>
        <v>-0.0000141074419939426+0.0377472044311666i</v>
      </c>
      <c r="D969" s="158" t="str">
        <f t="shared" si="458"/>
        <v>-7.66677482372193+0.289395233972277i</v>
      </c>
      <c r="E969" t="str">
        <f t="shared" si="459"/>
        <v>7.99997856464408-0.0130951284023752i</v>
      </c>
      <c r="F969" t="str">
        <f t="shared" si="460"/>
        <v>0.999200641626813+1.30742013687689E-06i</v>
      </c>
      <c r="G969">
        <f t="shared" si="455"/>
        <v>1</v>
      </c>
      <c r="H969" t="str">
        <f t="shared" si="461"/>
        <v>9.36532494014093+4.51480274997584i</v>
      </c>
      <c r="I969" t="str">
        <f t="shared" si="462"/>
        <v>327.903733218435i</v>
      </c>
      <c r="J969" t="str">
        <f t="shared" si="456"/>
        <v>-144.540233738822+71.7348439087305i</v>
      </c>
      <c r="K969" t="str">
        <f t="shared" si="463"/>
        <v>0.903384807138797-1.8202514157008i</v>
      </c>
      <c r="L969" t="str">
        <f t="shared" si="464"/>
        <v>0.107374015846211-0.184674788359693i</v>
      </c>
      <c r="M969" t="str">
        <f t="shared" si="465"/>
        <v>1.01075882298501-2.00492620406049i</v>
      </c>
      <c r="N969" t="str">
        <f t="shared" si="466"/>
        <v>-0.61522026268634i</v>
      </c>
      <c r="O969" t="str">
        <f t="shared" si="467"/>
        <v>0.816646344654677-0.577138413001729i</v>
      </c>
      <c r="P969" t="str">
        <f t="shared" si="468"/>
        <v>0.183353655345323+0.577138413001729i</v>
      </c>
      <c r="Q969" t="str">
        <f t="shared" si="469"/>
        <v>-0.183353655345323+0.038081849684611i</v>
      </c>
      <c r="R969" t="str">
        <f t="shared" si="470"/>
        <v>-0.33192090658584-3.21661749236872i</v>
      </c>
      <c r="S969" t="str">
        <f t="shared" si="471"/>
        <v>0.0648679950743944i</v>
      </c>
      <c r="T969" t="str">
        <f t="shared" si="472"/>
        <v>0.208655527651185-0.0215310437334988i</v>
      </c>
      <c r="U969" t="e">
        <f t="shared" si="473"/>
        <v>#DIV/0!</v>
      </c>
      <c r="V969" t="str">
        <f t="shared" si="474"/>
        <v>1.33333333333333E-06-0.00127069814843829i</v>
      </c>
      <c r="W969" t="e">
        <f t="shared" si="475"/>
        <v>#DIV/0!</v>
      </c>
      <c r="X969" t="e">
        <f t="shared" si="476"/>
        <v>#DIV/0!</v>
      </c>
      <c r="Y969" t="str">
        <f t="shared" si="477"/>
        <v>0.00083+0.0839433557039193i</v>
      </c>
      <c r="Z969" t="e">
        <f t="shared" si="478"/>
        <v>#DIV/0!</v>
      </c>
      <c r="AA969" t="e">
        <f t="shared" si="479"/>
        <v>#DIV/0!</v>
      </c>
      <c r="AB969" t="str">
        <f t="shared" si="480"/>
        <v>1.28661943918832-0.132765518965038i</v>
      </c>
      <c r="AC969" t="str">
        <f t="shared" si="481"/>
        <v>2.03427688201493-2.71377094796437i</v>
      </c>
      <c r="AD969" t="str">
        <f t="shared" si="482"/>
        <v>0.258860997309068+0.280062139097353i</v>
      </c>
      <c r="AE969" t="e">
        <f t="shared" si="483"/>
        <v>#DIV/0!</v>
      </c>
      <c r="AF969" t="str">
        <f t="shared" si="484"/>
        <v>-17.0320997638629-4.22540751600356i</v>
      </c>
      <c r="AG969" t="e">
        <f t="shared" si="485"/>
        <v>#DIV/0!</v>
      </c>
      <c r="AH969" t="e">
        <f t="shared" si="486"/>
        <v>#DIV/0!</v>
      </c>
      <c r="AI969" t="e">
        <f t="shared" si="487"/>
        <v>#DIV/0!</v>
      </c>
      <c r="AJ969" t="e">
        <f t="shared" si="488"/>
        <v>#DIV/0!</v>
      </c>
      <c r="AK969"/>
      <c r="AL969"/>
      <c r="AM969"/>
      <c r="AN969"/>
    </row>
    <row r="970" spans="1:40" x14ac:dyDescent="0.25">
      <c r="A970"/>
      <c r="B970">
        <f t="shared" si="454"/>
        <v>83600</v>
      </c>
      <c r="C970" s="186" t="str">
        <f t="shared" si="457"/>
        <v>-0.0000140737123227368+0.037702052285347i</v>
      </c>
      <c r="D970" s="158" t="str">
        <f t="shared" si="458"/>
        <v>-7.66677456512779+0.289049067520994i</v>
      </c>
      <c r="E970" t="str">
        <f t="shared" si="459"/>
        <v>7.99997851327131-0.0131108111066884i</v>
      </c>
      <c r="F970" t="str">
        <f t="shared" si="460"/>
        <v>0.999200641631931+1.30898590110351E-06i</v>
      </c>
      <c r="G970">
        <f t="shared" si="455"/>
        <v>1</v>
      </c>
      <c r="H970" t="str">
        <f t="shared" si="461"/>
        <v>9.36979085852512+4.51176395396224i</v>
      </c>
      <c r="I970" t="str">
        <f t="shared" si="462"/>
        <v>328.296432300133i</v>
      </c>
      <c r="J970" t="str">
        <f t="shared" si="456"/>
        <v>-144.889041843204+71.8207539014356i</v>
      </c>
      <c r="K970" t="str">
        <f t="shared" si="463"/>
        <v>0.901626995439872-1.81891534651015i</v>
      </c>
      <c r="L970" t="str">
        <f t="shared" si="464"/>
        <v>0.107182037343336-0.184565372542765i</v>
      </c>
      <c r="M970" t="str">
        <f t="shared" si="465"/>
        <v>1.00880903278321-2.00348071905292i</v>
      </c>
      <c r="N970" t="str">
        <f t="shared" si="466"/>
        <v>-0.615957053420096i</v>
      </c>
      <c r="O970" t="str">
        <f t="shared" si="467"/>
        <v>0.81622089279581-0.577739953753945i</v>
      </c>
      <c r="P970" t="str">
        <f t="shared" si="468"/>
        <v>0.18377910720419+0.577739953753945i</v>
      </c>
      <c r="Q970" t="str">
        <f t="shared" si="469"/>
        <v>-0.18377910720419+0.0382170996661509i</v>
      </c>
      <c r="R970" t="str">
        <f t="shared" si="470"/>
        <v>-0.331917495910609-3.21268770296126i</v>
      </c>
      <c r="S970" t="str">
        <f t="shared" si="471"/>
        <v>0.0649456812960404i</v>
      </c>
      <c r="T970" t="str">
        <f t="shared" si="472"/>
        <v>0.20865019166023-0.0215566079059902i</v>
      </c>
      <c r="U970" t="e">
        <f t="shared" si="473"/>
        <v>#DIV/0!</v>
      </c>
      <c r="V970" t="str">
        <f t="shared" si="474"/>
        <v>1.33333333333333E-06-0.00126917817457652i</v>
      </c>
      <c r="W970" t="e">
        <f t="shared" si="475"/>
        <v>#DIV/0!</v>
      </c>
      <c r="X970" t="e">
        <f t="shared" si="476"/>
        <v>#DIV/0!</v>
      </c>
      <c r="Y970" t="str">
        <f t="shared" si="477"/>
        <v>0.00083+0.0840438866688342i</v>
      </c>
      <c r="Z970" t="e">
        <f t="shared" si="478"/>
        <v>#DIV/0!</v>
      </c>
      <c r="AA970" t="e">
        <f t="shared" si="479"/>
        <v>#DIV/0!</v>
      </c>
      <c r="AB970" t="str">
        <f t="shared" si="480"/>
        <v>1.28658653620335-0.13292315371186i</v>
      </c>
      <c r="AC970" t="str">
        <f t="shared" si="481"/>
        <v>2.03161114360178-2.71174539680705i</v>
      </c>
      <c r="AD970" t="str">
        <f t="shared" si="482"/>
        <v>0.259062407240842+0.280362774344426i</v>
      </c>
      <c r="AE970" t="e">
        <f t="shared" si="483"/>
        <v>#DIV/0!</v>
      </c>
      <c r="AF970" t="str">
        <f t="shared" si="484"/>
        <v>-17.0365654236529-4.22271488644125i</v>
      </c>
      <c r="AG970" t="e">
        <f t="shared" si="485"/>
        <v>#DIV/0!</v>
      </c>
      <c r="AH970" t="e">
        <f t="shared" si="486"/>
        <v>#DIV/0!</v>
      </c>
      <c r="AI970" t="e">
        <f t="shared" si="487"/>
        <v>#DIV/0!</v>
      </c>
      <c r="AJ970" t="e">
        <f t="shared" si="488"/>
        <v>#DIV/0!</v>
      </c>
      <c r="AK970"/>
      <c r="AL970"/>
      <c r="AM970"/>
      <c r="AN970"/>
    </row>
    <row r="971" spans="1:40" x14ac:dyDescent="0.25">
      <c r="A971"/>
      <c r="B971">
        <f t="shared" si="454"/>
        <v>83700</v>
      </c>
      <c r="C971" s="186" t="str">
        <f t="shared" si="457"/>
        <v>-0.0000140401034741539+0.0376570080299144i</v>
      </c>
      <c r="D971" s="158" t="str">
        <f t="shared" si="458"/>
        <v>-7.66677430745994+0.288703728229344i</v>
      </c>
      <c r="E971" t="str">
        <f t="shared" si="459"/>
        <v>7.99997846183704-0.0131264938106994i</v>
      </c>
      <c r="F971" t="str">
        <f t="shared" si="460"/>
        <v>0.999200641637068+1.31055166530004E-06i</v>
      </c>
      <c r="G971">
        <f t="shared" si="455"/>
        <v>1</v>
      </c>
      <c r="H971" t="str">
        <f t="shared" si="461"/>
        <v>9.37424543506942+4.50872642843655i</v>
      </c>
      <c r="I971" t="str">
        <f t="shared" si="462"/>
        <v>328.689131381832i</v>
      </c>
      <c r="J971" t="str">
        <f t="shared" si="456"/>
        <v>-145.238267431852+71.9066638941406i</v>
      </c>
      <c r="K971" t="str">
        <f t="shared" si="463"/>
        <v>0.899873919126919-1.81758020527155i</v>
      </c>
      <c r="L971" t="str">
        <f t="shared" si="464"/>
        <v>0.106990515560588-0.184455953260743i</v>
      </c>
      <c r="M971" t="str">
        <f t="shared" si="465"/>
        <v>1.00686443468751-2.00203615853229i</v>
      </c>
      <c r="N971" t="str">
        <f t="shared" si="466"/>
        <v>-0.616693844153852i</v>
      </c>
      <c r="O971" t="str">
        <f t="shared" si="467"/>
        <v>0.815794997842812-0.578341180873926i</v>
      </c>
      <c r="P971" t="str">
        <f t="shared" si="468"/>
        <v>0.184205002157188+0.578341180873926i</v>
      </c>
      <c r="Q971" t="str">
        <f t="shared" si="469"/>
        <v>-0.184205002157188+0.0383526632799259i</v>
      </c>
      <c r="R971" t="str">
        <f t="shared" si="470"/>
        <v>-0.331914081029863-3.20876720468834i</v>
      </c>
      <c r="S971" t="str">
        <f t="shared" si="471"/>
        <v>0.0650233675176863i</v>
      </c>
      <c r="T971" t="str">
        <f t="shared" si="472"/>
        <v>0.208644849229149-0.0215821712750999i</v>
      </c>
      <c r="U971" t="e">
        <f t="shared" si="473"/>
        <v>#DIV/0!</v>
      </c>
      <c r="V971" t="str">
        <f t="shared" si="474"/>
        <v>1.33333333333333E-06-0.00126766183267141i</v>
      </c>
      <c r="W971" t="e">
        <f t="shared" si="475"/>
        <v>#DIV/0!</v>
      </c>
      <c r="X971" t="e">
        <f t="shared" si="476"/>
        <v>#DIV/0!</v>
      </c>
      <c r="Y971" t="str">
        <f t="shared" si="477"/>
        <v>0.00083+0.084144417633749i</v>
      </c>
      <c r="Z971" t="e">
        <f t="shared" si="478"/>
        <v>#DIV/0!</v>
      </c>
      <c r="AA971" t="e">
        <f t="shared" si="479"/>
        <v>#DIV/0!</v>
      </c>
      <c r="AB971" t="str">
        <f t="shared" si="480"/>
        <v>1.28655359350704-0.133080783504839i</v>
      </c>
      <c r="AC971" t="str">
        <f t="shared" si="481"/>
        <v>2.02895251603916-2.70972112194212i</v>
      </c>
      <c r="AD971" t="str">
        <f t="shared" si="482"/>
        <v>0.259264032499499+0.280663266891333i</v>
      </c>
      <c r="AE971" t="e">
        <f t="shared" si="483"/>
        <v>#DIV/0!</v>
      </c>
      <c r="AF971" t="str">
        <f t="shared" si="484"/>
        <v>-17.0410197425294-4.22002270020721i</v>
      </c>
      <c r="AG971" t="e">
        <f t="shared" si="485"/>
        <v>#DIV/0!</v>
      </c>
      <c r="AH971" t="e">
        <f t="shared" si="486"/>
        <v>#DIV/0!</v>
      </c>
      <c r="AI971" t="e">
        <f t="shared" si="487"/>
        <v>#DIV/0!</v>
      </c>
      <c r="AJ971" t="e">
        <f t="shared" si="488"/>
        <v>#DIV/0!</v>
      </c>
      <c r="AK971"/>
      <c r="AL971"/>
      <c r="AM971"/>
      <c r="AN971"/>
    </row>
    <row r="972" spans="1:40" x14ac:dyDescent="0.25">
      <c r="A972"/>
      <c r="B972">
        <f t="shared" si="454"/>
        <v>83800</v>
      </c>
      <c r="C972" s="186" t="str">
        <f t="shared" si="457"/>
        <v>-0.0000140066148718193+0.0376120712786266i</v>
      </c>
      <c r="D972" s="158" t="str">
        <f t="shared" si="458"/>
        <v>-7.66677405071401+0.288359213136137i</v>
      </c>
      <c r="E972" t="str">
        <f t="shared" si="459"/>
        <v>7.99997841034129-0.0131421765144077i</v>
      </c>
      <c r="F972" t="str">
        <f t="shared" si="460"/>
        <v>0.999200641642206+1.31211742946638E-06i</v>
      </c>
      <c r="G972">
        <f t="shared" si="455"/>
        <v>1</v>
      </c>
      <c r="H972" t="str">
        <f t="shared" si="461"/>
        <v>9.37868870341264+4.50569018659698i</v>
      </c>
      <c r="I972" t="str">
        <f t="shared" si="462"/>
        <v>329.081830463531i</v>
      </c>
      <c r="J972" t="str">
        <f t="shared" si="456"/>
        <v>-145.587910504766+71.9925738868457i</v>
      </c>
      <c r="K972" t="str">
        <f t="shared" si="463"/>
        <v>0.898125562836305-1.81624599600746i</v>
      </c>
      <c r="L972" t="str">
        <f t="shared" si="464"/>
        <v>0.106799449279184-0.184346531232124i</v>
      </c>
      <c r="M972" t="str">
        <f t="shared" si="465"/>
        <v>1.00492501211549-2.00059252723958i</v>
      </c>
      <c r="N972" t="str">
        <f t="shared" si="466"/>
        <v>-0.617430634887608i</v>
      </c>
      <c r="O972" t="str">
        <f t="shared" si="467"/>
        <v>0.815368660026883-0.578942094035289i</v>
      </c>
      <c r="P972" t="str">
        <f t="shared" si="468"/>
        <v>0.184631339973117+0.578942094035289i</v>
      </c>
      <c r="Q972" t="str">
        <f t="shared" si="469"/>
        <v>-0.184631339973117+0.038488540852319i</v>
      </c>
      <c r="R972" t="str">
        <f t="shared" si="470"/>
        <v>-0.331910661943154-3.20485596428518i</v>
      </c>
      <c r="S972" t="str">
        <f t="shared" si="471"/>
        <v>0.0651010537393324i</v>
      </c>
      <c r="T972" t="str">
        <f t="shared" si="472"/>
        <v>0.208639500357749-0.0216077338398187i</v>
      </c>
      <c r="U972" t="e">
        <f t="shared" si="473"/>
        <v>#DIV/0!</v>
      </c>
      <c r="V972" t="str">
        <f t="shared" si="474"/>
        <v>1.33333333333333E-06-0.00126614910972073i</v>
      </c>
      <c r="W972" t="e">
        <f t="shared" si="475"/>
        <v>#DIV/0!</v>
      </c>
      <c r="X972" t="e">
        <f t="shared" si="476"/>
        <v>#DIV/0!</v>
      </c>
      <c r="Y972" t="str">
        <f t="shared" si="477"/>
        <v>0.00083+0.0842449485986639i</v>
      </c>
      <c r="Z972" t="e">
        <f t="shared" si="478"/>
        <v>#DIV/0!</v>
      </c>
      <c r="AA972" t="e">
        <f t="shared" si="479"/>
        <v>#DIV/0!</v>
      </c>
      <c r="AB972" t="str">
        <f t="shared" si="480"/>
        <v>1.2865206110982-0.133238408337754i</v>
      </c>
      <c r="AC972" t="str">
        <f t="shared" si="481"/>
        <v>2.02630097663288-2.70769812981582i</v>
      </c>
      <c r="AD972" t="str">
        <f t="shared" si="482"/>
        <v>0.259465872998921+0.28096361660867i</v>
      </c>
      <c r="AE972" t="e">
        <f t="shared" si="483"/>
        <v>#DIV/0!</v>
      </c>
      <c r="AF972" t="str">
        <f t="shared" si="484"/>
        <v>-17.0454627541266-4.21733097346084i</v>
      </c>
      <c r="AG972" t="e">
        <f t="shared" si="485"/>
        <v>#DIV/0!</v>
      </c>
      <c r="AH972" t="e">
        <f t="shared" si="486"/>
        <v>#DIV/0!</v>
      </c>
      <c r="AI972" t="e">
        <f t="shared" si="487"/>
        <v>#DIV/0!</v>
      </c>
      <c r="AJ972" t="e">
        <f t="shared" si="488"/>
        <v>#DIV/0!</v>
      </c>
      <c r="AK972"/>
      <c r="AL972"/>
      <c r="AM972"/>
      <c r="AN972"/>
    </row>
    <row r="973" spans="1:40" x14ac:dyDescent="0.25">
      <c r="A973"/>
      <c r="B973">
        <f t="shared" si="454"/>
        <v>83900</v>
      </c>
      <c r="C973" s="186" t="str">
        <f t="shared" si="457"/>
        <v>-0.0000139732459427912+0.0375672416470828i</v>
      </c>
      <c r="D973" s="158" t="str">
        <f t="shared" si="458"/>
        <v>-7.66677379488554+0.288015519294302i</v>
      </c>
      <c r="E973" t="str">
        <f t="shared" si="459"/>
        <v>7.99997835878406-0.013157859217813i</v>
      </c>
      <c r="F973" t="str">
        <f t="shared" si="460"/>
        <v>0.999200641647344+0.0000013136831936025i</v>
      </c>
      <c r="G973">
        <f t="shared" si="455"/>
        <v>1</v>
      </c>
      <c r="H973" t="str">
        <f t="shared" si="461"/>
        <v>9.38312069709375+4.50265524152632i</v>
      </c>
      <c r="I973" t="str">
        <f t="shared" si="462"/>
        <v>329.47452954523i</v>
      </c>
      <c r="J973" t="str">
        <f t="shared" si="456"/>
        <v>-145.937971061947+72.0784838795508i</v>
      </c>
      <c r="K973" t="str">
        <f t="shared" si="463"/>
        <v>0.896381911257881-1.81491272269559i</v>
      </c>
      <c r="L973" t="str">
        <f t="shared" si="464"/>
        <v>0.10660883728321-0.184237107170315i</v>
      </c>
      <c r="M973" t="str">
        <f t="shared" si="465"/>
        <v>1.00299074854109-1.9991498298659i</v>
      </c>
      <c r="N973" t="str">
        <f t="shared" si="466"/>
        <v>-0.618167425621364i</v>
      </c>
      <c r="O973" t="str">
        <f t="shared" si="467"/>
        <v>0.814941879579466-0.579542692911823i</v>
      </c>
      <c r="P973" t="str">
        <f t="shared" si="468"/>
        <v>0.185058120420534+0.579542692911823i</v>
      </c>
      <c r="Q973" t="str">
        <f t="shared" si="469"/>
        <v>-0.185058120420534+0.0386247327095409i</v>
      </c>
      <c r="R973" t="str">
        <f t="shared" si="470"/>
        <v>-0.33190723865005-3.20095394864561i</v>
      </c>
      <c r="S973" t="str">
        <f t="shared" si="471"/>
        <v>0.0651787399609783i</v>
      </c>
      <c r="T973" t="str">
        <f t="shared" si="472"/>
        <v>0.208634145045839-0.021633295599138i</v>
      </c>
      <c r="U973" t="e">
        <f t="shared" si="473"/>
        <v>#DIV/0!</v>
      </c>
      <c r="V973" t="str">
        <f t="shared" si="474"/>
        <v>1.33333333333333E-06-0.00126463999278423i</v>
      </c>
      <c r="W973" t="e">
        <f t="shared" si="475"/>
        <v>#DIV/0!</v>
      </c>
      <c r="X973" t="e">
        <f t="shared" si="476"/>
        <v>#DIV/0!</v>
      </c>
      <c r="Y973" t="str">
        <f t="shared" si="477"/>
        <v>0.00083+0.0843454795635788i</v>
      </c>
      <c r="Z973" t="e">
        <f t="shared" si="478"/>
        <v>#DIV/0!</v>
      </c>
      <c r="AA973" t="e">
        <f t="shared" si="479"/>
        <v>#DIV/0!</v>
      </c>
      <c r="AB973" t="str">
        <f t="shared" si="480"/>
        <v>1.28648758897564-0.133396028204384i</v>
      </c>
      <c r="AC973" t="str">
        <f t="shared" si="481"/>
        <v>2.02365650276592-2.70567642680637i</v>
      </c>
      <c r="AD973" t="str">
        <f t="shared" si="482"/>
        <v>0.259667928652893+0.281263823366976i</v>
      </c>
      <c r="AE973" t="e">
        <f t="shared" si="483"/>
        <v>#DIV/0!</v>
      </c>
      <c r="AF973" t="str">
        <f t="shared" si="484"/>
        <v>-17.0498944919793-4.21463972223202i</v>
      </c>
      <c r="AG973" t="e">
        <f t="shared" si="485"/>
        <v>#DIV/0!</v>
      </c>
      <c r="AH973" t="e">
        <f t="shared" si="486"/>
        <v>#DIV/0!</v>
      </c>
      <c r="AI973" t="e">
        <f t="shared" si="487"/>
        <v>#DIV/0!</v>
      </c>
      <c r="AJ973" t="e">
        <f t="shared" si="488"/>
        <v>#DIV/0!</v>
      </c>
      <c r="AK973"/>
      <c r="AL973"/>
      <c r="AM973"/>
      <c r="AN973"/>
    </row>
    <row r="974" spans="1:40" x14ac:dyDescent="0.25">
      <c r="A974"/>
      <c r="B974">
        <f t="shared" si="454"/>
        <v>84000</v>
      </c>
      <c r="C974" s="186" t="str">
        <f t="shared" si="457"/>
        <v>-0.0000139399961175363+0.0375225187527127i</v>
      </c>
      <c r="D974" s="158" t="str">
        <f t="shared" si="458"/>
        <v>-7.66677353997026+0.287672643770797i</v>
      </c>
      <c r="E974" t="str">
        <f t="shared" si="459"/>
        <v>7.99997830716534-0.0131735419209148i</v>
      </c>
      <c r="F974" t="str">
        <f t="shared" si="460"/>
        <v>0.999200641652491+1.31524895770838E-06i</v>
      </c>
      <c r="G974">
        <f t="shared" si="455"/>
        <v>1</v>
      </c>
      <c r="H974" t="str">
        <f t="shared" si="461"/>
        <v>9.38754144955264+4.49962160619284i</v>
      </c>
      <c r="I974" t="str">
        <f t="shared" si="462"/>
        <v>329.867228626928i</v>
      </c>
      <c r="J974" t="str">
        <f t="shared" si="456"/>
        <v>-146.288449103393+72.1643938722559i</v>
      </c>
      <c r="K974" t="str">
        <f t="shared" si="463"/>
        <v>0.894642949134857-1.81358038926923i</v>
      </c>
      <c r="L974" t="str">
        <f t="shared" si="464"/>
        <v>0.106418678359619-0.184127681783674i</v>
      </c>
      <c r="M974" t="str">
        <f t="shared" si="465"/>
        <v>1.00106162749448-1.9977080710529i</v>
      </c>
      <c r="N974" t="str">
        <f t="shared" si="466"/>
        <v>-0.61890421635512i</v>
      </c>
      <c r="O974" t="str">
        <f t="shared" si="467"/>
        <v>0.814514656732243-0.580142977177485i</v>
      </c>
      <c r="P974" t="str">
        <f t="shared" si="468"/>
        <v>0.185485343267757+0.580142977177485i</v>
      </c>
      <c r="Q974" t="str">
        <f t="shared" si="469"/>
        <v>-0.185485343267757+0.0387612391776351i</v>
      </c>
      <c r="R974" t="str">
        <f t="shared" si="470"/>
        <v>-0.33190381115007-3.19706112482109i</v>
      </c>
      <c r="S974" t="str">
        <f t="shared" si="471"/>
        <v>0.0652564261826242i</v>
      </c>
      <c r="T974" t="str">
        <f t="shared" si="472"/>
        <v>0.208628783293225-0.0216588565520462i</v>
      </c>
      <c r="U974" t="e">
        <f t="shared" si="473"/>
        <v>#DIV/0!</v>
      </c>
      <c r="V974" t="str">
        <f t="shared" si="474"/>
        <v>1.33333333333333E-06-0.0012631344689833i</v>
      </c>
      <c r="W974" t="e">
        <f t="shared" si="475"/>
        <v>#DIV/0!</v>
      </c>
      <c r="X974" t="e">
        <f t="shared" si="476"/>
        <v>#DIV/0!</v>
      </c>
      <c r="Y974" t="str">
        <f t="shared" si="477"/>
        <v>0.00083+0.0844460105284936i</v>
      </c>
      <c r="Z974" t="e">
        <f t="shared" si="478"/>
        <v>#DIV/0!</v>
      </c>
      <c r="AA974" t="e">
        <f t="shared" si="479"/>
        <v>#DIV/0!</v>
      </c>
      <c r="AB974" t="str">
        <f t="shared" si="480"/>
        <v>1.28645452713817-0.133553643098493i</v>
      </c>
      <c r="AC974" t="str">
        <f t="shared" si="481"/>
        <v>2.0210190718982-2.70365601922446i</v>
      </c>
      <c r="AD974" t="str">
        <f t="shared" si="482"/>
        <v>0.259870199375094+0.28156388703674i</v>
      </c>
      <c r="AE974" t="e">
        <f t="shared" si="483"/>
        <v>#DIV/0!</v>
      </c>
      <c r="AF974" t="str">
        <f t="shared" si="484"/>
        <v>-17.0543149895229-4.21194896242204i</v>
      </c>
      <c r="AG974" t="e">
        <f t="shared" si="485"/>
        <v>#DIV/0!</v>
      </c>
      <c r="AH974" t="e">
        <f t="shared" si="486"/>
        <v>#DIV/0!</v>
      </c>
      <c r="AI974" t="e">
        <f t="shared" si="487"/>
        <v>#DIV/0!</v>
      </c>
      <c r="AJ974" t="e">
        <f t="shared" si="488"/>
        <v>#DIV/0!</v>
      </c>
      <c r="AK974"/>
      <c r="AL974"/>
      <c r="AM974"/>
      <c r="AN974"/>
    </row>
    <row r="975" spans="1:40" x14ac:dyDescent="0.25">
      <c r="A975"/>
      <c r="B975">
        <f t="shared" si="454"/>
        <v>84100</v>
      </c>
      <c r="C975" s="186" t="str">
        <f t="shared" si="457"/>
        <v>-0.0000139068648299052+0.0374779022147657i</v>
      </c>
      <c r="D975" s="158" t="str">
        <f t="shared" si="458"/>
        <v>-7.6667732859637+0.287330583646537i</v>
      </c>
      <c r="E975" t="str">
        <f t="shared" si="459"/>
        <v>7.99997825548513-0.0131892246237129i</v>
      </c>
      <c r="F975" t="str">
        <f t="shared" si="460"/>
        <v>0.999200641657649+0.000001316814721784i</v>
      </c>
      <c r="G975">
        <f t="shared" si="455"/>
        <v>1</v>
      </c>
      <c r="H975" t="str">
        <f t="shared" si="461"/>
        <v>9.39195099412967+4.49658929345084i</v>
      </c>
      <c r="I975" t="str">
        <f t="shared" si="462"/>
        <v>330.259927708627i</v>
      </c>
      <c r="J975" t="str">
        <f t="shared" si="456"/>
        <v>-146.639344629106+72.2503038649609i</v>
      </c>
      <c r="K975" t="str">
        <f t="shared" si="463"/>
        <v>0.892908661263576-1.8122489996176i</v>
      </c>
      <c r="L975" t="str">
        <f t="shared" si="464"/>
        <v>0.106228971298233-0.18401825577553i</v>
      </c>
      <c r="M975" t="str">
        <f t="shared" si="465"/>
        <v>0.999137632561809-1.99626725539313i</v>
      </c>
      <c r="N975" t="str">
        <f t="shared" si="466"/>
        <v>-0.619641007088876i</v>
      </c>
      <c r="O975" t="str">
        <f t="shared" si="467"/>
        <v>0.814086991717137-0.580742946506405i</v>
      </c>
      <c r="P975" t="str">
        <f t="shared" si="468"/>
        <v>0.185913008282863+0.580742946506405i</v>
      </c>
      <c r="Q975" t="str">
        <f t="shared" si="469"/>
        <v>-0.185913008282863+0.038898060582471i</v>
      </c>
      <c r="R975" t="str">
        <f t="shared" si="470"/>
        <v>-0.331900379442782-3.19317746001982i</v>
      </c>
      <c r="S975" t="str">
        <f t="shared" si="471"/>
        <v>0.0653341124042702i</v>
      </c>
      <c r="T975" t="str">
        <f t="shared" si="472"/>
        <v>0.208623415099717-0.0216844166975346i</v>
      </c>
      <c r="U975" t="e">
        <f t="shared" si="473"/>
        <v>#DIV/0!</v>
      </c>
      <c r="V975" t="str">
        <f t="shared" si="474"/>
        <v>1.33333333333333E-06-0.00126163252550056i</v>
      </c>
      <c r="W975" t="e">
        <f t="shared" si="475"/>
        <v>#DIV/0!</v>
      </c>
      <c r="X975" t="e">
        <f t="shared" si="476"/>
        <v>#DIV/0!</v>
      </c>
      <c r="Y975" t="str">
        <f t="shared" si="477"/>
        <v>0.00083+0.0845465414934085i</v>
      </c>
      <c r="Z975" t="e">
        <f t="shared" si="478"/>
        <v>#DIV/0!</v>
      </c>
      <c r="AA975" t="e">
        <f t="shared" si="479"/>
        <v>#DIV/0!</v>
      </c>
      <c r="AB975" t="str">
        <f t="shared" si="480"/>
        <v>1.28642142558463-0.133711253013859i</v>
      </c>
      <c r="AC975" t="str">
        <f t="shared" si="481"/>
        <v>2.01838866156626-2.70163691331389i</v>
      </c>
      <c r="AD975" t="str">
        <f t="shared" si="482"/>
        <v>0.2600726850791+0.281863807488407i</v>
      </c>
      <c r="AE975" t="e">
        <f t="shared" si="483"/>
        <v>#DIV/0!</v>
      </c>
      <c r="AF975" t="str">
        <f t="shared" si="484"/>
        <v>-17.0587242800934-4.2092587098043i</v>
      </c>
      <c r="AG975" t="e">
        <f t="shared" si="485"/>
        <v>#DIV/0!</v>
      </c>
      <c r="AH975" t="e">
        <f t="shared" si="486"/>
        <v>#DIV/0!</v>
      </c>
      <c r="AI975" t="e">
        <f t="shared" si="487"/>
        <v>#DIV/0!</v>
      </c>
      <c r="AJ975" t="e">
        <f t="shared" si="488"/>
        <v>#DIV/0!</v>
      </c>
      <c r="AK975"/>
      <c r="AL975"/>
      <c r="AM975"/>
      <c r="AN975"/>
    </row>
    <row r="976" spans="1:40" x14ac:dyDescent="0.25">
      <c r="A976"/>
      <c r="B976">
        <f t="shared" si="454"/>
        <v>84200</v>
      </c>
      <c r="C976" s="186" t="str">
        <f t="shared" si="457"/>
        <v>-0.0000138738515171084+0.0374333916542997i</v>
      </c>
      <c r="D976" s="158" t="str">
        <f t="shared" si="458"/>
        <v>-7.66677303286166+0.286989336016298i</v>
      </c>
      <c r="E976" t="str">
        <f t="shared" si="459"/>
        <v>7.99997820374343-0.0132049073262069i</v>
      </c>
      <c r="F976" t="str">
        <f t="shared" si="460"/>
        <v>0.999200641662817+1.31838048582931E-06i</v>
      </c>
      <c r="G976">
        <f t="shared" si="455"/>
        <v>1</v>
      </c>
      <c r="H976" t="str">
        <f t="shared" si="461"/>
        <v>9.39634936406649+4.49355831604172i</v>
      </c>
      <c r="I976" t="str">
        <f t="shared" si="462"/>
        <v>330.652626790326i</v>
      </c>
      <c r="J976" t="str">
        <f t="shared" si="456"/>
        <v>-146.990657639084+72.3362138576659i</v>
      </c>
      <c r="K976" t="str">
        <f t="shared" si="463"/>
        <v>0.891179032493417-1.81091855758618i</v>
      </c>
      <c r="L976" t="str">
        <f t="shared" si="464"/>
        <v>0.106039714891745-0.183908829844217i</v>
      </c>
      <c r="M976" t="str">
        <f t="shared" si="465"/>
        <v>0.997218747385162-1.9948273874304i</v>
      </c>
      <c r="N976" t="str">
        <f t="shared" si="466"/>
        <v>-0.620377797822632i</v>
      </c>
      <c r="O976" t="str">
        <f t="shared" si="467"/>
        <v>0.813658884766311-0.581342600572884i</v>
      </c>
      <c r="P976" t="str">
        <f t="shared" si="468"/>
        <v>0.186341115233689+0.581342600572884i</v>
      </c>
      <c r="Q976" t="str">
        <f t="shared" si="469"/>
        <v>-0.186341115233689+0.039035197249748i</v>
      </c>
      <c r="R976" t="str">
        <f t="shared" si="470"/>
        <v>-0.331896943527736-3.18930292160575i</v>
      </c>
      <c r="S976" t="str">
        <f t="shared" si="471"/>
        <v>0.0654117986259163i</v>
      </c>
      <c r="T976" t="str">
        <f t="shared" si="472"/>
        <v>0.208618040465122-0.0217099760345934i</v>
      </c>
      <c r="U976" t="e">
        <f t="shared" si="473"/>
        <v>#DIV/0!</v>
      </c>
      <c r="V976" t="str">
        <f t="shared" si="474"/>
        <v>1.33333333333333E-06-0.00126013414957954i</v>
      </c>
      <c r="W976" t="e">
        <f t="shared" si="475"/>
        <v>#DIV/0!</v>
      </c>
      <c r="X976" t="e">
        <f t="shared" si="476"/>
        <v>#DIV/0!</v>
      </c>
      <c r="Y976" t="str">
        <f t="shared" si="477"/>
        <v>0.00083+0.0846470724583234i</v>
      </c>
      <c r="Z976" t="e">
        <f t="shared" si="478"/>
        <v>#DIV/0!</v>
      </c>
      <c r="AA976" t="e">
        <f t="shared" si="479"/>
        <v>#DIV/0!</v>
      </c>
      <c r="AB976" t="str">
        <f t="shared" si="480"/>
        <v>1.28638828431382-0.133868857944257i</v>
      </c>
      <c r="AC976" t="str">
        <f t="shared" si="481"/>
        <v>2.01576524938314-2.69961911525187i</v>
      </c>
      <c r="AD976" t="str">
        <f t="shared" si="482"/>
        <v>0.260275385678386+0.282163584592364i</v>
      </c>
      <c r="AE976" t="e">
        <f t="shared" si="483"/>
        <v>#DIV/0!</v>
      </c>
      <c r="AF976" t="str">
        <f t="shared" si="484"/>
        <v>-17.0631223969282-4.20656898002542i</v>
      </c>
      <c r="AG976" t="e">
        <f t="shared" si="485"/>
        <v>#DIV/0!</v>
      </c>
      <c r="AH976" t="e">
        <f t="shared" si="486"/>
        <v>#DIV/0!</v>
      </c>
      <c r="AI976" t="e">
        <f t="shared" si="487"/>
        <v>#DIV/0!</v>
      </c>
      <c r="AJ976" t="e">
        <f t="shared" si="488"/>
        <v>#DIV/0!</v>
      </c>
      <c r="AK976"/>
      <c r="AL976"/>
      <c r="AM976"/>
      <c r="AN976"/>
    </row>
    <row r="977" spans="1:40" x14ac:dyDescent="0.25">
      <c r="A977"/>
      <c r="B977">
        <f t="shared" ref="B977:B1008" si="489">B976+100</f>
        <v>84300</v>
      </c>
      <c r="C977" s="186" t="str">
        <f t="shared" si="457"/>
        <v>-0.0000138409556196925+0.037388986694171i</v>
      </c>
      <c r="D977" s="158" t="str">
        <f t="shared" si="458"/>
        <v>-7.66677278065976+0.286648897988644i</v>
      </c>
      <c r="E977" t="str">
        <f t="shared" si="459"/>
        <v>7.99997815194024-0.0132205900283965i</v>
      </c>
      <c r="F977" t="str">
        <f t="shared" si="460"/>
        <v>0.999200641667984+1.31994624984427E-06i</v>
      </c>
      <c r="G977">
        <f t="shared" si="455"/>
        <v>1</v>
      </c>
      <c r="H977" t="str">
        <f t="shared" si="461"/>
        <v>9.40073659250565+4.49052868659447i</v>
      </c>
      <c r="I977" t="str">
        <f t="shared" si="462"/>
        <v>331.045325872024i</v>
      </c>
      <c r="J977" t="str">
        <f t="shared" si="456"/>
        <v>-147.342388133329+72.4221238503711i</v>
      </c>
      <c r="K977" t="str">
        <f t="shared" si="463"/>
        <v>0.88945404772656-1.80958906697702i</v>
      </c>
      <c r="L977" t="str">
        <f t="shared" si="464"/>
        <v>0.105850907935715-0.183799404683105i</v>
      </c>
      <c r="M977" t="str">
        <f t="shared" si="465"/>
        <v>0.995304955662275-1.99338847166013i</v>
      </c>
      <c r="N977" t="str">
        <f t="shared" si="466"/>
        <v>-0.621114588556388i</v>
      </c>
      <c r="O977" t="str">
        <f t="shared" si="467"/>
        <v>0.813230336112165-0.581941939051392i</v>
      </c>
      <c r="P977" t="str">
        <f t="shared" si="468"/>
        <v>0.186769663887835+0.581941939051392i</v>
      </c>
      <c r="Q977" t="str">
        <f t="shared" si="469"/>
        <v>-0.186769663887835+0.039172649504996i</v>
      </c>
      <c r="R977" t="str">
        <f t="shared" si="470"/>
        <v>-0.331893503404477-3.18543747709765i</v>
      </c>
      <c r="S977" t="str">
        <f t="shared" si="471"/>
        <v>0.0654894848475622i</v>
      </c>
      <c r="T977" t="str">
        <f t="shared" si="472"/>
        <v>0.208612659389243-0.0217355345622118i</v>
      </c>
      <c r="U977" t="e">
        <f t="shared" si="473"/>
        <v>#DIV/0!</v>
      </c>
      <c r="V977" t="str">
        <f t="shared" si="474"/>
        <v>1.33333333333333E-06-0.00125863932852428i</v>
      </c>
      <c r="W977" t="e">
        <f t="shared" si="475"/>
        <v>#DIV/0!</v>
      </c>
      <c r="X977" t="e">
        <f t="shared" si="476"/>
        <v>#DIV/0!</v>
      </c>
      <c r="Y977" t="str">
        <f t="shared" si="477"/>
        <v>0.00083+0.0847476034232383i</v>
      </c>
      <c r="Z977" t="e">
        <f t="shared" si="478"/>
        <v>#DIV/0!</v>
      </c>
      <c r="AA977" t="e">
        <f t="shared" si="479"/>
        <v>#DIV/0!</v>
      </c>
      <c r="AB977" t="str">
        <f t="shared" si="480"/>
        <v>1.28635510332452-0.134026457883454i</v>
      </c>
      <c r="AC977" t="str">
        <f t="shared" si="481"/>
        <v>2.01314881303803-2.69760263114954i</v>
      </c>
      <c r="AD977" t="str">
        <f t="shared" si="482"/>
        <v>0.260478301086328+0.282463218218953i</v>
      </c>
      <c r="AE977" t="e">
        <f t="shared" si="483"/>
        <v>#DIV/0!</v>
      </c>
      <c r="AF977" t="str">
        <f t="shared" si="484"/>
        <v>-17.0675093731654-4.20387978860583i</v>
      </c>
      <c r="AG977" t="e">
        <f t="shared" si="485"/>
        <v>#DIV/0!</v>
      </c>
      <c r="AH977" t="e">
        <f t="shared" si="486"/>
        <v>#DIV/0!</v>
      </c>
      <c r="AI977" t="e">
        <f t="shared" si="487"/>
        <v>#DIV/0!</v>
      </c>
      <c r="AJ977" t="e">
        <f t="shared" si="488"/>
        <v>#DIV/0!</v>
      </c>
      <c r="AK977"/>
      <c r="AL977"/>
      <c r="AM977"/>
      <c r="AN977"/>
    </row>
    <row r="978" spans="1:40" x14ac:dyDescent="0.25">
      <c r="A978"/>
      <c r="B978">
        <f t="shared" si="489"/>
        <v>84400</v>
      </c>
      <c r="C978" s="186" t="str">
        <f t="shared" si="457"/>
        <v>-0.0000138081765815165+0.037344686959023i</v>
      </c>
      <c r="D978" s="158" t="str">
        <f t="shared" si="458"/>
        <v>-7.66677252935378+0.286309266685843i</v>
      </c>
      <c r="E978" t="str">
        <f t="shared" si="459"/>
        <v>7.99997810007558-0.0132362727302812i</v>
      </c>
      <c r="F978" t="str">
        <f t="shared" si="460"/>
        <v>0.999200641673152+1.32151201382882E-06i</v>
      </c>
      <c r="G978">
        <f t="shared" si="455"/>
        <v>1</v>
      </c>
      <c r="H978" t="str">
        <f t="shared" si="461"/>
        <v>9.40511271249127+4.48750041762662i</v>
      </c>
      <c r="I978" t="str">
        <f t="shared" si="462"/>
        <v>331.438024953723i</v>
      </c>
      <c r="J978" t="str">
        <f t="shared" si="456"/>
        <v>-147.69453611184+72.5080338430761i</v>
      </c>
      <c r="K978" t="str">
        <f t="shared" si="463"/>
        <v>0.887733691917896-1.80826053154915i</v>
      </c>
      <c r="L978" t="str">
        <f t="shared" si="464"/>
        <v>0.105662549228571-0.183689980980625i</v>
      </c>
      <c r="M978" t="str">
        <f t="shared" si="465"/>
        <v>0.993396241146467-1.99195051252977i</v>
      </c>
      <c r="N978" t="str">
        <f t="shared" si="466"/>
        <v>-0.621851379290144i</v>
      </c>
      <c r="O978" t="str">
        <f t="shared" si="467"/>
        <v>0.812801345987344-0.582540961616574i</v>
      </c>
      <c r="P978" t="str">
        <f t="shared" si="468"/>
        <v>0.187198654012656+0.582540961616574i</v>
      </c>
      <c r="Q978" t="str">
        <f t="shared" si="469"/>
        <v>-0.187198654012656+0.03931041767357i</v>
      </c>
      <c r="R978" t="str">
        <f t="shared" si="470"/>
        <v>-0.331890059072568-3.18158109416832i</v>
      </c>
      <c r="S978" t="str">
        <f t="shared" si="471"/>
        <v>0.0655671710692081i</v>
      </c>
      <c r="T978" t="str">
        <f t="shared" si="472"/>
        <v>0.208607271871893-0.0217610922793806i</v>
      </c>
      <c r="U978" t="e">
        <f t="shared" si="473"/>
        <v>#DIV/0!</v>
      </c>
      <c r="V978" t="str">
        <f t="shared" si="474"/>
        <v>1.33333333333333E-06-0.00125714804969901i</v>
      </c>
      <c r="W978" t="e">
        <f t="shared" si="475"/>
        <v>#DIV/0!</v>
      </c>
      <c r="X978" t="e">
        <f t="shared" si="476"/>
        <v>#DIV/0!</v>
      </c>
      <c r="Y978" t="str">
        <f t="shared" si="477"/>
        <v>0.00083+0.0848481343881531i</v>
      </c>
      <c r="Z978" t="e">
        <f t="shared" si="478"/>
        <v>#DIV/0!</v>
      </c>
      <c r="AA978" t="e">
        <f t="shared" si="479"/>
        <v>#DIV/0!</v>
      </c>
      <c r="AB978" t="str">
        <f t="shared" si="480"/>
        <v>1.28632188261559-0.134184052825226i</v>
      </c>
      <c r="AC978" t="str">
        <f t="shared" si="481"/>
        <v>2.01053933029624-2.69558746705276i</v>
      </c>
      <c r="AD978" t="str">
        <f t="shared" si="482"/>
        <v>0.260681431216195+0.28276270823847i</v>
      </c>
      <c r="AE978" t="e">
        <f t="shared" si="483"/>
        <v>#DIV/0!</v>
      </c>
      <c r="AF978" t="str">
        <f t="shared" si="484"/>
        <v>-17.0718852418451-4.20119115094078i</v>
      </c>
      <c r="AG978" t="e">
        <f t="shared" si="485"/>
        <v>#DIV/0!</v>
      </c>
      <c r="AH978" t="e">
        <f t="shared" si="486"/>
        <v>#DIV/0!</v>
      </c>
      <c r="AI978" t="e">
        <f t="shared" si="487"/>
        <v>#DIV/0!</v>
      </c>
      <c r="AJ978" t="e">
        <f t="shared" si="488"/>
        <v>#DIV/0!</v>
      </c>
      <c r="AK978"/>
      <c r="AL978"/>
      <c r="AM978"/>
      <c r="AN978"/>
    </row>
    <row r="979" spans="1:40" x14ac:dyDescent="0.25">
      <c r="A979"/>
      <c r="B979">
        <f t="shared" si="489"/>
        <v>84500</v>
      </c>
      <c r="C979" s="186" t="str">
        <f t="shared" si="457"/>
        <v>-0.000013775513849728+0.0373004920752762i</v>
      </c>
      <c r="D979" s="158" t="str">
        <f t="shared" si="458"/>
        <v>-7.66677227893952+0.285970439243784i</v>
      </c>
      <c r="E979" t="str">
        <f t="shared" si="459"/>
        <v>7.99997804814942-0.0132519554318607i</v>
      </c>
      <c r="F979" t="str">
        <f t="shared" si="460"/>
        <v>0.999200641678329+1.32307777778295E-06i</v>
      </c>
      <c r="G979">
        <f t="shared" si="455"/>
        <v>1</v>
      </c>
      <c r="H979" t="str">
        <f t="shared" si="461"/>
        <v>9.40947775696891+4.48447352154495i</v>
      </c>
      <c r="I979" t="str">
        <f t="shared" si="462"/>
        <v>331.830724035422i</v>
      </c>
      <c r="J979" t="str">
        <f t="shared" si="456"/>
        <v>-148.047101574618+72.5939438357812i</v>
      </c>
      <c r="K979" t="str">
        <f t="shared" si="463"/>
        <v>0.886017950074803-1.80693295501883i</v>
      </c>
      <c r="L979" t="str">
        <f t="shared" si="464"/>
        <v>0.105474637571612-0.183580559420305i</v>
      </c>
      <c r="M979" t="str">
        <f t="shared" si="465"/>
        <v>0.991492587646415-1.99051351443914i</v>
      </c>
      <c r="N979" t="str">
        <f t="shared" si="466"/>
        <v>-0.6225881700239i</v>
      </c>
      <c r="O979" t="str">
        <f t="shared" si="467"/>
        <v>0.812371914624728-0.583139667943241i</v>
      </c>
      <c r="P979" t="str">
        <f t="shared" si="468"/>
        <v>0.187628085375272+0.583139667943241i</v>
      </c>
      <c r="Q979" t="str">
        <f t="shared" si="469"/>
        <v>-0.187628085375272+0.039448502080659i</v>
      </c>
      <c r="R979" t="str">
        <f t="shared" si="470"/>
        <v>-0.331886610531519-3.17773374064348i</v>
      </c>
      <c r="S979" t="str">
        <f t="shared" si="471"/>
        <v>0.0656448572908542i</v>
      </c>
      <c r="T979" t="str">
        <f t="shared" si="472"/>
        <v>0.208601877912874-0.0217866491850869i</v>
      </c>
      <c r="U979" t="e">
        <f t="shared" si="473"/>
        <v>#DIV/0!</v>
      </c>
      <c r="V979" t="str">
        <f t="shared" si="474"/>
        <v>1.33333333333333E-06-0.00125566030052777i</v>
      </c>
      <c r="W979" t="e">
        <f t="shared" si="475"/>
        <v>#DIV/0!</v>
      </c>
      <c r="X979" t="e">
        <f t="shared" si="476"/>
        <v>#DIV/0!</v>
      </c>
      <c r="Y979" t="str">
        <f t="shared" si="477"/>
        <v>0.00083+0.084948665353068i</v>
      </c>
      <c r="Z979" t="e">
        <f t="shared" si="478"/>
        <v>#DIV/0!</v>
      </c>
      <c r="AA979" t="e">
        <f t="shared" si="479"/>
        <v>#DIV/0!</v>
      </c>
      <c r="AB979" t="str">
        <f t="shared" si="480"/>
        <v>1.2862886221858-0.134341642763328i</v>
      </c>
      <c r="AC979" t="str">
        <f t="shared" si="481"/>
        <v>2.00793677899878-2.69357362894222i</v>
      </c>
      <c r="AD979" t="str">
        <f t="shared" si="482"/>
        <v>0.260884775981148+0.283062054521158i</v>
      </c>
      <c r="AE979" t="e">
        <f t="shared" si="483"/>
        <v>#DIV/0!</v>
      </c>
      <c r="AF979" t="str">
        <f t="shared" si="484"/>
        <v>-17.0762500359084-4.19850308230117i</v>
      </c>
      <c r="AG979" t="e">
        <f t="shared" si="485"/>
        <v>#DIV/0!</v>
      </c>
      <c r="AH979" t="e">
        <f t="shared" si="486"/>
        <v>#DIV/0!</v>
      </c>
      <c r="AI979" t="e">
        <f t="shared" si="487"/>
        <v>#DIV/0!</v>
      </c>
      <c r="AJ979" t="e">
        <f t="shared" si="488"/>
        <v>#DIV/0!</v>
      </c>
      <c r="AK979"/>
      <c r="AL979"/>
      <c r="AM979"/>
      <c r="AN979"/>
    </row>
    <row r="980" spans="1:40" x14ac:dyDescent="0.25">
      <c r="A980"/>
      <c r="B980">
        <f t="shared" si="489"/>
        <v>84600</v>
      </c>
      <c r="C980" s="186" t="str">
        <f t="shared" si="457"/>
        <v>-0.0000137429668747404+0.0372564016711174i</v>
      </c>
      <c r="D980" s="158" t="str">
        <f t="shared" si="458"/>
        <v>-7.66677202941267+0.2856324128119i</v>
      </c>
      <c r="E980" t="str">
        <f t="shared" si="459"/>
        <v>7.99997799616178-0.0132676381331346i</v>
      </c>
      <c r="F980" t="str">
        <f t="shared" si="460"/>
        <v>0.999200641683517+1.32464354170663E-06i</v>
      </c>
      <c r="G980">
        <f t="shared" si="455"/>
        <v>1</v>
      </c>
      <c r="H980" t="str">
        <f t="shared" si="461"/>
        <v>9.41383175878581+4.48144801064611i</v>
      </c>
      <c r="I980" t="str">
        <f t="shared" si="462"/>
        <v>332.223423117121i</v>
      </c>
      <c r="J980" t="str">
        <f t="shared" si="456"/>
        <v>-148.400084521661+72.6798538284862i</v>
      </c>
      <c r="K980" t="str">
        <f t="shared" si="463"/>
        <v>0.884306807257041-1.80560634105995i</v>
      </c>
      <c r="L980" t="str">
        <f t="shared" si="464"/>
        <v>0.105287171769002-0.183471140680791i</v>
      </c>
      <c r="M980" t="str">
        <f t="shared" si="465"/>
        <v>0.989593979026043-1.98907748174074i</v>
      </c>
      <c r="N980" t="str">
        <f t="shared" si="466"/>
        <v>-0.623324960757657i</v>
      </c>
      <c r="O980" t="str">
        <f t="shared" si="467"/>
        <v>0.811942042257438-0.583738057706383i</v>
      </c>
      <c r="P980" t="str">
        <f t="shared" si="468"/>
        <v>0.188057957742562+0.583738057706383i</v>
      </c>
      <c r="Q980" t="str">
        <f t="shared" si="469"/>
        <v>-0.188057957742562+0.039586903051274i</v>
      </c>
      <c r="R980" t="str">
        <f t="shared" si="470"/>
        <v>-0.331883157780928-3.17389538450103i</v>
      </c>
      <c r="S980" t="str">
        <f t="shared" si="471"/>
        <v>0.0657225435125001i</v>
      </c>
      <c r="T980" t="str">
        <f t="shared" si="472"/>
        <v>0.208596477511992-0.021812205278323i</v>
      </c>
      <c r="U980" t="e">
        <f t="shared" si="473"/>
        <v>#DIV/0!</v>
      </c>
      <c r="V980" t="str">
        <f t="shared" si="474"/>
        <v>1.33333333333333E-06-0.00125417606849405i</v>
      </c>
      <c r="W980" t="e">
        <f t="shared" si="475"/>
        <v>#DIV/0!</v>
      </c>
      <c r="X980" t="e">
        <f t="shared" si="476"/>
        <v>#DIV/0!</v>
      </c>
      <c r="Y980" t="str">
        <f t="shared" si="477"/>
        <v>0.00083+0.0850491963179829i</v>
      </c>
      <c r="Z980" t="e">
        <f t="shared" si="478"/>
        <v>#DIV/0!</v>
      </c>
      <c r="AA980" t="e">
        <f t="shared" si="479"/>
        <v>#DIV/0!</v>
      </c>
      <c r="AB980" t="str">
        <f t="shared" si="480"/>
        <v>1.28625532203395-0.134499227691547i</v>
      </c>
      <c r="AC980" t="str">
        <f t="shared" si="481"/>
        <v>2.00534113706222-2.69156112273412i</v>
      </c>
      <c r="AD980" t="str">
        <f t="shared" si="482"/>
        <v>0.261088335294259+0.283361256937214i</v>
      </c>
      <c r="AE980" t="e">
        <f t="shared" si="483"/>
        <v>#DIV/0!</v>
      </c>
      <c r="AF980" t="str">
        <f t="shared" si="484"/>
        <v>-17.0806037881985-4.19581559783421i</v>
      </c>
      <c r="AG980" t="e">
        <f t="shared" si="485"/>
        <v>#DIV/0!</v>
      </c>
      <c r="AH980" t="e">
        <f t="shared" si="486"/>
        <v>#DIV/0!</v>
      </c>
      <c r="AI980" t="e">
        <f t="shared" si="487"/>
        <v>#DIV/0!</v>
      </c>
      <c r="AJ980" t="e">
        <f t="shared" si="488"/>
        <v>#DIV/0!</v>
      </c>
      <c r="AK980"/>
      <c r="AL980"/>
      <c r="AM980"/>
      <c r="AN980"/>
    </row>
    <row r="981" spans="1:40" x14ac:dyDescent="0.25">
      <c r="A981"/>
      <c r="B981">
        <f t="shared" si="489"/>
        <v>84700</v>
      </c>
      <c r="C981" s="186" t="str">
        <f t="shared" si="457"/>
        <v>-0.0000137105351102093+0.0372124153764891i</v>
      </c>
      <c r="D981" s="158" t="str">
        <f t="shared" si="458"/>
        <v>-7.66677178076918+0.285295184553083i</v>
      </c>
      <c r="E981" t="str">
        <f t="shared" si="459"/>
        <v>7.99997794411265-0.0132833208341026i</v>
      </c>
      <c r="F981" t="str">
        <f t="shared" si="460"/>
        <v>0.999200641688714+1.32620930559983E-06i</v>
      </c>
      <c r="G981">
        <f t="shared" si="455"/>
        <v>1</v>
      </c>
      <c r="H981" t="str">
        <f t="shared" si="461"/>
        <v>9.41817475069131+4.47842389711766i</v>
      </c>
      <c r="I981" t="str">
        <f t="shared" si="462"/>
        <v>332.616122198819i</v>
      </c>
      <c r="J981" t="str">
        <f t="shared" si="456"/>
        <v>-148.753484952971+72.7657638211913i</v>
      </c>
      <c r="K981" t="str">
        <f t="shared" si="463"/>
        <v>0.882600248576515-1.80428069330429i</v>
      </c>
      <c r="L981" t="str">
        <f t="shared" si="464"/>
        <v>0.105100150627776-0.183361725435882i</v>
      </c>
      <c r="M981" t="str">
        <f t="shared" si="465"/>
        <v>0.987700399204291-1.98764241874017i</v>
      </c>
      <c r="N981" t="str">
        <f t="shared" si="466"/>
        <v>-0.624061751491413i</v>
      </c>
      <c r="O981" t="str">
        <f t="shared" si="467"/>
        <v>0.811511729118837-0.584336130581155i</v>
      </c>
      <c r="P981" t="str">
        <f t="shared" si="468"/>
        <v>0.188488270881163+0.584336130581155i</v>
      </c>
      <c r="Q981" t="str">
        <f t="shared" si="469"/>
        <v>-0.188488270881163+0.039725620910258i</v>
      </c>
      <c r="R981" t="str">
        <f t="shared" si="470"/>
        <v>-0.331879700820314-3.17006599387011i</v>
      </c>
      <c r="S981" t="str">
        <f t="shared" si="471"/>
        <v>0.0658002297341461i</v>
      </c>
      <c r="T981" t="str">
        <f t="shared" si="472"/>
        <v>0.208591070669057-0.0218377605580763i</v>
      </c>
      <c r="U981" t="e">
        <f t="shared" si="473"/>
        <v>#DIV/0!</v>
      </c>
      <c r="V981" t="str">
        <f t="shared" si="474"/>
        <v>1.33333333333333E-06-0.00125269534114046i</v>
      </c>
      <c r="W981" t="e">
        <f t="shared" si="475"/>
        <v>#DIV/0!</v>
      </c>
      <c r="X981" t="e">
        <f t="shared" si="476"/>
        <v>#DIV/0!</v>
      </c>
      <c r="Y981" t="str">
        <f t="shared" si="477"/>
        <v>0.00083+0.0851497272828978i</v>
      </c>
      <c r="Z981" t="e">
        <f t="shared" si="478"/>
        <v>#DIV/0!</v>
      </c>
      <c r="AA981" t="e">
        <f t="shared" si="479"/>
        <v>#DIV/0!</v>
      </c>
      <c r="AB981" t="str">
        <f t="shared" si="480"/>
        <v>1.28622198215888-0.134656807603637i</v>
      </c>
      <c r="AC981" t="str">
        <f t="shared" si="481"/>
        <v>2.00275238247854-2.68954995428074i</v>
      </c>
      <c r="AD981" t="str">
        <f t="shared" si="482"/>
        <v>0.261292109068488+0.283660315356793i</v>
      </c>
      <c r="AE981" t="e">
        <f t="shared" si="483"/>
        <v>#DIV/0!</v>
      </c>
      <c r="AF981" t="str">
        <f t="shared" si="484"/>
        <v>-17.0849465314605-4.19312871256458i</v>
      </c>
      <c r="AG981" t="e">
        <f t="shared" si="485"/>
        <v>#DIV/0!</v>
      </c>
      <c r="AH981" t="e">
        <f t="shared" si="486"/>
        <v>#DIV/0!</v>
      </c>
      <c r="AI981" t="e">
        <f t="shared" si="487"/>
        <v>#DIV/0!</v>
      </c>
      <c r="AJ981" t="e">
        <f t="shared" si="488"/>
        <v>#DIV/0!</v>
      </c>
      <c r="AK981"/>
      <c r="AL981"/>
      <c r="AM981"/>
      <c r="AN981"/>
    </row>
    <row r="982" spans="1:40" x14ac:dyDescent="0.25">
      <c r="A982"/>
      <c r="B982">
        <f t="shared" si="489"/>
        <v>84800</v>
      </c>
      <c r="C982" s="186" t="str">
        <f t="shared" si="457"/>
        <v>-0.0000136782180130098+0.0371685328230795i</v>
      </c>
      <c r="D982" s="158" t="str">
        <f t="shared" si="458"/>
        <v>-7.66677153300475+0.28495875164361i</v>
      </c>
      <c r="E982" t="str">
        <f t="shared" si="459"/>
        <v>7.99997789200203-0.0132990035347643i</v>
      </c>
      <c r="F982" t="str">
        <f t="shared" si="460"/>
        <v>0.999200641693912+1.32777506946248E-06i</v>
      </c>
      <c r="G982">
        <f t="shared" si="455"/>
        <v>1</v>
      </c>
      <c r="H982" t="str">
        <f t="shared" si="461"/>
        <v>9.42250676533656+4.47540119303845i</v>
      </c>
      <c r="I982" t="str">
        <f t="shared" si="462"/>
        <v>333.008821280518i</v>
      </c>
      <c r="J982" t="str">
        <f t="shared" si="456"/>
        <v>-149.107302868546+72.8516738138964i</v>
      </c>
      <c r="K982" t="str">
        <f t="shared" si="463"/>
        <v>0.8808982591972-1.80295601534192i</v>
      </c>
      <c r="L982" t="str">
        <f t="shared" si="464"/>
        <v>0.104913572957837-0.183252314354557i</v>
      </c>
      <c r="M982" t="str">
        <f t="shared" si="465"/>
        <v>0.985811832155037-1.98620832969648i</v>
      </c>
      <c r="N982" t="str">
        <f t="shared" si="466"/>
        <v>-0.624798542225169i</v>
      </c>
      <c r="O982" t="str">
        <f t="shared" si="467"/>
        <v>0.811080975442523-0.584933886242887i</v>
      </c>
      <c r="P982" t="str">
        <f t="shared" si="468"/>
        <v>0.188919024557477+0.584933886242887i</v>
      </c>
      <c r="Q982" t="str">
        <f t="shared" si="469"/>
        <v>-0.188919024557477+0.0398646559822819i</v>
      </c>
      <c r="R982" t="str">
        <f t="shared" si="470"/>
        <v>-0.331876239649227-3.16624553703013i</v>
      </c>
      <c r="S982" t="str">
        <f t="shared" si="471"/>
        <v>0.0658779159557922i</v>
      </c>
      <c r="T982" t="str">
        <f t="shared" si="472"/>
        <v>0.208585657383873-0.0218633150233361i</v>
      </c>
      <c r="U982" t="e">
        <f t="shared" si="473"/>
        <v>#DIV/0!</v>
      </c>
      <c r="V982" t="str">
        <f t="shared" si="474"/>
        <v>1.33333333333333E-06-0.00125121810606836i</v>
      </c>
      <c r="W982" t="e">
        <f t="shared" si="475"/>
        <v>#DIV/0!</v>
      </c>
      <c r="X982" t="e">
        <f t="shared" si="476"/>
        <v>#DIV/0!</v>
      </c>
      <c r="Y982" t="str">
        <f t="shared" si="477"/>
        <v>0.00083+0.0852502582478126i</v>
      </c>
      <c r="Z982" t="e">
        <f t="shared" si="478"/>
        <v>#DIV/0!</v>
      </c>
      <c r="AA982" t="e">
        <f t="shared" si="479"/>
        <v>#DIV/0!</v>
      </c>
      <c r="AB982" t="str">
        <f t="shared" si="480"/>
        <v>1.28618860255937-0.134814382493368i</v>
      </c>
      <c r="AC982" t="str">
        <f t="shared" si="481"/>
        <v>2.00017049331476-2.68754012937073i</v>
      </c>
      <c r="AD982" t="str">
        <f t="shared" si="482"/>
        <v>0.261496097216692+0.283959229650001i</v>
      </c>
      <c r="AE982" t="e">
        <f t="shared" si="483"/>
        <v>#DIV/0!</v>
      </c>
      <c r="AF982" t="str">
        <f t="shared" si="484"/>
        <v>-17.0892782983413-4.19044244139484i</v>
      </c>
      <c r="AG982" t="e">
        <f t="shared" si="485"/>
        <v>#DIV/0!</v>
      </c>
      <c r="AH982" t="e">
        <f t="shared" si="486"/>
        <v>#DIV/0!</v>
      </c>
      <c r="AI982" t="e">
        <f t="shared" si="487"/>
        <v>#DIV/0!</v>
      </c>
      <c r="AJ982" t="e">
        <f t="shared" si="488"/>
        <v>#DIV/0!</v>
      </c>
      <c r="AK982"/>
      <c r="AL982"/>
      <c r="AM982"/>
      <c r="AN982"/>
    </row>
    <row r="983" spans="1:40" x14ac:dyDescent="0.25">
      <c r="A983"/>
      <c r="B983">
        <f t="shared" si="489"/>
        <v>84900</v>
      </c>
      <c r="C983" s="186" t="str">
        <f t="shared" si="457"/>
        <v>-0.0000136460150432137+0.0371247536443121i</v>
      </c>
      <c r="D983" s="158" t="str">
        <f t="shared" si="458"/>
        <v>-7.66677128611531+0.28462311127306i</v>
      </c>
      <c r="E983" t="str">
        <f t="shared" si="459"/>
        <v>7.99997783982992-0.0133146862351194i</v>
      </c>
      <c r="F983" t="str">
        <f t="shared" si="460"/>
        <v>0.999200641699119+1.32934083329458E-06i</v>
      </c>
      <c r="G983">
        <f t="shared" si="455"/>
        <v>1</v>
      </c>
      <c r="H983" t="str">
        <f t="shared" si="461"/>
        <v>9.42682783527533+4.47237991037967i</v>
      </c>
      <c r="I983" t="str">
        <f t="shared" si="462"/>
        <v>333.401520362217i</v>
      </c>
      <c r="J983" t="str">
        <f t="shared" si="456"/>
        <v>-149.461538268388+72.9375838066014i</v>
      </c>
      <c r="K983" t="str">
        <f t="shared" si="463"/>
        <v>0.879200824334885-1.80163231072145i</v>
      </c>
      <c r="L983" t="str">
        <f t="shared" si="464"/>
        <v>0.104727437571952-0.183142908101003i</v>
      </c>
      <c r="M983" t="str">
        <f t="shared" si="465"/>
        <v>0.983928261906837-1.98477521882245i</v>
      </c>
      <c r="N983" t="str">
        <f t="shared" si="466"/>
        <v>-0.625535332958925i</v>
      </c>
      <c r="O983" t="str">
        <f t="shared" si="467"/>
        <v>0.810649781462335-0.585531324367081i</v>
      </c>
      <c r="P983" t="str">
        <f t="shared" si="468"/>
        <v>0.189350218537665+0.585531324367081i</v>
      </c>
      <c r="Q983" t="str">
        <f t="shared" si="469"/>
        <v>-0.189350218537665+0.0400040085918441i</v>
      </c>
      <c r="R983" t="str">
        <f t="shared" si="470"/>
        <v>-0.331872774267208-3.16243398240997i</v>
      </c>
      <c r="S983" t="str">
        <f t="shared" si="471"/>
        <v>0.0659556021774381i</v>
      </c>
      <c r="T983" t="str">
        <f t="shared" si="472"/>
        <v>0.208580237656243-0.0218888686730907i</v>
      </c>
      <c r="U983" t="e">
        <f t="shared" si="473"/>
        <v>#DIV/0!</v>
      </c>
      <c r="V983" t="str">
        <f t="shared" si="474"/>
        <v>1.33333333333333E-06-0.00124974435093754i</v>
      </c>
      <c r="W983" t="e">
        <f t="shared" si="475"/>
        <v>#DIV/0!</v>
      </c>
      <c r="X983" t="e">
        <f t="shared" si="476"/>
        <v>#DIV/0!</v>
      </c>
      <c r="Y983" t="str">
        <f t="shared" si="477"/>
        <v>0.00083+0.0853507892127275i</v>
      </c>
      <c r="Z983" t="e">
        <f t="shared" si="478"/>
        <v>#DIV/0!</v>
      </c>
      <c r="AA983" t="e">
        <f t="shared" si="479"/>
        <v>#DIV/0!</v>
      </c>
      <c r="AB983" t="str">
        <f t="shared" si="480"/>
        <v>1.28615518323422-0.1349719523545i</v>
      </c>
      <c r="AC983" t="str">
        <f t="shared" si="481"/>
        <v>1.99759544771282-2.68553165372966i</v>
      </c>
      <c r="AD983" t="str">
        <f t="shared" si="482"/>
        <v>0.261700299651633+0.284257999686897i</v>
      </c>
      <c r="AE983" t="e">
        <f t="shared" si="483"/>
        <v>#DIV/0!</v>
      </c>
      <c r="AF983" t="str">
        <f t="shared" si="484"/>
        <v>-17.0935991213906-4.18775679910661i</v>
      </c>
      <c r="AG983" t="e">
        <f t="shared" si="485"/>
        <v>#DIV/0!</v>
      </c>
      <c r="AH983" t="e">
        <f t="shared" si="486"/>
        <v>#DIV/0!</v>
      </c>
      <c r="AI983" t="e">
        <f t="shared" si="487"/>
        <v>#DIV/0!</v>
      </c>
      <c r="AJ983" t="e">
        <f t="shared" si="488"/>
        <v>#DIV/0!</v>
      </c>
      <c r="AK983"/>
      <c r="AL983"/>
      <c r="AM983"/>
      <c r="AN983"/>
    </row>
    <row r="984" spans="1:40" x14ac:dyDescent="0.25">
      <c r="A984"/>
      <c r="B984">
        <f t="shared" si="489"/>
        <v>85000</v>
      </c>
      <c r="C984" s="186" t="str">
        <f t="shared" si="457"/>
        <v>-0.0000136139256640673+0.0370810774753353i</v>
      </c>
      <c r="D984" s="158" t="str">
        <f t="shared" si="458"/>
        <v>-7.66677104009673+0.284288260644237i</v>
      </c>
      <c r="E984" t="str">
        <f t="shared" si="459"/>
        <v>7.99997778759633-0.0133303689351675i</v>
      </c>
      <c r="F984" t="str">
        <f t="shared" si="460"/>
        <v>0.999200641704327+1.33090659709607E-06i</v>
      </c>
      <c r="G984">
        <f t="shared" si="455"/>
        <v>1</v>
      </c>
      <c r="H984" t="str">
        <f t="shared" si="461"/>
        <v>9.43113799296362+4.46936006100544i</v>
      </c>
      <c r="I984" t="str">
        <f t="shared" si="462"/>
        <v>333.794219443915i</v>
      </c>
      <c r="J984" t="str">
        <f t="shared" si="456"/>
        <v>-149.816191152496+73.0234937993065i</v>
      </c>
      <c r="K984" t="str">
        <f t="shared" si="463"/>
        <v>0.877507929257087-1.8003095829504i</v>
      </c>
      <c r="L984" t="str">
        <f t="shared" si="464"/>
        <v>0.104541743285758-0.183033507334645i</v>
      </c>
      <c r="M984" t="str">
        <f t="shared" si="465"/>
        <v>0.982049672542845-1.98334309028504i</v>
      </c>
      <c r="N984" t="str">
        <f t="shared" si="466"/>
        <v>-0.626272123692681i</v>
      </c>
      <c r="O984" t="str">
        <f t="shared" si="467"/>
        <v>0.810218147412353-0.586128444629412i</v>
      </c>
      <c r="P984" t="str">
        <f t="shared" si="468"/>
        <v>0.189781852587647+0.586128444629412i</v>
      </c>
      <c r="Q984" t="str">
        <f t="shared" si="469"/>
        <v>-0.189781852587647+0.040143679063269i</v>
      </c>
      <c r="R984" t="str">
        <f t="shared" si="470"/>
        <v>-0.331869304673807-3.15863129858711i</v>
      </c>
      <c r="S984" t="str">
        <f t="shared" si="471"/>
        <v>0.066033288399084i</v>
      </c>
      <c r="T984" t="str">
        <f t="shared" si="472"/>
        <v>0.208574811485976-0.021914421506329i</v>
      </c>
      <c r="U984" t="e">
        <f t="shared" si="473"/>
        <v>#DIV/0!</v>
      </c>
      <c r="V984" t="str">
        <f t="shared" si="474"/>
        <v>1.33333333333333E-06-0.00124827406346585i</v>
      </c>
      <c r="W984" t="e">
        <f t="shared" si="475"/>
        <v>#DIV/0!</v>
      </c>
      <c r="X984" t="e">
        <f t="shared" si="476"/>
        <v>#DIV/0!</v>
      </c>
      <c r="Y984" t="str">
        <f t="shared" si="477"/>
        <v>0.00083+0.0854513201776424i</v>
      </c>
      <c r="Z984" t="e">
        <f t="shared" si="478"/>
        <v>#DIV/0!</v>
      </c>
      <c r="AA984" t="e">
        <f t="shared" si="479"/>
        <v>#DIV/0!</v>
      </c>
      <c r="AB984" t="str">
        <f t="shared" si="480"/>
        <v>1.28612172418224-0.135129517180799i</v>
      </c>
      <c r="AC984" t="str">
        <f t="shared" si="481"/>
        <v>1.99502722388932-2.6835245330206i</v>
      </c>
      <c r="AD984" t="str">
        <f t="shared" si="482"/>
        <v>0.261904716285964+0.2845566253375i</v>
      </c>
      <c r="AE984" t="e">
        <f t="shared" si="483"/>
        <v>#DIV/0!</v>
      </c>
      <c r="AF984" t="str">
        <f t="shared" si="484"/>
        <v>-17.0979090330604-4.1850718003612i</v>
      </c>
      <c r="AG984" t="e">
        <f t="shared" si="485"/>
        <v>#DIV/0!</v>
      </c>
      <c r="AH984" t="e">
        <f t="shared" si="486"/>
        <v>#DIV/0!</v>
      </c>
      <c r="AI984" t="e">
        <f t="shared" si="487"/>
        <v>#DIV/0!</v>
      </c>
      <c r="AJ984" t="e">
        <f t="shared" si="488"/>
        <v>#DIV/0!</v>
      </c>
      <c r="AK984"/>
      <c r="AL984"/>
      <c r="AM984"/>
      <c r="AN984"/>
    </row>
    <row r="985" spans="1:40" x14ac:dyDescent="0.25">
      <c r="A985"/>
      <c r="B985">
        <f t="shared" si="489"/>
        <v>85100</v>
      </c>
      <c r="C985" s="186" t="str">
        <f t="shared" si="457"/>
        <v>-0.0000135819493419682+0.0370375039530128i</v>
      </c>
      <c r="D985" s="158" t="str">
        <f t="shared" si="458"/>
        <v>-7.66677079494494+0.283954196973098i</v>
      </c>
      <c r="E985" t="str">
        <f t="shared" si="459"/>
        <v>7.99997773530126-0.0133460516349082i</v>
      </c>
      <c r="F985" t="str">
        <f t="shared" si="460"/>
        <v>0.999200641709544+1.33247236086691E-06i</v>
      </c>
      <c r="G985">
        <f t="shared" si="455"/>
        <v>1</v>
      </c>
      <c r="H985" t="str">
        <f t="shared" si="461"/>
        <v>9.43543727076032+4.46634165667352i</v>
      </c>
      <c r="I985" t="str">
        <f t="shared" si="462"/>
        <v>334.186918525614i</v>
      </c>
      <c r="J985" t="str">
        <f t="shared" si="456"/>
        <v>-150.171261520871+73.1094037920115i</v>
      </c>
      <c r="K985" t="str">
        <f t="shared" si="463"/>
        <v>0.875819559282847-1.79898783549552i</v>
      </c>
      <c r="L985" t="str">
        <f t="shared" si="464"/>
        <v>0.104356488917756-0.182924112710174i</v>
      </c>
      <c r="M985" t="str">
        <f t="shared" si="465"/>
        <v>0.980176048200603-1.98191194820569i</v>
      </c>
      <c r="N985" t="str">
        <f t="shared" si="466"/>
        <v>-0.627008914426437i</v>
      </c>
      <c r="O985" t="str">
        <f t="shared" si="467"/>
        <v>0.809786073526893-0.586725246705728i</v>
      </c>
      <c r="P985" t="str">
        <f t="shared" si="468"/>
        <v>0.190213926473107+0.586725246705728i</v>
      </c>
      <c r="Q985" t="str">
        <f t="shared" si="469"/>
        <v>-0.190213926473107+0.040283667720709i</v>
      </c>
      <c r="R985" t="str">
        <f t="shared" si="470"/>
        <v>-0.331865830868587-3.1548374542867i</v>
      </c>
      <c r="S985" t="str">
        <f t="shared" si="471"/>
        <v>0.0661109746207301i</v>
      </c>
      <c r="T985" t="str">
        <f t="shared" si="472"/>
        <v>0.208569378872877-0.0219399735220407i</v>
      </c>
      <c r="U985" t="e">
        <f t="shared" si="473"/>
        <v>#DIV/0!</v>
      </c>
      <c r="V985" t="str">
        <f t="shared" si="474"/>
        <v>1.33333333333333E-06-0.00124680723142887i</v>
      </c>
      <c r="W985" t="e">
        <f t="shared" si="475"/>
        <v>#DIV/0!</v>
      </c>
      <c r="X985" t="e">
        <f t="shared" si="476"/>
        <v>#DIV/0!</v>
      </c>
      <c r="Y985" t="str">
        <f t="shared" si="477"/>
        <v>0.00083+0.0855518511425572i</v>
      </c>
      <c r="Z985" t="e">
        <f t="shared" si="478"/>
        <v>#DIV/0!</v>
      </c>
      <c r="AA985" t="e">
        <f t="shared" si="479"/>
        <v>#DIV/0!</v>
      </c>
      <c r="AB985" t="str">
        <f t="shared" si="480"/>
        <v>1.28608822540223-0.135287076966036i</v>
      </c>
      <c r="AC985" t="str">
        <f t="shared" si="481"/>
        <v>1.99246580013527-2.68151877284451i</v>
      </c>
      <c r="AD985" t="str">
        <f t="shared" si="482"/>
        <v>0.262109347032236+0.284855106471785i</v>
      </c>
      <c r="AE985" t="e">
        <f t="shared" si="483"/>
        <v>#DIV/0!</v>
      </c>
      <c r="AF985" t="str">
        <f t="shared" si="484"/>
        <v>-17.1022080657053-4.18238745970042i</v>
      </c>
      <c r="AG985" t="e">
        <f t="shared" si="485"/>
        <v>#DIV/0!</v>
      </c>
      <c r="AH985" t="e">
        <f t="shared" si="486"/>
        <v>#DIV/0!</v>
      </c>
      <c r="AI985" t="e">
        <f t="shared" si="487"/>
        <v>#DIV/0!</v>
      </c>
      <c r="AJ985" t="e">
        <f t="shared" si="488"/>
        <v>#DIV/0!</v>
      </c>
      <c r="AK985"/>
      <c r="AL985"/>
      <c r="AM985"/>
      <c r="AN985"/>
    </row>
    <row r="986" spans="1:40" x14ac:dyDescent="0.25">
      <c r="A986"/>
      <c r="B986">
        <f t="shared" si="489"/>
        <v>85200</v>
      </c>
      <c r="C986" s="186" t="str">
        <f t="shared" si="457"/>
        <v>-0.0000135500855464438+0.0369940327159126i</v>
      </c>
      <c r="D986" s="158" t="str">
        <f t="shared" si="458"/>
        <v>-7.66677055065589+0.283620917488663i</v>
      </c>
      <c r="E986" t="str">
        <f t="shared" si="459"/>
        <v>7.99997768294469-0.0133617343343412i</v>
      </c>
      <c r="F986" t="str">
        <f t="shared" si="460"/>
        <v>0.999200641714772+0.0000013340381246071i</v>
      </c>
      <c r="G986">
        <f t="shared" si="455"/>
        <v>1</v>
      </c>
      <c r="H986" t="str">
        <f t="shared" si="461"/>
        <v>9.4397257009271+4.46332470903615i</v>
      </c>
      <c r="I986" t="str">
        <f t="shared" si="462"/>
        <v>334.579617607313i</v>
      </c>
      <c r="J986" t="str">
        <f t="shared" si="456"/>
        <v>-150.526749373511+73.1953137847166i</v>
      </c>
      <c r="K986" t="str">
        <f t="shared" si="463"/>
        <v>0.8741356997826-1.79766707178306i</v>
      </c>
      <c r="L986" t="str">
        <f t="shared" si="464"/>
        <v>0.104171673289312-0.182814724877572i</v>
      </c>
      <c r="M986" t="str">
        <f t="shared" si="465"/>
        <v>0.978307373071912-1.98048179666063i</v>
      </c>
      <c r="N986" t="str">
        <f t="shared" si="466"/>
        <v>-0.627745705160193i</v>
      </c>
      <c r="O986" t="str">
        <f t="shared" si="467"/>
        <v>0.809353560040511-0.587321730272046i</v>
      </c>
      <c r="P986" t="str">
        <f t="shared" si="468"/>
        <v>0.190646439959489+0.587321730272046i</v>
      </c>
      <c r="Q986" t="str">
        <f t="shared" si="469"/>
        <v>-0.190646439959489+0.040423974888147i</v>
      </c>
      <c r="R986" t="str">
        <f t="shared" si="470"/>
        <v>-0.331862352851052-3.1510524183807i</v>
      </c>
      <c r="S986" t="str">
        <f t="shared" si="471"/>
        <v>0.0661886608423761i</v>
      </c>
      <c r="T986" t="str">
        <f t="shared" si="472"/>
        <v>0.208563939816749-0.0219655247192112i</v>
      </c>
      <c r="U986" t="e">
        <f t="shared" si="473"/>
        <v>#DIV/0!</v>
      </c>
      <c r="V986" t="str">
        <f t="shared" si="474"/>
        <v>1.33333333333333E-06-0.00124534384265959i</v>
      </c>
      <c r="W986" t="e">
        <f t="shared" si="475"/>
        <v>#DIV/0!</v>
      </c>
      <c r="X986" t="e">
        <f t="shared" si="476"/>
        <v>#DIV/0!</v>
      </c>
      <c r="Y986" t="str">
        <f t="shared" si="477"/>
        <v>0.00083+0.0856523821074721i</v>
      </c>
      <c r="Z986" t="e">
        <f t="shared" si="478"/>
        <v>#DIV/0!</v>
      </c>
      <c r="AA986" t="e">
        <f t="shared" si="479"/>
        <v>#DIV/0!</v>
      </c>
      <c r="AB986" t="str">
        <f t="shared" si="480"/>
        <v>1.28605468689297-0.135444631703953i</v>
      </c>
      <c r="AC986" t="str">
        <f t="shared" si="481"/>
        <v>1.989911154816-2.6795143787406i</v>
      </c>
      <c r="AD986" t="str">
        <f t="shared" si="482"/>
        <v>0.262314191802902+0.285153442959673i</v>
      </c>
      <c r="AE986" t="e">
        <f t="shared" si="483"/>
        <v>#DIV/0!</v>
      </c>
      <c r="AF986" t="str">
        <f t="shared" si="484"/>
        <v>-17.106496251583-4.17970379154749i</v>
      </c>
      <c r="AG986" t="e">
        <f t="shared" si="485"/>
        <v>#DIV/0!</v>
      </c>
      <c r="AH986" t="e">
        <f t="shared" si="486"/>
        <v>#DIV/0!</v>
      </c>
      <c r="AI986" t="e">
        <f t="shared" si="487"/>
        <v>#DIV/0!</v>
      </c>
      <c r="AJ986" t="e">
        <f t="shared" si="488"/>
        <v>#DIV/0!</v>
      </c>
      <c r="AK986"/>
      <c r="AL986"/>
      <c r="AM986"/>
      <c r="AN986"/>
    </row>
    <row r="987" spans="1:40" x14ac:dyDescent="0.25">
      <c r="A987"/>
      <c r="B987">
        <f t="shared" si="489"/>
        <v>85300</v>
      </c>
      <c r="C987" s="186" t="str">
        <f t="shared" si="457"/>
        <v>-0.0000135183337501295+0.0369506634042981i</v>
      </c>
      <c r="D987" s="158" t="str">
        <f t="shared" si="458"/>
        <v>-7.66677030722542+0.283288419432952i</v>
      </c>
      <c r="E987" t="str">
        <f t="shared" si="459"/>
        <v>7.99997763052664-0.0133774170334661i</v>
      </c>
      <c r="F987" t="str">
        <f t="shared" si="460"/>
        <v>0.999200641719999+1.33560388831656E-06i</v>
      </c>
      <c r="G987">
        <f t="shared" si="455"/>
        <v>1</v>
      </c>
      <c r="H987" t="str">
        <f t="shared" si="461"/>
        <v>9.44400331562859+4.46030922964054i</v>
      </c>
      <c r="I987" t="str">
        <f t="shared" si="462"/>
        <v>334.972316689012i</v>
      </c>
      <c r="J987" t="str">
        <f t="shared" si="456"/>
        <v>-150.882654710418+73.2812237774217i</v>
      </c>
      <c r="K987" t="str">
        <f t="shared" si="463"/>
        <v>0.872456336177955-1.79634729519914i</v>
      </c>
      <c r="L987" t="str">
        <f t="shared" si="464"/>
        <v>0.103987295224658-0.182705344482146i</v>
      </c>
      <c r="M987" t="str">
        <f t="shared" si="465"/>
        <v>0.976443631402613-1.97905263968129i</v>
      </c>
      <c r="N987" t="str">
        <f t="shared" si="466"/>
        <v>-0.628482495893949i</v>
      </c>
      <c r="O987" t="str">
        <f t="shared" si="467"/>
        <v>0.808920607188002-0.587917895004561i</v>
      </c>
      <c r="P987" t="str">
        <f t="shared" si="468"/>
        <v>0.191079392811998+0.587917895004561i</v>
      </c>
      <c r="Q987" t="str">
        <f t="shared" si="469"/>
        <v>-0.191079392811998+0.040564600889388i</v>
      </c>
      <c r="R987" t="str">
        <f t="shared" si="470"/>
        <v>-0.331858870620779-3.14727615988706i</v>
      </c>
      <c r="S987" t="str">
        <f t="shared" si="471"/>
        <v>0.066266347064022i</v>
      </c>
      <c r="T987" t="str">
        <f t="shared" si="472"/>
        <v>0.208558494317398-0.0219910750968309i</v>
      </c>
      <c r="U987" t="e">
        <f t="shared" si="473"/>
        <v>#DIV/0!</v>
      </c>
      <c r="V987" t="str">
        <f t="shared" si="474"/>
        <v>1.33333333333333E-06-0.00124388388504803i</v>
      </c>
      <c r="W987" t="e">
        <f t="shared" si="475"/>
        <v>#DIV/0!</v>
      </c>
      <c r="X987" t="e">
        <f t="shared" si="476"/>
        <v>#DIV/0!</v>
      </c>
      <c r="Y987" t="str">
        <f t="shared" si="477"/>
        <v>0.00083+0.085752913072387i</v>
      </c>
      <c r="Z987" t="e">
        <f t="shared" si="478"/>
        <v>#DIV/0!</v>
      </c>
      <c r="AA987" t="e">
        <f t="shared" si="479"/>
        <v>#DIV/0!</v>
      </c>
      <c r="AB987" t="str">
        <f t="shared" si="480"/>
        <v>1.28602110865328-0.135602181388326i</v>
      </c>
      <c r="AC987" t="str">
        <f t="shared" si="481"/>
        <v>1.98736326637072-2.67751135618707i</v>
      </c>
      <c r="AD987" t="str">
        <f t="shared" si="482"/>
        <v>0.262519250510307+0.285451634671059i</v>
      </c>
      <c r="AE987" t="e">
        <f t="shared" si="483"/>
        <v>#DIV/0!</v>
      </c>
      <c r="AF987" t="str">
        <f t="shared" si="484"/>
        <v>-17.110773622854-4.17702081020759i</v>
      </c>
      <c r="AG987" t="e">
        <f t="shared" si="485"/>
        <v>#DIV/0!</v>
      </c>
      <c r="AH987" t="e">
        <f t="shared" si="486"/>
        <v>#DIV/0!</v>
      </c>
      <c r="AI987" t="e">
        <f t="shared" si="487"/>
        <v>#DIV/0!</v>
      </c>
      <c r="AJ987" t="e">
        <f t="shared" si="488"/>
        <v>#DIV/0!</v>
      </c>
      <c r="AK987"/>
      <c r="AL987"/>
      <c r="AM987"/>
      <c r="AN987"/>
    </row>
    <row r="988" spans="1:40" x14ac:dyDescent="0.25">
      <c r="A988"/>
      <c r="B988">
        <f t="shared" si="489"/>
        <v>85400</v>
      </c>
      <c r="C988" s="186" t="str">
        <f t="shared" si="457"/>
        <v>-0.000013486693428746+0.0369073956601174i</v>
      </c>
      <c r="D988" s="158" t="str">
        <f t="shared" si="458"/>
        <v>-7.66677006464963+0.2829567000609i</v>
      </c>
      <c r="E988" t="str">
        <f t="shared" si="459"/>
        <v>7.9999775780471-0.0133930997322825i</v>
      </c>
      <c r="F988" t="str">
        <f t="shared" si="460"/>
        <v>0.999200641725237+1.33716965199528E-06i</v>
      </c>
      <c r="G988">
        <f t="shared" si="455"/>
        <v>1</v>
      </c>
      <c r="H988" t="str">
        <f t="shared" si="461"/>
        <v>9.44827014693295+4.45729522992995i</v>
      </c>
      <c r="I988" t="str">
        <f t="shared" si="462"/>
        <v>335.36501577071i</v>
      </c>
      <c r="J988" t="str">
        <f t="shared" si="456"/>
        <v>-151.23897753159+73.3671337701268i</v>
      </c>
      <c r="K988" t="str">
        <f t="shared" si="463"/>
        <v>0.870781453941605-1.79502850909003i</v>
      </c>
      <c r="L988" t="str">
        <f t="shared" si="464"/>
        <v>0.103803353550888-0.182595972164549i</v>
      </c>
      <c r="M988" t="str">
        <f t="shared" si="465"/>
        <v>0.974584807492493-1.97762448125458i</v>
      </c>
      <c r="N988" t="str">
        <f t="shared" si="466"/>
        <v>-0.629219286627705i</v>
      </c>
      <c r="O988" t="str">
        <f t="shared" si="467"/>
        <v>0.808487215204398-0.588513740579638i</v>
      </c>
      <c r="P988" t="str">
        <f t="shared" si="468"/>
        <v>0.191512784795602+0.588513740579638i</v>
      </c>
      <c r="Q988" t="str">
        <f t="shared" si="469"/>
        <v>-0.191512784795602+0.040705546048067i</v>
      </c>
      <c r="R988" t="str">
        <f t="shared" si="470"/>
        <v>-0.331855384177307-3.14350864796882i</v>
      </c>
      <c r="S988" t="str">
        <f t="shared" si="471"/>
        <v>0.0663440332856681i</v>
      </c>
      <c r="T988" t="str">
        <f t="shared" si="472"/>
        <v>0.208553042374629-0.0220166246538874i</v>
      </c>
      <c r="U988" t="e">
        <f t="shared" si="473"/>
        <v>#DIV/0!</v>
      </c>
      <c r="V988" t="str">
        <f t="shared" si="474"/>
        <v>1.33333333333333E-06-0.00124242734654095i</v>
      </c>
      <c r="W988" t="e">
        <f t="shared" si="475"/>
        <v>#DIV/0!</v>
      </c>
      <c r="X988" t="e">
        <f t="shared" si="476"/>
        <v>#DIV/0!</v>
      </c>
      <c r="Y988" t="str">
        <f t="shared" si="477"/>
        <v>0.00083+0.0858534440373019i</v>
      </c>
      <c r="Z988" t="e">
        <f t="shared" si="478"/>
        <v>#DIV/0!</v>
      </c>
      <c r="AA988" t="e">
        <f t="shared" si="479"/>
        <v>#DIV/0!</v>
      </c>
      <c r="AB988" t="str">
        <f t="shared" si="480"/>
        <v>1.28598749068194-0.135759726012912i</v>
      </c>
      <c r="AC988" t="str">
        <f t="shared" si="481"/>
        <v>1.98482211331246-2.67550971060128i</v>
      </c>
      <c r="AD988" t="str">
        <f t="shared" si="482"/>
        <v>0.262724523066699+0.285749681475785i</v>
      </c>
      <c r="AE988" t="e">
        <f t="shared" si="483"/>
        <v>#DIV/0!</v>
      </c>
      <c r="AF988" t="str">
        <f t="shared" si="484"/>
        <v>-17.1150402115826-4.17433852986905i</v>
      </c>
      <c r="AG988" t="e">
        <f t="shared" si="485"/>
        <v>#DIV/0!</v>
      </c>
      <c r="AH988" t="e">
        <f t="shared" si="486"/>
        <v>#DIV/0!</v>
      </c>
      <c r="AI988" t="e">
        <f t="shared" si="487"/>
        <v>#DIV/0!</v>
      </c>
      <c r="AJ988" t="e">
        <f t="shared" si="488"/>
        <v>#DIV/0!</v>
      </c>
      <c r="AK988"/>
      <c r="AL988"/>
      <c r="AM988"/>
      <c r="AN988"/>
    </row>
    <row r="989" spans="1:40" x14ac:dyDescent="0.25">
      <c r="A989"/>
      <c r="B989">
        <f t="shared" si="489"/>
        <v>85500</v>
      </c>
      <c r="C989" s="186" t="str">
        <f t="shared" si="457"/>
        <v>-0.0000134551640610784+0.0368642291269936i</v>
      </c>
      <c r="D989" s="158" t="str">
        <f t="shared" si="458"/>
        <v>-7.66676982292446+0.282625756640284i</v>
      </c>
      <c r="E989" t="str">
        <f t="shared" si="459"/>
        <v>7.99997752550608-0.0134087824307901i</v>
      </c>
      <c r="F989" t="str">
        <f t="shared" si="460"/>
        <v>0.999200641730474+0.0000013387354156432i</v>
      </c>
      <c r="G989">
        <f t="shared" si="455"/>
        <v>1</v>
      </c>
      <c r="H989" t="str">
        <f t="shared" si="461"/>
        <v>9.45252622681163+4.454282721244i</v>
      </c>
      <c r="I989" t="str">
        <f t="shared" si="462"/>
        <v>335.757714852409i</v>
      </c>
      <c r="J989" t="str">
        <f t="shared" si="456"/>
        <v>-151.595717837029+73.4530437628318i</v>
      </c>
      <c r="K989" t="str">
        <f t="shared" si="463"/>
        <v>0.869111038597098-1.79371071676245i</v>
      </c>
      <c r="L989" t="str">
        <f t="shared" si="464"/>
        <v>0.103619847097958-0.182486608560815i</v>
      </c>
      <c r="M989" t="str">
        <f t="shared" si="465"/>
        <v>0.972730885695056-1.97619732532326i</v>
      </c>
      <c r="N989" t="str">
        <f t="shared" si="466"/>
        <v>-0.629956077361461i</v>
      </c>
      <c r="O989" t="str">
        <f t="shared" si="467"/>
        <v>0.808053384324971-0.589109266673815i</v>
      </c>
      <c r="P989" t="str">
        <f t="shared" si="468"/>
        <v>0.191946615675029+0.589109266673815i</v>
      </c>
      <c r="Q989" t="str">
        <f t="shared" si="469"/>
        <v>-0.191946615675029+0.040846810687646i</v>
      </c>
      <c r="R989" t="str">
        <f t="shared" si="470"/>
        <v>-0.331851893520161-3.1397498519333i</v>
      </c>
      <c r="S989" t="str">
        <f t="shared" si="471"/>
        <v>0.066421719507314i</v>
      </c>
      <c r="T989" t="str">
        <f t="shared" si="472"/>
        <v>0.208547583988244-0.0220421733893672i</v>
      </c>
      <c r="U989" t="e">
        <f t="shared" si="473"/>
        <v>#DIV/0!</v>
      </c>
      <c r="V989" t="str">
        <f t="shared" si="474"/>
        <v>1.33333333333333E-06-0.00124097421514148i</v>
      </c>
      <c r="W989" t="e">
        <f t="shared" si="475"/>
        <v>#DIV/0!</v>
      </c>
      <c r="X989" t="e">
        <f t="shared" si="476"/>
        <v>#DIV/0!</v>
      </c>
      <c r="Y989" t="str">
        <f t="shared" si="477"/>
        <v>0.00083+0.0859539750022167i</v>
      </c>
      <c r="Z989" t="e">
        <f t="shared" si="478"/>
        <v>#DIV/0!</v>
      </c>
      <c r="AA989" t="e">
        <f t="shared" si="479"/>
        <v>#DIV/0!</v>
      </c>
      <c r="AB989" t="str">
        <f t="shared" si="480"/>
        <v>1.28595383297774-0.135917265571461i</v>
      </c>
      <c r="AC989" t="str">
        <f t="shared" si="481"/>
        <v>1.98228767422782-2.67350944734038i</v>
      </c>
      <c r="AD989" t="str">
        <f t="shared" si="482"/>
        <v>0.262930009384222+0.286047583243654i</v>
      </c>
      <c r="AE989" t="e">
        <f t="shared" si="483"/>
        <v>#DIV/0!</v>
      </c>
      <c r="AF989" t="str">
        <f t="shared" si="484"/>
        <v>-17.1192960497361-4.17165696460372i</v>
      </c>
      <c r="AG989" t="e">
        <f t="shared" si="485"/>
        <v>#DIV/0!</v>
      </c>
      <c r="AH989" t="e">
        <f t="shared" si="486"/>
        <v>#DIV/0!</v>
      </c>
      <c r="AI989" t="e">
        <f t="shared" si="487"/>
        <v>#DIV/0!</v>
      </c>
      <c r="AJ989" t="e">
        <f t="shared" si="488"/>
        <v>#DIV/0!</v>
      </c>
      <c r="AK989"/>
      <c r="AL989"/>
      <c r="AM989"/>
      <c r="AN989"/>
    </row>
    <row r="990" spans="1:40" x14ac:dyDescent="0.25">
      <c r="A990"/>
      <c r="B990">
        <f t="shared" si="489"/>
        <v>85600</v>
      </c>
      <c r="C990" s="186" t="str">
        <f t="shared" si="457"/>
        <v>-0.0000134237451289546+0.0368211634502154i</v>
      </c>
      <c r="D990" s="158" t="str">
        <f t="shared" si="458"/>
        <v>-7.666769582046+0.282295586451651i</v>
      </c>
      <c r="E990" t="str">
        <f t="shared" si="459"/>
        <v>7.99997747290357-0.0134244651289885i</v>
      </c>
      <c r="F990" t="str">
        <f t="shared" si="460"/>
        <v>0.999200641735721+1.34030117926031E-06i</v>
      </c>
      <c r="G990">
        <f t="shared" si="455"/>
        <v>1</v>
      </c>
      <c r="H990" t="str">
        <f t="shared" si="461"/>
        <v>9.45677158713983+4.45127171481974i</v>
      </c>
      <c r="I990" t="str">
        <f t="shared" si="462"/>
        <v>336.150413934108i</v>
      </c>
      <c r="J990" t="str">
        <f t="shared" si="456"/>
        <v>-151.952875626734+73.5389537555369i</v>
      </c>
      <c r="K990" t="str">
        <f t="shared" si="463"/>
        <v>0.867445075718732-1.79239392148392i</v>
      </c>
      <c r="L990" t="str">
        <f t="shared" si="464"/>
        <v>0.103436774698689-0.182377254302381i</v>
      </c>
      <c r="M990" t="str">
        <f t="shared" si="465"/>
        <v>0.970881850417421-1.9747711757863i</v>
      </c>
      <c r="N990" t="str">
        <f t="shared" si="466"/>
        <v>-0.630692868095218i</v>
      </c>
      <c r="O990" t="str">
        <f t="shared" si="467"/>
        <v>0.80761911478523-0.589704472963807i</v>
      </c>
      <c r="P990" t="str">
        <f t="shared" si="468"/>
        <v>0.19238088521477+0.589704472963807i</v>
      </c>
      <c r="Q990" t="str">
        <f t="shared" si="469"/>
        <v>-0.19238088521477+0.0409883951314109i</v>
      </c>
      <c r="R990" t="str">
        <f t="shared" si="470"/>
        <v>-0.331848398648913-3.13599974123124i</v>
      </c>
      <c r="S990" t="str">
        <f t="shared" si="471"/>
        <v>0.0664994057289599i</v>
      </c>
      <c r="T990" t="str">
        <f t="shared" si="472"/>
        <v>0.208542119158049-0.0220677213022597i</v>
      </c>
      <c r="U990" t="e">
        <f t="shared" si="473"/>
        <v>#DIV/0!</v>
      </c>
      <c r="V990" t="str">
        <f t="shared" si="474"/>
        <v>1.33333333333333E-06-0.00123952447890884i</v>
      </c>
      <c r="W990" t="e">
        <f t="shared" si="475"/>
        <v>#DIV/0!</v>
      </c>
      <c r="X990" t="e">
        <f t="shared" si="476"/>
        <v>#DIV/0!</v>
      </c>
      <c r="Y990" t="str">
        <f t="shared" si="477"/>
        <v>0.00083+0.0860545059671316i</v>
      </c>
      <c r="Z990" t="e">
        <f t="shared" si="478"/>
        <v>#DIV/0!</v>
      </c>
      <c r="AA990" t="e">
        <f t="shared" si="479"/>
        <v>#DIV/0!</v>
      </c>
      <c r="AB990" t="str">
        <f t="shared" si="480"/>
        <v>1.28592013553948-0.136074800057742i</v>
      </c>
      <c r="AC990" t="str">
        <f t="shared" si="481"/>
        <v>1.97975992777668-2.67151057170182i</v>
      </c>
      <c r="AD990" t="str">
        <f t="shared" si="482"/>
        <v>0.263135709374912+0.286345339844428i</v>
      </c>
      <c r="AE990" t="e">
        <f t="shared" si="483"/>
        <v>#DIV/0!</v>
      </c>
      <c r="AF990" t="str">
        <f t="shared" si="484"/>
        <v>-17.1235411691858-4.16897612836809i</v>
      </c>
      <c r="AG990" t="e">
        <f t="shared" si="485"/>
        <v>#DIV/0!</v>
      </c>
      <c r="AH990" t="e">
        <f t="shared" si="486"/>
        <v>#DIV/0!</v>
      </c>
      <c r="AI990" t="e">
        <f t="shared" si="487"/>
        <v>#DIV/0!</v>
      </c>
      <c r="AJ990" t="e">
        <f t="shared" si="488"/>
        <v>#DIV/0!</v>
      </c>
      <c r="AK990"/>
      <c r="AL990"/>
      <c r="AM990"/>
      <c r="AN990"/>
    </row>
    <row r="991" spans="1:40" x14ac:dyDescent="0.25">
      <c r="A991"/>
      <c r="B991">
        <f t="shared" si="489"/>
        <v>85700</v>
      </c>
      <c r="C991" s="186" t="str">
        <f t="shared" si="457"/>
        <v>-0.0000133924361172236+0.0367781982767269i</v>
      </c>
      <c r="D991" s="158" t="str">
        <f t="shared" si="458"/>
        <v>-7.66676934201026+0.28196618678824i</v>
      </c>
      <c r="E991" t="str">
        <f t="shared" si="459"/>
        <v>7.99997742023957-0.0134401478268774i</v>
      </c>
      <c r="F991" t="str">
        <f t="shared" si="460"/>
        <v>0.999200641740979+1.34186694284658E-06i</v>
      </c>
      <c r="G991">
        <f t="shared" si="455"/>
        <v>1</v>
      </c>
      <c r="H991" t="str">
        <f t="shared" si="461"/>
        <v>9.4610062596966+4.44826222179204i</v>
      </c>
      <c r="I991" t="str">
        <f t="shared" si="462"/>
        <v>336.543113015807i</v>
      </c>
      <c r="J991" t="str">
        <f t="shared" si="456"/>
        <v>-152.310450900706+73.624863748242i</v>
      </c>
      <c r="K991" t="str">
        <f t="shared" si="463"/>
        <v>0.865783550931345-1.791078126483i</v>
      </c>
      <c r="L991" t="str">
        <f t="shared" si="464"/>
        <v>0.103254135188757-0.182267910016118i</v>
      </c>
      <c r="M991" t="str">
        <f t="shared" si="465"/>
        <v>0.969037686120102-1.97334603649912i</v>
      </c>
      <c r="N991" t="str">
        <f t="shared" si="466"/>
        <v>-0.631429658828974i</v>
      </c>
      <c r="O991" t="str">
        <f t="shared" si="467"/>
        <v>0.807184406820925-0.590299359126496i</v>
      </c>
      <c r="P991" t="str">
        <f t="shared" si="468"/>
        <v>0.192815593179075+0.590299359126496i</v>
      </c>
      <c r="Q991" t="str">
        <f t="shared" si="469"/>
        <v>-0.192815593179075+0.0411302997024779i</v>
      </c>
      <c r="R991" t="str">
        <f t="shared" si="470"/>
        <v>-0.331844899563059-3.13225828545596i</v>
      </c>
      <c r="S991" t="str">
        <f t="shared" si="471"/>
        <v>0.066577091950606i</v>
      </c>
      <c r="T991" t="str">
        <f t="shared" si="472"/>
        <v>0.208536647883849-0.0220932683915494i</v>
      </c>
      <c r="U991" t="e">
        <f t="shared" si="473"/>
        <v>#DIV/0!</v>
      </c>
      <c r="V991" t="str">
        <f t="shared" si="474"/>
        <v>1.33333333333333E-06-0.00123807812595796i</v>
      </c>
      <c r="W991" t="e">
        <f t="shared" si="475"/>
        <v>#DIV/0!</v>
      </c>
      <c r="X991" t="e">
        <f t="shared" si="476"/>
        <v>#DIV/0!</v>
      </c>
      <c r="Y991" t="str">
        <f t="shared" si="477"/>
        <v>0.00083+0.0861550369320465i</v>
      </c>
      <c r="Z991" t="e">
        <f t="shared" si="478"/>
        <v>#DIV/0!</v>
      </c>
      <c r="AA991" t="e">
        <f t="shared" si="479"/>
        <v>#DIV/0!</v>
      </c>
      <c r="AB991" t="str">
        <f t="shared" si="480"/>
        <v>1.28588639836596-0.136232329465492i</v>
      </c>
      <c r="AC991" t="str">
        <f t="shared" si="481"/>
        <v>1.97723885269209-2.66951308892359i</v>
      </c>
      <c r="AD991" t="str">
        <f t="shared" si="482"/>
        <v>0.263341622950712+0.286642951147832i</v>
      </c>
      <c r="AE991" t="e">
        <f t="shared" si="483"/>
        <v>#DIV/0!</v>
      </c>
      <c r="AF991" t="str">
        <f t="shared" si="484"/>
        <v>-17.1277756017069-4.1662960350038i</v>
      </c>
      <c r="AG991" t="e">
        <f t="shared" si="485"/>
        <v>#DIV/0!</v>
      </c>
      <c r="AH991" t="e">
        <f t="shared" si="486"/>
        <v>#DIV/0!</v>
      </c>
      <c r="AI991" t="e">
        <f t="shared" si="487"/>
        <v>#DIV/0!</v>
      </c>
      <c r="AJ991" t="e">
        <f t="shared" si="488"/>
        <v>#DIV/0!</v>
      </c>
      <c r="AK991"/>
      <c r="AL991"/>
      <c r="AM991"/>
      <c r="AN991"/>
    </row>
    <row r="992" spans="1:40" x14ac:dyDescent="0.25">
      <c r="A992"/>
      <c r="B992">
        <f t="shared" si="489"/>
        <v>85800</v>
      </c>
      <c r="C992" s="186" t="str">
        <f t="shared" si="457"/>
        <v>-0.0000133612365137349+0.0367353332551181i</v>
      </c>
      <c r="D992" s="158" t="str">
        <f t="shared" si="458"/>
        <v>-7.66676910281325+0.281637554955906i</v>
      </c>
      <c r="E992" t="str">
        <f t="shared" si="459"/>
        <v>7.99997736751408-0.0134558305244564i</v>
      </c>
      <c r="F992" t="str">
        <f t="shared" si="460"/>
        <v>0.999200641746236+1.34343270640195E-06i</v>
      </c>
      <c r="G992">
        <f t="shared" si="455"/>
        <v>1</v>
      </c>
      <c r="H992" t="str">
        <f t="shared" si="461"/>
        <v>9.4652302761649+4.44525425319449i</v>
      </c>
      <c r="I992" t="str">
        <f t="shared" si="462"/>
        <v>336.935812097505i</v>
      </c>
      <c r="J992" t="str">
        <f t="shared" si="456"/>
        <v>-152.668443658943+73.7107737409471i</v>
      </c>
      <c r="K992" t="str">
        <f t="shared" si="463"/>
        <v>0.864126449910203-1.78976333494967i</v>
      </c>
      <c r="L992" t="str">
        <f t="shared" si="464"/>
        <v>0.103071927406701-0.182158576324355i</v>
      </c>
      <c r="M992" t="str">
        <f t="shared" si="465"/>
        <v>0.967198377316904-1.97192191127402i</v>
      </c>
      <c r="N992" t="str">
        <f t="shared" si="466"/>
        <v>-0.63216644956273i</v>
      </c>
      <c r="O992" t="str">
        <f t="shared" si="467"/>
        <v>0.806749260668039-0.590893924838945i</v>
      </c>
      <c r="P992" t="str">
        <f t="shared" si="468"/>
        <v>0.193250739331961+0.590893924838945i</v>
      </c>
      <c r="Q992" t="str">
        <f t="shared" si="469"/>
        <v>-0.193250739331961+0.0412725247237851i</v>
      </c>
      <c r="R992" t="str">
        <f t="shared" si="470"/>
        <v>-0.331841396262189-3.12852545434252i</v>
      </c>
      <c r="S992" t="str">
        <f t="shared" si="471"/>
        <v>0.066654778172252i</v>
      </c>
      <c r="T992" t="str">
        <f t="shared" si="472"/>
        <v>0.208531170165445-0.0221188146562266i</v>
      </c>
      <c r="U992" t="e">
        <f t="shared" si="473"/>
        <v>#DIV/0!</v>
      </c>
      <c r="V992" t="str">
        <f t="shared" si="474"/>
        <v>1.33333333333333E-06-0.00123663514445917i</v>
      </c>
      <c r="W992" t="e">
        <f t="shared" si="475"/>
        <v>#DIV/0!</v>
      </c>
      <c r="X992" t="e">
        <f t="shared" si="476"/>
        <v>#DIV/0!</v>
      </c>
      <c r="Y992" t="str">
        <f t="shared" si="477"/>
        <v>0.00083+0.0862555678969614i</v>
      </c>
      <c r="Z992" t="e">
        <f t="shared" si="478"/>
        <v>#DIV/0!</v>
      </c>
      <c r="AA992" t="e">
        <f t="shared" si="479"/>
        <v>#DIV/0!</v>
      </c>
      <c r="AB992" t="str">
        <f t="shared" si="480"/>
        <v>1.28585262145594-0.136389853788487i</v>
      </c>
      <c r="AC992" t="str">
        <f t="shared" si="481"/>
        <v>1.97472442777989-2.66751700418482i</v>
      </c>
      <c r="AD992" t="str">
        <f t="shared" si="482"/>
        <v>0.263547750023459+0.286940417023544i</v>
      </c>
      <c r="AE992" t="e">
        <f t="shared" si="483"/>
        <v>#DIV/0!</v>
      </c>
      <c r="AF992" t="str">
        <f t="shared" si="484"/>
        <v>-17.1319993789782-4.16361669823858i</v>
      </c>
      <c r="AG992" t="e">
        <f t="shared" si="485"/>
        <v>#DIV/0!</v>
      </c>
      <c r="AH992" t="e">
        <f t="shared" si="486"/>
        <v>#DIV/0!</v>
      </c>
      <c r="AI992" t="e">
        <f t="shared" si="487"/>
        <v>#DIV/0!</v>
      </c>
      <c r="AJ992" t="e">
        <f t="shared" si="488"/>
        <v>#DIV/0!</v>
      </c>
      <c r="AK992"/>
      <c r="AL992"/>
      <c r="AM992"/>
      <c r="AN992"/>
    </row>
    <row r="993" spans="1:40" x14ac:dyDescent="0.25">
      <c r="A993"/>
      <c r="B993">
        <f t="shared" si="489"/>
        <v>85900</v>
      </c>
      <c r="C993" s="186" t="str">
        <f t="shared" si="457"/>
        <v>-0.0000133301458093175+0.0366925680356156i</v>
      </c>
      <c r="D993" s="158" t="str">
        <f t="shared" si="458"/>
        <v>-7.66676886445121+0.281309688273053i</v>
      </c>
      <c r="E993" t="str">
        <f t="shared" si="459"/>
        <v>7.99997731472711-0.0134715132217252i</v>
      </c>
      <c r="F993" t="str">
        <f t="shared" si="460"/>
        <v>0.999200641751504+0.0000013449984699264i</v>
      </c>
      <c r="G993">
        <f t="shared" si="455"/>
        <v>1</v>
      </c>
      <c r="H993" t="str">
        <f t="shared" si="461"/>
        <v>9.46944366813236+4.44224781996008i</v>
      </c>
      <c r="I993" t="str">
        <f t="shared" si="462"/>
        <v>337.328511179204i</v>
      </c>
      <c r="J993" t="str">
        <f t="shared" si="456"/>
        <v>-153.026853901447+73.7966837336521i</v>
      </c>
      <c r="K993" t="str">
        <f t="shared" si="463"/>
        <v>0.862473758380783-1.78844955003558i</v>
      </c>
      <c r="L993" t="str">
        <f t="shared" si="464"/>
        <v>0.102890150193916-0.182049253844908i</v>
      </c>
      <c r="M993" t="str">
        <f t="shared" si="465"/>
        <v>0.965363908574699-1.97049880388049i</v>
      </c>
      <c r="N993" t="str">
        <f t="shared" si="466"/>
        <v>-0.632903240296486i</v>
      </c>
      <c r="O993" t="str">
        <f t="shared" si="467"/>
        <v>0.806313676562797-0.591488169778386i</v>
      </c>
      <c r="P993" t="str">
        <f t="shared" si="468"/>
        <v>0.193686323437203+0.591488169778386i</v>
      </c>
      <c r="Q993" t="str">
        <f t="shared" si="469"/>
        <v>-0.193686323437203+0.0414150705181i</v>
      </c>
      <c r="R993" t="str">
        <f t="shared" si="470"/>
        <v>-0.331837888745817-3.12480121776693i</v>
      </c>
      <c r="S993" t="str">
        <f t="shared" si="471"/>
        <v>0.0667324643938979i</v>
      </c>
      <c r="T993" t="str">
        <f t="shared" si="472"/>
        <v>0.20852568600264-0.0221443600952765i</v>
      </c>
      <c r="U993" t="e">
        <f t="shared" si="473"/>
        <v>#DIV/0!</v>
      </c>
      <c r="V993" t="str">
        <f t="shared" si="474"/>
        <v>1.33333333333333E-06-0.00123519552263791i</v>
      </c>
      <c r="W993" t="e">
        <f t="shared" si="475"/>
        <v>#DIV/0!</v>
      </c>
      <c r="X993" t="e">
        <f t="shared" si="476"/>
        <v>#DIV/0!</v>
      </c>
      <c r="Y993" t="str">
        <f t="shared" si="477"/>
        <v>0.00083+0.0863560988618762i</v>
      </c>
      <c r="Z993" t="e">
        <f t="shared" si="478"/>
        <v>#DIV/0!</v>
      </c>
      <c r="AA993" t="e">
        <f t="shared" si="479"/>
        <v>#DIV/0!</v>
      </c>
      <c r="AB993" t="str">
        <f t="shared" si="480"/>
        <v>1.28581880480823-0.136547373020468i</v>
      </c>
      <c r="AC993" t="str">
        <f t="shared" si="481"/>
        <v>1.97221663191867-2.6655223226063i</v>
      </c>
      <c r="AD993" t="str">
        <f t="shared" si="482"/>
        <v>0.263754090504883+0.287237737341209i</v>
      </c>
      <c r="AE993" t="e">
        <f t="shared" si="483"/>
        <v>#DIV/0!</v>
      </c>
      <c r="AF993" t="str">
        <f t="shared" si="484"/>
        <v>-17.1362125325836-4.16093813168703i</v>
      </c>
      <c r="AG993" t="e">
        <f t="shared" si="485"/>
        <v>#DIV/0!</v>
      </c>
      <c r="AH993" t="e">
        <f t="shared" si="486"/>
        <v>#DIV/0!</v>
      </c>
      <c r="AI993" t="e">
        <f t="shared" si="487"/>
        <v>#DIV/0!</v>
      </c>
      <c r="AJ993" t="e">
        <f t="shared" si="488"/>
        <v>#DIV/0!</v>
      </c>
      <c r="AK993"/>
      <c r="AL993"/>
      <c r="AM993"/>
      <c r="AN993"/>
    </row>
    <row r="994" spans="1:40" x14ac:dyDescent="0.25">
      <c r="A994"/>
      <c r="B994">
        <f t="shared" si="489"/>
        <v>86000</v>
      </c>
      <c r="C994" s="186" t="str">
        <f t="shared" si="457"/>
        <v>-0.0000132991634977586+0.0366499022700726i</v>
      </c>
      <c r="D994" s="158" t="str">
        <f t="shared" si="458"/>
        <v>-7.66676862692017+0.280982584070557i</v>
      </c>
      <c r="E994" t="str">
        <f t="shared" si="459"/>
        <v>7.99997726187865-0.0134871959186833i</v>
      </c>
      <c r="F994" t="str">
        <f t="shared" si="460"/>
        <v>0.999200641756771+1.34656423341986E-06i</v>
      </c>
      <c r="G994">
        <f t="shared" si="455"/>
        <v>1</v>
      </c>
      <c r="H994" t="str">
        <f t="shared" si="461"/>
        <v>9.47364646709068+4.43924293292176i</v>
      </c>
      <c r="I994" t="str">
        <f t="shared" si="462"/>
        <v>337.721210260903i</v>
      </c>
      <c r="J994" t="str">
        <f t="shared" si="456"/>
        <v>-153.385681628216+73.8825937263572i</v>
      </c>
      <c r="K994" t="str">
        <f t="shared" si="463"/>
        <v>0.860825462118669-1.78713677485435i</v>
      </c>
      <c r="L994" t="str">
        <f t="shared" si="464"/>
        <v>0.102708802394654-0.181939943191108i</v>
      </c>
      <c r="M994" t="str">
        <f t="shared" si="465"/>
        <v>0.963534264513323-1.96907671804546i</v>
      </c>
      <c r="N994" t="str">
        <f t="shared" si="466"/>
        <v>-0.633640031030242i</v>
      </c>
      <c r="O994" t="str">
        <f t="shared" si="467"/>
        <v>0.805877654741661-0.592082093622228i</v>
      </c>
      <c r="P994" t="str">
        <f t="shared" si="468"/>
        <v>0.194122345258339+0.592082093622228i</v>
      </c>
      <c r="Q994" t="str">
        <f t="shared" si="469"/>
        <v>-0.194122345258339+0.0415579374080141i</v>
      </c>
      <c r="R994" t="str">
        <f t="shared" si="470"/>
        <v>-0.331834377013487-3.12108554574531i</v>
      </c>
      <c r="S994" t="str">
        <f t="shared" si="471"/>
        <v>0.0668101506155438i</v>
      </c>
      <c r="T994" t="str">
        <f t="shared" si="472"/>
        <v>0.208520195395241-0.0221699047076862i</v>
      </c>
      <c r="U994" t="e">
        <f t="shared" si="473"/>
        <v>#DIV/0!</v>
      </c>
      <c r="V994" t="str">
        <f t="shared" si="474"/>
        <v>1.33333333333333E-06-0.00123375924877438i</v>
      </c>
      <c r="W994" t="e">
        <f t="shared" si="475"/>
        <v>#DIV/0!</v>
      </c>
      <c r="X994" t="e">
        <f t="shared" si="476"/>
        <v>#DIV/0!</v>
      </c>
      <c r="Y994" t="str">
        <f t="shared" si="477"/>
        <v>0.00083+0.0864566298267911i</v>
      </c>
      <c r="Z994" t="e">
        <f t="shared" si="478"/>
        <v>#DIV/0!</v>
      </c>
      <c r="AA994" t="e">
        <f t="shared" si="479"/>
        <v>#DIV/0!</v>
      </c>
      <c r="AB994" t="str">
        <f t="shared" si="480"/>
        <v>1.28578494842162-0.13670488715519i</v>
      </c>
      <c r="AC994" t="str">
        <f t="shared" si="481"/>
        <v>1.96971544405941-2.66352904925075i</v>
      </c>
      <c r="AD994" t="str">
        <f t="shared" si="482"/>
        <v>0.263960644306616+0.287534911970433i</v>
      </c>
      <c r="AE994" t="e">
        <f t="shared" si="483"/>
        <v>#DIV/0!</v>
      </c>
      <c r="AF994" t="str">
        <f t="shared" si="484"/>
        <v>-17.1404150940108-4.1582603488512i</v>
      </c>
      <c r="AG994" t="e">
        <f t="shared" si="485"/>
        <v>#DIV/0!</v>
      </c>
      <c r="AH994" t="e">
        <f t="shared" si="486"/>
        <v>#DIV/0!</v>
      </c>
      <c r="AI994" t="e">
        <f t="shared" si="487"/>
        <v>#DIV/0!</v>
      </c>
      <c r="AJ994" t="e">
        <f t="shared" si="488"/>
        <v>#DIV/0!</v>
      </c>
      <c r="AK994"/>
      <c r="AL994"/>
      <c r="AM994"/>
      <c r="AN994"/>
    </row>
    <row r="995" spans="1:40" x14ac:dyDescent="0.25">
      <c r="A995"/>
      <c r="B995">
        <f t="shared" si="489"/>
        <v>86100</v>
      </c>
      <c r="C995" s="186" t="str">
        <f t="shared" si="457"/>
        <v>-0.0000132682890757836+0.0366073356119597i</v>
      </c>
      <c r="D995" s="158" t="str">
        <f t="shared" si="458"/>
        <v>-7.66676839021628+0.280656239691691i</v>
      </c>
      <c r="E995" t="str">
        <f t="shared" si="459"/>
        <v>7.99997720896871-0.0135028786153304i</v>
      </c>
      <c r="F995" t="str">
        <f t="shared" si="460"/>
        <v>0.999200641762048+1.34812999688233E-06i</v>
      </c>
      <c r="G995">
        <f t="shared" si="455"/>
        <v>1</v>
      </c>
      <c r="H995" t="str">
        <f t="shared" si="461"/>
        <v>9.4778387044364+4.43623960281324i</v>
      </c>
      <c r="I995" t="str">
        <f t="shared" si="462"/>
        <v>338.113909342601i</v>
      </c>
      <c r="J995" t="str">
        <f t="shared" si="456"/>
        <v>-153.744926839252+73.9685037190623i</v>
      </c>
      <c r="K995" t="str">
        <f t="shared" si="463"/>
        <v>0.859181546949323-1.78582501248186i</v>
      </c>
      <c r="L995" t="str">
        <f t="shared" si="464"/>
        <v>0.102527882856022-0.181830644971828i</v>
      </c>
      <c r="M995" t="str">
        <f t="shared" si="465"/>
        <v>0.961709429805345-1.96765565745369i</v>
      </c>
      <c r="N995" t="str">
        <f t="shared" si="466"/>
        <v>-0.634376821763998i</v>
      </c>
      <c r="O995" t="str">
        <f t="shared" si="467"/>
        <v>0.805441195441329-0.592675696048052i</v>
      </c>
      <c r="P995" t="str">
        <f t="shared" si="468"/>
        <v>0.194558804558671+0.592675696048052i</v>
      </c>
      <c r="Q995" t="str">
        <f t="shared" si="469"/>
        <v>-0.194558804558671+0.041701125715946i</v>
      </c>
      <c r="R995" t="str">
        <f t="shared" si="470"/>
        <v>-0.331830861064736-3.11737840843303i</v>
      </c>
      <c r="S995" t="str">
        <f t="shared" si="471"/>
        <v>0.0668878368371899i</v>
      </c>
      <c r="T995" t="str">
        <f t="shared" si="472"/>
        <v>0.208514698343047-0.0221954484924423i</v>
      </c>
      <c r="U995" t="e">
        <f t="shared" si="473"/>
        <v>#DIV/0!</v>
      </c>
      <c r="V995" t="str">
        <f t="shared" si="474"/>
        <v>1.33333333333333E-06-0.00123232631120322i</v>
      </c>
      <c r="W995" t="e">
        <f t="shared" si="475"/>
        <v>#DIV/0!</v>
      </c>
      <c r="X995" t="e">
        <f t="shared" si="476"/>
        <v>#DIV/0!</v>
      </c>
      <c r="Y995" t="str">
        <f t="shared" si="477"/>
        <v>0.00083+0.086557160791706i</v>
      </c>
      <c r="Z995" t="e">
        <f t="shared" si="478"/>
        <v>#DIV/0!</v>
      </c>
      <c r="AA995" t="e">
        <f t="shared" si="479"/>
        <v>#DIV/0!</v>
      </c>
      <c r="AB995" t="str">
        <f t="shared" si="480"/>
        <v>1.28575105229487-0.136862396186403i</v>
      </c>
      <c r="AC995" t="str">
        <f t="shared" si="481"/>
        <v>1.96722084322528-2.66153718912326i</v>
      </c>
      <c r="AD995" t="str">
        <f t="shared" si="482"/>
        <v>0.264167411340192+0.287831940780783i</v>
      </c>
      <c r="AE995" t="e">
        <f t="shared" si="483"/>
        <v>#DIV/0!</v>
      </c>
      <c r="AF995" t="str">
        <f t="shared" si="484"/>
        <v>-17.1446070946527-4.15558336312155i</v>
      </c>
      <c r="AG995" t="e">
        <f t="shared" si="485"/>
        <v>#DIV/0!</v>
      </c>
      <c r="AH995" t="e">
        <f t="shared" si="486"/>
        <v>#DIV/0!</v>
      </c>
      <c r="AI995" t="e">
        <f t="shared" si="487"/>
        <v>#DIV/0!</v>
      </c>
      <c r="AJ995" t="e">
        <f t="shared" si="488"/>
        <v>#DIV/0!</v>
      </c>
      <c r="AK995"/>
      <c r="AL995"/>
      <c r="AM995"/>
      <c r="AN995"/>
    </row>
    <row r="996" spans="1:40" x14ac:dyDescent="0.25">
      <c r="A996"/>
      <c r="B996">
        <f t="shared" si="489"/>
        <v>86200</v>
      </c>
      <c r="C996" s="186" t="str">
        <f t="shared" si="457"/>
        <v>-0.0000132375220430356+0.0365648677163559i</v>
      </c>
      <c r="D996" s="158" t="str">
        <f t="shared" si="458"/>
        <v>-7.66676815433564+0.280330652492062i</v>
      </c>
      <c r="E996" t="str">
        <f t="shared" si="459"/>
        <v>7.99997715599728-0.0135185613116662i</v>
      </c>
      <c r="F996" t="str">
        <f t="shared" si="460"/>
        <v>0.999200641767335+1.34969576031379E-06i</v>
      </c>
      <c r="G996">
        <f t="shared" si="455"/>
        <v>1</v>
      </c>
      <c r="H996" t="str">
        <f t="shared" si="461"/>
        <v>9.4820204114709+4.43323784026958i</v>
      </c>
      <c r="I996" t="str">
        <f t="shared" si="462"/>
        <v>338.5066084243i</v>
      </c>
      <c r="J996" t="str">
        <f t="shared" si="456"/>
        <v>-154.104589534554+74.0544137117673i</v>
      </c>
      <c r="K996" t="str">
        <f t="shared" si="463"/>
        <v>0.857541998748001-1.78451426595661i</v>
      </c>
      <c r="L996" t="str">
        <f t="shared" si="464"/>
        <v>0.102347390427979-0.181721359791506i</v>
      </c>
      <c r="M996" t="str">
        <f t="shared" si="465"/>
        <v>0.95988938917598-1.96623562574812i</v>
      </c>
      <c r="N996" t="str">
        <f t="shared" si="466"/>
        <v>-0.635113612497754i</v>
      </c>
      <c r="O996" t="str">
        <f t="shared" si="467"/>
        <v>0.805004298898738-0.593268976733615i</v>
      </c>
      <c r="P996" t="str">
        <f t="shared" si="468"/>
        <v>0.194995701101262+0.593268976733615i</v>
      </c>
      <c r="Q996" t="str">
        <f t="shared" si="469"/>
        <v>-0.194995701101262+0.041844635764139i</v>
      </c>
      <c r="R996" t="str">
        <f t="shared" si="470"/>
        <v>-0.331827340899098-3.113679776124i</v>
      </c>
      <c r="S996" t="str">
        <f t="shared" si="471"/>
        <v>0.0669655230588358i</v>
      </c>
      <c r="T996" t="str">
        <f t="shared" si="472"/>
        <v>0.208509194845862-0.0222209914485307i</v>
      </c>
      <c r="U996" t="e">
        <f t="shared" si="473"/>
        <v>#DIV/0!</v>
      </c>
      <c r="V996" t="str">
        <f t="shared" si="474"/>
        <v>1.33333333333333E-06-0.00123089669831319i</v>
      </c>
      <c r="W996" t="e">
        <f t="shared" si="475"/>
        <v>#DIV/0!</v>
      </c>
      <c r="X996" t="e">
        <f t="shared" si="476"/>
        <v>#DIV/0!</v>
      </c>
      <c r="Y996" t="str">
        <f t="shared" si="477"/>
        <v>0.00083+0.0866576917566209i</v>
      </c>
      <c r="Z996" t="e">
        <f t="shared" si="478"/>
        <v>#DIV/0!</v>
      </c>
      <c r="AA996" t="e">
        <f t="shared" si="479"/>
        <v>#DIV/0!</v>
      </c>
      <c r="AB996" t="str">
        <f t="shared" si="480"/>
        <v>1.28571711642679-0.137019900107855i</v>
      </c>
      <c r="AC996" t="str">
        <f t="shared" si="481"/>
        <v>1.9647328085115-2.65954674717198i</v>
      </c>
      <c r="AD996" t="str">
        <f t="shared" si="482"/>
        <v>0.264374391517035+0.288128823641788i</v>
      </c>
      <c r="AE996" t="e">
        <f t="shared" si="483"/>
        <v>#DIV/0!</v>
      </c>
      <c r="AF996" t="str">
        <f t="shared" si="484"/>
        <v>-17.1487885658065-4.15290718777752i</v>
      </c>
      <c r="AG996" t="e">
        <f t="shared" si="485"/>
        <v>#DIV/0!</v>
      </c>
      <c r="AH996" t="e">
        <f t="shared" si="486"/>
        <v>#DIV/0!</v>
      </c>
      <c r="AI996" t="e">
        <f t="shared" si="487"/>
        <v>#DIV/0!</v>
      </c>
      <c r="AJ996" t="e">
        <f t="shared" si="488"/>
        <v>#DIV/0!</v>
      </c>
      <c r="AK996"/>
      <c r="AL996"/>
      <c r="AM996"/>
      <c r="AN996"/>
    </row>
    <row r="997" spans="1:40" x14ac:dyDescent="0.25">
      <c r="A997"/>
      <c r="B997">
        <f t="shared" si="489"/>
        <v>86300</v>
      </c>
      <c r="C997" s="186" t="str">
        <f t="shared" si="457"/>
        <v>-0.0000132068619020545+0.0365224982399384i</v>
      </c>
      <c r="D997" s="158" t="str">
        <f t="shared" si="458"/>
        <v>-7.66676791927457+0.280005819839528i</v>
      </c>
      <c r="E997" t="str">
        <f t="shared" si="459"/>
        <v>7.99997710296436-0.0135342440076903i</v>
      </c>
      <c r="F997" t="str">
        <f t="shared" si="460"/>
        <v>0.999200641772623+1.35126152371415E-06i</v>
      </c>
      <c r="G997">
        <f t="shared" si="455"/>
        <v>1</v>
      </c>
      <c r="H997" t="str">
        <f t="shared" si="461"/>
        <v>9.4861916194008+4.43023765582811i</v>
      </c>
      <c r="I997" t="str">
        <f t="shared" si="462"/>
        <v>338.899307505999i</v>
      </c>
      <c r="J997" t="str">
        <f t="shared" si="456"/>
        <v>-154.464669714123+74.1403237044724i</v>
      </c>
      <c r="K997" t="str">
        <f t="shared" si="463"/>
        <v>0.855906803439526-1.78320453827992i</v>
      </c>
      <c r="L997" t="str">
        <f t="shared" si="464"/>
        <v>0.102167323963337-0.181612088250174i</v>
      </c>
      <c r="M997" t="str">
        <f t="shared" si="465"/>
        <v>0.958074127402863-1.96481662653009i</v>
      </c>
      <c r="N997" t="str">
        <f t="shared" si="466"/>
        <v>-0.63585040323151i</v>
      </c>
      <c r="O997" t="str">
        <f t="shared" si="467"/>
        <v>0.804566965351062-0.593861935356849i</v>
      </c>
      <c r="P997" t="str">
        <f t="shared" si="468"/>
        <v>0.195433034648938+0.593861935356849i</v>
      </c>
      <c r="Q997" t="str">
        <f t="shared" si="469"/>
        <v>-0.195433034648938+0.041988467874661i</v>
      </c>
      <c r="R997" t="str">
        <f t="shared" si="470"/>
        <v>-0.331823816516124-3.1099896192498i</v>
      </c>
      <c r="S997" t="str">
        <f t="shared" si="471"/>
        <v>0.0670432092804818i</v>
      </c>
      <c r="T997" t="str">
        <f t="shared" si="472"/>
        <v>0.20850368490349-0.0222465335749387i</v>
      </c>
      <c r="U997" t="e">
        <f t="shared" si="473"/>
        <v>#DIV/0!</v>
      </c>
      <c r="V997" t="str">
        <f t="shared" si="474"/>
        <v>1.33333333333333E-06-0.00122947039854689i</v>
      </c>
      <c r="W997" t="e">
        <f t="shared" si="475"/>
        <v>#DIV/0!</v>
      </c>
      <c r="X997" t="e">
        <f t="shared" si="476"/>
        <v>#DIV/0!</v>
      </c>
      <c r="Y997" t="str">
        <f t="shared" si="477"/>
        <v>0.00083+0.0867582227215357i</v>
      </c>
      <c r="Z997" t="e">
        <f t="shared" si="478"/>
        <v>#DIV/0!</v>
      </c>
      <c r="AA997" t="e">
        <f t="shared" si="479"/>
        <v>#DIV/0!</v>
      </c>
      <c r="AB997" t="str">
        <f t="shared" si="480"/>
        <v>1.28568314081615-0.137177398913301i</v>
      </c>
      <c r="AC997" t="str">
        <f t="shared" si="481"/>
        <v>1.962251319085-2.65755772828825i</v>
      </c>
      <c r="AD997" t="str">
        <f t="shared" si="482"/>
        <v>0.264581584748471+0.288425560422943i</v>
      </c>
      <c r="AE997" t="e">
        <f t="shared" si="483"/>
        <v>#DIV/0!</v>
      </c>
      <c r="AF997" t="str">
        <f t="shared" si="484"/>
        <v>-17.1529595386754-4.15023183598858i</v>
      </c>
      <c r="AG997" t="e">
        <f t="shared" si="485"/>
        <v>#DIV/0!</v>
      </c>
      <c r="AH997" t="e">
        <f t="shared" si="486"/>
        <v>#DIV/0!</v>
      </c>
      <c r="AI997" t="e">
        <f t="shared" si="487"/>
        <v>#DIV/0!</v>
      </c>
      <c r="AJ997" t="e">
        <f t="shared" si="488"/>
        <v>#DIV/0!</v>
      </c>
      <c r="AK997"/>
      <c r="AL997"/>
      <c r="AM997"/>
      <c r="AN997"/>
    </row>
    <row r="998" spans="1:40" x14ac:dyDescent="0.25">
      <c r="A998"/>
      <c r="B998">
        <f t="shared" si="489"/>
        <v>86400</v>
      </c>
      <c r="C998" s="186" t="str">
        <f t="shared" si="457"/>
        <v>-0.0000131763081582577+0.0364802268409741i</v>
      </c>
      <c r="D998" s="158" t="str">
        <f t="shared" si="458"/>
        <v>-7.66676768502923+0.279681739114135i</v>
      </c>
      <c r="E998" t="str">
        <f t="shared" si="459"/>
        <v>7.99997704986995-0.0135499267034023i</v>
      </c>
      <c r="F998" t="str">
        <f t="shared" si="460"/>
        <v>0.99920064177792+1.35282728708342E-06i</v>
      </c>
      <c r="G998">
        <f t="shared" si="455"/>
        <v>1</v>
      </c>
      <c r="H998" t="str">
        <f t="shared" si="461"/>
        <v>9.49035235933785+4.4272390599287i</v>
      </c>
      <c r="I998" t="str">
        <f t="shared" si="462"/>
        <v>339.292006587698i</v>
      </c>
      <c r="J998" t="str">
        <f t="shared" si="456"/>
        <v>-154.825167377957+74.2262336971774i</v>
      </c>
      <c r="K998" t="str">
        <f t="shared" si="463"/>
        <v>0.854275946998184-1.78189583241627i</v>
      </c>
      <c r="L998" t="str">
        <f t="shared" si="464"/>
        <v>0.101987682317761-0.181502830943487i</v>
      </c>
      <c r="M998" t="str">
        <f t="shared" si="465"/>
        <v>0.956263629315945-1.96339866335976i</v>
      </c>
      <c r="N998" t="str">
        <f t="shared" si="466"/>
        <v>-0.636587193965266i</v>
      </c>
      <c r="O998" t="str">
        <f t="shared" si="467"/>
        <v>0.804129195035712-0.59445457159586i</v>
      </c>
      <c r="P998" t="str">
        <f t="shared" si="468"/>
        <v>0.195870804964288+0.59445457159586i</v>
      </c>
      <c r="Q998" t="str">
        <f t="shared" si="469"/>
        <v>-0.195870804964288+0.042132622369406i</v>
      </c>
      <c r="R998" t="str">
        <f t="shared" si="470"/>
        <v>-0.331820287915349-3.10630790837888i</v>
      </c>
      <c r="S998" t="str">
        <f t="shared" si="471"/>
        <v>0.0671208955021279i</v>
      </c>
      <c r="T998" t="str">
        <f t="shared" si="472"/>
        <v>0.208498168515732-0.0222720748706521i</v>
      </c>
      <c r="U998" t="e">
        <f t="shared" si="473"/>
        <v>#DIV/0!</v>
      </c>
      <c r="V998" t="str">
        <f t="shared" si="474"/>
        <v>1.33333333333333E-06-0.00122804740040043i</v>
      </c>
      <c r="W998" t="e">
        <f t="shared" si="475"/>
        <v>#DIV/0!</v>
      </c>
      <c r="X998" t="e">
        <f t="shared" si="476"/>
        <v>#DIV/0!</v>
      </c>
      <c r="Y998" t="str">
        <f t="shared" si="477"/>
        <v>0.00083+0.0868587536864506i</v>
      </c>
      <c r="Z998" t="e">
        <f t="shared" si="478"/>
        <v>#DIV/0!</v>
      </c>
      <c r="AA998" t="e">
        <f t="shared" si="479"/>
        <v>#DIV/0!</v>
      </c>
      <c r="AB998" t="str">
        <f t="shared" si="480"/>
        <v>1.28564912546174-0.137334892596487i</v>
      </c>
      <c r="AC998" t="str">
        <f t="shared" si="481"/>
        <v>1.95977635418431-2.65557013730726i</v>
      </c>
      <c r="AD998" t="str">
        <f t="shared" si="482"/>
        <v>0.26478899094572+0.288722150993703i</v>
      </c>
      <c r="AE998" t="e">
        <f t="shared" si="483"/>
        <v>#DIV/0!</v>
      </c>
      <c r="AF998" t="str">
        <f t="shared" si="484"/>
        <v>-17.1571200443671-4.14755732081457i</v>
      </c>
      <c r="AG998" t="e">
        <f t="shared" si="485"/>
        <v>#DIV/0!</v>
      </c>
      <c r="AH998" t="e">
        <f t="shared" si="486"/>
        <v>#DIV/0!</v>
      </c>
      <c r="AI998" t="e">
        <f t="shared" si="487"/>
        <v>#DIV/0!</v>
      </c>
      <c r="AJ998" t="e">
        <f t="shared" si="488"/>
        <v>#DIV/0!</v>
      </c>
      <c r="AK998"/>
      <c r="AL998"/>
      <c r="AM998"/>
      <c r="AN998"/>
    </row>
    <row r="999" spans="1:40" x14ac:dyDescent="0.25">
      <c r="A999"/>
      <c r="B999">
        <f t="shared" si="489"/>
        <v>86500</v>
      </c>
      <c r="C999" s="186" t="str">
        <f t="shared" si="457"/>
        <v>-0.0000131458603199198+0.0364380531793104i</v>
      </c>
      <c r="D999" s="158" t="str">
        <f t="shared" si="458"/>
        <v>-7.66676745159579+0.279358407708046i</v>
      </c>
      <c r="E999" t="str">
        <f t="shared" si="459"/>
        <v>7.99997699671406-0.0135656093988019i</v>
      </c>
      <c r="F999" t="str">
        <f t="shared" si="460"/>
        <v>0.999200641783227+1.35439305042156E-06i</v>
      </c>
      <c r="G999">
        <f t="shared" si="455"/>
        <v>1</v>
      </c>
      <c r="H999" t="str">
        <f t="shared" si="461"/>
        <v>9.49450266229925+4.42424206291474i</v>
      </c>
      <c r="I999" t="str">
        <f t="shared" si="462"/>
        <v>339.684705669396i</v>
      </c>
      <c r="J999" t="str">
        <f t="shared" si="456"/>
        <v>-155.186082526058+74.3121436898825i</v>
      </c>
      <c r="K999" t="str">
        <f t="shared" si="463"/>
        <v>0.852649415447501-1.78058815129358i</v>
      </c>
      <c r="L999" t="str">
        <f t="shared" si="464"/>
        <v>0.101808464349759-0.181393588462744i</v>
      </c>
      <c r="M999" t="str">
        <f t="shared" si="465"/>
        <v>0.95445787979726-1.96198173975632i</v>
      </c>
      <c r="N999" t="str">
        <f t="shared" si="466"/>
        <v>-0.637323984699022i</v>
      </c>
      <c r="O999" t="str">
        <f t="shared" si="467"/>
        <v>0.803690988190336-0.595046885128929i</v>
      </c>
      <c r="P999" t="str">
        <f t="shared" si="468"/>
        <v>0.196309011809664+0.595046885128929i</v>
      </c>
      <c r="Q999" t="str">
        <f t="shared" si="469"/>
        <v>-0.196309011809664+0.042277099570093i</v>
      </c>
      <c r="R999" t="str">
        <f t="shared" si="470"/>
        <v>-0.331816755096309-3.10263461421579i</v>
      </c>
      <c r="S999" t="str">
        <f t="shared" si="471"/>
        <v>0.0671985817237738i</v>
      </c>
      <c r="T999" t="str">
        <f t="shared" si="472"/>
        <v>0.208492645682389-0.0222976153346568i</v>
      </c>
      <c r="U999" t="e">
        <f t="shared" si="473"/>
        <v>#DIV/0!</v>
      </c>
      <c r="V999" t="str">
        <f t="shared" si="474"/>
        <v>1.33333333333333E-06-0.00122662769242309i</v>
      </c>
      <c r="W999" t="e">
        <f t="shared" si="475"/>
        <v>#DIV/0!</v>
      </c>
      <c r="X999" t="e">
        <f t="shared" si="476"/>
        <v>#DIV/0!</v>
      </c>
      <c r="Y999" t="str">
        <f t="shared" si="477"/>
        <v>0.00083+0.0869592846513655i</v>
      </c>
      <c r="Z999" t="e">
        <f t="shared" si="478"/>
        <v>#DIV/0!</v>
      </c>
      <c r="AA999" t="e">
        <f t="shared" si="479"/>
        <v>#DIV/0!</v>
      </c>
      <c r="AB999" t="str">
        <f t="shared" si="480"/>
        <v>1.28561507036232-0.13749238115116i</v>
      </c>
      <c r="AC999" t="str">
        <f t="shared" si="481"/>
        <v>1.95730789311923-2.65358397900822i</v>
      </c>
      <c r="AD999" t="str">
        <f t="shared" si="482"/>
        <v>0.264996610019911+0.289018595223488i</v>
      </c>
      <c r="AE999" t="e">
        <f t="shared" si="483"/>
        <v>#DIV/0!</v>
      </c>
      <c r="AF999" t="str">
        <f t="shared" si="484"/>
        <v>-17.161270113895-4.14488365520669i</v>
      </c>
      <c r="AG999" t="e">
        <f t="shared" si="485"/>
        <v>#DIV/0!</v>
      </c>
      <c r="AH999" t="e">
        <f t="shared" si="486"/>
        <v>#DIV/0!</v>
      </c>
      <c r="AI999" t="e">
        <f t="shared" si="487"/>
        <v>#DIV/0!</v>
      </c>
      <c r="AJ999" t="e">
        <f t="shared" si="488"/>
        <v>#DIV/0!</v>
      </c>
      <c r="AK999"/>
      <c r="AL999"/>
      <c r="AM999"/>
      <c r="AN999"/>
    </row>
    <row r="1000" spans="1:40" x14ac:dyDescent="0.25">
      <c r="A1000"/>
      <c r="B1000">
        <f t="shared" si="489"/>
        <v>86600</v>
      </c>
      <c r="C1000" s="186" t="str">
        <f t="shared" si="457"/>
        <v>-0.0000131155178981526+0.0363959769163654i</v>
      </c>
      <c r="D1000" s="158" t="str">
        <f t="shared" si="458"/>
        <v>-7.66676721897057+0.279035823025468i</v>
      </c>
      <c r="E1000" t="str">
        <f t="shared" si="459"/>
        <v>7.99997694349668-0.0135812920938887i</v>
      </c>
      <c r="F1000" t="str">
        <f t="shared" si="460"/>
        <v>0.999200641788535+0.0000013559588137285i</v>
      </c>
      <c r="G1000">
        <f t="shared" si="455"/>
        <v>1</v>
      </c>
      <c r="H1000" t="str">
        <f t="shared" si="461"/>
        <v>9.49864255920808+4.4212466750337i</v>
      </c>
      <c r="I1000" t="str">
        <f t="shared" si="462"/>
        <v>340.077404751095i</v>
      </c>
      <c r="J1000" t="str">
        <f t="shared" si="456"/>
        <v>-155.547415158424+74.3980536825875i</v>
      </c>
      <c r="K1000" t="str">
        <f t="shared" si="463"/>
        <v>0.851027194860154-1.77928149780352i</v>
      </c>
      <c r="L1000" t="str">
        <f t="shared" si="464"/>
        <v>0.10162966892069-0.181284361394921i</v>
      </c>
      <c r="M1000" t="str">
        <f t="shared" si="465"/>
        <v>0.952656863780844-1.96056585919844i</v>
      </c>
      <c r="N1000" t="str">
        <f t="shared" si="466"/>
        <v>-0.638060775432779i</v>
      </c>
      <c r="O1000" t="str">
        <f t="shared" si="467"/>
        <v>0.803252345052819-0.595638875634513i</v>
      </c>
      <c r="P1000" t="str">
        <f t="shared" si="468"/>
        <v>0.196747654947181+0.595638875634513i</v>
      </c>
      <c r="Q1000" t="str">
        <f t="shared" si="469"/>
        <v>-0.196747654947181+0.0424218997982659i</v>
      </c>
      <c r="R1000" t="str">
        <f t="shared" si="470"/>
        <v>-0.331813218058538-3.09896970760041i</v>
      </c>
      <c r="S1000" t="str">
        <f t="shared" si="471"/>
        <v>0.0672762679454197i</v>
      </c>
      <c r="T1000" t="str">
        <f t="shared" si="472"/>
        <v>0.208487116403264-0.0223231549659382i</v>
      </c>
      <c r="U1000" t="e">
        <f t="shared" si="473"/>
        <v>#DIV/0!</v>
      </c>
      <c r="V1000" t="str">
        <f t="shared" si="474"/>
        <v>1.33333333333333E-06-0.00122521126321705i</v>
      </c>
      <c r="W1000" t="e">
        <f t="shared" si="475"/>
        <v>#DIV/0!</v>
      </c>
      <c r="X1000" t="e">
        <f t="shared" si="476"/>
        <v>#DIV/0!</v>
      </c>
      <c r="Y1000" t="str">
        <f t="shared" si="477"/>
        <v>0.00083+0.0870598156162803i</v>
      </c>
      <c r="Z1000" t="e">
        <f t="shared" si="478"/>
        <v>#DIV/0!</v>
      </c>
      <c r="AA1000" t="e">
        <f t="shared" si="479"/>
        <v>#DIV/0!</v>
      </c>
      <c r="AB1000" t="str">
        <f t="shared" si="480"/>
        <v>1.28558097551668-0.137649864571064i</v>
      </c>
      <c r="AC1000" t="str">
        <f t="shared" si="481"/>
        <v>1.95484591527072-2.65159925811516i</v>
      </c>
      <c r="AD1000" t="str">
        <f t="shared" si="482"/>
        <v>0.265204441882052+0.289314892981684i</v>
      </c>
      <c r="AE1000" t="e">
        <f t="shared" si="483"/>
        <v>#DIV/0!</v>
      </c>
      <c r="AF1000" t="str">
        <f t="shared" si="484"/>
        <v>-17.1654097781786-4.14221085200823i</v>
      </c>
      <c r="AG1000" t="e">
        <f t="shared" si="485"/>
        <v>#DIV/0!</v>
      </c>
      <c r="AH1000" t="e">
        <f t="shared" si="486"/>
        <v>#DIV/0!</v>
      </c>
      <c r="AI1000" t="e">
        <f t="shared" si="487"/>
        <v>#DIV/0!</v>
      </c>
      <c r="AJ1000" t="e">
        <f t="shared" si="488"/>
        <v>#DIV/0!</v>
      </c>
      <c r="AK1000"/>
      <c r="AL1000"/>
      <c r="AM1000"/>
      <c r="AN1000"/>
    </row>
    <row r="1001" spans="1:40" x14ac:dyDescent="0.25">
      <c r="A1001"/>
      <c r="B1001">
        <f t="shared" si="489"/>
        <v>86700</v>
      </c>
      <c r="C1001" s="186" t="str">
        <f t="shared" si="457"/>
        <v>-0.0000130852804068859+0.0363539977151194i</v>
      </c>
      <c r="D1001" s="158" t="str">
        <f t="shared" si="458"/>
        <v>-7.66676698714981+0.278713982482582i</v>
      </c>
      <c r="E1001" t="str">
        <f t="shared" si="459"/>
        <v>7.99997689021782-0.0135969747886623i</v>
      </c>
      <c r="F1001" t="str">
        <f t="shared" si="460"/>
        <v>0.999200641793852+1.35752457700423E-06i</v>
      </c>
      <c r="G1001">
        <f t="shared" si="455"/>
        <v>1</v>
      </c>
      <c r="H1001" t="str">
        <f t="shared" si="461"/>
        <v>9.5027720808932+4.41825290643781i</v>
      </c>
      <c r="I1001" t="str">
        <f t="shared" si="462"/>
        <v>340.470103832794i</v>
      </c>
      <c r="J1001" t="str">
        <f t="shared" si="456"/>
        <v>-155.909165275057+74.4839636752927i</v>
      </c>
      <c r="K1001" t="str">
        <f t="shared" si="463"/>
        <v>0.849409271357736-1.77797587480173i</v>
      </c>
      <c r="L1001" t="str">
        <f t="shared" si="464"/>
        <v>0.101451294894755-0.181175150322687i</v>
      </c>
      <c r="M1001" t="str">
        <f t="shared" si="465"/>
        <v>0.950860566252491-1.95915102512442i</v>
      </c>
      <c r="N1001" t="str">
        <f t="shared" si="466"/>
        <v>-0.638797566166535i</v>
      </c>
      <c r="O1001" t="str">
        <f t="shared" si="467"/>
        <v>0.802813265861284-0.596230542791242i</v>
      </c>
      <c r="P1001" t="str">
        <f t="shared" si="468"/>
        <v>0.197186734138716+0.596230542791242i</v>
      </c>
      <c r="Q1001" t="str">
        <f t="shared" si="469"/>
        <v>-0.197186734138716+0.0425670233752931i</v>
      </c>
      <c r="R1001" t="str">
        <f t="shared" si="470"/>
        <v>-0.331809676801565-3.09531315950714i</v>
      </c>
      <c r="S1001" t="str">
        <f t="shared" si="471"/>
        <v>0.0673539541670658i</v>
      </c>
      <c r="T1001" t="str">
        <f t="shared" si="472"/>
        <v>0.20848158067816-0.0223486937634815i</v>
      </c>
      <c r="U1001" t="e">
        <f t="shared" si="473"/>
        <v>#DIV/0!</v>
      </c>
      <c r="V1001" t="str">
        <f t="shared" si="474"/>
        <v>1.33333333333333E-06-0.0012237981014371i</v>
      </c>
      <c r="W1001" t="e">
        <f t="shared" si="475"/>
        <v>#DIV/0!</v>
      </c>
      <c r="X1001" t="e">
        <f t="shared" si="476"/>
        <v>#DIV/0!</v>
      </c>
      <c r="Y1001" t="str">
        <f t="shared" si="477"/>
        <v>0.00083+0.0871603465811952i</v>
      </c>
      <c r="Z1001" t="e">
        <f t="shared" si="478"/>
        <v>#DIV/0!</v>
      </c>
      <c r="AA1001" t="e">
        <f t="shared" si="479"/>
        <v>#DIV/0!</v>
      </c>
      <c r="AB1001" t="str">
        <f t="shared" si="480"/>
        <v>1.28554684092361-0.137807342849941i</v>
      </c>
      <c r="AC1001" t="str">
        <f t="shared" si="481"/>
        <v>1.95239040009059-2.649615979297i</v>
      </c>
      <c r="AD1001" t="str">
        <f t="shared" si="482"/>
        <v>0.265412486443065+0.289611044137646i</v>
      </c>
      <c r="AE1001" t="e">
        <f t="shared" si="483"/>
        <v>#DIV/0!</v>
      </c>
      <c r="AF1001" t="str">
        <f t="shared" si="484"/>
        <v>-17.169539068043-4.13953892395523i</v>
      </c>
      <c r="AG1001" t="e">
        <f t="shared" si="485"/>
        <v>#DIV/0!</v>
      </c>
      <c r="AH1001" t="e">
        <f t="shared" si="486"/>
        <v>#DIV/0!</v>
      </c>
      <c r="AI1001" t="e">
        <f t="shared" si="487"/>
        <v>#DIV/0!</v>
      </c>
      <c r="AJ1001" t="e">
        <f t="shared" si="488"/>
        <v>#DIV/0!</v>
      </c>
      <c r="AK1001"/>
      <c r="AL1001"/>
      <c r="AM1001"/>
      <c r="AN1001"/>
    </row>
    <row r="1002" spans="1:40" x14ac:dyDescent="0.25">
      <c r="A1002"/>
      <c r="B1002">
        <f t="shared" si="489"/>
        <v>86800</v>
      </c>
      <c r="C1002" s="186" t="str">
        <f t="shared" si="457"/>
        <v>-0.0000130551473628477+0.0363121152401061i</v>
      </c>
      <c r="D1002" s="158" t="str">
        <f t="shared" si="458"/>
        <v>-7.66676675612976+0.27839288350748i</v>
      </c>
      <c r="E1002" t="str">
        <f t="shared" si="459"/>
        <v>7.99997683687747-0.0136126574831224i</v>
      </c>
      <c r="F1002" t="str">
        <f t="shared" si="460"/>
        <v>0.999200641799169+1.35909034024869E-06i</v>
      </c>
      <c r="G1002">
        <f t="shared" si="455"/>
        <v>1</v>
      </c>
      <c r="H1002" t="str">
        <f t="shared" si="461"/>
        <v>9.50689125808959+4.41526076718461i</v>
      </c>
      <c r="I1002" t="str">
        <f t="shared" si="462"/>
        <v>340.862802914493i</v>
      </c>
      <c r="J1002" t="str">
        <f t="shared" si="456"/>
        <v>-156.271332875956+74.5698736679977i</v>
      </c>
      <c r="K1002" t="str">
        <f t="shared" si="463"/>
        <v>0.847795631110659-1.77667128510817i</v>
      </c>
      <c r="L1002" t="str">
        <f t="shared" si="464"/>
        <v>0.101273341138999-0.181065955824441i</v>
      </c>
      <c r="M1002" t="str">
        <f t="shared" si="465"/>
        <v>0.949068972249658-1.95773724093261i</v>
      </c>
      <c r="N1002" t="str">
        <f t="shared" si="466"/>
        <v>-0.639534356900291i</v>
      </c>
      <c r="O1002" t="str">
        <f t="shared" si="467"/>
        <v>0.80237375085409-0.596821886277924i</v>
      </c>
      <c r="P1002" t="str">
        <f t="shared" si="468"/>
        <v>0.19762624914591+0.596821886277924i</v>
      </c>
      <c r="Q1002" t="str">
        <f t="shared" si="469"/>
        <v>-0.19762624914591+0.042712470622367i</v>
      </c>
      <c r="R1002" t="str">
        <f t="shared" si="470"/>
        <v>-0.331806131324929-3.09166494104412i</v>
      </c>
      <c r="S1002" t="str">
        <f t="shared" si="471"/>
        <v>0.0674316403887118i</v>
      </c>
      <c r="T1002" t="str">
        <f t="shared" si="472"/>
        <v>0.208476038506875-0.0223742317262723i</v>
      </c>
      <c r="U1002" t="e">
        <f t="shared" si="473"/>
        <v>#DIV/0!</v>
      </c>
      <c r="V1002" t="str">
        <f t="shared" si="474"/>
        <v>1.33333333333333E-06-0.00122238819579029i</v>
      </c>
      <c r="W1002" t="e">
        <f t="shared" si="475"/>
        <v>#DIV/0!</v>
      </c>
      <c r="X1002" t="e">
        <f t="shared" si="476"/>
        <v>#DIV/0!</v>
      </c>
      <c r="Y1002" t="str">
        <f t="shared" si="477"/>
        <v>0.00083+0.0872608775461101i</v>
      </c>
      <c r="Z1002" t="e">
        <f t="shared" si="478"/>
        <v>#DIV/0!</v>
      </c>
      <c r="AA1002" t="e">
        <f t="shared" si="479"/>
        <v>#DIV/0!</v>
      </c>
      <c r="AB1002" t="str">
        <f t="shared" si="480"/>
        <v>1.28551266658185-0.137964815981536i</v>
      </c>
      <c r="AC1002" t="str">
        <f t="shared" si="481"/>
        <v>1.94994132710129-2.64763414716808i</v>
      </c>
      <c r="AD1002" t="str">
        <f t="shared" si="482"/>
        <v>0.265620743613765+0.289907048560688i</v>
      </c>
      <c r="AE1002" t="e">
        <f t="shared" si="483"/>
        <v>#DIV/0!</v>
      </c>
      <c r="AF1002" t="str">
        <f t="shared" si="484"/>
        <v>-17.1736580142193-4.13686788367713i</v>
      </c>
      <c r="AG1002" t="e">
        <f t="shared" si="485"/>
        <v>#DIV/0!</v>
      </c>
      <c r="AH1002" t="e">
        <f t="shared" si="486"/>
        <v>#DIV/0!</v>
      </c>
      <c r="AI1002" t="e">
        <f t="shared" si="487"/>
        <v>#DIV/0!</v>
      </c>
      <c r="AJ1002" t="e">
        <f t="shared" si="488"/>
        <v>#DIV/0!</v>
      </c>
      <c r="AK1002"/>
      <c r="AL1002"/>
      <c r="AM1002"/>
      <c r="AN1002"/>
    </row>
    <row r="1003" spans="1:40" x14ac:dyDescent="0.25">
      <c r="A1003"/>
      <c r="B1003">
        <f t="shared" si="489"/>
        <v>86900</v>
      </c>
      <c r="C1003" s="186" t="str">
        <f t="shared" si="457"/>
        <v>-0.0000130251182855453+0.0362703291574031i</v>
      </c>
      <c r="D1003" s="158" t="str">
        <f t="shared" si="458"/>
        <v>-7.66676652590689+0.278072523540091i</v>
      </c>
      <c r="E1003" t="str">
        <f t="shared" si="459"/>
        <v>7.99997678347563-0.0136283401772687i</v>
      </c>
      <c r="F1003" t="str">
        <f t="shared" si="460"/>
        <v>0.999200641804496+1.36065610346189E-06i</v>
      </c>
      <c r="G1003">
        <f t="shared" si="455"/>
        <v>1</v>
      </c>
      <c r="H1003" t="str">
        <f t="shared" si="461"/>
        <v>9.51100012143878+4.41227026723789i</v>
      </c>
      <c r="I1003" t="str">
        <f t="shared" si="462"/>
        <v>341.255501996191i</v>
      </c>
      <c r="J1003" t="str">
        <f t="shared" si="456"/>
        <v>-156.633917961122+74.6557836607028i</v>
      </c>
      <c r="K1003" t="str">
        <f t="shared" si="463"/>
        <v>0.846186260337953-1.77536773150733i</v>
      </c>
      <c r="L1003" t="str">
        <f t="shared" si="464"/>
        <v>0.101095806523309-0.180956778474331i</v>
      </c>
      <c r="M1003" t="str">
        <f t="shared" si="465"/>
        <v>0.947282066861262-1.95632450998166i</v>
      </c>
      <c r="N1003" t="str">
        <f t="shared" si="466"/>
        <v>-0.640271147634047i</v>
      </c>
      <c r="O1003" t="str">
        <f t="shared" si="467"/>
        <v>0.801933800269831-0.597412905773542i</v>
      </c>
      <c r="P1003" t="str">
        <f t="shared" si="468"/>
        <v>0.198066199730169+0.597412905773542i</v>
      </c>
      <c r="Q1003" t="str">
        <f t="shared" si="469"/>
        <v>-0.198066199730169+0.042858241860505i</v>
      </c>
      <c r="R1003" t="str">
        <f t="shared" si="470"/>
        <v>-0.331802581628167-3.0880250234525i</v>
      </c>
      <c r="S1003" t="str">
        <f t="shared" si="471"/>
        <v>0.0675093266103577i</v>
      </c>
      <c r="T1003" t="str">
        <f t="shared" si="472"/>
        <v>0.208470489889212-0.0223997688532958i</v>
      </c>
      <c r="U1003" t="e">
        <f t="shared" si="473"/>
        <v>#DIV/0!</v>
      </c>
      <c r="V1003" t="str">
        <f t="shared" si="474"/>
        <v>1.33333333333333E-06-0.00122098153503564i</v>
      </c>
      <c r="W1003" t="e">
        <f t="shared" si="475"/>
        <v>#DIV/0!</v>
      </c>
      <c r="X1003" t="e">
        <f t="shared" si="476"/>
        <v>#DIV/0!</v>
      </c>
      <c r="Y1003" t="str">
        <f t="shared" si="477"/>
        <v>0.00083+0.087361408511025i</v>
      </c>
      <c r="Z1003" t="e">
        <f t="shared" si="478"/>
        <v>#DIV/0!</v>
      </c>
      <c r="AA1003" t="e">
        <f t="shared" si="479"/>
        <v>#DIV/0!</v>
      </c>
      <c r="AB1003" t="str">
        <f t="shared" si="480"/>
        <v>1.28547845249021-0.138122283959592i</v>
      </c>
      <c r="AC1003" t="str">
        <f t="shared" si="481"/>
        <v>1.94749867589575-2.64565376628873i</v>
      </c>
      <c r="AD1003" t="str">
        <f t="shared" si="482"/>
        <v>0.265829213304865+0.2902029061201i</v>
      </c>
      <c r="AE1003" t="e">
        <f t="shared" si="483"/>
        <v>#DIV/0!</v>
      </c>
      <c r="AF1003" t="str">
        <f t="shared" si="484"/>
        <v>-17.1777666473457-4.1341977436978i</v>
      </c>
      <c r="AG1003" t="e">
        <f t="shared" si="485"/>
        <v>#DIV/0!</v>
      </c>
      <c r="AH1003" t="e">
        <f t="shared" si="486"/>
        <v>#DIV/0!</v>
      </c>
      <c r="AI1003" t="e">
        <f t="shared" si="487"/>
        <v>#DIV/0!</v>
      </c>
      <c r="AJ1003" t="e">
        <f t="shared" si="488"/>
        <v>#DIV/0!</v>
      </c>
      <c r="AK1003"/>
      <c r="AL1003"/>
      <c r="AM1003"/>
      <c r="AN1003"/>
    </row>
    <row r="1004" spans="1:40" x14ac:dyDescent="0.25">
      <c r="A1004"/>
      <c r="B1004">
        <f t="shared" si="489"/>
        <v>87000</v>
      </c>
      <c r="C1004" s="186" t="str">
        <f t="shared" si="457"/>
        <v>-0.0000129951926972454+0.0362286391346231i</v>
      </c>
      <c r="D1004" s="158" t="str">
        <f t="shared" si="458"/>
        <v>-7.66676629647737+0.277752900032111i</v>
      </c>
      <c r="E1004" t="str">
        <f t="shared" si="459"/>
        <v>7.9999767300123-0.0136440228711007i</v>
      </c>
      <c r="F1004" t="str">
        <f t="shared" si="460"/>
        <v>0.999200641809833+1.36222186664376E-06i</v>
      </c>
      <c r="G1004">
        <f t="shared" si="455"/>
        <v>1</v>
      </c>
      <c r="H1004" t="str">
        <f t="shared" si="461"/>
        <v>9.51509870148847+4.40928141646788i</v>
      </c>
      <c r="I1004" t="str">
        <f t="shared" si="462"/>
        <v>341.64820107789i</v>
      </c>
      <c r="J1004" t="str">
        <f t="shared" si="456"/>
        <v>-156.996920530553+74.7416936534078i</v>
      </c>
      <c r="K1004" t="str">
        <f t="shared" si="463"/>
        <v>0.844581145307153-1.7740652167486i</v>
      </c>
      <c r="L1004" t="str">
        <f t="shared" si="464"/>
        <v>0.10091868992041-0.180847618842279i</v>
      </c>
      <c r="M1004" t="str">
        <f t="shared" si="465"/>
        <v>0.945499835227563-1.95491283559088i</v>
      </c>
      <c r="N1004" t="str">
        <f t="shared" si="466"/>
        <v>-0.641007938367803i</v>
      </c>
      <c r="O1004" t="str">
        <f t="shared" si="467"/>
        <v>0.80149341434734-0.598003600957255i</v>
      </c>
      <c r="P1004" t="str">
        <f t="shared" si="468"/>
        <v>0.19850658565266+0.598003600957255i</v>
      </c>
      <c r="Q1004" t="str">
        <f t="shared" si="469"/>
        <v>-0.19850658565266+0.043004337410548i</v>
      </c>
      <c r="R1004" t="str">
        <f t="shared" si="470"/>
        <v>-0.331799027710812-3.08439337810563i</v>
      </c>
      <c r="S1004" t="str">
        <f t="shared" si="471"/>
        <v>0.0675870128320038i</v>
      </c>
      <c r="T1004" t="str">
        <f t="shared" si="472"/>
        <v>0.208464934824973-0.022425305143537i</v>
      </c>
      <c r="U1004" t="e">
        <f t="shared" si="473"/>
        <v>#DIV/0!</v>
      </c>
      <c r="V1004" t="str">
        <f t="shared" si="474"/>
        <v>1.33333333333333E-06-0.00121957810798387i</v>
      </c>
      <c r="W1004" t="e">
        <f t="shared" si="475"/>
        <v>#DIV/0!</v>
      </c>
      <c r="X1004" t="e">
        <f t="shared" si="476"/>
        <v>#DIV/0!</v>
      </c>
      <c r="Y1004" t="str">
        <f t="shared" si="477"/>
        <v>0.00083+0.0874619394759398i</v>
      </c>
      <c r="Z1004" t="e">
        <f t="shared" si="478"/>
        <v>#DIV/0!</v>
      </c>
      <c r="AA1004" t="e">
        <f t="shared" si="479"/>
        <v>#DIV/0!</v>
      </c>
      <c r="AB1004" t="str">
        <f t="shared" si="480"/>
        <v>1.28544419864744-0.13827974677785i</v>
      </c>
      <c r="AC1004" t="str">
        <f t="shared" si="481"/>
        <v>1.94506242613711-2.64367484116548i</v>
      </c>
      <c r="AD1004" t="str">
        <f t="shared" si="482"/>
        <v>0.266037895426971+0.290498616685127i</v>
      </c>
      <c r="AE1004" t="e">
        <f t="shared" si="483"/>
        <v>#DIV/0!</v>
      </c>
      <c r="AF1004" t="str">
        <f t="shared" si="484"/>
        <v>-17.1818649979658-4.13152851643577i</v>
      </c>
      <c r="AG1004" t="e">
        <f t="shared" si="485"/>
        <v>#DIV/0!</v>
      </c>
      <c r="AH1004" t="e">
        <f t="shared" si="486"/>
        <v>#DIV/0!</v>
      </c>
      <c r="AI1004" t="e">
        <f t="shared" si="487"/>
        <v>#DIV/0!</v>
      </c>
      <c r="AJ1004" t="e">
        <f t="shared" si="488"/>
        <v>#DIV/0!</v>
      </c>
      <c r="AK1004"/>
      <c r="AL1004"/>
      <c r="AM1004"/>
      <c r="AN1004"/>
    </row>
    <row r="1005" spans="1:40" x14ac:dyDescent="0.25">
      <c r="A1005"/>
      <c r="B1005">
        <f t="shared" si="489"/>
        <v>87100</v>
      </c>
      <c r="C1005" s="186" t="str">
        <f t="shared" si="457"/>
        <v>-0.0000129653701229558+0.0361870448409056i</v>
      </c>
      <c r="D1005" s="158" t="str">
        <f t="shared" si="458"/>
        <v>-7.66676606783759+0.277434010446943i</v>
      </c>
      <c r="E1005" t="str">
        <f t="shared" si="459"/>
        <v>7.99997667648749-0.013659705564618i</v>
      </c>
      <c r="F1005" t="str">
        <f t="shared" si="460"/>
        <v>0.999200641815171+1.36378762979425E-06i</v>
      </c>
      <c r="G1005">
        <f t="shared" si="455"/>
        <v>1</v>
      </c>
      <c r="H1005" t="str">
        <f t="shared" si="461"/>
        <v>9.5191870286933+4.40629422465233i</v>
      </c>
      <c r="I1005" t="str">
        <f t="shared" si="462"/>
        <v>342.040900159589i</v>
      </c>
      <c r="J1005" t="str">
        <f t="shared" si="456"/>
        <v>-157.36034058425+74.8276036461129i</v>
      </c>
      <c r="K1005" t="str">
        <f t="shared" si="463"/>
        <v>0.842980272334079-1.77276374354647i</v>
      </c>
      <c r="L1005" t="str">
        <f t="shared" si="464"/>
        <v>0.100741990205863-0.180738477494012i</v>
      </c>
      <c r="M1005" t="str">
        <f t="shared" si="465"/>
        <v>0.943722262539942-1.95350222104048i</v>
      </c>
      <c r="N1005" t="str">
        <f t="shared" si="466"/>
        <v>-0.641744729101559i</v>
      </c>
      <c r="O1005" t="str">
        <f t="shared" si="467"/>
        <v>0.801052593325684-0.598593971508398i</v>
      </c>
      <c r="P1005" t="str">
        <f t="shared" si="468"/>
        <v>0.198947406674316+0.598593971508398i</v>
      </c>
      <c r="Q1005" t="str">
        <f t="shared" si="469"/>
        <v>-0.198947406674316+0.043150757593161i</v>
      </c>
      <c r="R1005" t="str">
        <f t="shared" si="470"/>
        <v>-0.331795469572404-3.08076997650833i</v>
      </c>
      <c r="S1005" t="str">
        <f t="shared" si="471"/>
        <v>0.0676646990536497i</v>
      </c>
      <c r="T1005" t="str">
        <f t="shared" si="472"/>
        <v>0.208459373313956-0.0224508405959811i</v>
      </c>
      <c r="U1005" t="e">
        <f t="shared" si="473"/>
        <v>#DIV/0!</v>
      </c>
      <c r="V1005" t="str">
        <f t="shared" si="474"/>
        <v>1.33333333333333E-06-0.00121817790349709i</v>
      </c>
      <c r="W1005" t="e">
        <f t="shared" si="475"/>
        <v>#DIV/0!</v>
      </c>
      <c r="X1005" t="e">
        <f t="shared" si="476"/>
        <v>#DIV/0!</v>
      </c>
      <c r="Y1005" t="str">
        <f t="shared" si="477"/>
        <v>0.00083+0.0875624704408547i</v>
      </c>
      <c r="Z1005" t="e">
        <f t="shared" si="478"/>
        <v>#DIV/0!</v>
      </c>
      <c r="AA1005" t="e">
        <f t="shared" si="479"/>
        <v>#DIV/0!</v>
      </c>
      <c r="AB1005" t="str">
        <f t="shared" si="480"/>
        <v>1.28540990505232-0.138437204430053i</v>
      </c>
      <c r="AC1005" t="str">
        <f t="shared" si="481"/>
        <v>1.94263255755848-2.64169737625157i</v>
      </c>
      <c r="AD1005" t="str">
        <f t="shared" si="482"/>
        <v>0.266246789890595+0.290794180124992i</v>
      </c>
      <c r="AE1005" t="e">
        <f t="shared" si="483"/>
        <v>#DIV/0!</v>
      </c>
      <c r="AF1005" t="str">
        <f t="shared" si="484"/>
        <v>-17.1859530965309-4.12886021420539i</v>
      </c>
      <c r="AG1005" t="e">
        <f t="shared" si="485"/>
        <v>#DIV/0!</v>
      </c>
      <c r="AH1005" t="e">
        <f t="shared" si="486"/>
        <v>#DIV/0!</v>
      </c>
      <c r="AI1005" t="e">
        <f t="shared" si="487"/>
        <v>#DIV/0!</v>
      </c>
      <c r="AJ1005" t="e">
        <f t="shared" si="488"/>
        <v>#DIV/0!</v>
      </c>
      <c r="AK1005"/>
      <c r="AL1005"/>
      <c r="AM1005"/>
      <c r="AN1005"/>
    </row>
    <row r="1006" spans="1:40" x14ac:dyDescent="0.25">
      <c r="A1006"/>
      <c r="B1006">
        <f t="shared" si="489"/>
        <v>87200</v>
      </c>
      <c r="C1006" s="186" t="str">
        <f t="shared" si="457"/>
        <v>-0.0000129356500904065+0.0361455459469077i</v>
      </c>
      <c r="D1006" s="158" t="str">
        <f t="shared" si="458"/>
        <v>-7.66676583998403+0.277115852259626i</v>
      </c>
      <c r="E1006" t="str">
        <f t="shared" si="459"/>
        <v>7.99997662290119-0.0136753882578205i</v>
      </c>
      <c r="F1006" t="str">
        <f t="shared" si="460"/>
        <v>0.999200641820518+1.36535339291337E-06i</v>
      </c>
      <c r="G1006">
        <f t="shared" si="455"/>
        <v>1</v>
      </c>
      <c r="H1006" t="str">
        <f t="shared" si="461"/>
        <v>9.52326513341505+4.40330870147695i</v>
      </c>
      <c r="I1006" t="str">
        <f t="shared" si="462"/>
        <v>342.433599241287i</v>
      </c>
      <c r="J1006" t="str">
        <f t="shared" si="456"/>
        <v>-157.724178122214+74.913513638818i</v>
      </c>
      <c r="K1006" t="str">
        <f t="shared" si="463"/>
        <v>0.841383627782707-1.7714633145808i</v>
      </c>
      <c r="L1006" t="str">
        <f t="shared" si="464"/>
        <v>0.100565706258063-0.180629354991081i</v>
      </c>
      <c r="M1006" t="str">
        <f t="shared" si="465"/>
        <v>0.94194933404077-1.95209266957188i</v>
      </c>
      <c r="N1006" t="str">
        <f t="shared" si="466"/>
        <v>-0.642481519835315i</v>
      </c>
      <c r="O1006" t="str">
        <f t="shared" si="467"/>
        <v>0.800611337444168-0.599184017106482i</v>
      </c>
      <c r="P1006" t="str">
        <f t="shared" si="468"/>
        <v>0.199388662555832+0.599184017106482i</v>
      </c>
      <c r="Q1006" t="str">
        <f t="shared" si="469"/>
        <v>-0.199388662555832+0.043297502728833i</v>
      </c>
      <c r="R1006" t="str">
        <f t="shared" si="470"/>
        <v>-0.331791907212472-3.07715479029614i</v>
      </c>
      <c r="S1006" t="str">
        <f t="shared" si="471"/>
        <v>0.0677423852752956i</v>
      </c>
      <c r="T1006" t="str">
        <f t="shared" si="472"/>
        <v>0.208453805355963-0.0224763752096124i</v>
      </c>
      <c r="U1006" t="e">
        <f t="shared" si="473"/>
        <v>#DIV/0!</v>
      </c>
      <c r="V1006" t="str">
        <f t="shared" si="474"/>
        <v>1.33333333333333E-06-0.0012167809104885i</v>
      </c>
      <c r="W1006" t="e">
        <f t="shared" si="475"/>
        <v>#DIV/0!</v>
      </c>
      <c r="X1006" t="e">
        <f t="shared" si="476"/>
        <v>#DIV/0!</v>
      </c>
      <c r="Y1006" t="str">
        <f t="shared" si="477"/>
        <v>0.00083+0.0876630014057696i</v>
      </c>
      <c r="Z1006" t="e">
        <f t="shared" si="478"/>
        <v>#DIV/0!</v>
      </c>
      <c r="AA1006" t="e">
        <f t="shared" si="479"/>
        <v>#DIV/0!</v>
      </c>
      <c r="AB1006" t="str">
        <f t="shared" si="480"/>
        <v>1.28537557170361-0.138594656909937i</v>
      </c>
      <c r="AC1006" t="str">
        <f t="shared" si="481"/>
        <v>1.94020904996277-2.63972137594731i</v>
      </c>
      <c r="AD1006" t="str">
        <f t="shared" si="482"/>
        <v>0.266455896606142+0.291089596308882i</v>
      </c>
      <c r="AE1006" t="e">
        <f t="shared" si="483"/>
        <v>#DIV/0!</v>
      </c>
      <c r="AF1006" t="str">
        <f t="shared" si="484"/>
        <v>-17.1900309733991-4.12619284921732i</v>
      </c>
      <c r="AG1006" t="e">
        <f t="shared" si="485"/>
        <v>#DIV/0!</v>
      </c>
      <c r="AH1006" t="e">
        <f t="shared" si="486"/>
        <v>#DIV/0!</v>
      </c>
      <c r="AI1006" t="e">
        <f t="shared" si="487"/>
        <v>#DIV/0!</v>
      </c>
      <c r="AJ1006" t="e">
        <f t="shared" si="488"/>
        <v>#DIV/0!</v>
      </c>
      <c r="AK1006"/>
      <c r="AL1006"/>
      <c r="AM1006"/>
      <c r="AN1006"/>
    </row>
    <row r="1007" spans="1:40" x14ac:dyDescent="0.25">
      <c r="A1007"/>
      <c r="B1007">
        <f t="shared" si="489"/>
        <v>87300</v>
      </c>
      <c r="C1007" s="186" t="str">
        <f t="shared" si="457"/>
        <v>-0.0000129060321300306+0.0361041421247953i</v>
      </c>
      <c r="D1007" s="158" t="str">
        <f t="shared" si="458"/>
        <v>-7.666765612913+0.276798422956764i</v>
      </c>
      <c r="E1007" t="str">
        <f t="shared" si="459"/>
        <v>7.9999765692534-0.0136910709507076i</v>
      </c>
      <c r="F1007" t="str">
        <f t="shared" si="460"/>
        <v>0.999200641825865+1.36691915600104E-06i</v>
      </c>
      <c r="G1007">
        <f t="shared" si="455"/>
        <v>1</v>
      </c>
      <c r="H1007" t="str">
        <f t="shared" si="461"/>
        <v>9.52733304592235+4.400324856536i</v>
      </c>
      <c r="I1007" t="str">
        <f t="shared" si="462"/>
        <v>342.826298322986i</v>
      </c>
      <c r="J1007" t="str">
        <f t="shared" si="456"/>
        <v>-158.088433144444+74.999423631523i</v>
      </c>
      <c r="K1007" t="str">
        <f t="shared" si="463"/>
        <v>0.839791198065034-1.77016393249715i</v>
      </c>
      <c r="L1007" t="str">
        <f t="shared" si="464"/>
        <v>0.10038983695824-0.180520251890889i</v>
      </c>
      <c r="M1007" t="str">
        <f t="shared" si="465"/>
        <v>0.940181035023274-1.95068418438804i</v>
      </c>
      <c r="N1007" t="str">
        <f t="shared" si="466"/>
        <v>-0.643218310569071i</v>
      </c>
      <c r="O1007" t="str">
        <f t="shared" si="467"/>
        <v>0.800169646942332-0.599773737431194i</v>
      </c>
      <c r="P1007" t="str">
        <f t="shared" si="468"/>
        <v>0.199830353057668+0.599773737431194i</v>
      </c>
      <c r="Q1007" t="str">
        <f t="shared" si="469"/>
        <v>-0.199830353057668+0.043444573137877i</v>
      </c>
      <c r="R1007" t="str">
        <f t="shared" si="470"/>
        <v>-0.331788340630542-3.07354779123453i</v>
      </c>
      <c r="S1007" t="str">
        <f t="shared" si="471"/>
        <v>0.0678200714969417i</v>
      </c>
      <c r="T1007" t="str">
        <f t="shared" si="472"/>
        <v>0.208448230950793-0.022501908983415i</v>
      </c>
      <c r="U1007" t="e">
        <f t="shared" si="473"/>
        <v>#DIV/0!</v>
      </c>
      <c r="V1007" t="str">
        <f t="shared" si="474"/>
        <v>1.33333333333333E-06-0.00121538711792207i</v>
      </c>
      <c r="W1007" t="e">
        <f t="shared" si="475"/>
        <v>#DIV/0!</v>
      </c>
      <c r="X1007" t="e">
        <f t="shared" si="476"/>
        <v>#DIV/0!</v>
      </c>
      <c r="Y1007" t="str">
        <f t="shared" si="477"/>
        <v>0.00083+0.0877635323706845i</v>
      </c>
      <c r="Z1007" t="e">
        <f t="shared" si="478"/>
        <v>#DIV/0!</v>
      </c>
      <c r="AA1007" t="e">
        <f t="shared" si="479"/>
        <v>#DIV/0!</v>
      </c>
      <c r="AB1007" t="str">
        <f t="shared" si="480"/>
        <v>1.28534119860009-0.138752104211238i</v>
      </c>
      <c r="AC1007" t="str">
        <f t="shared" si="481"/>
        <v>1.93779188322246-2.63774684460054i</v>
      </c>
      <c r="AD1007" t="str">
        <f t="shared" si="482"/>
        <v>0.266665215483918+0.291384865105954i</v>
      </c>
      <c r="AE1007" t="e">
        <f t="shared" si="483"/>
        <v>#DIV/0!</v>
      </c>
      <c r="AF1007" t="str">
        <f t="shared" si="484"/>
        <v>-17.1940986588354-4.12352643357924i</v>
      </c>
      <c r="AG1007" t="e">
        <f t="shared" si="485"/>
        <v>#DIV/0!</v>
      </c>
      <c r="AH1007" t="e">
        <f t="shared" si="486"/>
        <v>#DIV/0!</v>
      </c>
      <c r="AI1007" t="e">
        <f t="shared" si="487"/>
        <v>#DIV/0!</v>
      </c>
      <c r="AJ1007" t="e">
        <f t="shared" si="488"/>
        <v>#DIV/0!</v>
      </c>
      <c r="AK1007"/>
      <c r="AL1007"/>
      <c r="AM1007"/>
      <c r="AN1007"/>
    </row>
    <row r="1008" spans="1:40" x14ac:dyDescent="0.25">
      <c r="A1008"/>
      <c r="B1008">
        <f t="shared" si="489"/>
        <v>87400</v>
      </c>
      <c r="C1008" s="186" t="str">
        <f t="shared" si="457"/>
        <v>-0.0000128765157749459+0.036062833048235i</v>
      </c>
      <c r="D1008" s="158" t="str">
        <f t="shared" si="458"/>
        <v>-7.66676538662091+0.276481720036468i</v>
      </c>
      <c r="E1008" t="str">
        <f t="shared" si="459"/>
        <v>7.99997651554413-0.013706753643279i</v>
      </c>
      <c r="F1008" t="str">
        <f t="shared" si="460"/>
        <v>0.999200641831232+1.36848491905727E-06i</v>
      </c>
      <c r="G1008">
        <f t="shared" si="455"/>
        <v>1</v>
      </c>
      <c r="H1008" t="str">
        <f t="shared" si="461"/>
        <v>9.53139079639136+4.39734269933297i</v>
      </c>
      <c r="I1008" t="str">
        <f t="shared" si="462"/>
        <v>343.218997404685i</v>
      </c>
      <c r="J1008" t="str">
        <f t="shared" si="456"/>
        <v>-158.45310565094+75.0853336242281i</v>
      </c>
      <c r="K1008" t="str">
        <f t="shared" si="463"/>
        <v>0.838202969640886-1.76886559990702i</v>
      </c>
      <c r="L1008" t="str">
        <f t="shared" si="464"/>
        <v>0.100214381190453-0.180411168746719i</v>
      </c>
      <c r="M1008" t="str">
        <f t="shared" si="465"/>
        <v>0.938417350831339-1.94927676865374i</v>
      </c>
      <c r="N1008" t="str">
        <f t="shared" si="466"/>
        <v>-0.643955101302827i</v>
      </c>
      <c r="O1008" t="str">
        <f t="shared" si="467"/>
        <v>0.799727522059954-0.600363132162399i</v>
      </c>
      <c r="P1008" t="str">
        <f t="shared" si="468"/>
        <v>0.200272477940046+0.600363132162399i</v>
      </c>
      <c r="Q1008" t="str">
        <f t="shared" si="469"/>
        <v>-0.200272477940046+0.043591969140428i</v>
      </c>
      <c r="R1008" t="str">
        <f t="shared" si="470"/>
        <v>-0.331784769826149-3.06994895121825i</v>
      </c>
      <c r="S1008" t="str">
        <f t="shared" si="471"/>
        <v>0.0678977577185877i</v>
      </c>
      <c r="T1008" t="str">
        <f t="shared" si="472"/>
        <v>0.208442650098249-0.0225274419163733i</v>
      </c>
      <c r="U1008" t="e">
        <f t="shared" si="473"/>
        <v>#DIV/0!</v>
      </c>
      <c r="V1008" t="str">
        <f t="shared" si="474"/>
        <v>1.33333333333333E-06-0.00121399651481232i</v>
      </c>
      <c r="W1008" t="e">
        <f t="shared" si="475"/>
        <v>#DIV/0!</v>
      </c>
      <c r="X1008" t="e">
        <f t="shared" si="476"/>
        <v>#DIV/0!</v>
      </c>
      <c r="Y1008" t="str">
        <f t="shared" si="477"/>
        <v>0.00083+0.0878640633355993i</v>
      </c>
      <c r="Z1008" t="e">
        <f t="shared" si="478"/>
        <v>#DIV/0!</v>
      </c>
      <c r="AA1008" t="e">
        <f t="shared" si="479"/>
        <v>#DIV/0!</v>
      </c>
      <c r="AB1008" t="str">
        <f t="shared" si="480"/>
        <v>1.28530678574052-0.138909546327694i</v>
      </c>
      <c r="AC1008" t="str">
        <f t="shared" si="481"/>
        <v>1.93538103727936-2.63577378650702i</v>
      </c>
      <c r="AD1008" t="str">
        <f t="shared" si="482"/>
        <v>0.266874746434122+0.291679986385332i</v>
      </c>
      <c r="AE1008" t="e">
        <f t="shared" si="483"/>
        <v>#DIV/0!</v>
      </c>
      <c r="AF1008" t="str">
        <f t="shared" si="484"/>
        <v>-17.1981561830123-4.1208609792965i</v>
      </c>
      <c r="AG1008" t="e">
        <f t="shared" si="485"/>
        <v>#DIV/0!</v>
      </c>
      <c r="AH1008" t="e">
        <f t="shared" si="486"/>
        <v>#DIV/0!</v>
      </c>
      <c r="AI1008" t="e">
        <f t="shared" si="487"/>
        <v>#DIV/0!</v>
      </c>
      <c r="AJ1008" t="e">
        <f t="shared" si="488"/>
        <v>#DIV/0!</v>
      </c>
      <c r="AK1008"/>
      <c r="AL1008"/>
      <c r="AM1008"/>
      <c r="AN1008"/>
    </row>
    <row r="1009" spans="1:40" x14ac:dyDescent="0.25">
      <c r="A1009"/>
      <c r="B1009">
        <f>B1008+100</f>
        <v>87500</v>
      </c>
      <c r="C1009" s="186" t="str">
        <f t="shared" si="457"/>
        <v>-0.0000128471005609368+0.0360216183923852i</v>
      </c>
      <c r="D1009" s="158" t="str">
        <f t="shared" si="458"/>
        <v>-7.6667651611043+0.276165741008287i</v>
      </c>
      <c r="E1009" t="str">
        <f t="shared" si="459"/>
        <v>7.99997646177337-0.0137224363355344i</v>
      </c>
      <c r="F1009" t="str">
        <f t="shared" si="460"/>
        <v>0.999200641836589+1.37005068208196E-06i</v>
      </c>
      <c r="G1009">
        <f t="shared" si="455"/>
        <v>1</v>
      </c>
      <c r="H1009" t="str">
        <f t="shared" si="461"/>
        <v>9.53543841490594+4.39436223928135i</v>
      </c>
      <c r="I1009" t="str">
        <f t="shared" si="462"/>
        <v>343.611696486384i</v>
      </c>
      <c r="J1009" t="str">
        <f t="shared" si="456"/>
        <v>-158.818195641702+75.1712436169331i</v>
      </c>
      <c r="K1009" t="str">
        <f t="shared" si="463"/>
        <v>0.836618929017767-1.76756831938809i</v>
      </c>
      <c r="L1009" t="str">
        <f t="shared" si="464"/>
        <v>0.100039337841586-0.180302106107752i</v>
      </c>
      <c r="M1009" t="str">
        <f t="shared" si="465"/>
        <v>0.936658266859353-1.94787042549584i</v>
      </c>
      <c r="N1009" t="str">
        <f t="shared" si="466"/>
        <v>-0.644691892036583i</v>
      </c>
      <c r="O1009" t="str">
        <f t="shared" si="467"/>
        <v>0.799284963037044-0.600952200980138i</v>
      </c>
      <c r="P1009" t="str">
        <f t="shared" si="468"/>
        <v>0.200715036962956+0.600952200980138i</v>
      </c>
      <c r="Q1009" t="str">
        <f t="shared" si="469"/>
        <v>-0.200715036962956+0.0437396910564449i</v>
      </c>
      <c r="R1009" t="str">
        <f t="shared" si="470"/>
        <v>-0.331781194798842-3.06635824227045i</v>
      </c>
      <c r="S1009" t="str">
        <f t="shared" si="471"/>
        <v>0.0679754439402336i</v>
      </c>
      <c r="T1009" t="str">
        <f t="shared" si="472"/>
        <v>0.208437062798128-0.0225529740074724i</v>
      </c>
      <c r="U1009" t="e">
        <f t="shared" si="473"/>
        <v>#DIV/0!</v>
      </c>
      <c r="V1009" t="str">
        <f t="shared" si="474"/>
        <v>1.33333333333333E-06-0.00121260909022396i</v>
      </c>
      <c r="W1009" t="e">
        <f t="shared" si="475"/>
        <v>#DIV/0!</v>
      </c>
      <c r="X1009" t="e">
        <f t="shared" si="476"/>
        <v>#DIV/0!</v>
      </c>
      <c r="Y1009" t="str">
        <f t="shared" si="477"/>
        <v>0.00083+0.0879645943005142i</v>
      </c>
      <c r="Z1009" t="e">
        <f t="shared" si="478"/>
        <v>#DIV/0!</v>
      </c>
      <c r="AA1009" t="e">
        <f t="shared" si="479"/>
        <v>#DIV/0!</v>
      </c>
      <c r="AB1009" t="str">
        <f t="shared" si="480"/>
        <v>1.28527233312367-0.139066983253047i</v>
      </c>
      <c r="AC1009" t="str">
        <f t="shared" si="481"/>
        <v>1.93297649214436-2.63380220591079i</v>
      </c>
      <c r="AD1009" t="str">
        <f t="shared" si="482"/>
        <v>0.267084489366857+0.291974960016114i</v>
      </c>
      <c r="AE1009" t="e">
        <f t="shared" si="483"/>
        <v>#DIV/0!</v>
      </c>
      <c r="AF1009" t="str">
        <f t="shared" si="484"/>
        <v>-17.2022035760102-4.11819649827306i</v>
      </c>
      <c r="AG1009" t="e">
        <f t="shared" si="485"/>
        <v>#DIV/0!</v>
      </c>
      <c r="AH1009" t="e">
        <f t="shared" si="486"/>
        <v>#DIV/0!</v>
      </c>
      <c r="AI1009" t="e">
        <f t="shared" si="487"/>
        <v>#DIV/0!</v>
      </c>
      <c r="AJ1009" t="e">
        <f t="shared" si="488"/>
        <v>#DIV/0!</v>
      </c>
      <c r="AK1009"/>
      <c r="AL1009"/>
      <c r="AM1009"/>
      <c r="AN1009"/>
    </row>
    <row r="1010" spans="1:40" x14ac:dyDescent="0.25">
      <c r="A1010"/>
      <c r="B1010">
        <f t="shared" ref="B1010:B1073" si="490">B1009+100</f>
        <v>87600</v>
      </c>
      <c r="C1010" s="186" t="str">
        <f t="shared" si="457"/>
        <v>-0.0000128177860264356+0.0359804978338872i</v>
      </c>
      <c r="D1010" s="158" t="str">
        <f t="shared" si="458"/>
        <v>-7.66676493635957+0.275850483393135i</v>
      </c>
      <c r="E1010" t="str">
        <f t="shared" si="459"/>
        <v>7.99997640794113-0.0137381190274734i</v>
      </c>
      <c r="F1010" t="str">
        <f t="shared" si="460"/>
        <v>0.999200641841966+1.37161644507515E-06i</v>
      </c>
      <c r="G1010">
        <f t="shared" si="455"/>
        <v>1</v>
      </c>
      <c r="H1010" t="str">
        <f t="shared" si="461"/>
        <v>9.53947593145759+4.39138348570499i</v>
      </c>
      <c r="I1010" t="str">
        <f t="shared" si="462"/>
        <v>344.004395568082i</v>
      </c>
      <c r="J1010" t="str">
        <f t="shared" si="456"/>
        <v>-159.183703116731+75.2571536096383i</v>
      </c>
      <c r="K1010" t="str">
        <f t="shared" si="463"/>
        <v>0.8350390627507-1.7662720934845i</v>
      </c>
      <c r="L1010" t="str">
        <f t="shared" si="464"/>
        <v>0.0998647058013507-0.180193064519098i</v>
      </c>
      <c r="M1010" t="str">
        <f t="shared" si="465"/>
        <v>0.934903768552051-1.9464651580036i</v>
      </c>
      <c r="N1010" t="str">
        <f t="shared" si="466"/>
        <v>-0.645428682770339i</v>
      </c>
      <c r="O1010" t="str">
        <f t="shared" si="467"/>
        <v>0.79884197011385-0.601540943564627i</v>
      </c>
      <c r="P1010" t="str">
        <f t="shared" si="468"/>
        <v>0.20115802988615+0.601540943564627i</v>
      </c>
      <c r="Q1010" t="str">
        <f t="shared" si="469"/>
        <v>-0.20115802988615+0.0438877392057121i</v>
      </c>
      <c r="R1010" t="str">
        <f t="shared" si="470"/>
        <v>-0.331777615548119-3.06277563654204i</v>
      </c>
      <c r="S1010" t="str">
        <f t="shared" si="471"/>
        <v>0.0680531301618797i</v>
      </c>
      <c r="T1010" t="str">
        <f t="shared" si="472"/>
        <v>0.208431469050229-0.0225785052556942i</v>
      </c>
      <c r="U1010" t="e">
        <f t="shared" si="473"/>
        <v>#DIV/0!</v>
      </c>
      <c r="V1010" t="str">
        <f t="shared" si="474"/>
        <v>1.33333333333333E-06-0.00121122483327165i</v>
      </c>
      <c r="W1010" t="e">
        <f t="shared" si="475"/>
        <v>#DIV/0!</v>
      </c>
      <c r="X1010" t="e">
        <f t="shared" si="476"/>
        <v>#DIV/0!</v>
      </c>
      <c r="Y1010" t="str">
        <f t="shared" si="477"/>
        <v>0.00083+0.0880651252654291i</v>
      </c>
      <c r="Z1010" t="e">
        <f t="shared" si="478"/>
        <v>#DIV/0!</v>
      </c>
      <c r="AA1010" t="e">
        <f t="shared" si="479"/>
        <v>#DIV/0!</v>
      </c>
      <c r="AB1010" t="str">
        <f t="shared" si="480"/>
        <v>1.28523784074829-0.139224414981018i</v>
      </c>
      <c r="AC1010" t="str">
        <f t="shared" si="481"/>
        <v>1.93057822789729-2.63183210700453i</v>
      </c>
      <c r="AD1010" t="str">
        <f t="shared" si="482"/>
        <v>0.267294444192122+0.292269785867366i</v>
      </c>
      <c r="AE1010" t="e">
        <f t="shared" si="483"/>
        <v>#DIV/0!</v>
      </c>
      <c r="AF1010" t="str">
        <f t="shared" si="484"/>
        <v>-17.2062408678172-4.11553300231185i</v>
      </c>
      <c r="AG1010" t="e">
        <f t="shared" si="485"/>
        <v>#DIV/0!</v>
      </c>
      <c r="AH1010" t="e">
        <f t="shared" si="486"/>
        <v>#DIV/0!</v>
      </c>
      <c r="AI1010" t="e">
        <f t="shared" si="487"/>
        <v>#DIV/0!</v>
      </c>
      <c r="AJ1010" t="e">
        <f t="shared" si="488"/>
        <v>#DIV/0!</v>
      </c>
      <c r="AK1010"/>
      <c r="AL1010"/>
      <c r="AM1010"/>
      <c r="AN1010"/>
    </row>
    <row r="1011" spans="1:40" x14ac:dyDescent="0.25">
      <c r="A1011"/>
      <c r="B1011">
        <f t="shared" si="490"/>
        <v>87700</v>
      </c>
      <c r="C1011" s="186" t="str">
        <f t="shared" si="457"/>
        <v>-0.0000127885717125048+0.0359394710508575i</v>
      </c>
      <c r="D1011" s="158" t="str">
        <f t="shared" si="458"/>
        <v>-7.66676471238311+0.275535944723241i</v>
      </c>
      <c r="E1011" t="str">
        <f t="shared" si="459"/>
        <v>7.99997635404739-0.0137538017190956i</v>
      </c>
      <c r="F1011" t="str">
        <f t="shared" si="460"/>
        <v>0.999200641847343+1.37318220803674E-06i</v>
      </c>
      <c r="G1011">
        <f t="shared" si="455"/>
        <v>1</v>
      </c>
      <c r="H1011" t="str">
        <f t="shared" si="461"/>
        <v>9.54350337594582+4.38840644783881i</v>
      </c>
      <c r="I1011" t="str">
        <f t="shared" si="462"/>
        <v>344.397094649781i</v>
      </c>
      <c r="J1011" t="str">
        <f t="shared" si="456"/>
        <v>-159.549628076025+75.3430636023433i</v>
      </c>
      <c r="K1011" t="str">
        <f t="shared" si="463"/>
        <v>0.833463357442099-1.76497692470719i</v>
      </c>
      <c r="L1011" t="str">
        <f t="shared" si="464"/>
        <v>0.0996904839622826-0.180084044521818i</v>
      </c>
      <c r="M1011" t="str">
        <f t="shared" si="465"/>
        <v>0.933153841404382-1.94506096922901i</v>
      </c>
      <c r="N1011" t="str">
        <f t="shared" si="466"/>
        <v>-0.646165473504096i</v>
      </c>
      <c r="O1011" t="str">
        <f t="shared" si="467"/>
        <v>0.798398543530857-0.602129359596263i</v>
      </c>
      <c r="P1011" t="str">
        <f t="shared" si="468"/>
        <v>0.201601456469143+0.602129359596263i</v>
      </c>
      <c r="Q1011" t="str">
        <f t="shared" si="469"/>
        <v>-0.201601456469143+0.044036113907833i</v>
      </c>
      <c r="R1011" t="str">
        <f t="shared" si="470"/>
        <v>-0.331774032073523-3.05920110631101i</v>
      </c>
      <c r="S1011" t="str">
        <f t="shared" si="471"/>
        <v>0.0681308163835256i</v>
      </c>
      <c r="T1011" t="str">
        <f t="shared" si="472"/>
        <v>0.208425868854354-0.0226040356600231i</v>
      </c>
      <c r="U1011" t="e">
        <f t="shared" si="473"/>
        <v>#DIV/0!</v>
      </c>
      <c r="V1011" t="str">
        <f t="shared" si="474"/>
        <v>1.33333333333333E-06-0.00120984373311969i</v>
      </c>
      <c r="W1011" t="e">
        <f t="shared" si="475"/>
        <v>#DIV/0!</v>
      </c>
      <c r="X1011" t="e">
        <f t="shared" si="476"/>
        <v>#DIV/0!</v>
      </c>
      <c r="Y1011" t="str">
        <f t="shared" si="477"/>
        <v>0.00083+0.0881656562303439i</v>
      </c>
      <c r="Z1011" t="e">
        <f t="shared" si="478"/>
        <v>#DIV/0!</v>
      </c>
      <c r="AA1011" t="e">
        <f t="shared" si="479"/>
        <v>#DIV/0!</v>
      </c>
      <c r="AB1011" t="str">
        <f t="shared" si="480"/>
        <v>1.28520330861316-0.139381841505346i</v>
      </c>
      <c r="AC1011" t="str">
        <f t="shared" si="481"/>
        <v>1.92818622468668-2.62986349393017i</v>
      </c>
      <c r="AD1011" t="str">
        <f t="shared" si="482"/>
        <v>0.267504610819808+0.292564463808122i</v>
      </c>
      <c r="AE1011" t="e">
        <f t="shared" si="483"/>
        <v>#DIV/0!</v>
      </c>
      <c r="AF1011" t="str">
        <f t="shared" si="484"/>
        <v>-17.2102680883289-4.11287050311557i</v>
      </c>
      <c r="AG1011" t="e">
        <f t="shared" si="485"/>
        <v>#DIV/0!</v>
      </c>
      <c r="AH1011" t="e">
        <f t="shared" si="486"/>
        <v>#DIV/0!</v>
      </c>
      <c r="AI1011" t="e">
        <f t="shared" si="487"/>
        <v>#DIV/0!</v>
      </c>
      <c r="AJ1011" t="e">
        <f t="shared" si="488"/>
        <v>#DIV/0!</v>
      </c>
      <c r="AK1011"/>
      <c r="AL1011"/>
      <c r="AM1011"/>
      <c r="AN1011"/>
    </row>
    <row r="1012" spans="1:40" x14ac:dyDescent="0.25">
      <c r="A1012"/>
      <c r="B1012">
        <f t="shared" si="490"/>
        <v>87800</v>
      </c>
      <c r="C1012" s="186" t="str">
        <f t="shared" si="457"/>
        <v>-0.0000127594571628189+0.035898537722879i</v>
      </c>
      <c r="D1012" s="158" t="str">
        <f t="shared" si="458"/>
        <v>-7.66676448917156+0.275222122542072i</v>
      </c>
      <c r="E1012" t="str">
        <f t="shared" si="459"/>
        <v>7.99997630009217-0.0137694844104006i</v>
      </c>
      <c r="F1012" t="str">
        <f t="shared" si="460"/>
        <v>0.99920064185272+0.0000013747479709667i</v>
      </c>
      <c r="G1012">
        <f t="shared" si="455"/>
        <v>1</v>
      </c>
      <c r="H1012" t="str">
        <f t="shared" si="461"/>
        <v>9.54752077817858+4.38543113482964i</v>
      </c>
      <c r="I1012" t="str">
        <f t="shared" si="462"/>
        <v>344.78979373148i</v>
      </c>
      <c r="J1012" t="str">
        <f t="shared" si="456"/>
        <v>-159.915970519586+75.4289735950484i</v>
      </c>
      <c r="K1012" t="str">
        <f t="shared" si="463"/>
        <v>0.831891799741552-1.76368281553401i</v>
      </c>
      <c r="L1012" t="str">
        <f t="shared" si="464"/>
        <v>0.0995166712197336-0.179975046652946i</v>
      </c>
      <c r="M1012" t="str">
        <f t="shared" si="465"/>
        <v>0.931408470961286-1.94365786218696i</v>
      </c>
      <c r="N1012" t="str">
        <f t="shared" si="466"/>
        <v>-0.646902264237852i</v>
      </c>
      <c r="O1012" t="str">
        <f t="shared" si="467"/>
        <v>0.797954683528783-0.602717448755617i</v>
      </c>
      <c r="P1012" t="str">
        <f t="shared" si="468"/>
        <v>0.202045316471217+0.602717448755617i</v>
      </c>
      <c r="Q1012" t="str">
        <f t="shared" si="469"/>
        <v>-0.202045316471217+0.0441848154822351i</v>
      </c>
      <c r="R1012" t="str">
        <f t="shared" si="470"/>
        <v>-0.331770444374597-3.05563462398159i</v>
      </c>
      <c r="S1012" t="str">
        <f t="shared" si="471"/>
        <v>0.0682085026051715i</v>
      </c>
      <c r="T1012" t="str">
        <f t="shared" si="472"/>
        <v>0.208420262210301-0.0226295652194436i</v>
      </c>
      <c r="U1012" t="e">
        <f t="shared" si="473"/>
        <v>#DIV/0!</v>
      </c>
      <c r="V1012" t="str">
        <f t="shared" si="474"/>
        <v>1.33333333333333E-06-0.00120846577898174i</v>
      </c>
      <c r="W1012" t="e">
        <f t="shared" si="475"/>
        <v>#DIV/0!</v>
      </c>
      <c r="X1012" t="e">
        <f t="shared" si="476"/>
        <v>#DIV/0!</v>
      </c>
      <c r="Y1012" t="str">
        <f t="shared" si="477"/>
        <v>0.00083+0.0882661871952588i</v>
      </c>
      <c r="Z1012" t="e">
        <f t="shared" si="478"/>
        <v>#DIV/0!</v>
      </c>
      <c r="AA1012" t="e">
        <f t="shared" si="479"/>
        <v>#DIV/0!</v>
      </c>
      <c r="AB1012" t="str">
        <f t="shared" si="480"/>
        <v>1.28516873671704-0.139539262819768i</v>
      </c>
      <c r="AC1012" t="str">
        <f t="shared" si="481"/>
        <v>1.92580046272945-2.62789637077898i</v>
      </c>
      <c r="AD1012" t="str">
        <f t="shared" si="482"/>
        <v>0.267714989159716+0.292858993707396i</v>
      </c>
      <c r="AE1012" t="e">
        <f t="shared" si="483"/>
        <v>#DIV/0!</v>
      </c>
      <c r="AF1012" t="str">
        <f t="shared" si="484"/>
        <v>-17.2142852673501-4.11020901228757i</v>
      </c>
      <c r="AG1012" t="e">
        <f t="shared" si="485"/>
        <v>#DIV/0!</v>
      </c>
      <c r="AH1012" t="e">
        <f t="shared" si="486"/>
        <v>#DIV/0!</v>
      </c>
      <c r="AI1012" t="e">
        <f t="shared" si="487"/>
        <v>#DIV/0!</v>
      </c>
      <c r="AJ1012" t="e">
        <f t="shared" si="488"/>
        <v>#DIV/0!</v>
      </c>
      <c r="AK1012"/>
      <c r="AL1012"/>
      <c r="AM1012"/>
      <c r="AN1012"/>
    </row>
    <row r="1013" spans="1:40" x14ac:dyDescent="0.25">
      <c r="A1013"/>
      <c r="B1013">
        <f t="shared" si="490"/>
        <v>87900</v>
      </c>
      <c r="C1013" s="186" t="str">
        <f t="shared" si="457"/>
        <v>-0.0000127304419236466+0.0358576975309926i</v>
      </c>
      <c r="D1013" s="158" t="str">
        <f t="shared" si="458"/>
        <v>-7.66676426672139+0.274909014404277i</v>
      </c>
      <c r="E1013" t="str">
        <f t="shared" si="459"/>
        <v>7.99997624607547-0.0137851671013882i</v>
      </c>
      <c r="F1013" t="str">
        <f t="shared" si="460"/>
        <v>0.999200641858107+1.37631373386503E-06i</v>
      </c>
      <c r="G1013">
        <f t="shared" si="455"/>
        <v>1</v>
      </c>
      <c r="H1013" t="str">
        <f t="shared" si="461"/>
        <v>9.55152816787214+4.38245755573648i</v>
      </c>
      <c r="I1013" t="str">
        <f t="shared" si="462"/>
        <v>345.182492813179i</v>
      </c>
      <c r="J1013" t="str">
        <f t="shared" si="456"/>
        <v>-160.282730447413+75.5148835877534i</v>
      </c>
      <c r="K1013" t="str">
        <f t="shared" si="463"/>
        <v>0.830324376345723-1.76238976841012i</v>
      </c>
      <c r="L1013" t="str">
        <f t="shared" si="464"/>
        <v>0.0993432664718771-0.179866071445521i</v>
      </c>
      <c r="M1013" t="str">
        <f t="shared" si="465"/>
        <v>0.9296676428176-1.94225583985564i</v>
      </c>
      <c r="N1013" t="str">
        <f t="shared" si="466"/>
        <v>-0.647639054971608i</v>
      </c>
      <c r="O1013" t="str">
        <f t="shared" si="467"/>
        <v>0.797510390348582-0.603305210723439i</v>
      </c>
      <c r="P1013" t="str">
        <f t="shared" si="468"/>
        <v>0.202489609651418+0.603305210723439i</v>
      </c>
      <c r="Q1013" t="str">
        <f t="shared" si="469"/>
        <v>-0.202489609651418+0.044333844248169i</v>
      </c>
      <c r="R1013" t="str">
        <f t="shared" si="470"/>
        <v>-0.331766852450866-3.05207616208357i</v>
      </c>
      <c r="S1013" t="str">
        <f t="shared" si="471"/>
        <v>0.0682861888268176i</v>
      </c>
      <c r="T1013" t="str">
        <f t="shared" si="472"/>
        <v>0.208414649117867-0.0226550939329388i</v>
      </c>
      <c r="U1013" t="e">
        <f t="shared" si="473"/>
        <v>#DIV/0!</v>
      </c>
      <c r="V1013" t="str">
        <f t="shared" si="474"/>
        <v>1.33333333333333E-06-0.00120709096012056i</v>
      </c>
      <c r="W1013" t="e">
        <f t="shared" si="475"/>
        <v>#DIV/0!</v>
      </c>
      <c r="X1013" t="e">
        <f t="shared" si="476"/>
        <v>#DIV/0!</v>
      </c>
      <c r="Y1013" t="str">
        <f t="shared" si="477"/>
        <v>0.00083+0.0883667181601737i</v>
      </c>
      <c r="Z1013" t="e">
        <f t="shared" si="478"/>
        <v>#DIV/0!</v>
      </c>
      <c r="AA1013" t="e">
        <f t="shared" si="479"/>
        <v>#DIV/0!</v>
      </c>
      <c r="AB1013" t="str">
        <f t="shared" si="480"/>
        <v>1.28513412505867-0.139696678918015i</v>
      </c>
      <c r="AC1013" t="str">
        <f t="shared" si="481"/>
        <v>1.9234209223108-2.62593074159213i</v>
      </c>
      <c r="AD1013" t="str">
        <f t="shared" si="482"/>
        <v>0.267925579121537+0.293153375434163i</v>
      </c>
      <c r="AE1013" t="e">
        <f t="shared" si="483"/>
        <v>#DIV/0!</v>
      </c>
      <c r="AF1013" t="str">
        <f t="shared" si="484"/>
        <v>-17.2182924345935-4.1075485413322i</v>
      </c>
      <c r="AG1013" t="e">
        <f t="shared" si="485"/>
        <v>#DIV/0!</v>
      </c>
      <c r="AH1013" t="e">
        <f t="shared" si="486"/>
        <v>#DIV/0!</v>
      </c>
      <c r="AI1013" t="e">
        <f t="shared" si="487"/>
        <v>#DIV/0!</v>
      </c>
      <c r="AJ1013" t="e">
        <f t="shared" si="488"/>
        <v>#DIV/0!</v>
      </c>
      <c r="AK1013"/>
      <c r="AL1013"/>
      <c r="AM1013"/>
      <c r="AN1013"/>
    </row>
    <row r="1014" spans="1:40" x14ac:dyDescent="0.25">
      <c r="A1014"/>
      <c r="B1014">
        <f t="shared" si="490"/>
        <v>88000</v>
      </c>
      <c r="C1014" s="186" t="str">
        <f t="shared" si="457"/>
        <v>-0.000012701525543833+0.035816950157689i</v>
      </c>
      <c r="D1014" s="158" t="str">
        <f t="shared" si="458"/>
        <v>-7.66676404502914+0.274596617875616i</v>
      </c>
      <c r="E1014" t="str">
        <f t="shared" si="459"/>
        <v>7.99997619199727-0.0138008497920579i</v>
      </c>
      <c r="F1014" t="str">
        <f t="shared" si="460"/>
        <v>0.999200641863505+1.37787949673168E-06i</v>
      </c>
      <c r="G1014">
        <f t="shared" si="455"/>
        <v>1</v>
      </c>
      <c r="H1014" t="str">
        <f t="shared" si="461"/>
        <v>9.5555255746514+4.37948571953137i</v>
      </c>
      <c r="I1014" t="str">
        <f t="shared" si="462"/>
        <v>345.575191894877i</v>
      </c>
      <c r="J1014" t="str">
        <f t="shared" si="456"/>
        <v>-160.649907859506+75.6007935804585i</v>
      </c>
      <c r="K1014" t="str">
        <f t="shared" si="463"/>
        <v>0.82876107399816-1.76109778574817i</v>
      </c>
      <c r="L1014" t="str">
        <f t="shared" si="464"/>
        <v>0.0991702686196977-0.179757119428602i</v>
      </c>
      <c r="M1014" t="str">
        <f t="shared" si="465"/>
        <v>0.927931342617858-1.94085490517677i</v>
      </c>
      <c r="N1014" t="str">
        <f t="shared" si="466"/>
        <v>-0.648375845705364i</v>
      </c>
      <c r="O1014" t="str">
        <f t="shared" si="467"/>
        <v>0.797065664231443-0.603892645180655i</v>
      </c>
      <c r="P1014" t="str">
        <f t="shared" si="468"/>
        <v>0.202934335768557+0.603892645180655i</v>
      </c>
      <c r="Q1014" t="str">
        <f t="shared" si="469"/>
        <v>-0.202934335768557+0.044483200524709i</v>
      </c>
      <c r="R1014" t="str">
        <f t="shared" si="470"/>
        <v>-0.331763256301838-3.04852569327164i</v>
      </c>
      <c r="S1014" t="str">
        <f t="shared" si="471"/>
        <v>0.0683638750484636i</v>
      </c>
      <c r="T1014" t="str">
        <f t="shared" si="472"/>
        <v>0.208409029576853-0.0226806217994903i</v>
      </c>
      <c r="U1014" t="e">
        <f t="shared" si="473"/>
        <v>#DIV/0!</v>
      </c>
      <c r="V1014" t="str">
        <f t="shared" si="474"/>
        <v>1.33333333333333E-06-0.00120571926584769i</v>
      </c>
      <c r="W1014" t="e">
        <f t="shared" si="475"/>
        <v>#DIV/0!</v>
      </c>
      <c r="X1014" t="e">
        <f t="shared" si="476"/>
        <v>#DIV/0!</v>
      </c>
      <c r="Y1014" t="str">
        <f t="shared" si="477"/>
        <v>0.00083+0.0884672491250886i</v>
      </c>
      <c r="Z1014" t="e">
        <f t="shared" si="478"/>
        <v>#DIV/0!</v>
      </c>
      <c r="AA1014" t="e">
        <f t="shared" si="479"/>
        <v>#DIV/0!</v>
      </c>
      <c r="AB1014" t="str">
        <f t="shared" si="480"/>
        <v>1.28509947363683-0.139854089793805i</v>
      </c>
      <c r="AC1014" t="str">
        <f t="shared" si="481"/>
        <v>1.92104758378399-2.62396661036109i</v>
      </c>
      <c r="AD1014" t="str">
        <f t="shared" si="482"/>
        <v>0.26813638061486+0.293447608857381i</v>
      </c>
      <c r="AE1014" t="e">
        <f t="shared" si="483"/>
        <v>#DIV/0!</v>
      </c>
      <c r="AF1014" t="str">
        <f t="shared" si="484"/>
        <v>-17.2222896196805-4.10488910165575i</v>
      </c>
      <c r="AG1014" t="e">
        <f t="shared" si="485"/>
        <v>#DIV/0!</v>
      </c>
      <c r="AH1014" t="e">
        <f t="shared" si="486"/>
        <v>#DIV/0!</v>
      </c>
      <c r="AI1014" t="e">
        <f t="shared" si="487"/>
        <v>#DIV/0!</v>
      </c>
      <c r="AJ1014" t="e">
        <f t="shared" si="488"/>
        <v>#DIV/0!</v>
      </c>
      <c r="AK1014"/>
      <c r="AL1014"/>
      <c r="AM1014"/>
      <c r="AN1014"/>
    </row>
    <row r="1015" spans="1:40" x14ac:dyDescent="0.25">
      <c r="A1015"/>
      <c r="B1015">
        <f t="shared" si="490"/>
        <v>88100</v>
      </c>
      <c r="C1015" s="186" t="str">
        <f t="shared" si="457"/>
        <v>-0.0000126727075747825+0.0357762952869007i</v>
      </c>
      <c r="D1015" s="158" t="str">
        <f t="shared" si="458"/>
        <v>-7.66676382409137+0.274284930532905i</v>
      </c>
      <c r="E1015" t="str">
        <f t="shared" si="459"/>
        <v>7.99997613785759-0.0138165324824094i</v>
      </c>
      <c r="F1015" t="str">
        <f t="shared" si="460"/>
        <v>0.999200641868902+1.37944525956659E-06i</v>
      </c>
      <c r="G1015">
        <f t="shared" si="455"/>
        <v>1</v>
      </c>
      <c r="H1015" t="str">
        <f t="shared" si="461"/>
        <v>9.55951302805025+4.37651563509979i</v>
      </c>
      <c r="I1015" t="str">
        <f t="shared" si="462"/>
        <v>345.967890976576i</v>
      </c>
      <c r="J1015" t="str">
        <f t="shared" si="456"/>
        <v>-161.017502755865+75.6867035731636i</v>
      </c>
      <c r="K1015" t="str">
        <f t="shared" si="463"/>
        <v>0.827201879489156-1.75980686992859i</v>
      </c>
      <c r="L1015" t="str">
        <f t="shared" si="464"/>
        <v>0.098997676566995-0.179648191127296i</v>
      </c>
      <c r="M1015" t="str">
        <f t="shared" si="465"/>
        <v>0.926199556056151-1.93945506105589i</v>
      </c>
      <c r="N1015" t="str">
        <f t="shared" si="466"/>
        <v>-0.64911263643912i</v>
      </c>
      <c r="O1015" t="str">
        <f t="shared" si="467"/>
        <v>0.796620505418791-0.604479751808372i</v>
      </c>
      <c r="P1015" t="str">
        <f t="shared" si="468"/>
        <v>0.203379494581209+0.604479751808372i</v>
      </c>
      <c r="Q1015" t="str">
        <f t="shared" si="469"/>
        <v>-0.203379494581209+0.044632884630748i</v>
      </c>
      <c r="R1015" t="str">
        <f t="shared" si="470"/>
        <v>-0.331759655927067-3.04498319032463i</v>
      </c>
      <c r="S1015" t="str">
        <f t="shared" si="471"/>
        <v>0.0684415612701095i</v>
      </c>
      <c r="T1015" t="str">
        <f t="shared" si="472"/>
        <v>0.208403403587057-0.0227061488180828i</v>
      </c>
      <c r="U1015" t="e">
        <f t="shared" si="473"/>
        <v>#DIV/0!</v>
      </c>
      <c r="V1015" t="str">
        <f t="shared" si="474"/>
        <v>1.33333333333333E-06-0.00120435068552323i</v>
      </c>
      <c r="W1015" t="e">
        <f t="shared" si="475"/>
        <v>#DIV/0!</v>
      </c>
      <c r="X1015" t="e">
        <f t="shared" si="476"/>
        <v>#DIV/0!</v>
      </c>
      <c r="Y1015" t="str">
        <f t="shared" si="477"/>
        <v>0.00083+0.0885677800900034i</v>
      </c>
      <c r="Z1015" t="e">
        <f t="shared" si="478"/>
        <v>#DIV/0!</v>
      </c>
      <c r="AA1015" t="e">
        <f t="shared" si="479"/>
        <v>#DIV/0!</v>
      </c>
      <c r="AB1015" t="str">
        <f t="shared" si="480"/>
        <v>1.28506478245027-0.14001149544088i</v>
      </c>
      <c r="AC1015" t="str">
        <f t="shared" si="481"/>
        <v>1.91868042757002-2.62200398102796i</v>
      </c>
      <c r="AD1015" t="str">
        <f t="shared" si="482"/>
        <v>0.268347393549175+0.293741693845973i</v>
      </c>
      <c r="AE1015" t="e">
        <f t="shared" si="483"/>
        <v>#DIV/0!</v>
      </c>
      <c r="AF1015" t="str">
        <f t="shared" si="484"/>
        <v>-17.2262768521416-4.10223070456689i</v>
      </c>
      <c r="AG1015" t="e">
        <f t="shared" si="485"/>
        <v>#DIV/0!</v>
      </c>
      <c r="AH1015" t="e">
        <f t="shared" si="486"/>
        <v>#DIV/0!</v>
      </c>
      <c r="AI1015" t="e">
        <f t="shared" si="487"/>
        <v>#DIV/0!</v>
      </c>
      <c r="AJ1015" t="e">
        <f t="shared" si="488"/>
        <v>#DIV/0!</v>
      </c>
      <c r="AK1015"/>
      <c r="AL1015"/>
      <c r="AM1015"/>
      <c r="AN1015"/>
    </row>
    <row r="1016" spans="1:40" x14ac:dyDescent="0.25">
      <c r="A1016"/>
      <c r="B1016">
        <f t="shared" si="490"/>
        <v>88200</v>
      </c>
      <c r="C1016" s="186" t="str">
        <f t="shared" si="457"/>
        <v>-0.000012643987570441+0.0357357326039934i</v>
      </c>
      <c r="D1016" s="158" t="str">
        <f t="shared" si="458"/>
        <v>-7.66676360390471+0.27397394996395i</v>
      </c>
      <c r="E1016" t="str">
        <f t="shared" si="459"/>
        <v>7.99997608365643-0.0138322151724424i</v>
      </c>
      <c r="F1016" t="str">
        <f t="shared" si="460"/>
        <v>0.999200641874309+1.38101102236977E-06i</v>
      </c>
      <c r="G1016">
        <f t="shared" si="455"/>
        <v>1</v>
      </c>
      <c r="H1016" t="str">
        <f t="shared" si="461"/>
        <v>9.56349055751167+4.3735473112415i</v>
      </c>
      <c r="I1016" t="str">
        <f t="shared" si="462"/>
        <v>346.360590058275i</v>
      </c>
      <c r="J1016" t="str">
        <f t="shared" si="456"/>
        <v>-161.385515136491+75.7726135658686i</v>
      </c>
      <c r="K1016" t="str">
        <f t="shared" si="463"/>
        <v>0.825646779655567-1.75851702329982i</v>
      </c>
      <c r="L1016" t="str">
        <f t="shared" si="464"/>
        <v>0.0988254892203777-0.179539287062786i</v>
      </c>
      <c r="M1016" t="str">
        <f t="shared" si="465"/>
        <v>0.924472268875945-1.93805631036261i</v>
      </c>
      <c r="N1016" t="str">
        <f t="shared" si="466"/>
        <v>-0.649849427172876i</v>
      </c>
      <c r="O1016" t="str">
        <f t="shared" si="467"/>
        <v>0.796174914152284-0.605066530287871i</v>
      </c>
      <c r="P1016" t="str">
        <f t="shared" si="468"/>
        <v>0.203825085847716+0.605066530287871i</v>
      </c>
      <c r="Q1016" t="str">
        <f t="shared" si="469"/>
        <v>-0.203825085847716+0.0447828968850049i</v>
      </c>
      <c r="R1016" t="str">
        <f t="shared" si="470"/>
        <v>-0.33175605132606-3.0414486261448i</v>
      </c>
      <c r="S1016" t="str">
        <f t="shared" si="471"/>
        <v>0.0685192474917554i</v>
      </c>
      <c r="T1016" t="str">
        <f t="shared" si="472"/>
        <v>0.208397771148275-0.0227316749876978i</v>
      </c>
      <c r="U1016" t="e">
        <f t="shared" si="473"/>
        <v>#DIV/0!</v>
      </c>
      <c r="V1016" t="str">
        <f t="shared" si="474"/>
        <v>1.33333333333333E-06-0.00120298520855552i</v>
      </c>
      <c r="W1016" t="e">
        <f t="shared" si="475"/>
        <v>#DIV/0!</v>
      </c>
      <c r="X1016" t="e">
        <f t="shared" si="476"/>
        <v>#DIV/0!</v>
      </c>
      <c r="Y1016" t="str">
        <f t="shared" si="477"/>
        <v>0.00083+0.0886683110549183i</v>
      </c>
      <c r="Z1016" t="e">
        <f t="shared" si="478"/>
        <v>#DIV/0!</v>
      </c>
      <c r="AA1016" t="e">
        <f t="shared" si="479"/>
        <v>#DIV/0!</v>
      </c>
      <c r="AB1016" t="str">
        <f t="shared" si="480"/>
        <v>1.28503005149774-0.140168895852958i</v>
      </c>
      <c r="AC1016" t="str">
        <f t="shared" si="481"/>
        <v>1.9163194341575-2.6200428574858i</v>
      </c>
      <c r="AD1016" t="str">
        <f t="shared" si="482"/>
        <v>0.26855861783387+0.294035630268843i</v>
      </c>
      <c r="AE1016" t="e">
        <f t="shared" si="483"/>
        <v>#DIV/0!</v>
      </c>
      <c r="AF1016" t="str">
        <f t="shared" si="484"/>
        <v>-17.2302541614164-4.09957336127755i</v>
      </c>
      <c r="AG1016" t="e">
        <f t="shared" si="485"/>
        <v>#DIV/0!</v>
      </c>
      <c r="AH1016" t="e">
        <f t="shared" si="486"/>
        <v>#DIV/0!</v>
      </c>
      <c r="AI1016" t="e">
        <f t="shared" si="487"/>
        <v>#DIV/0!</v>
      </c>
      <c r="AJ1016" t="e">
        <f t="shared" si="488"/>
        <v>#DIV/0!</v>
      </c>
      <c r="AK1016"/>
      <c r="AL1016"/>
      <c r="AM1016"/>
      <c r="AN1016"/>
    </row>
    <row r="1017" spans="1:40" x14ac:dyDescent="0.25">
      <c r="A1017"/>
      <c r="B1017">
        <f t="shared" si="490"/>
        <v>88300</v>
      </c>
      <c r="C1017" s="186" t="str">
        <f t="shared" si="457"/>
        <v>-0.0000126153650872786+0.035695261795758i</v>
      </c>
      <c r="D1017" s="158" t="str">
        <f t="shared" si="458"/>
        <v>-7.66676338446569+0.273663673767478i</v>
      </c>
      <c r="E1017" t="str">
        <f t="shared" si="459"/>
        <v>7.99997602939378-0.0138478978621563i</v>
      </c>
      <c r="F1017" t="str">
        <f t="shared" si="460"/>
        <v>0.999200641879726+1.38257678514115E-06i</v>
      </c>
      <c r="G1017">
        <f t="shared" si="455"/>
        <v>1</v>
      </c>
      <c r="H1017" t="str">
        <f t="shared" si="461"/>
        <v>9.56745819238783+4.37058075667083i</v>
      </c>
      <c r="I1017" t="str">
        <f t="shared" si="462"/>
        <v>346.753289139973i</v>
      </c>
      <c r="J1017" t="str">
        <f t="shared" si="456"/>
        <v>-161.753945001382+75.8585235585737i</v>
      </c>
      <c r="K1017" t="str">
        <f t="shared" si="463"/>
        <v>0.824095761380705-1.75722824817859i</v>
      </c>
      <c r="L1017" t="str">
        <f t="shared" si="464"/>
        <v>0.0986537054892588-0.179430407752347i</v>
      </c>
      <c r="M1017" t="str">
        <f t="shared" si="465"/>
        <v>0.922749466869964-1.93665865593094i</v>
      </c>
      <c r="N1017" t="str">
        <f t="shared" si="466"/>
        <v>-0.650586217906632i</v>
      </c>
      <c r="O1017" t="str">
        <f t="shared" si="467"/>
        <v>0.795728890673817-0.605652980300614i</v>
      </c>
      <c r="P1017" t="str">
        <f t="shared" si="468"/>
        <v>0.204271109326183+0.605652980300614i</v>
      </c>
      <c r="Q1017" t="str">
        <f t="shared" si="469"/>
        <v>-0.204271109326183+0.044933237606018i</v>
      </c>
      <c r="R1017" t="str">
        <f t="shared" si="470"/>
        <v>-0.331752442498346-3.03792197375719i</v>
      </c>
      <c r="S1017" t="str">
        <f t="shared" si="471"/>
        <v>0.0685969337134015i</v>
      </c>
      <c r="T1017" t="str">
        <f t="shared" si="472"/>
        <v>0.208392132260308-0.0227572003073181i</v>
      </c>
      <c r="U1017" t="e">
        <f t="shared" si="473"/>
        <v>#DIV/0!</v>
      </c>
      <c r="V1017" t="str">
        <f t="shared" si="474"/>
        <v>1.33333333333333E-06-0.00120162282440087i</v>
      </c>
      <c r="W1017" t="e">
        <f t="shared" si="475"/>
        <v>#DIV/0!</v>
      </c>
      <c r="X1017" t="e">
        <f t="shared" si="476"/>
        <v>#DIV/0!</v>
      </c>
      <c r="Y1017" t="str">
        <f t="shared" si="477"/>
        <v>0.00083+0.0887688420198332i</v>
      </c>
      <c r="Z1017" t="e">
        <f t="shared" si="478"/>
        <v>#DIV/0!</v>
      </c>
      <c r="AA1017" t="e">
        <f t="shared" si="479"/>
        <v>#DIV/0!</v>
      </c>
      <c r="AB1017" t="str">
        <f t="shared" si="480"/>
        <v>1.284995280778-0.140326291023767i</v>
      </c>
      <c r="AC1017" t="str">
        <f t="shared" si="481"/>
        <v>1.91396458410246-2.61808324357914i</v>
      </c>
      <c r="AD1017" t="str">
        <f t="shared" si="482"/>
        <v>0.26877005337823+0.294329417994859i</v>
      </c>
      <c r="AE1017" t="e">
        <f t="shared" si="483"/>
        <v>#DIV/0!</v>
      </c>
      <c r="AF1017" t="str">
        <f t="shared" si="484"/>
        <v>-17.2342215768535-4.09691708290335i</v>
      </c>
      <c r="AG1017" t="e">
        <f t="shared" si="485"/>
        <v>#DIV/0!</v>
      </c>
      <c r="AH1017" t="e">
        <f t="shared" si="486"/>
        <v>#DIV/0!</v>
      </c>
      <c r="AI1017" t="e">
        <f t="shared" si="487"/>
        <v>#DIV/0!</v>
      </c>
      <c r="AJ1017" t="e">
        <f t="shared" si="488"/>
        <v>#DIV/0!</v>
      </c>
      <c r="AK1017"/>
      <c r="AL1017"/>
      <c r="AM1017"/>
      <c r="AN1017"/>
    </row>
    <row r="1018" spans="1:40" x14ac:dyDescent="0.25">
      <c r="A1018"/>
      <c r="B1018">
        <f t="shared" si="490"/>
        <v>88400</v>
      </c>
      <c r="C1018" s="186" t="str">
        <f t="shared" si="457"/>
        <v>-0.0000125868396842729+0.035654882550403i</v>
      </c>
      <c r="D1018" s="158" t="str">
        <f t="shared" si="458"/>
        <v>-7.66676316577088+0.27335409955309i</v>
      </c>
      <c r="E1018" t="str">
        <f t="shared" si="459"/>
        <v>7.99997597506964-0.013863580551551i</v>
      </c>
      <c r="F1018" t="str">
        <f t="shared" si="460"/>
        <v>0.999200641885142+0.0000013841425478807i</v>
      </c>
      <c r="G1018">
        <f t="shared" si="455"/>
        <v>1</v>
      </c>
      <c r="H1018" t="str">
        <f t="shared" si="461"/>
        <v>9.57141596194048+4.36761598001752i</v>
      </c>
      <c r="I1018" t="str">
        <f t="shared" si="462"/>
        <v>347.145988221672i</v>
      </c>
      <c r="J1018" t="str">
        <f t="shared" si="456"/>
        <v>-162.12279235054+75.9444335512787i</v>
      </c>
      <c r="K1018" t="str">
        <f t="shared" si="463"/>
        <v>0.822548811594118-1.75594054685014i</v>
      </c>
      <c r="L1018" t="str">
        <f t="shared" si="464"/>
        <v>0.0984823242858582-0.179321553709376i</v>
      </c>
      <c r="M1018" t="str">
        <f t="shared" si="465"/>
        <v>0.921031135879976-1.93526210055952i</v>
      </c>
      <c r="N1018" t="str">
        <f t="shared" si="466"/>
        <v>-0.651323008640388i</v>
      </c>
      <c r="O1018" t="str">
        <f t="shared" si="467"/>
        <v>0.795282435225518-0.606239101528241i</v>
      </c>
      <c r="P1018" t="str">
        <f t="shared" si="468"/>
        <v>0.204717564774482+0.606239101528241i</v>
      </c>
      <c r="Q1018" t="str">
        <f t="shared" si="469"/>
        <v>-0.204717564774482+0.0450839071121469i</v>
      </c>
      <c r="R1018" t="str">
        <f t="shared" si="470"/>
        <v>-0.331748829443468-3.03440320630888i</v>
      </c>
      <c r="S1018" t="str">
        <f t="shared" si="471"/>
        <v>0.0686746199350474i</v>
      </c>
      <c r="T1018" t="str">
        <f t="shared" si="472"/>
        <v>0.208386486922952-0.022782724775927i</v>
      </c>
      <c r="U1018" t="e">
        <f t="shared" si="473"/>
        <v>#DIV/0!</v>
      </c>
      <c r="V1018" t="str">
        <f t="shared" si="474"/>
        <v>1.33333333333333E-06-0.00120026352256331i</v>
      </c>
      <c r="W1018" t="e">
        <f t="shared" si="475"/>
        <v>#DIV/0!</v>
      </c>
      <c r="X1018" t="e">
        <f t="shared" si="476"/>
        <v>#DIV/0!</v>
      </c>
      <c r="Y1018" t="str">
        <f t="shared" si="477"/>
        <v>0.00083+0.0888693729847481i</v>
      </c>
      <c r="Z1018" t="e">
        <f t="shared" si="478"/>
        <v>#DIV/0!</v>
      </c>
      <c r="AA1018" t="e">
        <f t="shared" si="479"/>
        <v>#DIV/0!</v>
      </c>
      <c r="AB1018" t="str">
        <f t="shared" si="480"/>
        <v>1.2849604702898-0.140483680947039i</v>
      </c>
      <c r="AC1018" t="str">
        <f t="shared" si="481"/>
        <v>1.91161585802798-2.61612514310424i</v>
      </c>
      <c r="AD1018" t="str">
        <f t="shared" si="482"/>
        <v>0.268981700091439+0.294623056892874i</v>
      </c>
      <c r="AE1018" t="e">
        <f t="shared" si="483"/>
        <v>#DIV/0!</v>
      </c>
      <c r="AF1018" t="str">
        <f t="shared" si="484"/>
        <v>-17.2381791277114-4.09426188046443i</v>
      </c>
      <c r="AG1018" t="e">
        <f t="shared" si="485"/>
        <v>#DIV/0!</v>
      </c>
      <c r="AH1018" t="e">
        <f t="shared" si="486"/>
        <v>#DIV/0!</v>
      </c>
      <c r="AI1018" t="e">
        <f t="shared" si="487"/>
        <v>#DIV/0!</v>
      </c>
      <c r="AJ1018" t="e">
        <f t="shared" si="488"/>
        <v>#DIV/0!</v>
      </c>
      <c r="AK1018"/>
      <c r="AL1018"/>
      <c r="AM1018"/>
      <c r="AN1018"/>
    </row>
    <row r="1019" spans="1:40" x14ac:dyDescent="0.25">
      <c r="A1019"/>
      <c r="B1019">
        <f t="shared" si="490"/>
        <v>88500</v>
      </c>
      <c r="C1019" s="186" t="str">
        <f t="shared" si="457"/>
        <v>-0.0000125584109228916+0.0356145945575457i</v>
      </c>
      <c r="D1019" s="158" t="str">
        <f t="shared" si="458"/>
        <v>-7.66676294781706+0.273045224941184i</v>
      </c>
      <c r="E1019" t="str">
        <f t="shared" si="459"/>
        <v>7.99997592068401-0.013879263240626i</v>
      </c>
      <c r="F1019" t="str">
        <f t="shared" si="460"/>
        <v>0.999200641890569+1.38570831058839E-06i</v>
      </c>
      <c r="G1019">
        <f t="shared" si="455"/>
        <v>1</v>
      </c>
      <c r="H1019" t="str">
        <f t="shared" si="461"/>
        <v>9.57536389534134+4.36465298982727i</v>
      </c>
      <c r="I1019" t="str">
        <f t="shared" si="462"/>
        <v>347.538687303371i</v>
      </c>
      <c r="J1019" t="str">
        <f t="shared" si="456"/>
        <v>-162.492057183964+76.0303435439839i</v>
      </c>
      <c r="K1019" t="str">
        <f t="shared" si="463"/>
        <v>0.821005917271491-1.7546539215685i</v>
      </c>
      <c r="L1019" t="str">
        <f t="shared" si="464"/>
        <v>0.0983113445251933-0.179212725443412i</v>
      </c>
      <c r="M1019" t="str">
        <f t="shared" si="465"/>
        <v>0.919317261796684-1.93386664701191i</v>
      </c>
      <c r="N1019" t="str">
        <f t="shared" si="466"/>
        <v>-0.652059799374144i</v>
      </c>
      <c r="O1019" t="str">
        <f t="shared" si="467"/>
        <v>0.794835548049751-0.60682489365257i</v>
      </c>
      <c r="P1019" t="str">
        <f t="shared" si="468"/>
        <v>0.205164451950249+0.60682489365257i</v>
      </c>
      <c r="Q1019" t="str">
        <f t="shared" si="469"/>
        <v>-0.205164451950249+0.0452349057215741i</v>
      </c>
      <c r="R1019" t="str">
        <f t="shared" si="470"/>
        <v>-0.33174521216094-3.03089229706832i</v>
      </c>
      <c r="S1019" t="str">
        <f t="shared" si="471"/>
        <v>0.0687523061566934i</v>
      </c>
      <c r="T1019" t="str">
        <f t="shared" si="472"/>
        <v>0.208380835136005-0.0228082483925062i</v>
      </c>
      <c r="U1019" t="e">
        <f t="shared" si="473"/>
        <v>#DIV/0!</v>
      </c>
      <c r="V1019" t="str">
        <f t="shared" si="474"/>
        <v>1.33333333333333E-06-0.00119890729259432i</v>
      </c>
      <c r="W1019" t="e">
        <f t="shared" si="475"/>
        <v>#DIV/0!</v>
      </c>
      <c r="X1019" t="e">
        <f t="shared" si="476"/>
        <v>#DIV/0!</v>
      </c>
      <c r="Y1019" t="str">
        <f t="shared" si="477"/>
        <v>0.00083+0.0889699039496629i</v>
      </c>
      <c r="Z1019" t="e">
        <f t="shared" si="478"/>
        <v>#DIV/0!</v>
      </c>
      <c r="AA1019" t="e">
        <f t="shared" si="479"/>
        <v>#DIV/0!</v>
      </c>
      <c r="AB1019" t="str">
        <f t="shared" si="480"/>
        <v>1.2849256200319-0.140641065616493i</v>
      </c>
      <c r="AC1019" t="str">
        <f t="shared" si="481"/>
        <v>1.90927323662418-2.61416855980951i</v>
      </c>
      <c r="AD1019" t="str">
        <f t="shared" si="482"/>
        <v>0.26919355788258+0.294916546831711i</v>
      </c>
      <c r="AE1019" t="e">
        <f t="shared" si="483"/>
        <v>#DIV/0!</v>
      </c>
      <c r="AF1019" t="str">
        <f t="shared" si="484"/>
        <v>-17.2421268431584-4.09160776488609i</v>
      </c>
      <c r="AG1019" t="e">
        <f t="shared" si="485"/>
        <v>#DIV/0!</v>
      </c>
      <c r="AH1019" t="e">
        <f t="shared" si="486"/>
        <v>#DIV/0!</v>
      </c>
      <c r="AI1019" t="e">
        <f t="shared" si="487"/>
        <v>#DIV/0!</v>
      </c>
      <c r="AJ1019" t="e">
        <f t="shared" si="488"/>
        <v>#DIV/0!</v>
      </c>
      <c r="AK1019"/>
      <c r="AL1019"/>
      <c r="AM1019"/>
      <c r="AN1019"/>
    </row>
    <row r="1020" spans="1:40" x14ac:dyDescent="0.25">
      <c r="A1020"/>
      <c r="B1020">
        <f t="shared" si="490"/>
        <v>88600</v>
      </c>
      <c r="C1020" s="186" t="str">
        <f t="shared" si="457"/>
        <v>-0.0000125300783670757+0.035574397508205i</v>
      </c>
      <c r="D1020" s="158" t="str">
        <f t="shared" si="458"/>
        <v>-7.66676273060084+0.272737047562905i</v>
      </c>
      <c r="E1020" t="str">
        <f t="shared" si="459"/>
        <v>7.9999758662369-0.013894945929381i</v>
      </c>
      <c r="F1020" t="str">
        <f t="shared" si="460"/>
        <v>0.999200641896006+1.38727407326419E-06i</v>
      </c>
      <c r="G1020">
        <f t="shared" si="455"/>
        <v>1</v>
      </c>
      <c r="H1020" t="str">
        <f t="shared" si="461"/>
        <v>9.57930202167187+4.36169179456226i</v>
      </c>
      <c r="I1020" t="str">
        <f t="shared" si="462"/>
        <v>347.93138638507i</v>
      </c>
      <c r="J1020" t="str">
        <f t="shared" si="456"/>
        <v>-162.861739501654+76.1162535366889i</v>
      </c>
      <c r="K1020" t="str">
        <f t="shared" si="463"/>
        <v>0.819467065434456-1.75336837455672i</v>
      </c>
      <c r="L1020" t="str">
        <f t="shared" si="464"/>
        <v>0.0981407651250816-0.179103923460161i</v>
      </c>
      <c r="M1020" t="str">
        <f t="shared" si="465"/>
        <v>0.917607830559538-1.93247229801688i</v>
      </c>
      <c r="N1020" t="str">
        <f t="shared" si="466"/>
        <v>-0.6527965901079i</v>
      </c>
      <c r="O1020" t="str">
        <f t="shared" si="467"/>
        <v>0.794388229389112-0.607410356355596i</v>
      </c>
      <c r="P1020" t="str">
        <f t="shared" si="468"/>
        <v>0.205611770610888+0.607410356355596i</v>
      </c>
      <c r="Q1020" t="str">
        <f t="shared" si="469"/>
        <v>-0.205611770610888+0.045386233752304i</v>
      </c>
      <c r="R1020" t="str">
        <f t="shared" si="470"/>
        <v>-0.331741590650282-3.02738921942462i</v>
      </c>
      <c r="S1020" t="str">
        <f t="shared" si="471"/>
        <v>0.0688299923783395i</v>
      </c>
      <c r="T1020" t="str">
        <f t="shared" si="472"/>
        <v>0.208375176899264-0.0228337711560371i</v>
      </c>
      <c r="U1020" t="e">
        <f t="shared" si="473"/>
        <v>#DIV/0!</v>
      </c>
      <c r="V1020" t="str">
        <f t="shared" si="474"/>
        <v>1.33333333333333E-06-0.00119755412409252i</v>
      </c>
      <c r="W1020" t="e">
        <f t="shared" si="475"/>
        <v>#DIV/0!</v>
      </c>
      <c r="X1020" t="e">
        <f t="shared" si="476"/>
        <v>#DIV/0!</v>
      </c>
      <c r="Y1020" t="str">
        <f t="shared" si="477"/>
        <v>0.00083+0.0890704349145778i</v>
      </c>
      <c r="Z1020" t="e">
        <f t="shared" si="478"/>
        <v>#DIV/0!</v>
      </c>
      <c r="AA1020" t="e">
        <f t="shared" si="479"/>
        <v>#DIV/0!</v>
      </c>
      <c r="AB1020" t="str">
        <f t="shared" si="480"/>
        <v>1.28489073000303-0.140798445025849i</v>
      </c>
      <c r="AC1020" t="str">
        <f t="shared" si="481"/>
        <v>1.90693670064784-2.61221349739587i</v>
      </c>
      <c r="AD1020" t="str">
        <f t="shared" si="482"/>
        <v>0.269405626660628+0.295209887680166i</v>
      </c>
      <c r="AE1020" t="e">
        <f t="shared" si="483"/>
        <v>#DIV/0!</v>
      </c>
      <c r="AF1020" t="str">
        <f t="shared" si="484"/>
        <v>-17.2460647522727-4.08895474699936i</v>
      </c>
      <c r="AG1020" t="e">
        <f t="shared" si="485"/>
        <v>#DIV/0!</v>
      </c>
      <c r="AH1020" t="e">
        <f t="shared" si="486"/>
        <v>#DIV/0!</v>
      </c>
      <c r="AI1020" t="e">
        <f t="shared" si="487"/>
        <v>#DIV/0!</v>
      </c>
      <c r="AJ1020" t="e">
        <f t="shared" si="488"/>
        <v>#DIV/0!</v>
      </c>
      <c r="AK1020"/>
      <c r="AL1020"/>
      <c r="AM1020"/>
      <c r="AN1020"/>
    </row>
    <row r="1021" spans="1:40" x14ac:dyDescent="0.25">
      <c r="A1021"/>
      <c r="B1021">
        <f t="shared" si="490"/>
        <v>88700</v>
      </c>
      <c r="C1021" s="186" t="str">
        <f t="shared" si="457"/>
        <v>-0.0000125018415832231+0.0355342910947931i</v>
      </c>
      <c r="D1021" s="158" t="str">
        <f t="shared" si="458"/>
        <v>-7.66676251411878+0.272429565060081i</v>
      </c>
      <c r="E1021" t="str">
        <f t="shared" si="459"/>
        <v>7.9999758117283-0.0139106286178156i</v>
      </c>
      <c r="F1021" t="str">
        <f t="shared" si="460"/>
        <v>0.999200641901443+1.38883983590803E-06i</v>
      </c>
      <c r="G1021">
        <f t="shared" si="455"/>
        <v>1</v>
      </c>
      <c r="H1021" t="str">
        <f t="shared" si="461"/>
        <v>9.58323036992367+4.35873240260161i</v>
      </c>
      <c r="I1021" t="str">
        <f t="shared" si="462"/>
        <v>348.324085466768i</v>
      </c>
      <c r="J1021" t="str">
        <f t="shared" si="456"/>
        <v>-163.23183930361+76.202163529394i</v>
      </c>
      <c r="K1021" t="str">
        <f t="shared" si="463"/>
        <v>0.81793224315045-1.75208390800708i</v>
      </c>
      <c r="L1021" t="str">
        <f t="shared" si="464"/>
        <v>0.0979705850061356-0.178995148261519i</v>
      </c>
      <c r="M1021" t="str">
        <f t="shared" si="465"/>
        <v>0.915902828156586-1.9310790562686i</v>
      </c>
      <c r="N1021" t="str">
        <f t="shared" si="466"/>
        <v>-0.653533380841656i</v>
      </c>
      <c r="O1021" t="str">
        <f t="shared" si="467"/>
        <v>0.793940479486433-0.607995489319495i</v>
      </c>
      <c r="P1021" t="str">
        <f t="shared" si="468"/>
        <v>0.206059520513567+0.607995489319495i</v>
      </c>
      <c r="Q1021" t="str">
        <f t="shared" si="469"/>
        <v>-0.206059520513567+0.045537891522161i</v>
      </c>
      <c r="R1021" t="str">
        <f t="shared" si="470"/>
        <v>-0.33173796491102-3.02389394688692i</v>
      </c>
      <c r="S1021" t="str">
        <f t="shared" si="471"/>
        <v>0.0689076785999854i</v>
      </c>
      <c r="T1021" t="str">
        <f t="shared" si="472"/>
        <v>0.208369512212525-0.0228592930655018i</v>
      </c>
      <c r="U1021" t="e">
        <f t="shared" si="473"/>
        <v>#DIV/0!</v>
      </c>
      <c r="V1021" t="str">
        <f t="shared" si="474"/>
        <v>1.33333333333333E-06-0.00119620400670346i</v>
      </c>
      <c r="W1021" t="e">
        <f t="shared" si="475"/>
        <v>#DIV/0!</v>
      </c>
      <c r="X1021" t="e">
        <f t="shared" si="476"/>
        <v>#DIV/0!</v>
      </c>
      <c r="Y1021" t="str">
        <f t="shared" si="477"/>
        <v>0.00083+0.0891709658794927i</v>
      </c>
      <c r="Z1021" t="e">
        <f t="shared" si="478"/>
        <v>#DIV/0!</v>
      </c>
      <c r="AA1021" t="e">
        <f t="shared" si="479"/>
        <v>#DIV/0!</v>
      </c>
      <c r="AB1021" t="str">
        <f t="shared" si="480"/>
        <v>1.28485580020195-0.140955819168831i</v>
      </c>
      <c r="AC1021" t="str">
        <f t="shared" si="481"/>
        <v>1.90460623092225-2.61025995951708i</v>
      </c>
      <c r="AD1021" t="str">
        <f t="shared" si="482"/>
        <v>0.269617906334468+0.295503079307018i</v>
      </c>
      <c r="AE1021" t="e">
        <f t="shared" si="483"/>
        <v>#DIV/0!</v>
      </c>
      <c r="AF1021" t="str">
        <f t="shared" si="484"/>
        <v>-17.2499928840424-4.08630283754153i</v>
      </c>
      <c r="AG1021" t="e">
        <f t="shared" si="485"/>
        <v>#DIV/0!</v>
      </c>
      <c r="AH1021" t="e">
        <f t="shared" si="486"/>
        <v>#DIV/0!</v>
      </c>
      <c r="AI1021" t="e">
        <f t="shared" si="487"/>
        <v>#DIV/0!</v>
      </c>
      <c r="AJ1021" t="e">
        <f t="shared" si="488"/>
        <v>#DIV/0!</v>
      </c>
      <c r="AK1021"/>
      <c r="AL1021"/>
      <c r="AM1021"/>
      <c r="AN1021"/>
    </row>
    <row r="1022" spans="1:40" x14ac:dyDescent="0.25">
      <c r="A1022"/>
      <c r="B1022">
        <f t="shared" si="490"/>
        <v>88800</v>
      </c>
      <c r="C1022" s="186" t="str">
        <f t="shared" si="457"/>
        <v>-0.0000124737001401716+0.0354942750111076i</v>
      </c>
      <c r="D1022" s="158" t="str">
        <f t="shared" si="458"/>
        <v>-7.66676229836774+0.272122775085158i</v>
      </c>
      <c r="E1022" t="str">
        <f t="shared" si="459"/>
        <v>7.99997575715821-0.0139263113059295i</v>
      </c>
      <c r="F1022" t="str">
        <f t="shared" si="460"/>
        <v>0.99920064190688+0.0000013904055985199i</v>
      </c>
      <c r="G1022">
        <f t="shared" si="455"/>
        <v>1</v>
      </c>
      <c r="H1022" t="str">
        <f t="shared" si="461"/>
        <v>9.58714896899904+4.35577482224232i</v>
      </c>
      <c r="I1022" t="str">
        <f t="shared" si="462"/>
        <v>348.716784548467i</v>
      </c>
      <c r="J1022" t="str">
        <f t="shared" si="456"/>
        <v>-163.602356589833+76.288073522099i</v>
      </c>
      <c r="K1022" t="str">
        <f t="shared" si="463"/>
        <v>0.816401437532555-1.75080052408143i</v>
      </c>
      <c r="L1022" t="str">
        <f t="shared" si="464"/>
        <v>0.0978008030917567-0.178886400345594i</v>
      </c>
      <c r="M1022" t="str">
        <f t="shared" si="465"/>
        <v>0.914202240624312-1.92968692442702i</v>
      </c>
      <c r="N1022" t="str">
        <f t="shared" si="466"/>
        <v>-0.654270171575413i</v>
      </c>
      <c r="O1022" t="str">
        <f t="shared" si="467"/>
        <v>0.79349229858478-0.608580292226623i</v>
      </c>
      <c r="P1022" t="str">
        <f t="shared" si="468"/>
        <v>0.20650770141522+0.608580292226623i</v>
      </c>
      <c r="Q1022" t="str">
        <f t="shared" si="469"/>
        <v>-0.20650770141522+0.04568987934879i</v>
      </c>
      <c r="R1022" t="str">
        <f t="shared" si="470"/>
        <v>-0.331734334942685-3.02040645308367i</v>
      </c>
      <c r="S1022" t="str">
        <f t="shared" si="471"/>
        <v>0.0689853648216313i</v>
      </c>
      <c r="T1022" t="str">
        <f t="shared" si="472"/>
        <v>0.208363841075586-0.0228848141198824i</v>
      </c>
      <c r="U1022" t="e">
        <f t="shared" si="473"/>
        <v>#DIV/0!</v>
      </c>
      <c r="V1022" t="str">
        <f t="shared" si="474"/>
        <v>1.33333333333333E-06-0.00119485693011933i</v>
      </c>
      <c r="W1022" t="e">
        <f t="shared" si="475"/>
        <v>#DIV/0!</v>
      </c>
      <c r="X1022" t="e">
        <f t="shared" si="476"/>
        <v>#DIV/0!</v>
      </c>
      <c r="Y1022" t="str">
        <f t="shared" si="477"/>
        <v>0.00083+0.0892714968444076i</v>
      </c>
      <c r="Z1022" t="e">
        <f t="shared" si="478"/>
        <v>#DIV/0!</v>
      </c>
      <c r="AA1022" t="e">
        <f t="shared" si="479"/>
        <v>#DIV/0!</v>
      </c>
      <c r="AB1022" t="str">
        <f t="shared" si="480"/>
        <v>1.28482083062741-0.141113188039161i</v>
      </c>
      <c r="AC1022" t="str">
        <f t="shared" si="481"/>
        <v>1.90228180833699-2.60830794978022i</v>
      </c>
      <c r="AD1022" t="str">
        <f t="shared" si="482"/>
        <v>0.269830396812874+0.295796121581019i</v>
      </c>
      <c r="AE1022" t="e">
        <f t="shared" si="483"/>
        <v>#DIV/0!</v>
      </c>
      <c r="AF1022" t="str">
        <f t="shared" si="484"/>
        <v>-17.2539112673668-4.08365204715716i</v>
      </c>
      <c r="AG1022" t="e">
        <f t="shared" si="485"/>
        <v>#DIV/0!</v>
      </c>
      <c r="AH1022" t="e">
        <f t="shared" si="486"/>
        <v>#DIV/0!</v>
      </c>
      <c r="AI1022" t="e">
        <f t="shared" si="487"/>
        <v>#DIV/0!</v>
      </c>
      <c r="AJ1022" t="e">
        <f t="shared" si="488"/>
        <v>#DIV/0!</v>
      </c>
      <c r="AK1022"/>
      <c r="AL1022"/>
      <c r="AM1022"/>
      <c r="AN1022"/>
    </row>
    <row r="1023" spans="1:40" x14ac:dyDescent="0.25">
      <c r="A1023"/>
      <c r="B1023">
        <f t="shared" si="490"/>
        <v>88900</v>
      </c>
      <c r="C1023" s="186" t="str">
        <f t="shared" si="457"/>
        <v>-0.0000124456536091826+0.0354543489523239i</v>
      </c>
      <c r="D1023" s="158" t="str">
        <f t="shared" si="458"/>
        <v>-7.66676208334435+0.27181667530115i</v>
      </c>
      <c r="E1023" t="str">
        <f t="shared" si="459"/>
        <v>7.99997570252664-0.0139419939937223i</v>
      </c>
      <c r="F1023" t="str">
        <f t="shared" si="460"/>
        <v>0.999200641912337+1.39197136109979E-06i</v>
      </c>
      <c r="G1023">
        <f t="shared" si="455"/>
        <v>1</v>
      </c>
      <c r="H1023" t="str">
        <f t="shared" si="461"/>
        <v>9.59105784771064+4.3528190616994i</v>
      </c>
      <c r="I1023" t="str">
        <f t="shared" si="462"/>
        <v>349.109483630166i</v>
      </c>
      <c r="J1023" t="str">
        <f t="shared" si="456"/>
        <v>-163.973291360321+76.3739835148042i</v>
      </c>
      <c r="K1023" t="str">
        <f t="shared" si="463"/>
        <v>0.814874635739367-1.74951822491132i</v>
      </c>
      <c r="L1023" t="str">
        <f t="shared" si="464"/>
        <v>0.0976314183081375-0.17877768020673i</v>
      </c>
      <c r="M1023" t="str">
        <f t="shared" si="465"/>
        <v>0.912506054047505-1.92829590511805i</v>
      </c>
      <c r="N1023" t="str">
        <f t="shared" si="466"/>
        <v>-0.655006962309169i</v>
      </c>
      <c r="O1023" t="str">
        <f t="shared" si="467"/>
        <v>0.793043686927453-0.609164764759512i</v>
      </c>
      <c r="P1023" t="str">
        <f t="shared" si="468"/>
        <v>0.206956313072547+0.609164764759512i</v>
      </c>
      <c r="Q1023" t="str">
        <f t="shared" si="469"/>
        <v>-0.206956313072547+0.045842197549657i</v>
      </c>
      <c r="R1023" t="str">
        <f t="shared" si="470"/>
        <v>-0.331730700744805-3.01692671176198i</v>
      </c>
      <c r="S1023" t="str">
        <f t="shared" si="471"/>
        <v>0.0690630510432774i</v>
      </c>
      <c r="T1023" t="str">
        <f t="shared" si="472"/>
        <v>0.208358163488245-0.0229103343181606i</v>
      </c>
      <c r="U1023" t="e">
        <f t="shared" si="473"/>
        <v>#DIV/0!</v>
      </c>
      <c r="V1023" t="str">
        <f t="shared" si="474"/>
        <v>1.33333333333333E-06-0.00119351288407871i</v>
      </c>
      <c r="W1023" t="e">
        <f t="shared" si="475"/>
        <v>#DIV/0!</v>
      </c>
      <c r="X1023" t="e">
        <f t="shared" si="476"/>
        <v>#DIV/0!</v>
      </c>
      <c r="Y1023" t="str">
        <f t="shared" si="477"/>
        <v>0.00083+0.0893720278093224i</v>
      </c>
      <c r="Z1023" t="e">
        <f t="shared" si="478"/>
        <v>#DIV/0!</v>
      </c>
      <c r="AA1023" t="e">
        <f t="shared" si="479"/>
        <v>#DIV/0!</v>
      </c>
      <c r="AB1023" t="str">
        <f t="shared" si="480"/>
        <v>1.28478582127816-0.141270551630561i</v>
      </c>
      <c r="AC1023" t="str">
        <f t="shared" si="481"/>
        <v>1.89996341384774-2.60635747174592i</v>
      </c>
      <c r="AD1023" t="str">
        <f t="shared" si="482"/>
        <v>0.270043098004522+0.296089014370896i</v>
      </c>
      <c r="AE1023" t="e">
        <f t="shared" si="483"/>
        <v>#DIV/0!</v>
      </c>
      <c r="AF1023" t="str">
        <f t="shared" si="484"/>
        <v>-17.257819931055-4.08100238639825i</v>
      </c>
      <c r="AG1023" t="e">
        <f t="shared" si="485"/>
        <v>#DIV/0!</v>
      </c>
      <c r="AH1023" t="e">
        <f t="shared" si="486"/>
        <v>#DIV/0!</v>
      </c>
      <c r="AI1023" t="e">
        <f t="shared" si="487"/>
        <v>#DIV/0!</v>
      </c>
      <c r="AJ1023" t="e">
        <f t="shared" si="488"/>
        <v>#DIV/0!</v>
      </c>
      <c r="AK1023"/>
      <c r="AL1023"/>
      <c r="AM1023"/>
      <c r="AN1023"/>
    </row>
    <row r="1024" spans="1:40" x14ac:dyDescent="0.25">
      <c r="A1024"/>
      <c r="B1024">
        <f t="shared" si="490"/>
        <v>89000</v>
      </c>
      <c r="C1024" s="186" t="str">
        <f t="shared" si="457"/>
        <v>-0.000012417701563925+0.0354145126149875i</v>
      </c>
      <c r="D1024" s="158" t="str">
        <f t="shared" si="458"/>
        <v>-7.6667618690453+0.271511263381571i</v>
      </c>
      <c r="E1024" t="str">
        <f t="shared" si="459"/>
        <v>7.99997564783358-0.0139576766811935i</v>
      </c>
      <c r="F1024" t="str">
        <f t="shared" si="460"/>
        <v>0.999200641917794+1.39353712364761E-06i</v>
      </c>
      <c r="G1024">
        <f t="shared" si="455"/>
        <v>1</v>
      </c>
      <c r="H1024" t="str">
        <f t="shared" si="461"/>
        <v>9.59495703478201+4.34986512910678i</v>
      </c>
      <c r="I1024" t="str">
        <f t="shared" si="462"/>
        <v>349.502182711865i</v>
      </c>
      <c r="J1024" t="str">
        <f t="shared" si="456"/>
        <v>-164.344643615076+76.4598935075092i</v>
      </c>
      <c r="K1024" t="str">
        <f t="shared" si="463"/>
        <v>0.813351824974786-1.74823701259831i</v>
      </c>
      <c r="L1024" t="str">
        <f t="shared" si="464"/>
        <v>0.0974624295842559-0.178668988335533i</v>
      </c>
      <c r="M1024" t="str">
        <f t="shared" si="465"/>
        <v>0.910814254559042-1.92690600093384i</v>
      </c>
      <c r="N1024" t="str">
        <f t="shared" si="466"/>
        <v>-0.655743753042925i</v>
      </c>
      <c r="O1024" t="str">
        <f t="shared" si="467"/>
        <v>0.792594644757986-0.609748906600875i</v>
      </c>
      <c r="P1024" t="str">
        <f t="shared" si="468"/>
        <v>0.207405355242014+0.609748906600875i</v>
      </c>
      <c r="Q1024" t="str">
        <f t="shared" si="469"/>
        <v>-0.207405355242014+0.04599484644205i</v>
      </c>
      <c r="R1024" t="str">
        <f t="shared" si="470"/>
        <v>-0.331727062316889-3.01345469678695i</v>
      </c>
      <c r="S1024" t="str">
        <f t="shared" si="471"/>
        <v>0.0691407372649234i</v>
      </c>
      <c r="T1024" t="str">
        <f t="shared" si="472"/>
        <v>0.208352479450296-0.0229358536593169i</v>
      </c>
      <c r="U1024" t="e">
        <f t="shared" si="473"/>
        <v>#DIV/0!</v>
      </c>
      <c r="V1024" t="str">
        <f t="shared" si="474"/>
        <v>1.33333333333333E-06-0.00119217185836626i</v>
      </c>
      <c r="W1024" t="e">
        <f t="shared" si="475"/>
        <v>#DIV/0!</v>
      </c>
      <c r="X1024" t="e">
        <f t="shared" si="476"/>
        <v>#DIV/0!</v>
      </c>
      <c r="Y1024" t="str">
        <f t="shared" si="477"/>
        <v>0.00083+0.0894725587742373i</v>
      </c>
      <c r="Z1024" t="e">
        <f t="shared" si="478"/>
        <v>#DIV/0!</v>
      </c>
      <c r="AA1024" t="e">
        <f t="shared" si="479"/>
        <v>#DIV/0!</v>
      </c>
      <c r="AB1024" t="str">
        <f t="shared" si="480"/>
        <v>1.28475077215293-0.141427909936745i</v>
      </c>
      <c r="AC1024" t="str">
        <f t="shared" si="481"/>
        <v>1.89765102847598-2.60440852892875i</v>
      </c>
      <c r="AD1024" t="str">
        <f t="shared" si="482"/>
        <v>0.270256009817984+0.296381757545356i</v>
      </c>
      <c r="AE1024" t="e">
        <f t="shared" si="483"/>
        <v>#DIV/0!</v>
      </c>
      <c r="AF1024" t="str">
        <f t="shared" si="484"/>
        <v>-17.2617189038273-4.07835386572521i</v>
      </c>
      <c r="AG1024" t="e">
        <f t="shared" si="485"/>
        <v>#DIV/0!</v>
      </c>
      <c r="AH1024" t="e">
        <f t="shared" si="486"/>
        <v>#DIV/0!</v>
      </c>
      <c r="AI1024" t="e">
        <f t="shared" si="487"/>
        <v>#DIV/0!</v>
      </c>
      <c r="AJ1024" t="e">
        <f t="shared" si="488"/>
        <v>#DIV/0!</v>
      </c>
      <c r="AK1024"/>
      <c r="AL1024"/>
      <c r="AM1024"/>
      <c r="AN1024"/>
    </row>
    <row r="1025" spans="1:40" x14ac:dyDescent="0.25">
      <c r="A1025"/>
      <c r="B1025">
        <f t="shared" si="490"/>
        <v>89100</v>
      </c>
      <c r="C1025" s="186" t="str">
        <f t="shared" si="457"/>
        <v>-0.0000123898435804585+0.0353747656970062i</v>
      </c>
      <c r="D1025" s="158" t="str">
        <f t="shared" si="458"/>
        <v>-7.66676165546745+0.271206537010381i</v>
      </c>
      <c r="E1025" t="str">
        <f t="shared" si="459"/>
        <v>7.99997559307903-0.013973359368343i</v>
      </c>
      <c r="F1025" t="str">
        <f t="shared" si="460"/>
        <v>0.999200641923251+1.39510288616334E-06i</v>
      </c>
      <c r="G1025">
        <f t="shared" si="455"/>
        <v>1</v>
      </c>
      <c r="H1025" t="str">
        <f t="shared" si="461"/>
        <v>9.59884655884797+4.34691303251776i</v>
      </c>
      <c r="I1025" t="str">
        <f t="shared" si="462"/>
        <v>349.894881793563i</v>
      </c>
      <c r="J1025" t="str">
        <f t="shared" si="456"/>
        <v>-164.716413354097+76.5458035002142i</v>
      </c>
      <c r="K1025" t="str">
        <f t="shared" si="463"/>
        <v>0.811832992487925-1.74695688921419i</v>
      </c>
      <c r="L1025" t="str">
        <f t="shared" si="464"/>
        <v>0.0972938358518695-0.178560325218885i</v>
      </c>
      <c r="M1025" t="str">
        <f t="shared" si="465"/>
        <v>0.909126828339794-1.92551721443307i</v>
      </c>
      <c r="N1025" t="str">
        <f t="shared" si="466"/>
        <v>-0.656480543776681i</v>
      </c>
      <c r="O1025" t="str">
        <f t="shared" si="467"/>
        <v>0.792145172320145-0.610332717433604i</v>
      </c>
      <c r="P1025" t="str">
        <f t="shared" si="468"/>
        <v>0.207854827679855+0.610332717433604i</v>
      </c>
      <c r="Q1025" t="str">
        <f t="shared" si="469"/>
        <v>-0.207854827679855+0.046147826343077i</v>
      </c>
      <c r="R1025" t="str">
        <f t="shared" si="470"/>
        <v>-0.331723419658458-3.00999038214098i</v>
      </c>
      <c r="S1025" t="str">
        <f t="shared" si="471"/>
        <v>0.0692184234865693i</v>
      </c>
      <c r="T1025" t="str">
        <f t="shared" si="472"/>
        <v>0.208346788961535-0.0229613721423321i</v>
      </c>
      <c r="U1025" t="e">
        <f t="shared" si="473"/>
        <v>#DIV/0!</v>
      </c>
      <c r="V1025" t="str">
        <f t="shared" si="474"/>
        <v>1.33333333333333E-06-0.00119083384281253i</v>
      </c>
      <c r="W1025" t="e">
        <f t="shared" si="475"/>
        <v>#DIV/0!</v>
      </c>
      <c r="X1025" t="e">
        <f t="shared" si="476"/>
        <v>#DIV/0!</v>
      </c>
      <c r="Y1025" t="str">
        <f t="shared" si="477"/>
        <v>0.00083+0.0895730897391522i</v>
      </c>
      <c r="Z1025" t="e">
        <f t="shared" si="478"/>
        <v>#DIV/0!</v>
      </c>
      <c r="AA1025" t="e">
        <f t="shared" si="479"/>
        <v>#DIV/0!</v>
      </c>
      <c r="AB1025" t="str">
        <f t="shared" si="480"/>
        <v>1.28471568325046-0.141585262951427i</v>
      </c>
      <c r="AC1025" t="str">
        <f t="shared" si="481"/>
        <v>1.89534463330888-2.60246112479759i</v>
      </c>
      <c r="AD1025" t="str">
        <f t="shared" si="482"/>
        <v>0.270469132161735+0.296674350973084i</v>
      </c>
      <c r="AE1025" t="e">
        <f t="shared" si="483"/>
        <v>#DIV/0!</v>
      </c>
      <c r="AF1025" t="str">
        <f t="shared" si="484"/>
        <v>-17.2656082143154-4.07570649550738i</v>
      </c>
      <c r="AG1025" t="e">
        <f t="shared" si="485"/>
        <v>#DIV/0!</v>
      </c>
      <c r="AH1025" t="e">
        <f t="shared" si="486"/>
        <v>#DIV/0!</v>
      </c>
      <c r="AI1025" t="e">
        <f t="shared" si="487"/>
        <v>#DIV/0!</v>
      </c>
      <c r="AJ1025" t="e">
        <f t="shared" si="488"/>
        <v>#DIV/0!</v>
      </c>
      <c r="AK1025"/>
      <c r="AL1025"/>
      <c r="AM1025"/>
      <c r="AN1025"/>
    </row>
    <row r="1026" spans="1:40" x14ac:dyDescent="0.25">
      <c r="A1026"/>
      <c r="B1026">
        <f t="shared" si="490"/>
        <v>89200</v>
      </c>
      <c r="C1026" s="186" t="str">
        <f t="shared" si="457"/>
        <v>-0.0000123620792372181+0.0353351078976423i</v>
      </c>
      <c r="D1026" s="158" t="str">
        <f t="shared" si="458"/>
        <v>-7.66676144260751+0.270902493881924i</v>
      </c>
      <c r="E1026" t="str">
        <f t="shared" si="459"/>
        <v>7.999975538263-0.0139890420551702i</v>
      </c>
      <c r="F1026" t="str">
        <f t="shared" si="460"/>
        <v>0.999200641928718+1.39666864864696E-06i</v>
      </c>
      <c r="G1026">
        <f t="shared" si="455"/>
        <v>1</v>
      </c>
      <c r="H1026" t="str">
        <f t="shared" si="461"/>
        <v>9.60272644845442+4.34396277990546i</v>
      </c>
      <c r="I1026" t="str">
        <f t="shared" si="462"/>
        <v>350.287580875262i</v>
      </c>
      <c r="J1026" t="str">
        <f t="shared" si="456"/>
        <v>-165.088600577384+76.6317134929193i</v>
      </c>
      <c r="K1026" t="str">
        <f t="shared" si="463"/>
        <v>0.810318125572927-1.74567785680121i</v>
      </c>
      <c r="L1026" t="str">
        <f t="shared" si="464"/>
        <v>0.0971256360455177-0.178451691339978i</v>
      </c>
      <c r="M1026" t="str">
        <f t="shared" si="465"/>
        <v>0.907443761618445-1.92412954814119i</v>
      </c>
      <c r="N1026" t="str">
        <f t="shared" si="466"/>
        <v>-0.657217334510437i</v>
      </c>
      <c r="O1026" t="str">
        <f t="shared" si="467"/>
        <v>0.791695269857932-0.610916196940772i</v>
      </c>
      <c r="P1026" t="str">
        <f t="shared" si="468"/>
        <v>0.208304730142068+0.610916196940772i</v>
      </c>
      <c r="Q1026" t="str">
        <f t="shared" si="469"/>
        <v>-0.208304730142068+0.0463011375696649i</v>
      </c>
      <c r="R1026" t="str">
        <f t="shared" si="470"/>
        <v>-0.331719772769043-3.00653374192318i</v>
      </c>
      <c r="S1026" t="str">
        <f t="shared" si="471"/>
        <v>0.0692961097082154i</v>
      </c>
      <c r="T1026" t="str">
        <f t="shared" si="472"/>
        <v>0.20834109202176-0.0229868897661879i</v>
      </c>
      <c r="U1026" t="e">
        <f t="shared" si="473"/>
        <v>#DIV/0!</v>
      </c>
      <c r="V1026" t="str">
        <f t="shared" si="474"/>
        <v>1.33333333333333E-06-0.00118949882729369i</v>
      </c>
      <c r="W1026" t="e">
        <f t="shared" si="475"/>
        <v>#DIV/0!</v>
      </c>
      <c r="X1026" t="e">
        <f t="shared" si="476"/>
        <v>#DIV/0!</v>
      </c>
      <c r="Y1026" t="str">
        <f t="shared" si="477"/>
        <v>0.00083+0.0896736207040671i</v>
      </c>
      <c r="Z1026" t="e">
        <f t="shared" si="478"/>
        <v>#DIV/0!</v>
      </c>
      <c r="AA1026" t="e">
        <f t="shared" si="479"/>
        <v>#DIV/0!</v>
      </c>
      <c r="AB1026" t="str">
        <f t="shared" si="480"/>
        <v>1.28468055456952-0.141742610668328i</v>
      </c>
      <c r="AC1026" t="str">
        <f t="shared" si="481"/>
        <v>1.89304420949903-2.60051526277611i</v>
      </c>
      <c r="AD1026" t="str">
        <f t="shared" si="482"/>
        <v>0.27068246494414+0.296966794522743i</v>
      </c>
      <c r="AE1026" t="e">
        <f t="shared" si="483"/>
        <v>#DIV/0!</v>
      </c>
      <c r="AF1026" t="str">
        <f t="shared" si="484"/>
        <v>-17.2694878910619-4.07306028602354i</v>
      </c>
      <c r="AG1026" t="e">
        <f t="shared" si="485"/>
        <v>#DIV/0!</v>
      </c>
      <c r="AH1026" t="e">
        <f t="shared" si="486"/>
        <v>#DIV/0!</v>
      </c>
      <c r="AI1026" t="e">
        <f t="shared" si="487"/>
        <v>#DIV/0!</v>
      </c>
      <c r="AJ1026" t="e">
        <f t="shared" si="488"/>
        <v>#DIV/0!</v>
      </c>
      <c r="AK1026"/>
      <c r="AL1026"/>
      <c r="AM1026"/>
      <c r="AN1026"/>
    </row>
    <row r="1027" spans="1:40" x14ac:dyDescent="0.25">
      <c r="A1027"/>
      <c r="B1027">
        <f t="shared" si="490"/>
        <v>89300</v>
      </c>
      <c r="C1027" s="186" t="str">
        <f t="shared" si="457"/>
        <v>-0.0000123344081149975+0.0352955389175052i</v>
      </c>
      <c r="D1027" s="158" t="str">
        <f t="shared" si="458"/>
        <v>-7.66676123046226+0.270599131700873i</v>
      </c>
      <c r="E1027" t="str">
        <f t="shared" si="459"/>
        <v>7.99997548338548-0.0140047247416749i</v>
      </c>
      <c r="F1027" t="str">
        <f t="shared" si="460"/>
        <v>0.999200641934195+1.39823441109844E-06i</v>
      </c>
      <c r="G1027">
        <f t="shared" si="455"/>
        <v>1</v>
      </c>
      <c r="H1027" t="str">
        <f t="shared" si="461"/>
        <v>9.60659673205878+4.34101437916357i</v>
      </c>
      <c r="I1027" t="str">
        <f t="shared" si="462"/>
        <v>350.680279956961i</v>
      </c>
      <c r="J1027" t="str">
        <f t="shared" si="456"/>
        <v>-165.461205284937+76.7176234856243i</v>
      </c>
      <c r="K1027" t="str">
        <f t="shared" si="463"/>
        <v>0.808807211568804-1.74439991737232i</v>
      </c>
      <c r="L1027" t="str">
        <f t="shared" si="464"/>
        <v>0.0969578291025124-0.178343087178325i</v>
      </c>
      <c r="M1027" t="str">
        <f t="shared" si="465"/>
        <v>0.905765040671316-1.92274300455064i</v>
      </c>
      <c r="N1027" t="str">
        <f t="shared" si="466"/>
        <v>-0.657954125244193i</v>
      </c>
      <c r="O1027" t="str">
        <f t="shared" si="467"/>
        <v>0.791244937615581-0.611499344805631i</v>
      </c>
      <c r="P1027" t="str">
        <f t="shared" si="468"/>
        <v>0.208755062384419+0.611499344805631i</v>
      </c>
      <c r="Q1027" t="str">
        <f t="shared" si="469"/>
        <v>-0.208755062384419+0.0464547804385621i</v>
      </c>
      <c r="R1027" t="str">
        <f t="shared" si="470"/>
        <v>-0.331716121648159-3.00308475034864i</v>
      </c>
      <c r="S1027" t="str">
        <f t="shared" si="471"/>
        <v>0.0693737959298613i</v>
      </c>
      <c r="T1027" t="str">
        <f t="shared" si="472"/>
        <v>0.208335388630765-0.0230124065298644i</v>
      </c>
      <c r="U1027" t="e">
        <f t="shared" si="473"/>
        <v>#DIV/0!</v>
      </c>
      <c r="V1027" t="str">
        <f t="shared" si="474"/>
        <v>1.33333333333333E-06-0.00118816680173121i</v>
      </c>
      <c r="W1027" t="e">
        <f t="shared" si="475"/>
        <v>#DIV/0!</v>
      </c>
      <c r="X1027" t="e">
        <f t="shared" si="476"/>
        <v>#DIV/0!</v>
      </c>
      <c r="Y1027" t="str">
        <f t="shared" si="477"/>
        <v>0.00083+0.0897741516689819i</v>
      </c>
      <c r="Z1027" t="e">
        <f t="shared" si="478"/>
        <v>#DIV/0!</v>
      </c>
      <c r="AA1027" t="e">
        <f t="shared" si="479"/>
        <v>#DIV/0!</v>
      </c>
      <c r="AB1027" t="str">
        <f t="shared" si="480"/>
        <v>1.28464538610882-0.14189995308116i</v>
      </c>
      <c r="AC1027" t="str">
        <f t="shared" si="481"/>
        <v>1.89074973826421-2.5985709462428i</v>
      </c>
      <c r="AD1027" t="str">
        <f t="shared" si="482"/>
        <v>0.270896008073475+0.297259088062975i</v>
      </c>
      <c r="AE1027" t="e">
        <f t="shared" si="483"/>
        <v>#DIV/0!</v>
      </c>
      <c r="AF1027" t="str">
        <f t="shared" si="484"/>
        <v>-17.273357962521-4.0704152474627i</v>
      </c>
      <c r="AG1027" t="e">
        <f t="shared" si="485"/>
        <v>#DIV/0!</v>
      </c>
      <c r="AH1027" t="e">
        <f t="shared" si="486"/>
        <v>#DIV/0!</v>
      </c>
      <c r="AI1027" t="e">
        <f t="shared" si="487"/>
        <v>#DIV/0!</v>
      </c>
      <c r="AJ1027" t="e">
        <f t="shared" si="488"/>
        <v>#DIV/0!</v>
      </c>
      <c r="AK1027"/>
      <c r="AL1027"/>
      <c r="AM1027"/>
      <c r="AN1027"/>
    </row>
    <row r="1028" spans="1:40" x14ac:dyDescent="0.25">
      <c r="A1028"/>
      <c r="B1028">
        <f t="shared" si="490"/>
        <v>89400</v>
      </c>
      <c r="C1028" s="186" t="str">
        <f t="shared" si="457"/>
        <v>-0.0000123068297969341+0.0352560584585442i</v>
      </c>
      <c r="D1028" s="158" t="str">
        <f t="shared" si="458"/>
        <v>-7.66676101902847+0.270296448182172i</v>
      </c>
      <c r="E1028" t="str">
        <f t="shared" si="459"/>
        <v>7.99997542844647-0.0140204074278567i</v>
      </c>
      <c r="F1028" t="str">
        <f t="shared" si="460"/>
        <v>0.999200641939681+1.39980017351775E-06i</v>
      </c>
      <c r="G1028">
        <f t="shared" si="455"/>
        <v>1</v>
      </c>
      <c r="H1028" t="str">
        <f t="shared" si="461"/>
        <v>9.61045743803027+4.33806783810672i</v>
      </c>
      <c r="I1028" t="str">
        <f t="shared" si="462"/>
        <v>351.072979038659i</v>
      </c>
      <c r="J1028" t="str">
        <f t="shared" si="456"/>
        <v>-165.834227476756+76.8035334783295i</v>
      </c>
      <c r="K1028" t="str">
        <f t="shared" si="463"/>
        <v>0.807300237859299-1.74312307291139i</v>
      </c>
      <c r="L1028" t="str">
        <f t="shared" si="464"/>
        <v>0.0967904139629402-0.178234513209794i</v>
      </c>
      <c r="M1028" t="str">
        <f t="shared" si="465"/>
        <v>0.904090651822239-1.92135758612118i</v>
      </c>
      <c r="N1028" t="str">
        <f t="shared" si="466"/>
        <v>-0.658690915977949i</v>
      </c>
      <c r="O1028" t="str">
        <f t="shared" si="467"/>
        <v>0.790794175837559-0.612082160711612i</v>
      </c>
      <c r="P1028" t="str">
        <f t="shared" si="468"/>
        <v>0.209205824162441+0.612082160711612i</v>
      </c>
      <c r="Q1028" t="str">
        <f t="shared" si="469"/>
        <v>-0.209205824162441+0.046608755266337i</v>
      </c>
      <c r="R1028" t="str">
        <f t="shared" si="470"/>
        <v>-0.331712466295325-2.99964338174782i</v>
      </c>
      <c r="S1028" t="str">
        <f t="shared" si="471"/>
        <v>0.0694514821515072i</v>
      </c>
      <c r="T1028" t="str">
        <f t="shared" si="472"/>
        <v>0.208329678788345-0.0230379224323422i</v>
      </c>
      <c r="U1028" t="e">
        <f t="shared" si="473"/>
        <v>#DIV/0!</v>
      </c>
      <c r="V1028" t="str">
        <f t="shared" si="474"/>
        <v>1.33333333333333E-06-0.00118683775609169i</v>
      </c>
      <c r="W1028" t="e">
        <f t="shared" si="475"/>
        <v>#DIV/0!</v>
      </c>
      <c r="X1028" t="e">
        <f t="shared" si="476"/>
        <v>#DIV/0!</v>
      </c>
      <c r="Y1028" t="str">
        <f t="shared" si="477"/>
        <v>0.00083+0.0898746826338968i</v>
      </c>
      <c r="Z1028" t="e">
        <f t="shared" si="478"/>
        <v>#DIV/0!</v>
      </c>
      <c r="AA1028" t="e">
        <f t="shared" si="479"/>
        <v>#DIV/0!</v>
      </c>
      <c r="AB1028" t="str">
        <f t="shared" si="480"/>
        <v>1.28461017786711-0.142057290183637i</v>
      </c>
      <c r="AC1028" t="str">
        <f t="shared" si="481"/>
        <v>1.88846120088721-2.59662817853168i</v>
      </c>
      <c r="AD1028" t="str">
        <f t="shared" si="482"/>
        <v>0.271109761457903+0.297551231462402i</v>
      </c>
      <c r="AE1028" t="e">
        <f t="shared" si="483"/>
        <v>#DIV/0!</v>
      </c>
      <c r="AF1028" t="str">
        <f t="shared" si="484"/>
        <v>-17.2772184570587-4.06777138992455i</v>
      </c>
      <c r="AG1028" t="e">
        <f t="shared" si="485"/>
        <v>#DIV/0!</v>
      </c>
      <c r="AH1028" t="e">
        <f t="shared" si="486"/>
        <v>#DIV/0!</v>
      </c>
      <c r="AI1028" t="e">
        <f t="shared" si="487"/>
        <v>#DIV/0!</v>
      </c>
      <c r="AJ1028" t="e">
        <f t="shared" si="488"/>
        <v>#DIV/0!</v>
      </c>
      <c r="AK1028"/>
      <c r="AL1028"/>
      <c r="AM1028"/>
      <c r="AN1028"/>
    </row>
    <row r="1029" spans="1:40" x14ac:dyDescent="0.25">
      <c r="A1029"/>
      <c r="B1029">
        <f t="shared" si="490"/>
        <v>89500</v>
      </c>
      <c r="C1029" s="186" t="str">
        <f t="shared" si="457"/>
        <v>-0.0000122793438684925+0.0352166662240402i</v>
      </c>
      <c r="D1029" s="158" t="str">
        <f t="shared" si="458"/>
        <v>-7.66676080830301+0.269994441050975i</v>
      </c>
      <c r="E1029" t="str">
        <f t="shared" si="459"/>
        <v>7.99997537344598-0.0140360901137152i</v>
      </c>
      <c r="F1029" t="str">
        <f t="shared" si="460"/>
        <v>0.999200641945168+1.40136593590481E-06i</v>
      </c>
      <c r="G1029">
        <f t="shared" ref="G1029:G1092" si="491">IF($C$11=$C$7,$C$24,F1029)</f>
        <v>1</v>
      </c>
      <c r="H1029" t="str">
        <f t="shared" si="461"/>
        <v>9.61430859465002+4.33512316447121i</v>
      </c>
      <c r="I1029" t="str">
        <f t="shared" si="462"/>
        <v>351.465678120358i</v>
      </c>
      <c r="J1029" t="str">
        <f t="shared" ref="J1029:J1092" si="492">IMSUM(COMPLEX(0,2*PI()*B1029*$C$113*$C$112),COMPLEX(0,2*PI()*B1029*$C$113*$C$111),COMPLEX(0,2*PI()*B1029*$C$28*10^-12*$C$111),COMPLEX(-1*2*PI()*B1029*2*PI()*B1029*$C$113*$C$112*$C$28*10^-12*$C$111,0),COMPLEX(1,0))</f>
        <v>-166.207667152842+76.8894434710345i</v>
      </c>
      <c r="K1029" t="str">
        <f t="shared" si="463"/>
        <v>0.805797191872722-1.74184732537347i</v>
      </c>
      <c r="L1029" t="str">
        <f t="shared" si="464"/>
        <v>0.0966233895696561-0.178125969906621i</v>
      </c>
      <c r="M1029" t="str">
        <f t="shared" si="465"/>
        <v>0.902420581442378-1.91997329528009i</v>
      </c>
      <c r="N1029" t="str">
        <f t="shared" si="466"/>
        <v>-0.659427706711705i</v>
      </c>
      <c r="O1029" t="str">
        <f t="shared" si="467"/>
        <v>0.790342984768567-0.612664644342329i</v>
      </c>
      <c r="P1029" t="str">
        <f t="shared" si="468"/>
        <v>0.209657015231433+0.612664644342329i</v>
      </c>
      <c r="Q1029" t="str">
        <f t="shared" si="469"/>
        <v>-0.209657015231433+0.046763062369376i</v>
      </c>
      <c r="R1029" t="str">
        <f t="shared" si="470"/>
        <v>-0.331708806710079-2.99620961056591i</v>
      </c>
      <c r="S1029" t="str">
        <f t="shared" si="471"/>
        <v>0.0695291683731533i</v>
      </c>
      <c r="T1029" t="str">
        <f t="shared" si="472"/>
        <v>0.208323962494297-0.0230634374726028i</v>
      </c>
      <c r="U1029" t="e">
        <f t="shared" si="473"/>
        <v>#DIV/0!</v>
      </c>
      <c r="V1029" t="str">
        <f t="shared" si="474"/>
        <v>1.33333333333333E-06-0.00118551168038656i</v>
      </c>
      <c r="W1029" t="e">
        <f t="shared" si="475"/>
        <v>#DIV/0!</v>
      </c>
      <c r="X1029" t="e">
        <f t="shared" si="476"/>
        <v>#DIV/0!</v>
      </c>
      <c r="Y1029" t="str">
        <f t="shared" si="477"/>
        <v>0.00083+0.0899752135988117i</v>
      </c>
      <c r="Z1029" t="e">
        <f t="shared" si="478"/>
        <v>#DIV/0!</v>
      </c>
      <c r="AA1029" t="e">
        <f t="shared" si="479"/>
        <v>#DIV/0!</v>
      </c>
      <c r="AB1029" t="str">
        <f t="shared" si="480"/>
        <v>1.28457492984313-0.142214621969478i</v>
      </c>
      <c r="AC1029" t="str">
        <f t="shared" si="481"/>
        <v>1.88617857871559-2.59468696293241i</v>
      </c>
      <c r="AD1029" t="str">
        <f t="shared" si="482"/>
        <v>0.271323725005491+0.297843224589626i</v>
      </c>
      <c r="AE1029" t="e">
        <f t="shared" si="483"/>
        <v>#DIV/0!</v>
      </c>
      <c r="AF1029" t="str">
        <f t="shared" si="484"/>
        <v>-17.281069402953-4.06512872342024i</v>
      </c>
      <c r="AG1029" t="e">
        <f t="shared" si="485"/>
        <v>#DIV/0!</v>
      </c>
      <c r="AH1029" t="e">
        <f t="shared" si="486"/>
        <v>#DIV/0!</v>
      </c>
      <c r="AI1029" t="e">
        <f t="shared" si="487"/>
        <v>#DIV/0!</v>
      </c>
      <c r="AJ1029" t="e">
        <f t="shared" si="488"/>
        <v>#DIV/0!</v>
      </c>
      <c r="AK1029"/>
      <c r="AL1029"/>
      <c r="AM1029"/>
      <c r="AN1029"/>
    </row>
    <row r="1030" spans="1:40" x14ac:dyDescent="0.25">
      <c r="A1030"/>
      <c r="B1030">
        <f t="shared" si="490"/>
        <v>89600</v>
      </c>
      <c r="C1030" s="186" t="str">
        <f t="shared" ref="C1030:C1093" si="493">IMPRODUCT(COMPLEX(-1,0),IMDIV(IMPRODUCT(G1030,COMPLEX($C$100+$C$101,0)),COMPLEX($C$100,2*PI()*B1030*$C$103*$C$102*(2*$C$100+$C$101))))</f>
        <v>-0.0000122519499174493+0.0351773619185991i</v>
      </c>
      <c r="D1030" s="158" t="str">
        <f t="shared" ref="D1030:D1093" si="494">IMPRODUCT(COMPLEX($C$106,0),IMSUB(C1030,G1030))</f>
        <v>-7.66676059828272+0.269693108042593i</v>
      </c>
      <c r="E1030" t="str">
        <f t="shared" ref="E1030:E1093" si="495">IMDIV(COMPLEX($C$20*10^3,0),COMPLEX(1,2*PI()*B1030*$C$20*1000*$C$29*10^-12))</f>
        <v>7.999975318384-0.0140517727992501i</v>
      </c>
      <c r="F1030" t="str">
        <f t="shared" ref="F1030:F1093" si="496">IMDIV(COMPLEX($C$22*1000,0),IMSUM(COMPLEX($C$22*1000,0),E1030))</f>
        <v>0.999200641950655+0.0000014029316982596i</v>
      </c>
      <c r="G1030">
        <f t="shared" si="491"/>
        <v>1</v>
      </c>
      <c r="H1030" t="str">
        <f t="shared" ref="H1030:H1093" si="497">IMPRODUCT(COMPLEX($C$108,0),IMPRODUCT(COMPLEX(-1,0),D1030),IMDIV(COMPLEX(0,2*PI()*B1030*$C$109*$C$110),COMPLEX(1,2*PI()*B1030*$C$109*$C$110)))</f>
        <v>9.61815023011143+4.33218036591543i</v>
      </c>
      <c r="I1030" t="str">
        <f t="shared" ref="I1030:I1093" si="498">COMPLEX(0,2*PI()*B1030*$C$113*$C$112*$C$114)</f>
        <v>351.858377202057i</v>
      </c>
      <c r="J1030" t="str">
        <f t="shared" si="492"/>
        <v>-166.581524313194+76.9753534637396i</v>
      </c>
      <c r="K1030" t="str">
        <f t="shared" ref="K1030:K1093" si="499">IMDIV(I1030,J1030)</f>
        <v>0.804298061081816-1.740572676685i</v>
      </c>
      <c r="L1030" t="str">
        <f t="shared" ref="L1030:L1093" si="500">IMDIV(COMPLEX($C$117,0),COMPLEX(1,2*PI()*B1030*$C$115*$C$116))</f>
        <v>0.0964567548682781-0.178017457737434i</v>
      </c>
      <c r="M1030" t="str">
        <f t="shared" ref="M1030:M1093" si="501">IMSUM(K1030,L1030)</f>
        <v>0.900754815950094-1.91859013442243i</v>
      </c>
      <c r="N1030" t="str">
        <f t="shared" ref="N1030:N1093" si="502">COMPLEX(0,-2*PI()*B1030*$C$43)</f>
        <v>-0.660164497445461i</v>
      </c>
      <c r="O1030" t="str">
        <f t="shared" ref="O1030:O1093" si="503">IMEXP(N1030)</f>
        <v>0.78989136465354-0.613246795381573i</v>
      </c>
      <c r="P1030" t="str">
        <f t="shared" ref="P1030:P1093" si="504">IMSUB(COMPLEX(1,0),O1030)</f>
        <v>0.21010863534646+0.613246795381573i</v>
      </c>
      <c r="Q1030" t="str">
        <f t="shared" ref="Q1030:Q1093" si="505">IMSUM(COMPLEX(0,2*PI()*B1030*$C$43),O1030,COMPLEX(-1,0))</f>
        <v>-0.21010863534646+0.046917702063888i</v>
      </c>
      <c r="R1030" t="str">
        <f t="shared" ref="R1030:R1093" si="506">IMDIV(P1030,Q1030)</f>
        <v>-0.331705142891911-2.9927834113622i</v>
      </c>
      <c r="S1030" t="str">
        <f t="shared" ref="S1030:S1093" si="507">IMDIV(COMPLEX(0,2*PI()*B1030*$C$123),COMPLEX($C$124,0))</f>
        <v>0.0696068545947993i</v>
      </c>
      <c r="T1030" t="str">
        <f t="shared" ref="T1030:T1093" si="508">IMPRODUCT(R1030,S1030)</f>
        <v>0.208318239748416-0.0230889516496244i</v>
      </c>
      <c r="U1030" t="e">
        <f t="shared" ref="U1030:U1093" si="509">IMDIV(COMPLEX(1,2*PI()*B1030*$C$16*10^-3*$C$15*10^-6),COMPLEX(0,2*PI()*B1030*$C$15*10^-6))</f>
        <v>#DIV/0!</v>
      </c>
      <c r="V1030" t="str">
        <f t="shared" ref="V1030:V1093" si="510">IMSUM(COMPLEX($C$18*10^-3,0),IMDIV(COMPLEX(1,0),COMPLEX(0,2*PI()*B1030*($C$17*1*10^-6))))</f>
        <v>1.33333333333333E-06-0.00118418856467184i</v>
      </c>
      <c r="W1030" t="e">
        <f t="shared" ref="W1030:W1093" si="511">IMDIV(IMPRODUCT(U1030,V1030),IMSUM(U1030,V1030))</f>
        <v>#DIV/0!</v>
      </c>
      <c r="X1030" t="e">
        <f t="shared" ref="X1030:X1093" si="512">IMDIV(IMPRODUCT(COMPLEX($C$19,0),W1030),IMSUM(COMPLEX($C$19,0),W1030))</f>
        <v>#DIV/0!</v>
      </c>
      <c r="Y1030" t="str">
        <f t="shared" ref="Y1030:Y1093" si="513">COMPLEX($C$13*10^-3,2*PI()*B1030*$C$12*0.000001)</f>
        <v>0.00083+0.0900757445637266i</v>
      </c>
      <c r="Z1030" t="e">
        <f t="shared" ref="Z1030:Z1093" si="514">IMPRODUCT(COMPLEX($C$6,0),IMDIV(X1030,IMSUM(X1030,Y1030)))</f>
        <v>#DIV/0!</v>
      </c>
      <c r="AA1030" t="e">
        <f t="shared" ref="AA1030:AA1093" si="515">IMDIV(COMPLEX($C$6,0),IMSUM(X1030,Y1030))</f>
        <v>#DIV/0!</v>
      </c>
      <c r="AB1030" t="str">
        <f t="shared" ref="AB1030:AB1093" si="516">IMPRODUCT(COMPLEX($C$119,0),T1030)</f>
        <v>1.28453964203562-0.142371948432382i</v>
      </c>
      <c r="AC1030" t="str">
        <f t="shared" ref="AC1030:AC1093" si="517">IMSUM(COMPLEX(1,0),IMPRODUCT(AB1030,M1030))</f>
        <v>1.88390185316153-2.59274730269073i</v>
      </c>
      <c r="AD1030" t="str">
        <f t="shared" ref="AD1030:AD1093" si="518">IMDIV(AB1030,AC1030)</f>
        <v>0.271537898624204+0.29813506731323i</v>
      </c>
      <c r="AE1030" t="e">
        <f t="shared" ref="AE1030:AE1093" si="519">IMPRODUCT(AD1030,AA1030,X1030)</f>
        <v>#DIV/0!</v>
      </c>
      <c r="AF1030" t="str">
        <f t="shared" ref="AF1030:AF1093" si="520">IMSUB(D1030,H1030)</f>
        <v>-17.2849108283941-4.06248725787284i</v>
      </c>
      <c r="AG1030" t="e">
        <f t="shared" ref="AG1030:AG1093" si="521">IMSUM(COMPLEX(1,0),IMPRODUCT(AD1030,AA1030,COMPLEX($C$127,0)))</f>
        <v>#DIV/0!</v>
      </c>
      <c r="AH1030" t="e">
        <f t="shared" ref="AH1030:AH1093" si="522">IMDIV(IMPRODUCT(AE1030,AF1030),AG1030)</f>
        <v>#DIV/0!</v>
      </c>
      <c r="AI1030" t="e">
        <f t="shared" ref="AI1030:AI1093" si="523">20*LOG10(IMABS(AH1030))</f>
        <v>#DIV/0!</v>
      </c>
      <c r="AJ1030" t="e">
        <f t="shared" ref="AJ1030:AJ1093" si="524">IMARGUMENT(AH1030)*180/PI()</f>
        <v>#DIV/0!</v>
      </c>
      <c r="AK1030"/>
      <c r="AL1030"/>
      <c r="AM1030"/>
      <c r="AN1030"/>
    </row>
    <row r="1031" spans="1:40" x14ac:dyDescent="0.25">
      <c r="A1031"/>
      <c r="B1031">
        <f t="shared" si="490"/>
        <v>89700</v>
      </c>
      <c r="C1031" s="186" t="str">
        <f t="shared" si="493"/>
        <v>-0.0000122246475338778+0.0351381452481438i</v>
      </c>
      <c r="D1031" s="158" t="str">
        <f t="shared" si="494"/>
        <v>-7.6667603889644+0.269392446902436i</v>
      </c>
      <c r="E1031" t="str">
        <f t="shared" si="495"/>
        <v>7.99997526326054-0.0140674554844609i</v>
      </c>
      <c r="F1031" t="str">
        <f t="shared" si="496"/>
        <v>0.999200641956152+1.40449746058209E-06i</v>
      </c>
      <c r="G1031">
        <f t="shared" si="491"/>
        <v>1</v>
      </c>
      <c r="H1031" t="str">
        <f t="shared" si="497"/>
        <v>9.62198237252009+4.32923945002044i</v>
      </c>
      <c r="I1031" t="str">
        <f t="shared" si="498"/>
        <v>352.251076283756i</v>
      </c>
      <c r="J1031" t="str">
        <f t="shared" si="492"/>
        <v>-166.955798957812+77.0612634564446i</v>
      </c>
      <c r="K1031" t="str">
        <f t="shared" si="499"/>
        <v>0.802802833003586-1.73929912874403i</v>
      </c>
      <c r="L1031" t="str">
        <f t="shared" si="500"/>
        <v>0.0962905088071891-0.177908977167281i</v>
      </c>
      <c r="M1031" t="str">
        <f t="shared" si="501"/>
        <v>0.899093341810775-1.91720810591131i</v>
      </c>
      <c r="N1031" t="str">
        <f t="shared" si="502"/>
        <v>-0.660901288179217i</v>
      </c>
      <c r="O1031" t="str">
        <f t="shared" si="503"/>
        <v>0.789439315737643-0.613828613513318i</v>
      </c>
      <c r="P1031" t="str">
        <f t="shared" si="504"/>
        <v>0.210560684262357+0.613828613513318i</v>
      </c>
      <c r="Q1031" t="str">
        <f t="shared" si="505"/>
        <v>-0.210560684262357+0.047072674665899i</v>
      </c>
      <c r="R1031" t="str">
        <f t="shared" si="506"/>
        <v>-0.331701474840363-2.98936475880937i</v>
      </c>
      <c r="S1031" t="str">
        <f t="shared" si="507"/>
        <v>0.0696845408164452i</v>
      </c>
      <c r="T1031" t="str">
        <f t="shared" si="508"/>
        <v>0.208312510550494-0.0231144649623883i</v>
      </c>
      <c r="U1031" t="e">
        <f t="shared" si="509"/>
        <v>#DIV/0!</v>
      </c>
      <c r="V1031" t="str">
        <f t="shared" si="510"/>
        <v>1.33333333333333E-06-0.0011828683990479i</v>
      </c>
      <c r="W1031" t="e">
        <f t="shared" si="511"/>
        <v>#DIV/0!</v>
      </c>
      <c r="X1031" t="e">
        <f t="shared" si="512"/>
        <v>#DIV/0!</v>
      </c>
      <c r="Y1031" t="str">
        <f t="shared" si="513"/>
        <v>0.00083+0.0901762755286414i</v>
      </c>
      <c r="Z1031" t="e">
        <f t="shared" si="514"/>
        <v>#DIV/0!</v>
      </c>
      <c r="AA1031" t="e">
        <f t="shared" si="515"/>
        <v>#DIV/0!</v>
      </c>
      <c r="AB1031" t="str">
        <f t="shared" si="516"/>
        <v>1.28450431444329-0.142529269566069i</v>
      </c>
      <c r="AC1031" t="str">
        <f t="shared" si="517"/>
        <v>1.88163100570149-2.59080920100873i</v>
      </c>
      <c r="AD1031" t="str">
        <f t="shared" si="518"/>
        <v>0.271752282221903+0.298426759501774i</v>
      </c>
      <c r="AE1031" t="e">
        <f t="shared" si="519"/>
        <v>#DIV/0!</v>
      </c>
      <c r="AF1031" t="str">
        <f t="shared" si="520"/>
        <v>-17.2887427614845-4.059847003118i</v>
      </c>
      <c r="AG1031" t="e">
        <f t="shared" si="521"/>
        <v>#DIV/0!</v>
      </c>
      <c r="AH1031" t="e">
        <f t="shared" si="522"/>
        <v>#DIV/0!</v>
      </c>
      <c r="AI1031" t="e">
        <f t="shared" si="523"/>
        <v>#DIV/0!</v>
      </c>
      <c r="AJ1031" t="e">
        <f t="shared" si="524"/>
        <v>#DIV/0!</v>
      </c>
      <c r="AK1031"/>
      <c r="AL1031"/>
      <c r="AM1031"/>
      <c r="AN1031"/>
    </row>
    <row r="1032" spans="1:40" x14ac:dyDescent="0.25">
      <c r="A1032"/>
      <c r="B1032">
        <f t="shared" si="490"/>
        <v>89800</v>
      </c>
      <c r="C1032" s="186" t="str">
        <f t="shared" si="493"/>
        <v>-0.0000121974363101323+0.0350990159199073i</v>
      </c>
      <c r="D1032" s="158" t="str">
        <f t="shared" si="494"/>
        <v>-7.66676018034505+0.269092455385956i</v>
      </c>
      <c r="E1032" t="str">
        <f t="shared" si="495"/>
        <v>7.99997520807558-0.0140831381693474i</v>
      </c>
      <c r="F1032" t="str">
        <f t="shared" si="496"/>
        <v>0.999200641961659+1.40606322287227E-06i</v>
      </c>
      <c r="G1032">
        <f t="shared" si="491"/>
        <v>1</v>
      </c>
      <c r="H1032" t="str">
        <f t="shared" si="497"/>
        <v>9.62580504989455+4.32630042429054i</v>
      </c>
      <c r="I1032" t="str">
        <f t="shared" si="498"/>
        <v>352.643775365454i</v>
      </c>
      <c r="J1032" t="str">
        <f t="shared" si="492"/>
        <v>-167.330491086696+77.1471734491497i</v>
      </c>
      <c r="K1032" t="str">
        <f t="shared" si="499"/>
        <v>0.801311495199153-1.73802668342046i</v>
      </c>
      <c r="L1032" t="str">
        <f t="shared" si="500"/>
        <v>0.096124650337527-0.177800528657642i</v>
      </c>
      <c r="M1032" t="str">
        <f t="shared" si="501"/>
        <v>0.89743614553668-1.9158272120781i</v>
      </c>
      <c r="N1032" t="str">
        <f t="shared" si="502"/>
        <v>-0.661638078912974i</v>
      </c>
      <c r="O1032" t="str">
        <f t="shared" si="503"/>
        <v>0.788986838266276-0.614410098421718i</v>
      </c>
      <c r="P1032" t="str">
        <f t="shared" si="504"/>
        <v>0.211013161733724+0.614410098421718i</v>
      </c>
      <c r="Q1032" t="str">
        <f t="shared" si="505"/>
        <v>-0.211013161733724+0.047227980491256i</v>
      </c>
      <c r="R1032" t="str">
        <f t="shared" si="506"/>
        <v>-0.331697802554937-2.98595362769296i</v>
      </c>
      <c r="S1032" t="str">
        <f t="shared" si="507"/>
        <v>0.0697622270380911i</v>
      </c>
      <c r="T1032" t="str">
        <f t="shared" si="508"/>
        <v>0.208306774900328-0.0231399774098734i</v>
      </c>
      <c r="U1032" t="e">
        <f t="shared" si="509"/>
        <v>#DIV/0!</v>
      </c>
      <c r="V1032" t="str">
        <f t="shared" si="510"/>
        <v>1.33333333333333E-06-0.00118155117365921i</v>
      </c>
      <c r="W1032" t="e">
        <f t="shared" si="511"/>
        <v>#DIV/0!</v>
      </c>
      <c r="X1032" t="e">
        <f t="shared" si="512"/>
        <v>#DIV/0!</v>
      </c>
      <c r="Y1032" t="str">
        <f t="shared" si="513"/>
        <v>0.00083+0.0902768064935563i</v>
      </c>
      <c r="Z1032" t="e">
        <f t="shared" si="514"/>
        <v>#DIV/0!</v>
      </c>
      <c r="AA1032" t="e">
        <f t="shared" si="515"/>
        <v>#DIV/0!</v>
      </c>
      <c r="AB1032" t="str">
        <f t="shared" si="516"/>
        <v>1.2844689470649-0.142686585364242i</v>
      </c>
      <c r="AC1032" t="str">
        <f t="shared" si="517"/>
        <v>1.87936601787616-2.58887266104532i</v>
      </c>
      <c r="AD1032" t="str">
        <f t="shared" si="518"/>
        <v>0.271966875706351+0.298718301023805i</v>
      </c>
      <c r="AE1032" t="e">
        <f t="shared" si="519"/>
        <v>#DIV/0!</v>
      </c>
      <c r="AF1032" t="str">
        <f t="shared" si="520"/>
        <v>-17.2925652302396-4.05720796890458i</v>
      </c>
      <c r="AG1032" t="e">
        <f t="shared" si="521"/>
        <v>#DIV/0!</v>
      </c>
      <c r="AH1032" t="e">
        <f t="shared" si="522"/>
        <v>#DIV/0!</v>
      </c>
      <c r="AI1032" t="e">
        <f t="shared" si="523"/>
        <v>#DIV/0!</v>
      </c>
      <c r="AJ1032" t="e">
        <f t="shared" si="524"/>
        <v>#DIV/0!</v>
      </c>
      <c r="AK1032"/>
      <c r="AL1032"/>
      <c r="AM1032"/>
      <c r="AN1032"/>
    </row>
    <row r="1033" spans="1:40" x14ac:dyDescent="0.25">
      <c r="A1033"/>
      <c r="B1033">
        <f t="shared" si="490"/>
        <v>89900</v>
      </c>
      <c r="C1033" s="186" t="str">
        <f t="shared" si="493"/>
        <v>-0.000012170315840833+0.0350599736424251i</v>
      </c>
      <c r="D1033" s="158" t="str">
        <f t="shared" si="494"/>
        <v>-7.66675997242144+0.268793131258593i</v>
      </c>
      <c r="E1033" t="str">
        <f t="shared" si="495"/>
        <v>7.99997515282914-0.0140988208539092i</v>
      </c>
      <c r="F1033" t="str">
        <f t="shared" si="496"/>
        <v>0.999200641967176+1.40762898513009E-06i</v>
      </c>
      <c r="G1033">
        <f t="shared" si="491"/>
        <v>1</v>
      </c>
      <c r="H1033" t="str">
        <f t="shared" si="497"/>
        <v>9.62961829016577+4.32336329615374i</v>
      </c>
      <c r="I1033" t="str">
        <f t="shared" si="498"/>
        <v>353.036474447153i</v>
      </c>
      <c r="J1033" t="str">
        <f t="shared" si="492"/>
        <v>-167.705600699846+77.2330834418548i</v>
      </c>
      <c r="K1033" t="str">
        <f t="shared" si="499"/>
        <v>0.799824035273608-1.73675534255627i</v>
      </c>
      <c r="L1033" t="str">
        <f t="shared" si="500"/>
        <v>0.0959591784131867-0.177692112666462i</v>
      </c>
      <c r="M1033" t="str">
        <f t="shared" si="501"/>
        <v>0.895783213686795-1.91444745522273i</v>
      </c>
      <c r="N1033" t="str">
        <f t="shared" si="502"/>
        <v>-0.66237486964673i</v>
      </c>
      <c r="O1033" t="str">
        <f t="shared" si="503"/>
        <v>0.788533932485072-0.614991249791107i</v>
      </c>
      <c r="P1033" t="str">
        <f t="shared" si="504"/>
        <v>0.211466067514928+0.614991249791107i</v>
      </c>
      <c r="Q1033" t="str">
        <f t="shared" si="505"/>
        <v>-0.211466067514928+0.047383619855623i</v>
      </c>
      <c r="R1033" t="str">
        <f t="shared" si="506"/>
        <v>-0.331694126035163-2.98254999291069i</v>
      </c>
      <c r="S1033" t="str">
        <f t="shared" si="507"/>
        <v>0.0698399132597372i</v>
      </c>
      <c r="T1033" t="str">
        <f t="shared" si="508"/>
        <v>0.208301032797712-0.0231654889910601i</v>
      </c>
      <c r="U1033" t="e">
        <f t="shared" si="509"/>
        <v>#DIV/0!</v>
      </c>
      <c r="V1033" t="str">
        <f t="shared" si="510"/>
        <v>1.33333333333333E-06-0.00118023687869407i</v>
      </c>
      <c r="W1033" t="e">
        <f t="shared" si="511"/>
        <v>#DIV/0!</v>
      </c>
      <c r="X1033" t="e">
        <f t="shared" si="512"/>
        <v>#DIV/0!</v>
      </c>
      <c r="Y1033" t="str">
        <f t="shared" si="513"/>
        <v>0.00083+0.0903773374584712i</v>
      </c>
      <c r="Z1033" t="e">
        <f t="shared" si="514"/>
        <v>#DIV/0!</v>
      </c>
      <c r="AA1033" t="e">
        <f t="shared" si="515"/>
        <v>#DIV/0!</v>
      </c>
      <c r="AB1033" t="str">
        <f t="shared" si="516"/>
        <v>1.28443353989917-0.142843895820614i</v>
      </c>
      <c r="AC1033" t="str">
        <f t="shared" si="517"/>
        <v>1.87710687129011-2.58693768591642i</v>
      </c>
      <c r="AD1033" t="str">
        <f t="shared" si="518"/>
        <v>0.272181678985207+0.299009691747848i</v>
      </c>
      <c r="AE1033" t="e">
        <f t="shared" si="519"/>
        <v>#DIV/0!</v>
      </c>
      <c r="AF1033" t="str">
        <f t="shared" si="520"/>
        <v>-17.2963782625872-4.05457016489515i</v>
      </c>
      <c r="AG1033" t="e">
        <f t="shared" si="521"/>
        <v>#DIV/0!</v>
      </c>
      <c r="AH1033" t="e">
        <f t="shared" si="522"/>
        <v>#DIV/0!</v>
      </c>
      <c r="AI1033" t="e">
        <f t="shared" si="523"/>
        <v>#DIV/0!</v>
      </c>
      <c r="AJ1033" t="e">
        <f t="shared" si="524"/>
        <v>#DIV/0!</v>
      </c>
      <c r="AK1033"/>
      <c r="AL1033"/>
      <c r="AM1033"/>
      <c r="AN1033"/>
    </row>
    <row r="1034" spans="1:40" x14ac:dyDescent="0.25">
      <c r="A1034"/>
      <c r="B1034">
        <f t="shared" si="490"/>
        <v>90000</v>
      </c>
      <c r="C1034" s="186" t="str">
        <f t="shared" si="493"/>
        <v>-0.0000121432857228512+0.0350210181255283i</v>
      </c>
      <c r="D1034" s="158" t="str">
        <f t="shared" si="494"/>
        <v>-7.66675976519052+0.268494472295717i</v>
      </c>
      <c r="E1034" t="str">
        <f t="shared" si="495"/>
        <v>7.99997509752122-0.0141145035381459i</v>
      </c>
      <c r="F1034" t="str">
        <f t="shared" si="496"/>
        <v>0.999200641972692+1.40919474735548E-06i</v>
      </c>
      <c r="G1034">
        <f t="shared" si="491"/>
        <v>1</v>
      </c>
      <c r="H1034" t="str">
        <f t="shared" si="497"/>
        <v>9.63342212117808+4.32042807296231i</v>
      </c>
      <c r="I1034" t="str">
        <f t="shared" si="498"/>
        <v>353.429173528852i</v>
      </c>
      <c r="J1034" t="str">
        <f t="shared" si="492"/>
        <v>-168.081127797262+77.3189934345598i</v>
      </c>
      <c r="K1034" t="str">
        <f t="shared" si="499"/>
        <v>0.798340440875852-1.7354851079657i</v>
      </c>
      <c r="L1034" t="str">
        <f t="shared" si="500"/>
        <v>0.0957940919908141-0.177583729648162i</v>
      </c>
      <c r="M1034" t="str">
        <f t="shared" si="501"/>
        <v>0.894134532866666-1.91306883761386i</v>
      </c>
      <c r="N1034" t="str">
        <f t="shared" si="502"/>
        <v>-0.663111660380486i</v>
      </c>
      <c r="O1034" t="str">
        <f t="shared" si="503"/>
        <v>0.788080598639895-0.615572067306001i</v>
      </c>
      <c r="P1034" t="str">
        <f t="shared" si="504"/>
        <v>0.211919401360105+0.615572067306001i</v>
      </c>
      <c r="Q1034" t="str">
        <f t="shared" si="505"/>
        <v>-0.211919401360105+0.047539593074485i</v>
      </c>
      <c r="R1034" t="str">
        <f t="shared" si="506"/>
        <v>-0.33169044528055-2.97915382947182i</v>
      </c>
      <c r="S1034" t="str">
        <f t="shared" si="507"/>
        <v>0.0699175994813831i</v>
      </c>
      <c r="T1034" t="str">
        <f t="shared" si="508"/>
        <v>0.208295284242439-0.0231909997049271i</v>
      </c>
      <c r="U1034" t="e">
        <f t="shared" si="509"/>
        <v>#DIV/0!</v>
      </c>
      <c r="V1034" t="str">
        <f t="shared" si="510"/>
        <v>1.33333333333333E-06-0.00117892550438441i</v>
      </c>
      <c r="W1034" t="e">
        <f t="shared" si="511"/>
        <v>#DIV/0!</v>
      </c>
      <c r="X1034" t="e">
        <f t="shared" si="512"/>
        <v>#DIV/0!</v>
      </c>
      <c r="Y1034" t="str">
        <f t="shared" si="513"/>
        <v>0.00083+0.0904778684233861i</v>
      </c>
      <c r="Z1034" t="e">
        <f t="shared" si="514"/>
        <v>#DIV/0!</v>
      </c>
      <c r="AA1034" t="e">
        <f t="shared" si="515"/>
        <v>#DIV/0!</v>
      </c>
      <c r="AB1034" t="str">
        <f t="shared" si="516"/>
        <v>1.28439809294483-0.143001200928886i</v>
      </c>
      <c r="AC1034" t="str">
        <f t="shared" si="517"/>
        <v>1.87485354761165-2.58500427869535i</v>
      </c>
      <c r="AD1034" t="str">
        <f t="shared" si="518"/>
        <v>0.272396691966031+0.299300931542412i</v>
      </c>
      <c r="AE1034" t="e">
        <f t="shared" si="519"/>
        <v>#DIV/0!</v>
      </c>
      <c r="AF1034" t="str">
        <f t="shared" si="520"/>
        <v>-17.3001818863686-4.05193360066659i</v>
      </c>
      <c r="AG1034" t="e">
        <f t="shared" si="521"/>
        <v>#DIV/0!</v>
      </c>
      <c r="AH1034" t="e">
        <f t="shared" si="522"/>
        <v>#DIV/0!</v>
      </c>
      <c r="AI1034" t="e">
        <f t="shared" si="523"/>
        <v>#DIV/0!</v>
      </c>
      <c r="AJ1034" t="e">
        <f t="shared" si="524"/>
        <v>#DIV/0!</v>
      </c>
      <c r="AK1034"/>
      <c r="AL1034"/>
      <c r="AM1034"/>
      <c r="AN1034"/>
    </row>
    <row r="1035" spans="1:40" x14ac:dyDescent="0.25">
      <c r="A1035"/>
      <c r="B1035">
        <f t="shared" si="490"/>
        <v>90100</v>
      </c>
      <c r="C1035" s="186" t="str">
        <f t="shared" si="493"/>
        <v>-0.0000121163455552938+0.0349821490803359i</v>
      </c>
      <c r="D1035" s="158" t="str">
        <f t="shared" si="494"/>
        <v>-7.6667595586493+0.268196476282575i</v>
      </c>
      <c r="E1035" t="str">
        <f t="shared" si="495"/>
        <v>7.9999750421518-0.0141301862220571i</v>
      </c>
      <c r="F1035" t="str">
        <f t="shared" si="496"/>
        <v>0.999200641978209+1.41076050954842E-06i</v>
      </c>
      <c r="G1035">
        <f t="shared" si="491"/>
        <v>1</v>
      </c>
      <c r="H1035" t="str">
        <f t="shared" si="497"/>
        <v>9.63721657068908+4.31749476199347i</v>
      </c>
      <c r="I1035" t="str">
        <f t="shared" si="498"/>
        <v>353.82187261055i</v>
      </c>
      <c r="J1035" t="str">
        <f t="shared" si="492"/>
        <v>-168.457072378945+77.4049034272649i</v>
      </c>
      <c r="K1035" t="str">
        <f t="shared" si="499"/>
        <v>0.796860699698442-1.73421598143554i</v>
      </c>
      <c r="L1035" t="str">
        <f t="shared" si="500"/>
        <v>0.0956293900298-0.177475380053667i</v>
      </c>
      <c r="M1035" t="str">
        <f t="shared" si="501"/>
        <v>0.892490089728242-1.91169136148921i</v>
      </c>
      <c r="N1035" t="str">
        <f t="shared" si="502"/>
        <v>-0.663848451114242i</v>
      </c>
      <c r="O1035" t="str">
        <f t="shared" si="503"/>
        <v>0.787626836976843-0.616152550651098i</v>
      </c>
      <c r="P1035" t="str">
        <f t="shared" si="504"/>
        <v>0.212373163023157+0.616152550651098i</v>
      </c>
      <c r="Q1035" t="str">
        <f t="shared" si="505"/>
        <v>-0.212373163023157+0.047695900463144i</v>
      </c>
      <c r="R1035" t="str">
        <f t="shared" si="506"/>
        <v>-0.331686760290622-2.97576511249659i</v>
      </c>
      <c r="S1035" t="str">
        <f t="shared" si="507"/>
        <v>0.0699952857030291i</v>
      </c>
      <c r="T1035" t="str">
        <f t="shared" si="508"/>
        <v>0.208289529234305-0.0232165095504542i</v>
      </c>
      <c r="U1035" t="e">
        <f t="shared" si="509"/>
        <v>#DIV/0!</v>
      </c>
      <c r="V1035" t="str">
        <f t="shared" si="510"/>
        <v>1.33333333333333E-06-0.00117761704100552i</v>
      </c>
      <c r="W1035" t="e">
        <f t="shared" si="511"/>
        <v>#DIV/0!</v>
      </c>
      <c r="X1035" t="e">
        <f t="shared" si="512"/>
        <v>#DIV/0!</v>
      </c>
      <c r="Y1035" t="str">
        <f t="shared" si="513"/>
        <v>0.00083+0.0905783993883009i</v>
      </c>
      <c r="Z1035" t="e">
        <f t="shared" si="514"/>
        <v>#DIV/0!</v>
      </c>
      <c r="AA1035" t="e">
        <f t="shared" si="515"/>
        <v>#DIV/0!</v>
      </c>
      <c r="AB1035" t="str">
        <f t="shared" si="516"/>
        <v>1.28436260620062-0.143158500682769i</v>
      </c>
      <c r="AC1035" t="str">
        <f t="shared" si="517"/>
        <v>1.87260602857259-2.58307244241322i</v>
      </c>
      <c r="AD1035" t="str">
        <f t="shared" si="518"/>
        <v>0.272611914556279+0.299592020275991i</v>
      </c>
      <c r="AE1035" t="e">
        <f t="shared" si="519"/>
        <v>#DIV/0!</v>
      </c>
      <c r="AF1035" t="str">
        <f t="shared" si="520"/>
        <v>-17.3039761293384-4.0492982857109i</v>
      </c>
      <c r="AG1035" t="e">
        <f t="shared" si="521"/>
        <v>#DIV/0!</v>
      </c>
      <c r="AH1035" t="e">
        <f t="shared" si="522"/>
        <v>#DIV/0!</v>
      </c>
      <c r="AI1035" t="e">
        <f t="shared" si="523"/>
        <v>#DIV/0!</v>
      </c>
      <c r="AJ1035" t="e">
        <f t="shared" si="524"/>
        <v>#DIV/0!</v>
      </c>
      <c r="AK1035"/>
      <c r="AL1035"/>
      <c r="AM1035"/>
      <c r="AN1035"/>
    </row>
    <row r="1036" spans="1:40" x14ac:dyDescent="0.25">
      <c r="A1036"/>
      <c r="B1036">
        <f t="shared" si="490"/>
        <v>90200</v>
      </c>
      <c r="C1036" s="186" t="str">
        <f t="shared" si="493"/>
        <v>-0.0000120894949394889+0.0349433662192482i</v>
      </c>
      <c r="D1036" s="158" t="str">
        <f t="shared" si="494"/>
        <v>-7.66675935279454+0.267899141014236i</v>
      </c>
      <c r="E1036" t="str">
        <f t="shared" si="495"/>
        <v>7.9999749867209-0.0141458689056425i</v>
      </c>
      <c r="F1036" t="str">
        <f t="shared" si="496"/>
        <v>0.999200641983746+1.41232627170892E-06i</v>
      </c>
      <c r="G1036">
        <f t="shared" si="491"/>
        <v>1</v>
      </c>
      <c r="H1036" t="str">
        <f t="shared" si="497"/>
        <v>9.6410016663696+4.31456337044952i</v>
      </c>
      <c r="I1036" t="str">
        <f t="shared" si="498"/>
        <v>354.214571692249i</v>
      </c>
      <c r="J1036" t="str">
        <f t="shared" si="492"/>
        <v>-168.833434444894+77.4908134199699i</v>
      </c>
      <c r="K1036" t="str">
        <f t="shared" si="499"/>
        <v>0.795384799477468-1.73294796472529i</v>
      </c>
      <c r="L1036" t="str">
        <f t="shared" si="500"/>
        <v>0.0954650714922811-0.177367064330425i</v>
      </c>
      <c r="M1036" t="str">
        <f t="shared" si="501"/>
        <v>0.890849870969749-1.91031502905571i</v>
      </c>
      <c r="N1036" t="str">
        <f t="shared" si="502"/>
        <v>-0.664585241847998i</v>
      </c>
      <c r="O1036" t="str">
        <f t="shared" si="503"/>
        <v>0.787172647742244-0.616732699511275i</v>
      </c>
      <c r="P1036" t="str">
        <f t="shared" si="504"/>
        <v>0.212827352257756+0.616732699511275i</v>
      </c>
      <c r="Q1036" t="str">
        <f t="shared" si="505"/>
        <v>-0.212827352257756+0.0478525423367231i</v>
      </c>
      <c r="R1036" t="str">
        <f t="shared" si="506"/>
        <v>-0.33168307106488-2.97238381721552i</v>
      </c>
      <c r="S1036" t="str">
        <f t="shared" si="507"/>
        <v>0.0700729719246752i</v>
      </c>
      <c r="T1036" t="str">
        <f t="shared" si="508"/>
        <v>0.208283767773102-0.0232420185266194i</v>
      </c>
      <c r="U1036" t="e">
        <f t="shared" si="509"/>
        <v>#DIV/0!</v>
      </c>
      <c r="V1036" t="str">
        <f t="shared" si="510"/>
        <v>1.33333333333333E-06-0.0011763114788758i</v>
      </c>
      <c r="W1036" t="e">
        <f t="shared" si="511"/>
        <v>#DIV/0!</v>
      </c>
      <c r="X1036" t="e">
        <f t="shared" si="512"/>
        <v>#DIV/0!</v>
      </c>
      <c r="Y1036" t="str">
        <f t="shared" si="513"/>
        <v>0.00083+0.0906789303532158i</v>
      </c>
      <c r="Z1036" t="e">
        <f t="shared" si="514"/>
        <v>#DIV/0!</v>
      </c>
      <c r="AA1036" t="e">
        <f t="shared" si="515"/>
        <v>#DIV/0!</v>
      </c>
      <c r="AB1036" t="str">
        <f t="shared" si="516"/>
        <v>1.28432707966526-0.143315795075961i</v>
      </c>
      <c r="AC1036" t="str">
        <f t="shared" si="517"/>
        <v>1.87036429596807-2.58114218005912i</v>
      </c>
      <c r="AD1036" t="str">
        <f t="shared" si="518"/>
        <v>0.272827346663312+0.299882957817058i</v>
      </c>
      <c r="AE1036" t="e">
        <f t="shared" si="519"/>
        <v>#DIV/0!</v>
      </c>
      <c r="AF1036" t="str">
        <f t="shared" si="520"/>
        <v>-17.3077610191641-4.04666422943528i</v>
      </c>
      <c r="AG1036" t="e">
        <f t="shared" si="521"/>
        <v>#DIV/0!</v>
      </c>
      <c r="AH1036" t="e">
        <f t="shared" si="522"/>
        <v>#DIV/0!</v>
      </c>
      <c r="AI1036" t="e">
        <f t="shared" si="523"/>
        <v>#DIV/0!</v>
      </c>
      <c r="AJ1036" t="e">
        <f t="shared" si="524"/>
        <v>#DIV/0!</v>
      </c>
      <c r="AK1036"/>
      <c r="AL1036"/>
      <c r="AM1036"/>
      <c r="AN1036"/>
    </row>
    <row r="1037" spans="1:40" x14ac:dyDescent="0.25">
      <c r="A1037"/>
      <c r="B1037">
        <f t="shared" si="490"/>
        <v>90300</v>
      </c>
      <c r="C1037" s="186" t="str">
        <f t="shared" si="493"/>
        <v>-0.0000120627334789709+0.0349046692559394i</v>
      </c>
      <c r="D1037" s="158" t="str">
        <f t="shared" si="494"/>
        <v>-7.66675914762335+0.267602464295536i</v>
      </c>
      <c r="E1037" t="str">
        <f t="shared" si="495"/>
        <v>7.99997493122852-0.0141615515889018i</v>
      </c>
      <c r="F1037" t="str">
        <f t="shared" si="496"/>
        <v>0.999200641989282+1.41389203383689E-06i</v>
      </c>
      <c r="G1037">
        <f t="shared" si="491"/>
        <v>1</v>
      </c>
      <c r="H1037" t="str">
        <f t="shared" si="497"/>
        <v>9.64477743580455+4.31163390545888i</v>
      </c>
      <c r="I1037" t="str">
        <f t="shared" si="498"/>
        <v>354.607270773948i</v>
      </c>
      <c r="J1037" t="str">
        <f t="shared" si="492"/>
        <v>-169.210213995109+77.5767234126751i</v>
      </c>
      <c r="K1037" t="str">
        <f t="shared" si="499"/>
        <v>0.793912727992374-1.73168105956743i</v>
      </c>
      <c r="L1037" t="str">
        <f t="shared" si="500"/>
        <v>0.095301135343134-0.177258782922431i</v>
      </c>
      <c r="M1037" t="str">
        <f t="shared" si="501"/>
        <v>0.889213863335508-1.90893984248986i</v>
      </c>
      <c r="N1037" t="str">
        <f t="shared" si="502"/>
        <v>-0.665322032581754i</v>
      </c>
      <c r="O1037" t="str">
        <f t="shared" si="503"/>
        <v>0.78671803118266-0.617312513571594i</v>
      </c>
      <c r="P1037" t="str">
        <f t="shared" si="504"/>
        <v>0.21328196881734+0.617312513571594i</v>
      </c>
      <c r="Q1037" t="str">
        <f t="shared" si="505"/>
        <v>-0.21328196881734+0.04800951901016i</v>
      </c>
      <c r="R1037" t="str">
        <f t="shared" si="506"/>
        <v>-0.331679377602866-2.96900991896889i</v>
      </c>
      <c r="S1037" t="str">
        <f t="shared" si="507"/>
        <v>0.0701506581463211i</v>
      </c>
      <c r="T1037" t="str">
        <f t="shared" si="508"/>
        <v>0.208277999858623-0.0232675266324032i</v>
      </c>
      <c r="U1037" t="e">
        <f t="shared" si="509"/>
        <v>#DIV/0!</v>
      </c>
      <c r="V1037" t="str">
        <f t="shared" si="510"/>
        <v>1.33333333333333E-06-0.00117500880835655i</v>
      </c>
      <c r="W1037" t="e">
        <f t="shared" si="511"/>
        <v>#DIV/0!</v>
      </c>
      <c r="X1037" t="e">
        <f t="shared" si="512"/>
        <v>#DIV/0!</v>
      </c>
      <c r="Y1037" t="str">
        <f t="shared" si="513"/>
        <v>0.00083+0.0907794613181307i</v>
      </c>
      <c r="Z1037" t="e">
        <f t="shared" si="514"/>
        <v>#DIV/0!</v>
      </c>
      <c r="AA1037" t="e">
        <f t="shared" si="515"/>
        <v>#DIV/0!</v>
      </c>
      <c r="AB1037" t="str">
        <f t="shared" si="516"/>
        <v>1.28429151333746-0.143473084102174i</v>
      </c>
      <c r="AC1037" t="str">
        <f t="shared" si="517"/>
        <v>1.86812833165627-2.57921349458063i</v>
      </c>
      <c r="AD1037" t="str">
        <f t="shared" si="518"/>
        <v>0.273042988194375+0.300173744034067i</v>
      </c>
      <c r="AE1037" t="e">
        <f t="shared" si="519"/>
        <v>#DIV/0!</v>
      </c>
      <c r="AF1037" t="str">
        <f t="shared" si="520"/>
        <v>-17.3115365834279-4.04403144116334i</v>
      </c>
      <c r="AG1037" t="e">
        <f t="shared" si="521"/>
        <v>#DIV/0!</v>
      </c>
      <c r="AH1037" t="e">
        <f t="shared" si="522"/>
        <v>#DIV/0!</v>
      </c>
      <c r="AI1037" t="e">
        <f t="shared" si="523"/>
        <v>#DIV/0!</v>
      </c>
      <c r="AJ1037" t="e">
        <f t="shared" si="524"/>
        <v>#DIV/0!</v>
      </c>
      <c r="AK1037"/>
      <c r="AL1037"/>
      <c r="AM1037"/>
      <c r="AN1037"/>
    </row>
    <row r="1038" spans="1:40" x14ac:dyDescent="0.25">
      <c r="A1038"/>
      <c r="B1038">
        <f t="shared" si="490"/>
        <v>90400</v>
      </c>
      <c r="C1038" s="186" t="str">
        <f t="shared" si="493"/>
        <v>-0.0000120360607794656+0.0348660579053507i</v>
      </c>
      <c r="D1038" s="158" t="str">
        <f t="shared" si="494"/>
        <v>-7.66675894313265+0.267306443941022i</v>
      </c>
      <c r="E1038" t="str">
        <f t="shared" si="495"/>
        <v>7.99997487567465-0.0141772342718345i</v>
      </c>
      <c r="F1038" t="str">
        <f t="shared" si="496"/>
        <v>0.999200641994819+1.41545779593229E-06i</v>
      </c>
      <c r="G1038">
        <f t="shared" si="491"/>
        <v>1</v>
      </c>
      <c r="H1038" t="str">
        <f t="shared" si="497"/>
        <v>9.64854390649257+4.30870637407621i</v>
      </c>
      <c r="I1038" t="str">
        <f t="shared" si="498"/>
        <v>354.999969855647i</v>
      </c>
      <c r="J1038" t="str">
        <f t="shared" si="492"/>
        <v>-169.58741102959+77.6626334053801i</v>
      </c>
      <c r="K1038" t="str">
        <f t="shared" si="499"/>
        <v>0.792444473065812-1.73041526766756i</v>
      </c>
      <c r="L1038" t="str">
        <f t="shared" si="500"/>
        <v>0.0951375805499688-0.177150536270244i</v>
      </c>
      <c r="M1038" t="str">
        <f t="shared" si="501"/>
        <v>0.887582053615781-1.9075658039378i</v>
      </c>
      <c r="N1038" t="str">
        <f t="shared" si="502"/>
        <v>-0.66605882331551i</v>
      </c>
      <c r="O1038" t="str">
        <f t="shared" si="503"/>
        <v>0.786262987544885-0.617891992517295i</v>
      </c>
      <c r="P1038" t="str">
        <f t="shared" si="504"/>
        <v>0.213737012455115+0.617891992517295i</v>
      </c>
      <c r="Q1038" t="str">
        <f t="shared" si="505"/>
        <v>-0.213737012455115+0.048166830798215i</v>
      </c>
      <c r="R1038" t="str">
        <f t="shared" si="506"/>
        <v>-0.331675679904064-2.96564339320608i</v>
      </c>
      <c r="S1038" t="str">
        <f t="shared" si="507"/>
        <v>0.070228344367967i</v>
      </c>
      <c r="T1038" t="str">
        <f t="shared" si="508"/>
        <v>0.208272225490663-0.0232930338667822i</v>
      </c>
      <c r="U1038" t="e">
        <f t="shared" si="509"/>
        <v>#DIV/0!</v>
      </c>
      <c r="V1038" t="str">
        <f t="shared" si="510"/>
        <v>1.33333333333333E-06-0.00117370901985174i</v>
      </c>
      <c r="W1038" t="e">
        <f t="shared" si="511"/>
        <v>#DIV/0!</v>
      </c>
      <c r="X1038" t="e">
        <f t="shared" si="512"/>
        <v>#DIV/0!</v>
      </c>
      <c r="Y1038" t="str">
        <f t="shared" si="513"/>
        <v>0.00083+0.0908799922830455i</v>
      </c>
      <c r="Z1038" t="e">
        <f t="shared" si="514"/>
        <v>#DIV/0!</v>
      </c>
      <c r="AA1038" t="e">
        <f t="shared" si="515"/>
        <v>#DIV/0!</v>
      </c>
      <c r="AB1038" t="str">
        <f t="shared" si="516"/>
        <v>1.28425590721598-0.143630367755099i</v>
      </c>
      <c r="AC1038" t="str">
        <f t="shared" si="517"/>
        <v>1.86589811755832-2.57728638888398i</v>
      </c>
      <c r="AD1038" t="str">
        <f t="shared" si="518"/>
        <v>0.273258839056631+0.300464378795468i</v>
      </c>
      <c r="AE1038" t="e">
        <f t="shared" si="519"/>
        <v>#DIV/0!</v>
      </c>
      <c r="AF1038" t="str">
        <f t="shared" si="520"/>
        <v>-17.3153028496252-4.04139993013519i</v>
      </c>
      <c r="AG1038" t="e">
        <f t="shared" si="521"/>
        <v>#DIV/0!</v>
      </c>
      <c r="AH1038" t="e">
        <f t="shared" si="522"/>
        <v>#DIV/0!</v>
      </c>
      <c r="AI1038" t="e">
        <f t="shared" si="523"/>
        <v>#DIV/0!</v>
      </c>
      <c r="AJ1038" t="e">
        <f t="shared" si="524"/>
        <v>#DIV/0!</v>
      </c>
      <c r="AK1038"/>
      <c r="AL1038"/>
      <c r="AM1038"/>
      <c r="AN1038"/>
    </row>
    <row r="1039" spans="1:40" x14ac:dyDescent="0.25">
      <c r="A1039"/>
      <c r="B1039">
        <f t="shared" si="490"/>
        <v>90500</v>
      </c>
      <c r="C1039" s="186" t="str">
        <f t="shared" si="493"/>
        <v>-0.000012009476448876+0.034827531883683i</v>
      </c>
      <c r="D1039" s="158" t="str">
        <f t="shared" si="494"/>
        <v>-7.66675873931945+0.267011077774903i</v>
      </c>
      <c r="E1039" t="str">
        <f t="shared" si="495"/>
        <v>7.99997482005929-0.0141929169544403i</v>
      </c>
      <c r="F1039" t="str">
        <f t="shared" si="496"/>
        <v>0.999200642000366+1.41702355799512E-06i</v>
      </c>
      <c r="G1039">
        <f t="shared" si="491"/>
        <v>1</v>
      </c>
      <c r="H1039" t="str">
        <f t="shared" si="497"/>
        <v>9.6523011058466+4.30578078328307i</v>
      </c>
      <c r="I1039" t="str">
        <f t="shared" si="498"/>
        <v>355.392668937345i</v>
      </c>
      <c r="J1039" t="str">
        <f t="shared" si="492"/>
        <v>-169.965025548337+77.7485433980852i</v>
      </c>
      <c r="K1039" t="str">
        <f t="shared" si="499"/>
        <v>0.790980022563502-1.72915059070471i</v>
      </c>
      <c r="L1039" t="str">
        <f t="shared" si="500"/>
        <v>0.0949744060831312-0.17704232481101i</v>
      </c>
      <c r="M1039" t="str">
        <f t="shared" si="501"/>
        <v>0.885954428646633-1.90619291551572i</v>
      </c>
      <c r="N1039" t="str">
        <f t="shared" si="502"/>
        <v>-0.666795614049266i</v>
      </c>
      <c r="O1039" t="str">
        <f t="shared" si="503"/>
        <v>0.785807517075943-0.618471136033802i</v>
      </c>
      <c r="P1039" t="str">
        <f t="shared" si="504"/>
        <v>0.214192482924057+0.618471136033802i</v>
      </c>
      <c r="Q1039" t="str">
        <f t="shared" si="505"/>
        <v>-0.214192482924057+0.048324478015464i</v>
      </c>
      <c r="R1039" t="str">
        <f t="shared" si="506"/>
        <v>-0.331671977967999-2.96228421548494i</v>
      </c>
      <c r="S1039" t="str">
        <f t="shared" si="507"/>
        <v>0.0703060305896131i</v>
      </c>
      <c r="T1039" t="str">
        <f t="shared" si="508"/>
        <v>0.208266444669012-0.0233185402287356i</v>
      </c>
      <c r="U1039" t="e">
        <f t="shared" si="509"/>
        <v>#DIV/0!</v>
      </c>
      <c r="V1039" t="str">
        <f t="shared" si="510"/>
        <v>1.33333333333333E-06-0.0011724121038077i</v>
      </c>
      <c r="W1039" t="e">
        <f t="shared" si="511"/>
        <v>#DIV/0!</v>
      </c>
      <c r="X1039" t="e">
        <f t="shared" si="512"/>
        <v>#DIV/0!</v>
      </c>
      <c r="Y1039" t="str">
        <f t="shared" si="513"/>
        <v>0.00083+0.0909805232479604i</v>
      </c>
      <c r="Z1039" t="e">
        <f t="shared" si="514"/>
        <v>#DIV/0!</v>
      </c>
      <c r="AA1039" t="e">
        <f t="shared" si="515"/>
        <v>#DIV/0!</v>
      </c>
      <c r="AB1039" t="str">
        <f t="shared" si="516"/>
        <v>1.2842202612995-0.143787646028441i</v>
      </c>
      <c r="AC1039" t="str">
        <f t="shared" si="517"/>
        <v>1.86367363565793-2.57536086583443i</v>
      </c>
      <c r="AD1039" t="str">
        <f t="shared" si="518"/>
        <v>0.273474899157125+0.300754861969682i</v>
      </c>
      <c r="AE1039" t="e">
        <f t="shared" si="519"/>
        <v>#DIV/0!</v>
      </c>
      <c r="AF1039" t="str">
        <f t="shared" si="520"/>
        <v>-17.3190598451661-4.03876970550817i</v>
      </c>
      <c r="AG1039" t="e">
        <f t="shared" si="521"/>
        <v>#DIV/0!</v>
      </c>
      <c r="AH1039" t="e">
        <f t="shared" si="522"/>
        <v>#DIV/0!</v>
      </c>
      <c r="AI1039" t="e">
        <f t="shared" si="523"/>
        <v>#DIV/0!</v>
      </c>
      <c r="AJ1039" t="e">
        <f t="shared" si="524"/>
        <v>#DIV/0!</v>
      </c>
      <c r="AK1039"/>
      <c r="AL1039"/>
      <c r="AM1039"/>
      <c r="AN1039"/>
    </row>
    <row r="1040" spans="1:40" x14ac:dyDescent="0.25">
      <c r="A1040"/>
      <c r="B1040">
        <f t="shared" si="490"/>
        <v>90600</v>
      </c>
      <c r="C1040" s="186" t="str">
        <f t="shared" si="493"/>
        <v>-0.000011982980097268+0.0347890909083905i</v>
      </c>
      <c r="D1040" s="158" t="str">
        <f t="shared" si="494"/>
        <v>-7.66675853618077+0.266716363630994i</v>
      </c>
      <c r="E1040" t="str">
        <f t="shared" si="495"/>
        <v>7.99997476438244-0.0142085996367189i</v>
      </c>
      <c r="F1040" t="str">
        <f t="shared" si="496"/>
        <v>0.999200642005922+1.41858932002534E-06i</v>
      </c>
      <c r="G1040">
        <f t="shared" si="491"/>
        <v>1</v>
      </c>
      <c r="H1040" t="str">
        <f t="shared" si="497"/>
        <v>9.65604906119391+4.30285713998849i</v>
      </c>
      <c r="I1040" t="str">
        <f t="shared" si="498"/>
        <v>355.785368019044i</v>
      </c>
      <c r="J1040" t="str">
        <f t="shared" si="492"/>
        <v>-170.34305755135+77.8344533907902i</v>
      </c>
      <c r="K1040" t="str">
        <f t="shared" si="499"/>
        <v>0.789519364394082-1.72788703033148i</v>
      </c>
      <c r="L1040" t="str">
        <f t="shared" si="500"/>
        <v>0.0948116109156917-0.176934148978484i</v>
      </c>
      <c r="M1040" t="str">
        <f t="shared" si="501"/>
        <v>0.884330975309774-1.90482117930996i</v>
      </c>
      <c r="N1040" t="str">
        <f t="shared" si="502"/>
        <v>-0.667532404783022i</v>
      </c>
      <c r="O1040" t="str">
        <f t="shared" si="503"/>
        <v>0.785351620023092-0.619049943806722i</v>
      </c>
      <c r="P1040" t="str">
        <f t="shared" si="504"/>
        <v>0.214648379976908+0.619049943806722i</v>
      </c>
      <c r="Q1040" t="str">
        <f t="shared" si="505"/>
        <v>-0.214648379976908+0.0484824609763i</v>
      </c>
      <c r="R1040" t="str">
        <f t="shared" si="506"/>
        <v>-0.331668271794194-2.9589323614713i</v>
      </c>
      <c r="S1040" t="str">
        <f t="shared" si="507"/>
        <v>0.070383716811259i</v>
      </c>
      <c r="T1040" t="str">
        <f t="shared" si="508"/>
        <v>0.208260657393466-0.0233440457172422i</v>
      </c>
      <c r="U1040" t="e">
        <f t="shared" si="509"/>
        <v>#DIV/0!</v>
      </c>
      <c r="V1040" t="str">
        <f t="shared" si="510"/>
        <v>1.33333333333333E-06-0.00117111805071299i</v>
      </c>
      <c r="W1040" t="e">
        <f t="shared" si="511"/>
        <v>#DIV/0!</v>
      </c>
      <c r="X1040" t="e">
        <f t="shared" si="512"/>
        <v>#DIV/0!</v>
      </c>
      <c r="Y1040" t="str">
        <f t="shared" si="513"/>
        <v>0.00083+0.0910810542128753i</v>
      </c>
      <c r="Z1040" t="e">
        <f t="shared" si="514"/>
        <v>#DIV/0!</v>
      </c>
      <c r="AA1040" t="e">
        <f t="shared" si="515"/>
        <v>#DIV/0!</v>
      </c>
      <c r="AB1040" t="str">
        <f t="shared" si="516"/>
        <v>1.28418457558678-0.143944918915903i</v>
      </c>
      <c r="AC1040" t="str">
        <f t="shared" si="517"/>
        <v>1.86145486800136-2.57343692825666i</v>
      </c>
      <c r="AD1040" t="str">
        <f t="shared" si="518"/>
        <v>0.273691168402813+0.301045193425124i</v>
      </c>
      <c r="AE1040" t="e">
        <f t="shared" si="519"/>
        <v>#DIV/0!</v>
      </c>
      <c r="AF1040" t="str">
        <f t="shared" si="520"/>
        <v>-17.3228075973747-4.0361407763575i</v>
      </c>
      <c r="AG1040" t="e">
        <f t="shared" si="521"/>
        <v>#DIV/0!</v>
      </c>
      <c r="AH1040" t="e">
        <f t="shared" si="522"/>
        <v>#DIV/0!</v>
      </c>
      <c r="AI1040" t="e">
        <f t="shared" si="523"/>
        <v>#DIV/0!</v>
      </c>
      <c r="AJ1040" t="e">
        <f t="shared" si="524"/>
        <v>#DIV/0!</v>
      </c>
      <c r="AK1040"/>
      <c r="AL1040"/>
      <c r="AM1040"/>
      <c r="AN1040"/>
    </row>
    <row r="1041" spans="1:40" x14ac:dyDescent="0.25">
      <c r="A1041"/>
      <c r="B1041">
        <f t="shared" si="490"/>
        <v>90700</v>
      </c>
      <c r="C1041" s="186" t="str">
        <f t="shared" si="493"/>
        <v>-0.0000119565713368557+0.0347507346981733i</v>
      </c>
      <c r="D1041" s="158" t="str">
        <f t="shared" si="494"/>
        <v>-7.66675833371361+0.266422299352662i</v>
      </c>
      <c r="E1041" t="str">
        <f t="shared" si="495"/>
        <v>7.99997470864411-0.0142242823186698i</v>
      </c>
      <c r="F1041" t="str">
        <f t="shared" si="496"/>
        <v>0.999200642011489+1.42015508202291E-06i</v>
      </c>
      <c r="G1041">
        <f t="shared" si="491"/>
        <v>1</v>
      </c>
      <c r="H1041" t="str">
        <f t="shared" si="497"/>
        <v>9.65978779977639+4.29993545102933i</v>
      </c>
      <c r="I1041" t="str">
        <f t="shared" si="498"/>
        <v>356.178067100743i</v>
      </c>
      <c r="J1041" t="str">
        <f t="shared" si="492"/>
        <v>-170.72150703863+77.9203633834953i</v>
      </c>
      <c r="K1041" t="str">
        <f t="shared" si="499"/>
        <v>0.788062486508944-1.72662458817427i</v>
      </c>
      <c r="L1041" t="str">
        <f t="shared" si="500"/>
        <v>0.094649194023448-0.17682600920305i</v>
      </c>
      <c r="M1041" t="str">
        <f t="shared" si="501"/>
        <v>0.882711680532392-1.90345059737732i</v>
      </c>
      <c r="N1041" t="str">
        <f t="shared" si="502"/>
        <v>-0.668269195516778i</v>
      </c>
      <c r="O1041" t="str">
        <f t="shared" si="503"/>
        <v>0.78489529663382-0.619628415521842i</v>
      </c>
      <c r="P1041" t="str">
        <f t="shared" si="504"/>
        <v>0.21510470336618+0.619628415521842i</v>
      </c>
      <c r="Q1041" t="str">
        <f t="shared" si="505"/>
        <v>-0.21510470336618+0.048640779994936i</v>
      </c>
      <c r="R1041" t="str">
        <f t="shared" si="506"/>
        <v>-0.331664561382151-2.95558780693824i</v>
      </c>
      <c r="S1041" t="str">
        <f t="shared" si="507"/>
        <v>0.070461403032905i</v>
      </c>
      <c r="T1041" t="str">
        <f t="shared" si="508"/>
        <v>0.208254863663815-0.0233695503312794i</v>
      </c>
      <c r="U1041" t="e">
        <f t="shared" si="509"/>
        <v>#DIV/0!</v>
      </c>
      <c r="V1041" t="str">
        <f t="shared" si="510"/>
        <v>1.33333333333333E-06-0.00116982685109809i</v>
      </c>
      <c r="W1041" t="e">
        <f t="shared" si="511"/>
        <v>#DIV/0!</v>
      </c>
      <c r="X1041" t="e">
        <f t="shared" si="512"/>
        <v>#DIV/0!</v>
      </c>
      <c r="Y1041" t="str">
        <f t="shared" si="513"/>
        <v>0.00083+0.0911815851777902i</v>
      </c>
      <c r="Z1041" t="e">
        <f t="shared" si="514"/>
        <v>#DIV/0!</v>
      </c>
      <c r="AA1041" t="e">
        <f t="shared" si="515"/>
        <v>#DIV/0!</v>
      </c>
      <c r="AB1041" t="str">
        <f t="shared" si="516"/>
        <v>1.28414885007652-0.144102186411179i</v>
      </c>
      <c r="AC1041" t="str">
        <f t="shared" si="517"/>
        <v>1.85924179669705-2.57151457893495i</v>
      </c>
      <c r="AD1041" t="str">
        <f t="shared" si="518"/>
        <v>0.273907646700543+0.301335373030193i</v>
      </c>
      <c r="AE1041" t="e">
        <f t="shared" si="519"/>
        <v>#DIV/0!</v>
      </c>
      <c r="AF1041" t="str">
        <f t="shared" si="520"/>
        <v>-17.32654613349-4.03351315167667i</v>
      </c>
      <c r="AG1041" t="e">
        <f t="shared" si="521"/>
        <v>#DIV/0!</v>
      </c>
      <c r="AH1041" t="e">
        <f t="shared" si="522"/>
        <v>#DIV/0!</v>
      </c>
      <c r="AI1041" t="e">
        <f t="shared" si="523"/>
        <v>#DIV/0!</v>
      </c>
      <c r="AJ1041" t="e">
        <f t="shared" si="524"/>
        <v>#DIV/0!</v>
      </c>
      <c r="AK1041"/>
      <c r="AL1041"/>
      <c r="AM1041"/>
      <c r="AN1041"/>
    </row>
    <row r="1042" spans="1:40" x14ac:dyDescent="0.25">
      <c r="A1042"/>
      <c r="B1042">
        <f t="shared" si="490"/>
        <v>90800</v>
      </c>
      <c r="C1042" s="186" t="str">
        <f t="shared" si="493"/>
        <v>-0.0000119302497819872+0.0347124629729705i</v>
      </c>
      <c r="D1042" s="158" t="str">
        <f t="shared" si="494"/>
        <v>-7.66675813191498+0.266128882792774i</v>
      </c>
      <c r="E1042" t="str">
        <f t="shared" si="495"/>
        <v>7.99997465284429-0.0142399650002928i</v>
      </c>
      <c r="F1042" t="str">
        <f t="shared" si="496"/>
        <v>0.999200642017056+1.42172084398777E-06i</v>
      </c>
      <c r="G1042">
        <f t="shared" si="491"/>
        <v>1</v>
      </c>
      <c r="H1042" t="str">
        <f t="shared" si="497"/>
        <v>9.66351734875075+4.29701572317092i</v>
      </c>
      <c r="I1042" t="str">
        <f t="shared" si="498"/>
        <v>356.570766182442i</v>
      </c>
      <c r="J1042" t="str">
        <f t="shared" si="492"/>
        <v>-171.100374010175+78.0062733762004i</v>
      </c>
      <c r="K1042" t="str">
        <f t="shared" si="499"/>
        <v>0.786609376902121-1.72536326583352i</v>
      </c>
      <c r="L1042" t="str">
        <f t="shared" si="500"/>
        <v>0.0944871543849179-0.176717905911741i</v>
      </c>
      <c r="M1042" t="str">
        <f t="shared" si="501"/>
        <v>0.881096531287039-1.90208117174526i</v>
      </c>
      <c r="N1042" t="str">
        <f t="shared" si="502"/>
        <v>-0.669005986250535i</v>
      </c>
      <c r="O1042" t="str">
        <f t="shared" si="503"/>
        <v>0.784438547155846-0.620206550865133i</v>
      </c>
      <c r="P1042" t="str">
        <f t="shared" si="504"/>
        <v>0.215561452844154+0.620206550865133i</v>
      </c>
      <c r="Q1042" t="str">
        <f t="shared" si="505"/>
        <v>-0.215561452844154+0.048799435385402i</v>
      </c>
      <c r="R1042" t="str">
        <f t="shared" si="506"/>
        <v>-0.331660846731381-2.95225052776558i</v>
      </c>
      <c r="S1042" t="str">
        <f t="shared" si="507"/>
        <v>0.0705390892545511i</v>
      </c>
      <c r="T1042" t="str">
        <f t="shared" si="508"/>
        <v>0.208249063479852-0.0233950540698249i</v>
      </c>
      <c r="U1042" t="e">
        <f t="shared" si="509"/>
        <v>#DIV/0!</v>
      </c>
      <c r="V1042" t="str">
        <f t="shared" si="510"/>
        <v>1.33333333333333E-06-0.00116853849553521i</v>
      </c>
      <c r="W1042" t="e">
        <f t="shared" si="511"/>
        <v>#DIV/0!</v>
      </c>
      <c r="X1042" t="e">
        <f t="shared" si="512"/>
        <v>#DIV/0!</v>
      </c>
      <c r="Y1042" t="str">
        <f t="shared" si="513"/>
        <v>0.00083+0.091282116142705i</v>
      </c>
      <c r="Z1042" t="e">
        <f t="shared" si="514"/>
        <v>#DIV/0!</v>
      </c>
      <c r="AA1042" t="e">
        <f t="shared" si="515"/>
        <v>#DIV/0!</v>
      </c>
      <c r="AB1042" t="str">
        <f t="shared" si="516"/>
        <v>1.28411308476744-0.144259448507966i</v>
      </c>
      <c r="AC1042" t="str">
        <f t="shared" si="517"/>
        <v>1.85703440391553-2.56959382061362i</v>
      </c>
      <c r="AD1042" t="str">
        <f t="shared" si="518"/>
        <v>0.274124333957062+0.301625400653268i</v>
      </c>
      <c r="AE1042" t="e">
        <f t="shared" si="519"/>
        <v>#DIV/0!</v>
      </c>
      <c r="AF1042" t="str">
        <f t="shared" si="520"/>
        <v>-17.3302754806657-4.03088684037815i</v>
      </c>
      <c r="AG1042" t="e">
        <f t="shared" si="521"/>
        <v>#DIV/0!</v>
      </c>
      <c r="AH1042" t="e">
        <f t="shared" si="522"/>
        <v>#DIV/0!</v>
      </c>
      <c r="AI1042" t="e">
        <f t="shared" si="523"/>
        <v>#DIV/0!</v>
      </c>
      <c r="AJ1042" t="e">
        <f t="shared" si="524"/>
        <v>#DIV/0!</v>
      </c>
      <c r="AK1042"/>
      <c r="AL1042"/>
      <c r="AM1042"/>
      <c r="AN1042"/>
    </row>
    <row r="1043" spans="1:40" x14ac:dyDescent="0.25">
      <c r="A1043"/>
      <c r="B1043">
        <f t="shared" si="490"/>
        <v>90900</v>
      </c>
      <c r="C1043" s="186" t="str">
        <f t="shared" si="493"/>
        <v>-0.0000119040150491313+0.0346742754539541i</v>
      </c>
      <c r="D1043" s="158" t="str">
        <f t="shared" si="494"/>
        <v>-7.66675793078205+0.265836111813648i</v>
      </c>
      <c r="E1043" t="str">
        <f t="shared" si="495"/>
        <v>7.99997459698298-0.0142556476815874i</v>
      </c>
      <c r="F1043" t="str">
        <f t="shared" si="496"/>
        <v>0.999200642022622+1.42328660591988E-06i</v>
      </c>
      <c r="G1043">
        <f t="shared" si="491"/>
        <v>1</v>
      </c>
      <c r="H1043" t="str">
        <f t="shared" si="497"/>
        <v>9.66723773518897+4.29409796310754i</v>
      </c>
      <c r="I1043" t="str">
        <f t="shared" si="498"/>
        <v>356.96346526414i</v>
      </c>
      <c r="J1043" t="str">
        <f t="shared" si="492"/>
        <v>-171.479658465987+78.0921833689055i</v>
      </c>
      <c r="K1043" t="str">
        <f t="shared" si="499"/>
        <v>0.785160023610082-1.72410306488387i</v>
      </c>
      <c r="L1043" t="str">
        <f t="shared" si="500"/>
        <v>0.0943254909813334-0.176609839528258i</v>
      </c>
      <c r="M1043" t="str">
        <f t="shared" si="501"/>
        <v>0.879485514591415-1.90071290441213i</v>
      </c>
      <c r="N1043" t="str">
        <f t="shared" si="502"/>
        <v>-0.669742776984291i</v>
      </c>
      <c r="O1043" t="str">
        <f t="shared" si="503"/>
        <v>0.783981371837124-0.620784349522748i</v>
      </c>
      <c r="P1043" t="str">
        <f t="shared" si="504"/>
        <v>0.216018628162876+0.620784349522748i</v>
      </c>
      <c r="Q1043" t="str">
        <f t="shared" si="505"/>
        <v>-0.216018628162876+0.048958427461543i</v>
      </c>
      <c r="R1043" t="str">
        <f t="shared" si="506"/>
        <v>-0.331657127841403-2.94892049993932i</v>
      </c>
      <c r="S1043" t="str">
        <f t="shared" si="507"/>
        <v>0.070616775476197i</v>
      </c>
      <c r="T1043" t="str">
        <f t="shared" si="508"/>
        <v>0.20824325684137-0.0234205569318567i</v>
      </c>
      <c r="U1043" t="e">
        <f t="shared" si="509"/>
        <v>#DIV/0!</v>
      </c>
      <c r="V1043" t="str">
        <f t="shared" si="510"/>
        <v>1.33333333333333E-06-0.00116725297463803i</v>
      </c>
      <c r="W1043" t="e">
        <f t="shared" si="511"/>
        <v>#DIV/0!</v>
      </c>
      <c r="X1043" t="e">
        <f t="shared" si="512"/>
        <v>#DIV/0!</v>
      </c>
      <c r="Y1043" t="str">
        <f t="shared" si="513"/>
        <v>0.00083+0.0913826471076199i</v>
      </c>
      <c r="Z1043" t="e">
        <f t="shared" si="514"/>
        <v>#DIV/0!</v>
      </c>
      <c r="AA1043" t="e">
        <f t="shared" si="515"/>
        <v>#DIV/0!</v>
      </c>
      <c r="AB1043" t="str">
        <f t="shared" si="516"/>
        <v>1.28407727965826-0.144416705199962i</v>
      </c>
      <c r="AC1043" t="str">
        <f t="shared" si="517"/>
        <v>1.85483267188914-2.56767465599726i</v>
      </c>
      <c r="AD1043" t="str">
        <f t="shared" si="518"/>
        <v>0.27434123007902+0.301915276162723i</v>
      </c>
      <c r="AE1043" t="e">
        <f t="shared" si="519"/>
        <v>#DIV/0!</v>
      </c>
      <c r="AF1043" t="str">
        <f t="shared" si="520"/>
        <v>-17.333995665971-4.02826185129389i</v>
      </c>
      <c r="AG1043" t="e">
        <f t="shared" si="521"/>
        <v>#DIV/0!</v>
      </c>
      <c r="AH1043" t="e">
        <f t="shared" si="522"/>
        <v>#DIV/0!</v>
      </c>
      <c r="AI1043" t="e">
        <f t="shared" si="523"/>
        <v>#DIV/0!</v>
      </c>
      <c r="AJ1043" t="e">
        <f t="shared" si="524"/>
        <v>#DIV/0!</v>
      </c>
      <c r="AK1043"/>
      <c r="AL1043"/>
      <c r="AM1043"/>
      <c r="AN1043"/>
    </row>
    <row r="1044" spans="1:40" x14ac:dyDescent="0.25">
      <c r="A1044"/>
      <c r="B1044">
        <f t="shared" si="490"/>
        <v>91000</v>
      </c>
      <c r="C1044" s="186" t="str">
        <f t="shared" si="493"/>
        <v>-0.0000118778667568624+0.0346361718635213i</v>
      </c>
      <c r="D1044" s="158" t="str">
        <f t="shared" si="494"/>
        <v>-7.66675773031183+0.265543984286997i</v>
      </c>
      <c r="E1044" t="str">
        <f t="shared" si="495"/>
        <v>7.99997454106019-0.0142713303625533i</v>
      </c>
      <c r="F1044" t="str">
        <f t="shared" si="496"/>
        <v>0.999200642028199+1.42485236781924E-06i</v>
      </c>
      <c r="G1044">
        <f t="shared" si="491"/>
        <v>1</v>
      </c>
      <c r="H1044" t="str">
        <f t="shared" si="497"/>
        <v>9.67094898607806+4.29118217746286i</v>
      </c>
      <c r="I1044" t="str">
        <f t="shared" si="498"/>
        <v>357.356164345839i</v>
      </c>
      <c r="J1044" t="str">
        <f t="shared" si="492"/>
        <v>-171.859360406065+78.1780933616105i</v>
      </c>
      <c r="K1044" t="str">
        <f t="shared" si="499"/>
        <v>0.783714414711647-1.72284398687441i</v>
      </c>
      <c r="L1044" t="str">
        <f t="shared" si="500"/>
        <v>0.0941642027966423-0.176501810472997i</v>
      </c>
      <c r="M1044" t="str">
        <f t="shared" si="501"/>
        <v>0.877878617508289-1.89934579734741i</v>
      </c>
      <c r="N1044" t="str">
        <f t="shared" si="502"/>
        <v>-0.670479567718047i</v>
      </c>
      <c r="O1044" t="str">
        <f t="shared" si="503"/>
        <v>0.783523770925834-0.621361811181023i</v>
      </c>
      <c r="P1044" t="str">
        <f t="shared" si="504"/>
        <v>0.216476229074166+0.621361811181023i</v>
      </c>
      <c r="Q1044" t="str">
        <f t="shared" si="505"/>
        <v>-0.216476229074166+0.049117756537024i</v>
      </c>
      <c r="R1044" t="str">
        <f t="shared" si="506"/>
        <v>-0.331653404711733-2.94559769955096i</v>
      </c>
      <c r="S1044" t="str">
        <f t="shared" si="507"/>
        <v>0.0706944616978429i</v>
      </c>
      <c r="T1044" t="str">
        <f t="shared" si="508"/>
        <v>0.20823744374816-0.0234460589163528i</v>
      </c>
      <c r="U1044" t="e">
        <f t="shared" si="509"/>
        <v>#DIV/0!</v>
      </c>
      <c r="V1044" t="str">
        <f t="shared" si="510"/>
        <v>1.33333333333333E-06-0.0011659702790615i</v>
      </c>
      <c r="W1044" t="e">
        <f t="shared" si="511"/>
        <v>#DIV/0!</v>
      </c>
      <c r="X1044" t="e">
        <f t="shared" si="512"/>
        <v>#DIV/0!</v>
      </c>
      <c r="Y1044" t="str">
        <f t="shared" si="513"/>
        <v>0.00083+0.0914831780725348i</v>
      </c>
      <c r="Z1044" t="e">
        <f t="shared" si="514"/>
        <v>#DIV/0!</v>
      </c>
      <c r="AA1044" t="e">
        <f t="shared" si="515"/>
        <v>#DIV/0!</v>
      </c>
      <c r="AB1044" t="str">
        <f t="shared" si="516"/>
        <v>1.28404143474771-0.144573956480864i</v>
      </c>
      <c r="AC1044" t="str">
        <f t="shared" si="517"/>
        <v>1.85263658291186-2.56575708775113i</v>
      </c>
      <c r="AD1044" t="str">
        <f t="shared" si="518"/>
        <v>0.274558334972961+0.302204999426915i</v>
      </c>
      <c r="AE1044" t="e">
        <f t="shared" si="519"/>
        <v>#DIV/0!</v>
      </c>
      <c r="AF1044" t="str">
        <f t="shared" si="520"/>
        <v>-17.3377067163899-4.02563819317586i</v>
      </c>
      <c r="AG1044" t="e">
        <f t="shared" si="521"/>
        <v>#DIV/0!</v>
      </c>
      <c r="AH1044" t="e">
        <f t="shared" si="522"/>
        <v>#DIV/0!</v>
      </c>
      <c r="AI1044" t="e">
        <f t="shared" si="523"/>
        <v>#DIV/0!</v>
      </c>
      <c r="AJ1044" t="e">
        <f t="shared" si="524"/>
        <v>#DIV/0!</v>
      </c>
      <c r="AK1044"/>
      <c r="AL1044"/>
      <c r="AM1044"/>
      <c r="AN1044"/>
    </row>
    <row r="1045" spans="1:40" x14ac:dyDescent="0.25">
      <c r="A1045"/>
      <c r="B1045">
        <f t="shared" si="490"/>
        <v>91100</v>
      </c>
      <c r="C1045" s="186" t="str">
        <f t="shared" si="493"/>
        <v>-0.0000118518045258475+0.0345981519252882i</v>
      </c>
      <c r="D1045" s="158" t="str">
        <f t="shared" si="494"/>
        <v>-7.6667575305014+0.265252498093876i</v>
      </c>
      <c r="E1045" t="str">
        <f t="shared" si="495"/>
        <v>7.99997448507591-0.0142870130431902i</v>
      </c>
      <c r="F1045" t="str">
        <f t="shared" si="496"/>
        <v>0.999200642033785+1.42641812968581E-06i</v>
      </c>
      <c r="G1045">
        <f t="shared" si="491"/>
        <v>1</v>
      </c>
      <c r="H1045" t="str">
        <f t="shared" si="497"/>
        <v>9.67465112832069+4.28826837279045i</v>
      </c>
      <c r="I1045" t="str">
        <f t="shared" si="498"/>
        <v>357.748863427538i</v>
      </c>
      <c r="J1045" t="str">
        <f t="shared" si="492"/>
        <v>-172.23947983041+78.2640033543155i</v>
      </c>
      <c r="K1045" t="str">
        <f t="shared" si="499"/>
        <v>0.782272538327791-1.72158603332887i</v>
      </c>
      <c r="L1045" t="str">
        <f t="shared" si="500"/>
        <v>0.0940032888174973-0.176393819163061i</v>
      </c>
      <c r="M1045" t="str">
        <f t="shared" si="501"/>
        <v>0.876275827145288-1.89797985249193i</v>
      </c>
      <c r="N1045" t="str">
        <f t="shared" si="502"/>
        <v>-0.671216358451803i</v>
      </c>
      <c r="O1045" t="str">
        <f t="shared" si="503"/>
        <v>0.783065744670391-0.621938935526476i</v>
      </c>
      <c r="P1045" t="str">
        <f t="shared" si="504"/>
        <v>0.216934255329609+0.621938935526476i</v>
      </c>
      <c r="Q1045" t="str">
        <f t="shared" si="505"/>
        <v>-0.216934255329609+0.0492774229253271i</v>
      </c>
      <c r="R1045" t="str">
        <f t="shared" si="506"/>
        <v>-0.33164967734186-2.94228210279698i</v>
      </c>
      <c r="S1045" t="str">
        <f t="shared" si="507"/>
        <v>0.070772147919489i</v>
      </c>
      <c r="T1045" t="str">
        <f t="shared" si="508"/>
        <v>0.208231624200013-0.0234715600222889i</v>
      </c>
      <c r="U1045" t="e">
        <f t="shared" si="509"/>
        <v>#DIV/0!</v>
      </c>
      <c r="V1045" t="str">
        <f t="shared" si="510"/>
        <v>1.33333333333333E-06-0.00116469039950161i</v>
      </c>
      <c r="W1045" t="e">
        <f t="shared" si="511"/>
        <v>#DIV/0!</v>
      </c>
      <c r="X1045" t="e">
        <f t="shared" si="512"/>
        <v>#DIV/0!</v>
      </c>
      <c r="Y1045" t="str">
        <f t="shared" si="513"/>
        <v>0.00083+0.0915837090374497i</v>
      </c>
      <c r="Z1045" t="e">
        <f t="shared" si="514"/>
        <v>#DIV/0!</v>
      </c>
      <c r="AA1045" t="e">
        <f t="shared" si="515"/>
        <v>#DIV/0!</v>
      </c>
      <c r="AB1045" t="str">
        <f t="shared" si="516"/>
        <v>1.28400555003448-0.144731202344358i</v>
      </c>
      <c r="AC1045" t="str">
        <f t="shared" si="517"/>
        <v>1.85044611933908-2.5638411185013i</v>
      </c>
      <c r="AD1045" t="str">
        <f t="shared" si="518"/>
        <v>0.274775648545332+0.302494570314185i</v>
      </c>
      <c r="AE1045" t="e">
        <f t="shared" si="519"/>
        <v>#DIV/0!</v>
      </c>
      <c r="AF1045" t="str">
        <f t="shared" si="520"/>
        <v>-17.3414086588221-4.02301587469657i</v>
      </c>
      <c r="AG1045" t="e">
        <f t="shared" si="521"/>
        <v>#DIV/0!</v>
      </c>
      <c r="AH1045" t="e">
        <f t="shared" si="522"/>
        <v>#DIV/0!</v>
      </c>
      <c r="AI1045" t="e">
        <f t="shared" si="523"/>
        <v>#DIV/0!</v>
      </c>
      <c r="AJ1045" t="e">
        <f t="shared" si="524"/>
        <v>#DIV/0!</v>
      </c>
      <c r="AK1045"/>
      <c r="AL1045"/>
      <c r="AM1045"/>
      <c r="AN1045"/>
    </row>
    <row r="1046" spans="1:40" x14ac:dyDescent="0.25">
      <c r="A1046"/>
      <c r="B1046">
        <f t="shared" si="490"/>
        <v>91200</v>
      </c>
      <c r="C1046" s="186" t="str">
        <f t="shared" si="493"/>
        <v>-0.000011825827978832+0.0345602153640834i</v>
      </c>
      <c r="D1046" s="158" t="str">
        <f t="shared" si="494"/>
        <v>-7.66675733134785+0.264961651124639i</v>
      </c>
      <c r="E1046" t="str">
        <f t="shared" si="495"/>
        <v>7.99997442903015-0.0143026957234976i</v>
      </c>
      <c r="F1046" t="str">
        <f t="shared" si="496"/>
        <v>0.999200642039382+1.42798389151955E-06i</v>
      </c>
      <c r="G1046">
        <f t="shared" si="491"/>
        <v>1</v>
      </c>
      <c r="H1046" t="str">
        <f t="shared" si="497"/>
        <v>9.67834418873521+4.28535655557431i</v>
      </c>
      <c r="I1046" t="str">
        <f t="shared" si="498"/>
        <v>358.141562509236i</v>
      </c>
      <c r="J1046" t="str">
        <f t="shared" si="492"/>
        <v>-172.62001673902+78.3499133470207i</v>
      </c>
      <c r="K1046" t="str">
        <f t="shared" si="499"/>
        <v>0.780834382621537-1.7203292057458i</v>
      </c>
      <c r="L1046" t="str">
        <f t="shared" si="500"/>
        <v>0.0938427480332581-0.176285866012284i</v>
      </c>
      <c r="M1046" t="str">
        <f t="shared" si="501"/>
        <v>0.874677130654795-1.89661507175808i</v>
      </c>
      <c r="N1046" t="str">
        <f t="shared" si="502"/>
        <v>-0.671953149185559i</v>
      </c>
      <c r="O1046" t="str">
        <f t="shared" si="503"/>
        <v>0.782607293319438-0.622515722245811i</v>
      </c>
      <c r="P1046" t="str">
        <f t="shared" si="504"/>
        <v>0.217392706680562+0.622515722245811i</v>
      </c>
      <c r="Q1046" t="str">
        <f t="shared" si="505"/>
        <v>-0.217392706680562+0.0494374269397481i</v>
      </c>
      <c r="R1046" t="str">
        <f t="shared" si="506"/>
        <v>-0.331645945731329-2.93897368597828i</v>
      </c>
      <c r="S1046" t="str">
        <f t="shared" si="507"/>
        <v>0.0708498341411349i</v>
      </c>
      <c r="T1046" t="str">
        <f t="shared" si="508"/>
        <v>0.208225798196721-0.0234970602486445i</v>
      </c>
      <c r="U1046" t="e">
        <f t="shared" si="509"/>
        <v>#DIV/0!</v>
      </c>
      <c r="V1046" t="str">
        <f t="shared" si="510"/>
        <v>1.33333333333333E-06-0.00116341332669514i</v>
      </c>
      <c r="W1046" t="e">
        <f t="shared" si="511"/>
        <v>#DIV/0!</v>
      </c>
      <c r="X1046" t="e">
        <f t="shared" si="512"/>
        <v>#DIV/0!</v>
      </c>
      <c r="Y1046" t="str">
        <f t="shared" si="513"/>
        <v>0.00083+0.0916842400023645i</v>
      </c>
      <c r="Z1046" t="e">
        <f t="shared" si="514"/>
        <v>#DIV/0!</v>
      </c>
      <c r="AA1046" t="e">
        <f t="shared" si="515"/>
        <v>#DIV/0!</v>
      </c>
      <c r="AB1046" t="str">
        <f t="shared" si="516"/>
        <v>1.2839696255173-0.144888442784149i</v>
      </c>
      <c r="AC1046" t="str">
        <f t="shared" si="517"/>
        <v>1.84826126358741-2.56192675083517i</v>
      </c>
      <c r="AD1046" t="str">
        <f t="shared" si="518"/>
        <v>0.274993170702479+0.302783988692867i</v>
      </c>
      <c r="AE1046" t="e">
        <f t="shared" si="519"/>
        <v>#DIV/0!</v>
      </c>
      <c r="AF1046" t="str">
        <f t="shared" si="520"/>
        <v>-17.3451015200831-4.02039490444967i</v>
      </c>
      <c r="AG1046" t="e">
        <f t="shared" si="521"/>
        <v>#DIV/0!</v>
      </c>
      <c r="AH1046" t="e">
        <f t="shared" si="522"/>
        <v>#DIV/0!</v>
      </c>
      <c r="AI1046" t="e">
        <f t="shared" si="523"/>
        <v>#DIV/0!</v>
      </c>
      <c r="AJ1046" t="e">
        <f t="shared" si="524"/>
        <v>#DIV/0!</v>
      </c>
      <c r="AK1046"/>
      <c r="AL1046"/>
      <c r="AM1046"/>
      <c r="AN1046"/>
    </row>
    <row r="1047" spans="1:40" x14ac:dyDescent="0.25">
      <c r="A1047"/>
      <c r="B1047">
        <f t="shared" si="490"/>
        <v>91300</v>
      </c>
      <c r="C1047" s="186" t="str">
        <f t="shared" si="493"/>
        <v>-0.0000117999367406263+0.0345223619059407i</v>
      </c>
      <c r="D1047" s="158" t="str">
        <f t="shared" si="494"/>
        <v>-7.66675713284834+0.264671441278879i</v>
      </c>
      <c r="E1047" t="str">
        <f t="shared" si="495"/>
        <v>7.99997437292289-0.0143183784034752i</v>
      </c>
      <c r="F1047" t="str">
        <f t="shared" si="496"/>
        <v>0.999200642044978+0.0000014295496533204i</v>
      </c>
      <c r="G1047">
        <f t="shared" si="491"/>
        <v>1</v>
      </c>
      <c r="H1047" t="str">
        <f t="shared" si="497"/>
        <v>9.68202819405601+4.28244673222936i</v>
      </c>
      <c r="I1047" t="str">
        <f t="shared" si="498"/>
        <v>358.534261590935i</v>
      </c>
      <c r="J1047" t="str">
        <f t="shared" si="492"/>
        <v>-173.000971131897+78.4358233397257i</v>
      </c>
      <c r="K1047" t="str">
        <f t="shared" si="499"/>
        <v>0.779399935797762-1.71907350559881i</v>
      </c>
      <c r="L1047" t="str">
        <f t="shared" si="500"/>
        <v>0.0936825794359843-0.176177951431255i</v>
      </c>
      <c r="M1047" t="str">
        <f t="shared" si="501"/>
        <v>0.873082515233746-1.89525145703006i</v>
      </c>
      <c r="N1047" t="str">
        <f t="shared" si="502"/>
        <v>-0.672689939919315i</v>
      </c>
      <c r="O1047" t="str">
        <f t="shared" si="503"/>
        <v>0.782148417121851-0.623092171025911i</v>
      </c>
      <c r="P1047" t="str">
        <f t="shared" si="504"/>
        <v>0.217851582878149+0.623092171025911i</v>
      </c>
      <c r="Q1047" t="str">
        <f t="shared" si="505"/>
        <v>-0.217851582878149+0.0495977688934041i</v>
      </c>
      <c r="R1047" t="str">
        <f t="shared" si="506"/>
        <v>-0.331642209879617-2.93567242549958i</v>
      </c>
      <c r="S1047" t="str">
        <f t="shared" si="507"/>
        <v>0.0709275203627809i</v>
      </c>
      <c r="T1047" t="str">
        <f t="shared" si="508"/>
        <v>0.208219965738076-0.0235225595943942i</v>
      </c>
      <c r="U1047" t="e">
        <f t="shared" si="509"/>
        <v>#DIV/0!</v>
      </c>
      <c r="V1047" t="str">
        <f t="shared" si="510"/>
        <v>1.33333333333333E-06-0.00116213905141946i</v>
      </c>
      <c r="W1047" t="e">
        <f t="shared" si="511"/>
        <v>#DIV/0!</v>
      </c>
      <c r="X1047" t="e">
        <f t="shared" si="512"/>
        <v>#DIV/0!</v>
      </c>
      <c r="Y1047" t="str">
        <f t="shared" si="513"/>
        <v>0.00083+0.0917847709672794i</v>
      </c>
      <c r="Z1047" t="e">
        <f t="shared" si="514"/>
        <v>#DIV/0!</v>
      </c>
      <c r="AA1047" t="e">
        <f t="shared" si="515"/>
        <v>#DIV/0!</v>
      </c>
      <c r="AB1047" t="str">
        <f t="shared" si="516"/>
        <v>1.28393366119488-0.145045677793916i</v>
      </c>
      <c r="AC1047" t="str">
        <f t="shared" si="517"/>
        <v>1.84608199813447-2.56001398730163i</v>
      </c>
      <c r="AD1047" t="str">
        <f t="shared" si="518"/>
        <v>0.275210901350641+0.303073254431279i</v>
      </c>
      <c r="AE1047" t="e">
        <f t="shared" si="519"/>
        <v>#DIV/0!</v>
      </c>
      <c r="AF1047" t="str">
        <f t="shared" si="520"/>
        <v>-17.3487853269043-4.01777529095048i</v>
      </c>
      <c r="AG1047" t="e">
        <f t="shared" si="521"/>
        <v>#DIV/0!</v>
      </c>
      <c r="AH1047" t="e">
        <f t="shared" si="522"/>
        <v>#DIV/0!</v>
      </c>
      <c r="AI1047" t="e">
        <f t="shared" si="523"/>
        <v>#DIV/0!</v>
      </c>
      <c r="AJ1047" t="e">
        <f t="shared" si="524"/>
        <v>#DIV/0!</v>
      </c>
      <c r="AK1047"/>
      <c r="AL1047"/>
      <c r="AM1047"/>
      <c r="AN1047"/>
    </row>
    <row r="1048" spans="1:40" x14ac:dyDescent="0.25">
      <c r="A1048"/>
      <c r="B1048">
        <f t="shared" si="490"/>
        <v>91400</v>
      </c>
      <c r="C1048" s="186" t="str">
        <f t="shared" si="493"/>
        <v>-0.000011774130438092+0.0344845912780932i</v>
      </c>
      <c r="D1048" s="158" t="str">
        <f t="shared" si="494"/>
        <v>-7.66675693500004+0.264381866465381i</v>
      </c>
      <c r="E1048" t="str">
        <f t="shared" si="495"/>
        <v>7.99997431675415-0.0143340610831227i</v>
      </c>
      <c r="F1048" t="str">
        <f t="shared" si="496"/>
        <v>0.999200642050575+1.43111541508833E-06i</v>
      </c>
      <c r="G1048">
        <f t="shared" si="491"/>
        <v>1</v>
      </c>
      <c r="H1048" t="str">
        <f t="shared" si="497"/>
        <v>9.68570317093369+4.27953890910192i</v>
      </c>
      <c r="I1048" t="str">
        <f t="shared" si="498"/>
        <v>358.926960672634i</v>
      </c>
      <c r="J1048" t="str">
        <f t="shared" si="492"/>
        <v>-173.382343009039+78.5217333324308i</v>
      </c>
      <c r="K1048" t="str">
        <f t="shared" si="499"/>
        <v>0.777969186103105-1.71781893433676i</v>
      </c>
      <c r="L1048" t="str">
        <f t="shared" si="500"/>
        <v>0.0935227820204294-0.17607007582733i</v>
      </c>
      <c r="M1048" t="str">
        <f t="shared" si="501"/>
        <v>0.871491968123534-1.89388901016409i</v>
      </c>
      <c r="N1048" t="str">
        <f t="shared" si="502"/>
        <v>-0.673426730653071i</v>
      </c>
      <c r="O1048" t="str">
        <f t="shared" si="503"/>
        <v>0.781689116326736-0.623668281553845i</v>
      </c>
      <c r="P1048" t="str">
        <f t="shared" si="504"/>
        <v>0.218310883673264+0.623668281553845i</v>
      </c>
      <c r="Q1048" t="str">
        <f t="shared" si="505"/>
        <v>-0.218310883673264+0.049758449099226i</v>
      </c>
      <c r="R1048" t="str">
        <f t="shared" si="506"/>
        <v>-0.331638469786236-2.93237829786884i</v>
      </c>
      <c r="S1048" t="str">
        <f t="shared" si="507"/>
        <v>0.071005206584427i</v>
      </c>
      <c r="T1048" t="str">
        <f t="shared" si="508"/>
        <v>0.208214126823867-0.0235480580585149i</v>
      </c>
      <c r="U1048" t="e">
        <f t="shared" si="509"/>
        <v>#DIV/0!</v>
      </c>
      <c r="V1048" t="str">
        <f t="shared" si="510"/>
        <v>1.33333333333333E-06-0.00116086756449231i</v>
      </c>
      <c r="W1048" t="e">
        <f t="shared" si="511"/>
        <v>#DIV/0!</v>
      </c>
      <c r="X1048" t="e">
        <f t="shared" si="512"/>
        <v>#DIV/0!</v>
      </c>
      <c r="Y1048" t="str">
        <f t="shared" si="513"/>
        <v>0.00083+0.0918853019321943i</v>
      </c>
      <c r="Z1048" t="e">
        <f t="shared" si="514"/>
        <v>#DIV/0!</v>
      </c>
      <c r="AA1048" t="e">
        <f t="shared" si="515"/>
        <v>#DIV/0!</v>
      </c>
      <c r="AB1048" t="str">
        <f t="shared" si="516"/>
        <v>1.28389765706592-0.14520290736735i</v>
      </c>
      <c r="AC1048" t="str">
        <f t="shared" si="517"/>
        <v>1.84390830551867-2.5581028304114i</v>
      </c>
      <c r="AD1048" t="str">
        <f t="shared" si="518"/>
        <v>0.275428840395958+0.30336236739773i</v>
      </c>
      <c r="AE1048" t="e">
        <f t="shared" si="519"/>
        <v>#DIV/0!</v>
      </c>
      <c r="AF1048" t="str">
        <f t="shared" si="520"/>
        <v>-17.3524601059337-4.01515704263654i</v>
      </c>
      <c r="AG1048" t="e">
        <f t="shared" si="521"/>
        <v>#DIV/0!</v>
      </c>
      <c r="AH1048" t="e">
        <f t="shared" si="522"/>
        <v>#DIV/0!</v>
      </c>
      <c r="AI1048" t="e">
        <f t="shared" si="523"/>
        <v>#DIV/0!</v>
      </c>
      <c r="AJ1048" t="e">
        <f t="shared" si="524"/>
        <v>#DIV/0!</v>
      </c>
      <c r="AK1048"/>
      <c r="AL1048"/>
      <c r="AM1048"/>
      <c r="AN1048"/>
    </row>
    <row r="1049" spans="1:40" x14ac:dyDescent="0.25">
      <c r="A1049"/>
      <c r="B1049">
        <f t="shared" si="490"/>
        <v>91500</v>
      </c>
      <c r="C1049" s="186" t="str">
        <f t="shared" si="493"/>
        <v>-0.0000117484087001287+0.0344469032089663i</v>
      </c>
      <c r="D1049" s="158" t="str">
        <f t="shared" si="494"/>
        <v>-7.66675673780004+0.264092924602075i</v>
      </c>
      <c r="E1049" t="str">
        <f t="shared" si="495"/>
        <v>7.99997426052393-0.0143497437624397i</v>
      </c>
      <c r="F1049" t="str">
        <f t="shared" si="496"/>
        <v>0.999200642056192+1.43268117682335E-06i</v>
      </c>
      <c r="G1049">
        <f t="shared" si="491"/>
        <v>1</v>
      </c>
      <c r="H1049" t="str">
        <f t="shared" si="497"/>
        <v>9.68936914593515+4.27663309247012i</v>
      </c>
      <c r="I1049" t="str">
        <f t="shared" si="498"/>
        <v>359.319659754333i</v>
      </c>
      <c r="J1049" t="str">
        <f t="shared" si="492"/>
        <v>-173.764132370448+78.6076433251358i</v>
      </c>
      <c r="K1049" t="str">
        <f t="shared" si="499"/>
        <v>0.776542121825761-1.71656549338393i</v>
      </c>
      <c r="L1049" t="str">
        <f t="shared" si="500"/>
        <v>0.0933633547840408-0.175962239604657i</v>
      </c>
      <c r="M1049" t="str">
        <f t="shared" si="501"/>
        <v>0.869905476609802-1.89252773298859i</v>
      </c>
      <c r="N1049" t="str">
        <f t="shared" si="502"/>
        <v>-0.674163521386827i</v>
      </c>
      <c r="O1049" t="str">
        <f t="shared" si="503"/>
        <v>0.781229391183429-0.624244053516867i</v>
      </c>
      <c r="P1049" t="str">
        <f t="shared" si="504"/>
        <v>0.218770608816571+0.624244053516867i</v>
      </c>
      <c r="Q1049" t="str">
        <f t="shared" si="505"/>
        <v>-0.218770608816571+0.04991946786996i</v>
      </c>
      <c r="R1049" t="str">
        <f t="shared" si="506"/>
        <v>-0.331634725450714-2.92909127969675i</v>
      </c>
      <c r="S1049" t="str">
        <f t="shared" si="507"/>
        <v>0.0710828928060729i</v>
      </c>
      <c r="T1049" t="str">
        <f t="shared" si="508"/>
        <v>0.208208281453887-0.0235735556399845i</v>
      </c>
      <c r="U1049" t="e">
        <f t="shared" si="509"/>
        <v>#DIV/0!</v>
      </c>
      <c r="V1049" t="str">
        <f t="shared" si="510"/>
        <v>1.33333333333333E-06-0.00115959885677155i</v>
      </c>
      <c r="W1049" t="e">
        <f t="shared" si="511"/>
        <v>#DIV/0!</v>
      </c>
      <c r="X1049" t="e">
        <f t="shared" si="512"/>
        <v>#DIV/0!</v>
      </c>
      <c r="Y1049" t="str">
        <f t="shared" si="513"/>
        <v>0.00083+0.0919858328971092i</v>
      </c>
      <c r="Z1049" t="e">
        <f t="shared" si="514"/>
        <v>#DIV/0!</v>
      </c>
      <c r="AA1049" t="e">
        <f t="shared" si="515"/>
        <v>#DIV/0!</v>
      </c>
      <c r="AB1049" t="str">
        <f t="shared" si="516"/>
        <v>1.28386161312915-0.145360131498147i</v>
      </c>
      <c r="AC1049" t="str">
        <f t="shared" si="517"/>
        <v>1.84174016833903-2.55619328263734i</v>
      </c>
      <c r="AD1049" t="str">
        <f t="shared" si="518"/>
        <v>0.275646987744478+0.303651327460518i</v>
      </c>
      <c r="AE1049" t="e">
        <f t="shared" si="519"/>
        <v>#DIV/0!</v>
      </c>
      <c r="AF1049" t="str">
        <f t="shared" si="520"/>
        <v>-17.3561258837352-4.01254016786805i</v>
      </c>
      <c r="AG1049" t="e">
        <f t="shared" si="521"/>
        <v>#DIV/0!</v>
      </c>
      <c r="AH1049" t="e">
        <f t="shared" si="522"/>
        <v>#DIV/0!</v>
      </c>
      <c r="AI1049" t="e">
        <f t="shared" si="523"/>
        <v>#DIV/0!</v>
      </c>
      <c r="AJ1049" t="e">
        <f t="shared" si="524"/>
        <v>#DIV/0!</v>
      </c>
      <c r="AK1049"/>
      <c r="AL1049"/>
      <c r="AM1049"/>
      <c r="AN1049"/>
    </row>
    <row r="1050" spans="1:40" x14ac:dyDescent="0.25">
      <c r="A1050"/>
      <c r="B1050">
        <f t="shared" si="490"/>
        <v>91600</v>
      </c>
      <c r="C1050" s="186" t="str">
        <f t="shared" si="493"/>
        <v>-0.0000117227711576605+0.0344092974281712i</v>
      </c>
      <c r="D1050" s="158" t="str">
        <f t="shared" si="494"/>
        <v>-7.66675654124556+0.263804613615979i</v>
      </c>
      <c r="E1050" t="str">
        <f t="shared" si="495"/>
        <v>7.99997420423222-0.0143654264414258i</v>
      </c>
      <c r="F1050" t="str">
        <f t="shared" si="496"/>
        <v>0.999200642061808+1.43424693852537E-06i</v>
      </c>
      <c r="G1050">
        <f t="shared" si="491"/>
        <v>1</v>
      </c>
      <c r="H1050" t="str">
        <f t="shared" si="497"/>
        <v>9.69302614554403+4.27372928854451i</v>
      </c>
      <c r="I1050" t="str">
        <f t="shared" si="498"/>
        <v>359.712358836031i</v>
      </c>
      <c r="J1050" t="str">
        <f t="shared" si="492"/>
        <v>-174.146339216123+78.6935533178409i</v>
      </c>
      <c r="K1050" t="str">
        <f t="shared" si="499"/>
        <v>0.775118731295391-1.71531318414027i</v>
      </c>
      <c r="L1050" t="str">
        <f t="shared" si="500"/>
        <v>0.093204296726954-0.175854443164196i</v>
      </c>
      <c r="M1050" t="str">
        <f t="shared" si="501"/>
        <v>0.868323028022345-1.89116762730447i</v>
      </c>
      <c r="N1050" t="str">
        <f t="shared" si="502"/>
        <v>-0.674900312120583i</v>
      </c>
      <c r="O1050" t="str">
        <f t="shared" si="503"/>
        <v>0.780769241941496-0.624819486602411i</v>
      </c>
      <c r="P1050" t="str">
        <f t="shared" si="504"/>
        <v>0.219230758058504+0.624819486602411i</v>
      </c>
      <c r="Q1050" t="str">
        <f t="shared" si="505"/>
        <v>-0.219230758058504+0.0500808255181719i</v>
      </c>
      <c r="R1050" t="str">
        <f t="shared" si="506"/>
        <v>-0.33163097687254-2.92581134769608i</v>
      </c>
      <c r="S1050" t="str">
        <f t="shared" si="507"/>
        <v>0.0711605790277188i</v>
      </c>
      <c r="T1050" t="str">
        <f t="shared" si="508"/>
        <v>0.208202429627923-0.023599052337778i</v>
      </c>
      <c r="U1050" t="e">
        <f t="shared" si="509"/>
        <v>#DIV/0!</v>
      </c>
      <c r="V1050" t="str">
        <f t="shared" si="510"/>
        <v>1.33333333333333E-06-0.00115833291915499i</v>
      </c>
      <c r="W1050" t="e">
        <f t="shared" si="511"/>
        <v>#DIV/0!</v>
      </c>
      <c r="X1050" t="e">
        <f t="shared" si="512"/>
        <v>#DIV/0!</v>
      </c>
      <c r="Y1050" t="str">
        <f t="shared" si="513"/>
        <v>0.00083+0.092086363862024i</v>
      </c>
      <c r="Z1050" t="e">
        <f t="shared" si="514"/>
        <v>#DIV/0!</v>
      </c>
      <c r="AA1050" t="e">
        <f t="shared" si="515"/>
        <v>#DIV/0!</v>
      </c>
      <c r="AB1050" t="str">
        <f t="shared" si="516"/>
        <v>1.28382552938325-0.145517350179989i</v>
      </c>
      <c r="AC1050" t="str">
        <f t="shared" si="517"/>
        <v>1.83957756925493-2.5542853464147i</v>
      </c>
      <c r="AD1050" t="str">
        <f t="shared" si="518"/>
        <v>0.275865343302137+0.303940134487928i</v>
      </c>
      <c r="AE1050" t="e">
        <f t="shared" si="519"/>
        <v>#DIV/0!</v>
      </c>
      <c r="AF1050" t="str">
        <f t="shared" si="520"/>
        <v>-17.3597826867896-4.00992467492853i</v>
      </c>
      <c r="AG1050" t="e">
        <f t="shared" si="521"/>
        <v>#DIV/0!</v>
      </c>
      <c r="AH1050" t="e">
        <f t="shared" si="522"/>
        <v>#DIV/0!</v>
      </c>
      <c r="AI1050" t="e">
        <f t="shared" si="523"/>
        <v>#DIV/0!</v>
      </c>
      <c r="AJ1050" t="e">
        <f t="shared" si="524"/>
        <v>#DIV/0!</v>
      </c>
      <c r="AK1050"/>
      <c r="AL1050"/>
      <c r="AM1050"/>
      <c r="AN1050"/>
    </row>
    <row r="1051" spans="1:40" x14ac:dyDescent="0.25">
      <c r="A1051"/>
      <c r="B1051">
        <f t="shared" si="490"/>
        <v>91700</v>
      </c>
      <c r="C1051" s="186" t="str">
        <f t="shared" si="493"/>
        <v>-0.0000116972174436229+0.0343717736664987i</v>
      </c>
      <c r="D1051" s="158" t="str">
        <f t="shared" si="494"/>
        <v>-7.66675634533371+0.263516931443157i</v>
      </c>
      <c r="E1051" t="str">
        <f t="shared" si="495"/>
        <v>7.99997414787902-0.0143811091200807i</v>
      </c>
      <c r="F1051" t="str">
        <f t="shared" si="496"/>
        <v>0.999200642067425+1.43581270019436E-06i</v>
      </c>
      <c r="G1051">
        <f t="shared" si="491"/>
        <v>1</v>
      </c>
      <c r="H1051" t="str">
        <f t="shared" si="497"/>
        <v>9.69667419616071+4.27082750346841i</v>
      </c>
      <c r="I1051" t="str">
        <f t="shared" si="498"/>
        <v>360.10505791773i</v>
      </c>
      <c r="J1051" t="str">
        <f t="shared" si="492"/>
        <v>-174.528963546064+78.7794633105459i</v>
      </c>
      <c r="K1051" t="str">
        <f t="shared" si="499"/>
        <v>0.773699002882947-1.71406200798156i</v>
      </c>
      <c r="L1051" t="str">
        <f t="shared" si="500"/>
        <v>0.093045606851985-0.175746686903735i</v>
      </c>
      <c r="M1051" t="str">
        <f t="shared" si="501"/>
        <v>0.866744609734932-1.8898086948853i</v>
      </c>
      <c r="N1051" t="str">
        <f t="shared" si="502"/>
        <v>-0.675637102854339i</v>
      </c>
      <c r="O1051" t="str">
        <f t="shared" si="503"/>
        <v>0.780308668850735-0.625394580498099i</v>
      </c>
      <c r="P1051" t="str">
        <f t="shared" si="504"/>
        <v>0.219691331149265+0.625394580498099i</v>
      </c>
      <c r="Q1051" t="str">
        <f t="shared" si="505"/>
        <v>-0.219691331149265+0.0502425223562399i</v>
      </c>
      <c r="R1051" t="str">
        <f t="shared" si="506"/>
        <v>-0.331627224051234-2.92253847868125i</v>
      </c>
      <c r="S1051" t="str">
        <f t="shared" si="507"/>
        <v>0.0712382652493648i</v>
      </c>
      <c r="T1051" t="str">
        <f t="shared" si="508"/>
        <v>0.20819657134577-0.0236245481508723i</v>
      </c>
      <c r="U1051" t="e">
        <f t="shared" si="509"/>
        <v>#DIV/0!</v>
      </c>
      <c r="V1051" t="str">
        <f t="shared" si="510"/>
        <v>1.33333333333333E-06-0.00115706974258012i</v>
      </c>
      <c r="W1051" t="e">
        <f t="shared" si="511"/>
        <v>#DIV/0!</v>
      </c>
      <c r="X1051" t="e">
        <f t="shared" si="512"/>
        <v>#DIV/0!</v>
      </c>
      <c r="Y1051" t="str">
        <f t="shared" si="513"/>
        <v>0.00083+0.0921868948269389i</v>
      </c>
      <c r="Z1051" t="e">
        <f t="shared" si="514"/>
        <v>#DIV/0!</v>
      </c>
      <c r="AA1051" t="e">
        <f t="shared" si="515"/>
        <v>#DIV/0!</v>
      </c>
      <c r="AB1051" t="str">
        <f t="shared" si="516"/>
        <v>1.28378940582696-0.145674563406565i</v>
      </c>
      <c r="AC1051" t="str">
        <f t="shared" si="517"/>
        <v>1.83742049098598-2.55237902414155i</v>
      </c>
      <c r="AD1051" t="str">
        <f t="shared" si="518"/>
        <v>0.276083906974773+0.304228788348239i</v>
      </c>
      <c r="AE1051" t="e">
        <f t="shared" si="519"/>
        <v>#DIV/0!</v>
      </c>
      <c r="AF1051" t="str">
        <f t="shared" si="520"/>
        <v>-17.3634305414944-4.00731057202525i</v>
      </c>
      <c r="AG1051" t="e">
        <f t="shared" si="521"/>
        <v>#DIV/0!</v>
      </c>
      <c r="AH1051" t="e">
        <f t="shared" si="522"/>
        <v>#DIV/0!</v>
      </c>
      <c r="AI1051" t="e">
        <f t="shared" si="523"/>
        <v>#DIV/0!</v>
      </c>
      <c r="AJ1051" t="e">
        <f t="shared" si="524"/>
        <v>#DIV/0!</v>
      </c>
      <c r="AK1051"/>
      <c r="AL1051"/>
      <c r="AM1051"/>
      <c r="AN1051"/>
    </row>
    <row r="1052" spans="1:40" x14ac:dyDescent="0.25">
      <c r="A1052"/>
      <c r="B1052">
        <f t="shared" si="490"/>
        <v>91800</v>
      </c>
      <c r="C1052" s="186" t="str">
        <f t="shared" si="493"/>
        <v>-0.0000116717471929494+0.0343343316559126i</v>
      </c>
      <c r="D1052" s="158" t="str">
        <f t="shared" si="494"/>
        <v>-7.66675615006179+0.263229876028663i</v>
      </c>
      <c r="E1052" t="str">
        <f t="shared" si="495"/>
        <v>7.99997409146433-0.014396791798404i</v>
      </c>
      <c r="F1052" t="str">
        <f t="shared" si="496"/>
        <v>0.999200642073051+0.0000014373784618303i</v>
      </c>
      <c r="G1052">
        <f t="shared" si="491"/>
        <v>1</v>
      </c>
      <c r="H1052" t="str">
        <f t="shared" si="497"/>
        <v>9.7003133241029+4.26792774331848i</v>
      </c>
      <c r="I1052" t="str">
        <f t="shared" si="498"/>
        <v>360.497756999429i</v>
      </c>
      <c r="J1052" t="str">
        <f t="shared" si="492"/>
        <v>-174.912005360272+78.8653733032511i</v>
      </c>
      <c r="K1052" t="str">
        <f t="shared" si="499"/>
        <v>0.772282925000525-1.71281196625959i</v>
      </c>
      <c r="L1052" t="str">
        <f t="shared" si="500"/>
        <v>0.0928872841646321-0.175638971217915i</v>
      </c>
      <c r="M1052" t="str">
        <f t="shared" si="501"/>
        <v>0.865170209165157-1.8884509374775i</v>
      </c>
      <c r="N1052" t="str">
        <f t="shared" si="502"/>
        <v>-0.676373893588095i</v>
      </c>
      <c r="O1052" t="str">
        <f t="shared" si="503"/>
        <v>0.779847672161173-0.625969334891734i</v>
      </c>
      <c r="P1052" t="str">
        <f t="shared" si="504"/>
        <v>0.220152327838827+0.625969334891734i</v>
      </c>
      <c r="Q1052" t="str">
        <f t="shared" si="505"/>
        <v>-0.220152327838827+0.050404558696361i</v>
      </c>
      <c r="R1052" t="str">
        <f t="shared" si="506"/>
        <v>-0.331623466986289-2.91927264956764i</v>
      </c>
      <c r="S1052" t="str">
        <f t="shared" si="507"/>
        <v>0.0713159514710109i</v>
      </c>
      <c r="T1052" t="str">
        <f t="shared" si="508"/>
        <v>0.208190706607215-0.0236500430782426i</v>
      </c>
      <c r="U1052" t="e">
        <f t="shared" si="509"/>
        <v>#DIV/0!</v>
      </c>
      <c r="V1052" t="str">
        <f t="shared" si="510"/>
        <v>1.33333333333333E-06-0.00115580931802393i</v>
      </c>
      <c r="W1052" t="e">
        <f t="shared" si="511"/>
        <v>#DIV/0!</v>
      </c>
      <c r="X1052" t="e">
        <f t="shared" si="512"/>
        <v>#DIV/0!</v>
      </c>
      <c r="Y1052" t="str">
        <f t="shared" si="513"/>
        <v>0.00083+0.0922874257918538i</v>
      </c>
      <c r="Z1052" t="e">
        <f t="shared" si="514"/>
        <v>#DIV/0!</v>
      </c>
      <c r="AA1052" t="e">
        <f t="shared" si="515"/>
        <v>#DIV/0!</v>
      </c>
      <c r="AB1052" t="str">
        <f t="shared" si="516"/>
        <v>1.28375324245897-0.145831771171557i</v>
      </c>
      <c r="AC1052" t="str">
        <f t="shared" si="517"/>
        <v>1.83526891631174-2.55047431817884i</v>
      </c>
      <c r="AD1052" t="str">
        <f t="shared" si="518"/>
        <v>0.276302678668129+0.304517288909718i</v>
      </c>
      <c r="AE1052" t="e">
        <f t="shared" si="519"/>
        <v>#DIV/0!</v>
      </c>
      <c r="AF1052" t="str">
        <f t="shared" si="520"/>
        <v>-17.3670694741647-4.00469786728982i</v>
      </c>
      <c r="AG1052" t="e">
        <f t="shared" si="521"/>
        <v>#DIV/0!</v>
      </c>
      <c r="AH1052" t="e">
        <f t="shared" si="522"/>
        <v>#DIV/0!</v>
      </c>
      <c r="AI1052" t="e">
        <f t="shared" si="523"/>
        <v>#DIV/0!</v>
      </c>
      <c r="AJ1052" t="e">
        <f t="shared" si="524"/>
        <v>#DIV/0!</v>
      </c>
      <c r="AK1052"/>
      <c r="AL1052"/>
      <c r="AM1052"/>
      <c r="AN1052"/>
    </row>
    <row r="1053" spans="1:40" x14ac:dyDescent="0.25">
      <c r="A1053"/>
      <c r="B1053">
        <f t="shared" si="490"/>
        <v>91900</v>
      </c>
      <c r="C1053" s="186" t="str">
        <f t="shared" si="493"/>
        <v>-0.0000116463600425587+0.0342969711295433i</v>
      </c>
      <c r="D1053" s="158" t="str">
        <f t="shared" si="494"/>
        <v>-7.66675595542698+0.262943445326499i</v>
      </c>
      <c r="E1053" t="str">
        <f t="shared" si="495"/>
        <v>7.99997403498816-0.0144124744763953i</v>
      </c>
      <c r="F1053" t="str">
        <f t="shared" si="496"/>
        <v>0.999200642078688+1.43894422343316E-06i</v>
      </c>
      <c r="G1053">
        <f t="shared" si="491"/>
        <v>1</v>
      </c>
      <c r="H1053" t="str">
        <f t="shared" si="497"/>
        <v>9.70394355560541+4.26503001410518i</v>
      </c>
      <c r="I1053" t="str">
        <f t="shared" si="498"/>
        <v>360.890456081127i</v>
      </c>
      <c r="J1053" t="str">
        <f t="shared" si="492"/>
        <v>-175.295464658745+78.9512832959561i</v>
      </c>
      <c r="K1053" t="str">
        <f t="shared" si="499"/>
        <v>0.770870486101243-1.71156306030242i</v>
      </c>
      <c r="L1053" t="str">
        <f t="shared" si="500"/>
        <v>0.0927293276730655-0.175531296498243i</v>
      </c>
      <c r="M1053" t="str">
        <f t="shared" si="501"/>
        <v>0.863599813774309-1.88709435680066i</v>
      </c>
      <c r="N1053" t="str">
        <f t="shared" si="502"/>
        <v>-0.677110684321852i</v>
      </c>
      <c r="O1053" t="str">
        <f t="shared" si="503"/>
        <v>0.779386252123065-0.626543749471306i</v>
      </c>
      <c r="P1053" t="str">
        <f t="shared" si="504"/>
        <v>0.220613747876935+0.626543749471306i</v>
      </c>
      <c r="Q1053" t="str">
        <f t="shared" si="505"/>
        <v>-0.220613747876935+0.050566934850546i</v>
      </c>
      <c r="R1053" t="str">
        <f t="shared" si="506"/>
        <v>-0.331619705677228-2.91601383737111i</v>
      </c>
      <c r="S1053" t="str">
        <f t="shared" si="507"/>
        <v>0.0713936376926568i</v>
      </c>
      <c r="T1053" t="str">
        <f t="shared" si="508"/>
        <v>0.208184835412047-0.0236755371188655i</v>
      </c>
      <c r="U1053" t="e">
        <f t="shared" si="509"/>
        <v>#DIV/0!</v>
      </c>
      <c r="V1053" t="str">
        <f t="shared" si="510"/>
        <v>1.33333333333333E-06-0.00115455163650269i</v>
      </c>
      <c r="W1053" t="e">
        <f t="shared" si="511"/>
        <v>#DIV/0!</v>
      </c>
      <c r="X1053" t="e">
        <f t="shared" si="512"/>
        <v>#DIV/0!</v>
      </c>
      <c r="Y1053" t="str">
        <f t="shared" si="513"/>
        <v>0.00083+0.0923879567567686i</v>
      </c>
      <c r="Z1053" t="e">
        <f t="shared" si="514"/>
        <v>#DIV/0!</v>
      </c>
      <c r="AA1053" t="e">
        <f t="shared" si="515"/>
        <v>#DIV/0!</v>
      </c>
      <c r="AB1053" t="str">
        <f t="shared" si="516"/>
        <v>1.28371703927797-0.145988973468655i</v>
      </c>
      <c r="AC1053" t="str">
        <f t="shared" si="517"/>
        <v>1.83312282807154-2.54857123085094i</v>
      </c>
      <c r="AD1053" t="str">
        <f t="shared" si="518"/>
        <v>0.276521658287837+0.304805636040617i</v>
      </c>
      <c r="AE1053" t="e">
        <f t="shared" si="519"/>
        <v>#DIV/0!</v>
      </c>
      <c r="AF1053" t="str">
        <f t="shared" si="520"/>
        <v>-17.3706995110324-4.00208656877868i</v>
      </c>
      <c r="AG1053" t="e">
        <f t="shared" si="521"/>
        <v>#DIV/0!</v>
      </c>
      <c r="AH1053" t="e">
        <f t="shared" si="522"/>
        <v>#DIV/0!</v>
      </c>
      <c r="AI1053" t="e">
        <f t="shared" si="523"/>
        <v>#DIV/0!</v>
      </c>
      <c r="AJ1053" t="e">
        <f t="shared" si="524"/>
        <v>#DIV/0!</v>
      </c>
      <c r="AK1053"/>
      <c r="AL1053"/>
      <c r="AM1053"/>
      <c r="AN1053"/>
    </row>
    <row r="1054" spans="1:40" x14ac:dyDescent="0.25">
      <c r="A1054"/>
      <c r="B1054">
        <f t="shared" si="490"/>
        <v>92000</v>
      </c>
      <c r="C1054" s="186" t="str">
        <f t="shared" si="493"/>
        <v>-0.0000116210556313419+0.0342596918216816i</v>
      </c>
      <c r="D1054" s="158" t="str">
        <f t="shared" si="494"/>
        <v>-7.6667557614265+0.262657637299559i</v>
      </c>
      <c r="E1054" t="str">
        <f t="shared" si="495"/>
        <v>7.9999739784505-0.0144281571540543i</v>
      </c>
      <c r="F1054" t="str">
        <f t="shared" si="496"/>
        <v>0.999200642084324+1.44050998500288E-06i</v>
      </c>
      <c r="G1054">
        <f t="shared" si="491"/>
        <v>1</v>
      </c>
      <c r="H1054" t="str">
        <f t="shared" si="497"/>
        <v>9.70756491682068+4.26213432177315i</v>
      </c>
      <c r="I1054" t="str">
        <f t="shared" si="498"/>
        <v>361.283155162826i</v>
      </c>
      <c r="J1054" t="str">
        <f t="shared" si="492"/>
        <v>-175.679341441485+79.0371932886612i</v>
      </c>
      <c r="K1054" t="str">
        <f t="shared" si="499"/>
        <v>0.769461674679065-1.71031529141449i</v>
      </c>
      <c r="L1054" t="str">
        <f t="shared" si="500"/>
        <v>0.0925717363881279-0.175423663133117i</v>
      </c>
      <c r="M1054" t="str">
        <f t="shared" si="501"/>
        <v>0.862033411067193-1.88573895454761i</v>
      </c>
      <c r="N1054" t="str">
        <f t="shared" si="502"/>
        <v>-0.677847475055608i</v>
      </c>
      <c r="O1054" t="str">
        <f t="shared" si="503"/>
        <v>0.778924408986899-0.627117823924986i</v>
      </c>
      <c r="P1054" t="str">
        <f t="shared" si="504"/>
        <v>0.221075591013101+0.627117823924986i</v>
      </c>
      <c r="Q1054" t="str">
        <f t="shared" si="505"/>
        <v>-0.221075591013101+0.050729651130622i</v>
      </c>
      <c r="R1054" t="str">
        <f t="shared" si="506"/>
        <v>-0.331615940123552-2.91276201920748i</v>
      </c>
      <c r="S1054" t="str">
        <f t="shared" si="507"/>
        <v>0.0714713239143027i</v>
      </c>
      <c r="T1054" t="str">
        <f t="shared" si="508"/>
        <v>0.208178957760056-0.0237010302717164i</v>
      </c>
      <c r="U1054" t="e">
        <f t="shared" si="509"/>
        <v>#DIV/0!</v>
      </c>
      <c r="V1054" t="str">
        <f t="shared" si="510"/>
        <v>1.33333333333333E-06-0.00115329668907171i</v>
      </c>
      <c r="W1054" t="e">
        <f t="shared" si="511"/>
        <v>#DIV/0!</v>
      </c>
      <c r="X1054" t="e">
        <f t="shared" si="512"/>
        <v>#DIV/0!</v>
      </c>
      <c r="Y1054" t="str">
        <f t="shared" si="513"/>
        <v>0.00083+0.0924884877216835i</v>
      </c>
      <c r="Z1054" t="e">
        <f t="shared" si="514"/>
        <v>#DIV/0!</v>
      </c>
      <c r="AA1054" t="e">
        <f t="shared" si="515"/>
        <v>#DIV/0!</v>
      </c>
      <c r="AB1054" t="str">
        <f t="shared" si="516"/>
        <v>1.28368079628267-0.14614617029154i</v>
      </c>
      <c r="AC1054" t="str">
        <f t="shared" si="517"/>
        <v>1.83098220916429-2.54666976444575i</v>
      </c>
      <c r="AD1054" t="str">
        <f t="shared" si="518"/>
        <v>0.276740845739435+0.305093829609189i</v>
      </c>
      <c r="AE1054" t="e">
        <f t="shared" si="519"/>
        <v>#DIV/0!</v>
      </c>
      <c r="AF1054" t="str">
        <f t="shared" si="520"/>
        <v>-17.3743206782472-3.99947668447359i</v>
      </c>
      <c r="AG1054" t="e">
        <f t="shared" si="521"/>
        <v>#DIV/0!</v>
      </c>
      <c r="AH1054" t="e">
        <f t="shared" si="522"/>
        <v>#DIV/0!</v>
      </c>
      <c r="AI1054" t="e">
        <f t="shared" si="523"/>
        <v>#DIV/0!</v>
      </c>
      <c r="AJ1054" t="e">
        <f t="shared" si="524"/>
        <v>#DIV/0!</v>
      </c>
      <c r="AK1054"/>
      <c r="AL1054"/>
      <c r="AM1054"/>
      <c r="AN1054"/>
    </row>
    <row r="1055" spans="1:40" x14ac:dyDescent="0.25">
      <c r="A1055"/>
      <c r="B1055">
        <f t="shared" si="490"/>
        <v>92100</v>
      </c>
      <c r="C1055" s="186" t="str">
        <f t="shared" si="493"/>
        <v>-0.000011595833600149+0.034222493467772i</v>
      </c>
      <c r="D1055" s="158" t="str">
        <f t="shared" si="494"/>
        <v>-7.6667555680576+0.262372449919585i</v>
      </c>
      <c r="E1055" t="str">
        <f t="shared" si="495"/>
        <v>7.99997392185136-0.0144438398313806i</v>
      </c>
      <c r="F1055" t="str">
        <f t="shared" si="496"/>
        <v>0.999200642089971+1.44207574653945E-06i</v>
      </c>
      <c r="G1055">
        <f t="shared" si="491"/>
        <v>1</v>
      </c>
      <c r="H1055" t="str">
        <f t="shared" si="497"/>
        <v>9.71117743381883+4.25924067220177i</v>
      </c>
      <c r="I1055" t="str">
        <f t="shared" si="498"/>
        <v>361.675854244525i</v>
      </c>
      <c r="J1055" t="str">
        <f t="shared" si="492"/>
        <v>-176.063635708491+79.1231032813662i</v>
      </c>
      <c r="K1055" t="str">
        <f t="shared" si="499"/>
        <v>0.768056479268685-1.70906866087688i</v>
      </c>
      <c r="L1055" t="str">
        <f t="shared" si="500"/>
        <v>0.0924145093233281-0.175316071507843i</v>
      </c>
      <c r="M1055" t="str">
        <f t="shared" si="501"/>
        <v>0.860470988592013-1.88438473238472i</v>
      </c>
      <c r="N1055" t="str">
        <f t="shared" si="502"/>
        <v>-0.678584265789364i</v>
      </c>
      <c r="O1055" t="str">
        <f t="shared" si="503"/>
        <v>0.778462143003393-0.627691557941132i</v>
      </c>
      <c r="P1055" t="str">
        <f t="shared" si="504"/>
        <v>0.221537856996607+0.627691557941132i</v>
      </c>
      <c r="Q1055" t="str">
        <f t="shared" si="505"/>
        <v>-0.221537856996607+0.0508927078482321i</v>
      </c>
      <c r="R1055" t="str">
        <f t="shared" si="506"/>
        <v>-0.331612170324746-2.90951717229196i</v>
      </c>
      <c r="S1055" t="str">
        <f t="shared" si="507"/>
        <v>0.0715490101359488i</v>
      </c>
      <c r="T1055" t="str">
        <f t="shared" si="508"/>
        <v>0.208173073651035-0.0237265225357692i</v>
      </c>
      <c r="U1055" t="e">
        <f t="shared" si="509"/>
        <v>#DIV/0!</v>
      </c>
      <c r="V1055" t="str">
        <f t="shared" si="510"/>
        <v>1.33333333333333E-06-0.00115204446682516i</v>
      </c>
      <c r="W1055" t="e">
        <f t="shared" si="511"/>
        <v>#DIV/0!</v>
      </c>
      <c r="X1055" t="e">
        <f t="shared" si="512"/>
        <v>#DIV/0!</v>
      </c>
      <c r="Y1055" t="str">
        <f t="shared" si="513"/>
        <v>0.00083+0.0925890186865984i</v>
      </c>
      <c r="Z1055" t="e">
        <f t="shared" si="514"/>
        <v>#DIV/0!</v>
      </c>
      <c r="AA1055" t="e">
        <f t="shared" si="515"/>
        <v>#DIV/0!</v>
      </c>
      <c r="AB1055" t="str">
        <f t="shared" si="516"/>
        <v>1.28364451347179-0.146303361633885i</v>
      </c>
      <c r="AC1055" t="str">
        <f t="shared" si="517"/>
        <v>1.82884704254833-2.5447699212151i</v>
      </c>
      <c r="AD1055" t="str">
        <f t="shared" si="518"/>
        <v>0.276960240928361+0.305381869483672i</v>
      </c>
      <c r="AE1055" t="e">
        <f t="shared" si="519"/>
        <v>#DIV/0!</v>
      </c>
      <c r="AF1055" t="str">
        <f t="shared" si="520"/>
        <v>-17.3779330018764-3.99686822228218i</v>
      </c>
      <c r="AG1055" t="e">
        <f t="shared" si="521"/>
        <v>#DIV/0!</v>
      </c>
      <c r="AH1055" t="e">
        <f t="shared" si="522"/>
        <v>#DIV/0!</v>
      </c>
      <c r="AI1055" t="e">
        <f t="shared" si="523"/>
        <v>#DIV/0!</v>
      </c>
      <c r="AJ1055" t="e">
        <f t="shared" si="524"/>
        <v>#DIV/0!</v>
      </c>
      <c r="AK1055"/>
      <c r="AL1055"/>
      <c r="AM1055"/>
      <c r="AN1055"/>
    </row>
    <row r="1056" spans="1:40" x14ac:dyDescent="0.25">
      <c r="A1056"/>
      <c r="B1056">
        <f t="shared" si="490"/>
        <v>92200</v>
      </c>
      <c r="C1056" s="186" t="str">
        <f t="shared" si="493"/>
        <v>-0.0000115706935917772+0.0341853758044072i</v>
      </c>
      <c r="D1056" s="158" t="str">
        <f t="shared" si="494"/>
        <v>-7.66675537531753+0.262087881167122i</v>
      </c>
      <c r="E1056" t="str">
        <f t="shared" si="495"/>
        <v>7.99997386519073-0.0144595225083739i</v>
      </c>
      <c r="F1056" t="str">
        <f t="shared" si="496"/>
        <v>0.999200642095627+1.44364150804283E-06i</v>
      </c>
      <c r="G1056">
        <f t="shared" si="491"/>
        <v>1</v>
      </c>
      <c r="H1056" t="str">
        <f t="shared" si="497"/>
        <v>9.71478113258807+4.25634907120557i</v>
      </c>
      <c r="I1056" t="str">
        <f t="shared" si="498"/>
        <v>362.068553326224i</v>
      </c>
      <c r="J1056" t="str">
        <f t="shared" si="492"/>
        <v>-176.448347459763+79.2090132740713i</v>
      </c>
      <c r="K1056" t="str">
        <f t="shared" si="499"/>
        <v>0.766654888445371-1.70782316994746i</v>
      </c>
      <c r="L1056" t="str">
        <f t="shared" si="500"/>
        <v>0.0922576454948342-0.17520852200465i</v>
      </c>
      <c r="M1056" t="str">
        <f t="shared" si="501"/>
        <v>0.858912533940205-1.88303169195211i</v>
      </c>
      <c r="N1056" t="str">
        <f t="shared" si="502"/>
        <v>-0.67932105652312i</v>
      </c>
      <c r="O1056" t="str">
        <f t="shared" si="503"/>
        <v>0.77799945442349-0.628264951208287i</v>
      </c>
      <c r="P1056" t="str">
        <f t="shared" si="504"/>
        <v>0.22200054557651+0.628264951208287i</v>
      </c>
      <c r="Q1056" t="str">
        <f t="shared" si="505"/>
        <v>-0.22200054557651+0.0510561053148331i</v>
      </c>
      <c r="R1056" t="str">
        <f t="shared" si="506"/>
        <v>-0.331608396280341-2.90627927393854i</v>
      </c>
      <c r="S1056" t="str">
        <f t="shared" si="507"/>
        <v>0.0716266963575947i</v>
      </c>
      <c r="T1056" t="str">
        <f t="shared" si="508"/>
        <v>0.208167183084767-0.0237520139100009i</v>
      </c>
      <c r="U1056" t="e">
        <f t="shared" si="509"/>
        <v>#DIV/0!</v>
      </c>
      <c r="V1056" t="str">
        <f t="shared" si="510"/>
        <v>1.33333333333333E-06-0.00115079496089584i</v>
      </c>
      <c r="W1056" t="e">
        <f t="shared" si="511"/>
        <v>#DIV/0!</v>
      </c>
      <c r="X1056" t="e">
        <f t="shared" si="512"/>
        <v>#DIV/0!</v>
      </c>
      <c r="Y1056" t="str">
        <f t="shared" si="513"/>
        <v>0.00083+0.0926895496515133i</v>
      </c>
      <c r="Z1056" t="e">
        <f t="shared" si="514"/>
        <v>#DIV/0!</v>
      </c>
      <c r="AA1056" t="e">
        <f t="shared" si="515"/>
        <v>#DIV/0!</v>
      </c>
      <c r="AB1056" t="str">
        <f t="shared" si="516"/>
        <v>1.28360819084399-0.146460547489383i</v>
      </c>
      <c r="AC1056" t="str">
        <f t="shared" si="517"/>
        <v>1.82671731124105-2.54287170337492i</v>
      </c>
      <c r="AD1056" t="str">
        <f t="shared" si="518"/>
        <v>0.277179843759946+0.305669755532297i</v>
      </c>
      <c r="AE1056" t="e">
        <f t="shared" si="519"/>
        <v>#DIV/0!</v>
      </c>
      <c r="AF1056" t="str">
        <f t="shared" si="520"/>
        <v>-17.3815365079056-3.99426119003845i</v>
      </c>
      <c r="AG1056" t="e">
        <f t="shared" si="521"/>
        <v>#DIV/0!</v>
      </c>
      <c r="AH1056" t="e">
        <f t="shared" si="522"/>
        <v>#DIV/0!</v>
      </c>
      <c r="AI1056" t="e">
        <f t="shared" si="523"/>
        <v>#DIV/0!</v>
      </c>
      <c r="AJ1056" t="e">
        <f t="shared" si="524"/>
        <v>#DIV/0!</v>
      </c>
      <c r="AK1056"/>
      <c r="AL1056"/>
      <c r="AM1056"/>
      <c r="AN1056"/>
    </row>
    <row r="1057" spans="1:40" x14ac:dyDescent="0.25">
      <c r="A1057"/>
      <c r="B1057">
        <f t="shared" si="490"/>
        <v>92300</v>
      </c>
      <c r="C1057" s="186" t="str">
        <f t="shared" si="493"/>
        <v>-0.0000115456352509572+0.0341483385693211i</v>
      </c>
      <c r="D1057" s="158" t="str">
        <f t="shared" si="494"/>
        <v>-7.66675518320359+0.261803929031462i</v>
      </c>
      <c r="E1057" t="str">
        <f t="shared" si="495"/>
        <v>7.99997380846861-0.0144752051850338i</v>
      </c>
      <c r="F1057" t="str">
        <f t="shared" si="496"/>
        <v>0.999200642101283+1.44520726951296E-06i</v>
      </c>
      <c r="G1057">
        <f t="shared" si="491"/>
        <v>1</v>
      </c>
      <c r="H1057" t="str">
        <f t="shared" si="497"/>
        <v>9.71837603903479+4.25345952453476i</v>
      </c>
      <c r="I1057" t="str">
        <f t="shared" si="498"/>
        <v>362.461252407922i</v>
      </c>
      <c r="J1057" t="str">
        <f t="shared" si="492"/>
        <v>-176.833476695301+79.2949232667764i</v>
      </c>
      <c r="K1057" t="str">
        <f t="shared" si="499"/>
        <v>0.765256890824819-1.70657881986107i</v>
      </c>
      <c r="L1057" t="str">
        <f t="shared" si="500"/>
        <v>0.0921011439214745-0.175101015002719i</v>
      </c>
      <c r="M1057" t="str">
        <f t="shared" si="501"/>
        <v>0.857358034746293-1.88167983486379i</v>
      </c>
      <c r="N1057" t="str">
        <f t="shared" si="502"/>
        <v>-0.680057847256876i</v>
      </c>
      <c r="O1057" t="str">
        <f t="shared" si="503"/>
        <v>0.777536343498368-0.628838003415178i</v>
      </c>
      <c r="P1057" t="str">
        <f t="shared" si="504"/>
        <v>0.222463656501632+0.628838003415178i</v>
      </c>
      <c r="Q1057" t="str">
        <f t="shared" si="505"/>
        <v>-0.222463656501632+0.051219843841698i</v>
      </c>
      <c r="R1057" t="str">
        <f t="shared" si="506"/>
        <v>-0.33160461798982-2.90304830155961i</v>
      </c>
      <c r="S1057" t="str">
        <f t="shared" si="507"/>
        <v>0.0717043825792407i</v>
      </c>
      <c r="T1057" t="str">
        <f t="shared" si="508"/>
        <v>0.208161286061045-0.023777504393385i</v>
      </c>
      <c r="U1057" t="e">
        <f t="shared" si="509"/>
        <v>#DIV/0!</v>
      </c>
      <c r="V1057" t="str">
        <f t="shared" si="510"/>
        <v>1.33333333333333E-06-0.001149548162455i</v>
      </c>
      <c r="W1057" t="e">
        <f t="shared" si="511"/>
        <v>#DIV/0!</v>
      </c>
      <c r="X1057" t="e">
        <f t="shared" si="512"/>
        <v>#DIV/0!</v>
      </c>
      <c r="Y1057" t="str">
        <f t="shared" si="513"/>
        <v>0.00083+0.0927900806164281i</v>
      </c>
      <c r="Z1057" t="e">
        <f t="shared" si="514"/>
        <v>#DIV/0!</v>
      </c>
      <c r="AA1057" t="e">
        <f t="shared" si="515"/>
        <v>#DIV/0!</v>
      </c>
      <c r="AB1057" t="str">
        <f t="shared" si="516"/>
        <v>1.283571828398-0.146617727851703i</v>
      </c>
      <c r="AC1057" t="str">
        <f t="shared" si="517"/>
        <v>1.82459299831892-2.54097511310566i</v>
      </c>
      <c r="AD1057" t="str">
        <f t="shared" si="518"/>
        <v>0.277399654139428+0.305957487623289i</v>
      </c>
      <c r="AE1057" t="e">
        <f t="shared" si="519"/>
        <v>#DIV/0!</v>
      </c>
      <c r="AF1057" t="str">
        <f t="shared" si="520"/>
        <v>-17.3851312222384-3.9916555955033i</v>
      </c>
      <c r="AG1057" t="e">
        <f t="shared" si="521"/>
        <v>#DIV/0!</v>
      </c>
      <c r="AH1057" t="e">
        <f t="shared" si="522"/>
        <v>#DIV/0!</v>
      </c>
      <c r="AI1057" t="e">
        <f t="shared" si="523"/>
        <v>#DIV/0!</v>
      </c>
      <c r="AJ1057" t="e">
        <f t="shared" si="524"/>
        <v>#DIV/0!</v>
      </c>
      <c r="AK1057"/>
      <c r="AL1057"/>
      <c r="AM1057"/>
      <c r="AN1057"/>
    </row>
    <row r="1058" spans="1:40" x14ac:dyDescent="0.25">
      <c r="A1058"/>
      <c r="B1058">
        <f t="shared" si="490"/>
        <v>92400</v>
      </c>
      <c r="C1058" s="186" t="str">
        <f t="shared" si="493"/>
        <v>-0.0000115206582243412+0.034111381501383i</v>
      </c>
      <c r="D1058" s="158" t="str">
        <f t="shared" si="494"/>
        <v>-7.66675499171302+0.261520591510603i</v>
      </c>
      <c r="E1058" t="str">
        <f t="shared" si="495"/>
        <v>7.999973751685-0.0144908878613599i</v>
      </c>
      <c r="F1058" t="str">
        <f t="shared" si="496"/>
        <v>0.99920064210695+1.44677303094984E-06i</v>
      </c>
      <c r="G1058">
        <f t="shared" si="491"/>
        <v>1</v>
      </c>
      <c r="H1058" t="str">
        <f t="shared" si="497"/>
        <v>9.72196217898375+4.25057203787552i</v>
      </c>
      <c r="I1058" t="str">
        <f t="shared" si="498"/>
        <v>362.853951489621i</v>
      </c>
      <c r="J1058" t="str">
        <f t="shared" si="492"/>
        <v>-177.219023415105+79.3808332594814i</v>
      </c>
      <c r="K1058" t="str">
        <f t="shared" si="499"/>
        <v>0.763862475063018-1.70533561182975i</v>
      </c>
      <c r="L1058" t="str">
        <f t="shared" si="500"/>
        <v>0.091945003624727-0.174993550878191i</v>
      </c>
      <c r="M1058" t="str">
        <f t="shared" si="501"/>
        <v>0.855807478687745-1.88032916270794i</v>
      </c>
      <c r="N1058" t="str">
        <f t="shared" si="502"/>
        <v>-0.680794637990632i</v>
      </c>
      <c r="O1058" t="str">
        <f t="shared" si="503"/>
        <v>0.77707281047943-0.629410714250718i</v>
      </c>
      <c r="P1058" t="str">
        <f t="shared" si="504"/>
        <v>0.22292718952057+0.629410714250718i</v>
      </c>
      <c r="Q1058" t="str">
        <f t="shared" si="505"/>
        <v>-0.22292718952057+0.051383923739914i</v>
      </c>
      <c r="R1058" t="str">
        <f t="shared" si="506"/>
        <v>-0.3316008354527-2.89982423266527i</v>
      </c>
      <c r="S1058" t="str">
        <f t="shared" si="507"/>
        <v>0.0717820688008868i</v>
      </c>
      <c r="T1058" t="str">
        <f t="shared" si="508"/>
        <v>0.208155382579657-0.0238029939848973i</v>
      </c>
      <c r="U1058" t="e">
        <f t="shared" si="509"/>
        <v>#DIV/0!</v>
      </c>
      <c r="V1058" t="str">
        <f t="shared" si="510"/>
        <v>1.33333333333333E-06-0.00114830406271209i</v>
      </c>
      <c r="W1058" t="e">
        <f t="shared" si="511"/>
        <v>#DIV/0!</v>
      </c>
      <c r="X1058" t="e">
        <f t="shared" si="512"/>
        <v>#DIV/0!</v>
      </c>
      <c r="Y1058" t="str">
        <f t="shared" si="513"/>
        <v>0.00083+0.092890611581343i</v>
      </c>
      <c r="Z1058" t="e">
        <f t="shared" si="514"/>
        <v>#DIV/0!</v>
      </c>
      <c r="AA1058" t="e">
        <f t="shared" si="515"/>
        <v>#DIV/0!</v>
      </c>
      <c r="AB1058" t="str">
        <f t="shared" si="516"/>
        <v>1.28353542613252-0.14677490271453i</v>
      </c>
      <c r="AC1058" t="str">
        <f t="shared" si="517"/>
        <v>1.82247408691712-2.5390801525525i</v>
      </c>
      <c r="AD1058" t="str">
        <f t="shared" si="518"/>
        <v>0.277619671971937+0.306245065624866i</v>
      </c>
      <c r="AE1058" t="e">
        <f t="shared" si="519"/>
        <v>#DIV/0!</v>
      </c>
      <c r="AF1058" t="str">
        <f t="shared" si="520"/>
        <v>-17.3887171706968-3.98905144636492i</v>
      </c>
      <c r="AG1058" t="e">
        <f t="shared" si="521"/>
        <v>#DIV/0!</v>
      </c>
      <c r="AH1058" t="e">
        <f t="shared" si="522"/>
        <v>#DIV/0!</v>
      </c>
      <c r="AI1058" t="e">
        <f t="shared" si="523"/>
        <v>#DIV/0!</v>
      </c>
      <c r="AJ1058" t="e">
        <f t="shared" si="524"/>
        <v>#DIV/0!</v>
      </c>
      <c r="AK1058"/>
      <c r="AL1058"/>
      <c r="AM1058"/>
      <c r="AN1058"/>
    </row>
    <row r="1059" spans="1:40" x14ac:dyDescent="0.25">
      <c r="A1059"/>
      <c r="B1059">
        <f t="shared" si="490"/>
        <v>92500</v>
      </c>
      <c r="C1059" s="186" t="str">
        <f t="shared" si="493"/>
        <v>-0.0000114957621604905+0.0340745043405915i</v>
      </c>
      <c r="D1059" s="158" t="str">
        <f t="shared" si="494"/>
        <v>-7.66675480084323+0.261237866611202i</v>
      </c>
      <c r="E1059" t="str">
        <f t="shared" si="495"/>
        <v>7.99997369483991-0.0145065705373519i</v>
      </c>
      <c r="F1059" t="str">
        <f t="shared" si="496"/>
        <v>0.999200642112626+1.44833879235341E-06i</v>
      </c>
      <c r="G1059">
        <f t="shared" si="491"/>
        <v>1</v>
      </c>
      <c r="H1059" t="str">
        <f t="shared" si="497"/>
        <v>9.72553957817854+4.24768661685076i</v>
      </c>
      <c r="I1059" t="str">
        <f t="shared" si="498"/>
        <v>363.24665057132i</v>
      </c>
      <c r="J1059" t="str">
        <f t="shared" si="492"/>
        <v>-177.604987619176+79.4667432521865i</v>
      </c>
      <c r="K1059" t="str">
        <f t="shared" si="499"/>
        <v>0.762471629856096-1.70409354704289i</v>
      </c>
      <c r="L1059" t="str">
        <f t="shared" si="500"/>
        <v>0.0917892236287202-0.174886130004191i</v>
      </c>
      <c r="M1059" t="str">
        <f t="shared" si="501"/>
        <v>0.854260853484816-1.87897967704708i</v>
      </c>
      <c r="N1059" t="str">
        <f t="shared" si="502"/>
        <v>-0.681531428724388i</v>
      </c>
      <c r="O1059" t="str">
        <f t="shared" si="503"/>
        <v>0.776608855618311-0.629983083404005i</v>
      </c>
      <c r="P1059" t="str">
        <f t="shared" si="504"/>
        <v>0.223391144381689+0.629983083404005i</v>
      </c>
      <c r="Q1059" t="str">
        <f t="shared" si="505"/>
        <v>-0.223391144381689+0.051548345320383i</v>
      </c>
      <c r="R1059" t="str">
        <f t="shared" si="506"/>
        <v>-0.331597048668477-2.89660704486291i</v>
      </c>
      <c r="S1059" t="str">
        <f t="shared" si="507"/>
        <v>0.0718597550225327i</v>
      </c>
      <c r="T1059" t="str">
        <f t="shared" si="508"/>
        <v>0.208149472640391-0.0238284826835116i</v>
      </c>
      <c r="U1059" t="e">
        <f t="shared" si="509"/>
        <v>#DIV/0!</v>
      </c>
      <c r="V1059" t="str">
        <f t="shared" si="510"/>
        <v>1.33333333333333E-06-0.00114706265291456i</v>
      </c>
      <c r="W1059" t="e">
        <f t="shared" si="511"/>
        <v>#DIV/0!</v>
      </c>
      <c r="X1059" t="e">
        <f t="shared" si="512"/>
        <v>#DIV/0!</v>
      </c>
      <c r="Y1059" t="str">
        <f t="shared" si="513"/>
        <v>0.00083+0.0929911425462579i</v>
      </c>
      <c r="Z1059" t="e">
        <f t="shared" si="514"/>
        <v>#DIV/0!</v>
      </c>
      <c r="AA1059" t="e">
        <f t="shared" si="515"/>
        <v>#DIV/0!</v>
      </c>
      <c r="AB1059" t="str">
        <f t="shared" si="516"/>
        <v>1.28349898404623-0.146932072071536i</v>
      </c>
      <c r="AC1059" t="str">
        <f t="shared" si="517"/>
        <v>1.82036056022939-2.53718682382556i</v>
      </c>
      <c r="AD1059" t="str">
        <f t="shared" si="518"/>
        <v>0.277839897162507+0.306532489405236i</v>
      </c>
      <c r="AE1059" t="e">
        <f t="shared" si="519"/>
        <v>#DIV/0!</v>
      </c>
      <c r="AF1059" t="str">
        <f t="shared" si="520"/>
        <v>-17.3922943790218-3.98644875023956i</v>
      </c>
      <c r="AG1059" t="e">
        <f t="shared" si="521"/>
        <v>#DIV/0!</v>
      </c>
      <c r="AH1059" t="e">
        <f t="shared" si="522"/>
        <v>#DIV/0!</v>
      </c>
      <c r="AI1059" t="e">
        <f t="shared" si="523"/>
        <v>#DIV/0!</v>
      </c>
      <c r="AJ1059" t="e">
        <f t="shared" si="524"/>
        <v>#DIV/0!</v>
      </c>
      <c r="AK1059"/>
      <c r="AL1059"/>
      <c r="AM1059"/>
      <c r="AN1059"/>
    </row>
    <row r="1060" spans="1:40" x14ac:dyDescent="0.25">
      <c r="A1060"/>
      <c r="B1060">
        <f t="shared" si="490"/>
        <v>92600</v>
      </c>
      <c r="C1060" s="186" t="str">
        <f t="shared" si="493"/>
        <v>-0.0000114709467098629+0.0340377068280684i</v>
      </c>
      <c r="D1060" s="158" t="str">
        <f t="shared" si="494"/>
        <v>-7.66675461059145+0.260955752348524i</v>
      </c>
      <c r="E1060" t="str">
        <f t="shared" si="495"/>
        <v>7.99997363793333-0.0145222532130093i</v>
      </c>
      <c r="F1060" t="str">
        <f t="shared" si="496"/>
        <v>0.999200642118303+1.44990455372362E-06i</v>
      </c>
      <c r="G1060">
        <f t="shared" si="491"/>
        <v>1</v>
      </c>
      <c r="H1060" t="str">
        <f t="shared" si="497"/>
        <v>9.72910826228147+4.24480326702016i</v>
      </c>
      <c r="I1060" t="str">
        <f t="shared" si="498"/>
        <v>363.639349653019i</v>
      </c>
      <c r="J1060" t="str">
        <f t="shared" si="492"/>
        <v>-177.991369307513+79.5526532448915i</v>
      </c>
      <c r="K1060" t="str">
        <f t="shared" si="499"/>
        <v>0.761084343940196-1.70285262666742i</v>
      </c>
      <c r="L1060" t="str">
        <f t="shared" si="500"/>
        <v>0.0916338029602265-0.17477875275085i</v>
      </c>
      <c r="M1060" t="str">
        <f t="shared" si="501"/>
        <v>0.852718146900422-1.87763137941827i</v>
      </c>
      <c r="N1060" t="str">
        <f t="shared" si="502"/>
        <v>-0.682268219458144i</v>
      </c>
      <c r="O1060" t="str">
        <f t="shared" si="503"/>
        <v>0.776144479166873-0.630555110564322i</v>
      </c>
      <c r="P1060" t="str">
        <f t="shared" si="504"/>
        <v>0.223855520833127+0.630555110564322i</v>
      </c>
      <c r="Q1060" t="str">
        <f t="shared" si="505"/>
        <v>-0.223855520833127+0.051713108893822i</v>
      </c>
      <c r="R1060" t="str">
        <f t="shared" si="506"/>
        <v>-0.331593257636654-2.89339671585662i</v>
      </c>
      <c r="S1060" t="str">
        <f t="shared" si="507"/>
        <v>0.0719374412441786i</v>
      </c>
      <c r="T1060" t="str">
        <f t="shared" si="508"/>
        <v>0.208143556243035-0.0238539704882026i</v>
      </c>
      <c r="U1060" t="e">
        <f t="shared" si="509"/>
        <v>#DIV/0!</v>
      </c>
      <c r="V1060" t="str">
        <f t="shared" si="510"/>
        <v>1.33333333333333E-06-0.0011458239243477i</v>
      </c>
      <c r="W1060" t="e">
        <f t="shared" si="511"/>
        <v>#DIV/0!</v>
      </c>
      <c r="X1060" t="e">
        <f t="shared" si="512"/>
        <v>#DIV/0!</v>
      </c>
      <c r="Y1060" t="str">
        <f t="shared" si="513"/>
        <v>0.00083+0.0930916735111728i</v>
      </c>
      <c r="Z1060" t="e">
        <f t="shared" si="514"/>
        <v>#DIV/0!</v>
      </c>
      <c r="AA1060" t="e">
        <f t="shared" si="515"/>
        <v>#DIV/0!</v>
      </c>
      <c r="AB1060" t="str">
        <f t="shared" si="516"/>
        <v>1.28346250213782-0.1470892359164i</v>
      </c>
      <c r="AC1060" t="str">
        <f t="shared" si="517"/>
        <v>1.81825240150785-2.53529512900029i</v>
      </c>
      <c r="AD1060" t="str">
        <f t="shared" si="518"/>
        <v>0.27806032961607+0.306819758832601i</v>
      </c>
      <c r="AE1060" t="e">
        <f t="shared" si="519"/>
        <v>#DIV/0!</v>
      </c>
      <c r="AF1060" t="str">
        <f t="shared" si="520"/>
        <v>-17.3958628728729-3.98384751467164i</v>
      </c>
      <c r="AG1060" t="e">
        <f t="shared" si="521"/>
        <v>#DIV/0!</v>
      </c>
      <c r="AH1060" t="e">
        <f t="shared" si="522"/>
        <v>#DIV/0!</v>
      </c>
      <c r="AI1060" t="e">
        <f t="shared" si="523"/>
        <v>#DIV/0!</v>
      </c>
      <c r="AJ1060" t="e">
        <f t="shared" si="524"/>
        <v>#DIV/0!</v>
      </c>
      <c r="AK1060"/>
      <c r="AL1060"/>
      <c r="AM1060"/>
      <c r="AN1060"/>
    </row>
    <row r="1061" spans="1:40" x14ac:dyDescent="0.25">
      <c r="A1061"/>
      <c r="B1061">
        <f t="shared" si="490"/>
        <v>92700</v>
      </c>
      <c r="C1061" s="186" t="str">
        <f t="shared" si="493"/>
        <v>-0.0000114462115248004+0.0340009887060522i</v>
      </c>
      <c r="D1061" s="158" t="str">
        <f t="shared" si="494"/>
        <v>-7.66675442095499+0.2606742467464i</v>
      </c>
      <c r="E1061" t="str">
        <f t="shared" si="495"/>
        <v>7.99997358096527-0.014537935888332i</v>
      </c>
      <c r="F1061" t="str">
        <f t="shared" si="496"/>
        <v>0.999200642123979+1.45147031506045E-06i</v>
      </c>
      <c r="G1061">
        <f t="shared" si="491"/>
        <v>1</v>
      </c>
      <c r="H1061" t="str">
        <f t="shared" si="497"/>
        <v>9.73266825687391+4.24192199388094i</v>
      </c>
      <c r="I1061" t="str">
        <f t="shared" si="498"/>
        <v>364.032048734717i</v>
      </c>
      <c r="J1061" t="str">
        <f t="shared" si="492"/>
        <v>-178.378168480116+79.6385632375966i</v>
      </c>
      <c r="K1061" t="str">
        <f t="shared" si="499"/>
        <v>0.759700606091321-1.701612851848i</v>
      </c>
      <c r="L1061" t="str">
        <f t="shared" si="500"/>
        <v>0.0914787406486549-0.174671419485314i</v>
      </c>
      <c r="M1061" t="str">
        <f t="shared" si="501"/>
        <v>0.851179346739976-1.87628427133331i</v>
      </c>
      <c r="N1061" t="str">
        <f t="shared" si="502"/>
        <v>-0.6830050101919i</v>
      </c>
      <c r="O1061" t="str">
        <f t="shared" si="503"/>
        <v>0.775679681377207-0.631126795421138i</v>
      </c>
      <c r="P1061" t="str">
        <f t="shared" si="504"/>
        <v>0.224320318622793+0.631126795421138i</v>
      </c>
      <c r="Q1061" t="str">
        <f t="shared" si="505"/>
        <v>-0.224320318622793+0.0518782147707619i</v>
      </c>
      <c r="R1061" t="str">
        <f t="shared" si="506"/>
        <v>-0.331589462356738-2.89019322344671i</v>
      </c>
      <c r="S1061" t="str">
        <f t="shared" si="507"/>
        <v>0.0720151274658247i</v>
      </c>
      <c r="T1061" t="str">
        <f t="shared" si="508"/>
        <v>0.208137633387378-0.0238794573979448i</v>
      </c>
      <c r="U1061" t="e">
        <f t="shared" si="509"/>
        <v>#DIV/0!</v>
      </c>
      <c r="V1061" t="str">
        <f t="shared" si="510"/>
        <v>1.33333333333333E-06-0.00114458786833438i</v>
      </c>
      <c r="W1061" t="e">
        <f t="shared" si="511"/>
        <v>#DIV/0!</v>
      </c>
      <c r="X1061" t="e">
        <f t="shared" si="512"/>
        <v>#DIV/0!</v>
      </c>
      <c r="Y1061" t="str">
        <f t="shared" si="513"/>
        <v>0.00083+0.0931922044760876i</v>
      </c>
      <c r="Z1061" t="e">
        <f t="shared" si="514"/>
        <v>#DIV/0!</v>
      </c>
      <c r="AA1061" t="e">
        <f t="shared" si="515"/>
        <v>#DIV/0!</v>
      </c>
      <c r="AB1061" t="str">
        <f t="shared" si="516"/>
        <v>1.283425980406-0.147246394242797i</v>
      </c>
      <c r="AC1061" t="str">
        <f t="shared" si="517"/>
        <v>1.81614959406279-2.53340507011771i</v>
      </c>
      <c r="AD1061" t="str">
        <f t="shared" si="518"/>
        <v>0.278280969237458+0.30710687377516i</v>
      </c>
      <c r="AE1061" t="e">
        <f t="shared" si="519"/>
        <v>#DIV/0!</v>
      </c>
      <c r="AF1061" t="str">
        <f t="shared" si="520"/>
        <v>-17.3994226778289-3.98124774713454i</v>
      </c>
      <c r="AG1061" t="e">
        <f t="shared" si="521"/>
        <v>#DIV/0!</v>
      </c>
      <c r="AH1061" t="e">
        <f t="shared" si="522"/>
        <v>#DIV/0!</v>
      </c>
      <c r="AI1061" t="e">
        <f t="shared" si="523"/>
        <v>#DIV/0!</v>
      </c>
      <c r="AJ1061" t="e">
        <f t="shared" si="524"/>
        <v>#DIV/0!</v>
      </c>
      <c r="AK1061"/>
      <c r="AL1061"/>
      <c r="AM1061"/>
      <c r="AN1061"/>
    </row>
    <row r="1062" spans="1:40" x14ac:dyDescent="0.25">
      <c r="A1062"/>
      <c r="B1062">
        <f t="shared" si="490"/>
        <v>92800</v>
      </c>
      <c r="C1062" s="186" t="str">
        <f t="shared" si="493"/>
        <v>-0.0000114215562595175+0.0339643497178928i</v>
      </c>
      <c r="D1062" s="158" t="str">
        <f t="shared" si="494"/>
        <v>-7.66675423193133+0.260393347837178i</v>
      </c>
      <c r="E1062" t="str">
        <f t="shared" si="495"/>
        <v>7.99997352393572-0.0145536185633194i</v>
      </c>
      <c r="F1062" t="str">
        <f t="shared" si="496"/>
        <v>0.999200642129675+1.45303607636389E-06i</v>
      </c>
      <c r="G1062">
        <f t="shared" si="491"/>
        <v>1</v>
      </c>
      <c r="H1062" t="str">
        <f t="shared" si="497"/>
        <v>9.73621958745692+4.23904280286823i</v>
      </c>
      <c r="I1062" t="str">
        <f t="shared" si="498"/>
        <v>364.424747816416i</v>
      </c>
      <c r="J1062" t="str">
        <f t="shared" si="492"/>
        <v>-178.765385136985+79.7244732303017i</v>
      </c>
      <c r="K1062" t="str">
        <f t="shared" si="499"/>
        <v>0.758320405125196-1.70037422370721i</v>
      </c>
      <c r="L1062" t="str">
        <f t="shared" si="500"/>
        <v>0.0913240357260514-0.174564130571772i</v>
      </c>
      <c r="M1062" t="str">
        <f t="shared" si="501"/>
        <v>0.849644440851247-1.87493835427898i</v>
      </c>
      <c r="N1062" t="str">
        <f t="shared" si="502"/>
        <v>-0.683741800925656i</v>
      </c>
      <c r="O1062" t="str">
        <f t="shared" si="503"/>
        <v>0.775214462501635-0.631698137664107i</v>
      </c>
      <c r="P1062" t="str">
        <f t="shared" si="504"/>
        <v>0.224785537498365+0.631698137664107i</v>
      </c>
      <c r="Q1062" t="str">
        <f t="shared" si="505"/>
        <v>-0.224785537498365+0.052043663261549i</v>
      </c>
      <c r="R1062" t="str">
        <f t="shared" si="506"/>
        <v>-0.331585662828207-2.88699654552916i</v>
      </c>
      <c r="S1062" t="str">
        <f t="shared" si="507"/>
        <v>0.0720928136874706i</v>
      </c>
      <c r="T1062" t="str">
        <f t="shared" si="508"/>
        <v>0.208131704073205-0.0239049434117104i</v>
      </c>
      <c r="U1062" t="e">
        <f t="shared" si="509"/>
        <v>#DIV/0!</v>
      </c>
      <c r="V1062" t="str">
        <f t="shared" si="510"/>
        <v>1.33333333333333E-06-0.00114335447623488i</v>
      </c>
      <c r="W1062" t="e">
        <f t="shared" si="511"/>
        <v>#DIV/0!</v>
      </c>
      <c r="X1062" t="e">
        <f t="shared" si="512"/>
        <v>#DIV/0!</v>
      </c>
      <c r="Y1062" t="str">
        <f t="shared" si="513"/>
        <v>0.00083+0.0932927354410025i</v>
      </c>
      <c r="Z1062" t="e">
        <f t="shared" si="514"/>
        <v>#DIV/0!</v>
      </c>
      <c r="AA1062" t="e">
        <f t="shared" si="515"/>
        <v>#DIV/0!</v>
      </c>
      <c r="AB1062" t="str">
        <f t="shared" si="516"/>
        <v>1.28338941884944-0.14740354704439i</v>
      </c>
      <c r="AC1062" t="str">
        <f t="shared" si="517"/>
        <v>1.81405212126245-2.53151664918465i</v>
      </c>
      <c r="AD1062" t="str">
        <f t="shared" si="518"/>
        <v>0.278501815931398+0.307393834101102i</v>
      </c>
      <c r="AE1062" t="e">
        <f t="shared" si="519"/>
        <v>#DIV/0!</v>
      </c>
      <c r="AF1062" t="str">
        <f t="shared" si="520"/>
        <v>-17.4029738193883-3.97864945503105i</v>
      </c>
      <c r="AG1062" t="e">
        <f t="shared" si="521"/>
        <v>#DIV/0!</v>
      </c>
      <c r="AH1062" t="e">
        <f t="shared" si="522"/>
        <v>#DIV/0!</v>
      </c>
      <c r="AI1062" t="e">
        <f t="shared" si="523"/>
        <v>#DIV/0!</v>
      </c>
      <c r="AJ1062" t="e">
        <f t="shared" si="524"/>
        <v>#DIV/0!</v>
      </c>
      <c r="AK1062"/>
      <c r="AL1062"/>
      <c r="AM1062"/>
      <c r="AN1062"/>
    </row>
    <row r="1063" spans="1:40" x14ac:dyDescent="0.25">
      <c r="A1063"/>
      <c r="B1063">
        <f t="shared" si="490"/>
        <v>92900</v>
      </c>
      <c r="C1063" s="186" t="str">
        <f t="shared" si="493"/>
        <v>-0.0000113969805700884+0.033927789608045i</v>
      </c>
      <c r="D1063" s="158" t="str">
        <f t="shared" si="494"/>
        <v>-7.66675404351771+0.260113053661678i</v>
      </c>
      <c r="E1063" t="str">
        <f t="shared" si="495"/>
        <v>7.99997346684468-0.0145693012379713i</v>
      </c>
      <c r="F1063" t="str">
        <f t="shared" si="496"/>
        <v>0.999200642135372+1.45460183763388E-06i</v>
      </c>
      <c r="G1063">
        <f t="shared" si="491"/>
        <v>1</v>
      </c>
      <c r="H1063" t="str">
        <f t="shared" si="497"/>
        <v>9.73976227945065+4.2361656993554i</v>
      </c>
      <c r="I1063" t="str">
        <f t="shared" si="498"/>
        <v>364.817446898115i</v>
      </c>
      <c r="J1063" t="str">
        <f t="shared" si="492"/>
        <v>-179.15301927812+79.8103832230067i</v>
      </c>
      <c r="K1063" t="str">
        <f t="shared" si="499"/>
        <v>0.756943729897124-1.6991367433457i</v>
      </c>
      <c r="L1063" t="str">
        <f t="shared" si="500"/>
        <v>0.0911696872270921-0.174456886371471i</v>
      </c>
      <c r="M1063" t="str">
        <f t="shared" si="501"/>
        <v>0.848113417124216-1.87359362971717i</v>
      </c>
      <c r="N1063" t="str">
        <f t="shared" si="502"/>
        <v>-0.684478591659412i</v>
      </c>
      <c r="O1063" t="str">
        <f t="shared" si="503"/>
        <v>0.774748822792704-0.632269136983072i</v>
      </c>
      <c r="P1063" t="str">
        <f t="shared" si="504"/>
        <v>0.225251177207296+0.632269136983072i</v>
      </c>
      <c r="Q1063" t="str">
        <f t="shared" si="505"/>
        <v>-0.225251177207296+0.0522094546763401i</v>
      </c>
      <c r="R1063" t="str">
        <f t="shared" si="506"/>
        <v>-0.331581859050599-2.88380666009514i</v>
      </c>
      <c r="S1063" t="str">
        <f t="shared" si="507"/>
        <v>0.0721704999091166i</v>
      </c>
      <c r="T1063" t="str">
        <f t="shared" si="508"/>
        <v>0.208125768300306-0.023930428528476i</v>
      </c>
      <c r="U1063" t="e">
        <f t="shared" si="509"/>
        <v>#DIV/0!</v>
      </c>
      <c r="V1063" t="str">
        <f t="shared" si="510"/>
        <v>1.33333333333333E-06-0.00114212373944668i</v>
      </c>
      <c r="W1063" t="e">
        <f t="shared" si="511"/>
        <v>#DIV/0!</v>
      </c>
      <c r="X1063" t="e">
        <f t="shared" si="512"/>
        <v>#DIV/0!</v>
      </c>
      <c r="Y1063" t="str">
        <f t="shared" si="513"/>
        <v>0.00083+0.0933932664059174i</v>
      </c>
      <c r="Z1063" t="e">
        <f t="shared" si="514"/>
        <v>#DIV/0!</v>
      </c>
      <c r="AA1063" t="e">
        <f t="shared" si="515"/>
        <v>#DIV/0!</v>
      </c>
      <c r="AB1063" t="str">
        <f t="shared" si="516"/>
        <v>1.28335281746684-0.147560694314868i</v>
      </c>
      <c r="AC1063" t="str">
        <f t="shared" si="517"/>
        <v>1.81195996653281-2.52962986817406i</v>
      </c>
      <c r="AD1063" t="str">
        <f t="shared" si="518"/>
        <v>0.278722869602522+0.307680639678615i</v>
      </c>
      <c r="AE1063" t="e">
        <f t="shared" si="519"/>
        <v>#DIV/0!</v>
      </c>
      <c r="AF1063" t="str">
        <f t="shared" si="520"/>
        <v>-17.4065163229684-3.97605264569372i</v>
      </c>
      <c r="AG1063" t="e">
        <f t="shared" si="521"/>
        <v>#DIV/0!</v>
      </c>
      <c r="AH1063" t="e">
        <f t="shared" si="522"/>
        <v>#DIV/0!</v>
      </c>
      <c r="AI1063" t="e">
        <f t="shared" si="523"/>
        <v>#DIV/0!</v>
      </c>
      <c r="AJ1063" t="e">
        <f t="shared" si="524"/>
        <v>#DIV/0!</v>
      </c>
      <c r="AK1063"/>
      <c r="AL1063"/>
      <c r="AM1063"/>
      <c r="AN1063"/>
    </row>
    <row r="1064" spans="1:40" x14ac:dyDescent="0.25">
      <c r="A1064"/>
      <c r="B1064">
        <f t="shared" si="490"/>
        <v>93000</v>
      </c>
      <c r="C1064" s="186" t="str">
        <f t="shared" si="493"/>
        <v>-0.0000113724841144355+0.0338913081220627i</v>
      </c>
      <c r="D1064" s="158" t="str">
        <f t="shared" si="494"/>
        <v>-7.66675385571151+0.259833362269147i</v>
      </c>
      <c r="E1064" t="str">
        <f t="shared" si="495"/>
        <v>7.99997340969215-0.0145849839122872i</v>
      </c>
      <c r="F1064" t="str">
        <f t="shared" si="496"/>
        <v>0.999200642141068+1.45616759887035E-06i</v>
      </c>
      <c r="G1064">
        <f t="shared" si="491"/>
        <v>1</v>
      </c>
      <c r="H1064" t="str">
        <f t="shared" si="497"/>
        <v>9.74329635819529+4.23329068865457i</v>
      </c>
      <c r="I1064" t="str">
        <f t="shared" si="498"/>
        <v>365.210145979813i</v>
      </c>
      <c r="J1064" t="str">
        <f t="shared" si="492"/>
        <v>-179.541070903521+79.8962932157118i</v>
      </c>
      <c r="K1064" t="str">
        <f t="shared" si="499"/>
        <v>0.755570569301847-1.69790041184238i</v>
      </c>
      <c r="L1064" t="str">
        <f t="shared" si="500"/>
        <v>0.091015694189076-0.17434968724273i</v>
      </c>
      <c r="M1064" t="str">
        <f t="shared" si="501"/>
        <v>0.846586263490923-1.87225009908511i</v>
      </c>
      <c r="N1064" t="str">
        <f t="shared" si="502"/>
        <v>-0.685215382393169i</v>
      </c>
      <c r="O1064" t="str">
        <f t="shared" si="503"/>
        <v>0.774282762503193-0.632839793068059i</v>
      </c>
      <c r="P1064" t="str">
        <f t="shared" si="504"/>
        <v>0.225717237496807+0.632839793068059i</v>
      </c>
      <c r="Q1064" t="str">
        <f t="shared" si="505"/>
        <v>-0.225717237496807+0.05237558932511i</v>
      </c>
      <c r="R1064" t="str">
        <f t="shared" si="506"/>
        <v>-0.331578051023384-2.88062354523047i</v>
      </c>
      <c r="S1064" t="str">
        <f t="shared" si="507"/>
        <v>0.0722481861307627i</v>
      </c>
      <c r="T1064" t="str">
        <f t="shared" si="508"/>
        <v>0.208119826068469-0.023955912747213i</v>
      </c>
      <c r="U1064" t="e">
        <f t="shared" si="509"/>
        <v>#DIV/0!</v>
      </c>
      <c r="V1064" t="str">
        <f t="shared" si="510"/>
        <v>1.33333333333333E-06-0.00114089564940427i</v>
      </c>
      <c r="W1064" t="e">
        <f t="shared" si="511"/>
        <v>#DIV/0!</v>
      </c>
      <c r="X1064" t="e">
        <f t="shared" si="512"/>
        <v>#DIV/0!</v>
      </c>
      <c r="Y1064" t="str">
        <f t="shared" si="513"/>
        <v>0.00083+0.0934937973708322i</v>
      </c>
      <c r="Z1064" t="e">
        <f t="shared" si="514"/>
        <v>#DIV/0!</v>
      </c>
      <c r="AA1064" t="e">
        <f t="shared" si="515"/>
        <v>#DIV/0!</v>
      </c>
      <c r="AB1064" t="str">
        <f t="shared" si="516"/>
        <v>1.2833161762569-0.147717836047889i</v>
      </c>
      <c r="AC1064" t="str">
        <f t="shared" si="517"/>
        <v>1.80987311335749-2.52774472902525i</v>
      </c>
      <c r="AD1064" t="str">
        <f t="shared" si="518"/>
        <v>0.278944130155363+0.307967290375879i</v>
      </c>
      <c r="AE1064" t="e">
        <f t="shared" si="519"/>
        <v>#DIV/0!</v>
      </c>
      <c r="AF1064" t="str">
        <f t="shared" si="520"/>
        <v>-17.4100502139068-3.97345732638542i</v>
      </c>
      <c r="AG1064" t="e">
        <f t="shared" si="521"/>
        <v>#DIV/0!</v>
      </c>
      <c r="AH1064" t="e">
        <f t="shared" si="522"/>
        <v>#DIV/0!</v>
      </c>
      <c r="AI1064" t="e">
        <f t="shared" si="523"/>
        <v>#DIV/0!</v>
      </c>
      <c r="AJ1064" t="e">
        <f t="shared" si="524"/>
        <v>#DIV/0!</v>
      </c>
      <c r="AK1064"/>
      <c r="AL1064"/>
      <c r="AM1064"/>
      <c r="AN1064"/>
    </row>
    <row r="1065" spans="1:40" x14ac:dyDescent="0.25">
      <c r="A1065"/>
      <c r="B1065">
        <f t="shared" si="490"/>
        <v>93100</v>
      </c>
      <c r="C1065" s="186" t="str">
        <f t="shared" si="493"/>
        <v>-0.0000113480665523175+0.0338549050065932i</v>
      </c>
      <c r="D1065" s="158" t="str">
        <f t="shared" si="494"/>
        <v>-7.66675366851022+0.259554271717215i</v>
      </c>
      <c r="E1065" t="str">
        <f t="shared" si="495"/>
        <v>7.99997335247814-0.0146006665862668i</v>
      </c>
      <c r="F1065" t="str">
        <f t="shared" si="496"/>
        <v>0.999200642146774+1.45773336007331E-06i</v>
      </c>
      <c r="G1065">
        <f t="shared" si="491"/>
        <v>1</v>
      </c>
      <c r="H1065" t="str">
        <f t="shared" si="497"/>
        <v>9.74682184895112+4.23041777601719i</v>
      </c>
      <c r="I1065" t="str">
        <f t="shared" si="498"/>
        <v>365.602845061512i</v>
      </c>
      <c r="J1065" t="str">
        <f t="shared" si="492"/>
        <v>-179.929540013189+79.9822032084168i</v>
      </c>
      <c r="K1065" t="str">
        <f t="shared" si="499"/>
        <v>0.754200912273405-1.69666523025463i</v>
      </c>
      <c r="L1065" t="str">
        <f t="shared" si="500"/>
        <v>0.090862055651926-0.174242533540967i</v>
      </c>
      <c r="M1065" t="str">
        <f t="shared" si="501"/>
        <v>0.845062967925331-1.8709077637956i</v>
      </c>
      <c r="N1065" t="str">
        <f t="shared" si="502"/>
        <v>-0.685952173126925i</v>
      </c>
      <c r="O1065" t="str">
        <f t="shared" si="503"/>
        <v>0.773816281886108-0.63341010560928i</v>
      </c>
      <c r="P1065" t="str">
        <f t="shared" si="504"/>
        <v>0.226183718113892+0.63341010560928i</v>
      </c>
      <c r="Q1065" t="str">
        <f t="shared" si="505"/>
        <v>-0.226183718113892+0.052542067517645i</v>
      </c>
      <c r="R1065" t="str">
        <f t="shared" si="506"/>
        <v>-0.331574238746065-2.87744717911512i</v>
      </c>
      <c r="S1065" t="str">
        <f t="shared" si="507"/>
        <v>0.0723258723524086i</v>
      </c>
      <c r="T1065" t="str">
        <f t="shared" si="508"/>
        <v>0.208113877377478-0.023981396066895i</v>
      </c>
      <c r="U1065" t="e">
        <f t="shared" si="509"/>
        <v>#DIV/0!</v>
      </c>
      <c r="V1065" t="str">
        <f t="shared" si="510"/>
        <v>1.33333333333333E-06-0.00113967019757891i</v>
      </c>
      <c r="W1065" t="e">
        <f t="shared" si="511"/>
        <v>#DIV/0!</v>
      </c>
      <c r="X1065" t="e">
        <f t="shared" si="512"/>
        <v>#DIV/0!</v>
      </c>
      <c r="Y1065" t="str">
        <f t="shared" si="513"/>
        <v>0.00083+0.0935943283357471i</v>
      </c>
      <c r="Z1065" t="e">
        <f t="shared" si="514"/>
        <v>#DIV/0!</v>
      </c>
      <c r="AA1065" t="e">
        <f t="shared" si="515"/>
        <v>#DIV/0!</v>
      </c>
      <c r="AB1065" t="str">
        <f t="shared" si="516"/>
        <v>1.28327949521829-0.147874972237124i</v>
      </c>
      <c r="AC1065" t="str">
        <f t="shared" si="517"/>
        <v>1.8077915452774-2.52586123364418i</v>
      </c>
      <c r="AD1065" t="str">
        <f t="shared" si="518"/>
        <v>0.279165597494343+0.30825378606107i</v>
      </c>
      <c r="AE1065" t="e">
        <f t="shared" si="519"/>
        <v>#DIV/0!</v>
      </c>
      <c r="AF1065" t="str">
        <f t="shared" si="520"/>
        <v>-17.4135755174613-3.97086350429998i</v>
      </c>
      <c r="AG1065" t="e">
        <f t="shared" si="521"/>
        <v>#DIV/0!</v>
      </c>
      <c r="AH1065" t="e">
        <f t="shared" si="522"/>
        <v>#DIV/0!</v>
      </c>
      <c r="AI1065" t="e">
        <f t="shared" si="523"/>
        <v>#DIV/0!</v>
      </c>
      <c r="AJ1065" t="e">
        <f t="shared" si="524"/>
        <v>#DIV/0!</v>
      </c>
      <c r="AK1065"/>
      <c r="AL1065"/>
      <c r="AM1065"/>
      <c r="AN1065"/>
    </row>
    <row r="1066" spans="1:40" x14ac:dyDescent="0.25">
      <c r="A1066"/>
      <c r="B1066">
        <f t="shared" si="490"/>
        <v>93200</v>
      </c>
      <c r="C1066" s="186" t="str">
        <f t="shared" si="493"/>
        <v>-0.0000113237275453172+0.033818580009371i</v>
      </c>
      <c r="D1066" s="158" t="str">
        <f t="shared" si="494"/>
        <v>-7.66675348191122+0.259275780071844i</v>
      </c>
      <c r="E1066" t="str">
        <f t="shared" si="495"/>
        <v>7.99997329520265-0.0146163492599098i</v>
      </c>
      <c r="F1066" t="str">
        <f t="shared" si="496"/>
        <v>0.99920064215249+1.45929912124273E-06i</v>
      </c>
      <c r="G1066">
        <f t="shared" si="491"/>
        <v>1</v>
      </c>
      <c r="H1066" t="str">
        <f t="shared" si="497"/>
        <v>9.7503387768985+4.22754696663419i</v>
      </c>
      <c r="I1066" t="str">
        <f t="shared" si="498"/>
        <v>365.995544143211i</v>
      </c>
      <c r="J1066" t="str">
        <f t="shared" si="492"/>
        <v>-180.318426607122+80.068113201122i</v>
      </c>
      <c r="K1066" t="str">
        <f t="shared" si="499"/>
        <v>0.752834747785014-1.69543119961844i</v>
      </c>
      <c r="L1066" t="str">
        <f t="shared" si="500"/>
        <v>0.090708770658178-0.174135425618706i</v>
      </c>
      <c r="M1066" t="str">
        <f t="shared" si="501"/>
        <v>0.843543518443192-1.86956662523715i</v>
      </c>
      <c r="N1066" t="str">
        <f t="shared" si="502"/>
        <v>-0.686688963860681i</v>
      </c>
      <c r="O1066" t="str">
        <f t="shared" si="503"/>
        <v>0.773349381194682-0.633980074297136i</v>
      </c>
      <c r="P1066" t="str">
        <f t="shared" si="504"/>
        <v>0.226650618805318+0.633980074297136i</v>
      </c>
      <c r="Q1066" t="str">
        <f t="shared" si="505"/>
        <v>-0.226650618805318+0.052708889563545i</v>
      </c>
      <c r="R1066" t="str">
        <f t="shared" si="506"/>
        <v>-0.331570422218149-2.87427754002269i</v>
      </c>
      <c r="S1066" t="str">
        <f t="shared" si="507"/>
        <v>0.0724035585740545i</v>
      </c>
      <c r="T1066" t="str">
        <f t="shared" si="508"/>
        <v>0.208107922227122-0.0240068784864957i</v>
      </c>
      <c r="U1066" t="e">
        <f t="shared" si="509"/>
        <v>#DIV/0!</v>
      </c>
      <c r="V1066" t="str">
        <f t="shared" si="510"/>
        <v>1.33333333333333E-06-0.00113844737547851i</v>
      </c>
      <c r="W1066" t="e">
        <f t="shared" si="511"/>
        <v>#DIV/0!</v>
      </c>
      <c r="X1066" t="e">
        <f t="shared" si="512"/>
        <v>#DIV/0!</v>
      </c>
      <c r="Y1066" t="str">
        <f t="shared" si="513"/>
        <v>0.00083+0.093694859300662i</v>
      </c>
      <c r="Z1066" t="e">
        <f t="shared" si="514"/>
        <v>#DIV/0!</v>
      </c>
      <c r="AA1066" t="e">
        <f t="shared" si="515"/>
        <v>#DIV/0!</v>
      </c>
      <c r="AB1066" t="str">
        <f t="shared" si="516"/>
        <v>1.2832427743497-0.148032102876245i</v>
      </c>
      <c r="AC1066" t="str">
        <f t="shared" si="517"/>
        <v>1.80571524589065-2.5239793839037i</v>
      </c>
      <c r="AD1066" t="str">
        <f t="shared" si="518"/>
        <v>0.279387271523793+0.308540126602361i</v>
      </c>
      <c r="AE1066" t="e">
        <f t="shared" si="519"/>
        <v>#DIV/0!</v>
      </c>
      <c r="AF1066" t="str">
        <f t="shared" si="520"/>
        <v>-17.4170922588097-3.96827118656235i</v>
      </c>
      <c r="AG1066" t="e">
        <f t="shared" si="521"/>
        <v>#DIV/0!</v>
      </c>
      <c r="AH1066" t="e">
        <f t="shared" si="522"/>
        <v>#DIV/0!</v>
      </c>
      <c r="AI1066" t="e">
        <f t="shared" si="523"/>
        <v>#DIV/0!</v>
      </c>
      <c r="AJ1066" t="e">
        <f t="shared" si="524"/>
        <v>#DIV/0!</v>
      </c>
      <c r="AK1066"/>
      <c r="AL1066"/>
      <c r="AM1066"/>
      <c r="AN1066"/>
    </row>
    <row r="1067" spans="1:40" x14ac:dyDescent="0.25">
      <c r="A1067"/>
      <c r="B1067">
        <f t="shared" si="490"/>
        <v>93300</v>
      </c>
      <c r="C1067" s="186" t="str">
        <f t="shared" si="493"/>
        <v>-0.00001129946675683+0.033782332879212i</v>
      </c>
      <c r="D1067" s="158" t="str">
        <f t="shared" si="494"/>
        <v>-7.66675329591183+0.258997885407292i</v>
      </c>
      <c r="E1067" t="str">
        <f t="shared" si="495"/>
        <v>7.99997323786566-0.0146320319332157i</v>
      </c>
      <c r="F1067" t="str">
        <f t="shared" si="496"/>
        <v>0.999200642158207+1.46086488237853E-06i</v>
      </c>
      <c r="G1067">
        <f t="shared" si="491"/>
        <v>1</v>
      </c>
      <c r="H1067" t="str">
        <f t="shared" si="497"/>
        <v>9.75384716713818+4.22467826563653i</v>
      </c>
      <c r="I1067" t="str">
        <f t="shared" si="498"/>
        <v>366.38824322491i</v>
      </c>
      <c r="J1067" t="str">
        <f t="shared" si="492"/>
        <v>-180.707730685322+80.154023193827i</v>
      </c>
      <c r="K1067" t="str">
        <f t="shared" si="499"/>
        <v>0.751472064848883-1.69419832094857i</v>
      </c>
      <c r="L1067" t="str">
        <f t="shared" si="500"/>
        <v>0.0905558382529817-0.174028363825605i</v>
      </c>
      <c r="M1067" t="str">
        <f t="shared" si="501"/>
        <v>0.842027903101865-1.86822668477418i</v>
      </c>
      <c r="N1067" t="str">
        <f t="shared" si="502"/>
        <v>-0.687425754594437i</v>
      </c>
      <c r="O1067" t="str">
        <f t="shared" si="503"/>
        <v>0.772882060682377-0.634549698822214i</v>
      </c>
      <c r="P1067" t="str">
        <f t="shared" si="504"/>
        <v>0.227117939317623+0.634549698822214i</v>
      </c>
      <c r="Q1067" t="str">
        <f t="shared" si="505"/>
        <v>-0.227117939317623+0.052876055772223i</v>
      </c>
      <c r="R1067" t="str">
        <f t="shared" si="506"/>
        <v>-0.33156660143914-2.87111460631995i</v>
      </c>
      <c r="S1067" t="str">
        <f t="shared" si="507"/>
        <v>0.0724812447957006i</v>
      </c>
      <c r="T1067" t="str">
        <f t="shared" si="508"/>
        <v>0.208101960617188-0.0240323600049888i</v>
      </c>
      <c r="U1067" t="e">
        <f t="shared" si="509"/>
        <v>#DIV/0!</v>
      </c>
      <c r="V1067" t="str">
        <f t="shared" si="510"/>
        <v>1.33333333333333E-06-0.00113722717464734i</v>
      </c>
      <c r="W1067" t="e">
        <f t="shared" si="511"/>
        <v>#DIV/0!</v>
      </c>
      <c r="X1067" t="e">
        <f t="shared" si="512"/>
        <v>#DIV/0!</v>
      </c>
      <c r="Y1067" t="str">
        <f t="shared" si="513"/>
        <v>0.00083+0.0937953902655769i</v>
      </c>
      <c r="Z1067" t="e">
        <f t="shared" si="514"/>
        <v>#DIV/0!</v>
      </c>
      <c r="AA1067" t="e">
        <f t="shared" si="515"/>
        <v>#DIV/0!</v>
      </c>
      <c r="AB1067" t="str">
        <f t="shared" si="516"/>
        <v>1.28320601364982-0.148189227958922i</v>
      </c>
      <c r="AC1067" t="str">
        <f t="shared" si="517"/>
        <v>1.80364419885232-2.52209918164383i</v>
      </c>
      <c r="AD1067" t="str">
        <f t="shared" si="518"/>
        <v>0.279609152147944+0.308826311867921i</v>
      </c>
      <c r="AE1067" t="e">
        <f t="shared" si="519"/>
        <v>#DIV/0!</v>
      </c>
      <c r="AF1067" t="str">
        <f t="shared" si="520"/>
        <v>-17.42060046305-3.96568038022924i</v>
      </c>
      <c r="AG1067" t="e">
        <f t="shared" si="521"/>
        <v>#DIV/0!</v>
      </c>
      <c r="AH1067" t="e">
        <f t="shared" si="522"/>
        <v>#DIV/0!</v>
      </c>
      <c r="AI1067" t="e">
        <f t="shared" si="523"/>
        <v>#DIV/0!</v>
      </c>
      <c r="AJ1067" t="e">
        <f t="shared" si="524"/>
        <v>#DIV/0!</v>
      </c>
      <c r="AK1067"/>
      <c r="AL1067"/>
      <c r="AM1067"/>
      <c r="AN1067"/>
    </row>
    <row r="1068" spans="1:40" x14ac:dyDescent="0.25">
      <c r="A1068"/>
      <c r="B1068">
        <f t="shared" si="490"/>
        <v>93400</v>
      </c>
      <c r="C1068" s="186" t="str">
        <f t="shared" si="493"/>
        <v>-0.0000112752838520528+0.033746163366008i</v>
      </c>
      <c r="D1068" s="158" t="str">
        <f t="shared" si="494"/>
        <v>-7.66675311050952+0.258720585806061i</v>
      </c>
      <c r="E1068" t="str">
        <f t="shared" si="495"/>
        <v>7.99997318046719-0.0146477146061843i</v>
      </c>
      <c r="F1068" t="str">
        <f t="shared" si="496"/>
        <v>0.999200642163933+1.46243064348072E-06i</v>
      </c>
      <c r="G1068">
        <f t="shared" si="491"/>
        <v>1</v>
      </c>
      <c r="H1068" t="str">
        <f t="shared" si="497"/>
        <v>9.75734704469169+4.22181167809577i</v>
      </c>
      <c r="I1068" t="str">
        <f t="shared" si="498"/>
        <v>366.780942306608i</v>
      </c>
      <c r="J1068" t="str">
        <f t="shared" si="492"/>
        <v>-181.097452247788+80.2399331865321i</v>
      </c>
      <c r="K1068" t="str">
        <f t="shared" si="499"/>
        <v>0.750112852516122-1.69296659523878i</v>
      </c>
      <c r="L1068" t="str">
        <f t="shared" si="500"/>
        <v>0.0904032574840931-0.173921348508469i</v>
      </c>
      <c r="M1068" t="str">
        <f t="shared" si="501"/>
        <v>0.840516110000215-1.86688794374725i</v>
      </c>
      <c r="N1068" t="str">
        <f t="shared" si="502"/>
        <v>-0.688162545328193i</v>
      </c>
      <c r="O1068" t="str">
        <f t="shared" si="503"/>
        <v>0.772414320602883-0.635118978875286i</v>
      </c>
      <c r="P1068" t="str">
        <f t="shared" si="504"/>
        <v>0.227585679397117+0.635118978875286i</v>
      </c>
      <c r="Q1068" t="str">
        <f t="shared" si="505"/>
        <v>-0.227585679397117+0.053043566452907i</v>
      </c>
      <c r="R1068" t="str">
        <f t="shared" si="506"/>
        <v>-0.331562776408518-2.8679583564663i</v>
      </c>
      <c r="S1068" t="str">
        <f t="shared" si="507"/>
        <v>0.0725589310173465i</v>
      </c>
      <c r="T1068" t="str">
        <f t="shared" si="508"/>
        <v>0.208095992547461-0.0240578406213455i</v>
      </c>
      <c r="U1068" t="e">
        <f t="shared" si="509"/>
        <v>#DIV/0!</v>
      </c>
      <c r="V1068" t="str">
        <f t="shared" si="510"/>
        <v>1.33333333333333E-06-0.00113600958666592i</v>
      </c>
      <c r="W1068" t="e">
        <f t="shared" si="511"/>
        <v>#DIV/0!</v>
      </c>
      <c r="X1068" t="e">
        <f t="shared" si="512"/>
        <v>#DIV/0!</v>
      </c>
      <c r="Y1068" t="str">
        <f t="shared" si="513"/>
        <v>0.00083+0.0938959212304917i</v>
      </c>
      <c r="Z1068" t="e">
        <f t="shared" si="514"/>
        <v>#DIV/0!</v>
      </c>
      <c r="AA1068" t="e">
        <f t="shared" si="515"/>
        <v>#DIV/0!</v>
      </c>
      <c r="AB1068" t="str">
        <f t="shared" si="516"/>
        <v>1.28316921311733-0.148346347478812i</v>
      </c>
      <c r="AC1068" t="str">
        <f t="shared" si="517"/>
        <v>1.80157838787428-2.52022062867202i</v>
      </c>
      <c r="AD1068" t="str">
        <f t="shared" si="518"/>
        <v>0.27983123927092+0.309112341725914i</v>
      </c>
      <c r="AE1068" t="e">
        <f t="shared" si="519"/>
        <v>#DIV/0!</v>
      </c>
      <c r="AF1068" t="str">
        <f t="shared" si="520"/>
        <v>-17.4241001552012-3.96309109228971i</v>
      </c>
      <c r="AG1068" t="e">
        <f t="shared" si="521"/>
        <v>#DIV/0!</v>
      </c>
      <c r="AH1068" t="e">
        <f t="shared" si="522"/>
        <v>#DIV/0!</v>
      </c>
      <c r="AI1068" t="e">
        <f t="shared" si="523"/>
        <v>#DIV/0!</v>
      </c>
      <c r="AJ1068" t="e">
        <f t="shared" si="524"/>
        <v>#DIV/0!</v>
      </c>
      <c r="AK1068"/>
      <c r="AL1068"/>
      <c r="AM1068"/>
      <c r="AN1068"/>
    </row>
    <row r="1069" spans="1:40" x14ac:dyDescent="0.25">
      <c r="A1069"/>
      <c r="B1069">
        <f t="shared" si="490"/>
        <v>93500</v>
      </c>
      <c r="C1069" s="186" t="str">
        <f t="shared" si="493"/>
        <v>-0.0000112511784979712+0.0337100712207209i</v>
      </c>
      <c r="D1069" s="158" t="str">
        <f t="shared" si="494"/>
        <v>-7.66675292570184+0.25844387935886i</v>
      </c>
      <c r="E1069" t="str">
        <f t="shared" si="495"/>
        <v>7.99997312300723-0.0146633972788151i</v>
      </c>
      <c r="F1069" t="str">
        <f t="shared" si="496"/>
        <v>0.999200642169669+1.46399640454925E-06i</v>
      </c>
      <c r="G1069">
        <f t="shared" si="491"/>
        <v>1</v>
      </c>
      <c r="H1069" t="str">
        <f t="shared" si="497"/>
        <v>9.76083843450162+4.21894720902435i</v>
      </c>
      <c r="I1069" t="str">
        <f t="shared" si="498"/>
        <v>367.173641388307i</v>
      </c>
      <c r="J1069" t="str">
        <f t="shared" si="492"/>
        <v>-181.487591294521+80.3258431792372i</v>
      </c>
      <c r="K1069" t="str">
        <f t="shared" si="499"/>
        <v>0.748757099876577-1.69173602346195i</v>
      </c>
      <c r="L1069" t="str">
        <f t="shared" si="500"/>
        <v>0.0902510274018681-0.173814380011267i</v>
      </c>
      <c r="M1069" t="str">
        <f t="shared" si="501"/>
        <v>0.839008127278445-1.86555040347322i</v>
      </c>
      <c r="N1069" t="str">
        <f t="shared" si="502"/>
        <v>-0.688899336061949i</v>
      </c>
      <c r="O1069" t="str">
        <f t="shared" si="503"/>
        <v>0.771946161210118-0.635687914147313i</v>
      </c>
      <c r="P1069" t="str">
        <f t="shared" si="504"/>
        <v>0.228053838789882+0.635687914147313i</v>
      </c>
      <c r="Q1069" t="str">
        <f t="shared" si="505"/>
        <v>-0.228053838789882+0.053211421914636i</v>
      </c>
      <c r="R1069" t="str">
        <f t="shared" si="506"/>
        <v>-0.331558947125787-2.86480876901328i</v>
      </c>
      <c r="S1069" t="str">
        <f t="shared" si="507"/>
        <v>0.0726366172389925i</v>
      </c>
      <c r="T1069" t="str">
        <f t="shared" si="508"/>
        <v>0.208090018017727-0.0240833203345391i</v>
      </c>
      <c r="U1069" t="e">
        <f t="shared" si="509"/>
        <v>#DIV/0!</v>
      </c>
      <c r="V1069" t="str">
        <f t="shared" si="510"/>
        <v>1.33333333333333E-06-0.00113479460315077i</v>
      </c>
      <c r="W1069" t="e">
        <f t="shared" si="511"/>
        <v>#DIV/0!</v>
      </c>
      <c r="X1069" t="e">
        <f t="shared" si="512"/>
        <v>#DIV/0!</v>
      </c>
      <c r="Y1069" t="str">
        <f t="shared" si="513"/>
        <v>0.00083+0.0939964521954066i</v>
      </c>
      <c r="Z1069" t="e">
        <f t="shared" si="514"/>
        <v>#DIV/0!</v>
      </c>
      <c r="AA1069" t="e">
        <f t="shared" si="515"/>
        <v>#DIV/0!</v>
      </c>
      <c r="AB1069" t="str">
        <f t="shared" si="516"/>
        <v>1.2831323727509-0.148503461429585i</v>
      </c>
      <c r="AC1069" t="str">
        <f t="shared" si="517"/>
        <v>1.79951779672495-2.51834372676339i</v>
      </c>
      <c r="AD1069" t="str">
        <f t="shared" si="518"/>
        <v>0.280053532796749+0.309398216044502i</v>
      </c>
      <c r="AE1069" t="e">
        <f t="shared" si="519"/>
        <v>#DIV/0!</v>
      </c>
      <c r="AF1069" t="str">
        <f t="shared" si="520"/>
        <v>-17.4275913602035-3.96050332966549i</v>
      </c>
      <c r="AG1069" t="e">
        <f t="shared" si="521"/>
        <v>#DIV/0!</v>
      </c>
      <c r="AH1069" t="e">
        <f t="shared" si="522"/>
        <v>#DIV/0!</v>
      </c>
      <c r="AI1069" t="e">
        <f t="shared" si="523"/>
        <v>#DIV/0!</v>
      </c>
      <c r="AJ1069" t="e">
        <f t="shared" si="524"/>
        <v>#DIV/0!</v>
      </c>
      <c r="AK1069"/>
      <c r="AL1069"/>
      <c r="AM1069"/>
      <c r="AN1069"/>
    </row>
    <row r="1070" spans="1:40" x14ac:dyDescent="0.25">
      <c r="A1070"/>
      <c r="B1070">
        <f t="shared" si="490"/>
        <v>93600</v>
      </c>
      <c r="C1070" s="186" t="str">
        <f t="shared" si="493"/>
        <v>-0.0000112271503633493+0.0336740561953765i</v>
      </c>
      <c r="D1070" s="158" t="str">
        <f t="shared" si="494"/>
        <v>-7.6667527414861+0.258167764164553i</v>
      </c>
      <c r="E1070" t="str">
        <f t="shared" si="495"/>
        <v>7.99997306548579-0.0146790799511078i</v>
      </c>
      <c r="F1070" t="str">
        <f t="shared" si="496"/>
        <v>0.999200642175405+1.46556216558405E-06i</v>
      </c>
      <c r="G1070">
        <f t="shared" si="491"/>
        <v>1</v>
      </c>
      <c r="H1070" t="str">
        <f t="shared" si="497"/>
        <v>9.76432136143132+4.21608486337594i</v>
      </c>
      <c r="I1070" t="str">
        <f t="shared" si="498"/>
        <v>367.566340470006i</v>
      </c>
      <c r="J1070" t="str">
        <f t="shared" si="492"/>
        <v>-181.878147825519+80.4117531719423i</v>
      </c>
      <c r="K1070" t="str">
        <f t="shared" si="499"/>
        <v>0.747404796058709-1.69050660657029i</v>
      </c>
      <c r="L1070" t="str">
        <f t="shared" si="500"/>
        <v>0.0900991470592627-0.173707458675153i</v>
      </c>
      <c r="M1070" t="str">
        <f t="shared" si="501"/>
        <v>0.837503943117972-1.86421406524544i</v>
      </c>
      <c r="N1070" t="str">
        <f t="shared" si="502"/>
        <v>-0.689636126795705i</v>
      </c>
      <c r="O1070" t="str">
        <f t="shared" si="503"/>
        <v>0.771477582758228-0.636256504329443i</v>
      </c>
      <c r="P1070" t="str">
        <f t="shared" si="504"/>
        <v>0.228522417241772+0.636256504329443i</v>
      </c>
      <c r="Q1070" t="str">
        <f t="shared" si="505"/>
        <v>-0.228522417241772+0.0533796224662619i</v>
      </c>
      <c r="R1070" t="str">
        <f t="shared" si="506"/>
        <v>-0.331555113590445-2.86166582260413i</v>
      </c>
      <c r="S1070" t="str">
        <f t="shared" si="507"/>
        <v>0.0727143034606386i</v>
      </c>
      <c r="T1070" t="str">
        <f t="shared" si="508"/>
        <v>0.208084037027775-0.0241087991435421i</v>
      </c>
      <c r="U1070" t="e">
        <f t="shared" si="509"/>
        <v>#DIV/0!</v>
      </c>
      <c r="V1070" t="str">
        <f t="shared" si="510"/>
        <v>1.33333333333333E-06-0.00113358221575424i</v>
      </c>
      <c r="W1070" t="e">
        <f t="shared" si="511"/>
        <v>#DIV/0!</v>
      </c>
      <c r="X1070" t="e">
        <f t="shared" si="512"/>
        <v>#DIV/0!</v>
      </c>
      <c r="Y1070" t="str">
        <f t="shared" si="513"/>
        <v>0.00083+0.0940969831603215i</v>
      </c>
      <c r="Z1070" t="e">
        <f t="shared" si="514"/>
        <v>#DIV/0!</v>
      </c>
      <c r="AA1070" t="e">
        <f t="shared" si="515"/>
        <v>#DIV/0!</v>
      </c>
      <c r="AB1070" t="str">
        <f t="shared" si="516"/>
        <v>1.28309549254924-0.148660569804904i</v>
      </c>
      <c r="AC1070" t="str">
        <f t="shared" si="517"/>
        <v>1.79746240922918-2.51646847766109i</v>
      </c>
      <c r="AD1070" t="str">
        <f t="shared" si="518"/>
        <v>0.280276032629354+0.309683934691846i</v>
      </c>
      <c r="AE1070" t="e">
        <f t="shared" si="519"/>
        <v>#DIV/0!</v>
      </c>
      <c r="AF1070" t="str">
        <f t="shared" si="520"/>
        <v>-17.4310741029174-3.95791709921139i</v>
      </c>
      <c r="AG1070" t="e">
        <f t="shared" si="521"/>
        <v>#DIV/0!</v>
      </c>
      <c r="AH1070" t="e">
        <f t="shared" si="522"/>
        <v>#DIV/0!</v>
      </c>
      <c r="AI1070" t="e">
        <f t="shared" si="523"/>
        <v>#DIV/0!</v>
      </c>
      <c r="AJ1070" t="e">
        <f t="shared" si="524"/>
        <v>#DIV/0!</v>
      </c>
      <c r="AK1070"/>
      <c r="AL1070"/>
      <c r="AM1070"/>
      <c r="AN1070"/>
    </row>
    <row r="1071" spans="1:40" x14ac:dyDescent="0.25">
      <c r="A1071"/>
      <c r="B1071">
        <f t="shared" si="490"/>
        <v>93700</v>
      </c>
      <c r="C1071" s="186" t="str">
        <f t="shared" si="493"/>
        <v>-0.0000112031991187177+0.0336381180430596i</v>
      </c>
      <c r="D1071" s="158" t="str">
        <f t="shared" si="494"/>
        <v>-7.66675255785992+0.257892238330124i</v>
      </c>
      <c r="E1071" t="str">
        <f t="shared" si="495"/>
        <v>7.99997300790286-0.0146947626230621i</v>
      </c>
      <c r="F1071" t="str">
        <f t="shared" si="496"/>
        <v>0.999200642181151+1.46712792658514E-06i</v>
      </c>
      <c r="G1071">
        <f t="shared" si="491"/>
        <v>1</v>
      </c>
      <c r="H1071" t="str">
        <f t="shared" si="497"/>
        <v>9.76779585026591+4.21322464604607i</v>
      </c>
      <c r="I1071" t="str">
        <f t="shared" si="498"/>
        <v>367.959039551705i</v>
      </c>
      <c r="J1071" t="str">
        <f t="shared" si="492"/>
        <v>-182.269121840783+80.4976631646473i</v>
      </c>
      <c r="K1071" t="str">
        <f t="shared" si="499"/>
        <v>0.746055930229429-1.68927834549546i</v>
      </c>
      <c r="L1071" t="str">
        <f t="shared" si="500"/>
        <v>0.0899476155118222-0.173600584838479i</v>
      </c>
      <c r="M1071" t="str">
        <f t="shared" si="501"/>
        <v>0.836003545741251-1.86287893033394i</v>
      </c>
      <c r="N1071" t="str">
        <f t="shared" si="502"/>
        <v>-0.690372917529461i</v>
      </c>
      <c r="O1071" t="str">
        <f t="shared" si="503"/>
        <v>0.771008585501583-0.636824749113009i</v>
      </c>
      <c r="P1071" t="str">
        <f t="shared" si="504"/>
        <v>0.228991414498417+0.636824749113009i</v>
      </c>
      <c r="Q1071" t="str">
        <f t="shared" si="505"/>
        <v>-0.228991414498417+0.0535481684164519i</v>
      </c>
      <c r="R1071" t="str">
        <f t="shared" si="506"/>
        <v>-0.331551275801981-2.85852949597317i</v>
      </c>
      <c r="S1071" t="str">
        <f t="shared" si="507"/>
        <v>0.0727919896822845i</v>
      </c>
      <c r="T1071" t="str">
        <f t="shared" si="508"/>
        <v>0.208078049577385-0.0241342770473261i</v>
      </c>
      <c r="U1071" t="e">
        <f t="shared" si="509"/>
        <v>#DIV/0!</v>
      </c>
      <c r="V1071" t="str">
        <f t="shared" si="510"/>
        <v>1.33333333333333E-06-0.00113237241616432i</v>
      </c>
      <c r="W1071" t="e">
        <f t="shared" si="511"/>
        <v>#DIV/0!</v>
      </c>
      <c r="X1071" t="e">
        <f t="shared" si="512"/>
        <v>#DIV/0!</v>
      </c>
      <c r="Y1071" t="str">
        <f t="shared" si="513"/>
        <v>0.00083+0.0941975141252364i</v>
      </c>
      <c r="Z1071" t="e">
        <f t="shared" si="514"/>
        <v>#DIV/0!</v>
      </c>
      <c r="AA1071" t="e">
        <f t="shared" si="515"/>
        <v>#DIV/0!</v>
      </c>
      <c r="AB1071" t="str">
        <f t="shared" si="516"/>
        <v>1.28305857251098-0.148817672598428i</v>
      </c>
      <c r="AC1071" t="str">
        <f t="shared" si="517"/>
        <v>1.79541220926794-2.51459488307629i</v>
      </c>
      <c r="AD1071" t="str">
        <f t="shared" si="518"/>
        <v>0.280498738672565+0.309969497536097i</v>
      </c>
      <c r="AE1071" t="e">
        <f t="shared" si="519"/>
        <v>#DIV/0!</v>
      </c>
      <c r="AF1071" t="str">
        <f t="shared" si="520"/>
        <v>-17.4345484081258-3.95533240771595i</v>
      </c>
      <c r="AG1071" t="e">
        <f t="shared" si="521"/>
        <v>#DIV/0!</v>
      </c>
      <c r="AH1071" t="e">
        <f t="shared" si="522"/>
        <v>#DIV/0!</v>
      </c>
      <c r="AI1071" t="e">
        <f t="shared" si="523"/>
        <v>#DIV/0!</v>
      </c>
      <c r="AJ1071" t="e">
        <f t="shared" si="524"/>
        <v>#DIV/0!</v>
      </c>
      <c r="AK1071"/>
      <c r="AL1071"/>
      <c r="AM1071"/>
      <c r="AN1071"/>
    </row>
    <row r="1072" spans="1:40" x14ac:dyDescent="0.25">
      <c r="A1072"/>
      <c r="B1072">
        <f t="shared" si="490"/>
        <v>93800</v>
      </c>
      <c r="C1072" s="186" t="str">
        <f t="shared" si="493"/>
        <v>-0.000011179324436362+0.0336022565179077i</v>
      </c>
      <c r="D1072" s="158" t="str">
        <f t="shared" si="494"/>
        <v>-7.66675237482071+0.257617299970626i</v>
      </c>
      <c r="E1072" t="str">
        <f t="shared" si="495"/>
        <v>7.99997295025844-0.0147104452946775i</v>
      </c>
      <c r="F1072" t="str">
        <f t="shared" si="496"/>
        <v>0.999200642186898+1.46869368755243E-06i</v>
      </c>
      <c r="G1072">
        <f t="shared" si="491"/>
        <v>1</v>
      </c>
      <c r="H1072" t="str">
        <f t="shared" si="497"/>
        <v>9.77126192571174+4.21036656187238i</v>
      </c>
      <c r="I1072" t="str">
        <f t="shared" si="498"/>
        <v>368.351738633403i</v>
      </c>
      <c r="J1072" t="str">
        <f t="shared" si="492"/>
        <v>-182.660513340314+80.5835731573523i</v>
      </c>
      <c r="K1072" t="str">
        <f t="shared" si="499"/>
        <v>0.744710491593974-1.68805124114879i</v>
      </c>
      <c r="L1072" t="str">
        <f t="shared" si="500"/>
        <v>0.0897964318176818-0.173493758836816i</v>
      </c>
      <c r="M1072" t="str">
        <f t="shared" si="501"/>
        <v>0.834506923411656-1.86154499998561i</v>
      </c>
      <c r="N1072" t="str">
        <f t="shared" si="502"/>
        <v>-0.691109708263217i</v>
      </c>
      <c r="O1072" t="str">
        <f t="shared" si="503"/>
        <v>0.770539169694786-0.637392648189536i</v>
      </c>
      <c r="P1072" t="str">
        <f t="shared" si="504"/>
        <v>0.229460830305214+0.637392648189536i</v>
      </c>
      <c r="Q1072" t="str">
        <f t="shared" si="505"/>
        <v>-0.229460830305214+0.053717060073681i</v>
      </c>
      <c r="R1072" t="str">
        <f t="shared" si="506"/>
        <v>-0.331547433759904-2.85539976794551i</v>
      </c>
      <c r="S1072" t="str">
        <f t="shared" si="507"/>
        <v>0.0728696759039304i</v>
      </c>
      <c r="T1072" t="str">
        <f t="shared" si="508"/>
        <v>0.208072055666347-0.024159754044864i</v>
      </c>
      <c r="U1072" t="e">
        <f t="shared" si="509"/>
        <v>#DIV/0!</v>
      </c>
      <c r="V1072" t="str">
        <f t="shared" si="510"/>
        <v>1.33333333333333E-06-0.00113116519610444i</v>
      </c>
      <c r="W1072" t="e">
        <f t="shared" si="511"/>
        <v>#DIV/0!</v>
      </c>
      <c r="X1072" t="e">
        <f t="shared" si="512"/>
        <v>#DIV/0!</v>
      </c>
      <c r="Y1072" t="str">
        <f t="shared" si="513"/>
        <v>0.00083+0.0942980450901512i</v>
      </c>
      <c r="Z1072" t="e">
        <f t="shared" si="514"/>
        <v>#DIV/0!</v>
      </c>
      <c r="AA1072" t="e">
        <f t="shared" si="515"/>
        <v>#DIV/0!</v>
      </c>
      <c r="AB1072" t="str">
        <f t="shared" si="516"/>
        <v>1.28302161263484-0.148974769803824i</v>
      </c>
      <c r="AC1072" t="str">
        <f t="shared" si="517"/>
        <v>1.79336718077825-2.51272294468881i</v>
      </c>
      <c r="AD1072" t="str">
        <f t="shared" si="518"/>
        <v>0.280721650830106+0.310254904445418i</v>
      </c>
      <c r="AE1072" t="e">
        <f t="shared" si="519"/>
        <v>#DIV/0!</v>
      </c>
      <c r="AF1072" t="str">
        <f t="shared" si="520"/>
        <v>-17.4380143005325-3.95274926190175i</v>
      </c>
      <c r="AG1072" t="e">
        <f t="shared" si="521"/>
        <v>#DIV/0!</v>
      </c>
      <c r="AH1072" t="e">
        <f t="shared" si="522"/>
        <v>#DIV/0!</v>
      </c>
      <c r="AI1072" t="e">
        <f t="shared" si="523"/>
        <v>#DIV/0!</v>
      </c>
      <c r="AJ1072" t="e">
        <f t="shared" si="524"/>
        <v>#DIV/0!</v>
      </c>
      <c r="AK1072"/>
      <c r="AL1072"/>
      <c r="AM1072"/>
      <c r="AN1072"/>
    </row>
    <row r="1073" spans="1:40" x14ac:dyDescent="0.25">
      <c r="A1073"/>
      <c r="B1073">
        <f t="shared" si="490"/>
        <v>93900</v>
      </c>
      <c r="C1073" s="186" t="str">
        <f t="shared" si="493"/>
        <v>-0.0000111555259903123+0.0335664713751056i</v>
      </c>
      <c r="D1073" s="158" t="str">
        <f t="shared" si="494"/>
        <v>-7.66675219236593+0.257342947209143i</v>
      </c>
      <c r="E1073" t="str">
        <f t="shared" si="495"/>
        <v>7.99997289255254-0.0147261279659537i</v>
      </c>
      <c r="F1073" t="str">
        <f t="shared" si="496"/>
        <v>0.999200642192654+1.47025944848592E-06i</v>
      </c>
      <c r="G1073">
        <f t="shared" si="491"/>
        <v>1</v>
      </c>
      <c r="H1073" t="str">
        <f t="shared" si="497"/>
        <v>9.77471961239705+4.20751061563503i</v>
      </c>
      <c r="I1073" t="str">
        <f t="shared" si="498"/>
        <v>368.744437715102i</v>
      </c>
      <c r="J1073" t="str">
        <f t="shared" si="492"/>
        <v>-183.052322324111+80.6694831500574i</v>
      </c>
      <c r="K1073" t="str">
        <f t="shared" si="499"/>
        <v>0.743368469395793-1.68682529442142i</v>
      </c>
      <c r="L1073" t="str">
        <f t="shared" si="500"/>
        <v>0.0896455950375594-0.173386981002971i</v>
      </c>
      <c r="M1073" t="str">
        <f t="shared" si="501"/>
        <v>0.833014064433352-1.86021227542439i</v>
      </c>
      <c r="N1073" t="str">
        <f t="shared" si="502"/>
        <v>-0.691846498996973i</v>
      </c>
      <c r="O1073" t="str">
        <f t="shared" si="503"/>
        <v>0.770069335592663-0.637960201250732i</v>
      </c>
      <c r="P1073" t="str">
        <f t="shared" si="504"/>
        <v>0.229930664407337+0.637960201250732i</v>
      </c>
      <c r="Q1073" t="str">
        <f t="shared" si="505"/>
        <v>-0.229930664407337+0.053886297746241i</v>
      </c>
      <c r="R1073" t="str">
        <f t="shared" si="506"/>
        <v>-0.331543587463695-2.85227661743638i</v>
      </c>
      <c r="S1073" t="str">
        <f t="shared" si="507"/>
        <v>0.0729473621255763i</v>
      </c>
      <c r="T1073" t="str">
        <f t="shared" si="508"/>
        <v>0.208066055294445-0.0241852301351268i</v>
      </c>
      <c r="U1073" t="e">
        <f t="shared" si="509"/>
        <v>#DIV/0!</v>
      </c>
      <c r="V1073" t="str">
        <f t="shared" si="510"/>
        <v>1.33333333333333E-06-0.0011299605473333i</v>
      </c>
      <c r="W1073" t="e">
        <f t="shared" si="511"/>
        <v>#DIV/0!</v>
      </c>
      <c r="X1073" t="e">
        <f t="shared" si="512"/>
        <v>#DIV/0!</v>
      </c>
      <c r="Y1073" t="str">
        <f t="shared" si="513"/>
        <v>0.00083+0.0943985760550661i</v>
      </c>
      <c r="Z1073" t="e">
        <f t="shared" si="514"/>
        <v>#DIV/0!</v>
      </c>
      <c r="AA1073" t="e">
        <f t="shared" si="515"/>
        <v>#DIV/0!</v>
      </c>
      <c r="AB1073" t="str">
        <f t="shared" si="516"/>
        <v>1.28298461291948-0.149131861414747i</v>
      </c>
      <c r="AC1073" t="str">
        <f t="shared" si="517"/>
        <v>1.79132730775291-2.51085266414704i</v>
      </c>
      <c r="AD1073" t="str">
        <f t="shared" si="518"/>
        <v>0.280944769005605+0.310540155287959i</v>
      </c>
      <c r="AE1073" t="e">
        <f t="shared" si="519"/>
        <v>#DIV/0!</v>
      </c>
      <c r="AF1073" t="str">
        <f t="shared" si="520"/>
        <v>-17.441471804763-3.95016766842589i</v>
      </c>
      <c r="AG1073" t="e">
        <f t="shared" si="521"/>
        <v>#DIV/0!</v>
      </c>
      <c r="AH1073" t="e">
        <f t="shared" si="522"/>
        <v>#DIV/0!</v>
      </c>
      <c r="AI1073" t="e">
        <f t="shared" si="523"/>
        <v>#DIV/0!</v>
      </c>
      <c r="AJ1073" t="e">
        <f t="shared" si="524"/>
        <v>#DIV/0!</v>
      </c>
      <c r="AK1073"/>
      <c r="AL1073"/>
      <c r="AM1073"/>
      <c r="AN1073"/>
    </row>
    <row r="1074" spans="1:40" x14ac:dyDescent="0.25">
      <c r="A1074"/>
      <c r="B1074">
        <f t="shared" ref="B1074:B1137" si="525">B1073+100</f>
        <v>94000</v>
      </c>
      <c r="C1074" s="186" t="str">
        <f t="shared" si="493"/>
        <v>-0.0000111318034563314+0.03353076237088i</v>
      </c>
      <c r="D1074" s="158" t="str">
        <f t="shared" si="494"/>
        <v>-7.6667520104932+0.257069178176747i</v>
      </c>
      <c r="E1074" t="str">
        <f t="shared" si="495"/>
        <v>7.99997283478515-0.0147418106368904i</v>
      </c>
      <c r="F1074" t="str">
        <f t="shared" si="496"/>
        <v>0.99920064219842+1.47182520938557E-06i</v>
      </c>
      <c r="G1074">
        <f t="shared" si="491"/>
        <v>1</v>
      </c>
      <c r="H1074" t="str">
        <f t="shared" si="497"/>
        <v>9.77816893487227+4.20465681205728i</v>
      </c>
      <c r="I1074" t="str">
        <f t="shared" si="498"/>
        <v>369.137136796801i</v>
      </c>
      <c r="J1074" t="str">
        <f t="shared" si="492"/>
        <v>-183.444548792174+80.7553931427625i</v>
      </c>
      <c r="K1074" t="str">
        <f t="shared" si="499"/>
        <v>0.742029852916374-1.68560050618448i</v>
      </c>
      <c r="L1074" t="str">
        <f t="shared" si="500"/>
        <v>0.0894951042347484-0.173280251667002i</v>
      </c>
      <c r="M1074" t="str">
        <f t="shared" si="501"/>
        <v>0.831524957151122-1.85888075785148i</v>
      </c>
      <c r="N1074" t="str">
        <f t="shared" si="502"/>
        <v>-0.69258328973073i</v>
      </c>
      <c r="O1074" t="str">
        <f t="shared" si="503"/>
        <v>0.769599083450268-0.638527407988496i</v>
      </c>
      <c r="P1074" t="str">
        <f t="shared" si="504"/>
        <v>0.230400916549732+0.638527407988496i</v>
      </c>
      <c r="Q1074" t="str">
        <f t="shared" si="505"/>
        <v>-0.230400916549732+0.054055881742234i</v>
      </c>
      <c r="R1074" t="str">
        <f t="shared" si="506"/>
        <v>-0.33153973691285-2.84916002345075i</v>
      </c>
      <c r="S1074" t="str">
        <f t="shared" si="507"/>
        <v>0.0730250483472225i</v>
      </c>
      <c r="T1074" t="str">
        <f t="shared" si="508"/>
        <v>0.208060048461465-0.0242107053170863i</v>
      </c>
      <c r="U1074" t="e">
        <f t="shared" si="509"/>
        <v>#DIV/0!</v>
      </c>
      <c r="V1074" t="str">
        <f t="shared" si="510"/>
        <v>1.33333333333333E-06-0.00112875846164465i</v>
      </c>
      <c r="W1074" t="e">
        <f t="shared" si="511"/>
        <v>#DIV/0!</v>
      </c>
      <c r="X1074" t="e">
        <f t="shared" si="512"/>
        <v>#DIV/0!</v>
      </c>
      <c r="Y1074" t="str">
        <f t="shared" si="513"/>
        <v>0.00083+0.094499107019981i</v>
      </c>
      <c r="Z1074" t="e">
        <f t="shared" si="514"/>
        <v>#DIV/0!</v>
      </c>
      <c r="AA1074" t="e">
        <f t="shared" si="515"/>
        <v>#DIV/0!</v>
      </c>
      <c r="AB1074" t="str">
        <f t="shared" si="516"/>
        <v>1.28294757336358-0.149288947424856i</v>
      </c>
      <c r="AC1074" t="str">
        <f t="shared" si="517"/>
        <v>1.78929257424032-2.5089840430684i</v>
      </c>
      <c r="AD1074" t="str">
        <f t="shared" si="518"/>
        <v>0.281168093102582+0.310825249931874i</v>
      </c>
      <c r="AE1074" t="e">
        <f t="shared" si="519"/>
        <v>#DIV/0!</v>
      </c>
      <c r="AF1074" t="str">
        <f t="shared" si="520"/>
        <v>-17.4449209453655-3.94758763388053i</v>
      </c>
      <c r="AG1074" t="e">
        <f t="shared" si="521"/>
        <v>#DIV/0!</v>
      </c>
      <c r="AH1074" t="e">
        <f t="shared" si="522"/>
        <v>#DIV/0!</v>
      </c>
      <c r="AI1074" t="e">
        <f t="shared" si="523"/>
        <v>#DIV/0!</v>
      </c>
      <c r="AJ1074" t="e">
        <f t="shared" si="524"/>
        <v>#DIV/0!</v>
      </c>
      <c r="AK1074"/>
      <c r="AL1074"/>
      <c r="AM1074"/>
      <c r="AN1074"/>
    </row>
    <row r="1075" spans="1:40" x14ac:dyDescent="0.25">
      <c r="A1075"/>
      <c r="B1075">
        <f t="shared" si="525"/>
        <v>94100</v>
      </c>
      <c r="C1075" s="186" t="str">
        <f t="shared" si="493"/>
        <v>-0.0000111081565119041+0.0334951292624938i</v>
      </c>
      <c r="D1075" s="158" t="str">
        <f t="shared" si="494"/>
        <v>-7.66675182919991+0.256795991012453i</v>
      </c>
      <c r="E1075" t="str">
        <f t="shared" si="495"/>
        <v>7.99997277695627-0.0147574933074872i</v>
      </c>
      <c r="F1075" t="str">
        <f t="shared" si="496"/>
        <v>0.999200642204186+1.47339097025133E-06i</v>
      </c>
      <c r="G1075">
        <f t="shared" si="491"/>
        <v>1</v>
      </c>
      <c r="H1075" t="str">
        <f t="shared" si="497"/>
        <v>9.78160991760976+4.20180515580564i</v>
      </c>
      <c r="I1075" t="str">
        <f t="shared" si="498"/>
        <v>369.529835878499i</v>
      </c>
      <c r="J1075" t="str">
        <f t="shared" si="492"/>
        <v>-183.837192744503+80.8413031354676i</v>
      </c>
      <c r="K1075" t="str">
        <f t="shared" si="499"/>
        <v>0.740694631475125-1.68437687728923i</v>
      </c>
      <c r="L1075" t="str">
        <f t="shared" si="500"/>
        <v>0.0893449584751184-0.173173571156238i</v>
      </c>
      <c r="M1075" t="str">
        <f t="shared" si="501"/>
        <v>0.830039589950243-1.85755044844547i</v>
      </c>
      <c r="N1075" t="str">
        <f t="shared" si="502"/>
        <v>-0.693320080464486i</v>
      </c>
      <c r="O1075" t="str">
        <f t="shared" si="503"/>
        <v>0.769128413522884-0.639094268094912i</v>
      </c>
      <c r="P1075" t="str">
        <f t="shared" si="504"/>
        <v>0.230871586477116+0.639094268094912i</v>
      </c>
      <c r="Q1075" t="str">
        <f t="shared" si="505"/>
        <v>-0.230871586477116+0.054225812369574i</v>
      </c>
      <c r="R1075" t="str">
        <f t="shared" si="506"/>
        <v>-0.331535882106858-2.84604996508286i</v>
      </c>
      <c r="S1075" t="str">
        <f t="shared" si="507"/>
        <v>0.0731027345688684i</v>
      </c>
      <c r="T1075" t="str">
        <f t="shared" si="508"/>
        <v>0.20805403516719-0.0242361795897133i</v>
      </c>
      <c r="U1075" t="e">
        <f t="shared" si="509"/>
        <v>#DIV/0!</v>
      </c>
      <c r="V1075" t="str">
        <f t="shared" si="510"/>
        <v>1.33333333333333E-06-0.00112755893086713i</v>
      </c>
      <c r="W1075" t="e">
        <f t="shared" si="511"/>
        <v>#DIV/0!</v>
      </c>
      <c r="X1075" t="e">
        <f t="shared" si="512"/>
        <v>#DIV/0!</v>
      </c>
      <c r="Y1075" t="str">
        <f t="shared" si="513"/>
        <v>0.00083+0.0945996379848959i</v>
      </c>
      <c r="Z1075" t="e">
        <f t="shared" si="514"/>
        <v>#DIV/0!</v>
      </c>
      <c r="AA1075" t="e">
        <f t="shared" si="515"/>
        <v>#DIV/0!</v>
      </c>
      <c r="AB1075" t="str">
        <f t="shared" si="516"/>
        <v>1.28291049396581-0.149446027827805i</v>
      </c>
      <c r="AC1075" t="str">
        <f t="shared" si="517"/>
        <v>1.78726296434431-2.50711708303947i</v>
      </c>
      <c r="AD1075" t="str">
        <f t="shared" si="518"/>
        <v>0.281391623024465+0.311110188245313i</v>
      </c>
      <c r="AE1075" t="e">
        <f t="shared" si="519"/>
        <v>#DIV/0!</v>
      </c>
      <c r="AF1075" t="str">
        <f t="shared" si="520"/>
        <v>-17.4483617468097-3.94500916479319i</v>
      </c>
      <c r="AG1075" t="e">
        <f t="shared" si="521"/>
        <v>#DIV/0!</v>
      </c>
      <c r="AH1075" t="e">
        <f t="shared" si="522"/>
        <v>#DIV/0!</v>
      </c>
      <c r="AI1075" t="e">
        <f t="shared" si="523"/>
        <v>#DIV/0!</v>
      </c>
      <c r="AJ1075" t="e">
        <f t="shared" si="524"/>
        <v>#DIV/0!</v>
      </c>
      <c r="AK1075"/>
      <c r="AL1075"/>
      <c r="AM1075"/>
      <c r="AN1075"/>
    </row>
    <row r="1076" spans="1:40" x14ac:dyDescent="0.25">
      <c r="A1076"/>
      <c r="B1076">
        <f t="shared" si="525"/>
        <v>94200</v>
      </c>
      <c r="C1076" s="186" t="str">
        <f t="shared" si="493"/>
        <v>-0.0000110845848362261+0.0334595718082406i</v>
      </c>
      <c r="D1076" s="158" t="str">
        <f t="shared" si="494"/>
        <v>-7.66675164848378+0.256523383863178i</v>
      </c>
      <c r="E1076" t="str">
        <f t="shared" si="495"/>
        <v>7.99997271906591-0.0147731759777437i</v>
      </c>
      <c r="F1076" t="str">
        <f t="shared" si="496"/>
        <v>0.999200642209962+1.47495673108318E-06i</v>
      </c>
      <c r="G1076">
        <f t="shared" si="491"/>
        <v>1</v>
      </c>
      <c r="H1076" t="str">
        <f t="shared" si="497"/>
        <v>9.78504258500472+4.1989556514906i</v>
      </c>
      <c r="I1076" t="str">
        <f t="shared" si="498"/>
        <v>369.922534960198i</v>
      </c>
      <c r="J1076" t="str">
        <f t="shared" si="492"/>
        <v>-184.230254181099+80.9272131281726i</v>
      </c>
      <c r="K1076" t="str">
        <f t="shared" si="499"/>
        <v>0.739362794429233-1.68315440856725i</v>
      </c>
      <c r="L1076" t="str">
        <f t="shared" si="500"/>
        <v>0.089195156827104-0.173066939795293i</v>
      </c>
      <c r="M1076" t="str">
        <f t="shared" si="501"/>
        <v>0.828557951256337-1.85622134836254i</v>
      </c>
      <c r="N1076" t="str">
        <f t="shared" si="502"/>
        <v>-0.694056871198242i</v>
      </c>
      <c r="O1076" t="str">
        <f t="shared" si="503"/>
        <v>0.768657326066018-0.639660781262256i</v>
      </c>
      <c r="P1076" t="str">
        <f t="shared" si="504"/>
        <v>0.231342673933982+0.639660781262256i</v>
      </c>
      <c r="Q1076" t="str">
        <f t="shared" si="505"/>
        <v>-0.231342673933982+0.054396089935986i</v>
      </c>
      <c r="R1076" t="str">
        <f t="shared" si="506"/>
        <v>-0.331532023045227-2.84294642151568i</v>
      </c>
      <c r="S1076" t="str">
        <f t="shared" si="507"/>
        <v>0.0731804207905143i</v>
      </c>
      <c r="T1076" t="str">
        <f t="shared" si="508"/>
        <v>0.208048015411404-0.0242616529519802i</v>
      </c>
      <c r="U1076" t="e">
        <f t="shared" si="509"/>
        <v>#DIV/0!</v>
      </c>
      <c r="V1076" t="str">
        <f t="shared" si="510"/>
        <v>1.33333333333333E-06-0.00112636194686409i</v>
      </c>
      <c r="W1076" t="e">
        <f t="shared" si="511"/>
        <v>#DIV/0!</v>
      </c>
      <c r="X1076" t="e">
        <f t="shared" si="512"/>
        <v>#DIV/0!</v>
      </c>
      <c r="Y1076" t="str">
        <f t="shared" si="513"/>
        <v>0.00083+0.0947001689498107i</v>
      </c>
      <c r="Z1076" t="e">
        <f t="shared" si="514"/>
        <v>#DIV/0!</v>
      </c>
      <c r="AA1076" t="e">
        <f t="shared" si="515"/>
        <v>#DIV/0!</v>
      </c>
      <c r="AB1076" t="str">
        <f t="shared" si="516"/>
        <v>1.28287337472482-0.149603102617259i</v>
      </c>
      <c r="AC1076" t="str">
        <f t="shared" si="517"/>
        <v>1.78523846222387-2.50525178561626i</v>
      </c>
      <c r="AD1076" t="str">
        <f t="shared" si="518"/>
        <v>0.281615358674578+0.311394970096426i</v>
      </c>
      <c r="AE1076" t="e">
        <f t="shared" si="519"/>
        <v>#DIV/0!</v>
      </c>
      <c r="AF1076" t="str">
        <f t="shared" si="520"/>
        <v>-17.4517942334885-3.94243226762742i</v>
      </c>
      <c r="AG1076" t="e">
        <f t="shared" si="521"/>
        <v>#DIV/0!</v>
      </c>
      <c r="AH1076" t="e">
        <f t="shared" si="522"/>
        <v>#DIV/0!</v>
      </c>
      <c r="AI1076" t="e">
        <f t="shared" si="523"/>
        <v>#DIV/0!</v>
      </c>
      <c r="AJ1076" t="e">
        <f t="shared" si="524"/>
        <v>#DIV/0!</v>
      </c>
      <c r="AK1076"/>
      <c r="AL1076"/>
      <c r="AM1076"/>
      <c r="AN1076"/>
    </row>
    <row r="1077" spans="1:40" x14ac:dyDescent="0.25">
      <c r="A1077"/>
      <c r="B1077">
        <f t="shared" si="525"/>
        <v>94300</v>
      </c>
      <c r="C1077" s="186" t="str">
        <f t="shared" si="493"/>
        <v>-0.0000110610881101932+0.0334240897674393i</v>
      </c>
      <c r="D1077" s="158" t="str">
        <f t="shared" si="494"/>
        <v>-7.66675146834218+0.256251354883701i</v>
      </c>
      <c r="E1077" t="str">
        <f t="shared" si="495"/>
        <v>7.99997266111406-0.0147888586476595i</v>
      </c>
      <c r="F1077" t="str">
        <f t="shared" si="496"/>
        <v>0.999200642215748+1.47652249188107E-06i</v>
      </c>
      <c r="G1077">
        <f t="shared" si="491"/>
        <v>1</v>
      </c>
      <c r="H1077" t="str">
        <f t="shared" si="497"/>
        <v>9.78846696137466+4.19610830366659i</v>
      </c>
      <c r="I1077" t="str">
        <f t="shared" si="498"/>
        <v>370.315234041897i</v>
      </c>
      <c r="J1077" t="str">
        <f t="shared" si="492"/>
        <v>-184.62373310196+81.0131231208777i</v>
      </c>
      <c r="K1077" t="str">
        <f t="shared" si="499"/>
        <v>0.738034331173547-1.6819331008306i</v>
      </c>
      <c r="L1077" t="str">
        <f t="shared" si="500"/>
        <v>0.0890456983617052-0.172960357906085i</v>
      </c>
      <c r="M1077" t="str">
        <f t="shared" si="501"/>
        <v>0.827080029535252-1.85489345873668i</v>
      </c>
      <c r="N1077" t="str">
        <f t="shared" si="502"/>
        <v>-0.694793661931998i</v>
      </c>
      <c r="O1077" t="str">
        <f t="shared" si="503"/>
        <v>0.768185821335404-0.640226947182989i</v>
      </c>
      <c r="P1077" t="str">
        <f t="shared" si="504"/>
        <v>0.231814178664596+0.640226947182989i</v>
      </c>
      <c r="Q1077" t="str">
        <f t="shared" si="505"/>
        <v>-0.231814178664596+0.054566714749009i</v>
      </c>
      <c r="R1077" t="str">
        <f t="shared" si="506"/>
        <v>-0.331528159727439-2.8398493720205i</v>
      </c>
      <c r="S1077" t="str">
        <f t="shared" si="507"/>
        <v>0.0732581070121604i</v>
      </c>
      <c r="T1077" t="str">
        <f t="shared" si="508"/>
        <v>0.208041989193894-0.0242871254028573i</v>
      </c>
      <c r="U1077" t="e">
        <f t="shared" si="509"/>
        <v>#DIV/0!</v>
      </c>
      <c r="V1077" t="str">
        <f t="shared" si="510"/>
        <v>1.33333333333333E-06-0.00112516750153337i</v>
      </c>
      <c r="W1077" t="e">
        <f t="shared" si="511"/>
        <v>#DIV/0!</v>
      </c>
      <c r="X1077" t="e">
        <f t="shared" si="512"/>
        <v>#DIV/0!</v>
      </c>
      <c r="Y1077" t="str">
        <f t="shared" si="513"/>
        <v>0.00083+0.0948006999147256i</v>
      </c>
      <c r="Z1077" t="e">
        <f t="shared" si="514"/>
        <v>#DIV/0!</v>
      </c>
      <c r="AA1077" t="e">
        <f t="shared" si="515"/>
        <v>#DIV/0!</v>
      </c>
      <c r="AB1077" t="str">
        <f t="shared" si="516"/>
        <v>1.28283621563932-0.149760171786866i</v>
      </c>
      <c r="AC1077" t="str">
        <f t="shared" si="517"/>
        <v>1.78321905209312-2.50338815232458i</v>
      </c>
      <c r="AD1077" t="str">
        <f t="shared" si="518"/>
        <v>0.281839299956144+0.311679595353367i</v>
      </c>
      <c r="AE1077" t="e">
        <f t="shared" si="519"/>
        <v>#DIV/0!</v>
      </c>
      <c r="AF1077" t="str">
        <f t="shared" si="520"/>
        <v>-17.4552184297168-3.93985694878289i</v>
      </c>
      <c r="AG1077" t="e">
        <f t="shared" si="521"/>
        <v>#DIV/0!</v>
      </c>
      <c r="AH1077" t="e">
        <f t="shared" si="522"/>
        <v>#DIV/0!</v>
      </c>
      <c r="AI1077" t="e">
        <f t="shared" si="523"/>
        <v>#DIV/0!</v>
      </c>
      <c r="AJ1077" t="e">
        <f t="shared" si="524"/>
        <v>#DIV/0!</v>
      </c>
      <c r="AK1077"/>
      <c r="AL1077"/>
      <c r="AM1077"/>
      <c r="AN1077"/>
    </row>
    <row r="1078" spans="1:40" x14ac:dyDescent="0.25">
      <c r="A1078"/>
      <c r="B1078">
        <f t="shared" si="525"/>
        <v>94400</v>
      </c>
      <c r="C1078" s="186" t="str">
        <f t="shared" si="493"/>
        <v>-0.0000110376660163905+0.0333886829004286i</v>
      </c>
      <c r="D1078" s="158" t="str">
        <f t="shared" si="494"/>
        <v>-7.66675128877282+0.255979902236619i</v>
      </c>
      <c r="E1078" t="str">
        <f t="shared" si="495"/>
        <v>7.99997260310073-0.0148045413172344i</v>
      </c>
      <c r="F1078" t="str">
        <f t="shared" si="496"/>
        <v>0.999200642221534+1.47808825264497E-06i</v>
      </c>
      <c r="G1078">
        <f t="shared" si="491"/>
        <v>1</v>
      </c>
      <c r="H1078" t="str">
        <f t="shared" si="497"/>
        <v>9.79188307096031+4.19326311683294i</v>
      </c>
      <c r="I1078" t="str">
        <f t="shared" si="498"/>
        <v>370.707933123596i</v>
      </c>
      <c r="J1078" t="str">
        <f t="shared" si="492"/>
        <v>-185.017629507088+81.0990331135827i</v>
      </c>
      <c r="K1078" t="str">
        <f t="shared" si="499"/>
        <v>0.736709231140401-1.68071295487193i</v>
      </c>
      <c r="L1078" t="str">
        <f t="shared" si="500"/>
        <v>0.0888965821524805-0.172853825807853i</v>
      </c>
      <c r="M1078" t="str">
        <f t="shared" si="501"/>
        <v>0.825605813292882-1.85356678067978i</v>
      </c>
      <c r="N1078" t="str">
        <f t="shared" si="502"/>
        <v>-0.695530452665754i</v>
      </c>
      <c r="O1078" t="str">
        <f t="shared" si="503"/>
        <v>0.767713899587005-0.640792765549763i</v>
      </c>
      <c r="P1078" t="str">
        <f t="shared" si="504"/>
        <v>0.232286100412995+0.640792765549763i</v>
      </c>
      <c r="Q1078" t="str">
        <f t="shared" si="505"/>
        <v>-0.232286100412995+0.0547376871159909i</v>
      </c>
      <c r="R1078" t="str">
        <f t="shared" si="506"/>
        <v>-0.33152429215299-2.83675879595644i</v>
      </c>
      <c r="S1078" t="str">
        <f t="shared" si="507"/>
        <v>0.0733357932338063i</v>
      </c>
      <c r="T1078" t="str">
        <f t="shared" si="508"/>
        <v>0.208035956514443-0.0243125969413157i</v>
      </c>
      <c r="U1078" t="e">
        <f t="shared" si="509"/>
        <v>#DIV/0!</v>
      </c>
      <c r="V1078" t="str">
        <f t="shared" si="510"/>
        <v>1.33333333333333E-06-0.00112397558680717i</v>
      </c>
      <c r="W1078" t="e">
        <f t="shared" si="511"/>
        <v>#DIV/0!</v>
      </c>
      <c r="X1078" t="e">
        <f t="shared" si="512"/>
        <v>#DIV/0!</v>
      </c>
      <c r="Y1078" t="str">
        <f t="shared" si="513"/>
        <v>0.00083+0.0949012308796405i</v>
      </c>
      <c r="Z1078" t="e">
        <f t="shared" si="514"/>
        <v>#DIV/0!</v>
      </c>
      <c r="AA1078" t="e">
        <f t="shared" si="515"/>
        <v>#DIV/0!</v>
      </c>
      <c r="AB1078" t="str">
        <f t="shared" si="516"/>
        <v>1.28279901670795-0.149917235330284i</v>
      </c>
      <c r="AC1078" t="str">
        <f t="shared" si="517"/>
        <v>1.78120471822091-2.50152618466002i</v>
      </c>
      <c r="AD1078" t="str">
        <f t="shared" si="518"/>
        <v>0.282063446772291+0.311964063884286i</v>
      </c>
      <c r="AE1078" t="e">
        <f t="shared" si="519"/>
        <v>#DIV/0!</v>
      </c>
      <c r="AF1078" t="str">
        <f t="shared" si="520"/>
        <v>-17.4586343597331-3.93728321459632i</v>
      </c>
      <c r="AG1078" t="e">
        <f t="shared" si="521"/>
        <v>#DIV/0!</v>
      </c>
      <c r="AH1078" t="e">
        <f t="shared" si="522"/>
        <v>#DIV/0!</v>
      </c>
      <c r="AI1078" t="e">
        <f t="shared" si="523"/>
        <v>#DIV/0!</v>
      </c>
      <c r="AJ1078" t="e">
        <f t="shared" si="524"/>
        <v>#DIV/0!</v>
      </c>
      <c r="AK1078"/>
      <c r="AL1078"/>
      <c r="AM1078"/>
      <c r="AN1078"/>
    </row>
    <row r="1079" spans="1:40" x14ac:dyDescent="0.25">
      <c r="A1079"/>
      <c r="B1079">
        <f t="shared" si="525"/>
        <v>94500</v>
      </c>
      <c r="C1079" s="186" t="str">
        <f t="shared" si="493"/>
        <v>-0.0000110143182390817+0.0333533509685616i</v>
      </c>
      <c r="D1079" s="158" t="str">
        <f t="shared" si="494"/>
        <v>-7.66675110977318+0.255709024092306i</v>
      </c>
      <c r="E1079" t="str">
        <f t="shared" si="495"/>
        <v>7.9999725450259-0.0148202239864679i</v>
      </c>
      <c r="F1079" t="str">
        <f t="shared" si="496"/>
        <v>0.999200642227331+1.47965401337485E-06i</v>
      </c>
      <c r="G1079">
        <f t="shared" si="491"/>
        <v>1</v>
      </c>
      <c r="H1079" t="str">
        <f t="shared" si="497"/>
        <v>9.7952909379253+4.19042009543371i</v>
      </c>
      <c r="I1079" t="str">
        <f t="shared" si="498"/>
        <v>371.100632205294i</v>
      </c>
      <c r="J1079" t="str">
        <f t="shared" si="492"/>
        <v>-185.411943396482+81.1849431062879i</v>
      </c>
      <c r="K1079" t="str">
        <f t="shared" si="499"/>
        <v>0.735387483799524-1.67949397146474i</v>
      </c>
      <c r="L1079" t="str">
        <f t="shared" si="500"/>
        <v>0.0887478072755392-0.172747343817171i</v>
      </c>
      <c r="M1079" t="str">
        <f t="shared" si="501"/>
        <v>0.824135291075063-1.85224131528191i</v>
      </c>
      <c r="N1079" t="str">
        <f t="shared" si="502"/>
        <v>-0.69626724339951i</v>
      </c>
      <c r="O1079" t="str">
        <f t="shared" si="503"/>
        <v>0.767241561077008-0.641358236055417i</v>
      </c>
      <c r="P1079" t="str">
        <f t="shared" si="504"/>
        <v>0.232758438922992+0.641358236055417i</v>
      </c>
      <c r="Q1079" t="str">
        <f t="shared" si="505"/>
        <v>-0.232758438922992+0.054909007344093i</v>
      </c>
      <c r="R1079" t="str">
        <f t="shared" si="506"/>
        <v>-0.331520420321365-2.83367467276998i</v>
      </c>
      <c r="S1079" t="str">
        <f t="shared" si="507"/>
        <v>0.0734134794554522i</v>
      </c>
      <c r="T1079" t="str">
        <f t="shared" si="508"/>
        <v>0.208029917372834-0.0243380675663254i</v>
      </c>
      <c r="U1079" t="e">
        <f t="shared" si="509"/>
        <v>#DIV/0!</v>
      </c>
      <c r="V1079" t="str">
        <f t="shared" si="510"/>
        <v>1.33333333333333E-06-0.00112278619465182i</v>
      </c>
      <c r="W1079" t="e">
        <f t="shared" si="511"/>
        <v>#DIV/0!</v>
      </c>
      <c r="X1079" t="e">
        <f t="shared" si="512"/>
        <v>#DIV/0!</v>
      </c>
      <c r="Y1079" t="str">
        <f t="shared" si="513"/>
        <v>0.00083+0.0950017618445553i</v>
      </c>
      <c r="Z1079" t="e">
        <f t="shared" si="514"/>
        <v>#DIV/0!</v>
      </c>
      <c r="AA1079" t="e">
        <f t="shared" si="515"/>
        <v>#DIV/0!</v>
      </c>
      <c r="AB1079" t="str">
        <f t="shared" si="516"/>
        <v>1.28276177792939-0.150074293241161i</v>
      </c>
      <c r="AC1079" t="str">
        <f t="shared" si="517"/>
        <v>1.77919544493079-2.49966588408848i</v>
      </c>
      <c r="AD1079" t="str">
        <f t="shared" si="518"/>
        <v>0.282287799026039+0.312248375557337i</v>
      </c>
      <c r="AE1079" t="e">
        <f t="shared" si="519"/>
        <v>#DIV/0!</v>
      </c>
      <c r="AF1079" t="str">
        <f t="shared" si="520"/>
        <v>-17.4620420476985-3.9347110713414i</v>
      </c>
      <c r="AG1079" t="e">
        <f t="shared" si="521"/>
        <v>#DIV/0!</v>
      </c>
      <c r="AH1079" t="e">
        <f t="shared" si="522"/>
        <v>#DIV/0!</v>
      </c>
      <c r="AI1079" t="e">
        <f t="shared" si="523"/>
        <v>#DIV/0!</v>
      </c>
      <c r="AJ1079" t="e">
        <f t="shared" si="524"/>
        <v>#DIV/0!</v>
      </c>
      <c r="AK1079"/>
      <c r="AL1079"/>
      <c r="AM1079"/>
      <c r="AN1079"/>
    </row>
    <row r="1080" spans="1:40" x14ac:dyDescent="0.25">
      <c r="A1080"/>
      <c r="B1080">
        <f t="shared" si="525"/>
        <v>94600</v>
      </c>
      <c r="C1080" s="186" t="str">
        <f t="shared" si="493"/>
        <v>-0.0000109910444641983+0.0333180937342005i</v>
      </c>
      <c r="D1080" s="158" t="str">
        <f t="shared" si="494"/>
        <v>-7.66675093134086+0.255438718628871i</v>
      </c>
      <c r="E1080" t="str">
        <f t="shared" si="495"/>
        <v>7.99997248688959-0.0148359066553597i</v>
      </c>
      <c r="F1080" t="str">
        <f t="shared" si="496"/>
        <v>0.999200642233127+1.48121977407065E-06i</v>
      </c>
      <c r="G1080">
        <f t="shared" si="491"/>
        <v>1</v>
      </c>
      <c r="H1080" t="str">
        <f t="shared" si="497"/>
        <v>9.7986905863567+4.18757924385849i</v>
      </c>
      <c r="I1080" t="str">
        <f t="shared" si="498"/>
        <v>371.493331286993i</v>
      </c>
      <c r="J1080" t="str">
        <f t="shared" si="492"/>
        <v>-185.806674770142+81.2708530989929i</v>
      </c>
      <c r="K1080" t="str">
        <f t="shared" si="499"/>
        <v>0.734069078657881-1.67827615136346i</v>
      </c>
      <c r="L1080" t="str">
        <f t="shared" si="500"/>
        <v>0.0885993728095415-0.172640912247969i</v>
      </c>
      <c r="M1080" t="str">
        <f t="shared" si="501"/>
        <v>0.822668451467423-1.85091706361143i</v>
      </c>
      <c r="N1080" t="str">
        <f t="shared" si="502"/>
        <v>-0.697004034133266i</v>
      </c>
      <c r="O1080" t="str">
        <f t="shared" si="503"/>
        <v>0.766768806061827-0.641923358392979i</v>
      </c>
      <c r="P1080" t="str">
        <f t="shared" si="504"/>
        <v>0.233231193938173+0.641923358392979i</v>
      </c>
      <c r="Q1080" t="str">
        <f t="shared" si="505"/>
        <v>-0.233231193938173+0.055080675740287i</v>
      </c>
      <c r="R1080" t="str">
        <f t="shared" si="506"/>
        <v>-0.331516544232055-2.8305969819945i</v>
      </c>
      <c r="S1080" t="str">
        <f t="shared" si="507"/>
        <v>0.0734911656770984i</v>
      </c>
      <c r="T1080" t="str">
        <f t="shared" si="508"/>
        <v>0.208023871768853-0.0243635372768571i</v>
      </c>
      <c r="U1080" t="e">
        <f t="shared" si="509"/>
        <v>#DIV/0!</v>
      </c>
      <c r="V1080" t="str">
        <f t="shared" si="510"/>
        <v>1.33333333333333E-06-0.00112159931706762i</v>
      </c>
      <c r="W1080" t="e">
        <f t="shared" si="511"/>
        <v>#DIV/0!</v>
      </c>
      <c r="X1080" t="e">
        <f t="shared" si="512"/>
        <v>#DIV/0!</v>
      </c>
      <c r="Y1080" t="str">
        <f t="shared" si="513"/>
        <v>0.00083+0.0951022928094702i</v>
      </c>
      <c r="Z1080" t="e">
        <f t="shared" si="514"/>
        <v>#DIV/0!</v>
      </c>
      <c r="AA1080" t="e">
        <f t="shared" si="515"/>
        <v>#DIV/0!</v>
      </c>
      <c r="AB1080" t="str">
        <f t="shared" si="516"/>
        <v>1.28272449930231-0.150231345513149i</v>
      </c>
      <c r="AC1080" t="str">
        <f t="shared" si="517"/>
        <v>1.77719121660077-2.49780725204624i</v>
      </c>
      <c r="AD1080" t="str">
        <f t="shared" si="518"/>
        <v>0.28251235662031+0.312532530240671i</v>
      </c>
      <c r="AE1080" t="e">
        <f t="shared" si="519"/>
        <v>#DIV/0!</v>
      </c>
      <c r="AF1080" t="str">
        <f t="shared" si="520"/>
        <v>-17.4654415176976-3.93214052522962i</v>
      </c>
      <c r="AG1080" t="e">
        <f t="shared" si="521"/>
        <v>#DIV/0!</v>
      </c>
      <c r="AH1080" t="e">
        <f t="shared" si="522"/>
        <v>#DIV/0!</v>
      </c>
      <c r="AI1080" t="e">
        <f t="shared" si="523"/>
        <v>#DIV/0!</v>
      </c>
      <c r="AJ1080" t="e">
        <f t="shared" si="524"/>
        <v>#DIV/0!</v>
      </c>
      <c r="AK1080"/>
      <c r="AL1080"/>
      <c r="AM1080"/>
      <c r="AN1080"/>
    </row>
    <row r="1081" spans="1:40" x14ac:dyDescent="0.25">
      <c r="A1081"/>
      <c r="B1081">
        <f t="shared" si="525"/>
        <v>94700</v>
      </c>
      <c r="C1081" s="186" t="str">
        <f t="shared" si="493"/>
        <v>-0.0000109678443793292+0.0332829109607114i</v>
      </c>
      <c r="D1081" s="158" t="str">
        <f t="shared" si="494"/>
        <v>-7.66675075347358+0.255168984032121i</v>
      </c>
      <c r="E1081" t="str">
        <f t="shared" si="495"/>
        <v>7.9999724286918-0.0148515893239094i</v>
      </c>
      <c r="F1081" t="str">
        <f t="shared" si="496"/>
        <v>0.999200642238933+1.48278553473236E-06i</v>
      </c>
      <c r="G1081">
        <f t="shared" si="491"/>
        <v>1</v>
      </c>
      <c r="H1081" t="str">
        <f t="shared" si="497"/>
        <v>9.80208204026533+4.18474056644266i</v>
      </c>
      <c r="I1081" t="str">
        <f t="shared" si="498"/>
        <v>371.886030368692i</v>
      </c>
      <c r="J1081" t="str">
        <f t="shared" si="492"/>
        <v>-186.201823628068+81.356763091698i</v>
      </c>
      <c r="K1081" t="str">
        <f t="shared" si="499"/>
        <v>0.732754005259544-1.6770594953036i</v>
      </c>
      <c r="L1081" t="str">
        <f t="shared" si="500"/>
        <v>0.0884512778356907-0.172534531411547i</v>
      </c>
      <c r="M1081" t="str">
        <f t="shared" si="501"/>
        <v>0.821205283095235-1.84959402671515i</v>
      </c>
      <c r="N1081" t="str">
        <f t="shared" si="502"/>
        <v>-0.697740824867022i</v>
      </c>
      <c r="O1081" t="str">
        <f t="shared" si="503"/>
        <v>0.766295634798101-0.642488132255666i</v>
      </c>
      <c r="P1081" t="str">
        <f t="shared" si="504"/>
        <v>0.233704365201899+0.642488132255666i</v>
      </c>
      <c r="Q1081" t="str">
        <f t="shared" si="505"/>
        <v>-0.233704365201899+0.055252692611356i</v>
      </c>
      <c r="R1081" t="str">
        <f t="shared" si="506"/>
        <v>-0.331512663884548-2.82752570324981i</v>
      </c>
      <c r="S1081" t="str">
        <f t="shared" si="507"/>
        <v>0.0735688518987443i</v>
      </c>
      <c r="T1081" t="str">
        <f t="shared" si="508"/>
        <v>0.208017819702278-0.0243890060718805i</v>
      </c>
      <c r="U1081" t="e">
        <f t="shared" si="509"/>
        <v>#DIV/0!</v>
      </c>
      <c r="V1081" t="str">
        <f t="shared" si="510"/>
        <v>1.33333333333333E-06-0.00112041494608867i</v>
      </c>
      <c r="W1081" t="e">
        <f t="shared" si="511"/>
        <v>#DIV/0!</v>
      </c>
      <c r="X1081" t="e">
        <f t="shared" si="512"/>
        <v>#DIV/0!</v>
      </c>
      <c r="Y1081" t="str">
        <f t="shared" si="513"/>
        <v>0.00083+0.0952028237743851i</v>
      </c>
      <c r="Z1081" t="e">
        <f t="shared" si="514"/>
        <v>#DIV/0!</v>
      </c>
      <c r="AA1081" t="e">
        <f t="shared" si="515"/>
        <v>#DIV/0!</v>
      </c>
      <c r="AB1081" t="str">
        <f t="shared" si="516"/>
        <v>1.28268718082534-0.150388392139897i</v>
      </c>
      <c r="AC1081" t="str">
        <f t="shared" si="517"/>
        <v>1.77519201766305-2.49595028994013i</v>
      </c>
      <c r="AD1081" t="str">
        <f t="shared" si="518"/>
        <v>0.282737119457933+0.312816527802443i</v>
      </c>
      <c r="AE1081" t="e">
        <f t="shared" si="519"/>
        <v>#DIV/0!</v>
      </c>
      <c r="AF1081" t="str">
        <f t="shared" si="520"/>
        <v>-17.4688327937389-3.92957158241054i</v>
      </c>
      <c r="AG1081" t="e">
        <f t="shared" si="521"/>
        <v>#DIV/0!</v>
      </c>
      <c r="AH1081" t="e">
        <f t="shared" si="522"/>
        <v>#DIV/0!</v>
      </c>
      <c r="AI1081" t="e">
        <f t="shared" si="523"/>
        <v>#DIV/0!</v>
      </c>
      <c r="AJ1081" t="e">
        <f t="shared" si="524"/>
        <v>#DIV/0!</v>
      </c>
      <c r="AK1081"/>
      <c r="AL1081"/>
      <c r="AM1081"/>
      <c r="AN1081"/>
    </row>
    <row r="1082" spans="1:40" x14ac:dyDescent="0.25">
      <c r="A1082"/>
      <c r="B1082">
        <f t="shared" si="525"/>
        <v>94800</v>
      </c>
      <c r="C1082" s="186" t="str">
        <f t="shared" si="493"/>
        <v>-0.0000109447176737103+0.0332478024124587i</v>
      </c>
      <c r="D1082" s="158" t="str">
        <f t="shared" si="494"/>
        <v>-7.66675057616881+0.254899818495517i</v>
      </c>
      <c r="E1082" t="str">
        <f t="shared" si="495"/>
        <v>7.99997237043251-0.0148672719921166i</v>
      </c>
      <c r="F1082" t="str">
        <f t="shared" si="496"/>
        <v>0.999200642244749+1.48435129535994E-06i</v>
      </c>
      <c r="G1082">
        <f t="shared" si="491"/>
        <v>1</v>
      </c>
      <c r="H1082" t="str">
        <f t="shared" si="497"/>
        <v>9.80546532358545+4.18190406746767i</v>
      </c>
      <c r="I1082" t="str">
        <f t="shared" si="498"/>
        <v>372.27872945039i</v>
      </c>
      <c r="J1082" t="str">
        <f t="shared" si="492"/>
        <v>-186.59738997026+81.442673084403i</v>
      </c>
      <c r="K1082" t="str">
        <f t="shared" si="499"/>
        <v>0.731442253185554-1.67584400400198i</v>
      </c>
      <c r="L1082" t="str">
        <f t="shared" si="500"/>
        <v>0.0883035214377265-0.172428201616588i</v>
      </c>
      <c r="M1082" t="str">
        <f t="shared" si="501"/>
        <v>0.81974577462328-1.84827220561857i</v>
      </c>
      <c r="N1082" t="str">
        <f t="shared" si="502"/>
        <v>-0.698477615600778i</v>
      </c>
      <c r="O1082" t="str">
        <f t="shared" si="503"/>
        <v>0.765822047542698-0.643052557336886i</v>
      </c>
      <c r="P1082" t="str">
        <f t="shared" si="504"/>
        <v>0.234177952457302+0.643052557336886i</v>
      </c>
      <c r="Q1082" t="str">
        <f t="shared" si="505"/>
        <v>-0.234177952457302+0.055425058263892i</v>
      </c>
      <c r="R1082" t="str">
        <f t="shared" si="506"/>
        <v>-0.33150877927834-2.82446081624178i</v>
      </c>
      <c r="S1082" t="str">
        <f t="shared" si="507"/>
        <v>0.0736465381203902i</v>
      </c>
      <c r="T1082" t="str">
        <f t="shared" si="508"/>
        <v>0.208011761172899-0.0244144739503663i</v>
      </c>
      <c r="U1082" t="e">
        <f t="shared" si="509"/>
        <v>#DIV/0!</v>
      </c>
      <c r="V1082" t="str">
        <f t="shared" si="510"/>
        <v>1.33333333333333E-06-0.00111923307378267i</v>
      </c>
      <c r="W1082" t="e">
        <f t="shared" si="511"/>
        <v>#DIV/0!</v>
      </c>
      <c r="X1082" t="e">
        <f t="shared" si="512"/>
        <v>#DIV/0!</v>
      </c>
      <c r="Y1082" t="str">
        <f t="shared" si="513"/>
        <v>0.00083+0.0953033547393i</v>
      </c>
      <c r="Z1082" t="e">
        <f t="shared" si="514"/>
        <v>#DIV/0!</v>
      </c>
      <c r="AA1082" t="e">
        <f t="shared" si="515"/>
        <v>#DIV/0!</v>
      </c>
      <c r="AB1082" t="str">
        <f t="shared" si="516"/>
        <v>1.28264982249719-0.150545433115056i</v>
      </c>
      <c r="AC1082" t="str">
        <f t="shared" si="517"/>
        <v>1.773197832604-2.49409499914805i</v>
      </c>
      <c r="AD1082" t="str">
        <f t="shared" si="518"/>
        <v>0.28296208744163+0.313100368110812i</v>
      </c>
      <c r="AE1082" t="e">
        <f t="shared" si="519"/>
        <v>#DIV/0!</v>
      </c>
      <c r="AF1082" t="str">
        <f t="shared" si="520"/>
        <v>-17.4722158997543-3.92700424897215i</v>
      </c>
      <c r="AG1082" t="e">
        <f t="shared" si="521"/>
        <v>#DIV/0!</v>
      </c>
      <c r="AH1082" t="e">
        <f t="shared" si="522"/>
        <v>#DIV/0!</v>
      </c>
      <c r="AI1082" t="e">
        <f t="shared" si="523"/>
        <v>#DIV/0!</v>
      </c>
      <c r="AJ1082" t="e">
        <f t="shared" si="524"/>
        <v>#DIV/0!</v>
      </c>
      <c r="AK1082"/>
      <c r="AL1082"/>
      <c r="AM1082"/>
      <c r="AN1082"/>
    </row>
    <row r="1083" spans="1:40" x14ac:dyDescent="0.25">
      <c r="A1083"/>
      <c r="B1083">
        <f t="shared" si="525"/>
        <v>94900</v>
      </c>
      <c r="C1083" s="186" t="str">
        <f t="shared" si="493"/>
        <v>-0.0000109216640382136+0.0332127678547999i</v>
      </c>
      <c r="D1083" s="158" t="str">
        <f t="shared" si="494"/>
        <v>-7.66675039942431+0.254631220220133i</v>
      </c>
      <c r="E1083" t="str">
        <f t="shared" si="495"/>
        <v>7.99997231211175-0.0148829546599811i</v>
      </c>
      <c r="F1083" t="str">
        <f t="shared" si="496"/>
        <v>0.999200642250565+1.48591705595335E-06i</v>
      </c>
      <c r="G1083">
        <f t="shared" si="491"/>
        <v>1</v>
      </c>
      <c r="H1083" t="str">
        <f t="shared" si="497"/>
        <v>9.80884046017569+4.17906975116165i</v>
      </c>
      <c r="I1083" t="str">
        <f t="shared" si="498"/>
        <v>372.671428532089i</v>
      </c>
      <c r="J1083" t="str">
        <f t="shared" si="492"/>
        <v>-186.993373796719+81.5285830771081i</v>
      </c>
      <c r="K1083" t="str">
        <f t="shared" si="499"/>
        <v>0.730133812053793-1.67462967815681i</v>
      </c>
      <c r="L1083" t="str">
        <f t="shared" si="500"/>
        <v>0.0881561027019248-0.172321923169183i</v>
      </c>
      <c r="M1083" t="str">
        <f t="shared" si="501"/>
        <v>0.818289914755718-1.84695160132599i</v>
      </c>
      <c r="N1083" t="str">
        <f t="shared" si="502"/>
        <v>-0.699214406334534i</v>
      </c>
      <c r="O1083" t="str">
        <f t="shared" si="503"/>
        <v>0.765348044552708-0.643616633330234i</v>
      </c>
      <c r="P1083" t="str">
        <f t="shared" si="504"/>
        <v>0.234651955447292+0.643616633330234i</v>
      </c>
      <c r="Q1083" t="str">
        <f t="shared" si="505"/>
        <v>-0.234651955447292+0.0555977730043i</v>
      </c>
      <c r="R1083" t="str">
        <f t="shared" si="506"/>
        <v>-0.33150489041292-2.82140230076172i</v>
      </c>
      <c r="S1083" t="str">
        <f t="shared" si="507"/>
        <v>0.0737242243420363i</v>
      </c>
      <c r="T1083" t="str">
        <f t="shared" si="508"/>
        <v>0.208005696180494-0.0244399409112843i</v>
      </c>
      <c r="U1083" t="e">
        <f t="shared" si="509"/>
        <v>#DIV/0!</v>
      </c>
      <c r="V1083" t="str">
        <f t="shared" si="510"/>
        <v>1.33333333333333E-06-0.00111805369225076i</v>
      </c>
      <c r="W1083" t="e">
        <f t="shared" si="511"/>
        <v>#DIV/0!</v>
      </c>
      <c r="X1083" t="e">
        <f t="shared" si="512"/>
        <v>#DIV/0!</v>
      </c>
      <c r="Y1083" t="str">
        <f t="shared" si="513"/>
        <v>0.00083+0.0954038857042148i</v>
      </c>
      <c r="Z1083" t="e">
        <f t="shared" si="514"/>
        <v>#DIV/0!</v>
      </c>
      <c r="AA1083" t="e">
        <f t="shared" si="515"/>
        <v>#DIV/0!</v>
      </c>
      <c r="AB1083" t="str">
        <f t="shared" si="516"/>
        <v>1.2826124243165-0.150702468432275i</v>
      </c>
      <c r="AC1083" t="str">
        <f t="shared" si="517"/>
        <v>1.7712086459638-2.49224138101889i</v>
      </c>
      <c r="AD1083" t="str">
        <f t="shared" si="518"/>
        <v>0.283187260474024+0.313384051033934i</v>
      </c>
      <c r="AE1083" t="e">
        <f t="shared" si="519"/>
        <v>#DIV/0!</v>
      </c>
      <c r="AF1083" t="str">
        <f t="shared" si="520"/>
        <v>-17.4755908596-3.92443853094152i</v>
      </c>
      <c r="AG1083" t="e">
        <f t="shared" si="521"/>
        <v>#DIV/0!</v>
      </c>
      <c r="AH1083" t="e">
        <f t="shared" si="522"/>
        <v>#DIV/0!</v>
      </c>
      <c r="AI1083" t="e">
        <f t="shared" si="523"/>
        <v>#DIV/0!</v>
      </c>
      <c r="AJ1083" t="e">
        <f t="shared" si="524"/>
        <v>#DIV/0!</v>
      </c>
      <c r="AK1083"/>
      <c r="AL1083"/>
      <c r="AM1083"/>
      <c r="AN1083"/>
    </row>
    <row r="1084" spans="1:40" x14ac:dyDescent="0.25">
      <c r="A1084"/>
      <c r="B1084">
        <f t="shared" si="525"/>
        <v>95000</v>
      </c>
      <c r="C1084" s="186" t="str">
        <f t="shared" si="493"/>
        <v>-0.0000108986831653377+0.0331778070540808i</v>
      </c>
      <c r="D1084" s="158" t="str">
        <f t="shared" si="494"/>
        <v>-7.66675022323764+0.25436318741462i</v>
      </c>
      <c r="E1084" t="str">
        <f t="shared" si="495"/>
        <v>7.99997225372949-0.0148986373275023i</v>
      </c>
      <c r="F1084" t="str">
        <f t="shared" si="496"/>
        <v>0.999200642256391+1.48748281651254E-06i</v>
      </c>
      <c r="G1084">
        <f t="shared" si="491"/>
        <v>1</v>
      </c>
      <c r="H1084" t="str">
        <f t="shared" si="497"/>
        <v>9.81220747381866+4.17623762169957i</v>
      </c>
      <c r="I1084" t="str">
        <f t="shared" si="498"/>
        <v>373.064127613788i</v>
      </c>
      <c r="J1084" t="str">
        <f t="shared" si="492"/>
        <v>-187.389775107444+81.6144930698132i</v>
      </c>
      <c r="K1084" t="str">
        <f t="shared" si="499"/>
        <v>0.728828671518857-1.67341651844789i</v>
      </c>
      <c r="L1084" t="str">
        <f t="shared" si="500"/>
        <v>0.0880090207170869-0.172215696372837i</v>
      </c>
      <c r="M1084" t="str">
        <f t="shared" si="501"/>
        <v>0.816837692235944-1.84563221482073i</v>
      </c>
      <c r="N1084" t="str">
        <f t="shared" si="502"/>
        <v>-0.699951197068291i</v>
      </c>
      <c r="O1084" t="str">
        <f t="shared" si="503"/>
        <v>0.76487362608545-0.644180359929497i</v>
      </c>
      <c r="P1084" t="str">
        <f t="shared" si="504"/>
        <v>0.23512637391455+0.644180359929497i</v>
      </c>
      <c r="Q1084" t="str">
        <f t="shared" si="505"/>
        <v>-0.23512637391455+0.055770837138794i</v>
      </c>
      <c r="R1084" t="str">
        <f t="shared" si="506"/>
        <v>-0.331500997287773-2.81835013668611i</v>
      </c>
      <c r="S1084" t="str">
        <f t="shared" si="507"/>
        <v>0.0738019105636822i</v>
      </c>
      <c r="T1084" t="str">
        <f t="shared" si="508"/>
        <v>0.20799962472485-0.0244654069536037i</v>
      </c>
      <c r="U1084" t="e">
        <f t="shared" si="509"/>
        <v>#DIV/0!</v>
      </c>
      <c r="V1084" t="str">
        <f t="shared" si="510"/>
        <v>1.33333333333333E-06-0.00111687679362734i</v>
      </c>
      <c r="W1084" t="e">
        <f t="shared" si="511"/>
        <v>#DIV/0!</v>
      </c>
      <c r="X1084" t="e">
        <f t="shared" si="512"/>
        <v>#DIV/0!</v>
      </c>
      <c r="Y1084" t="str">
        <f t="shared" si="513"/>
        <v>0.00083+0.0955044166691297i</v>
      </c>
      <c r="Z1084" t="e">
        <f t="shared" si="514"/>
        <v>#DIV/0!</v>
      </c>
      <c r="AA1084" t="e">
        <f t="shared" si="515"/>
        <v>#DIV/0!</v>
      </c>
      <c r="AB1084" t="str">
        <f t="shared" si="516"/>
        <v>1.28257498628193-0.150859498085197i</v>
      </c>
      <c r="AC1084" t="str">
        <f t="shared" si="517"/>
        <v>1.76922444233635-2.49038943687297i</v>
      </c>
      <c r="AD1084" t="str">
        <f t="shared" si="518"/>
        <v>0.283412638457637+0.313667576439969i</v>
      </c>
      <c r="AE1084" t="e">
        <f t="shared" si="519"/>
        <v>#DIV/0!</v>
      </c>
      <c r="AF1084" t="str">
        <f t="shared" si="520"/>
        <v>-17.4789576970563-3.92187443428495i</v>
      </c>
      <c r="AG1084" t="e">
        <f t="shared" si="521"/>
        <v>#DIV/0!</v>
      </c>
      <c r="AH1084" t="e">
        <f t="shared" si="522"/>
        <v>#DIV/0!</v>
      </c>
      <c r="AI1084" t="e">
        <f t="shared" si="523"/>
        <v>#DIV/0!</v>
      </c>
      <c r="AJ1084" t="e">
        <f t="shared" si="524"/>
        <v>#DIV/0!</v>
      </c>
      <c r="AK1084"/>
      <c r="AL1084"/>
      <c r="AM1084"/>
      <c r="AN1084"/>
    </row>
    <row r="1085" spans="1:40" x14ac:dyDescent="0.25">
      <c r="A1085"/>
      <c r="B1085">
        <f t="shared" si="525"/>
        <v>95100</v>
      </c>
      <c r="C1085" s="186" t="str">
        <f t="shared" si="493"/>
        <v>-0.0000108757747491967+0.0331429197776296i</v>
      </c>
      <c r="D1085" s="158" t="str">
        <f t="shared" si="494"/>
        <v>-7.66675004760642+0.25409571829516i</v>
      </c>
      <c r="E1085" t="str">
        <f t="shared" si="495"/>
        <v>7.99997219528575-0.0149143199946801i</v>
      </c>
      <c r="F1085" t="str">
        <f t="shared" si="496"/>
        <v>0.999200642262217+1.48904857703748E-06i</v>
      </c>
      <c r="G1085">
        <f t="shared" si="491"/>
        <v>1</v>
      </c>
      <c r="H1085" t="str">
        <f t="shared" si="497"/>
        <v>9.81556638822147+4.17340768320374i</v>
      </c>
      <c r="I1085" t="str">
        <f t="shared" si="498"/>
        <v>373.456826695487i</v>
      </c>
      <c r="J1085" t="str">
        <f t="shared" si="492"/>
        <v>-187.786593902434+81.7004030625182i</v>
      </c>
      <c r="K1085" t="str">
        <f t="shared" si="499"/>
        <v>0.727526821271917-1.67220452553673i</v>
      </c>
      <c r="L1085" t="str">
        <f t="shared" si="500"/>
        <v>0.0878622745745397-0.172109521528495i</v>
      </c>
      <c r="M1085" t="str">
        <f t="shared" si="501"/>
        <v>0.815389095846457-1.84431404706522i</v>
      </c>
      <c r="N1085" t="str">
        <f t="shared" si="502"/>
        <v>-0.700687987802047i</v>
      </c>
      <c r="O1085" t="str">
        <f t="shared" si="503"/>
        <v>0.764398792398466-0.644743736828647i</v>
      </c>
      <c r="P1085" t="str">
        <f t="shared" si="504"/>
        <v>0.235601207601534+0.644743736828647i</v>
      </c>
      <c r="Q1085" t="str">
        <f t="shared" si="505"/>
        <v>-0.235601207601534+0.0559442509733999i</v>
      </c>
      <c r="R1085" t="str">
        <f t="shared" si="506"/>
        <v>-0.331497099902384-2.81530430397599i</v>
      </c>
      <c r="S1085" t="str">
        <f t="shared" si="507"/>
        <v>0.0738795967853282i</v>
      </c>
      <c r="T1085" t="str">
        <f t="shared" si="508"/>
        <v>0.207993546805745-0.0244908720762938i</v>
      </c>
      <c r="U1085" t="e">
        <f t="shared" si="509"/>
        <v>#DIV/0!</v>
      </c>
      <c r="V1085" t="str">
        <f t="shared" si="510"/>
        <v>1.33333333333333E-06-0.00111570237007988i</v>
      </c>
      <c r="W1085" t="e">
        <f t="shared" si="511"/>
        <v>#DIV/0!</v>
      </c>
      <c r="X1085" t="e">
        <f t="shared" si="512"/>
        <v>#DIV/0!</v>
      </c>
      <c r="Y1085" t="str">
        <f t="shared" si="513"/>
        <v>0.00083+0.0956049476340446i</v>
      </c>
      <c r="Z1085" t="e">
        <f t="shared" si="514"/>
        <v>#DIV/0!</v>
      </c>
      <c r="AA1085" t="e">
        <f t="shared" si="515"/>
        <v>#DIV/0!</v>
      </c>
      <c r="AB1085" t="str">
        <f t="shared" si="516"/>
        <v>1.28253750839214-0.151016522067467i</v>
      </c>
      <c r="AC1085" t="str">
        <f t="shared" si="517"/>
        <v>1.76724520636907-2.48853916800212i</v>
      </c>
      <c r="AD1085" t="str">
        <f t="shared" si="518"/>
        <v>0.283638221294896+0.313950944197081i</v>
      </c>
      <c r="AE1085" t="e">
        <f t="shared" si="519"/>
        <v>#DIV/0!</v>
      </c>
      <c r="AF1085" t="str">
        <f t="shared" si="520"/>
        <v>-17.4823164358279-3.91931196490858i</v>
      </c>
      <c r="AG1085" t="e">
        <f t="shared" si="521"/>
        <v>#DIV/0!</v>
      </c>
      <c r="AH1085" t="e">
        <f t="shared" si="522"/>
        <v>#DIV/0!</v>
      </c>
      <c r="AI1085" t="e">
        <f t="shared" si="523"/>
        <v>#DIV/0!</v>
      </c>
      <c r="AJ1085" t="e">
        <f t="shared" si="524"/>
        <v>#DIV/0!</v>
      </c>
      <c r="AK1085"/>
      <c r="AL1085"/>
      <c r="AM1085"/>
      <c r="AN1085"/>
    </row>
    <row r="1086" spans="1:40" x14ac:dyDescent="0.25">
      <c r="A1086"/>
      <c r="B1086">
        <f t="shared" si="525"/>
        <v>95200</v>
      </c>
      <c r="C1086" s="186" t="str">
        <f t="shared" si="493"/>
        <v>-0.0000108529384855106+0.0331081057937523i</v>
      </c>
      <c r="D1086" s="158" t="str">
        <f t="shared" si="494"/>
        <v>-7.66674987252843+0.253828811085434i</v>
      </c>
      <c r="E1086" t="str">
        <f t="shared" si="495"/>
        <v>7.99997213678052-0.0149300026615139i</v>
      </c>
      <c r="F1086" t="str">
        <f t="shared" si="496"/>
        <v>0.999200642268053+1.49061433752815E-06i</v>
      </c>
      <c r="G1086">
        <f t="shared" si="491"/>
        <v>1</v>
      </c>
      <c r="H1086" t="str">
        <f t="shared" si="497"/>
        <v>9.81891722701616+4.17057993974424i</v>
      </c>
      <c r="I1086" t="str">
        <f t="shared" si="498"/>
        <v>373.849525777185i</v>
      </c>
      <c r="J1086" t="str">
        <f t="shared" si="492"/>
        <v>-188.183830181691+81.7863130552233i</v>
      </c>
      <c r="K1086" t="str">
        <f t="shared" si="499"/>
        <v>0.726228251040564-1.67099370006674i</v>
      </c>
      <c r="L1086" t="str">
        <f t="shared" si="500"/>
        <v>0.0877158633681282-0.172003398934551i</v>
      </c>
      <c r="M1086" t="str">
        <f t="shared" si="501"/>
        <v>0.813944114408692-1.84299709900129i</v>
      </c>
      <c r="N1086" t="str">
        <f t="shared" si="502"/>
        <v>-0.701424778535803i</v>
      </c>
      <c r="O1086" t="str">
        <f t="shared" si="503"/>
        <v>0.763923543749525-0.64530676372185i</v>
      </c>
      <c r="P1086" t="str">
        <f t="shared" si="504"/>
        <v>0.236076456250475+0.64530676372185i</v>
      </c>
      <c r="Q1086" t="str">
        <f t="shared" si="505"/>
        <v>-0.236076456250475+0.056118014813953i</v>
      </c>
      <c r="R1086" t="str">
        <f t="shared" si="506"/>
        <v>-0.331493198256234-2.81226478267666i</v>
      </c>
      <c r="S1086" t="str">
        <f t="shared" si="507"/>
        <v>0.0739572830069743i</v>
      </c>
      <c r="T1086" t="str">
        <f t="shared" si="508"/>
        <v>0.207987462422965-0.0245163362783233i</v>
      </c>
      <c r="U1086" t="e">
        <f t="shared" si="509"/>
        <v>#DIV/0!</v>
      </c>
      <c r="V1086" t="str">
        <f t="shared" si="510"/>
        <v>1.33333333333333E-06-0.00111453041380879i</v>
      </c>
      <c r="W1086" t="e">
        <f t="shared" si="511"/>
        <v>#DIV/0!</v>
      </c>
      <c r="X1086" t="e">
        <f t="shared" si="512"/>
        <v>#DIV/0!</v>
      </c>
      <c r="Y1086" t="str">
        <f t="shared" si="513"/>
        <v>0.00083+0.0957054785989595i</v>
      </c>
      <c r="Z1086" t="e">
        <f t="shared" si="514"/>
        <v>#DIV/0!</v>
      </c>
      <c r="AA1086" t="e">
        <f t="shared" si="515"/>
        <v>#DIV/0!</v>
      </c>
      <c r="AB1086" t="str">
        <f t="shared" si="516"/>
        <v>1.28249999064579-0.151173540372725i</v>
      </c>
      <c r="AC1086" t="str">
        <f t="shared" si="517"/>
        <v>1.76527092276266-2.48669057567008i</v>
      </c>
      <c r="AD1086" t="str">
        <f t="shared" si="518"/>
        <v>0.28386400888812+0.314234154173439i</v>
      </c>
      <c r="AE1086" t="e">
        <f t="shared" si="519"/>
        <v>#DIV/0!</v>
      </c>
      <c r="AF1086" t="str">
        <f t="shared" si="520"/>
        <v>-17.4856670995446-3.91675112865881i</v>
      </c>
      <c r="AG1086" t="e">
        <f t="shared" si="521"/>
        <v>#DIV/0!</v>
      </c>
      <c r="AH1086" t="e">
        <f t="shared" si="522"/>
        <v>#DIV/0!</v>
      </c>
      <c r="AI1086" t="e">
        <f t="shared" si="523"/>
        <v>#DIV/0!</v>
      </c>
      <c r="AJ1086" t="e">
        <f t="shared" si="524"/>
        <v>#DIV/0!</v>
      </c>
      <c r="AK1086"/>
      <c r="AL1086"/>
      <c r="AM1086"/>
      <c r="AN1086"/>
    </row>
    <row r="1087" spans="1:40" x14ac:dyDescent="0.25">
      <c r="A1087"/>
      <c r="B1087">
        <f t="shared" si="525"/>
        <v>95300</v>
      </c>
      <c r="C1087" s="186" t="str">
        <f t="shared" si="493"/>
        <v>-0.0000108301740715949+0.0330733648717274i</v>
      </c>
      <c r="D1087" s="158" t="str">
        <f t="shared" si="494"/>
        <v>-7.66674969800121+0.253562464016577i</v>
      </c>
      <c r="E1087" t="str">
        <f t="shared" si="495"/>
        <v>7.99997207821381-0.0149456853280036i</v>
      </c>
      <c r="F1087" t="str">
        <f t="shared" si="496"/>
        <v>0.999200642273899+1.49218009798453E-06i</v>
      </c>
      <c r="G1087">
        <f t="shared" si="491"/>
        <v>1</v>
      </c>
      <c r="H1087" t="str">
        <f t="shared" si="497"/>
        <v>9.82226001375924+4.16775439533913i</v>
      </c>
      <c r="I1087" t="str">
        <f t="shared" si="498"/>
        <v>374.242224858884i</v>
      </c>
      <c r="J1087" t="str">
        <f t="shared" si="492"/>
        <v>-188.581483945215+81.8722230479283i</v>
      </c>
      <c r="K1087" t="str">
        <f t="shared" si="499"/>
        <v>0.724932950588719-1.66978404266333i</v>
      </c>
      <c r="L1087" t="str">
        <f t="shared" si="500"/>
        <v>0.0875697861942083-0.171897328886865i</v>
      </c>
      <c r="M1087" t="str">
        <f t="shared" si="501"/>
        <v>0.812502736782927-1.84168137155019i</v>
      </c>
      <c r="N1087" t="str">
        <f t="shared" si="502"/>
        <v>-0.702161569269559i</v>
      </c>
      <c r="O1087" t="str">
        <f t="shared" si="503"/>
        <v>0.763447880396621-0.645869440303462i</v>
      </c>
      <c r="P1087" t="str">
        <f t="shared" si="504"/>
        <v>0.236552119603379+0.645869440303462i</v>
      </c>
      <c r="Q1087" t="str">
        <f t="shared" si="505"/>
        <v>-0.236552119603379+0.0562921289660969i</v>
      </c>
      <c r="R1087" t="str">
        <f t="shared" si="506"/>
        <v>-0.331489292348824-2.80923155291714i</v>
      </c>
      <c r="S1087" t="str">
        <f t="shared" si="507"/>
        <v>0.0740349692286202i</v>
      </c>
      <c r="T1087" t="str">
        <f t="shared" si="508"/>
        <v>0.207981371576289-0.0245417995586623i</v>
      </c>
      <c r="U1087" t="e">
        <f t="shared" si="509"/>
        <v>#DIV/0!</v>
      </c>
      <c r="V1087" t="str">
        <f t="shared" si="510"/>
        <v>1.33333333333333E-06-0.00111336091704719i</v>
      </c>
      <c r="W1087" t="e">
        <f t="shared" si="511"/>
        <v>#DIV/0!</v>
      </c>
      <c r="X1087" t="e">
        <f t="shared" si="512"/>
        <v>#DIV/0!</v>
      </c>
      <c r="Y1087" t="str">
        <f t="shared" si="513"/>
        <v>0.00083+0.0958060095638743i</v>
      </c>
      <c r="Z1087" t="e">
        <f t="shared" si="514"/>
        <v>#DIV/0!</v>
      </c>
      <c r="AA1087" t="e">
        <f t="shared" si="515"/>
        <v>#DIV/0!</v>
      </c>
      <c r="AB1087" t="str">
        <f t="shared" si="516"/>
        <v>1.28246243304153-0.151330552994621i</v>
      </c>
      <c r="AC1087" t="str">
        <f t="shared" si="517"/>
        <v>1.76330157627095-2.48484366111252i</v>
      </c>
      <c r="AD1087" t="str">
        <f t="shared" si="518"/>
        <v>0.284090001139541+0.314517206237214i</v>
      </c>
      <c r="AE1087" t="e">
        <f t="shared" si="519"/>
        <v>#DIV/0!</v>
      </c>
      <c r="AF1087" t="str">
        <f t="shared" si="520"/>
        <v>-17.4890097117605-3.91419193132255i</v>
      </c>
      <c r="AG1087" t="e">
        <f t="shared" si="521"/>
        <v>#DIV/0!</v>
      </c>
      <c r="AH1087" t="e">
        <f t="shared" si="522"/>
        <v>#DIV/0!</v>
      </c>
      <c r="AI1087" t="e">
        <f t="shared" si="523"/>
        <v>#DIV/0!</v>
      </c>
      <c r="AJ1087" t="e">
        <f t="shared" si="524"/>
        <v>#DIV/0!</v>
      </c>
      <c r="AK1087"/>
      <c r="AL1087"/>
      <c r="AM1087"/>
      <c r="AN1087"/>
    </row>
    <row r="1088" spans="1:40" x14ac:dyDescent="0.25">
      <c r="A1088"/>
      <c r="B1088">
        <f t="shared" si="525"/>
        <v>95400</v>
      </c>
      <c r="C1088" s="186" t="str">
        <f t="shared" si="493"/>
        <v>-0.0000108074812063508+0.0330386967818008i</v>
      </c>
      <c r="D1088" s="158" t="str">
        <f t="shared" si="494"/>
        <v>-7.66674952402261+0.25329667532714i</v>
      </c>
      <c r="E1088" t="str">
        <f t="shared" si="495"/>
        <v>7.9999720195856-0.0149613679941485i</v>
      </c>
      <c r="F1088" t="str">
        <f t="shared" si="496"/>
        <v>0.999200642279745+1.49374585840652E-06i</v>
      </c>
      <c r="G1088">
        <f t="shared" si="491"/>
        <v>1</v>
      </c>
      <c r="H1088" t="str">
        <f t="shared" si="497"/>
        <v>9.82559477193283+4.16493105395503i</v>
      </c>
      <c r="I1088" t="str">
        <f t="shared" si="498"/>
        <v>374.634923940583i</v>
      </c>
      <c r="J1088" t="str">
        <f t="shared" si="492"/>
        <v>-188.979555193004+81.9581330406334i</v>
      </c>
      <c r="K1088" t="str">
        <f t="shared" si="499"/>
        <v>0.723640909716489-1.66857555393414i</v>
      </c>
      <c r="L1088" t="str">
        <f t="shared" si="500"/>
        <v>0.087424042151647-0.171791311678784i</v>
      </c>
      <c r="M1088" t="str">
        <f t="shared" si="501"/>
        <v>0.811064951868136-1.84036686561292i</v>
      </c>
      <c r="N1088" t="str">
        <f t="shared" si="502"/>
        <v>-0.702898360003315i</v>
      </c>
      <c r="O1088" t="str">
        <f t="shared" si="503"/>
        <v>0.762971802597972-0.646431766268027i</v>
      </c>
      <c r="P1088" t="str">
        <f t="shared" si="504"/>
        <v>0.237028197402028+0.646431766268027i</v>
      </c>
      <c r="Q1088" t="str">
        <f t="shared" si="505"/>
        <v>-0.237028197402028+0.056466593735288i</v>
      </c>
      <c r="R1088" t="str">
        <f t="shared" si="506"/>
        <v>-0.331485382179628-2.80620459490977i</v>
      </c>
      <c r="S1088" t="str">
        <f t="shared" si="507"/>
        <v>0.0741126554502661i</v>
      </c>
      <c r="T1088" t="str">
        <f t="shared" si="508"/>
        <v>0.207975274265501-0.0245672619162785i</v>
      </c>
      <c r="U1088" t="e">
        <f t="shared" si="509"/>
        <v>#DIV/0!</v>
      </c>
      <c r="V1088" t="str">
        <f t="shared" si="510"/>
        <v>1.33333333333333E-06-0.00111219387206076i</v>
      </c>
      <c r="W1088" t="e">
        <f t="shared" si="511"/>
        <v>#DIV/0!</v>
      </c>
      <c r="X1088" t="e">
        <f t="shared" si="512"/>
        <v>#DIV/0!</v>
      </c>
      <c r="Y1088" t="str">
        <f t="shared" si="513"/>
        <v>0.00083+0.0959065405287892i</v>
      </c>
      <c r="Z1088" t="e">
        <f t="shared" si="514"/>
        <v>#DIV/0!</v>
      </c>
      <c r="AA1088" t="e">
        <f t="shared" si="515"/>
        <v>#DIV/0!</v>
      </c>
      <c r="AB1088" t="str">
        <f t="shared" si="516"/>
        <v>1.28242483557802-0.15148755992679i</v>
      </c>
      <c r="AC1088" t="str">
        <f t="shared" si="517"/>
        <v>1.76133715170077-2.48299842553753i</v>
      </c>
      <c r="AD1088" t="str">
        <f t="shared" si="518"/>
        <v>0.284316197951272+0.314800100256576i</v>
      </c>
      <c r="AE1088" t="e">
        <f t="shared" si="519"/>
        <v>#DIV/0!</v>
      </c>
      <c r="AF1088" t="str">
        <f t="shared" si="520"/>
        <v>-17.4923442959554-3.91163437862789i</v>
      </c>
      <c r="AG1088" t="e">
        <f t="shared" si="521"/>
        <v>#DIV/0!</v>
      </c>
      <c r="AH1088" t="e">
        <f t="shared" si="522"/>
        <v>#DIV/0!</v>
      </c>
      <c r="AI1088" t="e">
        <f t="shared" si="523"/>
        <v>#DIV/0!</v>
      </c>
      <c r="AJ1088" t="e">
        <f t="shared" si="524"/>
        <v>#DIV/0!</v>
      </c>
      <c r="AK1088"/>
      <c r="AL1088"/>
      <c r="AM1088"/>
      <c r="AN1088"/>
    </row>
    <row r="1089" spans="1:40" x14ac:dyDescent="0.25">
      <c r="A1089"/>
      <c r="B1089">
        <f t="shared" si="525"/>
        <v>95500</v>
      </c>
      <c r="C1089" s="186" t="str">
        <f t="shared" si="493"/>
        <v>-0.0000107848595902548+0.0330041012951806i</v>
      </c>
      <c r="D1089" s="158" t="str">
        <f t="shared" si="494"/>
        <v>-7.66674935059019+0.253031443263051i</v>
      </c>
      <c r="E1089" t="str">
        <f t="shared" si="495"/>
        <v>7.99997196089592-0.0149770506599486i</v>
      </c>
      <c r="F1089" t="str">
        <f t="shared" si="496"/>
        <v>0.999200642285601+1.49531161879415E-06i</v>
      </c>
      <c r="G1089">
        <f t="shared" si="491"/>
        <v>1</v>
      </c>
      <c r="H1089" t="str">
        <f t="shared" si="497"/>
        <v>9.82892152494392+4.16210991950729i</v>
      </c>
      <c r="I1089" t="str">
        <f t="shared" si="498"/>
        <v>375.027623022282i</v>
      </c>
      <c r="J1089" t="str">
        <f t="shared" si="492"/>
        <v>-189.37804392506+82.0440430333385i</v>
      </c>
      <c r="K1089" t="str">
        <f t="shared" si="499"/>
        <v>0.722352118260002-1.66736823446908i</v>
      </c>
      <c r="L1089" t="str">
        <f t="shared" si="500"/>
        <v>0.0872786303418114-0.171685347601149i</v>
      </c>
      <c r="M1089" t="str">
        <f t="shared" si="501"/>
        <v>0.809630748601813-1.83905358207023i</v>
      </c>
      <c r="N1089" t="str">
        <f t="shared" si="502"/>
        <v>-0.703635150737071i</v>
      </c>
      <c r="O1089" t="str">
        <f t="shared" si="503"/>
        <v>0.762495310612022-0.646993741310281i</v>
      </c>
      <c r="P1089" t="str">
        <f t="shared" si="504"/>
        <v>0.237504689387978+0.646993741310281i</v>
      </c>
      <c r="Q1089" t="str">
        <f t="shared" si="505"/>
        <v>-0.237504689387978+0.05664140942679i</v>
      </c>
      <c r="R1089" t="str">
        <f t="shared" si="506"/>
        <v>-0.331481467748141-2.80318388894976i</v>
      </c>
      <c r="S1089" t="str">
        <f t="shared" si="507"/>
        <v>0.0741903416719122i</v>
      </c>
      <c r="T1089" t="str">
        <f t="shared" si="508"/>
        <v>0.207969170490382-0.0245927233501415i</v>
      </c>
      <c r="U1089" t="e">
        <f t="shared" si="509"/>
        <v>#DIV/0!</v>
      </c>
      <c r="V1089" t="str">
        <f t="shared" si="510"/>
        <v>1.33333333333333E-06-0.00111102927114761i</v>
      </c>
      <c r="W1089" t="e">
        <f t="shared" si="511"/>
        <v>#DIV/0!</v>
      </c>
      <c r="X1089" t="e">
        <f t="shared" si="512"/>
        <v>#DIV/0!</v>
      </c>
      <c r="Y1089" t="str">
        <f t="shared" si="513"/>
        <v>0.00083+0.0960070714937041i</v>
      </c>
      <c r="Z1089" t="e">
        <f t="shared" si="514"/>
        <v>#DIV/0!</v>
      </c>
      <c r="AA1089" t="e">
        <f t="shared" si="515"/>
        <v>#DIV/0!</v>
      </c>
      <c r="AB1089" t="str">
        <f t="shared" si="516"/>
        <v>1.28238719825392-0.151644561162878i</v>
      </c>
      <c r="AC1089" t="str">
        <f t="shared" si="517"/>
        <v>1.75937763391164-2.48115487012557i</v>
      </c>
      <c r="AD1089" t="str">
        <f t="shared" si="518"/>
        <v>0.284542599225344+0.315082836099708i</v>
      </c>
      <c r="AE1089" t="e">
        <f t="shared" si="519"/>
        <v>#DIV/0!</v>
      </c>
      <c r="AF1089" t="str">
        <f t="shared" si="520"/>
        <v>-17.4956708755341-3.90907847624424i</v>
      </c>
      <c r="AG1089" t="e">
        <f t="shared" si="521"/>
        <v>#DIV/0!</v>
      </c>
      <c r="AH1089" t="e">
        <f t="shared" si="522"/>
        <v>#DIV/0!</v>
      </c>
      <c r="AI1089" t="e">
        <f t="shared" si="523"/>
        <v>#DIV/0!</v>
      </c>
      <c r="AJ1089" t="e">
        <f t="shared" si="524"/>
        <v>#DIV/0!</v>
      </c>
      <c r="AK1089"/>
      <c r="AL1089"/>
      <c r="AM1089"/>
      <c r="AN1089"/>
    </row>
    <row r="1090" spans="1:40" x14ac:dyDescent="0.25">
      <c r="A1090"/>
      <c r="B1090">
        <f t="shared" si="525"/>
        <v>95600</v>
      </c>
      <c r="C1090" s="186" t="str">
        <f t="shared" si="493"/>
        <v>-0.0000107623089253496+0.0329695781840322i</v>
      </c>
      <c r="D1090" s="158" t="str">
        <f t="shared" si="494"/>
        <v>-7.6667491777018+0.25276676607758i</v>
      </c>
      <c r="E1090" t="str">
        <f t="shared" si="495"/>
        <v>7.99997190214474-0.0149927333254033i</v>
      </c>
      <c r="F1090" t="str">
        <f t="shared" si="496"/>
        <v>0.999200642291467+1.49687737914736E-06i</v>
      </c>
      <c r="G1090">
        <f t="shared" si="491"/>
        <v>1</v>
      </c>
      <c r="H1090" t="str">
        <f t="shared" si="497"/>
        <v>9.8322402961255+4.15929099586053i</v>
      </c>
      <c r="I1090" t="str">
        <f t="shared" si="498"/>
        <v>375.42032210398i</v>
      </c>
      <c r="J1090" t="str">
        <f t="shared" si="492"/>
        <v>-189.776950141381+82.1299530260436i</v>
      </c>
      <c r="K1090" t="str">
        <f t="shared" si="499"/>
        <v>0.721066566091329-1.66616208484057i</v>
      </c>
      <c r="L1090" t="str">
        <f t="shared" si="500"/>
        <v>0.0871335498685682-0.171579436942319i</v>
      </c>
      <c r="M1090" t="str">
        <f t="shared" si="501"/>
        <v>0.808200115959897-1.83774152178289i</v>
      </c>
      <c r="N1090" t="str">
        <f t="shared" si="502"/>
        <v>-0.704371941470827i</v>
      </c>
      <c r="O1090" t="str">
        <f t="shared" si="503"/>
        <v>0.762018404697441-0.64755536512515i</v>
      </c>
      <c r="P1090" t="str">
        <f t="shared" si="504"/>
        <v>0.237981595302559+0.64755536512515i</v>
      </c>
      <c r="Q1090" t="str">
        <f t="shared" si="505"/>
        <v>-0.237981595302559+0.0568165763456771i</v>
      </c>
      <c r="R1090" t="str">
        <f t="shared" si="506"/>
        <v>-0.331477549053838-2.80016941541479i</v>
      </c>
      <c r="S1090" t="str">
        <f t="shared" si="507"/>
        <v>0.0742680278935581i</v>
      </c>
      <c r="T1090" t="str">
        <f t="shared" si="508"/>
        <v>0.207963060250714-0.0246181838592187i</v>
      </c>
      <c r="U1090" t="e">
        <f t="shared" si="509"/>
        <v>#DIV/0!</v>
      </c>
      <c r="V1090" t="str">
        <f t="shared" si="510"/>
        <v>1.33333333333333E-06-0.00110986710663804i</v>
      </c>
      <c r="W1090" t="e">
        <f t="shared" si="511"/>
        <v>#DIV/0!</v>
      </c>
      <c r="X1090" t="e">
        <f t="shared" si="512"/>
        <v>#DIV/0!</v>
      </c>
      <c r="Y1090" t="str">
        <f t="shared" si="513"/>
        <v>0.00083+0.0961076024586189i</v>
      </c>
      <c r="Z1090" t="e">
        <f t="shared" si="514"/>
        <v>#DIV/0!</v>
      </c>
      <c r="AA1090" t="e">
        <f t="shared" si="515"/>
        <v>#DIV/0!</v>
      </c>
      <c r="AB1090" t="str">
        <f t="shared" si="516"/>
        <v>1.28234952106787-0.151801556696517i</v>
      </c>
      <c r="AC1090" t="str">
        <f t="shared" si="517"/>
        <v>1.7574230078157-2.47931299602985i</v>
      </c>
      <c r="AD1090" t="str">
        <f t="shared" si="518"/>
        <v>0.284769204863679+0.315365413634787i</v>
      </c>
      <c r="AE1090" t="e">
        <f t="shared" si="519"/>
        <v>#DIV/0!</v>
      </c>
      <c r="AF1090" t="str">
        <f t="shared" si="520"/>
        <v>-17.4989894738273-3.90652422978295i</v>
      </c>
      <c r="AG1090" t="e">
        <f t="shared" si="521"/>
        <v>#DIV/0!</v>
      </c>
      <c r="AH1090" t="e">
        <f t="shared" si="522"/>
        <v>#DIV/0!</v>
      </c>
      <c r="AI1090" t="e">
        <f t="shared" si="523"/>
        <v>#DIV/0!</v>
      </c>
      <c r="AJ1090" t="e">
        <f t="shared" si="524"/>
        <v>#DIV/0!</v>
      </c>
      <c r="AK1090"/>
      <c r="AL1090"/>
      <c r="AM1090"/>
      <c r="AN1090"/>
    </row>
    <row r="1091" spans="1:40" x14ac:dyDescent="0.25">
      <c r="A1091"/>
      <c r="B1091">
        <f t="shared" si="525"/>
        <v>95700</v>
      </c>
      <c r="C1091" s="186" t="str">
        <f t="shared" si="493"/>
        <v>-0.0000107398289152334+0.0329351272214735i</v>
      </c>
      <c r="D1091" s="158" t="str">
        <f t="shared" si="494"/>
        <v>-7.66674900535506+0.252502642031297i</v>
      </c>
      <c r="E1091" t="str">
        <f t="shared" si="495"/>
        <v>7.99997184333208-0.0150084159905122i</v>
      </c>
      <c r="F1091" t="str">
        <f t="shared" si="496"/>
        <v>0.999200642297333+1.49844313946608E-06i</v>
      </c>
      <c r="G1091">
        <f t="shared" si="491"/>
        <v>1</v>
      </c>
      <c r="H1091" t="str">
        <f t="shared" si="497"/>
        <v>9.83555110873594+4.15647428682885i</v>
      </c>
      <c r="I1091" t="str">
        <f t="shared" si="498"/>
        <v>375.813021185679i</v>
      </c>
      <c r="J1091" t="str">
        <f t="shared" si="492"/>
        <v>-190.176273841969+82.2158630187486i</v>
      </c>
      <c r="K1091" t="str">
        <f t="shared" si="499"/>
        <v>0.719784243118306-1.66495710560364i</v>
      </c>
      <c r="L1091" t="str">
        <f t="shared" si="500"/>
        <v>0.0869887998382772-0.171473579988183i</v>
      </c>
      <c r="M1091" t="str">
        <f t="shared" si="501"/>
        <v>0.806773042956583-1.83643068559182i</v>
      </c>
      <c r="N1091" t="str">
        <f t="shared" si="502"/>
        <v>-0.705108732204583i</v>
      </c>
      <c r="O1091" t="str">
        <f t="shared" si="503"/>
        <v>0.761541085113121-0.648116637407751i</v>
      </c>
      <c r="P1091" t="str">
        <f t="shared" si="504"/>
        <v>0.238458914886879+0.648116637407751i</v>
      </c>
      <c r="Q1091" t="str">
        <f t="shared" si="505"/>
        <v>-0.238458914886879+0.056992094796832i</v>
      </c>
      <c r="R1091" t="str">
        <f t="shared" si="506"/>
        <v>-0.331473626096219-2.79716115476452i</v>
      </c>
      <c r="S1091" t="str">
        <f t="shared" si="507"/>
        <v>0.0743457141152041i</v>
      </c>
      <c r="T1091" t="str">
        <f t="shared" si="508"/>
        <v>0.207956943546277-0.0246436434424796i</v>
      </c>
      <c r="U1091" t="e">
        <f t="shared" si="509"/>
        <v>#DIV/0!</v>
      </c>
      <c r="V1091" t="str">
        <f t="shared" si="510"/>
        <v>1.33333333333333E-06-0.00110870737089443i</v>
      </c>
      <c r="W1091" t="e">
        <f t="shared" si="511"/>
        <v>#DIV/0!</v>
      </c>
      <c r="X1091" t="e">
        <f t="shared" si="512"/>
        <v>#DIV/0!</v>
      </c>
      <c r="Y1091" t="str">
        <f t="shared" si="513"/>
        <v>0.00083+0.0962081334235338i</v>
      </c>
      <c r="Z1091" t="e">
        <f t="shared" si="514"/>
        <v>#DIV/0!</v>
      </c>
      <c r="AA1091" t="e">
        <f t="shared" si="515"/>
        <v>#DIV/0!</v>
      </c>
      <c r="AB1091" t="str">
        <f t="shared" si="516"/>
        <v>1.28231180401853-0.151958546521353i</v>
      </c>
      <c r="AC1091" t="str">
        <f t="shared" si="517"/>
        <v>1.75547325837743-2.47747280437652i</v>
      </c>
      <c r="AD1091" t="str">
        <f t="shared" si="518"/>
        <v>0.284996014768106+0.315647832730007i</v>
      </c>
      <c r="AE1091" t="e">
        <f t="shared" si="519"/>
        <v>#DIV/0!</v>
      </c>
      <c r="AF1091" t="str">
        <f t="shared" si="520"/>
        <v>-17.502300114091-3.90397164479755i</v>
      </c>
      <c r="AG1091" t="e">
        <f t="shared" si="521"/>
        <v>#DIV/0!</v>
      </c>
      <c r="AH1091" t="e">
        <f t="shared" si="522"/>
        <v>#DIV/0!</v>
      </c>
      <c r="AI1091" t="e">
        <f t="shared" si="523"/>
        <v>#DIV/0!</v>
      </c>
      <c r="AJ1091" t="e">
        <f t="shared" si="524"/>
        <v>#DIV/0!</v>
      </c>
      <c r="AK1091"/>
      <c r="AL1091"/>
      <c r="AM1091"/>
      <c r="AN1091"/>
    </row>
    <row r="1092" spans="1:40" x14ac:dyDescent="0.25">
      <c r="A1092"/>
      <c r="B1092">
        <f t="shared" si="525"/>
        <v>95800</v>
      </c>
      <c r="C1092" s="186" t="str">
        <f t="shared" si="493"/>
        <v>-0.0000107174192650507+0.0329007481815694i</v>
      </c>
      <c r="D1092" s="158" t="str">
        <f t="shared" si="494"/>
        <v>-7.66674883354766+0.252239069392032i</v>
      </c>
      <c r="E1092" t="str">
        <f t="shared" si="495"/>
        <v>7.99997178445794-0.0150240986552752i</v>
      </c>
      <c r="F1092" t="str">
        <f t="shared" si="496"/>
        <v>0.999200642303198+1.50000889975031E-06i</v>
      </c>
      <c r="G1092">
        <f t="shared" si="491"/>
        <v>1</v>
      </c>
      <c r="H1092" t="str">
        <f t="shared" si="497"/>
        <v>9.83885398595976+4.15365979617627i</v>
      </c>
      <c r="I1092" t="str">
        <f t="shared" si="498"/>
        <v>376.205720267378i</v>
      </c>
      <c r="J1092" t="str">
        <f t="shared" si="492"/>
        <v>-190.576015026823+82.3017730114536i</v>
      </c>
      <c r="K1092" t="str">
        <f t="shared" si="499"/>
        <v>0.718505139284439-1.6637532972961i</v>
      </c>
      <c r="L1092" t="str">
        <f t="shared" si="500"/>
        <v>0.0868443793597834-0.171367777022175i</v>
      </c>
      <c r="M1092" t="str">
        <f t="shared" si="501"/>
        <v>0.805349518644222-1.83512107431828i</v>
      </c>
      <c r="N1092" t="str">
        <f t="shared" si="502"/>
        <v>-0.705845522938339i</v>
      </c>
      <c r="O1092" t="str">
        <f t="shared" si="503"/>
        <v>0.761063352118181-0.64867755785339i</v>
      </c>
      <c r="P1092" t="str">
        <f t="shared" si="504"/>
        <v>0.238936647881819+0.64867755785339i</v>
      </c>
      <c r="Q1092" t="str">
        <f t="shared" si="505"/>
        <v>-0.238936647881819+0.057167965084949i</v>
      </c>
      <c r="R1092" t="str">
        <f t="shared" si="506"/>
        <v>-0.331469698874744-2.79415908754021i</v>
      </c>
      <c r="S1092" t="str">
        <f t="shared" si="507"/>
        <v>0.07442340033685i</v>
      </c>
      <c r="T1092" t="str">
        <f t="shared" si="508"/>
        <v>0.207950820376853-0.0246691020988902i</v>
      </c>
      <c r="U1092" t="e">
        <f t="shared" si="509"/>
        <v>#DIV/0!</v>
      </c>
      <c r="V1092" t="str">
        <f t="shared" si="510"/>
        <v>1.33333333333333E-06-0.00110755005631103i</v>
      </c>
      <c r="W1092" t="e">
        <f t="shared" si="511"/>
        <v>#DIV/0!</v>
      </c>
      <c r="X1092" t="e">
        <f t="shared" si="512"/>
        <v>#DIV/0!</v>
      </c>
      <c r="Y1092" t="str">
        <f t="shared" si="513"/>
        <v>0.00083+0.0963086643884487i</v>
      </c>
      <c r="Z1092" t="e">
        <f t="shared" si="514"/>
        <v>#DIV/0!</v>
      </c>
      <c r="AA1092" t="e">
        <f t="shared" si="515"/>
        <v>#DIV/0!</v>
      </c>
      <c r="AB1092" t="str">
        <f t="shared" si="516"/>
        <v>1.28227404710454-0.152115530631011i</v>
      </c>
      <c r="AC1092" t="str">
        <f t="shared" si="517"/>
        <v>1.75352837061354-2.47563429626493i</v>
      </c>
      <c r="AD1092" t="str">
        <f t="shared" si="518"/>
        <v>0.285223028840339+0.315930093253557i</v>
      </c>
      <c r="AE1092" t="e">
        <f t="shared" si="519"/>
        <v>#DIV/0!</v>
      </c>
      <c r="AF1092" t="str">
        <f t="shared" si="520"/>
        <v>-17.5056028195074-3.90142072678424i</v>
      </c>
      <c r="AG1092" t="e">
        <f t="shared" si="521"/>
        <v>#DIV/0!</v>
      </c>
      <c r="AH1092" t="e">
        <f t="shared" si="522"/>
        <v>#DIV/0!</v>
      </c>
      <c r="AI1092" t="e">
        <f t="shared" si="523"/>
        <v>#DIV/0!</v>
      </c>
      <c r="AJ1092" t="e">
        <f t="shared" si="524"/>
        <v>#DIV/0!</v>
      </c>
      <c r="AK1092"/>
      <c r="AL1092"/>
      <c r="AM1092"/>
      <c r="AN1092"/>
    </row>
    <row r="1093" spans="1:40" x14ac:dyDescent="0.25">
      <c r="A1093"/>
      <c r="B1093">
        <f t="shared" si="525"/>
        <v>95900</v>
      </c>
      <c r="C1093" s="186" t="str">
        <f t="shared" si="493"/>
        <v>-0.0000106950796814825+0.0328664408393274i</v>
      </c>
      <c r="D1093" s="158" t="str">
        <f t="shared" si="494"/>
        <v>-7.66674866227755+0.251976046434844i</v>
      </c>
      <c r="E1093" t="str">
        <f t="shared" si="495"/>
        <v>7.9999717255223-0.0150397813196917i</v>
      </c>
      <c r="F1093" t="str">
        <f t="shared" si="496"/>
        <v>0.999200642309084+1.50157466000004E-06i</v>
      </c>
      <c r="G1093">
        <f t="shared" ref="G1093:G1156" si="526">IF($C$11=$C$7,$C$24,F1093)</f>
        <v>1</v>
      </c>
      <c r="H1093" t="str">
        <f t="shared" si="497"/>
        <v>9.84214895090797+4.15084752761729i</v>
      </c>
      <c r="I1093" t="str">
        <f t="shared" si="498"/>
        <v>376.598419349076i</v>
      </c>
      <c r="J1093" t="str">
        <f t="shared" ref="J1093:J1156" si="527">IMSUM(COMPLEX(0,2*PI()*B1093*$C$113*$C$112),COMPLEX(0,2*PI()*B1093*$C$113*$C$111),COMPLEX(0,2*PI()*B1093*$C$28*10^-12*$C$111),COMPLEX(-1*2*PI()*B1093*2*PI()*B1093*$C$113*$C$112*$C$28*10^-12*$C$111,0),COMPLEX(1,0))</f>
        <v>-190.976173695943+82.3876830041588i</v>
      </c>
      <c r="K1093" t="str">
        <f t="shared" si="499"/>
        <v>0.717229244568757-1.66255066043863i</v>
      </c>
      <c r="L1093" t="str">
        <f t="shared" si="500"/>
        <v>0.0867002875444161-0.17126202832529i</v>
      </c>
      <c r="M1093" t="str">
        <f t="shared" si="501"/>
        <v>0.803929532113173-1.83381268876392i</v>
      </c>
      <c r="N1093" t="str">
        <f t="shared" si="502"/>
        <v>-0.706582313672095i</v>
      </c>
      <c r="O1093" t="str">
        <f t="shared" si="503"/>
        <v>0.760585205971962-0.649238126157566i</v>
      </c>
      <c r="P1093" t="str">
        <f t="shared" si="504"/>
        <v>0.239414794028038+0.649238126157566i</v>
      </c>
      <c r="Q1093" t="str">
        <f t="shared" si="505"/>
        <v>-0.239414794028038+0.057344187514529i</v>
      </c>
      <c r="R1093" t="str">
        <f t="shared" si="506"/>
        <v>-0.33146576738891-2.79116319436427i</v>
      </c>
      <c r="S1093" t="str">
        <f t="shared" si="507"/>
        <v>0.0745010865584961i</v>
      </c>
      <c r="T1093" t="str">
        <f t="shared" si="508"/>
        <v>0.207944690742221-0.0246945598274195i</v>
      </c>
      <c r="U1093" t="e">
        <f t="shared" si="509"/>
        <v>#DIV/0!</v>
      </c>
      <c r="V1093" t="str">
        <f t="shared" si="510"/>
        <v>1.33333333333333E-06-0.00110639515531384i</v>
      </c>
      <c r="W1093" t="e">
        <f t="shared" si="511"/>
        <v>#DIV/0!</v>
      </c>
      <c r="X1093" t="e">
        <f t="shared" si="512"/>
        <v>#DIV/0!</v>
      </c>
      <c r="Y1093" t="str">
        <f t="shared" si="513"/>
        <v>0.00083+0.0964091953533636i</v>
      </c>
      <c r="Z1093" t="e">
        <f t="shared" si="514"/>
        <v>#DIV/0!</v>
      </c>
      <c r="AA1093" t="e">
        <f t="shared" si="515"/>
        <v>#DIV/0!</v>
      </c>
      <c r="AB1093" t="str">
        <f t="shared" si="516"/>
        <v>1.28223625032455-0.152272509019133i</v>
      </c>
      <c r="AC1093" t="str">
        <f t="shared" si="517"/>
        <v>1.75158832959276-2.47379747276768i</v>
      </c>
      <c r="AD1093" t="str">
        <f t="shared" si="518"/>
        <v>0.285450246982016+0.316212195073635i</v>
      </c>
      <c r="AE1093" t="e">
        <f t="shared" si="519"/>
        <v>#DIV/0!</v>
      </c>
      <c r="AF1093" t="str">
        <f t="shared" si="520"/>
        <v>-17.5088976131855-3.89887148118245i</v>
      </c>
      <c r="AG1093" t="e">
        <f t="shared" si="521"/>
        <v>#DIV/0!</v>
      </c>
      <c r="AH1093" t="e">
        <f t="shared" si="522"/>
        <v>#DIV/0!</v>
      </c>
      <c r="AI1093" t="e">
        <f t="shared" si="523"/>
        <v>#DIV/0!</v>
      </c>
      <c r="AJ1093" t="e">
        <f t="shared" si="524"/>
        <v>#DIV/0!</v>
      </c>
      <c r="AK1093"/>
      <c r="AL1093"/>
      <c r="AM1093"/>
      <c r="AN1093"/>
    </row>
    <row r="1094" spans="1:40" x14ac:dyDescent="0.25">
      <c r="A1094"/>
      <c r="B1094">
        <f t="shared" si="525"/>
        <v>96000</v>
      </c>
      <c r="C1094" s="186" t="str">
        <f t="shared" ref="C1094:C1157" si="528">IMPRODUCT(COMPLEX(-1,0),IMDIV(IMPRODUCT(G1094,COMPLEX($C$100+$C$101,0)),COMPLEX($C$100,2*PI()*B1094*$C$103*$C$102*(2*$C$100+$C$101))))</f>
        <v>-0.0000106728098727369+0.0328322049706924i</v>
      </c>
      <c r="D1094" s="158" t="str">
        <f t="shared" ref="D1094:D1157" si="529">IMPRODUCT(COMPLEX($C$106,0),IMSUB(C1094,G1094))</f>
        <v>-7.66674849154234+0.251713571441975i</v>
      </c>
      <c r="E1094" t="str">
        <f t="shared" ref="E1094:E1157" si="530">IMDIV(COMPLEX($C$20*10^3,0),COMPLEX(1,2*PI()*B1094*$C$20*1000*$C$29*10^-12))</f>
        <v>7.99997166652518-0.0150554639837614i</v>
      </c>
      <c r="F1094" t="str">
        <f t="shared" ref="F1094:F1157" si="531">IMDIV(COMPLEX($C$22*1000,0),IMSUM(COMPLEX($C$22*1000,0),E1094))</f>
        <v>0.99920064231497+1.50314042021518E-06i</v>
      </c>
      <c r="G1094">
        <f t="shared" si="526"/>
        <v>1</v>
      </c>
      <c r="H1094" t="str">
        <f t="shared" ref="H1094:H1157" si="532">IMPRODUCT(COMPLEX($C$108,0),IMPRODUCT(COMPLEX(-1,0),D1094),IMDIV(COMPLEX(0,2*PI()*B1094*$C$109*$C$110),COMPLEX(1,2*PI()*B1094*$C$109*$C$110)))</f>
        <v>9.8454360266176+4.1480374848168i</v>
      </c>
      <c r="I1094" t="str">
        <f t="shared" ref="I1094:I1157" si="533">COMPLEX(0,2*PI()*B1094*$C$113*$C$112*$C$114)</f>
        <v>376.991118430775i</v>
      </c>
      <c r="J1094" t="str">
        <f t="shared" si="527"/>
        <v>-191.37674984933+82.4735929968638i</v>
      </c>
      <c r="K1094" t="str">
        <f t="shared" ref="K1094:K1157" si="534">IMDIV(I1094,J1094)</f>
        <v>0.715956548985681-1.66134919553502i</v>
      </c>
      <c r="L1094" t="str">
        <f t="shared" ref="L1094:L1157" si="535">IMDIV(COMPLEX($C$117,0),COMPLEX(1,2*PI()*B1094*$C$115*$C$116))</f>
        <v>0.086556523505982-0.1711563341761i</v>
      </c>
      <c r="M1094" t="str">
        <f t="shared" ref="M1094:M1157" si="536">IMSUM(K1094,L1094)</f>
        <v>0.802513072491663-1.83250552971112i</v>
      </c>
      <c r="N1094" t="str">
        <f t="shared" ref="N1094:N1157" si="537">COMPLEX(0,-2*PI()*B1094*$C$43)</f>
        <v>-0.707319104405851i</v>
      </c>
      <c r="O1094" t="str">
        <f t="shared" ref="O1094:O1157" si="538">IMEXP(N1094)</f>
        <v>0.760106646934033-0.649798342015969i</v>
      </c>
      <c r="P1094" t="str">
        <f t="shared" ref="P1094:P1157" si="539">IMSUB(COMPLEX(1,0),O1094)</f>
        <v>0.239893353065967+0.649798342015969i</v>
      </c>
      <c r="Q1094" t="str">
        <f t="shared" ref="Q1094:Q1157" si="540">IMSUM(COMPLEX(0,2*PI()*B1094*$C$43),O1094,COMPLEX(-1,0))</f>
        <v>-0.239893353065967+0.057520762389882i</v>
      </c>
      <c r="R1094" t="str">
        <f t="shared" ref="R1094:R1157" si="541">IMDIV(P1094,Q1094)</f>
        <v>-0.331461831638191-2.78817345593989i</v>
      </c>
      <c r="S1094" t="str">
        <f t="shared" ref="S1094:S1157" si="542">IMDIV(COMPLEX(0,2*PI()*B1094*$C$123),COMPLEX($C$124,0))</f>
        <v>0.074578772780142i</v>
      </c>
      <c r="T1094" t="str">
        <f t="shared" ref="T1094:T1157" si="543">IMPRODUCT(R1094,S1094)</f>
        <v>0.207938554642164-0.0247200166270343i</v>
      </c>
      <c r="U1094" t="e">
        <f t="shared" ref="U1094:U1157" si="544">IMDIV(COMPLEX(1,2*PI()*B1094*$C$16*10^-3*$C$15*10^-6),COMPLEX(0,2*PI()*B1094*$C$15*10^-6))</f>
        <v>#DIV/0!</v>
      </c>
      <c r="V1094" t="str">
        <f t="shared" ref="V1094:V1157" si="545">IMSUM(COMPLEX($C$18*10^-3,0),IMDIV(COMPLEX(1,0),COMPLEX(0,2*PI()*B1094*($C$17*1*10^-6))))</f>
        <v>1.33333333333333E-06-0.00110524266036038i</v>
      </c>
      <c r="W1094" t="e">
        <f t="shared" ref="W1094:W1157" si="546">IMDIV(IMPRODUCT(U1094,V1094),IMSUM(U1094,V1094))</f>
        <v>#DIV/0!</v>
      </c>
      <c r="X1094" t="e">
        <f t="shared" ref="X1094:X1157" si="547">IMDIV(IMPRODUCT(COMPLEX($C$19,0),W1094),IMSUM(COMPLEX($C$19,0),W1094))</f>
        <v>#DIV/0!</v>
      </c>
      <c r="Y1094" t="str">
        <f t="shared" ref="Y1094:Y1157" si="548">COMPLEX($C$13*10^-3,2*PI()*B1094*$C$12*0.000001)</f>
        <v>0.00083+0.0965097263182784i</v>
      </c>
      <c r="Z1094" t="e">
        <f t="shared" ref="Z1094:Z1157" si="549">IMPRODUCT(COMPLEX($C$6,0),IMDIV(X1094,IMSUM(X1094,Y1094)))</f>
        <v>#DIV/0!</v>
      </c>
      <c r="AA1094" t="e">
        <f t="shared" ref="AA1094:AA1157" si="550">IMDIV(COMPLEX($C$6,0),IMSUM(X1094,Y1094))</f>
        <v>#DIV/0!</v>
      </c>
      <c r="AB1094" t="str">
        <f t="shared" ref="AB1094:AB1157" si="551">IMPRODUCT(COMPLEX($C$119,0),T1094)</f>
        <v>1.28219841367721-0.152429481679348i</v>
      </c>
      <c r="AC1094" t="str">
        <f t="shared" ref="AC1094:AC1157" si="552">IMSUM(COMPLEX(1,0),IMPRODUCT(AB1094,M1094))</f>
        <v>1.74965312043563-2.47196233493112i</v>
      </c>
      <c r="AD1094" t="str">
        <f t="shared" ref="AD1094:AD1157" si="553">IMDIV(AB1094,AC1094)</f>
        <v>0.285677669094653+0.316494138058448i</v>
      </c>
      <c r="AE1094" t="e">
        <f t="shared" ref="AE1094:AE1157" si="554">IMPRODUCT(AD1094,AA1094,X1094)</f>
        <v>#DIV/0!</v>
      </c>
      <c r="AF1094" t="str">
        <f t="shared" ref="AF1094:AF1157" si="555">IMSUB(D1094,H1094)</f>
        <v>-17.5121845181599-3.89632391337482i</v>
      </c>
      <c r="AG1094" t="e">
        <f t="shared" ref="AG1094:AG1157" si="556">IMSUM(COMPLEX(1,0),IMPRODUCT(AD1094,AA1094,COMPLEX($C$127,0)))</f>
        <v>#DIV/0!</v>
      </c>
      <c r="AH1094" t="e">
        <f t="shared" ref="AH1094:AH1157" si="557">IMDIV(IMPRODUCT(AE1094,AF1094),AG1094)</f>
        <v>#DIV/0!</v>
      </c>
      <c r="AI1094" t="e">
        <f t="shared" ref="AI1094:AI1157" si="558">20*LOG10(IMABS(AH1094))</f>
        <v>#DIV/0!</v>
      </c>
      <c r="AJ1094" t="e">
        <f t="shared" ref="AJ1094:AJ1157" si="559">IMARGUMENT(AH1094)*180/PI()</f>
        <v>#DIV/0!</v>
      </c>
      <c r="AK1094"/>
      <c r="AL1094"/>
      <c r="AM1094"/>
      <c r="AN1094"/>
    </row>
    <row r="1095" spans="1:40" x14ac:dyDescent="0.25">
      <c r="A1095"/>
      <c r="B1095">
        <f t="shared" si="525"/>
        <v>96100</v>
      </c>
      <c r="C1095" s="186" t="str">
        <f t="shared" si="528"/>
        <v>-0.0000106506095485391+0.0327980403525418i</v>
      </c>
      <c r="D1095" s="158" t="str">
        <f t="shared" si="529"/>
        <v>-7.66674832133989+0.251451642702821i</v>
      </c>
      <c r="E1095" t="str">
        <f t="shared" si="530"/>
        <v>7.99997160746657-0.015071146647484i</v>
      </c>
      <c r="F1095" t="str">
        <f t="shared" si="531"/>
        <v>0.999200642320856+0.0000015047061803957i</v>
      </c>
      <c r="G1095">
        <f t="shared" si="526"/>
        <v>1</v>
      </c>
      <c r="H1095" t="str">
        <f t="shared" si="532"/>
        <v>9.8487152360526+4.14522967139086i</v>
      </c>
      <c r="I1095" t="str">
        <f t="shared" si="533"/>
        <v>377.383817512474i</v>
      </c>
      <c r="J1095" t="str">
        <f t="shared" si="527"/>
        <v>-191.777743486982+82.5595029895689i</v>
      </c>
      <c r="K1095" t="str">
        <f t="shared" si="534"/>
        <v>0.714687042584919-1.66014890307222i</v>
      </c>
      <c r="L1095" t="str">
        <f t="shared" si="535"/>
        <v>0.0864130863607576-0.171050694850767i</v>
      </c>
      <c r="M1095" t="str">
        <f t="shared" si="536"/>
        <v>0.801100128945677-1.83119959792299i</v>
      </c>
      <c r="N1095" t="str">
        <f t="shared" si="537"/>
        <v>-0.708055895139608i</v>
      </c>
      <c r="O1095" t="str">
        <f t="shared" si="538"/>
        <v>0.759627675264181-0.65035820512448i</v>
      </c>
      <c r="P1095" t="str">
        <f t="shared" si="539"/>
        <v>0.240372324735819+0.65035820512448i</v>
      </c>
      <c r="Q1095" t="str">
        <f t="shared" si="540"/>
        <v>-0.240372324735819+0.057697690015128i</v>
      </c>
      <c r="R1095" t="str">
        <f t="shared" si="541"/>
        <v>-0.331457891622079-2.78518985305048i</v>
      </c>
      <c r="S1095" t="str">
        <f t="shared" si="542"/>
        <v>0.0746564590017879i</v>
      </c>
      <c r="T1095" t="str">
        <f t="shared" si="543"/>
        <v>0.207932412076459-0.0247454724967028i</v>
      </c>
      <c r="U1095" t="e">
        <f t="shared" si="544"/>
        <v>#DIV/0!</v>
      </c>
      <c r="V1095" t="str">
        <f t="shared" si="545"/>
        <v>1.33333333333333E-06-0.00110409256393961i</v>
      </c>
      <c r="W1095" t="e">
        <f t="shared" si="546"/>
        <v>#DIV/0!</v>
      </c>
      <c r="X1095" t="e">
        <f t="shared" si="547"/>
        <v>#DIV/0!</v>
      </c>
      <c r="Y1095" t="str">
        <f t="shared" si="548"/>
        <v>0.00083+0.0966102572831933i</v>
      </c>
      <c r="Z1095" t="e">
        <f t="shared" si="549"/>
        <v>#DIV/0!</v>
      </c>
      <c r="AA1095" t="e">
        <f t="shared" si="550"/>
        <v>#DIV/0!</v>
      </c>
      <c r="AB1095" t="str">
        <f t="shared" si="551"/>
        <v>1.28216053716116-0.152586448605293i</v>
      </c>
      <c r="AC1095" t="str">
        <f t="shared" si="552"/>
        <v>1.74772272831435-2.4701288837753i</v>
      </c>
      <c r="AD1095" t="str">
        <f t="shared" si="553"/>
        <v>0.285905295079677+0.316775922076205i</v>
      </c>
      <c r="AE1095" t="e">
        <f t="shared" si="554"/>
        <v>#DIV/0!</v>
      </c>
      <c r="AF1095" t="str">
        <f t="shared" si="555"/>
        <v>-17.5154635573925-3.89377802868804i</v>
      </c>
      <c r="AG1095" t="e">
        <f t="shared" si="556"/>
        <v>#DIV/0!</v>
      </c>
      <c r="AH1095" t="e">
        <f t="shared" si="557"/>
        <v>#DIV/0!</v>
      </c>
      <c r="AI1095" t="e">
        <f t="shared" si="558"/>
        <v>#DIV/0!</v>
      </c>
      <c r="AJ1095" t="e">
        <f t="shared" si="559"/>
        <v>#DIV/0!</v>
      </c>
      <c r="AK1095"/>
      <c r="AL1095"/>
      <c r="AM1095"/>
      <c r="AN1095"/>
    </row>
    <row r="1096" spans="1:40" x14ac:dyDescent="0.25">
      <c r="A1096"/>
      <c r="B1096">
        <f t="shared" si="525"/>
        <v>96200</v>
      </c>
      <c r="C1096" s="186" t="str">
        <f t="shared" si="528"/>
        <v>-0.0000106284784201222+0.032763946762681i</v>
      </c>
      <c r="D1096" s="158" t="str">
        <f t="shared" si="529"/>
        <v>-7.66674815166789+0.251190258513888i</v>
      </c>
      <c r="E1096" t="str">
        <f t="shared" si="530"/>
        <v>7.99997154834648-0.015086829310859i</v>
      </c>
      <c r="F1096" t="str">
        <f t="shared" si="531"/>
        <v>0.999200642326762+1.50627194054162E-06i</v>
      </c>
      <c r="G1096">
        <f t="shared" si="526"/>
        <v>1</v>
      </c>
      <c r="H1096" t="str">
        <f t="shared" si="532"/>
        <v>9.85198660210359+4.14242409090678i</v>
      </c>
      <c r="I1096" t="str">
        <f t="shared" si="533"/>
        <v>377.776516594173i</v>
      </c>
      <c r="J1096" t="str">
        <f t="shared" si="527"/>
        <v>-192.179154608901+82.6454129822739i</v>
      </c>
      <c r="K1096" t="str">
        <f t="shared" si="534"/>
        <v>0.713420715451293-1.65894978352051i</v>
      </c>
      <c r="L1096" t="str">
        <f t="shared" si="535"/>
        <v>0.0862699752274889-0.170945110623063i</v>
      </c>
      <c r="M1096" t="str">
        <f t="shared" si="536"/>
        <v>0.799690690678782-1.82989489414357i</v>
      </c>
      <c r="N1096" t="str">
        <f t="shared" si="537"/>
        <v>-0.708792685873364i</v>
      </c>
      <c r="O1096" t="str">
        <f t="shared" si="538"/>
        <v>0.759148291222425-0.650917715179171i</v>
      </c>
      <c r="P1096" t="str">
        <f t="shared" si="539"/>
        <v>0.240851708777575+0.650917715179171i</v>
      </c>
      <c r="Q1096" t="str">
        <f t="shared" si="540"/>
        <v>-0.240851708777575+0.057874970694193i</v>
      </c>
      <c r="R1096" t="str">
        <f t="shared" si="541"/>
        <v>-0.331453947340052-2.78221236655948i</v>
      </c>
      <c r="S1096" t="str">
        <f t="shared" si="542"/>
        <v>0.0747341452234341i</v>
      </c>
      <c r="T1096" t="str">
        <f t="shared" si="543"/>
        <v>0.20792626304489-0.0247709274353919i</v>
      </c>
      <c r="U1096" t="e">
        <f t="shared" si="544"/>
        <v>#DIV/0!</v>
      </c>
      <c r="V1096" t="str">
        <f t="shared" si="545"/>
        <v>1.33333333333333E-06-0.00110294485857169i</v>
      </c>
      <c r="W1096" t="e">
        <f t="shared" si="546"/>
        <v>#DIV/0!</v>
      </c>
      <c r="X1096" t="e">
        <f t="shared" si="547"/>
        <v>#DIV/0!</v>
      </c>
      <c r="Y1096" t="str">
        <f t="shared" si="548"/>
        <v>0.00083+0.0967107882481082i</v>
      </c>
      <c r="Z1096" t="e">
        <f t="shared" si="549"/>
        <v>#DIV/0!</v>
      </c>
      <c r="AA1096" t="e">
        <f t="shared" si="550"/>
        <v>#DIV/0!</v>
      </c>
      <c r="AB1096" t="str">
        <f t="shared" si="551"/>
        <v>1.28212262077506-0.152743409790599i</v>
      </c>
      <c r="AC1096" t="str">
        <f t="shared" si="552"/>
        <v>1.7457971384526-2.46829712029433i</v>
      </c>
      <c r="AD1096" t="str">
        <f t="shared" si="553"/>
        <v>0.286133124838419+0.317057546995124i</v>
      </c>
      <c r="AE1096" t="e">
        <f t="shared" si="554"/>
        <v>#DIV/0!</v>
      </c>
      <c r="AF1096" t="str">
        <f t="shared" si="555"/>
        <v>-17.5187347537715-3.89123383239289i</v>
      </c>
      <c r="AG1096" t="e">
        <f t="shared" si="556"/>
        <v>#DIV/0!</v>
      </c>
      <c r="AH1096" t="e">
        <f t="shared" si="557"/>
        <v>#DIV/0!</v>
      </c>
      <c r="AI1096" t="e">
        <f t="shared" si="558"/>
        <v>#DIV/0!</v>
      </c>
      <c r="AJ1096" t="e">
        <f t="shared" si="559"/>
        <v>#DIV/0!</v>
      </c>
      <c r="AK1096"/>
      <c r="AL1096"/>
      <c r="AM1096"/>
      <c r="AN1096"/>
    </row>
    <row r="1097" spans="1:40" x14ac:dyDescent="0.25">
      <c r="A1097"/>
      <c r="B1097">
        <f t="shared" si="525"/>
        <v>96300</v>
      </c>
      <c r="C1097" s="186" t="str">
        <f t="shared" si="528"/>
        <v>-0.0000106064162002182+0.0327299239798381i</v>
      </c>
      <c r="D1097" s="158" t="str">
        <f t="shared" si="529"/>
        <v>-7.6667479825242+0.250929417178759i</v>
      </c>
      <c r="E1097" t="str">
        <f t="shared" si="530"/>
        <v>7.9999714891649-0.0151025119738862i</v>
      </c>
      <c r="F1097" t="str">
        <f t="shared" si="531"/>
        <v>0.999200642332658+1.50783770065282E-06i</v>
      </c>
      <c r="G1097">
        <f t="shared" si="526"/>
        <v>1</v>
      </c>
      <c r="H1097" t="str">
        <f t="shared" si="532"/>
        <v>9.8552501475885+4.13962074688365i</v>
      </c>
      <c r="I1097" t="str">
        <f t="shared" si="533"/>
        <v>378.169215675871i</v>
      </c>
      <c r="J1097" t="str">
        <f t="shared" si="527"/>
        <v>-192.580983215086+82.7313229749791i</v>
      </c>
      <c r="K1097" t="str">
        <f t="shared" si="534"/>
        <v>0.712157557704658-1.65775183733368i</v>
      </c>
      <c r="L1097" t="str">
        <f t="shared" si="535"/>
        <v>0.0861271892273808-0.170839581764379i</v>
      </c>
      <c r="M1097" t="str">
        <f t="shared" si="536"/>
        <v>0.798284746932039-1.82859141909806i</v>
      </c>
      <c r="N1097" t="str">
        <f t="shared" si="537"/>
        <v>-0.70952947660712i</v>
      </c>
      <c r="O1097" t="str">
        <f t="shared" si="538"/>
        <v>0.758668495069002-0.651476871876306i</v>
      </c>
      <c r="P1097" t="str">
        <f t="shared" si="539"/>
        <v>0.241331504930998+0.651476871876306i</v>
      </c>
      <c r="Q1097" t="str">
        <f t="shared" si="540"/>
        <v>-0.241331504930998+0.058052604730814i</v>
      </c>
      <c r="R1097" t="str">
        <f t="shared" si="541"/>
        <v>-0.331449998791587-2.77924097740971i</v>
      </c>
      <c r="S1097" t="str">
        <f t="shared" si="542"/>
        <v>0.07481183144508i</v>
      </c>
      <c r="T1097" t="str">
        <f t="shared" si="543"/>
        <v>0.207920107547235-0.0247963814420682i</v>
      </c>
      <c r="U1097" t="e">
        <f t="shared" si="544"/>
        <v>#DIV/0!</v>
      </c>
      <c r="V1097" t="str">
        <f t="shared" si="545"/>
        <v>1.33333333333333E-06-0.00110179953680786i</v>
      </c>
      <c r="W1097" t="e">
        <f t="shared" si="546"/>
        <v>#DIV/0!</v>
      </c>
      <c r="X1097" t="e">
        <f t="shared" si="547"/>
        <v>#DIV/0!</v>
      </c>
      <c r="Y1097" t="str">
        <f t="shared" si="548"/>
        <v>0.00083+0.0968113192130231i</v>
      </c>
      <c r="Z1097" t="e">
        <f t="shared" si="549"/>
        <v>#DIV/0!</v>
      </c>
      <c r="AA1097" t="e">
        <f t="shared" si="550"/>
        <v>#DIV/0!</v>
      </c>
      <c r="AB1097" t="str">
        <f t="shared" si="551"/>
        <v>1.28208466451754-0.152900365228893i</v>
      </c>
      <c r="AC1097" t="str">
        <f t="shared" si="552"/>
        <v>1.74387633612532-2.46646704545655i</v>
      </c>
      <c r="AD1097" t="str">
        <f t="shared" si="553"/>
        <v>0.286361158272097+0.317339012683428i</v>
      </c>
      <c r="AE1097" t="e">
        <f t="shared" si="554"/>
        <v>#DIV/0!</v>
      </c>
      <c r="AF1097" t="str">
        <f t="shared" si="555"/>
        <v>-17.5219981301127-3.88869132970489i</v>
      </c>
      <c r="AG1097" t="e">
        <f t="shared" si="556"/>
        <v>#DIV/0!</v>
      </c>
      <c r="AH1097" t="e">
        <f t="shared" si="557"/>
        <v>#DIV/0!</v>
      </c>
      <c r="AI1097" t="e">
        <f t="shared" si="558"/>
        <v>#DIV/0!</v>
      </c>
      <c r="AJ1097" t="e">
        <f t="shared" si="559"/>
        <v>#DIV/0!</v>
      </c>
      <c r="AK1097"/>
      <c r="AL1097"/>
      <c r="AM1097"/>
      <c r="AN1097"/>
    </row>
    <row r="1098" spans="1:40" x14ac:dyDescent="0.25">
      <c r="A1098"/>
      <c r="B1098">
        <f t="shared" si="525"/>
        <v>96400</v>
      </c>
      <c r="C1098" s="186" t="str">
        <f t="shared" si="528"/>
        <v>-0.000010584422603048+0.0326959717836593i</v>
      </c>
      <c r="D1098" s="158" t="str">
        <f t="shared" si="529"/>
        <v>-7.6667478139066+0.250669117008055i</v>
      </c>
      <c r="E1098" t="str">
        <f t="shared" si="530"/>
        <v>7.99997142992183-0.0151181946365652i</v>
      </c>
      <c r="F1098" t="str">
        <f t="shared" si="531"/>
        <v>0.999200642338574+1.50940346072935E-06i</v>
      </c>
      <c r="G1098">
        <f t="shared" si="526"/>
        <v>1</v>
      </c>
      <c r="H1098" t="str">
        <f t="shared" si="532"/>
        <v>9.85850589525239+4.13681964279262i</v>
      </c>
      <c r="I1098" t="str">
        <f t="shared" si="533"/>
        <v>378.56191475757i</v>
      </c>
      <c r="J1098" t="str">
        <f t="shared" si="527"/>
        <v>-192.983229305537+82.8172329676841i</v>
      </c>
      <c r="K1098" t="str">
        <f t="shared" si="534"/>
        <v>0.71089755949975-1.6565550649491i</v>
      </c>
      <c r="L1098" t="str">
        <f t="shared" si="535"/>
        <v>0.0859847274840965-0.170734108543743i</v>
      </c>
      <c r="M1098" t="str">
        <f t="shared" si="536"/>
        <v>0.796882286983846-1.82728917349284i</v>
      </c>
      <c r="N1098" t="str">
        <f t="shared" si="537"/>
        <v>-0.710266267340876i</v>
      </c>
      <c r="O1098" t="str">
        <f t="shared" si="538"/>
        <v>0.758188287064373-0.65203567491234i</v>
      </c>
      <c r="P1098" t="str">
        <f t="shared" si="539"/>
        <v>0.241811712935627+0.65203567491234i</v>
      </c>
      <c r="Q1098" t="str">
        <f t="shared" si="540"/>
        <v>-0.241811712935627+0.0582305924285359i</v>
      </c>
      <c r="R1098" t="str">
        <f t="shared" si="541"/>
        <v>-0.331446045976162-2.77627566662308i</v>
      </c>
      <c r="S1098" t="str">
        <f t="shared" si="542"/>
        <v>0.0748895176667259i</v>
      </c>
      <c r="T1098" t="str">
        <f t="shared" si="543"/>
        <v>0.20791394558327-0.0248218345156982i</v>
      </c>
      <c r="U1098" t="e">
        <f t="shared" si="544"/>
        <v>#DIV/0!</v>
      </c>
      <c r="V1098" t="str">
        <f t="shared" si="545"/>
        <v>1.33333333333333E-06-0.00110065659123026i</v>
      </c>
      <c r="W1098" t="e">
        <f t="shared" si="546"/>
        <v>#DIV/0!</v>
      </c>
      <c r="X1098" t="e">
        <f t="shared" si="547"/>
        <v>#DIV/0!</v>
      </c>
      <c r="Y1098" t="str">
        <f t="shared" si="548"/>
        <v>0.00083+0.0969118501779379i</v>
      </c>
      <c r="Z1098" t="e">
        <f t="shared" si="549"/>
        <v>#DIV/0!</v>
      </c>
      <c r="AA1098" t="e">
        <f t="shared" si="550"/>
        <v>#DIV/0!</v>
      </c>
      <c r="AB1098" t="str">
        <f t="shared" si="551"/>
        <v>1.28204666838722-0.153057314913802i</v>
      </c>
      <c r="AC1098" t="str">
        <f t="shared" si="552"/>
        <v>1.74196030665855-2.46463866020465i</v>
      </c>
      <c r="AD1098" t="str">
        <f t="shared" si="553"/>
        <v>0.286589395281846+0.317620319009346i</v>
      </c>
      <c r="AE1098" t="e">
        <f t="shared" si="554"/>
        <v>#DIV/0!</v>
      </c>
      <c r="AF1098" t="str">
        <f t="shared" si="555"/>
        <v>-17.525253709159-3.88615052578456i</v>
      </c>
      <c r="AG1098" t="e">
        <f t="shared" si="556"/>
        <v>#DIV/0!</v>
      </c>
      <c r="AH1098" t="e">
        <f t="shared" si="557"/>
        <v>#DIV/0!</v>
      </c>
      <c r="AI1098" t="e">
        <f t="shared" si="558"/>
        <v>#DIV/0!</v>
      </c>
      <c r="AJ1098" t="e">
        <f t="shared" si="559"/>
        <v>#DIV/0!</v>
      </c>
      <c r="AK1098"/>
      <c r="AL1098"/>
      <c r="AM1098"/>
      <c r="AN1098"/>
    </row>
    <row r="1099" spans="1:40" x14ac:dyDescent="0.25">
      <c r="A1099"/>
      <c r="B1099">
        <f t="shared" si="525"/>
        <v>96500</v>
      </c>
      <c r="C1099" s="186" t="str">
        <f t="shared" si="528"/>
        <v>-0.0000105624973443124+0.0326620899547044i</v>
      </c>
      <c r="D1099" s="158" t="str">
        <f t="shared" si="529"/>
        <v>-7.66674764581294+0.2504093563194i</v>
      </c>
      <c r="E1099" t="str">
        <f t="shared" si="530"/>
        <v>7.99997137061728-0.0151338772988956i</v>
      </c>
      <c r="F1099" t="str">
        <f t="shared" si="531"/>
        <v>0.999200642344489+1.51096922077111E-06i</v>
      </c>
      <c r="G1099">
        <f t="shared" si="526"/>
        <v>1</v>
      </c>
      <c r="H1099" t="str">
        <f t="shared" si="532"/>
        <v>9.86175386776799+4.13402078205721i</v>
      </c>
      <c r="I1099" t="str">
        <f t="shared" si="533"/>
        <v>378.954613839269i</v>
      </c>
      <c r="J1099" t="str">
        <f t="shared" si="527"/>
        <v>-193.385892880254+82.9031429603892i</v>
      </c>
      <c r="K1099" t="str">
        <f t="shared" si="534"/>
        <v>0.709640711026059-1.65535946678792i</v>
      </c>
      <c r="L1099" t="str">
        <f t="shared" si="535"/>
        <v>0.0858425891237503-0.170628691227838i</v>
      </c>
      <c r="M1099" t="str">
        <f t="shared" si="536"/>
        <v>0.795483300149809-1.82598815801576i</v>
      </c>
      <c r="N1099" t="str">
        <f t="shared" si="537"/>
        <v>-0.711003058074632i</v>
      </c>
      <c r="O1099" t="str">
        <f t="shared" si="538"/>
        <v>0.757707667469227-0.652594123983923i</v>
      </c>
      <c r="P1099" t="str">
        <f t="shared" si="539"/>
        <v>0.242292332530773+0.652594123983923i</v>
      </c>
      <c r="Q1099" t="str">
        <f t="shared" si="540"/>
        <v>-0.242292332530773+0.058408934090709i</v>
      </c>
      <c r="R1099" t="str">
        <f t="shared" si="541"/>
        <v>-0.331442088893261-2.77331641530024i</v>
      </c>
      <c r="S1099" t="str">
        <f t="shared" si="542"/>
        <v>0.074967203888372i</v>
      </c>
      <c r="T1099" t="str">
        <f t="shared" si="543"/>
        <v>0.207907777152782-0.024847286655249i</v>
      </c>
      <c r="U1099" t="e">
        <f t="shared" si="544"/>
        <v>#DIV/0!</v>
      </c>
      <c r="V1099" t="str">
        <f t="shared" si="545"/>
        <v>1.33333333333333E-06-0.00109951601445178i</v>
      </c>
      <c r="W1099" t="e">
        <f t="shared" si="546"/>
        <v>#DIV/0!</v>
      </c>
      <c r="X1099" t="e">
        <f t="shared" si="547"/>
        <v>#DIV/0!</v>
      </c>
      <c r="Y1099" t="str">
        <f t="shared" si="548"/>
        <v>0.00083+0.0970123811428528i</v>
      </c>
      <c r="Z1099" t="e">
        <f t="shared" si="549"/>
        <v>#DIV/0!</v>
      </c>
      <c r="AA1099" t="e">
        <f t="shared" si="550"/>
        <v>#DIV/0!</v>
      </c>
      <c r="AB1099" t="str">
        <f t="shared" si="551"/>
        <v>1.28200863238278-0.153214258838958i</v>
      </c>
      <c r="AC1099" t="str">
        <f t="shared" si="552"/>
        <v>1.7400490354293-2.46281196545616i</v>
      </c>
      <c r="AD1099" t="str">
        <f t="shared" si="553"/>
        <v>0.286817835768685+0.317901465841119i</v>
      </c>
      <c r="AE1099" t="e">
        <f t="shared" si="554"/>
        <v>#DIV/0!</v>
      </c>
      <c r="AF1099" t="str">
        <f t="shared" si="555"/>
        <v>-17.5285015135809-3.88361142573781i</v>
      </c>
      <c r="AG1099" t="e">
        <f t="shared" si="556"/>
        <v>#DIV/0!</v>
      </c>
      <c r="AH1099" t="e">
        <f t="shared" si="557"/>
        <v>#DIV/0!</v>
      </c>
      <c r="AI1099" t="e">
        <f t="shared" si="558"/>
        <v>#DIV/0!</v>
      </c>
      <c r="AJ1099" t="e">
        <f t="shared" si="559"/>
        <v>#DIV/0!</v>
      </c>
      <c r="AK1099"/>
      <c r="AL1099"/>
      <c r="AM1099"/>
      <c r="AN1099"/>
    </row>
    <row r="1100" spans="1:40" x14ac:dyDescent="0.25">
      <c r="A1100"/>
      <c r="B1100">
        <f t="shared" si="525"/>
        <v>96600</v>
      </c>
      <c r="C1100" s="186" t="str">
        <f t="shared" si="528"/>
        <v>-0.0000105406401411832+0.0326282782744417i</v>
      </c>
      <c r="D1100" s="158" t="str">
        <f t="shared" si="529"/>
        <v>-7.66674747824108+0.250150133437386i</v>
      </c>
      <c r="E1100" t="str">
        <f t="shared" si="530"/>
        <v>7.99997131125124-0.015149559960877i</v>
      </c>
      <c r="F1100" t="str">
        <f t="shared" si="531"/>
        <v>0.999200642350405+1.51253498077807E-06i</v>
      </c>
      <c r="G1100">
        <f t="shared" si="526"/>
        <v>1</v>
      </c>
      <c r="H1100" t="str">
        <f t="shared" si="532"/>
        <v>9.86499408773573+4.13122416805378i</v>
      </c>
      <c r="I1100" t="str">
        <f t="shared" si="533"/>
        <v>379.347312920968i</v>
      </c>
      <c r="J1100" t="str">
        <f t="shared" si="527"/>
        <v>-193.788973939237+82.9890529530942i</v>
      </c>
      <c r="K1100" t="str">
        <f t="shared" si="534"/>
        <v>0.708387002507707-1.65416504325517i</v>
      </c>
      <c r="L1100" t="str">
        <f t="shared" si="535"/>
        <v>0.0857007732749002-0.170523330081009i</v>
      </c>
      <c r="M1100" t="str">
        <f t="shared" si="536"/>
        <v>0.794087775782607-1.82468837333618i</v>
      </c>
      <c r="N1100" t="str">
        <f t="shared" si="537"/>
        <v>-0.711739848808388i</v>
      </c>
      <c r="O1100" t="str">
        <f t="shared" si="538"/>
        <v>0.757226636544471-0.653152218787894i</v>
      </c>
      <c r="P1100" t="str">
        <f t="shared" si="539"/>
        <v>0.242773363455529+0.653152218787894i</v>
      </c>
      <c r="Q1100" t="str">
        <f t="shared" si="540"/>
        <v>-0.242773363455529+0.0585876300204941i</v>
      </c>
      <c r="R1100" t="str">
        <f t="shared" si="541"/>
        <v>-0.331438127542367-2.77036320461998i</v>
      </c>
      <c r="S1100" t="str">
        <f t="shared" si="542"/>
        <v>0.0750448901100179i</v>
      </c>
      <c r="T1100" t="str">
        <f t="shared" si="543"/>
        <v>0.207901602255543-0.024872737859687i</v>
      </c>
      <c r="U1100" t="e">
        <f t="shared" si="544"/>
        <v>#DIV/0!</v>
      </c>
      <c r="V1100" t="str">
        <f t="shared" si="545"/>
        <v>1.33333333333333E-06-0.00109837779911591i</v>
      </c>
      <c r="W1100" t="e">
        <f t="shared" si="546"/>
        <v>#DIV/0!</v>
      </c>
      <c r="X1100" t="e">
        <f t="shared" si="547"/>
        <v>#DIV/0!</v>
      </c>
      <c r="Y1100" t="str">
        <f t="shared" si="548"/>
        <v>0.00083+0.0971129121077677i</v>
      </c>
      <c r="Z1100" t="e">
        <f t="shared" si="549"/>
        <v>#DIV/0!</v>
      </c>
      <c r="AA1100" t="e">
        <f t="shared" si="550"/>
        <v>#DIV/0!</v>
      </c>
      <c r="AB1100" t="str">
        <f t="shared" si="551"/>
        <v>1.28197055650283-0.153371196997986i</v>
      </c>
      <c r="AC1100" t="str">
        <f t="shared" si="552"/>
        <v>1.73814250786525-2.46098696210327i</v>
      </c>
      <c r="AD1100" t="str">
        <f t="shared" si="553"/>
        <v>0.287046479633548+0.318182453046992i</v>
      </c>
      <c r="AE1100" t="e">
        <f t="shared" si="554"/>
        <v>#DIV/0!</v>
      </c>
      <c r="AF1100" t="str">
        <f t="shared" si="555"/>
        <v>-17.5317415659768-3.88107403461639i</v>
      </c>
      <c r="AG1100" t="e">
        <f t="shared" si="556"/>
        <v>#DIV/0!</v>
      </c>
      <c r="AH1100" t="e">
        <f t="shared" si="557"/>
        <v>#DIV/0!</v>
      </c>
      <c r="AI1100" t="e">
        <f t="shared" si="558"/>
        <v>#DIV/0!</v>
      </c>
      <c r="AJ1100" t="e">
        <f t="shared" si="559"/>
        <v>#DIV/0!</v>
      </c>
      <c r="AK1100"/>
      <c r="AL1100"/>
      <c r="AM1100"/>
      <c r="AN1100"/>
    </row>
    <row r="1101" spans="1:40" x14ac:dyDescent="0.25">
      <c r="A1101"/>
      <c r="B1101">
        <f t="shared" si="525"/>
        <v>96700</v>
      </c>
      <c r="C1101" s="186" t="str">
        <f t="shared" si="528"/>
        <v>-0.0000105188507122936+0.0325945365252435i</v>
      </c>
      <c r="D1101" s="158" t="str">
        <f t="shared" si="529"/>
        <v>-7.66674731118878+0.249891446693534i</v>
      </c>
      <c r="E1101" t="str">
        <f t="shared" si="530"/>
        <v>7.99997125182372-0.0151652426225091i</v>
      </c>
      <c r="F1101" t="str">
        <f t="shared" si="531"/>
        <v>0.999200642356341+1.51410074075025E-06i</v>
      </c>
      <c r="G1101">
        <f t="shared" si="526"/>
        <v>1</v>
      </c>
      <c r="H1101" t="str">
        <f t="shared" si="532"/>
        <v>9.86822657768388+4.12842980411164i</v>
      </c>
      <c r="I1101" t="str">
        <f t="shared" si="533"/>
        <v>379.740012002666i</v>
      </c>
      <c r="J1101" t="str">
        <f t="shared" si="527"/>
        <v>-194.192472482487+83.0749629457994i</v>
      </c>
      <c r="K1101" t="str">
        <f t="shared" si="534"/>
        <v>0.707136424203316-1.65297179473988i</v>
      </c>
      <c r="L1101" t="str">
        <f t="shared" si="535"/>
        <v>0.0855592790685469-0.170418025365285i</v>
      </c>
      <c r="M1101" t="str">
        <f t="shared" si="536"/>
        <v>0.792695703271863-1.82338982010517i</v>
      </c>
      <c r="N1101" t="str">
        <f t="shared" si="537"/>
        <v>-0.712476639542144i</v>
      </c>
      <c r="O1101" t="str">
        <f t="shared" si="538"/>
        <v>0.756745194551238-0.653709959021284i</v>
      </c>
      <c r="P1101" t="str">
        <f t="shared" si="539"/>
        <v>0.243254805448762+0.653709959021284i</v>
      </c>
      <c r="Q1101" t="str">
        <f t="shared" si="540"/>
        <v>-0.243254805448762+0.05876668052086i</v>
      </c>
      <c r="R1101" t="str">
        <f t="shared" si="541"/>
        <v>-0.331434161922943-2.76741601583902i</v>
      </c>
      <c r="S1101" t="str">
        <f t="shared" si="542"/>
        <v>0.0751225763316639i</v>
      </c>
      <c r="T1101" t="str">
        <f t="shared" si="543"/>
        <v>0.207895420891336-0.0248981881279773i</v>
      </c>
      <c r="U1101" t="e">
        <f t="shared" si="544"/>
        <v>#DIV/0!</v>
      </c>
      <c r="V1101" t="str">
        <f t="shared" si="545"/>
        <v>1.33333333333333E-06-0.00109724193789656i</v>
      </c>
      <c r="W1101" t="e">
        <f t="shared" si="546"/>
        <v>#DIV/0!</v>
      </c>
      <c r="X1101" t="e">
        <f t="shared" si="547"/>
        <v>#DIV/0!</v>
      </c>
      <c r="Y1101" t="str">
        <f t="shared" si="548"/>
        <v>0.00083+0.0972134430726826i</v>
      </c>
      <c r="Z1101" t="e">
        <f t="shared" si="549"/>
        <v>#DIV/0!</v>
      </c>
      <c r="AA1101" t="e">
        <f t="shared" si="550"/>
        <v>#DIV/0!</v>
      </c>
      <c r="AB1101" t="str">
        <f t="shared" si="551"/>
        <v>1.28193244074601-0.153528129384506i</v>
      </c>
      <c r="AC1101" t="str">
        <f t="shared" si="552"/>
        <v>1.73624070944468-2.45916365101331i</v>
      </c>
      <c r="AD1101" t="str">
        <f t="shared" si="553"/>
        <v>0.287275326777261+0.318463280495222i</v>
      </c>
      <c r="AE1101" t="e">
        <f t="shared" si="554"/>
        <v>#DIV/0!</v>
      </c>
      <c r="AF1101" t="str">
        <f t="shared" si="555"/>
        <v>-17.5349738888727-3.87853835741811i</v>
      </c>
      <c r="AG1101" t="e">
        <f t="shared" si="556"/>
        <v>#DIV/0!</v>
      </c>
      <c r="AH1101" t="e">
        <f t="shared" si="557"/>
        <v>#DIV/0!</v>
      </c>
      <c r="AI1101" t="e">
        <f t="shared" si="558"/>
        <v>#DIV/0!</v>
      </c>
      <c r="AJ1101" t="e">
        <f t="shared" si="559"/>
        <v>#DIV/0!</v>
      </c>
      <c r="AK1101"/>
      <c r="AL1101"/>
      <c r="AM1101"/>
      <c r="AN1101"/>
    </row>
    <row r="1102" spans="1:40" x14ac:dyDescent="0.25">
      <c r="A1102"/>
      <c r="B1102">
        <f t="shared" si="525"/>
        <v>96800</v>
      </c>
      <c r="C1102" s="186" t="str">
        <f t="shared" si="528"/>
        <v>-0.0000104971287777296+0.0325608644903814i</v>
      </c>
      <c r="D1102" s="158" t="str">
        <f t="shared" si="529"/>
        <v>-7.66674714465398+0.249633294426257i</v>
      </c>
      <c r="E1102" t="str">
        <f t="shared" si="530"/>
        <v>7.99997119233471-0.0151809252837915i</v>
      </c>
      <c r="F1102" t="str">
        <f t="shared" si="531"/>
        <v>0.999200642362276+1.51566650068756E-06i</v>
      </c>
      <c r="G1102">
        <f t="shared" si="526"/>
        <v>1</v>
      </c>
      <c r="H1102" t="str">
        <f t="shared" si="532"/>
        <v>9.87145136006906+4.12563769351371i</v>
      </c>
      <c r="I1102" t="str">
        <f t="shared" si="533"/>
        <v>380.132711084365i</v>
      </c>
      <c r="J1102" t="str">
        <f t="shared" si="527"/>
        <v>-194.596388510002+83.1608729385044i</v>
      </c>
      <c r="K1102" t="str">
        <f t="shared" si="534"/>
        <v>0.705888966405904-1.65177972161529i</v>
      </c>
      <c r="L1102" t="str">
        <f t="shared" si="535"/>
        <v>0.0854181056381264-0.170312777340391i</v>
      </c>
      <c r="M1102" t="str">
        <f t="shared" si="536"/>
        <v>0.79130707204403-1.82209249895568i</v>
      </c>
      <c r="N1102" t="str">
        <f t="shared" si="537"/>
        <v>-0.7132134302759i</v>
      </c>
      <c r="O1102" t="str">
        <f t="shared" si="538"/>
        <v>0.756263341750884-0.65426734438132i</v>
      </c>
      <c r="P1102" t="str">
        <f t="shared" si="539"/>
        <v>0.243736658249116+0.65426734438132i</v>
      </c>
      <c r="Q1102" t="str">
        <f t="shared" si="540"/>
        <v>-0.243736658249116+0.0589460858945801i</v>
      </c>
      <c r="R1102" t="str">
        <f t="shared" si="541"/>
        <v>-0.331430192034487-2.7644748302915i</v>
      </c>
      <c r="S1102" t="str">
        <f t="shared" si="542"/>
        <v>0.07520026255331i</v>
      </c>
      <c r="T1102" t="str">
        <f t="shared" si="543"/>
        <v>0.207889233059938-0.0249236374590874i</v>
      </c>
      <c r="U1102" t="e">
        <f t="shared" si="544"/>
        <v>#DIV/0!</v>
      </c>
      <c r="V1102" t="str">
        <f t="shared" si="545"/>
        <v>1.33333333333333E-06-0.0010961084234979i</v>
      </c>
      <c r="W1102" t="e">
        <f t="shared" si="546"/>
        <v>#DIV/0!</v>
      </c>
      <c r="X1102" t="e">
        <f t="shared" si="547"/>
        <v>#DIV/0!</v>
      </c>
      <c r="Y1102" t="str">
        <f t="shared" si="548"/>
        <v>0.00083+0.0973139740375974i</v>
      </c>
      <c r="Z1102" t="e">
        <f t="shared" si="549"/>
        <v>#DIV/0!</v>
      </c>
      <c r="AA1102" t="e">
        <f t="shared" si="550"/>
        <v>#DIV/0!</v>
      </c>
      <c r="AB1102" t="str">
        <f t="shared" si="551"/>
        <v>1.28189428511097-0.153685055992151i</v>
      </c>
      <c r="AC1102" t="str">
        <f t="shared" si="552"/>
        <v>1.73434362569625-2.45734203302892i</v>
      </c>
      <c r="AD1102" t="str">
        <f t="shared" si="553"/>
        <v>0.287504377100553+0.318743948054071i</v>
      </c>
      <c r="AE1102" t="e">
        <f t="shared" si="554"/>
        <v>#DIV/0!</v>
      </c>
      <c r="AF1102" t="str">
        <f t="shared" si="555"/>
        <v>-17.538198504723-3.87600439908745i</v>
      </c>
      <c r="AG1102" t="e">
        <f t="shared" si="556"/>
        <v>#DIV/0!</v>
      </c>
      <c r="AH1102" t="e">
        <f t="shared" si="557"/>
        <v>#DIV/0!</v>
      </c>
      <c r="AI1102" t="e">
        <f t="shared" si="558"/>
        <v>#DIV/0!</v>
      </c>
      <c r="AJ1102" t="e">
        <f t="shared" si="559"/>
        <v>#DIV/0!</v>
      </c>
      <c r="AK1102"/>
      <c r="AL1102"/>
      <c r="AM1102"/>
      <c r="AN1102"/>
    </row>
    <row r="1103" spans="1:40" x14ac:dyDescent="0.25">
      <c r="A1103"/>
      <c r="B1103">
        <f t="shared" si="525"/>
        <v>96900</v>
      </c>
      <c r="C1103" s="186" t="str">
        <f t="shared" si="528"/>
        <v>-0.0000104754740590208+0.0325272619540216i</v>
      </c>
      <c r="D1103" s="158" t="str">
        <f t="shared" si="529"/>
        <v>-7.66674697863446+0.249375674980832i</v>
      </c>
      <c r="E1103" t="str">
        <f t="shared" si="530"/>
        <v>7.99997113278421-0.0151966079447239i</v>
      </c>
      <c r="F1103" t="str">
        <f t="shared" si="531"/>
        <v>0.999200642368212+1.51723226058995E-06i</v>
      </c>
      <c r="G1103">
        <f t="shared" si="526"/>
        <v>1</v>
      </c>
      <c r="H1103" t="str">
        <f t="shared" si="532"/>
        <v>9.87466845727613+4.12284783949653i</v>
      </c>
      <c r="I1103" t="str">
        <f t="shared" si="533"/>
        <v>380.525410166064i</v>
      </c>
      <c r="J1103" t="str">
        <f t="shared" si="527"/>
        <v>-195.000722021784+83.2467829312094i</v>
      </c>
      <c r="K1103" t="str">
        <f t="shared" si="534"/>
        <v>0.704644619442718-1.65058882423889i</v>
      </c>
      <c r="L1103" t="str">
        <f t="shared" si="535"/>
        <v>0.0852772521195026-0.17020758626376i</v>
      </c>
      <c r="M1103" t="str">
        <f t="shared" si="536"/>
        <v>0.78992187156222-1.82079641050265i</v>
      </c>
      <c r="N1103" t="str">
        <f t="shared" si="537"/>
        <v>-0.713950221009656i</v>
      </c>
      <c r="O1103" t="str">
        <f t="shared" si="538"/>
        <v>0.755781078404989-0.654824374565418i</v>
      </c>
      <c r="P1103" t="str">
        <f t="shared" si="539"/>
        <v>0.244218921595011+0.654824374565418i</v>
      </c>
      <c r="Q1103" t="str">
        <f t="shared" si="540"/>
        <v>-0.244218921595011+0.059125846444238i</v>
      </c>
      <c r="R1103" t="str">
        <f t="shared" si="541"/>
        <v>-0.331426217876456-2.76153962938862i</v>
      </c>
      <c r="S1103" t="str">
        <f t="shared" si="542"/>
        <v>0.0752779487749559i</v>
      </c>
      <c r="T1103" t="str">
        <f t="shared" si="543"/>
        <v>0.207883038761127-0.0249490858519812i</v>
      </c>
      <c r="U1103" t="e">
        <f t="shared" si="544"/>
        <v>#DIV/0!</v>
      </c>
      <c r="V1103" t="str">
        <f t="shared" si="545"/>
        <v>1.33333333333333E-06-0.00109497724865425i</v>
      </c>
      <c r="W1103" t="e">
        <f t="shared" si="546"/>
        <v>#DIV/0!</v>
      </c>
      <c r="X1103" t="e">
        <f t="shared" si="547"/>
        <v>#DIV/0!</v>
      </c>
      <c r="Y1103" t="str">
        <f t="shared" si="548"/>
        <v>0.00083+0.0974145050025123i</v>
      </c>
      <c r="Z1103" t="e">
        <f t="shared" si="549"/>
        <v>#DIV/0!</v>
      </c>
      <c r="AA1103" t="e">
        <f t="shared" si="550"/>
        <v>#DIV/0!</v>
      </c>
      <c r="AB1103" t="str">
        <f t="shared" si="551"/>
        <v>1.28185608959632-0.153841976814531i</v>
      </c>
      <c r="AC1103" t="str">
        <f t="shared" si="552"/>
        <v>1.73245124219882-2.45552210896811i</v>
      </c>
      <c r="AD1103" t="str">
        <f t="shared" si="553"/>
        <v>0.287733630504052+0.319024455591808i</v>
      </c>
      <c r="AE1103" t="e">
        <f t="shared" si="554"/>
        <v>#DIV/0!</v>
      </c>
      <c r="AF1103" t="str">
        <f t="shared" si="555"/>
        <v>-17.5414154359106-3.8734721645157i</v>
      </c>
      <c r="AG1103" t="e">
        <f t="shared" si="556"/>
        <v>#DIV/0!</v>
      </c>
      <c r="AH1103" t="e">
        <f t="shared" si="557"/>
        <v>#DIV/0!</v>
      </c>
      <c r="AI1103" t="e">
        <f t="shared" si="558"/>
        <v>#DIV/0!</v>
      </c>
      <c r="AJ1103" t="e">
        <f t="shared" si="559"/>
        <v>#DIV/0!</v>
      </c>
      <c r="AK1103"/>
      <c r="AL1103"/>
      <c r="AM1103"/>
      <c r="AN1103"/>
    </row>
    <row r="1104" spans="1:40" x14ac:dyDescent="0.25">
      <c r="A1104"/>
      <c r="B1104">
        <f t="shared" si="525"/>
        <v>97000</v>
      </c>
      <c r="C1104" s="186" t="str">
        <f t="shared" si="528"/>
        <v>-0.0000104538862791313+0.0324937287012205i</v>
      </c>
      <c r="D1104" s="158" t="str">
        <f t="shared" si="529"/>
        <v>-7.66674681312815+0.249118586709357i</v>
      </c>
      <c r="E1104" t="str">
        <f t="shared" si="530"/>
        <v>7.99997107317222-0.0152122906053059i</v>
      </c>
      <c r="F1104" t="str">
        <f t="shared" si="531"/>
        <v>0.999200642374158+1.51879802045743E-06i</v>
      </c>
      <c r="G1104">
        <f t="shared" si="526"/>
        <v>1</v>
      </c>
      <c r="H1104" t="str">
        <f t="shared" si="532"/>
        <v>9.87787789161869+4.12006024525087i</v>
      </c>
      <c r="I1104" t="str">
        <f t="shared" si="533"/>
        <v>380.918109247762i</v>
      </c>
      <c r="J1104" t="str">
        <f t="shared" si="527"/>
        <v>-195.405473017832+83.3326929239145i</v>
      </c>
      <c r="K1104" t="str">
        <f t="shared" si="534"/>
        <v>0.703403373675148-1.64939910295262i</v>
      </c>
      <c r="L1104" t="str">
        <f t="shared" si="535"/>
        <v>0.085136717650967-0.170102452390553i</v>
      </c>
      <c r="M1104" t="str">
        <f t="shared" si="536"/>
        <v>0.788540091326115-1.81950155534317i</v>
      </c>
      <c r="N1104" t="str">
        <f t="shared" si="537"/>
        <v>-0.714687011743412i</v>
      </c>
      <c r="O1104" t="str">
        <f t="shared" si="538"/>
        <v>0.755298404775354-0.655381049271189i</v>
      </c>
      <c r="P1104" t="str">
        <f t="shared" si="539"/>
        <v>0.244701595224646+0.655381049271189i</v>
      </c>
      <c r="Q1104" t="str">
        <f t="shared" si="540"/>
        <v>-0.244701595224646+0.059305962472223i</v>
      </c>
      <c r="R1104" t="str">
        <f t="shared" si="541"/>
        <v>-0.331422239448337-2.75861039461823i</v>
      </c>
      <c r="S1104" t="str">
        <f t="shared" si="542"/>
        <v>0.0753556349966018i</v>
      </c>
      <c r="T1104" t="str">
        <f t="shared" si="543"/>
        <v>0.207876837994683-0.0249745333056252i</v>
      </c>
      <c r="U1104" t="e">
        <f t="shared" si="544"/>
        <v>#DIV/0!</v>
      </c>
      <c r="V1104" t="str">
        <f t="shared" si="545"/>
        <v>1.33333333333333E-06-0.00109384840612986i</v>
      </c>
      <c r="W1104" t="e">
        <f t="shared" si="546"/>
        <v>#DIV/0!</v>
      </c>
      <c r="X1104" t="e">
        <f t="shared" si="547"/>
        <v>#DIV/0!</v>
      </c>
      <c r="Y1104" t="str">
        <f t="shared" si="548"/>
        <v>0.00083+0.0975150359674272i</v>
      </c>
      <c r="Z1104" t="e">
        <f t="shared" si="549"/>
        <v>#DIV/0!</v>
      </c>
      <c r="AA1104" t="e">
        <f t="shared" si="550"/>
        <v>#DIV/0!</v>
      </c>
      <c r="AB1104" t="str">
        <f t="shared" si="551"/>
        <v>1.28181785420072-0.153998891845275i</v>
      </c>
      <c r="AC1104" t="str">
        <f t="shared" si="552"/>
        <v>1.73056354458128-2.45370387962465i</v>
      </c>
      <c r="AD1104" t="str">
        <f t="shared" si="553"/>
        <v>0.28796308688829+0.319304802976716i</v>
      </c>
      <c r="AE1104" t="e">
        <f t="shared" si="554"/>
        <v>#DIV/0!</v>
      </c>
      <c r="AF1104" t="str">
        <f t="shared" si="555"/>
        <v>-17.5446247047468-3.87094165854151i</v>
      </c>
      <c r="AG1104" t="e">
        <f t="shared" si="556"/>
        <v>#DIV/0!</v>
      </c>
      <c r="AH1104" t="e">
        <f t="shared" si="557"/>
        <v>#DIV/0!</v>
      </c>
      <c r="AI1104" t="e">
        <f t="shared" si="558"/>
        <v>#DIV/0!</v>
      </c>
      <c r="AJ1104" t="e">
        <f t="shared" si="559"/>
        <v>#DIV/0!</v>
      </c>
      <c r="AK1104"/>
      <c r="AL1104"/>
      <c r="AM1104"/>
      <c r="AN1104"/>
    </row>
    <row r="1105" spans="1:40" x14ac:dyDescent="0.25">
      <c r="A1105"/>
      <c r="B1105">
        <f t="shared" si="525"/>
        <v>97100</v>
      </c>
      <c r="C1105" s="186" t="str">
        <f t="shared" si="528"/>
        <v>-0.000010432365162451+0.0324602645179195i</v>
      </c>
      <c r="D1105" s="158" t="str">
        <f t="shared" si="529"/>
        <v>-7.6667466481329+0.248862027970716i</v>
      </c>
      <c r="E1105" t="str">
        <f t="shared" si="530"/>
        <v>7.99997101349875-0.0152279732655372i</v>
      </c>
      <c r="F1105" t="str">
        <f t="shared" si="531"/>
        <v>0.999200642380114+1.52036378028997E-06i</v>
      </c>
      <c r="G1105">
        <f t="shared" si="526"/>
        <v>1</v>
      </c>
      <c r="H1105" t="str">
        <f t="shared" si="532"/>
        <v>9.88107968533904+4.11727491392189i</v>
      </c>
      <c r="I1105" t="str">
        <f t="shared" si="533"/>
        <v>381.310808329461i</v>
      </c>
      <c r="J1105" t="str">
        <f t="shared" si="527"/>
        <v>-195.810641498146+83.4186029166195i</v>
      </c>
      <c r="K1105" t="str">
        <f t="shared" si="534"/>
        <v>0.702165219498587-1.64821055808299i</v>
      </c>
      <c r="L1105" t="str">
        <f t="shared" si="535"/>
        <v>0.0849965013732276-0.169997375973668i</v>
      </c>
      <c r="M1105" t="str">
        <f t="shared" si="536"/>
        <v>0.787161720871815-1.81820793405666i</v>
      </c>
      <c r="N1105" t="str">
        <f t="shared" si="537"/>
        <v>-0.715423802477169i</v>
      </c>
      <c r="O1105" t="str">
        <f t="shared" si="538"/>
        <v>0.754815321124003-0.655937368196437i</v>
      </c>
      <c r="P1105" t="str">
        <f t="shared" si="539"/>
        <v>0.245184678875997+0.655937368196437i</v>
      </c>
      <c r="Q1105" t="str">
        <f t="shared" si="540"/>
        <v>-0.245184678875997+0.059486434280732i</v>
      </c>
      <c r="R1105" t="str">
        <f t="shared" si="541"/>
        <v>-0.331418256749605-2.75568710754443i</v>
      </c>
      <c r="S1105" t="str">
        <f t="shared" si="542"/>
        <v>0.0754333212182479i</v>
      </c>
      <c r="T1105" t="str">
        <f t="shared" si="543"/>
        <v>0.207870630760383-0.0249999798189847i</v>
      </c>
      <c r="U1105" t="e">
        <f t="shared" si="544"/>
        <v>#DIV/0!</v>
      </c>
      <c r="V1105" t="str">
        <f t="shared" si="545"/>
        <v>1.33333333333333E-06-0.00109272188871881i</v>
      </c>
      <c r="W1105" t="e">
        <f t="shared" si="546"/>
        <v>#DIV/0!</v>
      </c>
      <c r="X1105" t="e">
        <f t="shared" si="547"/>
        <v>#DIV/0!</v>
      </c>
      <c r="Y1105" t="str">
        <f t="shared" si="548"/>
        <v>0.00083+0.0976155669323421i</v>
      </c>
      <c r="Z1105" t="e">
        <f t="shared" si="549"/>
        <v>#DIV/0!</v>
      </c>
      <c r="AA1105" t="e">
        <f t="shared" si="550"/>
        <v>#DIV/0!</v>
      </c>
      <c r="AB1105" t="str">
        <f t="shared" si="551"/>
        <v>1.28177957892278-0.154155801078001i</v>
      </c>
      <c r="AC1105" t="str">
        <f t="shared" si="552"/>
        <v>1.72868051852232-2.45188734576814i</v>
      </c>
      <c r="AD1105" t="str">
        <f t="shared" si="553"/>
        <v>0.288192746153693+0.319584990077086i</v>
      </c>
      <c r="AE1105" t="e">
        <f t="shared" si="554"/>
        <v>#DIV/0!</v>
      </c>
      <c r="AF1105" t="str">
        <f t="shared" si="555"/>
        <v>-17.5478263334719-3.86841288595117i</v>
      </c>
      <c r="AG1105" t="e">
        <f t="shared" si="556"/>
        <v>#DIV/0!</v>
      </c>
      <c r="AH1105" t="e">
        <f t="shared" si="557"/>
        <v>#DIV/0!</v>
      </c>
      <c r="AI1105" t="e">
        <f t="shared" si="558"/>
        <v>#DIV/0!</v>
      </c>
      <c r="AJ1105" t="e">
        <f t="shared" si="559"/>
        <v>#DIV/0!</v>
      </c>
      <c r="AK1105"/>
      <c r="AL1105"/>
      <c r="AM1105"/>
      <c r="AN1105"/>
    </row>
    <row r="1106" spans="1:40" x14ac:dyDescent="0.25">
      <c r="A1106"/>
      <c r="B1106">
        <f t="shared" si="525"/>
        <v>97200</v>
      </c>
      <c r="C1106" s="186" t="str">
        <f t="shared" si="528"/>
        <v>-0.0000104109104347871+0.0324268691909416i</v>
      </c>
      <c r="D1106" s="158" t="str">
        <f t="shared" si="529"/>
        <v>-7.66674648364663+0.248605997130552i</v>
      </c>
      <c r="E1106" t="str">
        <f t="shared" si="530"/>
        <v>7.99997095376379-0.0152436559254173i</v>
      </c>
      <c r="F1106" t="str">
        <f t="shared" si="531"/>
        <v>0.999200642386069+1.52192954008747E-06i</v>
      </c>
      <c r="G1106">
        <f t="shared" si="526"/>
        <v>1</v>
      </c>
      <c r="H1106" t="str">
        <f t="shared" si="532"/>
        <v>9.88427386060861+4.11449184860956i</v>
      </c>
      <c r="I1106" t="str">
        <f t="shared" si="533"/>
        <v>381.70350741116i</v>
      </c>
      <c r="J1106" t="str">
        <f t="shared" si="527"/>
        <v>-196.216227462727+83.5045129093247i</v>
      </c>
      <c r="K1106" t="str">
        <f t="shared" si="534"/>
        <v>0.700930147342295-1.64702318994116i</v>
      </c>
      <c r="L1106" t="str">
        <f t="shared" si="535"/>
        <v>0.0848566024294086-0.169892357263757i</v>
      </c>
      <c r="M1106" t="str">
        <f t="shared" si="536"/>
        <v>0.785786749771704-1.81691554720492i</v>
      </c>
      <c r="N1106" t="str">
        <f t="shared" si="537"/>
        <v>-0.716160593210925i</v>
      </c>
      <c r="O1106" t="str">
        <f t="shared" si="538"/>
        <v>0.754331827713183-0.656493331039157i</v>
      </c>
      <c r="P1106" t="str">
        <f t="shared" si="539"/>
        <v>0.245668172286817+0.656493331039157i</v>
      </c>
      <c r="Q1106" t="str">
        <f t="shared" si="540"/>
        <v>-0.245668172286817+0.059667262171768i</v>
      </c>
      <c r="R1106" t="str">
        <f t="shared" si="541"/>
        <v>-0.331414269779743-2.75276974980719i</v>
      </c>
      <c r="S1106" t="str">
        <f t="shared" si="542"/>
        <v>0.0755110074398938i</v>
      </c>
      <c r="T1106" t="str">
        <f t="shared" si="543"/>
        <v>0.207864417058005-0.0250254253910251i</v>
      </c>
      <c r="U1106" t="e">
        <f t="shared" si="544"/>
        <v>#DIV/0!</v>
      </c>
      <c r="V1106" t="str">
        <f t="shared" si="545"/>
        <v>1.33333333333333E-06-0.00109159768924482i</v>
      </c>
      <c r="W1106" t="e">
        <f t="shared" si="546"/>
        <v>#DIV/0!</v>
      </c>
      <c r="X1106" t="e">
        <f t="shared" si="547"/>
        <v>#DIV/0!</v>
      </c>
      <c r="Y1106" t="str">
        <f t="shared" si="548"/>
        <v>0.00083+0.0977160978972569i</v>
      </c>
      <c r="Z1106" t="e">
        <f t="shared" si="549"/>
        <v>#DIV/0!</v>
      </c>
      <c r="AA1106" t="e">
        <f t="shared" si="550"/>
        <v>#DIV/0!</v>
      </c>
      <c r="AB1106" t="str">
        <f t="shared" si="551"/>
        <v>1.28174126376114-0.154312704506331i</v>
      </c>
      <c r="AC1106" t="str">
        <f t="shared" si="552"/>
        <v>1.72680214975035-2.45007250814421i</v>
      </c>
      <c r="AD1106" t="str">
        <f t="shared" si="553"/>
        <v>0.288422608200598+0.319865016761217i</v>
      </c>
      <c r="AE1106" t="e">
        <f t="shared" si="554"/>
        <v>#DIV/0!</v>
      </c>
      <c r="AF1106" t="str">
        <f t="shared" si="555"/>
        <v>-17.5510203442552-3.86588585147901i</v>
      </c>
      <c r="AG1106" t="e">
        <f t="shared" si="556"/>
        <v>#DIV/0!</v>
      </c>
      <c r="AH1106" t="e">
        <f t="shared" si="557"/>
        <v>#DIV/0!</v>
      </c>
      <c r="AI1106" t="e">
        <f t="shared" si="558"/>
        <v>#DIV/0!</v>
      </c>
      <c r="AJ1106" t="e">
        <f t="shared" si="559"/>
        <v>#DIV/0!</v>
      </c>
      <c r="AK1106"/>
      <c r="AL1106"/>
      <c r="AM1106"/>
      <c r="AN1106"/>
    </row>
    <row r="1107" spans="1:40" x14ac:dyDescent="0.25">
      <c r="A1107"/>
      <c r="B1107">
        <f t="shared" si="525"/>
        <v>97300</v>
      </c>
      <c r="C1107" s="186" t="str">
        <f t="shared" si="528"/>
        <v>-0.0000103895218233548+0.0323935425079856i</v>
      </c>
      <c r="D1107" s="158" t="str">
        <f t="shared" si="529"/>
        <v>-7.66674631966729+0.248350492561223i</v>
      </c>
      <c r="E1107" t="str">
        <f t="shared" si="530"/>
        <v>7.99997089396735-0.0152593385849459i</v>
      </c>
      <c r="F1107" t="str">
        <f t="shared" si="531"/>
        <v>0.999200642392035+1.52349529984996E-06i</v>
      </c>
      <c r="G1107">
        <f t="shared" si="526"/>
        <v>1</v>
      </c>
      <c r="H1107" t="str">
        <f t="shared" si="532"/>
        <v>9.88746043952814+4.11171105236897i</v>
      </c>
      <c r="I1107" t="str">
        <f t="shared" si="533"/>
        <v>382.096206492859i</v>
      </c>
      <c r="J1107" t="str">
        <f t="shared" si="527"/>
        <v>-196.622230911573+83.5904229020297i</v>
      </c>
      <c r="K1107" t="str">
        <f t="shared" si="534"/>
        <v>0.699698147669306-1.64583699882315i</v>
      </c>
      <c r="L1107" t="str">
        <f t="shared" si="535"/>
        <v>0.084717019965043-0.16978739650924i</v>
      </c>
      <c r="M1107" t="str">
        <f t="shared" si="536"/>
        <v>0.784415167634349-1.81562439533239i</v>
      </c>
      <c r="N1107" t="str">
        <f t="shared" si="537"/>
        <v>-0.716897383944681i</v>
      </c>
      <c r="O1107" t="str">
        <f t="shared" si="538"/>
        <v>0.753847924805365-0.657048937497539i</v>
      </c>
      <c r="P1107" t="str">
        <f t="shared" si="539"/>
        <v>0.246152075194635+0.657048937497539i</v>
      </c>
      <c r="Q1107" t="str">
        <f t="shared" si="540"/>
        <v>-0.246152075194635+0.059848446447142i</v>
      </c>
      <c r="R1107" t="str">
        <f t="shared" si="541"/>
        <v>-0.331410278538209-2.74985830312195i</v>
      </c>
      <c r="S1107" t="str">
        <f t="shared" si="542"/>
        <v>0.0755886936615398i</v>
      </c>
      <c r="T1107" t="str">
        <f t="shared" si="543"/>
        <v>0.207858196887327-0.0250508700207103i</v>
      </c>
      <c r="U1107" t="e">
        <f t="shared" si="544"/>
        <v>#DIV/0!</v>
      </c>
      <c r="V1107" t="str">
        <f t="shared" si="545"/>
        <v>1.33333333333333E-06-0.00109047580056112i</v>
      </c>
      <c r="W1107" t="e">
        <f t="shared" si="546"/>
        <v>#DIV/0!</v>
      </c>
      <c r="X1107" t="e">
        <f t="shared" si="547"/>
        <v>#DIV/0!</v>
      </c>
      <c r="Y1107" t="str">
        <f t="shared" si="548"/>
        <v>0.00083+0.0978166288621718i</v>
      </c>
      <c r="Z1107" t="e">
        <f t="shared" si="549"/>
        <v>#DIV/0!</v>
      </c>
      <c r="AA1107" t="e">
        <f t="shared" si="550"/>
        <v>#DIV/0!</v>
      </c>
      <c r="AB1107" t="str">
        <f t="shared" si="551"/>
        <v>1.28170290871443-0.154469602123876i</v>
      </c>
      <c r="AC1107" t="str">
        <f t="shared" si="552"/>
        <v>1.72492842404326-2.44825936747481i</v>
      </c>
      <c r="AD1107" t="str">
        <f t="shared" si="553"/>
        <v>0.288652672929233+0.32014488289742i</v>
      </c>
      <c r="AE1107" t="e">
        <f t="shared" si="554"/>
        <v>#DIV/0!</v>
      </c>
      <c r="AF1107" t="str">
        <f t="shared" si="555"/>
        <v>-17.5542067591954-3.86336055980775i</v>
      </c>
      <c r="AG1107" t="e">
        <f t="shared" si="556"/>
        <v>#DIV/0!</v>
      </c>
      <c r="AH1107" t="e">
        <f t="shared" si="557"/>
        <v>#DIV/0!</v>
      </c>
      <c r="AI1107" t="e">
        <f t="shared" si="558"/>
        <v>#DIV/0!</v>
      </c>
      <c r="AJ1107" t="e">
        <f t="shared" si="559"/>
        <v>#DIV/0!</v>
      </c>
      <c r="AK1107"/>
      <c r="AL1107"/>
      <c r="AM1107"/>
      <c r="AN1107"/>
    </row>
    <row r="1108" spans="1:40" x14ac:dyDescent="0.25">
      <c r="A1108"/>
      <c r="B1108">
        <f t="shared" si="525"/>
        <v>97400</v>
      </c>
      <c r="C1108" s="186" t="str">
        <f t="shared" si="528"/>
        <v>-0.000010368199056769+0.0323602842576223i</v>
      </c>
      <c r="D1108" s="158" t="str">
        <f t="shared" si="529"/>
        <v>-7.6667461561928+0.248095512641771i</v>
      </c>
      <c r="E1108" t="str">
        <f t="shared" si="530"/>
        <v>7.99997083410942-0.0152750212441227i</v>
      </c>
      <c r="F1108" t="str">
        <f t="shared" si="531"/>
        <v>0.999200642398011+1.52506105957738E-06i</v>
      </c>
      <c r="G1108">
        <f t="shared" si="526"/>
        <v>1</v>
      </c>
      <c r="H1108" t="str">
        <f t="shared" si="532"/>
        <v>9.8906394441277+4.10893252821063i</v>
      </c>
      <c r="I1108" t="str">
        <f t="shared" si="533"/>
        <v>382.488905574557i</v>
      </c>
      <c r="J1108" t="str">
        <f t="shared" si="527"/>
        <v>-197.028651844686+83.6763328947348i</v>
      </c>
      <c r="K1108" t="str">
        <f t="shared" si="534"/>
        <v>0.698469210976258-1.64465198500989i</v>
      </c>
      <c r="L1108" t="str">
        <f t="shared" si="535"/>
        <v>0.0845777531280652-0.169682493956318i</v>
      </c>
      <c r="M1108" t="str">
        <f t="shared" si="536"/>
        <v>0.783046964104323-1.81433447896621i</v>
      </c>
      <c r="N1108" t="str">
        <f t="shared" si="537"/>
        <v>-0.717634174678437i</v>
      </c>
      <c r="O1108" t="str">
        <f t="shared" si="538"/>
        <v>0.75336361266324-0.657604187269966i</v>
      </c>
      <c r="P1108" t="str">
        <f t="shared" si="539"/>
        <v>0.24663638733676+0.657604187269966i</v>
      </c>
      <c r="Q1108" t="str">
        <f t="shared" si="540"/>
        <v>-0.24663638733676+0.0600299874084711i</v>
      </c>
      <c r="R1108" t="str">
        <f t="shared" si="541"/>
        <v>-0.331406283024481-2.74695274927925i</v>
      </c>
      <c r="S1108" t="str">
        <f t="shared" si="542"/>
        <v>0.0756663798831857i</v>
      </c>
      <c r="T1108" t="str">
        <f t="shared" si="543"/>
        <v>0.207851970248125-0.0250763137070049i</v>
      </c>
      <c r="U1108" t="e">
        <f t="shared" si="544"/>
        <v>#DIV/0!</v>
      </c>
      <c r="V1108" t="str">
        <f t="shared" si="545"/>
        <v>1.33333333333333E-06-0.00108935621555028i</v>
      </c>
      <c r="W1108" t="e">
        <f t="shared" si="546"/>
        <v>#DIV/0!</v>
      </c>
      <c r="X1108" t="e">
        <f t="shared" si="547"/>
        <v>#DIV/0!</v>
      </c>
      <c r="Y1108" t="str">
        <f t="shared" si="548"/>
        <v>0.00083+0.0979171598270867i</v>
      </c>
      <c r="Z1108" t="e">
        <f t="shared" si="549"/>
        <v>#DIV/0!</v>
      </c>
      <c r="AA1108" t="e">
        <f t="shared" si="550"/>
        <v>#DIV/0!</v>
      </c>
      <c r="AB1108" t="str">
        <f t="shared" si="551"/>
        <v>1.28166451378127-0.15462649392425i</v>
      </c>
      <c r="AC1108" t="str">
        <f t="shared" si="552"/>
        <v>1.72305932722824-2.4464479244583i</v>
      </c>
      <c r="AD1108" t="str">
        <f t="shared" si="553"/>
        <v>0.288882940239732+0.320424588354014i</v>
      </c>
      <c r="AE1108" t="e">
        <f t="shared" si="554"/>
        <v>#DIV/0!</v>
      </c>
      <c r="AF1108" t="str">
        <f t="shared" si="555"/>
        <v>-17.5573856003205-3.86083701556886i</v>
      </c>
      <c r="AG1108" t="e">
        <f t="shared" si="556"/>
        <v>#DIV/0!</v>
      </c>
      <c r="AH1108" t="e">
        <f t="shared" si="557"/>
        <v>#DIV/0!</v>
      </c>
      <c r="AI1108" t="e">
        <f t="shared" si="558"/>
        <v>#DIV/0!</v>
      </c>
      <c r="AJ1108" t="e">
        <f t="shared" si="559"/>
        <v>#DIV/0!</v>
      </c>
      <c r="AK1108"/>
      <c r="AL1108"/>
      <c r="AM1108"/>
      <c r="AN1108"/>
    </row>
    <row r="1109" spans="1:40" x14ac:dyDescent="0.25">
      <c r="A1109"/>
      <c r="B1109">
        <f t="shared" si="525"/>
        <v>97500</v>
      </c>
      <c r="C1109" s="186" t="str">
        <f t="shared" si="528"/>
        <v>-0.0000103469418650357+0.0323270942292901i</v>
      </c>
      <c r="D1109" s="158" t="str">
        <f t="shared" si="529"/>
        <v>-7.66674599322101+0.247841055757891i</v>
      </c>
      <c r="E1109" t="str">
        <f t="shared" si="530"/>
        <v>7.99997077419-0.0152907039029473i</v>
      </c>
      <c r="F1109" t="str">
        <f t="shared" si="531"/>
        <v>0.999200642403986+1.52662681926968E-06i</v>
      </c>
      <c r="G1109">
        <f t="shared" si="526"/>
        <v>1</v>
      </c>
      <c r="H1109" t="str">
        <f t="shared" si="532"/>
        <v>9.89381089636702+4.10615627910077i</v>
      </c>
      <c r="I1109" t="str">
        <f t="shared" si="533"/>
        <v>382.881604656256i</v>
      </c>
      <c r="J1109" t="str">
        <f t="shared" si="527"/>
        <v>-197.435490262065+83.7622428874398i</v>
      </c>
      <c r="K1109" t="str">
        <f t="shared" si="534"/>
        <v>0.697243327793321-1.64346814876743i</v>
      </c>
      <c r="L1109" t="str">
        <f t="shared" si="535"/>
        <v>0.0844388010688106-0.169577649848989i</v>
      </c>
      <c r="M1109" t="str">
        <f t="shared" si="536"/>
        <v>0.781682128862132-1.81304579861642i</v>
      </c>
      <c r="N1109" t="str">
        <f t="shared" si="537"/>
        <v>-0.718370965412193i</v>
      </c>
      <c r="O1109" t="str">
        <f t="shared" si="538"/>
        <v>0.752878891549721-0.658159080055015i</v>
      </c>
      <c r="P1109" t="str">
        <f t="shared" si="539"/>
        <v>0.247121108450279+0.658159080055015i</v>
      </c>
      <c r="Q1109" t="str">
        <f t="shared" si="540"/>
        <v>-0.247121108450279+0.060211885357178i</v>
      </c>
      <c r="R1109" t="str">
        <f t="shared" si="541"/>
        <v>-0.331402283238041-2.7440530701443i</v>
      </c>
      <c r="S1109" t="str">
        <f t="shared" si="542"/>
        <v>0.0757440661048318i</v>
      </c>
      <c r="T1109" t="str">
        <f t="shared" si="543"/>
        <v>0.207845737140177-0.0251017564488744i</v>
      </c>
      <c r="U1109" t="e">
        <f t="shared" si="544"/>
        <v>#DIV/0!</v>
      </c>
      <c r="V1109" t="str">
        <f t="shared" si="545"/>
        <v>1.33333333333333E-06-0.00108823892712407i</v>
      </c>
      <c r="W1109" t="e">
        <f t="shared" si="546"/>
        <v>#DIV/0!</v>
      </c>
      <c r="X1109" t="e">
        <f t="shared" si="547"/>
        <v>#DIV/0!</v>
      </c>
      <c r="Y1109" t="str">
        <f t="shared" si="548"/>
        <v>0.00083+0.0980176907920016i</v>
      </c>
      <c r="Z1109" t="e">
        <f t="shared" si="549"/>
        <v>#DIV/0!</v>
      </c>
      <c r="AA1109" t="e">
        <f t="shared" si="550"/>
        <v>#DIV/0!</v>
      </c>
      <c r="AB1109" t="str">
        <f t="shared" si="551"/>
        <v>1.28162607896029-0.154783379901075i</v>
      </c>
      <c r="AC1109" t="str">
        <f t="shared" si="552"/>
        <v>1.72119484518161-2.44463817976974i</v>
      </c>
      <c r="AD1109" t="str">
        <f t="shared" si="553"/>
        <v>0.289113410032127+0.320704132999331i</v>
      </c>
      <c r="AE1109" t="e">
        <f t="shared" si="554"/>
        <v>#DIV/0!</v>
      </c>
      <c r="AF1109" t="str">
        <f t="shared" si="555"/>
        <v>-17.560556889588-3.85831522334288i</v>
      </c>
      <c r="AG1109" t="e">
        <f t="shared" si="556"/>
        <v>#DIV/0!</v>
      </c>
      <c r="AH1109" t="e">
        <f t="shared" si="557"/>
        <v>#DIV/0!</v>
      </c>
      <c r="AI1109" t="e">
        <f t="shared" si="558"/>
        <v>#DIV/0!</v>
      </c>
      <c r="AJ1109" t="e">
        <f t="shared" si="559"/>
        <v>#DIV/0!</v>
      </c>
      <c r="AK1109"/>
      <c r="AL1109"/>
      <c r="AM1109"/>
      <c r="AN1109"/>
    </row>
    <row r="1110" spans="1:40" x14ac:dyDescent="0.25">
      <c r="A1110"/>
      <c r="B1110">
        <f t="shared" si="525"/>
        <v>97600</v>
      </c>
      <c r="C1110" s="186" t="str">
        <f t="shared" si="528"/>
        <v>-0.0000103257499795432+0.0322939722132901i</v>
      </c>
      <c r="D1110" s="158" t="str">
        <f t="shared" si="529"/>
        <v>-7.66674583074985+0.247587120301891i</v>
      </c>
      <c r="E1110" t="str">
        <f t="shared" si="530"/>
        <v>7.9999707142091-0.0153063865614193i</v>
      </c>
      <c r="F1110" t="str">
        <f t="shared" si="531"/>
        <v>0.999200642409972+1.52819257892685E-06i</v>
      </c>
      <c r="G1110">
        <f t="shared" si="526"/>
        <v>1</v>
      </c>
      <c r="H1110" t="str">
        <f t="shared" si="532"/>
        <v>9.8969748181358+4.10338230796174i</v>
      </c>
      <c r="I1110" t="str">
        <f t="shared" si="533"/>
        <v>383.274303737955i</v>
      </c>
      <c r="J1110" t="str">
        <f t="shared" si="527"/>
        <v>-197.84274616371+83.8481528801449i</v>
      </c>
      <c r="K1110" t="str">
        <f t="shared" si="534"/>
        <v>0.696020488684039-1.64228549034699i</v>
      </c>
      <c r="L1110" t="str">
        <f t="shared" si="535"/>
        <v>0.0843001629400043-0.16947286442906i</v>
      </c>
      <c r="M1110" t="str">
        <f t="shared" si="536"/>
        <v>0.780320651624043-1.81175835477605i</v>
      </c>
      <c r="N1110" t="str">
        <f t="shared" si="537"/>
        <v>-0.719107756145949i</v>
      </c>
      <c r="O1110" t="str">
        <f t="shared" si="538"/>
        <v>0.752393761727945-0.658713615551457i</v>
      </c>
      <c r="P1110" t="str">
        <f t="shared" si="539"/>
        <v>0.247606238272055+0.658713615551457i</v>
      </c>
      <c r="Q1110" t="str">
        <f t="shared" si="540"/>
        <v>-0.247606238272055+0.060394140594492i</v>
      </c>
      <c r="R1110" t="str">
        <f t="shared" si="541"/>
        <v>-0.331398279178358-2.74115924765668i</v>
      </c>
      <c r="S1110" t="str">
        <f t="shared" si="542"/>
        <v>0.0758217523264777i</v>
      </c>
      <c r="T1110" t="str">
        <f t="shared" si="543"/>
        <v>0.207839497563259-0.0251271982452824i</v>
      </c>
      <c r="U1110" t="e">
        <f t="shared" si="544"/>
        <v>#DIV/0!</v>
      </c>
      <c r="V1110" t="str">
        <f t="shared" si="545"/>
        <v>1.33333333333333E-06-0.00108712392822333i</v>
      </c>
      <c r="W1110" t="e">
        <f t="shared" si="546"/>
        <v>#DIV/0!</v>
      </c>
      <c r="X1110" t="e">
        <f t="shared" si="547"/>
        <v>#DIV/0!</v>
      </c>
      <c r="Y1110" t="str">
        <f t="shared" si="548"/>
        <v>0.00083+0.0981182217569164i</v>
      </c>
      <c r="Z1110" t="e">
        <f t="shared" si="549"/>
        <v>#DIV/0!</v>
      </c>
      <c r="AA1110" t="e">
        <f t="shared" si="550"/>
        <v>#DIV/0!</v>
      </c>
      <c r="AB1110" t="str">
        <f t="shared" si="551"/>
        <v>1.2815876042501-0.154940260047961i</v>
      </c>
      <c r="AC1110" t="str">
        <f t="shared" si="552"/>
        <v>1.71933496382867-2.44283013406096i</v>
      </c>
      <c r="AD1110" t="str">
        <f t="shared" si="553"/>
        <v>0.289344082206355+0.32098351670171i</v>
      </c>
      <c r="AE1110" t="e">
        <f t="shared" si="554"/>
        <v>#DIV/0!</v>
      </c>
      <c r="AF1110" t="str">
        <f t="shared" si="555"/>
        <v>-17.5637206488856-3.85579518765985i</v>
      </c>
      <c r="AG1110" t="e">
        <f t="shared" si="556"/>
        <v>#DIV/0!</v>
      </c>
      <c r="AH1110" t="e">
        <f t="shared" si="557"/>
        <v>#DIV/0!</v>
      </c>
      <c r="AI1110" t="e">
        <f t="shared" si="558"/>
        <v>#DIV/0!</v>
      </c>
      <c r="AJ1110" t="e">
        <f t="shared" si="559"/>
        <v>#DIV/0!</v>
      </c>
      <c r="AK1110"/>
      <c r="AL1110"/>
      <c r="AM1110"/>
      <c r="AN1110"/>
    </row>
    <row r="1111" spans="1:40" x14ac:dyDescent="0.25">
      <c r="A1111"/>
      <c r="B1111">
        <f t="shared" si="525"/>
        <v>97700</v>
      </c>
      <c r="C1111" s="186" t="str">
        <f t="shared" si="528"/>
        <v>-0.0000103046231330539+0.0322609180007821i</v>
      </c>
      <c r="D1111" s="158" t="str">
        <f t="shared" si="529"/>
        <v>-7.66674566877733+0.247333704672663i</v>
      </c>
      <c r="E1111" t="str">
        <f t="shared" si="530"/>
        <v>7.99997065416671-0.0153220692195384i</v>
      </c>
      <c r="F1111" t="str">
        <f t="shared" si="531"/>
        <v>0.999200642415958+1.52975833854881E-06i</v>
      </c>
      <c r="G1111">
        <f t="shared" si="526"/>
        <v>1</v>
      </c>
      <c r="H1111" t="str">
        <f t="shared" si="532"/>
        <v>9.90013123125387+4.10061061767237i</v>
      </c>
      <c r="I1111" t="str">
        <f t="shared" si="533"/>
        <v>383.667002819654i</v>
      </c>
      <c r="J1111" t="str">
        <f t="shared" si="527"/>
        <v>-198.250419549621+83.9340628728499i</v>
      </c>
      <c r="K1111" t="str">
        <f t="shared" si="534"/>
        <v>0.694800684245216-1.64110400998513i</v>
      </c>
      <c r="L1111" t="str">
        <f t="shared" si="535"/>
        <v>0.0841618378967612-0.169368137936162i</v>
      </c>
      <c r="M1111" t="str">
        <f t="shared" si="536"/>
        <v>0.778962522141977-1.81047214792129i</v>
      </c>
      <c r="N1111" t="str">
        <f t="shared" si="537"/>
        <v>-0.719844546879705i</v>
      </c>
      <c r="O1111" t="str">
        <f t="shared" si="538"/>
        <v>0.751908223461269-0.659267793458256i</v>
      </c>
      <c r="P1111" t="str">
        <f t="shared" si="539"/>
        <v>0.248091776538731+0.659267793458256i</v>
      </c>
      <c r="Q1111" t="str">
        <f t="shared" si="540"/>
        <v>-0.248091776538731+0.060576753421449i</v>
      </c>
      <c r="R1111" t="str">
        <f t="shared" si="541"/>
        <v>-0.331394270844903-2.73827126382987i</v>
      </c>
      <c r="S1111" t="str">
        <f t="shared" si="542"/>
        <v>0.0758994385481236i</v>
      </c>
      <c r="T1111" t="str">
        <f t="shared" si="543"/>
        <v>0.207833251517148-0.0251526390951929i</v>
      </c>
      <c r="U1111" t="e">
        <f t="shared" si="544"/>
        <v>#DIV/0!</v>
      </c>
      <c r="V1111" t="str">
        <f t="shared" si="545"/>
        <v>1.33333333333333E-06-0.00108601121181778i</v>
      </c>
      <c r="W1111" t="e">
        <f t="shared" si="546"/>
        <v>#DIV/0!</v>
      </c>
      <c r="X1111" t="e">
        <f t="shared" si="547"/>
        <v>#DIV/0!</v>
      </c>
      <c r="Y1111" t="str">
        <f t="shared" si="548"/>
        <v>0.00083+0.0982187527218313i</v>
      </c>
      <c r="Z1111" t="e">
        <f t="shared" si="549"/>
        <v>#DIV/0!</v>
      </c>
      <c r="AA1111" t="e">
        <f t="shared" si="550"/>
        <v>#DIV/0!</v>
      </c>
      <c r="AB1111" t="str">
        <f t="shared" si="551"/>
        <v>1.28154908964934-0.155097134358518i</v>
      </c>
      <c r="AC1111" t="str">
        <f t="shared" si="552"/>
        <v>1.7174796691435-2.44102378796092i</v>
      </c>
      <c r="AD1111" t="str">
        <f t="shared" si="553"/>
        <v>0.289574956662247+0.321262739329509i</v>
      </c>
      <c r="AE1111" t="e">
        <f t="shared" si="554"/>
        <v>#DIV/0!</v>
      </c>
      <c r="AF1111" t="str">
        <f t="shared" si="555"/>
        <v>-17.5668769000312-3.85327691299971i</v>
      </c>
      <c r="AG1111" t="e">
        <f t="shared" si="556"/>
        <v>#DIV/0!</v>
      </c>
      <c r="AH1111" t="e">
        <f t="shared" si="557"/>
        <v>#DIV/0!</v>
      </c>
      <c r="AI1111" t="e">
        <f t="shared" si="558"/>
        <v>#DIV/0!</v>
      </c>
      <c r="AJ1111" t="e">
        <f t="shared" si="559"/>
        <v>#DIV/0!</v>
      </c>
      <c r="AK1111"/>
      <c r="AL1111"/>
      <c r="AM1111"/>
      <c r="AN1111"/>
    </row>
    <row r="1112" spans="1:40" x14ac:dyDescent="0.25">
      <c r="A1112"/>
      <c r="B1112">
        <f t="shared" si="525"/>
        <v>97800</v>
      </c>
      <c r="C1112" s="186" t="str">
        <f t="shared" si="528"/>
        <v>-0.0000102835610596957+0.0322279313837801i</v>
      </c>
      <c r="D1112" s="158" t="str">
        <f t="shared" si="529"/>
        <v>-7.66674550730146+0.247080807275648i</v>
      </c>
      <c r="E1112" t="str">
        <f t="shared" si="530"/>
        <v>7.99997059406283-0.0153377518773042i</v>
      </c>
      <c r="F1112" t="str">
        <f t="shared" si="531"/>
        <v>0.999200642421953+1.53132409813558E-06i</v>
      </c>
      <c r="G1112">
        <f t="shared" si="526"/>
        <v>1</v>
      </c>
      <c r="H1112" t="str">
        <f t="shared" si="532"/>
        <v>9.90328015747147+4.09784121106813i</v>
      </c>
      <c r="I1112" t="str">
        <f t="shared" si="533"/>
        <v>384.059701901352i</v>
      </c>
      <c r="J1112" t="str">
        <f t="shared" si="527"/>
        <v>-198.658510419798+84.019972865555i</v>
      </c>
      <c r="K1112" t="str">
        <f t="shared" si="534"/>
        <v>0.693583905106797-1.63992370790386i</v>
      </c>
      <c r="L1112" t="str">
        <f t="shared" si="535"/>
        <v>0.0840238250965779-0.169263470607764i</v>
      </c>
      <c r="M1112" t="str">
        <f t="shared" si="536"/>
        <v>0.777607730203375-1.80918717851162i</v>
      </c>
      <c r="N1112" t="str">
        <f t="shared" si="537"/>
        <v>-0.720581337613461i</v>
      </c>
      <c r="O1112" t="str">
        <f t="shared" si="538"/>
        <v>0.751422277013274-0.659821613474571i</v>
      </c>
      <c r="P1112" t="str">
        <f t="shared" si="539"/>
        <v>0.248577722986726+0.659821613474571i</v>
      </c>
      <c r="Q1112" t="str">
        <f t="shared" si="540"/>
        <v>-0.248577722986726+0.06075972413889i</v>
      </c>
      <c r="R1112" t="str">
        <f t="shared" si="541"/>
        <v>-0.331390258237146-2.73538910075094i</v>
      </c>
      <c r="S1112" t="str">
        <f t="shared" si="542"/>
        <v>0.0759771247697697i</v>
      </c>
      <c r="T1112" t="str">
        <f t="shared" si="543"/>
        <v>0.207826999001622-0.0251780789975698i</v>
      </c>
      <c r="U1112" t="e">
        <f t="shared" si="544"/>
        <v>#DIV/0!</v>
      </c>
      <c r="V1112" t="str">
        <f t="shared" si="545"/>
        <v>1.33333333333333E-06-0.0010849007709059i</v>
      </c>
      <c r="W1112" t="e">
        <f t="shared" si="546"/>
        <v>#DIV/0!</v>
      </c>
      <c r="X1112" t="e">
        <f t="shared" si="547"/>
        <v>#DIV/0!</v>
      </c>
      <c r="Y1112" t="str">
        <f t="shared" si="548"/>
        <v>0.00083+0.0983192836867462i</v>
      </c>
      <c r="Z1112" t="e">
        <f t="shared" si="549"/>
        <v>#DIV/0!</v>
      </c>
      <c r="AA1112" t="e">
        <f t="shared" si="550"/>
        <v>#DIV/0!</v>
      </c>
      <c r="AB1112" t="str">
        <f t="shared" si="551"/>
        <v>1.28151053515663-0.155254002826359i</v>
      </c>
      <c r="AC1112" t="str">
        <f t="shared" si="552"/>
        <v>1.7156289471488-2.43921914207573i</v>
      </c>
      <c r="AD1112" t="str">
        <f t="shared" si="553"/>
        <v>0.289806033299544+0.321541800751092i</v>
      </c>
      <c r="AE1112" t="e">
        <f t="shared" si="554"/>
        <v>#DIV/0!</v>
      </c>
      <c r="AF1112" t="str">
        <f t="shared" si="555"/>
        <v>-17.5700256647729-3.85076040379248i</v>
      </c>
      <c r="AG1112" t="e">
        <f t="shared" si="556"/>
        <v>#DIV/0!</v>
      </c>
      <c r="AH1112" t="e">
        <f t="shared" si="557"/>
        <v>#DIV/0!</v>
      </c>
      <c r="AI1112" t="e">
        <f t="shared" si="558"/>
        <v>#DIV/0!</v>
      </c>
      <c r="AJ1112" t="e">
        <f t="shared" si="559"/>
        <v>#DIV/0!</v>
      </c>
      <c r="AK1112"/>
      <c r="AL1112"/>
      <c r="AM1112"/>
      <c r="AN1112"/>
    </row>
    <row r="1113" spans="1:40" x14ac:dyDescent="0.25">
      <c r="A1113"/>
      <c r="B1113">
        <f t="shared" si="525"/>
        <v>97900</v>
      </c>
      <c r="C1113" s="186" t="str">
        <f t="shared" si="528"/>
        <v>-0.0000102625634949537+0.0321950121551478i</v>
      </c>
      <c r="D1113" s="158" t="str">
        <f t="shared" si="529"/>
        <v>-7.66674534632017+0.2468284265228i</v>
      </c>
      <c r="E1113" t="str">
        <f t="shared" si="530"/>
        <v>7.99997053389747-0.0153534345347163i</v>
      </c>
      <c r="F1113" t="str">
        <f t="shared" si="531"/>
        <v>0.999200642427959+1.53288985768709E-06i</v>
      </c>
      <c r="G1113">
        <f t="shared" si="526"/>
        <v>1</v>
      </c>
      <c r="H1113" t="str">
        <f t="shared" si="532"/>
        <v>9.90642161846918+4.09507409094159i</v>
      </c>
      <c r="I1113" t="str">
        <f t="shared" si="533"/>
        <v>384.452400983051i</v>
      </c>
      <c r="J1113" t="str">
        <f t="shared" si="527"/>
        <v>-199.067018774242+84.1058828582601i</v>
      </c>
      <c r="K1113" t="str">
        <f t="shared" si="534"/>
        <v>0.692370141931745-1.63874458431079i</v>
      </c>
      <c r="L1113" t="str">
        <f t="shared" si="535"/>
        <v>0.0838861236993261-0.169158862679184i</v>
      </c>
      <c r="M1113" t="str">
        <f t="shared" si="536"/>
        <v>0.776256265631071-1.80790344698997i</v>
      </c>
      <c r="N1113" t="str">
        <f t="shared" si="537"/>
        <v>-0.721318128347217i</v>
      </c>
      <c r="O1113" t="str">
        <f t="shared" si="538"/>
        <v>0.75093592264776-0.660375075299755i</v>
      </c>
      <c r="P1113" t="str">
        <f t="shared" si="539"/>
        <v>0.24906407735224+0.660375075299755i</v>
      </c>
      <c r="Q1113" t="str">
        <f t="shared" si="540"/>
        <v>-0.24906407735224+0.0609430530474619i</v>
      </c>
      <c r="R1113" t="str">
        <f t="shared" si="541"/>
        <v>-0.331386241354563-2.73251274058011i</v>
      </c>
      <c r="S1113" t="str">
        <f t="shared" si="542"/>
        <v>0.0760548109914157i</v>
      </c>
      <c r="T1113" t="str">
        <f t="shared" si="543"/>
        <v>0.207820740016456-0.025203517951377i</v>
      </c>
      <c r="U1113" t="e">
        <f t="shared" si="544"/>
        <v>#DIV/0!</v>
      </c>
      <c r="V1113" t="str">
        <f t="shared" si="545"/>
        <v>1.33333333333333E-06-0.00108379259851478i</v>
      </c>
      <c r="W1113" t="e">
        <f t="shared" si="546"/>
        <v>#DIV/0!</v>
      </c>
      <c r="X1113" t="e">
        <f t="shared" si="547"/>
        <v>#DIV/0!</v>
      </c>
      <c r="Y1113" t="str">
        <f t="shared" si="548"/>
        <v>0.00083+0.098419814651661i</v>
      </c>
      <c r="Z1113" t="e">
        <f t="shared" si="549"/>
        <v>#DIV/0!</v>
      </c>
      <c r="AA1113" t="e">
        <f t="shared" si="550"/>
        <v>#DIV/0!</v>
      </c>
      <c r="AB1113" t="str">
        <f t="shared" si="551"/>
        <v>1.28147194077059-0.155410865445094i</v>
      </c>
      <c r="AC1113" t="str">
        <f t="shared" si="552"/>
        <v>1.7137827839157-2.43741619698898i</v>
      </c>
      <c r="AD1113" t="str">
        <f t="shared" si="553"/>
        <v>0.290037312017876+0.321820700834834i</v>
      </c>
      <c r="AE1113" t="e">
        <f t="shared" si="554"/>
        <v>#DIV/0!</v>
      </c>
      <c r="AF1113" t="str">
        <f t="shared" si="555"/>
        <v>-17.5731669647894-3.84824566441879i</v>
      </c>
      <c r="AG1113" t="e">
        <f t="shared" si="556"/>
        <v>#DIV/0!</v>
      </c>
      <c r="AH1113" t="e">
        <f t="shared" si="557"/>
        <v>#DIV/0!</v>
      </c>
      <c r="AI1113" t="e">
        <f t="shared" si="558"/>
        <v>#DIV/0!</v>
      </c>
      <c r="AJ1113" t="e">
        <f t="shared" si="559"/>
        <v>#DIV/0!</v>
      </c>
      <c r="AK1113"/>
      <c r="AL1113"/>
      <c r="AM1113"/>
      <c r="AN1113"/>
    </row>
    <row r="1114" spans="1:40" x14ac:dyDescent="0.25">
      <c r="A1114"/>
      <c r="B1114">
        <f t="shared" si="525"/>
        <v>98000</v>
      </c>
      <c r="C1114" s="186" t="str">
        <f t="shared" si="528"/>
        <v>-0.0000102416301756617+0.0321621601085942i</v>
      </c>
      <c r="D1114" s="158" t="str">
        <f t="shared" si="529"/>
        <v>-7.66674518583138+0.246576560832556i</v>
      </c>
      <c r="E1114" t="str">
        <f t="shared" si="530"/>
        <v>7.99997047367062-0.0153691171917744i</v>
      </c>
      <c r="F1114" t="str">
        <f t="shared" si="531"/>
        <v>0.999200642433964+0.0000015344556172033i</v>
      </c>
      <c r="G1114">
        <f t="shared" si="526"/>
        <v>1</v>
      </c>
      <c r="H1114" t="str">
        <f t="shared" si="532"/>
        <v>9.90955563585834+4.09230926004259i</v>
      </c>
      <c r="I1114" t="str">
        <f t="shared" si="533"/>
        <v>384.84510006475i</v>
      </c>
      <c r="J1114" t="str">
        <f t="shared" si="527"/>
        <v>-199.475944612952+84.1917928509651i</v>
      </c>
      <c r="K1114" t="str">
        <f t="shared" si="534"/>
        <v>0.691159385415922-1.6375666393992i</v>
      </c>
      <c r="L1114" t="str">
        <f t="shared" si="535"/>
        <v>0.0837487328672511-0.169054314383607i</v>
      </c>
      <c r="M1114" t="str">
        <f t="shared" si="536"/>
        <v>0.774908118283173-1.80662095378281i</v>
      </c>
      <c r="N1114" t="str">
        <f t="shared" si="537"/>
        <v>-0.722054919080973i</v>
      </c>
      <c r="O1114" t="str">
        <f t="shared" si="538"/>
        <v>0.75044916062875-0.660928178633356i</v>
      </c>
      <c r="P1114" t="str">
        <f t="shared" si="539"/>
        <v>0.24955083937125+0.660928178633356i</v>
      </c>
      <c r="Q1114" t="str">
        <f t="shared" si="540"/>
        <v>-0.24955083937125+0.061126740447617i</v>
      </c>
      <c r="R1114" t="str">
        <f t="shared" si="541"/>
        <v>-0.331382220196627-2.72964216555045i</v>
      </c>
      <c r="S1114" t="str">
        <f t="shared" si="542"/>
        <v>0.0761324972130616i</v>
      </c>
      <c r="T1114" t="str">
        <f t="shared" si="543"/>
        <v>0.207814474561425-0.0252289559555779i</v>
      </c>
      <c r="U1114" t="e">
        <f t="shared" si="544"/>
        <v>#DIV/0!</v>
      </c>
      <c r="V1114" t="str">
        <f t="shared" si="545"/>
        <v>1.33333333333333E-06-0.00108268668769997i</v>
      </c>
      <c r="W1114" t="e">
        <f t="shared" si="546"/>
        <v>#DIV/0!</v>
      </c>
      <c r="X1114" t="e">
        <f t="shared" si="547"/>
        <v>#DIV/0!</v>
      </c>
      <c r="Y1114" t="str">
        <f t="shared" si="548"/>
        <v>0.00083+0.0985203456165759i</v>
      </c>
      <c r="Z1114" t="e">
        <f t="shared" si="549"/>
        <v>#DIV/0!</v>
      </c>
      <c r="AA1114" t="e">
        <f t="shared" si="550"/>
        <v>#DIV/0!</v>
      </c>
      <c r="AB1114" t="str">
        <f t="shared" si="551"/>
        <v>1.28143330648982-0.155567722208332i</v>
      </c>
      <c r="AC1114" t="str">
        <f t="shared" si="552"/>
        <v>1.71194116556358-2.43561495326176i</v>
      </c>
      <c r="AD1114" t="str">
        <f t="shared" si="553"/>
        <v>0.290268792716785+0.322099439449123i</v>
      </c>
      <c r="AE1114" t="e">
        <f t="shared" si="554"/>
        <v>#DIV/0!</v>
      </c>
      <c r="AF1114" t="str">
        <f t="shared" si="555"/>
        <v>-17.5763008216897-3.84573269921003i</v>
      </c>
      <c r="AG1114" t="e">
        <f t="shared" si="556"/>
        <v>#DIV/0!</v>
      </c>
      <c r="AH1114" t="e">
        <f t="shared" si="557"/>
        <v>#DIV/0!</v>
      </c>
      <c r="AI1114" t="e">
        <f t="shared" si="558"/>
        <v>#DIV/0!</v>
      </c>
      <c r="AJ1114" t="e">
        <f t="shared" si="559"/>
        <v>#DIV/0!</v>
      </c>
      <c r="AK1114"/>
      <c r="AL1114"/>
      <c r="AM1114"/>
      <c r="AN1114"/>
    </row>
    <row r="1115" spans="1:40" x14ac:dyDescent="0.25">
      <c r="A1115"/>
      <c r="B1115">
        <f t="shared" si="525"/>
        <v>98100</v>
      </c>
      <c r="C1115" s="186" t="str">
        <f t="shared" si="528"/>
        <v>-0.0000102207608399945+0.0321293750386697i</v>
      </c>
      <c r="D1115" s="158" t="str">
        <f t="shared" si="529"/>
        <v>-7.66674502583311+0.246325208629801i</v>
      </c>
      <c r="E1115" t="str">
        <f t="shared" si="530"/>
        <v>7.99997041338228-0.0153847998484782i</v>
      </c>
      <c r="F1115" t="str">
        <f t="shared" si="531"/>
        <v>0.99920064243998+1.53602137668421E-06i</v>
      </c>
      <c r="G1115">
        <f t="shared" si="526"/>
        <v>1</v>
      </c>
      <c r="H1115" t="str">
        <f t="shared" si="532"/>
        <v>9.91268223118132+4.08954672107873i</v>
      </c>
      <c r="I1115" t="str">
        <f t="shared" si="533"/>
        <v>385.237799146448i</v>
      </c>
      <c r="J1115" t="str">
        <f t="shared" si="527"/>
        <v>-199.885287935927+84.2777028436702i</v>
      </c>
      <c r="K1115" t="str">
        <f t="shared" si="534"/>
        <v>0.689951626287971-1.63638987334822i</v>
      </c>
      <c r="L1115" t="str">
        <f t="shared" si="535"/>
        <v>0.0836116517649618-0.168949825952096i</v>
      </c>
      <c r="M1115" t="str">
        <f t="shared" si="536"/>
        <v>0.773563278052933-1.80533969930032i</v>
      </c>
      <c r="N1115" t="str">
        <f t="shared" si="537"/>
        <v>-0.72279170981473i</v>
      </c>
      <c r="O1115" t="str">
        <f t="shared" si="538"/>
        <v>0.749961991220487-0.661480923175115i</v>
      </c>
      <c r="P1115" t="str">
        <f t="shared" si="539"/>
        <v>0.250038008779513+0.661480923175115i</v>
      </c>
      <c r="Q1115" t="str">
        <f t="shared" si="540"/>
        <v>-0.250038008779513+0.061310786639615i</v>
      </c>
      <c r="R1115" t="str">
        <f t="shared" si="541"/>
        <v>-0.331378194762795-2.72677735796743i</v>
      </c>
      <c r="S1115" t="str">
        <f t="shared" si="542"/>
        <v>0.0762101834347077i</v>
      </c>
      <c r="T1115" t="str">
        <f t="shared" si="543"/>
        <v>0.207808202636305-0.0252543930091349i</v>
      </c>
      <c r="U1115" t="e">
        <f t="shared" si="544"/>
        <v>#DIV/0!</v>
      </c>
      <c r="V1115" t="str">
        <f t="shared" si="545"/>
        <v>1.33333333333333E-06-0.00108158303154533i</v>
      </c>
      <c r="W1115" t="e">
        <f t="shared" si="546"/>
        <v>#DIV/0!</v>
      </c>
      <c r="X1115" t="e">
        <f t="shared" si="547"/>
        <v>#DIV/0!</v>
      </c>
      <c r="Y1115" t="str">
        <f t="shared" si="548"/>
        <v>0.00083+0.0986208765814908i</v>
      </c>
      <c r="Z1115" t="e">
        <f t="shared" si="549"/>
        <v>#DIV/0!</v>
      </c>
      <c r="AA1115" t="e">
        <f t="shared" si="550"/>
        <v>#DIV/0!</v>
      </c>
      <c r="AB1115" t="str">
        <f t="shared" si="551"/>
        <v>1.28139463231296-0.155724573109674i</v>
      </c>
      <c r="AC1115" t="str">
        <f t="shared" si="552"/>
        <v>1.71010407825996-2.43381541143304i</v>
      </c>
      <c r="AD1115" t="str">
        <f t="shared" si="553"/>
        <v>0.290500475295708+0.322378016462363i</v>
      </c>
      <c r="AE1115" t="e">
        <f t="shared" si="554"/>
        <v>#DIV/0!</v>
      </c>
      <c r="AF1115" t="str">
        <f t="shared" si="555"/>
        <v>-17.5794272570144-3.84322151244893i</v>
      </c>
      <c r="AG1115" t="e">
        <f t="shared" si="556"/>
        <v>#DIV/0!</v>
      </c>
      <c r="AH1115" t="e">
        <f t="shared" si="557"/>
        <v>#DIV/0!</v>
      </c>
      <c r="AI1115" t="e">
        <f t="shared" si="558"/>
        <v>#DIV/0!</v>
      </c>
      <c r="AJ1115" t="e">
        <f t="shared" si="559"/>
        <v>#DIV/0!</v>
      </c>
      <c r="AK1115"/>
      <c r="AL1115"/>
      <c r="AM1115"/>
      <c r="AN1115"/>
    </row>
    <row r="1116" spans="1:40" x14ac:dyDescent="0.25">
      <c r="A1116"/>
      <c r="B1116">
        <f t="shared" si="525"/>
        <v>98200</v>
      </c>
      <c r="C1116" s="186" t="str">
        <f t="shared" si="528"/>
        <v>-0.0000101999552274589+0.0320966567407614i</v>
      </c>
      <c r="D1116" s="158" t="str">
        <f t="shared" si="529"/>
        <v>-7.66674486632343+0.246074368345837i</v>
      </c>
      <c r="E1116" t="str">
        <f t="shared" si="530"/>
        <v>7.99997035303246-0.0154004825048272i</v>
      </c>
      <c r="F1116" t="str">
        <f t="shared" si="531"/>
        <v>0.999200642446005+1.53758713612976E-06i</v>
      </c>
      <c r="G1116">
        <f t="shared" si="526"/>
        <v>1</v>
      </c>
      <c r="H1116" t="str">
        <f t="shared" si="532"/>
        <v>9.91580142591178+4.08678647671562i</v>
      </c>
      <c r="I1116" t="str">
        <f t="shared" si="533"/>
        <v>385.630498228147i</v>
      </c>
      <c r="J1116" t="str">
        <f t="shared" si="527"/>
        <v>-200.295048743169+84.3636128363753i</v>
      </c>
      <c r="K1116" t="str">
        <f t="shared" si="534"/>
        <v>0.688746855309174-1.63521428632291i</v>
      </c>
      <c r="L1116" t="str">
        <f t="shared" si="535"/>
        <v>0.0834748795594292-0.168845397613605i</v>
      </c>
      <c r="M1116" t="str">
        <f t="shared" si="536"/>
        <v>0.772221734868603-1.80405968393652i</v>
      </c>
      <c r="N1116" t="str">
        <f t="shared" si="537"/>
        <v>-0.723528500548486i</v>
      </c>
      <c r="O1116" t="str">
        <f t="shared" si="538"/>
        <v>0.749474414687437-0.662033308624969i</v>
      </c>
      <c r="P1116" t="str">
        <f t="shared" si="539"/>
        <v>0.250525585312563+0.662033308624969i</v>
      </c>
      <c r="Q1116" t="str">
        <f t="shared" si="540"/>
        <v>-0.250525585312563+0.061495191923517i</v>
      </c>
      <c r="R1116" t="str">
        <f t="shared" si="541"/>
        <v>-0.331374165052553-2.72391830020864i</v>
      </c>
      <c r="S1116" t="str">
        <f t="shared" si="542"/>
        <v>0.0762878696563536i</v>
      </c>
      <c r="T1116" t="str">
        <f t="shared" si="543"/>
        <v>0.207801924240873-0.0252798291110122i</v>
      </c>
      <c r="U1116" t="e">
        <f t="shared" si="544"/>
        <v>#DIV/0!</v>
      </c>
      <c r="V1116" t="str">
        <f t="shared" si="545"/>
        <v>1.33333333333333E-06-0.0010804816231629i</v>
      </c>
      <c r="W1116" t="e">
        <f t="shared" si="546"/>
        <v>#DIV/0!</v>
      </c>
      <c r="X1116" t="e">
        <f t="shared" si="547"/>
        <v>#DIV/0!</v>
      </c>
      <c r="Y1116" t="str">
        <f t="shared" si="548"/>
        <v>0.00083+0.0987214075464057i</v>
      </c>
      <c r="Z1116" t="e">
        <f t="shared" si="549"/>
        <v>#DIV/0!</v>
      </c>
      <c r="AA1116" t="e">
        <f t="shared" si="550"/>
        <v>#DIV/0!</v>
      </c>
      <c r="AB1116" t="str">
        <f t="shared" si="551"/>
        <v>1.28135591823861-0.155881418142734i</v>
      </c>
      <c r="AC1116" t="str">
        <f t="shared" si="552"/>
        <v>1.70827150822021-2.4320175720197i</v>
      </c>
      <c r="AD1116" t="str">
        <f t="shared" si="553"/>
        <v>0.290732359653986+0.322656431742968i</v>
      </c>
      <c r="AE1116" t="e">
        <f t="shared" si="554"/>
        <v>#DIV/0!</v>
      </c>
      <c r="AF1116" t="str">
        <f t="shared" si="555"/>
        <v>-17.5825462922352-3.84071210836978i</v>
      </c>
      <c r="AG1116" t="e">
        <f t="shared" si="556"/>
        <v>#DIV/0!</v>
      </c>
      <c r="AH1116" t="e">
        <f t="shared" si="557"/>
        <v>#DIV/0!</v>
      </c>
      <c r="AI1116" t="e">
        <f t="shared" si="558"/>
        <v>#DIV/0!</v>
      </c>
      <c r="AJ1116" t="e">
        <f t="shared" si="559"/>
        <v>#DIV/0!</v>
      </c>
      <c r="AK1116"/>
      <c r="AL1116"/>
      <c r="AM1116"/>
      <c r="AN1116"/>
    </row>
    <row r="1117" spans="1:40" x14ac:dyDescent="0.25">
      <c r="A1117"/>
      <c r="B1117">
        <f t="shared" si="525"/>
        <v>98300</v>
      </c>
      <c r="C1117" s="186" t="str">
        <f t="shared" si="528"/>
        <v>-0.0000101792130788864+0.0320640050110892i</v>
      </c>
      <c r="D1117" s="158" t="str">
        <f t="shared" si="529"/>
        <v>-7.66674470730028+0.245824038418351i</v>
      </c>
      <c r="E1117" t="str">
        <f t="shared" si="530"/>
        <v>7.99997029262115-0.0154161651608211i</v>
      </c>
      <c r="F1117" t="str">
        <f t="shared" si="531"/>
        <v>0.999200642452031+0.0000015391528955399i</v>
      </c>
      <c r="G1117">
        <f t="shared" si="526"/>
        <v>1</v>
      </c>
      <c r="H1117" t="str">
        <f t="shared" si="532"/>
        <v>9.91891324145452+4.08402852957707i</v>
      </c>
      <c r="I1117" t="str">
        <f t="shared" si="533"/>
        <v>386.023197309846i</v>
      </c>
      <c r="J1117" t="str">
        <f t="shared" si="527"/>
        <v>-200.705227034678+84.4495228290804i</v>
      </c>
      <c r="K1117" t="str">
        <f t="shared" si="534"/>
        <v>0.687545063273357-1.6340398784744i</v>
      </c>
      <c r="L1117" t="str">
        <f t="shared" si="535"/>
        <v>0.0833384154199799-0.168741029594993i</v>
      </c>
      <c r="M1117" t="str">
        <f t="shared" si="536"/>
        <v>0.770883478693337-1.80278090806939i</v>
      </c>
      <c r="N1117" t="str">
        <f t="shared" si="537"/>
        <v>-0.724265291282242i</v>
      </c>
      <c r="O1117" t="str">
        <f t="shared" si="538"/>
        <v>0.748986431294287-0.662585334683049i</v>
      </c>
      <c r="P1117" t="str">
        <f t="shared" si="539"/>
        <v>0.251013568705713+0.662585334683049i</v>
      </c>
      <c r="Q1117" t="str">
        <f t="shared" si="540"/>
        <v>-0.251013568705713+0.061679956599193i</v>
      </c>
      <c r="R1117" t="str">
        <f t="shared" si="541"/>
        <v>-0.331370131065347-2.72106497472335i</v>
      </c>
      <c r="S1117" t="str">
        <f t="shared" si="542"/>
        <v>0.0763655558779995i</v>
      </c>
      <c r="T1117" t="str">
        <f t="shared" si="543"/>
        <v>0.207795639374903-0.0253052642601708i</v>
      </c>
      <c r="U1117" t="e">
        <f t="shared" si="544"/>
        <v>#DIV/0!</v>
      </c>
      <c r="V1117" t="str">
        <f t="shared" si="545"/>
        <v>1.33333333333333E-06-0.00107938245569275i</v>
      </c>
      <c r="W1117" t="e">
        <f t="shared" si="546"/>
        <v>#DIV/0!</v>
      </c>
      <c r="X1117" t="e">
        <f t="shared" si="547"/>
        <v>#DIV/0!</v>
      </c>
      <c r="Y1117" t="str">
        <f t="shared" si="548"/>
        <v>0.00083+0.0988219385113205i</v>
      </c>
      <c r="Z1117" t="e">
        <f t="shared" si="549"/>
        <v>#DIV/0!</v>
      </c>
      <c r="AA1117" t="e">
        <f t="shared" si="550"/>
        <v>#DIV/0!</v>
      </c>
      <c r="AB1117" t="str">
        <f t="shared" si="551"/>
        <v>1.2813171642654-0.156038257301104i</v>
      </c>
      <c r="AC1117" t="str">
        <f t="shared" si="552"/>
        <v>1.70644344170754-2.43022143551679i</v>
      </c>
      <c r="AD1117" t="str">
        <f t="shared" si="553"/>
        <v>0.290964445690862+0.322934685159367i</v>
      </c>
      <c r="AE1117" t="e">
        <f t="shared" si="554"/>
        <v>#DIV/0!</v>
      </c>
      <c r="AF1117" t="str">
        <f t="shared" si="555"/>
        <v>-17.5856579487548-3.83820449115872i</v>
      </c>
      <c r="AG1117" t="e">
        <f t="shared" si="556"/>
        <v>#DIV/0!</v>
      </c>
      <c r="AH1117" t="e">
        <f t="shared" si="557"/>
        <v>#DIV/0!</v>
      </c>
      <c r="AI1117" t="e">
        <f t="shared" si="558"/>
        <v>#DIV/0!</v>
      </c>
      <c r="AJ1117" t="e">
        <f t="shared" si="559"/>
        <v>#DIV/0!</v>
      </c>
      <c r="AK1117"/>
      <c r="AL1117"/>
      <c r="AM1117"/>
      <c r="AN1117"/>
    </row>
    <row r="1118" spans="1:40" x14ac:dyDescent="0.25">
      <c r="A1118"/>
      <c r="B1118">
        <f t="shared" si="525"/>
        <v>98400</v>
      </c>
      <c r="C1118" s="186" t="str">
        <f t="shared" si="528"/>
        <v>-0.0000101585341364246+0.0320314196467011i</v>
      </c>
      <c r="D1118" s="158" t="str">
        <f t="shared" si="529"/>
        <v>-7.66674454876174+0.245574217291375i</v>
      </c>
      <c r="E1118" t="str">
        <f t="shared" si="530"/>
        <v>7.99997023214836-0.0154318478164595i</v>
      </c>
      <c r="F1118" t="str">
        <f t="shared" si="531"/>
        <v>0.999200642458066+1.54071865491461E-06i</v>
      </c>
      <c r="G1118">
        <f t="shared" si="526"/>
        <v>1</v>
      </c>
      <c r="H1118" t="str">
        <f t="shared" si="532"/>
        <v>9.92201769914614+4.08127288224553i</v>
      </c>
      <c r="I1118" t="str">
        <f t="shared" si="533"/>
        <v>386.415896391544i</v>
      </c>
      <c r="J1118" t="str">
        <f t="shared" si="527"/>
        <v>-201.115822810452+84.5354328217854i</v>
      </c>
      <c r="K1118" t="str">
        <f t="shared" si="534"/>
        <v>0.68634624100677-1.63286664994001i</v>
      </c>
      <c r="L1118" t="str">
        <f t="shared" si="535"/>
        <v>0.0832022585182881-0.168636722121039i</v>
      </c>
      <c r="M1118" t="str">
        <f t="shared" si="536"/>
        <v>0.769548499525058-1.80150337206105i</v>
      </c>
      <c r="N1118" t="str">
        <f t="shared" si="537"/>
        <v>-0.725002082015998i</v>
      </c>
      <c r="O1118" t="str">
        <f t="shared" si="538"/>
        <v>0.748498041305942-0.663137001049683i</v>
      </c>
      <c r="P1118" t="str">
        <f t="shared" si="539"/>
        <v>0.251501958694058+0.663137001049683i</v>
      </c>
      <c r="Q1118" t="str">
        <f t="shared" si="540"/>
        <v>-0.251501958694058+0.061865080966315i</v>
      </c>
      <c r="R1118" t="str">
        <f t="shared" si="541"/>
        <v>-0.331366092800668-2.71821736403216i</v>
      </c>
      <c r="S1118" t="str">
        <f t="shared" si="542"/>
        <v>0.0764432420996456i</v>
      </c>
      <c r="T1118" t="str">
        <f t="shared" si="543"/>
        <v>0.207789348038171-0.0253306984555751i</v>
      </c>
      <c r="U1118" t="e">
        <f t="shared" si="544"/>
        <v>#DIV/0!</v>
      </c>
      <c r="V1118" t="str">
        <f t="shared" si="545"/>
        <v>1.33333333333333E-06-0.00107828552230281i</v>
      </c>
      <c r="W1118" t="e">
        <f t="shared" si="546"/>
        <v>#DIV/0!</v>
      </c>
      <c r="X1118" t="e">
        <f t="shared" si="547"/>
        <v>#DIV/0!</v>
      </c>
      <c r="Y1118" t="str">
        <f t="shared" si="548"/>
        <v>0.00083+0.0989224694762354i</v>
      </c>
      <c r="Z1118" t="e">
        <f t="shared" si="549"/>
        <v>#DIV/0!</v>
      </c>
      <c r="AA1118" t="e">
        <f t="shared" si="550"/>
        <v>#DIV/0!</v>
      </c>
      <c r="AB1118" t="str">
        <f t="shared" si="551"/>
        <v>1.28127837039193-0.156195090578399i</v>
      </c>
      <c r="AC1118" t="str">
        <f t="shared" si="552"/>
        <v>1.70461986503265-2.42842700239774i</v>
      </c>
      <c r="AD1118" t="str">
        <f t="shared" si="553"/>
        <v>0.291196733305471+0.323212776579996i</v>
      </c>
      <c r="AE1118" t="e">
        <f t="shared" si="554"/>
        <v>#DIV/0!</v>
      </c>
      <c r="AF1118" t="str">
        <f t="shared" si="555"/>
        <v>-17.5887622479079-3.83569866495416i</v>
      </c>
      <c r="AG1118" t="e">
        <f t="shared" si="556"/>
        <v>#DIV/0!</v>
      </c>
      <c r="AH1118" t="e">
        <f t="shared" si="557"/>
        <v>#DIV/0!</v>
      </c>
      <c r="AI1118" t="e">
        <f t="shared" si="558"/>
        <v>#DIV/0!</v>
      </c>
      <c r="AJ1118" t="e">
        <f t="shared" si="559"/>
        <v>#DIV/0!</v>
      </c>
      <c r="AK1118"/>
      <c r="AL1118"/>
      <c r="AM1118"/>
      <c r="AN1118"/>
    </row>
    <row r="1119" spans="1:40" x14ac:dyDescent="0.25">
      <c r="A1119"/>
      <c r="B1119">
        <f t="shared" si="525"/>
        <v>98500</v>
      </c>
      <c r="C1119" s="186" t="str">
        <f t="shared" si="528"/>
        <v>-0.0000101379181435293+0.0319989004454696i</v>
      </c>
      <c r="D1119" s="158" t="str">
        <f t="shared" si="529"/>
        <v>-7.66674439070574+0.245324903415267i</v>
      </c>
      <c r="E1119" t="str">
        <f t="shared" si="530"/>
        <v>7.99997017161407-0.0154475304717421i</v>
      </c>
      <c r="F1119" t="str">
        <f t="shared" si="531"/>
        <v>0.999200642464102+1.54228441425383E-06i</v>
      </c>
      <c r="G1119">
        <f t="shared" si="526"/>
        <v>1</v>
      </c>
      <c r="H1119" t="str">
        <f t="shared" si="532"/>
        <v>9.92511482025477+4.07851953726235i</v>
      </c>
      <c r="I1119" t="str">
        <f t="shared" si="533"/>
        <v>386.808595473243i</v>
      </c>
      <c r="J1119" t="str">
        <f t="shared" si="527"/>
        <v>-201.526836070492+84.6213428144904i</v>
      </c>
      <c r="K1119" t="str">
        <f t="shared" si="534"/>
        <v>0.68515037936795-1.63169460084337i</v>
      </c>
      <c r="L1119" t="str">
        <f t="shared" si="535"/>
        <v>0.083066408028374-0.168532475414451i</v>
      </c>
      <c r="M1119" t="str">
        <f t="shared" si="536"/>
        <v>0.768216787396324-1.80022707625782i</v>
      </c>
      <c r="N1119" t="str">
        <f t="shared" si="537"/>
        <v>-0.725738872749754i</v>
      </c>
      <c r="O1119" t="str">
        <f t="shared" si="538"/>
        <v>0.748009244987531-0.663688307425393i</v>
      </c>
      <c r="P1119" t="str">
        <f t="shared" si="539"/>
        <v>0.251990755012469+0.663688307425393i</v>
      </c>
      <c r="Q1119" t="str">
        <f t="shared" si="540"/>
        <v>-0.251990755012469+0.062050565324361i</v>
      </c>
      <c r="R1119" t="str">
        <f t="shared" si="541"/>
        <v>-0.331362050257975-2.71537545072668i</v>
      </c>
      <c r="S1119" t="str">
        <f t="shared" si="542"/>
        <v>0.0765209283212916i</v>
      </c>
      <c r="T1119" t="str">
        <f t="shared" si="543"/>
        <v>0.207783050230451-0.0253561316961867i</v>
      </c>
      <c r="U1119" t="e">
        <f t="shared" si="544"/>
        <v>#DIV/0!</v>
      </c>
      <c r="V1119" t="str">
        <f t="shared" si="545"/>
        <v>1.33333333333333E-06-0.0010771908161888i</v>
      </c>
      <c r="W1119" t="e">
        <f t="shared" si="546"/>
        <v>#DIV/0!</v>
      </c>
      <c r="X1119" t="e">
        <f t="shared" si="547"/>
        <v>#DIV/0!</v>
      </c>
      <c r="Y1119" t="str">
        <f t="shared" si="548"/>
        <v>0.00083+0.0990230004411503i</v>
      </c>
      <c r="Z1119" t="e">
        <f t="shared" si="549"/>
        <v>#DIV/0!</v>
      </c>
      <c r="AA1119" t="e">
        <f t="shared" si="550"/>
        <v>#DIV/0!</v>
      </c>
      <c r="AB1119" t="str">
        <f t="shared" si="551"/>
        <v>1.28123953661682-0.156351917968216i</v>
      </c>
      <c r="AC1119" t="str">
        <f t="shared" si="552"/>
        <v>1.7028007645537-2.42663427311442i</v>
      </c>
      <c r="AD1119" t="str">
        <f t="shared" si="553"/>
        <v>0.291429222396861+0.323490705873312i</v>
      </c>
      <c r="AE1119" t="e">
        <f t="shared" si="554"/>
        <v>#DIV/0!</v>
      </c>
      <c r="AF1119" t="str">
        <f t="shared" si="555"/>
        <v>-17.5918592109605-3.83319463384708i</v>
      </c>
      <c r="AG1119" t="e">
        <f t="shared" si="556"/>
        <v>#DIV/0!</v>
      </c>
      <c r="AH1119" t="e">
        <f t="shared" si="557"/>
        <v>#DIV/0!</v>
      </c>
      <c r="AI1119" t="e">
        <f t="shared" si="558"/>
        <v>#DIV/0!</v>
      </c>
      <c r="AJ1119" t="e">
        <f t="shared" si="559"/>
        <v>#DIV/0!</v>
      </c>
      <c r="AK1119"/>
      <c r="AL1119"/>
      <c r="AM1119"/>
      <c r="AN1119"/>
    </row>
    <row r="1120" spans="1:40" x14ac:dyDescent="0.25">
      <c r="A1120"/>
      <c r="B1120">
        <f t="shared" si="525"/>
        <v>98600</v>
      </c>
      <c r="C1120" s="186" t="str">
        <f t="shared" si="528"/>
        <v>-0.0000101173648449565+0.0319664472060868i</v>
      </c>
      <c r="D1120" s="158" t="str">
        <f t="shared" si="529"/>
        <v>-7.66674423313052+0.245076095246666i</v>
      </c>
      <c r="E1120" t="str">
        <f t="shared" si="530"/>
        <v>7.99997011101831-0.0154632131266686i</v>
      </c>
      <c r="F1120" t="str">
        <f t="shared" si="531"/>
        <v>0.999200642470147+1.54385017355758E-06i</v>
      </c>
      <c r="G1120">
        <f t="shared" si="526"/>
        <v>1</v>
      </c>
      <c r="H1120" t="str">
        <f t="shared" si="532"/>
        <v>9.92820462598106+4.07576849712816i</v>
      </c>
      <c r="I1120" t="str">
        <f t="shared" si="533"/>
        <v>387.201294554942i</v>
      </c>
      <c r="J1120" t="str">
        <f t="shared" si="527"/>
        <v>-201.938266814799+84.7072528071956i</v>
      </c>
      <c r="K1120" t="str">
        <f t="shared" si="534"/>
        <v>0.683957469247604-1.63052373129453i</v>
      </c>
      <c r="L1120" t="str">
        <f t="shared" si="535"/>
        <v>0.0829308631265973-0.168428289695886i</v>
      </c>
      <c r="M1120" t="str">
        <f t="shared" si="536"/>
        <v>0.766888332374201-1.79895202099042i</v>
      </c>
      <c r="N1120" t="str">
        <f t="shared" si="537"/>
        <v>-0.72647566348351i</v>
      </c>
      <c r="O1120" t="str">
        <f t="shared" si="538"/>
        <v>0.747520042604402-0.664239253510896i</v>
      </c>
      <c r="P1120" t="str">
        <f t="shared" si="539"/>
        <v>0.252479957395598+0.664239253510896i</v>
      </c>
      <c r="Q1120" t="str">
        <f t="shared" si="540"/>
        <v>-0.252479957395598+0.062236409972614i</v>
      </c>
      <c r="R1120" t="str">
        <f t="shared" si="541"/>
        <v>-0.331358003436732-2.71253921746912i</v>
      </c>
      <c r="S1120" t="str">
        <f t="shared" si="542"/>
        <v>0.0765986145429375i</v>
      </c>
      <c r="T1120" t="str">
        <f t="shared" si="543"/>
        <v>0.207776745951518-0.0253815639809676i</v>
      </c>
      <c r="U1120" t="e">
        <f t="shared" si="544"/>
        <v>#DIV/0!</v>
      </c>
      <c r="V1120" t="str">
        <f t="shared" si="545"/>
        <v>1.33333333333333E-06-0.001076098330574i</v>
      </c>
      <c r="W1120" t="e">
        <f t="shared" si="546"/>
        <v>#DIV/0!</v>
      </c>
      <c r="X1120" t="e">
        <f t="shared" si="547"/>
        <v>#DIV/0!</v>
      </c>
      <c r="Y1120" t="str">
        <f t="shared" si="548"/>
        <v>0.00083+0.0991235314060652i</v>
      </c>
      <c r="Z1120" t="e">
        <f t="shared" si="549"/>
        <v>#DIV/0!</v>
      </c>
      <c r="AA1120" t="e">
        <f t="shared" si="550"/>
        <v>#DIV/0!</v>
      </c>
      <c r="AB1120" t="str">
        <f t="shared" si="551"/>
        <v>1.28120066293867-0.156508739464155i</v>
      </c>
      <c r="AC1120" t="str">
        <f t="shared" si="552"/>
        <v>1.70098612667605-2.42484324809744i</v>
      </c>
      <c r="AD1120" t="str">
        <f t="shared" si="553"/>
        <v>0.291661912863971+0.323768472907783i</v>
      </c>
      <c r="AE1120" t="e">
        <f t="shared" si="554"/>
        <v>#DIV/0!</v>
      </c>
      <c r="AF1120" t="str">
        <f t="shared" si="555"/>
        <v>-17.5949488591116-3.83069240188149i</v>
      </c>
      <c r="AG1120" t="e">
        <f t="shared" si="556"/>
        <v>#DIV/0!</v>
      </c>
      <c r="AH1120" t="e">
        <f t="shared" si="557"/>
        <v>#DIV/0!</v>
      </c>
      <c r="AI1120" t="e">
        <f t="shared" si="558"/>
        <v>#DIV/0!</v>
      </c>
      <c r="AJ1120" t="e">
        <f t="shared" si="559"/>
        <v>#DIV/0!</v>
      </c>
      <c r="AK1120"/>
      <c r="AL1120"/>
      <c r="AM1120"/>
      <c r="AN1120"/>
    </row>
    <row r="1121" spans="1:40" x14ac:dyDescent="0.25">
      <c r="A1121"/>
      <c r="B1121">
        <f t="shared" si="525"/>
        <v>98700</v>
      </c>
      <c r="C1121" s="186" t="str">
        <f t="shared" si="528"/>
        <v>-0.0000100968739867547+0.0319340597280609i</v>
      </c>
      <c r="D1121" s="158" t="str">
        <f t="shared" si="529"/>
        <v>-7.66674407603393+0.244827791248467i</v>
      </c>
      <c r="E1121" t="str">
        <f t="shared" si="530"/>
        <v>7.99997005036105-0.0154788957812384i</v>
      </c>
      <c r="F1121" t="str">
        <f t="shared" si="531"/>
        <v>0.999200642476193+1.54541593282574E-06i</v>
      </c>
      <c r="G1121">
        <f t="shared" si="526"/>
        <v>1</v>
      </c>
      <c r="H1121" t="str">
        <f t="shared" si="532"/>
        <v>9.93128713745722+4.07301976430294i</v>
      </c>
      <c r="I1121" t="str">
        <f t="shared" si="533"/>
        <v>387.593993636641i</v>
      </c>
      <c r="J1121" t="str">
        <f t="shared" si="527"/>
        <v>-202.350115043372+84.7931627999006i</v>
      </c>
      <c r="K1121" t="str">
        <f t="shared" si="534"/>
        <v>0.682767501568507-1.62935404139006i</v>
      </c>
      <c r="L1121" t="str">
        <f t="shared" si="535"/>
        <v>0.0827956229916488-0.168324165183955i</v>
      </c>
      <c r="M1121" t="str">
        <f t="shared" si="536"/>
        <v>0.765563124560156-1.79767820657402i</v>
      </c>
      <c r="N1121" t="str">
        <f t="shared" si="537"/>
        <v>-0.727212454217266i</v>
      </c>
      <c r="O1121" t="str">
        <f t="shared" si="538"/>
        <v>0.747030434422123-0.664789839007106i</v>
      </c>
      <c r="P1121" t="str">
        <f t="shared" si="539"/>
        <v>0.252969565577877+0.664789839007106i</v>
      </c>
      <c r="Q1121" t="str">
        <f t="shared" si="540"/>
        <v>-0.252969565577877+0.06242261521016i</v>
      </c>
      <c r="R1121" t="str">
        <f t="shared" si="541"/>
        <v>-0.331353952336417-2.70970864699194i</v>
      </c>
      <c r="S1121" t="str">
        <f t="shared" si="542"/>
        <v>0.0766763007645836i</v>
      </c>
      <c r="T1121" t="str">
        <f t="shared" si="543"/>
        <v>0.207770435201147-0.0254069953088806i</v>
      </c>
      <c r="U1121" t="e">
        <f t="shared" si="544"/>
        <v>#DIV/0!</v>
      </c>
      <c r="V1121" t="str">
        <f t="shared" si="545"/>
        <v>1.33333333333333E-06-0.00107500805870919i</v>
      </c>
      <c r="W1121" t="e">
        <f t="shared" si="546"/>
        <v>#DIV/0!</v>
      </c>
      <c r="X1121" t="e">
        <f t="shared" si="547"/>
        <v>#DIV/0!</v>
      </c>
      <c r="Y1121" t="str">
        <f t="shared" si="548"/>
        <v>0.00083+0.09922406237098i</v>
      </c>
      <c r="Z1121" t="e">
        <f t="shared" si="549"/>
        <v>#DIV/0!</v>
      </c>
      <c r="AA1121" t="e">
        <f t="shared" si="550"/>
        <v>#DIV/0!</v>
      </c>
      <c r="AB1121" t="str">
        <f t="shared" si="551"/>
        <v>1.28116174935611-0.156665555059819i</v>
      </c>
      <c r="AC1121" t="str">
        <f t="shared" si="552"/>
        <v>1.69917593785216-2.42305392775627i</v>
      </c>
      <c r="AD1121" t="str">
        <f t="shared" si="553"/>
        <v>0.291894804605651+0.324046077551894i</v>
      </c>
      <c r="AE1121" t="e">
        <f t="shared" si="554"/>
        <v>#DIV/0!</v>
      </c>
      <c r="AF1121" t="str">
        <f t="shared" si="555"/>
        <v>-17.5980312134912-3.82819197305447i</v>
      </c>
      <c r="AG1121" t="e">
        <f t="shared" si="556"/>
        <v>#DIV/0!</v>
      </c>
      <c r="AH1121" t="e">
        <f t="shared" si="557"/>
        <v>#DIV/0!</v>
      </c>
      <c r="AI1121" t="e">
        <f t="shared" si="558"/>
        <v>#DIV/0!</v>
      </c>
      <c r="AJ1121" t="e">
        <f t="shared" si="559"/>
        <v>#DIV/0!</v>
      </c>
      <c r="AK1121"/>
      <c r="AL1121"/>
      <c r="AM1121"/>
      <c r="AN1121"/>
    </row>
    <row r="1122" spans="1:40" x14ac:dyDescent="0.25">
      <c r="A1122"/>
      <c r="B1122">
        <f t="shared" si="525"/>
        <v>98800</v>
      </c>
      <c r="C1122" s="186" t="str">
        <f t="shared" si="528"/>
        <v>-0.000010076445316257+0.0319017378117118i</v>
      </c>
      <c r="D1122" s="158" t="str">
        <f t="shared" si="529"/>
        <v>-7.66674391941412+0.244579989889791i</v>
      </c>
      <c r="E1122" t="str">
        <f t="shared" si="530"/>
        <v>7.99996998964231-0.0154945784354514i</v>
      </c>
      <c r="F1122" t="str">
        <f t="shared" si="531"/>
        <v>0.999200642482258+1.54698169205839E-06i</v>
      </c>
      <c r="G1122">
        <f t="shared" si="526"/>
        <v>1</v>
      </c>
      <c r="H1122" t="str">
        <f t="shared" si="532"/>
        <v>9.93436237574841+4.07027334120661i</v>
      </c>
      <c r="I1122" t="str">
        <f t="shared" si="533"/>
        <v>387.986692718339i</v>
      </c>
      <c r="J1122" t="str">
        <f t="shared" si="527"/>
        <v>-202.762380756211+84.8790727926057i</v>
      </c>
      <c r="K1122" t="str">
        <f t="shared" si="534"/>
        <v>0.681580467285373-1.62818553121321i</v>
      </c>
      <c r="L1122" t="str">
        <f t="shared" si="535"/>
        <v>0.0826606868045501-0.168220102095243i</v>
      </c>
      <c r="M1122" t="str">
        <f t="shared" si="536"/>
        <v>0.764241154089923-1.79640563330845i</v>
      </c>
      <c r="N1122" t="str">
        <f t="shared" si="537"/>
        <v>-0.727949244951022i</v>
      </c>
      <c r="O1122" t="str">
        <f t="shared" si="538"/>
        <v>0.746540420706484-0.665340063615131i</v>
      </c>
      <c r="P1122" t="str">
        <f t="shared" si="539"/>
        <v>0.253459579293516+0.665340063615131i</v>
      </c>
      <c r="Q1122" t="str">
        <f t="shared" si="540"/>
        <v>-0.253459579293516+0.062609181335891i</v>
      </c>
      <c r="R1122" t="str">
        <f t="shared" si="541"/>
        <v>-0.331349896956482-2.70688372209754i</v>
      </c>
      <c r="S1122" t="str">
        <f t="shared" si="542"/>
        <v>0.0767539869862295i</v>
      </c>
      <c r="T1122" t="str">
        <f t="shared" si="543"/>
        <v>0.207764117979111-0.0254324256788863i</v>
      </c>
      <c r="U1122" t="e">
        <f t="shared" si="544"/>
        <v>#DIV/0!</v>
      </c>
      <c r="V1122" t="str">
        <f t="shared" si="545"/>
        <v>1.33333333333333E-06-0.00107391999387244i</v>
      </c>
      <c r="W1122" t="e">
        <f t="shared" si="546"/>
        <v>#DIV/0!</v>
      </c>
      <c r="X1122" t="e">
        <f t="shared" si="547"/>
        <v>#DIV/0!</v>
      </c>
      <c r="Y1122" t="str">
        <f t="shared" si="548"/>
        <v>0.00083+0.0993245933358949i</v>
      </c>
      <c r="Z1122" t="e">
        <f t="shared" si="549"/>
        <v>#DIV/0!</v>
      </c>
      <c r="AA1122" t="e">
        <f t="shared" si="550"/>
        <v>#DIV/0!</v>
      </c>
      <c r="AB1122" t="str">
        <f t="shared" si="551"/>
        <v>1.28112279586772-0.1568223647488i</v>
      </c>
      <c r="AC1122" t="str">
        <f t="shared" si="552"/>
        <v>1.69737018458136-2.42126631247938i</v>
      </c>
      <c r="AD1122" t="str">
        <f t="shared" si="553"/>
        <v>0.292127897520646+0.324323519674139i</v>
      </c>
      <c r="AE1122" t="e">
        <f t="shared" si="554"/>
        <v>#DIV/0!</v>
      </c>
      <c r="AF1122" t="str">
        <f t="shared" si="555"/>
        <v>-17.6011062951625-3.82569335131682i</v>
      </c>
      <c r="AG1122" t="e">
        <f t="shared" si="556"/>
        <v>#DIV/0!</v>
      </c>
      <c r="AH1122" t="e">
        <f t="shared" si="557"/>
        <v>#DIV/0!</v>
      </c>
      <c r="AI1122" t="e">
        <f t="shared" si="558"/>
        <v>#DIV/0!</v>
      </c>
      <c r="AJ1122" t="e">
        <f t="shared" si="559"/>
        <v>#DIV/0!</v>
      </c>
      <c r="AK1122"/>
      <c r="AL1122"/>
      <c r="AM1122"/>
      <c r="AN1122"/>
    </row>
    <row r="1123" spans="1:40" x14ac:dyDescent="0.25">
      <c r="A1123"/>
      <c r="B1123">
        <f t="shared" si="525"/>
        <v>98900</v>
      </c>
      <c r="C1123" s="186" t="str">
        <f t="shared" si="528"/>
        <v>-0.000010056078582073+0.0318694812581669i</v>
      </c>
      <c r="D1123" s="158" t="str">
        <f t="shared" si="529"/>
        <v>-7.66674376326912+0.244332689645946i</v>
      </c>
      <c r="E1123" t="str">
        <f t="shared" si="530"/>
        <v>7.99996992886208-0.0155102610893071i</v>
      </c>
      <c r="F1123" t="str">
        <f t="shared" si="531"/>
        <v>0.999200642488314+1.54854745125536E-06i</v>
      </c>
      <c r="G1123">
        <f t="shared" si="526"/>
        <v>1</v>
      </c>
      <c r="H1123" t="str">
        <f t="shared" si="532"/>
        <v>9.93743036185212+4.06752923021913i</v>
      </c>
      <c r="I1123" t="str">
        <f t="shared" si="533"/>
        <v>388.379391800038i</v>
      </c>
      <c r="J1123" t="str">
        <f t="shared" si="527"/>
        <v>-203.175063953316+84.9649827853107i</v>
      </c>
      <c r="K1123" t="str">
        <f t="shared" si="534"/>
        <v>0.680396357384738-1.62701820083399i</v>
      </c>
      <c r="L1123" t="str">
        <f t="shared" si="535"/>
        <v>0.0825260537486431-0.168116100644315i</v>
      </c>
      <c r="M1123" t="str">
        <f t="shared" si="536"/>
        <v>0.762922411133381-1.7951343014783i</v>
      </c>
      <c r="N1123" t="str">
        <f t="shared" si="537"/>
        <v>-0.728686035684778i</v>
      </c>
      <c r="O1123" t="str">
        <f t="shared" si="538"/>
        <v>0.746050001723493-0.665889927036275i</v>
      </c>
      <c r="P1123" t="str">
        <f t="shared" si="539"/>
        <v>0.253949998276507+0.665889927036275i</v>
      </c>
      <c r="Q1123" t="str">
        <f t="shared" si="540"/>
        <v>-0.253949998276507+0.0627961086485029i</v>
      </c>
      <c r="R1123" t="str">
        <f t="shared" si="541"/>
        <v>-0.331345837296393-2.70406442565783i</v>
      </c>
      <c r="S1123" t="str">
        <f t="shared" si="542"/>
        <v>0.0768316732078755i</v>
      </c>
      <c r="T1123" t="str">
        <f t="shared" si="543"/>
        <v>0.207757794285184-0.0254578550899464i</v>
      </c>
      <c r="U1123" t="e">
        <f t="shared" si="544"/>
        <v>#DIV/0!</v>
      </c>
      <c r="V1123" t="str">
        <f t="shared" si="545"/>
        <v>1.33333333333333E-06-0.00107283412936903i</v>
      </c>
      <c r="W1123" t="e">
        <f t="shared" si="546"/>
        <v>#DIV/0!</v>
      </c>
      <c r="X1123" t="e">
        <f t="shared" si="547"/>
        <v>#DIV/0!</v>
      </c>
      <c r="Y1123" t="str">
        <f t="shared" si="548"/>
        <v>0.00083+0.0994251243008098i</v>
      </c>
      <c r="Z1123" t="e">
        <f t="shared" si="549"/>
        <v>#DIV/0!</v>
      </c>
      <c r="AA1123" t="e">
        <f t="shared" si="550"/>
        <v>#DIV/0!</v>
      </c>
      <c r="AB1123" t="str">
        <f t="shared" si="551"/>
        <v>1.28108380247212-0.156979168524695i</v>
      </c>
      <c r="AC1123" t="str">
        <f t="shared" si="552"/>
        <v>1.69556885340973-2.41948040263453i</v>
      </c>
      <c r="AD1123" t="str">
        <f t="shared" si="553"/>
        <v>0.292361191507603+0.324600799143031i</v>
      </c>
      <c r="AE1123" t="e">
        <f t="shared" si="554"/>
        <v>#DIV/0!</v>
      </c>
      <c r="AF1123" t="str">
        <f t="shared" si="555"/>
        <v>-17.6041741251212-3.82319654057318i</v>
      </c>
      <c r="AG1123" t="e">
        <f t="shared" si="556"/>
        <v>#DIV/0!</v>
      </c>
      <c r="AH1123" t="e">
        <f t="shared" si="557"/>
        <v>#DIV/0!</v>
      </c>
      <c r="AI1123" t="e">
        <f t="shared" si="558"/>
        <v>#DIV/0!</v>
      </c>
      <c r="AJ1123" t="e">
        <f t="shared" si="559"/>
        <v>#DIV/0!</v>
      </c>
      <c r="AK1123"/>
      <c r="AL1123"/>
      <c r="AM1123"/>
      <c r="AN1123"/>
    </row>
    <row r="1124" spans="1:40" x14ac:dyDescent="0.25">
      <c r="A1124"/>
      <c r="B1124">
        <f t="shared" si="525"/>
        <v>99000</v>
      </c>
      <c r="C1124" s="186" t="str">
        <f t="shared" si="528"/>
        <v>-0.0000100357735340814+0.0318372898693572i</v>
      </c>
      <c r="D1124" s="158" t="str">
        <f t="shared" si="529"/>
        <v>-7.66674360759707+0.244085888998405i</v>
      </c>
      <c r="E1124" t="str">
        <f t="shared" si="530"/>
        <v>7.99996986802037-0.0155259437428052i</v>
      </c>
      <c r="F1124" t="str">
        <f t="shared" si="531"/>
        <v>0.999200642494389+1.55011321041674E-06i</v>
      </c>
      <c r="G1124">
        <f t="shared" si="526"/>
        <v>1</v>
      </c>
      <c r="H1124" t="str">
        <f t="shared" si="532"/>
        <v>9.94049111669894+4.06478743368088i</v>
      </c>
      <c r="I1124" t="str">
        <f t="shared" si="533"/>
        <v>388.772090881737i</v>
      </c>
      <c r="J1124" t="str">
        <f t="shared" si="527"/>
        <v>-203.588164634687+85.0508927780159i</v>
      </c>
      <c r="K1124" t="str">
        <f t="shared" si="534"/>
        <v>0.679215162884841-1.62585205030931i</v>
      </c>
      <c r="L1124" t="str">
        <f t="shared" si="535"/>
        <v>0.0823917230095884-0.168012161043736i</v>
      </c>
      <c r="M1124" t="str">
        <f t="shared" si="536"/>
        <v>0.761606885894429-1.79386421135305i</v>
      </c>
      <c r="N1124" t="str">
        <f t="shared" si="537"/>
        <v>-0.729422826418534i</v>
      </c>
      <c r="O1124" t="str">
        <f t="shared" si="538"/>
        <v>0.74555917773938-0.666439428972041i</v>
      </c>
      <c r="P1124" t="str">
        <f t="shared" si="539"/>
        <v>0.25444082226062+0.666439428972041i</v>
      </c>
      <c r="Q1124" t="str">
        <f t="shared" si="540"/>
        <v>-0.25444082226062+0.062983397446493i</v>
      </c>
      <c r="R1124" t="str">
        <f t="shared" si="541"/>
        <v>-0.331341773355626-2.70125074061396i</v>
      </c>
      <c r="S1124" t="str">
        <f t="shared" si="542"/>
        <v>0.0769093594295216i</v>
      </c>
      <c r="T1124" t="str">
        <f t="shared" si="543"/>
        <v>0.20775146411914-0.0254832835410229i</v>
      </c>
      <c r="U1124" t="e">
        <f t="shared" si="544"/>
        <v>#DIV/0!</v>
      </c>
      <c r="V1124" t="str">
        <f t="shared" si="545"/>
        <v>1.33333333333333E-06-0.00107175045853128i</v>
      </c>
      <c r="W1124" t="e">
        <f t="shared" si="546"/>
        <v>#DIV/0!</v>
      </c>
      <c r="X1124" t="e">
        <f t="shared" si="547"/>
        <v>#DIV/0!</v>
      </c>
      <c r="Y1124" t="str">
        <f t="shared" si="548"/>
        <v>0.00083+0.0995256552657246i</v>
      </c>
      <c r="Z1124" t="e">
        <f t="shared" si="549"/>
        <v>#DIV/0!</v>
      </c>
      <c r="AA1124" t="e">
        <f t="shared" si="550"/>
        <v>#DIV/0!</v>
      </c>
      <c r="AB1124" t="str">
        <f t="shared" si="551"/>
        <v>1.28104476916791-0.157135966381103i</v>
      </c>
      <c r="AC1124" t="str">
        <f t="shared" si="552"/>
        <v>1.69377193092988-2.41769619856887i</v>
      </c>
      <c r="AD1124" t="str">
        <f t="shared" si="553"/>
        <v>0.292594686465066+0.324877915827098i</v>
      </c>
      <c r="AE1124" t="e">
        <f t="shared" si="554"/>
        <v>#DIV/0!</v>
      </c>
      <c r="AF1124" t="str">
        <f t="shared" si="555"/>
        <v>-17.607234724296-3.82070154468247i</v>
      </c>
      <c r="AG1124" t="e">
        <f t="shared" si="556"/>
        <v>#DIV/0!</v>
      </c>
      <c r="AH1124" t="e">
        <f t="shared" si="557"/>
        <v>#DIV/0!</v>
      </c>
      <c r="AI1124" t="e">
        <f t="shared" si="558"/>
        <v>#DIV/0!</v>
      </c>
      <c r="AJ1124" t="e">
        <f t="shared" si="559"/>
        <v>#DIV/0!</v>
      </c>
      <c r="AK1124"/>
      <c r="AL1124"/>
      <c r="AM1124"/>
      <c r="AN1124"/>
    </row>
    <row r="1125" spans="1:40" x14ac:dyDescent="0.25">
      <c r="A1125"/>
      <c r="B1125">
        <f t="shared" si="525"/>
        <v>99100</v>
      </c>
      <c r="C1125" s="186" t="str">
        <f t="shared" si="528"/>
        <v>-0.0000100155299234225+0.0318051634480132i</v>
      </c>
      <c r="D1125" s="158" t="str">
        <f t="shared" si="529"/>
        <v>-7.66674345239606+0.243839586434768i</v>
      </c>
      <c r="E1125" t="str">
        <f t="shared" si="530"/>
        <v>7.99996980711717-0.0155416263959453i</v>
      </c>
      <c r="F1125" t="str">
        <f t="shared" si="531"/>
        <v>0.999200642500465+1.55167896954241E-06i</v>
      </c>
      <c r="G1125">
        <f t="shared" si="526"/>
        <v>1</v>
      </c>
      <c r="H1125" t="str">
        <f t="shared" si="532"/>
        <v>9.9435446611524+4.06204795389294i</v>
      </c>
      <c r="I1125" t="str">
        <f t="shared" si="533"/>
        <v>389.164789963436i</v>
      </c>
      <c r="J1125" t="str">
        <f t="shared" si="527"/>
        <v>-204.001682800325+85.1368027707208i</v>
      </c>
      <c r="K1125" t="str">
        <f t="shared" si="534"/>
        <v>0.678036874835499-1.62468707968306i</v>
      </c>
      <c r="L1125" t="str">
        <f t="shared" si="535"/>
        <v>0.0822576937753589-0.167908283504081i</v>
      </c>
      <c r="M1125" t="str">
        <f t="shared" si="536"/>
        <v>0.760294568610858-1.79259536318714i</v>
      </c>
      <c r="N1125" t="str">
        <f t="shared" si="537"/>
        <v>-0.73015961715229i</v>
      </c>
      <c r="O1125" t="str">
        <f t="shared" si="538"/>
        <v>0.745067949020594-0.666988569124124i</v>
      </c>
      <c r="P1125" t="str">
        <f t="shared" si="539"/>
        <v>0.254932050979406+0.666988569124124i</v>
      </c>
      <c r="Q1125" t="str">
        <f t="shared" si="540"/>
        <v>-0.254932050979406+0.0631710480281661i</v>
      </c>
      <c r="R1125" t="str">
        <f t="shared" si="541"/>
        <v>-0.331337705133629-2.69844264997591i</v>
      </c>
      <c r="S1125" t="str">
        <f t="shared" si="542"/>
        <v>0.0769870456511675i</v>
      </c>
      <c r="T1125" t="str">
        <f t="shared" si="543"/>
        <v>0.207745127480753-0.0255087110310758i</v>
      </c>
      <c r="U1125" t="e">
        <f t="shared" si="544"/>
        <v>#DIV/0!</v>
      </c>
      <c r="V1125" t="str">
        <f t="shared" si="545"/>
        <v>1.33333333333333E-06-0.00107066897471844i</v>
      </c>
      <c r="W1125" t="e">
        <f t="shared" si="546"/>
        <v>#DIV/0!</v>
      </c>
      <c r="X1125" t="e">
        <f t="shared" si="547"/>
        <v>#DIV/0!</v>
      </c>
      <c r="Y1125" t="str">
        <f t="shared" si="548"/>
        <v>0.00083+0.0996261862306395i</v>
      </c>
      <c r="Z1125" t="e">
        <f t="shared" si="549"/>
        <v>#DIV/0!</v>
      </c>
      <c r="AA1125" t="e">
        <f t="shared" si="550"/>
        <v>#DIV/0!</v>
      </c>
      <c r="AB1125" t="str">
        <f t="shared" si="551"/>
        <v>1.2810056959537-0.157292758311612i</v>
      </c>
      <c r="AC1125" t="str">
        <f t="shared" si="552"/>
        <v>1.69197940378086-2.41591370060906i</v>
      </c>
      <c r="AD1125" t="str">
        <f t="shared" si="553"/>
        <v>0.292828382291492+0.325154869594882i</v>
      </c>
      <c r="AE1125" t="e">
        <f t="shared" si="554"/>
        <v>#DIV/0!</v>
      </c>
      <c r="AF1125" t="str">
        <f t="shared" si="555"/>
        <v>-17.6102881135485-3.81820836745817i</v>
      </c>
      <c r="AG1125" t="e">
        <f t="shared" si="556"/>
        <v>#DIV/0!</v>
      </c>
      <c r="AH1125" t="e">
        <f t="shared" si="557"/>
        <v>#DIV/0!</v>
      </c>
      <c r="AI1125" t="e">
        <f t="shared" si="558"/>
        <v>#DIV/0!</v>
      </c>
      <c r="AJ1125" t="e">
        <f t="shared" si="559"/>
        <v>#DIV/0!</v>
      </c>
      <c r="AK1125"/>
      <c r="AL1125"/>
      <c r="AM1125"/>
      <c r="AN1125"/>
    </row>
    <row r="1126" spans="1:40" x14ac:dyDescent="0.25">
      <c r="A1126"/>
      <c r="B1126">
        <f t="shared" si="525"/>
        <v>99200</v>
      </c>
      <c r="C1126" s="186" t="str">
        <f t="shared" si="528"/>
        <v>-9.99534750248988E-06+0.0317731017976606i</v>
      </c>
      <c r="D1126" s="158" t="str">
        <f t="shared" si="529"/>
        <v>-7.66674329766417+0.243593780448731i</v>
      </c>
      <c r="E1126" t="str">
        <f t="shared" si="530"/>
        <v>7.99996974615248-0.015557309048727i</v>
      </c>
      <c r="F1126" t="str">
        <f t="shared" si="531"/>
        <v>0.99920064250654+1.55324472863233E-06i</v>
      </c>
      <c r="G1126">
        <f t="shared" si="526"/>
        <v>1</v>
      </c>
      <c r="H1126" t="str">
        <f t="shared" si="532"/>
        <v>9.94659101600923+4.05931079311736i</v>
      </c>
      <c r="I1126" t="str">
        <f t="shared" si="533"/>
        <v>389.557489045134i</v>
      </c>
      <c r="J1126" t="str">
        <f t="shared" si="527"/>
        <v>-204.415618450229+85.222712763426i</v>
      </c>
      <c r="K1126" t="str">
        <f t="shared" si="534"/>
        <v>0.676861484318018-1.62352328898625i</v>
      </c>
      <c r="L1126" t="str">
        <f t="shared" si="535"/>
        <v>0.0821239652362315-0.167804468233944i</v>
      </c>
      <c r="M1126" t="str">
        <f t="shared" si="536"/>
        <v>0.758985449554249-1.79132775722019i</v>
      </c>
      <c r="N1126" t="str">
        <f t="shared" si="537"/>
        <v>-0.730896407886047i</v>
      </c>
      <c r="O1126" t="str">
        <f t="shared" si="538"/>
        <v>0.744576315833802-0.667537347194419i</v>
      </c>
      <c r="P1126" t="str">
        <f t="shared" si="539"/>
        <v>0.255423684166198+0.667537347194419i</v>
      </c>
      <c r="Q1126" t="str">
        <f t="shared" si="540"/>
        <v>-0.255423684166198+0.063359060691628i</v>
      </c>
      <c r="R1126" t="str">
        <f t="shared" si="541"/>
        <v>-0.33133363262988-2.69564013682217i</v>
      </c>
      <c r="S1126" t="str">
        <f t="shared" si="542"/>
        <v>0.0770647318728134i</v>
      </c>
      <c r="T1126" t="str">
        <f t="shared" si="543"/>
        <v>0.207738784369795-0.025534137559067i</v>
      </c>
      <c r="U1126" t="e">
        <f t="shared" si="544"/>
        <v>#DIV/0!</v>
      </c>
      <c r="V1126" t="str">
        <f t="shared" si="545"/>
        <v>1.33333333333333E-06-0.0010695896713165i</v>
      </c>
      <c r="W1126" t="e">
        <f t="shared" si="546"/>
        <v>#DIV/0!</v>
      </c>
      <c r="X1126" t="e">
        <f t="shared" si="547"/>
        <v>#DIV/0!</v>
      </c>
      <c r="Y1126" t="str">
        <f t="shared" si="548"/>
        <v>0.00083+0.0997267171955544i</v>
      </c>
      <c r="Z1126" t="e">
        <f t="shared" si="549"/>
        <v>#DIV/0!</v>
      </c>
      <c r="AA1126" t="e">
        <f t="shared" si="550"/>
        <v>#DIV/0!</v>
      </c>
      <c r="AB1126" t="str">
        <f t="shared" si="551"/>
        <v>1.28096658282809-0.157449544309821i</v>
      </c>
      <c r="AC1126" t="str">
        <f t="shared" si="552"/>
        <v>1.6901912586479-2.41413290906155i</v>
      </c>
      <c r="AD1126" t="str">
        <f t="shared" si="553"/>
        <v>0.29306227888523+0.325431660314942i</v>
      </c>
      <c r="AE1126" t="e">
        <f t="shared" si="554"/>
        <v>#DIV/0!</v>
      </c>
      <c r="AF1126" t="str">
        <f t="shared" si="555"/>
        <v>-17.6133343136734-3.81571701266863i</v>
      </c>
      <c r="AG1126" t="e">
        <f t="shared" si="556"/>
        <v>#DIV/0!</v>
      </c>
      <c r="AH1126" t="e">
        <f t="shared" si="557"/>
        <v>#DIV/0!</v>
      </c>
      <c r="AI1126" t="e">
        <f t="shared" si="558"/>
        <v>#DIV/0!</v>
      </c>
      <c r="AJ1126" t="e">
        <f t="shared" si="559"/>
        <v>#DIV/0!</v>
      </c>
      <c r="AK1126"/>
      <c r="AL1126"/>
      <c r="AM1126"/>
      <c r="AN1126"/>
    </row>
    <row r="1127" spans="1:40" x14ac:dyDescent="0.25">
      <c r="A1127"/>
      <c r="B1127">
        <f t="shared" si="525"/>
        <v>99300</v>
      </c>
      <c r="C1127" s="186" t="str">
        <f t="shared" si="528"/>
        <v>-9.97522602492345E-06+0.0317411047226169i</v>
      </c>
      <c r="D1127" s="158" t="str">
        <f t="shared" si="529"/>
        <v>-7.66674314339949+0.243348469540063i</v>
      </c>
      <c r="E1127" t="str">
        <f t="shared" si="530"/>
        <v>7.99996968512631-0.01557299170115i</v>
      </c>
      <c r="F1127" t="str">
        <f t="shared" si="531"/>
        <v>0.999200642512635+1.55481048768655E-06i</v>
      </c>
      <c r="G1127">
        <f t="shared" si="526"/>
        <v>1</v>
      </c>
      <c r="H1127" t="str">
        <f t="shared" si="532"/>
        <v>9.9496302019997+4.0565759535774i</v>
      </c>
      <c r="I1127" t="str">
        <f t="shared" si="533"/>
        <v>389.950188126833i</v>
      </c>
      <c r="J1127" t="str">
        <f t="shared" si="527"/>
        <v>-204.829971584398+85.308622756131i</v>
      </c>
      <c r="K1127" t="str">
        <f t="shared" si="534"/>
        <v>0.675688982445054-1.62236067823712i</v>
      </c>
      <c r="L1127" t="str">
        <f t="shared" si="535"/>
        <v>0.0819905365847863-0.167700715439956i</v>
      </c>
      <c r="M1127" t="str">
        <f t="shared" si="536"/>
        <v>0.75767951902984-1.79006139367708i</v>
      </c>
      <c r="N1127" t="str">
        <f t="shared" si="537"/>
        <v>-0.731633198619803i</v>
      </c>
      <c r="O1127" t="str">
        <f t="shared" si="538"/>
        <v>0.744084278445894-0.668085762885015i</v>
      </c>
      <c r="P1127" t="str">
        <f t="shared" si="539"/>
        <v>0.255915721554106+0.668085762885015i</v>
      </c>
      <c r="Q1127" t="str">
        <f t="shared" si="540"/>
        <v>-0.255915721554106+0.063547435734788i</v>
      </c>
      <c r="R1127" t="str">
        <f t="shared" si="541"/>
        <v>-0.331329555843841-2.6928431842994i</v>
      </c>
      <c r="S1127" t="str">
        <f t="shared" si="542"/>
        <v>0.0771424180944595i</v>
      </c>
      <c r="T1127" t="str">
        <f t="shared" si="543"/>
        <v>0.20773243478604-0.0255595631239572i</v>
      </c>
      <c r="U1127" t="e">
        <f t="shared" si="544"/>
        <v>#DIV/0!</v>
      </c>
      <c r="V1127" t="str">
        <f t="shared" si="545"/>
        <v>1.33333333333333E-06-0.00106851254173814i</v>
      </c>
      <c r="W1127" t="e">
        <f t="shared" si="546"/>
        <v>#DIV/0!</v>
      </c>
      <c r="X1127" t="e">
        <f t="shared" si="547"/>
        <v>#DIV/0!</v>
      </c>
      <c r="Y1127" t="str">
        <f t="shared" si="548"/>
        <v>0.00083+0.0998272481604693i</v>
      </c>
      <c r="Z1127" t="e">
        <f t="shared" si="549"/>
        <v>#DIV/0!</v>
      </c>
      <c r="AA1127" t="e">
        <f t="shared" si="550"/>
        <v>#DIV/0!</v>
      </c>
      <c r="AB1127" t="str">
        <f t="shared" si="551"/>
        <v>1.28092742978967-0.15760632436932i</v>
      </c>
      <c r="AC1127" t="str">
        <f t="shared" si="552"/>
        <v>1.6884074822623-2.4123538242127i</v>
      </c>
      <c r="AD1127" t="str">
        <f t="shared" si="553"/>
        <v>0.293296376144529+0.32570828785585i</v>
      </c>
      <c r="AE1127" t="e">
        <f t="shared" si="554"/>
        <v>#DIV/0!</v>
      </c>
      <c r="AF1127" t="str">
        <f t="shared" si="555"/>
        <v>-17.6163733453992-3.81322748403734i</v>
      </c>
      <c r="AG1127" t="e">
        <f t="shared" si="556"/>
        <v>#DIV/0!</v>
      </c>
      <c r="AH1127" t="e">
        <f t="shared" si="557"/>
        <v>#DIV/0!</v>
      </c>
      <c r="AI1127" t="e">
        <f t="shared" si="558"/>
        <v>#DIV/0!</v>
      </c>
      <c r="AJ1127" t="e">
        <f t="shared" si="559"/>
        <v>#DIV/0!</v>
      </c>
      <c r="AK1127"/>
      <c r="AL1127"/>
      <c r="AM1127"/>
      <c r="AN1127"/>
    </row>
    <row r="1128" spans="1:40" x14ac:dyDescent="0.25">
      <c r="A1128"/>
      <c r="B1128">
        <f t="shared" si="525"/>
        <v>99400</v>
      </c>
      <c r="C1128" s="186" t="str">
        <f t="shared" si="528"/>
        <v>-9.95516524560179E-06+0.0317091720279869i</v>
      </c>
      <c r="D1128" s="158" t="str">
        <f t="shared" si="529"/>
        <v>-7.66674298960025+0.243103652214566i</v>
      </c>
      <c r="E1128" t="str">
        <f t="shared" si="530"/>
        <v>7.99996962403865-0.015588674353214i</v>
      </c>
      <c r="F1128" t="str">
        <f t="shared" si="531"/>
        <v>0.999200642518731+1.55637624670495E-06i</v>
      </c>
      <c r="G1128">
        <f t="shared" si="526"/>
        <v>1</v>
      </c>
      <c r="H1128" t="str">
        <f t="shared" si="532"/>
        <v>9.95266223978785+4.05384343745805i</v>
      </c>
      <c r="I1128" t="str">
        <f t="shared" si="533"/>
        <v>390.342887208532i</v>
      </c>
      <c r="J1128" t="str">
        <f t="shared" si="527"/>
        <v>-205.244742202834+85.3945327488361i</v>
      </c>
      <c r="K1128" t="str">
        <f t="shared" si="534"/>
        <v>0.674519360360488-1.62119924744123i</v>
      </c>
      <c r="L1128" t="str">
        <f t="shared" si="535"/>
        <v>0.0818574070158986-0.167597025326795i</v>
      </c>
      <c r="M1128" t="str">
        <f t="shared" si="536"/>
        <v>0.756376767376387-1.78879627276803i</v>
      </c>
      <c r="N1128" t="str">
        <f t="shared" si="537"/>
        <v>-0.732369989353559i</v>
      </c>
      <c r="O1128" t="str">
        <f t="shared" si="538"/>
        <v>0.743591837123978-0.668633815898199i</v>
      </c>
      <c r="P1128" t="str">
        <f t="shared" si="539"/>
        <v>0.256408162876022+0.668633815898199i</v>
      </c>
      <c r="Q1128" t="str">
        <f t="shared" si="540"/>
        <v>-0.256408162876022+0.06373617345536i</v>
      </c>
      <c r="R1128" t="str">
        <f t="shared" si="541"/>
        <v>-0.331325474774965-2.69005177562207i</v>
      </c>
      <c r="S1128" t="str">
        <f t="shared" si="542"/>
        <v>0.0772201043161054i</v>
      </c>
      <c r="T1128" t="str">
        <f t="shared" si="543"/>
        <v>0.207726078729261-0.0255849877247059i</v>
      </c>
      <c r="U1128" t="e">
        <f t="shared" si="544"/>
        <v>#DIV/0!</v>
      </c>
      <c r="V1128" t="str">
        <f t="shared" si="545"/>
        <v>1.33333333333333E-06-0.0010674375794225i</v>
      </c>
      <c r="W1128" t="e">
        <f t="shared" si="546"/>
        <v>#DIV/0!</v>
      </c>
      <c r="X1128" t="e">
        <f t="shared" si="547"/>
        <v>#DIV/0!</v>
      </c>
      <c r="Y1128" t="str">
        <f t="shared" si="548"/>
        <v>0.00083+0.0999277791253842i</v>
      </c>
      <c r="Z1128" t="e">
        <f t="shared" si="549"/>
        <v>#DIV/0!</v>
      </c>
      <c r="AA1128" t="e">
        <f t="shared" si="550"/>
        <v>#DIV/0!</v>
      </c>
      <c r="AB1128" t="str">
        <f t="shared" si="551"/>
        <v>1.28088823683705-0.157763098483695i</v>
      </c>
      <c r="AC1128" t="str">
        <f t="shared" si="552"/>
        <v>1.68662806140128-2.41057644632891i</v>
      </c>
      <c r="AD1128" t="str">
        <f t="shared" si="553"/>
        <v>0.293530673967546+0.325984752086198i</v>
      </c>
      <c r="AE1128" t="e">
        <f t="shared" si="554"/>
        <v>#DIV/0!</v>
      </c>
      <c r="AF1128" t="str">
        <f t="shared" si="555"/>
        <v>-17.6194052293881-3.81073978524348i</v>
      </c>
      <c r="AG1128" t="e">
        <f t="shared" si="556"/>
        <v>#DIV/0!</v>
      </c>
      <c r="AH1128" t="e">
        <f t="shared" si="557"/>
        <v>#DIV/0!</v>
      </c>
      <c r="AI1128" t="e">
        <f t="shared" si="558"/>
        <v>#DIV/0!</v>
      </c>
      <c r="AJ1128" t="e">
        <f t="shared" si="559"/>
        <v>#DIV/0!</v>
      </c>
      <c r="AK1128"/>
      <c r="AL1128"/>
      <c r="AM1128"/>
      <c r="AN1128"/>
    </row>
    <row r="1129" spans="1:40" x14ac:dyDescent="0.25">
      <c r="A1129"/>
      <c r="B1129">
        <f t="shared" si="525"/>
        <v>99500</v>
      </c>
      <c r="C1129" s="186" t="str">
        <f t="shared" si="528"/>
        <v>-9.93516492063451E-06+0.0316773035196587i</v>
      </c>
      <c r="D1129" s="158" t="str">
        <f t="shared" si="529"/>
        <v>-7.66674283626439+0.24285932698405i</v>
      </c>
      <c r="E1129" t="str">
        <f t="shared" si="530"/>
        <v>7.99996956288951-0.0156043570049185i</v>
      </c>
      <c r="F1129" t="str">
        <f t="shared" si="531"/>
        <v>0.999200642524826+1.55794200568751E-06i</v>
      </c>
      <c r="G1129">
        <f t="shared" si="526"/>
        <v>1</v>
      </c>
      <c r="H1129" t="str">
        <f t="shared" si="532"/>
        <v>9.9556871499713+4.05111324690585i</v>
      </c>
      <c r="I1129" t="str">
        <f t="shared" si="533"/>
        <v>390.735586290231i</v>
      </c>
      <c r="J1129" t="str">
        <f t="shared" si="527"/>
        <v>-205.659930305537+85.4804427415412i</v>
      </c>
      <c r="K1129" t="str">
        <f t="shared" si="534"/>
        <v>0.673352609239331-1.6200389965916i</v>
      </c>
      <c r="L1129" t="str">
        <f t="shared" si="535"/>
        <v>0.0817245757267319-0.167493398097199i</v>
      </c>
      <c r="M1129" t="str">
        <f t="shared" si="536"/>
        <v>0.755077184966063-1.7875323946888i</v>
      </c>
      <c r="N1129" t="str">
        <f t="shared" si="537"/>
        <v>-0.733106780087315i</v>
      </c>
      <c r="O1129" t="str">
        <f t="shared" si="538"/>
        <v>0.743098992135381-0.669181505936455i</v>
      </c>
      <c r="P1129" t="str">
        <f t="shared" si="539"/>
        <v>0.256901007864619+0.669181505936455i</v>
      </c>
      <c r="Q1129" t="str">
        <f t="shared" si="540"/>
        <v>-0.256901007864619+0.06392527415086i</v>
      </c>
      <c r="R1129" t="str">
        <f t="shared" si="541"/>
        <v>-0.331321389422719-2.68726589407213i</v>
      </c>
      <c r="S1129" t="str">
        <f t="shared" si="542"/>
        <v>0.0772977905377513i</v>
      </c>
      <c r="T1129" t="str">
        <f t="shared" si="543"/>
        <v>0.20771971619923-0.0256104113602741i</v>
      </c>
      <c r="U1129" t="e">
        <f t="shared" si="544"/>
        <v>#DIV/0!</v>
      </c>
      <c r="V1129" t="str">
        <f t="shared" si="545"/>
        <v>1.33333333333333E-06-0.00106636477783515i</v>
      </c>
      <c r="W1129" t="e">
        <f t="shared" si="546"/>
        <v>#DIV/0!</v>
      </c>
      <c r="X1129" t="e">
        <f t="shared" si="547"/>
        <v>#DIV/0!</v>
      </c>
      <c r="Y1129" t="str">
        <f t="shared" si="548"/>
        <v>0.00083+0.100028310090299i</v>
      </c>
      <c r="Z1129" t="e">
        <f t="shared" si="549"/>
        <v>#DIV/0!</v>
      </c>
      <c r="AA1129" t="e">
        <f t="shared" si="550"/>
        <v>#DIV/0!</v>
      </c>
      <c r="AB1129" t="str">
        <f t="shared" si="551"/>
        <v>1.28084900396883-0.157919866646538i</v>
      </c>
      <c r="AC1129" t="str">
        <f t="shared" si="552"/>
        <v>1.68485298288775-2.40880077565685i</v>
      </c>
      <c r="AD1129" t="str">
        <f t="shared" si="553"/>
        <v>0.293765172252337+0.326261052874595i</v>
      </c>
      <c r="AE1129" t="e">
        <f t="shared" si="554"/>
        <v>#DIV/0!</v>
      </c>
      <c r="AF1129" t="str">
        <f t="shared" si="555"/>
        <v>-17.6224299862357-3.8082539199218i</v>
      </c>
      <c r="AG1129" t="e">
        <f t="shared" si="556"/>
        <v>#DIV/0!</v>
      </c>
      <c r="AH1129" t="e">
        <f t="shared" si="557"/>
        <v>#DIV/0!</v>
      </c>
      <c r="AI1129" t="e">
        <f t="shared" si="558"/>
        <v>#DIV/0!</v>
      </c>
      <c r="AJ1129" t="e">
        <f t="shared" si="559"/>
        <v>#DIV/0!</v>
      </c>
      <c r="AK1129"/>
      <c r="AL1129"/>
      <c r="AM1129"/>
      <c r="AN1129"/>
    </row>
    <row r="1130" spans="1:40" x14ac:dyDescent="0.25">
      <c r="A1130"/>
      <c r="B1130">
        <f t="shared" si="525"/>
        <v>99600</v>
      </c>
      <c r="C1130" s="186" t="str">
        <f t="shared" si="528"/>
        <v>-9.91522480735499E-06+0.0316454990043003i</v>
      </c>
      <c r="D1130" s="158" t="str">
        <f t="shared" si="529"/>
        <v>-7.66674268339021+0.242615492366302i</v>
      </c>
      <c r="E1130" t="str">
        <f t="shared" si="530"/>
        <v>7.99996950167887-0.0156200396562632i</v>
      </c>
      <c r="F1130" t="str">
        <f t="shared" si="531"/>
        <v>0.999200642530931+1.55950776463421E-06i</v>
      </c>
      <c r="G1130">
        <f t="shared" si="526"/>
        <v>1</v>
      </c>
      <c r="H1130" t="str">
        <f t="shared" si="532"/>
        <v>9.95870495308217+4.04838538402978i</v>
      </c>
      <c r="I1130" t="str">
        <f t="shared" si="533"/>
        <v>391.128285371929i</v>
      </c>
      <c r="J1130" t="str">
        <f t="shared" si="527"/>
        <v>-206.075535892505+85.5663527342463i</v>
      </c>
      <c r="K1130" t="str">
        <f t="shared" si="534"/>
        <v>0.672188720287614-1.6188799256688i</v>
      </c>
      <c r="L1130" t="str">
        <f t="shared" si="535"/>
        <v>0.0815920419167368-0.167389833951978i</v>
      </c>
      <c r="M1130" t="str">
        <f t="shared" si="536"/>
        <v>0.753780762204351-1.78626975962078i</v>
      </c>
      <c r="N1130" t="str">
        <f t="shared" si="537"/>
        <v>-0.733843570821071i</v>
      </c>
      <c r="O1130" t="str">
        <f t="shared" si="538"/>
        <v>0.742605743747647-0.669728832702463i</v>
      </c>
      <c r="P1130" t="str">
        <f t="shared" si="539"/>
        <v>0.257394256252353+0.669728832702463i</v>
      </c>
      <c r="Q1130" t="str">
        <f t="shared" si="540"/>
        <v>-0.257394256252353+0.064114738118608i</v>
      </c>
      <c r="R1130" t="str">
        <f t="shared" si="541"/>
        <v>-0.331317299786566-2.68448552299864i</v>
      </c>
      <c r="S1130" t="str">
        <f t="shared" si="542"/>
        <v>0.0773754767593973i</v>
      </c>
      <c r="T1130" t="str">
        <f t="shared" si="543"/>
        <v>0.20771334719572-0.0256358340296217i</v>
      </c>
      <c r="U1130" t="e">
        <f t="shared" si="544"/>
        <v>#DIV/0!</v>
      </c>
      <c r="V1130" t="str">
        <f t="shared" si="545"/>
        <v>1.33333333333333E-06-0.00106529413046784i</v>
      </c>
      <c r="W1130" t="e">
        <f t="shared" si="546"/>
        <v>#DIV/0!</v>
      </c>
      <c r="X1130" t="e">
        <f t="shared" si="547"/>
        <v>#DIV/0!</v>
      </c>
      <c r="Y1130" t="str">
        <f t="shared" si="548"/>
        <v>0.00083+0.100128841055214i</v>
      </c>
      <c r="Z1130" t="e">
        <f t="shared" si="549"/>
        <v>#DIV/0!</v>
      </c>
      <c r="AA1130" t="e">
        <f t="shared" si="550"/>
        <v>#DIV/0!</v>
      </c>
      <c r="AB1130" t="str">
        <f t="shared" si="551"/>
        <v>1.2808097311836-0.158076628851435i</v>
      </c>
      <c r="AC1130" t="str">
        <f t="shared" si="552"/>
        <v>1.68308223359021-2.40702681242361i</v>
      </c>
      <c r="AD1130" t="str">
        <f t="shared" si="553"/>
        <v>0.293999870896858+0.326537190089663i</v>
      </c>
      <c r="AE1130" t="e">
        <f t="shared" si="554"/>
        <v>#DIV/0!</v>
      </c>
      <c r="AF1130" t="str">
        <f t="shared" si="555"/>
        <v>-17.6254476364724-3.80576989166348i</v>
      </c>
      <c r="AG1130" t="e">
        <f t="shared" si="556"/>
        <v>#DIV/0!</v>
      </c>
      <c r="AH1130" t="e">
        <f t="shared" si="557"/>
        <v>#DIV/0!</v>
      </c>
      <c r="AI1130" t="e">
        <f t="shared" si="558"/>
        <v>#DIV/0!</v>
      </c>
      <c r="AJ1130" t="e">
        <f t="shared" si="559"/>
        <v>#DIV/0!</v>
      </c>
      <c r="AK1130"/>
      <c r="AL1130"/>
      <c r="AM1130"/>
      <c r="AN1130"/>
    </row>
    <row r="1131" spans="1:40" x14ac:dyDescent="0.25">
      <c r="A1131"/>
      <c r="B1131">
        <f t="shared" si="525"/>
        <v>99700</v>
      </c>
      <c r="C1131" s="186" t="str">
        <f t="shared" si="528"/>
        <v>-9.89534466431304E-06+0.0316137582893551i</v>
      </c>
      <c r="D1131" s="158" t="str">
        <f t="shared" si="529"/>
        <v>-7.66674253097573+0.242372146885056i</v>
      </c>
      <c r="E1131" t="str">
        <f t="shared" si="530"/>
        <v>7.99996944040675-0.0156357223072477i</v>
      </c>
      <c r="F1131" t="str">
        <f t="shared" si="531"/>
        <v>0.999200642537047+1.56107352354502E-06i</v>
      </c>
      <c r="G1131">
        <f t="shared" si="526"/>
        <v>1</v>
      </c>
      <c r="H1131" t="str">
        <f t="shared" si="532"/>
        <v>9.96171566958651+4.04565985090096i</v>
      </c>
      <c r="I1131" t="str">
        <f t="shared" si="533"/>
        <v>391.520984453628i</v>
      </c>
      <c r="J1131" t="str">
        <f t="shared" si="527"/>
        <v>-206.491558963739+85.6522627269513i</v>
      </c>
      <c r="K1131" t="str">
        <f t="shared" si="534"/>
        <v>0.671027684742249-1.61772203464107i</v>
      </c>
      <c r="L1131" t="str">
        <f t="shared" si="535"/>
        <v>0.0814598047876405-0.167286333090025i</v>
      </c>
      <c r="M1131" t="str">
        <f t="shared" si="536"/>
        <v>0.75248748952989-1.78500836773109i</v>
      </c>
      <c r="N1131" t="str">
        <f t="shared" si="537"/>
        <v>-0.734580361554827i</v>
      </c>
      <c r="O1131" t="str">
        <f t="shared" si="538"/>
        <v>0.742112092228543-0.670275795899102i</v>
      </c>
      <c r="P1131" t="str">
        <f t="shared" si="539"/>
        <v>0.257887907771457+0.670275795899102i</v>
      </c>
      <c r="Q1131" t="str">
        <f t="shared" si="540"/>
        <v>-0.257887907771457+0.064304565655725i</v>
      </c>
      <c r="R1131" t="str">
        <f t="shared" si="541"/>
        <v>-0.331313205865968-2.6817106458175i</v>
      </c>
      <c r="S1131" t="str">
        <f t="shared" si="542"/>
        <v>0.0774531629810434i</v>
      </c>
      <c r="T1131" t="str">
        <f t="shared" si="543"/>
        <v>0.207706971718502-0.0256612557317088i</v>
      </c>
      <c r="U1131" t="e">
        <f t="shared" si="544"/>
        <v>#DIV/0!</v>
      </c>
      <c r="V1131" t="str">
        <f t="shared" si="545"/>
        <v>1.33333333333333E-06-0.00106422563083848i</v>
      </c>
      <c r="W1131" t="e">
        <f t="shared" si="546"/>
        <v>#DIV/0!</v>
      </c>
      <c r="X1131" t="e">
        <f t="shared" si="547"/>
        <v>#DIV/0!</v>
      </c>
      <c r="Y1131" t="str">
        <f t="shared" si="548"/>
        <v>0.00083+0.100229372020129i</v>
      </c>
      <c r="Z1131" t="e">
        <f t="shared" si="549"/>
        <v>#DIV/0!</v>
      </c>
      <c r="AA1131" t="e">
        <f t="shared" si="550"/>
        <v>#DIV/0!</v>
      </c>
      <c r="AB1131" t="str">
        <f t="shared" si="551"/>
        <v>1.28077041847995-0.158233385091976i</v>
      </c>
      <c r="AC1131" t="str">
        <f t="shared" si="552"/>
        <v>1.68131580042253-2.40525455683684i</v>
      </c>
      <c r="AD1131" t="str">
        <f t="shared" si="553"/>
        <v>0.294234769798965+0.326813163600042i</v>
      </c>
      <c r="AE1131" t="e">
        <f t="shared" si="554"/>
        <v>#DIV/0!</v>
      </c>
      <c r="AF1131" t="str">
        <f t="shared" si="555"/>
        <v>-17.6284582005622-3.8032877040159i</v>
      </c>
      <c r="AG1131" t="e">
        <f t="shared" si="556"/>
        <v>#DIV/0!</v>
      </c>
      <c r="AH1131" t="e">
        <f t="shared" si="557"/>
        <v>#DIV/0!</v>
      </c>
      <c r="AI1131" t="e">
        <f t="shared" si="558"/>
        <v>#DIV/0!</v>
      </c>
      <c r="AJ1131" t="e">
        <f t="shared" si="559"/>
        <v>#DIV/0!</v>
      </c>
      <c r="AK1131"/>
      <c r="AL1131"/>
      <c r="AM1131"/>
      <c r="AN1131"/>
    </row>
    <row r="1132" spans="1:40" x14ac:dyDescent="0.25">
      <c r="A1132"/>
      <c r="B1132">
        <f t="shared" si="525"/>
        <v>99800</v>
      </c>
      <c r="C1132" s="186" t="str">
        <f t="shared" si="528"/>
        <v>-9.87552425126746E-06+0.0315820811830385i</v>
      </c>
      <c r="D1132" s="158" t="str">
        <f t="shared" si="529"/>
        <v>-7.66674237901925+0.242129289069962i</v>
      </c>
      <c r="E1132" t="str">
        <f t="shared" si="530"/>
        <v>7.99996937907315-0.0156514049578717i</v>
      </c>
      <c r="F1132" t="str">
        <f t="shared" si="531"/>
        <v>0.999200642543162+1.56263928241987E-06i</v>
      </c>
      <c r="G1132">
        <f t="shared" si="526"/>
        <v>1</v>
      </c>
      <c r="H1132" t="str">
        <f t="shared" si="532"/>
        <v>9.96471931988523+4.04293664955344i</v>
      </c>
      <c r="I1132" t="str">
        <f t="shared" si="533"/>
        <v>391.913683535327i</v>
      </c>
      <c r="J1132" t="str">
        <f t="shared" si="527"/>
        <v>-206.90799951924+85.7381727196563i</v>
      </c>
      <c r="K1132" t="str">
        <f t="shared" si="534"/>
        <v>0.669869493870922-1.6165653234644i</v>
      </c>
      <c r="L1132" t="str">
        <f t="shared" si="535"/>
        <v>0.0813278635434457-0.167182895708332i</v>
      </c>
      <c r="M1132" t="str">
        <f t="shared" si="536"/>
        <v>0.751197357414368-1.78374821917273i</v>
      </c>
      <c r="N1132" t="str">
        <f t="shared" si="537"/>
        <v>-0.735317152288583i</v>
      </c>
      <c r="O1132" t="str">
        <f t="shared" si="538"/>
        <v>0.741618037846053-0.670822395229446i</v>
      </c>
      <c r="P1132" t="str">
        <f t="shared" si="539"/>
        <v>0.258381962153947+0.670822395229446i</v>
      </c>
      <c r="Q1132" t="str">
        <f t="shared" si="540"/>
        <v>-0.258381962153947+0.064494757059137i</v>
      </c>
      <c r="R1132" t="str">
        <f t="shared" si="541"/>
        <v>-0.331309107660375-2.67894124601108i</v>
      </c>
      <c r="S1132" t="str">
        <f t="shared" si="542"/>
        <v>0.0775308492026893i</v>
      </c>
      <c r="T1132" t="str">
        <f t="shared" si="543"/>
        <v>0.20770058976735-0.0256866764654941i</v>
      </c>
      <c r="U1132" t="e">
        <f t="shared" si="544"/>
        <v>#DIV/0!</v>
      </c>
      <c r="V1132" t="str">
        <f t="shared" si="545"/>
        <v>1.33333333333333E-06-0.00106315927249095i</v>
      </c>
      <c r="W1132" t="e">
        <f t="shared" si="546"/>
        <v>#DIV/0!</v>
      </c>
      <c r="X1132" t="e">
        <f t="shared" si="547"/>
        <v>#DIV/0!</v>
      </c>
      <c r="Y1132" t="str">
        <f t="shared" si="548"/>
        <v>0.00083+0.100329902985044i</v>
      </c>
      <c r="Z1132" t="e">
        <f t="shared" si="549"/>
        <v>#DIV/0!</v>
      </c>
      <c r="AA1132" t="e">
        <f t="shared" si="550"/>
        <v>#DIV/0!</v>
      </c>
      <c r="AB1132" t="str">
        <f t="shared" si="551"/>
        <v>1.2807310658565-0.158390135361737i</v>
      </c>
      <c r="AC1132" t="str">
        <f t="shared" si="552"/>
        <v>1.67955367034386-2.40348400908497i</v>
      </c>
      <c r="AD1132" t="str">
        <f t="shared" si="553"/>
        <v>0.294469868856419+0.327088973274394i</v>
      </c>
      <c r="AE1132" t="e">
        <f t="shared" si="554"/>
        <v>#DIV/0!</v>
      </c>
      <c r="AF1132" t="str">
        <f t="shared" si="555"/>
        <v>-17.6314616989045-3.80080736048348i</v>
      </c>
      <c r="AG1132" t="e">
        <f t="shared" si="556"/>
        <v>#DIV/0!</v>
      </c>
      <c r="AH1132" t="e">
        <f t="shared" si="557"/>
        <v>#DIV/0!</v>
      </c>
      <c r="AI1132" t="e">
        <f t="shared" si="558"/>
        <v>#DIV/0!</v>
      </c>
      <c r="AJ1132" t="e">
        <f t="shared" si="559"/>
        <v>#DIV/0!</v>
      </c>
      <c r="AK1132"/>
      <c r="AL1132"/>
      <c r="AM1132"/>
      <c r="AN1132"/>
    </row>
    <row r="1133" spans="1:40" x14ac:dyDescent="0.25">
      <c r="A1133"/>
      <c r="B1133">
        <f t="shared" si="525"/>
        <v>99900</v>
      </c>
      <c r="C1133" s="186" t="str">
        <f t="shared" si="528"/>
        <v>-9.85576332917886E-06+0.0315504674943335i</v>
      </c>
      <c r="D1133" s="158" t="str">
        <f t="shared" si="529"/>
        <v>-7.66674222751887+0.241886917456557i</v>
      </c>
      <c r="E1133" t="str">
        <f t="shared" si="530"/>
        <v>7.99996931767806-0.0156670876081348i</v>
      </c>
      <c r="F1133" t="str">
        <f t="shared" si="531"/>
        <v>0.999200642549287+1.56420504125876E-06i</v>
      </c>
      <c r="G1133">
        <f t="shared" si="526"/>
        <v>1</v>
      </c>
      <c r="H1133" t="str">
        <f t="shared" si="532"/>
        <v>9.96771592431368+4.04021578198404i</v>
      </c>
      <c r="I1133" t="str">
        <f t="shared" si="533"/>
        <v>392.306382617026i</v>
      </c>
      <c r="J1133" t="str">
        <f t="shared" si="527"/>
        <v>-207.324857559007+85.8240827123614i</v>
      </c>
      <c r="K1133" t="str">
        <f t="shared" si="534"/>
        <v>0.668714138971995-1.61540979208269i</v>
      </c>
      <c r="L1133" t="str">
        <f t="shared" si="535"/>
        <v>0.0811962173904234-0.167079522002001i</v>
      </c>
      <c r="M1133" t="str">
        <f t="shared" si="536"/>
        <v>0.749910356362418-1.78248931408469i</v>
      </c>
      <c r="N1133" t="str">
        <f t="shared" si="537"/>
        <v>-0.736053943022339i</v>
      </c>
      <c r="O1133" t="str">
        <f t="shared" si="538"/>
        <v>0.741123580868378-0.671368630396768i</v>
      </c>
      <c r="P1133" t="str">
        <f t="shared" si="539"/>
        <v>0.258876419131622+0.671368630396768i</v>
      </c>
      <c r="Q1133" t="str">
        <f t="shared" si="540"/>
        <v>-0.258876419131622+0.064685312625571i</v>
      </c>
      <c r="R1133" t="str">
        <f t="shared" si="541"/>
        <v>-0.331305005169254-2.67617730712782i</v>
      </c>
      <c r="S1133" t="str">
        <f t="shared" si="542"/>
        <v>0.0776085354243352i</v>
      </c>
      <c r="T1133" t="str">
        <f t="shared" si="543"/>
        <v>0.207694201342031-0.0257120962299376i</v>
      </c>
      <c r="U1133" t="e">
        <f t="shared" si="544"/>
        <v>#DIV/0!</v>
      </c>
      <c r="V1133" t="str">
        <f t="shared" si="545"/>
        <v>1.33333333333333E-06-0.00106209504899496i</v>
      </c>
      <c r="W1133" t="e">
        <f t="shared" si="546"/>
        <v>#DIV/0!</v>
      </c>
      <c r="X1133" t="e">
        <f t="shared" si="547"/>
        <v>#DIV/0!</v>
      </c>
      <c r="Y1133" t="str">
        <f t="shared" si="548"/>
        <v>0.00083+0.100430433949959i</v>
      </c>
      <c r="Z1133" t="e">
        <f t="shared" si="549"/>
        <v>#DIV/0!</v>
      </c>
      <c r="AA1133" t="e">
        <f t="shared" si="550"/>
        <v>#DIV/0!</v>
      </c>
      <c r="AB1133" t="str">
        <f t="shared" si="551"/>
        <v>1.28069167331179-0.158546879654308i</v>
      </c>
      <c r="AC1133" t="str">
        <f t="shared" si="552"/>
        <v>1.67779583035835-2.40171516933722i</v>
      </c>
      <c r="AD1133" t="str">
        <f t="shared" si="553"/>
        <v>0.294705167966881+0.327364618981388i</v>
      </c>
      <c r="AE1133" t="e">
        <f t="shared" si="554"/>
        <v>#DIV/0!</v>
      </c>
      <c r="AF1133" t="str">
        <f t="shared" si="555"/>
        <v>-17.6344581518326-3.79832886452748i</v>
      </c>
      <c r="AG1133" t="e">
        <f t="shared" si="556"/>
        <v>#DIV/0!</v>
      </c>
      <c r="AH1133" t="e">
        <f t="shared" si="557"/>
        <v>#DIV/0!</v>
      </c>
      <c r="AI1133" t="e">
        <f t="shared" si="558"/>
        <v>#DIV/0!</v>
      </c>
      <c r="AJ1133" t="e">
        <f t="shared" si="559"/>
        <v>#DIV/0!</v>
      </c>
      <c r="AK1133"/>
      <c r="AL1133"/>
      <c r="AM1133"/>
      <c r="AN1133"/>
    </row>
    <row r="1134" spans="1:40" x14ac:dyDescent="0.25">
      <c r="A1134"/>
      <c r="B1134">
        <f t="shared" si="525"/>
        <v>100000</v>
      </c>
      <c r="C1134" s="186" t="str">
        <f t="shared" si="528"/>
        <v>-9.83606166020252E-06+0.0315189170329874i</v>
      </c>
      <c r="D1134" s="158" t="str">
        <f t="shared" si="529"/>
        <v>-7.66674207647273+0.241645030586237i</v>
      </c>
      <c r="E1134" t="str">
        <f t="shared" si="530"/>
        <v>7.99996925622148-0.0156827702580367i</v>
      </c>
      <c r="F1134" t="str">
        <f t="shared" si="531"/>
        <v>0.999200642555423+1.56577080006166E-06i</v>
      </c>
      <c r="G1134">
        <f t="shared" si="526"/>
        <v>1</v>
      </c>
      <c r="H1134" t="str">
        <f t="shared" si="532"/>
        <v>9.97070550314215+4.03749725015287i</v>
      </c>
      <c r="I1134" t="str">
        <f t="shared" si="533"/>
        <v>392.699081698724i</v>
      </c>
      <c r="J1134" t="str">
        <f t="shared" si="527"/>
        <v>-207.74213308304+85.9099927050665i</v>
      </c>
      <c r="K1134" t="str">
        <f t="shared" si="534"/>
        <v>0.667561611374377-1.61425544042778i</v>
      </c>
      <c r="L1134" t="str">
        <f t="shared" si="535"/>
        <v>0.0810648655371051-0.16697621216425i</v>
      </c>
      <c r="M1134" t="str">
        <f t="shared" si="536"/>
        <v>0.748626476911482-1.78123165259203i</v>
      </c>
      <c r="N1134" t="str">
        <f t="shared" si="537"/>
        <v>-0.736790733756095i</v>
      </c>
      <c r="O1134" t="str">
        <f t="shared" si="538"/>
        <v>0.740628721563941-0.671914501104539i</v>
      </c>
      <c r="P1134" t="str">
        <f t="shared" si="539"/>
        <v>0.259371278436059+0.671914501104539i</v>
      </c>
      <c r="Q1134" t="str">
        <f t="shared" si="540"/>
        <v>-0.259371278436059+0.0648762326515561i</v>
      </c>
      <c r="R1134" t="str">
        <f t="shared" si="541"/>
        <v>-0.331300898392061-2.67341881278205i</v>
      </c>
      <c r="S1134" t="str">
        <f t="shared" si="542"/>
        <v>0.0776862216459813i</v>
      </c>
      <c r="T1134" t="str">
        <f t="shared" si="543"/>
        <v>0.207687806442323-0.0257375150239984i</v>
      </c>
      <c r="U1134" t="e">
        <f t="shared" si="544"/>
        <v>#DIV/0!</v>
      </c>
      <c r="V1134" t="str">
        <f t="shared" si="545"/>
        <v>1.33333333333333E-06-0.00106103295394597i</v>
      </c>
      <c r="W1134" t="e">
        <f t="shared" si="546"/>
        <v>#DIV/0!</v>
      </c>
      <c r="X1134" t="e">
        <f t="shared" si="547"/>
        <v>#DIV/0!</v>
      </c>
      <c r="Y1134" t="str">
        <f t="shared" si="548"/>
        <v>0.00083+0.100530964914873i</v>
      </c>
      <c r="Z1134" t="e">
        <f t="shared" si="549"/>
        <v>#DIV/0!</v>
      </c>
      <c r="AA1134" t="e">
        <f t="shared" si="550"/>
        <v>#DIV/0!</v>
      </c>
      <c r="AB1134" t="str">
        <f t="shared" si="551"/>
        <v>1.28065224084447-0.158703617963268i</v>
      </c>
      <c r="AC1134" t="str">
        <f t="shared" si="552"/>
        <v>1.67604226751514-2.39994803774403i</v>
      </c>
      <c r="AD1134" t="str">
        <f t="shared" si="553"/>
        <v>0.294940667027916+0.327640100589727i</v>
      </c>
      <c r="AE1134" t="e">
        <f t="shared" si="554"/>
        <v>#DIV/0!</v>
      </c>
      <c r="AF1134" t="str">
        <f t="shared" si="555"/>
        <v>-17.6374475796149-3.79585221956663i</v>
      </c>
      <c r="AG1134" t="e">
        <f t="shared" si="556"/>
        <v>#DIV/0!</v>
      </c>
      <c r="AH1134" t="e">
        <f t="shared" si="557"/>
        <v>#DIV/0!</v>
      </c>
      <c r="AI1134" t="e">
        <f t="shared" si="558"/>
        <v>#DIV/0!</v>
      </c>
      <c r="AJ1134" t="e">
        <f t="shared" si="559"/>
        <v>#DIV/0!</v>
      </c>
      <c r="AK1134"/>
      <c r="AL1134"/>
      <c r="AM1134"/>
      <c r="AN1134"/>
    </row>
    <row r="1135" spans="1:40" x14ac:dyDescent="0.25">
      <c r="A1135"/>
      <c r="B1135">
        <f t="shared" si="525"/>
        <v>100100</v>
      </c>
      <c r="C1135" s="186" t="str">
        <f t="shared" si="528"/>
        <v>-9.81641900768109E-06+0.0314874296095078i</v>
      </c>
      <c r="D1135" s="158" t="str">
        <f t="shared" si="529"/>
        <v>-7.66674192587908+0.241403627006227i</v>
      </c>
      <c r="E1135" t="str">
        <f t="shared" si="530"/>
        <v>7.99996919470342-0.015698452907577i</v>
      </c>
      <c r="F1135" t="str">
        <f t="shared" si="531"/>
        <v>0.999200642561558+1.56733655882849E-06i</v>
      </c>
      <c r="G1135">
        <f t="shared" si="526"/>
        <v>1</v>
      </c>
      <c r="H1135" t="str">
        <f t="shared" si="532"/>
        <v>9.9736880765762+4.03478105598361i</v>
      </c>
      <c r="I1135" t="str">
        <f t="shared" si="533"/>
        <v>393.091780780423i</v>
      </c>
      <c r="J1135" t="str">
        <f t="shared" si="527"/>
        <v>-208.159826091339+85.9959026977716i</v>
      </c>
      <c r="K1135" t="str">
        <f t="shared" si="534"/>
        <v>0.666411902437415-1.61310226841965i</v>
      </c>
      <c r="L1135" t="str">
        <f t="shared" si="535"/>
        <v>0.0809338071942824-0.166872966386436i</v>
      </c>
      <c r="M1135" t="str">
        <f t="shared" si="536"/>
        <v>0.747345709631697-1.77997523480609i</v>
      </c>
      <c r="N1135" t="str">
        <f t="shared" si="537"/>
        <v>-0.737527524489851i</v>
      </c>
      <c r="O1135" t="str">
        <f t="shared" si="538"/>
        <v>0.740133460201381-0.672460007056428i</v>
      </c>
      <c r="P1135" t="str">
        <f t="shared" si="539"/>
        <v>0.259866539798619+0.672460007056428i</v>
      </c>
      <c r="Q1135" t="str">
        <f t="shared" si="540"/>
        <v>-0.259866539798619+0.065067517433423i</v>
      </c>
      <c r="R1135" t="str">
        <f t="shared" si="541"/>
        <v>-0.331296787328265-2.67066574665353i</v>
      </c>
      <c r="S1135" t="str">
        <f t="shared" si="542"/>
        <v>0.0777639078676273i</v>
      </c>
      <c r="T1135" t="str">
        <f t="shared" si="543"/>
        <v>0.207681405067993-0.0257629328466361i</v>
      </c>
      <c r="U1135" t="e">
        <f t="shared" si="544"/>
        <v>#DIV/0!</v>
      </c>
      <c r="V1135" t="str">
        <f t="shared" si="545"/>
        <v>1.33333333333333E-06-0.001059972980965i</v>
      </c>
      <c r="W1135" t="e">
        <f t="shared" si="546"/>
        <v>#DIV/0!</v>
      </c>
      <c r="X1135" t="e">
        <f t="shared" si="547"/>
        <v>#DIV/0!</v>
      </c>
      <c r="Y1135" t="str">
        <f t="shared" si="548"/>
        <v>0.00083+0.100631495879788i</v>
      </c>
      <c r="Z1135" t="e">
        <f t="shared" si="549"/>
        <v>#DIV/0!</v>
      </c>
      <c r="AA1135" t="e">
        <f t="shared" si="550"/>
        <v>#DIV/0!</v>
      </c>
      <c r="AB1135" t="str">
        <f t="shared" si="551"/>
        <v>1.28061276845309-0.158860350282204i</v>
      </c>
      <c r="AC1135" t="str">
        <f t="shared" si="552"/>
        <v>1.67429296890804-2.39818261443696i</v>
      </c>
      <c r="AD1135" t="str">
        <f t="shared" si="553"/>
        <v>0.295176365936986+0.327915417968117i</v>
      </c>
      <c r="AE1135" t="e">
        <f t="shared" si="554"/>
        <v>#DIV/0!</v>
      </c>
      <c r="AF1135" t="str">
        <f t="shared" si="555"/>
        <v>-17.6404300024553-3.79337742897738i</v>
      </c>
      <c r="AG1135" t="e">
        <f t="shared" si="556"/>
        <v>#DIV/0!</v>
      </c>
      <c r="AH1135" t="e">
        <f t="shared" si="557"/>
        <v>#DIV/0!</v>
      </c>
      <c r="AI1135" t="e">
        <f t="shared" si="558"/>
        <v>#DIV/0!</v>
      </c>
      <c r="AJ1135" t="e">
        <f t="shared" si="559"/>
        <v>#DIV/0!</v>
      </c>
      <c r="AK1135"/>
      <c r="AL1135"/>
      <c r="AM1135"/>
      <c r="AN1135"/>
    </row>
    <row r="1136" spans="1:40" x14ac:dyDescent="0.25">
      <c r="A1136"/>
      <c r="B1136">
        <f t="shared" si="525"/>
        <v>100200</v>
      </c>
      <c r="C1136" s="186" t="str">
        <f t="shared" si="528"/>
        <v>-9.79683513613758E-06+0.0314560050351585i</v>
      </c>
      <c r="D1136" s="158" t="str">
        <f t="shared" si="529"/>
        <v>-7.66674177573608+0.241162705269549i</v>
      </c>
      <c r="E1136" t="str">
        <f t="shared" si="530"/>
        <v>7.99996913312387-0.0157141355567553i</v>
      </c>
      <c r="F1136" t="str">
        <f t="shared" si="531"/>
        <v>0.999200642567703+1.56890231755926E-06i</v>
      </c>
      <c r="G1136">
        <f t="shared" si="526"/>
        <v>1</v>
      </c>
      <c r="H1136" t="str">
        <f t="shared" si="532"/>
        <v>9.97666366475656+4.03206720136367i</v>
      </c>
      <c r="I1136" t="str">
        <f t="shared" si="533"/>
        <v>393.484479862122i</v>
      </c>
      <c r="J1136" t="str">
        <f t="shared" si="527"/>
        <v>-208.577936583904+86.0818126904766i</v>
      </c>
      <c r="K1136" t="str">
        <f t="shared" si="534"/>
        <v>0.665265003550779-1.61195027596644i</v>
      </c>
      <c r="L1136" t="str">
        <f t="shared" si="535"/>
        <v>0.0808030415749963-0.166769784858058i</v>
      </c>
      <c r="M1136" t="str">
        <f t="shared" si="536"/>
        <v>0.746068045125775-1.7787200608245i</v>
      </c>
      <c r="N1136" t="str">
        <f t="shared" si="537"/>
        <v>-0.738264315223607i</v>
      </c>
      <c r="O1136" t="str">
        <f t="shared" si="538"/>
        <v>0.739637797049556-0.673005147956299i</v>
      </c>
      <c r="P1136" t="str">
        <f t="shared" si="539"/>
        <v>0.260362202950444+0.673005147956299i</v>
      </c>
      <c r="Q1136" t="str">
        <f t="shared" si="540"/>
        <v>-0.260362202950444+0.0652591672673081i</v>
      </c>
      <c r="R1136" t="str">
        <f t="shared" si="541"/>
        <v>-0.331292671977297-2.66791809248714i</v>
      </c>
      <c r="S1136" t="str">
        <f t="shared" si="542"/>
        <v>0.0778415940892732i</v>
      </c>
      <c r="T1136" t="str">
        <f t="shared" si="543"/>
        <v>0.207674997218812-0.0257883496968075i</v>
      </c>
      <c r="U1136" t="e">
        <f t="shared" si="544"/>
        <v>#DIV/0!</v>
      </c>
      <c r="V1136" t="str">
        <f t="shared" si="545"/>
        <v>1.33333333333333E-06-0.00105891512369857i</v>
      </c>
      <c r="W1136" t="e">
        <f t="shared" si="546"/>
        <v>#DIV/0!</v>
      </c>
      <c r="X1136" t="e">
        <f t="shared" si="547"/>
        <v>#DIV/0!</v>
      </c>
      <c r="Y1136" t="str">
        <f t="shared" si="548"/>
        <v>0.00083+0.100732026844703i</v>
      </c>
      <c r="Z1136" t="e">
        <f t="shared" si="549"/>
        <v>#DIV/0!</v>
      </c>
      <c r="AA1136" t="e">
        <f t="shared" si="550"/>
        <v>#DIV/0!</v>
      </c>
      <c r="AB1136" t="str">
        <f t="shared" si="551"/>
        <v>1.28057325613625-0.159017076604682i</v>
      </c>
      <c r="AC1136" t="str">
        <f t="shared" si="552"/>
        <v>1.67254792167551-2.39641889952897i</v>
      </c>
      <c r="AD1136" t="str">
        <f t="shared" si="553"/>
        <v>0.295412264591459+0.328190570985288i</v>
      </c>
      <c r="AE1136" t="e">
        <f t="shared" si="554"/>
        <v>#DIV/0!</v>
      </c>
      <c r="AF1136" t="str">
        <f t="shared" si="555"/>
        <v>-17.6434054404926-3.79090449609412i</v>
      </c>
      <c r="AG1136" t="e">
        <f t="shared" si="556"/>
        <v>#DIV/0!</v>
      </c>
      <c r="AH1136" t="e">
        <f t="shared" si="557"/>
        <v>#DIV/0!</v>
      </c>
      <c r="AI1136" t="e">
        <f t="shared" si="558"/>
        <v>#DIV/0!</v>
      </c>
      <c r="AJ1136" t="e">
        <f t="shared" si="559"/>
        <v>#DIV/0!</v>
      </c>
      <c r="AK1136"/>
      <c r="AL1136"/>
      <c r="AM1136"/>
      <c r="AN1136"/>
    </row>
    <row r="1137" spans="1:40" x14ac:dyDescent="0.25">
      <c r="A1137"/>
      <c r="B1137">
        <f t="shared" si="525"/>
        <v>100300</v>
      </c>
      <c r="C1137" s="186" t="str">
        <f t="shared" si="528"/>
        <v>-9.77730981126826E-06+0.0314246431219562i</v>
      </c>
      <c r="D1137" s="158" t="str">
        <f t="shared" si="529"/>
        <v>-7.66674162604188+0.240922263934998i</v>
      </c>
      <c r="E1137" t="str">
        <f t="shared" si="530"/>
        <v>7.99996907148283-0.0157298182055712i</v>
      </c>
      <c r="F1137" t="str">
        <f t="shared" si="531"/>
        <v>0.999200642573848+1.57046807625388E-06i</v>
      </c>
      <c r="G1137">
        <f t="shared" si="526"/>
        <v>1</v>
      </c>
      <c r="H1137" t="str">
        <f t="shared" si="532"/>
        <v>9.9796322877595+4.02935568814447i</v>
      </c>
      <c r="I1137" t="str">
        <f t="shared" si="533"/>
        <v>393.87717894382i</v>
      </c>
      <c r="J1137" t="str">
        <f t="shared" si="527"/>
        <v>-208.996464560736+86.1677226831817i</v>
      </c>
      <c r="K1137" t="str">
        <f t="shared" si="534"/>
        <v>0.664120906134348-1.61079946296459i</v>
      </c>
      <c r="L1137" t="str">
        <f t="shared" si="535"/>
        <v>0.0806725678945355-0.166666667766771i</v>
      </c>
      <c r="M1137" t="str">
        <f t="shared" si="536"/>
        <v>0.744793474028884-1.77746613073136i</v>
      </c>
      <c r="N1137" t="str">
        <f t="shared" si="537"/>
        <v>-0.739001105957364i</v>
      </c>
      <c r="O1137" t="str">
        <f t="shared" si="538"/>
        <v>0.73914173237754-0.67354992350822i</v>
      </c>
      <c r="P1137" t="str">
        <f t="shared" si="539"/>
        <v>0.26085826762246+0.67354992350822i</v>
      </c>
      <c r="Q1137" t="str">
        <f t="shared" si="540"/>
        <v>-0.26085826762246+0.0654511824491441i</v>
      </c>
      <c r="R1137" t="str">
        <f t="shared" si="541"/>
        <v>-0.331288552338651-2.66517583409264i</v>
      </c>
      <c r="S1137" t="str">
        <f t="shared" si="542"/>
        <v>0.0779192803109193i</v>
      </c>
      <c r="T1137" t="str">
        <f t="shared" si="543"/>
        <v>0.207668582894553-0.025813765573474i</v>
      </c>
      <c r="U1137" t="e">
        <f t="shared" si="544"/>
        <v>#DIV/0!</v>
      </c>
      <c r="V1137" t="str">
        <f t="shared" si="545"/>
        <v>1.33333333333333E-06-0.00105785937581851i</v>
      </c>
      <c r="W1137" t="e">
        <f t="shared" si="546"/>
        <v>#DIV/0!</v>
      </c>
      <c r="X1137" t="e">
        <f t="shared" si="547"/>
        <v>#DIV/0!</v>
      </c>
      <c r="Y1137" t="str">
        <f t="shared" si="548"/>
        <v>0.00083+0.100832557809618i</v>
      </c>
      <c r="Z1137" t="e">
        <f t="shared" si="549"/>
        <v>#DIV/0!</v>
      </c>
      <c r="AA1137" t="e">
        <f t="shared" si="550"/>
        <v>#DIV/0!</v>
      </c>
      <c r="AB1137" t="str">
        <f t="shared" si="551"/>
        <v>1.28053370389254-0.159173796924298i</v>
      </c>
      <c r="AC1137" t="str">
        <f t="shared" si="552"/>
        <v>1.67080711300035-2.39465689311459i</v>
      </c>
      <c r="AD1137" t="str">
        <f t="shared" si="553"/>
        <v>0.295648362888604+0.328465559509996i</v>
      </c>
      <c r="AE1137" t="e">
        <f t="shared" si="554"/>
        <v>#DIV/0!</v>
      </c>
      <c r="AF1137" t="str">
        <f t="shared" si="555"/>
        <v>-17.6463739138014-3.78843342420947i</v>
      </c>
      <c r="AG1137" t="e">
        <f t="shared" si="556"/>
        <v>#DIV/0!</v>
      </c>
      <c r="AH1137" t="e">
        <f t="shared" si="557"/>
        <v>#DIV/0!</v>
      </c>
      <c r="AI1137" t="e">
        <f t="shared" si="558"/>
        <v>#DIV/0!</v>
      </c>
      <c r="AJ1137" t="e">
        <f t="shared" si="559"/>
        <v>#DIV/0!</v>
      </c>
      <c r="AK1137"/>
      <c r="AL1137"/>
      <c r="AM1137"/>
      <c r="AN1137"/>
    </row>
    <row r="1138" spans="1:40" x14ac:dyDescent="0.25">
      <c r="A1138"/>
      <c r="B1138">
        <f t="shared" ref="B1138:B1201" si="560">B1137+100</f>
        <v>100400</v>
      </c>
      <c r="C1138" s="186" t="str">
        <f t="shared" si="528"/>
        <v>-9.75784279993572E-06+0.0313933436826664i</v>
      </c>
      <c r="D1138" s="158" t="str">
        <f t="shared" si="529"/>
        <v>-7.6667414767948+0.240682301567109i</v>
      </c>
      <c r="E1138" t="str">
        <f t="shared" si="530"/>
        <v>7.99996900978031-0.0157455008540245i</v>
      </c>
      <c r="F1138" t="str">
        <f t="shared" si="531"/>
        <v>0.999200642580004+1.57203383491236E-06i</v>
      </c>
      <c r="G1138">
        <f t="shared" si="526"/>
        <v>1</v>
      </c>
      <c r="H1138" t="str">
        <f t="shared" si="532"/>
        <v>9.98259396559714+4.02664651814189i</v>
      </c>
      <c r="I1138" t="str">
        <f t="shared" si="533"/>
        <v>394.269878025519i</v>
      </c>
      <c r="J1138" t="str">
        <f t="shared" si="527"/>
        <v>-209.415410021834+86.2536326758867i</v>
      </c>
      <c r="K1138" t="str">
        <f t="shared" si="534"/>
        <v>0.662979601638112-1.60964982929897i</v>
      </c>
      <c r="L1138" t="str">
        <f t="shared" si="535"/>
        <v>0.0805423853704301-0.166563615298402i</v>
      </c>
      <c r="M1138" t="str">
        <f t="shared" si="536"/>
        <v>0.743521987008542-1.77621344459737i</v>
      </c>
      <c r="N1138" t="str">
        <f t="shared" si="537"/>
        <v>-0.73973789669112i</v>
      </c>
      <c r="O1138" t="str">
        <f t="shared" si="538"/>
        <v>0.73864526645463-0.67409433341645i</v>
      </c>
      <c r="P1138" t="str">
        <f t="shared" si="539"/>
        <v>0.26135473354537+0.67409433341645i</v>
      </c>
      <c r="Q1138" t="str">
        <f t="shared" si="540"/>
        <v>-0.26135473354537+0.06564356327467i</v>
      </c>
      <c r="R1138" t="str">
        <f t="shared" si="541"/>
        <v>-0.331284428411751-2.66243895534425i</v>
      </c>
      <c r="S1138" t="str">
        <f t="shared" si="542"/>
        <v>0.0779969665325652i</v>
      </c>
      <c r="T1138" t="str">
        <f t="shared" si="543"/>
        <v>0.207662162094983-0.0258391804755913i</v>
      </c>
      <c r="U1138" t="e">
        <f t="shared" si="544"/>
        <v>#DIV/0!</v>
      </c>
      <c r="V1138" t="str">
        <f t="shared" si="545"/>
        <v>1.33333333333333E-06-0.00105680573102188i</v>
      </c>
      <c r="W1138" t="e">
        <f t="shared" si="546"/>
        <v>#DIV/0!</v>
      </c>
      <c r="X1138" t="e">
        <f t="shared" si="547"/>
        <v>#DIV/0!</v>
      </c>
      <c r="Y1138" t="str">
        <f t="shared" si="548"/>
        <v>0.00083+0.100933088774533i</v>
      </c>
      <c r="Z1138" t="e">
        <f t="shared" si="549"/>
        <v>#DIV/0!</v>
      </c>
      <c r="AA1138" t="e">
        <f t="shared" si="550"/>
        <v>#DIV/0!</v>
      </c>
      <c r="AB1138" t="str">
        <f t="shared" si="551"/>
        <v>1.28049411172053-0.159330511234613i</v>
      </c>
      <c r="AC1138" t="str">
        <f t="shared" si="552"/>
        <v>1.66907053010969-2.39289659527002i</v>
      </c>
      <c r="AD1138" t="str">
        <f t="shared" si="553"/>
        <v>0.295884660725586+0.328740383411003i</v>
      </c>
      <c r="AE1138" t="e">
        <f t="shared" si="554"/>
        <v>#DIV/0!</v>
      </c>
      <c r="AF1138" t="str">
        <f t="shared" si="555"/>
        <v>-17.6493354423919-3.78596421657478i</v>
      </c>
      <c r="AG1138" t="e">
        <f t="shared" si="556"/>
        <v>#DIV/0!</v>
      </c>
      <c r="AH1138" t="e">
        <f t="shared" si="557"/>
        <v>#DIV/0!</v>
      </c>
      <c r="AI1138" t="e">
        <f t="shared" si="558"/>
        <v>#DIV/0!</v>
      </c>
      <c r="AJ1138" t="e">
        <f t="shared" si="559"/>
        <v>#DIV/0!</v>
      </c>
      <c r="AK1138"/>
      <c r="AL1138"/>
      <c r="AM1138"/>
      <c r="AN1138"/>
    </row>
    <row r="1139" spans="1:40" x14ac:dyDescent="0.25">
      <c r="A1139"/>
      <c r="B1139">
        <f t="shared" si="560"/>
        <v>100500</v>
      </c>
      <c r="C1139" s="186" t="str">
        <f t="shared" si="528"/>
        <v>-9.73843387016182E-06+0.0313621065308i</v>
      </c>
      <c r="D1139" s="158" t="str">
        <f t="shared" si="529"/>
        <v>-7.66674132799301+0.240442816736133i</v>
      </c>
      <c r="E1139" t="str">
        <f t="shared" si="530"/>
        <v>7.9999689480163-0.0157611835021147i</v>
      </c>
      <c r="F1139" t="str">
        <f t="shared" si="531"/>
        <v>0.999200642586169+1.57359959353467E-06i</v>
      </c>
      <c r="G1139">
        <f t="shared" si="526"/>
        <v>1</v>
      </c>
      <c r="H1139" t="str">
        <f t="shared" si="532"/>
        <v>9.98554871821743+4.02393969313629i</v>
      </c>
      <c r="I1139" t="str">
        <f t="shared" si="533"/>
        <v>394.662577107218i</v>
      </c>
      <c r="J1139" t="str">
        <f t="shared" si="527"/>
        <v>-209.834772967197+86.3395426685919i</v>
      </c>
      <c r="K1139" t="str">
        <f t="shared" si="534"/>
        <v>0.66184108154205-1.60850137484293i</v>
      </c>
      <c r="L1139" t="str">
        <f t="shared" si="535"/>
        <v>0.0804124932224432-0.166460627636955i</v>
      </c>
      <c r="M1139" t="str">
        <f t="shared" si="536"/>
        <v>0.742253574764493-1.77496200247988i</v>
      </c>
      <c r="N1139" t="str">
        <f t="shared" si="537"/>
        <v>-0.740474687424876i</v>
      </c>
      <c r="O1139" t="str">
        <f t="shared" si="538"/>
        <v>0.738148399550337-0.674638377385453i</v>
      </c>
      <c r="P1139" t="str">
        <f t="shared" si="539"/>
        <v>0.261851600449663+0.674638377385453i</v>
      </c>
      <c r="Q1139" t="str">
        <f t="shared" si="540"/>
        <v>-0.261851600449663+0.065836310039423i</v>
      </c>
      <c r="R1139" t="str">
        <f t="shared" si="541"/>
        <v>-0.331280300196071-2.6597074401804i</v>
      </c>
      <c r="S1139" t="str">
        <f t="shared" si="542"/>
        <v>0.0780746527542111i</v>
      </c>
      <c r="T1139" t="str">
        <f t="shared" si="543"/>
        <v>0.207655734819876-0.0258645944021191i</v>
      </c>
      <c r="U1139" t="e">
        <f t="shared" si="544"/>
        <v>#DIV/0!</v>
      </c>
      <c r="V1139" t="str">
        <f t="shared" si="545"/>
        <v>1.33333333333333E-06-0.00105575418303081i</v>
      </c>
      <c r="W1139" t="e">
        <f t="shared" si="546"/>
        <v>#DIV/0!</v>
      </c>
      <c r="X1139" t="e">
        <f t="shared" si="547"/>
        <v>#DIV/0!</v>
      </c>
      <c r="Y1139" t="str">
        <f t="shared" si="548"/>
        <v>0.00083+0.101033619739448i</v>
      </c>
      <c r="Z1139" t="e">
        <f t="shared" si="549"/>
        <v>#DIV/0!</v>
      </c>
      <c r="AA1139" t="e">
        <f t="shared" si="550"/>
        <v>#DIV/0!</v>
      </c>
      <c r="AB1139" t="str">
        <f t="shared" si="551"/>
        <v>1.28045447961882-0.159487219529211i</v>
      </c>
      <c r="AC1139" t="str">
        <f t="shared" si="552"/>
        <v>1.66733816027476-2.39113800605336i</v>
      </c>
      <c r="AD1139" t="str">
        <f t="shared" si="553"/>
        <v>0.296121157999478+0.329015042557097i</v>
      </c>
      <c r="AE1139" t="e">
        <f t="shared" si="554"/>
        <v>#DIV/0!</v>
      </c>
      <c r="AF1139" t="str">
        <f t="shared" si="555"/>
        <v>-17.6522900462104-3.78349687640016i</v>
      </c>
      <c r="AG1139" t="e">
        <f t="shared" si="556"/>
        <v>#DIV/0!</v>
      </c>
      <c r="AH1139" t="e">
        <f t="shared" si="557"/>
        <v>#DIV/0!</v>
      </c>
      <c r="AI1139" t="e">
        <f t="shared" si="558"/>
        <v>#DIV/0!</v>
      </c>
      <c r="AJ1139" t="e">
        <f t="shared" si="559"/>
        <v>#DIV/0!</v>
      </c>
      <c r="AK1139"/>
      <c r="AL1139"/>
      <c r="AM1139"/>
      <c r="AN1139"/>
    </row>
    <row r="1140" spans="1:40" x14ac:dyDescent="0.25">
      <c r="A1140"/>
      <c r="B1140">
        <f t="shared" si="560"/>
        <v>100600</v>
      </c>
      <c r="C1140" s="186" t="str">
        <f t="shared" si="528"/>
        <v>-9.71908279112078E-06+0.0313309314806092i</v>
      </c>
      <c r="D1140" s="158" t="str">
        <f t="shared" si="529"/>
        <v>-7.66674117963473+0.240203808018004i</v>
      </c>
      <c r="E1140" t="str">
        <f t="shared" si="530"/>
        <v>7.9999688861908-0.0157768661498415i</v>
      </c>
      <c r="F1140" t="str">
        <f t="shared" si="531"/>
        <v>0.999200642592334+1.57516535212073E-06i</v>
      </c>
      <c r="G1140">
        <f t="shared" si="526"/>
        <v>1</v>
      </c>
      <c r="H1140" t="str">
        <f t="shared" si="532"/>
        <v>9.98849656550446+4.02123521487288i</v>
      </c>
      <c r="I1140" t="str">
        <f t="shared" si="533"/>
        <v>395.055276188917i</v>
      </c>
      <c r="J1140" t="str">
        <f t="shared" si="527"/>
        <v>-210.254553396827+86.4254526612969i</v>
      </c>
      <c r="K1140" t="str">
        <f t="shared" si="534"/>
        <v>0.660705337355999-1.60735409945842i</v>
      </c>
      <c r="L1140" t="str">
        <f t="shared" si="535"/>
        <v>0.0802828906725709-0.166357704964629i</v>
      </c>
      <c r="M1140" t="str">
        <f t="shared" si="536"/>
        <v>0.74098822802857-1.77371180442305i</v>
      </c>
      <c r="N1140" t="str">
        <f t="shared" si="537"/>
        <v>-0.741211478158632i</v>
      </c>
      <c r="O1140" t="str">
        <f t="shared" si="538"/>
        <v>0.737651131934389-0.675182055119888i</v>
      </c>
      <c r="P1140" t="str">
        <f t="shared" si="539"/>
        <v>0.262348868065611+0.675182055119888i</v>
      </c>
      <c r="Q1140" t="str">
        <f t="shared" si="540"/>
        <v>-0.262348868065611+0.0660294230387439i</v>
      </c>
      <c r="R1140" t="str">
        <f t="shared" si="541"/>
        <v>-0.331276167691065-2.65698127260335i</v>
      </c>
      <c r="S1140" t="str">
        <f t="shared" si="542"/>
        <v>0.0781523389758572i</v>
      </c>
      <c r="T1140" t="str">
        <f t="shared" si="543"/>
        <v>0.207649301069001-0.025890007352015i</v>
      </c>
      <c r="U1140" t="e">
        <f t="shared" si="544"/>
        <v>#DIV/0!</v>
      </c>
      <c r="V1140" t="str">
        <f t="shared" si="545"/>
        <v>1.33333333333333E-06-0.00105470472559241i</v>
      </c>
      <c r="W1140" t="e">
        <f t="shared" si="546"/>
        <v>#DIV/0!</v>
      </c>
      <c r="X1140" t="e">
        <f t="shared" si="547"/>
        <v>#DIV/0!</v>
      </c>
      <c r="Y1140" t="str">
        <f t="shared" si="548"/>
        <v>0.00083+0.101134150704363i</v>
      </c>
      <c r="Z1140" t="e">
        <f t="shared" si="549"/>
        <v>#DIV/0!</v>
      </c>
      <c r="AA1140" t="e">
        <f t="shared" si="550"/>
        <v>#DIV/0!</v>
      </c>
      <c r="AB1140" t="str">
        <f t="shared" si="551"/>
        <v>1.28041480758599-0.159643921801666i</v>
      </c>
      <c r="AC1140" t="str">
        <f t="shared" si="552"/>
        <v>1.66560999081068-2.38938112550469i</v>
      </c>
      <c r="AD1140" t="str">
        <f t="shared" si="553"/>
        <v>0.296357854607252+0.329289536817089i</v>
      </c>
      <c r="AE1140" t="e">
        <f t="shared" si="554"/>
        <v>#DIV/0!</v>
      </c>
      <c r="AF1140" t="str">
        <f t="shared" si="555"/>
        <v>-17.6552377451392-3.78103140685488i</v>
      </c>
      <c r="AG1140" t="e">
        <f t="shared" si="556"/>
        <v>#DIV/0!</v>
      </c>
      <c r="AH1140" t="e">
        <f t="shared" si="557"/>
        <v>#DIV/0!</v>
      </c>
      <c r="AI1140" t="e">
        <f t="shared" si="558"/>
        <v>#DIV/0!</v>
      </c>
      <c r="AJ1140" t="e">
        <f t="shared" si="559"/>
        <v>#DIV/0!</v>
      </c>
      <c r="AK1140"/>
      <c r="AL1140"/>
      <c r="AM1140"/>
      <c r="AN1140"/>
    </row>
    <row r="1141" spans="1:40" x14ac:dyDescent="0.25">
      <c r="A1141"/>
      <c r="B1141">
        <f t="shared" si="560"/>
        <v>100700</v>
      </c>
      <c r="C1141" s="186" t="str">
        <f t="shared" si="528"/>
        <v>-9.69978933313247E-06+0.0312998183470842i</v>
      </c>
      <c r="D1141" s="158" t="str">
        <f t="shared" si="529"/>
        <v>-7.6667410317182+0.239965273994312i</v>
      </c>
      <c r="E1141" t="str">
        <f t="shared" si="530"/>
        <v>7.99996882430382-0.0157925487972046i</v>
      </c>
      <c r="F1141" t="str">
        <f t="shared" si="531"/>
        <v>0.999200642598509+1.57673111067055E-06i</v>
      </c>
      <c r="G1141">
        <f t="shared" si="526"/>
        <v>1</v>
      </c>
      <c r="H1141" t="str">
        <f t="shared" si="532"/>
        <v>9.99143752727863+4.01853308506203i</v>
      </c>
      <c r="I1141" t="str">
        <f t="shared" si="533"/>
        <v>395.447975270615i</v>
      </c>
      <c r="J1141" t="str">
        <f t="shared" si="527"/>
        <v>-210.674751310724+86.5113626540019i</v>
      </c>
      <c r="K1141" t="str">
        <f t="shared" si="534"/>
        <v>0.659572360619575-1.6062080029961i</v>
      </c>
      <c r="L1141" t="str">
        <f t="shared" si="535"/>
        <v>0.0801535769450306-0.166254847461826i</v>
      </c>
      <c r="M1141" t="str">
        <f t="shared" si="536"/>
        <v>0.739725937564606-1.77246285045793i</v>
      </c>
      <c r="N1141" t="str">
        <f t="shared" si="537"/>
        <v>-0.741948268892388i</v>
      </c>
      <c r="O1141" t="str">
        <f t="shared" si="538"/>
        <v>0.737153463876734-0.675725366324613i</v>
      </c>
      <c r="P1141" t="str">
        <f t="shared" si="539"/>
        <v>0.262846536123266+0.675725366324613i</v>
      </c>
      <c r="Q1141" t="str">
        <f t="shared" si="540"/>
        <v>-0.262846536123266+0.066222902567775i</v>
      </c>
      <c r="R1141" t="str">
        <f t="shared" si="541"/>
        <v>-0.331272030896173-2.65426043667891i</v>
      </c>
      <c r="S1141" t="str">
        <f t="shared" si="542"/>
        <v>0.0782300251975032i</v>
      </c>
      <c r="T1141" t="str">
        <f t="shared" si="543"/>
        <v>0.207642860842127-0.0259154193242357i</v>
      </c>
      <c r="U1141" t="e">
        <f t="shared" si="544"/>
        <v>#DIV/0!</v>
      </c>
      <c r="V1141" t="str">
        <f t="shared" si="545"/>
        <v>1.33333333333333E-06-0.00105365735247862i</v>
      </c>
      <c r="W1141" t="e">
        <f t="shared" si="546"/>
        <v>#DIV/0!</v>
      </c>
      <c r="X1141" t="e">
        <f t="shared" si="547"/>
        <v>#DIV/0!</v>
      </c>
      <c r="Y1141" t="str">
        <f t="shared" si="548"/>
        <v>0.00083+0.101234681669277i</v>
      </c>
      <c r="Z1141" t="e">
        <f t="shared" si="549"/>
        <v>#DIV/0!</v>
      </c>
      <c r="AA1141" t="e">
        <f t="shared" si="550"/>
        <v>#DIV/0!</v>
      </c>
      <c r="AB1141" t="str">
        <f t="shared" si="551"/>
        <v>1.28037509562062-0.159800618045544i</v>
      </c>
      <c r="AC1141" t="str">
        <f t="shared" si="552"/>
        <v>1.66388600907639-2.38762595364621i</v>
      </c>
      <c r="AD1141" t="str">
        <f t="shared" si="553"/>
        <v>0.296594750445786+0.329563866059805i</v>
      </c>
      <c r="AE1141" t="e">
        <f t="shared" si="554"/>
        <v>#DIV/0!</v>
      </c>
      <c r="AF1141" t="str">
        <f t="shared" si="555"/>
        <v>-17.6581785589968-3.77856781106772i</v>
      </c>
      <c r="AG1141" t="e">
        <f t="shared" si="556"/>
        <v>#DIV/0!</v>
      </c>
      <c r="AH1141" t="e">
        <f t="shared" si="557"/>
        <v>#DIV/0!</v>
      </c>
      <c r="AI1141" t="e">
        <f t="shared" si="558"/>
        <v>#DIV/0!</v>
      </c>
      <c r="AJ1141" t="e">
        <f t="shared" si="559"/>
        <v>#DIV/0!</v>
      </c>
      <c r="AK1141"/>
      <c r="AL1141"/>
      <c r="AM1141"/>
      <c r="AN1141"/>
    </row>
    <row r="1142" spans="1:40" x14ac:dyDescent="0.25">
      <c r="A1142"/>
      <c r="B1142">
        <f t="shared" si="560"/>
        <v>100800</v>
      </c>
      <c r="C1142" s="186" t="str">
        <f t="shared" si="528"/>
        <v>-9.68055326765538E-06+0.0312687669459491i</v>
      </c>
      <c r="D1142" s="158" t="str">
        <f t="shared" si="529"/>
        <v>-7.66674088424174+0.239727213252277i</v>
      </c>
      <c r="E1142" t="str">
        <f t="shared" si="530"/>
        <v>7.99996876235535-0.0158082314442034i</v>
      </c>
      <c r="F1142" t="str">
        <f t="shared" si="531"/>
        <v>0.999200642604684+1.57829686918403E-06i</v>
      </c>
      <c r="G1142">
        <f t="shared" si="526"/>
        <v>1</v>
      </c>
      <c r="H1142" t="str">
        <f t="shared" si="532"/>
        <v>9.99437162329704+4.0158333053795i</v>
      </c>
      <c r="I1142" t="str">
        <f t="shared" si="533"/>
        <v>395.840674352314i</v>
      </c>
      <c r="J1142" t="str">
        <f t="shared" si="527"/>
        <v>-211.095366708886+86.597272646707i</v>
      </c>
      <c r="K1142" t="str">
        <f t="shared" si="534"/>
        <v>0.658442142902064-1.60506308529546i</v>
      </c>
      <c r="L1142" t="str">
        <f t="shared" si="535"/>
        <v>0.080024551266261-0.166152055307163i</v>
      </c>
      <c r="M1142" t="str">
        <f t="shared" si="536"/>
        <v>0.738466694168325-1.77121514060262i</v>
      </c>
      <c r="N1142" t="str">
        <f t="shared" si="537"/>
        <v>-0.742685059626144i</v>
      </c>
      <c r="O1142" t="str">
        <f t="shared" si="538"/>
        <v>0.736655395647536-0.676268310704688i</v>
      </c>
      <c r="P1142" t="str">
        <f t="shared" si="539"/>
        <v>0.263344604352464+0.676268310704688i</v>
      </c>
      <c r="Q1142" t="str">
        <f t="shared" si="540"/>
        <v>-0.263344604352464+0.066416748921456i</v>
      </c>
      <c r="R1142" t="str">
        <f t="shared" si="541"/>
        <v>-0.331267889810873-2.65154491653614i</v>
      </c>
      <c r="S1142" t="str">
        <f t="shared" si="542"/>
        <v>0.0783077114191491i</v>
      </c>
      <c r="T1142" t="str">
        <f t="shared" si="543"/>
        <v>0.207636414139024-0.0259408303177403i</v>
      </c>
      <c r="U1142" t="e">
        <f t="shared" si="544"/>
        <v>#DIV/0!</v>
      </c>
      <c r="V1142" t="str">
        <f t="shared" si="545"/>
        <v>1.33333333333333E-06-0.00105261205748608i</v>
      </c>
      <c r="W1142" t="e">
        <f t="shared" si="546"/>
        <v>#DIV/0!</v>
      </c>
      <c r="X1142" t="e">
        <f t="shared" si="547"/>
        <v>#DIV/0!</v>
      </c>
      <c r="Y1142" t="str">
        <f t="shared" si="548"/>
        <v>0.00083+0.101335212634192i</v>
      </c>
      <c r="Z1142" t="e">
        <f t="shared" si="549"/>
        <v>#DIV/0!</v>
      </c>
      <c r="AA1142" t="e">
        <f t="shared" si="550"/>
        <v>#DIV/0!</v>
      </c>
      <c r="AB1142" t="str">
        <f t="shared" si="551"/>
        <v>1.28033534372128-0.159957308254426i</v>
      </c>
      <c r="AC1142" t="str">
        <f t="shared" si="552"/>
        <v>1.66216620247444-2.3858724904825i</v>
      </c>
      <c r="AD1142" t="str">
        <f t="shared" si="553"/>
        <v>0.296831845411854+0.329838030154089i</v>
      </c>
      <c r="AE1142" t="e">
        <f t="shared" si="554"/>
        <v>#DIV/0!</v>
      </c>
      <c r="AF1142" t="str">
        <f t="shared" si="555"/>
        <v>-17.6611125075388-3.77610609212722i</v>
      </c>
      <c r="AG1142" t="e">
        <f t="shared" si="556"/>
        <v>#DIV/0!</v>
      </c>
      <c r="AH1142" t="e">
        <f t="shared" si="557"/>
        <v>#DIV/0!</v>
      </c>
      <c r="AI1142" t="e">
        <f t="shared" si="558"/>
        <v>#DIV/0!</v>
      </c>
      <c r="AJ1142" t="e">
        <f t="shared" si="559"/>
        <v>#DIV/0!</v>
      </c>
      <c r="AK1142"/>
      <c r="AL1142"/>
      <c r="AM1142"/>
      <c r="AN1142"/>
    </row>
    <row r="1143" spans="1:40" x14ac:dyDescent="0.25">
      <c r="A1143"/>
      <c r="B1143">
        <f t="shared" si="560"/>
        <v>100900</v>
      </c>
      <c r="C1143" s="186" t="str">
        <f t="shared" si="528"/>
        <v>-9.66137436727995E-06+0.0312377770936589i</v>
      </c>
      <c r="D1143" s="158" t="str">
        <f t="shared" si="529"/>
        <v>-7.66674073720351+0.239489624384718i</v>
      </c>
      <c r="E1143" t="str">
        <f t="shared" si="530"/>
        <v>7.9999687003454-0.0158239140908378i</v>
      </c>
      <c r="F1143" t="str">
        <f t="shared" si="531"/>
        <v>0.999200642610879+1.57986262766124E-06i</v>
      </c>
      <c r="G1143">
        <f t="shared" si="526"/>
        <v>1</v>
      </c>
      <c r="H1143" t="str">
        <f t="shared" si="532"/>
        <v>9.99729887325324+4.01313587746665i</v>
      </c>
      <c r="I1143" t="str">
        <f t="shared" si="533"/>
        <v>396.233373434013i</v>
      </c>
      <c r="J1143" t="str">
        <f t="shared" si="527"/>
        <v>-211.516399591314+86.6831826394121i</v>
      </c>
      <c r="K1143" t="str">
        <f t="shared" si="534"/>
        <v>0.657314675802278-1.60391934618487i</v>
      </c>
      <c r="L1143" t="str">
        <f t="shared" si="535"/>
        <v>0.0798958128649141-0.166049328677484i</v>
      </c>
      <c r="M1143" t="str">
        <f t="shared" si="536"/>
        <v>0.737210488667192-1.76996867486235i</v>
      </c>
      <c r="N1143" t="str">
        <f t="shared" si="537"/>
        <v>-0.7434218503599i</v>
      </c>
      <c r="O1143" t="str">
        <f t="shared" si="538"/>
        <v>0.736156927517177-0.676810887965368i</v>
      </c>
      <c r="P1143" t="str">
        <f t="shared" si="539"/>
        <v>0.263843072482823+0.676810887965368i</v>
      </c>
      <c r="Q1143" t="str">
        <f t="shared" si="540"/>
        <v>-0.263843072482823+0.066610962394532i</v>
      </c>
      <c r="R1143" t="str">
        <f t="shared" si="541"/>
        <v>-0.331263744434601-2.64883469636699i</v>
      </c>
      <c r="S1143" t="str">
        <f t="shared" si="542"/>
        <v>0.0783853976407952i</v>
      </c>
      <c r="T1143" t="str">
        <f t="shared" si="543"/>
        <v>0.207629960959462-0.025966240331485i</v>
      </c>
      <c r="U1143" t="e">
        <f t="shared" si="544"/>
        <v>#DIV/0!</v>
      </c>
      <c r="V1143" t="str">
        <f t="shared" si="545"/>
        <v>1.33333333333333E-06-0.00105156883443604i</v>
      </c>
      <c r="W1143" t="e">
        <f t="shared" si="546"/>
        <v>#DIV/0!</v>
      </c>
      <c r="X1143" t="e">
        <f t="shared" si="547"/>
        <v>#DIV/0!</v>
      </c>
      <c r="Y1143" t="str">
        <f t="shared" si="548"/>
        <v>0.00083+0.101435743599107i</v>
      </c>
      <c r="Z1143" t="e">
        <f t="shared" si="549"/>
        <v>#DIV/0!</v>
      </c>
      <c r="AA1143" t="e">
        <f t="shared" si="550"/>
        <v>#DIV/0!</v>
      </c>
      <c r="AB1143" t="str">
        <f t="shared" si="551"/>
        <v>1.28029555188657-0.160113992421876i</v>
      </c>
      <c r="AC1143" t="str">
        <f t="shared" si="552"/>
        <v>1.66045055845086-2.38412073600062i</v>
      </c>
      <c r="AD1143" t="str">
        <f t="shared" si="553"/>
        <v>0.297069139402134+0.330112028968811i</v>
      </c>
      <c r="AE1143" t="e">
        <f t="shared" si="554"/>
        <v>#DIV/0!</v>
      </c>
      <c r="AF1143" t="str">
        <f t="shared" si="555"/>
        <v>-17.6640396104567-3.77364625308193i</v>
      </c>
      <c r="AG1143" t="e">
        <f t="shared" si="556"/>
        <v>#DIV/0!</v>
      </c>
      <c r="AH1143" t="e">
        <f t="shared" si="557"/>
        <v>#DIV/0!</v>
      </c>
      <c r="AI1143" t="e">
        <f t="shared" si="558"/>
        <v>#DIV/0!</v>
      </c>
      <c r="AJ1143" t="e">
        <f t="shared" si="559"/>
        <v>#DIV/0!</v>
      </c>
      <c r="AK1143"/>
      <c r="AL1143"/>
      <c r="AM1143"/>
      <c r="AN1143"/>
    </row>
    <row r="1144" spans="1:40" x14ac:dyDescent="0.25">
      <c r="A1144"/>
      <c r="B1144">
        <f t="shared" si="560"/>
        <v>101000</v>
      </c>
      <c r="C1144" s="186" t="str">
        <f t="shared" si="528"/>
        <v>-9.64225240572196E-06+0.0312068486073953i</v>
      </c>
      <c r="D1144" s="158" t="str">
        <f t="shared" si="529"/>
        <v>-7.66674059060181+0.239252505990031i</v>
      </c>
      <c r="E1144" t="str">
        <f t="shared" si="530"/>
        <v>7.99996863827396-0.0158395967371073i</v>
      </c>
      <c r="F1144" t="str">
        <f t="shared" si="531"/>
        <v>0.999200642617065+1.58142838610202E-06i</v>
      </c>
      <c r="G1144">
        <f t="shared" si="526"/>
        <v>1</v>
      </c>
      <c r="H1144" t="str">
        <f t="shared" si="532"/>
        <v>10.0002192967779+4.01044080293071i</v>
      </c>
      <c r="I1144" t="str">
        <f t="shared" si="533"/>
        <v>396.626072515711i</v>
      </c>
      <c r="J1144" t="str">
        <f t="shared" si="527"/>
        <v>-211.937849958009+86.7690926321172i</v>
      </c>
      <c r="K1144" t="str">
        <f t="shared" si="534"/>
        <v>0.656189950948461-1.6027767854817i</v>
      </c>
      <c r="L1144" t="str">
        <f t="shared" si="535"/>
        <v>0.0797673609718482-0.165946667747871i</v>
      </c>
      <c r="M1144" t="str">
        <f t="shared" si="536"/>
        <v>0.735957311920309-1.76872345322957i</v>
      </c>
      <c r="N1144" t="str">
        <f t="shared" si="537"/>
        <v>-0.744158641093656i</v>
      </c>
      <c r="O1144" t="str">
        <f t="shared" si="538"/>
        <v>0.735658059756256-0.67735309781211i</v>
      </c>
      <c r="P1144" t="str">
        <f t="shared" si="539"/>
        <v>0.264341940243744+0.67735309781211i</v>
      </c>
      <c r="Q1144" t="str">
        <f t="shared" si="540"/>
        <v>-0.264341940243744+0.0668055432815461i</v>
      </c>
      <c r="R1144" t="str">
        <f t="shared" si="541"/>
        <v>-0.331259594766811-2.64612976042603i</v>
      </c>
      <c r="S1144" t="str">
        <f t="shared" si="542"/>
        <v>0.0784630838624411i</v>
      </c>
      <c r="T1144" t="str">
        <f t="shared" si="543"/>
        <v>0.207623501303209-0.0259916493644265i</v>
      </c>
      <c r="U1144" t="e">
        <f t="shared" si="544"/>
        <v>#DIV/0!</v>
      </c>
      <c r="V1144" t="str">
        <f t="shared" si="545"/>
        <v>1.33333333333333E-06-0.00105052767717423i</v>
      </c>
      <c r="W1144" t="e">
        <f t="shared" si="546"/>
        <v>#DIV/0!</v>
      </c>
      <c r="X1144" t="e">
        <f t="shared" si="547"/>
        <v>#DIV/0!</v>
      </c>
      <c r="Y1144" t="str">
        <f t="shared" si="548"/>
        <v>0.00083+0.101536274564022i</v>
      </c>
      <c r="Z1144" t="e">
        <f t="shared" si="549"/>
        <v>#DIV/0!</v>
      </c>
      <c r="AA1144" t="e">
        <f t="shared" si="550"/>
        <v>#DIV/0!</v>
      </c>
      <c r="AB1144" t="str">
        <f t="shared" si="551"/>
        <v>1.28025572011504-0.160270670541462i</v>
      </c>
      <c r="AC1144" t="str">
        <f t="shared" si="552"/>
        <v>1.65873906449495-2.38237069017014i</v>
      </c>
      <c r="AD1144" t="str">
        <f t="shared" si="553"/>
        <v>0.297306632313207+0.330385862372859i</v>
      </c>
      <c r="AE1144" t="e">
        <f t="shared" si="554"/>
        <v>#DIV/0!</v>
      </c>
      <c r="AF1144" t="str">
        <f t="shared" si="555"/>
        <v>-17.6669598873797-3.77118829694068i</v>
      </c>
      <c r="AG1144" t="e">
        <f t="shared" si="556"/>
        <v>#DIV/0!</v>
      </c>
      <c r="AH1144" t="e">
        <f t="shared" si="557"/>
        <v>#DIV/0!</v>
      </c>
      <c r="AI1144" t="e">
        <f t="shared" si="558"/>
        <v>#DIV/0!</v>
      </c>
      <c r="AJ1144" t="e">
        <f t="shared" si="559"/>
        <v>#DIV/0!</v>
      </c>
      <c r="AK1144"/>
      <c r="AL1144"/>
      <c r="AM1144"/>
      <c r="AN1144"/>
    </row>
    <row r="1145" spans="1:40" x14ac:dyDescent="0.25">
      <c r="A1145"/>
      <c r="B1145">
        <f t="shared" si="560"/>
        <v>101100</v>
      </c>
      <c r="C1145" s="186" t="str">
        <f t="shared" si="528"/>
        <v>-9.62318715781565E-06+0.0311759813050632i</v>
      </c>
      <c r="D1145" s="158" t="str">
        <f t="shared" si="529"/>
        <v>-7.6667404444349+0.239015856672151i</v>
      </c>
      <c r="E1145" t="str">
        <f t="shared" si="530"/>
        <v>7.99996857614103-0.0158552793830116i</v>
      </c>
      <c r="F1145" t="str">
        <f t="shared" si="531"/>
        <v>0.99920064262327+1.58299414450645E-06i</v>
      </c>
      <c r="G1145">
        <f t="shared" si="526"/>
        <v>1</v>
      </c>
      <c r="H1145" t="str">
        <f t="shared" si="532"/>
        <v>10.0031329134389+4.00774808334513i</v>
      </c>
      <c r="I1145" t="str">
        <f t="shared" si="533"/>
        <v>397.01877159741i</v>
      </c>
      <c r="J1145" t="str">
        <f t="shared" si="527"/>
        <v>-212.35971780897+86.8550026248222i</v>
      </c>
      <c r="K1145" t="str">
        <f t="shared" si="534"/>
        <v>0.655067959998203-1.60163540299243i</v>
      </c>
      <c r="L1145" t="str">
        <f t="shared" si="535"/>
        <v>0.0796391948201258-0.165844072691657i</v>
      </c>
      <c r="M1145" t="str">
        <f t="shared" si="536"/>
        <v>0.734707154818329-1.76747947568409i</v>
      </c>
      <c r="N1145" t="str">
        <f t="shared" si="537"/>
        <v>-0.744895431827412i</v>
      </c>
      <c r="O1145" t="str">
        <f t="shared" si="538"/>
        <v>0.735158792635587-0.677894939950569i</v>
      </c>
      <c r="P1145" t="str">
        <f t="shared" si="539"/>
        <v>0.264841207364413+0.677894939950569i</v>
      </c>
      <c r="Q1145" t="str">
        <f t="shared" si="540"/>
        <v>-0.264841207364413+0.067000491876843i</v>
      </c>
      <c r="R1145" t="str">
        <f t="shared" si="541"/>
        <v>-0.331255440806964-2.64343009303011i</v>
      </c>
      <c r="S1145" t="str">
        <f t="shared" si="542"/>
        <v>0.0785407700840871i</v>
      </c>
      <c r="T1145" t="str">
        <f t="shared" si="543"/>
        <v>0.207617035170035-0.0260170574155227i</v>
      </c>
      <c r="U1145" t="e">
        <f t="shared" si="544"/>
        <v>#DIV/0!</v>
      </c>
      <c r="V1145" t="str">
        <f t="shared" si="545"/>
        <v>1.33333333333333E-06-0.00104948857957069i</v>
      </c>
      <c r="W1145" t="e">
        <f t="shared" si="546"/>
        <v>#DIV/0!</v>
      </c>
      <c r="X1145" t="e">
        <f t="shared" si="547"/>
        <v>#DIV/0!</v>
      </c>
      <c r="Y1145" t="str">
        <f t="shared" si="548"/>
        <v>0.00083+0.101636805528937i</v>
      </c>
      <c r="Z1145" t="e">
        <f t="shared" si="549"/>
        <v>#DIV/0!</v>
      </c>
      <c r="AA1145" t="e">
        <f t="shared" si="550"/>
        <v>#DIV/0!</v>
      </c>
      <c r="AB1145" t="str">
        <f t="shared" si="551"/>
        <v>1.28021584840528-0.160427342606757i</v>
      </c>
      <c r="AC1145" t="str">
        <f t="shared" si="552"/>
        <v>1.65703170813919-2.3806223529435i</v>
      </c>
      <c r="AD1145" t="str">
        <f t="shared" si="553"/>
        <v>0.297544324041558+0.330659530235142i</v>
      </c>
      <c r="AE1145" t="e">
        <f t="shared" si="554"/>
        <v>#DIV/0!</v>
      </c>
      <c r="AF1145" t="str">
        <f t="shared" si="555"/>
        <v>-17.6698733578738-3.76873222667298i</v>
      </c>
      <c r="AG1145" t="e">
        <f t="shared" si="556"/>
        <v>#DIV/0!</v>
      </c>
      <c r="AH1145" t="e">
        <f t="shared" si="557"/>
        <v>#DIV/0!</v>
      </c>
      <c r="AI1145" t="e">
        <f t="shared" si="558"/>
        <v>#DIV/0!</v>
      </c>
      <c r="AJ1145" t="e">
        <f t="shared" si="559"/>
        <v>#DIV/0!</v>
      </c>
      <c r="AK1145"/>
      <c r="AL1145"/>
      <c r="AM1145"/>
      <c r="AN1145"/>
    </row>
    <row r="1146" spans="1:40" x14ac:dyDescent="0.25">
      <c r="A1146"/>
      <c r="B1146">
        <f t="shared" si="560"/>
        <v>101200</v>
      </c>
      <c r="C1146" s="186" t="str">
        <f t="shared" si="528"/>
        <v>-9.60417839950717E-06+0.0311451750052874i</v>
      </c>
      <c r="D1146" s="158" t="str">
        <f t="shared" si="529"/>
        <v>-7.66674029870107+0.238779675040537i</v>
      </c>
      <c r="E1146" t="str">
        <f t="shared" si="530"/>
        <v>7.99996851394661-0.0158709620285503i</v>
      </c>
      <c r="F1146" t="str">
        <f t="shared" si="531"/>
        <v>0.999200642629475+1.58455990287441E-06i</v>
      </c>
      <c r="G1146">
        <f t="shared" si="526"/>
        <v>1</v>
      </c>
      <c r="H1146" t="str">
        <f t="shared" si="532"/>
        <v>10.0060397427412+4.00505772024971i</v>
      </c>
      <c r="I1146" t="str">
        <f t="shared" si="533"/>
        <v>397.411470679109i</v>
      </c>
      <c r="J1146" t="str">
        <f t="shared" si="527"/>
        <v>-212.782003144197+86.9409126175273i</v>
      </c>
      <c r="K1146" t="str">
        <f t="shared" si="534"/>
        <v>0.653948694638299-1.60049519851276i</v>
      </c>
      <c r="L1146" t="str">
        <f t="shared" si="535"/>
        <v>0.0795113136450066-0.165741543680434i</v>
      </c>
      <c r="M1146" t="str">
        <f t="shared" si="536"/>
        <v>0.733460008283306-1.76623674219319i</v>
      </c>
      <c r="N1146" t="str">
        <f t="shared" si="537"/>
        <v>-0.745632222561168i</v>
      </c>
      <c r="O1146" t="str">
        <f t="shared" si="538"/>
        <v>0.734659126426205-0.678436414086601i</v>
      </c>
      <c r="P1146" t="str">
        <f t="shared" si="539"/>
        <v>0.265340873573795+0.678436414086601i</v>
      </c>
      <c r="Q1146" t="str">
        <f t="shared" si="540"/>
        <v>-0.265340873573795+0.067195808474567i</v>
      </c>
      <c r="R1146" t="str">
        <f t="shared" si="541"/>
        <v>-0.331251282554499-2.64073567855807i</v>
      </c>
      <c r="S1146" t="str">
        <f t="shared" si="542"/>
        <v>0.078618456305733i</v>
      </c>
      <c r="T1146" t="str">
        <f t="shared" si="543"/>
        <v>0.207610562559708-0.0260424644837289i</v>
      </c>
      <c r="U1146" t="e">
        <f t="shared" si="544"/>
        <v>#DIV/0!</v>
      </c>
      <c r="V1146" t="str">
        <f t="shared" si="545"/>
        <v>1.33333333333333E-06-0.00104845153551973i</v>
      </c>
      <c r="W1146" t="e">
        <f t="shared" si="546"/>
        <v>#DIV/0!</v>
      </c>
      <c r="X1146" t="e">
        <f t="shared" si="547"/>
        <v>#DIV/0!</v>
      </c>
      <c r="Y1146" t="str">
        <f t="shared" si="548"/>
        <v>0.00083+0.101737336493852i</v>
      </c>
      <c r="Z1146" t="e">
        <f t="shared" si="549"/>
        <v>#DIV/0!</v>
      </c>
      <c r="AA1146" t="e">
        <f t="shared" si="550"/>
        <v>#DIV/0!</v>
      </c>
      <c r="AB1146" t="str">
        <f t="shared" si="551"/>
        <v>1.28017593675586-0.160584008611318i</v>
      </c>
      <c r="AC1146" t="str">
        <f t="shared" si="552"/>
        <v>1.65532847695907-2.37887572425601i</v>
      </c>
      <c r="AD1146" t="str">
        <f t="shared" si="553"/>
        <v>0.297782214483568+0.330933032424587i</v>
      </c>
      <c r="AE1146" t="e">
        <f t="shared" si="554"/>
        <v>#DIV/0!</v>
      </c>
      <c r="AF1146" t="str">
        <f t="shared" si="555"/>
        <v>-17.6727800414423-3.76627804520917i</v>
      </c>
      <c r="AG1146" t="e">
        <f t="shared" si="556"/>
        <v>#DIV/0!</v>
      </c>
      <c r="AH1146" t="e">
        <f t="shared" si="557"/>
        <v>#DIV/0!</v>
      </c>
      <c r="AI1146" t="e">
        <f t="shared" si="558"/>
        <v>#DIV/0!</v>
      </c>
      <c r="AJ1146" t="e">
        <f t="shared" si="559"/>
        <v>#DIV/0!</v>
      </c>
      <c r="AK1146"/>
      <c r="AL1146"/>
      <c r="AM1146"/>
      <c r="AN1146"/>
    </row>
    <row r="1147" spans="1:40" x14ac:dyDescent="0.25">
      <c r="A1147"/>
      <c r="B1147">
        <f t="shared" si="560"/>
        <v>101300</v>
      </c>
      <c r="C1147" s="186" t="str">
        <f t="shared" si="528"/>
        <v>-9.58522590784812E-06+0.0311144295274091i</v>
      </c>
      <c r="D1147" s="158" t="str">
        <f t="shared" si="529"/>
        <v>-7.66674015339865+0.238543959710137i</v>
      </c>
      <c r="E1147" t="str">
        <f t="shared" si="530"/>
        <v>7.99996845169071-0.0158866446737231i</v>
      </c>
      <c r="F1147" t="str">
        <f t="shared" si="531"/>
        <v>0.99920064263568+1.58612566120587E-06i</v>
      </c>
      <c r="G1147">
        <f t="shared" si="526"/>
        <v>1</v>
      </c>
      <c r="H1147" t="str">
        <f t="shared" si="532"/>
        <v>10.0089398041276+4.00236971515098i</v>
      </c>
      <c r="I1147" t="str">
        <f t="shared" si="533"/>
        <v>397.804169760807i</v>
      </c>
      <c r="J1147" t="str">
        <f t="shared" si="527"/>
        <v>-213.20470596369+87.0268226102323i</v>
      </c>
      <c r="K1147" t="str">
        <f t="shared" si="534"/>
        <v>0.652832146584652-1.59935617182765i</v>
      </c>
      <c r="L1147" t="str">
        <f t="shared" si="535"/>
        <v>0.07938371668394-0.165639080884067i</v>
      </c>
      <c r="M1147" t="str">
        <f t="shared" si="536"/>
        <v>0.732215863268592-1.76499525271172i</v>
      </c>
      <c r="N1147" t="str">
        <f t="shared" si="537"/>
        <v>-0.746369013294925i</v>
      </c>
      <c r="O1147" t="str">
        <f t="shared" si="538"/>
        <v>0.734159061399356-0.678977519926262i</v>
      </c>
      <c r="P1147" t="str">
        <f t="shared" si="539"/>
        <v>0.265840938600644+0.678977519926262i</v>
      </c>
      <c r="Q1147" t="str">
        <f t="shared" si="540"/>
        <v>-0.265840938600644+0.067391493368663i</v>
      </c>
      <c r="R1147" t="str">
        <f t="shared" si="541"/>
        <v>-0.331247120008885-2.63804650145044i</v>
      </c>
      <c r="S1147" t="str">
        <f t="shared" si="542"/>
        <v>0.0786961425273791i</v>
      </c>
      <c r="T1147" t="str">
        <f t="shared" si="543"/>
        <v>0.207604083471998-0.0260678705680031i</v>
      </c>
      <c r="U1147" t="e">
        <f t="shared" si="544"/>
        <v>#DIV/0!</v>
      </c>
      <c r="V1147" t="str">
        <f t="shared" si="545"/>
        <v>1.33333333333333E-06-0.00104741653893975i</v>
      </c>
      <c r="W1147" t="e">
        <f t="shared" si="546"/>
        <v>#DIV/0!</v>
      </c>
      <c r="X1147" t="e">
        <f t="shared" si="547"/>
        <v>#DIV/0!</v>
      </c>
      <c r="Y1147" t="str">
        <f t="shared" si="548"/>
        <v>0.00083+0.101837867458767i</v>
      </c>
      <c r="Z1147" t="e">
        <f t="shared" si="549"/>
        <v>#DIV/0!</v>
      </c>
      <c r="AA1147" t="e">
        <f t="shared" si="550"/>
        <v>#DIV/0!</v>
      </c>
      <c r="AB1147" t="str">
        <f t="shared" si="551"/>
        <v>1.28013598516536-0.160740668548723i</v>
      </c>
      <c r="AC1147" t="str">
        <f t="shared" si="552"/>
        <v>1.65362935857284-2.37713080402607i</v>
      </c>
      <c r="AD1147" t="str">
        <f t="shared" si="553"/>
        <v>0.298020303535524+0.331206368810151i</v>
      </c>
      <c r="AE1147" t="e">
        <f t="shared" si="554"/>
        <v>#DIV/0!</v>
      </c>
      <c r="AF1147" t="str">
        <f t="shared" si="555"/>
        <v>-17.6756799575262-3.76382575544084i</v>
      </c>
      <c r="AG1147" t="e">
        <f t="shared" si="556"/>
        <v>#DIV/0!</v>
      </c>
      <c r="AH1147" t="e">
        <f t="shared" si="557"/>
        <v>#DIV/0!</v>
      </c>
      <c r="AI1147" t="e">
        <f t="shared" si="558"/>
        <v>#DIV/0!</v>
      </c>
      <c r="AJ1147" t="e">
        <f t="shared" si="559"/>
        <v>#DIV/0!</v>
      </c>
      <c r="AK1147"/>
      <c r="AL1147"/>
      <c r="AM1147"/>
      <c r="AN1147"/>
    </row>
    <row r="1148" spans="1:40" x14ac:dyDescent="0.25">
      <c r="A1148"/>
      <c r="B1148">
        <f t="shared" si="560"/>
        <v>101400</v>
      </c>
      <c r="C1148" s="186" t="str">
        <f t="shared" si="528"/>
        <v>-9.56632946098883E-06+0.0310837446914816i</v>
      </c>
      <c r="D1148" s="158" t="str">
        <f t="shared" si="529"/>
        <v>-7.66674000852586+0.238308709301359i</v>
      </c>
      <c r="E1148" t="str">
        <f t="shared" si="530"/>
        <v>7.99996838937333-0.0159023273185295i</v>
      </c>
      <c r="F1148" t="str">
        <f t="shared" si="531"/>
        <v>0.999200642641895+1.58769141950083E-06i</v>
      </c>
      <c r="G1148">
        <f t="shared" si="526"/>
        <v>1</v>
      </c>
      <c r="H1148" t="str">
        <f t="shared" si="532"/>
        <v>10.0118331169783+3.99968406952227i</v>
      </c>
      <c r="I1148" t="str">
        <f t="shared" si="533"/>
        <v>398.196868842506i</v>
      </c>
      <c r="J1148" t="str">
        <f t="shared" si="527"/>
        <v>-213.627826267449+87.1127326029375i</v>
      </c>
      <c r="K1148" t="str">
        <f t="shared" si="534"/>
        <v>0.651718307582172-1.59821832271148i</v>
      </c>
      <c r="L1148" t="str">
        <f t="shared" si="535"/>
        <v>0.079256403176564-0.165536684470705i</v>
      </c>
      <c r="M1148" t="str">
        <f t="shared" si="536"/>
        <v>0.730974710758736-1.76375500718218i</v>
      </c>
      <c r="N1148" t="str">
        <f t="shared" si="537"/>
        <v>-0.747105804028681i</v>
      </c>
      <c r="O1148" t="str">
        <f t="shared" si="538"/>
        <v>0.733658597826508-0.679518257175804i</v>
      </c>
      <c r="P1148" t="str">
        <f t="shared" si="539"/>
        <v>0.266341402173492+0.679518257175804i</v>
      </c>
      <c r="Q1148" t="str">
        <f t="shared" si="540"/>
        <v>-0.266341402173492+0.0675875468528769i</v>
      </c>
      <c r="R1148" t="str">
        <f t="shared" si="541"/>
        <v>-0.331242953169554-2.6353625462091i</v>
      </c>
      <c r="S1148" t="str">
        <f t="shared" si="542"/>
        <v>0.078773828749025i</v>
      </c>
      <c r="T1148" t="str">
        <f t="shared" si="543"/>
        <v>0.20759759790667-0.0260932756672998i</v>
      </c>
      <c r="U1148" t="e">
        <f t="shared" si="544"/>
        <v>#DIV/0!</v>
      </c>
      <c r="V1148" t="str">
        <f t="shared" si="545"/>
        <v>1.33333333333333E-06-0.00104638358377314i</v>
      </c>
      <c r="W1148" t="e">
        <f t="shared" si="546"/>
        <v>#DIV/0!</v>
      </c>
      <c r="X1148" t="e">
        <f t="shared" si="547"/>
        <v>#DIV/0!</v>
      </c>
      <c r="Y1148" t="str">
        <f t="shared" si="548"/>
        <v>0.00083+0.101938398423682i</v>
      </c>
      <c r="Z1148" t="e">
        <f t="shared" si="549"/>
        <v>#DIV/0!</v>
      </c>
      <c r="AA1148" t="e">
        <f t="shared" si="550"/>
        <v>#DIV/0!</v>
      </c>
      <c r="AB1148" t="str">
        <f t="shared" si="551"/>
        <v>1.28009599363233-0.160897322412522i</v>
      </c>
      <c r="AC1148" t="str">
        <f t="shared" si="552"/>
        <v>1.65193434064152-2.37538759215522i</v>
      </c>
      <c r="AD1148" t="str">
        <f t="shared" si="553"/>
        <v>0.298258591093613+0.3314795392608i</v>
      </c>
      <c r="AE1148" t="e">
        <f t="shared" si="554"/>
        <v>#DIV/0!</v>
      </c>
      <c r="AF1148" t="str">
        <f t="shared" si="555"/>
        <v>-17.6785731255042-3.76137536022091i</v>
      </c>
      <c r="AG1148" t="e">
        <f t="shared" si="556"/>
        <v>#DIV/0!</v>
      </c>
      <c r="AH1148" t="e">
        <f t="shared" si="557"/>
        <v>#DIV/0!</v>
      </c>
      <c r="AI1148" t="e">
        <f t="shared" si="558"/>
        <v>#DIV/0!</v>
      </c>
      <c r="AJ1148" t="e">
        <f t="shared" si="559"/>
        <v>#DIV/0!</v>
      </c>
      <c r="AK1148"/>
      <c r="AL1148"/>
      <c r="AM1148"/>
      <c r="AN1148"/>
    </row>
    <row r="1149" spans="1:40" x14ac:dyDescent="0.25">
      <c r="A1149"/>
      <c r="B1149">
        <f t="shared" si="560"/>
        <v>101500</v>
      </c>
      <c r="C1149" s="186" t="str">
        <f t="shared" si="528"/>
        <v>-9.54748883817194E-06+0.0310531203182679i</v>
      </c>
      <c r="D1149" s="158" t="str">
        <f t="shared" si="529"/>
        <v>-7.66673986408111+0.238073922440054i</v>
      </c>
      <c r="E1149" t="str">
        <f t="shared" si="530"/>
        <v>7.99996832699445-0.0159180099629693i</v>
      </c>
      <c r="F1149" t="str">
        <f t="shared" si="531"/>
        <v>0.99920064264812+1.58925717775926E-06i</v>
      </c>
      <c r="G1149">
        <f t="shared" si="526"/>
        <v>1</v>
      </c>
      <c r="H1149" t="str">
        <f t="shared" si="532"/>
        <v>10.0147197006119+3.9970007848042i</v>
      </c>
      <c r="I1149" t="str">
        <f t="shared" si="533"/>
        <v>398.589567924205i</v>
      </c>
      <c r="J1149" t="str">
        <f t="shared" si="527"/>
        <v>-214.051364055475+87.1986425956425i</v>
      </c>
      <c r="K1149" t="str">
        <f t="shared" si="534"/>
        <v>0.650607169404649-1.59708165092808i</v>
      </c>
      <c r="L1149" t="str">
        <f t="shared" si="535"/>
        <v>0.0791293723646948-0.165434354606789i</v>
      </c>
      <c r="M1149" t="str">
        <f t="shared" si="536"/>
        <v>0.729736541769344-1.76251600553487i</v>
      </c>
      <c r="N1149" t="str">
        <f t="shared" si="537"/>
        <v>-0.747842594762437i</v>
      </c>
      <c r="O1149" t="str">
        <f t="shared" si="538"/>
        <v>0.733157735979342-0.680058625541685i</v>
      </c>
      <c r="P1149" t="str">
        <f t="shared" si="539"/>
        <v>0.266842264020658+0.680058625541685i</v>
      </c>
      <c r="Q1149" t="str">
        <f t="shared" si="540"/>
        <v>-0.266842264020658+0.067783969220752i</v>
      </c>
      <c r="R1149" t="str">
        <f t="shared" si="541"/>
        <v>-0.331238782035973-2.63268379739704i</v>
      </c>
      <c r="S1149" t="str">
        <f t="shared" si="542"/>
        <v>0.0788515149706709i</v>
      </c>
      <c r="T1149" t="str">
        <f t="shared" si="543"/>
        <v>0.207591105863495-0.0261186797805763i</v>
      </c>
      <c r="U1149" t="e">
        <f t="shared" si="544"/>
        <v>#DIV/0!</v>
      </c>
      <c r="V1149" t="str">
        <f t="shared" si="545"/>
        <v>1.33333333333333E-06-0.00104535266398618i</v>
      </c>
      <c r="W1149" t="e">
        <f t="shared" si="546"/>
        <v>#DIV/0!</v>
      </c>
      <c r="X1149" t="e">
        <f t="shared" si="547"/>
        <v>#DIV/0!</v>
      </c>
      <c r="Y1149" t="str">
        <f t="shared" si="548"/>
        <v>0.00083+0.102038929388596i</v>
      </c>
      <c r="Z1149" t="e">
        <f t="shared" si="549"/>
        <v>#DIV/0!</v>
      </c>
      <c r="AA1149" t="e">
        <f t="shared" si="550"/>
        <v>#DIV/0!</v>
      </c>
      <c r="AB1149" t="str">
        <f t="shared" si="551"/>
        <v>1.28005596215537-0.161053970196287i</v>
      </c>
      <c r="AC1149" t="str">
        <f t="shared" si="552"/>
        <v>1.6502434108686-2.37364608852844i</v>
      </c>
      <c r="AD1149" t="str">
        <f t="shared" si="553"/>
        <v>0.298497077053929+0.331752543645536i</v>
      </c>
      <c r="AE1149" t="e">
        <f t="shared" si="554"/>
        <v>#DIV/0!</v>
      </c>
      <c r="AF1149" t="str">
        <f t="shared" si="555"/>
        <v>-17.681459564693-3.75892686236415i</v>
      </c>
      <c r="AG1149" t="e">
        <f t="shared" si="556"/>
        <v>#DIV/0!</v>
      </c>
      <c r="AH1149" t="e">
        <f t="shared" si="557"/>
        <v>#DIV/0!</v>
      </c>
      <c r="AI1149" t="e">
        <f t="shared" si="558"/>
        <v>#DIV/0!</v>
      </c>
      <c r="AJ1149" t="e">
        <f t="shared" si="559"/>
        <v>#DIV/0!</v>
      </c>
      <c r="AK1149"/>
      <c r="AL1149"/>
      <c r="AM1149"/>
      <c r="AN1149"/>
    </row>
    <row r="1150" spans="1:40" x14ac:dyDescent="0.25">
      <c r="A1150"/>
      <c r="B1150">
        <f t="shared" si="560"/>
        <v>101600</v>
      </c>
      <c r="C1150" s="186" t="str">
        <f t="shared" si="528"/>
        <v>-9.52870381972602E-06+0.0310225562292364i</v>
      </c>
      <c r="D1150" s="158" t="str">
        <f t="shared" si="529"/>
        <v>-7.66673972006262+0.237839597757479i</v>
      </c>
      <c r="E1150" t="str">
        <f t="shared" si="530"/>
        <v>7.9999682645541-0.015933692607042i</v>
      </c>
      <c r="F1150" t="str">
        <f t="shared" si="531"/>
        <v>0.999200642654345+1.59082293598107E-06i</v>
      </c>
      <c r="G1150">
        <f t="shared" si="526"/>
        <v>1</v>
      </c>
      <c r="H1150" t="str">
        <f t="shared" si="532"/>
        <v>10.0175995742845+3.99431986240465i</v>
      </c>
      <c r="I1150" t="str">
        <f t="shared" si="533"/>
        <v>398.982267005904i</v>
      </c>
      <c r="J1150" t="str">
        <f t="shared" si="527"/>
        <v>-214.475319327766+87.2845525883475i</v>
      </c>
      <c r="K1150" t="str">
        <f t="shared" si="534"/>
        <v>0.649498723854677-1.59594615623091i</v>
      </c>
      <c r="L1150" t="str">
        <f t="shared" si="535"/>
        <v>0.0790026234923257-0.165332091457068i</v>
      </c>
      <c r="M1150" t="str">
        <f t="shared" si="536"/>
        <v>0.728501347347003-1.76127824768798i</v>
      </c>
      <c r="N1150" t="str">
        <f t="shared" si="537"/>
        <v>-0.748579385496193i</v>
      </c>
      <c r="O1150" t="str">
        <f t="shared" si="538"/>
        <v>0.732656476129757-0.680598624730558i</v>
      </c>
      <c r="P1150" t="str">
        <f t="shared" si="539"/>
        <v>0.267343523870243+0.680598624730558i</v>
      </c>
      <c r="Q1150" t="str">
        <f t="shared" si="540"/>
        <v>-0.267343523870243+0.067980760765635i</v>
      </c>
      <c r="R1150" t="str">
        <f t="shared" si="541"/>
        <v>-0.33123460660757-2.630010239638i</v>
      </c>
      <c r="S1150" t="str">
        <f t="shared" si="542"/>
        <v>0.078929201192317i</v>
      </c>
      <c r="T1150" t="str">
        <f t="shared" si="543"/>
        <v>0.207584607342242-0.0261440829067869i</v>
      </c>
      <c r="U1150" t="e">
        <f t="shared" si="544"/>
        <v>#DIV/0!</v>
      </c>
      <c r="V1150" t="str">
        <f t="shared" si="545"/>
        <v>1.33333333333333E-06-0.00104432377356887i</v>
      </c>
      <c r="W1150" t="e">
        <f t="shared" si="546"/>
        <v>#DIV/0!</v>
      </c>
      <c r="X1150" t="e">
        <f t="shared" si="547"/>
        <v>#DIV/0!</v>
      </c>
      <c r="Y1150" t="str">
        <f t="shared" si="548"/>
        <v>0.00083+0.102139460353511i</v>
      </c>
      <c r="Z1150" t="e">
        <f t="shared" si="549"/>
        <v>#DIV/0!</v>
      </c>
      <c r="AA1150" t="e">
        <f t="shared" si="550"/>
        <v>#DIV/0!</v>
      </c>
      <c r="AB1150" t="str">
        <f t="shared" si="551"/>
        <v>1.28001589073304-0.16121061189357i</v>
      </c>
      <c r="AC1150" t="str">
        <f t="shared" si="552"/>
        <v>1.64855655699998-2.37190629301416i</v>
      </c>
      <c r="AD1150" t="str">
        <f t="shared" si="553"/>
        <v>0.298735761312459+0.332025381833372i</v>
      </c>
      <c r="AE1150" t="e">
        <f t="shared" si="554"/>
        <v>#DIV/0!</v>
      </c>
      <c r="AF1150" t="str">
        <f t="shared" si="555"/>
        <v>-17.6843392943471-3.75648026464717i</v>
      </c>
      <c r="AG1150" t="e">
        <f t="shared" si="556"/>
        <v>#DIV/0!</v>
      </c>
      <c r="AH1150" t="e">
        <f t="shared" si="557"/>
        <v>#DIV/0!</v>
      </c>
      <c r="AI1150" t="e">
        <f t="shared" si="558"/>
        <v>#DIV/0!</v>
      </c>
      <c r="AJ1150" t="e">
        <f t="shared" si="559"/>
        <v>#DIV/0!</v>
      </c>
      <c r="AK1150"/>
      <c r="AL1150"/>
      <c r="AM1150"/>
      <c r="AN1150"/>
    </row>
    <row r="1151" spans="1:40" x14ac:dyDescent="0.25">
      <c r="A1151"/>
      <c r="B1151">
        <f t="shared" si="560"/>
        <v>101700</v>
      </c>
      <c r="C1151" s="186" t="str">
        <f t="shared" si="528"/>
        <v>-9.50997418705906E-06+0.0309920522465576i</v>
      </c>
      <c r="D1151" s="158" t="str">
        <f t="shared" si="529"/>
        <v>-7.66673957646879+0.237605733890275i</v>
      </c>
      <c r="E1151" t="str">
        <f t="shared" si="530"/>
        <v>7.99996820205225-0.0159493752507474i</v>
      </c>
      <c r="F1151" t="str">
        <f t="shared" si="531"/>
        <v>0.99920064266058+1.59238869416628E-06i</v>
      </c>
      <c r="G1151">
        <f t="shared" si="526"/>
        <v>1</v>
      </c>
      <c r="H1151" t="str">
        <f t="shared" si="532"/>
        <v>10.0204727571912+3.9916413036993i</v>
      </c>
      <c r="I1151" t="str">
        <f t="shared" si="533"/>
        <v>399.374966087603i</v>
      </c>
      <c r="J1151" t="str">
        <f t="shared" si="527"/>
        <v>-214.899692084324+87.3704625810526i</v>
      </c>
      <c r="K1151" t="str">
        <f t="shared" si="534"/>
        <v>0.648392962763504-1.59481183836306i</v>
      </c>
      <c r="L1151" t="str">
        <f t="shared" si="535"/>
        <v>0.0788761558056196-0.165229895184606i</v>
      </c>
      <c r="M1151" t="str">
        <f t="shared" si="536"/>
        <v>0.727269118569124-1.76004173354767i</v>
      </c>
      <c r="N1151" t="str">
        <f t="shared" si="537"/>
        <v>-0.749316176229949i</v>
      </c>
      <c r="O1151" t="str">
        <f t="shared" si="538"/>
        <v>0.732154818549866-0.681138254449281i</v>
      </c>
      <c r="P1151" t="str">
        <f t="shared" si="539"/>
        <v>0.267845181450134+0.681138254449281i</v>
      </c>
      <c r="Q1151" t="str">
        <f t="shared" si="540"/>
        <v>-0.267845181450134+0.0681779217806679i</v>
      </c>
      <c r="R1151" t="str">
        <f t="shared" si="541"/>
        <v>-0.33123042688382-2.6273418576162i</v>
      </c>
      <c r="S1151" t="str">
        <f t="shared" si="542"/>
        <v>0.079006887413963i</v>
      </c>
      <c r="T1151" t="str">
        <f t="shared" si="543"/>
        <v>0.207578102342676-0.0261694850448889i</v>
      </c>
      <c r="U1151" t="e">
        <f t="shared" si="544"/>
        <v>#DIV/0!</v>
      </c>
      <c r="V1151" t="str">
        <f t="shared" si="545"/>
        <v>1.33333333333333E-06-0.00104329690653488i</v>
      </c>
      <c r="W1151" t="e">
        <f t="shared" si="546"/>
        <v>#DIV/0!</v>
      </c>
      <c r="X1151" t="e">
        <f t="shared" si="547"/>
        <v>#DIV/0!</v>
      </c>
      <c r="Y1151" t="str">
        <f t="shared" si="548"/>
        <v>0.00083+0.102239991318426i</v>
      </c>
      <c r="Z1151" t="e">
        <f t="shared" si="549"/>
        <v>#DIV/0!</v>
      </c>
      <c r="AA1151" t="e">
        <f t="shared" si="550"/>
        <v>#DIV/0!</v>
      </c>
      <c r="AB1151" t="str">
        <f t="shared" si="551"/>
        <v>1.27997577936389-0.161367247497941i</v>
      </c>
      <c r="AC1151" t="str">
        <f t="shared" si="552"/>
        <v>1.64687376682371-2.3701682054644i</v>
      </c>
      <c r="AD1151" t="str">
        <f t="shared" si="553"/>
        <v>0.298974643765104+0.332298053693349i</v>
      </c>
      <c r="AE1151" t="e">
        <f t="shared" si="554"/>
        <v>#DIV/0!</v>
      </c>
      <c r="AF1151" t="str">
        <f t="shared" si="555"/>
        <v>-17.68721233366-3.75403556980902i</v>
      </c>
      <c r="AG1151" t="e">
        <f t="shared" si="556"/>
        <v>#DIV/0!</v>
      </c>
      <c r="AH1151" t="e">
        <f t="shared" si="557"/>
        <v>#DIV/0!</v>
      </c>
      <c r="AI1151" t="e">
        <f t="shared" si="558"/>
        <v>#DIV/0!</v>
      </c>
      <c r="AJ1151" t="e">
        <f t="shared" si="559"/>
        <v>#DIV/0!</v>
      </c>
      <c r="AK1151"/>
      <c r="AL1151"/>
      <c r="AM1151"/>
      <c r="AN1151"/>
    </row>
    <row r="1152" spans="1:40" x14ac:dyDescent="0.25">
      <c r="A1152"/>
      <c r="B1152">
        <f t="shared" si="560"/>
        <v>101800</v>
      </c>
      <c r="C1152" s="186" t="str">
        <f t="shared" si="528"/>
        <v>-9.49129972265217E-06+0.030961608193101i</v>
      </c>
      <c r="D1152" s="158" t="str">
        <f t="shared" si="529"/>
        <v>-7.66673943329786+0.237372329480441i</v>
      </c>
      <c r="E1152" t="str">
        <f t="shared" si="530"/>
        <v>7.99996813948892-0.015965057894085i</v>
      </c>
      <c r="F1152" t="str">
        <f t="shared" si="531"/>
        <v>0.999200642666825+1.59395445231485E-06i</v>
      </c>
      <c r="G1152">
        <f t="shared" si="526"/>
        <v>1</v>
      </c>
      <c r="H1152" t="str">
        <f t="shared" si="532"/>
        <v>10.0233392684649+3.98896511003159i</v>
      </c>
      <c r="I1152" t="str">
        <f t="shared" si="533"/>
        <v>399.767665169301i</v>
      </c>
      <c r="J1152" t="str">
        <f t="shared" si="527"/>
        <v>-215.324482325148+87.4563725737576i</v>
      </c>
      <c r="K1152" t="str">
        <f t="shared" si="534"/>
        <v>0.647289877990964-1.5936786970574i</v>
      </c>
      <c r="L1152" t="str">
        <f t="shared" si="535"/>
        <v>0.0787499685529019-0.165127765950794i</v>
      </c>
      <c r="M1152" t="str">
        <f t="shared" si="536"/>
        <v>0.726039846543866-1.75880646300819i</v>
      </c>
      <c r="N1152" t="str">
        <f t="shared" si="537"/>
        <v>-0.750052966963705i</v>
      </c>
      <c r="O1152" t="str">
        <f t="shared" si="538"/>
        <v>0.731652763511999-0.681677514404909i</v>
      </c>
      <c r="P1152" t="str">
        <f t="shared" si="539"/>
        <v>0.268347236488001+0.681677514404909i</v>
      </c>
      <c r="Q1152" t="str">
        <f t="shared" si="540"/>
        <v>-0.268347236488001+0.0683754525587961i</v>
      </c>
      <c r="R1152" t="str">
        <f t="shared" si="541"/>
        <v>-0.331226242864155-2.62467863607602i</v>
      </c>
      <c r="S1152" t="str">
        <f t="shared" si="542"/>
        <v>0.0790845736356089i</v>
      </c>
      <c r="T1152" t="str">
        <f t="shared" si="543"/>
        <v>0.207571590864564-0.0261948861938363i</v>
      </c>
      <c r="U1152" t="e">
        <f t="shared" si="544"/>
        <v>#DIV/0!</v>
      </c>
      <c r="V1152" t="str">
        <f t="shared" si="545"/>
        <v>1.33333333333333E-06-0.00104227205692138i</v>
      </c>
      <c r="W1152" t="e">
        <f t="shared" si="546"/>
        <v>#DIV/0!</v>
      </c>
      <c r="X1152" t="e">
        <f t="shared" si="547"/>
        <v>#DIV/0!</v>
      </c>
      <c r="Y1152" t="str">
        <f t="shared" si="548"/>
        <v>0.00083+0.102340522283341i</v>
      </c>
      <c r="Z1152" t="e">
        <f t="shared" si="549"/>
        <v>#DIV/0!</v>
      </c>
      <c r="AA1152" t="e">
        <f t="shared" si="550"/>
        <v>#DIV/0!</v>
      </c>
      <c r="AB1152" t="str">
        <f t="shared" si="551"/>
        <v>1.2799356280465-0.16152387700295i</v>
      </c>
      <c r="AC1152" t="str">
        <f t="shared" si="552"/>
        <v>1.64519502816998-2.36843182571502i</v>
      </c>
      <c r="AD1152" t="str">
        <f t="shared" si="553"/>
        <v>0.299213724307658+0.332570559094528i</v>
      </c>
      <c r="AE1152" t="e">
        <f t="shared" si="554"/>
        <v>#DIV/0!</v>
      </c>
      <c r="AF1152" t="str">
        <f t="shared" si="555"/>
        <v>-17.6900787017628-3.75159278055115i</v>
      </c>
      <c r="AG1152" t="e">
        <f t="shared" si="556"/>
        <v>#DIV/0!</v>
      </c>
      <c r="AH1152" t="e">
        <f t="shared" si="557"/>
        <v>#DIV/0!</v>
      </c>
      <c r="AI1152" t="e">
        <f t="shared" si="558"/>
        <v>#DIV/0!</v>
      </c>
      <c r="AJ1152" t="e">
        <f t="shared" si="559"/>
        <v>#DIV/0!</v>
      </c>
      <c r="AK1152"/>
      <c r="AL1152"/>
      <c r="AM1152"/>
      <c r="AN1152"/>
    </row>
    <row r="1153" spans="1:40" x14ac:dyDescent="0.25">
      <c r="A1153"/>
      <c r="B1153">
        <f t="shared" si="560"/>
        <v>101900</v>
      </c>
      <c r="C1153" s="186" t="str">
        <f t="shared" si="528"/>
        <v>-9.47268021005321E-06+0.0309312238924312i</v>
      </c>
      <c r="D1153" s="158" t="str">
        <f t="shared" si="529"/>
        <v>-7.66673929054828+0.237139383175306i</v>
      </c>
      <c r="E1153" t="str">
        <f t="shared" si="530"/>
        <v>7.9999680768641-0.0159807405370545i</v>
      </c>
      <c r="F1153" t="str">
        <f t="shared" si="531"/>
        <v>0.99920064267307+0.0000015955202104267i</v>
      </c>
      <c r="G1153">
        <f t="shared" si="526"/>
        <v>1</v>
      </c>
      <c r="H1153" t="str">
        <f t="shared" si="532"/>
        <v>10.026199127178+3.98629128271321i</v>
      </c>
      <c r="I1153" t="str">
        <f t="shared" si="533"/>
        <v>400.160364251i</v>
      </c>
      <c r="J1153" t="str">
        <f t="shared" si="527"/>
        <v>-215.749690050238+87.5422825664628i</v>
      </c>
      <c r="K1153" t="str">
        <f t="shared" si="534"/>
        <v>0.646189461425357-1.59254673203667i</v>
      </c>
      <c r="L1153" t="str">
        <f t="shared" si="535"/>
        <v>0.078624060984659-0.165025703915362i</v>
      </c>
      <c r="M1153" t="str">
        <f t="shared" si="536"/>
        <v>0.724813522410016-1.75757243595203i</v>
      </c>
      <c r="N1153" t="str">
        <f t="shared" si="537"/>
        <v>-0.750789757697461i</v>
      </c>
      <c r="O1153" t="str">
        <f t="shared" si="538"/>
        <v>0.731150311288704-0.682216404304699i</v>
      </c>
      <c r="P1153" t="str">
        <f t="shared" si="539"/>
        <v>0.268849688711296+0.682216404304699i</v>
      </c>
      <c r="Q1153" t="str">
        <f t="shared" si="540"/>
        <v>-0.268849688711296+0.068573353392762i</v>
      </c>
      <c r="R1153" t="str">
        <f t="shared" si="541"/>
        <v>-0.33122205454802-2.62202055982176i</v>
      </c>
      <c r="S1153" t="str">
        <f t="shared" si="542"/>
        <v>0.079162259857255i</v>
      </c>
      <c r="T1153" t="str">
        <f t="shared" si="543"/>
        <v>0.207565072907675-0.0262202863525843i</v>
      </c>
      <c r="U1153" t="e">
        <f t="shared" si="544"/>
        <v>#DIV/0!</v>
      </c>
      <c r="V1153" t="str">
        <f t="shared" si="545"/>
        <v>1.33333333333333E-06-0.00104124921878898i</v>
      </c>
      <c r="W1153" t="e">
        <f t="shared" si="546"/>
        <v>#DIV/0!</v>
      </c>
      <c r="X1153" t="e">
        <f t="shared" si="547"/>
        <v>#DIV/0!</v>
      </c>
      <c r="Y1153" t="str">
        <f t="shared" si="548"/>
        <v>0.00083+0.102441053248256i</v>
      </c>
      <c r="Z1153" t="e">
        <f t="shared" si="549"/>
        <v>#DIV/0!</v>
      </c>
      <c r="AA1153" t="e">
        <f t="shared" si="550"/>
        <v>#DIV/0!</v>
      </c>
      <c r="AB1153" t="str">
        <f t="shared" si="551"/>
        <v>1.27989543677943-0.161680500402155i</v>
      </c>
      <c r="AC1153" t="str">
        <f t="shared" si="552"/>
        <v>1.64352032891085-2.36669715358581i</v>
      </c>
      <c r="AD1153" t="str">
        <f t="shared" si="553"/>
        <v>0.299453002835817+0.332842897905993i</v>
      </c>
      <c r="AE1153" t="e">
        <f t="shared" si="554"/>
        <v>#DIV/0!</v>
      </c>
      <c r="AF1153" t="str">
        <f t="shared" si="555"/>
        <v>-17.6929384177263-3.7491518995379i</v>
      </c>
      <c r="AG1153" t="e">
        <f t="shared" si="556"/>
        <v>#DIV/0!</v>
      </c>
      <c r="AH1153" t="e">
        <f t="shared" si="557"/>
        <v>#DIV/0!</v>
      </c>
      <c r="AI1153" t="e">
        <f t="shared" si="558"/>
        <v>#DIV/0!</v>
      </c>
      <c r="AJ1153" t="e">
        <f t="shared" si="559"/>
        <v>#DIV/0!</v>
      </c>
      <c r="AK1153"/>
      <c r="AL1153"/>
      <c r="AM1153"/>
      <c r="AN1153"/>
    </row>
    <row r="1154" spans="1:40" x14ac:dyDescent="0.25">
      <c r="A1154"/>
      <c r="B1154">
        <f t="shared" si="560"/>
        <v>102000</v>
      </c>
      <c r="C1154" s="186" t="str">
        <f t="shared" si="528"/>
        <v>-9.45411543387066E-06+0.0309008991688047i</v>
      </c>
      <c r="D1154" s="158" t="str">
        <f t="shared" si="529"/>
        <v>-7.6667391482183+0.236906893627503i</v>
      </c>
      <c r="E1154" t="str">
        <f t="shared" si="530"/>
        <v>7.9999680141778-0.0159964231796555i</v>
      </c>
      <c r="F1154" t="str">
        <f t="shared" si="531"/>
        <v>0.999200642679325+1.59708596850183E-06i</v>
      </c>
      <c r="G1154">
        <f t="shared" si="526"/>
        <v>1</v>
      </c>
      <c r="H1154" t="str">
        <f t="shared" si="532"/>
        <v>10.0290523523411+3.98361982302415i</v>
      </c>
      <c r="I1154" t="str">
        <f t="shared" si="533"/>
        <v>400.553063332699i</v>
      </c>
      <c r="J1154" t="str">
        <f t="shared" si="527"/>
        <v>-216.175315259595+87.6281925591678i</v>
      </c>
      <c r="K1154" t="str">
        <f t="shared" si="534"/>
        <v>0.645091704983327-1.59141594301354i</v>
      </c>
      <c r="L1154" t="str">
        <f t="shared" si="535"/>
        <v>0.0784984323535284-0.164923709236386i</v>
      </c>
      <c r="M1154" t="str">
        <f t="shared" si="536"/>
        <v>0.723590137336855-1.75633965224993i</v>
      </c>
      <c r="N1154" t="str">
        <f t="shared" si="537"/>
        <v>-0.751526548431217i</v>
      </c>
      <c r="O1154" t="str">
        <f t="shared" si="538"/>
        <v>0.73064746215274-0.682754923856109i</v>
      </c>
      <c r="P1154" t="str">
        <f t="shared" si="539"/>
        <v>0.26935253784726+0.682754923856109i</v>
      </c>
      <c r="Q1154" t="str">
        <f t="shared" si="540"/>
        <v>-0.26935253784726+0.068771624575108i</v>
      </c>
      <c r="R1154" t="str">
        <f t="shared" si="541"/>
        <v>-0.331217861934869-2.61936761371725i</v>
      </c>
      <c r="S1154" t="str">
        <f t="shared" si="542"/>
        <v>0.0792399460789009i</v>
      </c>
      <c r="T1154" t="str">
        <f t="shared" si="543"/>
        <v>0.207558548471774-0.0262456855200879i</v>
      </c>
      <c r="U1154" t="e">
        <f t="shared" si="544"/>
        <v>#DIV/0!</v>
      </c>
      <c r="V1154" t="str">
        <f t="shared" si="545"/>
        <v>1.33333333333333E-06-0.00104022838622154i</v>
      </c>
      <c r="W1154" t="e">
        <f t="shared" si="546"/>
        <v>#DIV/0!</v>
      </c>
      <c r="X1154" t="e">
        <f t="shared" si="547"/>
        <v>#DIV/0!</v>
      </c>
      <c r="Y1154" t="str">
        <f t="shared" si="548"/>
        <v>0.00083+0.102541584213171i</v>
      </c>
      <c r="Z1154" t="e">
        <f t="shared" si="549"/>
        <v>#DIV/0!</v>
      </c>
      <c r="AA1154" t="e">
        <f t="shared" si="550"/>
        <v>#DIV/0!</v>
      </c>
      <c r="AB1154" t="str">
        <f t="shared" si="551"/>
        <v>1.27985520556124-0.161837117689112i</v>
      </c>
      <c r="AC1154" t="str">
        <f t="shared" si="552"/>
        <v>1.64184965696012-2.36496418888056i</v>
      </c>
      <c r="AD1154" t="str">
        <f t="shared" si="553"/>
        <v>0.299692479245186+0.333115069996855i</v>
      </c>
      <c r="AE1154" t="e">
        <f t="shared" si="554"/>
        <v>#DIV/0!</v>
      </c>
      <c r="AF1154" t="str">
        <f t="shared" si="555"/>
        <v>-17.6957915005594-3.74671292939665i</v>
      </c>
      <c r="AG1154" t="e">
        <f t="shared" si="556"/>
        <v>#DIV/0!</v>
      </c>
      <c r="AH1154" t="e">
        <f t="shared" si="557"/>
        <v>#DIV/0!</v>
      </c>
      <c r="AI1154" t="e">
        <f t="shared" si="558"/>
        <v>#DIV/0!</v>
      </c>
      <c r="AJ1154" t="e">
        <f t="shared" si="559"/>
        <v>#DIV/0!</v>
      </c>
      <c r="AK1154"/>
      <c r="AL1154"/>
      <c r="AM1154"/>
      <c r="AN1154"/>
    </row>
    <row r="1155" spans="1:40" x14ac:dyDescent="0.25">
      <c r="A1155"/>
      <c r="B1155">
        <f t="shared" si="560"/>
        <v>102100</v>
      </c>
      <c r="C1155" s="186" t="str">
        <f t="shared" si="528"/>
        <v>-0.0000094356051797672+0.0308706338471668i</v>
      </c>
      <c r="D1155" s="158" t="str">
        <f t="shared" si="529"/>
        <v>-7.66673900630638+0.236674859494946i</v>
      </c>
      <c r="E1155" t="str">
        <f t="shared" si="530"/>
        <v>7.99996795143-0.0160121058218876i</v>
      </c>
      <c r="F1155" t="str">
        <f t="shared" si="531"/>
        <v>0.99920064268559+0.0000015986517265402i</v>
      </c>
      <c r="G1155">
        <f t="shared" si="526"/>
        <v>1</v>
      </c>
      <c r="H1155" t="str">
        <f t="shared" si="532"/>
        <v>10.0318989629046+3.98095073221309i</v>
      </c>
      <c r="I1155" t="str">
        <f t="shared" si="533"/>
        <v>400.945762414397i</v>
      </c>
      <c r="J1155" t="str">
        <f t="shared" si="527"/>
        <v>-216.601357953217+87.7141025518729i</v>
      </c>
      <c r="K1155" t="str">
        <f t="shared" si="534"/>
        <v>0.643996600609788-1.59028632969074i</v>
      </c>
      <c r="L1155" t="str">
        <f t="shared" si="535"/>
        <v>0.0783730819142974-0.164821782070305i</v>
      </c>
      <c r="M1155" t="str">
        <f t="shared" si="536"/>
        <v>0.722369682524085-1.75510811176104i</v>
      </c>
      <c r="N1155" t="str">
        <f t="shared" si="537"/>
        <v>-0.752263339164973i</v>
      </c>
      <c r="O1155" t="str">
        <f t="shared" si="538"/>
        <v>0.730144216377085-0.683293072766798i</v>
      </c>
      <c r="P1155" t="str">
        <f t="shared" si="539"/>
        <v>0.269855783622915+0.683293072766798i</v>
      </c>
      <c r="Q1155" t="str">
        <f t="shared" si="540"/>
        <v>-0.269855783622915+0.0689702663981751i</v>
      </c>
      <c r="R1155" t="str">
        <f t="shared" si="541"/>
        <v>-0.331213665024146-2.61671978268568i</v>
      </c>
      <c r="S1155" t="str">
        <f t="shared" si="542"/>
        <v>0.0793176323005468i</v>
      </c>
      <c r="T1155" t="str">
        <f t="shared" si="543"/>
        <v>0.207552017556629-0.0262710836953017i</v>
      </c>
      <c r="U1155" t="e">
        <f t="shared" si="544"/>
        <v>#DIV/0!</v>
      </c>
      <c r="V1155" t="str">
        <f t="shared" si="545"/>
        <v>1.33333333333333E-06-0.00103920955332612i</v>
      </c>
      <c r="W1155" t="e">
        <f t="shared" si="546"/>
        <v>#DIV/0!</v>
      </c>
      <c r="X1155" t="e">
        <f t="shared" si="547"/>
        <v>#DIV/0!</v>
      </c>
      <c r="Y1155" t="str">
        <f t="shared" si="548"/>
        <v>0.00083+0.102642115178086i</v>
      </c>
      <c r="Z1155" t="e">
        <f t="shared" si="549"/>
        <v>#DIV/0!</v>
      </c>
      <c r="AA1155" t="e">
        <f t="shared" si="550"/>
        <v>#DIV/0!</v>
      </c>
      <c r="AB1155" t="str">
        <f t="shared" si="551"/>
        <v>1.27981493439049-0.161993728857375i</v>
      </c>
      <c r="AC1155" t="str">
        <f t="shared" si="552"/>
        <v>1.64018300027324-2.36323293138727i</v>
      </c>
      <c r="AD1155" t="str">
        <f t="shared" si="553"/>
        <v>0.29993215343127+0.333387075236243i</v>
      </c>
      <c r="AE1155" t="e">
        <f t="shared" si="554"/>
        <v>#DIV/0!</v>
      </c>
      <c r="AF1155" t="str">
        <f t="shared" si="555"/>
        <v>-17.698637969211-3.74427587271814i</v>
      </c>
      <c r="AG1155" t="e">
        <f t="shared" si="556"/>
        <v>#DIV/0!</v>
      </c>
      <c r="AH1155" t="e">
        <f t="shared" si="557"/>
        <v>#DIV/0!</v>
      </c>
      <c r="AI1155" t="e">
        <f t="shared" si="558"/>
        <v>#DIV/0!</v>
      </c>
      <c r="AJ1155" t="e">
        <f t="shared" si="559"/>
        <v>#DIV/0!</v>
      </c>
      <c r="AK1155"/>
      <c r="AL1155"/>
      <c r="AM1155"/>
      <c r="AN1155"/>
    </row>
    <row r="1156" spans="1:40" x14ac:dyDescent="0.25">
      <c r="A1156"/>
      <c r="B1156">
        <f t="shared" si="560"/>
        <v>102200</v>
      </c>
      <c r="C1156" s="186" t="str">
        <f t="shared" si="528"/>
        <v>-9.41714923445361E-06+0.0308404277531476i</v>
      </c>
      <c r="D1156" s="158" t="str">
        <f t="shared" si="529"/>
        <v>-7.66673886481077+0.236443279440798i</v>
      </c>
      <c r="E1156" t="str">
        <f t="shared" si="530"/>
        <v>7.99996788862073-0.0160277884637506i</v>
      </c>
      <c r="F1156" t="str">
        <f t="shared" si="531"/>
        <v>0.999200642691855+1.60021748454176E-06i</v>
      </c>
      <c r="G1156">
        <f t="shared" si="526"/>
        <v>1</v>
      </c>
      <c r="H1156" t="str">
        <f t="shared" si="532"/>
        <v>10.0347389777574+3.9782840114975i</v>
      </c>
      <c r="I1156" t="str">
        <f t="shared" si="533"/>
        <v>401.338461496096i</v>
      </c>
      <c r="J1156" t="str">
        <f t="shared" si="527"/>
        <v>-217.027818131106+87.8000125445779i</v>
      </c>
      <c r="K1156" t="str">
        <f t="shared" si="534"/>
        <v>0.642904140277784-1.58915789176113i</v>
      </c>
      <c r="L1156" t="str">
        <f t="shared" si="535"/>
        <v>0.0782480089238952-0.164719922571927i</v>
      </c>
      <c r="M1156" t="str">
        <f t="shared" si="536"/>
        <v>0.721152149201679-1.75387781433306i</v>
      </c>
      <c r="N1156" t="str">
        <f t="shared" si="537"/>
        <v>-0.753000129898729i</v>
      </c>
      <c r="O1156" t="str">
        <f t="shared" si="538"/>
        <v>0.729640574234931-0.683830850744627i</v>
      </c>
      <c r="P1156" t="str">
        <f t="shared" si="539"/>
        <v>0.270359425765069+0.683830850744627i</v>
      </c>
      <c r="Q1156" t="str">
        <f t="shared" si="540"/>
        <v>-0.270359425765069+0.069169279154102i</v>
      </c>
      <c r="R1156" t="str">
        <f t="shared" si="541"/>
        <v>-0.331209463815305-2.61407705170922i</v>
      </c>
      <c r="S1156" t="str">
        <f t="shared" si="542"/>
        <v>0.0793953185221929i</v>
      </c>
      <c r="T1156" t="str">
        <f t="shared" si="543"/>
        <v>0.207545480162008-0.0262964808771809i</v>
      </c>
      <c r="U1156" t="e">
        <f t="shared" si="544"/>
        <v>#DIV/0!</v>
      </c>
      <c r="V1156" t="str">
        <f t="shared" si="545"/>
        <v>1.33333333333333E-06-0.00103819271423285i</v>
      </c>
      <c r="W1156" t="e">
        <f t="shared" si="546"/>
        <v>#DIV/0!</v>
      </c>
      <c r="X1156" t="e">
        <f t="shared" si="547"/>
        <v>#DIV/0!</v>
      </c>
      <c r="Y1156" t="str">
        <f t="shared" si="548"/>
        <v>0.00083+0.102742646143001i</v>
      </c>
      <c r="Z1156" t="e">
        <f t="shared" si="549"/>
        <v>#DIV/0!</v>
      </c>
      <c r="AA1156" t="e">
        <f t="shared" si="550"/>
        <v>#DIV/0!</v>
      </c>
      <c r="AB1156" t="str">
        <f t="shared" si="551"/>
        <v>1.27977462326576-0.162150333900501i</v>
      </c>
      <c r="AC1156" t="str">
        <f t="shared" si="552"/>
        <v>1.63852034684709-2.36150338087838i</v>
      </c>
      <c r="AD1156" t="str">
        <f t="shared" si="553"/>
        <v>0.300172025289468+0.333658913493314i</v>
      </c>
      <c r="AE1156" t="e">
        <f t="shared" si="554"/>
        <v>#DIV/0!</v>
      </c>
      <c r="AF1156" t="str">
        <f t="shared" si="555"/>
        <v>-17.7014778425682-3.7418407320567i</v>
      </c>
      <c r="AG1156" t="e">
        <f t="shared" si="556"/>
        <v>#DIV/0!</v>
      </c>
      <c r="AH1156" t="e">
        <f t="shared" si="557"/>
        <v>#DIV/0!</v>
      </c>
      <c r="AI1156" t="e">
        <f t="shared" si="558"/>
        <v>#DIV/0!</v>
      </c>
      <c r="AJ1156" t="e">
        <f t="shared" si="559"/>
        <v>#DIV/0!</v>
      </c>
      <c r="AK1156"/>
      <c r="AL1156"/>
      <c r="AM1156"/>
      <c r="AN1156"/>
    </row>
    <row r="1157" spans="1:40" x14ac:dyDescent="0.25">
      <c r="A1157"/>
      <c r="B1157">
        <f t="shared" si="560"/>
        <v>102300</v>
      </c>
      <c r="C1157" s="186" t="str">
        <f t="shared" si="528"/>
        <v>-9.39874738568272E-06+0.0308102807130591i</v>
      </c>
      <c r="D1157" s="158" t="str">
        <f t="shared" si="529"/>
        <v>-7.66673872372999+0.236212152133453i</v>
      </c>
      <c r="E1157" t="str">
        <f t="shared" si="530"/>
        <v>7.99996782574996-0.016043471105244i</v>
      </c>
      <c r="F1157" t="str">
        <f t="shared" si="531"/>
        <v>0.99920064269813+1.60178324250649E-06i</v>
      </c>
      <c r="G1157">
        <f t="shared" ref="G1157:G1220" si="561">IF($C$11=$C$7,$C$24,F1157)</f>
        <v>1</v>
      </c>
      <c r="H1157" t="str">
        <f t="shared" si="532"/>
        <v>10.0375724157288+3.97561966206403i</v>
      </c>
      <c r="I1157" t="str">
        <f t="shared" si="533"/>
        <v>401.731160577795i</v>
      </c>
      <c r="J1157" t="str">
        <f t="shared" ref="J1157:J1220" si="562">IMSUM(COMPLEX(0,2*PI()*B1157*$C$113*$C$112),COMPLEX(0,2*PI()*B1157*$C$113*$C$111),COMPLEX(0,2*PI()*B1157*$C$28*10^-12*$C$111),COMPLEX(-1*2*PI()*B1157*2*PI()*B1157*$C$113*$C$112*$C$28*10^-12*$C$111,0),COMPLEX(1,0))</f>
        <v>-217.454695793261+87.8859225372831i</v>
      </c>
      <c r="K1157" t="str">
        <f t="shared" si="534"/>
        <v>0.641814315988413-1.58803062890776i</v>
      </c>
      <c r="L1157" t="str">
        <f t="shared" si="535"/>
        <v>0.0781232126413865-0.164618130894437i</v>
      </c>
      <c r="M1157" t="str">
        <f t="shared" si="536"/>
        <v>0.7199375286298-1.7526487598022i</v>
      </c>
      <c r="N1157" t="str">
        <f t="shared" si="537"/>
        <v>-0.753736920632486i</v>
      </c>
      <c r="O1157" t="str">
        <f t="shared" si="538"/>
        <v>0.729136535999686-0.684368257497657i</v>
      </c>
      <c r="P1157" t="str">
        <f t="shared" si="539"/>
        <v>0.270863464000314+0.684368257497657i</v>
      </c>
      <c r="Q1157" t="str">
        <f t="shared" si="540"/>
        <v>-0.270863464000314+0.069368663134829i</v>
      </c>
      <c r="R1157" t="str">
        <f t="shared" si="541"/>
        <v>-0.331205258307774-2.61143940582873i</v>
      </c>
      <c r="S1157" t="str">
        <f t="shared" si="542"/>
        <v>0.0794730047438389i</v>
      </c>
      <c r="T1157" t="str">
        <f t="shared" si="543"/>
        <v>0.207538936287674-0.0263218770646781i</v>
      </c>
      <c r="U1157" t="e">
        <f t="shared" si="544"/>
        <v>#DIV/0!</v>
      </c>
      <c r="V1157" t="str">
        <f t="shared" si="545"/>
        <v>1.33333333333333E-06-0.00103717786309479i</v>
      </c>
      <c r="W1157" t="e">
        <f t="shared" si="546"/>
        <v>#DIV/0!</v>
      </c>
      <c r="X1157" t="e">
        <f t="shared" si="547"/>
        <v>#DIV/0!</v>
      </c>
      <c r="Y1157" t="str">
        <f t="shared" si="548"/>
        <v>0.00083+0.102843177107915i</v>
      </c>
      <c r="Z1157" t="e">
        <f t="shared" si="549"/>
        <v>#DIV/0!</v>
      </c>
      <c r="AA1157" t="e">
        <f t="shared" si="550"/>
        <v>#DIV/0!</v>
      </c>
      <c r="AB1157" t="str">
        <f t="shared" si="551"/>
        <v>1.27973427218558-0.162306932812033i</v>
      </c>
      <c r="AC1157" t="str">
        <f t="shared" si="552"/>
        <v>1.63686168471983-2.35977553711061i</v>
      </c>
      <c r="AD1157" t="str">
        <f t="shared" si="553"/>
        <v>0.300412094715094+0.333930584637246i</v>
      </c>
      <c r="AE1157" t="e">
        <f t="shared" si="554"/>
        <v>#DIV/0!</v>
      </c>
      <c r="AF1157" t="str">
        <f t="shared" si="555"/>
        <v>-17.7043111394588-3.73940750993058i</v>
      </c>
      <c r="AG1157" t="e">
        <f t="shared" si="556"/>
        <v>#DIV/0!</v>
      </c>
      <c r="AH1157" t="e">
        <f t="shared" si="557"/>
        <v>#DIV/0!</v>
      </c>
      <c r="AI1157" t="e">
        <f t="shared" si="558"/>
        <v>#DIV/0!</v>
      </c>
      <c r="AJ1157" t="e">
        <f t="shared" si="559"/>
        <v>#DIV/0!</v>
      </c>
      <c r="AK1157"/>
      <c r="AL1157"/>
      <c r="AM1157"/>
      <c r="AN1157"/>
    </row>
    <row r="1158" spans="1:40" x14ac:dyDescent="0.25">
      <c r="A1158"/>
      <c r="B1158">
        <f t="shared" si="560"/>
        <v>102400</v>
      </c>
      <c r="C1158" s="186" t="str">
        <f t="shared" ref="C1158:C1221" si="563">IMPRODUCT(COMPLEX(-1,0),IMDIV(IMPRODUCT(G1158,COMPLEX($C$100+$C$101,0)),COMPLEX($C$100,2*PI()*B1158*$C$103*$C$102*(2*$C$100+$C$101))))</f>
        <v>-9.38039942224309E-06+0.0307801925538918i</v>
      </c>
      <c r="D1158" s="158" t="str">
        <f t="shared" ref="D1158:D1221" si="564">IMPRODUCT(COMPLEX($C$106,0),IMSUB(C1158,G1158))</f>
        <v>-7.66673858306222+0.235981476246504i</v>
      </c>
      <c r="E1158" t="str">
        <f t="shared" ref="E1158:E1221" si="565">IMDIV(COMPLEX($C$20*10^3,0),COMPLEX(1,2*PI()*B1158*$C$20*1000*$C$29*10^-12))</f>
        <v>7.99996776281771-0.0160591537463674i</v>
      </c>
      <c r="F1158" t="str">
        <f t="shared" ref="F1158:F1221" si="566">IMDIV(COMPLEX($C$22*1000,0),IMSUM(COMPLEX($C$22*1000,0),E1158))</f>
        <v>0.999200642704405+1.60334900043432E-06i</v>
      </c>
      <c r="G1158">
        <f t="shared" si="561"/>
        <v>1</v>
      </c>
      <c r="H1158" t="str">
        <f t="shared" ref="H1158:H1221" si="567">IMPRODUCT(COMPLEX($C$108,0),IMPRODUCT(COMPLEX(-1,0),D1158),IMDIV(COMPLEX(0,2*PI()*B1158*$C$109*$C$110),COMPLEX(1,2*PI()*B1158*$C$109*$C$110)))</f>
        <v>10.0403992955869+3.97295768506851i</v>
      </c>
      <c r="I1158" t="str">
        <f t="shared" ref="I1158:I1221" si="568">COMPLEX(0,2*PI()*B1158*$C$113*$C$112*$C$114)</f>
        <v>402.123859659494i</v>
      </c>
      <c r="J1158" t="str">
        <f t="shared" si="562"/>
        <v>-217.881990939682+87.9718325299881i</v>
      </c>
      <c r="K1158" t="str">
        <f t="shared" ref="K1158:K1221" si="569">IMDIV(I1158,J1158)</f>
        <v>0.640727119770707-1.58690454080403i</v>
      </c>
      <c r="L1158" t="str">
        <f t="shared" ref="L1158:L1221" si="570">IMDIV(COMPLEX($C$117,0),COMPLEX(1,2*PI()*B1158*$C$115*$C$116))</f>
        <v>0.0779986923279693-0.164516407189416i</v>
      </c>
      <c r="M1158" t="str">
        <f t="shared" ref="M1158:M1221" si="571">IMSUM(K1158,L1158)</f>
        <v>0.718725812098676-1.75142094799345i</v>
      </c>
      <c r="N1158" t="str">
        <f t="shared" ref="N1158:N1221" si="572">COMPLEX(0,-2*PI()*B1158*$C$43)</f>
        <v>-0.754473711366242i</v>
      </c>
      <c r="O1158" t="str">
        <f t="shared" ref="O1158:O1221" si="573">IMEXP(N1158)</f>
        <v>0.728632101944972-0.68490529273415i</v>
      </c>
      <c r="P1158" t="str">
        <f t="shared" ref="P1158:P1221" si="574">IMSUB(COMPLEX(1,0),O1158)</f>
        <v>0.271367898055028+0.68490529273415i</v>
      </c>
      <c r="Q1158" t="str">
        <f t="shared" ref="Q1158:Q1221" si="575">IMSUM(COMPLEX(0,2*PI()*B1158*$C$43),O1158,COMPLEX(-1,0))</f>
        <v>-0.271367898055028+0.069568418632092i</v>
      </c>
      <c r="R1158" t="str">
        <f t="shared" ref="R1158:R1221" si="576">IMDIV(P1158,Q1158)</f>
        <v>-0.33120104850101-2.60880683014355i</v>
      </c>
      <c r="S1158" t="str">
        <f t="shared" ref="S1158:S1221" si="577">IMDIV(COMPLEX(0,2*PI()*B1158*$C$123),COMPLEX($C$124,0))</f>
        <v>0.0795506909654848i</v>
      </c>
      <c r="T1158" t="str">
        <f t="shared" ref="T1158:T1221" si="578">IMPRODUCT(R1158,S1158)</f>
        <v>0.207532385933396-0.0263472722567484i</v>
      </c>
      <c r="U1158" t="e">
        <f t="shared" ref="U1158:U1221" si="579">IMDIV(COMPLEX(1,2*PI()*B1158*$C$16*10^-3*$C$15*10^-6),COMPLEX(0,2*PI()*B1158*$C$15*10^-6))</f>
        <v>#DIV/0!</v>
      </c>
      <c r="V1158" t="str">
        <f t="shared" ref="V1158:V1221" si="580">IMSUM(COMPLEX($C$18*10^-3,0),IMDIV(COMPLEX(1,0),COMPLEX(0,2*PI()*B1158*($C$17*1*10^-6))))</f>
        <v>1.33333333333333E-06-0.00103616499408786i</v>
      </c>
      <c r="W1158" t="e">
        <f t="shared" ref="W1158:W1221" si="581">IMDIV(IMPRODUCT(U1158,V1158),IMSUM(U1158,V1158))</f>
        <v>#DIV/0!</v>
      </c>
      <c r="X1158" t="e">
        <f t="shared" ref="X1158:X1221" si="582">IMDIV(IMPRODUCT(COMPLEX($C$19,0),W1158),IMSUM(COMPLEX($C$19,0),W1158))</f>
        <v>#DIV/0!</v>
      </c>
      <c r="Y1158" t="str">
        <f t="shared" ref="Y1158:Y1221" si="583">COMPLEX($C$13*10^-3,2*PI()*B1158*$C$12*0.000001)</f>
        <v>0.00083+0.10294370807283i</v>
      </c>
      <c r="Z1158" t="e">
        <f t="shared" ref="Z1158:Z1221" si="584">IMPRODUCT(COMPLEX($C$6,0),IMDIV(X1158,IMSUM(X1158,Y1158)))</f>
        <v>#DIV/0!</v>
      </c>
      <c r="AA1158" t="e">
        <f t="shared" ref="AA1158:AA1221" si="585">IMDIV(COMPLEX($C$6,0),IMSUM(X1158,Y1158))</f>
        <v>#DIV/0!</v>
      </c>
      <c r="AB1158" t="str">
        <f t="shared" ref="AB1158:AB1221" si="586">IMPRODUCT(COMPLEX($C$119,0),T1158)</f>
        <v>1.27969388114854-0.162463525585526i</v>
      </c>
      <c r="AC1158" t="str">
        <f t="shared" ref="AC1158:AC1221" si="587">IMSUM(COMPLEX(1,0),IMPRODUCT(AB1158,M1158))</f>
        <v>1.63520700197083-2.35804939982546i</v>
      </c>
      <c r="AD1158" t="str">
        <f t="shared" ref="AD1158:AD1221" si="588">IMDIV(AB1158,AC1158)</f>
        <v>0.300652361603357+0.334202088537244i</v>
      </c>
      <c r="AE1158" t="e">
        <f t="shared" ref="AE1158:AE1221" si="589">IMPRODUCT(AD1158,AA1158,X1158)</f>
        <v>#DIV/0!</v>
      </c>
      <c r="AF1158" t="str">
        <f t="shared" ref="AF1158:AF1221" si="590">IMSUB(D1158,H1158)</f>
        <v>-17.7071378786491-3.73697620882201i</v>
      </c>
      <c r="AG1158" t="e">
        <f t="shared" ref="AG1158:AG1221" si="591">IMSUM(COMPLEX(1,0),IMPRODUCT(AD1158,AA1158,COMPLEX($C$127,0)))</f>
        <v>#DIV/0!</v>
      </c>
      <c r="AH1158" t="e">
        <f t="shared" ref="AH1158:AH1221" si="592">IMDIV(IMPRODUCT(AE1158,AF1158),AG1158)</f>
        <v>#DIV/0!</v>
      </c>
      <c r="AI1158" t="e">
        <f t="shared" ref="AI1158:AI1221" si="593">20*LOG10(IMABS(AH1158))</f>
        <v>#DIV/0!</v>
      </c>
      <c r="AJ1158" t="e">
        <f t="shared" ref="AJ1158:AJ1221" si="594">IMARGUMENT(AH1158)*180/PI()</f>
        <v>#DIV/0!</v>
      </c>
      <c r="AK1158"/>
      <c r="AL1158"/>
      <c r="AM1158"/>
      <c r="AN1158"/>
    </row>
    <row r="1159" spans="1:40" x14ac:dyDescent="0.25">
      <c r="A1159"/>
      <c r="B1159">
        <f t="shared" si="560"/>
        <v>102500</v>
      </c>
      <c r="C1159" s="186" t="str">
        <f t="shared" si="563"/>
        <v>-9.36210513395323E-06+0.0307501631033116i</v>
      </c>
      <c r="D1159" s="158" t="str">
        <f t="shared" si="564"/>
        <v>-7.666738442806+0.235751250458722i</v>
      </c>
      <c r="E1159" t="str">
        <f t="shared" si="565"/>
        <v>7.99996769982398-0.0160748363871206i</v>
      </c>
      <c r="F1159" t="str">
        <f t="shared" si="566"/>
        <v>0.99920064271069+1.60491475832526E-06i</v>
      </c>
      <c r="G1159">
        <f t="shared" si="561"/>
        <v>1</v>
      </c>
      <c r="H1159" t="str">
        <f t="shared" si="567"/>
        <v>10.0432196360404+3.9702980816365i</v>
      </c>
      <c r="I1159" t="str">
        <f t="shared" si="568"/>
        <v>402.516558741192i</v>
      </c>
      <c r="J1159" t="str">
        <f t="shared" si="562"/>
        <v>-218.309703570369+88.0577425226932i</v>
      </c>
      <c r="K1159" t="str">
        <f t="shared" si="569"/>
        <v>0.639642543681528-1.58577962711371i</v>
      </c>
      <c r="L1159" t="str">
        <f t="shared" si="570"/>
        <v>0.0778744472469673-0.164414751606845i</v>
      </c>
      <c r="M1159" t="str">
        <f t="shared" si="571"/>
        <v>0.717516990928495-1.75019437872055i</v>
      </c>
      <c r="N1159" t="str">
        <f t="shared" si="572"/>
        <v>-0.755210502099998i</v>
      </c>
      <c r="O1159" t="str">
        <f t="shared" si="573"/>
        <v>0.728127272344627-0.685441956162573i</v>
      </c>
      <c r="P1159" t="str">
        <f t="shared" si="574"/>
        <v>0.271872727655373+0.685441956162573i</v>
      </c>
      <c r="Q1159" t="str">
        <f t="shared" si="575"/>
        <v>-0.271872727655373+0.069768545937425i</v>
      </c>
      <c r="R1159" t="str">
        <f t="shared" si="576"/>
        <v>-0.331196834394464-2.60617930981114i</v>
      </c>
      <c r="S1159" t="str">
        <f t="shared" si="577"/>
        <v>0.0796283771871309i</v>
      </c>
      <c r="T1159" t="str">
        <f t="shared" si="578"/>
        <v>0.207525829098938-0.0263726664523461i</v>
      </c>
      <c r="U1159" t="e">
        <f t="shared" si="579"/>
        <v>#DIV/0!</v>
      </c>
      <c r="V1159" t="str">
        <f t="shared" si="580"/>
        <v>1.33333333333333E-06-0.0010351541014107i</v>
      </c>
      <c r="W1159" t="e">
        <f t="shared" si="581"/>
        <v>#DIV/0!</v>
      </c>
      <c r="X1159" t="e">
        <f t="shared" si="582"/>
        <v>#DIV/0!</v>
      </c>
      <c r="Y1159" t="str">
        <f t="shared" si="583"/>
        <v>0.00083+0.103044239037745i</v>
      </c>
      <c r="Z1159" t="e">
        <f t="shared" si="584"/>
        <v>#DIV/0!</v>
      </c>
      <c r="AA1159" t="e">
        <f t="shared" si="585"/>
        <v>#DIV/0!</v>
      </c>
      <c r="AB1159" t="str">
        <f t="shared" si="586"/>
        <v>1.27965345015316-0.162620112214533i</v>
      </c>
      <c r="AC1159" t="str">
        <f t="shared" si="587"/>
        <v>1.63355628672038-2.35632496874904i</v>
      </c>
      <c r="AD1159" t="str">
        <f t="shared" si="588"/>
        <v>0.300892825849372+0.334473425062533i</v>
      </c>
      <c r="AE1159" t="e">
        <f t="shared" si="589"/>
        <v>#DIV/0!</v>
      </c>
      <c r="AF1159" t="str">
        <f t="shared" si="590"/>
        <v>-17.7099580788464-3.73454683117778i</v>
      </c>
      <c r="AG1159" t="e">
        <f t="shared" si="591"/>
        <v>#DIV/0!</v>
      </c>
      <c r="AH1159" t="e">
        <f t="shared" si="592"/>
        <v>#DIV/0!</v>
      </c>
      <c r="AI1159" t="e">
        <f t="shared" si="593"/>
        <v>#DIV/0!</v>
      </c>
      <c r="AJ1159" t="e">
        <f t="shared" si="594"/>
        <v>#DIV/0!</v>
      </c>
      <c r="AK1159"/>
      <c r="AL1159"/>
      <c r="AM1159"/>
      <c r="AN1159"/>
    </row>
    <row r="1160" spans="1:40" x14ac:dyDescent="0.25">
      <c r="A1160"/>
      <c r="B1160">
        <f t="shared" si="560"/>
        <v>102600</v>
      </c>
      <c r="C1160" s="186" t="str">
        <f t="shared" si="563"/>
        <v>-9.34386431165527E-06+0.0307201921896557i</v>
      </c>
      <c r="D1160" s="158" t="str">
        <f t="shared" si="564"/>
        <v>-7.66673830295971+0.235521473454027i</v>
      </c>
      <c r="E1160" t="str">
        <f t="shared" si="565"/>
        <v>7.99996763676876-0.0160905190275031i</v>
      </c>
      <c r="F1160" t="str">
        <f t="shared" si="566"/>
        <v>0.999200642716975+1.60648051617922E-06i</v>
      </c>
      <c r="G1160">
        <f t="shared" si="561"/>
        <v>1</v>
      </c>
      <c r="H1160" t="str">
        <f t="shared" si="567"/>
        <v>10.0460334557377+3.96764085286329i</v>
      </c>
      <c r="I1160" t="str">
        <f t="shared" si="568"/>
        <v>402.909257822891i</v>
      </c>
      <c r="J1160" t="str">
        <f t="shared" si="562"/>
        <v>-218.737833685322+88.1436525153982i</v>
      </c>
      <c r="K1160" t="str">
        <f t="shared" si="569"/>
        <v>0.638560579805472-1.58465588749106i</v>
      </c>
      <c r="L1160" t="str">
        <f t="shared" si="570"/>
        <v>0.0777504766638232-0.164313164295114i</v>
      </c>
      <c r="M1160" t="str">
        <f t="shared" si="571"/>
        <v>0.716311056469295-1.74896905178617i</v>
      </c>
      <c r="N1160" t="str">
        <f t="shared" si="572"/>
        <v>-0.755947292833754i</v>
      </c>
      <c r="O1160" t="str">
        <f t="shared" si="573"/>
        <v>0.727622047472702-0.68597824749159i</v>
      </c>
      <c r="P1160" t="str">
        <f t="shared" si="574"/>
        <v>0.272377952527298+0.68597824749159i</v>
      </c>
      <c r="Q1160" t="str">
        <f t="shared" si="575"/>
        <v>-0.272377952527298+0.069969045342164i</v>
      </c>
      <c r="R1160" t="str">
        <f t="shared" si="576"/>
        <v>-0.331192615987562-2.60355683004681i</v>
      </c>
      <c r="S1160" t="str">
        <f t="shared" si="577"/>
        <v>0.0797060634087768i</v>
      </c>
      <c r="T1160" t="str">
        <f t="shared" si="578"/>
        <v>0.207519265784065-0.0263980596504233i</v>
      </c>
      <c r="U1160" t="e">
        <f t="shared" si="579"/>
        <v>#DIV/0!</v>
      </c>
      <c r="V1160" t="str">
        <f t="shared" si="580"/>
        <v>1.33333333333333E-06-0.00103414517928457i</v>
      </c>
      <c r="W1160" t="e">
        <f t="shared" si="581"/>
        <v>#DIV/0!</v>
      </c>
      <c r="X1160" t="e">
        <f t="shared" si="582"/>
        <v>#DIV/0!</v>
      </c>
      <c r="Y1160" t="str">
        <f t="shared" si="583"/>
        <v>0.00083+0.10314477000266i</v>
      </c>
      <c r="Z1160" t="e">
        <f t="shared" si="584"/>
        <v>#DIV/0!</v>
      </c>
      <c r="AA1160" t="e">
        <f t="shared" si="585"/>
        <v>#DIV/0!</v>
      </c>
      <c r="AB1160" t="str">
        <f t="shared" si="586"/>
        <v>1.27961297919801-0.162776692692592i</v>
      </c>
      <c r="AC1160" t="str">
        <f t="shared" si="587"/>
        <v>1.6319095271297-2.35460224359243i</v>
      </c>
      <c r="AD1160" t="str">
        <f t="shared" si="588"/>
        <v>0.30113348734815+0.334744594082365i</v>
      </c>
      <c r="AE1160" t="e">
        <f t="shared" si="589"/>
        <v>#DIV/0!</v>
      </c>
      <c r="AF1160" t="str">
        <f t="shared" si="590"/>
        <v>-17.7127717586974-3.73211937940926i</v>
      </c>
      <c r="AG1160" t="e">
        <f t="shared" si="591"/>
        <v>#DIV/0!</v>
      </c>
      <c r="AH1160" t="e">
        <f t="shared" si="592"/>
        <v>#DIV/0!</v>
      </c>
      <c r="AI1160" t="e">
        <f t="shared" si="593"/>
        <v>#DIV/0!</v>
      </c>
      <c r="AJ1160" t="e">
        <f t="shared" si="594"/>
        <v>#DIV/0!</v>
      </c>
      <c r="AK1160"/>
      <c r="AL1160"/>
      <c r="AM1160"/>
      <c r="AN1160"/>
    </row>
    <row r="1161" spans="1:40" x14ac:dyDescent="0.25">
      <c r="A1161"/>
      <c r="B1161">
        <f t="shared" si="560"/>
        <v>102700</v>
      </c>
      <c r="C1161" s="186" t="str">
        <f t="shared" si="563"/>
        <v>-9.32567674720925E-06+0.0306902796419304i</v>
      </c>
      <c r="D1161" s="158" t="str">
        <f t="shared" si="564"/>
        <v>-7.66673816352175+0.235292143921466i</v>
      </c>
      <c r="E1161" t="str">
        <f t="shared" si="565"/>
        <v>7.99996757365205-0.0161062016675146i</v>
      </c>
      <c r="F1161" t="str">
        <f t="shared" si="566"/>
        <v>0.999200642723269+1.60804627399622E-06i</v>
      </c>
      <c r="G1161">
        <f t="shared" si="561"/>
        <v>1</v>
      </c>
      <c r="H1161" t="str">
        <f t="shared" si="567"/>
        <v>10.0488407732677+3.96498599981415i</v>
      </c>
      <c r="I1161" t="str">
        <f t="shared" si="568"/>
        <v>403.30195690459i</v>
      </c>
      <c r="J1161" t="str">
        <f t="shared" si="562"/>
        <v>-219.166381284542+88.2295625081032i</v>
      </c>
      <c r="K1161" t="str">
        <f t="shared" si="569"/>
        <v>0.637481220254752-1.58353332158092i</v>
      </c>
      <c r="L1161" t="str">
        <f t="shared" si="570"/>
        <v>0.0776267798460971-0.16421164540104i</v>
      </c>
      <c r="M1161" t="str">
        <f t="shared" si="571"/>
        <v>0.715108000100849-1.74774496698196i</v>
      </c>
      <c r="N1161" t="str">
        <f t="shared" si="572"/>
        <v>-0.75668408356751i</v>
      </c>
      <c r="O1161" t="str">
        <f t="shared" si="573"/>
        <v>0.727116427603465-0.686514166430071i</v>
      </c>
      <c r="P1161" t="str">
        <f t="shared" si="574"/>
        <v>0.272883572396535+0.686514166430071i</v>
      </c>
      <c r="Q1161" t="str">
        <f t="shared" si="575"/>
        <v>-0.272883572396535+0.070169917137439i</v>
      </c>
      <c r="R1161" t="str">
        <f t="shared" si="576"/>
        <v>-0.331188393279752-2.60093937612349i</v>
      </c>
      <c r="S1161" t="str">
        <f t="shared" si="577"/>
        <v>0.0797837496304227i</v>
      </c>
      <c r="T1161" t="str">
        <f t="shared" si="578"/>
        <v>0.207512695988544-0.0264234518499337i</v>
      </c>
      <c r="U1161" t="e">
        <f t="shared" si="579"/>
        <v>#DIV/0!</v>
      </c>
      <c r="V1161" t="str">
        <f t="shared" si="580"/>
        <v>1.33333333333333E-06-0.00103313822195323i</v>
      </c>
      <c r="W1161" t="e">
        <f t="shared" si="581"/>
        <v>#DIV/0!</v>
      </c>
      <c r="X1161" t="e">
        <f t="shared" si="582"/>
        <v>#DIV/0!</v>
      </c>
      <c r="Y1161" t="str">
        <f t="shared" si="583"/>
        <v>0.00083+0.103245300967575i</v>
      </c>
      <c r="Z1161" t="e">
        <f t="shared" si="584"/>
        <v>#DIV/0!</v>
      </c>
      <c r="AA1161" t="e">
        <f t="shared" si="585"/>
        <v>#DIV/0!</v>
      </c>
      <c r="AB1161" t="str">
        <f t="shared" si="586"/>
        <v>1.27957246828165-0.162933267013251i</v>
      </c>
      <c r="AC1161" t="str">
        <f t="shared" si="587"/>
        <v>1.63026671140066-2.35288122405168i</v>
      </c>
      <c r="AD1161" t="str">
        <f t="shared" si="588"/>
        <v>0.30137434599461+0.33501559546602i</v>
      </c>
      <c r="AE1161" t="e">
        <f t="shared" si="589"/>
        <v>#DIV/0!</v>
      </c>
      <c r="AF1161" t="str">
        <f t="shared" si="590"/>
        <v>-17.7155789367895-3.72969385589268i</v>
      </c>
      <c r="AG1161" t="e">
        <f t="shared" si="591"/>
        <v>#DIV/0!</v>
      </c>
      <c r="AH1161" t="e">
        <f t="shared" si="592"/>
        <v>#DIV/0!</v>
      </c>
      <c r="AI1161" t="e">
        <f t="shared" si="593"/>
        <v>#DIV/0!</v>
      </c>
      <c r="AJ1161" t="e">
        <f t="shared" si="594"/>
        <v>#DIV/0!</v>
      </c>
      <c r="AK1161"/>
      <c r="AL1161"/>
      <c r="AM1161"/>
      <c r="AN1161"/>
    </row>
    <row r="1162" spans="1:40" x14ac:dyDescent="0.25">
      <c r="A1162"/>
      <c r="B1162">
        <f t="shared" si="560"/>
        <v>102800</v>
      </c>
      <c r="C1162" s="186" t="str">
        <f t="shared" si="563"/>
        <v>-9.30754223348698E-06+0.0306604252898071i</v>
      </c>
      <c r="D1162" s="158" t="str">
        <f t="shared" si="564"/>
        <v>-7.66673802449043+0.235063260555188i</v>
      </c>
      <c r="E1162" t="str">
        <f t="shared" si="565"/>
        <v>7.99996751047385-0.0161218843071548i</v>
      </c>
      <c r="F1162" t="str">
        <f t="shared" si="566"/>
        <v>0.999200642729574+1.60961203177622E-06i</v>
      </c>
      <c r="G1162">
        <f t="shared" si="561"/>
        <v>1</v>
      </c>
      <c r="H1162" t="str">
        <f t="shared" si="567"/>
        <v>10.0516416071594+3.96233352352461i</v>
      </c>
      <c r="I1162" t="str">
        <f t="shared" si="568"/>
        <v>403.694655986288i</v>
      </c>
      <c r="J1162" t="str">
        <f t="shared" si="562"/>
        <v>-219.595346368027+88.3154725008084i</v>
      </c>
      <c r="K1162" t="str">
        <f t="shared" si="569"/>
        <v>0.63640445716912-1.58241192901878i</v>
      </c>
      <c r="L1162" t="str">
        <f t="shared" si="570"/>
        <v>0.0775033560634563-0.164110195069868i</v>
      </c>
      <c r="M1162" t="str">
        <f t="shared" si="571"/>
        <v>0.713907813232576-1.74652212408865i</v>
      </c>
      <c r="N1162" t="str">
        <f t="shared" si="572"/>
        <v>-0.757420874301266i</v>
      </c>
      <c r="O1162" t="str">
        <f t="shared" si="573"/>
        <v>0.726610413011396-0.687049712687087i</v>
      </c>
      <c r="P1162" t="str">
        <f t="shared" si="574"/>
        <v>0.273389586988604+0.687049712687087i</v>
      </c>
      <c r="Q1162" t="str">
        <f t="shared" si="575"/>
        <v>-0.273389586988604+0.070371161614179i</v>
      </c>
      <c r="R1162" t="str">
        <f t="shared" si="576"/>
        <v>-0.331184166270486-2.59832693337137i</v>
      </c>
      <c r="S1162" t="str">
        <f t="shared" si="577"/>
        <v>0.0798614358520688i</v>
      </c>
      <c r="T1162" t="str">
        <f t="shared" si="578"/>
        <v>0.20750611971214-0.0264488430498313i</v>
      </c>
      <c r="U1162" t="e">
        <f t="shared" si="579"/>
        <v>#DIV/0!</v>
      </c>
      <c r="V1162" t="str">
        <f t="shared" si="580"/>
        <v>1.33333333333333E-06-0.00103213322368285i</v>
      </c>
      <c r="W1162" t="e">
        <f t="shared" si="581"/>
        <v>#DIV/0!</v>
      </c>
      <c r="X1162" t="e">
        <f t="shared" si="582"/>
        <v>#DIV/0!</v>
      </c>
      <c r="Y1162" t="str">
        <f t="shared" si="583"/>
        <v>0.00083+0.10334583193249i</v>
      </c>
      <c r="Z1162" t="e">
        <f t="shared" si="584"/>
        <v>#DIV/0!</v>
      </c>
      <c r="AA1162" t="e">
        <f t="shared" si="585"/>
        <v>#DIV/0!</v>
      </c>
      <c r="AB1162" t="str">
        <f t="shared" si="586"/>
        <v>1.27953191740263-0.163089835170061i</v>
      </c>
      <c r="AC1162" t="str">
        <f t="shared" si="587"/>
        <v>1.62862782777571-2.35116190980798i</v>
      </c>
      <c r="AD1162" t="str">
        <f t="shared" si="588"/>
        <v>0.301615401683575+0.335286429082799i</v>
      </c>
      <c r="AE1162" t="e">
        <f t="shared" si="589"/>
        <v>#DIV/0!</v>
      </c>
      <c r="AF1162" t="str">
        <f t="shared" si="590"/>
        <v>-17.7183796316498-3.72727026296942i</v>
      </c>
      <c r="AG1162" t="e">
        <f t="shared" si="591"/>
        <v>#DIV/0!</v>
      </c>
      <c r="AH1162" t="e">
        <f t="shared" si="592"/>
        <v>#DIV/0!</v>
      </c>
      <c r="AI1162" t="e">
        <f t="shared" si="593"/>
        <v>#DIV/0!</v>
      </c>
      <c r="AJ1162" t="e">
        <f t="shared" si="594"/>
        <v>#DIV/0!</v>
      </c>
      <c r="AK1162"/>
      <c r="AL1162"/>
      <c r="AM1162"/>
      <c r="AN1162"/>
    </row>
    <row r="1163" spans="1:40" x14ac:dyDescent="0.25">
      <c r="A1163"/>
      <c r="B1163">
        <f t="shared" si="560"/>
        <v>102900</v>
      </c>
      <c r="C1163" s="186" t="str">
        <f t="shared" si="563"/>
        <v>-9.28946056436635E-06+0.0306306289636195i</v>
      </c>
      <c r="D1163" s="158" t="str">
        <f t="shared" si="564"/>
        <v>-7.6667378858643+0.234834822054416i</v>
      </c>
      <c r="E1163" t="str">
        <f t="shared" si="565"/>
        <v>7.99996744723417-0.0161375669464232i</v>
      </c>
      <c r="F1163" t="str">
        <f t="shared" si="566"/>
        <v>0.999200642735889+1.61117778951917E-06i</v>
      </c>
      <c r="G1163">
        <f t="shared" si="561"/>
        <v>1</v>
      </c>
      <c r="H1163" t="str">
        <f t="shared" si="567"/>
        <v>10.054435975883+3.95968342500073i</v>
      </c>
      <c r="I1163" t="str">
        <f t="shared" si="568"/>
        <v>404.087355067987i</v>
      </c>
      <c r="J1163" t="str">
        <f t="shared" si="562"/>
        <v>-220.024728935779+88.4013824935134i</v>
      </c>
      <c r="K1163" t="str">
        <f t="shared" si="569"/>
        <v>0.635330282715729-1.58129170943087i</v>
      </c>
      <c r="L1163" t="str">
        <f t="shared" si="570"/>
        <v>0.0773802045876744-0.164008813445288i</v>
      </c>
      <c r="M1163" t="str">
        <f t="shared" si="571"/>
        <v>0.712710487303403-1.74530052287616i</v>
      </c>
      <c r="N1163" t="str">
        <f t="shared" si="572"/>
        <v>-0.758157665035022i</v>
      </c>
      <c r="O1163" t="str">
        <f t="shared" si="573"/>
        <v>0.72610400397119-0.687584885971911i</v>
      </c>
      <c r="P1163" t="str">
        <f t="shared" si="574"/>
        <v>0.27389599602881+0.687584885971911i</v>
      </c>
      <c r="Q1163" t="str">
        <f t="shared" si="575"/>
        <v>-0.27389599602881+0.070572779063111i</v>
      </c>
      <c r="R1163" t="str">
        <f t="shared" si="576"/>
        <v>-0.331179934959204-2.59571948717768i</v>
      </c>
      <c r="S1163" t="str">
        <f t="shared" si="577"/>
        <v>0.0799391220737148i</v>
      </c>
      <c r="T1163" t="str">
        <f t="shared" si="578"/>
        <v>0.207499536954617-0.0264742332490687i</v>
      </c>
      <c r="U1163" t="e">
        <f t="shared" si="579"/>
        <v>#DIV/0!</v>
      </c>
      <c r="V1163" t="str">
        <f t="shared" si="580"/>
        <v>1.33333333333333E-06-0.00103113017876187i</v>
      </c>
      <c r="W1163" t="e">
        <f t="shared" si="581"/>
        <v>#DIV/0!</v>
      </c>
      <c r="X1163" t="e">
        <f t="shared" si="582"/>
        <v>#DIV/0!</v>
      </c>
      <c r="Y1163" t="str">
        <f t="shared" si="583"/>
        <v>0.00083+0.103446362897405i</v>
      </c>
      <c r="Z1163" t="e">
        <f t="shared" si="584"/>
        <v>#DIV/0!</v>
      </c>
      <c r="AA1163" t="e">
        <f t="shared" si="585"/>
        <v>#DIV/0!</v>
      </c>
      <c r="AB1163" t="str">
        <f t="shared" si="586"/>
        <v>1.27949132655949-0.163246397156563i</v>
      </c>
      <c r="AC1163" t="str">
        <f t="shared" si="587"/>
        <v>1.62699286453769-2.34944430052777i</v>
      </c>
      <c r="AD1163" t="str">
        <f t="shared" si="588"/>
        <v>0.301856654309766+0.335557094802028i</v>
      </c>
      <c r="AE1163" t="e">
        <f t="shared" si="589"/>
        <v>#DIV/0!</v>
      </c>
      <c r="AF1163" t="str">
        <f t="shared" si="590"/>
        <v>-17.7211738617473-3.72484860294631i</v>
      </c>
      <c r="AG1163" t="e">
        <f t="shared" si="591"/>
        <v>#DIV/0!</v>
      </c>
      <c r="AH1163" t="e">
        <f t="shared" si="592"/>
        <v>#DIV/0!</v>
      </c>
      <c r="AI1163" t="e">
        <f t="shared" si="593"/>
        <v>#DIV/0!</v>
      </c>
      <c r="AJ1163" t="e">
        <f t="shared" si="594"/>
        <v>#DIV/0!</v>
      </c>
      <c r="AK1163"/>
      <c r="AL1163"/>
      <c r="AM1163"/>
      <c r="AN1163"/>
    </row>
    <row r="1164" spans="1:40" x14ac:dyDescent="0.25">
      <c r="A1164"/>
      <c r="B1164">
        <f t="shared" si="560"/>
        <v>103000</v>
      </c>
      <c r="C1164" s="186" t="str">
        <f t="shared" si="563"/>
        <v>-9.27143153472526E-06+0.0306008904943599i</v>
      </c>
      <c r="D1164" s="158" t="str">
        <f t="shared" si="564"/>
        <v>-7.66673774764173+0.234606827123426i</v>
      </c>
      <c r="E1164" t="str">
        <f t="shared" si="565"/>
        <v>7.999967383933-0.0161532495853195i</v>
      </c>
      <c r="F1164" t="str">
        <f t="shared" si="566"/>
        <v>0.999200642742204+1.61274354722501E-06i</v>
      </c>
      <c r="G1164">
        <f t="shared" si="561"/>
        <v>1</v>
      </c>
      <c r="H1164" t="str">
        <f t="shared" si="567"/>
        <v>10.057223897849+3.95703570521928i</v>
      </c>
      <c r="I1164" t="str">
        <f t="shared" si="568"/>
        <v>404.480054149686i</v>
      </c>
      <c r="J1164" t="str">
        <f t="shared" si="562"/>
        <v>-220.454528987797+88.4872924862185i</v>
      </c>
      <c r="K1164" t="str">
        <f t="shared" si="569"/>
        <v>0.634258689089061-1.58017266243425i</v>
      </c>
      <c r="L1164" t="str">
        <f t="shared" si="570"/>
        <v>0.0772573246926234-0.163907500669443i</v>
      </c>
      <c r="M1164" t="str">
        <f t="shared" si="571"/>
        <v>0.711516013781684-1.74408016310369i</v>
      </c>
      <c r="N1164" t="str">
        <f t="shared" si="572"/>
        <v>-0.758894455768778i</v>
      </c>
      <c r="O1164" t="str">
        <f t="shared" si="573"/>
        <v>0.725597200757758-0.688119685994018i</v>
      </c>
      <c r="P1164" t="str">
        <f t="shared" si="574"/>
        <v>0.274402799242242+0.688119685994018i</v>
      </c>
      <c r="Q1164" t="str">
        <f t="shared" si="575"/>
        <v>-0.274402799242242+0.07077476977476i</v>
      </c>
      <c r="R1164" t="str">
        <f t="shared" si="576"/>
        <v>-0.331175699345338-2.59311702298641i</v>
      </c>
      <c r="S1164" t="str">
        <f t="shared" si="577"/>
        <v>0.0800168082953607i</v>
      </c>
      <c r="T1164" t="str">
        <f t="shared" si="578"/>
        <v>0.20749294771574-0.0264996224465979i</v>
      </c>
      <c r="U1164" t="e">
        <f t="shared" si="579"/>
        <v>#DIV/0!</v>
      </c>
      <c r="V1164" t="str">
        <f t="shared" si="580"/>
        <v>1.33333333333333E-06-0.00103012908150094i</v>
      </c>
      <c r="W1164" t="e">
        <f t="shared" si="581"/>
        <v>#DIV/0!</v>
      </c>
      <c r="X1164" t="e">
        <f t="shared" si="582"/>
        <v>#DIV/0!</v>
      </c>
      <c r="Y1164" t="str">
        <f t="shared" si="583"/>
        <v>0.00083+0.10354689386232i</v>
      </c>
      <c r="Z1164" t="e">
        <f t="shared" si="584"/>
        <v>#DIV/0!</v>
      </c>
      <c r="AA1164" t="e">
        <f t="shared" si="585"/>
        <v>#DIV/0!</v>
      </c>
      <c r="AB1164" t="str">
        <f t="shared" si="586"/>
        <v>1.27945069575079-0.163402952966295i</v>
      </c>
      <c r="AC1164" t="str">
        <f t="shared" si="587"/>
        <v>1.62536181000972-2.3477283958629i</v>
      </c>
      <c r="AD1164" t="str">
        <f t="shared" si="588"/>
        <v>0.302098103767811+0.335827592493062i</v>
      </c>
      <c r="AE1164" t="e">
        <f t="shared" si="589"/>
        <v>#DIV/0!</v>
      </c>
      <c r="AF1164" t="str">
        <f t="shared" si="590"/>
        <v>-17.7239616454907-3.72242887809585i</v>
      </c>
      <c r="AG1164" t="e">
        <f t="shared" si="591"/>
        <v>#DIV/0!</v>
      </c>
      <c r="AH1164" t="e">
        <f t="shared" si="592"/>
        <v>#DIV/0!</v>
      </c>
      <c r="AI1164" t="e">
        <f t="shared" si="593"/>
        <v>#DIV/0!</v>
      </c>
      <c r="AJ1164" t="e">
        <f t="shared" si="594"/>
        <v>#DIV/0!</v>
      </c>
      <c r="AK1164"/>
      <c r="AL1164"/>
      <c r="AM1164"/>
      <c r="AN1164"/>
    </row>
    <row r="1165" spans="1:40" x14ac:dyDescent="0.25">
      <c r="A1165"/>
      <c r="B1165">
        <f t="shared" si="560"/>
        <v>103100</v>
      </c>
      <c r="C1165" s="186" t="str">
        <f t="shared" si="563"/>
        <v>-9.25345494043591E-06+0.0305712097136767i</v>
      </c>
      <c r="D1165" s="158" t="str">
        <f t="shared" si="564"/>
        <v>-7.66673760982121+0.234379274471521i</v>
      </c>
      <c r="E1165" t="str">
        <f t="shared" si="565"/>
        <v>7.99996732057035-0.0161689322238434i</v>
      </c>
      <c r="F1165" t="str">
        <f t="shared" si="566"/>
        <v>0.999200642748519+1.61430930489371E-06i</v>
      </c>
      <c r="G1165">
        <f t="shared" si="561"/>
        <v>1</v>
      </c>
      <c r="H1165" t="str">
        <f t="shared" si="567"/>
        <v>10.0600053914093+3.95439036512792i</v>
      </c>
      <c r="I1165" t="str">
        <f t="shared" si="568"/>
        <v>404.872753231385i</v>
      </c>
      <c r="J1165" t="str">
        <f t="shared" si="562"/>
        <v>-220.884746524081+88.5732024789235i</v>
      </c>
      <c r="K1165" t="str">
        <f t="shared" si="569"/>
        <v>0.63318966851081-1.57905478763691i</v>
      </c>
      <c r="L1165" t="str">
        <f t="shared" si="570"/>
        <v>0.0771347156542671-0.163806256882937i</v>
      </c>
      <c r="M1165" t="str">
        <f t="shared" si="571"/>
        <v>0.710324384165077-1.74286104451985i</v>
      </c>
      <c r="N1165" t="str">
        <f t="shared" si="572"/>
        <v>-0.759631246502534i</v>
      </c>
      <c r="O1165" t="str">
        <f t="shared" si="573"/>
        <v>0.725090003646223-0.688654112463086i</v>
      </c>
      <c r="P1165" t="str">
        <f t="shared" si="574"/>
        <v>0.274909996353777+0.688654112463086i</v>
      </c>
      <c r="Q1165" t="str">
        <f t="shared" si="575"/>
        <v>-0.274909996353777+0.0709771340394479i</v>
      </c>
      <c r="R1165" t="str">
        <f t="shared" si="576"/>
        <v>-0.33117145942833-2.590519526298i</v>
      </c>
      <c r="S1165" t="str">
        <f t="shared" si="577"/>
        <v>0.0800944945170066i</v>
      </c>
      <c r="T1165" t="str">
        <f t="shared" si="578"/>
        <v>0.207486351995274-0.0265250106413715i</v>
      </c>
      <c r="U1165" t="e">
        <f t="shared" si="579"/>
        <v>#DIV/0!</v>
      </c>
      <c r="V1165" t="str">
        <f t="shared" si="580"/>
        <v>1.33333333333333E-06-0.00102912992623275i</v>
      </c>
      <c r="W1165" t="e">
        <f t="shared" si="581"/>
        <v>#DIV/0!</v>
      </c>
      <c r="X1165" t="e">
        <f t="shared" si="582"/>
        <v>#DIV/0!</v>
      </c>
      <c r="Y1165" t="str">
        <f t="shared" si="583"/>
        <v>0.00083+0.103647424827234i</v>
      </c>
      <c r="Z1165" t="e">
        <f t="shared" si="584"/>
        <v>#DIV/0!</v>
      </c>
      <c r="AA1165" t="e">
        <f t="shared" si="585"/>
        <v>#DIV/0!</v>
      </c>
      <c r="AB1165" t="str">
        <f t="shared" si="586"/>
        <v>1.27941002497508-0.163559502592798i</v>
      </c>
      <c r="AC1165" t="str">
        <f t="shared" si="587"/>
        <v>1.62373465255502-2.34601419545081i</v>
      </c>
      <c r="AD1165" t="str">
        <f t="shared" si="588"/>
        <v>0.30233974995223+0.336097922025279i</v>
      </c>
      <c r="AE1165" t="e">
        <f t="shared" si="589"/>
        <v>#DIV/0!</v>
      </c>
      <c r="AF1165" t="str">
        <f t="shared" si="590"/>
        <v>-17.7267430012305-3.7200110906564i</v>
      </c>
      <c r="AG1165" t="e">
        <f t="shared" si="591"/>
        <v>#DIV/0!</v>
      </c>
      <c r="AH1165" t="e">
        <f t="shared" si="592"/>
        <v>#DIV/0!</v>
      </c>
      <c r="AI1165" t="e">
        <f t="shared" si="593"/>
        <v>#DIV/0!</v>
      </c>
      <c r="AJ1165" t="e">
        <f t="shared" si="594"/>
        <v>#DIV/0!</v>
      </c>
      <c r="AK1165"/>
      <c r="AL1165"/>
      <c r="AM1165"/>
      <c r="AN1165"/>
    </row>
    <row r="1166" spans="1:40" x14ac:dyDescent="0.25">
      <c r="A1166"/>
      <c r="B1166">
        <f t="shared" si="560"/>
        <v>103200</v>
      </c>
      <c r="C1166" s="186" t="str">
        <f t="shared" si="563"/>
        <v>-9.23553057835908E-06+0.0305415864538704i</v>
      </c>
      <c r="D1166" s="158" t="str">
        <f t="shared" si="564"/>
        <v>-7.66673747240112+0.234152162813006i</v>
      </c>
      <c r="E1166" t="str">
        <f t="shared" si="565"/>
        <v>7.99996725714621-0.0161846148619944i</v>
      </c>
      <c r="F1166" t="str">
        <f t="shared" si="566"/>
        <v>0.999200642754854+1.61587506252528E-06i</v>
      </c>
      <c r="G1166">
        <f t="shared" si="561"/>
        <v>1</v>
      </c>
      <c r="H1166" t="str">
        <f t="shared" si="567"/>
        <v>10.062780474857+3.95174740564542i</v>
      </c>
      <c r="I1166" t="str">
        <f t="shared" si="568"/>
        <v>405.265452313083i</v>
      </c>
      <c r="J1166" t="str">
        <f t="shared" si="562"/>
        <v>-221.315381544632+88.6591124716286i</v>
      </c>
      <c r="K1166" t="str">
        <f t="shared" si="569"/>
        <v>0.632123213229779-1.57793808463778i</v>
      </c>
      <c r="L1166" t="str">
        <f t="shared" si="570"/>
        <v>0.0770123767506594-0.163705082224849i</v>
      </c>
      <c r="M1166" t="str">
        <f t="shared" si="571"/>
        <v>0.709135589980438-1.74164316686263i</v>
      </c>
      <c r="N1166" t="str">
        <f t="shared" si="572"/>
        <v>-0.76036803723629i</v>
      </c>
      <c r="O1166" t="str">
        <f t="shared" si="573"/>
        <v>0.724582412911921-0.689188165088996i</v>
      </c>
      <c r="P1166" t="str">
        <f t="shared" si="574"/>
        <v>0.275417587088079+0.689188165088996i</v>
      </c>
      <c r="Q1166" t="str">
        <f t="shared" si="575"/>
        <v>-0.275417587088079+0.0711798721472939i</v>
      </c>
      <c r="R1166" t="str">
        <f t="shared" si="576"/>
        <v>-0.331167215207623-2.58792698266908i</v>
      </c>
      <c r="S1166" t="str">
        <f t="shared" si="577"/>
        <v>0.0801721807386527i</v>
      </c>
      <c r="T1166" t="str">
        <f t="shared" si="578"/>
        <v>0.207479749792982-0.0265503978323418i</v>
      </c>
      <c r="U1166" t="e">
        <f t="shared" si="579"/>
        <v>#DIV/0!</v>
      </c>
      <c r="V1166" t="str">
        <f t="shared" si="580"/>
        <v>1.33333333333333E-06-0.00102813270731199i</v>
      </c>
      <c r="W1166" t="e">
        <f t="shared" si="581"/>
        <v>#DIV/0!</v>
      </c>
      <c r="X1166" t="e">
        <f t="shared" si="582"/>
        <v>#DIV/0!</v>
      </c>
      <c r="Y1166" t="str">
        <f t="shared" si="583"/>
        <v>0.00083+0.103747955792149i</v>
      </c>
      <c r="Z1166" t="e">
        <f t="shared" si="584"/>
        <v>#DIV/0!</v>
      </c>
      <c r="AA1166" t="e">
        <f t="shared" si="585"/>
        <v>#DIV/0!</v>
      </c>
      <c r="AB1166" t="str">
        <f t="shared" si="586"/>
        <v>1.27936931423089-0.163716046029612i</v>
      </c>
      <c r="AC1166" t="str">
        <f t="shared" si="587"/>
        <v>1.62211138057675-2.34430169891443i</v>
      </c>
      <c r="AD1166" t="str">
        <f t="shared" si="588"/>
        <v>0.302581592757466+0.336368083268086i</v>
      </c>
      <c r="AE1166" t="e">
        <f t="shared" si="589"/>
        <v>#DIV/0!</v>
      </c>
      <c r="AF1166" t="str">
        <f t="shared" si="590"/>
        <v>-17.7295179472581-3.71759524283241i</v>
      </c>
      <c r="AG1166" t="e">
        <f t="shared" si="591"/>
        <v>#DIV/0!</v>
      </c>
      <c r="AH1166" t="e">
        <f t="shared" si="592"/>
        <v>#DIV/0!</v>
      </c>
      <c r="AI1166" t="e">
        <f t="shared" si="593"/>
        <v>#DIV/0!</v>
      </c>
      <c r="AJ1166" t="e">
        <f t="shared" si="594"/>
        <v>#DIV/0!</v>
      </c>
      <c r="AK1166"/>
      <c r="AL1166"/>
      <c r="AM1166"/>
      <c r="AN1166"/>
    </row>
    <row r="1167" spans="1:40" x14ac:dyDescent="0.25">
      <c r="A1167"/>
      <c r="B1167">
        <f t="shared" si="560"/>
        <v>103300</v>
      </c>
      <c r="C1167" s="186" t="str">
        <f t="shared" si="563"/>
        <v>-9.21765824633825E-06+0.0305120205478913i</v>
      </c>
      <c r="D1167" s="158" t="str">
        <f t="shared" si="564"/>
        <v>-7.66673733537992+0.233925490867167i</v>
      </c>
      <c r="E1167" t="str">
        <f t="shared" si="565"/>
        <v>7.99996719366058-0.0162002974997723i</v>
      </c>
      <c r="F1167" t="str">
        <f t="shared" si="566"/>
        <v>0.999200642761178+1.61744082011961E-06i</v>
      </c>
      <c r="G1167">
        <f t="shared" si="561"/>
        <v>1</v>
      </c>
      <c r="H1167" t="str">
        <f t="shared" si="567"/>
        <v>10.0655491664263+3.949106827662i</v>
      </c>
      <c r="I1167" t="str">
        <f t="shared" si="568"/>
        <v>405.658151394782i</v>
      </c>
      <c r="J1167" t="str">
        <f t="shared" si="562"/>
        <v>-221.746434049447+88.7450224643337i</v>
      </c>
      <c r="K1167" t="str">
        <f t="shared" si="569"/>
        <v>0.631059315521805-1.57682255302696i</v>
      </c>
      <c r="L1167" t="str">
        <f t="shared" si="570"/>
        <v>0.0768903072619343-0.163603976832739i</v>
      </c>
      <c r="M1167" t="str">
        <f t="shared" si="571"/>
        <v>0.707949622783739-1.7404265298597i</v>
      </c>
      <c r="N1167" t="str">
        <f t="shared" si="572"/>
        <v>-0.761104827970046i</v>
      </c>
      <c r="O1167" t="str">
        <f t="shared" si="573"/>
        <v>0.724074428830405-0.689721843581833i</v>
      </c>
      <c r="P1167" t="str">
        <f t="shared" si="574"/>
        <v>0.275925571169595+0.689721843581833i</v>
      </c>
      <c r="Q1167" t="str">
        <f t="shared" si="575"/>
        <v>-0.275925571169595+0.071382984388213i</v>
      </c>
      <c r="R1167" t="str">
        <f t="shared" si="576"/>
        <v>-0.331162966682657-2.58533937771224i</v>
      </c>
      <c r="S1167" t="str">
        <f t="shared" si="577"/>
        <v>0.0802498669602986i</v>
      </c>
      <c r="T1167" t="str">
        <f t="shared" si="578"/>
        <v>0.207473141108628-0.026575784018461i</v>
      </c>
      <c r="U1167" t="e">
        <f t="shared" si="579"/>
        <v>#DIV/0!</v>
      </c>
      <c r="V1167" t="str">
        <f t="shared" si="580"/>
        <v>1.33333333333333E-06-0.00102713741911517i</v>
      </c>
      <c r="W1167" t="e">
        <f t="shared" si="581"/>
        <v>#DIV/0!</v>
      </c>
      <c r="X1167" t="e">
        <f t="shared" si="582"/>
        <v>#DIV/0!</v>
      </c>
      <c r="Y1167" t="str">
        <f t="shared" si="583"/>
        <v>0.00083+0.103848486757064i</v>
      </c>
      <c r="Z1167" t="e">
        <f t="shared" si="584"/>
        <v>#DIV/0!</v>
      </c>
      <c r="AA1167" t="e">
        <f t="shared" si="585"/>
        <v>#DIV/0!</v>
      </c>
      <c r="AB1167" t="str">
        <f t="shared" si="586"/>
        <v>1.27932856351676-0.163872583270276i</v>
      </c>
      <c r="AC1167" t="str">
        <f t="shared" si="587"/>
        <v>1.62049198251792-2.34259090586266i</v>
      </c>
      <c r="AD1167" t="str">
        <f t="shared" si="588"/>
        <v>0.302823632077841+0.336638076090908i</v>
      </c>
      <c r="AE1167" t="e">
        <f t="shared" si="589"/>
        <v>#DIV/0!</v>
      </c>
      <c r="AF1167" t="str">
        <f t="shared" si="590"/>
        <v>-17.7322865018062-3.71518133679483i</v>
      </c>
      <c r="AG1167" t="e">
        <f t="shared" si="591"/>
        <v>#DIV/0!</v>
      </c>
      <c r="AH1167" t="e">
        <f t="shared" si="592"/>
        <v>#DIV/0!</v>
      </c>
      <c r="AI1167" t="e">
        <f t="shared" si="593"/>
        <v>#DIV/0!</v>
      </c>
      <c r="AJ1167" t="e">
        <f t="shared" si="594"/>
        <v>#DIV/0!</v>
      </c>
      <c r="AK1167"/>
      <c r="AL1167"/>
      <c r="AM1167"/>
      <c r="AN1167"/>
    </row>
    <row r="1168" spans="1:40" x14ac:dyDescent="0.25">
      <c r="A1168"/>
      <c r="B1168">
        <f t="shared" si="560"/>
        <v>103400</v>
      </c>
      <c r="C1168" s="186" t="str">
        <f t="shared" si="563"/>
        <v>-9.19983774319398E-06+0.0304825118293355i</v>
      </c>
      <c r="D1168" s="158" t="str">
        <f t="shared" si="564"/>
        <v>-7.66673719875601+0.233699257358239i</v>
      </c>
      <c r="E1168" t="str">
        <f t="shared" si="565"/>
        <v>7.99996713011347-0.0162159801371766i</v>
      </c>
      <c r="F1168" t="str">
        <f t="shared" si="566"/>
        <v>0.999200642767523+1.61900657767674E-06i</v>
      </c>
      <c r="G1168">
        <f t="shared" si="561"/>
        <v>1</v>
      </c>
      <c r="H1168" t="str">
        <f t="shared" si="567"/>
        <v>10.0683114842934+3.9464686320394i</v>
      </c>
      <c r="I1168" t="str">
        <f t="shared" si="568"/>
        <v>406.050850476481i</v>
      </c>
      <c r="J1168" t="str">
        <f t="shared" si="562"/>
        <v>-222.177904038531+88.8309324570388i</v>
      </c>
      <c r="K1168" t="str">
        <f t="shared" si="569"/>
        <v>0.629997967689593-1.5757081923856i</v>
      </c>
      <c r="L1168" t="str">
        <f t="shared" si="570"/>
        <v>0.0767685064703048-0.16350294084266i</v>
      </c>
      <c r="M1168" t="str">
        <f t="shared" si="571"/>
        <v>0.706766474159898-1.73921113322826i</v>
      </c>
      <c r="N1168" t="str">
        <f t="shared" si="572"/>
        <v>-0.761841618703803i</v>
      </c>
      <c r="O1168" t="str">
        <f t="shared" si="573"/>
        <v>0.723566051677437-0.690255147651884i</v>
      </c>
      <c r="P1168" t="str">
        <f t="shared" si="574"/>
        <v>0.276433948322563+0.690255147651884i</v>
      </c>
      <c r="Q1168" t="str">
        <f t="shared" si="575"/>
        <v>-0.276433948322563+0.071586471051919i</v>
      </c>
      <c r="R1168" t="str">
        <f t="shared" si="576"/>
        <v>-0.331158713852876-2.58275669709569i</v>
      </c>
      <c r="S1168" t="str">
        <f t="shared" si="577"/>
        <v>0.0803275531819446i</v>
      </c>
      <c r="T1168" t="str">
        <f t="shared" si="578"/>
        <v>0.207466525941978-0.0266011691986813i</v>
      </c>
      <c r="U1168" t="e">
        <f t="shared" si="579"/>
        <v>#DIV/0!</v>
      </c>
      <c r="V1168" t="str">
        <f t="shared" si="580"/>
        <v>1.33333333333333E-06-0.00102614405604059i</v>
      </c>
      <c r="W1168" t="e">
        <f t="shared" si="581"/>
        <v>#DIV/0!</v>
      </c>
      <c r="X1168" t="e">
        <f t="shared" si="582"/>
        <v>#DIV/0!</v>
      </c>
      <c r="Y1168" t="str">
        <f t="shared" si="583"/>
        <v>0.00083+0.103949017721979i</v>
      </c>
      <c r="Z1168" t="e">
        <f t="shared" si="584"/>
        <v>#DIV/0!</v>
      </c>
      <c r="AA1168" t="e">
        <f t="shared" si="585"/>
        <v>#DIV/0!</v>
      </c>
      <c r="AB1168" t="str">
        <f t="shared" si="586"/>
        <v>1.27928777283127-0.164029114308329i</v>
      </c>
      <c r="AC1168" t="str">
        <f t="shared" si="587"/>
        <v>1.61887644686121-2.3408818158902i</v>
      </c>
      <c r="AD1168" t="str">
        <f t="shared" si="588"/>
        <v>0.303065867807601+0.336907900363212i</v>
      </c>
      <c r="AE1168" t="e">
        <f t="shared" si="589"/>
        <v>#DIV/0!</v>
      </c>
      <c r="AF1168" t="str">
        <f t="shared" si="590"/>
        <v>-17.7350486830494-3.71276937468116i</v>
      </c>
      <c r="AG1168" t="e">
        <f t="shared" si="591"/>
        <v>#DIV/0!</v>
      </c>
      <c r="AH1168" t="e">
        <f t="shared" si="592"/>
        <v>#DIV/0!</v>
      </c>
      <c r="AI1168" t="e">
        <f t="shared" si="593"/>
        <v>#DIV/0!</v>
      </c>
      <c r="AJ1168" t="e">
        <f t="shared" si="594"/>
        <v>#DIV/0!</v>
      </c>
      <c r="AK1168"/>
      <c r="AL1168"/>
      <c r="AM1168"/>
      <c r="AN1168"/>
    </row>
    <row r="1169" spans="1:40" x14ac:dyDescent="0.25">
      <c r="A1169"/>
      <c r="B1169">
        <f t="shared" si="560"/>
        <v>103500</v>
      </c>
      <c r="C1169" s="186" t="str">
        <f t="shared" si="563"/>
        <v>-0.0000091820688687183+0.0304530601324425i</v>
      </c>
      <c r="D1169" s="158" t="str">
        <f t="shared" si="564"/>
        <v>-7.66673706252801+0.233473461015393i</v>
      </c>
      <c r="E1169" t="str">
        <f t="shared" si="565"/>
        <v>7.99996706650487-0.016231662774207i</v>
      </c>
      <c r="F1169" t="str">
        <f t="shared" si="566"/>
        <v>0.999200642773868+1.62057233519658E-06i</v>
      </c>
      <c r="G1169">
        <f t="shared" si="561"/>
        <v>1</v>
      </c>
      <c r="H1169" t="str">
        <f t="shared" si="567"/>
        <v>10.0710674465762+3.9438328196113i</v>
      </c>
      <c r="I1169" t="str">
        <f t="shared" si="568"/>
        <v>406.443549558179i</v>
      </c>
      <c r="J1169" t="str">
        <f t="shared" si="562"/>
        <v>-222.609791511879+88.9168424497438i</v>
      </c>
      <c r="K1169" t="str">
        <f t="shared" si="569"/>
        <v>0.628939162062707-1.57459500228619i</v>
      </c>
      <c r="L1169" t="str">
        <f t="shared" si="570"/>
        <v>0.0766469736600553-0.163401974389168i</v>
      </c>
      <c r="M1169" t="str">
        <f t="shared" si="571"/>
        <v>0.705586135722762-1.73799697667536i</v>
      </c>
      <c r="N1169" t="str">
        <f t="shared" si="572"/>
        <v>-0.762578409437559i</v>
      </c>
      <c r="O1169" t="str">
        <f t="shared" si="573"/>
        <v>0.723057281728998-0.690788077009637i</v>
      </c>
      <c r="P1169" t="str">
        <f t="shared" si="574"/>
        <v>0.276942718271002+0.690788077009637i</v>
      </c>
      <c r="Q1169" t="str">
        <f t="shared" si="575"/>
        <v>-0.276942718271002+0.071790332427922i</v>
      </c>
      <c r="R1169" t="str">
        <f t="shared" si="576"/>
        <v>-0.331154456717702-2.58017892654305i</v>
      </c>
      <c r="S1169" t="str">
        <f t="shared" si="577"/>
        <v>0.0804052394035907i</v>
      </c>
      <c r="T1169" t="str">
        <f t="shared" si="578"/>
        <v>0.207459904292794-0.0266265533719528i</v>
      </c>
      <c r="U1169" t="e">
        <f t="shared" si="579"/>
        <v>#DIV/0!</v>
      </c>
      <c r="V1169" t="str">
        <f t="shared" si="580"/>
        <v>1.33333333333333E-06-0.00102515261250818i</v>
      </c>
      <c r="W1169" t="e">
        <f t="shared" si="581"/>
        <v>#DIV/0!</v>
      </c>
      <c r="X1169" t="e">
        <f t="shared" si="582"/>
        <v>#DIV/0!</v>
      </c>
      <c r="Y1169" t="str">
        <f t="shared" si="583"/>
        <v>0.00083+0.104049548686894i</v>
      </c>
      <c r="Z1169" t="e">
        <f t="shared" si="584"/>
        <v>#DIV/0!</v>
      </c>
      <c r="AA1169" t="e">
        <f t="shared" si="585"/>
        <v>#DIV/0!</v>
      </c>
      <c r="AB1169" t="str">
        <f t="shared" si="586"/>
        <v>1.27924694217293-0.164185639137298i</v>
      </c>
      <c r="AC1169" t="str">
        <f t="shared" si="587"/>
        <v>1.61726476212882-2.33917442857781i</v>
      </c>
      <c r="AD1169" t="str">
        <f t="shared" si="588"/>
        <v>0.303308299840878+0.337177555954477i</v>
      </c>
      <c r="AE1169" t="e">
        <f t="shared" si="589"/>
        <v>#DIV/0!</v>
      </c>
      <c r="AF1169" t="str">
        <f t="shared" si="590"/>
        <v>-17.7378045091042-3.71035935859591i</v>
      </c>
      <c r="AG1169" t="e">
        <f t="shared" si="591"/>
        <v>#DIV/0!</v>
      </c>
      <c r="AH1169" t="e">
        <f t="shared" si="592"/>
        <v>#DIV/0!</v>
      </c>
      <c r="AI1169" t="e">
        <f t="shared" si="593"/>
        <v>#DIV/0!</v>
      </c>
      <c r="AJ1169" t="e">
        <f t="shared" si="594"/>
        <v>#DIV/0!</v>
      </c>
      <c r="AK1169"/>
      <c r="AL1169"/>
      <c r="AM1169"/>
      <c r="AN1169"/>
    </row>
    <row r="1170" spans="1:40" x14ac:dyDescent="0.25">
      <c r="A1170"/>
      <c r="B1170">
        <f t="shared" si="560"/>
        <v>103600</v>
      </c>
      <c r="C1170" s="186" t="str">
        <f t="shared" si="563"/>
        <v>-9.16435142366897E-06+0.0304236652920918i</v>
      </c>
      <c r="D1170" s="158" t="str">
        <f t="shared" si="564"/>
        <v>-7.66673692669422+0.233248100572704i</v>
      </c>
      <c r="E1170" t="str">
        <f t="shared" si="565"/>
        <v>7.99996700283479-0.0162473454108631i</v>
      </c>
      <c r="F1170" t="str">
        <f t="shared" si="566"/>
        <v>0.999200642780223+1.62213809267913E-06i</v>
      </c>
      <c r="G1170">
        <f t="shared" si="561"/>
        <v>1</v>
      </c>
      <c r="H1170" t="str">
        <f t="shared" si="567"/>
        <v>10.0738170713344+3.94119939118319i</v>
      </c>
      <c r="I1170" t="str">
        <f t="shared" si="568"/>
        <v>406.836248639878i</v>
      </c>
      <c r="J1170" t="str">
        <f t="shared" si="562"/>
        <v>-223.042096469494+89.0027524424488i</v>
      </c>
      <c r="K1170" t="str">
        <f t="shared" si="569"/>
        <v>0.627882890997389-1.57348298229249i</v>
      </c>
      <c r="L1170" t="str">
        <f t="shared" si="570"/>
        <v>0.0765257081175347-0.16330107760533i</v>
      </c>
      <c r="M1170" t="str">
        <f t="shared" si="571"/>
        <v>0.704408599114924-1.73678405989782i</v>
      </c>
      <c r="N1170" t="str">
        <f t="shared" si="572"/>
        <v>-0.763315200171315i</v>
      </c>
      <c r="O1170" t="str">
        <f t="shared" si="573"/>
        <v>0.722548119261277-0.691320631365788i</v>
      </c>
      <c r="P1170" t="str">
        <f t="shared" si="574"/>
        <v>0.277451880738723+0.691320631365788i</v>
      </c>
      <c r="Q1170" t="str">
        <f t="shared" si="575"/>
        <v>-0.277451880738723+0.071994568805527i</v>
      </c>
      <c r="R1170" t="str">
        <f t="shared" si="576"/>
        <v>-0.331150195276593-2.57760605183304i</v>
      </c>
      <c r="S1170" t="str">
        <f t="shared" si="577"/>
        <v>0.0804829256252366i</v>
      </c>
      <c r="T1170" t="str">
        <f t="shared" si="578"/>
        <v>0.207453276160838-0.0266519365372286i</v>
      </c>
      <c r="U1170" t="e">
        <f t="shared" si="579"/>
        <v>#DIV/0!</v>
      </c>
      <c r="V1170" t="str">
        <f t="shared" si="580"/>
        <v>1.33333333333333E-06-0.00102416308295943i</v>
      </c>
      <c r="W1170" t="e">
        <f t="shared" si="581"/>
        <v>#DIV/0!</v>
      </c>
      <c r="X1170" t="e">
        <f t="shared" si="582"/>
        <v>#DIV/0!</v>
      </c>
      <c r="Y1170" t="str">
        <f t="shared" si="583"/>
        <v>0.00083+0.104150079651809i</v>
      </c>
      <c r="Z1170" t="e">
        <f t="shared" si="584"/>
        <v>#DIV/0!</v>
      </c>
      <c r="AA1170" t="e">
        <f t="shared" si="585"/>
        <v>#DIV/0!</v>
      </c>
      <c r="AB1170" t="str">
        <f t="shared" si="586"/>
        <v>1.27920607154028-0.164342157750725i</v>
      </c>
      <c r="AC1170" t="str">
        <f t="shared" si="587"/>
        <v>1.61565691688232-2.33746874349238i</v>
      </c>
      <c r="AD1170" t="str">
        <f t="shared" si="588"/>
        <v>0.303550928071717+0.337447042734214i</v>
      </c>
      <c r="AE1170" t="e">
        <f t="shared" si="589"/>
        <v>#DIV/0!</v>
      </c>
      <c r="AF1170" t="str">
        <f t="shared" si="590"/>
        <v>-17.7405539980286-3.70795129061049i</v>
      </c>
      <c r="AG1170" t="e">
        <f t="shared" si="591"/>
        <v>#DIV/0!</v>
      </c>
      <c r="AH1170" t="e">
        <f t="shared" si="592"/>
        <v>#DIV/0!</v>
      </c>
      <c r="AI1170" t="e">
        <f t="shared" si="593"/>
        <v>#DIV/0!</v>
      </c>
      <c r="AJ1170" t="e">
        <f t="shared" si="594"/>
        <v>#DIV/0!</v>
      </c>
      <c r="AK1170"/>
      <c r="AL1170"/>
      <c r="AM1170"/>
      <c r="AN1170"/>
    </row>
    <row r="1171" spans="1:40" x14ac:dyDescent="0.25">
      <c r="A1171"/>
      <c r="B1171">
        <f t="shared" si="560"/>
        <v>103700</v>
      </c>
      <c r="C1171" s="186" t="str">
        <f t="shared" si="563"/>
        <v>-9.14668520976395E-06+0.0303943271437995i</v>
      </c>
      <c r="D1171" s="158" t="str">
        <f t="shared" si="564"/>
        <v>-7.66673679125328+0.23302317476913i</v>
      </c>
      <c r="E1171" t="str">
        <f t="shared" si="565"/>
        <v>7.99996693910321-0.0162630280471447i</v>
      </c>
      <c r="F1171" t="str">
        <f t="shared" si="566"/>
        <v>0.999200642786577+1.62370385012432E-06i</v>
      </c>
      <c r="G1171">
        <f t="shared" si="561"/>
        <v>1</v>
      </c>
      <c r="H1171" t="str">
        <f t="shared" si="567"/>
        <v>10.0765603765702+3.93856834753305i</v>
      </c>
      <c r="I1171" t="str">
        <f t="shared" si="568"/>
        <v>407.228947721577i</v>
      </c>
      <c r="J1171" t="str">
        <f t="shared" si="562"/>
        <v>-223.474818911376+89.0886624351539i</v>
      </c>
      <c r="K1171" t="str">
        <f t="shared" si="569"/>
        <v>0.6268291468765-1.57237213195967i</v>
      </c>
      <c r="L1171" t="str">
        <f t="shared" si="570"/>
        <v>0.0764047091311545-0.163200250622738i</v>
      </c>
      <c r="M1171" t="str">
        <f t="shared" si="571"/>
        <v>0.703233856007655-1.73557238258241i</v>
      </c>
      <c r="N1171" t="str">
        <f t="shared" si="572"/>
        <v>-0.764051990905071i</v>
      </c>
      <c r="O1171" t="str">
        <f t="shared" si="573"/>
        <v>0.722038564550679-0.691852810431233i</v>
      </c>
      <c r="P1171" t="str">
        <f t="shared" si="574"/>
        <v>0.277961435449321+0.691852810431233i</v>
      </c>
      <c r="Q1171" t="str">
        <f t="shared" si="575"/>
        <v>-0.277961435449321+0.072199180473838i</v>
      </c>
      <c r="R1171" t="str">
        <f t="shared" si="576"/>
        <v>-0.331145929528972-2.57503805879925i</v>
      </c>
      <c r="S1171" t="str">
        <f t="shared" si="577"/>
        <v>0.0805606118468825i</v>
      </c>
      <c r="T1171" t="str">
        <f t="shared" si="578"/>
        <v>0.207446641545876-0.0266773186934586i</v>
      </c>
      <c r="U1171" t="e">
        <f t="shared" si="579"/>
        <v>#DIV/0!</v>
      </c>
      <c r="V1171" t="str">
        <f t="shared" si="580"/>
        <v>1.33333333333333E-06-0.00102317546185725i</v>
      </c>
      <c r="W1171" t="e">
        <f t="shared" si="581"/>
        <v>#DIV/0!</v>
      </c>
      <c r="X1171" t="e">
        <f t="shared" si="582"/>
        <v>#DIV/0!</v>
      </c>
      <c r="Y1171" t="str">
        <f t="shared" si="583"/>
        <v>0.00083+0.104250610616724i</v>
      </c>
      <c r="Z1171" t="e">
        <f t="shared" si="584"/>
        <v>#DIV/0!</v>
      </c>
      <c r="AA1171" t="e">
        <f t="shared" si="585"/>
        <v>#DIV/0!</v>
      </c>
      <c r="AB1171" t="str">
        <f t="shared" si="586"/>
        <v>1.27916516093189-0.164498670142137i</v>
      </c>
      <c r="AC1171" t="str">
        <f t="shared" si="587"/>
        <v>1.61405289972256-2.33576476018716i</v>
      </c>
      <c r="AD1171" t="str">
        <f t="shared" si="588"/>
        <v>0.30379375239406+0.337716360571967i</v>
      </c>
      <c r="AE1171" t="e">
        <f t="shared" si="589"/>
        <v>#DIV/0!</v>
      </c>
      <c r="AF1171" t="str">
        <f t="shared" si="590"/>
        <v>-17.7432971678235-3.70554517276392i</v>
      </c>
      <c r="AG1171" t="e">
        <f t="shared" si="591"/>
        <v>#DIV/0!</v>
      </c>
      <c r="AH1171" t="e">
        <f t="shared" si="592"/>
        <v>#DIV/0!</v>
      </c>
      <c r="AI1171" t="e">
        <f t="shared" si="593"/>
        <v>#DIV/0!</v>
      </c>
      <c r="AJ1171" t="e">
        <f t="shared" si="594"/>
        <v>#DIV/0!</v>
      </c>
      <c r="AK1171"/>
      <c r="AL1171"/>
      <c r="AM1171"/>
      <c r="AN1171"/>
    </row>
    <row r="1172" spans="1:40" x14ac:dyDescent="0.25">
      <c r="A1172"/>
      <c r="B1172">
        <f t="shared" si="560"/>
        <v>103800</v>
      </c>
      <c r="C1172" s="186" t="str">
        <f t="shared" si="563"/>
        <v>-9.12907002967592E-06+0.0303650455237161i</v>
      </c>
      <c r="D1172" s="158" t="str">
        <f t="shared" si="564"/>
        <v>-7.66673665620357+0.23279868234849i</v>
      </c>
      <c r="E1172" t="str">
        <f t="shared" si="565"/>
        <v>7.99996687531016-0.0162787106830512i</v>
      </c>
      <c r="F1172" t="str">
        <f t="shared" si="566"/>
        <v>0.999200642792942+1.62526960753214E-06i</v>
      </c>
      <c r="G1172">
        <f t="shared" si="561"/>
        <v>1</v>
      </c>
      <c r="H1172" t="str">
        <f t="shared" si="567"/>
        <v>10.0792973802278+3.93593968941109i</v>
      </c>
      <c r="I1172" t="str">
        <f t="shared" si="568"/>
        <v>407.621646803276i</v>
      </c>
      <c r="J1172" t="str">
        <f t="shared" si="562"/>
        <v>-223.907958837523+89.174572427859i</v>
      </c>
      <c r="K1172" t="str">
        <f t="shared" si="569"/>
        <v>0.625777922109423-1.5712624508344i</v>
      </c>
      <c r="L1172" t="str">
        <f t="shared" si="570"/>
        <v>0.0762839759913814-0.163099493571511i</v>
      </c>
      <c r="M1172" t="str">
        <f t="shared" si="571"/>
        <v>0.702061898100804-1.73436194440591i</v>
      </c>
      <c r="N1172" t="str">
        <f t="shared" si="572"/>
        <v>-0.764788781638827i</v>
      </c>
      <c r="O1172" t="str">
        <f t="shared" si="573"/>
        <v>0.721528617873821-0.692384613917073i</v>
      </c>
      <c r="P1172" t="str">
        <f t="shared" si="574"/>
        <v>0.278471382126179+0.692384613917073i</v>
      </c>
      <c r="Q1172" t="str">
        <f t="shared" si="575"/>
        <v>-0.278471382126179+0.0724041677217541i</v>
      </c>
      <c r="R1172" t="str">
        <f t="shared" si="576"/>
        <v>-0.331141659474274-2.57247493332983i</v>
      </c>
      <c r="S1172" t="str">
        <f t="shared" si="577"/>
        <v>0.0806382980685286i</v>
      </c>
      <c r="T1172" t="str">
        <f t="shared" si="578"/>
        <v>0.207440000447669-0.0267026998395937i</v>
      </c>
      <c r="U1172" t="e">
        <f t="shared" si="579"/>
        <v>#DIV/0!</v>
      </c>
      <c r="V1172" t="str">
        <f t="shared" si="580"/>
        <v>1.33333333333333E-06-0.0010221897436859i</v>
      </c>
      <c r="W1172" t="e">
        <f t="shared" si="581"/>
        <v>#DIV/0!</v>
      </c>
      <c r="X1172" t="e">
        <f t="shared" si="582"/>
        <v>#DIV/0!</v>
      </c>
      <c r="Y1172" t="str">
        <f t="shared" si="583"/>
        <v>0.00083+0.104351141581639i</v>
      </c>
      <c r="Z1172" t="e">
        <f t="shared" si="584"/>
        <v>#DIV/0!</v>
      </c>
      <c r="AA1172" t="e">
        <f t="shared" si="585"/>
        <v>#DIV/0!</v>
      </c>
      <c r="AB1172" t="str">
        <f t="shared" si="586"/>
        <v>1.27912421034627-0.164655176305065i</v>
      </c>
      <c r="AC1172" t="str">
        <f t="shared" si="587"/>
        <v>1.61245269928944-2.33406247820169i</v>
      </c>
      <c r="AD1172" t="str">
        <f t="shared" si="588"/>
        <v>0.304036772701757+0.337985509337297i</v>
      </c>
      <c r="AE1172" t="e">
        <f t="shared" si="589"/>
        <v>#DIV/0!</v>
      </c>
      <c r="AF1172" t="str">
        <f t="shared" si="590"/>
        <v>-17.7460340364314-3.7031410070626i</v>
      </c>
      <c r="AG1172" t="e">
        <f t="shared" si="591"/>
        <v>#DIV/0!</v>
      </c>
      <c r="AH1172" t="e">
        <f t="shared" si="592"/>
        <v>#DIV/0!</v>
      </c>
      <c r="AI1172" t="e">
        <f t="shared" si="593"/>
        <v>#DIV/0!</v>
      </c>
      <c r="AJ1172" t="e">
        <f t="shared" si="594"/>
        <v>#DIV/0!</v>
      </c>
      <c r="AK1172"/>
      <c r="AL1172"/>
      <c r="AM1172"/>
      <c r="AN1172"/>
    </row>
    <row r="1173" spans="1:40" x14ac:dyDescent="0.25">
      <c r="A1173"/>
      <c r="B1173">
        <f t="shared" si="560"/>
        <v>103900</v>
      </c>
      <c r="C1173" s="186" t="str">
        <f t="shared" si="563"/>
        <v>-9.11150568702664E-06+0.0303358202686223i</v>
      </c>
      <c r="D1173" s="158" t="str">
        <f t="shared" si="564"/>
        <v>-7.66673652154363+0.232574622059438i</v>
      </c>
      <c r="E1173" t="str">
        <f t="shared" si="565"/>
        <v>7.99996681145561-0.0162943933185824i</v>
      </c>
      <c r="F1173" t="str">
        <f t="shared" si="566"/>
        <v>0.999200642799307+1.62683536490253E-06i</v>
      </c>
      <c r="G1173">
        <f t="shared" si="561"/>
        <v>1</v>
      </c>
      <c r="H1173" t="str">
        <f t="shared" si="567"/>
        <v>10.0820281001942+3.93331341754036i</v>
      </c>
      <c r="I1173" t="str">
        <f t="shared" si="568"/>
        <v>408.014345884974i</v>
      </c>
      <c r="J1173" t="str">
        <f t="shared" si="562"/>
        <v>-224.341516247936+89.2604824205641i</v>
      </c>
      <c r="K1173" t="str">
        <f t="shared" si="569"/>
        <v>0.624729209131937-1.5701539384549i</v>
      </c>
      <c r="L1173" t="str">
        <f t="shared" si="570"/>
        <v>0.0761635079907304-0.162998806580313i</v>
      </c>
      <c r="M1173" t="str">
        <f t="shared" si="571"/>
        <v>0.700892717122667-1.73315274503521i</v>
      </c>
      <c r="N1173" t="str">
        <f t="shared" si="572"/>
        <v>-0.765525572372583i</v>
      </c>
      <c r="O1173" t="str">
        <f t="shared" si="573"/>
        <v>0.721018279507532-0.692916041534613i</v>
      </c>
      <c r="P1173" t="str">
        <f t="shared" si="574"/>
        <v>0.278981720492468+0.692916041534613i</v>
      </c>
      <c r="Q1173" t="str">
        <f t="shared" si="575"/>
        <v>-0.278981720492468+0.0726095308379701i</v>
      </c>
      <c r="R1173" t="str">
        <f t="shared" si="576"/>
        <v>-0.331137385111944-2.56991666136728i</v>
      </c>
      <c r="S1173" t="str">
        <f t="shared" si="577"/>
        <v>0.0807159842901746i</v>
      </c>
      <c r="T1173" t="str">
        <f t="shared" si="578"/>
        <v>0.207433352865979-0.0267280799745852i</v>
      </c>
      <c r="U1173" t="e">
        <f t="shared" si="579"/>
        <v>#DIV/0!</v>
      </c>
      <c r="V1173" t="str">
        <f t="shared" si="580"/>
        <v>1.33333333333333E-06-0.00102120592295088i</v>
      </c>
      <c r="W1173" t="e">
        <f t="shared" si="581"/>
        <v>#DIV/0!</v>
      </c>
      <c r="X1173" t="e">
        <f t="shared" si="582"/>
        <v>#DIV/0!</v>
      </c>
      <c r="Y1173" t="str">
        <f t="shared" si="583"/>
        <v>0.00083+0.104451672546553i</v>
      </c>
      <c r="Z1173" t="e">
        <f t="shared" si="584"/>
        <v>#DIV/0!</v>
      </c>
      <c r="AA1173" t="e">
        <f t="shared" si="585"/>
        <v>#DIV/0!</v>
      </c>
      <c r="AB1173" t="str">
        <f t="shared" si="586"/>
        <v>1.27908321978195-0.164811676233041i</v>
      </c>
      <c r="AC1173" t="str">
        <f t="shared" si="587"/>
        <v>1.61085630426183-2.33236189706208i</v>
      </c>
      <c r="AD1173" t="str">
        <f t="shared" si="588"/>
        <v>0.304279988888557+0.338254488899798i</v>
      </c>
      <c r="AE1173" t="e">
        <f t="shared" si="589"/>
        <v>#DIV/0!</v>
      </c>
      <c r="AF1173" t="str">
        <f t="shared" si="590"/>
        <v>-17.7487646217378-3.70073879548092i</v>
      </c>
      <c r="AG1173" t="e">
        <f t="shared" si="591"/>
        <v>#DIV/0!</v>
      </c>
      <c r="AH1173" t="e">
        <f t="shared" si="592"/>
        <v>#DIV/0!</v>
      </c>
      <c r="AI1173" t="e">
        <f t="shared" si="593"/>
        <v>#DIV/0!</v>
      </c>
      <c r="AJ1173" t="e">
        <f t="shared" si="594"/>
        <v>#DIV/0!</v>
      </c>
      <c r="AK1173"/>
      <c r="AL1173"/>
      <c r="AM1173"/>
      <c r="AN1173"/>
    </row>
    <row r="1174" spans="1:40" x14ac:dyDescent="0.25">
      <c r="A1174"/>
      <c r="B1174">
        <f t="shared" si="560"/>
        <v>104000</v>
      </c>
      <c r="C1174" s="186" t="str">
        <f t="shared" si="563"/>
        <v>-9.09399198638154E-06+0.0303066512159269i</v>
      </c>
      <c r="D1174" s="158" t="str">
        <f t="shared" si="564"/>
        <v>-7.66673638727193+0.23235099265544i</v>
      </c>
      <c r="E1174" t="str">
        <f t="shared" si="565"/>
        <v>7.99996674753958-0.0163100759537379i</v>
      </c>
      <c r="F1174" t="str">
        <f t="shared" si="566"/>
        <v>0.999200642805691+1.62840112223551E-06i</v>
      </c>
      <c r="G1174">
        <f t="shared" si="561"/>
        <v>1</v>
      </c>
      <c r="H1174" t="str">
        <f t="shared" si="567"/>
        <v>10.084752554299+3.93068953261663i</v>
      </c>
      <c r="I1174" t="str">
        <f t="shared" si="568"/>
        <v>408.407044966673i</v>
      </c>
      <c r="J1174" t="str">
        <f t="shared" si="562"/>
        <v>-224.775491142616+89.3463924132691i</v>
      </c>
      <c r="K1174" t="str">
        <f t="shared" si="569"/>
        <v>0.623683000406139-1.56904659435103i</v>
      </c>
      <c r="L1174" t="str">
        <f t="shared" si="570"/>
        <v>0.0760433044237634-0.162898189776358i</v>
      </c>
      <c r="M1174" t="str">
        <f t="shared" si="571"/>
        <v>0.699726304829902-1.73194478412739i</v>
      </c>
      <c r="N1174" t="str">
        <f t="shared" si="572"/>
        <v>-0.766262363106339i</v>
      </c>
      <c r="O1174" t="str">
        <f t="shared" si="573"/>
        <v>0.720507549728856-0.693447092995363i</v>
      </c>
      <c r="P1174" t="str">
        <f t="shared" si="574"/>
        <v>0.279492450271144+0.693447092995363i</v>
      </c>
      <c r="Q1174" t="str">
        <f t="shared" si="575"/>
        <v>-0.279492450271144+0.072815270110976i</v>
      </c>
      <c r="R1174" t="str">
        <f t="shared" si="576"/>
        <v>-0.331133106441419-2.56736322890817i</v>
      </c>
      <c r="S1174" t="str">
        <f t="shared" si="577"/>
        <v>0.0807936705118205i</v>
      </c>
      <c r="T1174" t="str">
        <f t="shared" si="578"/>
        <v>0.20742669880057-0.0267534590973836i</v>
      </c>
      <c r="U1174" t="e">
        <f t="shared" si="579"/>
        <v>#DIV/0!</v>
      </c>
      <c r="V1174" t="str">
        <f t="shared" si="580"/>
        <v>1.33333333333333E-06-0.00102022399417882i</v>
      </c>
      <c r="W1174" t="e">
        <f t="shared" si="581"/>
        <v>#DIV/0!</v>
      </c>
      <c r="X1174" t="e">
        <f t="shared" si="582"/>
        <v>#DIV/0!</v>
      </c>
      <c r="Y1174" t="str">
        <f t="shared" si="583"/>
        <v>0.00083+0.104552203511468i</v>
      </c>
      <c r="Z1174" t="e">
        <f t="shared" si="584"/>
        <v>#DIV/0!</v>
      </c>
      <c r="AA1174" t="e">
        <f t="shared" si="585"/>
        <v>#DIV/0!</v>
      </c>
      <c r="AB1174" t="str">
        <f t="shared" si="586"/>
        <v>1.27904218923749-0.164968169919595i</v>
      </c>
      <c r="AC1174" t="str">
        <f t="shared" si="587"/>
        <v>1.60926370335741-2.33066301628114i</v>
      </c>
      <c r="AD1174" t="str">
        <f t="shared" si="588"/>
        <v>0.304523400848113+0.338523299129097i</v>
      </c>
      <c r="AE1174" t="e">
        <f t="shared" si="589"/>
        <v>#DIV/0!</v>
      </c>
      <c r="AF1174" t="str">
        <f t="shared" si="590"/>
        <v>-17.7514889415709-3.69833853996119i</v>
      </c>
      <c r="AG1174" t="e">
        <f t="shared" si="591"/>
        <v>#DIV/0!</v>
      </c>
      <c r="AH1174" t="e">
        <f t="shared" si="592"/>
        <v>#DIV/0!</v>
      </c>
      <c r="AI1174" t="e">
        <f t="shared" si="593"/>
        <v>#DIV/0!</v>
      </c>
      <c r="AJ1174" t="e">
        <f t="shared" si="594"/>
        <v>#DIV/0!</v>
      </c>
      <c r="AK1174"/>
      <c r="AL1174"/>
      <c r="AM1174"/>
      <c r="AN1174"/>
    </row>
    <row r="1175" spans="1:40" x14ac:dyDescent="0.25">
      <c r="A1175"/>
      <c r="B1175">
        <f t="shared" si="560"/>
        <v>104100</v>
      </c>
      <c r="C1175" s="186" t="str">
        <f t="shared" si="563"/>
        <v>-9.07652873324435E-06+0.0302775382036635i</v>
      </c>
      <c r="D1175" s="158" t="str">
        <f t="shared" si="564"/>
        <v>-7.66673625338693+0.232127792894754i</v>
      </c>
      <c r="E1175" t="str">
        <f t="shared" si="565"/>
        <v>7.99996668356207-0.0163257585885173i</v>
      </c>
      <c r="F1175" t="str">
        <f t="shared" si="566"/>
        <v>0.999200642812066+1.62996687953095E-06i</v>
      </c>
      <c r="G1175">
        <f t="shared" si="561"/>
        <v>1</v>
      </c>
      <c r="H1175" t="str">
        <f t="shared" si="567"/>
        <v>10.0874707603147+3.92806803530887i</v>
      </c>
      <c r="I1175" t="str">
        <f t="shared" si="568"/>
        <v>408.799744048372i</v>
      </c>
      <c r="J1175" t="str">
        <f t="shared" si="562"/>
        <v>-225.209883521562+89.4323024059742i</v>
      </c>
      <c r="K1175" t="str">
        <f t="shared" si="569"/>
        <v>0.622639288420345-1.56794041804438i</v>
      </c>
      <c r="L1175" t="str">
        <f t="shared" si="570"/>
        <v>0.075923364587079-0.162797643285418i</v>
      </c>
      <c r="M1175" t="str">
        <f t="shared" si="571"/>
        <v>0.698562653007424-1.7307380613298i</v>
      </c>
      <c r="N1175" t="str">
        <f t="shared" si="572"/>
        <v>-0.766999153840095i</v>
      </c>
      <c r="O1175" t="str">
        <f t="shared" si="573"/>
        <v>0.719996428815048-0.693977768011035i</v>
      </c>
      <c r="P1175" t="str">
        <f t="shared" si="574"/>
        <v>0.280003571184952+0.693977768011035i</v>
      </c>
      <c r="Q1175" t="str">
        <f t="shared" si="575"/>
        <v>-0.280003571184952+0.07302138582906i</v>
      </c>
      <c r="R1175" t="str">
        <f t="shared" si="576"/>
        <v>-0.331128823462123-2.56481462200287i</v>
      </c>
      <c r="S1175" t="str">
        <f t="shared" si="577"/>
        <v>0.0808713567334666i</v>
      </c>
      <c r="T1175" t="str">
        <f t="shared" si="578"/>
        <v>0.207420038251205-0.0267788372069384i</v>
      </c>
      <c r="U1175" t="e">
        <f t="shared" si="579"/>
        <v>#DIV/0!</v>
      </c>
      <c r="V1175" t="str">
        <f t="shared" si="580"/>
        <v>1.33333333333333E-06-0.00101924395191736i</v>
      </c>
      <c r="W1175" t="e">
        <f t="shared" si="581"/>
        <v>#DIV/0!</v>
      </c>
      <c r="X1175" t="e">
        <f t="shared" si="582"/>
        <v>#DIV/0!</v>
      </c>
      <c r="Y1175" t="str">
        <f t="shared" si="583"/>
        <v>0.00083+0.104652734476383i</v>
      </c>
      <c r="Z1175" t="e">
        <f t="shared" si="584"/>
        <v>#DIV/0!</v>
      </c>
      <c r="AA1175" t="e">
        <f t="shared" si="585"/>
        <v>#DIV/0!</v>
      </c>
      <c r="AB1175" t="str">
        <f t="shared" si="586"/>
        <v>1.27900111871141-0.165124657358249i</v>
      </c>
      <c r="AC1175" t="str">
        <f t="shared" si="587"/>
        <v>1.60767488533254-2.32896583535835i</v>
      </c>
      <c r="AD1175" t="str">
        <f t="shared" si="588"/>
        <v>0.304767008473982+0.338791939894839i</v>
      </c>
      <c r="AE1175" t="e">
        <f t="shared" si="589"/>
        <v>#DIV/0!</v>
      </c>
      <c r="AF1175" t="str">
        <f t="shared" si="590"/>
        <v>-17.7542070137016-3.69594024241412i</v>
      </c>
      <c r="AG1175" t="e">
        <f t="shared" si="591"/>
        <v>#DIV/0!</v>
      </c>
      <c r="AH1175" t="e">
        <f t="shared" si="592"/>
        <v>#DIV/0!</v>
      </c>
      <c r="AI1175" t="e">
        <f t="shared" si="593"/>
        <v>#DIV/0!</v>
      </c>
      <c r="AJ1175" t="e">
        <f t="shared" si="594"/>
        <v>#DIV/0!</v>
      </c>
      <c r="AK1175"/>
      <c r="AL1175"/>
      <c r="AM1175"/>
      <c r="AN1175"/>
    </row>
    <row r="1176" spans="1:40" x14ac:dyDescent="0.25">
      <c r="A1176"/>
      <c r="B1176">
        <f t="shared" si="560"/>
        <v>104200</v>
      </c>
      <c r="C1176" s="186" t="str">
        <f t="shared" si="563"/>
        <v>-9.05911573405157E-06+0.0302484810704873i</v>
      </c>
      <c r="D1176" s="158" t="str">
        <f t="shared" si="564"/>
        <v>-7.66673611988727+0.231905021540403i</v>
      </c>
      <c r="E1176" t="str">
        <f t="shared" si="565"/>
        <v>7.99996661952306-0.0163414412229202i</v>
      </c>
      <c r="F1176" t="str">
        <f t="shared" si="566"/>
        <v>0.999200642818461+0.0000016315326367889i</v>
      </c>
      <c r="G1176">
        <f t="shared" si="561"/>
        <v>1</v>
      </c>
      <c r="H1176" t="str">
        <f t="shared" si="567"/>
        <v>10.0901827359573+3.92544892625934i</v>
      </c>
      <c r="I1176" t="str">
        <f t="shared" si="568"/>
        <v>409.192443130071i</v>
      </c>
      <c r="J1176" t="str">
        <f t="shared" si="562"/>
        <v>-225.644693384774+89.5182123986793i</v>
      </c>
      <c r="K1176" t="str">
        <f t="shared" si="569"/>
        <v>0.621598065688985-1.56683540904833i</v>
      </c>
      <c r="L1176" t="str">
        <f t="shared" si="570"/>
        <v>0.0758036877793115-0.162697167231836i</v>
      </c>
      <c r="M1176" t="str">
        <f t="shared" si="571"/>
        <v>0.697401753468296-1.72953257628017i</v>
      </c>
      <c r="N1176" t="str">
        <f t="shared" si="572"/>
        <v>-0.767735944573851i</v>
      </c>
      <c r="O1176" t="str">
        <f t="shared" si="573"/>
        <v>0.719484917043575-0.694508066293546i</v>
      </c>
      <c r="P1176" t="str">
        <f t="shared" si="574"/>
        <v>0.280515082956425+0.694508066293546i</v>
      </c>
      <c r="Q1176" t="str">
        <f t="shared" si="575"/>
        <v>-0.280515082956425+0.073227878280305i</v>
      </c>
      <c r="R1176" t="str">
        <f t="shared" si="576"/>
        <v>-0.331124536173489-2.56227082675526i</v>
      </c>
      <c r="S1176" t="str">
        <f t="shared" si="577"/>
        <v>0.0809490429551125i</v>
      </c>
      <c r="T1176" t="str">
        <f t="shared" si="578"/>
        <v>0.207413371217643-0.0268042143021995i</v>
      </c>
      <c r="U1176" t="e">
        <f t="shared" si="579"/>
        <v>#DIV/0!</v>
      </c>
      <c r="V1176" t="str">
        <f t="shared" si="580"/>
        <v>1.33333333333333E-06-0.0010182657907351i</v>
      </c>
      <c r="W1176" t="e">
        <f t="shared" si="581"/>
        <v>#DIV/0!</v>
      </c>
      <c r="X1176" t="e">
        <f t="shared" si="582"/>
        <v>#DIV/0!</v>
      </c>
      <c r="Y1176" t="str">
        <f t="shared" si="583"/>
        <v>0.00083+0.104753265441298i</v>
      </c>
      <c r="Z1176" t="e">
        <f t="shared" si="584"/>
        <v>#DIV/0!</v>
      </c>
      <c r="AA1176" t="e">
        <f t="shared" si="585"/>
        <v>#DIV/0!</v>
      </c>
      <c r="AB1176" t="str">
        <f t="shared" si="586"/>
        <v>1.27896000820224-0.165281138542527i</v>
      </c>
      <c r="AC1176" t="str">
        <f t="shared" si="587"/>
        <v>1.60608983898209-2.32727035378012i</v>
      </c>
      <c r="AD1176" t="str">
        <f t="shared" si="588"/>
        <v>0.305010811659622+0.339060411066704i</v>
      </c>
      <c r="AE1176" t="e">
        <f t="shared" si="589"/>
        <v>#DIV/0!</v>
      </c>
      <c r="AF1176" t="str">
        <f t="shared" si="590"/>
        <v>-17.7569188558446-3.69354390471894i</v>
      </c>
      <c r="AG1176" t="e">
        <f t="shared" si="591"/>
        <v>#DIV/0!</v>
      </c>
      <c r="AH1176" t="e">
        <f t="shared" si="592"/>
        <v>#DIV/0!</v>
      </c>
      <c r="AI1176" t="e">
        <f t="shared" si="593"/>
        <v>#DIV/0!</v>
      </c>
      <c r="AJ1176" t="e">
        <f t="shared" si="594"/>
        <v>#DIV/0!</v>
      </c>
      <c r="AK1176"/>
      <c r="AL1176"/>
      <c r="AM1176"/>
      <c r="AN1176"/>
    </row>
    <row r="1177" spans="1:40" x14ac:dyDescent="0.25">
      <c r="A1177"/>
      <c r="B1177">
        <f t="shared" si="560"/>
        <v>104300</v>
      </c>
      <c r="C1177" s="186" t="str">
        <f t="shared" si="563"/>
        <v>-9.04175279616721E-06+0.0302194796556723i</v>
      </c>
      <c r="D1177" s="158" t="str">
        <f t="shared" si="564"/>
        <v>-7.66673598677147+0.231682677360154i</v>
      </c>
      <c r="E1177" t="str">
        <f t="shared" si="565"/>
        <v>7.99996655542257-0.0163571238569464i</v>
      </c>
      <c r="F1177" t="str">
        <f t="shared" si="566"/>
        <v>0.999200642824855+1.63309839400929E-06i</v>
      </c>
      <c r="G1177">
        <f t="shared" si="561"/>
        <v>1</v>
      </c>
      <c r="H1177" t="str">
        <f t="shared" si="567"/>
        <v>10.0928884988855+3.92283220608379i</v>
      </c>
      <c r="I1177" t="str">
        <f t="shared" si="568"/>
        <v>409.585142211769i</v>
      </c>
      <c r="J1177" t="str">
        <f t="shared" si="562"/>
        <v>-226.079920732252+89.6041223913844i</v>
      </c>
      <c r="K1177" t="str">
        <f t="shared" si="569"/>
        <v>0.620559324752503-1.56573156686813i</v>
      </c>
      <c r="L1177" t="str">
        <f t="shared" si="570"/>
        <v>0.0756842733011233-0.162596761738536i</v>
      </c>
      <c r="M1177" t="str">
        <f t="shared" si="571"/>
        <v>0.696243598053626-1.72832832860667i</v>
      </c>
      <c r="N1177" t="str">
        <f t="shared" si="572"/>
        <v>-0.768472735307607i</v>
      </c>
      <c r="O1177" t="str">
        <f t="shared" si="573"/>
        <v>0.718973014692115-0.695037987555019i</v>
      </c>
      <c r="P1177" t="str">
        <f t="shared" si="574"/>
        <v>0.281026985307885+0.695037987555019i</v>
      </c>
      <c r="Q1177" t="str">
        <f t="shared" si="575"/>
        <v>-0.281026985307885+0.073434747752588i</v>
      </c>
      <c r="R1177" t="str">
        <f t="shared" si="576"/>
        <v>-0.331120244574965-2.55973182932256i</v>
      </c>
      <c r="S1177" t="str">
        <f t="shared" si="577"/>
        <v>0.0810267291767584i</v>
      </c>
      <c r="T1177" t="str">
        <f t="shared" si="578"/>
        <v>0.207406697699647-0.0268295903821177i</v>
      </c>
      <c r="U1177" t="e">
        <f t="shared" si="579"/>
        <v>#DIV/0!</v>
      </c>
      <c r="V1177" t="str">
        <f t="shared" si="580"/>
        <v>1.33333333333333E-06-0.00101728950522145i</v>
      </c>
      <c r="W1177" t="e">
        <f t="shared" si="581"/>
        <v>#DIV/0!</v>
      </c>
      <c r="X1177" t="e">
        <f t="shared" si="582"/>
        <v>#DIV/0!</v>
      </c>
      <c r="Y1177" t="str">
        <f t="shared" si="583"/>
        <v>0.00083+0.104853796406213i</v>
      </c>
      <c r="Z1177" t="e">
        <f t="shared" si="584"/>
        <v>#DIV/0!</v>
      </c>
      <c r="AA1177" t="e">
        <f t="shared" si="585"/>
        <v>#DIV/0!</v>
      </c>
      <c r="AB1177" t="str">
        <f t="shared" si="586"/>
        <v>1.27891885770852-0.16543761346596i</v>
      </c>
      <c r="AC1177" t="str">
        <f t="shared" si="587"/>
        <v>1.60450855313931-2.32557657101986i</v>
      </c>
      <c r="AD1177" t="str">
        <f t="shared" si="588"/>
        <v>0.305254810298398+0.3393287125144i</v>
      </c>
      <c r="AE1177" t="e">
        <f t="shared" si="589"/>
        <v>#DIV/0!</v>
      </c>
      <c r="AF1177" t="str">
        <f t="shared" si="590"/>
        <v>-17.759624485657-3.69114952872364i</v>
      </c>
      <c r="AG1177" t="e">
        <f t="shared" si="591"/>
        <v>#DIV/0!</v>
      </c>
      <c r="AH1177" t="e">
        <f t="shared" si="592"/>
        <v>#DIV/0!</v>
      </c>
      <c r="AI1177" t="e">
        <f t="shared" si="593"/>
        <v>#DIV/0!</v>
      </c>
      <c r="AJ1177" t="e">
        <f t="shared" si="594"/>
        <v>#DIV/0!</v>
      </c>
      <c r="AK1177"/>
      <c r="AL1177"/>
      <c r="AM1177"/>
      <c r="AN1177"/>
    </row>
    <row r="1178" spans="1:40" x14ac:dyDescent="0.25">
      <c r="A1178"/>
      <c r="B1178">
        <f t="shared" si="560"/>
        <v>104400</v>
      </c>
      <c r="C1178" s="186" t="str">
        <f t="shared" si="563"/>
        <v>-9.02443972787737E-06+0.0301905337991083i</v>
      </c>
      <c r="D1178" s="158" t="str">
        <f t="shared" si="564"/>
        <v>-7.66673585403793+0.231460759126497i</v>
      </c>
      <c r="E1178" t="str">
        <f t="shared" si="565"/>
        <v>7.9999664912606-0.0163728064905954i</v>
      </c>
      <c r="F1178" t="str">
        <f t="shared" si="566"/>
        <v>0.99920064283125+1.63466415119205E-06i</v>
      </c>
      <c r="G1178">
        <f t="shared" si="561"/>
        <v>1</v>
      </c>
      <c r="H1178" t="str">
        <f t="shared" si="567"/>
        <v>10.0955880667018+3.92021787537157i</v>
      </c>
      <c r="I1178" t="str">
        <f t="shared" si="568"/>
        <v>409.977841293468i</v>
      </c>
      <c r="J1178" t="str">
        <f t="shared" si="562"/>
        <v>-226.515565563996+89.6900323840894i</v>
      </c>
      <c r="K1178" t="str">
        <f t="shared" si="569"/>
        <v>0.619523058177272-1.564628891001i</v>
      </c>
      <c r="L1178" t="str">
        <f t="shared" si="570"/>
        <v>0.0755651204551983-0.162496426927027i</v>
      </c>
      <c r="M1178" t="str">
        <f t="shared" si="571"/>
        <v>0.69508817863247-1.72712531792803i</v>
      </c>
      <c r="N1178" t="str">
        <f t="shared" si="572"/>
        <v>-0.769209526041364i</v>
      </c>
      <c r="O1178" t="str">
        <f t="shared" si="573"/>
        <v>0.718460722038562-0.695567531507781i</v>
      </c>
      <c r="P1178" t="str">
        <f t="shared" si="574"/>
        <v>0.281539277961438+0.695567531507781i</v>
      </c>
      <c r="Q1178" t="str">
        <f t="shared" si="575"/>
        <v>-0.281539277961438+0.073641994533583i</v>
      </c>
      <c r="R1178" t="str">
        <f t="shared" si="576"/>
        <v>-0.331115948665969-2.55719761591501i</v>
      </c>
      <c r="S1178" t="str">
        <f t="shared" si="577"/>
        <v>0.0811044153984045i</v>
      </c>
      <c r="T1178" t="str">
        <f t="shared" si="578"/>
        <v>0.207400017696981-0.0268549654456415i</v>
      </c>
      <c r="U1178" t="e">
        <f t="shared" si="579"/>
        <v>#DIV/0!</v>
      </c>
      <c r="V1178" t="str">
        <f t="shared" si="580"/>
        <v>1.33333333333333E-06-0.00101631508998656i</v>
      </c>
      <c r="W1178" t="e">
        <f t="shared" si="581"/>
        <v>#DIV/0!</v>
      </c>
      <c r="X1178" t="e">
        <f t="shared" si="582"/>
        <v>#DIV/0!</v>
      </c>
      <c r="Y1178" t="str">
        <f t="shared" si="583"/>
        <v>0.00083+0.104954327371128i</v>
      </c>
      <c r="Z1178" t="e">
        <f t="shared" si="584"/>
        <v>#DIV/0!</v>
      </c>
      <c r="AA1178" t="e">
        <f t="shared" si="585"/>
        <v>#DIV/0!</v>
      </c>
      <c r="AB1178" t="str">
        <f t="shared" si="586"/>
        <v>1.27887766722878-0.165594082122065i</v>
      </c>
      <c r="AC1178" t="str">
        <f t="shared" si="587"/>
        <v>1.60293101667572-2.32388448653811i</v>
      </c>
      <c r="AD1178" t="str">
        <f t="shared" si="588"/>
        <v>0.305499004283569+0.339596844107663i</v>
      </c>
      <c r="AE1178" t="e">
        <f t="shared" si="589"/>
        <v>#DIV/0!</v>
      </c>
      <c r="AF1178" t="str">
        <f t="shared" si="590"/>
        <v>-17.7623239207397-3.68875711624507i</v>
      </c>
      <c r="AG1178" t="e">
        <f t="shared" si="591"/>
        <v>#DIV/0!</v>
      </c>
      <c r="AH1178" t="e">
        <f t="shared" si="592"/>
        <v>#DIV/0!</v>
      </c>
      <c r="AI1178" t="e">
        <f t="shared" si="593"/>
        <v>#DIV/0!</v>
      </c>
      <c r="AJ1178" t="e">
        <f t="shared" si="594"/>
        <v>#DIV/0!</v>
      </c>
      <c r="AK1178"/>
      <c r="AL1178"/>
      <c r="AM1178"/>
      <c r="AN1178"/>
    </row>
    <row r="1179" spans="1:40" x14ac:dyDescent="0.25">
      <c r="A1179"/>
      <c r="B1179">
        <f t="shared" si="560"/>
        <v>104500</v>
      </c>
      <c r="C1179" s="186" t="str">
        <f t="shared" si="563"/>
        <v>-9.00717633838509E-06+0.030161643341298i</v>
      </c>
      <c r="D1179" s="158" t="str">
        <f t="shared" si="564"/>
        <v>-7.66673572168528+0.231239265616618i</v>
      </c>
      <c r="E1179" t="str">
        <f t="shared" si="565"/>
        <v>7.99996642703714-0.0163884891238669i</v>
      </c>
      <c r="F1179" t="str">
        <f t="shared" si="566"/>
        <v>0.999200642837665+1.63622990833723E-06i</v>
      </c>
      <c r="G1179">
        <f t="shared" si="561"/>
        <v>1</v>
      </c>
      <c r="H1179" t="str">
        <f t="shared" si="567"/>
        <v>10.0982814569524+3.9176059346861i</v>
      </c>
      <c r="I1179" t="str">
        <f t="shared" si="568"/>
        <v>410.370540375167i</v>
      </c>
      <c r="J1179" t="str">
        <f t="shared" si="562"/>
        <v>-226.951627880007+89.7759423767945i</v>
      </c>
      <c r="K1179" t="str">
        <f t="shared" si="569"/>
        <v>0.618489258555479-1.56352738093615i</v>
      </c>
      <c r="L1179" t="str">
        <f t="shared" si="570"/>
        <v>0.0754462285462401-0.162396162917418i</v>
      </c>
      <c r="M1179" t="str">
        <f t="shared" si="571"/>
        <v>0.693935487101719-1.72592354385357i</v>
      </c>
      <c r="N1179" t="str">
        <f t="shared" si="572"/>
        <v>-0.76994631677512i</v>
      </c>
      <c r="O1179" t="str">
        <f t="shared" si="573"/>
        <v>0.717948039361018-0.696096697864363i</v>
      </c>
      <c r="P1179" t="str">
        <f t="shared" si="574"/>
        <v>0.282051960638982+0.696096697864363i</v>
      </c>
      <c r="Q1179" t="str">
        <f t="shared" si="575"/>
        <v>-0.282051960638982+0.073849618910757i</v>
      </c>
      <c r="R1179" t="str">
        <f t="shared" si="576"/>
        <v>-0.331111648445951-2.55466817279562i</v>
      </c>
      <c r="S1179" t="str">
        <f t="shared" si="577"/>
        <v>0.0811821016200505i</v>
      </c>
      <c r="T1179" t="str">
        <f t="shared" si="578"/>
        <v>0.207393331209403-0.0268803394917216i</v>
      </c>
      <c r="U1179" t="e">
        <f t="shared" si="579"/>
        <v>#DIV/0!</v>
      </c>
      <c r="V1179" t="str">
        <f t="shared" si="580"/>
        <v>1.33333333333333E-06-0.00101534253966121i</v>
      </c>
      <c r="W1179" t="e">
        <f t="shared" si="581"/>
        <v>#DIV/0!</v>
      </c>
      <c r="X1179" t="e">
        <f t="shared" si="582"/>
        <v>#DIV/0!</v>
      </c>
      <c r="Y1179" t="str">
        <f t="shared" si="583"/>
        <v>0.00083+0.105054858336043i</v>
      </c>
      <c r="Z1179" t="e">
        <f t="shared" si="584"/>
        <v>#DIV/0!</v>
      </c>
      <c r="AA1179" t="e">
        <f t="shared" si="585"/>
        <v>#DIV/0!</v>
      </c>
      <c r="AB1179" t="str">
        <f t="shared" si="586"/>
        <v>1.27883643676154-0.16575054450437i</v>
      </c>
      <c r="AC1179" t="str">
        <f t="shared" si="587"/>
        <v>1.60135721850091-2.32219409978256i</v>
      </c>
      <c r="AD1179" t="str">
        <f t="shared" si="588"/>
        <v>0.305743393508315+0.339864805716256i</v>
      </c>
      <c r="AE1179" t="e">
        <f t="shared" si="589"/>
        <v>#DIV/0!</v>
      </c>
      <c r="AF1179" t="str">
        <f t="shared" si="590"/>
        <v>-17.7650171786377-3.68636666906948i</v>
      </c>
      <c r="AG1179" t="e">
        <f t="shared" si="591"/>
        <v>#DIV/0!</v>
      </c>
      <c r="AH1179" t="e">
        <f t="shared" si="592"/>
        <v>#DIV/0!</v>
      </c>
      <c r="AI1179" t="e">
        <f t="shared" si="593"/>
        <v>#DIV/0!</v>
      </c>
      <c r="AJ1179" t="e">
        <f t="shared" si="594"/>
        <v>#DIV/0!</v>
      </c>
      <c r="AK1179"/>
      <c r="AL1179"/>
      <c r="AM1179"/>
      <c r="AN1179"/>
    </row>
    <row r="1180" spans="1:40" x14ac:dyDescent="0.25">
      <c r="A1180"/>
      <c r="B1180">
        <f t="shared" si="560"/>
        <v>104600</v>
      </c>
      <c r="C1180" s="186" t="str">
        <f t="shared" si="563"/>
        <v>-8.98996243780492E-06+0.0301328081233541i</v>
      </c>
      <c r="D1180" s="158" t="str">
        <f t="shared" si="564"/>
        <v>-7.66673558971204+0.231018195612382i</v>
      </c>
      <c r="E1180" t="str">
        <f t="shared" si="565"/>
        <v>7.99996636275219-0.0164041717567605i</v>
      </c>
      <c r="F1180" t="str">
        <f t="shared" si="566"/>
        <v>0.999200642844069+1.63779566544469E-06i</v>
      </c>
      <c r="G1180">
        <f t="shared" si="561"/>
        <v>1</v>
      </c>
      <c r="H1180" t="str">
        <f t="shared" si="567"/>
        <v>10.1009686871272+3.9149963845648i</v>
      </c>
      <c r="I1180" t="str">
        <f t="shared" si="568"/>
        <v>410.763239456866i</v>
      </c>
      <c r="J1180" t="str">
        <f t="shared" si="562"/>
        <v>-227.388107680283+89.8618523694996i</v>
      </c>
      <c r="K1180" t="str">
        <f t="shared" si="569"/>
        <v>0.617457918505054-1.56242703615495i</v>
      </c>
      <c r="L1180" t="str">
        <f t="shared" si="570"/>
        <v>0.0753275968809624-0.162295969828423i</v>
      </c>
      <c r="M1180" t="str">
        <f t="shared" si="571"/>
        <v>0.692785515386016-1.72472300598337i</v>
      </c>
      <c r="N1180" t="str">
        <f t="shared" si="572"/>
        <v>-0.770683107508876i</v>
      </c>
      <c r="O1180" t="str">
        <f t="shared" si="573"/>
        <v>0.7174349669378-0.6966254863375i</v>
      </c>
      <c r="P1180" t="str">
        <f t="shared" si="574"/>
        <v>0.2825650330622+0.6966254863375i</v>
      </c>
      <c r="Q1180" t="str">
        <f t="shared" si="575"/>
        <v>-0.2825650330622+0.074057621171376i</v>
      </c>
      <c r="R1180" t="str">
        <f t="shared" si="576"/>
        <v>-0.331107343914316-2.55214348627993i</v>
      </c>
      <c r="S1180" t="str">
        <f t="shared" si="577"/>
        <v>0.0812597878416964i</v>
      </c>
      <c r="T1180" t="str">
        <f t="shared" si="578"/>
        <v>0.207386638236675-0.0269057125193049i</v>
      </c>
      <c r="U1180" t="e">
        <f t="shared" si="579"/>
        <v>#DIV/0!</v>
      </c>
      <c r="V1180" t="str">
        <f t="shared" si="580"/>
        <v>1.33333333333333E-06-0.00101437184889672i</v>
      </c>
      <c r="W1180" t="e">
        <f t="shared" si="581"/>
        <v>#DIV/0!</v>
      </c>
      <c r="X1180" t="e">
        <f t="shared" si="582"/>
        <v>#DIV/0!</v>
      </c>
      <c r="Y1180" t="str">
        <f t="shared" si="583"/>
        <v>0.00083+0.105155389300958i</v>
      </c>
      <c r="Z1180" t="e">
        <f t="shared" si="584"/>
        <v>#DIV/0!</v>
      </c>
      <c r="AA1180" t="e">
        <f t="shared" si="585"/>
        <v>#DIV/0!</v>
      </c>
      <c r="AB1180" t="str">
        <f t="shared" si="586"/>
        <v>1.27879516630532-0.165907000606383i</v>
      </c>
      <c r="AC1180" t="str">
        <f t="shared" si="587"/>
        <v>1.59978714756245-2.32050541018836i</v>
      </c>
      <c r="AD1180" t="str">
        <f t="shared" si="588"/>
        <v>0.305987977865692+0.340132597209974i</v>
      </c>
      <c r="AE1180" t="e">
        <f t="shared" si="589"/>
        <v>#DIV/0!</v>
      </c>
      <c r="AF1180" t="str">
        <f t="shared" si="590"/>
        <v>-17.7677042768392-3.68397818895242i</v>
      </c>
      <c r="AG1180" t="e">
        <f t="shared" si="591"/>
        <v>#DIV/0!</v>
      </c>
      <c r="AH1180" t="e">
        <f t="shared" si="592"/>
        <v>#DIV/0!</v>
      </c>
      <c r="AI1180" t="e">
        <f t="shared" si="593"/>
        <v>#DIV/0!</v>
      </c>
      <c r="AJ1180" t="e">
        <f t="shared" si="594"/>
        <v>#DIV/0!</v>
      </c>
      <c r="AK1180"/>
      <c r="AL1180"/>
      <c r="AM1180"/>
      <c r="AN1180"/>
    </row>
    <row r="1181" spans="1:40" x14ac:dyDescent="0.25">
      <c r="A1181"/>
      <c r="B1181">
        <f t="shared" si="560"/>
        <v>104700</v>
      </c>
      <c r="C1181" s="186" t="str">
        <f t="shared" si="563"/>
        <v>-8.97279783715786E-06+0.0301040279869961i</v>
      </c>
      <c r="D1181" s="158" t="str">
        <f t="shared" si="564"/>
        <v>-7.66673545811678+0.230797547900304i</v>
      </c>
      <c r="E1181" t="str">
        <f t="shared" si="565"/>
        <v>7.99996629840575-0.0164198543892759i</v>
      </c>
      <c r="F1181" t="str">
        <f t="shared" si="566"/>
        <v>0.999200642850494+0.0000016393614225145i</v>
      </c>
      <c r="G1181">
        <f t="shared" si="561"/>
        <v>1</v>
      </c>
      <c r="H1181" t="str">
        <f t="shared" si="567"/>
        <v>10.1036497746602+3.91238922551947i</v>
      </c>
      <c r="I1181" t="str">
        <f t="shared" si="568"/>
        <v>411.155938538564i</v>
      </c>
      <c r="J1181" t="str">
        <f t="shared" si="562"/>
        <v>-227.825004964826+89.9477623622046i</v>
      </c>
      <c r="K1181" t="str">
        <f t="shared" si="569"/>
        <v>0.616429030669536-1.56132785613087i</v>
      </c>
      <c r="L1181" t="str">
        <f t="shared" si="570"/>
        <v>0.0752092247680872-0.162195847777372i</v>
      </c>
      <c r="M1181" t="str">
        <f t="shared" si="571"/>
        <v>0.691638255437623-1.72352370390824i</v>
      </c>
      <c r="N1181" t="str">
        <f t="shared" si="572"/>
        <v>-0.771419898242632i</v>
      </c>
      <c r="O1181" t="str">
        <f t="shared" si="573"/>
        <v>0.716921505047432-0.697153896640135i</v>
      </c>
      <c r="P1181" t="str">
        <f t="shared" si="574"/>
        <v>0.283078494952568+0.697153896640135i</v>
      </c>
      <c r="Q1181" t="str">
        <f t="shared" si="575"/>
        <v>-0.283078494952568+0.074266001602497i</v>
      </c>
      <c r="R1181" t="str">
        <f t="shared" si="576"/>
        <v>-0.331103035070519-2.54962354273576i</v>
      </c>
      <c r="S1181" t="str">
        <f t="shared" si="577"/>
        <v>0.0813374740633423i</v>
      </c>
      <c r="T1181" t="str">
        <f t="shared" si="578"/>
        <v>0.207379938778557-0.0269310845273423i</v>
      </c>
      <c r="U1181" t="e">
        <f t="shared" si="579"/>
        <v>#DIV/0!</v>
      </c>
      <c r="V1181" t="str">
        <f t="shared" si="580"/>
        <v>1.33333333333333E-06-0.00101340301236482i</v>
      </c>
      <c r="W1181" t="e">
        <f t="shared" si="581"/>
        <v>#DIV/0!</v>
      </c>
      <c r="X1181" t="e">
        <f t="shared" si="582"/>
        <v>#DIV/0!</v>
      </c>
      <c r="Y1181" t="str">
        <f t="shared" si="583"/>
        <v>0.00083+0.105255920265872i</v>
      </c>
      <c r="Z1181" t="e">
        <f t="shared" si="584"/>
        <v>#DIV/0!</v>
      </c>
      <c r="AA1181" t="e">
        <f t="shared" si="585"/>
        <v>#DIV/0!</v>
      </c>
      <c r="AB1181" t="str">
        <f t="shared" si="586"/>
        <v>1.27875385585866-0.166063450421634i</v>
      </c>
      <c r="AC1181" t="str">
        <f t="shared" si="587"/>
        <v>1.59822079284574-2.31881841717803i</v>
      </c>
      <c r="AD1181" t="str">
        <f t="shared" si="588"/>
        <v>0.306232757248689+0.340400218458642i</v>
      </c>
      <c r="AE1181" t="e">
        <f t="shared" si="589"/>
        <v>#DIV/0!</v>
      </c>
      <c r="AF1181" t="str">
        <f t="shared" si="590"/>
        <v>-17.770385232777-3.68159167761917i</v>
      </c>
      <c r="AG1181" t="e">
        <f t="shared" si="591"/>
        <v>#DIV/0!</v>
      </c>
      <c r="AH1181" t="e">
        <f t="shared" si="592"/>
        <v>#DIV/0!</v>
      </c>
      <c r="AI1181" t="e">
        <f t="shared" si="593"/>
        <v>#DIV/0!</v>
      </c>
      <c r="AJ1181" t="e">
        <f t="shared" si="594"/>
        <v>#DIV/0!</v>
      </c>
      <c r="AK1181"/>
      <c r="AL1181"/>
      <c r="AM1181"/>
      <c r="AN1181"/>
    </row>
    <row r="1182" spans="1:40" x14ac:dyDescent="0.25">
      <c r="A1182"/>
      <c r="B1182">
        <f t="shared" si="560"/>
        <v>104800</v>
      </c>
      <c r="C1182" s="186" t="str">
        <f t="shared" si="563"/>
        <v>-8.95568234836604E-06+0.0300753027745478i</v>
      </c>
      <c r="D1182" s="158" t="str">
        <f t="shared" si="564"/>
        <v>-7.66673532689802+0.230577321271533i</v>
      </c>
      <c r="E1182" t="str">
        <f t="shared" si="565"/>
        <v>7.99996623399784-0.0164355370214127i</v>
      </c>
      <c r="F1182" t="str">
        <f t="shared" si="566"/>
        <v>0.999200642856918+1.64092717954654E-06i</v>
      </c>
      <c r="G1182">
        <f t="shared" si="561"/>
        <v>1</v>
      </c>
      <c r="H1182" t="str">
        <f t="shared" si="567"/>
        <v>10.1063247369297+3.90978445803638i</v>
      </c>
      <c r="I1182" t="str">
        <f t="shared" si="568"/>
        <v>411.548637620263i</v>
      </c>
      <c r="J1182" t="str">
        <f t="shared" si="562"/>
        <v>-228.262319733635+90.0336723549097i</v>
      </c>
      <c r="K1182" t="str">
        <f t="shared" si="569"/>
        <v>0.615402587718019-1.5602298403297i</v>
      </c>
      <c r="L1182" t="str">
        <f t="shared" si="570"/>
        <v>0.0750911115183384-0.162095796880222i</v>
      </c>
      <c r="M1182" t="str">
        <f t="shared" si="571"/>
        <v>0.690493699236357-1.72232563720992i</v>
      </c>
      <c r="N1182" t="str">
        <f t="shared" si="572"/>
        <v>-0.772156688976388i</v>
      </c>
      <c r="O1182" t="str">
        <f t="shared" si="573"/>
        <v>0.716407653968655-0.697681928485415i</v>
      </c>
      <c r="P1182" t="str">
        <f t="shared" si="574"/>
        <v>0.283592346031345+0.697681928485415i</v>
      </c>
      <c r="Q1182" t="str">
        <f t="shared" si="575"/>
        <v>-0.283592346031345+0.074474760490973i</v>
      </c>
      <c r="R1182" t="str">
        <f t="shared" si="576"/>
        <v>-0.331098721913978-2.54710832858298i</v>
      </c>
      <c r="S1182" t="str">
        <f t="shared" si="577"/>
        <v>0.0814151602849884i</v>
      </c>
      <c r="T1182" t="str">
        <f t="shared" si="578"/>
        <v>0.207373232834812-0.0269564555147813i</v>
      </c>
      <c r="U1182" t="e">
        <f t="shared" si="579"/>
        <v>#DIV/0!</v>
      </c>
      <c r="V1182" t="str">
        <f t="shared" si="580"/>
        <v>1.33333333333333E-06-0.0010124360247576i</v>
      </c>
      <c r="W1182" t="e">
        <f t="shared" si="581"/>
        <v>#DIV/0!</v>
      </c>
      <c r="X1182" t="e">
        <f t="shared" si="582"/>
        <v>#DIV/0!</v>
      </c>
      <c r="Y1182" t="str">
        <f t="shared" si="583"/>
        <v>0.00083+0.105356451230787i</v>
      </c>
      <c r="Z1182" t="e">
        <f t="shared" si="584"/>
        <v>#DIV/0!</v>
      </c>
      <c r="AA1182" t="e">
        <f t="shared" si="585"/>
        <v>#DIV/0!</v>
      </c>
      <c r="AB1182" t="str">
        <f t="shared" si="586"/>
        <v>1.27871250542008-0.166219893943634i</v>
      </c>
      <c r="AC1182" t="str">
        <f t="shared" si="587"/>
        <v>1.59665814337387-2.31713312016175i</v>
      </c>
      <c r="AD1182" t="str">
        <f t="shared" si="588"/>
        <v>0.306477731550172+0.340667669332111i</v>
      </c>
      <c r="AE1182" t="e">
        <f t="shared" si="589"/>
        <v>#DIV/0!</v>
      </c>
      <c r="AF1182" t="str">
        <f t="shared" si="590"/>
        <v>-17.7730600638277-3.67920713676485i</v>
      </c>
      <c r="AG1182" t="e">
        <f t="shared" si="591"/>
        <v>#DIV/0!</v>
      </c>
      <c r="AH1182" t="e">
        <f t="shared" si="592"/>
        <v>#DIV/0!</v>
      </c>
      <c r="AI1182" t="e">
        <f t="shared" si="593"/>
        <v>#DIV/0!</v>
      </c>
      <c r="AJ1182" t="e">
        <f t="shared" si="594"/>
        <v>#DIV/0!</v>
      </c>
      <c r="AK1182"/>
      <c r="AL1182"/>
      <c r="AM1182"/>
      <c r="AN1182"/>
    </row>
    <row r="1183" spans="1:40" x14ac:dyDescent="0.25">
      <c r="A1183"/>
      <c r="B1183">
        <f t="shared" si="560"/>
        <v>104900</v>
      </c>
      <c r="C1183" s="186" t="str">
        <f t="shared" si="563"/>
        <v>-8.93861578424763E-06+0.0300466323289343i</v>
      </c>
      <c r="D1183" s="158" t="str">
        <f t="shared" si="564"/>
        <v>-7.66673519605432+0.23035751452183i</v>
      </c>
      <c r="E1183" t="str">
        <f t="shared" si="565"/>
        <v>7.99996616952843-0.0164512196531705i</v>
      </c>
      <c r="F1183" t="str">
        <f t="shared" si="566"/>
        <v>0.999200642863353+1.64249293654082E-06i</v>
      </c>
      <c r="G1183">
        <f t="shared" si="561"/>
        <v>1</v>
      </c>
      <c r="H1183" t="str">
        <f t="shared" si="567"/>
        <v>10.1089935912581+3.90718208257649i</v>
      </c>
      <c r="I1183" t="str">
        <f t="shared" si="568"/>
        <v>411.941336701962i</v>
      </c>
      <c r="J1183" t="str">
        <f t="shared" si="562"/>
        <v>-228.70005198671+90.1195823476147i</v>
      </c>
      <c r="K1183" t="str">
        <f t="shared" si="569"/>
        <v>0.614378582345028-1.55913298820951i</v>
      </c>
      <c r="L1183" t="str">
        <f t="shared" si="570"/>
        <v>0.0749732564444338-0.161995817251562i</v>
      </c>
      <c r="M1183" t="str">
        <f t="shared" si="571"/>
        <v>0.689351838789462-1.72112880546107i</v>
      </c>
      <c r="N1183" t="str">
        <f t="shared" si="572"/>
        <v>-0.772893479710144i</v>
      </c>
      <c r="O1183" t="str">
        <f t="shared" si="573"/>
        <v>0.715893413980417-0.698209581586692i</v>
      </c>
      <c r="P1183" t="str">
        <f t="shared" si="574"/>
        <v>0.284106586019583+0.698209581586692i</v>
      </c>
      <c r="Q1183" t="str">
        <f t="shared" si="575"/>
        <v>-0.284106586019583+0.074683898123452i</v>
      </c>
      <c r="R1183" t="str">
        <f t="shared" si="576"/>
        <v>-0.331094404444127-2.54459783029321i</v>
      </c>
      <c r="S1183" t="str">
        <f t="shared" si="577"/>
        <v>0.0814928465066343i</v>
      </c>
      <c r="T1183" t="str">
        <f t="shared" si="578"/>
        <v>0.207366520405199-0.0269818254805707i</v>
      </c>
      <c r="U1183" t="e">
        <f t="shared" si="579"/>
        <v>#DIV/0!</v>
      </c>
      <c r="V1183" t="str">
        <f t="shared" si="580"/>
        <v>1.33333333333333E-06-0.00101147088078739i</v>
      </c>
      <c r="W1183" t="e">
        <f t="shared" si="581"/>
        <v>#DIV/0!</v>
      </c>
      <c r="X1183" t="e">
        <f t="shared" si="582"/>
        <v>#DIV/0!</v>
      </c>
      <c r="Y1183" t="str">
        <f t="shared" si="583"/>
        <v>0.00083+0.105456982195702i</v>
      </c>
      <c r="Z1183" t="e">
        <f t="shared" si="584"/>
        <v>#DIV/0!</v>
      </c>
      <c r="AA1183" t="e">
        <f t="shared" si="585"/>
        <v>#DIV/0!</v>
      </c>
      <c r="AB1183" t="str">
        <f t="shared" si="586"/>
        <v>1.2786711149881-0.1663763311659i</v>
      </c>
      <c r="AC1183" t="str">
        <f t="shared" si="587"/>
        <v>1.59509918820746-2.3154495185373i</v>
      </c>
      <c r="AD1183" t="str">
        <f t="shared" si="588"/>
        <v>0.306722900662931+0.340934949700267i</v>
      </c>
      <c r="AE1183" t="e">
        <f t="shared" si="589"/>
        <v>#DIV/0!</v>
      </c>
      <c r="AF1183" t="str">
        <f t="shared" si="590"/>
        <v>-17.7757287873124-3.67682456805466i</v>
      </c>
      <c r="AG1183" t="e">
        <f t="shared" si="591"/>
        <v>#DIV/0!</v>
      </c>
      <c r="AH1183" t="e">
        <f t="shared" si="592"/>
        <v>#DIV/0!</v>
      </c>
      <c r="AI1183" t="e">
        <f t="shared" si="593"/>
        <v>#DIV/0!</v>
      </c>
      <c r="AJ1183" t="e">
        <f t="shared" si="594"/>
        <v>#DIV/0!</v>
      </c>
      <c r="AK1183"/>
      <c r="AL1183"/>
      <c r="AM1183"/>
      <c r="AN1183"/>
    </row>
    <row r="1184" spans="1:40" x14ac:dyDescent="0.25">
      <c r="A1184"/>
      <c r="B1184">
        <f t="shared" si="560"/>
        <v>105000</v>
      </c>
      <c r="C1184" s="186" t="str">
        <f t="shared" si="563"/>
        <v>-8.92159795851172E-06+0.0300180164936788i</v>
      </c>
      <c r="D1184" s="158" t="str">
        <f t="shared" si="564"/>
        <v>-7.66673506558436+0.230138126451538i</v>
      </c>
      <c r="E1184" t="str">
        <f t="shared" si="565"/>
        <v>7.99996610499753-0.0164669022845489i</v>
      </c>
      <c r="F1184" t="str">
        <f t="shared" si="566"/>
        <v>0.999200642869787+1.64405869349726E-06i</v>
      </c>
      <c r="G1184">
        <f t="shared" si="561"/>
        <v>1</v>
      </c>
      <c r="H1184" t="str">
        <f t="shared" si="567"/>
        <v>10.1116563549129+3.9045820995758i</v>
      </c>
      <c r="I1184" t="str">
        <f t="shared" si="568"/>
        <v>412.33403578366i</v>
      </c>
      <c r="J1184" t="str">
        <f t="shared" si="562"/>
        <v>-229.138201724052+90.2054923403198i</v>
      </c>
      <c r="K1184" t="str">
        <f t="shared" si="569"/>
        <v>0.613357007270426-1.55803729922077i</v>
      </c>
      <c r="L1184" t="str">
        <f t="shared" si="570"/>
        <v>0.0748556588610842-0.161895909004625i</v>
      </c>
      <c r="M1184" t="str">
        <f t="shared" si="571"/>
        <v>0.68821266613151-1.7199332082254i</v>
      </c>
      <c r="N1184" t="str">
        <f t="shared" si="572"/>
        <v>-0.7736302704439i</v>
      </c>
      <c r="O1184" t="str">
        <f t="shared" si="573"/>
        <v>0.715378785361878-0.698736855657524i</v>
      </c>
      <c r="P1184" t="str">
        <f t="shared" si="574"/>
        <v>0.284621214638122+0.698736855657524i</v>
      </c>
      <c r="Q1184" t="str">
        <f t="shared" si="575"/>
        <v>-0.284621214638122+0.074893414786376i</v>
      </c>
      <c r="R1184" t="str">
        <f t="shared" si="576"/>
        <v>-0.331090082660398-2.54209203438961i</v>
      </c>
      <c r="S1184" t="str">
        <f t="shared" si="577"/>
        <v>0.0815705327282805i</v>
      </c>
      <c r="T1184" t="str">
        <f t="shared" si="578"/>
        <v>0.207359801489479-0.0270071944236591i</v>
      </c>
      <c r="U1184" t="e">
        <f t="shared" si="579"/>
        <v>#DIV/0!</v>
      </c>
      <c r="V1184" t="str">
        <f t="shared" si="580"/>
        <v>1.33333333333333E-06-0.00101050757518664i</v>
      </c>
      <c r="W1184" t="e">
        <f t="shared" si="581"/>
        <v>#DIV/0!</v>
      </c>
      <c r="X1184" t="e">
        <f t="shared" si="582"/>
        <v>#DIV/0!</v>
      </c>
      <c r="Y1184" t="str">
        <f t="shared" si="583"/>
        <v>0.00083+0.105557513160617i</v>
      </c>
      <c r="Z1184" t="e">
        <f t="shared" si="584"/>
        <v>#DIV/0!</v>
      </c>
      <c r="AA1184" t="e">
        <f t="shared" si="585"/>
        <v>#DIV/0!</v>
      </c>
      <c r="AB1184" t="str">
        <f t="shared" si="586"/>
        <v>1.27862968456125-0.166532762081949i</v>
      </c>
      <c r="AC1184" t="str">
        <f t="shared" si="587"/>
        <v>1.59354391644455-2.31376761169032i</v>
      </c>
      <c r="AD1184" t="str">
        <f t="shared" si="588"/>
        <v>0.306968264479647+0.341202059433024i</v>
      </c>
      <c r="AE1184" t="e">
        <f t="shared" si="589"/>
        <v>#DIV/0!</v>
      </c>
      <c r="AF1184" t="str">
        <f t="shared" si="590"/>
        <v>-17.7783914204973-3.67444397312426i</v>
      </c>
      <c r="AG1184" t="e">
        <f t="shared" si="591"/>
        <v>#DIV/0!</v>
      </c>
      <c r="AH1184" t="e">
        <f t="shared" si="592"/>
        <v>#DIV/0!</v>
      </c>
      <c r="AI1184" t="e">
        <f t="shared" si="593"/>
        <v>#DIV/0!</v>
      </c>
      <c r="AJ1184" t="e">
        <f t="shared" si="594"/>
        <v>#DIV/0!</v>
      </c>
      <c r="AK1184"/>
      <c r="AL1184"/>
      <c r="AM1184"/>
      <c r="AN1184"/>
    </row>
    <row r="1185" spans="1:40" x14ac:dyDescent="0.25">
      <c r="A1185"/>
      <c r="B1185">
        <f t="shared" si="560"/>
        <v>105100</v>
      </c>
      <c r="C1185" s="186" t="str">
        <f t="shared" si="563"/>
        <v>-8.90462868575328E-06+0.0299894551129004i</v>
      </c>
      <c r="D1185" s="158" t="str">
        <f t="shared" si="564"/>
        <v>-7.66673493548663+0.22991915586557i</v>
      </c>
      <c r="E1185" t="str">
        <f t="shared" si="565"/>
        <v>7.99996604040516-0.0164825849155477i</v>
      </c>
      <c r="F1185" t="str">
        <f t="shared" si="566"/>
        <v>0.999200642876232+1.64562445041588E-06i</v>
      </c>
      <c r="G1185">
        <f t="shared" si="561"/>
        <v>1</v>
      </c>
      <c r="H1185" t="str">
        <f t="shared" si="567"/>
        <v>10.1143130451058+3.90198450944524i</v>
      </c>
      <c r="I1185" t="str">
        <f t="shared" si="568"/>
        <v>412.726734865359i</v>
      </c>
      <c r="J1185" t="str">
        <f t="shared" si="562"/>
        <v>-229.576768945659+90.2914023330249i</v>
      </c>
      <c r="K1185" t="str">
        <f t="shared" si="569"/>
        <v>0.612337855239344-1.55694277280646i</v>
      </c>
      <c r="L1185" t="str">
        <f t="shared" si="570"/>
        <v>0.0747383180849855-0.161796072251295i</v>
      </c>
      <c r="M1185" t="str">
        <f t="shared" si="571"/>
        <v>0.68707617332433-1.71873884505775i</v>
      </c>
      <c r="N1185" t="str">
        <f t="shared" si="572"/>
        <v>-0.774367061177656i</v>
      </c>
      <c r="O1185" t="str">
        <f t="shared" si="573"/>
        <v>0.714863768392411-0.699263750411675i</v>
      </c>
      <c r="P1185" t="str">
        <f t="shared" si="574"/>
        <v>0.285136231607589+0.699263750411675i</v>
      </c>
      <c r="Q1185" t="str">
        <f t="shared" si="575"/>
        <v>-0.285136231607589+0.075103310765981i</v>
      </c>
      <c r="R1185" t="str">
        <f t="shared" si="576"/>
        <v>-0.331085756562217-2.53959092744664i</v>
      </c>
      <c r="S1185" t="str">
        <f t="shared" si="577"/>
        <v>0.0816482189499264i</v>
      </c>
      <c r="T1185" t="str">
        <f t="shared" si="578"/>
        <v>0.20735307608741-0.0270325623429939i</v>
      </c>
      <c r="U1185" t="e">
        <f t="shared" si="579"/>
        <v>#DIV/0!</v>
      </c>
      <c r="V1185" t="str">
        <f t="shared" si="580"/>
        <v>1.33333333333333E-06-0.00100954610270787i</v>
      </c>
      <c r="W1185" t="e">
        <f t="shared" si="581"/>
        <v>#DIV/0!</v>
      </c>
      <c r="X1185" t="e">
        <f t="shared" si="582"/>
        <v>#DIV/0!</v>
      </c>
      <c r="Y1185" t="str">
        <f t="shared" si="583"/>
        <v>0.00083+0.105658044125532i</v>
      </c>
      <c r="Z1185" t="e">
        <f t="shared" si="584"/>
        <v>#DIV/0!</v>
      </c>
      <c r="AA1185" t="e">
        <f t="shared" si="585"/>
        <v>#DIV/0!</v>
      </c>
      <c r="AB1185" t="str">
        <f t="shared" si="586"/>
        <v>1.27858821413803-0.166689186685291i</v>
      </c>
      <c r="AC1185" t="str">
        <f t="shared" si="587"/>
        <v>1.59199231722045-2.31208739899432i</v>
      </c>
      <c r="AD1185" t="str">
        <f t="shared" si="588"/>
        <v>0.307213822892908+0.341468998400322i</v>
      </c>
      <c r="AE1185" t="e">
        <f t="shared" si="589"/>
        <v>#DIV/0!</v>
      </c>
      <c r="AF1185" t="str">
        <f t="shared" si="590"/>
        <v>-17.7810479805924-3.67206535357967i</v>
      </c>
      <c r="AG1185" t="e">
        <f t="shared" si="591"/>
        <v>#DIV/0!</v>
      </c>
      <c r="AH1185" t="e">
        <f t="shared" si="592"/>
        <v>#DIV/0!</v>
      </c>
      <c r="AI1185" t="e">
        <f t="shared" si="593"/>
        <v>#DIV/0!</v>
      </c>
      <c r="AJ1185" t="e">
        <f t="shared" si="594"/>
        <v>#DIV/0!</v>
      </c>
      <c r="AK1185"/>
      <c r="AL1185"/>
      <c r="AM1185"/>
      <c r="AN1185"/>
    </row>
    <row r="1186" spans="1:40" x14ac:dyDescent="0.25">
      <c r="A1186"/>
      <c r="B1186">
        <f t="shared" si="560"/>
        <v>105200</v>
      </c>
      <c r="C1186" s="186" t="str">
        <f t="shared" si="563"/>
        <v>-8.88770778144801E-06+0.0299609480313107i</v>
      </c>
      <c r="D1186" s="158" t="str">
        <f t="shared" si="564"/>
        <v>-7.66673480575965+0.229700601573382i</v>
      </c>
      <c r="E1186" t="str">
        <f t="shared" si="565"/>
        <v>7.99996597575129-0.0164982675461665i</v>
      </c>
      <c r="F1186" t="str">
        <f t="shared" si="566"/>
        <v>0.999200642882677+1.64719020729659E-06i</v>
      </c>
      <c r="G1186">
        <f t="shared" si="561"/>
        <v>1</v>
      </c>
      <c r="H1186" t="str">
        <f t="shared" si="567"/>
        <v>10.1169636789936+3.8993893125711i</v>
      </c>
      <c r="I1186" t="str">
        <f t="shared" si="568"/>
        <v>413.119433947058i</v>
      </c>
      <c r="J1186" t="str">
        <f t="shared" si="562"/>
        <v>-230.015753651533+90.37731232573i</v>
      </c>
      <c r="K1186" t="str">
        <f t="shared" si="569"/>
        <v>0.611321119022043-1.55584940840204i</v>
      </c>
      <c r="L1186" t="str">
        <f t="shared" si="570"/>
        <v>0.0746212334348121-0.161696307102118i</v>
      </c>
      <c r="M1186" t="str">
        <f t="shared" si="571"/>
        <v>0.685942352456855-1.71754571550416i</v>
      </c>
      <c r="N1186" t="str">
        <f t="shared" si="572"/>
        <v>-0.775103851911412i</v>
      </c>
      <c r="O1186" t="str">
        <f t="shared" si="573"/>
        <v>0.714348363351598-0.699790265563114i</v>
      </c>
      <c r="P1186" t="str">
        <f t="shared" si="574"/>
        <v>0.285651636648402+0.699790265563114i</v>
      </c>
      <c r="Q1186" t="str">
        <f t="shared" si="575"/>
        <v>-0.285651636648402+0.075313586348298i</v>
      </c>
      <c r="R1186" t="str">
        <f t="shared" si="576"/>
        <v>-0.331081426149007-2.5370944960898i</v>
      </c>
      <c r="S1186" t="str">
        <f t="shared" si="577"/>
        <v>0.0817259051715723i</v>
      </c>
      <c r="T1186" t="str">
        <f t="shared" si="578"/>
        <v>0.207346344198753-0.0270579292375227i</v>
      </c>
      <c r="U1186" t="e">
        <f t="shared" si="579"/>
        <v>#DIV/0!</v>
      </c>
      <c r="V1186" t="str">
        <f t="shared" si="580"/>
        <v>1.33333333333333E-06-0.00100858645812354i</v>
      </c>
      <c r="W1186" t="e">
        <f t="shared" si="581"/>
        <v>#DIV/0!</v>
      </c>
      <c r="X1186" t="e">
        <f t="shared" si="582"/>
        <v>#DIV/0!</v>
      </c>
      <c r="Y1186" t="str">
        <f t="shared" si="583"/>
        <v>0.00083+0.105758575090447i</v>
      </c>
      <c r="Z1186" t="e">
        <f t="shared" si="584"/>
        <v>#DIV/0!</v>
      </c>
      <c r="AA1186" t="e">
        <f t="shared" si="585"/>
        <v>#DIV/0!</v>
      </c>
      <c r="AB1186" t="str">
        <f t="shared" si="586"/>
        <v>1.27854670371697-0.166845604969436i</v>
      </c>
      <c r="AC1186" t="str">
        <f t="shared" si="587"/>
        <v>1.59044437970762-2.31040887981087i</v>
      </c>
      <c r="AD1186" t="str">
        <f t="shared" si="588"/>
        <v>0.307459575795204+0.341735766472137i</v>
      </c>
      <c r="AE1186" t="e">
        <f t="shared" si="589"/>
        <v>#DIV/0!</v>
      </c>
      <c r="AF1186" t="str">
        <f t="shared" si="590"/>
        <v>-17.7836984847532-3.66968871099772i</v>
      </c>
      <c r="AG1186" t="e">
        <f t="shared" si="591"/>
        <v>#DIV/0!</v>
      </c>
      <c r="AH1186" t="e">
        <f t="shared" si="592"/>
        <v>#DIV/0!</v>
      </c>
      <c r="AI1186" t="e">
        <f t="shared" si="593"/>
        <v>#DIV/0!</v>
      </c>
      <c r="AJ1186" t="e">
        <f t="shared" si="594"/>
        <v>#DIV/0!</v>
      </c>
      <c r="AK1186"/>
      <c r="AL1186"/>
      <c r="AM1186"/>
      <c r="AN1186"/>
    </row>
    <row r="1187" spans="1:40" x14ac:dyDescent="0.25">
      <c r="A1187"/>
      <c r="B1187">
        <f t="shared" si="560"/>
        <v>105300</v>
      </c>
      <c r="C1187" s="186" t="str">
        <f t="shared" si="563"/>
        <v>-8.87083506194737E-06+0.0299324950942111i</v>
      </c>
      <c r="D1187" s="158" t="str">
        <f t="shared" si="564"/>
        <v>-7.66673467640213+0.229482462388952i</v>
      </c>
      <c r="E1187" t="str">
        <f t="shared" si="565"/>
        <v>7.99996591103594-0.0165139501764048i</v>
      </c>
      <c r="F1187" t="str">
        <f t="shared" si="566"/>
        <v>0.999200642889141+1.64875596413942E-06i</v>
      </c>
      <c r="G1187">
        <f t="shared" si="561"/>
        <v>1</v>
      </c>
      <c r="H1187" t="str">
        <f t="shared" si="567"/>
        <v>10.1196082736785+3.89679650931522i</v>
      </c>
      <c r="I1187" t="str">
        <f t="shared" si="568"/>
        <v>413.512133028756i</v>
      </c>
      <c r="J1187" t="str">
        <f t="shared" si="562"/>
        <v>-230.455155841672+90.463222318435i</v>
      </c>
      <c r="K1187" t="str">
        <f t="shared" si="569"/>
        <v>0.610306791413865-1.55475720543564i</v>
      </c>
      <c r="L1187" t="str">
        <f t="shared" si="570"/>
        <v>0.0745044042312154-0.161596613666309i</v>
      </c>
      <c r="M1187" t="str">
        <f t="shared" si="571"/>
        <v>0.68481119564508-1.71635381910195i</v>
      </c>
      <c r="N1187" t="str">
        <f t="shared" si="572"/>
        <v>-0.775840642645168i</v>
      </c>
      <c r="O1187" t="str">
        <f t="shared" si="573"/>
        <v>0.713832570519231-0.700316400826017i</v>
      </c>
      <c r="P1187" t="str">
        <f t="shared" si="574"/>
        <v>0.286167429480769+0.700316400826017i</v>
      </c>
      <c r="Q1187" t="str">
        <f t="shared" si="575"/>
        <v>-0.286167429480769+0.0755242418191511i</v>
      </c>
      <c r="R1187" t="str">
        <f t="shared" si="576"/>
        <v>-0.331077091420204-2.53460272699539i</v>
      </c>
      <c r="S1187" t="str">
        <f t="shared" si="577"/>
        <v>0.0818035913932182i</v>
      </c>
      <c r="T1187" t="str">
        <f t="shared" si="578"/>
        <v>0.207339605823267-0.0270832951061935i</v>
      </c>
      <c r="U1187" t="e">
        <f t="shared" si="579"/>
        <v>#DIV/0!</v>
      </c>
      <c r="V1187" t="str">
        <f t="shared" si="580"/>
        <v>1.33333333333333E-06-0.00100762863622599i</v>
      </c>
      <c r="W1187" t="e">
        <f t="shared" si="581"/>
        <v>#DIV/0!</v>
      </c>
      <c r="X1187" t="e">
        <f t="shared" si="582"/>
        <v>#DIV/0!</v>
      </c>
      <c r="Y1187" t="str">
        <f t="shared" si="583"/>
        <v>0.00083+0.105859106055362i</v>
      </c>
      <c r="Z1187" t="e">
        <f t="shared" si="584"/>
        <v>#DIV/0!</v>
      </c>
      <c r="AA1187" t="e">
        <f t="shared" si="585"/>
        <v>#DIV/0!</v>
      </c>
      <c r="AB1187" t="str">
        <f t="shared" si="586"/>
        <v>1.27850515329659-0.167002016927897i</v>
      </c>
      <c r="AC1187" t="str">
        <f t="shared" si="587"/>
        <v>1.58890009311551-2.30873205348966i</v>
      </c>
      <c r="AD1187" t="str">
        <f t="shared" si="588"/>
        <v>0.307705523078929+0.342002363518474i</v>
      </c>
      <c r="AE1187" t="e">
        <f t="shared" si="589"/>
        <v>#DIV/0!</v>
      </c>
      <c r="AF1187" t="str">
        <f t="shared" si="590"/>
        <v>-17.7863429500806-3.66731404692627i</v>
      </c>
      <c r="AG1187" t="e">
        <f t="shared" si="591"/>
        <v>#DIV/0!</v>
      </c>
      <c r="AH1187" t="e">
        <f t="shared" si="592"/>
        <v>#DIV/0!</v>
      </c>
      <c r="AI1187" t="e">
        <f t="shared" si="593"/>
        <v>#DIV/0!</v>
      </c>
      <c r="AJ1187" t="e">
        <f t="shared" si="594"/>
        <v>#DIV/0!</v>
      </c>
      <c r="AK1187"/>
      <c r="AL1187"/>
      <c r="AM1187"/>
      <c r="AN1187"/>
    </row>
    <row r="1188" spans="1:40" x14ac:dyDescent="0.25">
      <c r="A1188"/>
      <c r="B1188">
        <f t="shared" si="560"/>
        <v>105400</v>
      </c>
      <c r="C1188" s="186" t="str">
        <f t="shared" si="563"/>
        <v>-8.85401034447368E-06+0.0299040961474903i</v>
      </c>
      <c r="D1188" s="158" t="str">
        <f t="shared" si="564"/>
        <v>-7.66673454741261+0.229264737130759i</v>
      </c>
      <c r="E1188" t="str">
        <f t="shared" si="565"/>
        <v>7.9999658462591-0.0165296328062623i</v>
      </c>
      <c r="F1188" t="str">
        <f t="shared" si="566"/>
        <v>0.999200642895596+1.65032172094425E-06i</v>
      </c>
      <c r="G1188">
        <f t="shared" si="561"/>
        <v>1</v>
      </c>
      <c r="H1188" t="str">
        <f t="shared" si="567"/>
        <v>10.1222468462076+3.89420610001507i</v>
      </c>
      <c r="I1188" t="str">
        <f t="shared" si="568"/>
        <v>413.904832110455i</v>
      </c>
      <c r="J1188" t="str">
        <f t="shared" si="562"/>
        <v>-230.894975516078+90.5491323111401i</v>
      </c>
      <c r="K1188" t="str">
        <f t="shared" si="569"/>
        <v>0.609294865235102-1.55366616332803i</v>
      </c>
      <c r="L1188" t="str">
        <f t="shared" si="570"/>
        <v>0.0743878297968139-0.16149699205176i</v>
      </c>
      <c r="M1188" t="str">
        <f t="shared" si="571"/>
        <v>0.683682695031916-1.71516315537979i</v>
      </c>
      <c r="N1188" t="str">
        <f t="shared" si="572"/>
        <v>-0.776577433378924i</v>
      </c>
      <c r="O1188" t="str">
        <f t="shared" si="573"/>
        <v>0.713316390175315-0.700842155914766i</v>
      </c>
      <c r="P1188" t="str">
        <f t="shared" si="574"/>
        <v>0.286683609824685+0.700842155914766i</v>
      </c>
      <c r="Q1188" t="str">
        <f t="shared" si="575"/>
        <v>-0.286683609824685+0.0757352774641581i</v>
      </c>
      <c r="R1188" t="str">
        <f t="shared" si="576"/>
        <v>-0.33107275237523-2.53211560689027i</v>
      </c>
      <c r="S1188" t="str">
        <f t="shared" si="577"/>
        <v>0.0818812776148643i</v>
      </c>
      <c r="T1188" t="str">
        <f t="shared" si="578"/>
        <v>0.207332860960713-0.0271086599479534i</v>
      </c>
      <c r="U1188" t="e">
        <f t="shared" si="579"/>
        <v>#DIV/0!</v>
      </c>
      <c r="V1188" t="str">
        <f t="shared" si="580"/>
        <v>1.33333333333333E-06-0.00100667263182729i</v>
      </c>
      <c r="W1188" t="e">
        <f t="shared" si="581"/>
        <v>#DIV/0!</v>
      </c>
      <c r="X1188" t="e">
        <f t="shared" si="582"/>
        <v>#DIV/0!</v>
      </c>
      <c r="Y1188" t="str">
        <f t="shared" si="583"/>
        <v>0.00083+0.105959637020277i</v>
      </c>
      <c r="Z1188" t="e">
        <f t="shared" si="584"/>
        <v>#DIV/0!</v>
      </c>
      <c r="AA1188" t="e">
        <f t="shared" si="585"/>
        <v>#DIV/0!</v>
      </c>
      <c r="AB1188" t="str">
        <f t="shared" si="586"/>
        <v>1.27846356287541-0.167158422554183i</v>
      </c>
      <c r="AC1188" t="str">
        <f t="shared" si="587"/>
        <v>1.58735944669042-2.3070569193686i</v>
      </c>
      <c r="AD1188" t="str">
        <f t="shared" si="588"/>
        <v>0.307951664636383+0.342268789409373i</v>
      </c>
      <c r="AE1188" t="e">
        <f t="shared" si="589"/>
        <v>#DIV/0!</v>
      </c>
      <c r="AF1188" t="str">
        <f t="shared" si="590"/>
        <v>-17.7889813936202-3.66494136288431i</v>
      </c>
      <c r="AG1188" t="e">
        <f t="shared" si="591"/>
        <v>#DIV/0!</v>
      </c>
      <c r="AH1188" t="e">
        <f t="shared" si="592"/>
        <v>#DIV/0!</v>
      </c>
      <c r="AI1188" t="e">
        <f t="shared" si="593"/>
        <v>#DIV/0!</v>
      </c>
      <c r="AJ1188" t="e">
        <f t="shared" si="594"/>
        <v>#DIV/0!</v>
      </c>
      <c r="AK1188"/>
      <c r="AL1188"/>
      <c r="AM1188"/>
      <c r="AN1188"/>
    </row>
    <row r="1189" spans="1:40" x14ac:dyDescent="0.25">
      <c r="A1189"/>
      <c r="B1189">
        <f t="shared" si="560"/>
        <v>105500</v>
      </c>
      <c r="C1189" s="186" t="str">
        <f t="shared" si="563"/>
        <v>-0.000008837233447115+0.0298757510376211i</v>
      </c>
      <c r="D1189" s="158" t="str">
        <f t="shared" si="564"/>
        <v>-7.66673441878979+0.229047424621762i</v>
      </c>
      <c r="E1189" t="str">
        <f t="shared" si="565"/>
        <v>7.99996578142078-0.0165453154357388i</v>
      </c>
      <c r="F1189" t="str">
        <f t="shared" si="566"/>
        <v>0.99920064290207+1.65188747771113E-06i</v>
      </c>
      <c r="G1189">
        <f t="shared" si="561"/>
        <v>1</v>
      </c>
      <c r="H1189" t="str">
        <f t="shared" si="567"/>
        <v>10.124879413574+3.89161808498403i</v>
      </c>
      <c r="I1189" t="str">
        <f t="shared" si="568"/>
        <v>414.297531192154i</v>
      </c>
      <c r="J1189" t="str">
        <f t="shared" si="562"/>
        <v>-231.33521267475+90.6350423038452i</v>
      </c>
      <c r="K1189" t="str">
        <f t="shared" si="569"/>
        <v>0.608285333330929-1.55257628149274i</v>
      </c>
      <c r="L1189" t="str">
        <f t="shared" si="570"/>
        <v>0.0742715094561919-0.161397442365052i</v>
      </c>
      <c r="M1189" t="str">
        <f t="shared" si="571"/>
        <v>0.682556842787121-1.71397372385779i</v>
      </c>
      <c r="N1189" t="str">
        <f t="shared" si="572"/>
        <v>-0.777314224112681i</v>
      </c>
      <c r="O1189" t="str">
        <f t="shared" si="573"/>
        <v>0.712799822600063-0.70136753054395i</v>
      </c>
      <c r="P1189" t="str">
        <f t="shared" si="574"/>
        <v>0.287200177399937+0.70136753054395i</v>
      </c>
      <c r="Q1189" t="str">
        <f t="shared" si="575"/>
        <v>-0.287200177399937+0.0759466935687311i</v>
      </c>
      <c r="R1189" t="str">
        <f t="shared" si="576"/>
        <v>-0.331068409013512-2.52963312255164i</v>
      </c>
      <c r="S1189" t="str">
        <f t="shared" si="577"/>
        <v>0.0819589638365102i</v>
      </c>
      <c r="T1189" t="str">
        <f t="shared" si="578"/>
        <v>0.207326109610848-0.0271340237617494i</v>
      </c>
      <c r="U1189" t="e">
        <f t="shared" si="579"/>
        <v>#DIV/0!</v>
      </c>
      <c r="V1189" t="str">
        <f t="shared" si="580"/>
        <v>1.33333333333333E-06-0.00100571843975921i</v>
      </c>
      <c r="W1189" t="e">
        <f t="shared" si="581"/>
        <v>#DIV/0!</v>
      </c>
      <c r="X1189" t="e">
        <f t="shared" si="582"/>
        <v>#DIV/0!</v>
      </c>
      <c r="Y1189" t="str">
        <f t="shared" si="583"/>
        <v>0.00083+0.106060167985191i</v>
      </c>
      <c r="Z1189" t="e">
        <f t="shared" si="584"/>
        <v>#DIV/0!</v>
      </c>
      <c r="AA1189" t="e">
        <f t="shared" si="585"/>
        <v>#DIV/0!</v>
      </c>
      <c r="AB1189" t="str">
        <f t="shared" si="586"/>
        <v>1.27842193245193-0.167314821841799i</v>
      </c>
      <c r="AC1189" t="str">
        <f t="shared" si="587"/>
        <v>1.58582242971541-2.30538347677393i</v>
      </c>
      <c r="AD1189" t="str">
        <f t="shared" si="588"/>
        <v>0.308198000359768+0.342535044014896i</v>
      </c>
      <c r="AE1189" t="e">
        <f t="shared" si="589"/>
        <v>#DIV/0!</v>
      </c>
      <c r="AF1189" t="str">
        <f t="shared" si="590"/>
        <v>-17.7916138323638-3.66257066036227i</v>
      </c>
      <c r="AG1189" t="e">
        <f t="shared" si="591"/>
        <v>#DIV/0!</v>
      </c>
      <c r="AH1189" t="e">
        <f t="shared" si="592"/>
        <v>#DIV/0!</v>
      </c>
      <c r="AI1189" t="e">
        <f t="shared" si="593"/>
        <v>#DIV/0!</v>
      </c>
      <c r="AJ1189" t="e">
        <f t="shared" si="594"/>
        <v>#DIV/0!</v>
      </c>
      <c r="AK1189"/>
      <c r="AL1189"/>
      <c r="AM1189"/>
      <c r="AN1189"/>
    </row>
    <row r="1190" spans="1:40" x14ac:dyDescent="0.25">
      <c r="A1190"/>
      <c r="B1190">
        <f t="shared" si="560"/>
        <v>105600</v>
      </c>
      <c r="C1190" s="186" t="str">
        <f t="shared" si="563"/>
        <v>-8.82050418882034E-06+0.0298474596116581i</v>
      </c>
      <c r="D1190" s="158" t="str">
        <f t="shared" si="564"/>
        <v>-7.66673429053213+0.228830523689379i</v>
      </c>
      <c r="E1190" t="str">
        <f t="shared" si="565"/>
        <v>7.99996571652097-0.0165609980648337i</v>
      </c>
      <c r="F1190" t="str">
        <f t="shared" si="566"/>
        <v>0.999200642908544+1.65345323443996E-06i</v>
      </c>
      <c r="G1190">
        <f t="shared" si="561"/>
        <v>1</v>
      </c>
      <c r="H1190" t="str">
        <f t="shared" si="567"/>
        <v>10.1275059927157+3.88903246451145i</v>
      </c>
      <c r="I1190" t="str">
        <f t="shared" si="568"/>
        <v>414.690230273853i</v>
      </c>
      <c r="J1190" t="str">
        <f t="shared" si="562"/>
        <v>-231.775867317689+90.7209522965503i</v>
      </c>
      <c r="K1190" t="str">
        <f t="shared" si="569"/>
        <v>0.607278188571292-1.55148755933615i</v>
      </c>
      <c r="L1190" t="str">
        <f t="shared" si="570"/>
        <v>0.0741554425358926-0.161297964711463i</v>
      </c>
      <c r="M1190" t="str">
        <f t="shared" si="571"/>
        <v>0.681433631107185-1.71278552404761i</v>
      </c>
      <c r="N1190" t="str">
        <f t="shared" si="572"/>
        <v>-0.778051014846437i</v>
      </c>
      <c r="O1190" t="str">
        <f t="shared" si="573"/>
        <v>0.7122828680739-0.701892524428362i</v>
      </c>
      <c r="P1190" t="str">
        <f t="shared" si="574"/>
        <v>0.2877171319261+0.701892524428362i</v>
      </c>
      <c r="Q1190" t="str">
        <f t="shared" si="575"/>
        <v>-0.2877171319261+0.076158490418075i</v>
      </c>
      <c r="R1190" t="str">
        <f t="shared" si="576"/>
        <v>-0.331064061334475-2.52715526080675i</v>
      </c>
      <c r="S1190" t="str">
        <f t="shared" si="577"/>
        <v>0.0820366500581562i</v>
      </c>
      <c r="T1190" t="str">
        <f t="shared" si="578"/>
        <v>0.207319351773432-0.0271593865465283i</v>
      </c>
      <c r="U1190" t="e">
        <f t="shared" si="579"/>
        <v>#DIV/0!</v>
      </c>
      <c r="V1190" t="str">
        <f t="shared" si="580"/>
        <v>1.33333333333333E-06-0.00100476605487308i</v>
      </c>
      <c r="W1190" t="e">
        <f t="shared" si="581"/>
        <v>#DIV/0!</v>
      </c>
      <c r="X1190" t="e">
        <f t="shared" si="582"/>
        <v>#DIV/0!</v>
      </c>
      <c r="Y1190" t="str">
        <f t="shared" si="583"/>
        <v>0.00083+0.106160698950106i</v>
      </c>
      <c r="Z1190" t="e">
        <f t="shared" si="584"/>
        <v>#DIV/0!</v>
      </c>
      <c r="AA1190" t="e">
        <f t="shared" si="585"/>
        <v>#DIV/0!</v>
      </c>
      <c r="AB1190" t="str">
        <f t="shared" si="586"/>
        <v>1.27838026202468-0.167471214784252i</v>
      </c>
      <c r="AC1190" t="str">
        <f t="shared" si="587"/>
        <v>1.5842890315101-2.30371172502043i</v>
      </c>
      <c r="AD1190" t="str">
        <f t="shared" si="588"/>
        <v>0.308444530141184+0.342801127205146i</v>
      </c>
      <c r="AE1190" t="e">
        <f t="shared" si="589"/>
        <v>#DIV/0!</v>
      </c>
      <c r="AF1190" t="str">
        <f t="shared" si="590"/>
        <v>-17.7942402832478-3.66020194082207i</v>
      </c>
      <c r="AG1190" t="e">
        <f t="shared" si="591"/>
        <v>#DIV/0!</v>
      </c>
      <c r="AH1190" t="e">
        <f t="shared" si="592"/>
        <v>#DIV/0!</v>
      </c>
      <c r="AI1190" t="e">
        <f t="shared" si="593"/>
        <v>#DIV/0!</v>
      </c>
      <c r="AJ1190" t="e">
        <f t="shared" si="594"/>
        <v>#DIV/0!</v>
      </c>
      <c r="AK1190"/>
      <c r="AL1190"/>
      <c r="AM1190"/>
      <c r="AN1190"/>
    </row>
    <row r="1191" spans="1:40" x14ac:dyDescent="0.25">
      <c r="A1191"/>
      <c r="B1191">
        <f t="shared" si="560"/>
        <v>105700</v>
      </c>
      <c r="C1191" s="186" t="str">
        <f t="shared" si="563"/>
        <v>-8.80382238939481E-06+0.0298192217172345i</v>
      </c>
      <c r="D1191" s="158" t="str">
        <f t="shared" si="564"/>
        <v>-7.66673416263833+0.228614033165465i</v>
      </c>
      <c r="E1191" t="str">
        <f t="shared" si="565"/>
        <v>7.99996565155967-0.0165766806935467i</v>
      </c>
      <c r="F1191" t="str">
        <f t="shared" si="566"/>
        <v>0.999200642915019+1.65501899113071E-06i</v>
      </c>
      <c r="G1191">
        <f t="shared" si="561"/>
        <v>1</v>
      </c>
      <c r="H1191" t="str">
        <f t="shared" si="567"/>
        <v>10.1301266005172+3.88644923886302i</v>
      </c>
      <c r="I1191" t="str">
        <f t="shared" si="568"/>
        <v>415.082929355551i</v>
      </c>
      <c r="J1191" t="str">
        <f t="shared" si="562"/>
        <v>-232.216939444893+90.8068622892553i</v>
      </c>
      <c r="K1191" t="str">
        <f t="shared" si="569"/>
        <v>0.606273423850837-1.55039999625751i</v>
      </c>
      <c r="L1191" t="str">
        <f t="shared" si="570"/>
        <v>0.0740396283644109-0.161198559194971i</v>
      </c>
      <c r="M1191" t="str">
        <f t="shared" si="571"/>
        <v>0.680313052215248-1.71159855545248i</v>
      </c>
      <c r="N1191" t="str">
        <f t="shared" si="572"/>
        <v>-0.778787805580193i</v>
      </c>
      <c r="O1191" t="str">
        <f t="shared" si="573"/>
        <v>0.71176552687746-0.702417137283005i</v>
      </c>
      <c r="P1191" t="str">
        <f t="shared" si="574"/>
        <v>0.28823447312254+0.702417137283005i</v>
      </c>
      <c r="Q1191" t="str">
        <f t="shared" si="575"/>
        <v>-0.28823447312254+0.076370668297188i</v>
      </c>
      <c r="R1191" t="str">
        <f t="shared" si="576"/>
        <v>-0.331059709337546-2.52468200853273i</v>
      </c>
      <c r="S1191" t="str">
        <f t="shared" si="577"/>
        <v>0.0821143362798023i</v>
      </c>
      <c r="T1191" t="str">
        <f t="shared" si="578"/>
        <v>0.207312587448223-0.0271847483012369i</v>
      </c>
      <c r="U1191" t="e">
        <f t="shared" si="579"/>
        <v>#DIV/0!</v>
      </c>
      <c r="V1191" t="str">
        <f t="shared" si="580"/>
        <v>1.33333333333333E-06-0.00100381547203971i</v>
      </c>
      <c r="W1191" t="e">
        <f t="shared" si="581"/>
        <v>#DIV/0!</v>
      </c>
      <c r="X1191" t="e">
        <f t="shared" si="582"/>
        <v>#DIV/0!</v>
      </c>
      <c r="Y1191" t="str">
        <f t="shared" si="583"/>
        <v>0.00083+0.106261229915021i</v>
      </c>
      <c r="Z1191" t="e">
        <f t="shared" si="584"/>
        <v>#DIV/0!</v>
      </c>
      <c r="AA1191" t="e">
        <f t="shared" si="585"/>
        <v>#DIV/0!</v>
      </c>
      <c r="AB1191" t="str">
        <f t="shared" si="586"/>
        <v>1.27833855159216-0.167627601375048i</v>
      </c>
      <c r="AC1191" t="str">
        <f t="shared" si="587"/>
        <v>1.58275924143059-2.30204166341134i</v>
      </c>
      <c r="AD1191" t="str">
        <f t="shared" si="588"/>
        <v>0.308691253872643+0.343067038850252i</v>
      </c>
      <c r="AE1191" t="e">
        <f t="shared" si="589"/>
        <v>#DIV/0!</v>
      </c>
      <c r="AF1191" t="str">
        <f t="shared" si="590"/>
        <v>-17.7968607631555-3.65783520569755i</v>
      </c>
      <c r="AG1191" t="e">
        <f t="shared" si="591"/>
        <v>#DIV/0!</v>
      </c>
      <c r="AH1191" t="e">
        <f t="shared" si="592"/>
        <v>#DIV/0!</v>
      </c>
      <c r="AI1191" t="e">
        <f t="shared" si="593"/>
        <v>#DIV/0!</v>
      </c>
      <c r="AJ1191" t="e">
        <f t="shared" si="594"/>
        <v>#DIV/0!</v>
      </c>
      <c r="AK1191"/>
      <c r="AL1191"/>
      <c r="AM1191"/>
      <c r="AN1191"/>
    </row>
    <row r="1192" spans="1:40" x14ac:dyDescent="0.25">
      <c r="A1192"/>
      <c r="B1192">
        <f t="shared" si="560"/>
        <v>105800</v>
      </c>
      <c r="C1192" s="186" t="str">
        <f t="shared" si="563"/>
        <v>-8.78718786949459E-06+0.0297910372025595i</v>
      </c>
      <c r="D1192" s="158" t="str">
        <f t="shared" si="564"/>
        <v>-7.66673403510701+0.22839795188629i</v>
      </c>
      <c r="E1192" t="str">
        <f t="shared" si="565"/>
        <v>7.99996558653689-0.0165923633218776i</v>
      </c>
      <c r="F1192" t="str">
        <f t="shared" si="566"/>
        <v>0.999200642921513+0.0000016565847477834i</v>
      </c>
      <c r="G1192">
        <f t="shared" si="561"/>
        <v>1</v>
      </c>
      <c r="H1192" t="str">
        <f t="shared" si="567"/>
        <v>10.1327412538088+3.88386840828087i</v>
      </c>
      <c r="I1192" t="str">
        <f t="shared" si="568"/>
        <v>415.47562843725i</v>
      </c>
      <c r="J1192" t="str">
        <f t="shared" si="562"/>
        <v>-232.658429056364+90.8927722819603i</v>
      </c>
      <c r="K1192" t="str">
        <f t="shared" si="569"/>
        <v>0.605271032088788-1.54931359164903i</v>
      </c>
      <c r="L1192" t="str">
        <f t="shared" si="570"/>
        <v>0.0739240662721921-0.161099225918271i</v>
      </c>
      <c r="M1192" t="str">
        <f t="shared" si="571"/>
        <v>0.67919509836098-1.7104128175673i</v>
      </c>
      <c r="N1192" t="str">
        <f t="shared" si="572"/>
        <v>-0.779524596313949i</v>
      </c>
      <c r="O1192" t="str">
        <f t="shared" si="573"/>
        <v>0.711247799291587-0.702941368823087i</v>
      </c>
      <c r="P1192" t="str">
        <f t="shared" si="574"/>
        <v>0.288752200708413+0.702941368823087i</v>
      </c>
      <c r="Q1192" t="str">
        <f t="shared" si="575"/>
        <v>-0.288752200708413+0.076583227490862i</v>
      </c>
      <c r="R1192" t="str">
        <f t="shared" si="576"/>
        <v>-0.331055353022149-2.5222133526563i</v>
      </c>
      <c r="S1192" t="str">
        <f t="shared" si="577"/>
        <v>0.0821920225014482i</v>
      </c>
      <c r="T1192" t="str">
        <f t="shared" si="578"/>
        <v>0.20730581663498-0.0272101090248213i</v>
      </c>
      <c r="U1192" t="e">
        <f t="shared" si="579"/>
        <v>#DIV/0!</v>
      </c>
      <c r="V1192" t="str">
        <f t="shared" si="580"/>
        <v>1.33333333333333E-06-0.00100286668614931i</v>
      </c>
      <c r="W1192" t="e">
        <f t="shared" si="581"/>
        <v>#DIV/0!</v>
      </c>
      <c r="X1192" t="e">
        <f t="shared" si="582"/>
        <v>#DIV/0!</v>
      </c>
      <c r="Y1192" t="str">
        <f t="shared" si="583"/>
        <v>0.00083+0.106361760879936i</v>
      </c>
      <c r="Z1192" t="e">
        <f t="shared" si="584"/>
        <v>#DIV/0!</v>
      </c>
      <c r="AA1192" t="e">
        <f t="shared" si="585"/>
        <v>#DIV/0!</v>
      </c>
      <c r="AB1192" t="str">
        <f t="shared" si="586"/>
        <v>1.27829680115288-0.167783981607687i</v>
      </c>
      <c r="AC1192" t="str">
        <f t="shared" si="587"/>
        <v>1.58123304886929-2.30037329123859i</v>
      </c>
      <c r="AD1192" t="str">
        <f t="shared" si="588"/>
        <v>0.308938171446058+0.343332778820379i</v>
      </c>
      <c r="AE1192" t="e">
        <f t="shared" si="589"/>
        <v>#DIV/0!</v>
      </c>
      <c r="AF1192" t="str">
        <f t="shared" si="590"/>
        <v>-17.7994752889158-3.65547045639458i</v>
      </c>
      <c r="AG1192" t="e">
        <f t="shared" si="591"/>
        <v>#DIV/0!</v>
      </c>
      <c r="AH1192" t="e">
        <f t="shared" si="592"/>
        <v>#DIV/0!</v>
      </c>
      <c r="AI1192" t="e">
        <f t="shared" si="593"/>
        <v>#DIV/0!</v>
      </c>
      <c r="AJ1192" t="e">
        <f t="shared" si="594"/>
        <v>#DIV/0!</v>
      </c>
      <c r="AK1192"/>
      <c r="AL1192"/>
      <c r="AM1192"/>
      <c r="AN1192"/>
    </row>
    <row r="1193" spans="1:40" x14ac:dyDescent="0.25">
      <c r="A1193"/>
      <c r="B1193">
        <f t="shared" si="560"/>
        <v>105900</v>
      </c>
      <c r="C1193" s="186" t="str">
        <f t="shared" si="563"/>
        <v>-8.77060045062228E-06+0.0297629059164158i</v>
      </c>
      <c r="D1193" s="158" t="str">
        <f t="shared" si="564"/>
        <v>-7.66673390793679+0.228182278692521i</v>
      </c>
      <c r="E1193" t="str">
        <f t="shared" si="565"/>
        <v>7.99996552145262-0.0166080459498258i</v>
      </c>
      <c r="F1193" t="str">
        <f t="shared" si="566"/>
        <v>0.999200642927998+0.0000016581505043979i</v>
      </c>
      <c r="G1193">
        <f t="shared" si="561"/>
        <v>1</v>
      </c>
      <c r="H1193" t="str">
        <f t="shared" si="567"/>
        <v>10.1353499693669+3.88128997298367i</v>
      </c>
      <c r="I1193" t="str">
        <f t="shared" si="568"/>
        <v>415.868327518949i</v>
      </c>
      <c r="J1193" t="str">
        <f t="shared" si="562"/>
        <v>-233.100336152101+90.9786822746654i</v>
      </c>
      <c r="K1193" t="str">
        <f t="shared" si="569"/>
        <v>0.604271006228882-1.54822834489596i</v>
      </c>
      <c r="L1193" t="str">
        <f t="shared" si="570"/>
        <v>0.0738087555916221-0.160999964982778i</v>
      </c>
      <c r="M1193" t="str">
        <f t="shared" si="571"/>
        <v>0.678079761820504-1.70922830987874i</v>
      </c>
      <c r="N1193" t="str">
        <f t="shared" si="572"/>
        <v>-0.780261387047705i</v>
      </c>
      <c r="O1193" t="str">
        <f t="shared" si="573"/>
        <v>0.710729685597334-0.703465218764023i</v>
      </c>
      <c r="P1193" t="str">
        <f t="shared" si="574"/>
        <v>0.289270314402666+0.703465218764023i</v>
      </c>
      <c r="Q1193" t="str">
        <f t="shared" si="575"/>
        <v>-0.289270314402666+0.076796168283682i</v>
      </c>
      <c r="R1193" t="str">
        <f t="shared" si="576"/>
        <v>-0.331050992387709-2.51974928015355i</v>
      </c>
      <c r="S1193" t="str">
        <f t="shared" si="577"/>
        <v>0.0822697087230941i</v>
      </c>
      <c r="T1193" t="str">
        <f t="shared" si="578"/>
        <v>0.207299039333459-0.0272354687162281i</v>
      </c>
      <c r="U1193" t="e">
        <f t="shared" si="579"/>
        <v>#DIV/0!</v>
      </c>
      <c r="V1193" t="str">
        <f t="shared" si="580"/>
        <v>1.33333333333333E-06-0.0010019196921114i</v>
      </c>
      <c r="W1193" t="e">
        <f t="shared" si="581"/>
        <v>#DIV/0!</v>
      </c>
      <c r="X1193" t="e">
        <f t="shared" si="582"/>
        <v>#DIV/0!</v>
      </c>
      <c r="Y1193" t="str">
        <f t="shared" si="583"/>
        <v>0.00083+0.106462291844851i</v>
      </c>
      <c r="Z1193" t="e">
        <f t="shared" si="584"/>
        <v>#DIV/0!</v>
      </c>
      <c r="AA1193" t="e">
        <f t="shared" si="585"/>
        <v>#DIV/0!</v>
      </c>
      <c r="AB1193" t="str">
        <f t="shared" si="586"/>
        <v>1.27825501070534-0.167940355475675i</v>
      </c>
      <c r="AC1193" t="str">
        <f t="shared" si="587"/>
        <v>1.57971044325482-2.29870660778292i</v>
      </c>
      <c r="AD1193" t="str">
        <f t="shared" si="588"/>
        <v>0.30918528275324+0.343598346985715i</v>
      </c>
      <c r="AE1193" t="e">
        <f t="shared" si="589"/>
        <v>#DIV/0!</v>
      </c>
      <c r="AF1193" t="str">
        <f t="shared" si="590"/>
        <v>-17.8020838773037-3.65310769429115i</v>
      </c>
      <c r="AG1193" t="e">
        <f t="shared" si="591"/>
        <v>#DIV/0!</v>
      </c>
      <c r="AH1193" t="e">
        <f t="shared" si="592"/>
        <v>#DIV/0!</v>
      </c>
      <c r="AI1193" t="e">
        <f t="shared" si="593"/>
        <v>#DIV/0!</v>
      </c>
      <c r="AJ1193" t="e">
        <f t="shared" si="594"/>
        <v>#DIV/0!</v>
      </c>
      <c r="AK1193"/>
      <c r="AL1193"/>
      <c r="AM1193"/>
      <c r="AN1193"/>
    </row>
    <row r="1194" spans="1:40" x14ac:dyDescent="0.25">
      <c r="A1194"/>
      <c r="B1194">
        <f t="shared" si="560"/>
        <v>106000</v>
      </c>
      <c r="C1194" s="186" t="str">
        <f t="shared" si="563"/>
        <v>-8.75405995512207E-06+0.0297348277081567i</v>
      </c>
      <c r="D1194" s="158" t="str">
        <f t="shared" si="564"/>
        <v>-7.66673378112636+0.227967012429201i</v>
      </c>
      <c r="E1194" t="str">
        <f t="shared" si="565"/>
        <v>7.99996545630687-0.0166237285773912i</v>
      </c>
      <c r="F1194" t="str">
        <f t="shared" si="566"/>
        <v>0.999200642934502+1.65971626097429E-06i</v>
      </c>
      <c r="G1194">
        <f t="shared" si="561"/>
        <v>1</v>
      </c>
      <c r="H1194" t="str">
        <f t="shared" si="567"/>
        <v>10.1379527639143+3.87871393316702i</v>
      </c>
      <c r="I1194" t="str">
        <f t="shared" si="568"/>
        <v>416.261026600648i</v>
      </c>
      <c r="J1194" t="str">
        <f t="shared" si="562"/>
        <v>-233.542660732104+91.0645922673705i</v>
      </c>
      <c r="K1194" t="str">
        <f t="shared" si="569"/>
        <v>0.60327333923926-1.54714425537664i</v>
      </c>
      <c r="L1194" t="str">
        <f t="shared" si="570"/>
        <v>0.0736936956570261-0.160900776488635i</v>
      </c>
      <c r="M1194" t="str">
        <f t="shared" si="571"/>
        <v>0.676967034896286-1.70804503186527i</v>
      </c>
      <c r="N1194" t="str">
        <f t="shared" si="572"/>
        <v>-0.780998177781461i</v>
      </c>
      <c r="O1194" t="str">
        <f t="shared" si="573"/>
        <v>0.710211186075966-0.703988686821435i</v>
      </c>
      <c r="P1194" t="str">
        <f t="shared" si="574"/>
        <v>0.289788813924034+0.703988686821435i</v>
      </c>
      <c r="Q1194" t="str">
        <f t="shared" si="575"/>
        <v>-0.289788813924034+0.077009490960026i</v>
      </c>
      <c r="R1194" t="str">
        <f t="shared" si="576"/>
        <v>-0.331046627433638-2.51728977804975i</v>
      </c>
      <c r="S1194" t="str">
        <f t="shared" si="577"/>
        <v>0.0823473949447402i</v>
      </c>
      <c r="T1194" t="str">
        <f t="shared" si="578"/>
        <v>0.20729225554342-0.0272608273744021i</v>
      </c>
      <c r="U1194" t="e">
        <f t="shared" si="579"/>
        <v>#DIV/0!</v>
      </c>
      <c r="V1194" t="str">
        <f t="shared" si="580"/>
        <v>1.33333333333333E-06-0.00100097448485469i</v>
      </c>
      <c r="W1194" t="e">
        <f t="shared" si="581"/>
        <v>#DIV/0!</v>
      </c>
      <c r="X1194" t="e">
        <f t="shared" si="582"/>
        <v>#DIV/0!</v>
      </c>
      <c r="Y1194" t="str">
        <f t="shared" si="583"/>
        <v>0.00083+0.106562822809766i</v>
      </c>
      <c r="Z1194" t="e">
        <f t="shared" si="584"/>
        <v>#DIV/0!</v>
      </c>
      <c r="AA1194" t="e">
        <f t="shared" si="585"/>
        <v>#DIV/0!</v>
      </c>
      <c r="AB1194" t="str">
        <f t="shared" si="586"/>
        <v>1.27821318024806-0.168096722972504i</v>
      </c>
      <c r="AC1194" t="str">
        <f t="shared" si="587"/>
        <v>1.57819141405186-2.29704161231388i</v>
      </c>
      <c r="AD1194" t="str">
        <f t="shared" si="588"/>
        <v>0.309432587685914+0.343863743216494i</v>
      </c>
      <c r="AE1194" t="e">
        <f t="shared" si="589"/>
        <v>#DIV/0!</v>
      </c>
      <c r="AF1194" t="str">
        <f t="shared" si="590"/>
        <v>-17.8046865450407-3.65074692073782i</v>
      </c>
      <c r="AG1194" t="e">
        <f t="shared" si="591"/>
        <v>#DIV/0!</v>
      </c>
      <c r="AH1194" t="e">
        <f t="shared" si="592"/>
        <v>#DIV/0!</v>
      </c>
      <c r="AI1194" t="e">
        <f t="shared" si="593"/>
        <v>#DIV/0!</v>
      </c>
      <c r="AJ1194" t="e">
        <f t="shared" si="594"/>
        <v>#DIV/0!</v>
      </c>
      <c r="AK1194"/>
      <c r="AL1194"/>
      <c r="AM1194"/>
      <c r="AN1194"/>
    </row>
    <row r="1195" spans="1:40" x14ac:dyDescent="0.25">
      <c r="A1195"/>
      <c r="B1195">
        <f t="shared" si="560"/>
        <v>106100</v>
      </c>
      <c r="C1195" s="186" t="str">
        <f t="shared" si="563"/>
        <v>-8.73756620617492E-06+0.0297068024277034i</v>
      </c>
      <c r="D1195" s="158" t="str">
        <f t="shared" si="564"/>
        <v>-7.66673365467428+0.227752151945726i</v>
      </c>
      <c r="E1195" t="str">
        <f t="shared" si="565"/>
        <v>7.99996539109962-0.0166394112045732i</v>
      </c>
      <c r="F1195" t="str">
        <f t="shared" si="566"/>
        <v>0.999200642941006+1.66128201751244E-06i</v>
      </c>
      <c r="G1195">
        <f t="shared" si="561"/>
        <v>1</v>
      </c>
      <c r="H1195" t="str">
        <f t="shared" si="567"/>
        <v>10.1405496541205+3.87614028900336i</v>
      </c>
      <c r="I1195" t="str">
        <f t="shared" si="568"/>
        <v>416.653725682346i</v>
      </c>
      <c r="J1195" t="str">
        <f t="shared" si="562"/>
        <v>-233.985402796373+91.1505022600756i</v>
      </c>
      <c r="K1195" t="str">
        <f t="shared" si="569"/>
        <v>0.602278024112383-1.54606132246257i</v>
      </c>
      <c r="L1195" t="str">
        <f t="shared" si="570"/>
        <v>0.0735788858046615-0.160801660534727i</v>
      </c>
      <c r="M1195" t="str">
        <f t="shared" si="571"/>
        <v>0.675856909917045-1.7068629829973i</v>
      </c>
      <c r="N1195" t="str">
        <f t="shared" si="572"/>
        <v>-0.781734968515217i</v>
      </c>
      <c r="O1195" t="str">
        <f t="shared" si="573"/>
        <v>0.709692301008955-0.704511772711155i</v>
      </c>
      <c r="P1195" t="str">
        <f t="shared" si="574"/>
        <v>0.290307698991045+0.704511772711155i</v>
      </c>
      <c r="Q1195" t="str">
        <f t="shared" si="575"/>
        <v>-0.290307698991045+0.077223195804062i</v>
      </c>
      <c r="R1195" t="str">
        <f t="shared" si="576"/>
        <v>-0.33104225815938-2.51483483341906i</v>
      </c>
      <c r="S1195" t="str">
        <f t="shared" si="577"/>
        <v>0.0824250811663862i</v>
      </c>
      <c r="T1195" t="str">
        <f t="shared" si="578"/>
        <v>0.207285465264621-0.0272861849982907i</v>
      </c>
      <c r="U1195" t="e">
        <f t="shared" si="579"/>
        <v>#DIV/0!</v>
      </c>
      <c r="V1195" t="str">
        <f t="shared" si="580"/>
        <v>1.33333333333333E-06-0.00100003105932702i</v>
      </c>
      <c r="W1195" t="e">
        <f t="shared" si="581"/>
        <v>#DIV/0!</v>
      </c>
      <c r="X1195" t="e">
        <f t="shared" si="582"/>
        <v>#DIV/0!</v>
      </c>
      <c r="Y1195" t="str">
        <f t="shared" si="583"/>
        <v>0.00083+0.106663353774681i</v>
      </c>
      <c r="Z1195" t="e">
        <f t="shared" si="584"/>
        <v>#DIV/0!</v>
      </c>
      <c r="AA1195" t="e">
        <f t="shared" si="585"/>
        <v>#DIV/0!</v>
      </c>
      <c r="AB1195" t="str">
        <f t="shared" si="586"/>
        <v>1.27817130977955-0.168253084091684i</v>
      </c>
      <c r="AC1195" t="str">
        <f t="shared" si="587"/>
        <v>1.576675950761-2.29537830409011i</v>
      </c>
      <c r="AD1195" t="str">
        <f t="shared" si="588"/>
        <v>0.309680086135695+0.344128967382971i</v>
      </c>
      <c r="AE1195" t="e">
        <f t="shared" si="589"/>
        <v>#DIV/0!</v>
      </c>
      <c r="AF1195" t="str">
        <f t="shared" si="590"/>
        <v>-17.8072833087948-3.64838813705763i</v>
      </c>
      <c r="AG1195" t="e">
        <f t="shared" si="591"/>
        <v>#DIV/0!</v>
      </c>
      <c r="AH1195" t="e">
        <f t="shared" si="592"/>
        <v>#DIV/0!</v>
      </c>
      <c r="AI1195" t="e">
        <f t="shared" si="593"/>
        <v>#DIV/0!</v>
      </c>
      <c r="AJ1195" t="e">
        <f t="shared" si="594"/>
        <v>#DIV/0!</v>
      </c>
      <c r="AK1195"/>
      <c r="AL1195"/>
      <c r="AM1195"/>
      <c r="AN1195"/>
    </row>
    <row r="1196" spans="1:40" x14ac:dyDescent="0.25">
      <c r="A1196"/>
      <c r="B1196">
        <f t="shared" si="560"/>
        <v>106200</v>
      </c>
      <c r="C1196" s="186" t="str">
        <f t="shared" si="563"/>
        <v>-0.0000087211190277939+0.0296788299255423i</v>
      </c>
      <c r="D1196" s="158" t="str">
        <f t="shared" si="564"/>
        <v>-7.66673352857923+0.227537696095824i</v>
      </c>
      <c r="E1196" t="str">
        <f t="shared" si="565"/>
        <v>7.9999653258309-0.0166550938313715i</v>
      </c>
      <c r="F1196" t="str">
        <f t="shared" si="566"/>
        <v>0.999200642947521+1.66284777401235E-06i</v>
      </c>
      <c r="G1196">
        <f t="shared" si="561"/>
        <v>1</v>
      </c>
      <c r="H1196" t="str">
        <f t="shared" si="567"/>
        <v>10.1431406566014+3.87356904064242i</v>
      </c>
      <c r="I1196" t="str">
        <f t="shared" si="568"/>
        <v>417.046424764045i</v>
      </c>
      <c r="J1196" t="str">
        <f t="shared" si="562"/>
        <v>-234.428562344908+91.2364122527806i</v>
      </c>
      <c r="K1196" t="str">
        <f t="shared" si="569"/>
        <v>0.601285053864939-1.54497954551849i</v>
      </c>
      <c r="L1196" t="str">
        <f t="shared" si="570"/>
        <v>0.0734643253727111-0.160702617218683i</v>
      </c>
      <c r="M1196" t="str">
        <f t="shared" si="571"/>
        <v>0.67474937923765-1.70568216273717i</v>
      </c>
      <c r="N1196" t="str">
        <f t="shared" si="572"/>
        <v>-0.782471759248973i</v>
      </c>
      <c r="O1196" t="str">
        <f t="shared" si="573"/>
        <v>0.709173030677984-0.705034476149219i</v>
      </c>
      <c r="P1196" t="str">
        <f t="shared" si="574"/>
        <v>0.290826969322016+0.705034476149219i</v>
      </c>
      <c r="Q1196" t="str">
        <f t="shared" si="575"/>
        <v>-0.290826969322016+0.0774372830997541i</v>
      </c>
      <c r="R1196" t="str">
        <f t="shared" si="576"/>
        <v>-0.331037884564343-2.51238443338432i</v>
      </c>
      <c r="S1196" t="str">
        <f t="shared" si="577"/>
        <v>0.0825027673880321i</v>
      </c>
      <c r="T1196" t="str">
        <f t="shared" si="578"/>
        <v>0.207278668496819-0.0273115415868382i</v>
      </c>
      <c r="U1196" t="e">
        <f t="shared" si="579"/>
        <v>#DIV/0!</v>
      </c>
      <c r="V1196" t="str">
        <f t="shared" si="580"/>
        <v>1.33333333333333E-06-0.000999089410495261i</v>
      </c>
      <c r="W1196" t="e">
        <f t="shared" si="581"/>
        <v>#DIV/0!</v>
      </c>
      <c r="X1196" t="e">
        <f t="shared" si="582"/>
        <v>#DIV/0!</v>
      </c>
      <c r="Y1196" t="str">
        <f t="shared" si="583"/>
        <v>0.00083+0.106763884739596i</v>
      </c>
      <c r="Z1196" t="e">
        <f t="shared" si="584"/>
        <v>#DIV/0!</v>
      </c>
      <c r="AA1196" t="e">
        <f t="shared" si="585"/>
        <v>#DIV/0!</v>
      </c>
      <c r="AB1196" t="str">
        <f t="shared" si="586"/>
        <v>1.2781293992983-0.168409438826706i</v>
      </c>
      <c r="AC1196" t="str">
        <f t="shared" si="587"/>
        <v>1.57516404291863-2.29371668235917i</v>
      </c>
      <c r="AD1196" t="str">
        <f t="shared" si="588"/>
        <v>0.309927777994118+0.344394019355439i</v>
      </c>
      <c r="AE1196" t="e">
        <f t="shared" si="589"/>
        <v>#DIV/0!</v>
      </c>
      <c r="AF1196" t="str">
        <f t="shared" si="590"/>
        <v>-17.8098741851806-3.6460313445466i</v>
      </c>
      <c r="AG1196" t="e">
        <f t="shared" si="591"/>
        <v>#DIV/0!</v>
      </c>
      <c r="AH1196" t="e">
        <f t="shared" si="592"/>
        <v>#DIV/0!</v>
      </c>
      <c r="AI1196" t="e">
        <f t="shared" si="593"/>
        <v>#DIV/0!</v>
      </c>
      <c r="AJ1196" t="e">
        <f t="shared" si="594"/>
        <v>#DIV/0!</v>
      </c>
      <c r="AK1196"/>
      <c r="AL1196"/>
      <c r="AM1196"/>
      <c r="AN1196"/>
    </row>
    <row r="1197" spans="1:40" x14ac:dyDescent="0.25">
      <c r="A1197"/>
      <c r="B1197">
        <f t="shared" si="560"/>
        <v>106300</v>
      </c>
      <c r="C1197" s="186" t="str">
        <f t="shared" si="563"/>
        <v>-8.70471824481945E-06+0.0296509100527226i</v>
      </c>
      <c r="D1197" s="158" t="str">
        <f t="shared" si="564"/>
        <v>-7.66673340283984+0.22732364373754i</v>
      </c>
      <c r="E1197" t="str">
        <f t="shared" si="565"/>
        <v>7.99996526050068-0.0166707764577858i</v>
      </c>
      <c r="F1197" t="str">
        <f t="shared" si="566"/>
        <v>0.999200642954035+1.66441353047397E-06i</v>
      </c>
      <c r="G1197">
        <f t="shared" si="561"/>
        <v>1</v>
      </c>
      <c r="H1197" t="str">
        <f t="shared" si="567"/>
        <v>10.1457257879201+3.8710001882112i</v>
      </c>
      <c r="I1197" t="str">
        <f t="shared" si="568"/>
        <v>417.439123845744i</v>
      </c>
      <c r="J1197" t="str">
        <f t="shared" si="562"/>
        <v>-234.87213937771+91.3223222454857i</v>
      </c>
      <c r="K1197" t="str">
        <f t="shared" si="569"/>
        <v>0.600294421537748-1.54389892390242i</v>
      </c>
      <c r="L1197" t="str">
        <f t="shared" si="570"/>
        <v>0.0733500137012817-0.160603646636888i</v>
      </c>
      <c r="M1197" t="str">
        <f t="shared" si="571"/>
        <v>0.67364443523903-1.70450257053931i</v>
      </c>
      <c r="N1197" t="str">
        <f t="shared" si="572"/>
        <v>-0.783208549982729i</v>
      </c>
      <c r="O1197" t="str">
        <f t="shared" si="573"/>
        <v>0.708653375364944-0.705556796851871i</v>
      </c>
      <c r="P1197" t="str">
        <f t="shared" si="574"/>
        <v>0.291346624635056+0.705556796851871i</v>
      </c>
      <c r="Q1197" t="str">
        <f t="shared" si="575"/>
        <v>-0.291346624635056+0.077651753130858i</v>
      </c>
      <c r="R1197" t="str">
        <f t="shared" si="576"/>
        <v>-0.331033506647945-2.50993856511681i</v>
      </c>
      <c r="S1197" t="str">
        <f t="shared" si="577"/>
        <v>0.0825804536096782i</v>
      </c>
      <c r="T1197" t="str">
        <f t="shared" si="578"/>
        <v>0.207271865239771-0.0273368971389897i</v>
      </c>
      <c r="U1197" t="e">
        <f t="shared" si="579"/>
        <v>#DIV/0!</v>
      </c>
      <c r="V1197" t="str">
        <f t="shared" si="580"/>
        <v>1.33333333333333E-06-0.000998149533345215i</v>
      </c>
      <c r="W1197" t="e">
        <f t="shared" si="581"/>
        <v>#DIV/0!</v>
      </c>
      <c r="X1197" t="e">
        <f t="shared" si="582"/>
        <v>#DIV/0!</v>
      </c>
      <c r="Y1197" t="str">
        <f t="shared" si="583"/>
        <v>0.00083+0.10686441570451i</v>
      </c>
      <c r="Z1197" t="e">
        <f t="shared" si="584"/>
        <v>#DIV/0!</v>
      </c>
      <c r="AA1197" t="e">
        <f t="shared" si="585"/>
        <v>#DIV/0!</v>
      </c>
      <c r="AB1197" t="str">
        <f t="shared" si="586"/>
        <v>1.27808744880283-0.168565787171064i</v>
      </c>
      <c r="AC1197" t="str">
        <f t="shared" si="587"/>
        <v>1.57365568009681-2.29205674635793i</v>
      </c>
      <c r="AD1197" t="str">
        <f t="shared" si="588"/>
        <v>0.310175663152607+0.344658899004227i</v>
      </c>
      <c r="AE1197" t="e">
        <f t="shared" si="589"/>
        <v>#DIV/0!</v>
      </c>
      <c r="AF1197" t="str">
        <f t="shared" si="590"/>
        <v>-17.8124591907599-3.64367654447366i</v>
      </c>
      <c r="AG1197" t="e">
        <f t="shared" si="591"/>
        <v>#DIV/0!</v>
      </c>
      <c r="AH1197" t="e">
        <f t="shared" si="592"/>
        <v>#DIV/0!</v>
      </c>
      <c r="AI1197" t="e">
        <f t="shared" si="593"/>
        <v>#DIV/0!</v>
      </c>
      <c r="AJ1197" t="e">
        <f t="shared" si="594"/>
        <v>#DIV/0!</v>
      </c>
      <c r="AK1197"/>
      <c r="AL1197"/>
      <c r="AM1197"/>
      <c r="AN1197"/>
    </row>
    <row r="1198" spans="1:40" x14ac:dyDescent="0.25">
      <c r="A1198"/>
      <c r="B1198">
        <f t="shared" si="560"/>
        <v>106400</v>
      </c>
      <c r="C1198" s="186" t="str">
        <f t="shared" si="563"/>
        <v>-0.0000086883636829148+0.0296230426608532i</v>
      </c>
      <c r="D1198" s="158" t="str">
        <f t="shared" si="564"/>
        <v>-7.66673327745488+0.227109993733208i</v>
      </c>
      <c r="E1198" t="str">
        <f t="shared" si="565"/>
        <v>7.99996519510898-0.0166864590838157i</v>
      </c>
      <c r="F1198" t="str">
        <f t="shared" si="566"/>
        <v>0.999200642960559+1.66597928689728E-06i</v>
      </c>
      <c r="G1198">
        <f t="shared" si="561"/>
        <v>1</v>
      </c>
      <c r="H1198" t="str">
        <f t="shared" si="567"/>
        <v>10.1483050645868+3.86843373181434i</v>
      </c>
      <c r="I1198" t="str">
        <f t="shared" si="568"/>
        <v>417.831822927442i</v>
      </c>
      <c r="J1198" t="str">
        <f t="shared" si="562"/>
        <v>-235.316133894777+91.4082322381907i</v>
      </c>
      <c r="K1198" t="str">
        <f t="shared" si="569"/>
        <v>0.599306120195684-1.54281945696578i</v>
      </c>
      <c r="L1198" t="str">
        <f t="shared" si="570"/>
        <v>0.0732359501323943-0.160504748884489i</v>
      </c>
      <c r="M1198" t="str">
        <f t="shared" si="571"/>
        <v>0.672542070328078-1.70332420585027i</v>
      </c>
      <c r="N1198" t="str">
        <f t="shared" si="572"/>
        <v>-0.783945340716485i</v>
      </c>
      <c r="O1198" t="str">
        <f t="shared" si="573"/>
        <v>0.708133335351934-0.706078734535565i</v>
      </c>
      <c r="P1198" t="str">
        <f t="shared" si="574"/>
        <v>0.291866664648066+0.706078734535565i</v>
      </c>
      <c r="Q1198" t="str">
        <f t="shared" si="575"/>
        <v>-0.291866664648066+0.07786660618092i</v>
      </c>
      <c r="R1198" t="str">
        <f t="shared" si="576"/>
        <v>-0.331029124409621-2.50749721583606i</v>
      </c>
      <c r="S1198" t="str">
        <f t="shared" si="577"/>
        <v>0.0826581398313241i</v>
      </c>
      <c r="T1198" t="str">
        <f t="shared" si="578"/>
        <v>0.207265055493233-0.0273622516536912i</v>
      </c>
      <c r="U1198" t="e">
        <f t="shared" si="579"/>
        <v>#DIV/0!</v>
      </c>
      <c r="V1198" t="str">
        <f t="shared" si="580"/>
        <v>1.33333333333333E-06-0.000997211422881552i</v>
      </c>
      <c r="W1198" t="e">
        <f t="shared" si="581"/>
        <v>#DIV/0!</v>
      </c>
      <c r="X1198" t="e">
        <f t="shared" si="582"/>
        <v>#DIV/0!</v>
      </c>
      <c r="Y1198" t="str">
        <f t="shared" si="583"/>
        <v>0.00083+0.106964946669425i</v>
      </c>
      <c r="Z1198" t="e">
        <f t="shared" si="584"/>
        <v>#DIV/0!</v>
      </c>
      <c r="AA1198" t="e">
        <f t="shared" si="585"/>
        <v>#DIV/0!</v>
      </c>
      <c r="AB1198" t="str">
        <f t="shared" si="586"/>
        <v>1.27804545829163-0.16872212911826i</v>
      </c>
      <c r="AC1198" t="str">
        <f t="shared" si="587"/>
        <v>1.57215085190312-2.29039849531249i</v>
      </c>
      <c r="AD1198" t="str">
        <f t="shared" si="588"/>
        <v>0.310423741502498+0.344923606199688i</v>
      </c>
      <c r="AE1198" t="e">
        <f t="shared" si="589"/>
        <v>#DIV/0!</v>
      </c>
      <c r="AF1198" t="str">
        <f t="shared" si="590"/>
        <v>-17.8150383420417-3.64132373808113i</v>
      </c>
      <c r="AG1198" t="e">
        <f t="shared" si="591"/>
        <v>#DIV/0!</v>
      </c>
      <c r="AH1198" t="e">
        <f t="shared" si="592"/>
        <v>#DIV/0!</v>
      </c>
      <c r="AI1198" t="e">
        <f t="shared" si="593"/>
        <v>#DIV/0!</v>
      </c>
      <c r="AJ1198" t="e">
        <f t="shared" si="594"/>
        <v>#DIV/0!</v>
      </c>
      <c r="AK1198"/>
      <c r="AL1198"/>
      <c r="AM1198"/>
      <c r="AN1198"/>
    </row>
    <row r="1199" spans="1:40" x14ac:dyDescent="0.25">
      <c r="A1199"/>
      <c r="B1199">
        <f t="shared" si="560"/>
        <v>106500</v>
      </c>
      <c r="C1199" s="186" t="str">
        <f t="shared" si="563"/>
        <v>-0.0000086720551685612+0.0295952276021007i</v>
      </c>
      <c r="D1199" s="158" t="str">
        <f t="shared" si="564"/>
        <v>-7.66673315242297+0.226896744949439i</v>
      </c>
      <c r="E1199" t="str">
        <f t="shared" si="565"/>
        <v>7.9999651296558-0.0167021417094609i</v>
      </c>
      <c r="F1199" t="str">
        <f t="shared" si="566"/>
        <v>0.999200642967084+1.66754504328222E-06i</v>
      </c>
      <c r="G1199">
        <f t="shared" si="561"/>
        <v>1</v>
      </c>
      <c r="H1199" t="str">
        <f t="shared" si="567"/>
        <v>10.1508785030587+3.86586967153411i</v>
      </c>
      <c r="I1199" t="str">
        <f t="shared" si="568"/>
        <v>418.224522009141i</v>
      </c>
      <c r="J1199" t="str">
        <f t="shared" si="562"/>
        <v>-235.760545896111+91.4941422308957i</v>
      </c>
      <c r="K1199" t="str">
        <f t="shared" si="569"/>
        <v>0.598320142927568-1.54174114405337i</v>
      </c>
      <c r="L1199" t="str">
        <f t="shared" si="570"/>
        <v>0.0731221340099827-0.160405924055406i</v>
      </c>
      <c r="M1199" t="str">
        <f t="shared" si="571"/>
        <v>0.671442276937551-1.70214706810878i</v>
      </c>
      <c r="N1199" t="str">
        <f t="shared" si="572"/>
        <v>-0.784682131450241i</v>
      </c>
      <c r="O1199" t="str">
        <f t="shared" si="573"/>
        <v>0.707612910921265-0.706600288916961i</v>
      </c>
      <c r="P1199" t="str">
        <f t="shared" si="574"/>
        <v>0.292387089078735+0.706600288916961i</v>
      </c>
      <c r="Q1199" t="str">
        <f t="shared" si="575"/>
        <v>-0.292387089078735+0.07808184253328i</v>
      </c>
      <c r="R1199" t="str">
        <f t="shared" si="576"/>
        <v>-0.33102473784878-2.5050603728096i</v>
      </c>
      <c r="S1199" t="str">
        <f t="shared" si="577"/>
        <v>0.08273582605297i</v>
      </c>
      <c r="T1199" t="str">
        <f t="shared" si="578"/>
        <v>0.207258239256963-0.0273876051298867i</v>
      </c>
      <c r="U1199" t="e">
        <f t="shared" si="579"/>
        <v>#DIV/0!</v>
      </c>
      <c r="V1199" t="str">
        <f t="shared" si="580"/>
        <v>1.33333333333333E-06-0.000996275074127669i</v>
      </c>
      <c r="W1199" t="e">
        <f t="shared" si="581"/>
        <v>#DIV/0!</v>
      </c>
      <c r="X1199" t="e">
        <f t="shared" si="582"/>
        <v>#DIV/0!</v>
      </c>
      <c r="Y1199" t="str">
        <f t="shared" si="583"/>
        <v>0.00083+0.10706547763434i</v>
      </c>
      <c r="Z1199" t="e">
        <f t="shared" si="584"/>
        <v>#DIV/0!</v>
      </c>
      <c r="AA1199" t="e">
        <f t="shared" si="585"/>
        <v>#DIV/0!</v>
      </c>
      <c r="AB1199" t="str">
        <f t="shared" si="586"/>
        <v>1.2780034277632-0.168878464661782i</v>
      </c>
      <c r="AC1199" t="str">
        <f t="shared" si="587"/>
        <v>1.57064954798055-2.28874192843833i</v>
      </c>
      <c r="AD1199" t="str">
        <f t="shared" si="588"/>
        <v>0.310672012935028+0.345188140812215i</v>
      </c>
      <c r="AE1199" t="e">
        <f t="shared" si="589"/>
        <v>#DIV/0!</v>
      </c>
      <c r="AF1199" t="str">
        <f t="shared" si="590"/>
        <v>-17.8176116554817-3.63897292658467i</v>
      </c>
      <c r="AG1199" t="e">
        <f t="shared" si="591"/>
        <v>#DIV/0!</v>
      </c>
      <c r="AH1199" t="e">
        <f t="shared" si="592"/>
        <v>#DIV/0!</v>
      </c>
      <c r="AI1199" t="e">
        <f t="shared" si="593"/>
        <v>#DIV/0!</v>
      </c>
      <c r="AJ1199" t="e">
        <f t="shared" si="594"/>
        <v>#DIV/0!</v>
      </c>
      <c r="AK1199"/>
      <c r="AL1199"/>
      <c r="AM1199"/>
      <c r="AN1199"/>
    </row>
    <row r="1200" spans="1:40" x14ac:dyDescent="0.25">
      <c r="A1200"/>
      <c r="B1200">
        <f t="shared" si="560"/>
        <v>106600</v>
      </c>
      <c r="C1200" s="186" t="str">
        <f t="shared" si="563"/>
        <v>-8.65579252905349E-06+0.029567464729186i</v>
      </c>
      <c r="D1200" s="158" t="str">
        <f t="shared" si="564"/>
        <v>-7.66673302774273+0.226683896257093i</v>
      </c>
      <c r="E1200" t="str">
        <f t="shared" si="565"/>
        <v>7.99996506414112-0.016717824334721i</v>
      </c>
      <c r="F1200" t="str">
        <f t="shared" si="566"/>
        <v>0.999200642973628+1.66911079962882E-06i</v>
      </c>
      <c r="G1200">
        <f t="shared" si="561"/>
        <v>1</v>
      </c>
      <c r="H1200" t="str">
        <f t="shared" si="567"/>
        <v>10.1534461197405+3.86330800743061i</v>
      </c>
      <c r="I1200" t="str">
        <f t="shared" si="568"/>
        <v>418.61722109084i</v>
      </c>
      <c r="J1200" t="str">
        <f t="shared" si="562"/>
        <v>-236.205375381711+91.5800522236009i</v>
      </c>
      <c r="K1200" t="str">
        <f t="shared" si="569"/>
        <v>0.597336482846091-1.5406639845035i</v>
      </c>
      <c r="L1200" t="str">
        <f t="shared" si="570"/>
        <v>0.0730085646798869-0.160307172242338i</v>
      </c>
      <c r="M1200" t="str">
        <f t="shared" si="571"/>
        <v>0.670345047525978-1.70097115674584i</v>
      </c>
      <c r="N1200" t="str">
        <f t="shared" si="572"/>
        <v>-0.785418922183998i</v>
      </c>
      <c r="O1200" t="str">
        <f t="shared" si="573"/>
        <v>0.707092102355454-0.707121459712929i</v>
      </c>
      <c r="P1200" t="str">
        <f t="shared" si="574"/>
        <v>0.292907897644546+0.707121459712929i</v>
      </c>
      <c r="Q1200" t="str">
        <f t="shared" si="575"/>
        <v>-0.292907897644546+0.0782974624710691i</v>
      </c>
      <c r="R1200" t="str">
        <f t="shared" si="576"/>
        <v>-0.331020346964845-2.50262802335271i</v>
      </c>
      <c r="S1200" t="str">
        <f t="shared" si="577"/>
        <v>0.0828135122746161i</v>
      </c>
      <c r="T1200" t="str">
        <f t="shared" si="578"/>
        <v>0.207251416530718-0.0274129575665209i</v>
      </c>
      <c r="U1200" t="e">
        <f t="shared" si="579"/>
        <v>#DIV/0!</v>
      </c>
      <c r="V1200" t="str">
        <f t="shared" si="580"/>
        <v>1.33333333333333E-06-0.00099534048212567i</v>
      </c>
      <c r="W1200" t="e">
        <f t="shared" si="581"/>
        <v>#DIV/0!</v>
      </c>
      <c r="X1200" t="e">
        <f t="shared" si="582"/>
        <v>#DIV/0!</v>
      </c>
      <c r="Y1200" t="str">
        <f t="shared" si="583"/>
        <v>0.00083+0.107166008599255i</v>
      </c>
      <c r="Z1200" t="e">
        <f t="shared" si="584"/>
        <v>#DIV/0!</v>
      </c>
      <c r="AA1200" t="e">
        <f t="shared" si="585"/>
        <v>#DIV/0!</v>
      </c>
      <c r="AB1200" t="str">
        <f t="shared" si="586"/>
        <v>1.27796135721604-0.169034793795122i</v>
      </c>
      <c r="AC1200" t="str">
        <f t="shared" si="587"/>
        <v>1.56915175800737-2.28708704494039i</v>
      </c>
      <c r="AD1200" t="str">
        <f t="shared" si="588"/>
        <v>0.310920477341343+0.345452502712232i</v>
      </c>
      <c r="AE1200" t="e">
        <f t="shared" si="589"/>
        <v>#DIV/0!</v>
      </c>
      <c r="AF1200" t="str">
        <f t="shared" si="590"/>
        <v>-17.8201791474832-3.63662411117352i</v>
      </c>
      <c r="AG1200" t="e">
        <f t="shared" si="591"/>
        <v>#DIV/0!</v>
      </c>
      <c r="AH1200" t="e">
        <f t="shared" si="592"/>
        <v>#DIV/0!</v>
      </c>
      <c r="AI1200" t="e">
        <f t="shared" si="593"/>
        <v>#DIV/0!</v>
      </c>
      <c r="AJ1200" t="e">
        <f t="shared" si="594"/>
        <v>#DIV/0!</v>
      </c>
      <c r="AK1200"/>
      <c r="AL1200"/>
      <c r="AM1200"/>
      <c r="AN1200"/>
    </row>
    <row r="1201" spans="1:40" x14ac:dyDescent="0.25">
      <c r="A1201"/>
      <c r="B1201">
        <f t="shared" si="560"/>
        <v>106700</v>
      </c>
      <c r="C1201" s="186" t="str">
        <f t="shared" si="563"/>
        <v>-8.63957559249534E-06+0.0295397538953825i</v>
      </c>
      <c r="D1201" s="158" t="str">
        <f t="shared" si="564"/>
        <v>-7.66673290341286+0.226471446531266i</v>
      </c>
      <c r="E1201" t="str">
        <f t="shared" si="565"/>
        <v>7.99996499856497-0.0167335069595956i</v>
      </c>
      <c r="F1201" t="str">
        <f t="shared" si="566"/>
        <v>0.999200642980162+1.67067655593695E-06i</v>
      </c>
      <c r="G1201">
        <f t="shared" si="561"/>
        <v>1</v>
      </c>
      <c r="H1201" t="str">
        <f t="shared" si="567"/>
        <v>10.1560079309845+3.86074873954211i</v>
      </c>
      <c r="I1201" t="str">
        <f t="shared" si="568"/>
        <v>419.009920172539i</v>
      </c>
      <c r="J1201" t="str">
        <f t="shared" si="562"/>
        <v>-236.650622351577+91.6659622163059i</v>
      </c>
      <c r="K1201" t="str">
        <f t="shared" si="569"/>
        <v>0.596355133087719-1.53958797764806i</v>
      </c>
      <c r="L1201" t="str">
        <f t="shared" si="570"/>
        <v>0.0728952414898456-0.160208493536771i</v>
      </c>
      <c r="M1201" t="str">
        <f t="shared" si="571"/>
        <v>0.669250374577565-1.69979647118483i</v>
      </c>
      <c r="N1201" t="str">
        <f t="shared" si="572"/>
        <v>-0.786155712917754i</v>
      </c>
      <c r="O1201" t="str">
        <f t="shared" si="573"/>
        <v>0.706570909937229-0.707642246640544i</v>
      </c>
      <c r="P1201" t="str">
        <f t="shared" si="574"/>
        <v>0.293429090062771+0.707642246640544i</v>
      </c>
      <c r="Q1201" t="str">
        <f t="shared" si="575"/>
        <v>-0.293429090062771+0.07851346627721i</v>
      </c>
      <c r="R1201" t="str">
        <f t="shared" si="576"/>
        <v>-0.331015951757235-2.50020015482826i</v>
      </c>
      <c r="S1201" t="str">
        <f t="shared" si="577"/>
        <v>0.0828911984962621i</v>
      </c>
      <c r="T1201" t="str">
        <f t="shared" si="578"/>
        <v>0.207244587314255-0.0274383089625381i</v>
      </c>
      <c r="U1201" t="e">
        <f t="shared" si="579"/>
        <v>#DIV/0!</v>
      </c>
      <c r="V1201" t="str">
        <f t="shared" si="580"/>
        <v>1.33333333333333E-06-0.000994407641936243i</v>
      </c>
      <c r="W1201" t="e">
        <f t="shared" si="581"/>
        <v>#DIV/0!</v>
      </c>
      <c r="X1201" t="e">
        <f t="shared" si="582"/>
        <v>#DIV/0!</v>
      </c>
      <c r="Y1201" t="str">
        <f t="shared" si="583"/>
        <v>0.00083+0.10726653956417i</v>
      </c>
      <c r="Z1201" t="e">
        <f t="shared" si="584"/>
        <v>#DIV/0!</v>
      </c>
      <c r="AA1201" t="e">
        <f t="shared" si="585"/>
        <v>#DIV/0!</v>
      </c>
      <c r="AB1201" t="str">
        <f t="shared" si="586"/>
        <v>1.27791924664867-0.169191116511771i</v>
      </c>
      <c r="AC1201" t="str">
        <f t="shared" si="587"/>
        <v>1.56765747169697-2.28543384401328i</v>
      </c>
      <c r="AD1201" t="str">
        <f t="shared" si="588"/>
        <v>0.311169134612482+0.345716691770204i</v>
      </c>
      <c r="AE1201" t="e">
        <f t="shared" si="589"/>
        <v>#DIV/0!</v>
      </c>
      <c r="AF1201" t="str">
        <f t="shared" si="590"/>
        <v>-17.8227408343974-3.63427729301084i</v>
      </c>
      <c r="AG1201" t="e">
        <f t="shared" si="591"/>
        <v>#DIV/0!</v>
      </c>
      <c r="AH1201" t="e">
        <f t="shared" si="592"/>
        <v>#DIV/0!</v>
      </c>
      <c r="AI1201" t="e">
        <f t="shared" si="593"/>
        <v>#DIV/0!</v>
      </c>
      <c r="AJ1201" t="e">
        <f t="shared" si="594"/>
        <v>#DIV/0!</v>
      </c>
      <c r="AK1201"/>
      <c r="AL1201"/>
      <c r="AM1201"/>
      <c r="AN1201"/>
    </row>
    <row r="1202" spans="1:40" x14ac:dyDescent="0.25">
      <c r="A1202"/>
      <c r="B1202">
        <f t="shared" ref="B1202:B1265" si="595">B1201+100</f>
        <v>106800</v>
      </c>
      <c r="C1202" s="186" t="str">
        <f t="shared" si="563"/>
        <v>-8.62340418779485E-06+0.0295120949545128i</v>
      </c>
      <c r="D1202" s="158" t="str">
        <f t="shared" si="564"/>
        <v>-7.66673277943213+0.226259394651265i</v>
      </c>
      <c r="E1202" t="str">
        <f t="shared" si="565"/>
        <v>7.99996493292732-0.0167491895840843i</v>
      </c>
      <c r="F1202" t="str">
        <f t="shared" si="566"/>
        <v>0.999200642986717+1.67224231220665E-06i</v>
      </c>
      <c r="G1202">
        <f t="shared" si="561"/>
        <v>1</v>
      </c>
      <c r="H1202" t="str">
        <f t="shared" si="567"/>
        <v>10.158563953091+3.85819186788507i</v>
      </c>
      <c r="I1202" t="str">
        <f t="shared" si="568"/>
        <v>419.402619254237i</v>
      </c>
      <c r="J1202" t="str">
        <f t="shared" si="562"/>
        <v>-237.096286805709+91.751872209011i</v>
      </c>
      <c r="K1202" t="str">
        <f t="shared" si="569"/>
        <v>0.595376086812602-1.53851312281253i</v>
      </c>
      <c r="L1202" t="str">
        <f t="shared" si="570"/>
        <v>0.0727821637894949-0.160109888028986i</v>
      </c>
      <c r="M1202" t="str">
        <f t="shared" si="571"/>
        <v>0.668158250602097-1.69862301084152i</v>
      </c>
      <c r="N1202" t="str">
        <f t="shared" si="572"/>
        <v>-0.78689250365151i</v>
      </c>
      <c r="O1202" t="str">
        <f t="shared" si="573"/>
        <v>0.706049333949523-0.708162649417092i</v>
      </c>
      <c r="P1202" t="str">
        <f t="shared" si="574"/>
        <v>0.293950666050477+0.708162649417092i</v>
      </c>
      <c r="Q1202" t="str">
        <f t="shared" si="575"/>
        <v>-0.293950666050477+0.078729854234418i</v>
      </c>
      <c r="R1202" t="str">
        <f t="shared" si="576"/>
        <v>-0.331011552225369-2.49777675464639i</v>
      </c>
      <c r="S1202" t="str">
        <f t="shared" si="577"/>
        <v>0.082968884717908i</v>
      </c>
      <c r="T1202" t="str">
        <f t="shared" si="578"/>
        <v>0.207237751607327-0.0274636593168824i</v>
      </c>
      <c r="U1202" t="e">
        <f t="shared" si="579"/>
        <v>#DIV/0!</v>
      </c>
      <c r="V1202" t="str">
        <f t="shared" si="580"/>
        <v>1.33333333333333E-06-0.000993476548638547i</v>
      </c>
      <c r="W1202" t="e">
        <f t="shared" si="581"/>
        <v>#DIV/0!</v>
      </c>
      <c r="X1202" t="e">
        <f t="shared" si="582"/>
        <v>#DIV/0!</v>
      </c>
      <c r="Y1202" t="str">
        <f t="shared" si="583"/>
        <v>0.00083+0.107367070529085i</v>
      </c>
      <c r="Z1202" t="e">
        <f t="shared" si="584"/>
        <v>#DIV/0!</v>
      </c>
      <c r="AA1202" t="e">
        <f t="shared" si="585"/>
        <v>#DIV/0!</v>
      </c>
      <c r="AB1202" t="str">
        <f t="shared" si="586"/>
        <v>1.27787709605954-0.169347432805218i</v>
      </c>
      <c r="AC1202" t="str">
        <f t="shared" si="587"/>
        <v>1.56616667879775-2.28378232484116i</v>
      </c>
      <c r="AD1202" t="str">
        <f t="shared" si="588"/>
        <v>0.311417984639395+0.345980707856615i</v>
      </c>
      <c r="AE1202" t="e">
        <f t="shared" si="589"/>
        <v>#DIV/0!</v>
      </c>
      <c r="AF1202" t="str">
        <f t="shared" si="590"/>
        <v>-17.8252967325231-3.6319324732338i</v>
      </c>
      <c r="AG1202" t="e">
        <f t="shared" si="591"/>
        <v>#DIV/0!</v>
      </c>
      <c r="AH1202" t="e">
        <f t="shared" si="592"/>
        <v>#DIV/0!</v>
      </c>
      <c r="AI1202" t="e">
        <f t="shared" si="593"/>
        <v>#DIV/0!</v>
      </c>
      <c r="AJ1202" t="e">
        <f t="shared" si="594"/>
        <v>#DIV/0!</v>
      </c>
      <c r="AK1202"/>
      <c r="AL1202"/>
      <c r="AM1202"/>
      <c r="AN1202"/>
    </row>
    <row r="1203" spans="1:40" x14ac:dyDescent="0.25">
      <c r="A1203"/>
      <c r="B1203">
        <f t="shared" si="595"/>
        <v>106900</v>
      </c>
      <c r="C1203" s="186" t="str">
        <f t="shared" si="563"/>
        <v>-8.60727814465996E-06+0.0294844877609468i</v>
      </c>
      <c r="D1203" s="158" t="str">
        <f t="shared" si="564"/>
        <v>-7.66673265579908+0.226047739500592i</v>
      </c>
      <c r="E1203" t="str">
        <f t="shared" si="565"/>
        <v>7.99996486722819-0.0167648722081869i</v>
      </c>
      <c r="F1203" t="str">
        <f t="shared" si="566"/>
        <v>0.999200642993271+1.67380806843784E-06i</v>
      </c>
      <c r="G1203">
        <f t="shared" si="561"/>
        <v>1</v>
      </c>
      <c r="H1203" t="str">
        <f t="shared" si="567"/>
        <v>10.1611142023077+3.8556373924543i</v>
      </c>
      <c r="I1203" t="str">
        <f t="shared" si="568"/>
        <v>419.795318335936i</v>
      </c>
      <c r="J1203" t="str">
        <f t="shared" si="562"/>
        <v>-237.542368744108+91.837782201716i</v>
      </c>
      <c r="K1203" t="str">
        <f t="shared" si="569"/>
        <v>0.594399337204489-1.53743941931607i</v>
      </c>
      <c r="L1203" t="str">
        <f t="shared" si="570"/>
        <v>0.0726693309303612-0.160011355808071i</v>
      </c>
      <c r="M1203" t="str">
        <f t="shared" si="571"/>
        <v>0.66706866813485-1.69745077512414i</v>
      </c>
      <c r="N1203" t="str">
        <f t="shared" si="572"/>
        <v>-0.787629294385266i</v>
      </c>
      <c r="O1203" t="str">
        <f t="shared" si="573"/>
        <v>0.705527374675479-0.708682667760067i</v>
      </c>
      <c r="P1203" t="str">
        <f t="shared" si="574"/>
        <v>0.294472625324521+0.708682667760067i</v>
      </c>
      <c r="Q1203" t="str">
        <f t="shared" si="575"/>
        <v>-0.294472625324521+0.0789466266251989i</v>
      </c>
      <c r="R1203" t="str">
        <f t="shared" si="576"/>
        <v>-0.331007148368668-2.49535781026438i</v>
      </c>
      <c r="S1203" t="str">
        <f t="shared" si="577"/>
        <v>0.0830465709395539i</v>
      </c>
      <c r="T1203" t="str">
        <f t="shared" si="578"/>
        <v>0.207230909409691-0.027489008628498i</v>
      </c>
      <c r="U1203" t="e">
        <f t="shared" si="579"/>
        <v>#DIV/0!</v>
      </c>
      <c r="V1203" t="str">
        <f t="shared" si="580"/>
        <v>1.33333333333333E-06-0.000992547197330183i</v>
      </c>
      <c r="W1203" t="e">
        <f t="shared" si="581"/>
        <v>#DIV/0!</v>
      </c>
      <c r="X1203" t="e">
        <f t="shared" si="582"/>
        <v>#DIV/0!</v>
      </c>
      <c r="Y1203" t="str">
        <f t="shared" si="583"/>
        <v>0.00083+0.107467601494i</v>
      </c>
      <c r="Z1203" t="e">
        <f t="shared" si="584"/>
        <v>#DIV/0!</v>
      </c>
      <c r="AA1203" t="e">
        <f t="shared" si="585"/>
        <v>#DIV/0!</v>
      </c>
      <c r="AB1203" t="str">
        <f t="shared" si="586"/>
        <v>1.27783490544718-0.169503742668953i</v>
      </c>
      <c r="AC1203" t="str">
        <f t="shared" si="587"/>
        <v>1.56467936909301-2.28213248659805i</v>
      </c>
      <c r="AD1203" t="str">
        <f t="shared" si="588"/>
        <v>0.31166702731294+0.346244550841998i</v>
      </c>
      <c r="AE1203" t="e">
        <f t="shared" si="589"/>
        <v>#DIV/0!</v>
      </c>
      <c r="AF1203" t="str">
        <f t="shared" si="590"/>
        <v>-17.8278468581068-3.62958965295371i</v>
      </c>
      <c r="AG1203" t="e">
        <f t="shared" si="591"/>
        <v>#DIV/0!</v>
      </c>
      <c r="AH1203" t="e">
        <f t="shared" si="592"/>
        <v>#DIV/0!</v>
      </c>
      <c r="AI1203" t="e">
        <f t="shared" si="593"/>
        <v>#DIV/0!</v>
      </c>
      <c r="AJ1203" t="e">
        <f t="shared" si="594"/>
        <v>#DIV/0!</v>
      </c>
      <c r="AK1203"/>
      <c r="AL1203"/>
      <c r="AM1203"/>
      <c r="AN1203"/>
    </row>
    <row r="1204" spans="1:40" x14ac:dyDescent="0.25">
      <c r="A1204"/>
      <c r="B1204">
        <f t="shared" si="595"/>
        <v>107000</v>
      </c>
      <c r="C1204" s="186" t="str">
        <f t="shared" si="563"/>
        <v>-8.59119729359405E-06+0.0294569321695985i</v>
      </c>
      <c r="D1204" s="158" t="str">
        <f t="shared" si="564"/>
        <v>-7.66673253251256+0.225836479966922i</v>
      </c>
      <c r="E1204" t="str">
        <f t="shared" si="565"/>
        <v>7.99996480146758-0.0167805548319029i</v>
      </c>
      <c r="F1204" t="str">
        <f t="shared" si="566"/>
        <v>0.999200642999825+1.67537382463048E-06i</v>
      </c>
      <c r="G1204">
        <f t="shared" si="561"/>
        <v>1</v>
      </c>
      <c r="H1204" t="str">
        <f t="shared" si="567"/>
        <v>10.1636586948311+3.85308531322333i</v>
      </c>
      <c r="I1204" t="str">
        <f t="shared" si="568"/>
        <v>420.188017417635i</v>
      </c>
      <c r="J1204" t="str">
        <f t="shared" si="562"/>
        <v>-237.988868166772+91.9236921944212i</v>
      </c>
      <c r="K1204" t="str">
        <f t="shared" si="569"/>
        <v>0.593424877470647-1.53636686647162i</v>
      </c>
      <c r="L1204" t="str">
        <f t="shared" si="570"/>
        <v>0.0725567422658541-0.159912896961922i</v>
      </c>
      <c r="M1204" t="str">
        <f t="shared" si="571"/>
        <v>0.665981619736501-1.69627976343354i</v>
      </c>
      <c r="N1204" t="str">
        <f t="shared" si="572"/>
        <v>-0.788366085119022i</v>
      </c>
      <c r="O1204" t="str">
        <f t="shared" si="573"/>
        <v>0.705005032398449-0.709202301387172i</v>
      </c>
      <c r="P1204" t="str">
        <f t="shared" si="574"/>
        <v>0.294994967601551+0.709202301387172i</v>
      </c>
      <c r="Q1204" t="str">
        <f t="shared" si="575"/>
        <v>-0.294994967601551+0.07916378373185i</v>
      </c>
      <c r="R1204" t="str">
        <f t="shared" si="576"/>
        <v>-0.331002740186548-2.49294330918641i</v>
      </c>
      <c r="S1204" t="str">
        <f t="shared" si="577"/>
        <v>0.0831242571612i</v>
      </c>
      <c r="T1204" t="str">
        <f t="shared" si="578"/>
        <v>0.207224060721104-0.0275143568963285i</v>
      </c>
      <c r="U1204" t="e">
        <f t="shared" si="579"/>
        <v>#DIV/0!</v>
      </c>
      <c r="V1204" t="str">
        <f t="shared" si="580"/>
        <v>1.33333333333333E-06-0.000991619583127077i</v>
      </c>
      <c r="W1204" t="e">
        <f t="shared" si="581"/>
        <v>#DIV/0!</v>
      </c>
      <c r="X1204" t="e">
        <f t="shared" si="582"/>
        <v>#DIV/0!</v>
      </c>
      <c r="Y1204" t="str">
        <f t="shared" si="583"/>
        <v>0.00083+0.107568132458915i</v>
      </c>
      <c r="Z1204" t="e">
        <f t="shared" si="584"/>
        <v>#DIV/0!</v>
      </c>
      <c r="AA1204" t="e">
        <f t="shared" si="585"/>
        <v>#DIV/0!</v>
      </c>
      <c r="AB1204" t="str">
        <f t="shared" si="586"/>
        <v>1.27779267481007-0.169660046096461i</v>
      </c>
      <c r="AC1204" t="str">
        <f t="shared" si="587"/>
        <v>1.56319553240082-2.28048432844783i</v>
      </c>
      <c r="AD1204" t="str">
        <f t="shared" si="588"/>
        <v>0.311916262523871+0.346508220596909i</v>
      </c>
      <c r="AE1204" t="e">
        <f t="shared" si="589"/>
        <v>#DIV/0!</v>
      </c>
      <c r="AF1204" t="str">
        <f t="shared" si="590"/>
        <v>-17.8303912273437-3.62724883325641i</v>
      </c>
      <c r="AG1204" t="e">
        <f t="shared" si="591"/>
        <v>#DIV/0!</v>
      </c>
      <c r="AH1204" t="e">
        <f t="shared" si="592"/>
        <v>#DIV/0!</v>
      </c>
      <c r="AI1204" t="e">
        <f t="shared" si="593"/>
        <v>#DIV/0!</v>
      </c>
      <c r="AJ1204" t="e">
        <f t="shared" si="594"/>
        <v>#DIV/0!</v>
      </c>
      <c r="AK1204"/>
      <c r="AL1204"/>
      <c r="AM1204"/>
      <c r="AN1204"/>
    </row>
    <row r="1205" spans="1:40" x14ac:dyDescent="0.25">
      <c r="A1205"/>
      <c r="B1205">
        <f t="shared" si="595"/>
        <v>107100</v>
      </c>
      <c r="C1205" s="186" t="str">
        <f t="shared" si="563"/>
        <v>-8.57516146589138E-06+0.0294294280359241i</v>
      </c>
      <c r="D1205" s="158" t="str">
        <f t="shared" si="564"/>
        <v>-7.66673240957127+0.225625614942085i</v>
      </c>
      <c r="E1205" t="str">
        <f t="shared" si="565"/>
        <v>7.99996473564547-0.0167962374552319i</v>
      </c>
      <c r="F1205" t="str">
        <f t="shared" si="566"/>
        <v>0.999200643006399+1.67693958078459E-06i</v>
      </c>
      <c r="G1205">
        <f t="shared" si="561"/>
        <v>1</v>
      </c>
      <c r="H1205" t="str">
        <f t="shared" si="567"/>
        <v>10.1661974468054+3.85053563014434i</v>
      </c>
      <c r="I1205" t="str">
        <f t="shared" si="568"/>
        <v>420.580716499334i</v>
      </c>
      <c r="J1205" t="str">
        <f t="shared" si="562"/>
        <v>-238.435785073703+92.0096021871262i</v>
      </c>
      <c r="K1205" t="str">
        <f t="shared" si="569"/>
        <v>0.592452700841746-1.53529546358589i</v>
      </c>
      <c r="L1205" t="str">
        <f t="shared" si="570"/>
        <v>0.0724443971512651-0.159814511577258i</v>
      </c>
      <c r="M1205" t="str">
        <f t="shared" si="571"/>
        <v>0.664897097993011-1.69510997516315i</v>
      </c>
      <c r="N1205" t="str">
        <f t="shared" si="572"/>
        <v>-0.789102875852778i</v>
      </c>
      <c r="O1205" t="str">
        <f t="shared" si="573"/>
        <v>0.704482307401992-0.709721550016318i</v>
      </c>
      <c r="P1205" t="str">
        <f t="shared" si="574"/>
        <v>0.295517692598008+0.709721550016318i</v>
      </c>
      <c r="Q1205" t="str">
        <f t="shared" si="575"/>
        <v>-0.295517692598008+0.0793813258364601i</v>
      </c>
      <c r="R1205" t="str">
        <f t="shared" si="576"/>
        <v>-0.330998327678422-2.49053323896332i</v>
      </c>
      <c r="S1205" t="str">
        <f t="shared" si="577"/>
        <v>0.0832019433828459i</v>
      </c>
      <c r="T1205" t="str">
        <f t="shared" si="578"/>
        <v>0.207217205541322-0.0275397041193167i</v>
      </c>
      <c r="U1205" t="e">
        <f t="shared" si="579"/>
        <v>#DIV/0!</v>
      </c>
      <c r="V1205" t="str">
        <f t="shared" si="580"/>
        <v>1.33333333333333E-06-0.00099069370116337i</v>
      </c>
      <c r="W1205" t="e">
        <f t="shared" si="581"/>
        <v>#DIV/0!</v>
      </c>
      <c r="X1205" t="e">
        <f t="shared" si="582"/>
        <v>#DIV/0!</v>
      </c>
      <c r="Y1205" t="str">
        <f t="shared" si="583"/>
        <v>0.00083+0.107668663423829i</v>
      </c>
      <c r="Z1205" t="e">
        <f t="shared" si="584"/>
        <v>#DIV/0!</v>
      </c>
      <c r="AA1205" t="e">
        <f t="shared" si="585"/>
        <v>#DIV/0!</v>
      </c>
      <c r="AB1205" t="str">
        <f t="shared" si="586"/>
        <v>1.27775040414671-0.169816343081225i</v>
      </c>
      <c r="AC1205" t="str">
        <f t="shared" si="587"/>
        <v>1.56171515857383-2.27883784954433i</v>
      </c>
      <c r="AD1205" t="str">
        <f t="shared" si="588"/>
        <v>0.312165690162848+0.346771716991949i</v>
      </c>
      <c r="AE1205" t="e">
        <f t="shared" si="589"/>
        <v>#DIV/0!</v>
      </c>
      <c r="AF1205" t="str">
        <f t="shared" si="590"/>
        <v>-17.8329298563767-3.62491001520226i</v>
      </c>
      <c r="AG1205" t="e">
        <f t="shared" si="591"/>
        <v>#DIV/0!</v>
      </c>
      <c r="AH1205" t="e">
        <f t="shared" si="592"/>
        <v>#DIV/0!</v>
      </c>
      <c r="AI1205" t="e">
        <f t="shared" si="593"/>
        <v>#DIV/0!</v>
      </c>
      <c r="AJ1205" t="e">
        <f t="shared" si="594"/>
        <v>#DIV/0!</v>
      </c>
      <c r="AK1205"/>
      <c r="AL1205"/>
      <c r="AM1205"/>
      <c r="AN1205"/>
    </row>
    <row r="1206" spans="1:40" x14ac:dyDescent="0.25">
      <c r="A1206"/>
      <c r="B1206">
        <f t="shared" si="595"/>
        <v>107200</v>
      </c>
      <c r="C1206" s="186" t="str">
        <f t="shared" si="563"/>
        <v>-0.0000085591704936327+0.0294019752159188i</v>
      </c>
      <c r="D1206" s="158" t="str">
        <f t="shared" si="564"/>
        <v>-7.66673228697376+0.225415143322044i</v>
      </c>
      <c r="E1206" t="str">
        <f t="shared" si="565"/>
        <v>7.99996466976188-0.0168119200781737i</v>
      </c>
      <c r="F1206" t="str">
        <f t="shared" si="566"/>
        <v>0.999200643012964+1.67850533690004E-06i</v>
      </c>
      <c r="G1206">
        <f t="shared" si="561"/>
        <v>1</v>
      </c>
      <c r="H1206" t="str">
        <f t="shared" si="567"/>
        <v>10.1687304743235+3.84798834314838i</v>
      </c>
      <c r="I1206" t="str">
        <f t="shared" si="568"/>
        <v>420.973415581032i</v>
      </c>
      <c r="J1206" t="str">
        <f t="shared" si="562"/>
        <v>-238.8831194649+92.0955121798313i</v>
      </c>
      <c r="K1206" t="str">
        <f t="shared" si="569"/>
        <v>0.591482800571801-1.53422520995948i</v>
      </c>
      <c r="L1206" t="str">
        <f t="shared" si="570"/>
        <v>0.0723322949437586-0.159716199739621i</v>
      </c>
      <c r="M1206" t="str">
        <f t="shared" si="571"/>
        <v>0.66381509551556-1.6939414096991i</v>
      </c>
      <c r="N1206" t="str">
        <f t="shared" si="572"/>
        <v>-0.789839666586534i</v>
      </c>
      <c r="O1206" t="str">
        <f t="shared" si="573"/>
        <v>0.703959199969875-0.710240413365625i</v>
      </c>
      <c r="P1206" t="str">
        <f t="shared" si="574"/>
        <v>0.296040800030125+0.710240413365625i</v>
      </c>
      <c r="Q1206" t="str">
        <f t="shared" si="575"/>
        <v>-0.296040800030125+0.079599253220909i</v>
      </c>
      <c r="R1206" t="str">
        <f t="shared" si="576"/>
        <v>-0.330993910843706-2.48812758719236i</v>
      </c>
      <c r="S1206" t="str">
        <f t="shared" si="577"/>
        <v>0.0832796296044919i</v>
      </c>
      <c r="T1206" t="str">
        <f t="shared" si="578"/>
        <v>0.207210343870098-0.027565050296406i</v>
      </c>
      <c r="U1206" t="e">
        <f t="shared" si="579"/>
        <v>#DIV/0!</v>
      </c>
      <c r="V1206" t="str">
        <f t="shared" si="580"/>
        <v>1.33333333333333E-06-0.000989769546591386i</v>
      </c>
      <c r="W1206" t="e">
        <f t="shared" si="581"/>
        <v>#DIV/0!</v>
      </c>
      <c r="X1206" t="e">
        <f t="shared" si="582"/>
        <v>#DIV/0!</v>
      </c>
      <c r="Y1206" t="str">
        <f t="shared" si="583"/>
        <v>0.00083+0.107769194388744i</v>
      </c>
      <c r="Z1206" t="e">
        <f t="shared" si="584"/>
        <v>#DIV/0!</v>
      </c>
      <c r="AA1206" t="e">
        <f t="shared" si="585"/>
        <v>#DIV/0!</v>
      </c>
      <c r="AB1206" t="str">
        <f t="shared" si="586"/>
        <v>1.27770809345559-0.169972633616727i</v>
      </c>
      <c r="AC1206" t="str">
        <f t="shared" si="587"/>
        <v>1.56023823749924-2.27719304903143i</v>
      </c>
      <c r="AD1206" t="str">
        <f t="shared" si="588"/>
        <v>0.312415310120441+0.347035039897747i</v>
      </c>
      <c r="AE1206" t="e">
        <f t="shared" si="589"/>
        <v>#DIV/0!</v>
      </c>
      <c r="AF1206" t="str">
        <f t="shared" si="590"/>
        <v>-17.8354627612973-3.62257319982634i</v>
      </c>
      <c r="AG1206" t="e">
        <f t="shared" si="591"/>
        <v>#DIV/0!</v>
      </c>
      <c r="AH1206" t="e">
        <f t="shared" si="592"/>
        <v>#DIV/0!</v>
      </c>
      <c r="AI1206" t="e">
        <f t="shared" si="593"/>
        <v>#DIV/0!</v>
      </c>
      <c r="AJ1206" t="e">
        <f t="shared" si="594"/>
        <v>#DIV/0!</v>
      </c>
      <c r="AK1206"/>
      <c r="AL1206"/>
      <c r="AM1206"/>
      <c r="AN1206"/>
    </row>
    <row r="1207" spans="1:40" x14ac:dyDescent="0.25">
      <c r="A1207"/>
      <c r="B1207">
        <f t="shared" si="595"/>
        <v>107300</v>
      </c>
      <c r="C1207" s="186" t="str">
        <f t="shared" si="563"/>
        <v>-8.54322420968096E-06+0.0293745735661149i</v>
      </c>
      <c r="D1207" s="158" t="str">
        <f t="shared" si="564"/>
        <v>-7.66673216471895+0.225205064006881i</v>
      </c>
      <c r="E1207" t="str">
        <f t="shared" si="565"/>
        <v>7.99996460381681-0.0168276027007279i</v>
      </c>
      <c r="F1207" t="str">
        <f t="shared" si="566"/>
        <v>0.999200643019548+1.68007109297691E-06i</v>
      </c>
      <c r="G1207">
        <f t="shared" si="561"/>
        <v>1</v>
      </c>
      <c r="H1207" t="str">
        <f t="shared" si="567"/>
        <v>10.1712577934271+3.84544345214576i</v>
      </c>
      <c r="I1207" t="str">
        <f t="shared" si="568"/>
        <v>421.366114662731i</v>
      </c>
      <c r="J1207" t="str">
        <f t="shared" si="562"/>
        <v>-239.330871340363+92.1814221725363i</v>
      </c>
      <c r="K1207" t="str">
        <f t="shared" si="569"/>
        <v>0.590515169938075-1.53315610488691i</v>
      </c>
      <c r="L1207" t="str">
        <f t="shared" si="570"/>
        <v>0.0722204350023696-0.159617961533393i</v>
      </c>
      <c r="M1207" t="str">
        <f t="shared" si="571"/>
        <v>0.662735604940445-1.6927740664203i</v>
      </c>
      <c r="N1207" t="str">
        <f t="shared" si="572"/>
        <v>-0.79057645732029i</v>
      </c>
      <c r="O1207" t="str">
        <f t="shared" si="573"/>
        <v>0.703435710386071-0.710758891153423i</v>
      </c>
      <c r="P1207" t="str">
        <f t="shared" si="574"/>
        <v>0.296564289613929+0.710758891153423i</v>
      </c>
      <c r="Q1207" t="str">
        <f t="shared" si="575"/>
        <v>-0.296564289613929+0.0798175661668671i</v>
      </c>
      <c r="R1207" t="str">
        <f t="shared" si="576"/>
        <v>-0.330989489681821-2.48572634151707i</v>
      </c>
      <c r="S1207" t="str">
        <f t="shared" si="577"/>
        <v>0.083357315826138i</v>
      </c>
      <c r="T1207" t="str">
        <f t="shared" si="578"/>
        <v>0.207203475707189-0.0275903954265398i</v>
      </c>
      <c r="U1207" t="e">
        <f t="shared" si="579"/>
        <v>#DIV/0!</v>
      </c>
      <c r="V1207" t="str">
        <f t="shared" si="580"/>
        <v>1.33333333333333E-06-0.000988847114581522i</v>
      </c>
      <c r="W1207" t="e">
        <f t="shared" si="581"/>
        <v>#DIV/0!</v>
      </c>
      <c r="X1207" t="e">
        <f t="shared" si="582"/>
        <v>#DIV/0!</v>
      </c>
      <c r="Y1207" t="str">
        <f t="shared" si="583"/>
        <v>0.00083+0.107869725353659i</v>
      </c>
      <c r="Z1207" t="e">
        <f t="shared" si="584"/>
        <v>#DIV/0!</v>
      </c>
      <c r="AA1207" t="e">
        <f t="shared" si="585"/>
        <v>#DIV/0!</v>
      </c>
      <c r="AB1207" t="str">
        <f t="shared" si="586"/>
        <v>1.27766574273519-0.170128917696454i</v>
      </c>
      <c r="AC1207" t="str">
        <f t="shared" si="587"/>
        <v>1.55876475909858-2.27554992604318i</v>
      </c>
      <c r="AD1207" t="str">
        <f t="shared" si="588"/>
        <v>0.312665122287118+0.347298189184967i</v>
      </c>
      <c r="AE1207" t="e">
        <f t="shared" si="589"/>
        <v>#DIV/0!</v>
      </c>
      <c r="AF1207" t="str">
        <f t="shared" si="590"/>
        <v>-17.837989958146-3.62023838813888i</v>
      </c>
      <c r="AG1207" t="e">
        <f t="shared" si="591"/>
        <v>#DIV/0!</v>
      </c>
      <c r="AH1207" t="e">
        <f t="shared" si="592"/>
        <v>#DIV/0!</v>
      </c>
      <c r="AI1207" t="e">
        <f t="shared" si="593"/>
        <v>#DIV/0!</v>
      </c>
      <c r="AJ1207" t="e">
        <f t="shared" si="594"/>
        <v>#DIV/0!</v>
      </c>
      <c r="AK1207"/>
      <c r="AL1207"/>
      <c r="AM1207"/>
      <c r="AN1207"/>
    </row>
    <row r="1208" spans="1:40" x14ac:dyDescent="0.25">
      <c r="A1208"/>
      <c r="B1208">
        <f t="shared" si="595"/>
        <v>107400</v>
      </c>
      <c r="C1208" s="186" t="str">
        <f t="shared" si="563"/>
        <v>-8.52732244767676E-06+0.0293472229435789i</v>
      </c>
      <c r="D1208" s="158" t="str">
        <f t="shared" si="564"/>
        <v>-7.66673204280545+0.224995375900772i</v>
      </c>
      <c r="E1208" t="str">
        <f t="shared" si="565"/>
        <v>7.99996453781025-0.016843285322894i</v>
      </c>
      <c r="F1208" t="str">
        <f t="shared" si="566"/>
        <v>0.999200643026132+1.68163684901507E-06i</v>
      </c>
      <c r="G1208">
        <f t="shared" si="561"/>
        <v>1</v>
      </c>
      <c r="H1208" t="str">
        <f t="shared" si="567"/>
        <v>10.1737794201062+3.84290095702586i</v>
      </c>
      <c r="I1208" t="str">
        <f t="shared" si="568"/>
        <v>421.75881374443i</v>
      </c>
      <c r="J1208" t="str">
        <f t="shared" si="562"/>
        <v>-239.779040700093+92.2673321652414i</v>
      </c>
      <c r="K1208" t="str">
        <f t="shared" si="569"/>
        <v>0.589549802240979-1.53208814765671i</v>
      </c>
      <c r="L1208" t="str">
        <f t="shared" si="570"/>
        <v>0.0721088166879974-0.159519797041796i</v>
      </c>
      <c r="M1208" t="str">
        <f t="shared" si="571"/>
        <v>0.661658618928976-1.69160794469851i</v>
      </c>
      <c r="N1208" t="str">
        <f t="shared" si="572"/>
        <v>-0.791313248054046i</v>
      </c>
      <c r="O1208" t="str">
        <f t="shared" si="573"/>
        <v>0.702911838934764-0.71127698309825i</v>
      </c>
      <c r="P1208" t="str">
        <f t="shared" si="574"/>
        <v>0.297088161065236+0.71127698309825i</v>
      </c>
      <c r="Q1208" t="str">
        <f t="shared" si="575"/>
        <v>-0.297088161065236+0.080036264955796i</v>
      </c>
      <c r="R1208" t="str">
        <f t="shared" si="576"/>
        <v>-0.330985064192169-2.48332948962696i</v>
      </c>
      <c r="S1208" t="str">
        <f t="shared" si="577"/>
        <v>0.0834350020477839i</v>
      </c>
      <c r="T1208" t="str">
        <f t="shared" si="578"/>
        <v>0.207196601052348-0.0276157395086595i</v>
      </c>
      <c r="U1208" t="e">
        <f t="shared" si="579"/>
        <v>#DIV/0!</v>
      </c>
      <c r="V1208" t="str">
        <f t="shared" si="580"/>
        <v>1.33333333333333E-06-0.000987926400322133i</v>
      </c>
      <c r="W1208" t="e">
        <f t="shared" si="581"/>
        <v>#DIV/0!</v>
      </c>
      <c r="X1208" t="e">
        <f t="shared" si="582"/>
        <v>#DIV/0!</v>
      </c>
      <c r="Y1208" t="str">
        <f t="shared" si="583"/>
        <v>0.00083+0.107970256318574i</v>
      </c>
      <c r="Z1208" t="e">
        <f t="shared" si="584"/>
        <v>#DIV/0!</v>
      </c>
      <c r="AA1208" t="e">
        <f t="shared" si="585"/>
        <v>#DIV/0!</v>
      </c>
      <c r="AB1208" t="str">
        <f t="shared" si="586"/>
        <v>1.27762335198401-0.170285195313878i</v>
      </c>
      <c r="AC1208" t="str">
        <f t="shared" si="587"/>
        <v>1.55729471332765-2.27390847970392i</v>
      </c>
      <c r="AD1208" t="str">
        <f t="shared" si="588"/>
        <v>0.312915126553246+0.347561164724313i</v>
      </c>
      <c r="AE1208" t="e">
        <f t="shared" si="589"/>
        <v>#DIV/0!</v>
      </c>
      <c r="AF1208" t="str">
        <f t="shared" si="590"/>
        <v>-17.8405114629116-3.61790558112509i</v>
      </c>
      <c r="AG1208" t="e">
        <f t="shared" si="591"/>
        <v>#DIV/0!</v>
      </c>
      <c r="AH1208" t="e">
        <f t="shared" si="592"/>
        <v>#DIV/0!</v>
      </c>
      <c r="AI1208" t="e">
        <f t="shared" si="593"/>
        <v>#DIV/0!</v>
      </c>
      <c r="AJ1208" t="e">
        <f t="shared" si="594"/>
        <v>#DIV/0!</v>
      </c>
      <c r="AK1208"/>
      <c r="AL1208"/>
      <c r="AM1208"/>
      <c r="AN1208"/>
    </row>
    <row r="1209" spans="1:40" x14ac:dyDescent="0.25">
      <c r="A1209"/>
      <c r="B1209">
        <f t="shared" si="595"/>
        <v>107500</v>
      </c>
      <c r="C1209" s="186" t="str">
        <f t="shared" si="563"/>
        <v>-8.51146504203413E-06+0.0293199232059091i</v>
      </c>
      <c r="D1209" s="158" t="str">
        <f t="shared" si="564"/>
        <v>-7.66673192123198+0.22478607791197i</v>
      </c>
      <c r="E1209" t="str">
        <f t="shared" si="565"/>
        <v>7.9999644717422-0.0168589679446718i</v>
      </c>
      <c r="F1209" t="str">
        <f t="shared" si="566"/>
        <v>0.999200643032726+1.68320260501454E-06i</v>
      </c>
      <c r="G1209">
        <f t="shared" si="561"/>
        <v>1</v>
      </c>
      <c r="H1209" t="str">
        <f t="shared" si="567"/>
        <v>10.1762953703003+3.84036085765761i</v>
      </c>
      <c r="I1209" t="str">
        <f t="shared" si="568"/>
        <v>422.151512826129i</v>
      </c>
      <c r="J1209" t="str">
        <f t="shared" si="562"/>
        <v>-240.227627544088+92.3532421579465i</v>
      </c>
      <c r="K1209" t="str">
        <f t="shared" si="569"/>
        <v>0.588586690804008-1.53102133755145i</v>
      </c>
      <c r="L1209" t="str">
        <f t="shared" si="570"/>
        <v>0.0719974393633989-0.159421706346903i</v>
      </c>
      <c r="M1209" t="str">
        <f t="shared" si="571"/>
        <v>0.660584130167407-1.69044304389835i</v>
      </c>
      <c r="N1209" t="str">
        <f t="shared" si="572"/>
        <v>-0.792050038787802i</v>
      </c>
      <c r="O1209" t="str">
        <f t="shared" si="573"/>
        <v>0.702387585900341-0.711794688918856i</v>
      </c>
      <c r="P1209" t="str">
        <f t="shared" si="574"/>
        <v>0.297612414099659+0.711794688918856i</v>
      </c>
      <c r="Q1209" t="str">
        <f t="shared" si="575"/>
        <v>-0.297612414099659+0.080255349868946i</v>
      </c>
      <c r="R1209" t="str">
        <f t="shared" si="576"/>
        <v>-0.330980634374185-2.48093701925738i</v>
      </c>
      <c r="S1209" t="str">
        <f t="shared" si="577"/>
        <v>0.0835126882694298i</v>
      </c>
      <c r="T1209" t="str">
        <f t="shared" si="578"/>
        <v>0.20718971990533-0.0276410825417094i</v>
      </c>
      <c r="U1209" t="e">
        <f t="shared" si="579"/>
        <v>#DIV/0!</v>
      </c>
      <c r="V1209" t="str">
        <f t="shared" si="580"/>
        <v>1.33333333333333E-06-0.000987007399019504i</v>
      </c>
      <c r="W1209" t="e">
        <f t="shared" si="581"/>
        <v>#DIV/0!</v>
      </c>
      <c r="X1209" t="e">
        <f t="shared" si="582"/>
        <v>#DIV/0!</v>
      </c>
      <c r="Y1209" t="str">
        <f t="shared" si="583"/>
        <v>0.00083+0.108070787283489i</v>
      </c>
      <c r="Z1209" t="e">
        <f t="shared" si="584"/>
        <v>#DIV/0!</v>
      </c>
      <c r="AA1209" t="e">
        <f t="shared" si="585"/>
        <v>#DIV/0!</v>
      </c>
      <c r="AB1209" t="str">
        <f t="shared" si="586"/>
        <v>1.27758092120052-0.170441466462489i</v>
      </c>
      <c r="AC1209" t="str">
        <f t="shared" si="587"/>
        <v>1.55582809017637-2.27226870912825i</v>
      </c>
      <c r="AD1209" t="str">
        <f t="shared" si="588"/>
        <v>0.313165322809111+0.347823966386515i</v>
      </c>
      <c r="AE1209" t="e">
        <f t="shared" si="589"/>
        <v>#DIV/0!</v>
      </c>
      <c r="AF1209" t="str">
        <f t="shared" si="590"/>
        <v>-17.8430272915323-3.61557477974564i</v>
      </c>
      <c r="AG1209" t="e">
        <f t="shared" si="591"/>
        <v>#DIV/0!</v>
      </c>
      <c r="AH1209" t="e">
        <f t="shared" si="592"/>
        <v>#DIV/0!</v>
      </c>
      <c r="AI1209" t="e">
        <f t="shared" si="593"/>
        <v>#DIV/0!</v>
      </c>
      <c r="AJ1209" t="e">
        <f t="shared" si="594"/>
        <v>#DIV/0!</v>
      </c>
      <c r="AK1209"/>
      <c r="AL1209"/>
      <c r="AM1209"/>
      <c r="AN1209"/>
    </row>
    <row r="1210" spans="1:40" x14ac:dyDescent="0.25">
      <c r="A1210"/>
      <c r="B1210">
        <f t="shared" si="595"/>
        <v>107600</v>
      </c>
      <c r="C1210" s="186" t="str">
        <f t="shared" si="563"/>
        <v>-8.49565182793623E-06+0.0292926742112334i</v>
      </c>
      <c r="D1210" s="158" t="str">
        <f t="shared" si="564"/>
        <v>-7.66673179999737+0.224577168952789i</v>
      </c>
      <c r="E1210" t="str">
        <f t="shared" si="565"/>
        <v>7.99996440561266-0.0168746505660608i</v>
      </c>
      <c r="F1210" t="str">
        <f t="shared" si="566"/>
        <v>0.99920064303932+1.68476836097523E-06i</v>
      </c>
      <c r="G1210">
        <f t="shared" si="561"/>
        <v>1</v>
      </c>
      <c r="H1210" t="str">
        <f t="shared" si="567"/>
        <v>10.1788056598977+3.83782315388951i</v>
      </c>
      <c r="I1210" t="str">
        <f t="shared" si="568"/>
        <v>422.544211907827i</v>
      </c>
      <c r="J1210" t="str">
        <f t="shared" si="562"/>
        <v>-240.67663187235+92.4391521506515i</v>
      </c>
      <c r="K1210" t="str">
        <f t="shared" si="569"/>
        <v>0.587625828973626-1.52995567384781i</v>
      </c>
      <c r="L1210" t="str">
        <f t="shared" si="570"/>
        <v>0.0718863023931863-0.159323689529648i</v>
      </c>
      <c r="M1210" t="str">
        <f t="shared" si="571"/>
        <v>0.659512131366812-1.68927936337746i</v>
      </c>
      <c r="N1210" t="str">
        <f t="shared" si="572"/>
        <v>-0.792786829521559i</v>
      </c>
      <c r="O1210" t="str">
        <f t="shared" si="573"/>
        <v>0.701862951567399-0.712312008334198i</v>
      </c>
      <c r="P1210" t="str">
        <f t="shared" si="574"/>
        <v>0.298137048432601+0.712312008334198i</v>
      </c>
      <c r="Q1210" t="str">
        <f t="shared" si="575"/>
        <v>-0.298137048432601+0.0804748211873609i</v>
      </c>
      <c r="R1210" t="str">
        <f t="shared" si="576"/>
        <v>-0.330976200227265-2.47854891818925i</v>
      </c>
      <c r="S1210" t="str">
        <f t="shared" si="577"/>
        <v>0.0835903744910759i</v>
      </c>
      <c r="T1210" t="str">
        <f t="shared" si="578"/>
        <v>0.20718283226589-0.0276664245246304i</v>
      </c>
      <c r="U1210" t="e">
        <f t="shared" si="579"/>
        <v>#DIV/0!</v>
      </c>
      <c r="V1210" t="str">
        <f t="shared" si="580"/>
        <v>1.33333333333333E-06-0.000986090105897736i</v>
      </c>
      <c r="W1210" t="e">
        <f t="shared" si="581"/>
        <v>#DIV/0!</v>
      </c>
      <c r="X1210" t="e">
        <f t="shared" si="582"/>
        <v>#DIV/0!</v>
      </c>
      <c r="Y1210" t="str">
        <f t="shared" si="583"/>
        <v>0.00083+0.108171318248404i</v>
      </c>
      <c r="Z1210" t="e">
        <f t="shared" si="584"/>
        <v>#DIV/0!</v>
      </c>
      <c r="AA1210" t="e">
        <f t="shared" si="585"/>
        <v>#DIV/0!</v>
      </c>
      <c r="AB1210" t="str">
        <f t="shared" si="586"/>
        <v>1.27753845038322-0.170597731135755i</v>
      </c>
      <c r="AC1210" t="str">
        <f t="shared" si="587"/>
        <v>1.55436487966864-2.27063061342128i</v>
      </c>
      <c r="AD1210" t="str">
        <f t="shared" si="588"/>
        <v>0.313415710944889+0.34808659404235i</v>
      </c>
      <c r="AE1210" t="e">
        <f t="shared" si="589"/>
        <v>#DIV/0!</v>
      </c>
      <c r="AF1210" t="str">
        <f t="shared" si="590"/>
        <v>-17.8455374598951-3.61324598493672i</v>
      </c>
      <c r="AG1210" t="e">
        <f t="shared" si="591"/>
        <v>#DIV/0!</v>
      </c>
      <c r="AH1210" t="e">
        <f t="shared" si="592"/>
        <v>#DIV/0!</v>
      </c>
      <c r="AI1210" t="e">
        <f t="shared" si="593"/>
        <v>#DIV/0!</v>
      </c>
      <c r="AJ1210" t="e">
        <f t="shared" si="594"/>
        <v>#DIV/0!</v>
      </c>
      <c r="AK1210"/>
      <c r="AL1210"/>
      <c r="AM1210"/>
      <c r="AN1210"/>
    </row>
    <row r="1211" spans="1:40" x14ac:dyDescent="0.25">
      <c r="A1211"/>
      <c r="B1211">
        <f t="shared" si="595"/>
        <v>107700</v>
      </c>
      <c r="C1211" s="186" t="str">
        <f t="shared" si="563"/>
        <v>-8.47988264133099E-06+0.0292654758182063i</v>
      </c>
      <c r="D1211" s="158" t="str">
        <f t="shared" si="564"/>
        <v>-7.66673167910024+0.224368647939582i</v>
      </c>
      <c r="E1211" t="str">
        <f t="shared" si="565"/>
        <v>7.99996433942164-0.0168903331870608i</v>
      </c>
      <c r="F1211" t="str">
        <f t="shared" si="566"/>
        <v>0.999200643045924+1.68633411689716E-06i</v>
      </c>
      <c r="G1211">
        <f t="shared" si="561"/>
        <v>1</v>
      </c>
      <c r="H1211" t="str">
        <f t="shared" si="567"/>
        <v>10.1813103047361+3.83528784554971i</v>
      </c>
      <c r="I1211" t="str">
        <f t="shared" si="568"/>
        <v>422.936910989526i</v>
      </c>
      <c r="J1211" t="str">
        <f t="shared" si="562"/>
        <v>-241.126053684877+92.5250621433566i</v>
      </c>
      <c r="K1211" t="str">
        <f t="shared" si="569"/>
        <v>0.586667210119214-1.52889115581664i</v>
      </c>
      <c r="L1211" t="str">
        <f t="shared" si="570"/>
        <v>0.0717754051438205-0.159225746669828i</v>
      </c>
      <c r="M1211" t="str">
        <f t="shared" si="571"/>
        <v>0.658442615263034-1.68811690248647i</v>
      </c>
      <c r="N1211" t="str">
        <f t="shared" si="572"/>
        <v>-0.793523620255315i</v>
      </c>
      <c r="O1211" t="str">
        <f t="shared" si="573"/>
        <v>0.701337936220742-0.712828941063444i</v>
      </c>
      <c r="P1211" t="str">
        <f t="shared" si="574"/>
        <v>0.298662063779258+0.712828941063444i</v>
      </c>
      <c r="Q1211" t="str">
        <f t="shared" si="575"/>
        <v>-0.298662063779258+0.080694679191871i</v>
      </c>
      <c r="R1211" t="str">
        <f t="shared" si="576"/>
        <v>-0.330971761750836-2.47616517424888i</v>
      </c>
      <c r="S1211" t="str">
        <f t="shared" si="577"/>
        <v>0.0836680607127218i</v>
      </c>
      <c r="T1211" t="str">
        <f t="shared" si="578"/>
        <v>0.207175938133783-0.0276917654563654i</v>
      </c>
      <c r="U1211" t="e">
        <f t="shared" si="579"/>
        <v>#DIV/0!</v>
      </c>
      <c r="V1211" t="str">
        <f t="shared" si="580"/>
        <v>1.33333333333333E-06-0.000985174516198673i</v>
      </c>
      <c r="W1211" t="e">
        <f t="shared" si="581"/>
        <v>#DIV/0!</v>
      </c>
      <c r="X1211" t="e">
        <f t="shared" si="582"/>
        <v>#DIV/0!</v>
      </c>
      <c r="Y1211" t="str">
        <f t="shared" si="583"/>
        <v>0.00083+0.108271849213319i</v>
      </c>
      <c r="Z1211" t="e">
        <f t="shared" si="584"/>
        <v>#DIV/0!</v>
      </c>
      <c r="AA1211" t="e">
        <f t="shared" si="585"/>
        <v>#DIV/0!</v>
      </c>
      <c r="AB1211" t="str">
        <f t="shared" si="586"/>
        <v>1.27749593953059-0.17075398932716i</v>
      </c>
      <c r="AC1211" t="str">
        <f t="shared" si="587"/>
        <v>1.55290507186226-2.26899419167859i</v>
      </c>
      <c r="AD1211" t="str">
        <f t="shared" si="588"/>
        <v>0.313666290850672+0.348349047562622i</v>
      </c>
      <c r="AE1211" t="e">
        <f t="shared" si="589"/>
        <v>#DIV/0!</v>
      </c>
      <c r="AF1211" t="str">
        <f t="shared" si="590"/>
        <v>-17.8480419838363-3.61091919761013i</v>
      </c>
      <c r="AG1211" t="e">
        <f t="shared" si="591"/>
        <v>#DIV/0!</v>
      </c>
      <c r="AH1211" t="e">
        <f t="shared" si="592"/>
        <v>#DIV/0!</v>
      </c>
      <c r="AI1211" t="e">
        <f t="shared" si="593"/>
        <v>#DIV/0!</v>
      </c>
      <c r="AJ1211" t="e">
        <f t="shared" si="594"/>
        <v>#DIV/0!</v>
      </c>
      <c r="AK1211"/>
      <c r="AL1211"/>
      <c r="AM1211"/>
      <c r="AN1211"/>
    </row>
    <row r="1212" spans="1:40" x14ac:dyDescent="0.25">
      <c r="A1212"/>
      <c r="B1212">
        <f t="shared" si="595"/>
        <v>107800</v>
      </c>
      <c r="C1212" s="186" t="str">
        <f t="shared" si="563"/>
        <v>-8.46415731892688E-06+0.029238327886007i</v>
      </c>
      <c r="D1212" s="158" t="str">
        <f t="shared" si="564"/>
        <v>-7.66673155853946+0.22416051379272i</v>
      </c>
      <c r="E1212" t="str">
        <f t="shared" si="565"/>
        <v>7.99996427316914-0.0169060158076713i</v>
      </c>
      <c r="F1212" t="str">
        <f t="shared" si="566"/>
        <v>0.999200643052529+1.68789987278024E-06i</v>
      </c>
      <c r="G1212">
        <f t="shared" si="561"/>
        <v>1</v>
      </c>
      <c r="H1212" t="str">
        <f t="shared" si="567"/>
        <v>10.1838093206028+3.83275493244645i</v>
      </c>
      <c r="I1212" t="str">
        <f t="shared" si="568"/>
        <v>423.329610071225i</v>
      </c>
      <c r="J1212" t="str">
        <f t="shared" si="562"/>
        <v>-241.575892981671+92.6109721360616i</v>
      </c>
      <c r="K1212" t="str">
        <f t="shared" si="569"/>
        <v>0.585710827632946-1.52782778272302i</v>
      </c>
      <c r="L1212" t="str">
        <f t="shared" si="570"/>
        <v>0.0716647469836045-0.159127877846114i</v>
      </c>
      <c r="M1212" t="str">
        <f t="shared" si="571"/>
        <v>0.65737557461655-1.68695566056913i</v>
      </c>
      <c r="N1212" t="str">
        <f t="shared" si="572"/>
        <v>-0.794260410989071i</v>
      </c>
      <c r="O1212" t="str">
        <f t="shared" si="573"/>
        <v>0.700812540145379-0.713345486825971i</v>
      </c>
      <c r="P1212" t="str">
        <f t="shared" si="574"/>
        <v>0.299187459854621+0.713345486825971i</v>
      </c>
      <c r="Q1212" t="str">
        <f t="shared" si="575"/>
        <v>-0.299187459854621+0.0809149241631i</v>
      </c>
      <c r="R1212" t="str">
        <f t="shared" si="576"/>
        <v>-0.330967318944304-2.47378577530773i</v>
      </c>
      <c r="S1212" t="str">
        <f t="shared" si="577"/>
        <v>0.0837457469343678i</v>
      </c>
      <c r="T1212" t="str">
        <f t="shared" si="578"/>
        <v>0.20716903750876-0.0277171053358559i</v>
      </c>
      <c r="U1212" t="e">
        <f t="shared" si="579"/>
        <v>#DIV/0!</v>
      </c>
      <c r="V1212" t="str">
        <f t="shared" si="580"/>
        <v>1.33333333333333E-06-0.000984260625181789i</v>
      </c>
      <c r="W1212" t="e">
        <f t="shared" si="581"/>
        <v>#DIV/0!</v>
      </c>
      <c r="X1212" t="e">
        <f t="shared" si="582"/>
        <v>#DIV/0!</v>
      </c>
      <c r="Y1212" t="str">
        <f t="shared" si="583"/>
        <v>0.00083+0.108372380178233i</v>
      </c>
      <c r="Z1212" t="e">
        <f t="shared" si="584"/>
        <v>#DIV/0!</v>
      </c>
      <c r="AA1212" t="e">
        <f t="shared" si="585"/>
        <v>#DIV/0!</v>
      </c>
      <c r="AB1212" t="str">
        <f t="shared" si="586"/>
        <v>1.27745338864111-0.170910241030176i</v>
      </c>
      <c r="AC1212" t="str">
        <f t="shared" si="587"/>
        <v>1.55144865684872-2.2673594429864i</v>
      </c>
      <c r="AD1212" t="str">
        <f t="shared" si="588"/>
        <v>0.31391706241645+0.348611326818178i</v>
      </c>
      <c r="AE1212" t="e">
        <f t="shared" si="589"/>
        <v>#DIV/0!</v>
      </c>
      <c r="AF1212" t="str">
        <f t="shared" si="590"/>
        <v>-17.8505408791423-3.60859441865373i</v>
      </c>
      <c r="AG1212" t="e">
        <f t="shared" si="591"/>
        <v>#DIV/0!</v>
      </c>
      <c r="AH1212" t="e">
        <f t="shared" si="592"/>
        <v>#DIV/0!</v>
      </c>
      <c r="AI1212" t="e">
        <f t="shared" si="593"/>
        <v>#DIV/0!</v>
      </c>
      <c r="AJ1212" t="e">
        <f t="shared" si="594"/>
        <v>#DIV/0!</v>
      </c>
      <c r="AK1212"/>
      <c r="AL1212"/>
      <c r="AM1212"/>
      <c r="AN1212"/>
    </row>
    <row r="1213" spans="1:40" x14ac:dyDescent="0.25">
      <c r="A1213"/>
      <c r="B1213">
        <f t="shared" si="595"/>
        <v>107900</v>
      </c>
      <c r="C1213" s="186" t="str">
        <f t="shared" si="563"/>
        <v>-8.44847569818879E-06+0.0292112302743367i</v>
      </c>
      <c r="D1213" s="158" t="str">
        <f t="shared" si="564"/>
        <v>-7.6667314383137+0.223952765436581i</v>
      </c>
      <c r="E1213" t="str">
        <f t="shared" si="565"/>
        <v>7.99996420685515-0.016921698427892i</v>
      </c>
      <c r="F1213" t="str">
        <f t="shared" si="566"/>
        <v>0.999200643059143+1.68946562862448E-06i</v>
      </c>
      <c r="G1213">
        <f t="shared" si="561"/>
        <v>1</v>
      </c>
      <c r="H1213" t="str">
        <f t="shared" si="567"/>
        <v>10.1863027232345+3.83022441436789i</v>
      </c>
      <c r="I1213" t="str">
        <f t="shared" si="568"/>
        <v>423.722309152923i</v>
      </c>
      <c r="J1213" t="str">
        <f t="shared" si="562"/>
        <v>-242.026149762731+92.6968821287668i</v>
      </c>
      <c r="K1213" t="str">
        <f t="shared" si="569"/>
        <v>0.584756674929737-1.52676555382634i</v>
      </c>
      <c r="L1213" t="str">
        <f t="shared" si="570"/>
        <v>0.0715543272826816-0.159030083136061i</v>
      </c>
      <c r="M1213" t="str">
        <f t="shared" si="571"/>
        <v>0.656311002212419-1.6857956369624i</v>
      </c>
      <c r="N1213" t="str">
        <f t="shared" si="572"/>
        <v>-0.794997201722827i</v>
      </c>
      <c r="O1213" t="str">
        <f t="shared" si="573"/>
        <v>0.700286763626528-0.713861645341366i</v>
      </c>
      <c r="P1213" t="str">
        <f t="shared" si="574"/>
        <v>0.299713236373472+0.713861645341366i</v>
      </c>
      <c r="Q1213" t="str">
        <f t="shared" si="575"/>
        <v>-0.299713236373472+0.081135556381461i</v>
      </c>
      <c r="R1213" t="str">
        <f t="shared" si="576"/>
        <v>-0.330962871807072-2.47141070928224i</v>
      </c>
      <c r="S1213" t="str">
        <f t="shared" si="577"/>
        <v>0.0838234331560139i</v>
      </c>
      <c r="T1213" t="str">
        <f t="shared" si="578"/>
        <v>0.207162130390577-0.0277424441620425i</v>
      </c>
      <c r="U1213" t="e">
        <f t="shared" si="579"/>
        <v>#DIV/0!</v>
      </c>
      <c r="V1213" t="str">
        <f t="shared" si="580"/>
        <v>1.33333333333333E-06-0.000983348428124156i</v>
      </c>
      <c r="W1213" t="e">
        <f t="shared" si="581"/>
        <v>#DIV/0!</v>
      </c>
      <c r="X1213" t="e">
        <f t="shared" si="582"/>
        <v>#DIV/0!</v>
      </c>
      <c r="Y1213" t="str">
        <f t="shared" si="583"/>
        <v>0.00083+0.108472911143148i</v>
      </c>
      <c r="Z1213" t="e">
        <f t="shared" si="584"/>
        <v>#DIV/0!</v>
      </c>
      <c r="AA1213" t="e">
        <f t="shared" si="585"/>
        <v>#DIV/0!</v>
      </c>
      <c r="AB1213" t="str">
        <f t="shared" si="586"/>
        <v>1.27741079771326-0.17106648623827i</v>
      </c>
      <c r="AC1213" t="str">
        <f t="shared" si="587"/>
        <v>1.54999562475319-2.26572636642167i</v>
      </c>
      <c r="AD1213" t="str">
        <f t="shared" si="588"/>
        <v>0.314168025532109+0.348873431679893i</v>
      </c>
      <c r="AE1213" t="e">
        <f t="shared" si="589"/>
        <v>#DIV/0!</v>
      </c>
      <c r="AF1213" t="str">
        <f t="shared" si="590"/>
        <v>-17.8530341615482-3.60627164893131i</v>
      </c>
      <c r="AG1213" t="e">
        <f t="shared" si="591"/>
        <v>#DIV/0!</v>
      </c>
      <c r="AH1213" t="e">
        <f t="shared" si="592"/>
        <v>#DIV/0!</v>
      </c>
      <c r="AI1213" t="e">
        <f t="shared" si="593"/>
        <v>#DIV/0!</v>
      </c>
      <c r="AJ1213" t="e">
        <f t="shared" si="594"/>
        <v>#DIV/0!</v>
      </c>
      <c r="AK1213"/>
      <c r="AL1213"/>
      <c r="AM1213"/>
      <c r="AN1213"/>
    </row>
    <row r="1214" spans="1:40" x14ac:dyDescent="0.25">
      <c r="A1214"/>
      <c r="B1214">
        <f t="shared" si="595"/>
        <v>108000</v>
      </c>
      <c r="C1214" s="186" t="str">
        <f t="shared" si="563"/>
        <v>-8.43283761733365E-06+0.0291841828434162i</v>
      </c>
      <c r="D1214" s="158" t="str">
        <f t="shared" si="564"/>
        <v>-7.66673131842176+0.223745401799524i</v>
      </c>
      <c r="E1214" t="str">
        <f t="shared" si="565"/>
        <v>7.99996414047967-0.0169373810477225i</v>
      </c>
      <c r="F1214" t="str">
        <f t="shared" si="566"/>
        <v>0.999200643065767+1.69103138442984E-06i</v>
      </c>
      <c r="G1214">
        <f t="shared" si="561"/>
        <v>1</v>
      </c>
      <c r="H1214" t="str">
        <f t="shared" si="567"/>
        <v>10.1887905283179+3.82769629108251i</v>
      </c>
      <c r="I1214" t="str">
        <f t="shared" si="568"/>
        <v>424.115008234622i</v>
      </c>
      <c r="J1214" t="str">
        <f t="shared" si="562"/>
        <v>-242.476824028058+92.7827921214718i</v>
      </c>
      <c r="K1214" t="str">
        <f t="shared" si="569"/>
        <v>0.583804745447135-1.5257044683803i</v>
      </c>
      <c r="L1214" t="str">
        <f t="shared" si="570"/>
        <v>0.0714441454130263-0.15893236261611i</v>
      </c>
      <c r="M1214" t="str">
        <f t="shared" si="571"/>
        <v>0.655248890860161-1.68463683099641i</v>
      </c>
      <c r="N1214" t="str">
        <f t="shared" si="572"/>
        <v>-0.795733992456583i</v>
      </c>
      <c r="O1214" t="str">
        <f t="shared" si="573"/>
        <v>0.699760606949612-0.714377416329429i</v>
      </c>
      <c r="P1214" t="str">
        <f t="shared" si="574"/>
        <v>0.300239393050388+0.714377416329429i</v>
      </c>
      <c r="Q1214" t="str">
        <f t="shared" si="575"/>
        <v>-0.300239393050388+0.0813565761271541i</v>
      </c>
      <c r="R1214" t="str">
        <f t="shared" si="576"/>
        <v>-0.330958420338566-2.46903996413361i</v>
      </c>
      <c r="S1214" t="str">
        <f t="shared" si="577"/>
        <v>0.0839011193776598i</v>
      </c>
      <c r="T1214" t="str">
        <f t="shared" si="578"/>
        <v>0.207155216778987-0.0277677819338677i</v>
      </c>
      <c r="U1214" t="e">
        <f t="shared" si="579"/>
        <v>#DIV/0!</v>
      </c>
      <c r="V1214" t="str">
        <f t="shared" si="580"/>
        <v>1.33333333333333E-06-0.000982437920320345i</v>
      </c>
      <c r="W1214" t="e">
        <f t="shared" si="581"/>
        <v>#DIV/0!</v>
      </c>
      <c r="X1214" t="e">
        <f t="shared" si="582"/>
        <v>#DIV/0!</v>
      </c>
      <c r="Y1214" t="str">
        <f t="shared" si="583"/>
        <v>0.00083+0.108573442108063i</v>
      </c>
      <c r="Z1214" t="e">
        <f t="shared" si="584"/>
        <v>#DIV/0!</v>
      </c>
      <c r="AA1214" t="e">
        <f t="shared" si="585"/>
        <v>#DIV/0!</v>
      </c>
      <c r="AB1214" t="str">
        <f t="shared" si="586"/>
        <v>1.27736816674553-0.171222724944922i</v>
      </c>
      <c r="AC1214" t="str">
        <f t="shared" si="587"/>
        <v>1.5485459657343-2.2640949610521i</v>
      </c>
      <c r="AD1214" t="str">
        <f t="shared" si="588"/>
        <v>0.314419180087457+0.349135362018688i</v>
      </c>
      <c r="AE1214" t="e">
        <f t="shared" si="589"/>
        <v>#DIV/0!</v>
      </c>
      <c r="AF1214" t="str">
        <f t="shared" si="590"/>
        <v>-17.8555218467397-3.60395088928299i</v>
      </c>
      <c r="AG1214" t="e">
        <f t="shared" si="591"/>
        <v>#DIV/0!</v>
      </c>
      <c r="AH1214" t="e">
        <f t="shared" si="592"/>
        <v>#DIV/0!</v>
      </c>
      <c r="AI1214" t="e">
        <f t="shared" si="593"/>
        <v>#DIV/0!</v>
      </c>
      <c r="AJ1214" t="e">
        <f t="shared" si="594"/>
        <v>#DIV/0!</v>
      </c>
      <c r="AK1214"/>
      <c r="AL1214"/>
      <c r="AM1214"/>
      <c r="AN1214"/>
    </row>
    <row r="1215" spans="1:40" x14ac:dyDescent="0.25">
      <c r="A1215"/>
      <c r="B1215">
        <f t="shared" si="595"/>
        <v>108100</v>
      </c>
      <c r="C1215" s="186" t="str">
        <f t="shared" si="563"/>
        <v>-8.41724291532635E-06+0.0291571854539834i</v>
      </c>
      <c r="D1215" s="158" t="str">
        <f t="shared" si="564"/>
        <v>-7.66673119886239+0.223538421813873i</v>
      </c>
      <c r="E1215" t="str">
        <f t="shared" si="565"/>
        <v>7.9999640740427-0.0169530636671625i</v>
      </c>
      <c r="F1215" t="str">
        <f t="shared" si="566"/>
        <v>0.999200643072401+1.69259714019628E-06i</v>
      </c>
      <c r="G1215">
        <f t="shared" si="561"/>
        <v>1</v>
      </c>
      <c r="H1215" t="str">
        <f t="shared" si="567"/>
        <v>10.1912727514896+3.82517056233916i</v>
      </c>
      <c r="I1215" t="str">
        <f t="shared" si="568"/>
        <v>424.507707316321i</v>
      </c>
      <c r="J1215" t="str">
        <f t="shared" si="562"/>
        <v>-242.92791577765+92.8687021141769i</v>
      </c>
      <c r="K1215" t="str">
        <f t="shared" si="569"/>
        <v>0.582855032645255-1.52464452563305i</v>
      </c>
      <c r="L1215" t="str">
        <f t="shared" si="570"/>
        <v>0.0713342007484429-0.158834716361597i</v>
      </c>
      <c r="M1215" t="str">
        <f t="shared" si="571"/>
        <v>0.654189233393698-1.68347924199465i</v>
      </c>
      <c r="N1215" t="str">
        <f t="shared" si="572"/>
        <v>-0.796470783190339i</v>
      </c>
      <c r="O1215" t="str">
        <f t="shared" si="573"/>
        <v>0.69923407040026-0.714892799510167i</v>
      </c>
      <c r="P1215" t="str">
        <f t="shared" si="574"/>
        <v>0.30076592959974+0.714892799510167i</v>
      </c>
      <c r="Q1215" t="str">
        <f t="shared" si="575"/>
        <v>-0.30076592959974+0.081577983680172i</v>
      </c>
      <c r="R1215" t="str">
        <f t="shared" si="576"/>
        <v>-0.330953964538194-2.46667352786754i</v>
      </c>
      <c r="S1215" t="str">
        <f t="shared" si="577"/>
        <v>0.0839788055993057i</v>
      </c>
      <c r="T1215" t="str">
        <f t="shared" si="578"/>
        <v>0.207148296673742-0.0277931186502725i</v>
      </c>
      <c r="U1215" t="e">
        <f t="shared" si="579"/>
        <v>#DIV/0!</v>
      </c>
      <c r="V1215" t="str">
        <f t="shared" si="580"/>
        <v>1.33333333333333E-06-0.000981529097082302i</v>
      </c>
      <c r="W1215" t="e">
        <f t="shared" si="581"/>
        <v>#DIV/0!</v>
      </c>
      <c r="X1215" t="e">
        <f t="shared" si="582"/>
        <v>#DIV/0!</v>
      </c>
      <c r="Y1215" t="str">
        <f t="shared" si="583"/>
        <v>0.00083+0.108673973072978i</v>
      </c>
      <c r="Z1215" t="e">
        <f t="shared" si="584"/>
        <v>#DIV/0!</v>
      </c>
      <c r="AA1215" t="e">
        <f t="shared" si="585"/>
        <v>#DIV/0!</v>
      </c>
      <c r="AB1215" t="str">
        <f t="shared" si="586"/>
        <v>1.27732549573638-0.171378957143602i</v>
      </c>
      <c r="AC1215" t="str">
        <f t="shared" si="587"/>
        <v>1.54709966998406-2.26246522593631i</v>
      </c>
      <c r="AD1215" t="str">
        <f t="shared" si="588"/>
        <v>0.314670525972193+0.349397117705509i</v>
      </c>
      <c r="AE1215" t="e">
        <f t="shared" si="589"/>
        <v>#DIV/0!</v>
      </c>
      <c r="AF1215" t="str">
        <f t="shared" si="590"/>
        <v>-17.858003950352-3.60163214052529i</v>
      </c>
      <c r="AG1215" t="e">
        <f t="shared" si="591"/>
        <v>#DIV/0!</v>
      </c>
      <c r="AH1215" t="e">
        <f t="shared" si="592"/>
        <v>#DIV/0!</v>
      </c>
      <c r="AI1215" t="e">
        <f t="shared" si="593"/>
        <v>#DIV/0!</v>
      </c>
      <c r="AJ1215" t="e">
        <f t="shared" si="594"/>
        <v>#DIV/0!</v>
      </c>
      <c r="AK1215"/>
      <c r="AL1215"/>
      <c r="AM1215"/>
      <c r="AN1215"/>
    </row>
    <row r="1216" spans="1:40" x14ac:dyDescent="0.25">
      <c r="A1216"/>
      <c r="B1216">
        <f t="shared" si="595"/>
        <v>108200</v>
      </c>
      <c r="C1216" s="186" t="str">
        <f t="shared" si="563"/>
        <v>-8.40169143187565E-06+0.0291302379672913i</v>
      </c>
      <c r="D1216" s="158" t="str">
        <f t="shared" si="564"/>
        <v>-7.6667310796343+0.2233318244159i</v>
      </c>
      <c r="E1216" t="str">
        <f t="shared" si="565"/>
        <v>7.99996400754425-0.0169687462862116i</v>
      </c>
      <c r="F1216" t="str">
        <f t="shared" si="566"/>
        <v>0.999200643079035+1.69416289592374E-06i</v>
      </c>
      <c r="G1216">
        <f t="shared" si="561"/>
        <v>1</v>
      </c>
      <c r="H1216" t="str">
        <f t="shared" si="567"/>
        <v>10.1937494083361+3.82264722786722i</v>
      </c>
      <c r="I1216" t="str">
        <f t="shared" si="568"/>
        <v>424.90040639802i</v>
      </c>
      <c r="J1216" t="str">
        <f t="shared" si="562"/>
        <v>-243.379425011509+92.9546121068819i</v>
      </c>
      <c r="K1216" t="str">
        <f t="shared" si="569"/>
        <v>0.58190753000667-1.52358572482716i</v>
      </c>
      <c r="L1216" t="str">
        <f t="shared" si="570"/>
        <v>0.0712244926645585-0.158737144446767i</v>
      </c>
      <c r="M1216" t="str">
        <f t="shared" si="571"/>
        <v>0.653132022671228-1.68232286927393i</v>
      </c>
      <c r="N1216" t="str">
        <f t="shared" si="572"/>
        <v>-0.797207573924095i</v>
      </c>
      <c r="O1216" t="str">
        <f t="shared" si="573"/>
        <v>0.698707154264309-0.715407794603799i</v>
      </c>
      <c r="P1216" t="str">
        <f t="shared" si="574"/>
        <v>0.301292845735691+0.715407794603799i</v>
      </c>
      <c r="Q1216" t="str">
        <f t="shared" si="575"/>
        <v>-0.301292845735691+0.081799779320296i</v>
      </c>
      <c r="R1216" t="str">
        <f t="shared" si="576"/>
        <v>-0.330949504405359-2.46431138853413i</v>
      </c>
      <c r="S1216" t="str">
        <f t="shared" si="577"/>
        <v>0.0840564918209518i</v>
      </c>
      <c r="T1216" t="str">
        <f t="shared" si="578"/>
        <v>0.207141370074597-0.0278184543101971i</v>
      </c>
      <c r="U1216" t="e">
        <f t="shared" si="579"/>
        <v>#DIV/0!</v>
      </c>
      <c r="V1216" t="str">
        <f t="shared" si="580"/>
        <v>1.33333333333333E-06-0.00098062195373934i</v>
      </c>
      <c r="W1216" t="e">
        <f t="shared" si="581"/>
        <v>#DIV/0!</v>
      </c>
      <c r="X1216" t="e">
        <f t="shared" si="582"/>
        <v>#DIV/0!</v>
      </c>
      <c r="Y1216" t="str">
        <f t="shared" si="583"/>
        <v>0.00083+0.108774504037893i</v>
      </c>
      <c r="Z1216" t="e">
        <f t="shared" si="584"/>
        <v>#DIV/0!</v>
      </c>
      <c r="AA1216" t="e">
        <f t="shared" si="585"/>
        <v>#DIV/0!</v>
      </c>
      <c r="AB1216" t="str">
        <f t="shared" si="586"/>
        <v>1.27728278468431-0.171535182827774i</v>
      </c>
      <c r="AC1216" t="str">
        <f t="shared" si="587"/>
        <v>1.54565672772775-2.26083716012389i</v>
      </c>
      <c r="AD1216" t="str">
        <f t="shared" si="588"/>
        <v>0.314922063075928+0.34965869861135i</v>
      </c>
      <c r="AE1216" t="e">
        <f t="shared" si="589"/>
        <v>#DIV/0!</v>
      </c>
      <c r="AF1216" t="str">
        <f t="shared" si="590"/>
        <v>-17.8604804879704-3.59931540345132i</v>
      </c>
      <c r="AG1216" t="e">
        <f t="shared" si="591"/>
        <v>#DIV/0!</v>
      </c>
      <c r="AH1216" t="e">
        <f t="shared" si="592"/>
        <v>#DIV/0!</v>
      </c>
      <c r="AI1216" t="e">
        <f t="shared" si="593"/>
        <v>#DIV/0!</v>
      </c>
      <c r="AJ1216" t="e">
        <f t="shared" si="594"/>
        <v>#DIV/0!</v>
      </c>
      <c r="AK1216"/>
      <c r="AL1216"/>
      <c r="AM1216"/>
      <c r="AN1216"/>
    </row>
    <row r="1217" spans="1:40" x14ac:dyDescent="0.25">
      <c r="A1217"/>
      <c r="B1217">
        <f t="shared" si="595"/>
        <v>108300</v>
      </c>
      <c r="C1217" s="186" t="str">
        <f t="shared" si="563"/>
        <v>-8.38618300742995E-06+0.0291033402451052i</v>
      </c>
      <c r="D1217" s="158" t="str">
        <f t="shared" si="564"/>
        <v>-7.66673096073641+0.223125608545807i</v>
      </c>
      <c r="E1217" t="str">
        <f t="shared" si="565"/>
        <v>7.99996394098431-0.0169844289048694i</v>
      </c>
      <c r="F1217" t="str">
        <f t="shared" si="566"/>
        <v>0.999200643085669+1.69572865161217E-06i</v>
      </c>
      <c r="G1217">
        <f t="shared" si="561"/>
        <v>1</v>
      </c>
      <c r="H1217" t="str">
        <f t="shared" si="567"/>
        <v>10.1962205143948+3.82012628737691i</v>
      </c>
      <c r="I1217" t="str">
        <f t="shared" si="568"/>
        <v>425.293105479718i</v>
      </c>
      <c r="J1217" t="str">
        <f t="shared" si="562"/>
        <v>-243.831351729634+93.040522099587i</v>
      </c>
      <c r="K1217" t="str">
        <f t="shared" si="569"/>
        <v>0.58096223103635-1.52252806519973i</v>
      </c>
      <c r="L1217" t="str">
        <f t="shared" si="570"/>
        <v>0.0711150205388165-0.158639646944768i</v>
      </c>
      <c r="M1217" t="str">
        <f t="shared" si="571"/>
        <v>0.652077251575166-1.6811677121445i</v>
      </c>
      <c r="N1217" t="str">
        <f t="shared" si="572"/>
        <v>-0.797944364657851i</v>
      </c>
      <c r="O1217" t="str">
        <f t="shared" si="573"/>
        <v>0.6981798588278-0.715922401330754i</v>
      </c>
      <c r="P1217" t="str">
        <f t="shared" si="574"/>
        <v>0.3018201411722+0.715922401330754i</v>
      </c>
      <c r="Q1217" t="str">
        <f t="shared" si="575"/>
        <v>-0.3018201411722+0.082021963327097i</v>
      </c>
      <c r="R1217" t="str">
        <f t="shared" si="576"/>
        <v>-0.330945039939474-2.46195353422754i</v>
      </c>
      <c r="S1217" t="str">
        <f t="shared" si="577"/>
        <v>0.0841341780425977i</v>
      </c>
      <c r="T1217" t="str">
        <f t="shared" si="578"/>
        <v>0.207134436981302-0.0278437889125823i</v>
      </c>
      <c r="U1217" t="e">
        <f t="shared" si="579"/>
        <v>#DIV/0!</v>
      </c>
      <c r="V1217" t="str">
        <f t="shared" si="580"/>
        <v>1.33333333333333E-06-0.000979716485638017i</v>
      </c>
      <c r="W1217" t="e">
        <f t="shared" si="581"/>
        <v>#DIV/0!</v>
      </c>
      <c r="X1217" t="e">
        <f t="shared" si="582"/>
        <v>#DIV/0!</v>
      </c>
      <c r="Y1217" t="str">
        <f t="shared" si="583"/>
        <v>0.00083+0.108875035002808i</v>
      </c>
      <c r="Z1217" t="e">
        <f t="shared" si="584"/>
        <v>#DIV/0!</v>
      </c>
      <c r="AA1217" t="e">
        <f t="shared" si="585"/>
        <v>#DIV/0!</v>
      </c>
      <c r="AB1217" t="str">
        <f t="shared" si="586"/>
        <v>1.27724003358776-0.171691401990908i</v>
      </c>
      <c r="AC1217" t="str">
        <f t="shared" si="587"/>
        <v>1.54421712922374-2.25921076265542i</v>
      </c>
      <c r="AD1217" t="str">
        <f t="shared" si="588"/>
        <v>0.315173791288176+0.349920104607233i</v>
      </c>
      <c r="AE1217" t="e">
        <f t="shared" si="589"/>
        <v>#DIV/0!</v>
      </c>
      <c r="AF1217" t="str">
        <f t="shared" si="590"/>
        <v>-17.8629514751312-3.5970006788311i</v>
      </c>
      <c r="AG1217" t="e">
        <f t="shared" si="591"/>
        <v>#DIV/0!</v>
      </c>
      <c r="AH1217" t="e">
        <f t="shared" si="592"/>
        <v>#DIV/0!</v>
      </c>
      <c r="AI1217" t="e">
        <f t="shared" si="593"/>
        <v>#DIV/0!</v>
      </c>
      <c r="AJ1217" t="e">
        <f t="shared" si="594"/>
        <v>#DIV/0!</v>
      </c>
      <c r="AK1217"/>
      <c r="AL1217"/>
      <c r="AM1217"/>
      <c r="AN1217"/>
    </row>
    <row r="1218" spans="1:40" x14ac:dyDescent="0.25">
      <c r="A1218"/>
      <c r="B1218">
        <f t="shared" si="595"/>
        <v>108400</v>
      </c>
      <c r="C1218" s="186" t="str">
        <f t="shared" si="563"/>
        <v>-8.37071748317325E-06+0.0290764921497004i</v>
      </c>
      <c r="D1218" s="158" t="str">
        <f t="shared" si="564"/>
        <v>-7.66673084216735+0.222919773147703i</v>
      </c>
      <c r="E1218" t="str">
        <f t="shared" si="565"/>
        <v>7.99996387436289-0.0170001115231356i</v>
      </c>
      <c r="F1218" t="str">
        <f t="shared" si="566"/>
        <v>0.999200643092313+1.69729440726158E-06i</v>
      </c>
      <c r="G1218">
        <f t="shared" si="561"/>
        <v>1</v>
      </c>
      <c r="H1218" t="str">
        <f t="shared" si="567"/>
        <v>10.198686085153+3.81760774055913i</v>
      </c>
      <c r="I1218" t="str">
        <f t="shared" si="568"/>
        <v>425.685804561417i</v>
      </c>
      <c r="J1218" t="str">
        <f t="shared" si="562"/>
        <v>-244.283695932025+93.1264320922921i</v>
      </c>
      <c r="K1218" t="str">
        <f t="shared" si="569"/>
        <v>0.580019129261569-1.52147154598247i</v>
      </c>
      <c r="L1218" t="str">
        <f t="shared" si="570"/>
        <v>0.0710057837504753-0.158542223927674i</v>
      </c>
      <c r="M1218" t="str">
        <f t="shared" si="571"/>
        <v>0.651024913012044-1.68001376991014i</v>
      </c>
      <c r="N1218" t="str">
        <f t="shared" si="572"/>
        <v>-0.798681155391607i</v>
      </c>
      <c r="O1218" t="str">
        <f t="shared" si="573"/>
        <v>0.697652184376982-0.716436619411673i</v>
      </c>
      <c r="P1218" t="str">
        <f t="shared" si="574"/>
        <v>0.302347815623018+0.716436619411673i</v>
      </c>
      <c r="Q1218" t="str">
        <f t="shared" si="575"/>
        <v>-0.302347815623018+0.082244535979934i</v>
      </c>
      <c r="R1218" t="str">
        <f t="shared" si="576"/>
        <v>-0.330940571139948-2.45959995308594i</v>
      </c>
      <c r="S1218" t="str">
        <f t="shared" si="577"/>
        <v>0.0842118642642437i</v>
      </c>
      <c r="T1218" t="str">
        <f t="shared" si="578"/>
        <v>0.207127497393613-0.0278691224563686i</v>
      </c>
      <c r="U1218" t="e">
        <f t="shared" si="579"/>
        <v>#DIV/0!</v>
      </c>
      <c r="V1218" t="str">
        <f t="shared" si="580"/>
        <v>1.33333333333333E-06-0.000978812688142038i</v>
      </c>
      <c r="W1218" t="e">
        <f t="shared" si="581"/>
        <v>#DIV/0!</v>
      </c>
      <c r="X1218" t="e">
        <f t="shared" si="582"/>
        <v>#DIV/0!</v>
      </c>
      <c r="Y1218" t="str">
        <f t="shared" si="583"/>
        <v>0.00083+0.108975565967723i</v>
      </c>
      <c r="Z1218" t="e">
        <f t="shared" si="584"/>
        <v>#DIV/0!</v>
      </c>
      <c r="AA1218" t="e">
        <f t="shared" si="585"/>
        <v>#DIV/0!</v>
      </c>
      <c r="AB1218" t="str">
        <f t="shared" si="586"/>
        <v>1.27719724244525-0.17184761462647i</v>
      </c>
      <c r="AC1218" t="str">
        <f t="shared" si="587"/>
        <v>1.54278086476346-2.2575860325628i</v>
      </c>
      <c r="AD1218" t="str">
        <f t="shared" si="588"/>
        <v>0.315425710498348+0.350181335564224i</v>
      </c>
      <c r="AE1218" t="e">
        <f t="shared" si="589"/>
        <v>#DIV/0!</v>
      </c>
      <c r="AF1218" t="str">
        <f t="shared" si="590"/>
        <v>-17.8654169273204-3.59468796741143i</v>
      </c>
      <c r="AG1218" t="e">
        <f t="shared" si="591"/>
        <v>#DIV/0!</v>
      </c>
      <c r="AH1218" t="e">
        <f t="shared" si="592"/>
        <v>#DIV/0!</v>
      </c>
      <c r="AI1218" t="e">
        <f t="shared" si="593"/>
        <v>#DIV/0!</v>
      </c>
      <c r="AJ1218" t="e">
        <f t="shared" si="594"/>
        <v>#DIV/0!</v>
      </c>
      <c r="AK1218"/>
      <c r="AL1218"/>
      <c r="AM1218"/>
      <c r="AN1218"/>
    </row>
    <row r="1219" spans="1:40" x14ac:dyDescent="0.25">
      <c r="A1219"/>
      <c r="B1219">
        <f t="shared" si="595"/>
        <v>108500</v>
      </c>
      <c r="C1219" s="186" t="str">
        <f t="shared" si="563"/>
        <v>-8.35529470102114E-06+0.0290496935438601i</v>
      </c>
      <c r="D1219" s="158" t="str">
        <f t="shared" si="564"/>
        <v>-7.66673072392604+0.222714317169594i</v>
      </c>
      <c r="E1219" t="str">
        <f t="shared" si="565"/>
        <v>7.99996380767998-0.0170157941410098i</v>
      </c>
      <c r="F1219" t="str">
        <f t="shared" si="566"/>
        <v>0.999200643098967+1.69886016287193E-06i</v>
      </c>
      <c r="G1219">
        <f t="shared" si="561"/>
        <v>1</v>
      </c>
      <c r="H1219" t="str">
        <f t="shared" si="567"/>
        <v>10.201146136049+3.81509158708596i</v>
      </c>
      <c r="I1219" t="str">
        <f t="shared" si="568"/>
        <v>426.078503643116i</v>
      </c>
      <c r="J1219" t="str">
        <f t="shared" si="562"/>
        <v>-244.736457618682+93.2123420849971i</v>
      </c>
      <c r="K1219" t="str">
        <f t="shared" si="569"/>
        <v>0.579078218231815-1.52041616640167i</v>
      </c>
      <c r="L1219" t="str">
        <f t="shared" si="570"/>
        <v>0.0708967816805988-0.158444875466479i</v>
      </c>
      <c r="M1219" t="str">
        <f t="shared" si="571"/>
        <v>0.649974999912414-1.67886104186815i</v>
      </c>
      <c r="N1219" t="str">
        <f t="shared" si="572"/>
        <v>-0.799417946125363i</v>
      </c>
      <c r="O1219" t="str">
        <f t="shared" si="573"/>
        <v>0.697124131198307-0.716950448567407i</v>
      </c>
      <c r="P1219" t="str">
        <f t="shared" si="574"/>
        <v>0.302875868801693+0.716950448567407i</v>
      </c>
      <c r="Q1219" t="str">
        <f t="shared" si="575"/>
        <v>-0.302875868801693+0.082467497557956i</v>
      </c>
      <c r="R1219" t="str">
        <f t="shared" si="576"/>
        <v>-0.330936098006193-2.45725063329117i</v>
      </c>
      <c r="S1219" t="str">
        <f t="shared" si="577"/>
        <v>0.0842895504858898i</v>
      </c>
      <c r="T1219" t="str">
        <f t="shared" si="578"/>
        <v>0.207120551311281-0.0278944549404964i</v>
      </c>
      <c r="U1219" t="e">
        <f t="shared" si="579"/>
        <v>#DIV/0!</v>
      </c>
      <c r="V1219" t="str">
        <f t="shared" si="580"/>
        <v>1.33333333333333E-06-0.000977910556632227i</v>
      </c>
      <c r="W1219" t="e">
        <f t="shared" si="581"/>
        <v>#DIV/0!</v>
      </c>
      <c r="X1219" t="e">
        <f t="shared" si="582"/>
        <v>#DIV/0!</v>
      </c>
      <c r="Y1219" t="str">
        <f t="shared" si="583"/>
        <v>0.00083+0.109076096932638i</v>
      </c>
      <c r="Z1219" t="e">
        <f t="shared" si="584"/>
        <v>#DIV/0!</v>
      </c>
      <c r="AA1219" t="e">
        <f t="shared" si="585"/>
        <v>#DIV/0!</v>
      </c>
      <c r="AB1219" t="str">
        <f t="shared" si="586"/>
        <v>1.27715441125522-0.172003820727927i</v>
      </c>
      <c r="AC1219" t="str">
        <f t="shared" si="587"/>
        <v>1.54134792467116-2.25596296886901i</v>
      </c>
      <c r="AD1219" t="str">
        <f t="shared" si="588"/>
        <v>0.315677820595766+0.350442391353422i</v>
      </c>
      <c r="AE1219" t="e">
        <f t="shared" si="589"/>
        <v>#DIV/0!</v>
      </c>
      <c r="AF1219" t="str">
        <f t="shared" si="590"/>
        <v>-17.867876859975-3.59237726991637i</v>
      </c>
      <c r="AG1219" t="e">
        <f t="shared" si="591"/>
        <v>#DIV/0!</v>
      </c>
      <c r="AH1219" t="e">
        <f t="shared" si="592"/>
        <v>#DIV/0!</v>
      </c>
      <c r="AI1219" t="e">
        <f t="shared" si="593"/>
        <v>#DIV/0!</v>
      </c>
      <c r="AJ1219" t="e">
        <f t="shared" si="594"/>
        <v>#DIV/0!</v>
      </c>
      <c r="AK1219"/>
      <c r="AL1219"/>
      <c r="AM1219"/>
      <c r="AN1219"/>
    </row>
    <row r="1220" spans="1:40" x14ac:dyDescent="0.25">
      <c r="A1220"/>
      <c r="B1220">
        <f t="shared" si="595"/>
        <v>108600</v>
      </c>
      <c r="C1220" s="186" t="str">
        <f t="shared" si="563"/>
        <v>-8.33991450361664E-06+0.0290229442908728i</v>
      </c>
      <c r="D1220" s="158" t="str">
        <f t="shared" si="564"/>
        <v>-7.66673060601117+0.222509239563358i</v>
      </c>
      <c r="E1220" t="str">
        <f t="shared" si="565"/>
        <v>7.99996374093559-0.0170314767584917i</v>
      </c>
      <c r="F1220" t="str">
        <f t="shared" si="566"/>
        <v>0.999200643105631+1.70042591844319E-06i</v>
      </c>
      <c r="G1220">
        <f t="shared" si="561"/>
        <v>1</v>
      </c>
      <c r="H1220" t="str">
        <f t="shared" si="567"/>
        <v>10.2036006824716+3.81257782661056i</v>
      </c>
      <c r="I1220" t="str">
        <f t="shared" si="568"/>
        <v>426.471202724814i</v>
      </c>
      <c r="J1220" t="str">
        <f t="shared" si="562"/>
        <v>-245.189636789605+93.2982520777022i</v>
      </c>
      <c r="K1220" t="str">
        <f t="shared" si="569"/>
        <v>0.578139491518715-1.51936192567834i</v>
      </c>
      <c r="L1220" t="str">
        <f t="shared" si="570"/>
        <v>0.0707880137120548-0.158347601631112i</v>
      </c>
      <c r="M1220" t="str">
        <f t="shared" si="571"/>
        <v>0.64892750523077-1.67770952730945i</v>
      </c>
      <c r="N1220" t="str">
        <f t="shared" si="572"/>
        <v>-0.80015473685912i</v>
      </c>
      <c r="O1220" t="str">
        <f t="shared" si="573"/>
        <v>0.696595699578435-0.717463888519019i</v>
      </c>
      <c r="P1220" t="str">
        <f t="shared" si="574"/>
        <v>0.303404300421565+0.717463888519019i</v>
      </c>
      <c r="Q1220" t="str">
        <f t="shared" si="575"/>
        <v>-0.303404300421565+0.082690848340101i</v>
      </c>
      <c r="R1220" t="str">
        <f t="shared" si="576"/>
        <v>-0.330931620537611-2.45490556306861i</v>
      </c>
      <c r="S1220" t="str">
        <f t="shared" si="577"/>
        <v>0.0843672367075357i</v>
      </c>
      <c r="T1220" t="str">
        <f t="shared" si="578"/>
        <v>0.207113598734056-0.027919786363905i</v>
      </c>
      <c r="U1220" t="e">
        <f t="shared" si="579"/>
        <v>#DIV/0!</v>
      </c>
      <c r="V1220" t="str">
        <f t="shared" si="580"/>
        <v>1.33333333333333E-06-0.000977010086506422i</v>
      </c>
      <c r="W1220" t="e">
        <f t="shared" si="581"/>
        <v>#DIV/0!</v>
      </c>
      <c r="X1220" t="e">
        <f t="shared" si="582"/>
        <v>#DIV/0!</v>
      </c>
      <c r="Y1220" t="str">
        <f t="shared" si="583"/>
        <v>0.00083+0.109176627897552i</v>
      </c>
      <c r="Z1220" t="e">
        <f t="shared" si="584"/>
        <v>#DIV/0!</v>
      </c>
      <c r="AA1220" t="e">
        <f t="shared" si="585"/>
        <v>#DIV/0!</v>
      </c>
      <c r="AB1220" t="str">
        <f t="shared" si="586"/>
        <v>1.27711154001615-0.172160020288737i</v>
      </c>
      <c r="AC1220" t="str">
        <f t="shared" si="587"/>
        <v>1.5399182993039-2.25434157058839i</v>
      </c>
      <c r="AD1220" t="str">
        <f t="shared" si="588"/>
        <v>0.315930121469658+0.350703271845965i</v>
      </c>
      <c r="AE1220" t="e">
        <f t="shared" si="589"/>
        <v>#DIV/0!</v>
      </c>
      <c r="AF1220" t="str">
        <f t="shared" si="590"/>
        <v>-17.8703312884828-3.5900685870472i</v>
      </c>
      <c r="AG1220" t="e">
        <f t="shared" si="591"/>
        <v>#DIV/0!</v>
      </c>
      <c r="AH1220" t="e">
        <f t="shared" si="592"/>
        <v>#DIV/0!</v>
      </c>
      <c r="AI1220" t="e">
        <f t="shared" si="593"/>
        <v>#DIV/0!</v>
      </c>
      <c r="AJ1220" t="e">
        <f t="shared" si="594"/>
        <v>#DIV/0!</v>
      </c>
      <c r="AK1220"/>
      <c r="AL1220"/>
      <c r="AM1220"/>
      <c r="AN1220"/>
    </row>
    <row r="1221" spans="1:40" x14ac:dyDescent="0.25">
      <c r="A1221"/>
      <c r="B1221">
        <f t="shared" si="595"/>
        <v>108700</v>
      </c>
      <c r="C1221" s="186" t="str">
        <f t="shared" si="563"/>
        <v>-8.32457673432624E-06+0.0289962442545302i</v>
      </c>
      <c r="D1221" s="158" t="str">
        <f t="shared" si="564"/>
        <v>-7.6667304884216+0.222304539284732i</v>
      </c>
      <c r="E1221" t="str">
        <f t="shared" si="565"/>
        <v>7.99996367412971-0.0170471593755809i</v>
      </c>
      <c r="F1221" t="str">
        <f t="shared" si="566"/>
        <v>0.999200643112295+1.70199167397528E-06i</v>
      </c>
      <c r="G1221">
        <f t="shared" ref="G1221:G1284" si="596">IF($C$11=$C$7,$C$24,F1221)</f>
        <v>1</v>
      </c>
      <c r="H1221" t="str">
        <f t="shared" si="567"/>
        <v>10.2060497397608+3.81006645876749i</v>
      </c>
      <c r="I1221" t="str">
        <f t="shared" si="568"/>
        <v>426.863901806513i</v>
      </c>
      <c r="J1221" t="str">
        <f t="shared" ref="J1221:J1284" si="597">IMSUM(COMPLEX(0,2*PI()*B1221*$C$113*$C$112),COMPLEX(0,2*PI()*B1221*$C$113*$C$111),COMPLEX(0,2*PI()*B1221*$C$28*10^-12*$C$111),COMPLEX(-1*2*PI()*B1221*2*PI()*B1221*$C$113*$C$112*$C$28*10^-12*$C$111,0),COMPLEX(1,0))</f>
        <v>-245.643233444794+93.3841620704072i</v>
      </c>
      <c r="K1221" t="str">
        <f t="shared" si="569"/>
        <v>0.57720294271595-1.51830882302822i</v>
      </c>
      <c r="L1221" t="str">
        <f t="shared" si="570"/>
        <v>0.070679479229509-0.158250402490441i</v>
      </c>
      <c r="M1221" t="str">
        <f t="shared" si="571"/>
        <v>0.647882421945459-1.67655922551866i</v>
      </c>
      <c r="N1221" t="str">
        <f t="shared" si="572"/>
        <v>-0.800891527592876i</v>
      </c>
      <c r="O1221" t="str">
        <f t="shared" si="573"/>
        <v>0.696066889804231-0.717976938987781i</v>
      </c>
      <c r="P1221" t="str">
        <f t="shared" si="574"/>
        <v>0.303933110195769+0.717976938987781i</v>
      </c>
      <c r="Q1221" t="str">
        <f t="shared" si="575"/>
        <v>-0.303933110195769+0.0829145886050949i</v>
      </c>
      <c r="R1221" t="str">
        <f t="shared" si="576"/>
        <v>-0.330927138733612-2.45256473068697i</v>
      </c>
      <c r="S1221" t="str">
        <f t="shared" si="577"/>
        <v>0.0844449229291816i</v>
      </c>
      <c r="T1221" t="str">
        <f t="shared" si="578"/>
        <v>0.20710663966169-0.0279451167255345i</v>
      </c>
      <c r="U1221" t="e">
        <f t="shared" si="579"/>
        <v>#DIV/0!</v>
      </c>
      <c r="V1221" t="str">
        <f t="shared" si="580"/>
        <v>1.33333333333333E-06-0.000976111273179366i</v>
      </c>
      <c r="W1221" t="e">
        <f t="shared" si="581"/>
        <v>#DIV/0!</v>
      </c>
      <c r="X1221" t="e">
        <f t="shared" si="582"/>
        <v>#DIV/0!</v>
      </c>
      <c r="Y1221" t="str">
        <f t="shared" si="583"/>
        <v>0.00083+0.109277158862467i</v>
      </c>
      <c r="Z1221" t="e">
        <f t="shared" si="584"/>
        <v>#DIV/0!</v>
      </c>
      <c r="AA1221" t="e">
        <f t="shared" si="585"/>
        <v>#DIV/0!</v>
      </c>
      <c r="AB1221" t="str">
        <f t="shared" si="586"/>
        <v>1.27706862872649-0.172316213302366i</v>
      </c>
      <c r="AC1221" t="str">
        <f t="shared" si="587"/>
        <v>1.53849197905136-2.25272183672667i</v>
      </c>
      <c r="AD1221" t="str">
        <f t="shared" si="588"/>
        <v>0.316182613009155+0.350963976913025i</v>
      </c>
      <c r="AE1221" t="e">
        <f t="shared" si="589"/>
        <v>#DIV/0!</v>
      </c>
      <c r="AF1221" t="str">
        <f t="shared" si="590"/>
        <v>-17.8727802281824-3.58776191948276i</v>
      </c>
      <c r="AG1221" t="e">
        <f t="shared" si="591"/>
        <v>#DIV/0!</v>
      </c>
      <c r="AH1221" t="e">
        <f t="shared" si="592"/>
        <v>#DIV/0!</v>
      </c>
      <c r="AI1221" t="e">
        <f t="shared" si="593"/>
        <v>#DIV/0!</v>
      </c>
      <c r="AJ1221" t="e">
        <f t="shared" si="594"/>
        <v>#DIV/0!</v>
      </c>
      <c r="AK1221"/>
      <c r="AL1221"/>
      <c r="AM1221"/>
      <c r="AN1221"/>
    </row>
    <row r="1222" spans="1:40" x14ac:dyDescent="0.25">
      <c r="A1222"/>
      <c r="B1222">
        <f t="shared" si="595"/>
        <v>108800</v>
      </c>
      <c r="C1222" s="186" t="str">
        <f t="shared" ref="C1222:C1285" si="598">IMPRODUCT(COMPLEX(-1,0),IMDIV(IMPRODUCT(G1222,COMPLEX($C$100+$C$101,0)),COMPLEX($C$100,2*PI()*B1222*$C$103*$C$102*(2*$C$100+$C$101))))</f>
        <v>-8.30928123723602E-06+0.0289695932991246i</v>
      </c>
      <c r="D1222" s="158" t="str">
        <f t="shared" ref="D1222:D1285" si="599">IMPRODUCT(COMPLEX($C$106,0),IMSUB(C1222,G1222))</f>
        <v>-7.66673037115618+0.222100215293289i</v>
      </c>
      <c r="E1222" t="str">
        <f t="shared" ref="E1222:E1285" si="600">IMDIV(COMPLEX($C$20*10^3,0),COMPLEX(1,2*PI()*B1222*$C$20*1000*$C$29*10^-12))</f>
        <v>7.99996360726234-0.017062841992277i</v>
      </c>
      <c r="F1222" t="str">
        <f t="shared" ref="F1222:F1285" si="601">IMDIV(COMPLEX($C$22*1000,0),IMSUM(COMPLEX($C$22*1000,0),E1222))</f>
        <v>0.999200643118959+1.70355742946817E-06i</v>
      </c>
      <c r="G1222">
        <f t="shared" si="596"/>
        <v>1</v>
      </c>
      <c r="H1222" t="str">
        <f t="shared" ref="H1222:H1285" si="602">IMPRODUCT(COMPLEX($C$108,0),IMPRODUCT(COMPLEX(-1,0),D1222),IMDIV(COMPLEX(0,2*PI()*B1222*$C$109*$C$110),COMPLEX(1,2*PI()*B1222*$C$109*$C$110)))</f>
        <v>10.2084933232077+3.80755748317283i</v>
      </c>
      <c r="I1222" t="str">
        <f t="shared" ref="I1222:I1285" si="603">COMPLEX(0,2*PI()*B1222*$C$113*$C$112*$C$114)</f>
        <v>427.256600888212i</v>
      </c>
      <c r="J1222" t="str">
        <f t="shared" si="597"/>
        <v>-246.09724758425+93.4700720631124i</v>
      </c>
      <c r="K1222" t="str">
        <f t="shared" ref="K1222:K1285" si="604">IMDIV(I1222,J1222)</f>
        <v>0.576268565439168-1.51725685766184i</v>
      </c>
      <c r="L1222" t="str">
        <f t="shared" ref="L1222:L1285" si="605">IMDIV(COMPLEX($C$117,0),COMPLEX(1,2*PI()*B1222*$C$115*$C$116))</f>
        <v>0.0705711776194174-0.158153278112283i</v>
      </c>
      <c r="M1222" t="str">
        <f t="shared" ref="M1222:M1285" si="606">IMSUM(K1222,L1222)</f>
        <v>0.646839743058585-1.67541013577412i</v>
      </c>
      <c r="N1222" t="str">
        <f t="shared" ref="N1222:N1285" si="607">COMPLEX(0,-2*PI()*B1222*$C$43)</f>
        <v>-0.801628318326632i</v>
      </c>
      <c r="O1222" t="str">
        <f t="shared" ref="O1222:O1285" si="608">IMEXP(N1222)</f>
        <v>0.695537702162766-0.71848959969518i</v>
      </c>
      <c r="P1222" t="str">
        <f t="shared" ref="P1222:P1285" si="609">IMSUB(COMPLEX(1,0),O1222)</f>
        <v>0.304462297837234+0.71848959969518i</v>
      </c>
      <c r="Q1222" t="str">
        <f t="shared" ref="Q1222:Q1285" si="610">IMSUM(COMPLEX(0,2*PI()*B1222*$C$43),O1222,COMPLEX(-1,0))</f>
        <v>-0.304462297837234+0.0831387186314519i</v>
      </c>
      <c r="R1222" t="str">
        <f t="shared" ref="R1222:R1285" si="611">IMDIV(P1222,Q1222)</f>
        <v>-0.330922652593602-2.45022812445811i</v>
      </c>
      <c r="S1222" t="str">
        <f t="shared" ref="S1222:S1285" si="612">IMDIV(COMPLEX(0,2*PI()*B1222*$C$123),COMPLEX($C$124,0))</f>
        <v>0.0845226091508276i</v>
      </c>
      <c r="T1222" t="str">
        <f t="shared" ref="T1222:T1285" si="613">IMPRODUCT(R1222,S1222)</f>
        <v>0.207099674093938-0.0279704460243241i</v>
      </c>
      <c r="U1222" t="e">
        <f t="shared" ref="U1222:U1285" si="614">IMDIV(COMPLEX(1,2*PI()*B1222*$C$16*10^-3*$C$15*10^-6),COMPLEX(0,2*PI()*B1222*$C$15*10^-6))</f>
        <v>#DIV/0!</v>
      </c>
      <c r="V1222" t="str">
        <f t="shared" ref="V1222:V1285" si="615">IMSUM(COMPLEX($C$18*10^-3,0),IMDIV(COMPLEX(1,0),COMPLEX(0,2*PI()*B1222*($C$17*1*10^-6))))</f>
        <v>1.33333333333333E-06-0.000975214112082691i</v>
      </c>
      <c r="W1222" t="e">
        <f t="shared" ref="W1222:W1285" si="616">IMDIV(IMPRODUCT(U1222,V1222),IMSUM(U1222,V1222))</f>
        <v>#DIV/0!</v>
      </c>
      <c r="X1222" t="e">
        <f t="shared" ref="X1222:X1285" si="617">IMDIV(IMPRODUCT(COMPLEX($C$19,0),W1222),IMSUM(COMPLEX($C$19,0),W1222))</f>
        <v>#DIV/0!</v>
      </c>
      <c r="Y1222" t="str">
        <f t="shared" ref="Y1222:Y1285" si="618">COMPLEX($C$13*10^-3,2*PI()*B1222*$C$12*0.000001)</f>
        <v>0.00083+0.109377689827382i</v>
      </c>
      <c r="Z1222" t="e">
        <f t="shared" ref="Z1222:Z1285" si="619">IMPRODUCT(COMPLEX($C$6,0),IMDIV(X1222,IMSUM(X1222,Y1222)))</f>
        <v>#DIV/0!</v>
      </c>
      <c r="AA1222" t="e">
        <f t="shared" ref="AA1222:AA1285" si="620">IMDIV(COMPLEX($C$6,0),IMSUM(X1222,Y1222))</f>
        <v>#DIV/0!</v>
      </c>
      <c r="AB1222" t="str">
        <f t="shared" ref="AB1222:AB1285" si="621">IMPRODUCT(COMPLEX($C$119,0),T1222)</f>
        <v>1.27702567738475-0.172472399762273i</v>
      </c>
      <c r="AC1222" t="str">
        <f t="shared" ref="AC1222:AC1285" si="622">IMSUM(COMPLEX(1,0),IMPRODUCT(AB1222,M1222))</f>
        <v>1.53706895433577-2.25110376628115i</v>
      </c>
      <c r="AD1222" t="str">
        <f t="shared" ref="AD1222:AD1285" si="623">IMDIV(AB1222,AC1222)</f>
        <v>0.316435295103291+0.351224506425821i</v>
      </c>
      <c r="AE1222" t="e">
        <f t="shared" ref="AE1222:AE1285" si="624">IMPRODUCT(AD1222,AA1222,X1222)</f>
        <v>#DIV/0!</v>
      </c>
      <c r="AF1222" t="str">
        <f t="shared" ref="AF1222:AF1285" si="625">IMSUB(D1222,H1222)</f>
        <v>-17.8752236943639-3.58545726787954i</v>
      </c>
      <c r="AG1222" t="e">
        <f t="shared" ref="AG1222:AG1285" si="626">IMSUM(COMPLEX(1,0),IMPRODUCT(AD1222,AA1222,COMPLEX($C$127,0)))</f>
        <v>#DIV/0!</v>
      </c>
      <c r="AH1222" t="e">
        <f t="shared" ref="AH1222:AH1285" si="627">IMDIV(IMPRODUCT(AE1222,AF1222),AG1222)</f>
        <v>#DIV/0!</v>
      </c>
      <c r="AI1222" t="e">
        <f t="shared" ref="AI1222:AI1285" si="628">20*LOG10(IMABS(AH1222))</f>
        <v>#DIV/0!</v>
      </c>
      <c r="AJ1222" t="e">
        <f t="shared" ref="AJ1222:AJ1285" si="629">IMARGUMENT(AH1222)*180/PI()</f>
        <v>#DIV/0!</v>
      </c>
      <c r="AK1222"/>
      <c r="AL1222"/>
      <c r="AM1222"/>
      <c r="AN1222"/>
    </row>
    <row r="1223" spans="1:40" x14ac:dyDescent="0.25">
      <c r="A1223"/>
      <c r="B1223">
        <f t="shared" si="595"/>
        <v>108900</v>
      </c>
      <c r="C1223" s="186" t="str">
        <f t="shared" si="598"/>
        <v>-8.29402785714748E-06+0.0289429912894469i</v>
      </c>
      <c r="D1223" s="158" t="str">
        <f t="shared" si="599"/>
        <v>-7.6667302542136+0.221896266552426i</v>
      </c>
      <c r="E1223" t="str">
        <f t="shared" si="600"/>
        <v>7.99996354033349-0.0170785246085796i</v>
      </c>
      <c r="F1223" t="str">
        <f t="shared" si="601"/>
        <v>0.999200643125643+1.70512318492188E-06i</v>
      </c>
      <c r="G1223">
        <f t="shared" si="596"/>
        <v>1</v>
      </c>
      <c r="H1223" t="str">
        <f t="shared" si="602"/>
        <v>10.2109314480545+3.80505089942413i</v>
      </c>
      <c r="I1223" t="str">
        <f t="shared" si="603"/>
        <v>427.649299969911i</v>
      </c>
      <c r="J1223" t="str">
        <f t="shared" si="597"/>
        <v>-246.551679207972+93.5559820558174i</v>
      </c>
      <c r="K1223" t="str">
        <f t="shared" si="604"/>
        <v>0.575336353325908-1.5162060287846i</v>
      </c>
      <c r="L1223" t="str">
        <f t="shared" si="605"/>
        <v>0.0704631082700259-0.158056228563406i</v>
      </c>
      <c r="M1223" t="str">
        <f t="shared" si="606"/>
        <v>0.645799461595934-1.67426225734801i</v>
      </c>
      <c r="N1223" t="str">
        <f t="shared" si="607"/>
        <v>-0.802365109060388i</v>
      </c>
      <c r="O1223" t="str">
        <f t="shared" si="608"/>
        <v>0.695008136941313-0.719001870362912i</v>
      </c>
      <c r="P1223" t="str">
        <f t="shared" si="609"/>
        <v>0.304991863058687+0.719001870362912i</v>
      </c>
      <c r="Q1223" t="str">
        <f t="shared" si="610"/>
        <v>-0.304991863058687+0.0833632386974761i</v>
      </c>
      <c r="R1223" t="str">
        <f t="shared" si="611"/>
        <v>-0.33091816211699-2.44789573273678i</v>
      </c>
      <c r="S1223" t="str">
        <f t="shared" si="612"/>
        <v>0.0846002953724737i</v>
      </c>
      <c r="T1223" t="str">
        <f t="shared" si="613"/>
        <v>0.20709270203055-0.0279957742592135i</v>
      </c>
      <c r="U1223" t="e">
        <f t="shared" si="614"/>
        <v>#DIV/0!</v>
      </c>
      <c r="V1223" t="str">
        <f t="shared" si="615"/>
        <v>1.33333333333333E-06-0.000974318598664797i</v>
      </c>
      <c r="W1223" t="e">
        <f t="shared" si="616"/>
        <v>#DIV/0!</v>
      </c>
      <c r="X1223" t="e">
        <f t="shared" si="617"/>
        <v>#DIV/0!</v>
      </c>
      <c r="Y1223" t="str">
        <f t="shared" si="618"/>
        <v>0.00083+0.109478220792297i</v>
      </c>
      <c r="Z1223" t="e">
        <f t="shared" si="619"/>
        <v>#DIV/0!</v>
      </c>
      <c r="AA1223" t="e">
        <f t="shared" si="620"/>
        <v>#DIV/0!</v>
      </c>
      <c r="AB1223" t="str">
        <f t="shared" si="621"/>
        <v>1.27698268598938-0.172628579661918i</v>
      </c>
      <c r="AC1223" t="str">
        <f t="shared" si="622"/>
        <v>1.53564921561173-2.24948735824064i</v>
      </c>
      <c r="AD1223" t="str">
        <f t="shared" si="623"/>
        <v>0.316688167641005+0.351484860255602i</v>
      </c>
      <c r="AE1223" t="e">
        <f t="shared" si="624"/>
        <v>#DIV/0!</v>
      </c>
      <c r="AF1223" t="str">
        <f t="shared" si="625"/>
        <v>-17.8776617022681-3.5831546328717i</v>
      </c>
      <c r="AG1223" t="e">
        <f t="shared" si="626"/>
        <v>#DIV/0!</v>
      </c>
      <c r="AH1223" t="e">
        <f t="shared" si="627"/>
        <v>#DIV/0!</v>
      </c>
      <c r="AI1223" t="e">
        <f t="shared" si="628"/>
        <v>#DIV/0!</v>
      </c>
      <c r="AJ1223" t="e">
        <f t="shared" si="629"/>
        <v>#DIV/0!</v>
      </c>
      <c r="AK1223"/>
      <c r="AL1223"/>
      <c r="AM1223"/>
      <c r="AN1223"/>
    </row>
    <row r="1224" spans="1:40" x14ac:dyDescent="0.25">
      <c r="A1224"/>
      <c r="B1224">
        <f t="shared" si="595"/>
        <v>109000</v>
      </c>
      <c r="C1224" s="186" t="str">
        <f t="shared" si="598"/>
        <v>-8.27881643957377E-06+0.0289164380907841i</v>
      </c>
      <c r="D1224" s="158" t="str">
        <f t="shared" si="599"/>
        <v>-7.66673013759271+0.221692692029345i</v>
      </c>
      <c r="E1224" t="str">
        <f t="shared" si="600"/>
        <v>7.99996347334315-0.0170942072244885i</v>
      </c>
      <c r="F1224" t="str">
        <f t="shared" si="601"/>
        <v>0.999200643132327+1.70668894033632E-06i</v>
      </c>
      <c r="G1224">
        <f t="shared" si="596"/>
        <v>1</v>
      </c>
      <c r="H1224" t="str">
        <f t="shared" si="602"/>
        <v>10.2133641294951+3.80254670710085i</v>
      </c>
      <c r="I1224" t="str">
        <f t="shared" si="603"/>
        <v>428.041999051609i</v>
      </c>
      <c r="J1224" t="str">
        <f t="shared" si="597"/>
        <v>-247.00652831596+93.6418920485225i</v>
      </c>
      <c r="K1224" t="str">
        <f t="shared" si="604"/>
        <v>0.574406300035516-1.51515633559678i</v>
      </c>
      <c r="L1224" t="str">
        <f t="shared" si="605"/>
        <v>0.0703552705713603-0.157959253909541i</v>
      </c>
      <c r="M1224" t="str">
        <f t="shared" si="606"/>
        <v>0.644761570606876-1.67311558950632i</v>
      </c>
      <c r="N1224" t="str">
        <f t="shared" si="607"/>
        <v>-0.803101899794144i</v>
      </c>
      <c r="O1224" t="str">
        <f t="shared" si="608"/>
        <v>0.694478194427353-0.719513750712885i</v>
      </c>
      <c r="P1224" t="str">
        <f t="shared" si="609"/>
        <v>0.305521805572647+0.719513750712885i</v>
      </c>
      <c r="Q1224" t="str">
        <f t="shared" si="610"/>
        <v>-0.305521805572647+0.083588149081259i</v>
      </c>
      <c r="R1224" t="str">
        <f t="shared" si="611"/>
        <v>-0.330913667303179-2.44556754392048i</v>
      </c>
      <c r="S1224" t="str">
        <f t="shared" si="612"/>
        <v>0.0846779815941196i</v>
      </c>
      <c r="T1224" t="str">
        <f t="shared" si="613"/>
        <v>0.207085723471275-0.0280211014291412i</v>
      </c>
      <c r="U1224" t="e">
        <f t="shared" si="614"/>
        <v>#DIV/0!</v>
      </c>
      <c r="V1224" t="str">
        <f t="shared" si="615"/>
        <v>1.33333333333333E-06-0.0009734247283908i</v>
      </c>
      <c r="W1224" t="e">
        <f t="shared" si="616"/>
        <v>#DIV/0!</v>
      </c>
      <c r="X1224" t="e">
        <f t="shared" si="617"/>
        <v>#DIV/0!</v>
      </c>
      <c r="Y1224" t="str">
        <f t="shared" si="618"/>
        <v>0.00083+0.109578751757212i</v>
      </c>
      <c r="Z1224" t="e">
        <f t="shared" si="619"/>
        <v>#DIV/0!</v>
      </c>
      <c r="AA1224" t="e">
        <f t="shared" si="620"/>
        <v>#DIV/0!</v>
      </c>
      <c r="AB1224" t="str">
        <f t="shared" si="621"/>
        <v>1.27693965453882-0.172784752994757i</v>
      </c>
      <c r="AC1224" t="str">
        <f t="shared" si="622"/>
        <v>1.53423275336612-2.24787261158553i</v>
      </c>
      <c r="AD1224" t="str">
        <f t="shared" si="623"/>
        <v>0.316941230511146+0.351745038273657i</v>
      </c>
      <c r="AE1224" t="e">
        <f t="shared" si="624"/>
        <v>#DIV/0!</v>
      </c>
      <c r="AF1224" t="str">
        <f t="shared" si="625"/>
        <v>-17.8800942670878-3.5808540150715i</v>
      </c>
      <c r="AG1224" t="e">
        <f t="shared" si="626"/>
        <v>#DIV/0!</v>
      </c>
      <c r="AH1224" t="e">
        <f t="shared" si="627"/>
        <v>#DIV/0!</v>
      </c>
      <c r="AI1224" t="e">
        <f t="shared" si="628"/>
        <v>#DIV/0!</v>
      </c>
      <c r="AJ1224" t="e">
        <f t="shared" si="629"/>
        <v>#DIV/0!</v>
      </c>
      <c r="AK1224"/>
      <c r="AL1224"/>
      <c r="AM1224"/>
      <c r="AN1224"/>
    </row>
    <row r="1225" spans="1:40" x14ac:dyDescent="0.25">
      <c r="A1225"/>
      <c r="B1225">
        <f t="shared" si="595"/>
        <v>109100</v>
      </c>
      <c r="C1225" s="186" t="str">
        <f t="shared" si="598"/>
        <v>-8.26364683073569E-06+0.0288899335689171i</v>
      </c>
      <c r="D1225" s="158" t="str">
        <f t="shared" si="599"/>
        <v>-7.66673002129237+0.221489490695031i</v>
      </c>
      <c r="E1225" t="str">
        <f t="shared" si="600"/>
        <v>7.99996340629132-0.0171098898400032i</v>
      </c>
      <c r="F1225" t="str">
        <f t="shared" si="601"/>
        <v>0.999200643139011+1.70825469571145E-06i</v>
      </c>
      <c r="G1225">
        <f t="shared" si="596"/>
        <v>1</v>
      </c>
      <c r="H1225" t="str">
        <f t="shared" si="602"/>
        <v>10.2157913826748+3.80004490576443i</v>
      </c>
      <c r="I1225" t="str">
        <f t="shared" si="603"/>
        <v>428.434698133308i</v>
      </c>
      <c r="J1225" t="str">
        <f t="shared" si="597"/>
        <v>-247.461794908214+93.7278020412275i</v>
      </c>
      <c r="K1225" t="str">
        <f t="shared" si="604"/>
        <v>0.573478399249061-1.51410777729365i</v>
      </c>
      <c r="L1225" t="str">
        <f t="shared" si="605"/>
        <v>0.0702476639152252-0.157862354215387i</v>
      </c>
      <c r="M1225" t="str">
        <f t="shared" si="606"/>
        <v>0.643726063164286-1.67197013150904i</v>
      </c>
      <c r="N1225" t="str">
        <f t="shared" si="607"/>
        <v>-0.8038386905279i</v>
      </c>
      <c r="O1225" t="str">
        <f t="shared" si="608"/>
        <v>0.693947874908572-0.72002524046722i</v>
      </c>
      <c r="P1225" t="str">
        <f t="shared" si="609"/>
        <v>0.306052125091428+0.72002524046722i</v>
      </c>
      <c r="Q1225" t="str">
        <f t="shared" si="610"/>
        <v>-0.306052125091428+0.08381345006068i</v>
      </c>
      <c r="R1225" t="str">
        <f t="shared" si="611"/>
        <v>-0.330909168151569-2.44324354644926i</v>
      </c>
      <c r="S1225" t="str">
        <f t="shared" si="612"/>
        <v>0.0847556678157655i</v>
      </c>
      <c r="T1225" t="str">
        <f t="shared" si="613"/>
        <v>0.207078738415866-0.0280464275330457i</v>
      </c>
      <c r="U1225" t="e">
        <f t="shared" si="614"/>
        <v>#DIV/0!</v>
      </c>
      <c r="V1225" t="str">
        <f t="shared" si="615"/>
        <v>1.33333333333333E-06-0.000972532496742409i</v>
      </c>
      <c r="W1225" t="e">
        <f t="shared" si="616"/>
        <v>#DIV/0!</v>
      </c>
      <c r="X1225" t="e">
        <f t="shared" si="617"/>
        <v>#DIV/0!</v>
      </c>
      <c r="Y1225" t="str">
        <f t="shared" si="618"/>
        <v>0.00083+0.109679282722127i</v>
      </c>
      <c r="Z1225" t="e">
        <f t="shared" si="619"/>
        <v>#DIV/0!</v>
      </c>
      <c r="AA1225" t="e">
        <f t="shared" si="620"/>
        <v>#DIV/0!</v>
      </c>
      <c r="AB1225" t="str">
        <f t="shared" si="621"/>
        <v>1.27689658303157-0.172940919754245i</v>
      </c>
      <c r="AC1225" t="str">
        <f t="shared" si="622"/>
        <v>1.53281955811804-2.24625952528815i</v>
      </c>
      <c r="AD1225" t="str">
        <f t="shared" si="623"/>
        <v>0.317194483602454+0.352005040351313i</v>
      </c>
      <c r="AE1225" t="e">
        <f t="shared" si="624"/>
        <v>#DIV/0!</v>
      </c>
      <c r="AF1225" t="str">
        <f t="shared" si="625"/>
        <v>-17.8825214039672-3.5785554150694i</v>
      </c>
      <c r="AG1225" t="e">
        <f t="shared" si="626"/>
        <v>#DIV/0!</v>
      </c>
      <c r="AH1225" t="e">
        <f t="shared" si="627"/>
        <v>#DIV/0!</v>
      </c>
      <c r="AI1225" t="e">
        <f t="shared" si="628"/>
        <v>#DIV/0!</v>
      </c>
      <c r="AJ1225" t="e">
        <f t="shared" si="629"/>
        <v>#DIV/0!</v>
      </c>
      <c r="AK1225"/>
      <c r="AL1225"/>
      <c r="AM1225"/>
      <c r="AN1225"/>
    </row>
    <row r="1226" spans="1:40" x14ac:dyDescent="0.25">
      <c r="A1226"/>
      <c r="B1226">
        <f t="shared" si="595"/>
        <v>109200</v>
      </c>
      <c r="C1226" s="186" t="str">
        <f t="shared" si="598"/>
        <v>-8.24851887755787E-06+0.0288634775901186i</v>
      </c>
      <c r="D1226" s="158" t="str">
        <f t="shared" si="599"/>
        <v>-7.66672990531142+0.221286661524243i</v>
      </c>
      <c r="E1226" t="str">
        <f t="shared" si="600"/>
        <v>7.99996333917801-0.0171255724551234i</v>
      </c>
      <c r="F1226" t="str">
        <f t="shared" si="601"/>
        <v>0.999200643145705+1.70982045104727E-06i</v>
      </c>
      <c r="G1226">
        <f t="shared" si="596"/>
        <v>1</v>
      </c>
      <c r="H1226" t="str">
        <f t="shared" si="602"/>
        <v>10.2182132226909+3.79754549495828i</v>
      </c>
      <c r="I1226" t="str">
        <f t="shared" si="603"/>
        <v>428.827397215007i</v>
      </c>
      <c r="J1226" t="str">
        <f t="shared" si="597"/>
        <v>-247.917478984734+93.8137120339326i</v>
      </c>
      <c r="K1226" t="str">
        <f t="shared" si="604"/>
        <v>0.572552644669251-1.51306035306546i</v>
      </c>
      <c r="L1226" t="str">
        <f t="shared" si="605"/>
        <v>0.0701402876951975-0.157765529544618i</v>
      </c>
      <c r="M1226" t="str">
        <f t="shared" si="606"/>
        <v>0.642692932364449-1.67082588261008i</v>
      </c>
      <c r="N1226" t="str">
        <f t="shared" si="607"/>
        <v>-0.804575481261656i</v>
      </c>
      <c r="O1226" t="str">
        <f t="shared" si="608"/>
        <v>0.693417178672857-0.720536339348249i</v>
      </c>
      <c r="P1226" t="str">
        <f t="shared" si="609"/>
        <v>0.306582821327143+0.720536339348249i</v>
      </c>
      <c r="Q1226" t="str">
        <f t="shared" si="610"/>
        <v>-0.306582821327143+0.084039141913407i</v>
      </c>
      <c r="R1226" t="str">
        <f t="shared" si="611"/>
        <v>-0.330904664661574-2.44092372880547i</v>
      </c>
      <c r="S1226" t="str">
        <f t="shared" si="612"/>
        <v>0.0848333540374116i</v>
      </c>
      <c r="T1226" t="str">
        <f t="shared" si="613"/>
        <v>0.207071746864073-0.0280717525698663i</v>
      </c>
      <c r="U1226" t="e">
        <f t="shared" si="614"/>
        <v>#DIV/0!</v>
      </c>
      <c r="V1226" t="str">
        <f t="shared" si="615"/>
        <v>1.33333333333333E-06-0.000971641899217917i</v>
      </c>
      <c r="W1226" t="e">
        <f t="shared" si="616"/>
        <v>#DIV/0!</v>
      </c>
      <c r="X1226" t="e">
        <f t="shared" si="617"/>
        <v>#DIV/0!</v>
      </c>
      <c r="Y1226" t="str">
        <f t="shared" si="618"/>
        <v>0.00083+0.109779813687042i</v>
      </c>
      <c r="Z1226" t="e">
        <f t="shared" si="619"/>
        <v>#DIV/0!</v>
      </c>
      <c r="AA1226" t="e">
        <f t="shared" si="620"/>
        <v>#DIV/0!</v>
      </c>
      <c r="AB1226" t="str">
        <f t="shared" si="621"/>
        <v>1.27685347146607-0.17309707993384i</v>
      </c>
      <c r="AC1226" t="str">
        <f t="shared" si="622"/>
        <v>1.53140962041857-2.24464809831244i</v>
      </c>
      <c r="AD1226" t="str">
        <f t="shared" si="623"/>
        <v>0.317447926803592+0.352264866359937i</v>
      </c>
      <c r="AE1226" t="e">
        <f t="shared" si="624"/>
        <v>#DIV/0!</v>
      </c>
      <c r="AF1226" t="str">
        <f t="shared" si="625"/>
        <v>-17.8849431280023-3.57625883343404i</v>
      </c>
      <c r="AG1226" t="e">
        <f t="shared" si="626"/>
        <v>#DIV/0!</v>
      </c>
      <c r="AH1226" t="e">
        <f t="shared" si="627"/>
        <v>#DIV/0!</v>
      </c>
      <c r="AI1226" t="e">
        <f t="shared" si="628"/>
        <v>#DIV/0!</v>
      </c>
      <c r="AJ1226" t="e">
        <f t="shared" si="629"/>
        <v>#DIV/0!</v>
      </c>
      <c r="AK1226"/>
      <c r="AL1226"/>
      <c r="AM1226"/>
      <c r="AN1226"/>
    </row>
    <row r="1227" spans="1:40" x14ac:dyDescent="0.25">
      <c r="A1227"/>
      <c r="B1227">
        <f t="shared" si="595"/>
        <v>109300</v>
      </c>
      <c r="C1227" s="186" t="str">
        <f t="shared" si="598"/>
        <v>-8.23343242766486E-06+0.0288370700211506i</v>
      </c>
      <c r="D1227" s="158" t="str">
        <f t="shared" si="599"/>
        <v>-7.66672978964863+0.221084203495488i</v>
      </c>
      <c r="E1227" t="str">
        <f t="shared" si="600"/>
        <v>7.99996327200321-0.0171412550698488i</v>
      </c>
      <c r="F1227" t="str">
        <f t="shared" si="601"/>
        <v>0.999200643152409+1.71138620634375E-06i</v>
      </c>
      <c r="G1227">
        <f t="shared" si="596"/>
        <v>1</v>
      </c>
      <c r="H1227" t="str">
        <f t="shared" si="602"/>
        <v>10.2206296645925+3.7950484742081i</v>
      </c>
      <c r="I1227" t="str">
        <f t="shared" si="603"/>
        <v>429.220096296705i</v>
      </c>
      <c r="J1227" t="str">
        <f t="shared" si="597"/>
        <v>-248.373580545521+93.8996220266377i</v>
      </c>
      <c r="K1227" t="str">
        <f t="shared" si="604"/>
        <v>0.571629030020355-1.51201406209753i</v>
      </c>
      <c r="L1227" t="str">
        <f t="shared" si="605"/>
        <v>0.0700331413066197-0.157668779959891i</v>
      </c>
      <c r="M1227" t="str">
        <f t="shared" si="606"/>
        <v>0.641662171326975-1.66968284205742i</v>
      </c>
      <c r="N1227" t="str">
        <f t="shared" si="607"/>
        <v>-0.805312271995412i</v>
      </c>
      <c r="O1227" t="str">
        <f t="shared" si="608"/>
        <v>0.692886106008304-0.721047047078517i</v>
      </c>
      <c r="P1227" t="str">
        <f t="shared" si="609"/>
        <v>0.307113893991696+0.721047047078517i</v>
      </c>
      <c r="Q1227" t="str">
        <f t="shared" si="610"/>
        <v>-0.307113893991696+0.084265224916895i</v>
      </c>
      <c r="R1227" t="str">
        <f t="shared" si="611"/>
        <v>-0.330900156832592-2.43860807951366i</v>
      </c>
      <c r="S1227" t="str">
        <f t="shared" si="612"/>
        <v>0.0849110402590575i</v>
      </c>
      <c r="T1227" t="str">
        <f t="shared" si="613"/>
        <v>0.207064748815647-0.0280970765385407i</v>
      </c>
      <c r="U1227" t="e">
        <f t="shared" si="614"/>
        <v>#DIV/0!</v>
      </c>
      <c r="V1227" t="str">
        <f t="shared" si="615"/>
        <v>1.33333333333333E-06-0.000970752931332088i</v>
      </c>
      <c r="W1227" t="e">
        <f t="shared" si="616"/>
        <v>#DIV/0!</v>
      </c>
      <c r="X1227" t="e">
        <f t="shared" si="617"/>
        <v>#DIV/0!</v>
      </c>
      <c r="Y1227" t="str">
        <f t="shared" si="618"/>
        <v>0.00083+0.109880344651957i</v>
      </c>
      <c r="Z1227" t="e">
        <f t="shared" si="619"/>
        <v>#DIV/0!</v>
      </c>
      <c r="AA1227" t="e">
        <f t="shared" si="620"/>
        <v>#DIV/0!</v>
      </c>
      <c r="AB1227" t="str">
        <f t="shared" si="621"/>
        <v>1.27681031984079-0.173253233526993i</v>
      </c>
      <c r="AC1227" t="str">
        <f t="shared" si="622"/>
        <v>1.53000293085074-2.24303832961436i</v>
      </c>
      <c r="AD1227" t="str">
        <f t="shared" si="623"/>
        <v>0.317701560003116+0.352524516170937i</v>
      </c>
      <c r="AE1227" t="e">
        <f t="shared" si="624"/>
        <v>#DIV/0!</v>
      </c>
      <c r="AF1227" t="str">
        <f t="shared" si="625"/>
        <v>-17.8873594542411-3.57396427071261i</v>
      </c>
      <c r="AG1227" t="e">
        <f t="shared" si="626"/>
        <v>#DIV/0!</v>
      </c>
      <c r="AH1227" t="e">
        <f t="shared" si="627"/>
        <v>#DIV/0!</v>
      </c>
      <c r="AI1227" t="e">
        <f t="shared" si="628"/>
        <v>#DIV/0!</v>
      </c>
      <c r="AJ1227" t="e">
        <f t="shared" si="629"/>
        <v>#DIV/0!</v>
      </c>
      <c r="AK1227"/>
      <c r="AL1227"/>
      <c r="AM1227"/>
      <c r="AN1227"/>
    </row>
    <row r="1228" spans="1:40" x14ac:dyDescent="0.25">
      <c r="A1228"/>
      <c r="B1228">
        <f t="shared" si="595"/>
        <v>109400</v>
      </c>
      <c r="C1228" s="186" t="str">
        <f t="shared" si="598"/>
        <v>-8.21838732937727E-06+0.028810710729262i</v>
      </c>
      <c r="D1228" s="158" t="str">
        <f t="shared" si="599"/>
        <v>-7.66672967430287+0.220882115591009i</v>
      </c>
      <c r="E1228" t="str">
        <f t="shared" si="600"/>
        <v>7.99996320476693-0.0171569376841789i</v>
      </c>
      <c r="F1228" t="str">
        <f t="shared" si="601"/>
        <v>0.999200643159113+0.0000017129519616008i</v>
      </c>
      <c r="G1228">
        <f t="shared" si="596"/>
        <v>1</v>
      </c>
      <c r="H1228" t="str">
        <f t="shared" si="602"/>
        <v>10.2230407233808+3.79255384302197i</v>
      </c>
      <c r="I1228" t="str">
        <f t="shared" si="603"/>
        <v>429.612795378404i</v>
      </c>
      <c r="J1228" t="str">
        <f t="shared" si="597"/>
        <v>-248.830099590573+93.9855320193427i</v>
      </c>
      <c r="K1228" t="str">
        <f t="shared" si="604"/>
        <v>0.570707549048133-1.51096890357031i</v>
      </c>
      <c r="L1228" t="str">
        <f t="shared" si="605"/>
        <v>0.0699262241465977-0.157572105522849i</v>
      </c>
      <c r="M1228" t="str">
        <f t="shared" si="606"/>
        <v>0.640633773194731-1.66854100909316i</v>
      </c>
      <c r="N1228" t="str">
        <f t="shared" si="607"/>
        <v>-0.806049062729168i</v>
      </c>
      <c r="O1228" t="str">
        <f t="shared" si="608"/>
        <v>0.692354657203212-0.72155736338078i</v>
      </c>
      <c r="P1228" t="str">
        <f t="shared" si="609"/>
        <v>0.307645342796788+0.72155736338078i</v>
      </c>
      <c r="Q1228" t="str">
        <f t="shared" si="610"/>
        <v>-0.307645342796788+0.084491699348388i</v>
      </c>
      <c r="R1228" t="str">
        <f t="shared" si="611"/>
        <v>-0.330895644664017-2.4362965871403i</v>
      </c>
      <c r="S1228" t="str">
        <f t="shared" si="612"/>
        <v>0.0849887264807034i</v>
      </c>
      <c r="T1228" t="str">
        <f t="shared" si="613"/>
        <v>0.207057744270338-0.0281223994380062i</v>
      </c>
      <c r="U1228" t="e">
        <f t="shared" si="614"/>
        <v>#DIV/0!</v>
      </c>
      <c r="V1228" t="str">
        <f t="shared" si="615"/>
        <v>1.33333333333333E-06-0.000969865588616059i</v>
      </c>
      <c r="W1228" t="e">
        <f t="shared" si="616"/>
        <v>#DIV/0!</v>
      </c>
      <c r="X1228" t="e">
        <f t="shared" si="617"/>
        <v>#DIV/0!</v>
      </c>
      <c r="Y1228" t="str">
        <f t="shared" si="618"/>
        <v>0.00083+0.109980875616871i</v>
      </c>
      <c r="Z1228" t="e">
        <f t="shared" si="619"/>
        <v>#DIV/0!</v>
      </c>
      <c r="AA1228" t="e">
        <f t="shared" si="620"/>
        <v>#DIV/0!</v>
      </c>
      <c r="AB1228" t="str">
        <f t="shared" si="621"/>
        <v>1.27676712815419-0.17340938052715i</v>
      </c>
      <c r="AC1228" t="str">
        <f t="shared" si="622"/>
        <v>1.52859948002943-2.24143021814184i</v>
      </c>
      <c r="AD1228" t="str">
        <f t="shared" si="623"/>
        <v>0.317955383089487+0.352783989655753i</v>
      </c>
      <c r="AE1228" t="e">
        <f t="shared" si="624"/>
        <v>#DIV/0!</v>
      </c>
      <c r="AF1228" t="str">
        <f t="shared" si="625"/>
        <v>-17.8897703976837-3.57167172743096i</v>
      </c>
      <c r="AG1228" t="e">
        <f t="shared" si="626"/>
        <v>#DIV/0!</v>
      </c>
      <c r="AH1228" t="e">
        <f t="shared" si="627"/>
        <v>#DIV/0!</v>
      </c>
      <c r="AI1228" t="e">
        <f t="shared" si="628"/>
        <v>#DIV/0!</v>
      </c>
      <c r="AJ1228" t="e">
        <f t="shared" si="629"/>
        <v>#DIV/0!</v>
      </c>
      <c r="AK1228"/>
      <c r="AL1228"/>
      <c r="AM1228"/>
      <c r="AN1228"/>
    </row>
    <row r="1229" spans="1:40" x14ac:dyDescent="0.25">
      <c r="A1229"/>
      <c r="B1229">
        <f t="shared" si="595"/>
        <v>109500</v>
      </c>
      <c r="C1229" s="186" t="str">
        <f t="shared" si="598"/>
        <v>-8.20338343170807E-06+0.0287843995821871i</v>
      </c>
      <c r="D1229" s="158" t="str">
        <f t="shared" si="599"/>
        <v>-7.66672955927297+0.220680396796768i</v>
      </c>
      <c r="E1229" t="str">
        <f t="shared" si="600"/>
        <v>7.99996313746916-0.0171726202981134i</v>
      </c>
      <c r="F1229" t="str">
        <f t="shared" si="601"/>
        <v>0.999200643165827+1.71451771681843E-06i</v>
      </c>
      <c r="G1229">
        <f t="shared" si="596"/>
        <v>1</v>
      </c>
      <c r="H1229" t="str">
        <f t="shared" si="602"/>
        <v>10.2254464140092+3.79006160089048i</v>
      </c>
      <c r="I1229" t="str">
        <f t="shared" si="603"/>
        <v>430.005494460103i</v>
      </c>
      <c r="J1229" t="str">
        <f t="shared" si="597"/>
        <v>-249.287036119892+94.0714420120478i</v>
      </c>
      <c r="K1229" t="str">
        <f t="shared" si="604"/>
        <v>0.569788195519729-1.50992487665942i</v>
      </c>
      <c r="L1229" t="str">
        <f t="shared" si="605"/>
        <v>0.0698195356139949-0.157475506294134i</v>
      </c>
      <c r="M1229" t="str">
        <f t="shared" si="606"/>
        <v>0.639607731133724-1.66740038295355i</v>
      </c>
      <c r="N1229" t="str">
        <f t="shared" si="607"/>
        <v>-0.806785853462924i</v>
      </c>
      <c r="O1229" t="str">
        <f t="shared" si="608"/>
        <v>0.691822832546081-0.722067287978009i</v>
      </c>
      <c r="P1229" t="str">
        <f t="shared" si="609"/>
        <v>0.308177167453919+0.722067287978009i</v>
      </c>
      <c r="Q1229" t="str">
        <f t="shared" si="610"/>
        <v>-0.308177167453919+0.084718565484915i</v>
      </c>
      <c r="R1229" t="str">
        <f t="shared" si="611"/>
        <v>-0.330891128155274-2.43398924029364i</v>
      </c>
      <c r="S1229" t="str">
        <f t="shared" si="612"/>
        <v>0.0850664127023496i</v>
      </c>
      <c r="T1229" t="str">
        <f t="shared" si="613"/>
        <v>0.207050733227897-0.0281477212672026i</v>
      </c>
      <c r="U1229" t="e">
        <f t="shared" si="614"/>
        <v>#DIV/0!</v>
      </c>
      <c r="V1229" t="str">
        <f t="shared" si="615"/>
        <v>1.33333333333333E-06-0.00096897986661732i</v>
      </c>
      <c r="W1229" t="e">
        <f t="shared" si="616"/>
        <v>#DIV/0!</v>
      </c>
      <c r="X1229" t="e">
        <f t="shared" si="617"/>
        <v>#DIV/0!</v>
      </c>
      <c r="Y1229" t="str">
        <f t="shared" si="618"/>
        <v>0.00083+0.110081406581786i</v>
      </c>
      <c r="Z1229" t="e">
        <f t="shared" si="619"/>
        <v>#DIV/0!</v>
      </c>
      <c r="AA1229" t="e">
        <f t="shared" si="620"/>
        <v>#DIV/0!</v>
      </c>
      <c r="AB1229" t="str">
        <f t="shared" si="621"/>
        <v>1.27672389640474-0.173565520927774i</v>
      </c>
      <c r="AC1229" t="str">
        <f t="shared" si="622"/>
        <v>1.52719925860114-2.23982376283487i</v>
      </c>
      <c r="AD1229" t="str">
        <f t="shared" si="623"/>
        <v>0.318209395951075+0.353043286685873i</v>
      </c>
      <c r="AE1229" t="e">
        <f t="shared" si="624"/>
        <v>#DIV/0!</v>
      </c>
      <c r="AF1229" t="str">
        <f t="shared" si="625"/>
        <v>-17.8921759732822-3.56938120409371i</v>
      </c>
      <c r="AG1229" t="e">
        <f t="shared" si="626"/>
        <v>#DIV/0!</v>
      </c>
      <c r="AH1229" t="e">
        <f t="shared" si="627"/>
        <v>#DIV/0!</v>
      </c>
      <c r="AI1229" t="e">
        <f t="shared" si="628"/>
        <v>#DIV/0!</v>
      </c>
      <c r="AJ1229" t="e">
        <f t="shared" si="629"/>
        <v>#DIV/0!</v>
      </c>
      <c r="AK1229"/>
      <c r="AL1229"/>
      <c r="AM1229"/>
      <c r="AN1229"/>
    </row>
    <row r="1230" spans="1:40" x14ac:dyDescent="0.25">
      <c r="A1230"/>
      <c r="B1230">
        <f t="shared" si="595"/>
        <v>109600</v>
      </c>
      <c r="C1230" s="186" t="str">
        <f t="shared" si="598"/>
        <v>-8.18842058435865E-06+0.0287581364481427i</v>
      </c>
      <c r="D1230" s="158" t="str">
        <f t="shared" si="599"/>
        <v>-7.66672944455778+0.220479046102427i</v>
      </c>
      <c r="E1230" t="str">
        <f t="shared" si="600"/>
        <v>7.9999630701099-0.0171883029116519i</v>
      </c>
      <c r="F1230" t="str">
        <f t="shared" si="601"/>
        <v>0.99920064317255+0.0000017160834719966i</v>
      </c>
      <c r="G1230">
        <f t="shared" si="596"/>
        <v>1</v>
      </c>
      <c r="H1230" t="str">
        <f t="shared" si="602"/>
        <v>10.2278467513838+3.78757174728687i</v>
      </c>
      <c r="I1230" t="str">
        <f t="shared" si="603"/>
        <v>430.398193541802i</v>
      </c>
      <c r="J1230" t="str">
        <f t="shared" si="597"/>
        <v>-249.744390133477+94.1573520047528i</v>
      </c>
      <c r="K1230" t="str">
        <f t="shared" si="604"/>
        <v>0.568870963223615-1.50888198053567i</v>
      </c>
      <c r="L1230" t="str">
        <f t="shared" si="605"/>
        <v>0.0697130751094249-0.157378982333389i</v>
      </c>
      <c r="M1230" t="str">
        <f t="shared" si="606"/>
        <v>0.63858403833304-1.66626096286906i</v>
      </c>
      <c r="N1230" t="str">
        <f t="shared" si="607"/>
        <v>-0.80752264419668i</v>
      </c>
      <c r="O1230" t="str">
        <f t="shared" si="608"/>
        <v>0.69129063232562-0.722576820593385i</v>
      </c>
      <c r="P1230" t="str">
        <f t="shared" si="609"/>
        <v>0.30870936767438+0.722576820593385i</v>
      </c>
      <c r="Q1230" t="str">
        <f t="shared" si="610"/>
        <v>-0.30870936767438+0.0849458236032949i</v>
      </c>
      <c r="R1230" t="str">
        <f t="shared" si="611"/>
        <v>-0.330886607305748-2.43168602762349i</v>
      </c>
      <c r="S1230" t="str">
        <f t="shared" si="612"/>
        <v>0.0851440989239955i</v>
      </c>
      <c r="T1230" t="str">
        <f t="shared" si="613"/>
        <v>0.207043715688072-0.0281730420250659i</v>
      </c>
      <c r="U1230" t="e">
        <f t="shared" si="614"/>
        <v>#DIV/0!</v>
      </c>
      <c r="V1230" t="str">
        <f t="shared" si="615"/>
        <v>1.33333333333333E-06-0.000968095760899611i</v>
      </c>
      <c r="W1230" t="e">
        <f t="shared" si="616"/>
        <v>#DIV/0!</v>
      </c>
      <c r="X1230" t="e">
        <f t="shared" si="617"/>
        <v>#DIV/0!</v>
      </c>
      <c r="Y1230" t="str">
        <f t="shared" si="618"/>
        <v>0.00083+0.110181937546701i</v>
      </c>
      <c r="Z1230" t="e">
        <f t="shared" si="619"/>
        <v>#DIV/0!</v>
      </c>
      <c r="AA1230" t="e">
        <f t="shared" si="620"/>
        <v>#DIV/0!</v>
      </c>
      <c r="AB1230" t="str">
        <f t="shared" si="621"/>
        <v>1.27668062459088-0.173721654722304i</v>
      </c>
      <c r="AC1230" t="str">
        <f t="shared" si="622"/>
        <v>1.525802257244-2.23821896262554i</v>
      </c>
      <c r="AD1230" t="str">
        <f t="shared" si="623"/>
        <v>0.318463598476154+0.353302407132816i</v>
      </c>
      <c r="AE1230" t="e">
        <f t="shared" si="624"/>
        <v>#DIV/0!</v>
      </c>
      <c r="AF1230" t="str">
        <f t="shared" si="625"/>
        <v>-17.8945761959416-3.56709270118444i</v>
      </c>
      <c r="AG1230" t="e">
        <f t="shared" si="626"/>
        <v>#DIV/0!</v>
      </c>
      <c r="AH1230" t="e">
        <f t="shared" si="627"/>
        <v>#DIV/0!</v>
      </c>
      <c r="AI1230" t="e">
        <f t="shared" si="628"/>
        <v>#DIV/0!</v>
      </c>
      <c r="AJ1230" t="e">
        <f t="shared" si="629"/>
        <v>#DIV/0!</v>
      </c>
      <c r="AK1230"/>
      <c r="AL1230"/>
      <c r="AM1230"/>
      <c r="AN1230"/>
    </row>
    <row r="1231" spans="1:40" x14ac:dyDescent="0.25">
      <c r="A1231"/>
      <c r="B1231">
        <f t="shared" si="595"/>
        <v>109700</v>
      </c>
      <c r="C1231" s="186" t="str">
        <f t="shared" si="598"/>
        <v>-8.17349863771514E-06+0.0287319211958259i</v>
      </c>
      <c r="D1231" s="158" t="str">
        <f t="shared" si="599"/>
        <v>-7.66672933015624+0.220278062501332i</v>
      </c>
      <c r="E1231" t="str">
        <f t="shared" si="600"/>
        <v>7.99996300268916-0.0172039855247941i</v>
      </c>
      <c r="F1231" t="str">
        <f t="shared" si="601"/>
        <v>0.999200643179274+1.71764922713525E-06i</v>
      </c>
      <c r="G1231">
        <f t="shared" si="596"/>
        <v>1</v>
      </c>
      <c r="H1231" t="str">
        <f t="shared" si="602"/>
        <v>10.2302417503629+3.78508428166728i</v>
      </c>
      <c r="I1231" t="str">
        <f t="shared" si="603"/>
        <v>430.7908926235i</v>
      </c>
      <c r="J1231" t="str">
        <f t="shared" si="597"/>
        <v>-250.202161631328+94.243261997458i</v>
      </c>
      <c r="K1231" t="str">
        <f t="shared" si="604"/>
        <v>0.567955845969503-1.50784021436516i</v>
      </c>
      <c r="L1231" t="str">
        <f t="shared" si="605"/>
        <v>0.0696068420352508-0.157282533699268i</v>
      </c>
      <c r="M1231" t="str">
        <f t="shared" si="606"/>
        <v>0.637562688004754-1.66512274806443i</v>
      </c>
      <c r="N1231" t="str">
        <f t="shared" si="607"/>
        <v>-0.808259434930437i</v>
      </c>
      <c r="O1231" t="str">
        <f t="shared" si="608"/>
        <v>0.690758056830738-0.723085960950303i</v>
      </c>
      <c r="P1231" t="str">
        <f t="shared" si="609"/>
        <v>0.309241943169262+0.723085960950303i</v>
      </c>
      <c r="Q1231" t="str">
        <f t="shared" si="610"/>
        <v>-0.309241943169262+0.085173473980134i</v>
      </c>
      <c r="R1231" t="str">
        <f t="shared" si="611"/>
        <v>-0.330882082114837-2.42938693782105i</v>
      </c>
      <c r="S1231" t="str">
        <f t="shared" si="612"/>
        <v>0.0852217851456414i</v>
      </c>
      <c r="T1231" t="str">
        <f t="shared" si="613"/>
        <v>0.207036691650613-0.0281983617105331i</v>
      </c>
      <c r="U1231" t="e">
        <f t="shared" si="614"/>
        <v>#DIV/0!</v>
      </c>
      <c r="V1231" t="str">
        <f t="shared" si="615"/>
        <v>1.33333333333333E-06-0.000967213267042817i</v>
      </c>
      <c r="W1231" t="e">
        <f t="shared" si="616"/>
        <v>#DIV/0!</v>
      </c>
      <c r="X1231" t="e">
        <f t="shared" si="617"/>
        <v>#DIV/0!</v>
      </c>
      <c r="Y1231" t="str">
        <f t="shared" si="618"/>
        <v>0.00083+0.110282468511616i</v>
      </c>
      <c r="Z1231" t="e">
        <f t="shared" si="619"/>
        <v>#DIV/0!</v>
      </c>
      <c r="AA1231" t="e">
        <f t="shared" si="620"/>
        <v>#DIV/0!</v>
      </c>
      <c r="AB1231" t="str">
        <f t="shared" si="621"/>
        <v>1.27663731271106-0.173877781904186i</v>
      </c>
      <c r="AC1231" t="str">
        <f t="shared" si="622"/>
        <v>1.52440846666758-2.23661581643817i</v>
      </c>
      <c r="AD1231" t="str">
        <f t="shared" si="623"/>
        <v>0.318717990552902+0.353561350868145i</v>
      </c>
      <c r="AE1231" t="e">
        <f t="shared" si="624"/>
        <v>#DIV/0!</v>
      </c>
      <c r="AF1231" t="str">
        <f t="shared" si="625"/>
        <v>-17.8969710805191-3.56480621916595i</v>
      </c>
      <c r="AG1231" t="e">
        <f t="shared" si="626"/>
        <v>#DIV/0!</v>
      </c>
      <c r="AH1231" t="e">
        <f t="shared" si="627"/>
        <v>#DIV/0!</v>
      </c>
      <c r="AI1231" t="e">
        <f t="shared" si="628"/>
        <v>#DIV/0!</v>
      </c>
      <c r="AJ1231" t="e">
        <f t="shared" si="629"/>
        <v>#DIV/0!</v>
      </c>
      <c r="AK1231"/>
      <c r="AL1231"/>
      <c r="AM1231"/>
      <c r="AN1231"/>
    </row>
    <row r="1232" spans="1:40" x14ac:dyDescent="0.25">
      <c r="A1232"/>
      <c r="B1232">
        <f t="shared" si="595"/>
        <v>109800</v>
      </c>
      <c r="C1232" s="186" t="str">
        <f t="shared" si="598"/>
        <v>-8.15861744284473E-06+0.0287057536944125i</v>
      </c>
      <c r="D1232" s="158" t="str">
        <f t="shared" si="599"/>
        <v>-7.66672921606704+0.220077444990496i</v>
      </c>
      <c r="E1232" t="str">
        <f t="shared" si="600"/>
        <v>7.99996293520693-0.0172196681375396i</v>
      </c>
      <c r="F1232" t="str">
        <f t="shared" si="601"/>
        <v>0.999200643186008+1.71921498223437E-06i</v>
      </c>
      <c r="G1232">
        <f t="shared" si="596"/>
        <v>1</v>
      </c>
      <c r="H1232" t="str">
        <f t="shared" si="602"/>
        <v>10.2326314257578+3.78259920347061i</v>
      </c>
      <c r="I1232" t="str">
        <f t="shared" si="603"/>
        <v>431.183591705199i</v>
      </c>
      <c r="J1232" t="str">
        <f t="shared" si="597"/>
        <v>-250.660350613445+94.329171990163i</v>
      </c>
      <c r="K1232" t="str">
        <f t="shared" si="604"/>
        <v>0.567042837588261-1.50679957730932i</v>
      </c>
      <c r="L1232" t="str">
        <f t="shared" si="605"/>
        <v>0.0695008357955755-0.157186160449437i</v>
      </c>
      <c r="M1232" t="str">
        <f t="shared" si="606"/>
        <v>0.636543673383837-1.66398573775876i</v>
      </c>
      <c r="N1232" t="str">
        <f t="shared" si="607"/>
        <v>-0.808996225664193i</v>
      </c>
      <c r="O1232" t="str">
        <f t="shared" si="608"/>
        <v>0.69022510635055-0.72359470877237i</v>
      </c>
      <c r="P1232" t="str">
        <f t="shared" si="609"/>
        <v>0.30977489364945+0.72359470877237i</v>
      </c>
      <c r="Q1232" t="str">
        <f t="shared" si="610"/>
        <v>-0.30977489364945+0.0854015168918231i</v>
      </c>
      <c r="R1232" t="str">
        <f t="shared" si="611"/>
        <v>-0.330877552581951-2.42709195961871i</v>
      </c>
      <c r="S1232" t="str">
        <f t="shared" si="612"/>
        <v>0.0852994713672875i</v>
      </c>
      <c r="T1232" t="str">
        <f t="shared" si="613"/>
        <v>0.20702966111527-0.0282236803225423i</v>
      </c>
      <c r="U1232" t="e">
        <f t="shared" si="614"/>
        <v>#DIV/0!</v>
      </c>
      <c r="V1232" t="str">
        <f t="shared" si="615"/>
        <v>1.33333333333333E-06-0.000966332380642957i</v>
      </c>
      <c r="W1232" t="e">
        <f t="shared" si="616"/>
        <v>#DIV/0!</v>
      </c>
      <c r="X1232" t="e">
        <f t="shared" si="617"/>
        <v>#DIV/0!</v>
      </c>
      <c r="Y1232" t="str">
        <f t="shared" si="618"/>
        <v>0.00083+0.110382999476531i</v>
      </c>
      <c r="Z1232" t="e">
        <f t="shared" si="619"/>
        <v>#DIV/0!</v>
      </c>
      <c r="AA1232" t="e">
        <f t="shared" si="620"/>
        <v>#DIV/0!</v>
      </c>
      <c r="AB1232" t="str">
        <f t="shared" si="621"/>
        <v>1.27659396076375-0.174033902466871i</v>
      </c>
      <c r="AC1232" t="str">
        <f t="shared" si="622"/>
        <v>1.52301787761281-2.23501432318943i</v>
      </c>
      <c r="AD1232" t="str">
        <f t="shared" si="623"/>
        <v>0.318972572069405+0.353820117763461i</v>
      </c>
      <c r="AE1232" t="e">
        <f t="shared" si="624"/>
        <v>#DIV/0!</v>
      </c>
      <c r="AF1232" t="str">
        <f t="shared" si="625"/>
        <v>-17.8993606418248-3.56252175848011i</v>
      </c>
      <c r="AG1232" t="e">
        <f t="shared" si="626"/>
        <v>#DIV/0!</v>
      </c>
      <c r="AH1232" t="e">
        <f t="shared" si="627"/>
        <v>#DIV/0!</v>
      </c>
      <c r="AI1232" t="e">
        <f t="shared" si="628"/>
        <v>#DIV/0!</v>
      </c>
      <c r="AJ1232" t="e">
        <f t="shared" si="629"/>
        <v>#DIV/0!</v>
      </c>
      <c r="AK1232"/>
      <c r="AL1232"/>
      <c r="AM1232"/>
      <c r="AN1232"/>
    </row>
    <row r="1233" spans="1:40" x14ac:dyDescent="0.25">
      <c r="A1233"/>
      <c r="B1233">
        <f t="shared" si="595"/>
        <v>109900</v>
      </c>
      <c r="C1233" s="186" t="str">
        <f t="shared" si="598"/>
        <v>-8.14377685149181E-06+0.0286796338135544i</v>
      </c>
      <c r="D1233" s="158" t="str">
        <f t="shared" si="599"/>
        <v>-7.66672910228919+0.219877192570584i</v>
      </c>
      <c r="E1233" t="str">
        <f t="shared" si="600"/>
        <v>7.99996286766322-0.0172353507498881i</v>
      </c>
      <c r="F1233" t="str">
        <f t="shared" si="601"/>
        <v>0.999200643192742+1.72078073729389E-06i</v>
      </c>
      <c r="G1233">
        <f t="shared" si="596"/>
        <v>1</v>
      </c>
      <c r="H1233" t="str">
        <f t="shared" si="602"/>
        <v>10.2350157923326+3.78011651211907i</v>
      </c>
      <c r="I1233" t="str">
        <f t="shared" si="603"/>
        <v>431.576290786898i</v>
      </c>
      <c r="J1233" t="str">
        <f t="shared" si="597"/>
        <v>-251.118957079829+94.4150819828681i</v>
      </c>
      <c r="K1233" t="str">
        <f t="shared" si="604"/>
        <v>0.566131931931835-1.50576006852494i</v>
      </c>
      <c r="L1233" t="str">
        <f t="shared" si="605"/>
        <v>0.0693950557962407-0.157089862640588i</v>
      </c>
      <c r="M1233" t="str">
        <f t="shared" si="606"/>
        <v>0.635526987728076-1.66284993116553i</v>
      </c>
      <c r="N1233" t="str">
        <f t="shared" si="607"/>
        <v>-0.809733016397949i</v>
      </c>
      <c r="O1233" t="str">
        <f t="shared" si="608"/>
        <v>0.689691781174374-0.724103063783408i</v>
      </c>
      <c r="P1233" t="str">
        <f t="shared" si="609"/>
        <v>0.310308218825626+0.724103063783408i</v>
      </c>
      <c r="Q1233" t="str">
        <f t="shared" si="610"/>
        <v>-0.310308218825626+0.085629952614541i</v>
      </c>
      <c r="R1233" t="str">
        <f t="shared" si="611"/>
        <v>-0.33087301870649-2.4248010817899i</v>
      </c>
      <c r="S1233" t="str">
        <f t="shared" si="612"/>
        <v>0.0853771575889335i</v>
      </c>
      <c r="T1233" t="str">
        <f t="shared" si="613"/>
        <v>0.207022624081793-0.0282489978600301i</v>
      </c>
      <c r="U1233" t="e">
        <f t="shared" si="614"/>
        <v>#DIV/0!</v>
      </c>
      <c r="V1233" t="str">
        <f t="shared" si="615"/>
        <v>1.33333333333333E-06-0.000965453097312078i</v>
      </c>
      <c r="W1233" t="e">
        <f t="shared" si="616"/>
        <v>#DIV/0!</v>
      </c>
      <c r="X1233" t="e">
        <f t="shared" si="617"/>
        <v>#DIV/0!</v>
      </c>
      <c r="Y1233" t="str">
        <f t="shared" si="618"/>
        <v>0.00083+0.110483530441446i</v>
      </c>
      <c r="Z1233" t="e">
        <f t="shared" si="619"/>
        <v>#DIV/0!</v>
      </c>
      <c r="AA1233" t="e">
        <f t="shared" si="620"/>
        <v>#DIV/0!</v>
      </c>
      <c r="AB1233" t="str">
        <f t="shared" si="621"/>
        <v>1.27655056874741-0.174190016403803i</v>
      </c>
      <c r="AC1233" t="str">
        <f t="shared" si="622"/>
        <v>1.52163048085182-2.23341448178836i</v>
      </c>
      <c r="AD1233" t="str">
        <f t="shared" si="623"/>
        <v>0.319227342913645+0.354078707690411i</v>
      </c>
      <c r="AE1233" t="e">
        <f t="shared" si="624"/>
        <v>#DIV/0!</v>
      </c>
      <c r="AF1233" t="str">
        <f t="shared" si="625"/>
        <v>-17.9017448946218-3.56023931954849i</v>
      </c>
      <c r="AG1233" t="e">
        <f t="shared" si="626"/>
        <v>#DIV/0!</v>
      </c>
      <c r="AH1233" t="e">
        <f t="shared" si="627"/>
        <v>#DIV/0!</v>
      </c>
      <c r="AI1233" t="e">
        <f t="shared" si="628"/>
        <v>#DIV/0!</v>
      </c>
      <c r="AJ1233" t="e">
        <f t="shared" si="629"/>
        <v>#DIV/0!</v>
      </c>
      <c r="AK1233"/>
      <c r="AL1233"/>
      <c r="AM1233"/>
      <c r="AN1233"/>
    </row>
    <row r="1234" spans="1:40" x14ac:dyDescent="0.25">
      <c r="A1234"/>
      <c r="B1234">
        <f t="shared" si="595"/>
        <v>110000</v>
      </c>
      <c r="C1234" s="186" t="str">
        <f t="shared" si="598"/>
        <v>-8.12897671607439E-06+0.0286535614233772i</v>
      </c>
      <c r="D1234" s="158" t="str">
        <f t="shared" si="599"/>
        <v>-7.66672898882152+0.219677304245892i</v>
      </c>
      <c r="E1234" t="str">
        <f t="shared" si="600"/>
        <v>7.99996280005801-0.0172510333618392i</v>
      </c>
      <c r="F1234" t="str">
        <f t="shared" si="601"/>
        <v>0.999200643199485+1.72234649231381E-06i</v>
      </c>
      <c r="G1234">
        <f t="shared" si="596"/>
        <v>1</v>
      </c>
      <c r="H1234" t="str">
        <f t="shared" si="602"/>
        <v>10.2373948648045+3.77763620701797i</v>
      </c>
      <c r="I1234" t="str">
        <f t="shared" si="603"/>
        <v>431.968989868597i</v>
      </c>
      <c r="J1234" t="str">
        <f t="shared" si="597"/>
        <v>-251.577981030478+94.5009919755731i</v>
      </c>
      <c r="K1234" t="str">
        <f t="shared" si="604"/>
        <v>0.565223122873183-1.50472168716422i</v>
      </c>
      <c r="L1234" t="str">
        <f t="shared" si="605"/>
        <v>0.0692895014448203-0.156993640328444i</v>
      </c>
      <c r="M1234" t="str">
        <f t="shared" si="606"/>
        <v>0.634512624318003-1.66171532749266i</v>
      </c>
      <c r="N1234" t="str">
        <f t="shared" si="607"/>
        <v>-0.810469807131705i</v>
      </c>
      <c r="O1234" t="str">
        <f t="shared" si="608"/>
        <v>0.689158081591731-0.724611025707451i</v>
      </c>
      <c r="P1234" t="str">
        <f t="shared" si="609"/>
        <v>0.310841918408269+0.724611025707451i</v>
      </c>
      <c r="Q1234" t="str">
        <f t="shared" si="610"/>
        <v>-0.310841918408269+0.0858587814242541i</v>
      </c>
      <c r="R1234" t="str">
        <f t="shared" si="611"/>
        <v>-0.330868480487851-2.42251429314882i</v>
      </c>
      <c r="S1234" t="str">
        <f t="shared" si="612"/>
        <v>0.0854548438105794i</v>
      </c>
      <c r="T1234" t="str">
        <f t="shared" si="613"/>
        <v>0.207015580549929-0.028274314321933i</v>
      </c>
      <c r="U1234" t="e">
        <f t="shared" si="614"/>
        <v>#DIV/0!</v>
      </c>
      <c r="V1234" t="str">
        <f t="shared" si="615"/>
        <v>1.33333333333333E-06-0.000964575412678155i</v>
      </c>
      <c r="W1234" t="e">
        <f t="shared" si="616"/>
        <v>#DIV/0!</v>
      </c>
      <c r="X1234" t="e">
        <f t="shared" si="617"/>
        <v>#DIV/0!</v>
      </c>
      <c r="Y1234" t="str">
        <f t="shared" si="618"/>
        <v>0.00083+0.110584061406361i</v>
      </c>
      <c r="Z1234" t="e">
        <f t="shared" si="619"/>
        <v>#DIV/0!</v>
      </c>
      <c r="AA1234" t="e">
        <f t="shared" si="620"/>
        <v>#DIV/0!</v>
      </c>
      <c r="AB1234" t="str">
        <f t="shared" si="621"/>
        <v>1.27650713666047-0.174346123708423i</v>
      </c>
      <c r="AC1234" t="str">
        <f t="shared" si="622"/>
        <v>1.52024626718788-2.23181629113637i</v>
      </c>
      <c r="AD1234" t="str">
        <f t="shared" si="623"/>
        <v>0.319482302973523+0.354337120520671i</v>
      </c>
      <c r="AE1234" t="e">
        <f t="shared" si="624"/>
        <v>#DIV/0!</v>
      </c>
      <c r="AF1234" t="str">
        <f t="shared" si="625"/>
        <v>-17.904123853626-3.55795890277208i</v>
      </c>
      <c r="AG1234" t="e">
        <f t="shared" si="626"/>
        <v>#DIV/0!</v>
      </c>
      <c r="AH1234" t="e">
        <f t="shared" si="627"/>
        <v>#DIV/0!</v>
      </c>
      <c r="AI1234" t="e">
        <f t="shared" si="628"/>
        <v>#DIV/0!</v>
      </c>
      <c r="AJ1234" t="e">
        <f t="shared" si="629"/>
        <v>#DIV/0!</v>
      </c>
      <c r="AK1234"/>
      <c r="AL1234"/>
      <c r="AM1234"/>
      <c r="AN1234"/>
    </row>
    <row r="1235" spans="1:40" x14ac:dyDescent="0.25">
      <c r="A1235"/>
      <c r="B1235">
        <f t="shared" si="595"/>
        <v>110100</v>
      </c>
      <c r="C1235" s="186" t="str">
        <f t="shared" si="598"/>
        <v>-8.11421688968034E-06+0.0286275363944786i</v>
      </c>
      <c r="D1235" s="158" t="str">
        <f t="shared" si="599"/>
        <v>-7.66672887566283+0.219477779024336i</v>
      </c>
      <c r="E1235" t="str">
        <f t="shared" si="600"/>
        <v>7.99996273239133-0.0172667159733925i</v>
      </c>
      <c r="F1235" t="str">
        <f t="shared" si="601"/>
        <v>0.999200643206239+0.0000017239122472941i</v>
      </c>
      <c r="G1235">
        <f t="shared" si="596"/>
        <v>1</v>
      </c>
      <c r="H1235" t="str">
        <f t="shared" si="602"/>
        <v>10.2397686578438+3.775158287556i</v>
      </c>
      <c r="I1235" t="str">
        <f t="shared" si="603"/>
        <v>432.361688950295i</v>
      </c>
      <c r="J1235" t="str">
        <f t="shared" si="597"/>
        <v>-252.037422465394+94.5869019682782i</v>
      </c>
      <c r="K1235" t="str">
        <f t="shared" si="604"/>
        <v>0.564316404306169-1.50368443237485i</v>
      </c>
      <c r="L1235" t="str">
        <f t="shared" si="605"/>
        <v>0.0691841721506138-0.156897493567759i</v>
      </c>
      <c r="M1235" t="str">
        <f t="shared" si="606"/>
        <v>0.633500576456783-1.66058192594261i</v>
      </c>
      <c r="N1235" t="str">
        <f t="shared" si="607"/>
        <v>-0.811206597865461i</v>
      </c>
      <c r="O1235" t="str">
        <f t="shared" si="608"/>
        <v>0.688624007892346-0.725118594268746i</v>
      </c>
      <c r="P1235" t="str">
        <f t="shared" si="609"/>
        <v>0.311375992107654+0.725118594268746i</v>
      </c>
      <c r="Q1235" t="str">
        <f t="shared" si="610"/>
        <v>-0.311375992107654+0.086088003596715i</v>
      </c>
      <c r="R1235" t="str">
        <f t="shared" si="611"/>
        <v>-0.33086393792543-2.42023158255035i</v>
      </c>
      <c r="S1235" t="str">
        <f t="shared" si="612"/>
        <v>0.0855325300322255i</v>
      </c>
      <c r="T1235" t="str">
        <f t="shared" si="613"/>
        <v>0.207008530519428-0.0282996297071872i</v>
      </c>
      <c r="U1235" t="e">
        <f t="shared" si="614"/>
        <v>#DIV/0!</v>
      </c>
      <c r="V1235" t="str">
        <f t="shared" si="615"/>
        <v>1.33333333333333E-06-0.000963699322385075i</v>
      </c>
      <c r="W1235" t="e">
        <f t="shared" si="616"/>
        <v>#DIV/0!</v>
      </c>
      <c r="X1235" t="e">
        <f t="shared" si="617"/>
        <v>#DIV/0!</v>
      </c>
      <c r="Y1235" t="str">
        <f t="shared" si="618"/>
        <v>0.00083+0.110684592371276i</v>
      </c>
      <c r="Z1235" t="e">
        <f t="shared" si="619"/>
        <v>#DIV/0!</v>
      </c>
      <c r="AA1235" t="e">
        <f t="shared" si="620"/>
        <v>#DIV/0!</v>
      </c>
      <c r="AB1235" t="str">
        <f t="shared" si="621"/>
        <v>1.2764636645014-0.174502224374172i</v>
      </c>
      <c r="AC1235" t="str">
        <f t="shared" si="622"/>
        <v>1.51886522745524-2.23021975012753i</v>
      </c>
      <c r="AD1235" t="str">
        <f t="shared" si="623"/>
        <v>0.319737452136829+0.354595356125967i</v>
      </c>
      <c r="AE1235" t="e">
        <f t="shared" si="624"/>
        <v>#DIV/0!</v>
      </c>
      <c r="AF1235" t="str">
        <f t="shared" si="625"/>
        <v>-17.9064975335066-3.55568050853166i</v>
      </c>
      <c r="AG1235" t="e">
        <f t="shared" si="626"/>
        <v>#DIV/0!</v>
      </c>
      <c r="AH1235" t="e">
        <f t="shared" si="627"/>
        <v>#DIV/0!</v>
      </c>
      <c r="AI1235" t="e">
        <f t="shared" si="628"/>
        <v>#DIV/0!</v>
      </c>
      <c r="AJ1235" t="e">
        <f t="shared" si="629"/>
        <v>#DIV/0!</v>
      </c>
      <c r="AK1235"/>
      <c r="AL1235"/>
      <c r="AM1235"/>
      <c r="AN1235"/>
    </row>
    <row r="1236" spans="1:40" x14ac:dyDescent="0.25">
      <c r="A1236"/>
      <c r="B1236">
        <f t="shared" si="595"/>
        <v>110200</v>
      </c>
      <c r="C1236" s="186" t="str">
        <f t="shared" si="598"/>
        <v>-8.09949722606391E-06+0.0286015585979261i</v>
      </c>
      <c r="D1236" s="158" t="str">
        <f t="shared" si="599"/>
        <v>-7.6667287628121+0.219278615917434i</v>
      </c>
      <c r="E1236" t="str">
        <f t="shared" si="600"/>
        <v>7.99996266466316-0.0172823985845477i</v>
      </c>
      <c r="F1236" t="str">
        <f t="shared" si="601"/>
        <v>0.999200643212993+1.72547800223467E-06i</v>
      </c>
      <c r="G1236">
        <f t="shared" si="596"/>
        <v>1</v>
      </c>
      <c r="H1236" t="str">
        <f t="shared" si="602"/>
        <v>10.2421371860742+3.77268275310544i</v>
      </c>
      <c r="I1236" t="str">
        <f t="shared" si="603"/>
        <v>432.754388031994i</v>
      </c>
      <c r="J1236" t="str">
        <f t="shared" si="597"/>
        <v>-252.497281384576+94.6728119609833i</v>
      </c>
      <c r="K1236" t="str">
        <f t="shared" si="604"/>
        <v>0.563411770145515-1.50264830330003i</v>
      </c>
      <c r="L1236" t="str">
        <f t="shared" si="605"/>
        <v>0.0690790673246452-0.156801422412334i</v>
      </c>
      <c r="M1236" t="str">
        <f t="shared" si="606"/>
        <v>0.63249083747016-1.65944972571236i</v>
      </c>
      <c r="N1236" t="str">
        <f t="shared" si="607"/>
        <v>-0.811943388599217i</v>
      </c>
      <c r="O1236" t="str">
        <f t="shared" si="608"/>
        <v>0.688089560366145-0.725625769191754i</v>
      </c>
      <c r="P1236" t="str">
        <f t="shared" si="609"/>
        <v>0.311910439633855+0.725625769191754i</v>
      </c>
      <c r="Q1236" t="str">
        <f t="shared" si="610"/>
        <v>-0.311910439633855+0.086317619407463i</v>
      </c>
      <c r="R1236" t="str">
        <f t="shared" si="611"/>
        <v>-0.330859391018628-2.41795293888979i</v>
      </c>
      <c r="S1236" t="str">
        <f t="shared" si="612"/>
        <v>0.0856102162538714i</v>
      </c>
      <c r="T1236" t="str">
        <f t="shared" si="613"/>
        <v>0.207001473990039-0.0283249440147289i</v>
      </c>
      <c r="U1236" t="e">
        <f t="shared" si="614"/>
        <v>#DIV/0!</v>
      </c>
      <c r="V1236" t="str">
        <f t="shared" si="615"/>
        <v>1.33333333333333E-06-0.000962824822092527i</v>
      </c>
      <c r="W1236" t="e">
        <f t="shared" si="616"/>
        <v>#DIV/0!</v>
      </c>
      <c r="X1236" t="e">
        <f t="shared" si="617"/>
        <v>#DIV/0!</v>
      </c>
      <c r="Y1236" t="str">
        <f t="shared" si="618"/>
        <v>0.00083+0.11078512333619i</v>
      </c>
      <c r="Z1236" t="e">
        <f t="shared" si="619"/>
        <v>#DIV/0!</v>
      </c>
      <c r="AA1236" t="e">
        <f t="shared" si="620"/>
        <v>#DIV/0!</v>
      </c>
      <c r="AB1236" t="str">
        <f t="shared" si="621"/>
        <v>1.27642015226865-0.174658318394491i</v>
      </c>
      <c r="AC1236" t="str">
        <f t="shared" si="622"/>
        <v>1.51748735251907-2.2286248576484i</v>
      </c>
      <c r="AD1236" t="str">
        <f t="shared" si="623"/>
        <v>0.319992790291275+0.35485341437806i</v>
      </c>
      <c r="AE1236" t="e">
        <f t="shared" si="624"/>
        <v>#DIV/0!</v>
      </c>
      <c r="AF1236" t="str">
        <f t="shared" si="625"/>
        <v>-17.9088659488863-3.55340413718801i</v>
      </c>
      <c r="AG1236" t="e">
        <f t="shared" si="626"/>
        <v>#DIV/0!</v>
      </c>
      <c r="AH1236" t="e">
        <f t="shared" si="627"/>
        <v>#DIV/0!</v>
      </c>
      <c r="AI1236" t="e">
        <f t="shared" si="628"/>
        <v>#DIV/0!</v>
      </c>
      <c r="AJ1236" t="e">
        <f t="shared" si="629"/>
        <v>#DIV/0!</v>
      </c>
      <c r="AK1236"/>
      <c r="AL1236"/>
      <c r="AM1236"/>
      <c r="AN1236"/>
    </row>
    <row r="1237" spans="1:40" x14ac:dyDescent="0.25">
      <c r="A1237"/>
      <c r="B1237">
        <f t="shared" si="595"/>
        <v>110300</v>
      </c>
      <c r="C1237" s="186" t="str">
        <f t="shared" si="598"/>
        <v>-8.08481757964185E-06+0.0285756279052544i</v>
      </c>
      <c r="D1237" s="158" t="str">
        <f t="shared" si="599"/>
        <v>-7.66672865026812+0.219079813940284i</v>
      </c>
      <c r="E1237" t="str">
        <f t="shared" si="600"/>
        <v>7.9999625968735-0.0172980811953044i</v>
      </c>
      <c r="F1237" t="str">
        <f t="shared" si="601"/>
        <v>0.999200643219757+1.72704375713554E-06i</v>
      </c>
      <c r="G1237">
        <f t="shared" si="596"/>
        <v>1</v>
      </c>
      <c r="H1237" t="str">
        <f t="shared" si="602"/>
        <v>10.2445004640731+3.77020960302211i</v>
      </c>
      <c r="I1237" t="str">
        <f t="shared" si="603"/>
        <v>433.147087113693i</v>
      </c>
      <c r="J1237" t="str">
        <f t="shared" si="597"/>
        <v>-252.957557788024+94.7587219536884i</v>
      </c>
      <c r="K1237" t="str">
        <f t="shared" si="604"/>
        <v>0.562509214326702-1.50161329907852i</v>
      </c>
      <c r="L1237" t="str">
        <f t="shared" si="605"/>
        <v>0.0689741863796535-0.156705426915016i</v>
      </c>
      <c r="M1237" t="str">
        <f t="shared" si="606"/>
        <v>0.631483400706355-1.65831872599354i</v>
      </c>
      <c r="N1237" t="str">
        <f t="shared" si="607"/>
        <v>-0.812680179332973i</v>
      </c>
      <c r="O1237" t="str">
        <f t="shared" si="608"/>
        <v>0.68755473930326-0.726132550201151i</v>
      </c>
      <c r="P1237" t="str">
        <f t="shared" si="609"/>
        <v>0.31244526069674+0.726132550201151i</v>
      </c>
      <c r="Q1237" t="str">
        <f t="shared" si="610"/>
        <v>-0.31244526069674+0.086547629131822i</v>
      </c>
      <c r="R1237" t="str">
        <f t="shared" si="611"/>
        <v>-0.330854839766846-2.41567835110272i</v>
      </c>
      <c r="S1237" t="str">
        <f t="shared" si="612"/>
        <v>0.0856879024755173i</v>
      </c>
      <c r="T1237" t="str">
        <f t="shared" si="613"/>
        <v>0.206994410961508-0.0283502572434944i</v>
      </c>
      <c r="U1237" t="e">
        <f t="shared" si="614"/>
        <v>#DIV/0!</v>
      </c>
      <c r="V1237" t="str">
        <f t="shared" si="615"/>
        <v>1.33333333333333E-06-0.000961951907475949i</v>
      </c>
      <c r="W1237" t="e">
        <f t="shared" si="616"/>
        <v>#DIV/0!</v>
      </c>
      <c r="X1237" t="e">
        <f t="shared" si="617"/>
        <v>#DIV/0!</v>
      </c>
      <c r="Y1237" t="str">
        <f t="shared" si="618"/>
        <v>0.00083+0.110885654301105i</v>
      </c>
      <c r="Z1237" t="e">
        <f t="shared" si="619"/>
        <v>#DIV/0!</v>
      </c>
      <c r="AA1237" t="e">
        <f t="shared" si="620"/>
        <v>#DIV/0!</v>
      </c>
      <c r="AB1237" t="str">
        <f t="shared" si="621"/>
        <v>1.27637659996064-0.174814405762819i</v>
      </c>
      <c r="AC1237" t="str">
        <f t="shared" si="622"/>
        <v>1.51611263327524-2.22703161257826i</v>
      </c>
      <c r="AD1237" t="str">
        <f t="shared" si="623"/>
        <v>0.320248317324464+0.355111295148753i</v>
      </c>
      <c r="AE1237" t="e">
        <f t="shared" si="624"/>
        <v>#DIV/0!</v>
      </c>
      <c r="AF1237" t="str">
        <f t="shared" si="625"/>
        <v>-17.9112291143412-3.55112978908183i</v>
      </c>
      <c r="AG1237" t="e">
        <f t="shared" si="626"/>
        <v>#DIV/0!</v>
      </c>
      <c r="AH1237" t="e">
        <f t="shared" si="627"/>
        <v>#DIV/0!</v>
      </c>
      <c r="AI1237" t="e">
        <f t="shared" si="628"/>
        <v>#DIV/0!</v>
      </c>
      <c r="AJ1237" t="e">
        <f t="shared" si="629"/>
        <v>#DIV/0!</v>
      </c>
      <c r="AK1237"/>
      <c r="AL1237"/>
      <c r="AM1237"/>
      <c r="AN1237"/>
    </row>
    <row r="1238" spans="1:40" x14ac:dyDescent="0.25">
      <c r="A1238"/>
      <c r="B1238">
        <f t="shared" si="595"/>
        <v>110400</v>
      </c>
      <c r="C1238" s="186" t="str">
        <f t="shared" si="598"/>
        <v>-0.0000080701778054901+0.0285497441884639i</v>
      </c>
      <c r="D1238" s="158" t="str">
        <f t="shared" si="599"/>
        <v>-7.66672853802988+0.218881372111557i</v>
      </c>
      <c r="E1238" t="str">
        <f t="shared" si="600"/>
        <v>7.99996252902235-0.0173137638056622i</v>
      </c>
      <c r="F1238" t="str">
        <f t="shared" si="601"/>
        <v>0.999200643226531+1.72860951199666E-06i</v>
      </c>
      <c r="G1238">
        <f t="shared" si="596"/>
        <v>1</v>
      </c>
      <c r="H1238" t="str">
        <f t="shared" si="602"/>
        <v>10.2468585063713+3.76773883664573i</v>
      </c>
      <c r="I1238" t="str">
        <f t="shared" si="603"/>
        <v>433.539786195391i</v>
      </c>
      <c r="J1238" t="str">
        <f t="shared" si="597"/>
        <v>-253.418251675738+94.8446319463934i</v>
      </c>
      <c r="K1238" t="str">
        <f t="shared" si="604"/>
        <v>0.561608730805897-1.50057941884472i</v>
      </c>
      <c r="L1238" t="str">
        <f t="shared" si="605"/>
        <v>0.0688695287300918-0.156609507127709i</v>
      </c>
      <c r="M1238" t="str">
        <f t="shared" si="606"/>
        <v>0.630478259535989-1.65718892597243i</v>
      </c>
      <c r="N1238" t="str">
        <f t="shared" si="607"/>
        <v>-0.813416970066729i</v>
      </c>
      <c r="O1238" t="str">
        <f t="shared" si="608"/>
        <v>0.687019544994023-0.726638937021824i</v>
      </c>
      <c r="P1238" t="str">
        <f t="shared" si="609"/>
        <v>0.312980455005977+0.726638937021824i</v>
      </c>
      <c r="Q1238" t="str">
        <f t="shared" si="610"/>
        <v>-0.312980455005977+0.0867780330449049i</v>
      </c>
      <c r="R1238" t="str">
        <f t="shared" si="611"/>
        <v>-0.330850284169477-2.41340780816481i</v>
      </c>
      <c r="S1238" t="str">
        <f t="shared" si="612"/>
        <v>0.0857655886971634i</v>
      </c>
      <c r="T1238" t="str">
        <f t="shared" si="613"/>
        <v>0.206987341433586-0.028375569392419i</v>
      </c>
      <c r="U1238" t="e">
        <f t="shared" si="614"/>
        <v>#DIV/0!</v>
      </c>
      <c r="V1238" t="str">
        <f t="shared" si="615"/>
        <v>1.33333333333333E-06-0.000961080574226421i</v>
      </c>
      <c r="W1238" t="e">
        <f t="shared" si="616"/>
        <v>#DIV/0!</v>
      </c>
      <c r="X1238" t="e">
        <f t="shared" si="617"/>
        <v>#DIV/0!</v>
      </c>
      <c r="Y1238" t="str">
        <f t="shared" si="618"/>
        <v>0.00083+0.11098618526602i</v>
      </c>
      <c r="Z1238" t="e">
        <f t="shared" si="619"/>
        <v>#DIV/0!</v>
      </c>
      <c r="AA1238" t="e">
        <f t="shared" si="620"/>
        <v>#DIV/0!</v>
      </c>
      <c r="AB1238" t="str">
        <f t="shared" si="621"/>
        <v>1.27633300757585-0.174970486472593i</v>
      </c>
      <c r="AC1238" t="str">
        <f t="shared" si="622"/>
        <v>1.51474106065037-2.22544001378919i</v>
      </c>
      <c r="AD1238" t="str">
        <f t="shared" si="623"/>
        <v>0.320504033123914+0.355368998309889i</v>
      </c>
      <c r="AE1238" t="e">
        <f t="shared" si="624"/>
        <v>#DIV/0!</v>
      </c>
      <c r="AF1238" t="str">
        <f t="shared" si="625"/>
        <v>-17.9135870444012-3.54885746453417i</v>
      </c>
      <c r="AG1238" t="e">
        <f t="shared" si="626"/>
        <v>#DIV/0!</v>
      </c>
      <c r="AH1238" t="e">
        <f t="shared" si="627"/>
        <v>#DIV/0!</v>
      </c>
      <c r="AI1238" t="e">
        <f t="shared" si="628"/>
        <v>#DIV/0!</v>
      </c>
      <c r="AJ1238" t="e">
        <f t="shared" si="629"/>
        <v>#DIV/0!</v>
      </c>
      <c r="AK1238"/>
      <c r="AL1238"/>
      <c r="AM1238"/>
      <c r="AN1238"/>
    </row>
    <row r="1239" spans="1:40" x14ac:dyDescent="0.25">
      <c r="A1239"/>
      <c r="B1239">
        <f t="shared" si="595"/>
        <v>110500</v>
      </c>
      <c r="C1239" s="186" t="str">
        <f t="shared" si="598"/>
        <v>-8.05557775933997E-06+0.0285239073200185i</v>
      </c>
      <c r="D1239" s="158" t="str">
        <f t="shared" si="599"/>
        <v>-7.66672842609616+0.218683289453475i</v>
      </c>
      <c r="E1239" t="str">
        <f t="shared" si="600"/>
        <v>7.99996246110972-0.0173294464156208i</v>
      </c>
      <c r="F1239" t="str">
        <f t="shared" si="601"/>
        <v>0.999200643233304+1.73017526681797E-06i</v>
      </c>
      <c r="G1239">
        <f t="shared" si="596"/>
        <v>1</v>
      </c>
      <c r="H1239" t="str">
        <f t="shared" si="602"/>
        <v>10.2492113274537+3.7652704532998i</v>
      </c>
      <c r="I1239" t="str">
        <f t="shared" si="603"/>
        <v>433.93248527709i</v>
      </c>
      <c r="J1239" t="str">
        <f t="shared" si="597"/>
        <v>-253.879363047719+94.9305419390984i</v>
      </c>
      <c r="K1239" t="str">
        <f t="shared" si="604"/>
        <v>0.560710313559879-1.49954666172867i</v>
      </c>
      <c r="L1239" t="str">
        <f t="shared" si="605"/>
        <v>0.0687650937921207-0.15651366310138i</v>
      </c>
      <c r="M1239" t="str">
        <f t="shared" si="606"/>
        <v>0.629475407352-1.65606032483005i</v>
      </c>
      <c r="N1239" t="str">
        <f t="shared" si="607"/>
        <v>-0.814153760800485i</v>
      </c>
      <c r="O1239" t="str">
        <f t="shared" si="608"/>
        <v>0.686483977728971-0.727144929378876i</v>
      </c>
      <c r="P1239" t="str">
        <f t="shared" si="609"/>
        <v>0.313516022271029+0.727144929378876i</v>
      </c>
      <c r="Q1239" t="str">
        <f t="shared" si="610"/>
        <v>-0.313516022271029+0.087008831421609i</v>
      </c>
      <c r="R1239" t="str">
        <f t="shared" si="611"/>
        <v>-0.330845724225913-2.41114129909163i</v>
      </c>
      <c r="S1239" t="str">
        <f t="shared" si="612"/>
        <v>0.0858432749188093i</v>
      </c>
      <c r="T1239" t="str">
        <f t="shared" si="613"/>
        <v>0.206980265406018-0.0284008804604376i</v>
      </c>
      <c r="U1239" t="e">
        <f t="shared" si="614"/>
        <v>#DIV/0!</v>
      </c>
      <c r="V1239" t="str">
        <f t="shared" si="615"/>
        <v>1.33333333333333E-06-0.000960210818050647i</v>
      </c>
      <c r="W1239" t="e">
        <f t="shared" si="616"/>
        <v>#DIV/0!</v>
      </c>
      <c r="X1239" t="e">
        <f t="shared" si="617"/>
        <v>#DIV/0!</v>
      </c>
      <c r="Y1239" t="str">
        <f t="shared" si="618"/>
        <v>0.00083+0.111086716230935i</v>
      </c>
      <c r="Z1239" t="e">
        <f t="shared" si="619"/>
        <v>#DIV/0!</v>
      </c>
      <c r="AA1239" t="e">
        <f t="shared" si="620"/>
        <v>#DIV/0!</v>
      </c>
      <c r="AB1239" t="str">
        <f t="shared" si="621"/>
        <v>1.2762893751127-0.175126560517244i</v>
      </c>
      <c r="AC1239" t="str">
        <f t="shared" si="622"/>
        <v>1.51337262560154-2.22385006014603i</v>
      </c>
      <c r="AD1239" t="str">
        <f t="shared" si="623"/>
        <v>0.320759937577042+0.355626523733356i</v>
      </c>
      <c r="AE1239" t="e">
        <f t="shared" si="624"/>
        <v>#DIV/0!</v>
      </c>
      <c r="AF1239" t="str">
        <f t="shared" si="625"/>
        <v>-17.9159397535499-3.54658716384633i</v>
      </c>
      <c r="AG1239" t="e">
        <f t="shared" si="626"/>
        <v>#DIV/0!</v>
      </c>
      <c r="AH1239" t="e">
        <f t="shared" si="627"/>
        <v>#DIV/0!</v>
      </c>
      <c r="AI1239" t="e">
        <f t="shared" si="628"/>
        <v>#DIV/0!</v>
      </c>
      <c r="AJ1239" t="e">
        <f t="shared" si="629"/>
        <v>#DIV/0!</v>
      </c>
      <c r="AK1239"/>
      <c r="AL1239"/>
      <c r="AM1239"/>
      <c r="AN1239"/>
    </row>
    <row r="1240" spans="1:40" x14ac:dyDescent="0.25">
      <c r="A1240"/>
      <c r="B1240">
        <f t="shared" si="595"/>
        <v>110600</v>
      </c>
      <c r="C1240" s="186" t="str">
        <f t="shared" si="598"/>
        <v>-8.04101729757468E-06+0.0284981171728429i</v>
      </c>
      <c r="D1240" s="158" t="str">
        <f t="shared" si="599"/>
        <v>-7.66672831446597+0.218485564991796i</v>
      </c>
      <c r="E1240" t="str">
        <f t="shared" si="600"/>
        <v>7.9999623931356-0.0173451290251799i</v>
      </c>
      <c r="F1240" t="str">
        <f t="shared" si="601"/>
        <v>0.999200643240088+1.73174102159947E-06i</v>
      </c>
      <c r="G1240">
        <f t="shared" si="596"/>
        <v>1</v>
      </c>
      <c r="H1240" t="str">
        <f t="shared" si="602"/>
        <v>10.251558941759+3.76280445229204i</v>
      </c>
      <c r="I1240" t="str">
        <f t="shared" si="603"/>
        <v>434.325184358789i</v>
      </c>
      <c r="J1240" t="str">
        <f t="shared" si="597"/>
        <v>-254.340891903965+95.0164519318035i</v>
      </c>
      <c r="K1240" t="str">
        <f t="shared" si="604"/>
        <v>0.559813956585966-1.49851502685614i</v>
      </c>
      <c r="L1240" t="str">
        <f t="shared" si="605"/>
        <v>0.0686608809836019-0.15641789488606i</v>
      </c>
      <c r="M1240" t="str">
        <f t="shared" si="606"/>
        <v>0.628474837569568-1.6549329217422i</v>
      </c>
      <c r="N1240" t="str">
        <f t="shared" si="607"/>
        <v>-0.814890551534241i</v>
      </c>
      <c r="O1240" t="str">
        <f t="shared" si="608"/>
        <v>0.685948037798841-0.727650526997624i</v>
      </c>
      <c r="P1240" t="str">
        <f t="shared" si="609"/>
        <v>0.314051962201159+0.727650526997624i</v>
      </c>
      <c r="Q1240" t="str">
        <f t="shared" si="610"/>
        <v>-0.314051962201159+0.0872400245366169i</v>
      </c>
      <c r="R1240" t="str">
        <f t="shared" si="611"/>
        <v>-0.330841159935561-2.40887881293847i</v>
      </c>
      <c r="S1240" t="str">
        <f t="shared" si="612"/>
        <v>0.0859209611404553i</v>
      </c>
      <c r="T1240" t="str">
        <f t="shared" si="613"/>
        <v>0.206973182878552-0.0284261904464865i</v>
      </c>
      <c r="U1240" t="e">
        <f t="shared" si="614"/>
        <v>#DIV/0!</v>
      </c>
      <c r="V1240" t="str">
        <f t="shared" si="615"/>
        <v>1.33333333333333E-06-0.000959342634670861i</v>
      </c>
      <c r="W1240" t="e">
        <f t="shared" si="616"/>
        <v>#DIV/0!</v>
      </c>
      <c r="X1240" t="e">
        <f t="shared" si="617"/>
        <v>#DIV/0!</v>
      </c>
      <c r="Y1240" t="str">
        <f t="shared" si="618"/>
        <v>0.00083+0.11118724719585i</v>
      </c>
      <c r="Z1240" t="e">
        <f t="shared" si="619"/>
        <v>#DIV/0!</v>
      </c>
      <c r="AA1240" t="e">
        <f t="shared" si="620"/>
        <v>#DIV/0!</v>
      </c>
      <c r="AB1240" t="str">
        <f t="shared" si="621"/>
        <v>1.27624570256964-0.175282627890214i</v>
      </c>
      <c r="AC1240" t="str">
        <f t="shared" si="622"/>
        <v>1.51200731911631-2.22226175050657i</v>
      </c>
      <c r="AD1240" t="str">
        <f t="shared" si="623"/>
        <v>0.321016030571174+0.355883871291076i</v>
      </c>
      <c r="AE1240" t="e">
        <f t="shared" si="624"/>
        <v>#DIV/0!</v>
      </c>
      <c r="AF1240" t="str">
        <f t="shared" si="625"/>
        <v>-17.918287256225-3.54431888730024i</v>
      </c>
      <c r="AG1240" t="e">
        <f t="shared" si="626"/>
        <v>#DIV/0!</v>
      </c>
      <c r="AH1240" t="e">
        <f t="shared" si="627"/>
        <v>#DIV/0!</v>
      </c>
      <c r="AI1240" t="e">
        <f t="shared" si="628"/>
        <v>#DIV/0!</v>
      </c>
      <c r="AJ1240" t="e">
        <f t="shared" si="629"/>
        <v>#DIV/0!</v>
      </c>
      <c r="AK1240"/>
      <c r="AL1240"/>
      <c r="AM1240"/>
      <c r="AN1240"/>
    </row>
    <row r="1241" spans="1:40" x14ac:dyDescent="0.25">
      <c r="A1241"/>
      <c r="B1241">
        <f t="shared" si="595"/>
        <v>110700</v>
      </c>
      <c r="C1241" s="186" t="str">
        <f t="shared" si="598"/>
        <v>-8.02649627722592E-06+0.0284723736203214i</v>
      </c>
      <c r="D1241" s="158" t="str">
        <f t="shared" si="599"/>
        <v>-7.66672820313815+0.218288197755797i</v>
      </c>
      <c r="E1241" t="str">
        <f t="shared" si="600"/>
        <v>7.9999623251-0.017360811634339i</v>
      </c>
      <c r="F1241" t="str">
        <f t="shared" si="601"/>
        <v>0.999200643246872+1.73330677634107E-06i</v>
      </c>
      <c r="G1241">
        <f t="shared" si="596"/>
        <v>1</v>
      </c>
      <c r="H1241" t="str">
        <f t="shared" si="602"/>
        <v>10.2539013636801+3.76034083291421i</v>
      </c>
      <c r="I1241" t="str">
        <f t="shared" si="603"/>
        <v>434.717883440488i</v>
      </c>
      <c r="J1241" t="str">
        <f t="shared" si="597"/>
        <v>-254.802838244478+95.1023619245086i</v>
      </c>
      <c r="K1241" t="str">
        <f t="shared" si="604"/>
        <v>0.558919653901917-1.49748451334865i</v>
      </c>
      <c r="L1241" t="str">
        <f t="shared" si="605"/>
        <v>0.0685568897240961-0.156322202530859i</v>
      </c>
      <c r="M1241" t="str">
        <f t="shared" si="606"/>
        <v>0.627476543626013-1.65380671587951i</v>
      </c>
      <c r="N1241" t="str">
        <f t="shared" si="607"/>
        <v>-0.815627342267997i</v>
      </c>
      <c r="O1241" t="str">
        <f t="shared" si="608"/>
        <v>0.685411725494576-0.728155729603598i</v>
      </c>
      <c r="P1241" t="str">
        <f t="shared" si="609"/>
        <v>0.314588274505424+0.728155729603598i</v>
      </c>
      <c r="Q1241" t="str">
        <f t="shared" si="610"/>
        <v>-0.314588274505424+0.0874716126643991i</v>
      </c>
      <c r="R1241" t="str">
        <f t="shared" si="611"/>
        <v>-0.330836591297795-2.40662033880018i</v>
      </c>
      <c r="S1241" t="str">
        <f t="shared" si="612"/>
        <v>0.0859986473621014i</v>
      </c>
      <c r="T1241" t="str">
        <f t="shared" si="613"/>
        <v>0.206966093850938-0.0284514993494987i</v>
      </c>
      <c r="U1241" t="e">
        <f t="shared" si="614"/>
        <v>#DIV/0!</v>
      </c>
      <c r="V1241" t="str">
        <f t="shared" si="615"/>
        <v>1.33333333333333E-06-0.000958476019824724i</v>
      </c>
      <c r="W1241" t="e">
        <f t="shared" si="616"/>
        <v>#DIV/0!</v>
      </c>
      <c r="X1241" t="e">
        <f t="shared" si="617"/>
        <v>#DIV/0!</v>
      </c>
      <c r="Y1241" t="str">
        <f t="shared" si="618"/>
        <v>0.00083+0.111287778160765i</v>
      </c>
      <c r="Z1241" t="e">
        <f t="shared" si="619"/>
        <v>#DIV/0!</v>
      </c>
      <c r="AA1241" t="e">
        <f t="shared" si="620"/>
        <v>#DIV/0!</v>
      </c>
      <c r="AB1241" t="str">
        <f t="shared" si="621"/>
        <v>1.27620198994512-0.175438688584923i</v>
      </c>
      <c r="AC1241" t="str">
        <f t="shared" si="622"/>
        <v>1.51064513221256-2.22067508372158i</v>
      </c>
      <c r="AD1241" t="str">
        <f t="shared" si="623"/>
        <v>0.321272311993536+0.356141040855019i</v>
      </c>
      <c r="AE1241" t="e">
        <f t="shared" si="624"/>
        <v>#DIV/0!</v>
      </c>
      <c r="AF1241" t="str">
        <f t="shared" si="625"/>
        <v>-17.9206295668182-3.54205263515841i</v>
      </c>
      <c r="AG1241" t="e">
        <f t="shared" si="626"/>
        <v>#DIV/0!</v>
      </c>
      <c r="AH1241" t="e">
        <f t="shared" si="627"/>
        <v>#DIV/0!</v>
      </c>
      <c r="AI1241" t="e">
        <f t="shared" si="628"/>
        <v>#DIV/0!</v>
      </c>
      <c r="AJ1241" t="e">
        <f t="shared" si="629"/>
        <v>#DIV/0!</v>
      </c>
      <c r="AK1241"/>
      <c r="AL1241"/>
      <c r="AM1241"/>
      <c r="AN1241"/>
    </row>
    <row r="1242" spans="1:40" x14ac:dyDescent="0.25">
      <c r="A1242"/>
      <c r="B1242">
        <f t="shared" si="595"/>
        <v>110800</v>
      </c>
      <c r="C1242" s="186" t="str">
        <f t="shared" si="598"/>
        <v>-8.01201455597017E-06+0.0284466765362952i</v>
      </c>
      <c r="D1242" s="158" t="str">
        <f t="shared" si="599"/>
        <v>-7.66672809211163+0.218091186778263i</v>
      </c>
      <c r="E1242" t="str">
        <f t="shared" si="600"/>
        <v>7.99996225700291-0.0173764942430978i</v>
      </c>
      <c r="F1242" t="str">
        <f t="shared" si="601"/>
        <v>0.999200643253666+1.73487253104279E-06i</v>
      </c>
      <c r="G1242">
        <f t="shared" si="596"/>
        <v>1</v>
      </c>
      <c r="H1242" t="str">
        <f t="shared" si="602"/>
        <v>10.2562386075643+3.7578795944425i</v>
      </c>
      <c r="I1242" t="str">
        <f t="shared" si="603"/>
        <v>435.110582522186i</v>
      </c>
      <c r="J1242" t="str">
        <f t="shared" si="597"/>
        <v>-255.265202069257+95.1882719172137i</v>
      </c>
      <c r="K1242" t="str">
        <f t="shared" si="604"/>
        <v>0.558027399545883-1.49645512032352i</v>
      </c>
      <c r="L1242" t="str">
        <f t="shared" si="605"/>
        <v>0.0684531194348568-0.156226586083968i</v>
      </c>
      <c r="M1242" t="str">
        <f t="shared" si="606"/>
        <v>0.62648051898074-1.65268170640749i</v>
      </c>
      <c r="N1242" t="str">
        <f t="shared" si="607"/>
        <v>-0.816364133001754i</v>
      </c>
      <c r="O1242" t="str">
        <f t="shared" si="608"/>
        <v>0.684875041107315-0.728660536922546i</v>
      </c>
      <c r="P1242" t="str">
        <f t="shared" si="609"/>
        <v>0.315124958892685+0.728660536922546i</v>
      </c>
      <c r="Q1242" t="str">
        <f t="shared" si="610"/>
        <v>-0.315124958892685+0.0877035960792081i</v>
      </c>
      <c r="R1242" t="str">
        <f t="shared" si="611"/>
        <v>-0.330832018312038-2.40436586581096i</v>
      </c>
      <c r="S1242" t="str">
        <f t="shared" si="612"/>
        <v>0.0860763335837473i</v>
      </c>
      <c r="T1242" t="str">
        <f t="shared" si="613"/>
        <v>0.20695899832292-0.0284768071684114i</v>
      </c>
      <c r="U1242" t="e">
        <f t="shared" si="614"/>
        <v>#DIV/0!</v>
      </c>
      <c r="V1242" t="str">
        <f t="shared" si="615"/>
        <v>1.33333333333333E-06-0.000957610969265312i</v>
      </c>
      <c r="W1242" t="e">
        <f t="shared" si="616"/>
        <v>#DIV/0!</v>
      </c>
      <c r="X1242" t="e">
        <f t="shared" si="617"/>
        <v>#DIV/0!</v>
      </c>
      <c r="Y1242" t="str">
        <f t="shared" si="618"/>
        <v>0.00083+0.11138830912568i</v>
      </c>
      <c r="Z1242" t="e">
        <f t="shared" si="619"/>
        <v>#DIV/0!</v>
      </c>
      <c r="AA1242" t="e">
        <f t="shared" si="620"/>
        <v>#DIV/0!</v>
      </c>
      <c r="AB1242" t="str">
        <f t="shared" si="621"/>
        <v>1.27615823723758-0.175594742594817i</v>
      </c>
      <c r="AC1242" t="str">
        <f t="shared" si="622"/>
        <v>1.50928605593836-2.21909005863487i</v>
      </c>
      <c r="AD1242" t="str">
        <f t="shared" si="623"/>
        <v>0.321528781731268+0.356398032297192i</v>
      </c>
      <c r="AE1242" t="e">
        <f t="shared" si="624"/>
        <v>#DIV/0!</v>
      </c>
      <c r="AF1242" t="str">
        <f t="shared" si="625"/>
        <v>-17.9229666996759-3.53978840766424i</v>
      </c>
      <c r="AG1242" t="e">
        <f t="shared" si="626"/>
        <v>#DIV/0!</v>
      </c>
      <c r="AH1242" t="e">
        <f t="shared" si="627"/>
        <v>#DIV/0!</v>
      </c>
      <c r="AI1242" t="e">
        <f t="shared" si="628"/>
        <v>#DIV/0!</v>
      </c>
      <c r="AJ1242" t="e">
        <f t="shared" si="629"/>
        <v>#DIV/0!</v>
      </c>
      <c r="AK1242"/>
      <c r="AL1242"/>
      <c r="AM1242"/>
      <c r="AN1242"/>
    </row>
    <row r="1243" spans="1:40" x14ac:dyDescent="0.25">
      <c r="A1243"/>
      <c r="B1243">
        <f t="shared" si="595"/>
        <v>110900</v>
      </c>
      <c r="C1243" s="186" t="str">
        <f t="shared" si="598"/>
        <v>-7.99757199212532E-06+0.0284210257950606i</v>
      </c>
      <c r="D1243" s="158" t="str">
        <f t="shared" si="599"/>
        <v>-7.66672798138526+0.217894531095465i</v>
      </c>
      <c r="E1243" t="str">
        <f t="shared" si="600"/>
        <v>7.99996218884433-0.0173921768514559i</v>
      </c>
      <c r="F1243" t="str">
        <f t="shared" si="601"/>
        <v>0.999200643260469+1.73643828570458E-06i</v>
      </c>
      <c r="G1243">
        <f t="shared" si="596"/>
        <v>1</v>
      </c>
      <c r="H1243" t="str">
        <f t="shared" si="602"/>
        <v>10.2585706877131+3.75542073613743i</v>
      </c>
      <c r="I1243" t="str">
        <f t="shared" si="603"/>
        <v>435.503281603885i</v>
      </c>
      <c r="J1243" t="str">
        <f t="shared" si="597"/>
        <v>-255.727983378302+95.2741819099187i</v>
      </c>
      <c r="K1243" t="str">
        <f t="shared" si="604"/>
        <v>0.557137187576312-1.49542684689394i</v>
      </c>
      <c r="L1243" t="str">
        <f t="shared" si="605"/>
        <v>0.0683495695388242-0.156131045592661i</v>
      </c>
      <c r="M1243" t="str">
        <f t="shared" si="606"/>
        <v>0.625486757115136-1.6515578924866i</v>
      </c>
      <c r="N1243" t="str">
        <f t="shared" si="607"/>
        <v>-0.81710092373551i</v>
      </c>
      <c r="O1243" t="str">
        <f t="shared" si="608"/>
        <v>0.684337984928407-0.729164948680425i</v>
      </c>
      <c r="P1243" t="str">
        <f t="shared" si="609"/>
        <v>0.315662015071593+0.729164948680425i</v>
      </c>
      <c r="Q1243" t="str">
        <f t="shared" si="610"/>
        <v>-0.315662015071593+0.087935975055085i</v>
      </c>
      <c r="R1243" t="str">
        <f t="shared" si="611"/>
        <v>-0.330827440977662-2.40211538314421i</v>
      </c>
      <c r="S1243" t="str">
        <f t="shared" si="612"/>
        <v>0.0861540198053932i</v>
      </c>
      <c r="T1243" t="str">
        <f t="shared" si="613"/>
        <v>0.206951896294246-0.028502113902157i</v>
      </c>
      <c r="U1243" t="e">
        <f t="shared" si="614"/>
        <v>#DIV/0!</v>
      </c>
      <c r="V1243" t="str">
        <f t="shared" si="615"/>
        <v>1.33333333333333E-06-0.000956747478761022i</v>
      </c>
      <c r="W1243" t="e">
        <f t="shared" si="616"/>
        <v>#DIV/0!</v>
      </c>
      <c r="X1243" t="e">
        <f t="shared" si="617"/>
        <v>#DIV/0!</v>
      </c>
      <c r="Y1243" t="str">
        <f t="shared" si="618"/>
        <v>0.00083+0.111488840090595i</v>
      </c>
      <c r="Z1243" t="e">
        <f t="shared" si="619"/>
        <v>#DIV/0!</v>
      </c>
      <c r="AA1243" t="e">
        <f t="shared" si="620"/>
        <v>#DIV/0!</v>
      </c>
      <c r="AB1243" t="str">
        <f t="shared" si="621"/>
        <v>1.27611444444544-0.175750789913313i</v>
      </c>
      <c r="AC1243" t="str">
        <f t="shared" si="622"/>
        <v>1.50793008137188-2.21750667408332i</v>
      </c>
      <c r="AD1243" t="str">
        <f t="shared" si="623"/>
        <v>0.321785439671411+0.356654845489645i</v>
      </c>
      <c r="AE1243" t="e">
        <f t="shared" si="624"/>
        <v>#DIV/0!</v>
      </c>
      <c r="AF1243" t="str">
        <f t="shared" si="625"/>
        <v>-17.9252986690984-3.53752620504196i</v>
      </c>
      <c r="AG1243" t="e">
        <f t="shared" si="626"/>
        <v>#DIV/0!</v>
      </c>
      <c r="AH1243" t="e">
        <f t="shared" si="627"/>
        <v>#DIV/0!</v>
      </c>
      <c r="AI1243" t="e">
        <f t="shared" si="628"/>
        <v>#DIV/0!</v>
      </c>
      <c r="AJ1243" t="e">
        <f t="shared" si="629"/>
        <v>#DIV/0!</v>
      </c>
      <c r="AK1243"/>
      <c r="AL1243"/>
      <c r="AM1243"/>
      <c r="AN1243"/>
    </row>
    <row r="1244" spans="1:40" x14ac:dyDescent="0.25">
      <c r="A1244"/>
      <c r="B1244">
        <f t="shared" si="595"/>
        <v>111000</v>
      </c>
      <c r="C1244" s="186" t="str">
        <f t="shared" si="598"/>
        <v>-7.98316844464717E-06+0.0283954212713667i</v>
      </c>
      <c r="D1244" s="158" t="str">
        <f t="shared" si="599"/>
        <v>-7.66672787095804+0.217698229747145i</v>
      </c>
      <c r="E1244" t="str">
        <f t="shared" si="600"/>
        <v>7.99996212062428-0.017407859459413i</v>
      </c>
      <c r="F1244" t="str">
        <f t="shared" si="601"/>
        <v>0.999200643267273+1.73800404032637E-06i</v>
      </c>
      <c r="G1244">
        <f t="shared" si="596"/>
        <v>1</v>
      </c>
      <c r="H1244" t="str">
        <f t="shared" si="602"/>
        <v>10.2608976183828+3.75296425724428i</v>
      </c>
      <c r="I1244" t="str">
        <f t="shared" si="603"/>
        <v>435.895980685584i</v>
      </c>
      <c r="J1244" t="str">
        <f t="shared" si="597"/>
        <v>-256.191182171613+95.3600919026239i</v>
      </c>
      <c r="K1244" t="str">
        <f t="shared" si="604"/>
        <v>0.55624901207188-1.49439969216898i</v>
      </c>
      <c r="L1244" t="str">
        <f t="shared" si="605"/>
        <v>0.068246239460623-0.156035581103311i</v>
      </c>
      <c r="M1244" t="str">
        <f t="shared" si="606"/>
        <v>0.624495251532503-1.65043527327229i</v>
      </c>
      <c r="N1244" t="str">
        <f t="shared" si="607"/>
        <v>-0.817837714469266i</v>
      </c>
      <c r="O1244" t="str">
        <f t="shared" si="608"/>
        <v>0.683800557249396-0.729668964603412i</v>
      </c>
      <c r="P1244" t="str">
        <f t="shared" si="609"/>
        <v>0.316199442750604+0.729668964603412i</v>
      </c>
      <c r="Q1244" t="str">
        <f t="shared" si="610"/>
        <v>-0.316199442750604+0.088168749865854i</v>
      </c>
      <c r="R1244" t="str">
        <f t="shared" si="611"/>
        <v>-0.330822859294078-2.39986888001234i</v>
      </c>
      <c r="S1244" t="str">
        <f t="shared" si="612"/>
        <v>0.0862317060270392i</v>
      </c>
      <c r="T1244" t="str">
        <f t="shared" si="613"/>
        <v>0.206944787764664-0.0285274195496715i</v>
      </c>
      <c r="U1244" t="e">
        <f t="shared" si="614"/>
        <v>#DIV/0!</v>
      </c>
      <c r="V1244" t="str">
        <f t="shared" si="615"/>
        <v>1.33333333333333E-06-0.000955885544095469i</v>
      </c>
      <c r="W1244" t="e">
        <f t="shared" si="616"/>
        <v>#DIV/0!</v>
      </c>
      <c r="X1244" t="e">
        <f t="shared" si="617"/>
        <v>#DIV/0!</v>
      </c>
      <c r="Y1244" t="str">
        <f t="shared" si="618"/>
        <v>0.00083+0.111589371055509i</v>
      </c>
      <c r="Z1244" t="e">
        <f t="shared" si="619"/>
        <v>#DIV/0!</v>
      </c>
      <c r="AA1244" t="e">
        <f t="shared" si="620"/>
        <v>#DIV/0!</v>
      </c>
      <c r="AB1244" t="str">
        <f t="shared" si="621"/>
        <v>1.27607061156717-0.175906830533851i</v>
      </c>
      <c r="AC1244" t="str">
        <f t="shared" si="622"/>
        <v>1.50657719962128-2.21592492889712i</v>
      </c>
      <c r="AD1244" t="str">
        <f t="shared" si="623"/>
        <v>0.322042285700909+0.356911480304475i</v>
      </c>
      <c r="AE1244" t="e">
        <f t="shared" si="624"/>
        <v>#DIV/0!</v>
      </c>
      <c r="AF1244" t="str">
        <f t="shared" si="625"/>
        <v>-17.9276254893408-3.53526602749714i</v>
      </c>
      <c r="AG1244" t="e">
        <f t="shared" si="626"/>
        <v>#DIV/0!</v>
      </c>
      <c r="AH1244" t="e">
        <f t="shared" si="627"/>
        <v>#DIV/0!</v>
      </c>
      <c r="AI1244" t="e">
        <f t="shared" si="628"/>
        <v>#DIV/0!</v>
      </c>
      <c r="AJ1244" t="e">
        <f t="shared" si="629"/>
        <v>#DIV/0!</v>
      </c>
      <c r="AK1244"/>
      <c r="AL1244"/>
      <c r="AM1244"/>
      <c r="AN1244"/>
    </row>
    <row r="1245" spans="1:40" x14ac:dyDescent="0.25">
      <c r="A1245"/>
      <c r="B1245">
        <f t="shared" si="595"/>
        <v>111100</v>
      </c>
      <c r="C1245" s="186" t="str">
        <f t="shared" si="598"/>
        <v>-7.96880377312605E-06+0.0283698628404139i</v>
      </c>
      <c r="D1245" s="158" t="str">
        <f t="shared" si="599"/>
        <v>-7.66672776082891+0.217502281776507i</v>
      </c>
      <c r="E1245" t="str">
        <f t="shared" si="600"/>
        <v>7.99996205234273-0.0174235420669688i</v>
      </c>
      <c r="F1245" t="str">
        <f t="shared" si="601"/>
        <v>0.999200643274087+1.73956979490817E-06i</v>
      </c>
      <c r="G1245">
        <f t="shared" si="596"/>
        <v>1</v>
      </c>
      <c r="H1245" t="str">
        <f t="shared" si="602"/>
        <v>10.2632194137846+3.75051015699289i</v>
      </c>
      <c r="I1245" t="str">
        <f t="shared" si="603"/>
        <v>436.288679767283i</v>
      </c>
      <c r="J1245" t="str">
        <f t="shared" si="597"/>
        <v>-256.654798449191+95.4460018953289i</v>
      </c>
      <c r="K1245" t="str">
        <f t="shared" si="604"/>
        <v>0.555362867131408-1.49337365525367i</v>
      </c>
      <c r="L1245" t="str">
        <f t="shared" si="605"/>
        <v>0.0681431286265545-0.155940192661387i</v>
      </c>
      <c r="M1245" t="str">
        <f t="shared" si="606"/>
        <v>0.623505995757963-1.64931384791506i</v>
      </c>
      <c r="N1245" t="str">
        <f t="shared" si="607"/>
        <v>-0.818574505203022i</v>
      </c>
      <c r="O1245" t="str">
        <f t="shared" si="608"/>
        <v>0.683262758362032-0.730172584417895i</v>
      </c>
      <c r="P1245" t="str">
        <f t="shared" si="609"/>
        <v>0.316737241637968+0.730172584417895i</v>
      </c>
      <c r="Q1245" t="str">
        <f t="shared" si="610"/>
        <v>-0.316737241637968+0.088401920785127i</v>
      </c>
      <c r="R1245" t="str">
        <f t="shared" si="611"/>
        <v>-0.330818273260659-2.39762634566659i</v>
      </c>
      <c r="S1245" t="str">
        <f t="shared" si="612"/>
        <v>0.0863093922486853i</v>
      </c>
      <c r="T1245" t="str">
        <f t="shared" si="613"/>
        <v>0.20693767273392-0.028552724109887i</v>
      </c>
      <c r="U1245" t="e">
        <f t="shared" si="614"/>
        <v>#DIV/0!</v>
      </c>
      <c r="V1245" t="str">
        <f t="shared" si="615"/>
        <v>1.33333333333333E-06-0.000955025161067477i</v>
      </c>
      <c r="W1245" t="e">
        <f t="shared" si="616"/>
        <v>#DIV/0!</v>
      </c>
      <c r="X1245" t="e">
        <f t="shared" si="617"/>
        <v>#DIV/0!</v>
      </c>
      <c r="Y1245" t="str">
        <f t="shared" si="618"/>
        <v>0.00083+0.111689902020424i</v>
      </c>
      <c r="Z1245" t="e">
        <f t="shared" si="619"/>
        <v>#DIV/0!</v>
      </c>
      <c r="AA1245" t="e">
        <f t="shared" si="620"/>
        <v>#DIV/0!</v>
      </c>
      <c r="AB1245" t="str">
        <f t="shared" si="621"/>
        <v>1.27602673860119-0.176062864449846i</v>
      </c>
      <c r="AC1245" t="str">
        <f t="shared" si="622"/>
        <v>1.5052274018246-2.21434482189963i</v>
      </c>
      <c r="AD1245" t="str">
        <f t="shared" si="623"/>
        <v>0.322299319706612+0.357167936613813i</v>
      </c>
      <c r="AE1245" t="e">
        <f t="shared" si="624"/>
        <v>#DIV/0!</v>
      </c>
      <c r="AF1245" t="str">
        <f t="shared" si="625"/>
        <v>-17.9299471746135-3.53300787521638i</v>
      </c>
      <c r="AG1245" t="e">
        <f t="shared" si="626"/>
        <v>#DIV/0!</v>
      </c>
      <c r="AH1245" t="e">
        <f t="shared" si="627"/>
        <v>#DIV/0!</v>
      </c>
      <c r="AI1245" t="e">
        <f t="shared" si="628"/>
        <v>#DIV/0!</v>
      </c>
      <c r="AJ1245" t="e">
        <f t="shared" si="629"/>
        <v>#DIV/0!</v>
      </c>
      <c r="AK1245"/>
      <c r="AL1245"/>
      <c r="AM1245"/>
      <c r="AN1245"/>
    </row>
    <row r="1246" spans="1:40" x14ac:dyDescent="0.25">
      <c r="A1246"/>
      <c r="B1246">
        <f t="shared" si="595"/>
        <v>111200</v>
      </c>
      <c r="C1246" s="186" t="str">
        <f t="shared" si="598"/>
        <v>-7.95447783778328E-06+0.0283443503778512i</v>
      </c>
      <c r="D1246" s="158" t="str">
        <f t="shared" si="599"/>
        <v>-7.66672765099678+0.217306686230193i</v>
      </c>
      <c r="E1246" t="str">
        <f t="shared" si="600"/>
        <v>7.99996198399969-0.0174392246741228i</v>
      </c>
      <c r="F1246" t="str">
        <f t="shared" si="601"/>
        <v>0.9992006432809+1.74113554944991E-06i</v>
      </c>
      <c r="G1246">
        <f t="shared" si="596"/>
        <v>1</v>
      </c>
      <c r="H1246" t="str">
        <f t="shared" si="602"/>
        <v>10.2655360880843+3.74805843459804i</v>
      </c>
      <c r="I1246" t="str">
        <f t="shared" si="603"/>
        <v>436.681378848981i</v>
      </c>
      <c r="J1246" t="str">
        <f t="shared" si="597"/>
        <v>-257.118832211035+95.531911888034i</v>
      </c>
      <c r="K1246" t="str">
        <f t="shared" si="604"/>
        <v>0.554478746873799-1.49234873524903i</v>
      </c>
      <c r="L1246" t="str">
        <f t="shared" si="605"/>
        <v>0.0680402364645946-0.155844880311465i</v>
      </c>
      <c r="M1246" t="str">
        <f t="shared" si="606"/>
        <v>0.622518983338394-1.64819361556049i</v>
      </c>
      <c r="N1246" t="str">
        <f t="shared" si="607"/>
        <v>-0.819311295936778i</v>
      </c>
      <c r="O1246" t="str">
        <f t="shared" si="608"/>
        <v>0.682724588558263-0.730675807850479i</v>
      </c>
      <c r="P1246" t="str">
        <f t="shared" si="609"/>
        <v>0.317275411441737+0.730675807850479i</v>
      </c>
      <c r="Q1246" t="str">
        <f t="shared" si="610"/>
        <v>-0.317275411441737+0.088635488086299i</v>
      </c>
      <c r="R1246" t="str">
        <f t="shared" si="611"/>
        <v>-0.330813682876809-2.39538776939685i</v>
      </c>
      <c r="S1246" t="str">
        <f t="shared" si="612"/>
        <v>0.0863870784703312i</v>
      </c>
      <c r="T1246" t="str">
        <f t="shared" si="613"/>
        <v>0.206930551201757-0.0285780275817382i</v>
      </c>
      <c r="U1246" t="e">
        <f t="shared" si="614"/>
        <v>#DIV/0!</v>
      </c>
      <c r="V1246" t="str">
        <f t="shared" si="615"/>
        <v>1.33333333333333E-06-0.000954166325490975i</v>
      </c>
      <c r="W1246" t="e">
        <f t="shared" si="616"/>
        <v>#DIV/0!</v>
      </c>
      <c r="X1246" t="e">
        <f t="shared" si="617"/>
        <v>#DIV/0!</v>
      </c>
      <c r="Y1246" t="str">
        <f t="shared" si="618"/>
        <v>0.00083+0.111790432985339i</v>
      </c>
      <c r="Z1246" t="e">
        <f t="shared" si="619"/>
        <v>#DIV/0!</v>
      </c>
      <c r="AA1246" t="e">
        <f t="shared" si="620"/>
        <v>#DIV/0!</v>
      </c>
      <c r="AB1246" t="str">
        <f t="shared" si="621"/>
        <v>1.27598282554593-0.176218891654729i</v>
      </c>
      <c r="AC1246" t="str">
        <f t="shared" si="622"/>
        <v>1.50388067914963-2.21276635190756i</v>
      </c>
      <c r="AD1246" t="str">
        <f t="shared" si="623"/>
        <v>0.322556541575279+0.357424214289835i</v>
      </c>
      <c r="AE1246" t="e">
        <f t="shared" si="624"/>
        <v>#DIV/0!</v>
      </c>
      <c r="AF1246" t="str">
        <f t="shared" si="625"/>
        <v>-17.9322637390811-3.53075174836785i</v>
      </c>
      <c r="AG1246" t="e">
        <f t="shared" si="626"/>
        <v>#DIV/0!</v>
      </c>
      <c r="AH1246" t="e">
        <f t="shared" si="627"/>
        <v>#DIV/0!</v>
      </c>
      <c r="AI1246" t="e">
        <f t="shared" si="628"/>
        <v>#DIV/0!</v>
      </c>
      <c r="AJ1246" t="e">
        <f t="shared" si="629"/>
        <v>#DIV/0!</v>
      </c>
      <c r="AK1246"/>
      <c r="AL1246"/>
      <c r="AM1246"/>
      <c r="AN1246"/>
    </row>
    <row r="1247" spans="1:40" x14ac:dyDescent="0.25">
      <c r="A1247"/>
      <c r="B1247">
        <f t="shared" si="595"/>
        <v>111300</v>
      </c>
      <c r="C1247" s="186" t="str">
        <f t="shared" si="598"/>
        <v>-7.94019049946783E-06+0.0283188837597746i</v>
      </c>
      <c r="D1247" s="158" t="str">
        <f t="shared" si="599"/>
        <v>-7.6667275414605+0.217111442158272i</v>
      </c>
      <c r="E1247" t="str">
        <f t="shared" si="600"/>
        <v>7.99996191559517-0.0174549072808746i</v>
      </c>
      <c r="F1247" t="str">
        <f t="shared" si="601"/>
        <v>0.999200643287724+1.74270130395156E-06i</v>
      </c>
      <c r="G1247">
        <f t="shared" si="596"/>
        <v>1</v>
      </c>
      <c r="H1247" t="str">
        <f t="shared" si="602"/>
        <v>10.2678476554027+3.74560908925936i</v>
      </c>
      <c r="I1247" t="str">
        <f t="shared" si="603"/>
        <v>437.07407793068i</v>
      </c>
      <c r="J1247" t="str">
        <f t="shared" si="597"/>
        <v>-257.583283457144+95.617821880739i</v>
      </c>
      <c r="K1247" t="str">
        <f t="shared" si="604"/>
        <v>0.553596645437959-1.49132493125211i</v>
      </c>
      <c r="L1247" t="str">
        <f t="shared" si="605"/>
        <v>0.0679375624043877-0.155749644097233i</v>
      </c>
      <c r="M1247" t="str">
        <f t="shared" si="606"/>
        <v>0.621534207842347-1.64707457534934i</v>
      </c>
      <c r="N1247" t="str">
        <f t="shared" si="607"/>
        <v>-0.820048086670534i</v>
      </c>
      <c r="O1247" t="str">
        <f t="shared" si="608"/>
        <v>0.682186048130241-0.731178634627985i</v>
      </c>
      <c r="P1247" t="str">
        <f t="shared" si="609"/>
        <v>0.317813951869759+0.731178634627985i</v>
      </c>
      <c r="Q1247" t="str">
        <f t="shared" si="610"/>
        <v>-0.317813951869759+0.0888694520425489i</v>
      </c>
      <c r="R1247" t="str">
        <f t="shared" si="611"/>
        <v>-0.330809088141924-2.39315314053154i</v>
      </c>
      <c r="S1247" t="str">
        <f t="shared" si="612"/>
        <v>0.0864647646919771i</v>
      </c>
      <c r="T1247" t="str">
        <f t="shared" si="613"/>
        <v>0.206923423167926-0.028603329964159i</v>
      </c>
      <c r="U1247" t="e">
        <f t="shared" si="614"/>
        <v>#DIV/0!</v>
      </c>
      <c r="V1247" t="str">
        <f t="shared" si="615"/>
        <v>1.33333333333333E-06-0.000953309033194942i</v>
      </c>
      <c r="W1247" t="e">
        <f t="shared" si="616"/>
        <v>#DIV/0!</v>
      </c>
      <c r="X1247" t="e">
        <f t="shared" si="617"/>
        <v>#DIV/0!</v>
      </c>
      <c r="Y1247" t="str">
        <f t="shared" si="618"/>
        <v>0.00083+0.111890963950254i</v>
      </c>
      <c r="Z1247" t="e">
        <f t="shared" si="619"/>
        <v>#DIV/0!</v>
      </c>
      <c r="AA1247" t="e">
        <f t="shared" si="620"/>
        <v>#DIV/0!</v>
      </c>
      <c r="AB1247" t="str">
        <f t="shared" si="621"/>
        <v>1.27593887239983-0.176374912141925i</v>
      </c>
      <c r="AC1247" t="str">
        <f t="shared" si="622"/>
        <v>1.50253702279385-2.21118951773106i</v>
      </c>
      <c r="AD1247" t="str">
        <f t="shared" si="623"/>
        <v>0.322813951193572+0.357680313204757i</v>
      </c>
      <c r="AE1247" t="e">
        <f t="shared" si="624"/>
        <v>#DIV/0!</v>
      </c>
      <c r="AF1247" t="str">
        <f t="shared" si="625"/>
        <v>-17.9345751968632-3.52849764710109i</v>
      </c>
      <c r="AG1247" t="e">
        <f t="shared" si="626"/>
        <v>#DIV/0!</v>
      </c>
      <c r="AH1247" t="e">
        <f t="shared" si="627"/>
        <v>#DIV/0!</v>
      </c>
      <c r="AI1247" t="e">
        <f t="shared" si="628"/>
        <v>#DIV/0!</v>
      </c>
      <c r="AJ1247" t="e">
        <f t="shared" si="629"/>
        <v>#DIV/0!</v>
      </c>
      <c r="AK1247"/>
      <c r="AL1247"/>
      <c r="AM1247"/>
      <c r="AN1247"/>
    </row>
    <row r="1248" spans="1:40" x14ac:dyDescent="0.25">
      <c r="A1248"/>
      <c r="B1248">
        <f t="shared" si="595"/>
        <v>111400</v>
      </c>
      <c r="C1248" s="186" t="str">
        <f t="shared" si="598"/>
        <v>-7.92594161965302E-06+0.0282934628627251i</v>
      </c>
      <c r="D1248" s="158" t="str">
        <f t="shared" si="599"/>
        <v>-7.66672743221909+0.216916548614226i</v>
      </c>
      <c r="E1248" t="str">
        <f t="shared" si="600"/>
        <v>7.99996184712917-0.017470589887224i</v>
      </c>
      <c r="F1248" t="str">
        <f t="shared" si="601"/>
        <v>0.999200643294557+1.74426705841312E-06i</v>
      </c>
      <c r="G1248">
        <f t="shared" si="596"/>
        <v>1</v>
      </c>
      <c r="H1248" t="str">
        <f t="shared" si="602"/>
        <v>10.2701541298163+3.74316212016173i</v>
      </c>
      <c r="I1248" t="str">
        <f t="shared" si="603"/>
        <v>437.466777012379i</v>
      </c>
      <c r="J1248" t="str">
        <f t="shared" si="597"/>
        <v>-258.04815218752+95.703731873444i</v>
      </c>
      <c r="K1248" t="str">
        <f t="shared" si="604"/>
        <v>0.552716556982703-1.49030224235604i</v>
      </c>
      <c r="L1248" t="str">
        <f t="shared" si="605"/>
        <v>0.0678351058772403-0.155654484061497i</v>
      </c>
      <c r="M1248" t="str">
        <f t="shared" si="606"/>
        <v>0.620551662859943-1.64595672641754i</v>
      </c>
      <c r="N1248" t="str">
        <f t="shared" si="607"/>
        <v>-0.82078487740429i</v>
      </c>
      <c r="O1248" t="str">
        <f t="shared" si="608"/>
        <v>0.681647137370319-0.731681064477447i</v>
      </c>
      <c r="P1248" t="str">
        <f t="shared" si="609"/>
        <v>0.318352862629681+0.731681064477447i</v>
      </c>
      <c r="Q1248" t="str">
        <f t="shared" si="610"/>
        <v>-0.318352862629681+0.089103812926843i</v>
      </c>
      <c r="R1248" t="str">
        <f t="shared" si="611"/>
        <v>-0.330804489055381-2.39092244843735i</v>
      </c>
      <c r="S1248" t="str">
        <f t="shared" si="612"/>
        <v>0.0865424509136232i</v>
      </c>
      <c r="T1248" t="str">
        <f t="shared" si="613"/>
        <v>0.206916288632169-0.0286286312560815i</v>
      </c>
      <c r="U1248" t="e">
        <f t="shared" si="614"/>
        <v>#DIV/0!</v>
      </c>
      <c r="V1248" t="str">
        <f t="shared" si="615"/>
        <v>1.33333333333333E-06-0.00095245328002331i</v>
      </c>
      <c r="W1248" t="e">
        <f t="shared" si="616"/>
        <v>#DIV/0!</v>
      </c>
      <c r="X1248" t="e">
        <f t="shared" si="617"/>
        <v>#DIV/0!</v>
      </c>
      <c r="Y1248" t="str">
        <f t="shared" si="618"/>
        <v>0.00083+0.111991494915169i</v>
      </c>
      <c r="Z1248" t="e">
        <f t="shared" si="619"/>
        <v>#DIV/0!</v>
      </c>
      <c r="AA1248" t="e">
        <f t="shared" si="620"/>
        <v>#DIV/0!</v>
      </c>
      <c r="AB1248" t="str">
        <f t="shared" si="621"/>
        <v>1.27589487916132-0.176530925904851i</v>
      </c>
      <c r="AC1248" t="str">
        <f t="shared" si="622"/>
        <v>1.50119642398424-2.20961431817373i</v>
      </c>
      <c r="AD1248" t="str">
        <f t="shared" si="623"/>
        <v>0.323071548448057+0.357936233230845i</v>
      </c>
      <c r="AE1248" t="e">
        <f t="shared" si="624"/>
        <v>#DIV/0!</v>
      </c>
      <c r="AF1248" t="str">
        <f t="shared" si="625"/>
        <v>-17.9368815620354-3.5262455715475i</v>
      </c>
      <c r="AG1248" t="e">
        <f t="shared" si="626"/>
        <v>#DIV/0!</v>
      </c>
      <c r="AH1248" t="e">
        <f t="shared" si="627"/>
        <v>#DIV/0!</v>
      </c>
      <c r="AI1248" t="e">
        <f t="shared" si="628"/>
        <v>#DIV/0!</v>
      </c>
      <c r="AJ1248" t="e">
        <f t="shared" si="629"/>
        <v>#DIV/0!</v>
      </c>
      <c r="AK1248"/>
      <c r="AL1248"/>
      <c r="AM1248"/>
      <c r="AN1248"/>
    </row>
    <row r="1249" spans="1:40" x14ac:dyDescent="0.25">
      <c r="A1249"/>
      <c r="B1249">
        <f t="shared" si="595"/>
        <v>111500</v>
      </c>
      <c r="C1249" s="186" t="str">
        <f t="shared" si="598"/>
        <v>-7.91173106043303E-06+0.0282680875636865i</v>
      </c>
      <c r="D1249" s="158" t="str">
        <f t="shared" si="599"/>
        <v>-7.66672732327146+0.21672200465493i</v>
      </c>
      <c r="E1249" t="str">
        <f t="shared" si="600"/>
        <v>7.99996177860168-0.0174862724931706i</v>
      </c>
      <c r="F1249" t="str">
        <f t="shared" si="601"/>
        <v>0.999200643301391+0.0000017458328128345i</v>
      </c>
      <c r="G1249">
        <f t="shared" si="596"/>
        <v>1</v>
      </c>
      <c r="H1249" t="str">
        <f t="shared" si="602"/>
        <v>10.2724555253565+3.74071752647515i</v>
      </c>
      <c r="I1249" t="str">
        <f t="shared" si="603"/>
        <v>437.859476094077i</v>
      </c>
      <c r="J1249" t="str">
        <f t="shared" si="597"/>
        <v>-258.513438402162+95.7896418661491i</v>
      </c>
      <c r="K1249" t="str">
        <f t="shared" si="604"/>
        <v>0.551838475686709-1.48928066765006i</v>
      </c>
      <c r="L1249" t="str">
        <f t="shared" si="605"/>
        <v>0.0677328663161198-0.155559400246187i</v>
      </c>
      <c r="M1249" t="str">
        <f t="shared" si="606"/>
        <v>0.619571342002829-1.64484006789625i</v>
      </c>
      <c r="N1249" t="str">
        <f t="shared" si="607"/>
        <v>-0.821521668138046i</v>
      </c>
      <c r="O1249" t="str">
        <f t="shared" si="608"/>
        <v>0.681107856571049-0.732183097126116i</v>
      </c>
      <c r="P1249" t="str">
        <f t="shared" si="609"/>
        <v>0.318892143428951+0.732183097126116i</v>
      </c>
      <c r="Q1249" t="str">
        <f t="shared" si="610"/>
        <v>-0.318892143428951+0.08933857101193i</v>
      </c>
      <c r="R1249" t="str">
        <f t="shared" si="611"/>
        <v>-0.330799885616582-2.38869568251915i</v>
      </c>
      <c r="S1249" t="str">
        <f t="shared" si="612"/>
        <v>0.0866201371352691i</v>
      </c>
      <c r="T1249" t="str">
        <f t="shared" si="613"/>
        <v>0.206909147594234-0.0286539314564397i</v>
      </c>
      <c r="U1249" t="e">
        <f t="shared" si="614"/>
        <v>#DIV/0!</v>
      </c>
      <c r="V1249" t="str">
        <f t="shared" si="615"/>
        <v>1.33333333333333E-06-0.000951599061834946i</v>
      </c>
      <c r="W1249" t="e">
        <f t="shared" si="616"/>
        <v>#DIV/0!</v>
      </c>
      <c r="X1249" t="e">
        <f t="shared" si="617"/>
        <v>#DIV/0!</v>
      </c>
      <c r="Y1249" t="str">
        <f t="shared" si="618"/>
        <v>0.00083+0.112092025880084i</v>
      </c>
      <c r="Z1249" t="e">
        <f t="shared" si="619"/>
        <v>#DIV/0!</v>
      </c>
      <c r="AA1249" t="e">
        <f t="shared" si="620"/>
        <v>#DIV/0!</v>
      </c>
      <c r="AB1249" t="str">
        <f t="shared" si="621"/>
        <v>1.27585084582884-0.176686932936932i</v>
      </c>
      <c r="AC1249" t="str">
        <f t="shared" si="622"/>
        <v>1.49985887397726-2.2080407520327i</v>
      </c>
      <c r="AD1249" t="str">
        <f t="shared" si="623"/>
        <v>0.323329333225214+0.358191974240401i</v>
      </c>
      <c r="AE1249" t="e">
        <f t="shared" si="624"/>
        <v>#DIV/0!</v>
      </c>
      <c r="AF1249" t="str">
        <f t="shared" si="625"/>
        <v>-17.939182848628-3.52399552182022i</v>
      </c>
      <c r="AG1249" t="e">
        <f t="shared" si="626"/>
        <v>#DIV/0!</v>
      </c>
      <c r="AH1249" t="e">
        <f t="shared" si="627"/>
        <v>#DIV/0!</v>
      </c>
      <c r="AI1249" t="e">
        <f t="shared" si="628"/>
        <v>#DIV/0!</v>
      </c>
      <c r="AJ1249" t="e">
        <f t="shared" si="629"/>
        <v>#DIV/0!</v>
      </c>
      <c r="AK1249"/>
      <c r="AL1249"/>
      <c r="AM1249"/>
      <c r="AN1249"/>
    </row>
    <row r="1250" spans="1:40" x14ac:dyDescent="0.25">
      <c r="A1250"/>
      <c r="B1250">
        <f t="shared" si="595"/>
        <v>111600</v>
      </c>
      <c r="C1250" s="186" t="str">
        <f t="shared" si="598"/>
        <v>-7.89755868451959E-06+0.0282427577400835i</v>
      </c>
      <c r="D1250" s="158" t="str">
        <f t="shared" si="599"/>
        <v>-7.66672721461655+0.21652780934064i</v>
      </c>
      <c r="E1250" t="str">
        <f t="shared" si="600"/>
        <v>7.9999617100127-0.017501955098714i</v>
      </c>
      <c r="F1250" t="str">
        <f t="shared" si="601"/>
        <v>0.999200643308234+0.0000017473985672157i</v>
      </c>
      <c r="G1250">
        <f t="shared" si="596"/>
        <v>1</v>
      </c>
      <c r="H1250" t="str">
        <f t="shared" si="602"/>
        <v>10.2747518560104+3.738275307355i</v>
      </c>
      <c r="I1250" t="str">
        <f t="shared" si="603"/>
        <v>438.252175175776i</v>
      </c>
      <c r="J1250" t="str">
        <f t="shared" si="597"/>
        <v>-258.979142101071+95.8755518588542i</v>
      </c>
      <c r="K1250" t="str">
        <f t="shared" si="604"/>
        <v>0.550962395748425-1.48826020621962i</v>
      </c>
      <c r="L1250" t="str">
        <f t="shared" si="605"/>
        <v>0.0676308431556454-0.155464392692365i</v>
      </c>
      <c r="M1250" t="str">
        <f t="shared" si="606"/>
        <v>0.61859323890407-1.64372459891199i</v>
      </c>
      <c r="N1250" t="str">
        <f t="shared" si="607"/>
        <v>-0.822258458871802i</v>
      </c>
      <c r="O1250" t="str">
        <f t="shared" si="608"/>
        <v>0.680568206025186-0.732684732301458i</v>
      </c>
      <c r="P1250" t="str">
        <f t="shared" si="609"/>
        <v>0.319431793974814+0.732684732301458i</v>
      </c>
      <c r="Q1250" t="str">
        <f t="shared" si="610"/>
        <v>-0.319431793974814+0.089573726570344i</v>
      </c>
      <c r="R1250" t="str">
        <f t="shared" si="611"/>
        <v>-0.330795277824911-2.38647283221974i</v>
      </c>
      <c r="S1250" t="str">
        <f t="shared" si="612"/>
        <v>0.0866978233569151i</v>
      </c>
      <c r="T1250" t="str">
        <f t="shared" si="613"/>
        <v>0.206902000053864-0.0286792305641658i</v>
      </c>
      <c r="U1250" t="e">
        <f t="shared" si="614"/>
        <v>#DIV/0!</v>
      </c>
      <c r="V1250" t="str">
        <f t="shared" si="615"/>
        <v>1.33333333333333E-06-0.000950746374503559i</v>
      </c>
      <c r="W1250" t="e">
        <f t="shared" si="616"/>
        <v>#DIV/0!</v>
      </c>
      <c r="X1250" t="e">
        <f t="shared" si="617"/>
        <v>#DIV/0!</v>
      </c>
      <c r="Y1250" t="str">
        <f t="shared" si="618"/>
        <v>0.00083+0.112192556844999i</v>
      </c>
      <c r="Z1250" t="e">
        <f t="shared" si="619"/>
        <v>#DIV/0!</v>
      </c>
      <c r="AA1250" t="e">
        <f t="shared" si="620"/>
        <v>#DIV/0!</v>
      </c>
      <c r="AB1250" t="str">
        <f t="shared" si="621"/>
        <v>1.2758067724008-0.176842933231585i</v>
      </c>
      <c r="AC1250" t="str">
        <f t="shared" si="622"/>
        <v>1.49852436405865-2.20646881809873i</v>
      </c>
      <c r="AD1250" t="str">
        <f t="shared" si="623"/>
        <v>0.323587305411415+0.358447536105773i</v>
      </c>
      <c r="AE1250" t="e">
        <f t="shared" si="624"/>
        <v>#DIV/0!</v>
      </c>
      <c r="AF1250" t="str">
        <f t="shared" si="625"/>
        <v>-17.941479070627-3.52174749801436i</v>
      </c>
      <c r="AG1250" t="e">
        <f t="shared" si="626"/>
        <v>#DIV/0!</v>
      </c>
      <c r="AH1250" t="e">
        <f t="shared" si="627"/>
        <v>#DIV/0!</v>
      </c>
      <c r="AI1250" t="e">
        <f t="shared" si="628"/>
        <v>#DIV/0!</v>
      </c>
      <c r="AJ1250" t="e">
        <f t="shared" si="629"/>
        <v>#DIV/0!</v>
      </c>
      <c r="AK1250"/>
      <c r="AL1250"/>
      <c r="AM1250"/>
      <c r="AN1250"/>
    </row>
    <row r="1251" spans="1:40" x14ac:dyDescent="0.25">
      <c r="A1251"/>
      <c r="B1251">
        <f t="shared" si="595"/>
        <v>111700</v>
      </c>
      <c r="C1251" s="186" t="str">
        <f t="shared" si="598"/>
        <v>-0.0000078834243552388+0.0282174732697798i</v>
      </c>
      <c r="D1251" s="158" t="str">
        <f t="shared" si="599"/>
        <v>-7.66672710625343+0.216333961734979i</v>
      </c>
      <c r="E1251" t="str">
        <f t="shared" si="600"/>
        <v>7.99996164136224-0.0175176377038538i</v>
      </c>
      <c r="F1251" t="str">
        <f t="shared" si="601"/>
        <v>0.999200643315078+1.74896432155665E-06i</v>
      </c>
      <c r="G1251">
        <f t="shared" si="596"/>
        <v>1</v>
      </c>
      <c r="H1251" t="str">
        <f t="shared" si="602"/>
        <v>10.2770431357208+3.7358354619422i</v>
      </c>
      <c r="I1251" t="str">
        <f t="shared" si="603"/>
        <v>438.644874257475i</v>
      </c>
      <c r="J1251" t="str">
        <f t="shared" si="597"/>
        <v>-259.445263284245+95.9614618515593i</v>
      </c>
      <c r="K1251" t="str">
        <f t="shared" si="604"/>
        <v>0.550088311386008-1.48724085714634i</v>
      </c>
      <c r="L1251" t="str">
        <f t="shared" si="605"/>
        <v>0.0675290358320872-0.155369461440226i</v>
      </c>
      <c r="M1251" t="str">
        <f t="shared" si="606"/>
        <v>0.617617347218095-1.64261031858657i</v>
      </c>
      <c r="N1251" t="str">
        <f t="shared" si="607"/>
        <v>-0.822995249605558i</v>
      </c>
      <c r="O1251" t="str">
        <f t="shared" si="608"/>
        <v>0.680028186025686-0.733185969731156i</v>
      </c>
      <c r="P1251" t="str">
        <f t="shared" si="609"/>
        <v>0.319971813974314+0.733185969731156i</v>
      </c>
      <c r="Q1251" t="str">
        <f t="shared" si="610"/>
        <v>-0.319971813974314+0.089809279874402i</v>
      </c>
      <c r="R1251" t="str">
        <f t="shared" si="611"/>
        <v>-0.330790665679759-2.38425388701978i</v>
      </c>
      <c r="S1251" t="str">
        <f t="shared" si="612"/>
        <v>0.0867755095785612i</v>
      </c>
      <c r="T1251" t="str">
        <f t="shared" si="613"/>
        <v>0.206894846010807-0.0287045285781926i</v>
      </c>
      <c r="U1251" t="e">
        <f t="shared" si="614"/>
        <v>#DIV/0!</v>
      </c>
      <c r="V1251" t="str">
        <f t="shared" si="615"/>
        <v>1.33333333333333E-06-0.000949895213917608i</v>
      </c>
      <c r="W1251" t="e">
        <f t="shared" si="616"/>
        <v>#DIV/0!</v>
      </c>
      <c r="X1251" t="e">
        <f t="shared" si="617"/>
        <v>#DIV/0!</v>
      </c>
      <c r="Y1251" t="str">
        <f t="shared" si="618"/>
        <v>0.00083+0.112293087809914i</v>
      </c>
      <c r="Z1251" t="e">
        <f t="shared" si="619"/>
        <v>#DIV/0!</v>
      </c>
      <c r="AA1251" t="e">
        <f t="shared" si="620"/>
        <v>#DIV/0!</v>
      </c>
      <c r="AB1251" t="str">
        <f t="shared" si="621"/>
        <v>1.27576265887566-0.176998926782229i</v>
      </c>
      <c r="AC1251" t="str">
        <f t="shared" si="622"/>
        <v>1.49719288554345-2.20489851515629i</v>
      </c>
      <c r="AD1251" t="str">
        <f t="shared" si="623"/>
        <v>0.323845464892951+0.35870291869935i</v>
      </c>
      <c r="AE1251" t="e">
        <f t="shared" si="624"/>
        <v>#DIV/0!</v>
      </c>
      <c r="AF1251" t="str">
        <f t="shared" si="625"/>
        <v>-17.9437702419742-3.51950150020722i</v>
      </c>
      <c r="AG1251" t="e">
        <f t="shared" si="626"/>
        <v>#DIV/0!</v>
      </c>
      <c r="AH1251" t="e">
        <f t="shared" si="627"/>
        <v>#DIV/0!</v>
      </c>
      <c r="AI1251" t="e">
        <f t="shared" si="628"/>
        <v>#DIV/0!</v>
      </c>
      <c r="AJ1251" t="e">
        <f t="shared" si="629"/>
        <v>#DIV/0!</v>
      </c>
      <c r="AK1251"/>
      <c r="AL1251"/>
      <c r="AM1251"/>
      <c r="AN1251"/>
    </row>
    <row r="1252" spans="1:40" x14ac:dyDescent="0.25">
      <c r="A1252"/>
      <c r="B1252">
        <f t="shared" si="595"/>
        <v>111800</v>
      </c>
      <c r="C1252" s="186" t="str">
        <f t="shared" si="598"/>
        <v>-7.86932793652763E-06+0.0281922340310761i</v>
      </c>
      <c r="D1252" s="158" t="str">
        <f t="shared" si="599"/>
        <v>-7.66672699818088+0.216140460904917i</v>
      </c>
      <c r="E1252" t="str">
        <f t="shared" si="600"/>
        <v>7.99996157265029-0.0175333203085898i</v>
      </c>
      <c r="F1252" t="str">
        <f t="shared" si="601"/>
        <v>0.999200643321942+1.75053007585741E-06i</v>
      </c>
      <c r="G1252">
        <f t="shared" si="596"/>
        <v>1</v>
      </c>
      <c r="H1252" t="str">
        <f t="shared" si="602"/>
        <v>10.2793293783861+3.73339798936314i</v>
      </c>
      <c r="I1252" t="str">
        <f t="shared" si="603"/>
        <v>439.037573339174i</v>
      </c>
      <c r="J1252" t="str">
        <f t="shared" si="597"/>
        <v>-259.911801951686+96.0473718442643i</v>
      </c>
      <c r="K1252" t="str">
        <f t="shared" si="604"/>
        <v>0.549216216837229-1.48622261950811i</v>
      </c>
      <c r="L1252" t="str">
        <f t="shared" si="605"/>
        <v>0.0674274437833595-0.155274606529109i</v>
      </c>
      <c r="M1252" t="str">
        <f t="shared" si="606"/>
        <v>0.616643660620589-1.64149722603722i</v>
      </c>
      <c r="N1252" t="str">
        <f t="shared" si="607"/>
        <v>-0.823732040339315i</v>
      </c>
      <c r="O1252" t="str">
        <f t="shared" si="608"/>
        <v>0.679487796865702-0.733686809143107i</v>
      </c>
      <c r="P1252" t="str">
        <f t="shared" si="609"/>
        <v>0.320512203134298+0.733686809143107i</v>
      </c>
      <c r="Q1252" t="str">
        <f t="shared" si="610"/>
        <v>-0.320512203134298+0.090045231196208i</v>
      </c>
      <c r="R1252" t="str">
        <f t="shared" si="611"/>
        <v>-0.330786049180512-2.38203883643751i</v>
      </c>
      <c r="S1252" t="str">
        <f t="shared" si="612"/>
        <v>0.0868531958002071i</v>
      </c>
      <c r="T1252" t="str">
        <f t="shared" si="613"/>
        <v>0.206887685464805-0.0287298254974519i</v>
      </c>
      <c r="U1252" t="e">
        <f t="shared" si="614"/>
        <v>#DIV/0!</v>
      </c>
      <c r="V1252" t="str">
        <f t="shared" si="615"/>
        <v>1.33333333333333E-06-0.000949045575980291i</v>
      </c>
      <c r="W1252" t="e">
        <f t="shared" si="616"/>
        <v>#DIV/0!</v>
      </c>
      <c r="X1252" t="e">
        <f t="shared" si="617"/>
        <v>#DIV/0!</v>
      </c>
      <c r="Y1252" t="str">
        <f t="shared" si="618"/>
        <v>0.00083+0.112393618774828i</v>
      </c>
      <c r="Z1252" t="e">
        <f t="shared" si="619"/>
        <v>#DIV/0!</v>
      </c>
      <c r="AA1252" t="e">
        <f t="shared" si="620"/>
        <v>#DIV/0!</v>
      </c>
      <c r="AB1252" t="str">
        <f t="shared" si="621"/>
        <v>1.27571850525181-0.177154913582276i</v>
      </c>
      <c r="AC1252" t="str">
        <f t="shared" si="622"/>
        <v>1.49586442977573-2.20332984198349i</v>
      </c>
      <c r="AD1252" t="str">
        <f t="shared" si="623"/>
        <v>0.324103811556013+0.358958121893563i</v>
      </c>
      <c r="AE1252" t="e">
        <f t="shared" si="624"/>
        <v>#DIV/0!</v>
      </c>
      <c r="AF1252" t="str">
        <f t="shared" si="625"/>
        <v>-17.946056376567-3.51725752845822i</v>
      </c>
      <c r="AG1252" t="e">
        <f t="shared" si="626"/>
        <v>#DIV/0!</v>
      </c>
      <c r="AH1252" t="e">
        <f t="shared" si="627"/>
        <v>#DIV/0!</v>
      </c>
      <c r="AI1252" t="e">
        <f t="shared" si="628"/>
        <v>#DIV/0!</v>
      </c>
      <c r="AJ1252" t="e">
        <f t="shared" si="629"/>
        <v>#DIV/0!</v>
      </c>
      <c r="AK1252"/>
      <c r="AL1252"/>
      <c r="AM1252"/>
      <c r="AN1252"/>
    </row>
    <row r="1253" spans="1:40" x14ac:dyDescent="0.25">
      <c r="A1253"/>
      <c r="B1253">
        <f t="shared" si="595"/>
        <v>111900</v>
      </c>
      <c r="C1253" s="186" t="str">
        <f t="shared" si="598"/>
        <v>-7.85526929293075E-06+0.0281670399027081i</v>
      </c>
      <c r="D1253" s="158" t="str">
        <f t="shared" si="599"/>
        <v>-7.66672689039789+0.215947305920762i</v>
      </c>
      <c r="E1253" t="str">
        <f t="shared" si="600"/>
        <v>7.99996150387685-0.0175490029129214i</v>
      </c>
      <c r="F1253" t="str">
        <f t="shared" si="601"/>
        <v>0.999200643328795+1.75209583011779E-06i</v>
      </c>
      <c r="G1253">
        <f t="shared" si="596"/>
        <v>1</v>
      </c>
      <c r="H1253" t="str">
        <f t="shared" si="602"/>
        <v>10.2816105978609+3.73096288873002i</v>
      </c>
      <c r="I1253" t="str">
        <f t="shared" si="603"/>
        <v>439.430272420872i</v>
      </c>
      <c r="J1253" t="str">
        <f t="shared" si="597"/>
        <v>-260.378758103392+96.1332818369694i</v>
      </c>
      <c r="K1253" t="str">
        <f t="shared" si="604"/>
        <v>0.548346106359428-1.48520549237914i</v>
      </c>
      <c r="L1253" t="str">
        <f t="shared" si="605"/>
        <v>0.0673260664490149-0.155179827997502i</v>
      </c>
      <c r="M1253" t="str">
        <f t="shared" si="606"/>
        <v>0.615672172808443-1.64038532037664i</v>
      </c>
      <c r="N1253" t="str">
        <f t="shared" si="607"/>
        <v>-0.824468831073071i</v>
      </c>
      <c r="O1253" t="str">
        <f t="shared" si="608"/>
        <v>0.678947038838592-0.734187250265426i</v>
      </c>
      <c r="P1253" t="str">
        <f t="shared" si="609"/>
        <v>0.321052961161408+0.734187250265426i</v>
      </c>
      <c r="Q1253" t="str">
        <f t="shared" si="610"/>
        <v>-0.321052961161408+0.090281580807645i</v>
      </c>
      <c r="R1253" t="str">
        <f t="shared" si="611"/>
        <v>-0.330781428326569-2.37982767002867i</v>
      </c>
      <c r="S1253" t="str">
        <f t="shared" si="612"/>
        <v>0.086930882021853i</v>
      </c>
      <c r="T1253" t="str">
        <f t="shared" si="613"/>
        <v>0.206880518415604-0.028755121320877i</v>
      </c>
      <c r="U1253" t="e">
        <f t="shared" si="614"/>
        <v>#DIV/0!</v>
      </c>
      <c r="V1253" t="str">
        <f t="shared" si="615"/>
        <v>1.33333333333333E-06-0.000948197456609448i</v>
      </c>
      <c r="W1253" t="e">
        <f t="shared" si="616"/>
        <v>#DIV/0!</v>
      </c>
      <c r="X1253" t="e">
        <f t="shared" si="617"/>
        <v>#DIV/0!</v>
      </c>
      <c r="Y1253" t="str">
        <f t="shared" si="618"/>
        <v>0.00083+0.112494149739743i</v>
      </c>
      <c r="Z1253" t="e">
        <f t="shared" si="619"/>
        <v>#DIV/0!</v>
      </c>
      <c r="AA1253" t="e">
        <f t="shared" si="620"/>
        <v>#DIV/0!</v>
      </c>
      <c r="AB1253" t="str">
        <f t="shared" si="621"/>
        <v>1.2756743115277-0.177310893625151i</v>
      </c>
      <c r="AC1253" t="str">
        <f t="shared" si="622"/>
        <v>1.49453898812861-2.20176279735242i</v>
      </c>
      <c r="AD1253" t="str">
        <f t="shared" si="623"/>
        <v>0.324362345286692+0.359213145560889i</v>
      </c>
      <c r="AE1253" t="e">
        <f t="shared" si="624"/>
        <v>#DIV/0!</v>
      </c>
      <c r="AF1253" t="str">
        <f t="shared" si="625"/>
        <v>-17.9483374882588-3.51501558280926i</v>
      </c>
      <c r="AG1253" t="e">
        <f t="shared" si="626"/>
        <v>#DIV/0!</v>
      </c>
      <c r="AH1253" t="e">
        <f t="shared" si="627"/>
        <v>#DIV/0!</v>
      </c>
      <c r="AI1253" t="e">
        <f t="shared" si="628"/>
        <v>#DIV/0!</v>
      </c>
      <c r="AJ1253" t="e">
        <f t="shared" si="629"/>
        <v>#DIV/0!</v>
      </c>
      <c r="AK1253"/>
      <c r="AL1253"/>
      <c r="AM1253"/>
      <c r="AN1253"/>
    </row>
    <row r="1254" spans="1:40" x14ac:dyDescent="0.25">
      <c r="A1254"/>
      <c r="B1254">
        <f t="shared" si="595"/>
        <v>112000</v>
      </c>
      <c r="C1254" s="186" t="str">
        <f t="shared" si="598"/>
        <v>-7.84124828959736E-06+0.0281418907638445i</v>
      </c>
      <c r="D1254" s="158" t="str">
        <f t="shared" si="599"/>
        <v>-7.66672678290356+0.215754495856141i</v>
      </c>
      <c r="E1254" t="str">
        <f t="shared" si="600"/>
        <v>7.99996143504193-0.0175646855168484i</v>
      </c>
      <c r="F1254" t="str">
        <f t="shared" si="601"/>
        <v>0.999200643335669+1.75366158433789E-06i</v>
      </c>
      <c r="G1254">
        <f t="shared" si="596"/>
        <v>1</v>
      </c>
      <c r="H1254" t="str">
        <f t="shared" si="602"/>
        <v>10.2838868079559+3.72853015914089i</v>
      </c>
      <c r="I1254" t="str">
        <f t="shared" si="603"/>
        <v>439.822971502571i</v>
      </c>
      <c r="J1254" t="str">
        <f t="shared" si="597"/>
        <v>-260.846131739365+96.2191918296744i</v>
      </c>
      <c r="K1254" t="str">
        <f t="shared" si="604"/>
        <v>0.547477974229412-1.48418947482994i</v>
      </c>
      <c r="L1254" t="str">
        <f t="shared" si="605"/>
        <v>0.0672249032702422-0.155085125883044i</v>
      </c>
      <c r="M1254" t="str">
        <f t="shared" si="606"/>
        <v>0.614702877499654-1.63927460071298i</v>
      </c>
      <c r="N1254" t="str">
        <f t="shared" si="607"/>
        <v>-0.825205621806827i</v>
      </c>
      <c r="O1254" t="str">
        <f t="shared" si="608"/>
        <v>0.678405912237913-0.734687292826442i</v>
      </c>
      <c r="P1254" t="str">
        <f t="shared" si="609"/>
        <v>0.321594087762087+0.734687292826442i</v>
      </c>
      <c r="Q1254" t="str">
        <f t="shared" si="610"/>
        <v>-0.321594087762087+0.090518328980385i</v>
      </c>
      <c r="R1254" t="str">
        <f t="shared" si="611"/>
        <v>-0.3307768031173-2.37762037738629i</v>
      </c>
      <c r="S1254" t="str">
        <f t="shared" si="612"/>
        <v>0.0870085682434991i</v>
      </c>
      <c r="T1254" t="str">
        <f t="shared" si="613"/>
        <v>0.206873344862949-0.0287804160473981i</v>
      </c>
      <c r="U1254" t="e">
        <f t="shared" si="614"/>
        <v>#DIV/0!</v>
      </c>
      <c r="V1254" t="str">
        <f t="shared" si="615"/>
        <v>1.33333333333333E-06-0.000947350851737473i</v>
      </c>
      <c r="W1254" t="e">
        <f t="shared" si="616"/>
        <v>#DIV/0!</v>
      </c>
      <c r="X1254" t="e">
        <f t="shared" si="617"/>
        <v>#DIV/0!</v>
      </c>
      <c r="Y1254" t="str">
        <f t="shared" si="618"/>
        <v>0.00083+0.112594680704658i</v>
      </c>
      <c r="Z1254" t="e">
        <f t="shared" si="619"/>
        <v>#DIV/0!</v>
      </c>
      <c r="AA1254" t="e">
        <f t="shared" si="620"/>
        <v>#DIV/0!</v>
      </c>
      <c r="AB1254" t="str">
        <f t="shared" si="621"/>
        <v>1.27563007770175-0.177466866904255i</v>
      </c>
      <c r="AC1254" t="str">
        <f t="shared" si="622"/>
        <v>1.49321655200412-2.2001973800289i</v>
      </c>
      <c r="AD1254" t="str">
        <f t="shared" si="623"/>
        <v>0.324621065970995+0.359467989573849i</v>
      </c>
      <c r="AE1254" t="e">
        <f t="shared" si="624"/>
        <v>#DIV/0!</v>
      </c>
      <c r="AF1254" t="str">
        <f t="shared" si="625"/>
        <v>-17.9506135908595-3.51277566328475i</v>
      </c>
      <c r="AG1254" t="e">
        <f t="shared" si="626"/>
        <v>#DIV/0!</v>
      </c>
      <c r="AH1254" t="e">
        <f t="shared" si="627"/>
        <v>#DIV/0!</v>
      </c>
      <c r="AI1254" t="e">
        <f t="shared" si="628"/>
        <v>#DIV/0!</v>
      </c>
      <c r="AJ1254" t="e">
        <f t="shared" si="629"/>
        <v>#DIV/0!</v>
      </c>
      <c r="AK1254"/>
      <c r="AL1254"/>
      <c r="AM1254"/>
      <c r="AN1254"/>
    </row>
    <row r="1255" spans="1:40" x14ac:dyDescent="0.25">
      <c r="A1255"/>
      <c r="B1255">
        <f t="shared" si="595"/>
        <v>112100</v>
      </c>
      <c r="C1255" s="186" t="str">
        <f t="shared" si="598"/>
        <v>-7.82726479227778E-06+0.0281167864940854i</v>
      </c>
      <c r="D1255" s="158" t="str">
        <f t="shared" si="599"/>
        <v>-7.66672667569673+0.215562029787988i</v>
      </c>
      <c r="E1255" t="str">
        <f t="shared" si="600"/>
        <v>7.99996136614552-0.0175803681203704i</v>
      </c>
      <c r="F1255" t="str">
        <f t="shared" si="601"/>
        <v>0.999200643342542+0.0000017552273385176i</v>
      </c>
      <c r="G1255">
        <f t="shared" si="596"/>
        <v>1</v>
      </c>
      <c r="H1255" t="str">
        <f t="shared" si="602"/>
        <v>10.2861580224377+3.72609979967973i</v>
      </c>
      <c r="I1255" t="str">
        <f t="shared" si="603"/>
        <v>440.21567058427i</v>
      </c>
      <c r="J1255" t="str">
        <f t="shared" si="597"/>
        <v>-261.313922859604+96.3051018223795i</v>
      </c>
      <c r="K1255" t="str">
        <f t="shared" si="604"/>
        <v>0.546611814743404-1.48317456592744i</v>
      </c>
      <c r="L1255" t="str">
        <f t="shared" si="605"/>
        <v>0.0671239536898602-0.154990500222536i</v>
      </c>
      <c r="M1255" t="str">
        <f t="shared" si="606"/>
        <v>0.613735768433264-1.63816506614998i</v>
      </c>
      <c r="N1255" t="str">
        <f t="shared" si="607"/>
        <v>-0.825942412540583i</v>
      </c>
      <c r="O1255" t="str">
        <f t="shared" si="608"/>
        <v>0.677864417357419-0.735186936554702i</v>
      </c>
      <c r="P1255" t="str">
        <f t="shared" si="609"/>
        <v>0.322135582642581+0.735186936554702i</v>
      </c>
      <c r="Q1255" t="str">
        <f t="shared" si="610"/>
        <v>-0.322135582642581+0.090755475985881i</v>
      </c>
      <c r="R1255" t="str">
        <f t="shared" si="611"/>
        <v>-0.330772173552103-2.37541694814052i</v>
      </c>
      <c r="S1255" t="str">
        <f t="shared" si="612"/>
        <v>0.087086254465145i</v>
      </c>
      <c r="T1255" t="str">
        <f t="shared" si="613"/>
        <v>0.206866164806583-0.0288057096759475i</v>
      </c>
      <c r="U1255" t="e">
        <f t="shared" si="614"/>
        <v>#DIV/0!</v>
      </c>
      <c r="V1255" t="str">
        <f t="shared" si="615"/>
        <v>1.33333333333333E-06-0.000946505757311299i</v>
      </c>
      <c r="W1255" t="e">
        <f t="shared" si="616"/>
        <v>#DIV/0!</v>
      </c>
      <c r="X1255" t="e">
        <f t="shared" si="617"/>
        <v>#DIV/0!</v>
      </c>
      <c r="Y1255" t="str">
        <f t="shared" si="618"/>
        <v>0.00083+0.112695211669573i</v>
      </c>
      <c r="Z1255" t="e">
        <f t="shared" si="619"/>
        <v>#DIV/0!</v>
      </c>
      <c r="AA1255" t="e">
        <f t="shared" si="620"/>
        <v>#DIV/0!</v>
      </c>
      <c r="AB1255" t="str">
        <f t="shared" si="621"/>
        <v>1.27558580377237-0.177622833413006i</v>
      </c>
      <c r="AC1255" t="str">
        <f t="shared" si="622"/>
        <v>1.49189711283303-2.19863358877276i</v>
      </c>
      <c r="AD1255" t="str">
        <f t="shared" si="623"/>
        <v>0.324879973494828+0.359722653805008i</v>
      </c>
      <c r="AE1255" t="e">
        <f t="shared" si="624"/>
        <v>#DIV/0!</v>
      </c>
      <c r="AF1255" t="str">
        <f t="shared" si="625"/>
        <v>-17.9528846981344-3.51053776989174i</v>
      </c>
      <c r="AG1255" t="e">
        <f t="shared" si="626"/>
        <v>#DIV/0!</v>
      </c>
      <c r="AH1255" t="e">
        <f t="shared" si="627"/>
        <v>#DIV/0!</v>
      </c>
      <c r="AI1255" t="e">
        <f t="shared" si="628"/>
        <v>#DIV/0!</v>
      </c>
      <c r="AJ1255" t="e">
        <f t="shared" si="629"/>
        <v>#DIV/0!</v>
      </c>
      <c r="AK1255"/>
      <c r="AL1255"/>
      <c r="AM1255"/>
      <c r="AN1255"/>
    </row>
    <row r="1256" spans="1:40" x14ac:dyDescent="0.25">
      <c r="A1256"/>
      <c r="B1256">
        <f t="shared" si="595"/>
        <v>112200</v>
      </c>
      <c r="C1256" s="186" t="str">
        <f t="shared" si="598"/>
        <v>-7.81331866732034E-06+0.0280917269734597i</v>
      </c>
      <c r="D1256" s="158" t="str">
        <f t="shared" si="599"/>
        <v>-7.66672656877647+0.215369906796524i</v>
      </c>
      <c r="E1256" t="str">
        <f t="shared" si="600"/>
        <v>7.99996129718763-0.017596050723487i</v>
      </c>
      <c r="F1256" t="str">
        <f t="shared" si="601"/>
        <v>0.999200643349415+1.75679309265687E-06i</v>
      </c>
      <c r="G1256">
        <f t="shared" si="596"/>
        <v>1</v>
      </c>
      <c r="H1256" t="str">
        <f t="shared" si="602"/>
        <v>10.2884242550299+3.72367180941665i</v>
      </c>
      <c r="I1256" t="str">
        <f t="shared" si="603"/>
        <v>440.608369665968i</v>
      </c>
      <c r="J1256" t="str">
        <f t="shared" si="597"/>
        <v>-261.78213146411+96.3910118150846i</v>
      </c>
      <c r="K1256" t="str">
        <f t="shared" si="604"/>
        <v>0.545747622216956-1.48216076473498i</v>
      </c>
      <c r="L1256" t="str">
        <f t="shared" si="605"/>
        <v>0.0670232171523117-0.154895951051945i</v>
      </c>
      <c r="M1256" t="str">
        <f t="shared" si="606"/>
        <v>0.612770839369268-1.63705671578692i</v>
      </c>
      <c r="N1256" t="str">
        <f t="shared" si="607"/>
        <v>-0.826679203274339i</v>
      </c>
      <c r="O1256" t="str">
        <f t="shared" si="608"/>
        <v>0.677322554491067-0.735686181178969i</v>
      </c>
      <c r="P1256" t="str">
        <f t="shared" si="609"/>
        <v>0.322677445508933+0.735686181178969i</v>
      </c>
      <c r="Q1256" t="str">
        <f t="shared" si="610"/>
        <v>-0.322677445508933+0.09099302209537i</v>
      </c>
      <c r="R1256" t="str">
        <f t="shared" si="611"/>
        <v>-0.330767539630359-2.37321737195848i</v>
      </c>
      <c r="S1256" t="str">
        <f t="shared" si="612"/>
        <v>0.087163940686791i</v>
      </c>
      <c r="T1256" t="str">
        <f t="shared" si="613"/>
        <v>0.206858978246251-0.0288310022054564i</v>
      </c>
      <c r="U1256" t="e">
        <f t="shared" si="614"/>
        <v>#DIV/0!</v>
      </c>
      <c r="V1256" t="str">
        <f t="shared" si="615"/>
        <v>1.33333333333333E-06-0.000945662169292311i</v>
      </c>
      <c r="W1256" t="e">
        <f t="shared" si="616"/>
        <v>#DIV/0!</v>
      </c>
      <c r="X1256" t="e">
        <f t="shared" si="617"/>
        <v>#DIV/0!</v>
      </c>
      <c r="Y1256" t="str">
        <f t="shared" si="618"/>
        <v>0.00083+0.112795742634488i</v>
      </c>
      <c r="Z1256" t="e">
        <f t="shared" si="619"/>
        <v>#DIV/0!</v>
      </c>
      <c r="AA1256" t="e">
        <f t="shared" si="620"/>
        <v>#DIV/0!</v>
      </c>
      <c r="AB1256" t="str">
        <f t="shared" si="621"/>
        <v>1.275541489738-0.177778793144812i</v>
      </c>
      <c r="AC1256" t="str">
        <f t="shared" si="622"/>
        <v>1.49058066207487-2.19707142233785i</v>
      </c>
      <c r="AD1256" t="str">
        <f t="shared" si="623"/>
        <v>0.325139067744007+0.35997713812697i</v>
      </c>
      <c r="AE1256" t="e">
        <f t="shared" si="624"/>
        <v>#DIV/0!</v>
      </c>
      <c r="AF1256" t="str">
        <f t="shared" si="625"/>
        <v>-17.9551508238064-3.50830190262013i</v>
      </c>
      <c r="AG1256" t="e">
        <f t="shared" si="626"/>
        <v>#DIV/0!</v>
      </c>
      <c r="AH1256" t="e">
        <f t="shared" si="627"/>
        <v>#DIV/0!</v>
      </c>
      <c r="AI1256" t="e">
        <f t="shared" si="628"/>
        <v>#DIV/0!</v>
      </c>
      <c r="AJ1256" t="e">
        <f t="shared" si="629"/>
        <v>#DIV/0!</v>
      </c>
      <c r="AK1256"/>
      <c r="AL1256"/>
      <c r="AM1256"/>
      <c r="AN1256"/>
    </row>
    <row r="1257" spans="1:40" x14ac:dyDescent="0.25">
      <c r="A1257"/>
      <c r="B1257">
        <f t="shared" si="595"/>
        <v>112300</v>
      </c>
      <c r="C1257" s="186" t="str">
        <f t="shared" si="598"/>
        <v>-7.79940978166821E-06+0.0280667120824242i</v>
      </c>
      <c r="D1257" s="158" t="str">
        <f t="shared" si="599"/>
        <v>-7.66672646214165+0.215178125965252i</v>
      </c>
      <c r="E1257" t="str">
        <f t="shared" si="600"/>
        <v>7.99996122816825-0.017611733326198i</v>
      </c>
      <c r="F1257" t="str">
        <f t="shared" si="601"/>
        <v>0.999200643356299+1.75835884675573E-06i</v>
      </c>
      <c r="G1257">
        <f t="shared" si="596"/>
        <v>1</v>
      </c>
      <c r="H1257" t="str">
        <f t="shared" si="602"/>
        <v>10.2906855194121+3.7212461874079i</v>
      </c>
      <c r="I1257" t="str">
        <f t="shared" si="603"/>
        <v>441.001068747667i</v>
      </c>
      <c r="J1257" t="str">
        <f t="shared" si="597"/>
        <v>-262.250757552881+96.4769218077896i</v>
      </c>
      <c r="K1257" t="str">
        <f t="shared" si="604"/>
        <v>0.544885390984894-1.48114807031238i</v>
      </c>
      <c r="L1257" t="str">
        <f t="shared" si="605"/>
        <v>0.066922693103662-0.154801478406407i</v>
      </c>
      <c r="M1257" t="str">
        <f t="shared" si="606"/>
        <v>0.611808084088556-1.63594954871879i</v>
      </c>
      <c r="N1257" t="str">
        <f t="shared" si="607"/>
        <v>-0.827415994008095i</v>
      </c>
      <c r="O1257" t="str">
        <f t="shared" si="608"/>
        <v>0.676780323933014-0.736185026428224i</v>
      </c>
      <c r="P1257" t="str">
        <f t="shared" si="609"/>
        <v>0.323219676066986+0.736185026428224i</v>
      </c>
      <c r="Q1257" t="str">
        <f t="shared" si="610"/>
        <v>-0.323219676066986+0.0912309675798709i</v>
      </c>
      <c r="R1257" t="str">
        <f t="shared" si="611"/>
        <v>-0.33076290135146-2.37102163854411i</v>
      </c>
      <c r="S1257" t="str">
        <f t="shared" si="612"/>
        <v>0.0872416269084371i</v>
      </c>
      <c r="T1257" t="str">
        <f t="shared" si="613"/>
        <v>0.206851785181696-0.0288562936348563i</v>
      </c>
      <c r="U1257" t="e">
        <f t="shared" si="614"/>
        <v>#DIV/0!</v>
      </c>
      <c r="V1257" t="str">
        <f t="shared" si="615"/>
        <v>1.33333333333333E-06-0.000944820083656251i</v>
      </c>
      <c r="W1257" t="e">
        <f t="shared" si="616"/>
        <v>#DIV/0!</v>
      </c>
      <c r="X1257" t="e">
        <f t="shared" si="617"/>
        <v>#DIV/0!</v>
      </c>
      <c r="Y1257" t="str">
        <f t="shared" si="618"/>
        <v>0.00083+0.112896273599403i</v>
      </c>
      <c r="Z1257" t="e">
        <f t="shared" si="619"/>
        <v>#DIV/0!</v>
      </c>
      <c r="AA1257" t="e">
        <f t="shared" si="620"/>
        <v>#DIV/0!</v>
      </c>
      <c r="AB1257" t="str">
        <f t="shared" si="621"/>
        <v>1.27549713559705-0.177934746093086i</v>
      </c>
      <c r="AC1257" t="str">
        <f t="shared" si="622"/>
        <v>1.4892671912177-2.1955108794721i</v>
      </c>
      <c r="AD1257" t="str">
        <f t="shared" si="623"/>
        <v>0.325398348604248+0.360231442412387i</v>
      </c>
      <c r="AE1257" t="e">
        <f t="shared" si="624"/>
        <v>#DIV/0!</v>
      </c>
      <c r="AF1257" t="str">
        <f t="shared" si="625"/>
        <v>-17.9574119815538-3.50606806144265i</v>
      </c>
      <c r="AG1257" t="e">
        <f t="shared" si="626"/>
        <v>#DIV/0!</v>
      </c>
      <c r="AH1257" t="e">
        <f t="shared" si="627"/>
        <v>#DIV/0!</v>
      </c>
      <c r="AI1257" t="e">
        <f t="shared" si="628"/>
        <v>#DIV/0!</v>
      </c>
      <c r="AJ1257" t="e">
        <f t="shared" si="629"/>
        <v>#DIV/0!</v>
      </c>
      <c r="AK1257"/>
      <c r="AL1257"/>
      <c r="AM1257"/>
      <c r="AN1257"/>
    </row>
    <row r="1258" spans="1:40" x14ac:dyDescent="0.25">
      <c r="A1258"/>
      <c r="B1258">
        <f t="shared" si="595"/>
        <v>112400</v>
      </c>
      <c r="C1258" s="186" t="str">
        <f t="shared" si="598"/>
        <v>-7.78553800285614E-06+0.0280417417018606i</v>
      </c>
      <c r="D1258" s="158" t="str">
        <f t="shared" si="599"/>
        <v>-7.66672635579134+0.214986686380931i</v>
      </c>
      <c r="E1258" t="str">
        <f t="shared" si="600"/>
        <v>7.99996115908738-0.0176274159285028i</v>
      </c>
      <c r="F1258" t="str">
        <f t="shared" si="601"/>
        <v>0.999200643363192+1.75992460081411E-06i</v>
      </c>
      <c r="G1258">
        <f t="shared" si="596"/>
        <v>1</v>
      </c>
      <c r="H1258" t="str">
        <f t="shared" si="602"/>
        <v>10.2929418292209+3.71882293269613i</v>
      </c>
      <c r="I1258" t="str">
        <f t="shared" si="603"/>
        <v>441.393767829366i</v>
      </c>
      <c r="J1258" t="str">
        <f t="shared" si="597"/>
        <v>-262.719801125919+96.5628318004947i</v>
      </c>
      <c r="K1258" t="str">
        <f t="shared" si="604"/>
        <v>0.544025115401221-1.48013648171596i</v>
      </c>
      <c r="L1258" t="str">
        <f t="shared" si="605"/>
        <v>0.0668223809915902-0.154707082320237i</v>
      </c>
      <c r="M1258" t="str">
        <f t="shared" si="606"/>
        <v>0.610847496392811-1.6348435640362i</v>
      </c>
      <c r="N1258" t="str">
        <f t="shared" si="607"/>
        <v>-0.828152784741851i</v>
      </c>
      <c r="O1258" t="str">
        <f t="shared" si="608"/>
        <v>0.676237725977615-0.736683472031662i</v>
      </c>
      <c r="P1258" t="str">
        <f t="shared" si="609"/>
        <v>0.323762274022385+0.736683472031662i</v>
      </c>
      <c r="Q1258" t="str">
        <f t="shared" si="610"/>
        <v>-0.323762274022385+0.091469312710189i</v>
      </c>
      <c r="R1258" t="str">
        <f t="shared" si="611"/>
        <v>-0.330758258714781-2.36882973763798i</v>
      </c>
      <c r="S1258" t="str">
        <f t="shared" si="612"/>
        <v>0.087319313130083i</v>
      </c>
      <c r="T1258" t="str">
        <f t="shared" si="613"/>
        <v>0.206844585612663-0.028881583963077i</v>
      </c>
      <c r="U1258" t="e">
        <f t="shared" si="614"/>
        <v>#DIV/0!</v>
      </c>
      <c r="V1258" t="str">
        <f t="shared" si="615"/>
        <v>1.33333333333333E-06-0.000943979496393209i</v>
      </c>
      <c r="W1258" t="e">
        <f t="shared" si="616"/>
        <v>#DIV/0!</v>
      </c>
      <c r="X1258" t="e">
        <f t="shared" si="617"/>
        <v>#DIV/0!</v>
      </c>
      <c r="Y1258" t="str">
        <f t="shared" si="618"/>
        <v>0.00083+0.112996804564318i</v>
      </c>
      <c r="Z1258" t="e">
        <f t="shared" si="619"/>
        <v>#DIV/0!</v>
      </c>
      <c r="AA1258" t="e">
        <f t="shared" si="620"/>
        <v>#DIV/0!</v>
      </c>
      <c r="AB1258" t="str">
        <f t="shared" si="621"/>
        <v>1.27545274134794-0.178090692251227i</v>
      </c>
      <c r="AC1258" t="str">
        <f t="shared" si="622"/>
        <v>1.48795669177807-2.19395195891753i</v>
      </c>
      <c r="AD1258" t="str">
        <f t="shared" si="623"/>
        <v>0.325657815961181+0.360485566533957i</v>
      </c>
      <c r="AE1258" t="e">
        <f t="shared" si="624"/>
        <v>#DIV/0!</v>
      </c>
      <c r="AF1258" t="str">
        <f t="shared" si="625"/>
        <v>-17.9596681850122-3.5038362463152i</v>
      </c>
      <c r="AG1258" t="e">
        <f t="shared" si="626"/>
        <v>#DIV/0!</v>
      </c>
      <c r="AH1258" t="e">
        <f t="shared" si="627"/>
        <v>#DIV/0!</v>
      </c>
      <c r="AI1258" t="e">
        <f t="shared" si="628"/>
        <v>#DIV/0!</v>
      </c>
      <c r="AJ1258" t="e">
        <f t="shared" si="629"/>
        <v>#DIV/0!</v>
      </c>
      <c r="AK1258"/>
      <c r="AL1258"/>
      <c r="AM1258"/>
      <c r="AN1258"/>
    </row>
    <row r="1259" spans="1:40" x14ac:dyDescent="0.25">
      <c r="A1259"/>
      <c r="B1259">
        <f t="shared" si="595"/>
        <v>112500</v>
      </c>
      <c r="C1259" s="186" t="str">
        <f t="shared" si="598"/>
        <v>-7.77170319900736E-06+0.0280168157130744i</v>
      </c>
      <c r="D1259" s="158" t="str">
        <f t="shared" si="599"/>
        <v>-7.66672624972454+0.21479558713357i</v>
      </c>
      <c r="E1259" t="str">
        <f t="shared" si="600"/>
        <v>7.99996108994503-0.0176430985304012i</v>
      </c>
      <c r="F1259" t="str">
        <f t="shared" si="601"/>
        <v>0.999200643370096+0.000001761490354832i</v>
      </c>
      <c r="G1259">
        <f t="shared" si="596"/>
        <v>1</v>
      </c>
      <c r="H1259" t="str">
        <f t="shared" si="602"/>
        <v>10.2951931980496+3.7164020443104i</v>
      </c>
      <c r="I1259" t="str">
        <f t="shared" si="603"/>
        <v>441.786466911065i</v>
      </c>
      <c r="J1259" t="str">
        <f t="shared" si="597"/>
        <v>-263.189262183222+96.6487417931998i</v>
      </c>
      <c r="K1259" t="str">
        <f t="shared" si="604"/>
        <v>0.543166789839068-1.47912599799858i</v>
      </c>
      <c r="L1259" t="str">
        <f t="shared" si="605"/>
        <v>0.066722280265388-0.154612762826931i</v>
      </c>
      <c r="M1259" t="str">
        <f t="shared" si="606"/>
        <v>0.609889070104456-1.63373876082551i</v>
      </c>
      <c r="N1259" t="str">
        <f t="shared" si="607"/>
        <v>-0.828889575475607i</v>
      </c>
      <c r="O1259" t="str">
        <f t="shared" si="608"/>
        <v>0.675694760919424-0.737181517718698i</v>
      </c>
      <c r="P1259" t="str">
        <f t="shared" si="609"/>
        <v>0.324305239080576+0.737181517718698i</v>
      </c>
      <c r="Q1259" t="str">
        <f t="shared" si="610"/>
        <v>-0.324305239080576+0.091708057756909i</v>
      </c>
      <c r="R1259" t="str">
        <f t="shared" si="611"/>
        <v>-0.330753611719719-2.36664165901711i</v>
      </c>
      <c r="S1259" t="str">
        <f t="shared" si="612"/>
        <v>0.0873969993517289i</v>
      </c>
      <c r="T1259" t="str">
        <f t="shared" si="613"/>
        <v>0.206837379538893-0.0289068731890503i</v>
      </c>
      <c r="U1259" t="e">
        <f t="shared" si="614"/>
        <v>#DIV/0!</v>
      </c>
      <c r="V1259" t="str">
        <f t="shared" si="615"/>
        <v>1.33333333333333E-06-0.000943140403507524i</v>
      </c>
      <c r="W1259" t="e">
        <f t="shared" si="616"/>
        <v>#DIV/0!</v>
      </c>
      <c r="X1259" t="e">
        <f t="shared" si="617"/>
        <v>#DIV/0!</v>
      </c>
      <c r="Y1259" t="str">
        <f t="shared" si="618"/>
        <v>0.00083+0.113097335529233i</v>
      </c>
      <c r="Z1259" t="e">
        <f t="shared" si="619"/>
        <v>#DIV/0!</v>
      </c>
      <c r="AA1259" t="e">
        <f t="shared" si="620"/>
        <v>#DIV/0!</v>
      </c>
      <c r="AB1259" t="str">
        <f t="shared" si="621"/>
        <v>1.27540830698909-0.17824663161265i</v>
      </c>
      <c r="AC1259" t="str">
        <f t="shared" si="622"/>
        <v>1.4866491553009-2.19239465941041i</v>
      </c>
      <c r="AD1259" t="str">
        <f t="shared" si="623"/>
        <v>0.325917469700337+0.360739510364418i</v>
      </c>
      <c r="AE1259" t="e">
        <f t="shared" si="624"/>
        <v>#DIV/0!</v>
      </c>
      <c r="AF1259" t="str">
        <f t="shared" si="625"/>
        <v>-17.9619194477741-3.50160645717683i</v>
      </c>
      <c r="AG1259" t="e">
        <f t="shared" si="626"/>
        <v>#DIV/0!</v>
      </c>
      <c r="AH1259" t="e">
        <f t="shared" si="627"/>
        <v>#DIV/0!</v>
      </c>
      <c r="AI1259" t="e">
        <f t="shared" si="628"/>
        <v>#DIV/0!</v>
      </c>
      <c r="AJ1259" t="e">
        <f t="shared" si="629"/>
        <v>#DIV/0!</v>
      </c>
      <c r="AK1259"/>
      <c r="AL1259"/>
      <c r="AM1259"/>
      <c r="AN1259"/>
    </row>
    <row r="1260" spans="1:40" x14ac:dyDescent="0.25">
      <c r="A1260"/>
      <c r="B1260">
        <f t="shared" si="595"/>
        <v>112600</v>
      </c>
      <c r="C1260" s="186" t="str">
        <f t="shared" si="598"/>
        <v>-7.75790523883048E-06+0.0279919339977927i</v>
      </c>
      <c r="D1260" s="158" t="str">
        <f t="shared" si="599"/>
        <v>-7.66672614394018+0.214604827316411i</v>
      </c>
      <c r="E1260" t="str">
        <f t="shared" si="600"/>
        <v>7.99996102074119-0.0176587811318927i</v>
      </c>
      <c r="F1260" t="str">
        <f t="shared" si="601"/>
        <v>0.999200643376999+0.0000017630561088093i</v>
      </c>
      <c r="G1260">
        <f t="shared" si="596"/>
        <v>1</v>
      </c>
      <c r="H1260" t="str">
        <f t="shared" si="602"/>
        <v>10.2974396394487+3.71398352126631i</v>
      </c>
      <c r="I1260" t="str">
        <f t="shared" si="603"/>
        <v>442.179165992763i</v>
      </c>
      <c r="J1260" t="str">
        <f t="shared" si="597"/>
        <v>-263.659140724792+96.7346517859049i</v>
      </c>
      <c r="K1260" t="str">
        <f t="shared" si="604"/>
        <v>0.542310408690602-1.4781166182097i</v>
      </c>
      <c r="L1260" t="str">
        <f t="shared" si="605"/>
        <v>0.0666223903759536-0.154518519959176i</v>
      </c>
      <c r="M1260" t="str">
        <f t="shared" si="606"/>
        <v>0.608932799066556-1.63263513816888i</v>
      </c>
      <c r="N1260" t="str">
        <f t="shared" si="607"/>
        <v>-0.829626366209363i</v>
      </c>
      <c r="O1260" t="str">
        <f t="shared" si="608"/>
        <v>0.675151429053197-0.737679163218961i</v>
      </c>
      <c r="P1260" t="str">
        <f t="shared" si="609"/>
        <v>0.324848570946803+0.737679163218961i</v>
      </c>
      <c r="Q1260" t="str">
        <f t="shared" si="610"/>
        <v>-0.324848570946803+0.091947202990402i</v>
      </c>
      <c r="R1260" t="str">
        <f t="shared" si="611"/>
        <v>-0.330748960365643-2.36445739249488i</v>
      </c>
      <c r="S1260" t="str">
        <f t="shared" si="612"/>
        <v>0.0874746855733748i</v>
      </c>
      <c r="T1260" t="str">
        <f t="shared" si="613"/>
        <v>0.206830166960131-0.0289321613117052i</v>
      </c>
      <c r="U1260" t="e">
        <f t="shared" si="614"/>
        <v>#DIV/0!</v>
      </c>
      <c r="V1260" t="str">
        <f t="shared" si="615"/>
        <v>1.33333333333333E-06-0.000942302801017736i</v>
      </c>
      <c r="W1260" t="e">
        <f t="shared" si="616"/>
        <v>#DIV/0!</v>
      </c>
      <c r="X1260" t="e">
        <f t="shared" si="617"/>
        <v>#DIV/0!</v>
      </c>
      <c r="Y1260" t="str">
        <f t="shared" si="618"/>
        <v>0.00083+0.113197866494147i</v>
      </c>
      <c r="Z1260" t="e">
        <f t="shared" si="619"/>
        <v>#DIV/0!</v>
      </c>
      <c r="AA1260" t="e">
        <f t="shared" si="620"/>
        <v>#DIV/0!</v>
      </c>
      <c r="AB1260" t="str">
        <f t="shared" si="621"/>
        <v>1.27536383251891-0.17840256417075i</v>
      </c>
      <c r="AC1260" t="str">
        <f t="shared" si="622"/>
        <v>1.4853445733594-2.19083897968125i</v>
      </c>
      <c r="AD1260" t="str">
        <f t="shared" si="623"/>
        <v>0.326177309707155+0.360993273776554i</v>
      </c>
      <c r="AE1260" t="e">
        <f t="shared" si="624"/>
        <v>#DIV/0!</v>
      </c>
      <c r="AF1260" t="str">
        <f t="shared" si="625"/>
        <v>-17.9641657833889-3.4993786939499i</v>
      </c>
      <c r="AG1260" t="e">
        <f t="shared" si="626"/>
        <v>#DIV/0!</v>
      </c>
      <c r="AH1260" t="e">
        <f t="shared" si="627"/>
        <v>#DIV/0!</v>
      </c>
      <c r="AI1260" t="e">
        <f t="shared" si="628"/>
        <v>#DIV/0!</v>
      </c>
      <c r="AJ1260" t="e">
        <f t="shared" si="629"/>
        <v>#DIV/0!</v>
      </c>
      <c r="AK1260"/>
      <c r="AL1260"/>
      <c r="AM1260"/>
      <c r="AN1260"/>
    </row>
    <row r="1261" spans="1:40" x14ac:dyDescent="0.25">
      <c r="A1261"/>
      <c r="B1261">
        <f t="shared" si="595"/>
        <v>112700</v>
      </c>
      <c r="C1261" s="186" t="str">
        <f t="shared" si="598"/>
        <v>-7.74414399161629E-06+0.0279670964381625i</v>
      </c>
      <c r="D1261" s="158" t="str">
        <f t="shared" si="599"/>
        <v>-7.66672603843726+0.214414406025913i</v>
      </c>
      <c r="E1261" t="str">
        <f t="shared" si="600"/>
        <v>7.99996095147587-0.0176744637329772i</v>
      </c>
      <c r="F1261" t="str">
        <f t="shared" si="601"/>
        <v>0.999200643383903+1.76462186274601E-06i</v>
      </c>
      <c r="G1261">
        <f t="shared" si="596"/>
        <v>1</v>
      </c>
      <c r="H1261" t="str">
        <f t="shared" si="602"/>
        <v>10.2996811669255+3.71156736256618i</v>
      </c>
      <c r="I1261" t="str">
        <f t="shared" si="603"/>
        <v>442.571865074462i</v>
      </c>
      <c r="J1261" t="str">
        <f t="shared" si="597"/>
        <v>-264.129436750628+96.8205617786099i</v>
      </c>
      <c r="K1261" t="str">
        <f t="shared" si="604"/>
        <v>0.541455966366978-1.47710834139544i</v>
      </c>
      <c r="L1261" t="str">
        <f t="shared" si="605"/>
        <v>0.0665227107757853-0.15442435374885i</v>
      </c>
      <c r="M1261" t="str">
        <f t="shared" si="606"/>
        <v>0.607978677142763-1.63153269514429i</v>
      </c>
      <c r="N1261" t="str">
        <f t="shared" si="607"/>
        <v>-0.830363156943119i</v>
      </c>
      <c r="O1261" t="str">
        <f t="shared" si="608"/>
        <v>0.674607730673886-0.7381764082623i</v>
      </c>
      <c r="P1261" t="str">
        <f t="shared" si="609"/>
        <v>0.325392269326114+0.7381764082623i</v>
      </c>
      <c r="Q1261" t="str">
        <f t="shared" si="610"/>
        <v>-0.325392269326114+0.092186748680819i</v>
      </c>
      <c r="R1261" t="str">
        <f t="shared" si="611"/>
        <v>-0.330744304651947-2.36227692792077i</v>
      </c>
      <c r="S1261" t="str">
        <f t="shared" si="612"/>
        <v>0.0875523717950209i</v>
      </c>
      <c r="T1261" t="str">
        <f t="shared" si="613"/>
        <v>0.206822947876119-0.0289574483299729i</v>
      </c>
      <c r="U1261" t="e">
        <f t="shared" si="614"/>
        <v>#DIV/0!</v>
      </c>
      <c r="V1261" t="str">
        <f t="shared" si="615"/>
        <v>1.33333333333333E-06-0.000941466684956493i</v>
      </c>
      <c r="W1261" t="e">
        <f t="shared" si="616"/>
        <v>#DIV/0!</v>
      </c>
      <c r="X1261" t="e">
        <f t="shared" si="617"/>
        <v>#DIV/0!</v>
      </c>
      <c r="Y1261" t="str">
        <f t="shared" si="618"/>
        <v>0.00083+0.113298397459062i</v>
      </c>
      <c r="Z1261" t="e">
        <f t="shared" si="619"/>
        <v>#DIV/0!</v>
      </c>
      <c r="AA1261" t="e">
        <f t="shared" si="620"/>
        <v>#DIV/0!</v>
      </c>
      <c r="AB1261" t="str">
        <f t="shared" si="621"/>
        <v>1.27531931793582-0.178558489918937i</v>
      </c>
      <c r="AC1261" t="str">
        <f t="shared" si="622"/>
        <v>1.48404293755489-2.18928491845493i</v>
      </c>
      <c r="AD1261" t="str">
        <f t="shared" si="623"/>
        <v>0.326437335866976+0.361246856643197i</v>
      </c>
      <c r="AE1261" t="e">
        <f t="shared" si="624"/>
        <v>#DIV/0!</v>
      </c>
      <c r="AF1261" t="str">
        <f t="shared" si="625"/>
        <v>-17.9664072053628-3.49715295654027i</v>
      </c>
      <c r="AG1261" t="e">
        <f t="shared" si="626"/>
        <v>#DIV/0!</v>
      </c>
      <c r="AH1261" t="e">
        <f t="shared" si="627"/>
        <v>#DIV/0!</v>
      </c>
      <c r="AI1261" t="e">
        <f t="shared" si="628"/>
        <v>#DIV/0!</v>
      </c>
      <c r="AJ1261" t="e">
        <f t="shared" si="629"/>
        <v>#DIV/0!</v>
      </c>
      <c r="AK1261"/>
      <c r="AL1261"/>
      <c r="AM1261"/>
      <c r="AN1261"/>
    </row>
    <row r="1262" spans="1:40" x14ac:dyDescent="0.25">
      <c r="A1262"/>
      <c r="B1262">
        <f t="shared" si="595"/>
        <v>112800</v>
      </c>
      <c r="C1262" s="186" t="str">
        <f t="shared" si="598"/>
        <v>-0.0000077304193272347+0.0279423029167483i</v>
      </c>
      <c r="D1262" s="158" t="str">
        <f t="shared" si="599"/>
        <v>-7.66672593321487+0.214224322361737i</v>
      </c>
      <c r="E1262" t="str">
        <f t="shared" si="600"/>
        <v>7.99996088214906-0.017690146333654i</v>
      </c>
      <c r="F1262" t="str">
        <f t="shared" si="601"/>
        <v>0.999200643390826+1.76618761664214E-06i</v>
      </c>
      <c r="G1262">
        <f t="shared" si="596"/>
        <v>1</v>
      </c>
      <c r="H1262" t="str">
        <f t="shared" si="602"/>
        <v>10.3019177939449+3.70915356719912i</v>
      </c>
      <c r="I1262" t="str">
        <f t="shared" si="603"/>
        <v>442.964564156161i</v>
      </c>
      <c r="J1262" t="str">
        <f t="shared" si="597"/>
        <v>-264.600150260731+96.906471771315i</v>
      </c>
      <c r="K1262" t="str">
        <f t="shared" si="604"/>
        <v>0.540603457298245-1.47610116659854i</v>
      </c>
      <c r="L1262" t="str">
        <f t="shared" si="605"/>
        <v>0.0664232409189803-0.154330264227033i</v>
      </c>
      <c r="M1262" t="str">
        <f t="shared" si="606"/>
        <v>0.607026698217225-1.63043143082557i</v>
      </c>
      <c r="N1262" t="str">
        <f t="shared" si="607"/>
        <v>-0.831099947676876i</v>
      </c>
      <c r="O1262" t="str">
        <f t="shared" si="608"/>
        <v>0.674063666076643-0.738673252578781i</v>
      </c>
      <c r="P1262" t="str">
        <f t="shared" si="609"/>
        <v>0.325936333923357+0.738673252578781i</v>
      </c>
      <c r="Q1262" t="str">
        <f t="shared" si="610"/>
        <v>-0.325936333923357+0.092426695098095i</v>
      </c>
      <c r="R1262" t="str">
        <f t="shared" si="611"/>
        <v>-0.330739644578013-2.3601002551803i</v>
      </c>
      <c r="S1262" t="str">
        <f t="shared" si="612"/>
        <v>0.0876300580166669i</v>
      </c>
      <c r="T1262" t="str">
        <f t="shared" si="613"/>
        <v>0.2068157222866-0.0289827342427831i</v>
      </c>
      <c r="U1262" t="e">
        <f t="shared" si="614"/>
        <v>#DIV/0!</v>
      </c>
      <c r="V1262" t="str">
        <f t="shared" si="615"/>
        <v>1.33333333333333E-06-0.000940632051370536i</v>
      </c>
      <c r="W1262" t="e">
        <f t="shared" si="616"/>
        <v>#DIV/0!</v>
      </c>
      <c r="X1262" t="e">
        <f t="shared" si="617"/>
        <v>#DIV/0!</v>
      </c>
      <c r="Y1262" t="str">
        <f t="shared" si="618"/>
        <v>0.00083+0.113398928423977i</v>
      </c>
      <c r="Z1262" t="e">
        <f t="shared" si="619"/>
        <v>#DIV/0!</v>
      </c>
      <c r="AA1262" t="e">
        <f t="shared" si="620"/>
        <v>#DIV/0!</v>
      </c>
      <c r="AB1262" t="str">
        <f t="shared" si="621"/>
        <v>1.27527476323823-0.178714408850611i</v>
      </c>
      <c r="AC1262" t="str">
        <f t="shared" si="622"/>
        <v>1.48274423951681-2.18773247445068i</v>
      </c>
      <c r="AD1262" t="str">
        <f t="shared" si="623"/>
        <v>0.326697548065054+0.361500258837217i</v>
      </c>
      <c r="AE1262" t="e">
        <f t="shared" si="624"/>
        <v>#DIV/0!</v>
      </c>
      <c r="AF1262" t="str">
        <f t="shared" si="625"/>
        <v>-17.9686437271598-3.49492924483738i</v>
      </c>
      <c r="AG1262" t="e">
        <f t="shared" si="626"/>
        <v>#DIV/0!</v>
      </c>
      <c r="AH1262" t="e">
        <f t="shared" si="627"/>
        <v>#DIV/0!</v>
      </c>
      <c r="AI1262" t="e">
        <f t="shared" si="628"/>
        <v>#DIV/0!</v>
      </c>
      <c r="AJ1262" t="e">
        <f t="shared" si="629"/>
        <v>#DIV/0!</v>
      </c>
      <c r="AK1262"/>
      <c r="AL1262"/>
      <c r="AM1262"/>
      <c r="AN1262"/>
    </row>
    <row r="1263" spans="1:40" x14ac:dyDescent="0.25">
      <c r="A1263"/>
      <c r="B1263">
        <f t="shared" si="595"/>
        <v>112900</v>
      </c>
      <c r="C1263" s="186" t="str">
        <f t="shared" si="598"/>
        <v>-7.71673111613172E-06+0.0279175533165312i</v>
      </c>
      <c r="D1263" s="158" t="str">
        <f t="shared" si="599"/>
        <v>-7.66672582827192+0.214034575426739i</v>
      </c>
      <c r="E1263" t="str">
        <f t="shared" si="600"/>
        <v>7.99996081276077-0.0177058289339231i</v>
      </c>
      <c r="F1263" t="str">
        <f t="shared" si="601"/>
        <v>0.999200643397739+1.76775337049756E-06i</v>
      </c>
      <c r="G1263">
        <f t="shared" si="596"/>
        <v>1</v>
      </c>
      <c r="H1263" t="str">
        <f t="shared" si="602"/>
        <v>10.304149533929+3.7067421341411i</v>
      </c>
      <c r="I1263" t="str">
        <f t="shared" si="603"/>
        <v>443.35726323786i</v>
      </c>
      <c r="J1263" t="str">
        <f t="shared" si="597"/>
        <v>-265.071281255099+96.99238176402i</v>
      </c>
      <c r="K1263" t="str">
        <f t="shared" si="604"/>
        <v>0.539752875933297-1.47509509285849i</v>
      </c>
      <c r="L1263" t="str">
        <f t="shared" si="605"/>
        <v>0.0663239802612266-0.154236251424008i</v>
      </c>
      <c r="M1263" t="str">
        <f t="shared" si="606"/>
        <v>0.606076856194524-1.6293313442825i</v>
      </c>
      <c r="N1263" t="str">
        <f t="shared" si="607"/>
        <v>-0.831836738410632i</v>
      </c>
      <c r="O1263" t="str">
        <f t="shared" si="608"/>
        <v>0.673519235556822-0.739169695898685i</v>
      </c>
      <c r="P1263" t="str">
        <f t="shared" si="609"/>
        <v>0.326480764443178+0.739169695898685i</v>
      </c>
      <c r="Q1263" t="str">
        <f t="shared" si="610"/>
        <v>-0.326480764443178+0.092667042511947i</v>
      </c>
      <c r="R1263" t="str">
        <f t="shared" si="611"/>
        <v>-0.330734980143214-2.35792736419479i</v>
      </c>
      <c r="S1263" t="str">
        <f t="shared" si="612"/>
        <v>0.0877077442383128i</v>
      </c>
      <c r="T1263" t="str">
        <f t="shared" si="613"/>
        <v>0.206808490191316-0.0290080190490645i</v>
      </c>
      <c r="U1263" t="e">
        <f t="shared" si="614"/>
        <v>#DIV/0!</v>
      </c>
      <c r="V1263" t="str">
        <f t="shared" si="615"/>
        <v>1.33333333333333E-06-0.000939798896320613i</v>
      </c>
      <c r="W1263" t="e">
        <f t="shared" si="616"/>
        <v>#DIV/0!</v>
      </c>
      <c r="X1263" t="e">
        <f t="shared" si="617"/>
        <v>#DIV/0!</v>
      </c>
      <c r="Y1263" t="str">
        <f t="shared" si="618"/>
        <v>0.00083+0.113499459388892i</v>
      </c>
      <c r="Z1263" t="e">
        <f t="shared" si="619"/>
        <v>#DIV/0!</v>
      </c>
      <c r="AA1263" t="e">
        <f t="shared" si="620"/>
        <v>#DIV/0!</v>
      </c>
      <c r="AB1263" t="str">
        <f t="shared" si="621"/>
        <v>1.27523016842455-0.178870320959166i</v>
      </c>
      <c r="AC1263" t="str">
        <f t="shared" si="622"/>
        <v>1.48144847090252-2.18618164638221i</v>
      </c>
      <c r="AD1263" t="str">
        <f t="shared" si="623"/>
        <v>0.326957946186541+0.361753480231535i</v>
      </c>
      <c r="AE1263" t="e">
        <f t="shared" si="624"/>
        <v>#DIV/0!</v>
      </c>
      <c r="AF1263" t="str">
        <f t="shared" si="625"/>
        <v>-17.9708753622009-3.49270755871436i</v>
      </c>
      <c r="AG1263" t="e">
        <f t="shared" si="626"/>
        <v>#DIV/0!</v>
      </c>
      <c r="AH1263" t="e">
        <f t="shared" si="627"/>
        <v>#DIV/0!</v>
      </c>
      <c r="AI1263" t="e">
        <f t="shared" si="628"/>
        <v>#DIV/0!</v>
      </c>
      <c r="AJ1263" t="e">
        <f t="shared" si="629"/>
        <v>#DIV/0!</v>
      </c>
      <c r="AK1263"/>
      <c r="AL1263"/>
      <c r="AM1263"/>
      <c r="AN1263"/>
    </row>
    <row r="1264" spans="1:40" x14ac:dyDescent="0.25">
      <c r="A1264"/>
      <c r="B1264">
        <f t="shared" si="595"/>
        <v>113000</v>
      </c>
      <c r="C1264" s="186" t="str">
        <f t="shared" si="598"/>
        <v>-7.70307922932632E-06+0.0278928475209063i</v>
      </c>
      <c r="D1264" s="158" t="str">
        <f t="shared" si="599"/>
        <v>-7.66672572360743+0.213845164326948i</v>
      </c>
      <c r="E1264" t="str">
        <f t="shared" si="600"/>
        <v>7.99996074331098-0.0177215115337837i</v>
      </c>
      <c r="F1264" t="str">
        <f t="shared" si="601"/>
        <v>0.999200643404673+1.76931912431231E-06i</v>
      </c>
      <c r="G1264">
        <f t="shared" si="596"/>
        <v>1</v>
      </c>
      <c r="H1264" t="str">
        <f t="shared" si="602"/>
        <v>10.3063764002576+3.70433306235515i</v>
      </c>
      <c r="I1264" t="str">
        <f t="shared" si="603"/>
        <v>443.749962319558i</v>
      </c>
      <c r="J1264" t="str">
        <f t="shared" si="597"/>
        <v>-265.542829733734+97.0782917567252i</v>
      </c>
      <c r="K1264" t="str">
        <f t="shared" si="604"/>
        <v>0.538904216739777-1.47409011921152i</v>
      </c>
      <c r="L1264" t="str">
        <f t="shared" si="605"/>
        <v>0.0662249282598007-0.15414231536927i</v>
      </c>
      <c r="M1264" t="str">
        <f t="shared" si="606"/>
        <v>0.605129144999578-1.62823243458079i</v>
      </c>
      <c r="N1264" t="str">
        <f t="shared" si="607"/>
        <v>-0.832573529144388i</v>
      </c>
      <c r="O1264" t="str">
        <f t="shared" si="608"/>
        <v>0.67297443940997-0.739665737952513i</v>
      </c>
      <c r="P1264" t="str">
        <f t="shared" si="609"/>
        <v>0.32702556059003+0.739665737952513i</v>
      </c>
      <c r="Q1264" t="str">
        <f t="shared" si="610"/>
        <v>-0.32702556059003+0.092907791191875i</v>
      </c>
      <c r="R1264" t="str">
        <f t="shared" si="611"/>
        <v>-0.33073031134694-2.35575824492125i</v>
      </c>
      <c r="S1264" t="str">
        <f t="shared" si="612"/>
        <v>0.0877854304599589i</v>
      </c>
      <c r="T1264" t="str">
        <f t="shared" si="613"/>
        <v>0.206801251590009-0.0290333027477474i</v>
      </c>
      <c r="U1264" t="e">
        <f t="shared" si="614"/>
        <v>#DIV/0!</v>
      </c>
      <c r="V1264" t="str">
        <f t="shared" si="615"/>
        <v>1.33333333333333E-06-0.000938967215881388i</v>
      </c>
      <c r="W1264" t="e">
        <f t="shared" si="616"/>
        <v>#DIV/0!</v>
      </c>
      <c r="X1264" t="e">
        <f t="shared" si="617"/>
        <v>#DIV/0!</v>
      </c>
      <c r="Y1264" t="str">
        <f t="shared" si="618"/>
        <v>0.00083+0.113599990353807i</v>
      </c>
      <c r="Z1264" t="e">
        <f t="shared" si="619"/>
        <v>#DIV/0!</v>
      </c>
      <c r="AA1264" t="e">
        <f t="shared" si="620"/>
        <v>#DIV/0!</v>
      </c>
      <c r="AB1264" t="str">
        <f t="shared" si="621"/>
        <v>1.2751855334932-0.179026226238006i</v>
      </c>
      <c r="AC1264" t="str">
        <f t="shared" si="622"/>
        <v>1.48015562339725-2.18463243295774i</v>
      </c>
      <c r="AD1264" t="str">
        <f t="shared" si="623"/>
        <v>0.327218530116504+0.362006520699115i</v>
      </c>
      <c r="AE1264" t="e">
        <f t="shared" si="624"/>
        <v>#DIV/0!</v>
      </c>
      <c r="AF1264" t="str">
        <f t="shared" si="625"/>
        <v>-17.973102123865-3.4904878980282i</v>
      </c>
      <c r="AG1264" t="e">
        <f t="shared" si="626"/>
        <v>#DIV/0!</v>
      </c>
      <c r="AH1264" t="e">
        <f t="shared" si="627"/>
        <v>#DIV/0!</v>
      </c>
      <c r="AI1264" t="e">
        <f t="shared" si="628"/>
        <v>#DIV/0!</v>
      </c>
      <c r="AJ1264" t="e">
        <f t="shared" si="629"/>
        <v>#DIV/0!</v>
      </c>
      <c r="AK1264"/>
      <c r="AL1264"/>
      <c r="AM1264"/>
      <c r="AN1264"/>
    </row>
    <row r="1265" spans="1:40" x14ac:dyDescent="0.25">
      <c r="A1265"/>
      <c r="B1265">
        <f t="shared" si="595"/>
        <v>113100</v>
      </c>
      <c r="C1265" s="186" t="str">
        <f t="shared" si="598"/>
        <v>-7.68946353840742E-06+0.0278681854136809i</v>
      </c>
      <c r="D1265" s="158" t="str">
        <f t="shared" si="599"/>
        <v>-7.66672561922048+0.213656088171554i</v>
      </c>
      <c r="E1265" t="str">
        <f t="shared" si="600"/>
        <v>7.99996067379972-0.0177371941332359i</v>
      </c>
      <c r="F1265" t="str">
        <f t="shared" si="601"/>
        <v>0.999200643411606+1.77088487808634E-06i</v>
      </c>
      <c r="G1265">
        <f t="shared" si="596"/>
        <v>1</v>
      </c>
      <c r="H1265" t="str">
        <f t="shared" si="602"/>
        <v>10.3085984062682+3.70192635079148i</v>
      </c>
      <c r="I1265" t="str">
        <f t="shared" si="603"/>
        <v>444.142661401257i</v>
      </c>
      <c r="J1265" t="str">
        <f t="shared" si="597"/>
        <v>-266.014795696634+97.1642017494302i</v>
      </c>
      <c r="K1265" t="str">
        <f t="shared" si="604"/>
        <v>0.538057474204036-1.47308624469066i</v>
      </c>
      <c r="L1265" t="str">
        <f t="shared" si="605"/>
        <v>0.0661260843735625-0.154048456091532i</v>
      </c>
      <c r="M1265" t="str">
        <f t="shared" si="606"/>
        <v>0.604183558577599-1.62713470078219i</v>
      </c>
      <c r="N1265" t="str">
        <f t="shared" si="607"/>
        <v>-0.833310319878144i</v>
      </c>
      <c r="O1265" t="str">
        <f t="shared" si="608"/>
        <v>0.672429277931837-0.740161378470985i</v>
      </c>
      <c r="P1265" t="str">
        <f t="shared" si="609"/>
        <v>0.327570722068163+0.740161378470985i</v>
      </c>
      <c r="Q1265" t="str">
        <f t="shared" si="610"/>
        <v>-0.327570722068163+0.093148941407159i</v>
      </c>
      <c r="R1265" t="str">
        <f t="shared" si="611"/>
        <v>-0.330725638188574-2.35359288735222i</v>
      </c>
      <c r="S1265" t="str">
        <f t="shared" si="612"/>
        <v>0.0878631166816048i</v>
      </c>
      <c r="T1265" t="str">
        <f t="shared" si="613"/>
        <v>0.206794006482423-0.0290585853377609i</v>
      </c>
      <c r="U1265" t="e">
        <f t="shared" si="614"/>
        <v>#DIV/0!</v>
      </c>
      <c r="V1265" t="str">
        <f t="shared" si="615"/>
        <v>1.33333333333333E-06-0.000938137006141437i</v>
      </c>
      <c r="W1265" t="e">
        <f t="shared" si="616"/>
        <v>#DIV/0!</v>
      </c>
      <c r="X1265" t="e">
        <f t="shared" si="617"/>
        <v>#DIV/0!</v>
      </c>
      <c r="Y1265" t="str">
        <f t="shared" si="618"/>
        <v>0.00083+0.113700521318722i</v>
      </c>
      <c r="Z1265" t="e">
        <f t="shared" si="619"/>
        <v>#DIV/0!</v>
      </c>
      <c r="AA1265" t="e">
        <f t="shared" si="620"/>
        <v>#DIV/0!</v>
      </c>
      <c r="AB1265" t="str">
        <f t="shared" si="621"/>
        <v>1.27514085844258-0.179182124680528i</v>
      </c>
      <c r="AC1265" t="str">
        <f t="shared" si="622"/>
        <v>1.47886568871397-2.18308483288009i</v>
      </c>
      <c r="AD1265" t="str">
        <f t="shared" si="623"/>
        <v>0.327479299739906+0.362259380112964i</v>
      </c>
      <c r="AE1265" t="e">
        <f t="shared" si="624"/>
        <v>#DIV/0!</v>
      </c>
      <c r="AF1265" t="str">
        <f t="shared" si="625"/>
        <v>-17.9753240254887-3.48827026261993i</v>
      </c>
      <c r="AG1265" t="e">
        <f t="shared" si="626"/>
        <v>#DIV/0!</v>
      </c>
      <c r="AH1265" t="e">
        <f t="shared" si="627"/>
        <v>#DIV/0!</v>
      </c>
      <c r="AI1265" t="e">
        <f t="shared" si="628"/>
        <v>#DIV/0!</v>
      </c>
      <c r="AJ1265" t="e">
        <f t="shared" si="629"/>
        <v>#DIV/0!</v>
      </c>
      <c r="AK1265"/>
      <c r="AL1265"/>
      <c r="AM1265"/>
      <c r="AN1265"/>
    </row>
    <row r="1266" spans="1:40" x14ac:dyDescent="0.25">
      <c r="A1266"/>
      <c r="B1266">
        <f t="shared" ref="B1266:B1329" si="630">B1265+100</f>
        <v>113200</v>
      </c>
      <c r="C1266" s="186" t="str">
        <f t="shared" si="598"/>
        <v>-7.67588391553087E-06+0.0278435668790732i</v>
      </c>
      <c r="D1266" s="158" t="str">
        <f t="shared" si="599"/>
        <v>-7.66672551511006+0.213467346072895i</v>
      </c>
      <c r="E1266" t="str">
        <f t="shared" si="600"/>
        <v>7.99996060422696-0.017752876732279i</v>
      </c>
      <c r="F1266" t="str">
        <f t="shared" si="601"/>
        <v>0.999200643418549+1.77245063181959E-06i</v>
      </c>
      <c r="G1266">
        <f t="shared" si="596"/>
        <v>1</v>
      </c>
      <c r="H1266" t="str">
        <f t="shared" si="602"/>
        <v>10.3108155652561+3.69952199838747i</v>
      </c>
      <c r="I1266" t="str">
        <f t="shared" si="603"/>
        <v>444.535360482956i</v>
      </c>
      <c r="J1266" t="str">
        <f t="shared" si="597"/>
        <v>-266.487179143801+97.2501117421353i</v>
      </c>
      <c r="K1266" t="str">
        <f t="shared" si="604"/>
        <v>0.537212642831034-1.47208346832574i</v>
      </c>
      <c r="L1266" t="str">
        <f t="shared" si="605"/>
        <v>0.0660274480629487-0.153954673618724i</v>
      </c>
      <c r="M1266" t="str">
        <f t="shared" si="606"/>
        <v>0.603240090893983-1.62603814194446i</v>
      </c>
      <c r="N1266" t="str">
        <f t="shared" si="607"/>
        <v>-0.8340471106119i</v>
      </c>
      <c r="O1266" t="str">
        <f t="shared" si="608"/>
        <v>0.671883751418369-0.740656617185035i</v>
      </c>
      <c r="P1266" t="str">
        <f t="shared" si="609"/>
        <v>0.328116248581631+0.740656617185035i</v>
      </c>
      <c r="Q1266" t="str">
        <f t="shared" si="610"/>
        <v>-0.328116248581631+0.093390493426865i</v>
      </c>
      <c r="R1266" t="str">
        <f t="shared" si="611"/>
        <v>-0.330720960667486-2.35143128151555i</v>
      </c>
      <c r="S1266" t="str">
        <f t="shared" si="612"/>
        <v>0.0879408029032508i</v>
      </c>
      <c r="T1266" t="str">
        <f t="shared" si="613"/>
        <v>0.206786754868297-0.0290838668180332i</v>
      </c>
      <c r="U1266" t="e">
        <f t="shared" si="614"/>
        <v>#DIV/0!</v>
      </c>
      <c r="V1266" t="str">
        <f t="shared" si="615"/>
        <v>1.33333333333333E-06-0.000937308263203156i</v>
      </c>
      <c r="W1266" t="e">
        <f t="shared" si="616"/>
        <v>#DIV/0!</v>
      </c>
      <c r="X1266" t="e">
        <f t="shared" si="617"/>
        <v>#DIV/0!</v>
      </c>
      <c r="Y1266" t="str">
        <f t="shared" si="618"/>
        <v>0.00083+0.113801052283637i</v>
      </c>
      <c r="Z1266" t="e">
        <f t="shared" si="619"/>
        <v>#DIV/0!</v>
      </c>
      <c r="AA1266" t="e">
        <f t="shared" si="620"/>
        <v>#DIV/0!</v>
      </c>
      <c r="AB1266" t="str">
        <f t="shared" si="621"/>
        <v>1.2750961432711-0.179338016280122i</v>
      </c>
      <c r="AC1266" t="str">
        <f t="shared" si="622"/>
        <v>1.47757865859329-2.18153884484665i</v>
      </c>
      <c r="AD1266" t="str">
        <f t="shared" si="623"/>
        <v>0.327740254941629+0.362512058346142i</v>
      </c>
      <c r="AE1266" t="e">
        <f t="shared" si="624"/>
        <v>#DIV/0!</v>
      </c>
      <c r="AF1266" t="str">
        <f t="shared" si="625"/>
        <v>-17.9775410803662-3.48605465231458i</v>
      </c>
      <c r="AG1266" t="e">
        <f t="shared" si="626"/>
        <v>#DIV/0!</v>
      </c>
      <c r="AH1266" t="e">
        <f t="shared" si="627"/>
        <v>#DIV/0!</v>
      </c>
      <c r="AI1266" t="e">
        <f t="shared" si="628"/>
        <v>#DIV/0!</v>
      </c>
      <c r="AJ1266" t="e">
        <f t="shared" si="629"/>
        <v>#DIV/0!</v>
      </c>
      <c r="AK1266"/>
      <c r="AL1266"/>
      <c r="AM1266"/>
      <c r="AN1266"/>
    </row>
    <row r="1267" spans="1:40" x14ac:dyDescent="0.25">
      <c r="A1267"/>
      <c r="B1267">
        <f t="shared" si="630"/>
        <v>113300</v>
      </c>
      <c r="C1267" s="186" t="str">
        <f t="shared" si="598"/>
        <v>-7.66234023341651E-06+0.02781899180171i</v>
      </c>
      <c r="D1267" s="158" t="str">
        <f t="shared" si="599"/>
        <v>-7.6667254112751+0.213278937146443i</v>
      </c>
      <c r="E1267" t="str">
        <f t="shared" si="600"/>
        <v>7.99996053459272-0.0177685593309128i</v>
      </c>
      <c r="F1267" t="str">
        <f t="shared" si="601"/>
        <v>0.999200643425493+1.77401638551203E-06i</v>
      </c>
      <c r="G1267">
        <f t="shared" si="596"/>
        <v>1</v>
      </c>
      <c r="H1267" t="str">
        <f t="shared" si="602"/>
        <v>10.3130278904744+3.69712000406786i</v>
      </c>
      <c r="I1267" t="str">
        <f t="shared" si="603"/>
        <v>444.928059564655i</v>
      </c>
      <c r="J1267" t="str">
        <f t="shared" si="597"/>
        <v>-266.959980075234+97.3360217348403i</v>
      </c>
      <c r="K1267" t="str">
        <f t="shared" si="604"/>
        <v>0.536369717144293-1.4710817891435i</v>
      </c>
      <c r="L1267" t="str">
        <f t="shared" si="605"/>
        <v>0.065929018789971-0.153860967978007i</v>
      </c>
      <c r="M1267" t="str">
        <f t="shared" si="606"/>
        <v>0.602298735934264-1.62494275712151i</v>
      </c>
      <c r="N1267" t="str">
        <f t="shared" si="607"/>
        <v>-0.834783901345656i</v>
      </c>
      <c r="O1267" t="str">
        <f t="shared" si="608"/>
        <v>0.671337860165711-0.741151453825818i</v>
      </c>
      <c r="P1267" t="str">
        <f t="shared" si="609"/>
        <v>0.328662139834289+0.741151453825818i</v>
      </c>
      <c r="Q1267" t="str">
        <f t="shared" si="610"/>
        <v>-0.328662139834289+0.093632447519838i</v>
      </c>
      <c r="R1267" t="str">
        <f t="shared" si="611"/>
        <v>-0.330716278783056-2.34927341747434i</v>
      </c>
      <c r="S1267" t="str">
        <f t="shared" si="612"/>
        <v>0.0880184891248969i</v>
      </c>
      <c r="T1267" t="str">
        <f t="shared" si="613"/>
        <v>0.206779496747375-0.0291091471874928i</v>
      </c>
      <c r="U1267" t="e">
        <f t="shared" si="614"/>
        <v>#DIV/0!</v>
      </c>
      <c r="V1267" t="str">
        <f t="shared" si="615"/>
        <v>1.33333333333333E-06-0.000936480983182674i</v>
      </c>
      <c r="W1267" t="e">
        <f t="shared" si="616"/>
        <v>#DIV/0!</v>
      </c>
      <c r="X1267" t="e">
        <f t="shared" si="617"/>
        <v>#DIV/0!</v>
      </c>
      <c r="Y1267" t="str">
        <f t="shared" si="618"/>
        <v>0.00083+0.113901583248552i</v>
      </c>
      <c r="Z1267" t="e">
        <f t="shared" si="619"/>
        <v>#DIV/0!</v>
      </c>
      <c r="AA1267" t="e">
        <f t="shared" si="620"/>
        <v>#DIV/0!</v>
      </c>
      <c r="AB1267" t="str">
        <f t="shared" si="621"/>
        <v>1.27505138797717-0.179493901030183i</v>
      </c>
      <c r="AC1267" t="str">
        <f t="shared" si="622"/>
        <v>1.4762945248034-2.17999446754962i</v>
      </c>
      <c r="AD1267" t="str">
        <f t="shared" si="623"/>
        <v>0.328001395606444+0.362764555271745i</v>
      </c>
      <c r="AE1267" t="e">
        <f t="shared" si="624"/>
        <v>#DIV/0!</v>
      </c>
      <c r="AF1267" t="str">
        <f t="shared" si="625"/>
        <v>-17.9797533017495-3.48384106692142i</v>
      </c>
      <c r="AG1267" t="e">
        <f t="shared" si="626"/>
        <v>#DIV/0!</v>
      </c>
      <c r="AH1267" t="e">
        <f t="shared" si="627"/>
        <v>#DIV/0!</v>
      </c>
      <c r="AI1267" t="e">
        <f t="shared" si="628"/>
        <v>#DIV/0!</v>
      </c>
      <c r="AJ1267" t="e">
        <f t="shared" si="629"/>
        <v>#DIV/0!</v>
      </c>
      <c r="AK1267"/>
      <c r="AL1267"/>
      <c r="AM1267"/>
      <c r="AN1267"/>
    </row>
    <row r="1268" spans="1:40" x14ac:dyDescent="0.25">
      <c r="A1268"/>
      <c r="B1268">
        <f t="shared" si="630"/>
        <v>113400</v>
      </c>
      <c r="C1268" s="186" t="str">
        <f t="shared" si="598"/>
        <v>-7.64883236534509E-06+0.0277944600666251i</v>
      </c>
      <c r="D1268" s="158" t="str">
        <f t="shared" si="599"/>
        <v>-7.66672530771484+0.213090860510793i</v>
      </c>
      <c r="E1268" t="str">
        <f t="shared" si="600"/>
        <v>7.999960464897-0.0177842419291369i</v>
      </c>
      <c r="F1268" t="str">
        <f t="shared" si="601"/>
        <v>0.999200643432446+1.77558213916364E-06i</v>
      </c>
      <c r="G1268">
        <f t="shared" si="596"/>
        <v>1</v>
      </c>
      <c r="H1268" t="str">
        <f t="shared" si="602"/>
        <v>10.3152353951349+3.694720366745i</v>
      </c>
      <c r="I1268" t="str">
        <f t="shared" si="603"/>
        <v>445.320758646353i</v>
      </c>
      <c r="J1268" t="str">
        <f t="shared" si="597"/>
        <v>-267.433198490934+97.4219317275454i</v>
      </c>
      <c r="K1268" t="str">
        <f t="shared" si="604"/>
        <v>0.535528691685812-1.47008120616754i</v>
      </c>
      <c r="L1268" t="str">
        <f t="shared" si="605"/>
        <v>0.0658307960182104-0.153767339195774i</v>
      </c>
      <c r="M1268" t="str">
        <f t="shared" si="606"/>
        <v>0.601359487704022-1.62384854536331i</v>
      </c>
      <c r="N1268" t="str">
        <f t="shared" si="607"/>
        <v>-0.835520692079412i</v>
      </c>
      <c r="O1268" t="str">
        <f t="shared" si="608"/>
        <v>0.670791604470206-0.741645888124708i</v>
      </c>
      <c r="P1268" t="str">
        <f t="shared" si="609"/>
        <v>0.329208395529794+0.741645888124708i</v>
      </c>
      <c r="Q1268" t="str">
        <f t="shared" si="610"/>
        <v>-0.329208395529794+0.093874803954704i</v>
      </c>
      <c r="R1268" t="str">
        <f t="shared" si="611"/>
        <v>-0.330711592534673-2.34711928532673i</v>
      </c>
      <c r="S1268" t="str">
        <f t="shared" si="612"/>
        <v>0.0880961753465428i</v>
      </c>
      <c r="T1268" t="str">
        <f t="shared" si="613"/>
        <v>0.206772232119396-0.029134426445069i</v>
      </c>
      <c r="U1268" t="e">
        <f t="shared" si="614"/>
        <v>#DIV/0!</v>
      </c>
      <c r="V1268" t="str">
        <f t="shared" si="615"/>
        <v>1.33333333333333E-06-0.000935655162209847i</v>
      </c>
      <c r="W1268" t="e">
        <f t="shared" si="616"/>
        <v>#DIV/0!</v>
      </c>
      <c r="X1268" t="e">
        <f t="shared" si="617"/>
        <v>#DIV/0!</v>
      </c>
      <c r="Y1268" t="str">
        <f t="shared" si="618"/>
        <v>0.00083+0.114002114213466i</v>
      </c>
      <c r="Z1268" t="e">
        <f t="shared" si="619"/>
        <v>#DIV/0!</v>
      </c>
      <c r="AA1268" t="e">
        <f t="shared" si="620"/>
        <v>#DIV/0!</v>
      </c>
      <c r="AB1268" t="str">
        <f t="shared" si="621"/>
        <v>1.27500659255918-0.179649778924106i</v>
      </c>
      <c r="AC1268" t="str">
        <f t="shared" si="622"/>
        <v>1.47501327913989-2.1784516996758i</v>
      </c>
      <c r="AD1268" t="str">
        <f t="shared" si="623"/>
        <v>0.328262721619051+0.363016870762922i</v>
      </c>
      <c r="AE1268" t="e">
        <f t="shared" si="624"/>
        <v>#DIV/0!</v>
      </c>
      <c r="AF1268" t="str">
        <f t="shared" si="625"/>
        <v>-17.9819607028497-3.48162950623421i</v>
      </c>
      <c r="AG1268" t="e">
        <f t="shared" si="626"/>
        <v>#DIV/0!</v>
      </c>
      <c r="AH1268" t="e">
        <f t="shared" si="627"/>
        <v>#DIV/0!</v>
      </c>
      <c r="AI1268" t="e">
        <f t="shared" si="628"/>
        <v>#DIV/0!</v>
      </c>
      <c r="AJ1268" t="e">
        <f t="shared" si="629"/>
        <v>#DIV/0!</v>
      </c>
      <c r="AK1268"/>
      <c r="AL1268"/>
      <c r="AM1268"/>
      <c r="AN1268"/>
    </row>
    <row r="1269" spans="1:40" x14ac:dyDescent="0.25">
      <c r="A1269"/>
      <c r="B1269">
        <f t="shared" si="630"/>
        <v>113500</v>
      </c>
      <c r="C1269" s="186" t="str">
        <f t="shared" si="598"/>
        <v>-7.63536018515531E-06+0.0277699715592573i</v>
      </c>
      <c r="D1269" s="158" t="str">
        <f t="shared" si="599"/>
        <v>-7.66672520442813+0.212903115287639i</v>
      </c>
      <c r="E1269" t="str">
        <f t="shared" si="600"/>
        <v>7.99996039513979-0.0177999245269508i</v>
      </c>
      <c r="F1269" t="str">
        <f t="shared" si="601"/>
        <v>0.999200643439409+1.77714789277437E-06i</v>
      </c>
      <c r="G1269">
        <f t="shared" si="596"/>
        <v>1</v>
      </c>
      <c r="H1269" t="str">
        <f t="shared" si="602"/>
        <v>10.3174380924071+3.69232308531862i</v>
      </c>
      <c r="I1269" t="str">
        <f t="shared" si="603"/>
        <v>445.713457728052i</v>
      </c>
      <c r="J1269" t="str">
        <f t="shared" si="597"/>
        <v>-267.906834390899+97.5078417202505i</v>
      </c>
      <c r="K1269" t="str">
        <f t="shared" si="604"/>
        <v>0.534689561016018-1.46908171841846i</v>
      </c>
      <c r="L1269" t="str">
        <f t="shared" si="605"/>
        <v>0.0657327792128108-0.153673787297653i</v>
      </c>
      <c r="M1269" t="str">
        <f t="shared" si="606"/>
        <v>0.600422340228829-1.62275550571611i</v>
      </c>
      <c r="N1269" t="str">
        <f t="shared" si="607"/>
        <v>-0.836257482813168i</v>
      </c>
      <c r="O1269" t="str">
        <f t="shared" si="608"/>
        <v>0.670244984628394-0.742139919813295i</v>
      </c>
      <c r="P1269" t="str">
        <f t="shared" si="609"/>
        <v>0.329755015371606+0.742139919813295i</v>
      </c>
      <c r="Q1269" t="str">
        <f t="shared" si="610"/>
        <v>-0.329755015371606+0.0941175629998731i</v>
      </c>
      <c r="R1269" t="str">
        <f t="shared" si="611"/>
        <v>-0.330706901921708-2.34496887520573i</v>
      </c>
      <c r="S1269" t="str">
        <f t="shared" si="612"/>
        <v>0.0881738615681887i</v>
      </c>
      <c r="T1269" t="str">
        <f t="shared" si="613"/>
        <v>0.206764960984101-0.0291597045896892i</v>
      </c>
      <c r="U1269" t="e">
        <f t="shared" si="614"/>
        <v>#DIV/0!</v>
      </c>
      <c r="V1269" t="str">
        <f t="shared" si="615"/>
        <v>1.33333333333333E-06-0.00093483079642817i</v>
      </c>
      <c r="W1269" t="e">
        <f t="shared" si="616"/>
        <v>#DIV/0!</v>
      </c>
      <c r="X1269" t="e">
        <f t="shared" si="617"/>
        <v>#DIV/0!</v>
      </c>
      <c r="Y1269" t="str">
        <f t="shared" si="618"/>
        <v>0.00083+0.114102645178381i</v>
      </c>
      <c r="Z1269" t="e">
        <f t="shared" si="619"/>
        <v>#DIV/0!</v>
      </c>
      <c r="AA1269" t="e">
        <f t="shared" si="620"/>
        <v>#DIV/0!</v>
      </c>
      <c r="AB1269" t="str">
        <f t="shared" si="621"/>
        <v>1.27496175701554-0.179805649955279i</v>
      </c>
      <c r="AC1269" t="str">
        <f t="shared" si="622"/>
        <v>1.47373491342574-2.17691053990697i</v>
      </c>
      <c r="AD1269" t="str">
        <f t="shared" si="623"/>
        <v>0.328524232864034+0.363269004692861i</v>
      </c>
      <c r="AE1269" t="e">
        <f t="shared" si="624"/>
        <v>#DIV/0!</v>
      </c>
      <c r="AF1269" t="str">
        <f t="shared" si="625"/>
        <v>-17.9841632968352-3.47941997003098i</v>
      </c>
      <c r="AG1269" t="e">
        <f t="shared" si="626"/>
        <v>#DIV/0!</v>
      </c>
      <c r="AH1269" t="e">
        <f t="shared" si="627"/>
        <v>#DIV/0!</v>
      </c>
      <c r="AI1269" t="e">
        <f t="shared" si="628"/>
        <v>#DIV/0!</v>
      </c>
      <c r="AJ1269" t="e">
        <f t="shared" si="629"/>
        <v>#DIV/0!</v>
      </c>
      <c r="AK1269"/>
      <c r="AL1269"/>
      <c r="AM1269"/>
      <c r="AN1269"/>
    </row>
    <row r="1270" spans="1:40" x14ac:dyDescent="0.25">
      <c r="A1270"/>
      <c r="B1270">
        <f t="shared" si="630"/>
        <v>113600</v>
      </c>
      <c r="C1270" s="186" t="str">
        <f t="shared" si="598"/>
        <v>-7.62192356724101E-06+0.0277455261654491i</v>
      </c>
      <c r="D1270" s="158" t="str">
        <f t="shared" si="599"/>
        <v>-7.66672510141404+0.212715700601776i</v>
      </c>
      <c r="E1270" t="str">
        <f t="shared" si="600"/>
        <v>7.99996032532109-0.0178156071243545i</v>
      </c>
      <c r="F1270" t="str">
        <f t="shared" si="601"/>
        <v>0.999200643446373+0.0000017787136463442i</v>
      </c>
      <c r="G1270">
        <f t="shared" si="596"/>
        <v>1</v>
      </c>
      <c r="H1270" t="str">
        <f t="shared" si="602"/>
        <v>10.3196359954191+3.68992815867627i</v>
      </c>
      <c r="I1270" t="str">
        <f t="shared" si="603"/>
        <v>446.106156809751i</v>
      </c>
      <c r="J1270" t="str">
        <f t="shared" si="597"/>
        <v>-268.380887775131+97.5937517129555i</v>
      </c>
      <c r="K1270" t="str">
        <f t="shared" si="604"/>
        <v>0.533852319713667-1.46808332491379i</v>
      </c>
      <c r="L1270" t="str">
        <f t="shared" si="605"/>
        <v>0.0656349678404777-0.15358031230852i</v>
      </c>
      <c r="M1270" t="str">
        <f t="shared" si="606"/>
        <v>0.599487287554145-1.62166363722231i</v>
      </c>
      <c r="N1270" t="str">
        <f t="shared" si="607"/>
        <v>-0.836994273546924i</v>
      </c>
      <c r="O1270" t="str">
        <f t="shared" si="608"/>
        <v>0.669698000937014-0.742633548623389i</v>
      </c>
      <c r="P1270" t="str">
        <f t="shared" si="609"/>
        <v>0.330301999062986+0.742633548623389i</v>
      </c>
      <c r="Q1270" t="str">
        <f t="shared" si="610"/>
        <v>-0.330301999062986+0.094360724923535i</v>
      </c>
      <c r="R1270" t="str">
        <f t="shared" si="611"/>
        <v>-0.33070220694354-2.34282217727913i</v>
      </c>
      <c r="S1270" t="str">
        <f t="shared" si="612"/>
        <v>0.0882515477898348i</v>
      </c>
      <c r="T1270" t="str">
        <f t="shared" si="613"/>
        <v>0.206757683341234-0.0291849816202817i</v>
      </c>
      <c r="U1270" t="e">
        <f t="shared" si="614"/>
        <v>#DIV/0!</v>
      </c>
      <c r="V1270" t="str">
        <f t="shared" si="615"/>
        <v>1.33333333333333E-06-0.000934007881994692i</v>
      </c>
      <c r="W1270" t="e">
        <f t="shared" si="616"/>
        <v>#DIV/0!</v>
      </c>
      <c r="X1270" t="e">
        <f t="shared" si="617"/>
        <v>#DIV/0!</v>
      </c>
      <c r="Y1270" t="str">
        <f t="shared" si="618"/>
        <v>0.00083+0.114203176143296i</v>
      </c>
      <c r="Z1270" t="e">
        <f t="shared" si="619"/>
        <v>#DIV/0!</v>
      </c>
      <c r="AA1270" t="e">
        <f t="shared" si="620"/>
        <v>#DIV/0!</v>
      </c>
      <c r="AB1270" t="str">
        <f t="shared" si="621"/>
        <v>1.27491688134467-0.179961514117094i</v>
      </c>
      <c r="AC1270" t="str">
        <f t="shared" si="622"/>
        <v>1.47245941951115-2.17537098691972i</v>
      </c>
      <c r="AD1270" t="str">
        <f t="shared" si="623"/>
        <v>0.328785929225897+0.363520956934807i</v>
      </c>
      <c r="AE1270" t="e">
        <f t="shared" si="624"/>
        <v>#DIV/0!</v>
      </c>
      <c r="AF1270" t="str">
        <f t="shared" si="625"/>
        <v>-17.9863610968331-3.47721245807449i</v>
      </c>
      <c r="AG1270" t="e">
        <f t="shared" si="626"/>
        <v>#DIV/0!</v>
      </c>
      <c r="AH1270" t="e">
        <f t="shared" si="627"/>
        <v>#DIV/0!</v>
      </c>
      <c r="AI1270" t="e">
        <f t="shared" si="628"/>
        <v>#DIV/0!</v>
      </c>
      <c r="AJ1270" t="e">
        <f t="shared" si="629"/>
        <v>#DIV/0!</v>
      </c>
      <c r="AK1270"/>
      <c r="AL1270"/>
      <c r="AM1270"/>
      <c r="AN1270"/>
    </row>
    <row r="1271" spans="1:40" x14ac:dyDescent="0.25">
      <c r="A1271"/>
      <c r="B1271">
        <f t="shared" si="630"/>
        <v>113700</v>
      </c>
      <c r="C1271" s="186" t="str">
        <f t="shared" si="598"/>
        <v>-7.60852238654807E-06+0.0277211237714444i</v>
      </c>
      <c r="D1271" s="158" t="str">
        <f t="shared" si="599"/>
        <v>-7.66672499867166+0.212528615581074i</v>
      </c>
      <c r="E1271" t="str">
        <f t="shared" si="600"/>
        <v>7.99996025544091-0.0178312897213473i</v>
      </c>
      <c r="F1271" t="str">
        <f t="shared" si="601"/>
        <v>0.999200643453346+1.78027939987308E-06i</v>
      </c>
      <c r="G1271">
        <f t="shared" si="596"/>
        <v>1</v>
      </c>
      <c r="H1271" t="str">
        <f t="shared" si="602"/>
        <v>10.3218291172578+3.68753558569326i</v>
      </c>
      <c r="I1271" t="str">
        <f t="shared" si="603"/>
        <v>446.498855891449i</v>
      </c>
      <c r="J1271" t="str">
        <f t="shared" si="597"/>
        <v>-268.855358643628+97.6796617056606i</v>
      </c>
      <c r="K1271" t="str">
        <f t="shared" si="604"/>
        <v>0.533016962375805-1.46708602466812i</v>
      </c>
      <c r="L1271" t="str">
        <f t="shared" si="605"/>
        <v>0.0655373613694701-0.153486914252493i</v>
      </c>
      <c r="M1271" t="str">
        <f t="shared" si="606"/>
        <v>0.598554323745275-1.62057293892061i</v>
      </c>
      <c r="N1271" t="str">
        <f t="shared" si="607"/>
        <v>-0.83773106428068i</v>
      </c>
      <c r="O1271" t="str">
        <f t="shared" si="608"/>
        <v>0.669150653693001-0.743126774287018i</v>
      </c>
      <c r="P1271" t="str">
        <f t="shared" si="609"/>
        <v>0.330849346306999+0.743126774287018i</v>
      </c>
      <c r="Q1271" t="str">
        <f t="shared" si="610"/>
        <v>-0.330849346306999+0.094604289993662i</v>
      </c>
      <c r="R1271" t="str">
        <f t="shared" si="611"/>
        <v>-0.330697507599546-2.34067918174927i</v>
      </c>
      <c r="S1271" t="str">
        <f t="shared" si="612"/>
        <v>0.0883292340114807i</v>
      </c>
      <c r="T1271" t="str">
        <f t="shared" si="613"/>
        <v>0.206750399190532-0.0292102575357737i</v>
      </c>
      <c r="U1271" t="e">
        <f t="shared" si="614"/>
        <v>#DIV/0!</v>
      </c>
      <c r="V1271" t="str">
        <f t="shared" si="615"/>
        <v>1.33333333333333E-06-0.000933186415080007i</v>
      </c>
      <c r="W1271" t="e">
        <f t="shared" si="616"/>
        <v>#DIV/0!</v>
      </c>
      <c r="X1271" t="e">
        <f t="shared" si="617"/>
        <v>#DIV/0!</v>
      </c>
      <c r="Y1271" t="str">
        <f t="shared" si="618"/>
        <v>0.00083+0.114303707108211i</v>
      </c>
      <c r="Z1271" t="e">
        <f t="shared" si="619"/>
        <v>#DIV/0!</v>
      </c>
      <c r="AA1271" t="e">
        <f t="shared" si="620"/>
        <v>#DIV/0!</v>
      </c>
      <c r="AB1271" t="str">
        <f t="shared" si="621"/>
        <v>1.27487196554495-0.180117371402934i</v>
      </c>
      <c r="AC1271" t="str">
        <f t="shared" si="622"/>
        <v>1.47118678927346-2.17383303938553i</v>
      </c>
      <c r="AD1271" t="str">
        <f t="shared" si="623"/>
        <v>0.329047810589048+0.36377272736204i</v>
      </c>
      <c r="AE1271" t="e">
        <f t="shared" si="624"/>
        <v>#DIV/0!</v>
      </c>
      <c r="AF1271" t="str">
        <f t="shared" si="625"/>
        <v>-17.9885541159295-3.47500697011219i</v>
      </c>
      <c r="AG1271" t="e">
        <f t="shared" si="626"/>
        <v>#DIV/0!</v>
      </c>
      <c r="AH1271" t="e">
        <f t="shared" si="627"/>
        <v>#DIV/0!</v>
      </c>
      <c r="AI1271" t="e">
        <f t="shared" si="628"/>
        <v>#DIV/0!</v>
      </c>
      <c r="AJ1271" t="e">
        <f t="shared" si="629"/>
        <v>#DIV/0!</v>
      </c>
      <c r="AK1271"/>
      <c r="AL1271"/>
      <c r="AM1271"/>
      <c r="AN1271"/>
    </row>
    <row r="1272" spans="1:40" x14ac:dyDescent="0.25">
      <c r="A1272"/>
      <c r="B1272">
        <f t="shared" si="630"/>
        <v>113800</v>
      </c>
      <c r="C1272" s="186" t="str">
        <f t="shared" si="598"/>
        <v>-7.59515651857157E-06+0.027696764263887i</v>
      </c>
      <c r="D1272" s="158" t="str">
        <f t="shared" si="599"/>
        <v>-7.66672489619999+0.212341859356467i</v>
      </c>
      <c r="E1272" t="str">
        <f t="shared" si="600"/>
        <v>7.99996018549924-0.017846972317929i</v>
      </c>
      <c r="F1272" t="str">
        <f t="shared" si="601"/>
        <v>0.999200643460319+1.78184515336095E-06i</v>
      </c>
      <c r="G1272">
        <f t="shared" si="596"/>
        <v>1</v>
      </c>
      <c r="H1272" t="str">
        <f t="shared" si="602"/>
        <v>10.3240174709684+3.68514536523286i</v>
      </c>
      <c r="I1272" t="str">
        <f t="shared" si="603"/>
        <v>446.891554973148i</v>
      </c>
      <c r="J1272" t="str">
        <f t="shared" si="597"/>
        <v>-269.330246996392+97.7655716983656i</v>
      </c>
      <c r="K1272" t="str">
        <f t="shared" si="604"/>
        <v>0.532183483617677-1.46608981669306i</v>
      </c>
      <c r="L1272" t="str">
        <f t="shared" si="605"/>
        <v>0.0654399592695991-0.15339359315295i</v>
      </c>
      <c r="M1272" t="str">
        <f t="shared" si="606"/>
        <v>0.597623442887276-1.61948340984601i</v>
      </c>
      <c r="N1272" t="str">
        <f t="shared" si="607"/>
        <v>-0.838467855014436i</v>
      </c>
      <c r="O1272" t="str">
        <f t="shared" si="608"/>
        <v>0.66860294319349-0.74361959653643i</v>
      </c>
      <c r="P1272" t="str">
        <f t="shared" si="609"/>
        <v>0.33139705680651+0.74361959653643i</v>
      </c>
      <c r="Q1272" t="str">
        <f t="shared" si="610"/>
        <v>-0.33139705680651+0.094848258478006i</v>
      </c>
      <c r="R1272" t="str">
        <f t="shared" si="611"/>
        <v>-0.330692803889101-2.33853987885295i</v>
      </c>
      <c r="S1272" t="str">
        <f t="shared" si="612"/>
        <v>0.0884069202331267i</v>
      </c>
      <c r="T1272" t="str">
        <f t="shared" si="613"/>
        <v>0.206743108531739-0.0292355323350928i</v>
      </c>
      <c r="U1272" t="e">
        <f t="shared" si="614"/>
        <v>#DIV/0!</v>
      </c>
      <c r="V1272" t="str">
        <f t="shared" si="615"/>
        <v>1.33333333333333E-06-0.000932366391868158i</v>
      </c>
      <c r="W1272" t="e">
        <f t="shared" si="616"/>
        <v>#DIV/0!</v>
      </c>
      <c r="X1272" t="e">
        <f t="shared" si="617"/>
        <v>#DIV/0!</v>
      </c>
      <c r="Y1272" t="str">
        <f t="shared" si="618"/>
        <v>0.00083+0.114404238073126i</v>
      </c>
      <c r="Z1272" t="e">
        <f t="shared" si="619"/>
        <v>#DIV/0!</v>
      </c>
      <c r="AA1272" t="e">
        <f t="shared" si="620"/>
        <v>#DIV/0!</v>
      </c>
      <c r="AB1272" t="str">
        <f t="shared" si="621"/>
        <v>1.27482700961479-0.180273221806188i</v>
      </c>
      <c r="AC1272" t="str">
        <f t="shared" si="622"/>
        <v>1.46991701461707-2.17229669597095i</v>
      </c>
      <c r="AD1272" t="str">
        <f t="shared" si="623"/>
        <v>0.329309876837796+0.364024315847893i</v>
      </c>
      <c r="AE1272" t="e">
        <f t="shared" si="624"/>
        <v>#DIV/0!</v>
      </c>
      <c r="AF1272" t="str">
        <f t="shared" si="625"/>
        <v>-17.9907423671684-3.47280350587639i</v>
      </c>
      <c r="AG1272" t="e">
        <f t="shared" si="626"/>
        <v>#DIV/0!</v>
      </c>
      <c r="AH1272" t="e">
        <f t="shared" si="627"/>
        <v>#DIV/0!</v>
      </c>
      <c r="AI1272" t="e">
        <f t="shared" si="628"/>
        <v>#DIV/0!</v>
      </c>
      <c r="AJ1272" t="e">
        <f t="shared" si="629"/>
        <v>#DIV/0!</v>
      </c>
      <c r="AK1272"/>
      <c r="AL1272"/>
      <c r="AM1272"/>
      <c r="AN1272"/>
    </row>
    <row r="1273" spans="1:40" x14ac:dyDescent="0.25">
      <c r="A1273"/>
      <c r="B1273">
        <f t="shared" si="630"/>
        <v>113900</v>
      </c>
      <c r="C1273" s="186" t="str">
        <f t="shared" si="598"/>
        <v>-7.58182583935298E-06+0.0276724475298187i</v>
      </c>
      <c r="D1273" s="158" t="str">
        <f t="shared" si="599"/>
        <v>-7.66672479399811+0.212155431061943i</v>
      </c>
      <c r="E1273" t="str">
        <f t="shared" si="600"/>
        <v>7.99996011549608-0.0178626549140992i</v>
      </c>
      <c r="F1273" t="str">
        <f t="shared" si="601"/>
        <v>0.999200643467302+1.78341090680783E-06i</v>
      </c>
      <c r="G1273">
        <f t="shared" si="596"/>
        <v>1</v>
      </c>
      <c r="H1273" t="str">
        <f t="shared" si="602"/>
        <v>10.3262010695552+3.68275749614627i</v>
      </c>
      <c r="I1273" t="str">
        <f t="shared" si="603"/>
        <v>447.284254054847i</v>
      </c>
      <c r="J1273" t="str">
        <f t="shared" si="597"/>
        <v>-269.805552833422+97.8514816910708i</v>
      </c>
      <c r="K1273" t="str">
        <f t="shared" si="604"/>
        <v>0.531351878072678-1.46509469999735i</v>
      </c>
      <c r="L1273" t="str">
        <f t="shared" si="605"/>
        <v>0.0653427610122218-0.153300349032525i</v>
      </c>
      <c r="M1273" t="str">
        <f t="shared" si="606"/>
        <v>0.5966946390849-1.61839504902988i</v>
      </c>
      <c r="N1273" t="str">
        <f t="shared" si="607"/>
        <v>-0.839204645748193i</v>
      </c>
      <c r="O1273" t="str">
        <f t="shared" si="608"/>
        <v>0.668054869735809-0.744112015104091i</v>
      </c>
      <c r="P1273" t="str">
        <f t="shared" si="609"/>
        <v>0.331945130264191+0.744112015104091i</v>
      </c>
      <c r="Q1273" t="str">
        <f t="shared" si="610"/>
        <v>-0.331945130264191+0.095092630644102i</v>
      </c>
      <c r="R1273" t="str">
        <f t="shared" si="611"/>
        <v>-0.330688095811582-2.33640425886123i</v>
      </c>
      <c r="S1273" t="str">
        <f t="shared" si="612"/>
        <v>0.0884846064547728i</v>
      </c>
      <c r="T1273" t="str">
        <f t="shared" si="613"/>
        <v>0.206735811364591-0.029260806017166i</v>
      </c>
      <c r="U1273" t="e">
        <f t="shared" si="614"/>
        <v>#DIV/0!</v>
      </c>
      <c r="V1273" t="str">
        <f t="shared" si="615"/>
        <v>1.33333333333333E-06-0.000931547808556603i</v>
      </c>
      <c r="W1273" t="e">
        <f t="shared" si="616"/>
        <v>#DIV/0!</v>
      </c>
      <c r="X1273" t="e">
        <f t="shared" si="617"/>
        <v>#DIV/0!</v>
      </c>
      <c r="Y1273" t="str">
        <f t="shared" si="618"/>
        <v>0.00083+0.114504769038041i</v>
      </c>
      <c r="Z1273" t="e">
        <f t="shared" si="619"/>
        <v>#DIV/0!</v>
      </c>
      <c r="AA1273" t="e">
        <f t="shared" si="620"/>
        <v>#DIV/0!</v>
      </c>
      <c r="AB1273" t="str">
        <f t="shared" si="621"/>
        <v>1.27478201355258-0.180429065320238i</v>
      </c>
      <c r="AC1273" t="str">
        <f t="shared" si="622"/>
        <v>1.46865008747332-2.17076195533752i</v>
      </c>
      <c r="AD1273" t="str">
        <f t="shared" si="623"/>
        <v>0.329572127856362+0.36427572226574i</v>
      </c>
      <c r="AE1273" t="e">
        <f t="shared" si="624"/>
        <v>#DIV/0!</v>
      </c>
      <c r="AF1273" t="str">
        <f t="shared" si="625"/>
        <v>-17.9929258635533-3.47060206508433i</v>
      </c>
      <c r="AG1273" t="e">
        <f t="shared" si="626"/>
        <v>#DIV/0!</v>
      </c>
      <c r="AH1273" t="e">
        <f t="shared" si="627"/>
        <v>#DIV/0!</v>
      </c>
      <c r="AI1273" t="e">
        <f t="shared" si="628"/>
        <v>#DIV/0!</v>
      </c>
      <c r="AJ1273" t="e">
        <f t="shared" si="629"/>
        <v>#DIV/0!</v>
      </c>
      <c r="AK1273"/>
      <c r="AL1273"/>
      <c r="AM1273"/>
      <c r="AN1273"/>
    </row>
    <row r="1274" spans="1:40" x14ac:dyDescent="0.25">
      <c r="A1274"/>
      <c r="B1274">
        <f t="shared" si="630"/>
        <v>114000</v>
      </c>
      <c r="C1274" s="186" t="str">
        <f t="shared" si="598"/>
        <v>-7.56853022547712E-06+0.0276481734566777i</v>
      </c>
      <c r="D1274" s="158" t="str">
        <f t="shared" si="599"/>
        <v>-7.6667246920651+0.211969329834529i</v>
      </c>
      <c r="E1274" t="str">
        <f t="shared" si="600"/>
        <v>7.99996004543144-0.0178783375098575i</v>
      </c>
      <c r="F1274" t="str">
        <f t="shared" si="601"/>
        <v>0.999200643474296+1.78497666021366E-06i</v>
      </c>
      <c r="G1274">
        <f t="shared" si="596"/>
        <v>1</v>
      </c>
      <c r="H1274" t="str">
        <f t="shared" si="602"/>
        <v>10.3283799259816+3.6803719772729i</v>
      </c>
      <c r="I1274" t="str">
        <f t="shared" si="603"/>
        <v>447.676953136545i</v>
      </c>
      <c r="J1274" t="str">
        <f t="shared" si="597"/>
        <v>-270.281276154719+97.9373916837758i</v>
      </c>
      <c r="K1274" t="str">
        <f t="shared" si="604"/>
        <v>0.530522140392262-1.46410067358683i</v>
      </c>
      <c r="L1274" t="str">
        <f t="shared" si="605"/>
        <v>0.0652457660702353-0.153207181913114i</v>
      </c>
      <c r="M1274" t="str">
        <f t="shared" si="606"/>
        <v>0.595767906462497-1.61730785549994i</v>
      </c>
      <c r="N1274" t="str">
        <f t="shared" si="607"/>
        <v>-0.839941436481949i</v>
      </c>
      <c r="O1274" t="str">
        <f t="shared" si="608"/>
        <v>0.667506433617487-0.744604029722686i</v>
      </c>
      <c r="P1274" t="str">
        <f t="shared" si="609"/>
        <v>0.332493566382513+0.744604029722686i</v>
      </c>
      <c r="Q1274" t="str">
        <f t="shared" si="610"/>
        <v>-0.332493566382513+0.0953374067592629i</v>
      </c>
      <c r="R1274" t="str">
        <f t="shared" si="611"/>
        <v>-0.330683383366369-2.33427231207934i</v>
      </c>
      <c r="S1274" t="str">
        <f t="shared" si="612"/>
        <v>0.0885622926764187i</v>
      </c>
      <c r="T1274" t="str">
        <f t="shared" si="613"/>
        <v>0.206728507688831-0.0292860785809207i</v>
      </c>
      <c r="U1274" t="e">
        <f t="shared" si="614"/>
        <v>#DIV/0!</v>
      </c>
      <c r="V1274" t="str">
        <f t="shared" si="615"/>
        <v>1.33333333333333E-06-0.000930730661356113i</v>
      </c>
      <c r="W1274" t="e">
        <f t="shared" si="616"/>
        <v>#DIV/0!</v>
      </c>
      <c r="X1274" t="e">
        <f t="shared" si="617"/>
        <v>#DIV/0!</v>
      </c>
      <c r="Y1274" t="str">
        <f t="shared" si="618"/>
        <v>0.00083+0.114605300002956i</v>
      </c>
      <c r="Z1274" t="e">
        <f t="shared" si="619"/>
        <v>#DIV/0!</v>
      </c>
      <c r="AA1274" t="e">
        <f t="shared" si="620"/>
        <v>#DIV/0!</v>
      </c>
      <c r="AB1274" t="str">
        <f t="shared" si="621"/>
        <v>1.27473697735672-0.180584901938472i</v>
      </c>
      <c r="AC1274" t="str">
        <f t="shared" si="622"/>
        <v>1.46738599980037-2.16922881614189i</v>
      </c>
      <c r="AD1274" t="str">
        <f t="shared" si="623"/>
        <v>0.329834563528879+0.364526946489012i</v>
      </c>
      <c r="AE1274" t="e">
        <f t="shared" si="624"/>
        <v>#DIV/0!</v>
      </c>
      <c r="AF1274" t="str">
        <f t="shared" si="625"/>
        <v>-17.9951046180467-3.46840264743837i</v>
      </c>
      <c r="AG1274" t="e">
        <f t="shared" si="626"/>
        <v>#DIV/0!</v>
      </c>
      <c r="AH1274" t="e">
        <f t="shared" si="627"/>
        <v>#DIV/0!</v>
      </c>
      <c r="AI1274" t="e">
        <f t="shared" si="628"/>
        <v>#DIV/0!</v>
      </c>
      <c r="AJ1274" t="e">
        <f t="shared" si="629"/>
        <v>#DIV/0!</v>
      </c>
      <c r="AK1274"/>
      <c r="AL1274"/>
      <c r="AM1274"/>
      <c r="AN1274"/>
    </row>
    <row r="1275" spans="1:40" x14ac:dyDescent="0.25">
      <c r="A1275"/>
      <c r="B1275">
        <f t="shared" si="630"/>
        <v>114100</v>
      </c>
      <c r="C1275" s="186" t="str">
        <f t="shared" si="598"/>
        <v>-7.55526955406943E-06+0.027623941932297i</v>
      </c>
      <c r="D1275" s="158" t="str">
        <f t="shared" si="599"/>
        <v>-7.66672459039989+0.211783554814277i</v>
      </c>
      <c r="E1275" t="str">
        <f t="shared" si="600"/>
        <v>7.99995997530531-0.0178940201052035i</v>
      </c>
      <c r="F1275" t="str">
        <f t="shared" si="601"/>
        <v>0.999200643481289+1.78654241357837E-06i</v>
      </c>
      <c r="G1275">
        <f t="shared" si="596"/>
        <v>1</v>
      </c>
      <c r="H1275" t="str">
        <f t="shared" si="602"/>
        <v>10.3305540531696+3.67798880744029i</v>
      </c>
      <c r="I1275" t="str">
        <f t="shared" si="603"/>
        <v>448.069652218244i</v>
      </c>
      <c r="J1275" t="str">
        <f t="shared" si="597"/>
        <v>-270.757416960281+98.0233016764809i</v>
      </c>
      <c r="K1275" t="str">
        <f t="shared" si="604"/>
        <v>0.529694265245911-1.46310773646454i</v>
      </c>
      <c r="L1275" t="str">
        <f t="shared" si="605"/>
        <v>0.0651489739180756-0.153114091815888i</v>
      </c>
      <c r="M1275" t="str">
        <f t="shared" si="606"/>
        <v>0.594843239163987-1.61622182828043i</v>
      </c>
      <c r="N1275" t="str">
        <f t="shared" si="607"/>
        <v>-0.840678227215705i</v>
      </c>
      <c r="O1275" t="str">
        <f t="shared" si="608"/>
        <v>0.666957635136249-0.74509564012512i</v>
      </c>
      <c r="P1275" t="str">
        <f t="shared" si="609"/>
        <v>0.333042364863751+0.74509564012512i</v>
      </c>
      <c r="Q1275" t="str">
        <f t="shared" si="610"/>
        <v>-0.333042364863751+0.095582587090585i</v>
      </c>
      <c r="R1275" t="str">
        <f t="shared" si="611"/>
        <v>-0.330678666552828-2.33214402884647i</v>
      </c>
      <c r="S1275" t="str">
        <f t="shared" si="612"/>
        <v>0.0886399788980646i</v>
      </c>
      <c r="T1275" t="str">
        <f t="shared" si="613"/>
        <v>0.206721197504198-0.0293113500252828i</v>
      </c>
      <c r="U1275" t="e">
        <f t="shared" si="614"/>
        <v>#DIV/0!</v>
      </c>
      <c r="V1275" t="str">
        <f t="shared" si="615"/>
        <v>1.33333333333333E-06-0.000929914946490767i</v>
      </c>
      <c r="W1275" t="e">
        <f t="shared" si="616"/>
        <v>#DIV/0!</v>
      </c>
      <c r="X1275" t="e">
        <f t="shared" si="617"/>
        <v>#DIV/0!</v>
      </c>
      <c r="Y1275" t="str">
        <f t="shared" si="618"/>
        <v>0.00083+0.114705830967871i</v>
      </c>
      <c r="Z1275" t="e">
        <f t="shared" si="619"/>
        <v>#DIV/0!</v>
      </c>
      <c r="AA1275" t="e">
        <f t="shared" si="620"/>
        <v>#DIV/0!</v>
      </c>
      <c r="AB1275" t="str">
        <f t="shared" si="621"/>
        <v>1.27469190102561-0.180740731654265i</v>
      </c>
      <c r="AC1275" t="str">
        <f t="shared" si="622"/>
        <v>1.46612474358318-2.16769727703596i</v>
      </c>
      <c r="AD1275" t="str">
        <f t="shared" si="623"/>
        <v>0.330097183739366+0.364777988391174i</v>
      </c>
      <c r="AE1275" t="e">
        <f t="shared" si="624"/>
        <v>#DIV/0!</v>
      </c>
      <c r="AF1275" t="str">
        <f t="shared" si="625"/>
        <v>-17.9972786435695-3.46620525262601i</v>
      </c>
      <c r="AG1275" t="e">
        <f t="shared" si="626"/>
        <v>#DIV/0!</v>
      </c>
      <c r="AH1275" t="e">
        <f t="shared" si="627"/>
        <v>#DIV/0!</v>
      </c>
      <c r="AI1275" t="e">
        <f t="shared" si="628"/>
        <v>#DIV/0!</v>
      </c>
      <c r="AJ1275" t="e">
        <f t="shared" si="629"/>
        <v>#DIV/0!</v>
      </c>
      <c r="AK1275"/>
      <c r="AL1275"/>
      <c r="AM1275"/>
      <c r="AN1275"/>
    </row>
    <row r="1276" spans="1:40" x14ac:dyDescent="0.25">
      <c r="A1276"/>
      <c r="B1276">
        <f t="shared" si="630"/>
        <v>114200</v>
      </c>
      <c r="C1276" s="186" t="str">
        <f t="shared" si="598"/>
        <v>-7.54204370279313E-06+0.0275997528449021i</v>
      </c>
      <c r="D1276" s="158" t="str">
        <f t="shared" si="599"/>
        <v>-7.6667244890017+0.21159810514425i</v>
      </c>
      <c r="E1276" t="str">
        <f t="shared" si="600"/>
        <v>7.9999599051177-0.017909702700137i</v>
      </c>
      <c r="F1276" t="str">
        <f t="shared" si="601"/>
        <v>0.999200643488292+1.78810816690197E-06i</v>
      </c>
      <c r="G1276">
        <f t="shared" si="596"/>
        <v>1</v>
      </c>
      <c r="H1276" t="str">
        <f t="shared" si="602"/>
        <v>10.3327234640011+3.67560798546442i</v>
      </c>
      <c r="I1276" t="str">
        <f t="shared" si="603"/>
        <v>448.462351299943i</v>
      </c>
      <c r="J1276" t="str">
        <f t="shared" si="597"/>
        <v>-271.23397525011+98.1092116691859i</v>
      </c>
      <c r="K1276" t="str">
        <f t="shared" si="604"/>
        <v>0.52886824732102-1.46211588763068i</v>
      </c>
      <c r="L1276" t="str">
        <f t="shared" si="605"/>
        <v>0.0650523840317093-0.153021078761285i</v>
      </c>
      <c r="M1276" t="str">
        <f t="shared" si="606"/>
        <v>0.593920631352729-1.61513696639196i</v>
      </c>
      <c r="N1276" t="str">
        <f t="shared" si="607"/>
        <v>-0.841415017949461i</v>
      </c>
      <c r="O1276" t="str">
        <f t="shared" si="608"/>
        <v>0.666408474590015-0.745586846044517i</v>
      </c>
      <c r="P1276" t="str">
        <f t="shared" si="609"/>
        <v>0.333591525409985+0.745586846044517i</v>
      </c>
      <c r="Q1276" t="str">
        <f t="shared" si="610"/>
        <v>-0.333591525409985+0.0958281719049441i</v>
      </c>
      <c r="R1276" t="str">
        <f t="shared" si="611"/>
        <v>-0.330673945370338-2.33001939953564i</v>
      </c>
      <c r="S1276" t="str">
        <f t="shared" si="612"/>
        <v>0.0887176651197107i</v>
      </c>
      <c r="T1276" t="str">
        <f t="shared" si="613"/>
        <v>0.206713880810432-0.0293366203491792i</v>
      </c>
      <c r="U1276" t="e">
        <f t="shared" si="614"/>
        <v>#DIV/0!</v>
      </c>
      <c r="V1276" t="str">
        <f t="shared" si="615"/>
        <v>1.33333333333333E-06-0.000929100660197874i</v>
      </c>
      <c r="W1276" t="e">
        <f t="shared" si="616"/>
        <v>#DIV/0!</v>
      </c>
      <c r="X1276" t="e">
        <f t="shared" si="617"/>
        <v>#DIV/0!</v>
      </c>
      <c r="Y1276" t="str">
        <f t="shared" si="618"/>
        <v>0.00083+0.114806361932785i</v>
      </c>
      <c r="Z1276" t="e">
        <f t="shared" si="619"/>
        <v>#DIV/0!</v>
      </c>
      <c r="AA1276" t="e">
        <f t="shared" si="620"/>
        <v>#DIV/0!</v>
      </c>
      <c r="AB1276" t="str">
        <f t="shared" si="621"/>
        <v>1.27464678455764-0.180896554461002i</v>
      </c>
      <c r="AC1276" t="str">
        <f t="shared" si="622"/>
        <v>1.4648663108333-2.1661673366667i</v>
      </c>
      <c r="AD1276" t="str">
        <f t="shared" si="623"/>
        <v>0.330359988371778+0.36502884784575i</v>
      </c>
      <c r="AE1276" t="e">
        <f t="shared" si="624"/>
        <v>#DIV/0!</v>
      </c>
      <c r="AF1276" t="str">
        <f t="shared" si="625"/>
        <v>-17.9994479530028-3.46400988032017i</v>
      </c>
      <c r="AG1276" t="e">
        <f t="shared" si="626"/>
        <v>#DIV/0!</v>
      </c>
      <c r="AH1276" t="e">
        <f t="shared" si="627"/>
        <v>#DIV/0!</v>
      </c>
      <c r="AI1276" t="e">
        <f t="shared" si="628"/>
        <v>#DIV/0!</v>
      </c>
      <c r="AJ1276" t="e">
        <f t="shared" si="629"/>
        <v>#DIV/0!</v>
      </c>
      <c r="AK1276"/>
      <c r="AL1276"/>
      <c r="AM1276"/>
      <c r="AN1276"/>
    </row>
    <row r="1277" spans="1:40" x14ac:dyDescent="0.25">
      <c r="A1277"/>
      <c r="B1277">
        <f t="shared" si="630"/>
        <v>114300</v>
      </c>
      <c r="C1277" s="186" t="str">
        <f t="shared" si="598"/>
        <v>-0.0000075288525498463+0.02757560608311i</v>
      </c>
      <c r="D1277" s="158" t="str">
        <f t="shared" si="599"/>
        <v>-7.66672438786955+0.21141297997051i</v>
      </c>
      <c r="E1277" t="str">
        <f t="shared" si="600"/>
        <v>7.9999598348686-0.0179253852946575i</v>
      </c>
      <c r="F1277" t="str">
        <f t="shared" si="601"/>
        <v>0.999200643495295+1.78967392018438E-06i</v>
      </c>
      <c r="G1277">
        <f t="shared" si="596"/>
        <v>1</v>
      </c>
      <c r="H1277" t="str">
        <f t="shared" si="602"/>
        <v>10.334888171317+3.67322951014965i</v>
      </c>
      <c r="I1277" t="str">
        <f t="shared" si="603"/>
        <v>448.855050381642i</v>
      </c>
      <c r="J1277" t="str">
        <f t="shared" si="597"/>
        <v>-271.710951024204+98.195121661891i</v>
      </c>
      <c r="K1277" t="str">
        <f t="shared" si="604"/>
        <v>0.528044081322874-1.46112512608274i</v>
      </c>
      <c r="L1277" t="str">
        <f t="shared" si="605"/>
        <v>0.0649559958886321-0.152928142769029i</v>
      </c>
      <c r="M1277" t="str">
        <f t="shared" si="606"/>
        <v>0.593000077211506-1.61405326885177i</v>
      </c>
      <c r="N1277" t="str">
        <f t="shared" si="607"/>
        <v>-0.842151808683217i</v>
      </c>
      <c r="O1277" t="str">
        <f t="shared" si="608"/>
        <v>0.665858952276902-0.74607764721422i</v>
      </c>
      <c r="P1277" t="str">
        <f t="shared" si="609"/>
        <v>0.334141047723098+0.74607764721422i</v>
      </c>
      <c r="Q1277" t="str">
        <f t="shared" si="610"/>
        <v>-0.334141047723098+0.0960741614689971i</v>
      </c>
      <c r="R1277" t="str">
        <f t="shared" si="611"/>
        <v>-0.33066921981827-2.32789841455357i</v>
      </c>
      <c r="S1277" t="str">
        <f t="shared" si="612"/>
        <v>0.0887953513413566i</v>
      </c>
      <c r="T1277" t="str">
        <f t="shared" si="613"/>
        <v>0.206706557607271-0.0293618895515356i</v>
      </c>
      <c r="U1277" t="e">
        <f t="shared" si="614"/>
        <v>#DIV/0!</v>
      </c>
      <c r="V1277" t="str">
        <f t="shared" si="615"/>
        <v>1.33333333333333E-06-0.000928287798727882i</v>
      </c>
      <c r="W1277" t="e">
        <f t="shared" si="616"/>
        <v>#DIV/0!</v>
      </c>
      <c r="X1277" t="e">
        <f t="shared" si="617"/>
        <v>#DIV/0!</v>
      </c>
      <c r="Y1277" t="str">
        <f t="shared" si="618"/>
        <v>0.00083+0.1149068928977i</v>
      </c>
      <c r="Z1277" t="e">
        <f t="shared" si="619"/>
        <v>#DIV/0!</v>
      </c>
      <c r="AA1277" t="e">
        <f t="shared" si="620"/>
        <v>#DIV/0!</v>
      </c>
      <c r="AB1277" t="str">
        <f t="shared" si="621"/>
        <v>1.27460162795119-0.181052370352057i</v>
      </c>
      <c r="AC1277" t="str">
        <f t="shared" si="622"/>
        <v>1.46361069358887-2.1646389936765i</v>
      </c>
      <c r="AD1277" t="str">
        <f t="shared" si="623"/>
        <v>0.330622977309945+0.365279524726298i</v>
      </c>
      <c r="AE1277" t="e">
        <f t="shared" si="624"/>
        <v>#DIV/0!</v>
      </c>
      <c r="AF1277" t="str">
        <f t="shared" si="625"/>
        <v>-18.0016125591866-3.46181653017914i</v>
      </c>
      <c r="AG1277" t="e">
        <f t="shared" si="626"/>
        <v>#DIV/0!</v>
      </c>
      <c r="AH1277" t="e">
        <f t="shared" si="627"/>
        <v>#DIV/0!</v>
      </c>
      <c r="AI1277" t="e">
        <f t="shared" si="628"/>
        <v>#DIV/0!</v>
      </c>
      <c r="AJ1277" t="e">
        <f t="shared" si="629"/>
        <v>#DIV/0!</v>
      </c>
      <c r="AK1277"/>
      <c r="AL1277"/>
      <c r="AM1277"/>
      <c r="AN1277"/>
    </row>
    <row r="1278" spans="1:40" x14ac:dyDescent="0.25">
      <c r="A1278"/>
      <c r="B1278">
        <f t="shared" si="630"/>
        <v>114400</v>
      </c>
      <c r="C1278" s="186" t="str">
        <f t="shared" si="598"/>
        <v>-7.51569597395915E-06+0.027551501535927i</v>
      </c>
      <c r="D1278" s="158" t="str">
        <f t="shared" si="599"/>
        <v>-7.66672428700244+0.211228178442107i</v>
      </c>
      <c r="E1278" t="str">
        <f t="shared" si="600"/>
        <v>7.99995976455802-0.0179410678887647i</v>
      </c>
      <c r="F1278" t="str">
        <f t="shared" si="601"/>
        <v>0.999200643502308+1.79123967342561E-06i</v>
      </c>
      <c r="G1278">
        <f t="shared" si="596"/>
        <v>1</v>
      </c>
      <c r="H1278" t="str">
        <f t="shared" si="602"/>
        <v>10.3370481879177+3.67085338028887i</v>
      </c>
      <c r="I1278" t="str">
        <f t="shared" si="603"/>
        <v>449.24774946334i</v>
      </c>
      <c r="J1278" t="str">
        <f t="shared" si="597"/>
        <v>-272.188344282565+98.2810316545961i</v>
      </c>
      <c r="K1278" t="str">
        <f t="shared" si="604"/>
        <v>0.527221761974548-1.46013545081543i</v>
      </c>
      <c r="L1278" t="str">
        <f t="shared" si="605"/>
        <v>0.0648598089678631-0.152835283858127i</v>
      </c>
      <c r="M1278" t="str">
        <f t="shared" si="606"/>
        <v>0.592081570942411-1.61297073467356i</v>
      </c>
      <c r="N1278" t="str">
        <f t="shared" si="607"/>
        <v>-0.842888599416973i</v>
      </c>
      <c r="O1278" t="str">
        <f t="shared" si="608"/>
        <v>0.665309068495226-0.746568043367793i</v>
      </c>
      <c r="P1278" t="str">
        <f t="shared" si="609"/>
        <v>0.334690931504774+0.746568043367793i</v>
      </c>
      <c r="Q1278" t="str">
        <f t="shared" si="610"/>
        <v>-0.334690931504774+0.09632055604918i</v>
      </c>
      <c r="R1278" t="str">
        <f t="shared" si="611"/>
        <v>-0.330664489895995-2.32578106434052i</v>
      </c>
      <c r="S1278" t="str">
        <f t="shared" si="612"/>
        <v>0.0888730375630026i</v>
      </c>
      <c r="T1278" t="str">
        <f t="shared" si="613"/>
        <v>0.206699227894455-0.0293871576312779i</v>
      </c>
      <c r="U1278" t="e">
        <f t="shared" si="614"/>
        <v>#DIV/0!</v>
      </c>
      <c r="V1278" t="str">
        <f t="shared" si="615"/>
        <v>1.33333333333333E-06-0.000927476358344376i</v>
      </c>
      <c r="W1278" t="e">
        <f t="shared" si="616"/>
        <v>#DIV/0!</v>
      </c>
      <c r="X1278" t="e">
        <f t="shared" si="617"/>
        <v>#DIV/0!</v>
      </c>
      <c r="Y1278" t="str">
        <f t="shared" si="618"/>
        <v>0.00083+0.115007423862615i</v>
      </c>
      <c r="Z1278" t="e">
        <f t="shared" si="619"/>
        <v>#DIV/0!</v>
      </c>
      <c r="AA1278" t="e">
        <f t="shared" si="620"/>
        <v>#DIV/0!</v>
      </c>
      <c r="AB1278" t="str">
        <f t="shared" si="621"/>
        <v>1.27455643120468-0.181208179320807i</v>
      </c>
      <c r="AC1278" t="str">
        <f t="shared" si="622"/>
        <v>1.46235788391448-2.163112246703i</v>
      </c>
      <c r="AD1278" t="str">
        <f t="shared" si="623"/>
        <v>0.33088615043763+0.36553001890644i</v>
      </c>
      <c r="AE1278" t="e">
        <f t="shared" si="624"/>
        <v>#DIV/0!</v>
      </c>
      <c r="AF1278" t="str">
        <f t="shared" si="625"/>
        <v>-18.0037724749201-3.45962520184676i</v>
      </c>
      <c r="AG1278" t="e">
        <f t="shared" si="626"/>
        <v>#DIV/0!</v>
      </c>
      <c r="AH1278" t="e">
        <f t="shared" si="627"/>
        <v>#DIV/0!</v>
      </c>
      <c r="AI1278" t="e">
        <f t="shared" si="628"/>
        <v>#DIV/0!</v>
      </c>
      <c r="AJ1278" t="e">
        <f t="shared" si="629"/>
        <v>#DIV/0!</v>
      </c>
      <c r="AK1278"/>
      <c r="AL1278"/>
      <c r="AM1278"/>
      <c r="AN1278"/>
    </row>
    <row r="1279" spans="1:40" x14ac:dyDescent="0.25">
      <c r="A1279"/>
      <c r="B1279">
        <f t="shared" si="630"/>
        <v>114500</v>
      </c>
      <c r="C1279" s="186" t="str">
        <f t="shared" si="598"/>
        <v>-7.50257385439129E-06+0.0275274390927472i</v>
      </c>
      <c r="D1279" s="158" t="str">
        <f t="shared" si="599"/>
        <v>-7.66672418639952+0.211043699711062i</v>
      </c>
      <c r="E1279" t="str">
        <f t="shared" si="600"/>
        <v>7.99995969418594-0.0179567504824582i</v>
      </c>
      <c r="F1279" t="str">
        <f t="shared" si="601"/>
        <v>0.999200643509331+1.79280542662562E-06i</v>
      </c>
      <c r="G1279">
        <f t="shared" si="596"/>
        <v>1</v>
      </c>
      <c r="H1279" t="str">
        <f t="shared" si="602"/>
        <v>10.3392035265635+3.66847959466365i</v>
      </c>
      <c r="I1279" t="str">
        <f t="shared" si="603"/>
        <v>449.640448545039i</v>
      </c>
      <c r="J1279" t="str">
        <f t="shared" si="597"/>
        <v>-272.666155025192+98.3669416473011i</v>
      </c>
      <c r="K1279" t="str">
        <f t="shared" si="604"/>
        <v>0.526401284016865-1.4591468608208i</v>
      </c>
      <c r="L1279" t="str">
        <f t="shared" si="605"/>
        <v>0.0647638227499388-0.152742502046871i</v>
      </c>
      <c r="M1279" t="str">
        <f t="shared" si="606"/>
        <v>0.591165106766804-1.61188936286767i</v>
      </c>
      <c r="N1279" t="str">
        <f t="shared" si="607"/>
        <v>-0.843625390150729i</v>
      </c>
      <c r="O1279" t="str">
        <f t="shared" si="608"/>
        <v>0.664758823543495-0.74705803423902i</v>
      </c>
      <c r="P1279" t="str">
        <f t="shared" si="609"/>
        <v>0.335241176456505+0.74705803423902i</v>
      </c>
      <c r="Q1279" t="str">
        <f t="shared" si="610"/>
        <v>-0.335241176456505+0.0965673559117091i</v>
      </c>
      <c r="R1279" t="str">
        <f t="shared" si="611"/>
        <v>-0.330659755602893-2.32366733937014i</v>
      </c>
      <c r="S1279" t="str">
        <f t="shared" si="612"/>
        <v>0.0889507237846485i</v>
      </c>
      <c r="T1279" t="str">
        <f t="shared" si="613"/>
        <v>0.206691891671722-0.0294124245873323i</v>
      </c>
      <c r="U1279" t="e">
        <f t="shared" si="614"/>
        <v>#DIV/0!</v>
      </c>
      <c r="V1279" t="str">
        <f t="shared" si="615"/>
        <v>1.33333333333333E-06-0.000926666335323994i</v>
      </c>
      <c r="W1279" t="e">
        <f t="shared" si="616"/>
        <v>#DIV/0!</v>
      </c>
      <c r="X1279" t="e">
        <f t="shared" si="617"/>
        <v>#DIV/0!</v>
      </c>
      <c r="Y1279" t="str">
        <f t="shared" si="618"/>
        <v>0.00083+0.11510795482753i</v>
      </c>
      <c r="Z1279" t="e">
        <f t="shared" si="619"/>
        <v>#DIV/0!</v>
      </c>
      <c r="AA1279" t="e">
        <f t="shared" si="620"/>
        <v>#DIV/0!</v>
      </c>
      <c r="AB1279" t="str">
        <f t="shared" si="621"/>
        <v>1.27451119431647-0.181363981360632i</v>
      </c>
      <c r="AC1279" t="str">
        <f t="shared" si="622"/>
        <v>1.46110787390105-2.1615870943792i</v>
      </c>
      <c r="AD1279" t="str">
        <f t="shared" si="623"/>
        <v>0.331149507638494+0.36578033025983i</v>
      </c>
      <c r="AE1279" t="e">
        <f t="shared" si="624"/>
        <v>#DIV/0!</v>
      </c>
      <c r="AF1279" t="str">
        <f t="shared" si="625"/>
        <v>-18.005927712963-3.45743589495259i</v>
      </c>
      <c r="AG1279" t="e">
        <f t="shared" si="626"/>
        <v>#DIV/0!</v>
      </c>
      <c r="AH1279" t="e">
        <f t="shared" si="627"/>
        <v>#DIV/0!</v>
      </c>
      <c r="AI1279" t="e">
        <f t="shared" si="628"/>
        <v>#DIV/0!</v>
      </c>
      <c r="AJ1279" t="e">
        <f t="shared" si="629"/>
        <v>#DIV/0!</v>
      </c>
      <c r="AK1279"/>
      <c r="AL1279"/>
      <c r="AM1279"/>
      <c r="AN1279"/>
    </row>
    <row r="1280" spans="1:40" x14ac:dyDescent="0.25">
      <c r="A1280"/>
      <c r="B1280">
        <f t="shared" si="630"/>
        <v>114600</v>
      </c>
      <c r="C1280" s="186" t="str">
        <f t="shared" si="598"/>
        <v>-0.0000074894860709288+0.0275034186433506i</v>
      </c>
      <c r="D1280" s="158" t="str">
        <f t="shared" si="599"/>
        <v>-7.66672408605987+0.210859542932355i</v>
      </c>
      <c r="E1280" t="str">
        <f t="shared" si="600"/>
        <v>7.99995962375239-0.0179724330757376i</v>
      </c>
      <c r="F1280" t="str">
        <f t="shared" si="601"/>
        <v>0.999200643516355+1.79437117978432E-06i</v>
      </c>
      <c r="G1280">
        <f t="shared" si="596"/>
        <v>1</v>
      </c>
      <c r="H1280" t="str">
        <f t="shared" si="602"/>
        <v>10.3413541999744+3.66610815204428i</v>
      </c>
      <c r="I1280" t="str">
        <f t="shared" si="603"/>
        <v>450.033147626738i</v>
      </c>
      <c r="J1280" t="str">
        <f t="shared" si="597"/>
        <v>-273.144383252086+98.4528516400062i</v>
      </c>
      <c r="K1280" t="str">
        <f t="shared" si="604"/>
        <v>0.525582642208311-1.45815935508825i</v>
      </c>
      <c r="L1280" t="str">
        <f t="shared" si="605"/>
        <v>0.0646680367169116-0.152649797352855i</v>
      </c>
      <c r="M1280" t="str">
        <f t="shared" si="606"/>
        <v>0.590250678925223-1.6108091524411i</v>
      </c>
      <c r="N1280" t="str">
        <f t="shared" si="607"/>
        <v>-0.844362180884485i</v>
      </c>
      <c r="O1280" t="str">
        <f t="shared" si="608"/>
        <v>0.664208217720416-0.747547619561903i</v>
      </c>
      <c r="P1280" t="str">
        <f t="shared" si="609"/>
        <v>0.335791782279584+0.747547619561903i</v>
      </c>
      <c r="Q1280" t="str">
        <f t="shared" si="610"/>
        <v>-0.335791782279584+0.096814561322582i</v>
      </c>
      <c r="R1280" t="str">
        <f t="shared" si="611"/>
        <v>-0.33065501693833-2.32155723014933i</v>
      </c>
      <c r="S1280" t="str">
        <f t="shared" si="612"/>
        <v>0.0890284100062946i</v>
      </c>
      <c r="T1280" t="str">
        <f t="shared" si="613"/>
        <v>0.206684548938812-0.0294376904186239i</v>
      </c>
      <c r="U1280" t="e">
        <f t="shared" si="614"/>
        <v>#DIV/0!</v>
      </c>
      <c r="V1280" t="str">
        <f t="shared" si="615"/>
        <v>1.33333333333333E-06-0.000925857725956344i</v>
      </c>
      <c r="W1280" t="e">
        <f t="shared" si="616"/>
        <v>#DIV/0!</v>
      </c>
      <c r="X1280" t="e">
        <f t="shared" si="617"/>
        <v>#DIV/0!</v>
      </c>
      <c r="Y1280" t="str">
        <f t="shared" si="618"/>
        <v>0.00083+0.115208485792445i</v>
      </c>
      <c r="Z1280" t="e">
        <f t="shared" si="619"/>
        <v>#DIV/0!</v>
      </c>
      <c r="AA1280" t="e">
        <f t="shared" si="620"/>
        <v>#DIV/0!</v>
      </c>
      <c r="AB1280" t="str">
        <f t="shared" si="621"/>
        <v>1.27446591728496-0.181519776464902i</v>
      </c>
      <c r="AC1280" t="str">
        <f t="shared" si="622"/>
        <v>1.45986065566578-2.16006353533362i</v>
      </c>
      <c r="AD1280" t="str">
        <f t="shared" si="623"/>
        <v>0.331413048796099+0.366030458660178i</v>
      </c>
      <c r="AE1280" t="e">
        <f t="shared" si="624"/>
        <v>#DIV/0!</v>
      </c>
      <c r="AF1280" t="str">
        <f t="shared" si="625"/>
        <v>-18.0080782860343-3.45524860911192i</v>
      </c>
      <c r="AG1280" t="e">
        <f t="shared" si="626"/>
        <v>#DIV/0!</v>
      </c>
      <c r="AH1280" t="e">
        <f t="shared" si="627"/>
        <v>#DIV/0!</v>
      </c>
      <c r="AI1280" t="e">
        <f t="shared" si="628"/>
        <v>#DIV/0!</v>
      </c>
      <c r="AJ1280" t="e">
        <f t="shared" si="629"/>
        <v>#DIV/0!</v>
      </c>
      <c r="AK1280"/>
      <c r="AL1280"/>
      <c r="AM1280"/>
      <c r="AN1280"/>
    </row>
    <row r="1281" spans="1:40" x14ac:dyDescent="0.25">
      <c r="A1281"/>
      <c r="B1281">
        <f t="shared" si="630"/>
        <v>114700</v>
      </c>
      <c r="C1281" s="186" t="str">
        <f t="shared" si="598"/>
        <v>-7.47643250388159E-06+0.0274794400779018i</v>
      </c>
      <c r="D1281" s="158" t="str">
        <f t="shared" si="599"/>
        <v>-7.6667239859825+0.210675707263914i</v>
      </c>
      <c r="E1281" t="str">
        <f t="shared" si="600"/>
        <v>7.99995955325734-0.0179881156686027i</v>
      </c>
      <c r="F1281" t="str">
        <f t="shared" si="601"/>
        <v>0.999200643523388+1.79593693290175E-06i</v>
      </c>
      <c r="G1281">
        <f t="shared" si="596"/>
        <v>1</v>
      </c>
      <c r="H1281" t="str">
        <f t="shared" si="602"/>
        <v>10.3435002208302+3.66373905118991i</v>
      </c>
      <c r="I1281" t="str">
        <f t="shared" si="603"/>
        <v>450.425846708437i</v>
      </c>
      <c r="J1281" t="str">
        <f t="shared" si="597"/>
        <v>-273.623028963245+98.5387616327112i</v>
      </c>
      <c r="K1281" t="str">
        <f t="shared" si="604"/>
        <v>0.524765831324989-1.45717293260455i</v>
      </c>
      <c r="L1281" t="str">
        <f t="shared" si="605"/>
        <v>0.0645724503523434-0.152557169792967i</v>
      </c>
      <c r="M1281" t="str">
        <f t="shared" si="606"/>
        <v>0.589338281677332-1.60973010239752i</v>
      </c>
      <c r="N1281" t="str">
        <f t="shared" si="607"/>
        <v>-0.845098971618241i</v>
      </c>
      <c r="O1281" t="str">
        <f t="shared" si="608"/>
        <v>0.663657251324893-0.748036799070666i</v>
      </c>
      <c r="P1281" t="str">
        <f t="shared" si="609"/>
        <v>0.336342748675107+0.748036799070666i</v>
      </c>
      <c r="Q1281" t="str">
        <f t="shared" si="610"/>
        <v>-0.336342748675107+0.097062172547575i</v>
      </c>
      <c r="R1281" t="str">
        <f t="shared" si="611"/>
        <v>-0.330650273901671-2.3194507272181i</v>
      </c>
      <c r="S1281" t="str">
        <f t="shared" si="612"/>
        <v>0.0891060962279405i</v>
      </c>
      <c r="T1281" t="str">
        <f t="shared" si="613"/>
        <v>0.206677199695463-0.0294629551240772i</v>
      </c>
      <c r="U1281" t="e">
        <f t="shared" si="614"/>
        <v>#DIV/0!</v>
      </c>
      <c r="V1281" t="str">
        <f t="shared" si="615"/>
        <v>1.33333333333333E-06-0.000925050526543999i</v>
      </c>
      <c r="W1281" t="e">
        <f t="shared" si="616"/>
        <v>#DIV/0!</v>
      </c>
      <c r="X1281" t="e">
        <f t="shared" si="617"/>
        <v>#DIV/0!</v>
      </c>
      <c r="Y1281" t="str">
        <f t="shared" si="618"/>
        <v>0.00083+0.11530901675736i</v>
      </c>
      <c r="Z1281" t="e">
        <f t="shared" si="619"/>
        <v>#DIV/0!</v>
      </c>
      <c r="AA1281" t="e">
        <f t="shared" si="620"/>
        <v>#DIV/0!</v>
      </c>
      <c r="AB1281" t="str">
        <f t="shared" si="621"/>
        <v>1.27442060010855-0.181675564626987i</v>
      </c>
      <c r="AC1281" t="str">
        <f t="shared" si="622"/>
        <v>1.45861622135204-2.15854156819027i</v>
      </c>
      <c r="AD1281" t="str">
        <f t="shared" si="623"/>
        <v>0.331676773793914+0.366280403981242i</v>
      </c>
      <c r="AE1281" t="e">
        <f t="shared" si="624"/>
        <v>#DIV/0!</v>
      </c>
      <c r="AF1281" t="str">
        <f t="shared" si="625"/>
        <v>-18.0102242068127-3.453063343926i</v>
      </c>
      <c r="AG1281" t="e">
        <f t="shared" si="626"/>
        <v>#DIV/0!</v>
      </c>
      <c r="AH1281" t="e">
        <f t="shared" si="627"/>
        <v>#DIV/0!</v>
      </c>
      <c r="AI1281" t="e">
        <f t="shared" si="628"/>
        <v>#DIV/0!</v>
      </c>
      <c r="AJ1281" t="e">
        <f t="shared" si="629"/>
        <v>#DIV/0!</v>
      </c>
      <c r="AK1281"/>
      <c r="AL1281"/>
      <c r="AM1281"/>
      <c r="AN1281"/>
    </row>
    <row r="1282" spans="1:40" x14ac:dyDescent="0.25">
      <c r="A1282"/>
      <c r="B1282">
        <f t="shared" si="630"/>
        <v>114800</v>
      </c>
      <c r="C1282" s="186" t="str">
        <f t="shared" si="598"/>
        <v>-7.46341303408069E-06+0.0274555032869481i</v>
      </c>
      <c r="D1282" s="158" t="str">
        <f t="shared" si="599"/>
        <v>-7.66672388616657+0.210492191866602i</v>
      </c>
      <c r="E1282" t="str">
        <f t="shared" si="600"/>
        <v>7.99995948270082-0.018003798261053i</v>
      </c>
      <c r="F1282" t="str">
        <f t="shared" si="601"/>
        <v>0.999200643530431+1.79750268597783E-06i</v>
      </c>
      <c r="G1282">
        <f t="shared" si="596"/>
        <v>1</v>
      </c>
      <c r="H1282" t="str">
        <f t="shared" si="602"/>
        <v>10.3456416017711+3.66137229084863i</v>
      </c>
      <c r="I1282" t="str">
        <f t="shared" si="603"/>
        <v>450.818545790135i</v>
      </c>
      <c r="J1282" t="str">
        <f t="shared" si="597"/>
        <v>-274.102092158671+98.6246716254164i</v>
      </c>
      <c r="K1282" t="str">
        <f t="shared" si="604"/>
        <v>0.523950846160526-1.45618759235387i</v>
      </c>
      <c r="L1282" t="str">
        <f t="shared" si="605"/>
        <v>0.0644770631413002-0.152464619383401i</v>
      </c>
      <c r="M1282" t="str">
        <f t="shared" si="606"/>
        <v>0.588427909301826-1.60865221173727i</v>
      </c>
      <c r="N1282" t="str">
        <f t="shared" si="607"/>
        <v>-0.845835762351997i</v>
      </c>
      <c r="O1282" t="str">
        <f t="shared" si="608"/>
        <v>0.663105924656021-0.748525572499753i</v>
      </c>
      <c r="P1282" t="str">
        <f t="shared" si="609"/>
        <v>0.336894075343979+0.748525572499753i</v>
      </c>
      <c r="Q1282" t="str">
        <f t="shared" si="610"/>
        <v>-0.336894075343979+0.0973101898522439i</v>
      </c>
      <c r="R1282" t="str">
        <f t="shared" si="611"/>
        <v>-0.3306455264923-2.31734782114941i</v>
      </c>
      <c r="S1282" t="str">
        <f t="shared" si="612"/>
        <v>0.0891837824495864i</v>
      </c>
      <c r="T1282" t="str">
        <f t="shared" si="613"/>
        <v>0.206669843941412-0.0294882187026182i</v>
      </c>
      <c r="U1282" t="e">
        <f t="shared" si="614"/>
        <v>#DIV/0!</v>
      </c>
      <c r="V1282" t="str">
        <f t="shared" si="615"/>
        <v>1.33333333333333E-06-0.000924244733402416i</v>
      </c>
      <c r="W1282" t="e">
        <f t="shared" si="616"/>
        <v>#DIV/0!</v>
      </c>
      <c r="X1282" t="e">
        <f t="shared" si="617"/>
        <v>#DIV/0!</v>
      </c>
      <c r="Y1282" t="str">
        <f t="shared" si="618"/>
        <v>0.00083+0.115409547722275i</v>
      </c>
      <c r="Z1282" t="e">
        <f t="shared" si="619"/>
        <v>#DIV/0!</v>
      </c>
      <c r="AA1282" t="e">
        <f t="shared" si="620"/>
        <v>#DIV/0!</v>
      </c>
      <c r="AB1282" t="str">
        <f t="shared" si="621"/>
        <v>1.27437524278561-0.181831345840263i</v>
      </c>
      <c r="AC1282" t="str">
        <f t="shared" si="622"/>
        <v>1.45737456312924-2.15702119156862i</v>
      </c>
      <c r="AD1282" t="str">
        <f t="shared" si="623"/>
        <v>0.331940682515326+0.366530166096824i</v>
      </c>
      <c r="AE1282" t="e">
        <f t="shared" si="624"/>
        <v>#DIV/0!</v>
      </c>
      <c r="AF1282" t="str">
        <f t="shared" si="625"/>
        <v>-18.0123654879377-3.45088009898203i</v>
      </c>
      <c r="AG1282" t="e">
        <f t="shared" si="626"/>
        <v>#DIV/0!</v>
      </c>
      <c r="AH1282" t="e">
        <f t="shared" si="627"/>
        <v>#DIV/0!</v>
      </c>
      <c r="AI1282" t="e">
        <f t="shared" si="628"/>
        <v>#DIV/0!</v>
      </c>
      <c r="AJ1282" t="e">
        <f t="shared" si="629"/>
        <v>#DIV/0!</v>
      </c>
      <c r="AK1282"/>
      <c r="AL1282"/>
      <c r="AM1282"/>
      <c r="AN1282"/>
    </row>
    <row r="1283" spans="1:40" x14ac:dyDescent="0.25">
      <c r="A1283"/>
      <c r="B1283">
        <f t="shared" si="630"/>
        <v>114900</v>
      </c>
      <c r="C1283" s="186" t="str">
        <f t="shared" si="598"/>
        <v>-7.45042754287544E-06+0.0274316081614175i</v>
      </c>
      <c r="D1283" s="158" t="str">
        <f t="shared" si="599"/>
        <v>-7.66672378661114+0.210308995904201i</v>
      </c>
      <c r="E1283" t="str">
        <f t="shared" si="600"/>
        <v>7.9999594120828-0.0180194808530882i</v>
      </c>
      <c r="F1283" t="str">
        <f t="shared" si="601"/>
        <v>0.999200643537474+1.79906843901252E-06i</v>
      </c>
      <c r="G1283">
        <f t="shared" si="596"/>
        <v>1</v>
      </c>
      <c r="H1283" t="str">
        <f t="shared" si="602"/>
        <v>10.3477783553971+3.65900786975759i</v>
      </c>
      <c r="I1283" t="str">
        <f t="shared" si="603"/>
        <v>451.211244871834i</v>
      </c>
      <c r="J1283" t="str">
        <f t="shared" si="597"/>
        <v>-274.581572838362+98.7105816181214i</v>
      </c>
      <c r="K1283" t="str">
        <f t="shared" si="604"/>
        <v>0.52313768152604-1.45520333331785i</v>
      </c>
      <c r="L1283" t="str">
        <f t="shared" si="605"/>
        <v>0.0643818745703508-0.152372146139663i</v>
      </c>
      <c r="M1283" t="str">
        <f t="shared" si="606"/>
        <v>0.587519556096391-1.60757547945751i</v>
      </c>
      <c r="N1283" t="str">
        <f t="shared" si="607"/>
        <v>-0.846572553085754i</v>
      </c>
      <c r="O1283" t="str">
        <f t="shared" si="608"/>
        <v>0.662554238013094-0.749013939583829i</v>
      </c>
      <c r="P1283" t="str">
        <f t="shared" si="609"/>
        <v>0.337445761986906+0.749013939583829i</v>
      </c>
      <c r="Q1283" t="str">
        <f t="shared" si="610"/>
        <v>-0.337445761986906+0.097558613501925i</v>
      </c>
      <c r="R1283" t="str">
        <f t="shared" si="611"/>
        <v>-0.33064077470958-2.31524850254902i</v>
      </c>
      <c r="S1283" t="str">
        <f t="shared" si="612"/>
        <v>0.0892614686712326i</v>
      </c>
      <c r="T1283" t="str">
        <f t="shared" si="613"/>
        <v>0.206662481676398-0.0295134811531712i</v>
      </c>
      <c r="U1283" t="e">
        <f t="shared" si="614"/>
        <v>#DIV/0!</v>
      </c>
      <c r="V1283" t="str">
        <f t="shared" si="615"/>
        <v>1.33333333333333E-06-0.000923440342859853i</v>
      </c>
      <c r="W1283" t="e">
        <f t="shared" si="616"/>
        <v>#DIV/0!</v>
      </c>
      <c r="X1283" t="e">
        <f t="shared" si="617"/>
        <v>#DIV/0!</v>
      </c>
      <c r="Y1283" t="str">
        <f t="shared" si="618"/>
        <v>0.00083+0.11551007868719i</v>
      </c>
      <c r="Z1283" t="e">
        <f t="shared" si="619"/>
        <v>#DIV/0!</v>
      </c>
      <c r="AA1283" t="e">
        <f t="shared" si="620"/>
        <v>#DIV/0!</v>
      </c>
      <c r="AB1283" t="str">
        <f t="shared" si="621"/>
        <v>1.27432984531452-0.181987120098098i</v>
      </c>
      <c r="AC1283" t="str">
        <f t="shared" si="622"/>
        <v>1.45613567319278-2.1555024040838i</v>
      </c>
      <c r="AD1283" t="str">
        <f t="shared" si="623"/>
        <v>0.33220477484362+0.366779744880774i</v>
      </c>
      <c r="AE1283" t="e">
        <f t="shared" si="624"/>
        <v>#DIV/0!</v>
      </c>
      <c r="AF1283" t="str">
        <f t="shared" si="625"/>
        <v>-18.0145021420082-3.44869887385339i</v>
      </c>
      <c r="AG1283" t="e">
        <f t="shared" si="626"/>
        <v>#DIV/0!</v>
      </c>
      <c r="AH1283" t="e">
        <f t="shared" si="627"/>
        <v>#DIV/0!</v>
      </c>
      <c r="AI1283" t="e">
        <f t="shared" si="628"/>
        <v>#DIV/0!</v>
      </c>
      <c r="AJ1283" t="e">
        <f t="shared" si="629"/>
        <v>#DIV/0!</v>
      </c>
      <c r="AK1283"/>
      <c r="AL1283"/>
      <c r="AM1283"/>
      <c r="AN1283"/>
    </row>
    <row r="1284" spans="1:40" x14ac:dyDescent="0.25">
      <c r="A1284"/>
      <c r="B1284">
        <f t="shared" si="630"/>
        <v>115000</v>
      </c>
      <c r="C1284" s="186" t="str">
        <f t="shared" si="598"/>
        <v>-7.43747591213083E-06+0.0274077545926179i</v>
      </c>
      <c r="D1284" s="158" t="str">
        <f t="shared" si="599"/>
        <v>-7.66672368731531+0.210126118543404i</v>
      </c>
      <c r="E1284" t="str">
        <f t="shared" si="600"/>
        <v>7.9999593414033-0.0180351634447079i</v>
      </c>
      <c r="F1284" t="str">
        <f t="shared" si="601"/>
        <v>0.999200643544527+1.80063419200581E-06i</v>
      </c>
      <c r="G1284">
        <f t="shared" si="596"/>
        <v>1</v>
      </c>
      <c r="H1284" t="str">
        <f t="shared" si="602"/>
        <v>10.349910494269+3.65664578664308i</v>
      </c>
      <c r="I1284" t="str">
        <f t="shared" si="603"/>
        <v>451.603943953533i</v>
      </c>
      <c r="J1284" t="str">
        <f t="shared" si="597"/>
        <v>-275.06147100232+98.7964916108264i</v>
      </c>
      <c r="K1284" t="str">
        <f t="shared" si="604"/>
        <v>0.522326332250041-1.45422015447559i</v>
      </c>
      <c r="L1284" t="str">
        <f t="shared" si="605"/>
        <v>0.0642868841275582-0.152279750076568i</v>
      </c>
      <c r="M1284" t="str">
        <f t="shared" si="606"/>
        <v>0.586613216377599-1.60649990455216i</v>
      </c>
      <c r="N1284" t="str">
        <f t="shared" si="607"/>
        <v>-0.84730934381951i</v>
      </c>
      <c r="O1284" t="str">
        <f t="shared" si="608"/>
        <v>0.662002191695603-0.749501900057777i</v>
      </c>
      <c r="P1284" t="str">
        <f t="shared" si="609"/>
        <v>0.337997808304397+0.749501900057777i</v>
      </c>
      <c r="Q1284" t="str">
        <f t="shared" si="610"/>
        <v>-0.337997808304397+0.097807443761733i</v>
      </c>
      <c r="R1284" t="str">
        <f t="shared" si="611"/>
        <v>-0.330636018552879-2.31315276205541i</v>
      </c>
      <c r="S1284" t="str">
        <f t="shared" si="612"/>
        <v>0.0893391548928785i</v>
      </c>
      <c r="T1284" t="str">
        <f t="shared" si="613"/>
        <v>0.206655112900158-0.0295387424746603i</v>
      </c>
      <c r="U1284" t="e">
        <f t="shared" si="614"/>
        <v>#DIV/0!</v>
      </c>
      <c r="V1284" t="str">
        <f t="shared" si="615"/>
        <v>1.33333333333333E-06-0.000922637351257363i</v>
      </c>
      <c r="W1284" t="e">
        <f t="shared" si="616"/>
        <v>#DIV/0!</v>
      </c>
      <c r="X1284" t="e">
        <f t="shared" si="617"/>
        <v>#DIV/0!</v>
      </c>
      <c r="Y1284" t="str">
        <f t="shared" si="618"/>
        <v>0.00083+0.115610609652104i</v>
      </c>
      <c r="Z1284" t="e">
        <f t="shared" si="619"/>
        <v>#DIV/0!</v>
      </c>
      <c r="AA1284" t="e">
        <f t="shared" si="620"/>
        <v>#DIV/0!</v>
      </c>
      <c r="AB1284" t="str">
        <f t="shared" si="621"/>
        <v>1.27428440769367-0.182142887393858i</v>
      </c>
      <c r="AC1284" t="str">
        <f t="shared" si="622"/>
        <v>1.45489954376392-2.1539852043466i</v>
      </c>
      <c r="AD1284" t="str">
        <f t="shared" si="623"/>
        <v>0.332469050661987+0.367029140206995i</v>
      </c>
      <c r="AE1284" t="e">
        <f t="shared" si="624"/>
        <v>#DIV/0!</v>
      </c>
      <c r="AF1284" t="str">
        <f t="shared" si="625"/>
        <v>-18.0166341815843-3.44651966809968i</v>
      </c>
      <c r="AG1284" t="e">
        <f t="shared" si="626"/>
        <v>#DIV/0!</v>
      </c>
      <c r="AH1284" t="e">
        <f t="shared" si="627"/>
        <v>#DIV/0!</v>
      </c>
      <c r="AI1284" t="e">
        <f t="shared" si="628"/>
        <v>#DIV/0!</v>
      </c>
      <c r="AJ1284" t="e">
        <f t="shared" si="629"/>
        <v>#DIV/0!</v>
      </c>
      <c r="AK1284"/>
      <c r="AL1284"/>
      <c r="AM1284"/>
      <c r="AN1284"/>
    </row>
    <row r="1285" spans="1:40" x14ac:dyDescent="0.25">
      <c r="A1285"/>
      <c r="B1285">
        <f t="shared" si="630"/>
        <v>115100</v>
      </c>
      <c r="C1285" s="186" t="str">
        <f t="shared" si="598"/>
        <v>-0.0000074245580242248+0.0273839424722344i</v>
      </c>
      <c r="D1285" s="158" t="str">
        <f t="shared" si="599"/>
        <v>-7.66672358827816+0.209943558953797i</v>
      </c>
      <c r="E1285" t="str">
        <f t="shared" si="600"/>
        <v>7.99995927066231-0.0180508460359117i</v>
      </c>
      <c r="F1285" t="str">
        <f t="shared" si="601"/>
        <v>0.99920064355158+1.80219994495761E-06i</v>
      </c>
      <c r="G1285">
        <f t="shared" ref="G1285:G1348" si="631">IF($C$11=$C$7,$C$24,F1285)</f>
        <v>1</v>
      </c>
      <c r="H1285" t="str">
        <f t="shared" si="602"/>
        <v>10.3520380309076+3.65428604022064i</v>
      </c>
      <c r="I1285" t="str">
        <f t="shared" si="603"/>
        <v>451.996643035232i</v>
      </c>
      <c r="J1285" t="str">
        <f t="shared" ref="J1285:J1348" si="632">IMSUM(COMPLEX(0,2*PI()*B1285*$C$113*$C$112),COMPLEX(0,2*PI()*B1285*$C$113*$C$111),COMPLEX(0,2*PI()*B1285*$C$28*10^-12*$C$111),COMPLEX(-1*2*PI()*B1285*2*PI()*B1285*$C$113*$C$112*$C$28*10^-12*$C$111,0),COMPLEX(1,0))</f>
        <v>-275.541786650544+98.8824016035315i</v>
      </c>
      <c r="K1285" t="str">
        <f t="shared" si="604"/>
        <v>0.521516793178395-1.45323805480373i</v>
      </c>
      <c r="L1285" t="str">
        <f t="shared" si="605"/>
        <v>0.0641920913024793-0.152187431208257i</v>
      </c>
      <c r="M1285" t="str">
        <f t="shared" si="606"/>
        <v>0.585708884480874-1.60542548601199i</v>
      </c>
      <c r="N1285" t="str">
        <f t="shared" si="607"/>
        <v>-0.848046134553266i</v>
      </c>
      <c r="O1285" t="str">
        <f t="shared" si="608"/>
        <v>0.661449786003231-0.749989453656703i</v>
      </c>
      <c r="P1285" t="str">
        <f t="shared" si="609"/>
        <v>0.338550213996769+0.749989453656703i</v>
      </c>
      <c r="Q1285" t="str">
        <f t="shared" si="610"/>
        <v>-0.338550213996769+0.0980566808965631i</v>
      </c>
      <c r="R1285" t="str">
        <f t="shared" si="611"/>
        <v>-0.330631258021564-2.31106059033955i</v>
      </c>
      <c r="S1285" t="str">
        <f t="shared" si="612"/>
        <v>0.0894168411145244i</v>
      </c>
      <c r="T1285" t="str">
        <f t="shared" si="613"/>
        <v>0.206647737612431-0.0295640026660095i</v>
      </c>
      <c r="U1285" t="e">
        <f t="shared" si="614"/>
        <v>#DIV/0!</v>
      </c>
      <c r="V1285" t="str">
        <f t="shared" si="615"/>
        <v>1.33333333333333E-06-0.00092183575494871i</v>
      </c>
      <c r="W1285" t="e">
        <f t="shared" si="616"/>
        <v>#DIV/0!</v>
      </c>
      <c r="X1285" t="e">
        <f t="shared" si="617"/>
        <v>#DIV/0!</v>
      </c>
      <c r="Y1285" t="str">
        <f t="shared" si="618"/>
        <v>0.00083+0.115711140617019i</v>
      </c>
      <c r="Z1285" t="e">
        <f t="shared" si="619"/>
        <v>#DIV/0!</v>
      </c>
      <c r="AA1285" t="e">
        <f t="shared" si="620"/>
        <v>#DIV/0!</v>
      </c>
      <c r="AB1285" t="str">
        <f t="shared" si="621"/>
        <v>1.27423892992145-0.182298647720906i</v>
      </c>
      <c r="AC1285" t="str">
        <f t="shared" si="622"/>
        <v>1.45366616708973-2.15246959096353i</v>
      </c>
      <c r="AD1285" t="str">
        <f t="shared" si="623"/>
        <v>0.332733509853525+0.367278351949437i</v>
      </c>
      <c r="AE1285" t="e">
        <f t="shared" si="624"/>
        <v>#DIV/0!</v>
      </c>
      <c r="AF1285" t="str">
        <f t="shared" si="625"/>
        <v>-18.0187616191858-3.44434248126684i</v>
      </c>
      <c r="AG1285" t="e">
        <f t="shared" si="626"/>
        <v>#DIV/0!</v>
      </c>
      <c r="AH1285" t="e">
        <f t="shared" si="627"/>
        <v>#DIV/0!</v>
      </c>
      <c r="AI1285" t="e">
        <f t="shared" si="628"/>
        <v>#DIV/0!</v>
      </c>
      <c r="AJ1285" t="e">
        <f t="shared" si="629"/>
        <v>#DIV/0!</v>
      </c>
      <c r="AK1285"/>
      <c r="AL1285"/>
      <c r="AM1285"/>
      <c r="AN1285"/>
    </row>
    <row r="1286" spans="1:40" x14ac:dyDescent="0.25">
      <c r="A1286"/>
      <c r="B1286">
        <f t="shared" si="630"/>
        <v>115200</v>
      </c>
      <c r="C1286" s="186" t="str">
        <f t="shared" ref="C1286:C1349" si="633">IMPRODUCT(COMPLEX(-1,0),IMDIV(IMPRODUCT(G1286,COMPLEX($C$100+$C$101,0)),COMPLEX($C$100,2*PI()*B1286*$C$103*$C$102*(2*$C$100+$C$101))))</f>
        <v>-7.41167376204563E-06+0.0273601716923286i</v>
      </c>
      <c r="D1286" s="158" t="str">
        <f t="shared" ref="D1286:D1349" si="634">IMPRODUCT(COMPLEX($C$106,0),IMSUB(C1286,G1286))</f>
        <v>-7.66672348949883+0.209761316307853i</v>
      </c>
      <c r="E1286" t="str">
        <f t="shared" ref="E1286:E1349" si="635">IMDIV(COMPLEX($C$20*10^3,0),COMPLEX(1,2*PI()*B1286*$C$20*1000*$C$29*10^-12))</f>
        <v>7.99995919985984-0.0180665286266993i</v>
      </c>
      <c r="F1286" t="str">
        <f t="shared" ref="F1286:F1349" si="636">IMDIV(COMPLEX($C$22*1000,0),IMSUM(COMPLEX($C$22*1000,0),E1286))</f>
        <v>0.999200643558643+1.80376569786795E-06i</v>
      </c>
      <c r="G1286">
        <f t="shared" si="631"/>
        <v>1</v>
      </c>
      <c r="H1286" t="str">
        <f t="shared" ref="H1286:H1349" si="637">IMPRODUCT(COMPLEX($C$108,0),IMPRODUCT(COMPLEX(-1,0),D1286),IMDIV(COMPLEX(0,2*PI()*B1286*$C$109*$C$110),COMPLEX(1,2*PI()*B1286*$C$109*$C$110)))</f>
        <v>10.3541609777947+3.65192862919516i</v>
      </c>
      <c r="I1286" t="str">
        <f t="shared" ref="I1286:I1349" si="638">COMPLEX(0,2*PI()*B1286*$C$113*$C$112*$C$114)</f>
        <v>452.38934211693i</v>
      </c>
      <c r="J1286" t="str">
        <f t="shared" si="632"/>
        <v>-276.022519783035+98.9683115962365i</v>
      </c>
      <c r="K1286" t="str">
        <f t="shared" ref="K1286:K1349" si="639">IMDIV(I1286,J1286)</f>
        <v>0.520709059174236-1.45225703327642i</v>
      </c>
      <c r="L1286" t="str">
        <f t="shared" ref="L1286:L1349" si="640">IMDIV(COMPLEX($C$117,0),COMPLEX(1,2*PI()*B1286*$C$115*$C$116))</f>
        <v>0.0640974955861579-0.152095189548189i</v>
      </c>
      <c r="M1286" t="str">
        <f t="shared" ref="M1286:M1349" si="641">IMSUM(K1286,L1286)</f>
        <v>0.584806554760394-1.60435222282461i</v>
      </c>
      <c r="N1286" t="str">
        <f t="shared" ref="N1286:N1349" si="642">COMPLEX(0,-2*PI()*B1286*$C$43)</f>
        <v>-0.848782925287022i</v>
      </c>
      <c r="O1286" t="str">
        <f t="shared" ref="O1286:O1349" si="643">IMEXP(N1286)</f>
        <v>0.660897021235858-0.750476600115933i</v>
      </c>
      <c r="P1286" t="str">
        <f t="shared" ref="P1286:P1349" si="644">IMSUB(COMPLEX(1,0),O1286)</f>
        <v>0.339102978764142+0.750476600115933i</v>
      </c>
      <c r="Q1286" t="str">
        <f t="shared" ref="Q1286:Q1349" si="645">IMSUM(COMPLEX(0,2*PI()*B1286*$C$43),O1286,COMPLEX(-1,0))</f>
        <v>-0.339102978764142+0.0983063251710891i</v>
      </c>
      <c r="R1286" t="str">
        <f t="shared" ref="R1286:R1349" si="646">IMDIV(P1286,Q1286)</f>
        <v>-0.330626493114999-2.30897197810481i</v>
      </c>
      <c r="S1286" t="str">
        <f t="shared" ref="S1286:S1349" si="647">IMDIV(COMPLEX(0,2*PI()*B1286*$C$123),COMPLEX($C$124,0))</f>
        <v>0.0894945273361705i</v>
      </c>
      <c r="T1286" t="str">
        <f t="shared" ref="T1286:T1349" si="648">IMPRODUCT(R1286,S1286)</f>
        <v>0.206640355812953-0.0295892617261425i</v>
      </c>
      <c r="U1286" t="e">
        <f t="shared" ref="U1286:U1349" si="649">IMDIV(COMPLEX(1,2*PI()*B1286*$C$16*10^-3*$C$15*10^-6),COMPLEX(0,2*PI()*B1286*$C$15*10^-6))</f>
        <v>#DIV/0!</v>
      </c>
      <c r="V1286" t="str">
        <f t="shared" ref="V1286:V1349" si="650">IMSUM(COMPLEX($C$18*10^-3,0),IMDIV(COMPLEX(1,0),COMPLEX(0,2*PI()*B1286*($C$17*1*10^-6))))</f>
        <v>1.33333333333333E-06-0.000921035550300322i</v>
      </c>
      <c r="W1286" t="e">
        <f t="shared" ref="W1286:W1349" si="651">IMDIV(IMPRODUCT(U1286,V1286),IMSUM(U1286,V1286))</f>
        <v>#DIV/0!</v>
      </c>
      <c r="X1286" t="e">
        <f t="shared" ref="X1286:X1349" si="652">IMDIV(IMPRODUCT(COMPLEX($C$19,0),W1286),IMSUM(COMPLEX($C$19,0),W1286))</f>
        <v>#DIV/0!</v>
      </c>
      <c r="Y1286" t="str">
        <f t="shared" ref="Y1286:Y1349" si="653">COMPLEX($C$13*10^-3,2*PI()*B1286*$C$12*0.000001)</f>
        <v>0.00083+0.115811671581934i</v>
      </c>
      <c r="Z1286" t="e">
        <f t="shared" ref="Z1286:Z1349" si="654">IMPRODUCT(COMPLEX($C$6,0),IMDIV(X1286,IMSUM(X1286,Y1286)))</f>
        <v>#DIV/0!</v>
      </c>
      <c r="AA1286" t="e">
        <f t="shared" ref="AA1286:AA1349" si="655">IMDIV(COMPLEX($C$6,0),IMSUM(X1286,Y1286))</f>
        <v>#DIV/0!</v>
      </c>
      <c r="AB1286" t="str">
        <f t="shared" ref="AB1286:AB1349" si="656">IMPRODUCT(COMPLEX($C$119,0),T1286)</f>
        <v>1.27419341199623-0.182454401072608i</v>
      </c>
      <c r="AC1286" t="str">
        <f t="shared" ref="AC1286:AC1349" si="657">IMSUM(COMPLEX(1,0),IMPRODUCT(AB1286,M1286))</f>
        <v>1.45243553544294-2.15095556253677i</v>
      </c>
      <c r="AD1286" t="str">
        <f t="shared" ref="AD1286:AD1349" si="658">IMDIV(AB1286,AC1286)</f>
        <v>0.332998152301251+0.367527379982095i</v>
      </c>
      <c r="AE1286" t="e">
        <f t="shared" ref="AE1286:AE1349" si="659">IMPRODUCT(AD1286,AA1286,X1286)</f>
        <v>#DIV/0!</v>
      </c>
      <c r="AF1286" t="str">
        <f t="shared" ref="AF1286:AF1349" si="660">IMSUB(D1286,H1286)</f>
        <v>-18.0208844672935-3.44216731288731i</v>
      </c>
      <c r="AG1286" t="e">
        <f t="shared" ref="AG1286:AG1349" si="661">IMSUM(COMPLEX(1,0),IMPRODUCT(AD1286,AA1286,COMPLEX($C$127,0)))</f>
        <v>#DIV/0!</v>
      </c>
      <c r="AH1286" t="e">
        <f t="shared" ref="AH1286:AH1349" si="662">IMDIV(IMPRODUCT(AE1286,AF1286),AG1286)</f>
        <v>#DIV/0!</v>
      </c>
      <c r="AI1286" t="e">
        <f t="shared" ref="AI1286:AI1349" si="663">20*LOG10(IMABS(AH1286))</f>
        <v>#DIV/0!</v>
      </c>
      <c r="AJ1286" t="e">
        <f t="shared" ref="AJ1286:AJ1349" si="664">IMARGUMENT(AH1286)*180/PI()</f>
        <v>#DIV/0!</v>
      </c>
      <c r="AK1286"/>
      <c r="AL1286"/>
      <c r="AM1286"/>
      <c r="AN1286"/>
    </row>
    <row r="1287" spans="1:40" x14ac:dyDescent="0.25">
      <c r="A1287"/>
      <c r="B1287">
        <f t="shared" si="630"/>
        <v>115300</v>
      </c>
      <c r="C1287" s="186" t="str">
        <f t="shared" si="633"/>
        <v>-7.39882300898917E-06+0.0273364421453364i</v>
      </c>
      <c r="D1287" s="158" t="str">
        <f t="shared" si="634"/>
        <v>-7.66672339097641+0.209579389780913i</v>
      </c>
      <c r="E1287" t="str">
        <f t="shared" si="635"/>
        <v>7.99995912899588-0.0180822112170704i</v>
      </c>
      <c r="F1287" t="str">
        <f t="shared" si="636"/>
        <v>0.999200643565716+1.80533145073678E-06i</v>
      </c>
      <c r="G1287">
        <f t="shared" si="631"/>
        <v>1</v>
      </c>
      <c r="H1287" t="str">
        <f t="shared" si="637"/>
        <v>10.3562793473728+3.64957355226098i</v>
      </c>
      <c r="I1287" t="str">
        <f t="shared" si="638"/>
        <v>452.782041198629i</v>
      </c>
      <c r="J1287" t="str">
        <f t="shared" si="632"/>
        <v>-276.503670399791+99.0542215889417i</v>
      </c>
      <c r="K1287" t="str">
        <f t="shared" si="639"/>
        <v>0.519903125117933-1.45127708886543i</v>
      </c>
      <c r="L1287" t="str">
        <f t="shared" si="640"/>
        <v>0.0640030964711198-0.152003025109155i</v>
      </c>
      <c r="M1287" t="str">
        <f t="shared" si="641"/>
        <v>0.583906221589053-1.60328011397459i</v>
      </c>
      <c r="N1287" t="str">
        <f t="shared" si="642"/>
        <v>-0.849519716020778i</v>
      </c>
      <c r="O1287" t="str">
        <f t="shared" si="643"/>
        <v>0.660343897693556-0.750963339171016i</v>
      </c>
      <c r="P1287" t="str">
        <f t="shared" si="644"/>
        <v>0.339656102306444+0.750963339171016i</v>
      </c>
      <c r="Q1287" t="str">
        <f t="shared" si="645"/>
        <v>-0.339656102306444+0.098556376849762i</v>
      </c>
      <c r="R1287" t="str">
        <f t="shared" si="646"/>
        <v>-0.330621723832568-2.3068869160868i</v>
      </c>
      <c r="S1287" t="str">
        <f t="shared" si="647"/>
        <v>0.0895722135578164i</v>
      </c>
      <c r="T1287" t="str">
        <f t="shared" si="648"/>
        <v>0.206632967501459-0.0296145196539842i</v>
      </c>
      <c r="U1287" t="e">
        <f t="shared" si="649"/>
        <v>#DIV/0!</v>
      </c>
      <c r="V1287" t="str">
        <f t="shared" si="650"/>
        <v>1.33333333333333E-06-0.000920236733691213i</v>
      </c>
      <c r="W1287" t="e">
        <f t="shared" si="651"/>
        <v>#DIV/0!</v>
      </c>
      <c r="X1287" t="e">
        <f t="shared" si="652"/>
        <v>#DIV/0!</v>
      </c>
      <c r="Y1287" t="str">
        <f t="shared" si="653"/>
        <v>0.00083+0.115912202546849i</v>
      </c>
      <c r="Z1287" t="e">
        <f t="shared" si="654"/>
        <v>#DIV/0!</v>
      </c>
      <c r="AA1287" t="e">
        <f t="shared" si="655"/>
        <v>#DIV/0!</v>
      </c>
      <c r="AB1287" t="str">
        <f t="shared" si="656"/>
        <v>1.27414785391637-0.182610147442333i</v>
      </c>
      <c r="AC1287" t="str">
        <f t="shared" si="657"/>
        <v>1.45120764112185-2.14944311766439i</v>
      </c>
      <c r="AD1287" t="str">
        <f t="shared" si="658"/>
        <v>0.333262977888073+0.367776224179013i</v>
      </c>
      <c r="AE1287" t="e">
        <f t="shared" si="659"/>
        <v>#DIV/0!</v>
      </c>
      <c r="AF1287" t="str">
        <f t="shared" si="660"/>
        <v>-18.0230027383492-3.43999416248007i</v>
      </c>
      <c r="AG1287" t="e">
        <f t="shared" si="661"/>
        <v>#DIV/0!</v>
      </c>
      <c r="AH1287" t="e">
        <f t="shared" si="662"/>
        <v>#DIV/0!</v>
      </c>
      <c r="AI1287" t="e">
        <f t="shared" si="663"/>
        <v>#DIV/0!</v>
      </c>
      <c r="AJ1287" t="e">
        <f t="shared" si="664"/>
        <v>#DIV/0!</v>
      </c>
      <c r="AK1287"/>
      <c r="AL1287"/>
      <c r="AM1287"/>
      <c r="AN1287"/>
    </row>
    <row r="1288" spans="1:40" x14ac:dyDescent="0.25">
      <c r="A1288"/>
      <c r="B1288">
        <f t="shared" si="630"/>
        <v>115400</v>
      </c>
      <c r="C1288" s="186" t="str">
        <f t="shared" si="633"/>
        <v>-7.38600564895633E-06+0.0273127537240665i</v>
      </c>
      <c r="D1288" s="158" t="str">
        <f t="shared" si="634"/>
        <v>-7.66672329270999+0.209397778551177i</v>
      </c>
      <c r="E1288" t="str">
        <f t="shared" si="635"/>
        <v>7.99995905807044-0.0180978938070245i</v>
      </c>
      <c r="F1288" t="str">
        <f t="shared" si="636"/>
        <v>0.999200643572789+1.80689720356402E-06i</v>
      </c>
      <c r="G1288">
        <f t="shared" si="631"/>
        <v>1</v>
      </c>
      <c r="H1288" t="str">
        <f t="shared" si="637"/>
        <v>10.358393152045+3.64722080810193i</v>
      </c>
      <c r="I1288" t="str">
        <f t="shared" si="638"/>
        <v>453.174740280328i</v>
      </c>
      <c r="J1288" t="str">
        <f t="shared" si="632"/>
        <v>-276.985238500814+99.1401315816467i</v>
      </c>
      <c r="K1288" t="str">
        <f t="shared" si="639"/>
        <v>0.51909898590698-1.45029822054012i</v>
      </c>
      <c r="L1288" t="str">
        <f t="shared" si="640"/>
        <v>0.0639088934513714-0.15191093790328i</v>
      </c>
      <c r="M1288" t="str">
        <f t="shared" si="641"/>
        <v>0.583007879358351-1.6022091584434i</v>
      </c>
      <c r="N1288" t="str">
        <f t="shared" si="642"/>
        <v>-0.850256506754534i</v>
      </c>
      <c r="O1288" t="str">
        <f t="shared" si="643"/>
        <v>0.659790415676596-0.751449670557719i</v>
      </c>
      <c r="P1288" t="str">
        <f t="shared" si="644"/>
        <v>0.340209584323404+0.751449670557719i</v>
      </c>
      <c r="Q1288" t="str">
        <f t="shared" si="645"/>
        <v>-0.340209584323404+0.098806836196815i</v>
      </c>
      <c r="R1288" t="str">
        <f t="shared" si="646"/>
        <v>-0.330616950173621-2.30480539505328i</v>
      </c>
      <c r="S1288" t="str">
        <f t="shared" si="647"/>
        <v>0.0896498997794623i</v>
      </c>
      <c r="T1288" t="str">
        <f t="shared" si="648"/>
        <v>0.206625572677691-0.0296397764484566i</v>
      </c>
      <c r="U1288" t="e">
        <f t="shared" si="649"/>
        <v>#DIV/0!</v>
      </c>
      <c r="V1288" t="str">
        <f t="shared" si="650"/>
        <v>1.33333333333333E-06-0.000919439301512968i</v>
      </c>
      <c r="W1288" t="e">
        <f t="shared" si="651"/>
        <v>#DIV/0!</v>
      </c>
      <c r="X1288" t="e">
        <f t="shared" si="652"/>
        <v>#DIV/0!</v>
      </c>
      <c r="Y1288" t="str">
        <f t="shared" si="653"/>
        <v>0.00083+0.116012733511764i</v>
      </c>
      <c r="Z1288" t="e">
        <f t="shared" si="654"/>
        <v>#DIV/0!</v>
      </c>
      <c r="AA1288" t="e">
        <f t="shared" si="655"/>
        <v>#DIV/0!</v>
      </c>
      <c r="AB1288" t="str">
        <f t="shared" si="656"/>
        <v>1.27410225568029-0.182765886823435i</v>
      </c>
      <c r="AC1288" t="str">
        <f t="shared" si="657"/>
        <v>1.44998247645032-2.14793225494033i</v>
      </c>
      <c r="AD1288" t="str">
        <f t="shared" si="658"/>
        <v>0.333527986496816+0.368024884414293i</v>
      </c>
      <c r="AE1288" t="e">
        <f t="shared" si="659"/>
        <v>#DIV/0!</v>
      </c>
      <c r="AF1288" t="str">
        <f t="shared" si="660"/>
        <v>-18.025116444755-3.43782302955075i</v>
      </c>
      <c r="AG1288" t="e">
        <f t="shared" si="661"/>
        <v>#DIV/0!</v>
      </c>
      <c r="AH1288" t="e">
        <f t="shared" si="662"/>
        <v>#DIV/0!</v>
      </c>
      <c r="AI1288" t="e">
        <f t="shared" si="663"/>
        <v>#DIV/0!</v>
      </c>
      <c r="AJ1288" t="e">
        <f t="shared" si="664"/>
        <v>#DIV/0!</v>
      </c>
      <c r="AK1288"/>
      <c r="AL1288"/>
      <c r="AM1288"/>
      <c r="AN1288"/>
    </row>
    <row r="1289" spans="1:40" x14ac:dyDescent="0.25">
      <c r="A1289"/>
      <c r="B1289">
        <f t="shared" si="630"/>
        <v>115500</v>
      </c>
      <c r="C1289" s="186" t="str">
        <f t="shared" si="633"/>
        <v>-7.37322156635036E-06+0.027289106321699i</v>
      </c>
      <c r="D1289" s="158" t="str">
        <f t="shared" si="634"/>
        <v>-7.66672319469871+0.209216481799692i</v>
      </c>
      <c r="E1289" t="str">
        <f t="shared" si="635"/>
        <v>7.99995898708351-0.0181135763965613i</v>
      </c>
      <c r="F1289" t="str">
        <f t="shared" si="636"/>
        <v>0.999200643579872+1.80846295634967E-06i</v>
      </c>
      <c r="G1289">
        <f t="shared" si="631"/>
        <v>1</v>
      </c>
      <c r="H1289" t="str">
        <f t="shared" si="637"/>
        <v>10.3605024041756+3.64487039539154i</v>
      </c>
      <c r="I1289" t="str">
        <f t="shared" si="638"/>
        <v>453.567439362026i</v>
      </c>
      <c r="J1289" t="str">
        <f t="shared" si="632"/>
        <v>-277.467224086102+99.2260415743518i</v>
      </c>
      <c r="K1289" t="str">
        <f t="shared" si="639"/>
        <v>0.518296636455975-1.44932042726751i</v>
      </c>
      <c r="L1289" t="str">
        <f t="shared" si="640"/>
        <v>0.0638148860223912-0.151818927942024i</v>
      </c>
      <c r="M1289" t="str">
        <f t="shared" si="641"/>
        <v>0.582111522478366-1.60113935520953i</v>
      </c>
      <c r="N1289" t="str">
        <f t="shared" si="642"/>
        <v>-0.85099329748829i</v>
      </c>
      <c r="O1289" t="str">
        <f t="shared" si="643"/>
        <v>0.659236575485441-0.751935594012032i</v>
      </c>
      <c r="P1289" t="str">
        <f t="shared" si="644"/>
        <v>0.340763424514559+0.751935594012032i</v>
      </c>
      <c r="Q1289" t="str">
        <f t="shared" si="645"/>
        <v>-0.340763424514559+0.099057703476258i</v>
      </c>
      <c r="R1289" t="str">
        <f t="shared" si="646"/>
        <v>-0.330612172137528-2.30272740580393i</v>
      </c>
      <c r="S1289" t="str">
        <f t="shared" si="647"/>
        <v>0.0897275860011084i</v>
      </c>
      <c r="T1289" t="str">
        <f t="shared" si="648"/>
        <v>0.206618171341381-0.0296650321084833i</v>
      </c>
      <c r="U1289" t="e">
        <f t="shared" si="649"/>
        <v>#DIV/0!</v>
      </c>
      <c r="V1289" t="str">
        <f t="shared" si="650"/>
        <v>1.33333333333333E-06-0.000918643250169673i</v>
      </c>
      <c r="W1289" t="e">
        <f t="shared" si="651"/>
        <v>#DIV/0!</v>
      </c>
      <c r="X1289" t="e">
        <f t="shared" si="652"/>
        <v>#DIV/0!</v>
      </c>
      <c r="Y1289" t="str">
        <f t="shared" si="653"/>
        <v>0.00083+0.116113264476679i</v>
      </c>
      <c r="Z1289" t="e">
        <f t="shared" si="654"/>
        <v>#DIV/0!</v>
      </c>
      <c r="AA1289" t="e">
        <f t="shared" si="655"/>
        <v>#DIV/0!</v>
      </c>
      <c r="AB1289" t="str">
        <f t="shared" si="656"/>
        <v>1.27405661728634-0.182921619209275i</v>
      </c>
      <c r="AC1289" t="str">
        <f t="shared" si="657"/>
        <v>1.44876003377757-2.1464229729544i</v>
      </c>
      <c r="AD1289" t="str">
        <f t="shared" si="658"/>
        <v>0.333793178010206+0.368273360562073i</v>
      </c>
      <c r="AE1289" t="e">
        <f t="shared" si="659"/>
        <v>#DIV/0!</v>
      </c>
      <c r="AF1289" t="str">
        <f t="shared" si="660"/>
        <v>-18.0272255988743-3.43565391359185i</v>
      </c>
      <c r="AG1289" t="e">
        <f t="shared" si="661"/>
        <v>#DIV/0!</v>
      </c>
      <c r="AH1289" t="e">
        <f t="shared" si="662"/>
        <v>#DIV/0!</v>
      </c>
      <c r="AI1289" t="e">
        <f t="shared" si="663"/>
        <v>#DIV/0!</v>
      </c>
      <c r="AJ1289" t="e">
        <f t="shared" si="664"/>
        <v>#DIV/0!</v>
      </c>
      <c r="AK1289"/>
      <c r="AL1289"/>
      <c r="AM1289"/>
      <c r="AN1289"/>
    </row>
    <row r="1290" spans="1:40" x14ac:dyDescent="0.25">
      <c r="A1290"/>
      <c r="B1290">
        <f t="shared" si="630"/>
        <v>115600</v>
      </c>
      <c r="C1290" s="186" t="str">
        <f t="shared" si="633"/>
        <v>-7.36047064607428E-06+0.0272654998317833i</v>
      </c>
      <c r="D1290" s="158" t="str">
        <f t="shared" si="634"/>
        <v>-7.66672309694165+0.209035498710339i</v>
      </c>
      <c r="E1290" t="str">
        <f t="shared" si="635"/>
        <v>7.99995891603509-0.0181292589856805i</v>
      </c>
      <c r="F1290" t="str">
        <f t="shared" si="636"/>
        <v>0.999200643586965+1.81002870909372E-06i</v>
      </c>
      <c r="G1290">
        <f t="shared" si="631"/>
        <v>1</v>
      </c>
      <c r="H1290" t="str">
        <f t="shared" si="637"/>
        <v>10.3626071160902+3.64252231279303i</v>
      </c>
      <c r="I1290" t="str">
        <f t="shared" si="638"/>
        <v>453.960138443725i</v>
      </c>
      <c r="J1290" t="str">
        <f t="shared" si="632"/>
        <v>-277.949627155657+99.3119515670568i</v>
      </c>
      <c r="K1290" t="str">
        <f t="shared" si="639"/>
        <v>0.51749607169653-1.44834370801229i</v>
      </c>
      <c r="L1290" t="str">
        <f t="shared" si="640"/>
        <v>0.0637210736811291-0.151726995236194i</v>
      </c>
      <c r="M1290" t="str">
        <f t="shared" si="641"/>
        <v>0.581217145377659-1.60007070324848i</v>
      </c>
      <c r="N1290" t="str">
        <f t="shared" si="642"/>
        <v>-0.851730088222046i</v>
      </c>
      <c r="O1290" t="str">
        <f t="shared" si="643"/>
        <v>0.658682377420749-0.752421109270167i</v>
      </c>
      <c r="P1290" t="str">
        <f t="shared" si="644"/>
        <v>0.341317622579251+0.752421109270167i</v>
      </c>
      <c r="Q1290" t="str">
        <f t="shared" si="645"/>
        <v>-0.341317622579251+0.099308978951879i</v>
      </c>
      <c r="R1290" t="str">
        <f t="shared" si="646"/>
        <v>-0.330607389723656-2.30065293917029i</v>
      </c>
      <c r="S1290" t="str">
        <f t="shared" si="647"/>
        <v>0.0898052722227544i</v>
      </c>
      <c r="T1290" t="str">
        <f t="shared" si="648"/>
        <v>0.206610763492268-0.0296902866329872i</v>
      </c>
      <c r="U1290" t="e">
        <f t="shared" si="649"/>
        <v>#DIV/0!</v>
      </c>
      <c r="V1290" t="str">
        <f t="shared" si="650"/>
        <v>1.33333333333333E-06-0.000917848576077828i</v>
      </c>
      <c r="W1290" t="e">
        <f t="shared" si="651"/>
        <v>#DIV/0!</v>
      </c>
      <c r="X1290" t="e">
        <f t="shared" si="652"/>
        <v>#DIV/0!</v>
      </c>
      <c r="Y1290" t="str">
        <f t="shared" si="653"/>
        <v>0.00083+0.116213795441594i</v>
      </c>
      <c r="Z1290" t="e">
        <f t="shared" si="654"/>
        <v>#DIV/0!</v>
      </c>
      <c r="AA1290" t="e">
        <f t="shared" si="655"/>
        <v>#DIV/0!</v>
      </c>
      <c r="AB1290" t="str">
        <f t="shared" si="656"/>
        <v>1.27401093873289-0.183077344593212i</v>
      </c>
      <c r="AC1290" t="str">
        <f t="shared" si="657"/>
        <v>1.44754030547812-2.14491527029238i</v>
      </c>
      <c r="AD1290" t="str">
        <f t="shared" si="658"/>
        <v>0.334058552310876+0.368521652496547i</v>
      </c>
      <c r="AE1290" t="e">
        <f t="shared" si="659"/>
        <v>#DIV/0!</v>
      </c>
      <c r="AF1290" t="str">
        <f t="shared" si="660"/>
        <v>-18.0293302130318-3.43348681408269i</v>
      </c>
      <c r="AG1290" t="e">
        <f t="shared" si="661"/>
        <v>#DIV/0!</v>
      </c>
      <c r="AH1290" t="e">
        <f t="shared" si="662"/>
        <v>#DIV/0!</v>
      </c>
      <c r="AI1290" t="e">
        <f t="shared" si="663"/>
        <v>#DIV/0!</v>
      </c>
      <c r="AJ1290" t="e">
        <f t="shared" si="664"/>
        <v>#DIV/0!</v>
      </c>
      <c r="AK1290"/>
      <c r="AL1290"/>
      <c r="AM1290"/>
      <c r="AN1290"/>
    </row>
    <row r="1291" spans="1:40" x14ac:dyDescent="0.25">
      <c r="A1291"/>
      <c r="B1291">
        <f t="shared" si="630"/>
        <v>115700</v>
      </c>
      <c r="C1291" s="186" t="str">
        <f t="shared" si="633"/>
        <v>-7.34775277352828E-06+0.0272419341482371i</v>
      </c>
      <c r="D1291" s="158" t="str">
        <f t="shared" si="634"/>
        <v>-7.66672299943791+0.208854828469818i</v>
      </c>
      <c r="E1291" t="str">
        <f t="shared" si="635"/>
        <v>7.99995884492519-0.0181449415743817i</v>
      </c>
      <c r="F1291" t="str">
        <f t="shared" si="636"/>
        <v>0.999200643594058+1.81159446179608E-06i</v>
      </c>
      <c r="G1291">
        <f t="shared" si="631"/>
        <v>1</v>
      </c>
      <c r="H1291" t="str">
        <f t="shared" si="637"/>
        <v>10.3647073000753+3.64017655895945i</v>
      </c>
      <c r="I1291" t="str">
        <f t="shared" si="638"/>
        <v>454.352837525424i</v>
      </c>
      <c r="J1291" t="str">
        <f t="shared" si="632"/>
        <v>-278.432447709478+99.397861559762i</v>
      </c>
      <c r="K1291" t="str">
        <f t="shared" si="639"/>
        <v>0.516697286577222-1.44736806173686i</v>
      </c>
      <c r="L1291" t="str">
        <f t="shared" si="640"/>
        <v>0.0636274559260006-0.151635139795943i</v>
      </c>
      <c r="M1291" t="str">
        <f t="shared" si="641"/>
        <v>0.580324742503223-1.5990032015328i</v>
      </c>
      <c r="N1291" t="str">
        <f t="shared" si="642"/>
        <v>-0.852466878955802i</v>
      </c>
      <c r="O1291" t="str">
        <f t="shared" si="643"/>
        <v>0.658127821783373-0.752906216068557i</v>
      </c>
      <c r="P1291" t="str">
        <f t="shared" si="644"/>
        <v>0.341872178216627+0.752906216068557i</v>
      </c>
      <c r="Q1291" t="str">
        <f t="shared" si="645"/>
        <v>-0.341872178216627+0.099560662887245i</v>
      </c>
      <c r="R1291" t="str">
        <f t="shared" si="646"/>
        <v>-0.33060260293137-2.2985819860156i</v>
      </c>
      <c r="S1291" t="str">
        <f t="shared" si="647"/>
        <v>0.0898829584444003i</v>
      </c>
      <c r="T1291" t="str">
        <f t="shared" si="648"/>
        <v>0.206603349130087-0.0297155400208909i</v>
      </c>
      <c r="U1291" t="e">
        <f t="shared" si="649"/>
        <v>#DIV/0!</v>
      </c>
      <c r="V1291" t="str">
        <f t="shared" si="650"/>
        <v>1.33333333333333E-06-0.000917055275666349i</v>
      </c>
      <c r="W1291" t="e">
        <f t="shared" si="651"/>
        <v>#DIV/0!</v>
      </c>
      <c r="X1291" t="e">
        <f t="shared" si="652"/>
        <v>#DIV/0!</v>
      </c>
      <c r="Y1291" t="str">
        <f t="shared" si="653"/>
        <v>0.00083+0.116314326406508i</v>
      </c>
      <c r="Z1291" t="e">
        <f t="shared" si="654"/>
        <v>#DIV/0!</v>
      </c>
      <c r="AA1291" t="e">
        <f t="shared" si="655"/>
        <v>#DIV/0!</v>
      </c>
      <c r="AB1291" t="str">
        <f t="shared" si="656"/>
        <v>1.27396522001833-0.183233062968604i</v>
      </c>
      <c r="AC1291" t="str">
        <f t="shared" si="657"/>
        <v>1.44632328395174-2.14340914553608i</v>
      </c>
      <c r="AD1291" t="str">
        <f t="shared" si="658"/>
        <v>0.334324109281375+0.368769760091959i</v>
      </c>
      <c r="AE1291" t="e">
        <f t="shared" si="659"/>
        <v>#DIV/0!</v>
      </c>
      <c r="AF1291" t="str">
        <f t="shared" si="660"/>
        <v>-18.0314302995132-3.43132173048963i</v>
      </c>
      <c r="AG1291" t="e">
        <f t="shared" si="661"/>
        <v>#DIV/0!</v>
      </c>
      <c r="AH1291" t="e">
        <f t="shared" si="662"/>
        <v>#DIV/0!</v>
      </c>
      <c r="AI1291" t="e">
        <f t="shared" si="663"/>
        <v>#DIV/0!</v>
      </c>
      <c r="AJ1291" t="e">
        <f t="shared" si="664"/>
        <v>#DIV/0!</v>
      </c>
      <c r="AK1291"/>
      <c r="AL1291"/>
      <c r="AM1291"/>
      <c r="AN1291"/>
    </row>
    <row r="1292" spans="1:40" x14ac:dyDescent="0.25">
      <c r="A1292"/>
      <c r="B1292">
        <f t="shared" si="630"/>
        <v>115800</v>
      </c>
      <c r="C1292" s="186" t="str">
        <f t="shared" si="633"/>
        <v>-0.0000073350678346072+0.0272184091653445i</v>
      </c>
      <c r="D1292" s="158" t="str">
        <f t="shared" si="634"/>
        <v>-7.6667229021867+0.208674470267641i</v>
      </c>
      <c r="E1292" t="str">
        <f t="shared" si="635"/>
        <v>7.9999587737538-0.0181606241626644i</v>
      </c>
      <c r="F1292" t="str">
        <f t="shared" si="636"/>
        <v>0.999200643601151+1.81316021445669E-06i</v>
      </c>
      <c r="G1292">
        <f t="shared" si="631"/>
        <v>1</v>
      </c>
      <c r="H1292" t="str">
        <f t="shared" si="637"/>
        <v>10.3668029683792+3.6378331325338i</v>
      </c>
      <c r="I1292" t="str">
        <f t="shared" si="638"/>
        <v>454.745536607123i</v>
      </c>
      <c r="J1292" t="str">
        <f t="shared" si="632"/>
        <v>-278.915685747566+99.483771552467i</v>
      </c>
      <c r="K1292" t="str">
        <f t="shared" si="639"/>
        <v>0.515900276063514-1.44639348740137i</v>
      </c>
      <c r="L1292" t="str">
        <f t="shared" si="640"/>
        <v>0.0635340322568805-0.151543361630775i</v>
      </c>
      <c r="M1292" t="str">
        <f t="shared" si="641"/>
        <v>0.579434308320394-1.59793684903215i</v>
      </c>
      <c r="N1292" t="str">
        <f t="shared" si="642"/>
        <v>-0.853203669689558i</v>
      </c>
      <c r="O1292" t="str">
        <f t="shared" si="643"/>
        <v>0.657572908874357-0.753390914143857i</v>
      </c>
      <c r="P1292" t="str">
        <f t="shared" si="644"/>
        <v>0.342427091125643+0.753390914143857i</v>
      </c>
      <c r="Q1292" t="str">
        <f t="shared" si="645"/>
        <v>-0.342427091125643+0.099812755545701i</v>
      </c>
      <c r="R1292" t="str">
        <f t="shared" si="646"/>
        <v>-0.330597811760043-2.29651453723463i</v>
      </c>
      <c r="S1292" t="str">
        <f t="shared" si="647"/>
        <v>0.0899606446660464i</v>
      </c>
      <c r="T1292" t="str">
        <f t="shared" si="648"/>
        <v>0.206595928254575-0.0297407922711177i</v>
      </c>
      <c r="U1292" t="e">
        <f t="shared" si="649"/>
        <v>#DIV/0!</v>
      </c>
      <c r="V1292" t="str">
        <f t="shared" si="650"/>
        <v>1.33333333333333E-06-0.000916263345376488i</v>
      </c>
      <c r="W1292" t="e">
        <f t="shared" si="651"/>
        <v>#DIV/0!</v>
      </c>
      <c r="X1292" t="e">
        <f t="shared" si="652"/>
        <v>#DIV/0!</v>
      </c>
      <c r="Y1292" t="str">
        <f t="shared" si="653"/>
        <v>0.00083+0.116414857371423i</v>
      </c>
      <c r="Z1292" t="e">
        <f t="shared" si="654"/>
        <v>#DIV/0!</v>
      </c>
      <c r="AA1292" t="e">
        <f t="shared" si="655"/>
        <v>#DIV/0!</v>
      </c>
      <c r="AB1292" t="str">
        <f t="shared" si="656"/>
        <v>1.27391946114102-0.18338877432881i</v>
      </c>
      <c r="AC1292" t="str">
        <f t="shared" si="657"/>
        <v>1.44510896162329-2.14190459726336i</v>
      </c>
      <c r="AD1292" t="str">
        <f t="shared" si="658"/>
        <v>0.334589848804148+0.369017683222602i</v>
      </c>
      <c r="AE1292" t="e">
        <f t="shared" si="659"/>
        <v>#DIV/0!</v>
      </c>
      <c r="AF1292" t="str">
        <f t="shared" si="660"/>
        <v>-18.0335258705659-3.42915866226616i</v>
      </c>
      <c r="AG1292" t="e">
        <f t="shared" si="661"/>
        <v>#DIV/0!</v>
      </c>
      <c r="AH1292" t="e">
        <f t="shared" si="662"/>
        <v>#DIV/0!</v>
      </c>
      <c r="AI1292" t="e">
        <f t="shared" si="663"/>
        <v>#DIV/0!</v>
      </c>
      <c r="AJ1292" t="e">
        <f t="shared" si="664"/>
        <v>#DIV/0!</v>
      </c>
      <c r="AK1292"/>
      <c r="AL1292"/>
      <c r="AM1292"/>
      <c r="AN1292"/>
    </row>
    <row r="1293" spans="1:40" x14ac:dyDescent="0.25">
      <c r="A1293"/>
      <c r="B1293">
        <f t="shared" si="630"/>
        <v>115900</v>
      </c>
      <c r="C1293" s="186" t="str">
        <f t="shared" si="633"/>
        <v>-7.32241571569788E-06+0.0271949247777543i</v>
      </c>
      <c r="D1293" s="158" t="str">
        <f t="shared" si="634"/>
        <v>-7.66672280518719+0.208494423296116i</v>
      </c>
      <c r="E1293" t="str">
        <f t="shared" si="635"/>
        <v>7.99995870252093-0.0181763067505285i</v>
      </c>
      <c r="F1293" t="str">
        <f t="shared" si="636"/>
        <v>0.999200643608264+1.81472596707563E-06i</v>
      </c>
      <c r="G1293">
        <f t="shared" si="631"/>
        <v>1</v>
      </c>
      <c r="H1293" t="str">
        <f t="shared" si="637"/>
        <v>10.3688941332117+3.6354920321491i</v>
      </c>
      <c r="I1293" t="str">
        <f t="shared" si="638"/>
        <v>455.138235688821i</v>
      </c>
      <c r="J1293" t="str">
        <f t="shared" si="632"/>
        <v>-279.399341269919+99.5696815451721i</v>
      </c>
      <c r="K1293" t="str">
        <f t="shared" si="639"/>
        <v>0.515105035137717-1.44541998396373i</v>
      </c>
      <c r="L1293" t="str">
        <f t="shared" si="640"/>
        <v>0.063440802175102-0.151451660749554i</v>
      </c>
      <c r="M1293" t="str">
        <f t="shared" si="641"/>
        <v>0.578545837312819-1.59687164471328i</v>
      </c>
      <c r="N1293" t="str">
        <f t="shared" si="642"/>
        <v>-0.853940460423315i</v>
      </c>
      <c r="O1293" t="str">
        <f t="shared" si="643"/>
        <v>0.657017638994943-0.753875203232942i</v>
      </c>
      <c r="P1293" t="str">
        <f t="shared" si="644"/>
        <v>0.342982361005057+0.753875203232942i</v>
      </c>
      <c r="Q1293" t="str">
        <f t="shared" si="645"/>
        <v>-0.342982361005057+0.100065257190373i</v>
      </c>
      <c r="R1293" t="str">
        <f t="shared" si="646"/>
        <v>-0.330593016209019-2.29445058375359i</v>
      </c>
      <c r="S1293" t="str">
        <f t="shared" si="647"/>
        <v>0.0900383308876923i</v>
      </c>
      <c r="T1293" t="str">
        <f t="shared" si="648"/>
        <v>0.206588500865464-0.0297660433825879i</v>
      </c>
      <c r="U1293" t="e">
        <f t="shared" si="649"/>
        <v>#DIV/0!</v>
      </c>
      <c r="V1293" t="str">
        <f t="shared" si="650"/>
        <v>1.33333333333333E-06-0.000915472781661752i</v>
      </c>
      <c r="W1293" t="e">
        <f t="shared" si="651"/>
        <v>#DIV/0!</v>
      </c>
      <c r="X1293" t="e">
        <f t="shared" si="652"/>
        <v>#DIV/0!</v>
      </c>
      <c r="Y1293" t="str">
        <f t="shared" si="653"/>
        <v>0.00083+0.116515388336338i</v>
      </c>
      <c r="Z1293" t="e">
        <f t="shared" si="654"/>
        <v>#DIV/0!</v>
      </c>
      <c r="AA1293" t="e">
        <f t="shared" si="655"/>
        <v>#DIV/0!</v>
      </c>
      <c r="AB1293" t="str">
        <f t="shared" si="656"/>
        <v>1.27387366209931-0.183544478667172i</v>
      </c>
      <c r="AC1293" t="str">
        <f t="shared" si="657"/>
        <v>1.4438973309427-2.1404016240481i</v>
      </c>
      <c r="AD1293" t="str">
        <f t="shared" si="658"/>
        <v>0.334855770761562+0.369265421762812i</v>
      </c>
      <c r="AE1293" t="e">
        <f t="shared" si="659"/>
        <v>#DIV/0!</v>
      </c>
      <c r="AF1293" t="str">
        <f t="shared" si="660"/>
        <v>-18.0356169383989-3.42699760885298i</v>
      </c>
      <c r="AG1293" t="e">
        <f t="shared" si="661"/>
        <v>#DIV/0!</v>
      </c>
      <c r="AH1293" t="e">
        <f t="shared" si="662"/>
        <v>#DIV/0!</v>
      </c>
      <c r="AI1293" t="e">
        <f t="shared" si="663"/>
        <v>#DIV/0!</v>
      </c>
      <c r="AJ1293" t="e">
        <f t="shared" si="664"/>
        <v>#DIV/0!</v>
      </c>
      <c r="AK1293"/>
      <c r="AL1293"/>
      <c r="AM1293"/>
      <c r="AN1293"/>
    </row>
    <row r="1294" spans="1:40" x14ac:dyDescent="0.25">
      <c r="A1294"/>
      <c r="B1294">
        <f t="shared" si="630"/>
        <v>116000</v>
      </c>
      <c r="C1294" s="186" t="str">
        <f t="shared" si="633"/>
        <v>-7.30979630367666E-06+0.0271714808804787i</v>
      </c>
      <c r="D1294" s="158" t="str">
        <f t="shared" si="634"/>
        <v>-7.6667227084383+0.208314686750337i</v>
      </c>
      <c r="E1294" t="str">
        <f t="shared" si="635"/>
        <v>7.99995863122657-0.0181919893379734i</v>
      </c>
      <c r="F1294" t="str">
        <f t="shared" si="636"/>
        <v>0.999200643615377+1.81629171965277E-06i</v>
      </c>
      <c r="G1294">
        <f t="shared" si="631"/>
        <v>1</v>
      </c>
      <c r="H1294" t="str">
        <f t="shared" si="637"/>
        <v>10.3709808067438+3.63315325642833i</v>
      </c>
      <c r="I1294" t="str">
        <f t="shared" si="638"/>
        <v>455.53093477052i</v>
      </c>
      <c r="J1294" t="str">
        <f t="shared" si="632"/>
        <v>-279.883414276539+99.6555915378771i</v>
      </c>
      <c r="K1294" t="str">
        <f t="shared" si="639"/>
        <v>0.514311558798898-1.44444755037968i</v>
      </c>
      <c r="L1294" t="str">
        <f t="shared" si="640"/>
        <v>0.0633477651834507-0.151360037160503i</v>
      </c>
      <c r="M1294" t="str">
        <f t="shared" si="641"/>
        <v>0.577659323982349-1.59580758754018i</v>
      </c>
      <c r="N1294" t="str">
        <f t="shared" si="642"/>
        <v>-0.854677251157071i</v>
      </c>
      <c r="O1294" t="str">
        <f t="shared" si="643"/>
        <v>0.656462012446566-0.754359083072912i</v>
      </c>
      <c r="P1294" t="str">
        <f t="shared" si="644"/>
        <v>0.343537987553434+0.754359083072912i</v>
      </c>
      <c r="Q1294" t="str">
        <f t="shared" si="645"/>
        <v>-0.343537987553434+0.100318168084159i</v>
      </c>
      <c r="R1294" t="str">
        <f t="shared" si="646"/>
        <v>-0.330588216277677-2.29239011653i</v>
      </c>
      <c r="S1294" t="str">
        <f t="shared" si="647"/>
        <v>0.0901160171093383i</v>
      </c>
      <c r="T1294" t="str">
        <f t="shared" si="648"/>
        <v>0.206581066962495-0.0297912933542248i</v>
      </c>
      <c r="U1294" t="e">
        <f t="shared" si="649"/>
        <v>#DIV/0!</v>
      </c>
      <c r="V1294" t="str">
        <f t="shared" si="650"/>
        <v>1.33333333333333E-06-0.000914683580987903i</v>
      </c>
      <c r="W1294" t="e">
        <f t="shared" si="651"/>
        <v>#DIV/0!</v>
      </c>
      <c r="X1294" t="e">
        <f t="shared" si="652"/>
        <v>#DIV/0!</v>
      </c>
      <c r="Y1294" t="str">
        <f t="shared" si="653"/>
        <v>0.00083+0.116615919301253i</v>
      </c>
      <c r="Z1294" t="e">
        <f t="shared" si="654"/>
        <v>#DIV/0!</v>
      </c>
      <c r="AA1294" t="e">
        <f t="shared" si="655"/>
        <v>#DIV/0!</v>
      </c>
      <c r="AB1294" t="str">
        <f t="shared" si="656"/>
        <v>1.27382782289162-0.183700175977053i</v>
      </c>
      <c r="AC1294" t="str">
        <f t="shared" si="657"/>
        <v>1.44268838438483-2.13890022446058i</v>
      </c>
      <c r="AD1294" t="str">
        <f t="shared" si="658"/>
        <v>0.335121875035871+0.369512975586987i</v>
      </c>
      <c r="AE1294" t="e">
        <f t="shared" si="659"/>
        <v>#DIV/0!</v>
      </c>
      <c r="AF1294" t="str">
        <f t="shared" si="660"/>
        <v>-18.0377035151821-3.42483856967799i</v>
      </c>
      <c r="AG1294" t="e">
        <f t="shared" si="661"/>
        <v>#DIV/0!</v>
      </c>
      <c r="AH1294" t="e">
        <f t="shared" si="662"/>
        <v>#DIV/0!</v>
      </c>
      <c r="AI1294" t="e">
        <f t="shared" si="663"/>
        <v>#DIV/0!</v>
      </c>
      <c r="AJ1294" t="e">
        <f t="shared" si="664"/>
        <v>#DIV/0!</v>
      </c>
      <c r="AK1294"/>
      <c r="AL1294"/>
      <c r="AM1294"/>
      <c r="AN1294"/>
    </row>
    <row r="1295" spans="1:40" x14ac:dyDescent="0.25">
      <c r="A1295"/>
      <c r="B1295">
        <f t="shared" si="630"/>
        <v>116100</v>
      </c>
      <c r="C1295" s="186" t="str">
        <f t="shared" si="633"/>
        <v>-0.0000072972094859069+0.0271480773688917i</v>
      </c>
      <c r="D1295" s="158" t="str">
        <f t="shared" si="634"/>
        <v>-7.66672261193943+0.20813525982817i</v>
      </c>
      <c r="E1295" t="str">
        <f t="shared" si="635"/>
        <v>7.99995855987071-0.0182076719249989i</v>
      </c>
      <c r="F1295" t="str">
        <f t="shared" si="636"/>
        <v>0.99920064362249+1.81785747218807E-06i</v>
      </c>
      <c r="G1295">
        <f t="shared" si="631"/>
        <v>1</v>
      </c>
      <c r="H1295" t="str">
        <f t="shared" si="637"/>
        <v>10.373063001109+3.63081680398495i</v>
      </c>
      <c r="I1295" t="str">
        <f t="shared" si="638"/>
        <v>455.923633852219i</v>
      </c>
      <c r="J1295" t="str">
        <f t="shared" si="632"/>
        <v>-280.367904767424+99.7415015305821i</v>
      </c>
      <c r="K1295" t="str">
        <f t="shared" si="639"/>
        <v>0.513519842062844-1.44347618560278i</v>
      </c>
      <c r="L1295" t="str">
        <f t="shared" si="640"/>
        <v>0.0632549207861586-0.151268490871213i</v>
      </c>
      <c r="M1295" t="str">
        <f t="shared" si="641"/>
        <v>0.576774762849003-1.59474467647399i</v>
      </c>
      <c r="N1295" t="str">
        <f t="shared" si="642"/>
        <v>-0.855414041890827i</v>
      </c>
      <c r="O1295" t="str">
        <f t="shared" si="643"/>
        <v>0.655906029530853-0.754842553401087i</v>
      </c>
      <c r="P1295" t="str">
        <f t="shared" si="644"/>
        <v>0.344093970469147+0.754842553401087i</v>
      </c>
      <c r="Q1295" t="str">
        <f t="shared" si="645"/>
        <v>-0.344093970469147+0.10057148848974i</v>
      </c>
      <c r="R1295" t="str">
        <f t="shared" si="646"/>
        <v>-0.330583411965373-2.29033312655249i</v>
      </c>
      <c r="S1295" t="str">
        <f t="shared" si="647"/>
        <v>0.0901937033309844i</v>
      </c>
      <c r="T1295" t="str">
        <f t="shared" si="648"/>
        <v>0.206573626545401-0.0298165421849495i</v>
      </c>
      <c r="U1295" t="e">
        <f t="shared" si="649"/>
        <v>#DIV/0!</v>
      </c>
      <c r="V1295" t="str">
        <f t="shared" si="650"/>
        <v>1.33333333333333E-06-0.00091389573983288i</v>
      </c>
      <c r="W1295" t="e">
        <f t="shared" si="651"/>
        <v>#DIV/0!</v>
      </c>
      <c r="X1295" t="e">
        <f t="shared" si="652"/>
        <v>#DIV/0!</v>
      </c>
      <c r="Y1295" t="str">
        <f t="shared" si="653"/>
        <v>0.00083+0.116716450266168i</v>
      </c>
      <c r="Z1295" t="e">
        <f t="shared" si="654"/>
        <v>#DIV/0!</v>
      </c>
      <c r="AA1295" t="e">
        <f t="shared" si="655"/>
        <v>#DIV/0!</v>
      </c>
      <c r="AB1295" t="str">
        <f t="shared" si="656"/>
        <v>1.27378194351628-0.183855866251798i</v>
      </c>
      <c r="AC1295" t="str">
        <f t="shared" si="657"/>
        <v>1.44148211444938-2.13740039706706i</v>
      </c>
      <c r="AD1295" t="str">
        <f t="shared" si="658"/>
        <v>0.33538816150925+0.369760344569563i</v>
      </c>
      <c r="AE1295" t="e">
        <f t="shared" si="659"/>
        <v>#DIV/0!</v>
      </c>
      <c r="AF1295" t="str">
        <f t="shared" si="660"/>
        <v>-18.0397856130484-3.42268154415678i</v>
      </c>
      <c r="AG1295" t="e">
        <f t="shared" si="661"/>
        <v>#DIV/0!</v>
      </c>
      <c r="AH1295" t="e">
        <f t="shared" si="662"/>
        <v>#DIV/0!</v>
      </c>
      <c r="AI1295" t="e">
        <f t="shared" si="663"/>
        <v>#DIV/0!</v>
      </c>
      <c r="AJ1295" t="e">
        <f t="shared" si="664"/>
        <v>#DIV/0!</v>
      </c>
      <c r="AK1295"/>
      <c r="AL1295"/>
      <c r="AM1295"/>
      <c r="AN1295"/>
    </row>
    <row r="1296" spans="1:40" x14ac:dyDescent="0.25">
      <c r="A1296"/>
      <c r="B1296">
        <f t="shared" si="630"/>
        <v>116200</v>
      </c>
      <c r="C1296" s="186" t="str">
        <f t="shared" si="633"/>
        <v>-7.28465515023636E-06+0.0271247141387273i</v>
      </c>
      <c r="D1296" s="158" t="str">
        <f t="shared" si="634"/>
        <v>-7.66672251568949+0.207956141730243i</v>
      </c>
      <c r="E1296" t="str">
        <f t="shared" si="635"/>
        <v>7.99995848845339-0.0182233545116045i</v>
      </c>
      <c r="F1296" t="str">
        <f t="shared" si="636"/>
        <v>0.999200643629612+1.81942322468154E-06i</v>
      </c>
      <c r="G1296">
        <f t="shared" si="631"/>
        <v>1</v>
      </c>
      <c r="H1296" t="str">
        <f t="shared" si="637"/>
        <v>10.375140728402+3.62848267342239i</v>
      </c>
      <c r="I1296" t="str">
        <f t="shared" si="638"/>
        <v>456.316332933918i</v>
      </c>
      <c r="J1296" t="str">
        <f t="shared" si="632"/>
        <v>-280.852812742576+99.8274115232873i</v>
      </c>
      <c r="K1296" t="str">
        <f t="shared" si="639"/>
        <v>0.512729879961974-1.44250588858444i</v>
      </c>
      <c r="L1296" t="str">
        <f t="shared" si="640"/>
        <v>0.0631622684889033-0.151177021888644i</v>
      </c>
      <c r="M1296" t="str">
        <f t="shared" si="641"/>
        <v>0.575892148450877-1.59368291047308i</v>
      </c>
      <c r="N1296" t="str">
        <f t="shared" si="642"/>
        <v>-0.856150832624583i</v>
      </c>
      <c r="O1296" t="str">
        <f t="shared" si="643"/>
        <v>0.655349690549624-0.75532561395501i</v>
      </c>
      <c r="P1296" t="str">
        <f t="shared" si="644"/>
        <v>0.344650309450376+0.75532561395501i</v>
      </c>
      <c r="Q1296" t="str">
        <f t="shared" si="645"/>
        <v>-0.344650309450376+0.100825218669573i</v>
      </c>
      <c r="R1296" t="str">
        <f t="shared" si="646"/>
        <v>-0.330578603271473-2.28827960484072i</v>
      </c>
      <c r="S1296" t="str">
        <f t="shared" si="647"/>
        <v>0.0902713895526303i</v>
      </c>
      <c r="T1296" t="str">
        <f t="shared" si="648"/>
        <v>0.206566179613916-0.0298417898736836i</v>
      </c>
      <c r="U1296" t="e">
        <f t="shared" si="649"/>
        <v>#DIV/0!</v>
      </c>
      <c r="V1296" t="str">
        <f t="shared" si="650"/>
        <v>1.33333333333333E-06-0.000913109254686722i</v>
      </c>
      <c r="W1296" t="e">
        <f t="shared" si="651"/>
        <v>#DIV/0!</v>
      </c>
      <c r="X1296" t="e">
        <f t="shared" si="652"/>
        <v>#DIV/0!</v>
      </c>
      <c r="Y1296" t="str">
        <f t="shared" si="653"/>
        <v>0.00083+0.116816981231083i</v>
      </c>
      <c r="Z1296" t="e">
        <f t="shared" si="654"/>
        <v>#DIV/0!</v>
      </c>
      <c r="AA1296" t="e">
        <f t="shared" si="655"/>
        <v>#DIV/0!</v>
      </c>
      <c r="AB1296" t="str">
        <f t="shared" si="656"/>
        <v>1.27373602397167-0.184011549484759i</v>
      </c>
      <c r="AC1296" t="str">
        <f t="shared" si="657"/>
        <v>1.44027851366079-2.13590214043013i</v>
      </c>
      <c r="AD1296" t="str">
        <f t="shared" si="658"/>
        <v>0.335654630063783+0.370007528585037i</v>
      </c>
      <c r="AE1296" t="e">
        <f t="shared" si="659"/>
        <v>#DIV/0!</v>
      </c>
      <c r="AF1296" t="str">
        <f t="shared" si="660"/>
        <v>-18.0418632440915-3.42052653169215i</v>
      </c>
      <c r="AG1296" t="e">
        <f t="shared" si="661"/>
        <v>#DIV/0!</v>
      </c>
      <c r="AH1296" t="e">
        <f t="shared" si="662"/>
        <v>#DIV/0!</v>
      </c>
      <c r="AI1296" t="e">
        <f t="shared" si="663"/>
        <v>#DIV/0!</v>
      </c>
      <c r="AJ1296" t="e">
        <f t="shared" si="664"/>
        <v>#DIV/0!</v>
      </c>
      <c r="AK1296"/>
      <c r="AL1296"/>
      <c r="AM1296"/>
      <c r="AN1296"/>
    </row>
    <row r="1297" spans="1:40" x14ac:dyDescent="0.25">
      <c r="A1297"/>
      <c r="B1297">
        <f t="shared" si="630"/>
        <v>116300</v>
      </c>
      <c r="C1297" s="186" t="str">
        <f t="shared" si="633"/>
        <v>-7.27213318499479E-06+0.0271013910860781i</v>
      </c>
      <c r="D1297" s="158" t="str">
        <f t="shared" si="634"/>
        <v>-7.66672241968772+0.207777331659932i</v>
      </c>
      <c r="E1297" t="str">
        <f t="shared" si="635"/>
        <v>7.99995841697457-0.01823903709779i</v>
      </c>
      <c r="F1297" t="str">
        <f t="shared" si="636"/>
        <v>0.999200643636745+1.82098897713314E-06i</v>
      </c>
      <c r="G1297">
        <f t="shared" si="631"/>
        <v>1</v>
      </c>
      <c r="H1297" t="str">
        <f t="shared" si="637"/>
        <v>10.3772140006802+3.62615086333466i</v>
      </c>
      <c r="I1297" t="str">
        <f t="shared" si="638"/>
        <v>456.709032015616i</v>
      </c>
      <c r="J1297" t="str">
        <f t="shared" si="632"/>
        <v>-281.338138201994+99.9133215159923i</v>
      </c>
      <c r="K1297" t="str">
        <f t="shared" si="639"/>
        <v>0.511941667545299-1.44153665827399i</v>
      </c>
      <c r="L1297" t="str">
        <f t="shared" si="640"/>
        <v>0.0630698077987999-0.151085630219132i</v>
      </c>
      <c r="M1297" t="str">
        <f t="shared" si="641"/>
        <v>0.575011475344099-1.59262228849312i</v>
      </c>
      <c r="N1297" t="str">
        <f t="shared" si="642"/>
        <v>-0.856887623358339i</v>
      </c>
      <c r="O1297" t="str">
        <f t="shared" si="643"/>
        <v>0.654792995804895-0.755808264472446i</v>
      </c>
      <c r="P1297" t="str">
        <f t="shared" si="644"/>
        <v>0.345207004195105+0.755808264472446i</v>
      </c>
      <c r="Q1297" t="str">
        <f t="shared" si="645"/>
        <v>-0.345207004195105+0.101079358885893i</v>
      </c>
      <c r="R1297" t="str">
        <f t="shared" si="646"/>
        <v>-0.33057379019533-2.28622954244525i</v>
      </c>
      <c r="S1297" t="str">
        <f t="shared" si="647"/>
        <v>0.0903490757742762i</v>
      </c>
      <c r="T1297" t="str">
        <f t="shared" si="648"/>
        <v>0.206558726167775-0.0298670364193476i</v>
      </c>
      <c r="U1297" t="e">
        <f t="shared" si="649"/>
        <v>#DIV/0!</v>
      </c>
      <c r="V1297" t="str">
        <f t="shared" si="650"/>
        <v>1.33333333333333E-06-0.000912324122051563i</v>
      </c>
      <c r="W1297" t="e">
        <f t="shared" si="651"/>
        <v>#DIV/0!</v>
      </c>
      <c r="X1297" t="e">
        <f t="shared" si="652"/>
        <v>#DIV/0!</v>
      </c>
      <c r="Y1297" t="str">
        <f t="shared" si="653"/>
        <v>0.00083+0.116917512195998i</v>
      </c>
      <c r="Z1297" t="e">
        <f t="shared" si="654"/>
        <v>#DIV/0!</v>
      </c>
      <c r="AA1297" t="e">
        <f t="shared" si="655"/>
        <v>#DIV/0!</v>
      </c>
      <c r="AB1297" t="str">
        <f t="shared" si="656"/>
        <v>1.27369006425614-0.184167225669279i</v>
      </c>
      <c r="AC1297" t="str">
        <f t="shared" si="657"/>
        <v>1.43907757456821-2.13440545310868i</v>
      </c>
      <c r="AD1297" t="str">
        <f t="shared" si="658"/>
        <v>0.335921280581455+0.370254527507943i</v>
      </c>
      <c r="AE1297" t="e">
        <f t="shared" si="659"/>
        <v>#DIV/0!</v>
      </c>
      <c r="AF1297" t="str">
        <f t="shared" si="660"/>
        <v>-18.0439364203679-3.41837353167473i</v>
      </c>
      <c r="AG1297" t="e">
        <f t="shared" si="661"/>
        <v>#DIV/0!</v>
      </c>
      <c r="AH1297" t="e">
        <f t="shared" si="662"/>
        <v>#DIV/0!</v>
      </c>
      <c r="AI1297" t="e">
        <f t="shared" si="663"/>
        <v>#DIV/0!</v>
      </c>
      <c r="AJ1297" t="e">
        <f t="shared" si="664"/>
        <v>#DIV/0!</v>
      </c>
      <c r="AK1297"/>
      <c r="AL1297"/>
      <c r="AM1297"/>
      <c r="AN1297"/>
    </row>
    <row r="1298" spans="1:40" x14ac:dyDescent="0.25">
      <c r="A1298"/>
      <c r="B1298">
        <f t="shared" si="630"/>
        <v>116400</v>
      </c>
      <c r="C1298" s="186" t="str">
        <f t="shared" si="633"/>
        <v>-0.0000072596434789914+0.0270781081073938i</v>
      </c>
      <c r="D1298" s="158" t="str">
        <f t="shared" si="634"/>
        <v>-7.66672232393335+0.207598828823353i</v>
      </c>
      <c r="E1298" t="str">
        <f t="shared" si="635"/>
        <v>7.99995834543427-0.0182547196835549i</v>
      </c>
      <c r="F1298" t="str">
        <f t="shared" si="636"/>
        <v>0.999200643643888+1.82255472954283E-06i</v>
      </c>
      <c r="G1298">
        <f t="shared" si="631"/>
        <v>1</v>
      </c>
      <c r="H1298" t="str">
        <f t="shared" si="637"/>
        <v>10.3792828299629+3.62382137230627i</v>
      </c>
      <c r="I1298" t="str">
        <f t="shared" si="638"/>
        <v>457.101731097315i</v>
      </c>
      <c r="J1298" t="str">
        <f t="shared" si="632"/>
        <v>-281.823881145678+99.9992315086974i</v>
      </c>
      <c r="K1298" t="str">
        <f t="shared" si="639"/>
        <v>0.511155199878352-1.4405684936187i</v>
      </c>
      <c r="L1298" t="str">
        <f t="shared" si="640"/>
        <v>0.0629775382244-0.150994315868394i</v>
      </c>
      <c r="M1298" t="str">
        <f t="shared" si="641"/>
        <v>0.574132738102752-1.59156280948709i</v>
      </c>
      <c r="N1298" t="str">
        <f t="shared" si="642"/>
        <v>-0.857624414092095i</v>
      </c>
      <c r="O1298" t="str">
        <f t="shared" si="643"/>
        <v>0.654235945598873-0.756290504691384i</v>
      </c>
      <c r="P1298" t="str">
        <f t="shared" si="644"/>
        <v>0.345764054401127+0.756290504691384i</v>
      </c>
      <c r="Q1298" t="str">
        <f t="shared" si="645"/>
        <v>-0.345764054401127+0.101333909400711i</v>
      </c>
      <c r="R1298" t="str">
        <f t="shared" si="646"/>
        <v>-0.33056897273631-2.28418293044737i</v>
      </c>
      <c r="S1298" t="str">
        <f t="shared" si="647"/>
        <v>0.0904267619959221i</v>
      </c>
      <c r="T1298" t="str">
        <f t="shared" si="648"/>
        <v>0.206551266206712-0.0298922818208628i</v>
      </c>
      <c r="U1298" t="e">
        <f t="shared" si="649"/>
        <v>#DIV/0!</v>
      </c>
      <c r="V1298" t="str">
        <f t="shared" si="650"/>
        <v>1.33333333333333E-06-0.00091154033844155i</v>
      </c>
      <c r="W1298" t="e">
        <f t="shared" si="651"/>
        <v>#DIV/0!</v>
      </c>
      <c r="X1298" t="e">
        <f t="shared" si="652"/>
        <v>#DIV/0!</v>
      </c>
      <c r="Y1298" t="str">
        <f t="shared" si="653"/>
        <v>0.00083+0.117018043160913i</v>
      </c>
      <c r="Z1298" t="e">
        <f t="shared" si="654"/>
        <v>#DIV/0!</v>
      </c>
      <c r="AA1298" t="e">
        <f t="shared" si="655"/>
        <v>#DIV/0!</v>
      </c>
      <c r="AB1298" t="str">
        <f t="shared" si="656"/>
        <v>1.27364406436806-0.184322894798706i</v>
      </c>
      <c r="AC1298" t="str">
        <f t="shared" si="657"/>
        <v>1.43787928974533-2.13291033365799i</v>
      </c>
      <c r="AD1298" t="str">
        <f t="shared" si="658"/>
        <v>0.336188112944157+0.370501341212878i</v>
      </c>
      <c r="AE1298" t="e">
        <f t="shared" si="659"/>
        <v>#DIV/0!</v>
      </c>
      <c r="AF1298" t="str">
        <f t="shared" si="660"/>
        <v>-18.0460051538962-3.41622254348292i</v>
      </c>
      <c r="AG1298" t="e">
        <f t="shared" si="661"/>
        <v>#DIV/0!</v>
      </c>
      <c r="AH1298" t="e">
        <f t="shared" si="662"/>
        <v>#DIV/0!</v>
      </c>
      <c r="AI1298" t="e">
        <f t="shared" si="663"/>
        <v>#DIV/0!</v>
      </c>
      <c r="AJ1298" t="e">
        <f t="shared" si="664"/>
        <v>#DIV/0!</v>
      </c>
      <c r="AK1298"/>
      <c r="AL1298"/>
      <c r="AM1298"/>
      <c r="AN1298"/>
    </row>
    <row r="1299" spans="1:40" x14ac:dyDescent="0.25">
      <c r="A1299"/>
      <c r="B1299">
        <f t="shared" si="630"/>
        <v>116500</v>
      </c>
      <c r="C1299" s="186" t="str">
        <f t="shared" si="633"/>
        <v>-7.24718592151246E-06+0.0270548650994799i</v>
      </c>
      <c r="D1299" s="158" t="str">
        <f t="shared" si="634"/>
        <v>-7.66672222842539+0.207420632429346i</v>
      </c>
      <c r="E1299" t="str">
        <f t="shared" si="635"/>
        <v>7.99995827383248-0.0182704022688989i</v>
      </c>
      <c r="F1299" t="str">
        <f t="shared" si="636"/>
        <v>0.999200643651031+1.82412048191054E-06i</v>
      </c>
      <c r="G1299">
        <f t="shared" si="631"/>
        <v>1</v>
      </c>
      <c r="H1299" t="str">
        <f t="shared" si="637"/>
        <v>10.3813472282315+3.62149419891209i</v>
      </c>
      <c r="I1299" t="str">
        <f t="shared" si="638"/>
        <v>457.494430179014i</v>
      </c>
      <c r="J1299" t="str">
        <f t="shared" si="632"/>
        <v>-282.310041573629+100.085141501402i</v>
      </c>
      <c r="K1299" t="str">
        <f t="shared" si="639"/>
        <v>0.510370472043117-1.43960139356377i</v>
      </c>
      <c r="L1299" t="str">
        <f t="shared" si="640"/>
        <v>0.062885459275686-0.150903078841529i</v>
      </c>
      <c r="M1299" t="str">
        <f t="shared" si="641"/>
        <v>0.573255931318803-1.5905044724053i</v>
      </c>
      <c r="N1299" t="str">
        <f t="shared" si="642"/>
        <v>-0.858361204825851i</v>
      </c>
      <c r="O1299" t="str">
        <f t="shared" si="643"/>
        <v>0.653678540233959-0.756772334350035i</v>
      </c>
      <c r="P1299" t="str">
        <f t="shared" si="644"/>
        <v>0.346321459766041+0.756772334350035i</v>
      </c>
      <c r="Q1299" t="str">
        <f t="shared" si="645"/>
        <v>-0.346321459766041+0.101588870475816i</v>
      </c>
      <c r="R1299" t="str">
        <f t="shared" si="646"/>
        <v>-0.330564150893775-2.28213975995902i</v>
      </c>
      <c r="S1299" t="str">
        <f t="shared" si="647"/>
        <v>0.0905044482175682i</v>
      </c>
      <c r="T1299" t="str">
        <f t="shared" si="648"/>
        <v>0.206543799730465-0.0299175260771501i</v>
      </c>
      <c r="U1299" t="e">
        <f t="shared" si="649"/>
        <v>#DIV/0!</v>
      </c>
      <c r="V1299" t="str">
        <f t="shared" si="650"/>
        <v>1.33333333333333E-06-0.000910757900382808i</v>
      </c>
      <c r="W1299" t="e">
        <f t="shared" si="651"/>
        <v>#DIV/0!</v>
      </c>
      <c r="X1299" t="e">
        <f t="shared" si="652"/>
        <v>#DIV/0!</v>
      </c>
      <c r="Y1299" t="str">
        <f t="shared" si="653"/>
        <v>0.00083+0.117118574125827i</v>
      </c>
      <c r="Z1299" t="e">
        <f t="shared" si="654"/>
        <v>#DIV/0!</v>
      </c>
      <c r="AA1299" t="e">
        <f t="shared" si="655"/>
        <v>#DIV/0!</v>
      </c>
      <c r="AB1299" t="str">
        <f t="shared" si="656"/>
        <v>1.27359802430581-0.184478556866386i</v>
      </c>
      <c r="AC1299" t="str">
        <f t="shared" si="657"/>
        <v>1.43668365179035-2.13141678062973i</v>
      </c>
      <c r="AD1299" t="str">
        <f t="shared" si="658"/>
        <v>0.336455127033691+0.370747969574486i</v>
      </c>
      <c r="AE1299" t="e">
        <f t="shared" si="659"/>
        <v>#DIV/0!</v>
      </c>
      <c r="AF1299" t="str">
        <f t="shared" si="660"/>
        <v>-18.0480694566569-3.41407356648274i</v>
      </c>
      <c r="AG1299" t="e">
        <f t="shared" si="661"/>
        <v>#DIV/0!</v>
      </c>
      <c r="AH1299" t="e">
        <f t="shared" si="662"/>
        <v>#DIV/0!</v>
      </c>
      <c r="AI1299" t="e">
        <f t="shared" si="663"/>
        <v>#DIV/0!</v>
      </c>
      <c r="AJ1299" t="e">
        <f t="shared" si="664"/>
        <v>#DIV/0!</v>
      </c>
      <c r="AK1299"/>
      <c r="AL1299"/>
      <c r="AM1299"/>
      <c r="AN1299"/>
    </row>
    <row r="1300" spans="1:40" x14ac:dyDescent="0.25">
      <c r="A1300"/>
      <c r="B1300">
        <f t="shared" si="630"/>
        <v>116600</v>
      </c>
      <c r="C1300" s="186" t="str">
        <f t="shared" si="633"/>
        <v>-0.0000072347604023187+0.0270316619594954i</v>
      </c>
      <c r="D1300" s="158" t="str">
        <f t="shared" si="634"/>
        <v>-7.66672213316307+0.207242741689465i</v>
      </c>
      <c r="E1300" t="str">
        <f t="shared" si="635"/>
        <v>7.99995820216921-0.0182860848538216i</v>
      </c>
      <c r="F1300" t="str">
        <f t="shared" si="636"/>
        <v>0.999200643658174+1.82568623423623E-06i</v>
      </c>
      <c r="G1300">
        <f t="shared" si="631"/>
        <v>1</v>
      </c>
      <c r="H1300" t="str">
        <f t="shared" si="637"/>
        <v>10.3834072074304+3.61916934171784i</v>
      </c>
      <c r="I1300" t="str">
        <f t="shared" si="638"/>
        <v>457.887129260712i</v>
      </c>
      <c r="J1300" t="str">
        <f t="shared" si="632"/>
        <v>-282.796619485845+100.171051494108i</v>
      </c>
      <c r="K1300" t="str">
        <f t="shared" si="639"/>
        <v>0.509587479137997-1.43863535705239i</v>
      </c>
      <c r="L1300" t="str">
        <f t="shared" si="640"/>
        <v>0.0627935704640651-0.150811919143024i</v>
      </c>
      <c r="M1300" t="str">
        <f t="shared" si="641"/>
        <v>0.572381049602062-1.58944727619541i</v>
      </c>
      <c r="N1300" t="str">
        <f t="shared" si="642"/>
        <v>-0.859097995559607i</v>
      </c>
      <c r="O1300" t="str">
        <f t="shared" si="643"/>
        <v>0.653120780012746-0.757253753186832i</v>
      </c>
      <c r="P1300" t="str">
        <f t="shared" si="644"/>
        <v>0.346879219987254+0.757253753186832i</v>
      </c>
      <c r="Q1300" t="str">
        <f t="shared" si="645"/>
        <v>-0.346879219987254+0.101844242372775i</v>
      </c>
      <c r="R1300" t="str">
        <f t="shared" si="646"/>
        <v>-0.330559324667081-2.2801000221226i</v>
      </c>
      <c r="S1300" t="str">
        <f t="shared" si="647"/>
        <v>0.0905821344392142i</v>
      </c>
      <c r="T1300" t="str">
        <f t="shared" si="648"/>
        <v>0.206536326738765-0.0299427691871294i</v>
      </c>
      <c r="U1300" t="e">
        <f t="shared" si="649"/>
        <v>#DIV/0!</v>
      </c>
      <c r="V1300" t="str">
        <f t="shared" si="650"/>
        <v>1.33333333333333E-06-0.000909976804413352i</v>
      </c>
      <c r="W1300" t="e">
        <f t="shared" si="651"/>
        <v>#DIV/0!</v>
      </c>
      <c r="X1300" t="e">
        <f t="shared" si="652"/>
        <v>#DIV/0!</v>
      </c>
      <c r="Y1300" t="str">
        <f t="shared" si="653"/>
        <v>0.00083+0.117219105090742i</v>
      </c>
      <c r="Z1300" t="e">
        <f t="shared" si="654"/>
        <v>#DIV/0!</v>
      </c>
      <c r="AA1300" t="e">
        <f t="shared" si="655"/>
        <v>#DIV/0!</v>
      </c>
      <c r="AB1300" t="str">
        <f t="shared" si="656"/>
        <v>1.27355194406774-0.184634211865659i</v>
      </c>
      <c r="AC1300" t="str">
        <f t="shared" si="657"/>
        <v>1.43549065332588-2.12992479257195i</v>
      </c>
      <c r="AD1300" t="str">
        <f t="shared" si="658"/>
        <v>0.336722322731774+0.370994412467456i</v>
      </c>
      <c r="AE1300" t="e">
        <f t="shared" si="659"/>
        <v>#DIV/0!</v>
      </c>
      <c r="AF1300" t="str">
        <f t="shared" si="660"/>
        <v>-18.0501293405935-3.41192660002838i</v>
      </c>
      <c r="AG1300" t="e">
        <f t="shared" si="661"/>
        <v>#DIV/0!</v>
      </c>
      <c r="AH1300" t="e">
        <f t="shared" si="662"/>
        <v>#DIV/0!</v>
      </c>
      <c r="AI1300" t="e">
        <f t="shared" si="663"/>
        <v>#DIV/0!</v>
      </c>
      <c r="AJ1300" t="e">
        <f t="shared" si="664"/>
        <v>#DIV/0!</v>
      </c>
      <c r="AK1300"/>
      <c r="AL1300"/>
      <c r="AM1300"/>
      <c r="AN1300"/>
    </row>
    <row r="1301" spans="1:40" x14ac:dyDescent="0.25">
      <c r="A1301"/>
      <c r="B1301">
        <f t="shared" si="630"/>
        <v>116700</v>
      </c>
      <c r="C1301" s="186" t="str">
        <f t="shared" si="633"/>
        <v>-7.22236681164308E-06+0.0270084985849523i</v>
      </c>
      <c r="D1301" s="158" t="str">
        <f t="shared" si="634"/>
        <v>-7.66672203814555+0.207065155817968i</v>
      </c>
      <c r="E1301" t="str">
        <f t="shared" si="635"/>
        <v>7.99995813044445-0.0183017674383227i</v>
      </c>
      <c r="F1301" t="str">
        <f t="shared" si="636"/>
        <v>0.999200643665337+1.82725198651995E-06i</v>
      </c>
      <c r="G1301">
        <f t="shared" si="631"/>
        <v>1</v>
      </c>
      <c r="H1301" t="str">
        <f t="shared" si="637"/>
        <v>10.385462779466+3.61684679927987i</v>
      </c>
      <c r="I1301" t="str">
        <f t="shared" si="638"/>
        <v>458.279828342411i</v>
      </c>
      <c r="J1301" t="str">
        <f t="shared" si="632"/>
        <v>-283.283614882328+100.256961486813i</v>
      </c>
      <c r="K1301" t="str">
        <f t="shared" si="639"/>
        <v>0.508806216277706-1.43767038302579i</v>
      </c>
      <c r="L1301" t="str">
        <f t="shared" si="640"/>
        <v>0.0627018713023687-0.150720836776764i</v>
      </c>
      <c r="M1301" t="str">
        <f t="shared" si="641"/>
        <v>0.571508087580075-1.58839121980255i</v>
      </c>
      <c r="N1301" t="str">
        <f t="shared" si="642"/>
        <v>-0.859834786293363i</v>
      </c>
      <c r="O1301" t="str">
        <f t="shared" si="643"/>
        <v>0.65256266523802-0.757734760940431i</v>
      </c>
      <c r="P1301" t="str">
        <f t="shared" si="644"/>
        <v>0.34743733476198+0.757734760940431i</v>
      </c>
      <c r="Q1301" t="str">
        <f t="shared" si="645"/>
        <v>-0.34743733476198+0.102100025352932i</v>
      </c>
      <c r="R1301" t="str">
        <f t="shared" si="646"/>
        <v>-0.330554494055583-2.27806370811086i</v>
      </c>
      <c r="S1301" t="str">
        <f t="shared" si="647"/>
        <v>0.0906598206608601i</v>
      </c>
      <c r="T1301" t="str">
        <f t="shared" si="648"/>
        <v>0.206528847231345-0.0299680111497205i</v>
      </c>
      <c r="U1301" t="e">
        <f t="shared" si="649"/>
        <v>#DIV/0!</v>
      </c>
      <c r="V1301" t="str">
        <f t="shared" si="650"/>
        <v>1.33333333333333E-06-0.00090919704708309i</v>
      </c>
      <c r="W1301" t="e">
        <f t="shared" si="651"/>
        <v>#DIV/0!</v>
      </c>
      <c r="X1301" t="e">
        <f t="shared" si="652"/>
        <v>#DIV/0!</v>
      </c>
      <c r="Y1301" t="str">
        <f t="shared" si="653"/>
        <v>0.00083+0.117319636055657i</v>
      </c>
      <c r="Z1301" t="e">
        <f t="shared" si="654"/>
        <v>#DIV/0!</v>
      </c>
      <c r="AA1301" t="e">
        <f t="shared" si="655"/>
        <v>#DIV/0!</v>
      </c>
      <c r="AB1301" t="str">
        <f t="shared" si="656"/>
        <v>1.27350582365219-0.184789859789865i</v>
      </c>
      <c r="AC1301" t="str">
        <f t="shared" si="657"/>
        <v>1.43430028699879-2.12843436802925i</v>
      </c>
      <c r="AD1301" t="str">
        <f t="shared" si="658"/>
        <v>0.336989699920014+0.371240669766529i</v>
      </c>
      <c r="AE1301" t="e">
        <f t="shared" si="659"/>
        <v>#DIV/0!</v>
      </c>
      <c r="AF1301" t="str">
        <f t="shared" si="660"/>
        <v>-18.0521848176116-3.4097816434619i</v>
      </c>
      <c r="AG1301" t="e">
        <f t="shared" si="661"/>
        <v>#DIV/0!</v>
      </c>
      <c r="AH1301" t="e">
        <f t="shared" si="662"/>
        <v>#DIV/0!</v>
      </c>
      <c r="AI1301" t="e">
        <f t="shared" si="663"/>
        <v>#DIV/0!</v>
      </c>
      <c r="AJ1301" t="e">
        <f t="shared" si="664"/>
        <v>#DIV/0!</v>
      </c>
      <c r="AK1301"/>
      <c r="AL1301"/>
      <c r="AM1301"/>
      <c r="AN1301"/>
    </row>
    <row r="1302" spans="1:40" x14ac:dyDescent="0.25">
      <c r="A1302"/>
      <c r="B1302">
        <f t="shared" si="630"/>
        <v>116800</v>
      </c>
      <c r="C1302" s="186" t="str">
        <f t="shared" si="633"/>
        <v>-7.21000504018817E-06+0.0269853748737132i</v>
      </c>
      <c r="D1302" s="158" t="str">
        <f t="shared" si="634"/>
        <v>-7.66672194337198+0.206887874031801i</v>
      </c>
      <c r="E1302" t="str">
        <f t="shared" si="635"/>
        <v>7.9999580586582-0.0183174500224018i</v>
      </c>
      <c r="F1302" t="str">
        <f t="shared" si="636"/>
        <v>0.99920064367249+1.82881773876154E-06i</v>
      </c>
      <c r="G1302">
        <f t="shared" si="631"/>
        <v>1</v>
      </c>
      <c r="H1302" t="str">
        <f t="shared" si="637"/>
        <v>10.3875139562077+3.61452657014542i</v>
      </c>
      <c r="I1302" t="str">
        <f t="shared" si="638"/>
        <v>458.67252742411i</v>
      </c>
      <c r="J1302" t="str">
        <f t="shared" si="632"/>
        <v>-283.771027763077+100.342871479518i</v>
      </c>
      <c r="K1302" t="str">
        <f t="shared" si="639"/>
        <v>0.508026678593252-1.43670647042322i</v>
      </c>
      <c r="L1302" t="str">
        <f t="shared" si="640"/>
        <v>0.0626103613048441-0.150629831746024i</v>
      </c>
      <c r="M1302" t="str">
        <f t="shared" si="641"/>
        <v>0.570637039898096-1.58733630216924i</v>
      </c>
      <c r="N1302" t="str">
        <f t="shared" si="642"/>
        <v>-0.860571577027119i</v>
      </c>
      <c r="O1302" t="str">
        <f t="shared" si="643"/>
        <v>0.652004196212759-0.758215357349714i</v>
      </c>
      <c r="P1302" t="str">
        <f t="shared" si="644"/>
        <v>0.347995803787241+0.758215357349714i</v>
      </c>
      <c r="Q1302" t="str">
        <f t="shared" si="645"/>
        <v>-0.347995803787241+0.102356219677405i</v>
      </c>
      <c r="R1302" t="str">
        <f t="shared" si="646"/>
        <v>-0.330549659058652-2.27603080912682i</v>
      </c>
      <c r="S1302" t="str">
        <f t="shared" si="647"/>
        <v>0.0907375068825062i</v>
      </c>
      <c r="T1302" t="str">
        <f t="shared" si="648"/>
        <v>0.206521361207941-0.0299932519638445i</v>
      </c>
      <c r="U1302" t="e">
        <f t="shared" si="649"/>
        <v>#DIV/0!</v>
      </c>
      <c r="V1302" t="str">
        <f t="shared" si="650"/>
        <v>1.33333333333333E-06-0.000908418624953744i</v>
      </c>
      <c r="W1302" t="e">
        <f t="shared" si="651"/>
        <v>#DIV/0!</v>
      </c>
      <c r="X1302" t="e">
        <f t="shared" si="652"/>
        <v>#DIV/0!</v>
      </c>
      <c r="Y1302" t="str">
        <f t="shared" si="653"/>
        <v>0.00083+0.117420167020572i</v>
      </c>
      <c r="Z1302" t="e">
        <f t="shared" si="654"/>
        <v>#DIV/0!</v>
      </c>
      <c r="AA1302" t="e">
        <f t="shared" si="655"/>
        <v>#DIV/0!</v>
      </c>
      <c r="AB1302" t="str">
        <f t="shared" si="656"/>
        <v>1.27345966305753-0.184945500632351i</v>
      </c>
      <c r="AC1302" t="str">
        <f t="shared" si="657"/>
        <v>1.43311254548018-2.12694550554274i</v>
      </c>
      <c r="AD1302" t="str">
        <f t="shared" si="658"/>
        <v>0.337257258479943+0.371486741346507i</v>
      </c>
      <c r="AE1302" t="e">
        <f t="shared" si="659"/>
        <v>#DIV/0!</v>
      </c>
      <c r="AF1302" t="str">
        <f t="shared" si="660"/>
        <v>-18.0542358995797-3.40763869611362i</v>
      </c>
      <c r="AG1302" t="e">
        <f t="shared" si="661"/>
        <v>#DIV/0!</v>
      </c>
      <c r="AH1302" t="e">
        <f t="shared" si="662"/>
        <v>#DIV/0!</v>
      </c>
      <c r="AI1302" t="e">
        <f t="shared" si="663"/>
        <v>#DIV/0!</v>
      </c>
      <c r="AJ1302" t="e">
        <f t="shared" si="664"/>
        <v>#DIV/0!</v>
      </c>
      <c r="AK1302"/>
      <c r="AL1302"/>
      <c r="AM1302"/>
      <c r="AN1302"/>
    </row>
    <row r="1303" spans="1:40" x14ac:dyDescent="0.25">
      <c r="A1303"/>
      <c r="B1303">
        <f t="shared" si="630"/>
        <v>116900</v>
      </c>
      <c r="C1303" s="186" t="str">
        <f t="shared" si="633"/>
        <v>-7.19767497912383E-06+0.0269622907239905i</v>
      </c>
      <c r="D1303" s="158" t="str">
        <f t="shared" si="634"/>
        <v>-7.66672184884152+0.206710895550594i</v>
      </c>
      <c r="E1303" t="str">
        <f t="shared" si="635"/>
        <v>7.99995798681047-0.0183331326060585i</v>
      </c>
      <c r="F1303" t="str">
        <f t="shared" si="636"/>
        <v>0.999200643679662+1.83038349096108E-06i</v>
      </c>
      <c r="G1303">
        <f t="shared" si="631"/>
        <v>1</v>
      </c>
      <c r="H1303" t="str">
        <f t="shared" si="637"/>
        <v>10.3895607494878+3.61220865285255i</v>
      </c>
      <c r="I1303" t="str">
        <f t="shared" si="638"/>
        <v>459.065226505809i</v>
      </c>
      <c r="J1303" t="str">
        <f t="shared" si="632"/>
        <v>-284.258858128092+100.428781472223i</v>
      </c>
      <c r="K1303" t="str">
        <f t="shared" si="639"/>
        <v>0.507248861231856-1.43574361818204i</v>
      </c>
      <c r="L1303" t="str">
        <f t="shared" si="640"/>
        <v>0.062519039987154-0.150538904053487i</v>
      </c>
      <c r="M1303" t="str">
        <f t="shared" si="641"/>
        <v>0.56976790121901-1.58628252223553i</v>
      </c>
      <c r="N1303" t="str">
        <f t="shared" si="642"/>
        <v>-0.861308367760875i</v>
      </c>
      <c r="O1303" t="str">
        <f t="shared" si="643"/>
        <v>0.651445373240135-0.758695542153782i</v>
      </c>
      <c r="P1303" t="str">
        <f t="shared" si="644"/>
        <v>0.348554626759865+0.758695542153782i</v>
      </c>
      <c r="Q1303" t="str">
        <f t="shared" si="645"/>
        <v>-0.348554626759865+0.102612825607093i</v>
      </c>
      <c r="R1303" t="str">
        <f t="shared" si="646"/>
        <v>-0.330544819675631-2.27400131640356i</v>
      </c>
      <c r="S1303" t="str">
        <f t="shared" si="647"/>
        <v>0.0908151931041521i</v>
      </c>
      <c r="T1303" t="str">
        <f t="shared" si="648"/>
        <v>0.206513868668285-0.0300184916284196i</v>
      </c>
      <c r="U1303" t="e">
        <f t="shared" si="649"/>
        <v>#DIV/0!</v>
      </c>
      <c r="V1303" t="str">
        <f t="shared" si="650"/>
        <v>1.33333333333333E-06-0.000907641534598776i</v>
      </c>
      <c r="W1303" t="e">
        <f t="shared" si="651"/>
        <v>#DIV/0!</v>
      </c>
      <c r="X1303" t="e">
        <f t="shared" si="652"/>
        <v>#DIV/0!</v>
      </c>
      <c r="Y1303" t="str">
        <f t="shared" si="653"/>
        <v>0.00083+0.117520697985487i</v>
      </c>
      <c r="Z1303" t="e">
        <f t="shared" si="654"/>
        <v>#DIV/0!</v>
      </c>
      <c r="AA1303" t="e">
        <f t="shared" si="655"/>
        <v>#DIV/0!</v>
      </c>
      <c r="AB1303" t="str">
        <f t="shared" si="656"/>
        <v>1.27341346228213-0.185101134386445i</v>
      </c>
      <c r="AC1303" t="str">
        <f t="shared" si="657"/>
        <v>1.43192742146533-2.1254582036502i</v>
      </c>
      <c r="AD1303" t="str">
        <f t="shared" si="658"/>
        <v>0.337524998292982+0.371732627082232i</v>
      </c>
      <c r="AE1303" t="e">
        <f t="shared" si="659"/>
        <v>#DIV/0!</v>
      </c>
      <c r="AF1303" t="str">
        <f t="shared" si="660"/>
        <v>-18.0562825983293-3.40549775730196i</v>
      </c>
      <c r="AG1303" t="e">
        <f t="shared" si="661"/>
        <v>#DIV/0!</v>
      </c>
      <c r="AH1303" t="e">
        <f t="shared" si="662"/>
        <v>#DIV/0!</v>
      </c>
      <c r="AI1303" t="e">
        <f t="shared" si="663"/>
        <v>#DIV/0!</v>
      </c>
      <c r="AJ1303" t="e">
        <f t="shared" si="664"/>
        <v>#DIV/0!</v>
      </c>
      <c r="AK1303"/>
      <c r="AL1303"/>
      <c r="AM1303"/>
      <c r="AN1303"/>
    </row>
    <row r="1304" spans="1:40" x14ac:dyDescent="0.25">
      <c r="A1304"/>
      <c r="B1304">
        <f t="shared" si="630"/>
        <v>117000</v>
      </c>
      <c r="C1304" s="186" t="str">
        <f t="shared" si="633"/>
        <v>-7.18537652008485E-06+0.0269392460343443i</v>
      </c>
      <c r="D1304" s="158" t="str">
        <f t="shared" si="634"/>
        <v>-7.66672175455332+0.20653421959664i</v>
      </c>
      <c r="E1304" t="str">
        <f t="shared" si="635"/>
        <v>7.99995791490125-0.0183488151892925i</v>
      </c>
      <c r="F1304" t="str">
        <f t="shared" si="636"/>
        <v>0.999200643686835+1.83194924311847E-06i</v>
      </c>
      <c r="G1304">
        <f t="shared" si="631"/>
        <v>1</v>
      </c>
      <c r="H1304" t="str">
        <f t="shared" si="637"/>
        <v>10.3916031711012+3.60989304593038i</v>
      </c>
      <c r="I1304" t="str">
        <f t="shared" si="638"/>
        <v>459.457925587507i</v>
      </c>
      <c r="J1304" t="str">
        <f t="shared" si="632"/>
        <v>-284.747105977373+100.514691464928i</v>
      </c>
      <c r="K1304" t="str">
        <f t="shared" si="639"/>
        <v>0.506472759356894-1.43478182523766i</v>
      </c>
      <c r="L1304" t="str">
        <f t="shared" si="640"/>
        <v>0.0624279068663699-0.15044805370124i</v>
      </c>
      <c r="M1304" t="str">
        <f t="shared" si="641"/>
        <v>0.568900666223264-1.5852298789389i</v>
      </c>
      <c r="N1304" t="str">
        <f t="shared" si="642"/>
        <v>-0.862045158494632i</v>
      </c>
      <c r="O1304" t="str">
        <f t="shared" si="643"/>
        <v>0.65088619662351-0.759175315091964i</v>
      </c>
      <c r="P1304" t="str">
        <f t="shared" si="644"/>
        <v>0.34911380337649+0.759175315091964i</v>
      </c>
      <c r="Q1304" t="str">
        <f t="shared" si="645"/>
        <v>-0.34911380337649+0.102869843402668i</v>
      </c>
      <c r="R1304" t="str">
        <f t="shared" si="646"/>
        <v>-0.330539975905885-2.27197522120415i</v>
      </c>
      <c r="S1304" t="str">
        <f t="shared" si="647"/>
        <v>0.090892879325798i</v>
      </c>
      <c r="T1304" t="str">
        <f t="shared" si="648"/>
        <v>0.206506369612112-0.0300437301423658i</v>
      </c>
      <c r="U1304" t="e">
        <f t="shared" si="649"/>
        <v>#DIV/0!</v>
      </c>
      <c r="V1304" t="str">
        <f t="shared" si="650"/>
        <v>1.33333333333333E-06-0.00090686577260339i</v>
      </c>
      <c r="W1304" t="e">
        <f t="shared" si="651"/>
        <v>#DIV/0!</v>
      </c>
      <c r="X1304" t="e">
        <f t="shared" si="652"/>
        <v>#DIV/0!</v>
      </c>
      <c r="Y1304" t="str">
        <f t="shared" si="653"/>
        <v>0.00083+0.117621228950402i</v>
      </c>
      <c r="Z1304" t="e">
        <f t="shared" si="654"/>
        <v>#DIV/0!</v>
      </c>
      <c r="AA1304" t="e">
        <f t="shared" si="655"/>
        <v>#DIV/0!</v>
      </c>
      <c r="AB1304" t="str">
        <f t="shared" si="656"/>
        <v>1.27336722132433-0.185256761045489i</v>
      </c>
      <c r="AC1304" t="str">
        <f t="shared" si="657"/>
        <v>1.43074490767352-2.12397246088587i</v>
      </c>
      <c r="AD1304" t="str">
        <f t="shared" si="658"/>
        <v>0.337792919240487+0.3719783268486i</v>
      </c>
      <c r="AE1304" t="e">
        <f t="shared" si="659"/>
        <v>#DIV/0!</v>
      </c>
      <c r="AF1304" t="str">
        <f t="shared" si="660"/>
        <v>-18.0583249256545-3.40335882633374i</v>
      </c>
      <c r="AG1304" t="e">
        <f t="shared" si="661"/>
        <v>#DIV/0!</v>
      </c>
      <c r="AH1304" t="e">
        <f t="shared" si="662"/>
        <v>#DIV/0!</v>
      </c>
      <c r="AI1304" t="e">
        <f t="shared" si="663"/>
        <v>#DIV/0!</v>
      </c>
      <c r="AJ1304" t="e">
        <f t="shared" si="664"/>
        <v>#DIV/0!</v>
      </c>
      <c r="AK1304"/>
      <c r="AL1304"/>
      <c r="AM1304"/>
      <c r="AN1304"/>
    </row>
    <row r="1305" spans="1:40" x14ac:dyDescent="0.25">
      <c r="A1305"/>
      <c r="B1305">
        <f t="shared" si="630"/>
        <v>117100</v>
      </c>
      <c r="C1305" s="186" t="str">
        <f t="shared" si="633"/>
        <v>-7.17310955516849E-06+0.0269162407036814i</v>
      </c>
      <c r="D1305" s="158" t="str">
        <f t="shared" si="634"/>
        <v>-7.66672166050663+0.206357845394891i</v>
      </c>
      <c r="E1305" t="str">
        <f t="shared" si="635"/>
        <v>7.99995784293055-0.0183644977721035i</v>
      </c>
      <c r="F1305" t="str">
        <f t="shared" si="636"/>
        <v>0.999200643694018+0.0000018335149952337i</v>
      </c>
      <c r="G1305">
        <f t="shared" si="631"/>
        <v>1</v>
      </c>
      <c r="H1305" t="str">
        <f t="shared" si="637"/>
        <v>10.3936412328063+3.60757974789916i</v>
      </c>
      <c r="I1305" t="str">
        <f t="shared" si="638"/>
        <v>459.850624669206i</v>
      </c>
      <c r="J1305" t="str">
        <f t="shared" si="632"/>
        <v>-285.235771310921+100.600601457633i</v>
      </c>
      <c r="K1305" t="str">
        <f t="shared" si="639"/>
        <v>0.505698368147837-1.43382109052369i</v>
      </c>
      <c r="L1305" t="str">
        <f t="shared" si="640"/>
        <v>0.0623369614609675-0.150357280690777i</v>
      </c>
      <c r="M1305" t="str">
        <f t="shared" si="641"/>
        <v>0.568035329608804-1.58417837121447i</v>
      </c>
      <c r="N1305" t="str">
        <f t="shared" si="642"/>
        <v>-0.862781949228388i</v>
      </c>
      <c r="O1305" t="str">
        <f t="shared" si="643"/>
        <v>0.650326666666439-0.759654675903807i</v>
      </c>
      <c r="P1305" t="str">
        <f t="shared" si="644"/>
        <v>0.349673333333561+0.759654675903807i</v>
      </c>
      <c r="Q1305" t="str">
        <f t="shared" si="645"/>
        <v>-0.349673333333561+0.103127273324581i</v>
      </c>
      <c r="R1305" t="str">
        <f t="shared" si="646"/>
        <v>-0.330535127748766-2.26995251482149i</v>
      </c>
      <c r="S1305" t="str">
        <f t="shared" si="647"/>
        <v>0.0909705655474441i</v>
      </c>
      <c r="T1305" t="str">
        <f t="shared" si="648"/>
        <v>0.206498864039154-0.0300689675046019i</v>
      </c>
      <c r="U1305" t="e">
        <f t="shared" si="649"/>
        <v>#DIV/0!</v>
      </c>
      <c r="V1305" t="str">
        <f t="shared" si="650"/>
        <v>1.33333333333333E-06-0.000906091335564452i</v>
      </c>
      <c r="W1305" t="e">
        <f t="shared" si="651"/>
        <v>#DIV/0!</v>
      </c>
      <c r="X1305" t="e">
        <f t="shared" si="652"/>
        <v>#DIV/0!</v>
      </c>
      <c r="Y1305" t="str">
        <f t="shared" si="653"/>
        <v>0.00083+0.117721759915317i</v>
      </c>
      <c r="Z1305" t="e">
        <f t="shared" si="654"/>
        <v>#DIV/0!</v>
      </c>
      <c r="AA1305" t="e">
        <f t="shared" si="655"/>
        <v>#DIV/0!</v>
      </c>
      <c r="AB1305" t="str">
        <f t="shared" si="656"/>
        <v>1.2733209401825-0.185412380602815i</v>
      </c>
      <c r="AC1305" t="str">
        <f t="shared" si="657"/>
        <v>1.42956499684799-2.12248827578086i</v>
      </c>
      <c r="AD1305" t="str">
        <f t="shared" si="658"/>
        <v>0.338061021203691+0.372223840520562i</v>
      </c>
      <c r="AE1305" t="e">
        <f t="shared" si="659"/>
        <v>#DIV/0!</v>
      </c>
      <c r="AF1305" t="str">
        <f t="shared" si="660"/>
        <v>-18.0603628933129-3.40122190250427i</v>
      </c>
      <c r="AG1305" t="e">
        <f t="shared" si="661"/>
        <v>#DIV/0!</v>
      </c>
      <c r="AH1305" t="e">
        <f t="shared" si="662"/>
        <v>#DIV/0!</v>
      </c>
      <c r="AI1305" t="e">
        <f t="shared" si="663"/>
        <v>#DIV/0!</v>
      </c>
      <c r="AJ1305" t="e">
        <f t="shared" si="664"/>
        <v>#DIV/0!</v>
      </c>
      <c r="AK1305"/>
      <c r="AL1305"/>
      <c r="AM1305"/>
      <c r="AN1305"/>
    </row>
    <row r="1306" spans="1:40" x14ac:dyDescent="0.25">
      <c r="A1306"/>
      <c r="B1306">
        <f t="shared" si="630"/>
        <v>117200</v>
      </c>
      <c r="C1306" s="186" t="str">
        <f t="shared" si="633"/>
        <v>-7.16087397693217E-06+0.0268932746312537i</v>
      </c>
      <c r="D1306" s="158" t="str">
        <f t="shared" si="634"/>
        <v>-7.66672156670052+0.206181772172945i</v>
      </c>
      <c r="E1306" t="str">
        <f t="shared" si="635"/>
        <v>7.99995777089836-0.018380180354491i</v>
      </c>
      <c r="F1306" t="str">
        <f t="shared" si="636"/>
        <v>0.9992006437012+1.83508074730669E-06i</v>
      </c>
      <c r="G1306">
        <f t="shared" si="631"/>
        <v>1</v>
      </c>
      <c r="H1306" t="str">
        <f t="shared" si="637"/>
        <v>10.3956749463243+3.60526875727019i</v>
      </c>
      <c r="I1306" t="str">
        <f t="shared" si="638"/>
        <v>460.243323750905i</v>
      </c>
      <c r="J1306" t="str">
        <f t="shared" si="632"/>
        <v>-285.724854128734+100.686511450338i</v>
      </c>
      <c r="K1306" t="str">
        <f t="shared" si="639"/>
        <v>0.504925682800196-1.43286141297185i</v>
      </c>
      <c r="L1306" t="str">
        <f t="shared" si="640"/>
        <v>0.0622462032908248-0.150266585023011i</v>
      </c>
      <c r="M1306" t="str">
        <f t="shared" si="641"/>
        <v>0.567171886091021-1.58312799799486i</v>
      </c>
      <c r="N1306" t="str">
        <f t="shared" si="642"/>
        <v>-0.863518739962144i</v>
      </c>
      <c r="O1306" t="str">
        <f t="shared" si="643"/>
        <v>0.64976678367267-0.760133624329087i</v>
      </c>
      <c r="P1306" t="str">
        <f t="shared" si="644"/>
        <v>0.35023321632733+0.760133624329087i</v>
      </c>
      <c r="Q1306" t="str">
        <f t="shared" si="645"/>
        <v>-0.35023321632733+0.103385115633057i</v>
      </c>
      <c r="R1306" t="str">
        <f t="shared" si="646"/>
        <v>-0.33053027520363-2.2679331885782i</v>
      </c>
      <c r="S1306" t="str">
        <f t="shared" si="647"/>
        <v>0.0910482517690901i</v>
      </c>
      <c r="T1306" t="str">
        <f t="shared" si="648"/>
        <v>0.206491351949143-0.0300942037140467i</v>
      </c>
      <c r="U1306" t="e">
        <f t="shared" si="649"/>
        <v>#DIV/0!</v>
      </c>
      <c r="V1306" t="str">
        <f t="shared" si="650"/>
        <v>1.33333333333333E-06-0.000905318220090418i</v>
      </c>
      <c r="W1306" t="e">
        <f t="shared" si="651"/>
        <v>#DIV/0!</v>
      </c>
      <c r="X1306" t="e">
        <f t="shared" si="652"/>
        <v>#DIV/0!</v>
      </c>
      <c r="Y1306" t="str">
        <f t="shared" si="653"/>
        <v>0.00083+0.117822290880232i</v>
      </c>
      <c r="Z1306" t="e">
        <f t="shared" si="654"/>
        <v>#DIV/0!</v>
      </c>
      <c r="AA1306" t="e">
        <f t="shared" si="655"/>
        <v>#DIV/0!</v>
      </c>
      <c r="AB1306" t="str">
        <f t="shared" si="656"/>
        <v>1.27327461885497-0.185567993051758i</v>
      </c>
      <c r="AC1306" t="str">
        <f t="shared" si="657"/>
        <v>1.42838768175584-2.12100564686283i</v>
      </c>
      <c r="AD1306" t="str">
        <f t="shared" si="658"/>
        <v>0.338329304063757+0.372469167973113i</v>
      </c>
      <c r="AE1306" t="e">
        <f t="shared" si="659"/>
        <v>#DIV/0!</v>
      </c>
      <c r="AF1306" t="str">
        <f t="shared" si="660"/>
        <v>-18.0623965130248-3.39908698509724i</v>
      </c>
      <c r="AG1306" t="e">
        <f t="shared" si="661"/>
        <v>#DIV/0!</v>
      </c>
      <c r="AH1306" t="e">
        <f t="shared" si="662"/>
        <v>#DIV/0!</v>
      </c>
      <c r="AI1306" t="e">
        <f t="shared" si="663"/>
        <v>#DIV/0!</v>
      </c>
      <c r="AJ1306" t="e">
        <f t="shared" si="664"/>
        <v>#DIV/0!</v>
      </c>
      <c r="AK1306"/>
      <c r="AL1306"/>
      <c r="AM1306"/>
      <c r="AN1306"/>
    </row>
    <row r="1307" spans="1:40" x14ac:dyDescent="0.25">
      <c r="A1307"/>
      <c r="B1307">
        <f t="shared" si="630"/>
        <v>117300</v>
      </c>
      <c r="C1307" s="186" t="str">
        <f t="shared" si="633"/>
        <v>-7.14866967839104E-06+0.0268703477166563i</v>
      </c>
      <c r="D1307" s="158" t="str">
        <f t="shared" si="634"/>
        <v>-7.66672147313422+0.206005999161032i</v>
      </c>
      <c r="E1307" t="str">
        <f t="shared" si="635"/>
        <v>7.99995769880468-0.0183958629364546i</v>
      </c>
      <c r="F1307" t="str">
        <f t="shared" si="636"/>
        <v>0.999200643708393+1.83664649933745E-06i</v>
      </c>
      <c r="G1307">
        <f t="shared" si="631"/>
        <v>1</v>
      </c>
      <c r="H1307" t="str">
        <f t="shared" si="637"/>
        <v>10.3977043233401+3.60296007254611i</v>
      </c>
      <c r="I1307" t="str">
        <f t="shared" si="638"/>
        <v>460.636022832603i</v>
      </c>
      <c r="J1307" t="str">
        <f t="shared" si="632"/>
        <v>-286.214354430814+100.772421443043i</v>
      </c>
      <c r="K1307" t="str">
        <f t="shared" si="639"/>
        <v>0.50415469852545-1.43190279151206i</v>
      </c>
      <c r="L1307" t="str">
        <f t="shared" si="640"/>
        <v>0.0621556318772161-0.150175966698273i</v>
      </c>
      <c r="M1307" t="str">
        <f t="shared" si="641"/>
        <v>0.566310330402666-1.58207875821033i</v>
      </c>
      <c r="N1307" t="str">
        <f t="shared" si="642"/>
        <v>-0.8642555306959i</v>
      </c>
      <c r="O1307" t="str">
        <f t="shared" si="643"/>
        <v>0.64920654794614-0.760612160107802i</v>
      </c>
      <c r="P1307" t="str">
        <f t="shared" si="644"/>
        <v>0.35079345205386+0.760612160107802i</v>
      </c>
      <c r="Q1307" t="str">
        <f t="shared" si="645"/>
        <v>-0.35079345205386+0.103643370588098i</v>
      </c>
      <c r="R1307" t="str">
        <f t="shared" si="646"/>
        <v>-0.330525418269839-2.26591723382649i</v>
      </c>
      <c r="S1307" t="str">
        <f t="shared" si="647"/>
        <v>0.091125937990736i</v>
      </c>
      <c r="T1307" t="str">
        <f t="shared" si="648"/>
        <v>0.206483833341813-0.0301194387696194i</v>
      </c>
      <c r="U1307" t="e">
        <f t="shared" si="649"/>
        <v>#DIV/0!</v>
      </c>
      <c r="V1307" t="str">
        <f t="shared" si="650"/>
        <v>1.33333333333333E-06-0.000904546422801336i</v>
      </c>
      <c r="W1307" t="e">
        <f t="shared" si="651"/>
        <v>#DIV/0!</v>
      </c>
      <c r="X1307" t="e">
        <f t="shared" si="652"/>
        <v>#DIV/0!</v>
      </c>
      <c r="Y1307" t="str">
        <f t="shared" si="653"/>
        <v>0.00083+0.117922821845146i</v>
      </c>
      <c r="Z1307" t="e">
        <f t="shared" si="654"/>
        <v>#DIV/0!</v>
      </c>
      <c r="AA1307" t="e">
        <f t="shared" si="655"/>
        <v>#DIV/0!</v>
      </c>
      <c r="AB1307" t="str">
        <f t="shared" si="656"/>
        <v>1.27322825734011-0.185723598385651i</v>
      </c>
      <c r="AC1307" t="str">
        <f t="shared" si="657"/>
        <v>1.42721295518796-2.11952457265629i</v>
      </c>
      <c r="AD1307" t="str">
        <f t="shared" si="658"/>
        <v>0.33859776770175+0.37271430908131i</v>
      </c>
      <c r="AE1307" t="e">
        <f t="shared" si="659"/>
        <v>#DIV/0!</v>
      </c>
      <c r="AF1307" t="str">
        <f t="shared" si="660"/>
        <v>-18.0644257964743-3.39695407338508i</v>
      </c>
      <c r="AG1307" t="e">
        <f t="shared" si="661"/>
        <v>#DIV/0!</v>
      </c>
      <c r="AH1307" t="e">
        <f t="shared" si="662"/>
        <v>#DIV/0!</v>
      </c>
      <c r="AI1307" t="e">
        <f t="shared" si="663"/>
        <v>#DIV/0!</v>
      </c>
      <c r="AJ1307" t="e">
        <f t="shared" si="664"/>
        <v>#DIV/0!</v>
      </c>
      <c r="AK1307"/>
      <c r="AL1307"/>
      <c r="AM1307"/>
      <c r="AN1307"/>
    </row>
    <row r="1308" spans="1:40" x14ac:dyDescent="0.25">
      <c r="A1308"/>
      <c r="B1308">
        <f t="shared" si="630"/>
        <v>117400</v>
      </c>
      <c r="C1308" s="186" t="str">
        <f t="shared" si="633"/>
        <v>-7.13649655301581E-06+0.0268474598598268i</v>
      </c>
      <c r="D1308" s="158" t="str">
        <f t="shared" si="634"/>
        <v>-7.66672137980689+0.205830525592006i</v>
      </c>
      <c r="E1308" t="str">
        <f t="shared" si="635"/>
        <v>7.99995762664952-0.0184115455179942i</v>
      </c>
      <c r="F1308" t="str">
        <f t="shared" si="636"/>
        <v>0.999200643715596+1.83821225132595E-06i</v>
      </c>
      <c r="G1308">
        <f t="shared" si="631"/>
        <v>1</v>
      </c>
      <c r="H1308" t="str">
        <f t="shared" si="637"/>
        <v>10.3997293755017+3.6006536922209i</v>
      </c>
      <c r="I1308" t="str">
        <f t="shared" si="638"/>
        <v>461.028721914302i</v>
      </c>
      <c r="J1308" t="str">
        <f t="shared" si="632"/>
        <v>-286.70427221716+100.858331435748i</v>
      </c>
      <c r="K1308" t="str">
        <f t="shared" si="639"/>
        <v>0.503385410551005-1.43094522507249i</v>
      </c>
      <c r="L1308" t="str">
        <f t="shared" si="640"/>
        <v>0.0620652467428074-0.150085425716315i</v>
      </c>
      <c r="M1308" t="str">
        <f t="shared" si="641"/>
        <v>0.565450657293812-1.5810306507888i</v>
      </c>
      <c r="N1308" t="str">
        <f t="shared" si="642"/>
        <v>-0.864992321429656i</v>
      </c>
      <c r="O1308" t="str">
        <f t="shared" si="643"/>
        <v>0.648645959790979-0.761090282980173i</v>
      </c>
      <c r="P1308" t="str">
        <f t="shared" si="644"/>
        <v>0.351354040209021+0.761090282980173i</v>
      </c>
      <c r="Q1308" t="str">
        <f t="shared" si="645"/>
        <v>-0.351354040209021+0.103902038449483i</v>
      </c>
      <c r="R1308" t="str">
        <f t="shared" si="646"/>
        <v>-0.330520556946742-2.26390464194803i</v>
      </c>
      <c r="S1308" t="str">
        <f t="shared" si="647"/>
        <v>0.0912036242123821i</v>
      </c>
      <c r="T1308" t="str">
        <f t="shared" si="648"/>
        <v>0.206476308216896-0.0301446726702379i</v>
      </c>
      <c r="U1308" t="e">
        <f t="shared" si="649"/>
        <v>#DIV/0!</v>
      </c>
      <c r="V1308" t="str">
        <f t="shared" si="650"/>
        <v>1.33333333333333E-06-0.00090377594032876i</v>
      </c>
      <c r="W1308" t="e">
        <f t="shared" si="651"/>
        <v>#DIV/0!</v>
      </c>
      <c r="X1308" t="e">
        <f t="shared" si="652"/>
        <v>#DIV/0!</v>
      </c>
      <c r="Y1308" t="str">
        <f t="shared" si="653"/>
        <v>0.00083+0.118023352810061i</v>
      </c>
      <c r="Z1308" t="e">
        <f t="shared" si="654"/>
        <v>#DIV/0!</v>
      </c>
      <c r="AA1308" t="e">
        <f t="shared" si="655"/>
        <v>#DIV/0!</v>
      </c>
      <c r="AB1308" t="str">
        <f t="shared" si="656"/>
        <v>1.27318185563626-0.185879196597823i</v>
      </c>
      <c r="AC1308" t="str">
        <f t="shared" si="657"/>
        <v>1.42604080995892-2.11804505168257i</v>
      </c>
      <c r="AD1308" t="str">
        <f t="shared" si="658"/>
        <v>0.338866411998634+0.372959263720252i</v>
      </c>
      <c r="AE1308" t="e">
        <f t="shared" si="659"/>
        <v>#DIV/0!</v>
      </c>
      <c r="AF1308" t="str">
        <f t="shared" si="660"/>
        <v>-18.0664507553086-3.39482316662889i</v>
      </c>
      <c r="AG1308" t="e">
        <f t="shared" si="661"/>
        <v>#DIV/0!</v>
      </c>
      <c r="AH1308" t="e">
        <f t="shared" si="662"/>
        <v>#DIV/0!</v>
      </c>
      <c r="AI1308" t="e">
        <f t="shared" si="663"/>
        <v>#DIV/0!</v>
      </c>
      <c r="AJ1308" t="e">
        <f t="shared" si="664"/>
        <v>#DIV/0!</v>
      </c>
      <c r="AK1308"/>
      <c r="AL1308"/>
      <c r="AM1308"/>
      <c r="AN1308"/>
    </row>
    <row r="1309" spans="1:40" x14ac:dyDescent="0.25">
      <c r="A1309"/>
      <c r="B1309">
        <f t="shared" si="630"/>
        <v>117500</v>
      </c>
      <c r="C1309" s="186" t="str">
        <f t="shared" si="633"/>
        <v>-7.12435449473022E-06+0.0268246109610433i</v>
      </c>
      <c r="D1309" s="158" t="str">
        <f t="shared" si="634"/>
        <v>-7.66672128671776+0.205655350701332i</v>
      </c>
      <c r="E1309" t="str">
        <f t="shared" si="635"/>
        <v>7.99995755443287-0.0184272280991092i</v>
      </c>
      <c r="F1309" t="str">
        <f t="shared" si="636"/>
        <v>0.999200643722798+1.83977800327211E-06i</v>
      </c>
      <c r="G1309">
        <f t="shared" si="631"/>
        <v>1</v>
      </c>
      <c r="H1309" t="str">
        <f t="shared" si="637"/>
        <v>10.401750114421+3.59834961477993i</v>
      </c>
      <c r="I1309" t="str">
        <f t="shared" si="638"/>
        <v>461.421420996001i</v>
      </c>
      <c r="J1309" t="str">
        <f t="shared" si="632"/>
        <v>-287.194607487772+100.944241428453i</v>
      </c>
      <c r="K1309" t="str">
        <f t="shared" si="639"/>
        <v>0.502617814120118-1.42998871257952i</v>
      </c>
      <c r="L1309" t="str">
        <f t="shared" si="640"/>
        <v>0.0619750474116543-0.149994962076319i</v>
      </c>
      <c r="M1309" t="str">
        <f t="shared" si="641"/>
        <v>0.564592861531772-1.57998367465584i</v>
      </c>
      <c r="N1309" t="str">
        <f t="shared" si="642"/>
        <v>-0.865729112163412i</v>
      </c>
      <c r="O1309" t="str">
        <f t="shared" si="643"/>
        <v>0.648085019511509-0.761567992686646i</v>
      </c>
      <c r="P1309" t="str">
        <f t="shared" si="644"/>
        <v>0.351914980488491+0.761567992686646i</v>
      </c>
      <c r="Q1309" t="str">
        <f t="shared" si="645"/>
        <v>-0.351914980488491+0.104161119476766i</v>
      </c>
      <c r="R1309" t="str">
        <f t="shared" si="646"/>
        <v>-0.33051569123369-2.26189540435383i</v>
      </c>
      <c r="S1309" t="str">
        <f t="shared" si="647"/>
        <v>0.091281310434028i</v>
      </c>
      <c r="T1309" t="str">
        <f t="shared" si="648"/>
        <v>0.206468776574123-0.0301699054148198i</v>
      </c>
      <c r="U1309" t="e">
        <f t="shared" si="649"/>
        <v>#DIV/0!</v>
      </c>
      <c r="V1309" t="str">
        <f t="shared" si="650"/>
        <v>1.33333333333333E-06-0.00090300676931572i</v>
      </c>
      <c r="W1309" t="e">
        <f t="shared" si="651"/>
        <v>#DIV/0!</v>
      </c>
      <c r="X1309" t="e">
        <f t="shared" si="652"/>
        <v>#DIV/0!</v>
      </c>
      <c r="Y1309" t="str">
        <f t="shared" si="653"/>
        <v>0.00083+0.118123883774976i</v>
      </c>
      <c r="Z1309" t="e">
        <f t="shared" si="654"/>
        <v>#DIV/0!</v>
      </c>
      <c r="AA1309" t="e">
        <f t="shared" si="655"/>
        <v>#DIV/0!</v>
      </c>
      <c r="AB1309" t="str">
        <f t="shared" si="656"/>
        <v>1.27313541374176-0.186034787681599i</v>
      </c>
      <c r="AC1309" t="str">
        <f t="shared" si="657"/>
        <v>1.4248712389069-2.1165670824598i</v>
      </c>
      <c r="AD1309" t="str">
        <f t="shared" si="658"/>
        <v>0.339135236835288+0.373204031765094i</v>
      </c>
      <c r="AE1309" t="e">
        <f t="shared" si="659"/>
        <v>#DIV/0!</v>
      </c>
      <c r="AF1309" t="str">
        <f t="shared" si="660"/>
        <v>-18.0684714011388-3.3926942640786i</v>
      </c>
      <c r="AG1309" t="e">
        <f t="shared" si="661"/>
        <v>#DIV/0!</v>
      </c>
      <c r="AH1309" t="e">
        <f t="shared" si="662"/>
        <v>#DIV/0!</v>
      </c>
      <c r="AI1309" t="e">
        <f t="shared" si="663"/>
        <v>#DIV/0!</v>
      </c>
      <c r="AJ1309" t="e">
        <f t="shared" si="664"/>
        <v>#DIV/0!</v>
      </c>
      <c r="AK1309"/>
      <c r="AL1309"/>
      <c r="AM1309"/>
      <c r="AN1309"/>
    </row>
    <row r="1310" spans="1:40" x14ac:dyDescent="0.25">
      <c r="A1310"/>
      <c r="B1310">
        <f t="shared" si="630"/>
        <v>117600</v>
      </c>
      <c r="C1310" s="186" t="str">
        <f t="shared" si="633"/>
        <v>-7.11224339790882E-06+0.0268018009209229i</v>
      </c>
      <c r="D1310" s="158" t="str">
        <f t="shared" si="634"/>
        <v>-7.66672119386607+0.205480473727076i</v>
      </c>
      <c r="E1310" t="str">
        <f t="shared" si="635"/>
        <v>7.99995748215474-0.0184429106797993i</v>
      </c>
      <c r="F1310" t="str">
        <f t="shared" si="636"/>
        <v>0.999200643730002+1.84134375517589E-06i</v>
      </c>
      <c r="G1310">
        <f t="shared" si="631"/>
        <v>1</v>
      </c>
      <c r="H1310" t="str">
        <f t="shared" si="637"/>
        <v>10.4037665516735+3.59604783870011i</v>
      </c>
      <c r="I1310" t="str">
        <f t="shared" si="638"/>
        <v>461.8141200777i</v>
      </c>
      <c r="J1310" t="str">
        <f t="shared" si="632"/>
        <v>-287.68536024265+101.030151421158i</v>
      </c>
      <c r="K1310" t="str">
        <f t="shared" si="639"/>
        <v>0.501851904491847-1.42903325295781i</v>
      </c>
      <c r="L1310" t="str">
        <f t="shared" si="640"/>
        <v>0.061885033409195-0.149904575776894i</v>
      </c>
      <c r="M1310" t="str">
        <f t="shared" si="641"/>
        <v>0.563736937901042-1.5789378287347i</v>
      </c>
      <c r="N1310" t="str">
        <f t="shared" si="642"/>
        <v>-0.866465902897168i</v>
      </c>
      <c r="O1310" t="str">
        <f t="shared" si="643"/>
        <v>0.647523727412242-0.762045288967891i</v>
      </c>
      <c r="P1310" t="str">
        <f t="shared" si="644"/>
        <v>0.352476272587758+0.762045288967891i</v>
      </c>
      <c r="Q1310" t="str">
        <f t="shared" si="645"/>
        <v>-0.352476272587758+0.104420613929277i</v>
      </c>
      <c r="R1310" t="str">
        <f t="shared" si="646"/>
        <v>-0.330510821130036-2.25988951248409i</v>
      </c>
      <c r="S1310" t="str">
        <f t="shared" si="647"/>
        <v>0.0913589966556739i</v>
      </c>
      <c r="T1310" t="str">
        <f t="shared" si="648"/>
        <v>0.206461238413226-0.030195137002283i</v>
      </c>
      <c r="U1310" t="e">
        <f t="shared" si="649"/>
        <v>#DIV/0!</v>
      </c>
      <c r="V1310" t="str">
        <f t="shared" si="650"/>
        <v>1.33333333333333E-06-0.00090223890641664i</v>
      </c>
      <c r="W1310" t="e">
        <f t="shared" si="651"/>
        <v>#DIV/0!</v>
      </c>
      <c r="X1310" t="e">
        <f t="shared" si="652"/>
        <v>#DIV/0!</v>
      </c>
      <c r="Y1310" t="str">
        <f t="shared" si="653"/>
        <v>0.00083+0.118224414739891i</v>
      </c>
      <c r="Z1310" t="e">
        <f t="shared" si="654"/>
        <v>#DIV/0!</v>
      </c>
      <c r="AA1310" t="e">
        <f t="shared" si="655"/>
        <v>#DIV/0!</v>
      </c>
      <c r="AB1310" t="str">
        <f t="shared" si="656"/>
        <v>1.27308893165497-0.186190371630307i</v>
      </c>
      <c r="AC1310" t="str">
        <f t="shared" si="657"/>
        <v>1.42370423489362-2.115090663503i</v>
      </c>
      <c r="AD1310" t="str">
        <f t="shared" si="658"/>
        <v>0.339404242092507+0.373448613091043i</v>
      </c>
      <c r="AE1310" t="e">
        <f t="shared" si="659"/>
        <v>#DIV/0!</v>
      </c>
      <c r="AF1310" t="str">
        <f t="shared" si="660"/>
        <v>-18.0704877455396-3.39056736497303i</v>
      </c>
      <c r="AG1310" t="e">
        <f t="shared" si="661"/>
        <v>#DIV/0!</v>
      </c>
      <c r="AH1310" t="e">
        <f t="shared" si="662"/>
        <v>#DIV/0!</v>
      </c>
      <c r="AI1310" t="e">
        <f t="shared" si="663"/>
        <v>#DIV/0!</v>
      </c>
      <c r="AJ1310" t="e">
        <f t="shared" si="664"/>
        <v>#DIV/0!</v>
      </c>
      <c r="AK1310"/>
      <c r="AL1310"/>
      <c r="AM1310"/>
      <c r="AN1310"/>
    </row>
    <row r="1311" spans="1:40" x14ac:dyDescent="0.25">
      <c r="A1311"/>
      <c r="B1311">
        <f t="shared" si="630"/>
        <v>117700</v>
      </c>
      <c r="C1311" s="186" t="str">
        <f t="shared" si="633"/>
        <v>-7.10016315737476E-06+0.0267790296404208i</v>
      </c>
      <c r="D1311" s="158" t="str">
        <f t="shared" si="634"/>
        <v>-7.6667211012509+0.205305893909893i</v>
      </c>
      <c r="E1311" t="str">
        <f t="shared" si="635"/>
        <v>7.99995740981512-0.0184585932600641i</v>
      </c>
      <c r="F1311" t="str">
        <f t="shared" si="636"/>
        <v>0.999200643737224+1.84290950703732E-06i</v>
      </c>
      <c r="G1311">
        <f t="shared" si="631"/>
        <v>1</v>
      </c>
      <c r="H1311" t="str">
        <f t="shared" si="637"/>
        <v>10.4057786987983+3.59374836244988i</v>
      </c>
      <c r="I1311" t="str">
        <f t="shared" si="638"/>
        <v>462.206819159398i</v>
      </c>
      <c r="J1311" t="str">
        <f t="shared" si="632"/>
        <v>-288.176530481795+101.116061413863i</v>
      </c>
      <c r="K1311" t="str">
        <f t="shared" si="639"/>
        <v>0.501087676940985-1.42807884513032i</v>
      </c>
      <c r="L1311" t="str">
        <f t="shared" si="640"/>
        <v>0.0617952042622489-0.14981426681609i</v>
      </c>
      <c r="M1311" t="str">
        <f t="shared" si="641"/>
        <v>0.562882881203234-1.57789311194641i</v>
      </c>
      <c r="N1311" t="str">
        <f t="shared" si="642"/>
        <v>-0.867202693630924i</v>
      </c>
      <c r="O1311" t="str">
        <f t="shared" si="643"/>
        <v>0.646962083797881-0.762522171564804i</v>
      </c>
      <c r="P1311" t="str">
        <f t="shared" si="644"/>
        <v>0.353037916202119+0.762522171564804i</v>
      </c>
      <c r="Q1311" t="str">
        <f t="shared" si="645"/>
        <v>-0.353037916202119+0.10468052206612i</v>
      </c>
      <c r="R1311" t="str">
        <f t="shared" si="646"/>
        <v>-0.330505946635142-2.25788695780814i</v>
      </c>
      <c r="S1311" t="str">
        <f t="shared" si="647"/>
        <v>0.09143668287732i</v>
      </c>
      <c r="T1311" t="str">
        <f t="shared" si="648"/>
        <v>0.20645369373394-0.0302203674315459i</v>
      </c>
      <c r="U1311" t="e">
        <f t="shared" si="649"/>
        <v>#DIV/0!</v>
      </c>
      <c r="V1311" t="str">
        <f t="shared" si="650"/>
        <v>1.33333333333333E-06-0.000901472348297336i</v>
      </c>
      <c r="W1311" t="e">
        <f t="shared" si="651"/>
        <v>#DIV/0!</v>
      </c>
      <c r="X1311" t="e">
        <f t="shared" si="652"/>
        <v>#DIV/0!</v>
      </c>
      <c r="Y1311" t="str">
        <f t="shared" si="653"/>
        <v>0.00083+0.118324945704806i</v>
      </c>
      <c r="Z1311" t="e">
        <f t="shared" si="654"/>
        <v>#DIV/0!</v>
      </c>
      <c r="AA1311" t="e">
        <f t="shared" si="655"/>
        <v>#DIV/0!</v>
      </c>
      <c r="AB1311" t="str">
        <f t="shared" si="656"/>
        <v>1.27304240937425-0.186345948437277i</v>
      </c>
      <c r="AC1311" t="str">
        <f t="shared" si="657"/>
        <v>1.42253979080419-2.11361579332422i</v>
      </c>
      <c r="AD1311" t="str">
        <f t="shared" si="658"/>
        <v>0.339673427650977+0.373693007573363i</v>
      </c>
      <c r="AE1311" t="e">
        <f t="shared" si="659"/>
        <v>#DIV/0!</v>
      </c>
      <c r="AF1311" t="str">
        <f t="shared" si="660"/>
        <v>-18.0724998000492-3.38844246853999i</v>
      </c>
      <c r="AG1311" t="e">
        <f t="shared" si="661"/>
        <v>#DIV/0!</v>
      </c>
      <c r="AH1311" t="e">
        <f t="shared" si="662"/>
        <v>#DIV/0!</v>
      </c>
      <c r="AI1311" t="e">
        <f t="shared" si="663"/>
        <v>#DIV/0!</v>
      </c>
      <c r="AJ1311" t="e">
        <f t="shared" si="664"/>
        <v>#DIV/0!</v>
      </c>
      <c r="AK1311"/>
      <c r="AL1311"/>
      <c r="AM1311"/>
      <c r="AN1311"/>
    </row>
    <row r="1312" spans="1:40" x14ac:dyDescent="0.25">
      <c r="A1312"/>
      <c r="B1312">
        <f t="shared" si="630"/>
        <v>117800</v>
      </c>
      <c r="C1312" s="186" t="str">
        <f t="shared" si="633"/>
        <v>-7.08811366839733E-06+0.0267562970208281i</v>
      </c>
      <c r="D1312" s="158" t="str">
        <f t="shared" si="634"/>
        <v>-7.66672100887147+0.205131610493016i</v>
      </c>
      <c r="E1312" t="str">
        <f t="shared" si="635"/>
        <v>7.99995733741401-0.0184742758399034i</v>
      </c>
      <c r="F1312" t="str">
        <f t="shared" si="636"/>
        <v>0.999200643744447+1.84447525885632E-06i</v>
      </c>
      <c r="G1312">
        <f t="shared" si="631"/>
        <v>1</v>
      </c>
      <c r="H1312" t="str">
        <f t="shared" si="637"/>
        <v>10.4077865672986+3.59145118448937i</v>
      </c>
      <c r="I1312" t="str">
        <f t="shared" si="638"/>
        <v>462.599518241097i</v>
      </c>
      <c r="J1312" t="str">
        <f t="shared" si="632"/>
        <v>-288.668118205205+101.201971406568i</v>
      </c>
      <c r="K1312" t="str">
        <f t="shared" si="639"/>
        <v>0.50032512675802-1.42712548801836i</v>
      </c>
      <c r="L1312" t="str">
        <f t="shared" si="640"/>
        <v>0.0617055594990113-0.149724035191394i</v>
      </c>
      <c r="M1312" t="str">
        <f t="shared" si="641"/>
        <v>0.562030686257031-1.57684952320975i</v>
      </c>
      <c r="N1312" t="str">
        <f t="shared" si="642"/>
        <v>-0.86793948436468i</v>
      </c>
      <c r="O1312" t="str">
        <f t="shared" si="643"/>
        <v>0.64640008897332-0.762998640218503i</v>
      </c>
      <c r="P1312" t="str">
        <f t="shared" si="644"/>
        <v>0.35359991102668+0.762998640218503i</v>
      </c>
      <c r="Q1312" t="str">
        <f t="shared" si="645"/>
        <v>-0.35359991102668+0.104940844146177i</v>
      </c>
      <c r="R1312" t="str">
        <f t="shared" si="646"/>
        <v>-0.330501067748353-2.25588773182423i</v>
      </c>
      <c r="S1312" t="str">
        <f t="shared" si="647"/>
        <v>0.091514369098966i</v>
      </c>
      <c r="T1312" t="str">
        <f t="shared" si="648"/>
        <v>0.206446142535992-0.0302455967015251i</v>
      </c>
      <c r="U1312" t="e">
        <f t="shared" si="649"/>
        <v>#DIV/0!</v>
      </c>
      <c r="V1312" t="str">
        <f t="shared" si="650"/>
        <v>1.33333333333333E-06-0.00090070709163495i</v>
      </c>
      <c r="W1312" t="e">
        <f t="shared" si="651"/>
        <v>#DIV/0!</v>
      </c>
      <c r="X1312" t="e">
        <f t="shared" si="652"/>
        <v>#DIV/0!</v>
      </c>
      <c r="Y1312" t="str">
        <f t="shared" si="653"/>
        <v>0.00083+0.118425476669721i</v>
      </c>
      <c r="Z1312" t="e">
        <f t="shared" si="654"/>
        <v>#DIV/0!</v>
      </c>
      <c r="AA1312" t="e">
        <f t="shared" si="655"/>
        <v>#DIV/0!</v>
      </c>
      <c r="AB1312" t="str">
        <f t="shared" si="656"/>
        <v>1.27299584689791-0.18650151809583i</v>
      </c>
      <c r="AC1312" t="str">
        <f t="shared" si="657"/>
        <v>1.42137789954708-2.11214247043234i</v>
      </c>
      <c r="AD1312" t="str">
        <f t="shared" si="658"/>
        <v>0.339942793391307+0.37393721508736i</v>
      </c>
      <c r="AE1312" t="e">
        <f t="shared" si="659"/>
        <v>#DIV/0!</v>
      </c>
      <c r="AF1312" t="str">
        <f t="shared" si="660"/>
        <v>-18.0745075761701-3.38631957399635i</v>
      </c>
      <c r="AG1312" t="e">
        <f t="shared" si="661"/>
        <v>#DIV/0!</v>
      </c>
      <c r="AH1312" t="e">
        <f t="shared" si="662"/>
        <v>#DIV/0!</v>
      </c>
      <c r="AI1312" t="e">
        <f t="shared" si="663"/>
        <v>#DIV/0!</v>
      </c>
      <c r="AJ1312" t="e">
        <f t="shared" si="664"/>
        <v>#DIV/0!</v>
      </c>
      <c r="AK1312"/>
      <c r="AL1312"/>
      <c r="AM1312"/>
      <c r="AN1312"/>
    </row>
    <row r="1313" spans="1:40" x14ac:dyDescent="0.25">
      <c r="A1313"/>
      <c r="B1313">
        <f t="shared" si="630"/>
        <v>117900</v>
      </c>
      <c r="C1313" s="186" t="str">
        <f t="shared" si="633"/>
        <v>-7.07609482668982E-06+0.0267336029637711i</v>
      </c>
      <c r="D1313" s="158" t="str">
        <f t="shared" si="634"/>
        <v>-7.66672091672703+0.204957622722245i</v>
      </c>
      <c r="E1313" t="str">
        <f t="shared" si="635"/>
        <v>7.99995726495142-0.0184899584193167i</v>
      </c>
      <c r="F1313" t="str">
        <f t="shared" si="636"/>
        <v>0.999200643751669+1.84604101063283E-06i</v>
      </c>
      <c r="G1313">
        <f t="shared" si="631"/>
        <v>1</v>
      </c>
      <c r="H1313" t="str">
        <f t="shared" si="637"/>
        <v>10.4097901686418+3.58915630327053i</v>
      </c>
      <c r="I1313" t="str">
        <f t="shared" si="638"/>
        <v>462.992217322796i</v>
      </c>
      <c r="J1313" t="str">
        <f t="shared" si="632"/>
        <v>-289.160123412882+101.287881399273i</v>
      </c>
      <c r="K1313" t="str">
        <f t="shared" si="639"/>
        <v>0.499564249249047-1.42617318054157i</v>
      </c>
      <c r="L1313" t="str">
        <f t="shared" si="640"/>
        <v>0.0616160986490477-0.149633880899735i</v>
      </c>
      <c r="M1313" t="str">
        <f t="shared" si="641"/>
        <v>0.561180347898095-1.57580706144131i</v>
      </c>
      <c r="N1313" t="str">
        <f t="shared" si="642"/>
        <v>-0.868676275098436i</v>
      </c>
      <c r="O1313" t="str">
        <f t="shared" si="643"/>
        <v>0.645837743243645-0.763474694670332i</v>
      </c>
      <c r="P1313" t="str">
        <f t="shared" si="644"/>
        <v>0.354162256756355+0.763474694670332i</v>
      </c>
      <c r="Q1313" t="str">
        <f t="shared" si="645"/>
        <v>-0.354162256756355+0.105201580428104i</v>
      </c>
      <c r="R1313" t="str">
        <f t="shared" si="646"/>
        <v>-0.330496184469016-2.25389182605949i</v>
      </c>
      <c r="S1313" t="str">
        <f t="shared" si="647"/>
        <v>0.0915920553206119i</v>
      </c>
      <c r="T1313" t="str">
        <f t="shared" si="648"/>
        <v>0.206438584819116-0.0302708248111373i</v>
      </c>
      <c r="U1313" t="e">
        <f t="shared" si="649"/>
        <v>#DIV/0!</v>
      </c>
      <c r="V1313" t="str">
        <f t="shared" si="650"/>
        <v>1.33333333333333E-06-0.00089994313311787i</v>
      </c>
      <c r="W1313" t="e">
        <f t="shared" si="651"/>
        <v>#DIV/0!</v>
      </c>
      <c r="X1313" t="e">
        <f t="shared" si="652"/>
        <v>#DIV/0!</v>
      </c>
      <c r="Y1313" t="str">
        <f t="shared" si="653"/>
        <v>0.00083+0.118526007634636i</v>
      </c>
      <c r="Z1313" t="e">
        <f t="shared" si="654"/>
        <v>#DIV/0!</v>
      </c>
      <c r="AA1313" t="e">
        <f t="shared" si="655"/>
        <v>#DIV/0!</v>
      </c>
      <c r="AB1313" t="str">
        <f t="shared" si="656"/>
        <v>1.27294924422432-0.186657080599284i</v>
      </c>
      <c r="AC1313" t="str">
        <f t="shared" si="657"/>
        <v>1.42021855405405-2.11067069333341i</v>
      </c>
      <c r="AD1313" t="str">
        <f t="shared" si="658"/>
        <v>0.340212339194001+0.374181235508401i</v>
      </c>
      <c r="AE1313" t="e">
        <f t="shared" si="659"/>
        <v>#DIV/0!</v>
      </c>
      <c r="AF1313" t="str">
        <f t="shared" si="660"/>
        <v>-18.0765110853688-3.38419868054828i</v>
      </c>
      <c r="AG1313" t="e">
        <f t="shared" si="661"/>
        <v>#DIV/0!</v>
      </c>
      <c r="AH1313" t="e">
        <f t="shared" si="662"/>
        <v>#DIV/0!</v>
      </c>
      <c r="AI1313" t="e">
        <f t="shared" si="663"/>
        <v>#DIV/0!</v>
      </c>
      <c r="AJ1313" t="e">
        <f t="shared" si="664"/>
        <v>#DIV/0!</v>
      </c>
      <c r="AK1313"/>
      <c r="AL1313"/>
      <c r="AM1313"/>
      <c r="AN1313"/>
    </row>
    <row r="1314" spans="1:40" x14ac:dyDescent="0.25">
      <c r="A1314"/>
      <c r="B1314">
        <f t="shared" si="630"/>
        <v>118000</v>
      </c>
      <c r="C1314" s="186" t="str">
        <f t="shared" si="633"/>
        <v>-7.06410652840725E-06+0.0267109473712096i</v>
      </c>
      <c r="D1314" s="158" t="str">
        <f t="shared" si="634"/>
        <v>-7.66672082481673+0.20478392984594i</v>
      </c>
      <c r="E1314" t="str">
        <f t="shared" si="635"/>
        <v>7.99995719242734-0.0185056409983036i</v>
      </c>
      <c r="F1314" t="str">
        <f t="shared" si="636"/>
        <v>0.999200643758912+1.84760676236689E-06i</v>
      </c>
      <c r="G1314">
        <f t="shared" si="631"/>
        <v>1</v>
      </c>
      <c r="H1314" t="str">
        <f t="shared" si="637"/>
        <v>10.4117895142593+3.58686371723702i</v>
      </c>
      <c r="I1314" t="str">
        <f t="shared" si="638"/>
        <v>463.384916404494i</v>
      </c>
      <c r="J1314" t="str">
        <f t="shared" si="632"/>
        <v>-289.652546104825+101.373791391978i</v>
      </c>
      <c r="K1314" t="str">
        <f t="shared" si="639"/>
        <v>0.498805039735735-1.42522192161797i</v>
      </c>
      <c r="L1314" t="str">
        <f t="shared" si="640"/>
        <v>0.0615268212432927-0.149543803937493i</v>
      </c>
      <c r="M1314" t="str">
        <f t="shared" si="641"/>
        <v>0.560331860979028-1.57476572555546i</v>
      </c>
      <c r="N1314" t="str">
        <f t="shared" si="642"/>
        <v>-0.869413065832192i</v>
      </c>
      <c r="O1314" t="str">
        <f t="shared" si="643"/>
        <v>0.64527504691413-0.76395033466186i</v>
      </c>
      <c r="P1314" t="str">
        <f t="shared" si="644"/>
        <v>0.35472495308587+0.76395033466186i</v>
      </c>
      <c r="Q1314" t="str">
        <f t="shared" si="645"/>
        <v>-0.35472495308587+0.105462731170332i</v>
      </c>
      <c r="R1314" t="str">
        <f t="shared" si="646"/>
        <v>-0.330491296796489-2.25189923206973i</v>
      </c>
      <c r="S1314" t="str">
        <f t="shared" si="647"/>
        <v>0.091669741542258i</v>
      </c>
      <c r="T1314" t="str">
        <f t="shared" si="648"/>
        <v>0.206431020583041-0.0302960517592998i</v>
      </c>
      <c r="U1314" t="e">
        <f t="shared" si="649"/>
        <v>#DIV/0!</v>
      </c>
      <c r="V1314" t="str">
        <f t="shared" si="650"/>
        <v>1.33333333333333E-06-0.000899180469445734i</v>
      </c>
      <c r="W1314" t="e">
        <f t="shared" si="651"/>
        <v>#DIV/0!</v>
      </c>
      <c r="X1314" t="e">
        <f t="shared" si="652"/>
        <v>#DIV/0!</v>
      </c>
      <c r="Y1314" t="str">
        <f t="shared" si="653"/>
        <v>0.00083+0.118626538599551i</v>
      </c>
      <c r="Z1314" t="e">
        <f t="shared" si="654"/>
        <v>#DIV/0!</v>
      </c>
      <c r="AA1314" t="e">
        <f t="shared" si="655"/>
        <v>#DIV/0!</v>
      </c>
      <c r="AB1314" t="str">
        <f t="shared" si="656"/>
        <v>1.2729026013518-0.186812635940965i</v>
      </c>
      <c r="AC1314" t="str">
        <f t="shared" si="657"/>
        <v>1.41906174728-2.1092004605304i</v>
      </c>
      <c r="AD1314" t="str">
        <f t="shared" si="658"/>
        <v>0.340482064939488+0.374425068711901i</v>
      </c>
      <c r="AE1314" t="e">
        <f t="shared" si="659"/>
        <v>#DIV/0!</v>
      </c>
      <c r="AF1314" t="str">
        <f t="shared" si="660"/>
        <v>-18.078510339076-3.38207978739108i</v>
      </c>
      <c r="AG1314" t="e">
        <f t="shared" si="661"/>
        <v>#DIV/0!</v>
      </c>
      <c r="AH1314" t="e">
        <f t="shared" si="662"/>
        <v>#DIV/0!</v>
      </c>
      <c r="AI1314" t="e">
        <f t="shared" si="663"/>
        <v>#DIV/0!</v>
      </c>
      <c r="AJ1314" t="e">
        <f t="shared" si="664"/>
        <v>#DIV/0!</v>
      </c>
      <c r="AK1314"/>
      <c r="AL1314"/>
      <c r="AM1314"/>
      <c r="AN1314"/>
    </row>
    <row r="1315" spans="1:40" x14ac:dyDescent="0.25">
      <c r="A1315"/>
      <c r="B1315">
        <f t="shared" si="630"/>
        <v>118100</v>
      </c>
      <c r="C1315" s="186" t="str">
        <f t="shared" si="633"/>
        <v>-7.05214867014406E-06+0.0266883301454353i</v>
      </c>
      <c r="D1315" s="158" t="str">
        <f t="shared" si="634"/>
        <v>-7.66672073313981+0.204610531115004i</v>
      </c>
      <c r="E1315" t="str">
        <f t="shared" si="635"/>
        <v>7.99995711984178-0.0185213235768638i</v>
      </c>
      <c r="F1315" t="str">
        <f t="shared" si="636"/>
        <v>0.999200643766154+0.0000018491725140584i</v>
      </c>
      <c r="G1315">
        <f t="shared" si="631"/>
        <v>1</v>
      </c>
      <c r="H1315" t="str">
        <f t="shared" si="637"/>
        <v>10.413784615547+3.58457342482452i</v>
      </c>
      <c r="I1315" t="str">
        <f t="shared" si="638"/>
        <v>463.777615486193i</v>
      </c>
      <c r="J1315" t="str">
        <f t="shared" si="632"/>
        <v>-290.145386281034+101.459701384684i</v>
      </c>
      <c r="K1315" t="str">
        <f t="shared" si="639"/>
        <v>0.498047493555266-1.42427171016401i</v>
      </c>
      <c r="L1315" t="str">
        <f t="shared" si="640"/>
        <v>0.0614377268140429-0.149453804300497i</v>
      </c>
      <c r="M1315" t="str">
        <f t="shared" si="641"/>
        <v>0.559485220369309-1.57372551446451i</v>
      </c>
      <c r="N1315" t="str">
        <f t="shared" si="642"/>
        <v>-0.870149856565949i</v>
      </c>
      <c r="O1315" t="str">
        <f t="shared" si="643"/>
        <v>0.64471200029024-0.764425559934882i</v>
      </c>
      <c r="P1315" t="str">
        <f t="shared" si="644"/>
        <v>0.35528799970976+0.764425559934882i</v>
      </c>
      <c r="Q1315" t="str">
        <f t="shared" si="645"/>
        <v>-0.35528799970976+0.105724296631067i</v>
      </c>
      <c r="R1315" t="str">
        <f t="shared" si="646"/>
        <v>-0.330486404730122-2.24990994143939i</v>
      </c>
      <c r="S1315" t="str">
        <f t="shared" si="647"/>
        <v>0.0917474277639039i</v>
      </c>
      <c r="T1315" t="str">
        <f t="shared" si="648"/>
        <v>0.2064234498275-0.0303212775449292i</v>
      </c>
      <c r="U1315" t="e">
        <f t="shared" si="649"/>
        <v>#DIV/0!</v>
      </c>
      <c r="V1315" t="str">
        <f t="shared" si="650"/>
        <v>1.33333333333333E-06-0.000898419097329359i</v>
      </c>
      <c r="W1315" t="e">
        <f t="shared" si="651"/>
        <v>#DIV/0!</v>
      </c>
      <c r="X1315" t="e">
        <f t="shared" si="652"/>
        <v>#DIV/0!</v>
      </c>
      <c r="Y1315" t="str">
        <f t="shared" si="653"/>
        <v>0.00083+0.118727069564465i</v>
      </c>
      <c r="Z1315" t="e">
        <f t="shared" si="654"/>
        <v>#DIV/0!</v>
      </c>
      <c r="AA1315" t="e">
        <f t="shared" si="655"/>
        <v>#DIV/0!</v>
      </c>
      <c r="AB1315" t="str">
        <f t="shared" si="656"/>
        <v>1.27285591827871-0.18696818411419i</v>
      </c>
      <c r="AC1315" t="str">
        <f t="shared" si="657"/>
        <v>1.41790747220294-2.10773177052354i</v>
      </c>
      <c r="AD1315" t="str">
        <f t="shared" si="658"/>
        <v>0.340751970508082+0.37466871457333i</v>
      </c>
      <c r="AE1315" t="e">
        <f t="shared" si="659"/>
        <v>#DIV/0!</v>
      </c>
      <c r="AF1315" t="str">
        <f t="shared" si="660"/>
        <v>-18.0805053486868-3.37996289370952i</v>
      </c>
      <c r="AG1315" t="e">
        <f t="shared" si="661"/>
        <v>#DIV/0!</v>
      </c>
      <c r="AH1315" t="e">
        <f t="shared" si="662"/>
        <v>#DIV/0!</v>
      </c>
      <c r="AI1315" t="e">
        <f t="shared" si="663"/>
        <v>#DIV/0!</v>
      </c>
      <c r="AJ1315" t="e">
        <f t="shared" si="664"/>
        <v>#DIV/0!</v>
      </c>
      <c r="AK1315"/>
      <c r="AL1315"/>
      <c r="AM1315"/>
      <c r="AN1315"/>
    </row>
    <row r="1316" spans="1:40" x14ac:dyDescent="0.25">
      <c r="A1316"/>
      <c r="B1316">
        <f t="shared" si="630"/>
        <v>118200</v>
      </c>
      <c r="C1316" s="186" t="str">
        <f t="shared" si="633"/>
        <v>-7.04022114893192E-06+0.0266657511890704i</v>
      </c>
      <c r="D1316" s="158" t="str">
        <f t="shared" si="634"/>
        <v>-7.66672064169549+0.204437425782873i</v>
      </c>
      <c r="E1316" t="str">
        <f t="shared" si="635"/>
        <v>7.99995704719473-0.018537006154997i</v>
      </c>
      <c r="F1316" t="str">
        <f t="shared" si="636"/>
        <v>0.999200643773397+1.85073826570732E-06i</v>
      </c>
      <c r="G1316">
        <f t="shared" si="631"/>
        <v>1</v>
      </c>
      <c r="H1316" t="str">
        <f t="shared" si="637"/>
        <v>10.415775483865+3.58228542446065i</v>
      </c>
      <c r="I1316" t="str">
        <f t="shared" si="638"/>
        <v>464.170314567892i</v>
      </c>
      <c r="J1316" t="str">
        <f t="shared" si="632"/>
        <v>-290.638643941509+101.545611377389i</v>
      </c>
      <c r="K1316" t="str">
        <f t="shared" si="639"/>
        <v>0.497291606060257-1.42332254509456i</v>
      </c>
      <c r="L1316" t="str">
        <f t="shared" si="640"/>
        <v>0.0613488148949551-0.149363881984034i</v>
      </c>
      <c r="M1316" t="str">
        <f t="shared" si="641"/>
        <v>0.558640420955212-1.57268642707859i</v>
      </c>
      <c r="N1316" t="str">
        <f t="shared" si="642"/>
        <v>-0.870886647299705i</v>
      </c>
      <c r="O1316" t="str">
        <f t="shared" si="643"/>
        <v>0.644148603677633-0.764900370231415i</v>
      </c>
      <c r="P1316" t="str">
        <f t="shared" si="644"/>
        <v>0.355851396322367+0.764900370231415i</v>
      </c>
      <c r="Q1316" t="str">
        <f t="shared" si="645"/>
        <v>-0.355851396322367+0.10598627706829i</v>
      </c>
      <c r="R1316" t="str">
        <f t="shared" si="646"/>
        <v>-0.330481508269261-2.24792394578138i</v>
      </c>
      <c r="S1316" t="str">
        <f t="shared" si="647"/>
        <v>0.0918251139855498i</v>
      </c>
      <c r="T1316" t="str">
        <f t="shared" si="648"/>
        <v>0.206415872552222-0.0303465021669413i</v>
      </c>
      <c r="U1316" t="e">
        <f t="shared" si="649"/>
        <v>#DIV/0!</v>
      </c>
      <c r="V1316" t="str">
        <f t="shared" si="650"/>
        <v>1.33333333333333E-06-0.000897659013490668i</v>
      </c>
      <c r="W1316" t="e">
        <f t="shared" si="651"/>
        <v>#DIV/0!</v>
      </c>
      <c r="X1316" t="e">
        <f t="shared" si="652"/>
        <v>#DIV/0!</v>
      </c>
      <c r="Y1316" t="str">
        <f t="shared" si="653"/>
        <v>0.00083+0.11882760052938i</v>
      </c>
      <c r="Z1316" t="e">
        <f t="shared" si="654"/>
        <v>#DIV/0!</v>
      </c>
      <c r="AA1316" t="e">
        <f t="shared" si="655"/>
        <v>#DIV/0!</v>
      </c>
      <c r="AB1316" t="str">
        <f t="shared" si="656"/>
        <v>1.27280919500337-0.187123725112276i</v>
      </c>
      <c r="AC1316" t="str">
        <f t="shared" si="657"/>
        <v>1.41675572182389-2.10626462181006i</v>
      </c>
      <c r="AD1316" t="str">
        <f t="shared" si="658"/>
        <v>0.341022055780029+0.374912172968207i</v>
      </c>
      <c r="AE1316" t="e">
        <f t="shared" si="659"/>
        <v>#DIV/0!</v>
      </c>
      <c r="AF1316" t="str">
        <f t="shared" si="660"/>
        <v>-18.0824961255605-3.37784799867778i</v>
      </c>
      <c r="AG1316" t="e">
        <f t="shared" si="661"/>
        <v>#DIV/0!</v>
      </c>
      <c r="AH1316" t="e">
        <f t="shared" si="662"/>
        <v>#DIV/0!</v>
      </c>
      <c r="AI1316" t="e">
        <f t="shared" si="663"/>
        <v>#DIV/0!</v>
      </c>
      <c r="AJ1316" t="e">
        <f t="shared" si="664"/>
        <v>#DIV/0!</v>
      </c>
      <c r="AK1316"/>
      <c r="AL1316"/>
      <c r="AM1316"/>
      <c r="AN1316"/>
    </row>
    <row r="1317" spans="1:40" x14ac:dyDescent="0.25">
      <c r="A1317"/>
      <c r="B1317">
        <f t="shared" si="630"/>
        <v>118300</v>
      </c>
      <c r="C1317" s="186" t="str">
        <f t="shared" si="633"/>
        <v>-7.02832386223758E-06+0.0266432104050668i</v>
      </c>
      <c r="D1317" s="158" t="str">
        <f t="shared" si="634"/>
        <v>-7.66672055048293+0.204264613105512i</v>
      </c>
      <c r="E1317" t="str">
        <f t="shared" si="635"/>
        <v>7.9999569744862-0.0185526887327028i</v>
      </c>
      <c r="F1317" t="str">
        <f t="shared" si="636"/>
        <v>0.99920064378065+1.85230401731364E-06i</v>
      </c>
      <c r="G1317">
        <f t="shared" si="631"/>
        <v>1</v>
      </c>
      <c r="H1317" t="str">
        <f t="shared" si="637"/>
        <v>10.417762130538+3.57999971456508i</v>
      </c>
      <c r="I1317" t="str">
        <f t="shared" si="638"/>
        <v>464.563013649591i</v>
      </c>
      <c r="J1317" t="str">
        <f t="shared" si="632"/>
        <v>-291.132319086251+101.631521370094i</v>
      </c>
      <c r="K1317" t="str">
        <f t="shared" si="639"/>
        <v>0.496537372618725-1.42237442532294i</v>
      </c>
      <c r="L1317" t="str">
        <f t="shared" si="640"/>
        <v>0.0612600850210413-0.14927403698285i</v>
      </c>
      <c r="M1317" t="str">
        <f t="shared" si="641"/>
        <v>0.557797457639766-1.57164846230579i</v>
      </c>
      <c r="N1317" t="str">
        <f t="shared" si="642"/>
        <v>-0.871623438033461i</v>
      </c>
      <c r="O1317" t="str">
        <f t="shared" si="643"/>
        <v>0.643584857382154-0.765374765293704i</v>
      </c>
      <c r="P1317" t="str">
        <f t="shared" si="644"/>
        <v>0.356415142617846+0.765374765293704i</v>
      </c>
      <c r="Q1317" t="str">
        <f t="shared" si="645"/>
        <v>-0.356415142617846+0.106248672739757i</v>
      </c>
      <c r="R1317" t="str">
        <f t="shared" si="646"/>
        <v>-0.330476607413255-2.24594123673695i</v>
      </c>
      <c r="S1317" t="str">
        <f t="shared" si="647"/>
        <v>0.0919028002071958i</v>
      </c>
      <c r="T1317" t="str">
        <f t="shared" si="648"/>
        <v>0.206408288756938-0.0303717256242523i</v>
      </c>
      <c r="U1317" t="e">
        <f t="shared" si="649"/>
        <v>#DIV/0!</v>
      </c>
      <c r="V1317" t="str">
        <f t="shared" si="650"/>
        <v>1.33333333333333E-06-0.000896900214662694i</v>
      </c>
      <c r="W1317" t="e">
        <f t="shared" si="651"/>
        <v>#DIV/0!</v>
      </c>
      <c r="X1317" t="e">
        <f t="shared" si="652"/>
        <v>#DIV/0!</v>
      </c>
      <c r="Y1317" t="str">
        <f t="shared" si="653"/>
        <v>0.00083+0.118928131494295i</v>
      </c>
      <c r="Z1317" t="e">
        <f t="shared" si="654"/>
        <v>#DIV/0!</v>
      </c>
      <c r="AA1317" t="e">
        <f t="shared" si="655"/>
        <v>#DIV/0!</v>
      </c>
      <c r="AB1317" t="str">
        <f t="shared" si="656"/>
        <v>1.27276243152413-0.187279258928539i</v>
      </c>
      <c r="AC1317" t="str">
        <f t="shared" si="657"/>
        <v>1.41560648916676-2.10479901288448i</v>
      </c>
      <c r="AD1317" t="str">
        <f t="shared" si="658"/>
        <v>0.341292320635464+0.375155443772114i</v>
      </c>
      <c r="AE1317" t="e">
        <f t="shared" si="659"/>
        <v>#DIV/0!</v>
      </c>
      <c r="AF1317" t="str">
        <f t="shared" si="660"/>
        <v>-18.0844826810209-3.37573510145957i</v>
      </c>
      <c r="AG1317" t="e">
        <f t="shared" si="661"/>
        <v>#DIV/0!</v>
      </c>
      <c r="AH1317" t="e">
        <f t="shared" si="662"/>
        <v>#DIV/0!</v>
      </c>
      <c r="AI1317" t="e">
        <f t="shared" si="663"/>
        <v>#DIV/0!</v>
      </c>
      <c r="AJ1317" t="e">
        <f t="shared" si="664"/>
        <v>#DIV/0!</v>
      </c>
      <c r="AK1317"/>
      <c r="AL1317"/>
      <c r="AM1317"/>
      <c r="AN1317"/>
    </row>
    <row r="1318" spans="1:40" x14ac:dyDescent="0.25">
      <c r="A1318"/>
      <c r="B1318">
        <f t="shared" si="630"/>
        <v>118400</v>
      </c>
      <c r="C1318" s="186" t="str">
        <f t="shared" si="633"/>
        <v>-7.01645670796053E-06+0.0266207076967039i</v>
      </c>
      <c r="D1318" s="158" t="str">
        <f t="shared" si="634"/>
        <v>-7.66672045950145+0.204092092341397i</v>
      </c>
      <c r="E1318" t="str">
        <f t="shared" si="635"/>
        <v>7.99995690171618-0.0185683713099808i</v>
      </c>
      <c r="F1318" t="str">
        <f t="shared" si="636"/>
        <v>0.999200643787912+1.85386976887734E-06i</v>
      </c>
      <c r="G1318">
        <f t="shared" si="631"/>
        <v>1</v>
      </c>
      <c r="H1318" t="str">
        <f t="shared" si="637"/>
        <v>10.4197445668557+3.5777162935497i</v>
      </c>
      <c r="I1318" t="str">
        <f t="shared" si="638"/>
        <v>464.955712731289i</v>
      </c>
      <c r="J1318" t="str">
        <f t="shared" si="632"/>
        <v>-291.626411715258+101.717431362799i</v>
      </c>
      <c r="K1318" t="str">
        <f t="shared" si="639"/>
        <v>0.49578478861403-1.42142734976097i</v>
      </c>
      <c r="L1318" t="str">
        <f t="shared" si="640"/>
        <v>0.0611715367286633-0.149184269291154i</v>
      </c>
      <c r="M1318" t="str">
        <f t="shared" si="641"/>
        <v>0.556956325342693-1.57061161905212i</v>
      </c>
      <c r="N1318" t="str">
        <f t="shared" si="642"/>
        <v>-0.872360228767217i</v>
      </c>
      <c r="O1318" t="str">
        <f t="shared" si="643"/>
        <v>0.643020761709839-0.765848744864219i</v>
      </c>
      <c r="P1318" t="str">
        <f t="shared" si="644"/>
        <v>0.356979238290161+0.765848744864219i</v>
      </c>
      <c r="Q1318" t="str">
        <f t="shared" si="645"/>
        <v>-0.356979238290161+0.106511483902998i</v>
      </c>
      <c r="R1318" t="str">
        <f t="shared" si="646"/>
        <v>-0.330471702161452-2.2439618059756i</v>
      </c>
      <c r="S1318" t="str">
        <f t="shared" si="647"/>
        <v>0.0919804864288419i</v>
      </c>
      <c r="T1318" t="str">
        <f t="shared" si="648"/>
        <v>0.206400698441378-0.0303969479157777i</v>
      </c>
      <c r="U1318" t="e">
        <f t="shared" si="649"/>
        <v>#DIV/0!</v>
      </c>
      <c r="V1318" t="str">
        <f t="shared" si="650"/>
        <v>1.33333333333333E-06-0.000896142697589504i</v>
      </c>
      <c r="W1318" t="e">
        <f t="shared" si="651"/>
        <v>#DIV/0!</v>
      </c>
      <c r="X1318" t="e">
        <f t="shared" si="652"/>
        <v>#DIV/0!</v>
      </c>
      <c r="Y1318" t="str">
        <f t="shared" si="653"/>
        <v>0.00083+0.11902866245921i</v>
      </c>
      <c r="Z1318" t="e">
        <f t="shared" si="654"/>
        <v>#DIV/0!</v>
      </c>
      <c r="AA1318" t="e">
        <f t="shared" si="655"/>
        <v>#DIV/0!</v>
      </c>
      <c r="AB1318" t="str">
        <f t="shared" si="656"/>
        <v>1.27271562783933-0.187434785556291i</v>
      </c>
      <c r="AC1318" t="str">
        <f t="shared" si="657"/>
        <v>1.41445976727836-2.10333494223849i</v>
      </c>
      <c r="AD1318" t="str">
        <f t="shared" si="658"/>
        <v>0.341562764954446+0.375398526860674i</v>
      </c>
      <c r="AE1318" t="e">
        <f t="shared" si="659"/>
        <v>#DIV/0!</v>
      </c>
      <c r="AF1318" t="str">
        <f t="shared" si="660"/>
        <v>-18.0864650263571-3.3736242012083i</v>
      </c>
      <c r="AG1318" t="e">
        <f t="shared" si="661"/>
        <v>#DIV/0!</v>
      </c>
      <c r="AH1318" t="e">
        <f t="shared" si="662"/>
        <v>#DIV/0!</v>
      </c>
      <c r="AI1318" t="e">
        <f t="shared" si="663"/>
        <v>#DIV/0!</v>
      </c>
      <c r="AJ1318" t="e">
        <f t="shared" si="664"/>
        <v>#DIV/0!</v>
      </c>
      <c r="AK1318"/>
      <c r="AL1318"/>
      <c r="AM1318"/>
      <c r="AN1318"/>
    </row>
    <row r="1319" spans="1:40" x14ac:dyDescent="0.25">
      <c r="A1319"/>
      <c r="B1319">
        <f t="shared" si="630"/>
        <v>118500</v>
      </c>
      <c r="C1319" s="186" t="str">
        <f t="shared" si="633"/>
        <v>-0.0000070046195844309+0.0265982429675876i</v>
      </c>
      <c r="D1319" s="158" t="str">
        <f t="shared" si="634"/>
        <v>-7.66672036875012+0.203919862751505i</v>
      </c>
      <c r="E1319" t="str">
        <f t="shared" si="635"/>
        <v>7.99995682888467-0.0185840538868306i</v>
      </c>
      <c r="F1319" t="str">
        <f t="shared" si="636"/>
        <v>0.999200643795175+1.85543552039834E-06i</v>
      </c>
      <c r="G1319">
        <f t="shared" si="631"/>
        <v>1</v>
      </c>
      <c r="H1319" t="str">
        <f t="shared" si="637"/>
        <v>10.4217228040721+3.57543515981852i</v>
      </c>
      <c r="I1319" t="str">
        <f t="shared" si="638"/>
        <v>465.348411812988i</v>
      </c>
      <c r="J1319" t="str">
        <f t="shared" si="632"/>
        <v>-292.120921828532+101.803341355504i</v>
      </c>
      <c r="K1319" t="str">
        <f t="shared" si="639"/>
        <v>0.495033849444797-1.42048131731899i</v>
      </c>
      <c r="L1319" t="str">
        <f t="shared" si="640"/>
        <v>0.0610831695555312-0.149094578902625i</v>
      </c>
      <c r="M1319" t="str">
        <f t="shared" si="641"/>
        <v>0.556117019000328-1.56957589622162i</v>
      </c>
      <c r="N1319" t="str">
        <f t="shared" si="642"/>
        <v>-0.873097019500973i</v>
      </c>
      <c r="O1319" t="str">
        <f t="shared" si="643"/>
        <v>0.642456316966912-0.766322308685654i</v>
      </c>
      <c r="P1319" t="str">
        <f t="shared" si="644"/>
        <v>0.357543683033088+0.766322308685654i</v>
      </c>
      <c r="Q1319" t="str">
        <f t="shared" si="645"/>
        <v>-0.357543683033088+0.106774710815319i</v>
      </c>
      <c r="R1319" t="str">
        <f t="shared" si="646"/>
        <v>-0.3304667925132-2.24198564519495i</v>
      </c>
      <c r="S1319" t="str">
        <f t="shared" si="647"/>
        <v>0.0920581726504878i</v>
      </c>
      <c r="T1319" t="str">
        <f t="shared" si="648"/>
        <v>0.206393101605272-0.0304221690404331i</v>
      </c>
      <c r="U1319" t="e">
        <f t="shared" si="649"/>
        <v>#DIV/0!</v>
      </c>
      <c r="V1319" t="str">
        <f t="shared" si="650"/>
        <v>1.33333333333333E-06-0.000895386459026135i</v>
      </c>
      <c r="W1319" t="e">
        <f t="shared" si="651"/>
        <v>#DIV/0!</v>
      </c>
      <c r="X1319" t="e">
        <f t="shared" si="652"/>
        <v>#DIV/0!</v>
      </c>
      <c r="Y1319" t="str">
        <f t="shared" si="653"/>
        <v>0.00083+0.119129193424125i</v>
      </c>
      <c r="Z1319" t="e">
        <f t="shared" si="654"/>
        <v>#DIV/0!</v>
      </c>
      <c r="AA1319" t="e">
        <f t="shared" si="655"/>
        <v>#DIV/0!</v>
      </c>
      <c r="AB1319" t="str">
        <f t="shared" si="656"/>
        <v>1.27266878394729-0.187590304988846i</v>
      </c>
      <c r="AC1319" t="str">
        <f t="shared" si="657"/>
        <v>1.41331554922818-2.10187240836111i</v>
      </c>
      <c r="AD1319" t="str">
        <f t="shared" si="658"/>
        <v>0.341833388616922+0.375641422109571i</v>
      </c>
      <c r="AE1319" t="e">
        <f t="shared" si="659"/>
        <v>#DIV/0!</v>
      </c>
      <c r="AF1319" t="str">
        <f t="shared" si="660"/>
        <v>-18.0884431728222-3.37151529706702i</v>
      </c>
      <c r="AG1319" t="e">
        <f t="shared" si="661"/>
        <v>#DIV/0!</v>
      </c>
      <c r="AH1319" t="e">
        <f t="shared" si="662"/>
        <v>#DIV/0!</v>
      </c>
      <c r="AI1319" t="e">
        <f t="shared" si="663"/>
        <v>#DIV/0!</v>
      </c>
      <c r="AJ1319" t="e">
        <f t="shared" si="664"/>
        <v>#DIV/0!</v>
      </c>
      <c r="AK1319"/>
      <c r="AL1319"/>
      <c r="AM1319"/>
      <c r="AN1319"/>
    </row>
    <row r="1320" spans="1:40" x14ac:dyDescent="0.25">
      <c r="A1320"/>
      <c r="B1320">
        <f t="shared" si="630"/>
        <v>118600</v>
      </c>
      <c r="C1320" s="186" t="str">
        <f t="shared" si="633"/>
        <v>-0.0000069928123904073+0.0265758161216493i</v>
      </c>
      <c r="D1320" s="158" t="str">
        <f t="shared" si="634"/>
        <v>-7.66672027822833+0.203747923599311i</v>
      </c>
      <c r="E1320" t="str">
        <f t="shared" si="635"/>
        <v>7.99995675599168-0.018599736463252i</v>
      </c>
      <c r="F1320" t="str">
        <f t="shared" si="636"/>
        <v>0.999200643802447+1.85700127187664E-06i</v>
      </c>
      <c r="G1320">
        <f t="shared" si="631"/>
        <v>1</v>
      </c>
      <c r="H1320" t="str">
        <f t="shared" si="637"/>
        <v>10.4236968534064+3.57315631176798i</v>
      </c>
      <c r="I1320" t="str">
        <f t="shared" si="638"/>
        <v>465.741110894687i</v>
      </c>
      <c r="J1320" t="str">
        <f t="shared" si="632"/>
        <v>-292.615849426072+101.889251348209i</v>
      </c>
      <c r="K1320" t="str">
        <f t="shared" si="639"/>
        <v>0.494284550524884-1.41953632690585i</v>
      </c>
      <c r="L1320" t="str">
        <f t="shared" si="640"/>
        <v>0.0609949830406978-0.14900496581041i</v>
      </c>
      <c r="M1320" t="str">
        <f t="shared" si="641"/>
        <v>0.555279533565582-1.56854129271626i</v>
      </c>
      <c r="N1320" t="str">
        <f t="shared" si="642"/>
        <v>-0.873833810234729i</v>
      </c>
      <c r="O1320" t="str">
        <f t="shared" si="643"/>
        <v>0.641891523459788-0.766795456500932i</v>
      </c>
      <c r="P1320" t="str">
        <f t="shared" si="644"/>
        <v>0.358108476540212+0.766795456500932i</v>
      </c>
      <c r="Q1320" t="str">
        <f t="shared" si="645"/>
        <v>-0.358108476540212+0.107038353733797i</v>
      </c>
      <c r="R1320" t="str">
        <f t="shared" si="646"/>
        <v>-0.330461878467854-2.24001274612061i</v>
      </c>
      <c r="S1320" t="str">
        <f t="shared" si="647"/>
        <v>0.0921358588721337i</v>
      </c>
      <c r="T1320" t="str">
        <f t="shared" si="648"/>
        <v>0.206385498248349-0.0304473889971344i</v>
      </c>
      <c r="U1320" t="e">
        <f t="shared" si="649"/>
        <v>#DIV/0!</v>
      </c>
      <c r="V1320" t="str">
        <f t="shared" si="650"/>
        <v>1.33333333333333E-06-0.00089463149573859i</v>
      </c>
      <c r="W1320" t="e">
        <f t="shared" si="651"/>
        <v>#DIV/0!</v>
      </c>
      <c r="X1320" t="e">
        <f t="shared" si="652"/>
        <v>#DIV/0!</v>
      </c>
      <c r="Y1320" t="str">
        <f t="shared" si="653"/>
        <v>0.00083+0.11922972438904i</v>
      </c>
      <c r="Z1320" t="e">
        <f t="shared" si="654"/>
        <v>#DIV/0!</v>
      </c>
      <c r="AA1320" t="e">
        <f t="shared" si="655"/>
        <v>#DIV/0!</v>
      </c>
      <c r="AB1320" t="str">
        <f t="shared" si="656"/>
        <v>1.27262189984635-0.187745817219519i</v>
      </c>
      <c r="AC1320" t="str">
        <f t="shared" si="657"/>
        <v>1.41217382810845-2.10041140973856i</v>
      </c>
      <c r="AD1320" t="str">
        <f t="shared" si="658"/>
        <v>0.342104191502775+0.375884129394537i</v>
      </c>
      <c r="AE1320" t="e">
        <f t="shared" si="659"/>
        <v>#DIV/0!</v>
      </c>
      <c r="AF1320" t="str">
        <f t="shared" si="660"/>
        <v>-18.0904171316347-3.36940838816867i</v>
      </c>
      <c r="AG1320" t="e">
        <f t="shared" si="661"/>
        <v>#DIV/0!</v>
      </c>
      <c r="AH1320" t="e">
        <f t="shared" si="662"/>
        <v>#DIV/0!</v>
      </c>
      <c r="AI1320" t="e">
        <f t="shared" si="663"/>
        <v>#DIV/0!</v>
      </c>
      <c r="AJ1320" t="e">
        <f t="shared" si="664"/>
        <v>#DIV/0!</v>
      </c>
      <c r="AK1320"/>
      <c r="AL1320"/>
      <c r="AM1320"/>
      <c r="AN1320"/>
    </row>
    <row r="1321" spans="1:40" x14ac:dyDescent="0.25">
      <c r="A1321"/>
      <c r="B1321">
        <f t="shared" si="630"/>
        <v>118700</v>
      </c>
      <c r="C1321" s="186" t="str">
        <f t="shared" si="633"/>
        <v>-6.98103502507459E-06+0.0265534270631435i</v>
      </c>
      <c r="D1321" s="158" t="str">
        <f t="shared" si="634"/>
        <v>-7.66672018793523+0.203576274150767i</v>
      </c>
      <c r="E1321" t="str">
        <f t="shared" si="635"/>
        <v>7.9999566830372-0.0186154190392444i</v>
      </c>
      <c r="F1321" t="str">
        <f t="shared" si="636"/>
        <v>0.99920064380973+0.0000018585670233122i</v>
      </c>
      <c r="G1321">
        <f t="shared" si="631"/>
        <v>1</v>
      </c>
      <c r="H1321" t="str">
        <f t="shared" si="637"/>
        <v>10.4256667260429+3.57087974778682i</v>
      </c>
      <c r="I1321" t="str">
        <f t="shared" si="638"/>
        <v>466.133809976386i</v>
      </c>
      <c r="J1321" t="str">
        <f t="shared" si="632"/>
        <v>-293.111194507878+101.975161340914i</v>
      </c>
      <c r="K1321" t="str">
        <f t="shared" si="639"/>
        <v>0.493536887283309-1.41859237742898i</v>
      </c>
      <c r="L1321" t="str">
        <f t="shared" si="640"/>
        <v>0.0609069767245536-0.148915430007135i</v>
      </c>
      <c r="M1321" t="str">
        <f t="shared" si="641"/>
        <v>0.554443864007863-1.56750780743611i</v>
      </c>
      <c r="N1321" t="str">
        <f t="shared" si="642"/>
        <v>-0.874570600968485i</v>
      </c>
      <c r="O1321" t="str">
        <f t="shared" si="643"/>
        <v>0.641326381495072-0.767268188053198i</v>
      </c>
      <c r="P1321" t="str">
        <f t="shared" si="644"/>
        <v>0.358673618504928+0.767268188053198i</v>
      </c>
      <c r="Q1321" t="str">
        <f t="shared" si="645"/>
        <v>-0.358673618504928+0.107302412915287i</v>
      </c>
      <c r="R1321" t="str">
        <f t="shared" si="646"/>
        <v>-0.33045696002475-2.23804310050608i</v>
      </c>
      <c r="S1321" t="str">
        <f t="shared" si="647"/>
        <v>0.0922135450937798i</v>
      </c>
      <c r="T1321" t="str">
        <f t="shared" si="648"/>
        <v>0.20637788837034-0.0304726077847957i</v>
      </c>
      <c r="U1321" t="e">
        <f t="shared" si="649"/>
        <v>#DIV/0!</v>
      </c>
      <c r="V1321" t="str">
        <f t="shared" si="650"/>
        <v>1.33333333333333E-06-0.000893877804503761i</v>
      </c>
      <c r="W1321" t="e">
        <f t="shared" si="651"/>
        <v>#DIV/0!</v>
      </c>
      <c r="X1321" t="e">
        <f t="shared" si="652"/>
        <v>#DIV/0!</v>
      </c>
      <c r="Y1321" t="str">
        <f t="shared" si="653"/>
        <v>0.00083+0.119330255353955i</v>
      </c>
      <c r="Z1321" t="e">
        <f t="shared" si="654"/>
        <v>#DIV/0!</v>
      </c>
      <c r="AA1321" t="e">
        <f t="shared" si="655"/>
        <v>#DIV/0!</v>
      </c>
      <c r="AB1321" t="str">
        <f t="shared" si="656"/>
        <v>1.27257497553485-0.187901322241615i</v>
      </c>
      <c r="AC1321" t="str">
        <f t="shared" si="657"/>
        <v>1.41103459703395-2.09895194485452i</v>
      </c>
      <c r="AD1321" t="str">
        <f t="shared" si="658"/>
        <v>0.342375173491773+0.376126648591365i</v>
      </c>
      <c r="AE1321" t="e">
        <f t="shared" si="659"/>
        <v>#DIV/0!</v>
      </c>
      <c r="AF1321" t="str">
        <f t="shared" si="660"/>
        <v>-18.0923869139781-3.36730347363605i</v>
      </c>
      <c r="AG1321" t="e">
        <f t="shared" si="661"/>
        <v>#DIV/0!</v>
      </c>
      <c r="AH1321" t="e">
        <f t="shared" si="662"/>
        <v>#DIV/0!</v>
      </c>
      <c r="AI1321" t="e">
        <f t="shared" si="663"/>
        <v>#DIV/0!</v>
      </c>
      <c r="AJ1321" t="e">
        <f t="shared" si="664"/>
        <v>#DIV/0!</v>
      </c>
      <c r="AK1321"/>
      <c r="AL1321"/>
      <c r="AM1321"/>
      <c r="AN1321"/>
    </row>
    <row r="1322" spans="1:40" x14ac:dyDescent="0.25">
      <c r="A1322"/>
      <c r="B1322">
        <f t="shared" si="630"/>
        <v>118800</v>
      </c>
      <c r="C1322" s="186" t="str">
        <f t="shared" si="633"/>
        <v>-6.96928738804173E-06+0.0265310756966477i</v>
      </c>
      <c r="D1322" s="158" t="str">
        <f t="shared" si="634"/>
        <v>-7.66672009786999+0.203404913674299i</v>
      </c>
      <c r="E1322" t="str">
        <f t="shared" si="635"/>
        <v>7.99995661002124-0.0186311016148077i</v>
      </c>
      <c r="F1322" t="str">
        <f t="shared" si="636"/>
        <v>0.999200643817012+1.86013277470496E-06i</v>
      </c>
      <c r="G1322">
        <f t="shared" si="631"/>
        <v>1</v>
      </c>
      <c r="H1322" t="str">
        <f t="shared" si="637"/>
        <v>10.4276324331307+3.56860546625618i</v>
      </c>
      <c r="I1322" t="str">
        <f t="shared" si="638"/>
        <v>466.526509058084i</v>
      </c>
      <c r="J1322" t="str">
        <f t="shared" si="632"/>
        <v>-293.60695707395+102.061071333619i</v>
      </c>
      <c r="K1322" t="str">
        <f t="shared" si="639"/>
        <v>0.492790855164199-1.41764946779439i</v>
      </c>
      <c r="L1322" t="str">
        <f t="shared" si="640"/>
        <v>0.0608191501488254-0.148825971484904i</v>
      </c>
      <c r="M1322" t="str">
        <f t="shared" si="641"/>
        <v>0.553610005313024-1.56647543927929i</v>
      </c>
      <c r="N1322" t="str">
        <f t="shared" si="642"/>
        <v>-0.875307391702241i</v>
      </c>
      <c r="O1322" t="str">
        <f t="shared" si="643"/>
        <v>0.640760891379557-0.767740503085825i</v>
      </c>
      <c r="P1322" t="str">
        <f t="shared" si="644"/>
        <v>0.359239108620443+0.767740503085825i</v>
      </c>
      <c r="Q1322" t="str">
        <f t="shared" si="645"/>
        <v>-0.359239108620443+0.107566888616416i</v>
      </c>
      <c r="R1322" t="str">
        <f t="shared" si="646"/>
        <v>-0.330452037183236-2.23607670013261i</v>
      </c>
      <c r="S1322" t="str">
        <f t="shared" si="647"/>
        <v>0.0922912313154258i</v>
      </c>
      <c r="T1322" t="str">
        <f t="shared" si="648"/>
        <v>0.206370271970973-0.0304978254023317i</v>
      </c>
      <c r="U1322" t="e">
        <f t="shared" si="649"/>
        <v>#DIV/0!</v>
      </c>
      <c r="V1322" t="str">
        <f t="shared" si="650"/>
        <v>1.33333333333333E-06-0.000893125382109403i</v>
      </c>
      <c r="W1322" t="e">
        <f t="shared" si="651"/>
        <v>#DIV/0!</v>
      </c>
      <c r="X1322" t="e">
        <f t="shared" si="652"/>
        <v>#DIV/0!</v>
      </c>
      <c r="Y1322" t="str">
        <f t="shared" si="653"/>
        <v>0.00083+0.11943078631887i</v>
      </c>
      <c r="Z1322" t="e">
        <f t="shared" si="654"/>
        <v>#DIV/0!</v>
      </c>
      <c r="AA1322" t="e">
        <f t="shared" si="655"/>
        <v>#DIV/0!</v>
      </c>
      <c r="AB1322" t="str">
        <f t="shared" si="656"/>
        <v>1.2725280110111-0.188056820048441i</v>
      </c>
      <c r="AC1322" t="str">
        <f t="shared" si="657"/>
        <v>1.40989784914198-2.09749401218998i</v>
      </c>
      <c r="AD1322" t="str">
        <f t="shared" si="658"/>
        <v>0.342646334463602+0.376368979575891i</v>
      </c>
      <c r="AE1322" t="e">
        <f t="shared" si="659"/>
        <v>#DIV/0!</v>
      </c>
      <c r="AF1322" t="str">
        <f t="shared" si="660"/>
        <v>-18.0943525310007-3.36520055258188i</v>
      </c>
      <c r="AG1322" t="e">
        <f t="shared" si="661"/>
        <v>#DIV/0!</v>
      </c>
      <c r="AH1322" t="e">
        <f t="shared" si="662"/>
        <v>#DIV/0!</v>
      </c>
      <c r="AI1322" t="e">
        <f t="shared" si="663"/>
        <v>#DIV/0!</v>
      </c>
      <c r="AJ1322" t="e">
        <f t="shared" si="664"/>
        <v>#DIV/0!</v>
      </c>
      <c r="AK1322"/>
      <c r="AL1322"/>
      <c r="AM1322"/>
      <c r="AN1322"/>
    </row>
    <row r="1323" spans="1:40" x14ac:dyDescent="0.25">
      <c r="A1323"/>
      <c r="B1323">
        <f t="shared" si="630"/>
        <v>118900</v>
      </c>
      <c r="C1323" s="186" t="str">
        <f t="shared" si="633"/>
        <v>-6.95756937933974E-06+0.0265087619270599i</v>
      </c>
      <c r="D1323" s="158" t="str">
        <f t="shared" si="634"/>
        <v>-7.66672000803192+0.203233841440793i</v>
      </c>
      <c r="E1323" t="str">
        <f t="shared" si="635"/>
        <v>7.99995653694379-0.0186467841899413i</v>
      </c>
      <c r="F1323" t="str">
        <f t="shared" si="636"/>
        <v>0.999200643824305+0.0000018616985260549i</v>
      </c>
      <c r="G1323">
        <f t="shared" si="631"/>
        <v>1</v>
      </c>
      <c r="H1323" t="str">
        <f t="shared" si="637"/>
        <v>10.4295939857846+3.56633346554989i</v>
      </c>
      <c r="I1323" t="str">
        <f t="shared" si="638"/>
        <v>466.919208139783i</v>
      </c>
      <c r="J1323" t="str">
        <f t="shared" si="632"/>
        <v>-294.103137124288+102.146981326324i</v>
      </c>
      <c r="K1323" t="str">
        <f t="shared" si="639"/>
        <v>0.492046449626738-1.41670759690672i</v>
      </c>
      <c r="L1323" t="str">
        <f t="shared" si="640"/>
        <v>0.060731502856569-0.148736590235303i</v>
      </c>
      <c r="M1323" t="str">
        <f t="shared" si="641"/>
        <v>0.552777952483307-1.56544418714202i</v>
      </c>
      <c r="N1323" t="str">
        <f t="shared" si="642"/>
        <v>-0.876044182435997i</v>
      </c>
      <c r="O1323" t="str">
        <f t="shared" si="643"/>
        <v>0.640195053420226-0.768212401342412i</v>
      </c>
      <c r="P1323" t="str">
        <f t="shared" si="644"/>
        <v>0.359804946579774+0.768212401342412i</v>
      </c>
      <c r="Q1323" t="str">
        <f t="shared" si="645"/>
        <v>-0.359804946579774+0.107831781093585i</v>
      </c>
      <c r="R1323" t="str">
        <f t="shared" si="646"/>
        <v>-0.330447109942655-2.23411353680912i</v>
      </c>
      <c r="S1323" t="str">
        <f t="shared" si="647"/>
        <v>0.0923689175370717i</v>
      </c>
      <c r="T1323" t="str">
        <f t="shared" si="648"/>
        <v>0.206362649049977-0.0305230418486568i</v>
      </c>
      <c r="U1323" t="e">
        <f t="shared" si="649"/>
        <v>#DIV/0!</v>
      </c>
      <c r="V1323" t="str">
        <f t="shared" si="650"/>
        <v>1.33333333333333E-06-0.000892374225354052i</v>
      </c>
      <c r="W1323" t="e">
        <f t="shared" si="651"/>
        <v>#DIV/0!</v>
      </c>
      <c r="X1323" t="e">
        <f t="shared" si="652"/>
        <v>#DIV/0!</v>
      </c>
      <c r="Y1323" t="str">
        <f t="shared" si="653"/>
        <v>0.00083+0.119531317283784i</v>
      </c>
      <c r="Z1323" t="e">
        <f t="shared" si="654"/>
        <v>#DIV/0!</v>
      </c>
      <c r="AA1323" t="e">
        <f t="shared" si="655"/>
        <v>#DIV/0!</v>
      </c>
      <c r="AB1323" t="str">
        <f t="shared" si="656"/>
        <v>1.27248100627345-0.188212310633303i</v>
      </c>
      <c r="AC1323" t="str">
        <f t="shared" si="657"/>
        <v>1.40876357759226-2.09603761022343i</v>
      </c>
      <c r="AD1323" t="str">
        <f t="shared" si="658"/>
        <v>0.342917674297851+0.376611122224017i</v>
      </c>
      <c r="AE1323" t="e">
        <f t="shared" si="659"/>
        <v>#DIV/0!</v>
      </c>
      <c r="AF1323" t="str">
        <f t="shared" si="660"/>
        <v>-18.0963139938165-3.3630996241091i</v>
      </c>
      <c r="AG1323" t="e">
        <f t="shared" si="661"/>
        <v>#DIV/0!</v>
      </c>
      <c r="AH1323" t="e">
        <f t="shared" si="662"/>
        <v>#DIV/0!</v>
      </c>
      <c r="AI1323" t="e">
        <f t="shared" si="663"/>
        <v>#DIV/0!</v>
      </c>
      <c r="AJ1323" t="e">
        <f t="shared" si="664"/>
        <v>#DIV/0!</v>
      </c>
      <c r="AK1323"/>
      <c r="AL1323"/>
      <c r="AM1323"/>
      <c r="AN1323"/>
    </row>
    <row r="1324" spans="1:40" x14ac:dyDescent="0.25">
      <c r="A1324"/>
      <c r="B1324">
        <f t="shared" si="630"/>
        <v>119000</v>
      </c>
      <c r="C1324" s="186" t="str">
        <f t="shared" si="633"/>
        <v>-6.94588089941944E-06+0.0264864856595982i</v>
      </c>
      <c r="D1324" s="158" t="str">
        <f t="shared" si="634"/>
        <v>-7.66671991842024+0.203063056723586i</v>
      </c>
      <c r="E1324" t="str">
        <f t="shared" si="635"/>
        <v>7.99995646380486-0.0186624667646451i</v>
      </c>
      <c r="F1324" t="str">
        <f t="shared" si="636"/>
        <v>0.999200643831597+1.86326427736197E-06i</v>
      </c>
      <c r="G1324">
        <f t="shared" si="631"/>
        <v>1</v>
      </c>
      <c r="H1324" t="str">
        <f t="shared" si="637"/>
        <v>10.4315513950845+3.56406374403425i</v>
      </c>
      <c r="I1324" t="str">
        <f t="shared" si="638"/>
        <v>467.311907221482i</v>
      </c>
      <c r="J1324" t="str">
        <f t="shared" si="632"/>
        <v>-294.599734658893+102.232891319029i</v>
      </c>
      <c r="K1324" t="str">
        <f t="shared" si="639"/>
        <v>0.4913036661451-1.41576676366921i</v>
      </c>
      <c r="L1324" t="str">
        <f t="shared" si="640"/>
        <v>0.0606440343921682-0.148647286249407i</v>
      </c>
      <c r="M1324" t="str">
        <f t="shared" si="641"/>
        <v>0.551947700537268-1.56441404991862i</v>
      </c>
      <c r="N1324" t="str">
        <f t="shared" si="642"/>
        <v>-0.876780973169753i</v>
      </c>
      <c r="O1324" t="str">
        <f t="shared" si="643"/>
        <v>0.639628867924248-0.768683882566784i</v>
      </c>
      <c r="P1324" t="str">
        <f t="shared" si="644"/>
        <v>0.360371132075752+0.768683882566784i</v>
      </c>
      <c r="Q1324" t="str">
        <f t="shared" si="645"/>
        <v>-0.360371132075752+0.108097090602969i</v>
      </c>
      <c r="R1324" t="str">
        <f t="shared" si="646"/>
        <v>-0.33044217830236-2.23215360237203i</v>
      </c>
      <c r="S1324" t="str">
        <f t="shared" si="647"/>
        <v>0.0924466037587178i</v>
      </c>
      <c r="T1324" t="str">
        <f t="shared" si="648"/>
        <v>0.206355019607082-0.0305482571226858i</v>
      </c>
      <c r="U1324" t="e">
        <f t="shared" si="649"/>
        <v>#DIV/0!</v>
      </c>
      <c r="V1324" t="str">
        <f t="shared" si="650"/>
        <v>1.33333333333333E-06-0.00089162433104703i</v>
      </c>
      <c r="W1324" t="e">
        <f t="shared" si="651"/>
        <v>#DIV/0!</v>
      </c>
      <c r="X1324" t="e">
        <f t="shared" si="652"/>
        <v>#DIV/0!</v>
      </c>
      <c r="Y1324" t="str">
        <f t="shared" si="653"/>
        <v>0.00083+0.119631848248699i</v>
      </c>
      <c r="Z1324" t="e">
        <f t="shared" si="654"/>
        <v>#DIV/0!</v>
      </c>
      <c r="AA1324" t="e">
        <f t="shared" si="655"/>
        <v>#DIV/0!</v>
      </c>
      <c r="AB1324" t="str">
        <f t="shared" si="656"/>
        <v>1.27243396132023-0.188367793989509i</v>
      </c>
      <c r="AC1324" t="str">
        <f t="shared" si="657"/>
        <v>1.40763177556686-2.09458273743076i</v>
      </c>
      <c r="AD1324" t="str">
        <f t="shared" si="658"/>
        <v>0.343189192874027+0.376853076411692i</v>
      </c>
      <c r="AE1324" t="e">
        <f t="shared" si="659"/>
        <v>#DIV/0!</v>
      </c>
      <c r="AF1324" t="str">
        <f t="shared" si="660"/>
        <v>-18.0982713135047-3.36100068731066i</v>
      </c>
      <c r="AG1324" t="e">
        <f t="shared" si="661"/>
        <v>#DIV/0!</v>
      </c>
      <c r="AH1324" t="e">
        <f t="shared" si="662"/>
        <v>#DIV/0!</v>
      </c>
      <c r="AI1324" t="e">
        <f t="shared" si="663"/>
        <v>#DIV/0!</v>
      </c>
      <c r="AJ1324" t="e">
        <f t="shared" si="664"/>
        <v>#DIV/0!</v>
      </c>
      <c r="AK1324"/>
      <c r="AL1324"/>
      <c r="AM1324"/>
      <c r="AN1324"/>
    </row>
    <row r="1325" spans="1:40" x14ac:dyDescent="0.25">
      <c r="A1325"/>
      <c r="B1325">
        <f t="shared" si="630"/>
        <v>119100</v>
      </c>
      <c r="C1325" s="186" t="str">
        <f t="shared" si="633"/>
        <v>-6.93422184914941E-06+0.0264642467997987i</v>
      </c>
      <c r="D1325" s="158" t="str">
        <f t="shared" si="634"/>
        <v>-7.66671982903419+0.202892558798457i</v>
      </c>
      <c r="E1325" t="str">
        <f t="shared" si="635"/>
        <v>7.99995639060444-0.0186781493389184i</v>
      </c>
      <c r="F1325" t="str">
        <f t="shared" si="636"/>
        <v>0.9992006438389+1.86483002862615E-06i</v>
      </c>
      <c r="G1325">
        <f t="shared" si="631"/>
        <v>1</v>
      </c>
      <c r="H1325" t="str">
        <f t="shared" si="637"/>
        <v>10.433504672076+3.56179630006831i</v>
      </c>
      <c r="I1325" t="str">
        <f t="shared" si="638"/>
        <v>467.70460630318i</v>
      </c>
      <c r="J1325" t="str">
        <f t="shared" si="632"/>
        <v>-295.096749677764+102.318801311734i</v>
      </c>
      <c r="K1325" t="str">
        <f t="shared" si="639"/>
        <v>0.490562500208408-1.4148269669838i</v>
      </c>
      <c r="L1325" t="str">
        <f t="shared" si="640"/>
        <v>0.0605567443013296-0.148558059517781i</v>
      </c>
      <c r="M1325" t="str">
        <f t="shared" si="641"/>
        <v>0.551119244509738-1.56338502650158i</v>
      </c>
      <c r="N1325" t="str">
        <f t="shared" si="642"/>
        <v>-0.87751776390351i</v>
      </c>
      <c r="O1325" t="str">
        <f t="shared" si="643"/>
        <v>0.639062335198984-0.769154946502993i</v>
      </c>
      <c r="P1325" t="str">
        <f t="shared" si="644"/>
        <v>0.360937664801016+0.769154946502993i</v>
      </c>
      <c r="Q1325" t="str">
        <f t="shared" si="645"/>
        <v>-0.360937664801016+0.108362817400517i</v>
      </c>
      <c r="R1325" t="str">
        <f t="shared" si="646"/>
        <v>-0.330437242261687-2.2301968886852i</v>
      </c>
      <c r="S1325" t="str">
        <f t="shared" si="647"/>
        <v>0.0925242899803637i</v>
      </c>
      <c r="T1325" t="str">
        <f t="shared" si="648"/>
        <v>0.206347383642014-0.030573471223332i</v>
      </c>
      <c r="U1325" t="e">
        <f t="shared" si="649"/>
        <v>#DIV/0!</v>
      </c>
      <c r="V1325" t="str">
        <f t="shared" si="650"/>
        <v>1.33333333333333E-06-0.000890875696008373i</v>
      </c>
      <c r="W1325" t="e">
        <f t="shared" si="651"/>
        <v>#DIV/0!</v>
      </c>
      <c r="X1325" t="e">
        <f t="shared" si="652"/>
        <v>#DIV/0!</v>
      </c>
      <c r="Y1325" t="str">
        <f t="shared" si="653"/>
        <v>0.00083+0.119732379213614i</v>
      </c>
      <c r="Z1325" t="e">
        <f t="shared" si="654"/>
        <v>#DIV/0!</v>
      </c>
      <c r="AA1325" t="e">
        <f t="shared" si="655"/>
        <v>#DIV/0!</v>
      </c>
      <c r="AB1325" t="str">
        <f t="shared" si="656"/>
        <v>1.27238687614973-0.188523270110359i</v>
      </c>
      <c r="AC1325" t="str">
        <f t="shared" si="657"/>
        <v>1.4065024362701-2.09312939228533i</v>
      </c>
      <c r="AD1325" t="str">
        <f t="shared" si="658"/>
        <v>0.343460890071542+0.377094842014914i</v>
      </c>
      <c r="AE1325" t="e">
        <f t="shared" si="659"/>
        <v>#DIV/0!</v>
      </c>
      <c r="AF1325" t="str">
        <f t="shared" si="660"/>
        <v>-18.1002245011102-3.35890374126985i</v>
      </c>
      <c r="AG1325" t="e">
        <f t="shared" si="661"/>
        <v>#DIV/0!</v>
      </c>
      <c r="AH1325" t="e">
        <f t="shared" si="662"/>
        <v>#DIV/0!</v>
      </c>
      <c r="AI1325" t="e">
        <f t="shared" si="663"/>
        <v>#DIV/0!</v>
      </c>
      <c r="AJ1325" t="e">
        <f t="shared" si="664"/>
        <v>#DIV/0!</v>
      </c>
      <c r="AK1325"/>
      <c r="AL1325"/>
      <c r="AM1325"/>
      <c r="AN1325"/>
    </row>
    <row r="1326" spans="1:40" x14ac:dyDescent="0.25">
      <c r="A1326"/>
      <c r="B1326">
        <f t="shared" si="630"/>
        <v>119200</v>
      </c>
      <c r="C1326" s="186" t="str">
        <f t="shared" si="633"/>
        <v>-6.92259212981388E-06+0.0264420452535147i</v>
      </c>
      <c r="D1326" s="158" t="str">
        <f t="shared" si="634"/>
        <v>-7.666719739873+0.202722346943613i</v>
      </c>
      <c r="E1326" t="str">
        <f t="shared" si="635"/>
        <v>7.99995631734253-0.0186938319127612i</v>
      </c>
      <c r="F1326" t="str">
        <f t="shared" si="636"/>
        <v>0.999200643846212+1.86639577984743E-06i</v>
      </c>
      <c r="G1326">
        <f t="shared" si="631"/>
        <v>1</v>
      </c>
      <c r="H1326" t="str">
        <f t="shared" si="637"/>
        <v>10.43545382777+3.55953113200387i</v>
      </c>
      <c r="I1326" t="str">
        <f t="shared" si="638"/>
        <v>468.097305384879i</v>
      </c>
      <c r="J1326" t="str">
        <f t="shared" si="632"/>
        <v>-295.5941821809+102.404711304439i</v>
      </c>
      <c r="K1326" t="str">
        <f t="shared" si="639"/>
        <v>0.489822947320673-1.4138882057511i</v>
      </c>
      <c r="L1326" t="str">
        <f t="shared" si="640"/>
        <v>0.0604696321310769-0.148468910030484i</v>
      </c>
      <c r="M1326" t="str">
        <f t="shared" si="641"/>
        <v>0.55029257945175-1.56235711578158i</v>
      </c>
      <c r="N1326" t="str">
        <f t="shared" si="642"/>
        <v>-0.878254554637266i</v>
      </c>
      <c r="O1326" t="str">
        <f t="shared" si="643"/>
        <v>0.638495455551983-0.769625592895315i</v>
      </c>
      <c r="P1326" t="str">
        <f t="shared" si="644"/>
        <v>0.361504544448017+0.769625592895315i</v>
      </c>
      <c r="Q1326" t="str">
        <f t="shared" si="645"/>
        <v>-0.361504544448017+0.108628961741951i</v>
      </c>
      <c r="R1326" t="str">
        <f t="shared" si="646"/>
        <v>-0.330432301819978-2.22824338763977i</v>
      </c>
      <c r="S1326" t="str">
        <f t="shared" si="647"/>
        <v>0.0926019762020096i</v>
      </c>
      <c r="T1326" t="str">
        <f t="shared" si="648"/>
        <v>0.206339741154503-0.0305986841495089i</v>
      </c>
      <c r="U1326" t="e">
        <f t="shared" si="649"/>
        <v>#DIV/0!</v>
      </c>
      <c r="V1326" t="str">
        <f t="shared" si="650"/>
        <v>1.33333333333333E-06-0.000890128317068766i</v>
      </c>
      <c r="W1326" t="e">
        <f t="shared" si="651"/>
        <v>#DIV/0!</v>
      </c>
      <c r="X1326" t="e">
        <f t="shared" si="652"/>
        <v>#DIV/0!</v>
      </c>
      <c r="Y1326" t="str">
        <f t="shared" si="653"/>
        <v>0.00083+0.119832910178529i</v>
      </c>
      <c r="Z1326" t="e">
        <f t="shared" si="654"/>
        <v>#DIV/0!</v>
      </c>
      <c r="AA1326" t="e">
        <f t="shared" si="655"/>
        <v>#DIV/0!</v>
      </c>
      <c r="AB1326" t="str">
        <f t="shared" si="656"/>
        <v>1.27233975076031-0.188678738989152i</v>
      </c>
      <c r="AC1326" t="str">
        <f t="shared" si="657"/>
        <v>1.40537555292849-2.09167757325818i</v>
      </c>
      <c r="AD1326" t="str">
        <f t="shared" si="658"/>
        <v>0.343732765769703+0.377336418909748i</v>
      </c>
      <c r="AE1326" t="e">
        <f t="shared" si="659"/>
        <v>#DIV/0!</v>
      </c>
      <c r="AF1326" t="str">
        <f t="shared" si="660"/>
        <v>-18.102173567643-3.35680878506026i</v>
      </c>
      <c r="AG1326" t="e">
        <f t="shared" si="661"/>
        <v>#DIV/0!</v>
      </c>
      <c r="AH1326" t="e">
        <f t="shared" si="662"/>
        <v>#DIV/0!</v>
      </c>
      <c r="AI1326" t="e">
        <f t="shared" si="663"/>
        <v>#DIV/0!</v>
      </c>
      <c r="AJ1326" t="e">
        <f t="shared" si="664"/>
        <v>#DIV/0!</v>
      </c>
      <c r="AK1326"/>
      <c r="AL1326"/>
      <c r="AM1326"/>
      <c r="AN1326"/>
    </row>
    <row r="1327" spans="1:40" x14ac:dyDescent="0.25">
      <c r="A1327"/>
      <c r="B1327">
        <f t="shared" si="630"/>
        <v>119300</v>
      </c>
      <c r="C1327" s="186" t="str">
        <f t="shared" si="633"/>
        <v>-6.91099164311067E-06+0.0264198809269151i</v>
      </c>
      <c r="D1327" s="158" t="str">
        <f t="shared" si="634"/>
        <v>-7.66671965093591+0.202552420439683i</v>
      </c>
      <c r="E1327" t="str">
        <f t="shared" si="635"/>
        <v>7.99995624401914-0.0187095144861729i</v>
      </c>
      <c r="F1327" t="str">
        <f t="shared" si="636"/>
        <v>0.999200643853524+1.86796153102571E-06i</v>
      </c>
      <c r="G1327">
        <f t="shared" si="631"/>
        <v>1</v>
      </c>
      <c r="H1327" t="str">
        <f t="shared" si="637"/>
        <v>10.4373988731436+3.55726823818551i</v>
      </c>
      <c r="I1327" t="str">
        <f t="shared" si="638"/>
        <v>468.490004466578i</v>
      </c>
      <c r="J1327" t="str">
        <f t="shared" si="632"/>
        <v>-296.092032168303+102.490621297144i</v>
      </c>
      <c r="K1327" t="str">
        <f t="shared" si="639"/>
        <v>0.489085003000727-1.41295047887041i</v>
      </c>
      <c r="L1327" t="str">
        <f t="shared" si="640"/>
        <v>0.0603826974297502-0.148379837777075i</v>
      </c>
      <c r="M1327" t="str">
        <f t="shared" si="641"/>
        <v>0.549467700430477-1.56133031664749i</v>
      </c>
      <c r="N1327" t="str">
        <f t="shared" si="642"/>
        <v>-0.878991345371022i</v>
      </c>
      <c r="O1327" t="str">
        <f t="shared" si="643"/>
        <v>0.637928229290981-0.770095821488257i</v>
      </c>
      <c r="P1327" t="str">
        <f t="shared" si="644"/>
        <v>0.362071770709019+0.770095821488257i</v>
      </c>
      <c r="Q1327" t="str">
        <f t="shared" si="645"/>
        <v>-0.362071770709019+0.108895523882765i</v>
      </c>
      <c r="R1327" t="str">
        <f t="shared" si="646"/>
        <v>-0.330427356976585-2.2262930911541i</v>
      </c>
      <c r="S1327" t="str">
        <f t="shared" si="647"/>
        <v>0.0926796624236557i</v>
      </c>
      <c r="T1327" t="str">
        <f t="shared" si="648"/>
        <v>0.206332092144279-0.0306238959001307i</v>
      </c>
      <c r="U1327" t="e">
        <f t="shared" si="649"/>
        <v>#DIV/0!</v>
      </c>
      <c r="V1327" t="str">
        <f t="shared" si="650"/>
        <v>1.33333333333333E-06-0.000889382191069544i</v>
      </c>
      <c r="W1327" t="e">
        <f t="shared" si="651"/>
        <v>#DIV/0!</v>
      </c>
      <c r="X1327" t="e">
        <f t="shared" si="652"/>
        <v>#DIV/0!</v>
      </c>
      <c r="Y1327" t="str">
        <f t="shared" si="653"/>
        <v>0.00083+0.119933441143444i</v>
      </c>
      <c r="Z1327" t="e">
        <f t="shared" si="654"/>
        <v>#DIV/0!</v>
      </c>
      <c r="AA1327" t="e">
        <f t="shared" si="655"/>
        <v>#DIV/0!</v>
      </c>
      <c r="AB1327" t="str">
        <f t="shared" si="656"/>
        <v>1.2722925851503-0.188834200619194i</v>
      </c>
      <c r="AC1327" t="str">
        <f t="shared" si="657"/>
        <v>1.40425111879064-2.09022727881783i</v>
      </c>
      <c r="AD1327" t="str">
        <f t="shared" si="658"/>
        <v>0.344004819847746+0.377577806972307i</v>
      </c>
      <c r="AE1327" t="e">
        <f t="shared" si="659"/>
        <v>#DIV/0!</v>
      </c>
      <c r="AF1327" t="str">
        <f t="shared" si="660"/>
        <v>-18.1041185240795-3.35471581774583i</v>
      </c>
      <c r="AG1327" t="e">
        <f t="shared" si="661"/>
        <v>#DIV/0!</v>
      </c>
      <c r="AH1327" t="e">
        <f t="shared" si="662"/>
        <v>#DIV/0!</v>
      </c>
      <c r="AI1327" t="e">
        <f t="shared" si="663"/>
        <v>#DIV/0!</v>
      </c>
      <c r="AJ1327" t="e">
        <f t="shared" si="664"/>
        <v>#DIV/0!</v>
      </c>
      <c r="AK1327"/>
      <c r="AL1327"/>
      <c r="AM1327"/>
      <c r="AN1327"/>
    </row>
    <row r="1328" spans="1:40" x14ac:dyDescent="0.25">
      <c r="A1328"/>
      <c r="B1328">
        <f t="shared" si="630"/>
        <v>119400</v>
      </c>
      <c r="C1328" s="186" t="str">
        <f t="shared" si="633"/>
        <v>-6.89942029114902E-06+0.0263977537264831i</v>
      </c>
      <c r="D1328" s="158" t="str">
        <f t="shared" si="634"/>
        <v>-7.66671956222223+0.202382778569704i</v>
      </c>
      <c r="E1328" t="str">
        <f t="shared" si="635"/>
        <v>7.99995617063426-0.0187251970591531i</v>
      </c>
      <c r="F1328" t="str">
        <f t="shared" si="636"/>
        <v>0.999200643860847+0.000001869527282161i</v>
      </c>
      <c r="G1328">
        <f t="shared" si="631"/>
        <v>1</v>
      </c>
      <c r="H1328" t="str">
        <f t="shared" si="637"/>
        <v>10.4393398191393+3.5550076169508i</v>
      </c>
      <c r="I1328" t="str">
        <f t="shared" si="638"/>
        <v>468.882703548277i</v>
      </c>
      <c r="J1328" t="str">
        <f t="shared" si="632"/>
        <v>-296.590299639973+102.576531289849i</v>
      </c>
      <c r="K1328" t="str">
        <f t="shared" si="639"/>
        <v>0.488348662782185-1.4120137852398i</v>
      </c>
      <c r="L1328" t="str">
        <f t="shared" si="640"/>
        <v>0.0602959397469985-0.148290842746613i</v>
      </c>
      <c r="M1328" t="str">
        <f t="shared" si="641"/>
        <v>0.548644602529183-1.56030462798641i</v>
      </c>
      <c r="N1328" t="str">
        <f t="shared" si="642"/>
        <v>-0.879728136104778i</v>
      </c>
      <c r="O1328" t="str">
        <f t="shared" si="643"/>
        <v>0.637360656723902-0.77056563202655i</v>
      </c>
      <c r="P1328" t="str">
        <f t="shared" si="644"/>
        <v>0.362639343276098+0.77056563202655i</v>
      </c>
      <c r="Q1328" t="str">
        <f t="shared" si="645"/>
        <v>-0.362639343276098+0.109162504078228i</v>
      </c>
      <c r="R1328" t="str">
        <f t="shared" si="646"/>
        <v>-0.33042240773085-2.22434599117358i</v>
      </c>
      <c r="S1328" t="str">
        <f t="shared" si="647"/>
        <v>0.0927573486453017i</v>
      </c>
      <c r="T1328" t="str">
        <f t="shared" si="648"/>
        <v>0.206324436611067-0.0306491064741105i</v>
      </c>
      <c r="U1328" t="e">
        <f t="shared" si="649"/>
        <v>#DIV/0!</v>
      </c>
      <c r="V1328" t="str">
        <f t="shared" si="650"/>
        <v>1.33333333333333E-06-0.000888637314862624i</v>
      </c>
      <c r="W1328" t="e">
        <f t="shared" si="651"/>
        <v>#DIV/0!</v>
      </c>
      <c r="X1328" t="e">
        <f t="shared" si="652"/>
        <v>#DIV/0!</v>
      </c>
      <c r="Y1328" t="str">
        <f t="shared" si="653"/>
        <v>0.00083+0.120033972108359i</v>
      </c>
      <c r="Z1328" t="e">
        <f t="shared" si="654"/>
        <v>#DIV/0!</v>
      </c>
      <c r="AA1328" t="e">
        <f t="shared" si="655"/>
        <v>#DIV/0!</v>
      </c>
      <c r="AB1328" t="str">
        <f t="shared" si="656"/>
        <v>1.27224537931799-0.188989654993783i</v>
      </c>
      <c r="AC1328" t="str">
        <f t="shared" si="657"/>
        <v>1.40312912712715-2.08877850743038i</v>
      </c>
      <c r="AD1328" t="str">
        <f t="shared" si="658"/>
        <v>0.344277052184808+0.377819006078755i</v>
      </c>
      <c r="AE1328" t="e">
        <f t="shared" si="659"/>
        <v>#DIV/0!</v>
      </c>
      <c r="AF1328" t="str">
        <f t="shared" si="660"/>
        <v>-18.1060593813615-3.3526248383811i</v>
      </c>
      <c r="AG1328" t="e">
        <f t="shared" si="661"/>
        <v>#DIV/0!</v>
      </c>
      <c r="AH1328" t="e">
        <f t="shared" si="662"/>
        <v>#DIV/0!</v>
      </c>
      <c r="AI1328" t="e">
        <f t="shared" si="663"/>
        <v>#DIV/0!</v>
      </c>
      <c r="AJ1328" t="e">
        <f t="shared" si="664"/>
        <v>#DIV/0!</v>
      </c>
      <c r="AK1328"/>
      <c r="AL1328"/>
      <c r="AM1328"/>
      <c r="AN1328"/>
    </row>
    <row r="1329" spans="1:40" x14ac:dyDescent="0.25">
      <c r="A1329"/>
      <c r="B1329">
        <f t="shared" si="630"/>
        <v>119500</v>
      </c>
      <c r="C1329" s="186" t="str">
        <f t="shared" si="633"/>
        <v>-6.88787797644759E-06+0.0263756635590148i</v>
      </c>
      <c r="D1329" s="158" t="str">
        <f t="shared" si="634"/>
        <v>-7.66671947373118+0.202213420619114i</v>
      </c>
      <c r="E1329" t="str">
        <f t="shared" si="635"/>
        <v>7.9999560971879-0.0187408796317017i</v>
      </c>
      <c r="F1329" t="str">
        <f t="shared" si="636"/>
        <v>0.99920064386817+1.87109303325324E-06i</v>
      </c>
      <c r="G1329">
        <f t="shared" si="631"/>
        <v>1</v>
      </c>
      <c r="H1329" t="str">
        <f t="shared" si="637"/>
        <v>10.441276676666+3.55274926663022i</v>
      </c>
      <c r="I1329" t="str">
        <f t="shared" si="638"/>
        <v>469.275402629975i</v>
      </c>
      <c r="J1329" t="str">
        <f t="shared" si="632"/>
        <v>-297.088984595908+102.662441282554i</v>
      </c>
      <c r="K1329" t="str">
        <f t="shared" si="639"/>
        <v>0.487613922213387-1.41107812375606i</v>
      </c>
      <c r="L1329" t="str">
        <f t="shared" si="640"/>
        <v>0.060209358633779-0.148201924927664i</v>
      </c>
      <c r="M1329" t="str">
        <f t="shared" si="641"/>
        <v>0.547823280847166-1.55928004868372i</v>
      </c>
      <c r="N1329" t="str">
        <f t="shared" si="642"/>
        <v>-0.880464926838534i</v>
      </c>
      <c r="O1329" t="str">
        <f t="shared" si="643"/>
        <v>0.63679273815886-0.771035024255151i</v>
      </c>
      <c r="P1329" t="str">
        <f t="shared" si="644"/>
        <v>0.36320726184114+0.771035024255151i</v>
      </c>
      <c r="Q1329" t="str">
        <f t="shared" si="645"/>
        <v>-0.36320726184114+0.109429902583383i</v>
      </c>
      <c r="R1329" t="str">
        <f t="shared" si="646"/>
        <v>-0.330417454082103-2.22240207967058i</v>
      </c>
      <c r="S1329" t="str">
        <f t="shared" si="647"/>
        <v>0.0928350348669476i</v>
      </c>
      <c r="T1329" t="str">
        <f t="shared" si="648"/>
        <v>0.206316774554595-0.0306743158703601i</v>
      </c>
      <c r="U1329" t="e">
        <f t="shared" si="649"/>
        <v>#DIV/0!</v>
      </c>
      <c r="V1329" t="str">
        <f t="shared" si="650"/>
        <v>1.33333333333333E-06-0.000887893685310435i</v>
      </c>
      <c r="W1329" t="e">
        <f t="shared" si="651"/>
        <v>#DIV/0!</v>
      </c>
      <c r="X1329" t="e">
        <f t="shared" si="652"/>
        <v>#DIV/0!</v>
      </c>
      <c r="Y1329" t="str">
        <f t="shared" si="653"/>
        <v>0.00083+0.120134503073274i</v>
      </c>
      <c r="Z1329" t="e">
        <f t="shared" si="654"/>
        <v>#DIV/0!</v>
      </c>
      <c r="AA1329" t="e">
        <f t="shared" si="655"/>
        <v>#DIV/0!</v>
      </c>
      <c r="AB1329" t="str">
        <f t="shared" si="656"/>
        <v>1.27219813326172-0.189145102106208i</v>
      </c>
      <c r="AC1329" t="str">
        <f t="shared" si="657"/>
        <v>1.40200957123062-2.08733125755967i</v>
      </c>
      <c r="AD1329" t="str">
        <f t="shared" si="658"/>
        <v>0.344549462659929+0.378060016105313i</v>
      </c>
      <c r="AE1329" t="e">
        <f t="shared" si="659"/>
        <v>#DIV/0!</v>
      </c>
      <c r="AF1329" t="str">
        <f t="shared" si="660"/>
        <v>-18.1079961503972-3.35053584601111i</v>
      </c>
      <c r="AG1329" t="e">
        <f t="shared" si="661"/>
        <v>#DIV/0!</v>
      </c>
      <c r="AH1329" t="e">
        <f t="shared" si="662"/>
        <v>#DIV/0!</v>
      </c>
      <c r="AI1329" t="e">
        <f t="shared" si="663"/>
        <v>#DIV/0!</v>
      </c>
      <c r="AJ1329" t="e">
        <f t="shared" si="664"/>
        <v>#DIV/0!</v>
      </c>
      <c r="AK1329"/>
      <c r="AL1329"/>
      <c r="AM1329"/>
      <c r="AN1329"/>
    </row>
    <row r="1330" spans="1:40" x14ac:dyDescent="0.25">
      <c r="A1330"/>
      <c r="B1330">
        <f t="shared" ref="B1330:B1393" si="665">B1329+100</f>
        <v>119600</v>
      </c>
      <c r="C1330" s="186" t="str">
        <f t="shared" si="633"/>
        <v>-6.87636460193246E-06+0.0263536103316185i</v>
      </c>
      <c r="D1330" s="158" t="str">
        <f t="shared" si="634"/>
        <v>-7.66671938546194+0.202044345875742i</v>
      </c>
      <c r="E1330" t="str">
        <f t="shared" si="635"/>
        <v>7.99995602368005-0.0187565622038181i</v>
      </c>
      <c r="F1330" t="str">
        <f t="shared" si="636"/>
        <v>0.999200643875502+1.87265878430241E-06i</v>
      </c>
      <c r="G1330">
        <f t="shared" si="631"/>
        <v>1</v>
      </c>
      <c r="H1330" t="str">
        <f t="shared" si="637"/>
        <v>10.4432094565982+3.55049318554729i</v>
      </c>
      <c r="I1330" t="str">
        <f t="shared" si="638"/>
        <v>469.668101711674i</v>
      </c>
      <c r="J1330" t="str">
        <f t="shared" si="632"/>
        <v>-297.58808703611+102.74835127526i</v>
      </c>
      <c r="K1330" t="str">
        <f t="shared" si="639"/>
        <v>0.486880776857337-1.41014349331479i</v>
      </c>
      <c r="L1330" t="str">
        <f t="shared" si="640"/>
        <v>0.0601229536423513-0.148113084308305i</v>
      </c>
      <c r="M1330" t="str">
        <f t="shared" si="641"/>
        <v>0.547003730499688-1.55825657762309i</v>
      </c>
      <c r="N1330" t="str">
        <f t="shared" si="642"/>
        <v>-0.88120171757229i</v>
      </c>
      <c r="O1330" t="str">
        <f t="shared" si="643"/>
        <v>0.636224473904155-0.771503997919247i</v>
      </c>
      <c r="P1330" t="str">
        <f t="shared" si="644"/>
        <v>0.363775526095845+0.771503997919247i</v>
      </c>
      <c r="Q1330" t="str">
        <f t="shared" si="645"/>
        <v>-0.363775526095845+0.109697719653043i</v>
      </c>
      <c r="R1330" t="str">
        <f t="shared" si="646"/>
        <v>-0.330412496029694-2.22046134864431i</v>
      </c>
      <c r="S1330" t="str">
        <f t="shared" si="647"/>
        <v>0.0929127210885937i</v>
      </c>
      <c r="T1330" t="str">
        <f t="shared" si="648"/>
        <v>0.206309105974591-0.030699524087793i</v>
      </c>
      <c r="U1330" t="e">
        <f t="shared" si="649"/>
        <v>#DIV/0!</v>
      </c>
      <c r="V1330" t="str">
        <f t="shared" si="650"/>
        <v>1.33333333333333E-06-0.000887151299285925i</v>
      </c>
      <c r="W1330" t="e">
        <f t="shared" si="651"/>
        <v>#DIV/0!</v>
      </c>
      <c r="X1330" t="e">
        <f t="shared" si="652"/>
        <v>#DIV/0!</v>
      </c>
      <c r="Y1330" t="str">
        <f t="shared" si="653"/>
        <v>0.00083+0.120235034038189i</v>
      </c>
      <c r="Z1330" t="e">
        <f t="shared" si="654"/>
        <v>#DIV/0!</v>
      </c>
      <c r="AA1330" t="e">
        <f t="shared" si="655"/>
        <v>#DIV/0!</v>
      </c>
      <c r="AB1330" t="str">
        <f t="shared" si="656"/>
        <v>1.2721508469798-0.18930054194977i</v>
      </c>
      <c r="AC1330" t="str">
        <f t="shared" si="657"/>
        <v>1.40089244441544-2.0858855276672i</v>
      </c>
      <c r="AD1330" t="str">
        <f t="shared" si="658"/>
        <v>0.344822051152061+0.378300836928258i</v>
      </c>
      <c r="AE1330" t="e">
        <f t="shared" si="659"/>
        <v>#DIV/0!</v>
      </c>
      <c r="AF1330" t="str">
        <f t="shared" si="660"/>
        <v>-18.1099288420601-3.34844883967155i</v>
      </c>
      <c r="AG1330" t="e">
        <f t="shared" si="661"/>
        <v>#DIV/0!</v>
      </c>
      <c r="AH1330" t="e">
        <f t="shared" si="662"/>
        <v>#DIV/0!</v>
      </c>
      <c r="AI1330" t="e">
        <f t="shared" si="663"/>
        <v>#DIV/0!</v>
      </c>
      <c r="AJ1330" t="e">
        <f t="shared" si="664"/>
        <v>#DIV/0!</v>
      </c>
      <c r="AK1330"/>
      <c r="AL1330"/>
      <c r="AM1330"/>
      <c r="AN1330"/>
    </row>
    <row r="1331" spans="1:40" x14ac:dyDescent="0.25">
      <c r="A1331"/>
      <c r="B1331">
        <f t="shared" si="665"/>
        <v>119700</v>
      </c>
      <c r="C1331" s="186" t="str">
        <f t="shared" si="633"/>
        <v>-6.86488007093498E-06+0.0263315939517124i</v>
      </c>
      <c r="D1331" s="158" t="str">
        <f t="shared" si="634"/>
        <v>-7.66671929741387+0.201875553629795i</v>
      </c>
      <c r="E1331" t="str">
        <f t="shared" si="635"/>
        <v>7.99995595011071-0.018772244775502i</v>
      </c>
      <c r="F1331" t="str">
        <f t="shared" si="636"/>
        <v>0.999200643882844+1.87422453530849E-06i</v>
      </c>
      <c r="G1331">
        <f t="shared" si="631"/>
        <v>1</v>
      </c>
      <c r="H1331" t="str">
        <f t="shared" si="637"/>
        <v>10.4451381697771+3.5482393720187i</v>
      </c>
      <c r="I1331" t="str">
        <f t="shared" si="638"/>
        <v>470.060800793373i</v>
      </c>
      <c r="J1331" t="str">
        <f t="shared" si="632"/>
        <v>-298.087606960577+102.834261267965i</v>
      </c>
      <c r="K1331" t="str">
        <f t="shared" si="639"/>
        <v>0.486149222291648-1.40920989281037i</v>
      </c>
      <c r="L1331" t="str">
        <f t="shared" si="640"/>
        <v>0.0600367243262725-0.148024320876121i</v>
      </c>
      <c r="M1331" t="str">
        <f t="shared" si="641"/>
        <v>0.546185946617921-1.55723421368649i</v>
      </c>
      <c r="N1331" t="str">
        <f t="shared" si="642"/>
        <v>-0.881938508306046i</v>
      </c>
      <c r="O1331" t="str">
        <f t="shared" si="643"/>
        <v>0.635655864268276-0.771972552764249i</v>
      </c>
      <c r="P1331" t="str">
        <f t="shared" si="644"/>
        <v>0.364344135731724+0.771972552764249i</v>
      </c>
      <c r="Q1331" t="str">
        <f t="shared" si="645"/>
        <v>-0.364344135731724+0.109965955541797i</v>
      </c>
      <c r="R1331" t="str">
        <f t="shared" si="646"/>
        <v>-0.330407533572954-2.21852379012073i</v>
      </c>
      <c r="S1331" t="str">
        <f t="shared" si="647"/>
        <v>0.0929904073102396i</v>
      </c>
      <c r="T1331" t="str">
        <f t="shared" si="648"/>
        <v>0.206301430870783-0.0307247311253207i</v>
      </c>
      <c r="U1331" t="e">
        <f t="shared" si="649"/>
        <v>#DIV/0!</v>
      </c>
      <c r="V1331" t="str">
        <f t="shared" si="650"/>
        <v>1.33333333333333E-06-0.000886410153672492i</v>
      </c>
      <c r="W1331" t="e">
        <f t="shared" si="651"/>
        <v>#DIV/0!</v>
      </c>
      <c r="X1331" t="e">
        <f t="shared" si="652"/>
        <v>#DIV/0!</v>
      </c>
      <c r="Y1331" t="str">
        <f t="shared" si="653"/>
        <v>0.00083+0.120335565003103i</v>
      </c>
      <c r="Z1331" t="e">
        <f t="shared" si="654"/>
        <v>#DIV/0!</v>
      </c>
      <c r="AA1331" t="e">
        <f t="shared" si="655"/>
        <v>#DIV/0!</v>
      </c>
      <c r="AB1331" t="str">
        <f t="shared" si="656"/>
        <v>1.27210352047056-0.189455974517757i</v>
      </c>
      <c r="AC1331" t="str">
        <f t="shared" si="657"/>
        <v>1.39977774001784-2.08444131621219i</v>
      </c>
      <c r="AD1331" t="str">
        <f t="shared" si="658"/>
        <v>0.345094817540069+0.378541468423921i</v>
      </c>
      <c r="AE1331" t="e">
        <f t="shared" si="659"/>
        <v>#DIV/0!</v>
      </c>
      <c r="AF1331" t="str">
        <f t="shared" si="660"/>
        <v>-18.111857467191-3.3463638183889i</v>
      </c>
      <c r="AG1331" t="e">
        <f t="shared" si="661"/>
        <v>#DIV/0!</v>
      </c>
      <c r="AH1331" t="e">
        <f t="shared" si="662"/>
        <v>#DIV/0!</v>
      </c>
      <c r="AI1331" t="e">
        <f t="shared" si="663"/>
        <v>#DIV/0!</v>
      </c>
      <c r="AJ1331" t="e">
        <f t="shared" si="664"/>
        <v>#DIV/0!</v>
      </c>
      <c r="AK1331"/>
      <c r="AL1331"/>
      <c r="AM1331"/>
      <c r="AN1331"/>
    </row>
    <row r="1332" spans="1:40" x14ac:dyDescent="0.25">
      <c r="A1332"/>
      <c r="B1332">
        <f t="shared" si="665"/>
        <v>119800</v>
      </c>
      <c r="C1332" s="186" t="str">
        <f t="shared" si="633"/>
        <v>-6.85342428718977E-06+0.0263096143270239i</v>
      </c>
      <c r="D1332" s="158" t="str">
        <f t="shared" si="634"/>
        <v>-7.66671920958623+0.20170704317385i</v>
      </c>
      <c r="E1332" t="str">
        <f t="shared" si="635"/>
        <v>7.99995587647989-0.0187879273467531i</v>
      </c>
      <c r="F1332" t="str">
        <f t="shared" si="636"/>
        <v>0.999200643890187+0.0000018757902862714i</v>
      </c>
      <c r="G1332">
        <f t="shared" si="631"/>
        <v>1</v>
      </c>
      <c r="H1332" t="str">
        <f t="shared" si="637"/>
        <v>10.44706282701+3.54598782435433i</v>
      </c>
      <c r="I1332" t="str">
        <f t="shared" si="638"/>
        <v>470.453499875072i</v>
      </c>
      <c r="J1332" t="str">
        <f t="shared" si="632"/>
        <v>-298.587544369311+102.92017126067i</v>
      </c>
      <c r="K1332" t="str">
        <f t="shared" si="639"/>
        <v>0.485419254108494-1.40827732113603i</v>
      </c>
      <c r="L1332" t="str">
        <f t="shared" si="640"/>
        <v>0.0599506702403959-0.14793563461822i</v>
      </c>
      <c r="M1332" t="str">
        <f t="shared" si="641"/>
        <v>0.54536992434889-1.55621295575425i</v>
      </c>
      <c r="N1332" t="str">
        <f t="shared" si="642"/>
        <v>-0.882675299039802i</v>
      </c>
      <c r="O1332" t="str">
        <f t="shared" si="643"/>
        <v>0.635086909559897-0.772440688535799i</v>
      </c>
      <c r="P1332" t="str">
        <f t="shared" si="644"/>
        <v>0.364913090440103+0.772440688535799i</v>
      </c>
      <c r="Q1332" t="str">
        <f t="shared" si="645"/>
        <v>-0.364913090440103+0.110234610504003i</v>
      </c>
      <c r="R1332" t="str">
        <f t="shared" si="646"/>
        <v>-0.330402566711237-2.2165893961524i</v>
      </c>
      <c r="S1332" t="str">
        <f t="shared" si="647"/>
        <v>0.0930680935318856i</v>
      </c>
      <c r="T1332" t="str">
        <f t="shared" si="648"/>
        <v>0.206293749242897-0.0307499369818565i</v>
      </c>
      <c r="U1332" t="e">
        <f t="shared" si="649"/>
        <v>#DIV/0!</v>
      </c>
      <c r="V1332" t="str">
        <f t="shared" si="650"/>
        <v>1.33333333333333E-06-0.000885670245363915i</v>
      </c>
      <c r="W1332" t="e">
        <f t="shared" si="651"/>
        <v>#DIV/0!</v>
      </c>
      <c r="X1332" t="e">
        <f t="shared" si="652"/>
        <v>#DIV/0!</v>
      </c>
      <c r="Y1332" t="str">
        <f t="shared" si="653"/>
        <v>0.00083+0.120436095968018i</v>
      </c>
      <c r="Z1332" t="e">
        <f t="shared" si="654"/>
        <v>#DIV/0!</v>
      </c>
      <c r="AA1332" t="e">
        <f t="shared" si="655"/>
        <v>#DIV/0!</v>
      </c>
      <c r="AB1332" t="str">
        <f t="shared" si="656"/>
        <v>1.27205615373231-0.189611399803468i</v>
      </c>
      <c r="AC1332" t="str">
        <f t="shared" si="657"/>
        <v>1.39866545139567-2.08299862165165i</v>
      </c>
      <c r="AD1332" t="str">
        <f t="shared" si="658"/>
        <v>0.345367761702718+0.378781910468693i</v>
      </c>
      <c r="AE1332" t="e">
        <f t="shared" si="659"/>
        <v>#DIV/0!</v>
      </c>
      <c r="AF1332" t="str">
        <f t="shared" si="660"/>
        <v>-18.1137820365962-3.34428078118048i</v>
      </c>
      <c r="AG1332" t="e">
        <f t="shared" si="661"/>
        <v>#DIV/0!</v>
      </c>
      <c r="AH1332" t="e">
        <f t="shared" si="662"/>
        <v>#DIV/0!</v>
      </c>
      <c r="AI1332" t="e">
        <f t="shared" si="663"/>
        <v>#DIV/0!</v>
      </c>
      <c r="AJ1332" t="e">
        <f t="shared" si="664"/>
        <v>#DIV/0!</v>
      </c>
      <c r="AK1332"/>
      <c r="AL1332"/>
      <c r="AM1332"/>
      <c r="AN1332"/>
    </row>
    <row r="1333" spans="1:40" x14ac:dyDescent="0.25">
      <c r="A1333"/>
      <c r="B1333">
        <f t="shared" si="665"/>
        <v>119900</v>
      </c>
      <c r="C1333" s="186" t="str">
        <f t="shared" si="633"/>
        <v>-6.84199715483278E-06+0.0262876713655886i</v>
      </c>
      <c r="D1333" s="158" t="str">
        <f t="shared" si="634"/>
        <v>-7.66671912197815+0.201538813802846i</v>
      </c>
      <c r="E1333" t="str">
        <f t="shared" si="635"/>
        <v>7.99995580278758-0.018803609917571i</v>
      </c>
      <c r="F1333" t="str">
        <f t="shared" si="636"/>
        <v>0.999200643897539+1.87735603719114E-06i</v>
      </c>
      <c r="G1333">
        <f t="shared" si="631"/>
        <v>1</v>
      </c>
      <c r="H1333" t="str">
        <f t="shared" si="637"/>
        <v>10.4489834390703+3.54373854085719i</v>
      </c>
      <c r="I1333" t="str">
        <f t="shared" si="638"/>
        <v>470.84619895677i</v>
      </c>
      <c r="J1333" t="str">
        <f t="shared" si="632"/>
        <v>-299.087899262311+103.006081253375i</v>
      </c>
      <c r="K1333" t="str">
        <f t="shared" si="639"/>
        <v>0.484690867914557-1.40734577718382i</v>
      </c>
      <c r="L1333" t="str">
        <f t="shared" si="640"/>
        <v>0.0598647909408654-0.147847025521227i</v>
      </c>
      <c r="M1333" t="str">
        <f t="shared" si="641"/>
        <v>0.544555658855422-1.55519280270505i</v>
      </c>
      <c r="N1333" t="str">
        <f t="shared" si="642"/>
        <v>-0.883412089773558i</v>
      </c>
      <c r="O1333" t="str">
        <f t="shared" si="643"/>
        <v>0.634517610087883-0.772908404979763i</v>
      </c>
      <c r="P1333" t="str">
        <f t="shared" si="644"/>
        <v>0.365482389912117+0.772908404979763i</v>
      </c>
      <c r="Q1333" t="str">
        <f t="shared" si="645"/>
        <v>-0.365482389912117+0.110503684793795i</v>
      </c>
      <c r="R1333" t="str">
        <f t="shared" si="646"/>
        <v>-0.330397595443867-2.21465815881841i</v>
      </c>
      <c r="S1333" t="str">
        <f t="shared" si="647"/>
        <v>0.0931457797535317i</v>
      </c>
      <c r="T1333" t="str">
        <f t="shared" si="648"/>
        <v>0.206286061090662-0.0307751416563109i</v>
      </c>
      <c r="U1333" t="e">
        <f t="shared" si="649"/>
        <v>#DIV/0!</v>
      </c>
      <c r="V1333" t="str">
        <f t="shared" si="650"/>
        <v>1.33333333333333E-06-0.00088493157126436i</v>
      </c>
      <c r="W1333" t="e">
        <f t="shared" si="651"/>
        <v>#DIV/0!</v>
      </c>
      <c r="X1333" t="e">
        <f t="shared" si="652"/>
        <v>#DIV/0!</v>
      </c>
      <c r="Y1333" t="str">
        <f t="shared" si="653"/>
        <v>0.00083+0.120536626932933i</v>
      </c>
      <c r="Z1333" t="e">
        <f t="shared" si="654"/>
        <v>#DIV/0!</v>
      </c>
      <c r="AA1333" t="e">
        <f t="shared" si="655"/>
        <v>#DIV/0!</v>
      </c>
      <c r="AB1333" t="str">
        <f t="shared" si="656"/>
        <v>1.27200874676338-0.189766817800185i</v>
      </c>
      <c r="AC1333" t="str">
        <f t="shared" si="657"/>
        <v>1.3975555719285-2.08155744244036i</v>
      </c>
      <c r="AD1333" t="str">
        <f t="shared" si="658"/>
        <v>0.345640883518691+0.379022162939012i</v>
      </c>
      <c r="AE1333" t="e">
        <f t="shared" si="659"/>
        <v>#DIV/0!</v>
      </c>
      <c r="AF1333" t="str">
        <f t="shared" si="660"/>
        <v>-18.1157025610485-3.34219972705434i</v>
      </c>
      <c r="AG1333" t="e">
        <f t="shared" si="661"/>
        <v>#DIV/0!</v>
      </c>
      <c r="AH1333" t="e">
        <f t="shared" si="662"/>
        <v>#DIV/0!</v>
      </c>
      <c r="AI1333" t="e">
        <f t="shared" si="663"/>
        <v>#DIV/0!</v>
      </c>
      <c r="AJ1333" t="e">
        <f t="shared" si="664"/>
        <v>#DIV/0!</v>
      </c>
      <c r="AK1333"/>
      <c r="AL1333"/>
      <c r="AM1333"/>
      <c r="AN1333"/>
    </row>
    <row r="1334" spans="1:40" x14ac:dyDescent="0.25">
      <c r="A1334"/>
      <c r="B1334">
        <f t="shared" si="665"/>
        <v>120000</v>
      </c>
      <c r="C1334" s="186" t="str">
        <f t="shared" si="633"/>
        <v>-0.0000068305985783992+0.0262657649757482i</v>
      </c>
      <c r="D1334" s="158" t="str">
        <f t="shared" si="634"/>
        <v>-7.66671903458912+0.20137086481407i</v>
      </c>
      <c r="E1334" t="str">
        <f t="shared" si="635"/>
        <v>7.99995572903379-0.0188192924879553i</v>
      </c>
      <c r="F1334" t="str">
        <f t="shared" si="636"/>
        <v>0.999200643904901+1.87892178806768E-06i</v>
      </c>
      <c r="G1334">
        <f t="shared" si="631"/>
        <v>1</v>
      </c>
      <c r="H1334" t="str">
        <f t="shared" si="637"/>
        <v>10.4509000166987+3.5414915198239i</v>
      </c>
      <c r="I1334" t="str">
        <f t="shared" si="638"/>
        <v>471.238898038469i</v>
      </c>
      <c r="J1334" t="str">
        <f t="shared" si="632"/>
        <v>-299.588671639577+103.09199124608i</v>
      </c>
      <c r="K1334" t="str">
        <f t="shared" si="639"/>
        <v>0.48396405933097-1.4064152598447i</v>
      </c>
      <c r="L1334" t="str">
        <f t="shared" si="640"/>
        <v>0.0597790859851108-0.14775849357129i</v>
      </c>
      <c r="M1334" t="str">
        <f t="shared" si="641"/>
        <v>0.543743145316081-1.55417375341599i</v>
      </c>
      <c r="N1334" t="str">
        <f t="shared" si="642"/>
        <v>-0.884148880507314i</v>
      </c>
      <c r="O1334" t="str">
        <f t="shared" si="643"/>
        <v>0.633947966161283-0.773375701842237i</v>
      </c>
      <c r="P1334" t="str">
        <f t="shared" si="644"/>
        <v>0.366052033838717+0.773375701842237i</v>
      </c>
      <c r="Q1334" t="str">
        <f t="shared" si="645"/>
        <v>-0.366052033838717+0.110773178665077i</v>
      </c>
      <c r="R1334" t="str">
        <f t="shared" si="646"/>
        <v>-0.330392619770193-2.21273007022422i</v>
      </c>
      <c r="S1334" t="str">
        <f t="shared" si="647"/>
        <v>0.0932234659751776i</v>
      </c>
      <c r="T1334" t="str">
        <f t="shared" si="648"/>
        <v>0.2062783664138-0.0308003451475964i</v>
      </c>
      <c r="U1334" t="e">
        <f t="shared" si="649"/>
        <v>#DIV/0!</v>
      </c>
      <c r="V1334" t="str">
        <f t="shared" si="650"/>
        <v>1.33333333333333E-06-0.000884194128288304i</v>
      </c>
      <c r="W1334" t="e">
        <f t="shared" si="651"/>
        <v>#DIV/0!</v>
      </c>
      <c r="X1334" t="e">
        <f t="shared" si="652"/>
        <v>#DIV/0!</v>
      </c>
      <c r="Y1334" t="str">
        <f t="shared" si="653"/>
        <v>0.00083+0.120637157897848i</v>
      </c>
      <c r="Z1334" t="e">
        <f t="shared" si="654"/>
        <v>#DIV/0!</v>
      </c>
      <c r="AA1334" t="e">
        <f t="shared" si="655"/>
        <v>#DIV/0!</v>
      </c>
      <c r="AB1334" t="str">
        <f t="shared" si="656"/>
        <v>1.27196129956205-0.189922228501202i</v>
      </c>
      <c r="AC1334" t="str">
        <f t="shared" si="657"/>
        <v>1.39644809501736-2.08011777703091i</v>
      </c>
      <c r="AD1334" t="str">
        <f t="shared" si="658"/>
        <v>0.345914182866578+0.37926222571137i</v>
      </c>
      <c r="AE1334" t="e">
        <f t="shared" si="659"/>
        <v>#DIV/0!</v>
      </c>
      <c r="AF1334" t="str">
        <f t="shared" si="660"/>
        <v>-18.1176190512878-3.34012065500983i</v>
      </c>
      <c r="AG1334" t="e">
        <f t="shared" si="661"/>
        <v>#DIV/0!</v>
      </c>
      <c r="AH1334" t="e">
        <f t="shared" si="662"/>
        <v>#DIV/0!</v>
      </c>
      <c r="AI1334" t="e">
        <f t="shared" si="663"/>
        <v>#DIV/0!</v>
      </c>
      <c r="AJ1334" t="e">
        <f t="shared" si="664"/>
        <v>#DIV/0!</v>
      </c>
      <c r="AK1334"/>
      <c r="AL1334"/>
      <c r="AM1334"/>
      <c r="AN1334"/>
    </row>
    <row r="1335" spans="1:40" x14ac:dyDescent="0.25">
      <c r="A1335"/>
      <c r="B1335">
        <f t="shared" si="665"/>
        <v>120100</v>
      </c>
      <c r="C1335" s="186" t="str">
        <f t="shared" si="633"/>
        <v>-6.81922846282145E-06+0.0262438950661499i</v>
      </c>
      <c r="D1335" s="158" t="str">
        <f t="shared" si="634"/>
        <v>-7.6667189474182+0.201203195507149i</v>
      </c>
      <c r="E1335" t="str">
        <f t="shared" si="635"/>
        <v>7.99995565521851-0.0188349750579057i</v>
      </c>
      <c r="F1335" t="str">
        <f t="shared" si="636"/>
        <v>0.999200643912264+1.88048753890094E-06i</v>
      </c>
      <c r="G1335">
        <f t="shared" si="631"/>
        <v>1</v>
      </c>
      <c r="H1335" t="str">
        <f t="shared" si="637"/>
        <v>10.4528125706017+3.53924675954415i</v>
      </c>
      <c r="I1335" t="str">
        <f t="shared" si="638"/>
        <v>471.631597120168i</v>
      </c>
      <c r="J1335" t="str">
        <f t="shared" si="632"/>
        <v>-300.08986150111+103.177901238785i</v>
      </c>
      <c r="K1335" t="str">
        <f t="shared" si="639"/>
        <v>0.483238823993259-1.40548576800848i</v>
      </c>
      <c r="L1335" t="str">
        <f t="shared" si="640"/>
        <v>0.0596935549318466-0.147670038754086i</v>
      </c>
      <c r="M1335" t="str">
        <f t="shared" si="641"/>
        <v>0.542932378925106-1.55315580676257i</v>
      </c>
      <c r="N1335" t="str">
        <f t="shared" si="642"/>
        <v>-0.884885671241071i</v>
      </c>
      <c r="O1335" t="str">
        <f t="shared" si="643"/>
        <v>0.633377978089333-0.773842578869545i</v>
      </c>
      <c r="P1335" t="str">
        <f t="shared" si="644"/>
        <v>0.366622021910667+0.773842578869545i</v>
      </c>
      <c r="Q1335" t="str">
        <f t="shared" si="645"/>
        <v>-0.366622021910667+0.111043092371526i</v>
      </c>
      <c r="R1335" t="str">
        <f t="shared" si="646"/>
        <v>-0.330387639689554-2.21080512250162i</v>
      </c>
      <c r="S1335" t="str">
        <f t="shared" si="647"/>
        <v>0.0933011521968235i</v>
      </c>
      <c r="T1335" t="str">
        <f t="shared" si="648"/>
        <v>0.206270665212041-0.0308255474546244i</v>
      </c>
      <c r="U1335" t="e">
        <f t="shared" si="649"/>
        <v>#DIV/0!</v>
      </c>
      <c r="V1335" t="str">
        <f t="shared" si="650"/>
        <v>1.33333333333333E-06-0.000883457913360509i</v>
      </c>
      <c r="W1335" t="e">
        <f t="shared" si="651"/>
        <v>#DIV/0!</v>
      </c>
      <c r="X1335" t="e">
        <f t="shared" si="652"/>
        <v>#DIV/0!</v>
      </c>
      <c r="Y1335" t="str">
        <f t="shared" si="653"/>
        <v>0.00083+0.120737688862763i</v>
      </c>
      <c r="Z1335" t="e">
        <f t="shared" si="654"/>
        <v>#DIV/0!</v>
      </c>
      <c r="AA1335" t="e">
        <f t="shared" si="655"/>
        <v>#DIV/0!</v>
      </c>
      <c r="AB1335" t="str">
        <f t="shared" si="656"/>
        <v>1.27191381212666-0.190077631899807i</v>
      </c>
      <c r="AC1335" t="str">
        <f t="shared" si="657"/>
        <v>1.39534301408476-2.07867962387385i</v>
      </c>
      <c r="AD1335" t="str">
        <f t="shared" si="658"/>
        <v>0.34618765962487+0.379502098662328i</v>
      </c>
      <c r="AE1335" t="e">
        <f t="shared" si="659"/>
        <v>#DIV/0!</v>
      </c>
      <c r="AF1335" t="str">
        <f t="shared" si="660"/>
        <v>-18.1195315180199-3.338043564037i</v>
      </c>
      <c r="AG1335" t="e">
        <f t="shared" si="661"/>
        <v>#DIV/0!</v>
      </c>
      <c r="AH1335" t="e">
        <f t="shared" si="662"/>
        <v>#DIV/0!</v>
      </c>
      <c r="AI1335" t="e">
        <f t="shared" si="663"/>
        <v>#DIV/0!</v>
      </c>
      <c r="AJ1335" t="e">
        <f t="shared" si="664"/>
        <v>#DIV/0!</v>
      </c>
      <c r="AK1335"/>
      <c r="AL1335"/>
      <c r="AM1335"/>
      <c r="AN1335"/>
    </row>
    <row r="1336" spans="1:40" x14ac:dyDescent="0.25">
      <c r="A1336"/>
      <c r="B1336">
        <f t="shared" si="665"/>
        <v>120200</v>
      </c>
      <c r="C1336" s="186" t="str">
        <f t="shared" si="633"/>
        <v>-6.80788671342733E-06+0.026222061545745i</v>
      </c>
      <c r="D1336" s="158" t="str">
        <f t="shared" si="634"/>
        <v>-7.66671886046478+0.201035805184045i</v>
      </c>
      <c r="E1336" t="str">
        <f t="shared" si="635"/>
        <v>7.99995558134175-0.0188506576274217i</v>
      </c>
      <c r="F1336" t="str">
        <f t="shared" si="636"/>
        <v>0.999200643919636+1.88205328969092E-06i</v>
      </c>
      <c r="G1336">
        <f t="shared" si="631"/>
        <v>1</v>
      </c>
      <c r="H1336" t="str">
        <f t="shared" si="637"/>
        <v>10.4547211114533+3.53700425830133i</v>
      </c>
      <c r="I1336" t="str">
        <f t="shared" si="638"/>
        <v>472.024296201866i</v>
      </c>
      <c r="J1336" t="str">
        <f t="shared" si="632"/>
        <v>-300.591468846908+103.26381123149i</v>
      </c>
      <c r="K1336" t="str">
        <f t="shared" si="639"/>
        <v>0.482515157551303-1.40455730056392i</v>
      </c>
      <c r="L1336" t="str">
        <f t="shared" si="640"/>
        <v>0.0596081973410643-0.147581661054824i</v>
      </c>
      <c r="M1336" t="str">
        <f t="shared" si="641"/>
        <v>0.542123354892367-1.55213896161874i</v>
      </c>
      <c r="N1336" t="str">
        <f t="shared" si="642"/>
        <v>-0.885622461974827i</v>
      </c>
      <c r="O1336" t="str">
        <f t="shared" si="643"/>
        <v>0.632807646181461-0.774309035808236i</v>
      </c>
      <c r="P1336" t="str">
        <f t="shared" si="644"/>
        <v>0.367192353818539+0.774309035808236i</v>
      </c>
      <c r="Q1336" t="str">
        <f t="shared" si="645"/>
        <v>-0.367192353818539+0.111313426166591i</v>
      </c>
      <c r="R1336" t="str">
        <f t="shared" si="646"/>
        <v>-0.330382655201277-2.20888330780856i</v>
      </c>
      <c r="S1336" t="str">
        <f t="shared" si="647"/>
        <v>0.0933788384184694i</v>
      </c>
      <c r="T1336" t="str">
        <f t="shared" si="648"/>
        <v>0.20626295748511-0.0308507485763049i</v>
      </c>
      <c r="U1336" t="e">
        <f t="shared" si="649"/>
        <v>#DIV/0!</v>
      </c>
      <c r="V1336" t="str">
        <f t="shared" si="650"/>
        <v>1.33333333333333E-06-0.000882722923415947i</v>
      </c>
      <c r="W1336" t="e">
        <f t="shared" si="651"/>
        <v>#DIV/0!</v>
      </c>
      <c r="X1336" t="e">
        <f t="shared" si="652"/>
        <v>#DIV/0!</v>
      </c>
      <c r="Y1336" t="str">
        <f t="shared" si="653"/>
        <v>0.00083+0.120838219827678i</v>
      </c>
      <c r="Z1336" t="e">
        <f t="shared" si="654"/>
        <v>#DIV/0!</v>
      </c>
      <c r="AA1336" t="e">
        <f t="shared" si="655"/>
        <v>#DIV/0!</v>
      </c>
      <c r="AB1336" t="str">
        <f t="shared" si="656"/>
        <v>1.27186628445551-0.190233027989278i</v>
      </c>
      <c r="AC1336" t="str">
        <f t="shared" si="657"/>
        <v>1.39424032257464-2.07724298141754i</v>
      </c>
      <c r="AD1336" t="str">
        <f t="shared" si="658"/>
        <v>0.346461313671979+0.379741781668487i</v>
      </c>
      <c r="AE1336" t="e">
        <f t="shared" si="659"/>
        <v>#DIV/0!</v>
      </c>
      <c r="AF1336" t="str">
        <f t="shared" si="660"/>
        <v>-18.1214399719181-3.33596845311729i</v>
      </c>
      <c r="AG1336" t="e">
        <f t="shared" si="661"/>
        <v>#DIV/0!</v>
      </c>
      <c r="AH1336" t="e">
        <f t="shared" si="662"/>
        <v>#DIV/0!</v>
      </c>
      <c r="AI1336" t="e">
        <f t="shared" si="663"/>
        <v>#DIV/0!</v>
      </c>
      <c r="AJ1336" t="e">
        <f t="shared" si="664"/>
        <v>#DIV/0!</v>
      </c>
      <c r="AK1336"/>
      <c r="AL1336"/>
      <c r="AM1336"/>
      <c r="AN1336"/>
    </row>
    <row r="1337" spans="1:40" x14ac:dyDescent="0.25">
      <c r="A1337"/>
      <c r="B1337">
        <f t="shared" si="665"/>
        <v>120300</v>
      </c>
      <c r="C1337" s="186" t="str">
        <f t="shared" si="633"/>
        <v>-0.0000067965732359379+0.0262002643237873i</v>
      </c>
      <c r="D1337" s="158" t="str">
        <f t="shared" si="634"/>
        <v>-7.66671877372818+0.200868693149036i</v>
      </c>
      <c r="E1337" t="str">
        <f t="shared" si="635"/>
        <v>7.9999555074035-0.0188663401965032i</v>
      </c>
      <c r="F1337" t="str">
        <f t="shared" si="636"/>
        <v>0.999200643927008+1.88361904043756E-06i</v>
      </c>
      <c r="G1337">
        <f t="shared" si="631"/>
        <v>1</v>
      </c>
      <c r="H1337" t="str">
        <f t="shared" si="637"/>
        <v>10.4566256498941+3.53476401437232i</v>
      </c>
      <c r="I1337" t="str">
        <f t="shared" si="638"/>
        <v>472.416995283565i</v>
      </c>
      <c r="J1337" t="str">
        <f t="shared" si="632"/>
        <v>-301.093493676973+103.349721224195i</v>
      </c>
      <c r="K1337" t="str">
        <f t="shared" si="639"/>
        <v>0.481793055669263-1.4036298563987i</v>
      </c>
      <c r="L1337" t="str">
        <f t="shared" si="640"/>
        <v>0.0595230127740324-0.147493360458246i</v>
      </c>
      <c r="M1337" t="str">
        <f t="shared" si="641"/>
        <v>0.541316068443295-1.55112321685695i</v>
      </c>
      <c r="N1337" t="str">
        <f t="shared" si="642"/>
        <v>-0.886359252708583i</v>
      </c>
      <c r="O1337" t="str">
        <f t="shared" si="643"/>
        <v>0.632236970747274-0.774775072405089i</v>
      </c>
      <c r="P1337" t="str">
        <f t="shared" si="644"/>
        <v>0.367763029252726+0.774775072405089i</v>
      </c>
      <c r="Q1337" t="str">
        <f t="shared" si="645"/>
        <v>-0.367763029252726+0.111584180303494i</v>
      </c>
      <c r="R1337" t="str">
        <f t="shared" si="646"/>
        <v>-0.330377666304705-2.20696461832906i</v>
      </c>
      <c r="S1337" t="str">
        <f t="shared" si="647"/>
        <v>0.0934565246401155i</v>
      </c>
      <c r="T1337" t="str">
        <f t="shared" si="648"/>
        <v>0.206255243232733-0.0308759485115495i</v>
      </c>
      <c r="U1337" t="e">
        <f t="shared" si="649"/>
        <v>#DIV/0!</v>
      </c>
      <c r="V1337" t="str">
        <f t="shared" si="650"/>
        <v>1.33333333333333E-06-0.000881989155399805i</v>
      </c>
      <c r="W1337" t="e">
        <f t="shared" si="651"/>
        <v>#DIV/0!</v>
      </c>
      <c r="X1337" t="e">
        <f t="shared" si="652"/>
        <v>#DIV/0!</v>
      </c>
      <c r="Y1337" t="str">
        <f t="shared" si="653"/>
        <v>0.00083+0.120938750792593i</v>
      </c>
      <c r="Z1337" t="e">
        <f t="shared" si="654"/>
        <v>#DIV/0!</v>
      </c>
      <c r="AA1337" t="e">
        <f t="shared" si="655"/>
        <v>#DIV/0!</v>
      </c>
      <c r="AB1337" t="str">
        <f t="shared" si="656"/>
        <v>1.27181871654692-0.190388416762904i</v>
      </c>
      <c r="AC1337" t="str">
        <f t="shared" si="657"/>
        <v>1.3931400139522-2.07580784810837i</v>
      </c>
      <c r="AD1337" t="str">
        <f t="shared" si="658"/>
        <v>0.346735144886214+0.379981274606513i</v>
      </c>
      <c r="AE1337" t="e">
        <f t="shared" si="659"/>
        <v>#DIV/0!</v>
      </c>
      <c r="AF1337" t="str">
        <f t="shared" si="660"/>
        <v>-18.1233444236223-3.33389532122328i</v>
      </c>
      <c r="AG1337" t="e">
        <f t="shared" si="661"/>
        <v>#DIV/0!</v>
      </c>
      <c r="AH1337" t="e">
        <f t="shared" si="662"/>
        <v>#DIV/0!</v>
      </c>
      <c r="AI1337" t="e">
        <f t="shared" si="663"/>
        <v>#DIV/0!</v>
      </c>
      <c r="AJ1337" t="e">
        <f t="shared" si="664"/>
        <v>#DIV/0!</v>
      </c>
      <c r="AK1337"/>
      <c r="AL1337"/>
      <c r="AM1337"/>
      <c r="AN1337"/>
    </row>
    <row r="1338" spans="1:40" x14ac:dyDescent="0.25">
      <c r="A1338"/>
      <c r="B1338">
        <f t="shared" si="665"/>
        <v>120400</v>
      </c>
      <c r="C1338" s="186" t="str">
        <f t="shared" si="633"/>
        <v>-6.78528793646557E-06+0.0261785033098321i</v>
      </c>
      <c r="D1338" s="158" t="str">
        <f t="shared" si="634"/>
        <v>-7.66671868720754+0.200701858708713i</v>
      </c>
      <c r="E1338" t="str">
        <f t="shared" si="635"/>
        <v>7.99995543340376-0.0188820227651496i</v>
      </c>
      <c r="F1338" t="str">
        <f t="shared" si="636"/>
        <v>0.99920064393439+1.88518479114084E-06i</v>
      </c>
      <c r="G1338">
        <f t="shared" si="631"/>
        <v>1</v>
      </c>
      <c r="H1338" t="str">
        <f t="shared" si="637"/>
        <v>10.4585261965314+3.53252602602753i</v>
      </c>
      <c r="I1338" t="str">
        <f t="shared" si="638"/>
        <v>472.809694365264i</v>
      </c>
      <c r="J1338" t="str">
        <f t="shared" si="632"/>
        <v>-301.595935991304+103.4356312169i</v>
      </c>
      <c r="K1338" t="str">
        <f t="shared" si="639"/>
        <v>0.481072514025547-1.40270343439949i</v>
      </c>
      <c r="L1338" t="str">
        <f t="shared" si="640"/>
        <v>0.0594380007932903-0.147405136948633i</v>
      </c>
      <c r="M1338" t="str">
        <f t="shared" si="641"/>
        <v>0.540510514818837-1.55010857134812i</v>
      </c>
      <c r="N1338" t="str">
        <f t="shared" si="642"/>
        <v>-0.887096043442339i</v>
      </c>
      <c r="O1338" t="str">
        <f t="shared" si="643"/>
        <v>0.631665952096571-0.775240688407112i</v>
      </c>
      <c r="P1338" t="str">
        <f t="shared" si="644"/>
        <v>0.368334047903429+0.775240688407112i</v>
      </c>
      <c r="Q1338" t="str">
        <f t="shared" si="645"/>
        <v>-0.368334047903429+0.111855355035227i</v>
      </c>
      <c r="R1338" t="str">
        <f t="shared" si="646"/>
        <v>-0.330372672999173-2.20504904627311i</v>
      </c>
      <c r="S1338" t="str">
        <f t="shared" si="647"/>
        <v>0.0935342108617614i</v>
      </c>
      <c r="T1338" t="str">
        <f t="shared" si="648"/>
        <v>0.206247522454635-0.0309011472592684i</v>
      </c>
      <c r="U1338" t="e">
        <f t="shared" si="649"/>
        <v>#DIV/0!</v>
      </c>
      <c r="V1338" t="str">
        <f t="shared" si="650"/>
        <v>1.33333333333333E-06-0.000881256606267419i</v>
      </c>
      <c r="W1338" t="e">
        <f t="shared" si="651"/>
        <v>#DIV/0!</v>
      </c>
      <c r="X1338" t="e">
        <f t="shared" si="652"/>
        <v>#DIV/0!</v>
      </c>
      <c r="Y1338" t="str">
        <f t="shared" si="653"/>
        <v>0.00083+0.121039281757508i</v>
      </c>
      <c r="Z1338" t="e">
        <f t="shared" si="654"/>
        <v>#DIV/0!</v>
      </c>
      <c r="AA1338" t="e">
        <f t="shared" si="655"/>
        <v>#DIV/0!</v>
      </c>
      <c r="AB1338" t="str">
        <f t="shared" si="656"/>
        <v>1.27177110839918-0.190543798213965i</v>
      </c>
      <c r="AC1338" t="str">
        <f t="shared" si="657"/>
        <v>1.39204208170387-2.07437422239063i</v>
      </c>
      <c r="AD1338" t="str">
        <f t="shared" si="658"/>
        <v>0.347009153145802+0.380220577353123i</v>
      </c>
      <c r="AE1338" t="e">
        <f t="shared" si="659"/>
        <v>#DIV/0!</v>
      </c>
      <c r="AF1338" t="str">
        <f t="shared" si="660"/>
        <v>-18.1252448837389-3.33182416731882i</v>
      </c>
      <c r="AG1338" t="e">
        <f t="shared" si="661"/>
        <v>#DIV/0!</v>
      </c>
      <c r="AH1338" t="e">
        <f t="shared" si="662"/>
        <v>#DIV/0!</v>
      </c>
      <c r="AI1338" t="e">
        <f t="shared" si="663"/>
        <v>#DIV/0!</v>
      </c>
      <c r="AJ1338" t="e">
        <f t="shared" si="664"/>
        <v>#DIV/0!</v>
      </c>
      <c r="AK1338"/>
      <c r="AL1338"/>
      <c r="AM1338"/>
      <c r="AN1338"/>
    </row>
    <row r="1339" spans="1:40" x14ac:dyDescent="0.25">
      <c r="A1339"/>
      <c r="B1339">
        <f t="shared" si="665"/>
        <v>120500</v>
      </c>
      <c r="C1339" s="186" t="str">
        <f t="shared" si="633"/>
        <v>-6.77403072151223E-06+0.0261567784137352i</v>
      </c>
      <c r="D1339" s="158" t="str">
        <f t="shared" si="634"/>
        <v>-7.66671860090219+0.20053530117197i</v>
      </c>
      <c r="E1339" t="str">
        <f t="shared" si="635"/>
        <v>7.99995535934254-0.0188977053333607i</v>
      </c>
      <c r="F1339" t="str">
        <f t="shared" si="636"/>
        <v>0.999200643941783+1.88675054180075E-06i</v>
      </c>
      <c r="G1339">
        <f t="shared" si="631"/>
        <v>1</v>
      </c>
      <c r="H1339" t="str">
        <f t="shared" si="637"/>
        <v>10.46042276194+3.5302902915311i</v>
      </c>
      <c r="I1339" t="str">
        <f t="shared" si="638"/>
        <v>473.202393446963i</v>
      </c>
      <c r="J1339" t="str">
        <f t="shared" si="632"/>
        <v>-302.098795789901+103.521541209605i</v>
      </c>
      <c r="K1339" t="str">
        <f t="shared" si="639"/>
        <v>0.480353528312745-1.4017780334519i</v>
      </c>
      <c r="L1339" t="str">
        <f t="shared" si="640"/>
        <v>0.0593531609626439-0.147316990509806i</v>
      </c>
      <c r="M1339" t="str">
        <f t="shared" si="641"/>
        <v>0.539706689275389-1.54909502396171i</v>
      </c>
      <c r="N1339" t="str">
        <f t="shared" si="642"/>
        <v>-0.887832834176095i</v>
      </c>
      <c r="O1339" t="str">
        <f t="shared" si="643"/>
        <v>0.631094590539335-0.77570588356154i</v>
      </c>
      <c r="P1339" t="str">
        <f t="shared" si="644"/>
        <v>0.368905409460665+0.77570588356154i</v>
      </c>
      <c r="Q1339" t="str">
        <f t="shared" si="645"/>
        <v>-0.368905409460665+0.112126950614555i</v>
      </c>
      <c r="R1339" t="str">
        <f t="shared" si="646"/>
        <v>-0.330367675284015-2.20313658387657i</v>
      </c>
      <c r="S1339" t="str">
        <f t="shared" si="647"/>
        <v>0.0936118970834074i</v>
      </c>
      <c r="T1339" t="str">
        <f t="shared" si="648"/>
        <v>0.206239795150543-0.0309263448183718i</v>
      </c>
      <c r="U1339" t="e">
        <f t="shared" si="649"/>
        <v>#DIV/0!</v>
      </c>
      <c r="V1339" t="str">
        <f t="shared" si="650"/>
        <v>1.33333333333333E-06-0.000880525272984207i</v>
      </c>
      <c r="W1339" t="e">
        <f t="shared" si="651"/>
        <v>#DIV/0!</v>
      </c>
      <c r="X1339" t="e">
        <f t="shared" si="652"/>
        <v>#DIV/0!</v>
      </c>
      <c r="Y1339" t="str">
        <f t="shared" si="653"/>
        <v>0.00083+0.121139812722422i</v>
      </c>
      <c r="Z1339" t="e">
        <f t="shared" si="654"/>
        <v>#DIV/0!</v>
      </c>
      <c r="AA1339" t="e">
        <f t="shared" si="655"/>
        <v>#DIV/0!</v>
      </c>
      <c r="AB1339" t="str">
        <f t="shared" si="656"/>
        <v>1.27172346001062-0.190699172335741i</v>
      </c>
      <c r="AC1339" t="str">
        <f t="shared" si="657"/>
        <v>1.39094651933726-2.0729421027067i</v>
      </c>
      <c r="AD1339" t="str">
        <f t="shared" si="658"/>
        <v>0.347283338328871+0.380459689785095i</v>
      </c>
      <c r="AE1339" t="e">
        <f t="shared" si="659"/>
        <v>#DIV/0!</v>
      </c>
      <c r="AF1339" t="str">
        <f t="shared" si="660"/>
        <v>-18.1271413628422-3.32975499035913i</v>
      </c>
      <c r="AG1339" t="e">
        <f t="shared" si="661"/>
        <v>#DIV/0!</v>
      </c>
      <c r="AH1339" t="e">
        <f t="shared" si="662"/>
        <v>#DIV/0!</v>
      </c>
      <c r="AI1339" t="e">
        <f t="shared" si="663"/>
        <v>#DIV/0!</v>
      </c>
      <c r="AJ1339" t="e">
        <f t="shared" si="664"/>
        <v>#DIV/0!</v>
      </c>
      <c r="AK1339"/>
      <c r="AL1339"/>
      <c r="AM1339"/>
      <c r="AN1339"/>
    </row>
    <row r="1340" spans="1:40" x14ac:dyDescent="0.25">
      <c r="A1340"/>
      <c r="B1340">
        <f t="shared" si="665"/>
        <v>120600</v>
      </c>
      <c r="C1340" s="186" t="str">
        <f t="shared" si="633"/>
        <v>-6.76280149796717E-06+0.0261350895456511i</v>
      </c>
      <c r="D1340" s="158" t="str">
        <f t="shared" si="634"/>
        <v>-7.6667185148115+0.200369019849992i</v>
      </c>
      <c r="E1340" t="str">
        <f t="shared" si="635"/>
        <v>7.99995528521984-0.018913387901136i</v>
      </c>
      <c r="F1340" t="str">
        <f t="shared" si="636"/>
        <v>0.999200643949175+0.0000018883162924172i</v>
      </c>
      <c r="G1340">
        <f t="shared" si="631"/>
        <v>1</v>
      </c>
      <c r="H1340" t="str">
        <f t="shared" si="637"/>
        <v>10.462315356662+3.52805680914094i</v>
      </c>
      <c r="I1340" t="str">
        <f t="shared" si="638"/>
        <v>473.595092528661i</v>
      </c>
      <c r="J1340" t="str">
        <f t="shared" si="632"/>
        <v>-302.602073072764+103.60745120231i</v>
      </c>
      <c r="K1340" t="str">
        <f t="shared" si="639"/>
        <v>0.479636094237581-1.40085365244059i</v>
      </c>
      <c r="L1340" t="str">
        <f t="shared" si="640"/>
        <v>0.059268492847164-0.147228921125132i</v>
      </c>
      <c r="M1340" t="str">
        <f t="shared" si="641"/>
        <v>0.538904587084745-1.54808257356572i</v>
      </c>
      <c r="N1340" t="str">
        <f t="shared" si="642"/>
        <v>-0.888569624909851i</v>
      </c>
      <c r="O1340" t="str">
        <f t="shared" si="643"/>
        <v>0.630522886385736-0.776170657615837i</v>
      </c>
      <c r="P1340" t="str">
        <f t="shared" si="644"/>
        <v>0.369477113614264+0.776170657615837i</v>
      </c>
      <c r="Q1340" t="str">
        <f t="shared" si="645"/>
        <v>-0.369477113614264+0.112398967294014i</v>
      </c>
      <c r="R1340" t="str">
        <f t="shared" si="646"/>
        <v>-0.330362673158566-2.20122722340102i</v>
      </c>
      <c r="S1340" t="str">
        <f t="shared" si="647"/>
        <v>0.0936895833050535i</v>
      </c>
      <c r="T1340" t="str">
        <f t="shared" si="648"/>
        <v>0.206232061320181-0.0309515411877696i</v>
      </c>
      <c r="U1340" t="e">
        <f t="shared" si="649"/>
        <v>#DIV/0!</v>
      </c>
      <c r="V1340" t="str">
        <f t="shared" si="650"/>
        <v>1.33333333333333E-06-0.000879795152525677i</v>
      </c>
      <c r="W1340" t="e">
        <f t="shared" si="651"/>
        <v>#DIV/0!</v>
      </c>
      <c r="X1340" t="e">
        <f t="shared" si="652"/>
        <v>#DIV/0!</v>
      </c>
      <c r="Y1340" t="str">
        <f t="shared" si="653"/>
        <v>0.00083+0.121240343687337i</v>
      </c>
      <c r="Z1340" t="e">
        <f t="shared" si="654"/>
        <v>#DIV/0!</v>
      </c>
      <c r="AA1340" t="e">
        <f t="shared" si="655"/>
        <v>#DIV/0!</v>
      </c>
      <c r="AB1340" t="str">
        <f t="shared" si="656"/>
        <v>1.27167577137953-0.19085453912151i</v>
      </c>
      <c r="AC1340" t="str">
        <f t="shared" si="657"/>
        <v>1.38985332038103-2.07151148749692i</v>
      </c>
      <c r="AD1340" t="str">
        <f t="shared" si="658"/>
        <v>0.347557700313467+0.380698611779258i</v>
      </c>
      <c r="AE1340" t="e">
        <f t="shared" si="659"/>
        <v>#DIV/0!</v>
      </c>
      <c r="AF1340" t="str">
        <f t="shared" si="660"/>
        <v>-18.1290338714735-3.32768778929095i</v>
      </c>
      <c r="AG1340" t="e">
        <f t="shared" si="661"/>
        <v>#DIV/0!</v>
      </c>
      <c r="AH1340" t="e">
        <f t="shared" si="662"/>
        <v>#DIV/0!</v>
      </c>
      <c r="AI1340" t="e">
        <f t="shared" si="663"/>
        <v>#DIV/0!</v>
      </c>
      <c r="AJ1340" t="e">
        <f t="shared" si="664"/>
        <v>#DIV/0!</v>
      </c>
      <c r="AK1340"/>
      <c r="AL1340"/>
      <c r="AM1340"/>
      <c r="AN1340"/>
    </row>
    <row r="1341" spans="1:40" x14ac:dyDescent="0.25">
      <c r="A1341"/>
      <c r="B1341">
        <f t="shared" si="665"/>
        <v>120700</v>
      </c>
      <c r="C1341" s="186" t="str">
        <f t="shared" si="633"/>
        <v>-6.75160017310526E-06+0.0261134366160321i</v>
      </c>
      <c r="D1341" s="158" t="str">
        <f t="shared" si="634"/>
        <v>-7.66671842893464+0.200203014056246i</v>
      </c>
      <c r="E1341" t="str">
        <f t="shared" si="635"/>
        <v>7.99995521103564-0.0189290704684752i</v>
      </c>
      <c r="F1341" t="str">
        <f t="shared" si="636"/>
        <v>0.999200643956577+1.88988204299018E-06i</v>
      </c>
      <c r="G1341">
        <f t="shared" si="631"/>
        <v>1</v>
      </c>
      <c r="H1341" t="str">
        <f t="shared" si="637"/>
        <v>10.4642039912064+3.52582557710871i</v>
      </c>
      <c r="I1341" t="str">
        <f t="shared" si="638"/>
        <v>473.98779161036i</v>
      </c>
      <c r="J1341" t="str">
        <f t="shared" si="632"/>
        <v>-303.105767839894+103.693361195015i</v>
      </c>
      <c r="K1341" t="str">
        <f t="shared" si="639"/>
        <v>0.478920207520861-1.39993029024919i</v>
      </c>
      <c r="L1341" t="str">
        <f t="shared" si="640"/>
        <v>0.0591839960131799-0.147140928777527i</v>
      </c>
      <c r="M1341" t="str">
        <f t="shared" si="641"/>
        <v>0.538104203534041-1.54707121902672i</v>
      </c>
      <c r="N1341" t="str">
        <f t="shared" si="642"/>
        <v>-0.889306415643607i</v>
      </c>
      <c r="O1341" t="str">
        <f t="shared" si="643"/>
        <v>0.629950839946128-0.776635010317696i</v>
      </c>
      <c r="P1341" t="str">
        <f t="shared" si="644"/>
        <v>0.370049160053872+0.776635010317696i</v>
      </c>
      <c r="Q1341" t="str">
        <f t="shared" si="645"/>
        <v>-0.370049160053872+0.112671405325911i</v>
      </c>
      <c r="R1341" t="str">
        <f t="shared" si="646"/>
        <v>-0.330357666622167-2.1993209571337i</v>
      </c>
      <c r="S1341" t="str">
        <f t="shared" si="647"/>
        <v>0.0937672695266994i</v>
      </c>
      <c r="T1341" t="str">
        <f t="shared" si="648"/>
        <v>0.206224320963274-0.0309767363663722i</v>
      </c>
      <c r="U1341" t="e">
        <f t="shared" si="649"/>
        <v>#DIV/0!</v>
      </c>
      <c r="V1341" t="str">
        <f t="shared" si="650"/>
        <v>1.33333333333333E-06-0.000879066241877359i</v>
      </c>
      <c r="W1341" t="e">
        <f t="shared" si="651"/>
        <v>#DIV/0!</v>
      </c>
      <c r="X1341" t="e">
        <f t="shared" si="652"/>
        <v>#DIV/0!</v>
      </c>
      <c r="Y1341" t="str">
        <f t="shared" si="653"/>
        <v>0.00083+0.121340874652252i</v>
      </c>
      <c r="Z1341" t="e">
        <f t="shared" si="654"/>
        <v>#DIV/0!</v>
      </c>
      <c r="AA1341" t="e">
        <f t="shared" si="655"/>
        <v>#DIV/0!</v>
      </c>
      <c r="AB1341" t="str">
        <f t="shared" si="656"/>
        <v>1.27162804250421-0.191009898564554i</v>
      </c>
      <c r="AC1341" t="str">
        <f t="shared" si="657"/>
        <v>1.38876247838484-2.07008237519975i</v>
      </c>
      <c r="AD1341" t="str">
        <f t="shared" si="658"/>
        <v>0.347832238977543+0.380937343212498i</v>
      </c>
      <c r="AE1341" t="e">
        <f t="shared" si="659"/>
        <v>#DIV/0!</v>
      </c>
      <c r="AF1341" t="str">
        <f t="shared" si="660"/>
        <v>-18.130922420141-3.32562256305246i</v>
      </c>
      <c r="AG1341" t="e">
        <f t="shared" si="661"/>
        <v>#DIV/0!</v>
      </c>
      <c r="AH1341" t="e">
        <f t="shared" si="662"/>
        <v>#DIV/0!</v>
      </c>
      <c r="AI1341" t="e">
        <f t="shared" si="663"/>
        <v>#DIV/0!</v>
      </c>
      <c r="AJ1341" t="e">
        <f t="shared" si="664"/>
        <v>#DIV/0!</v>
      </c>
      <c r="AK1341"/>
      <c r="AL1341"/>
      <c r="AM1341"/>
      <c r="AN1341"/>
    </row>
    <row r="1342" spans="1:40" x14ac:dyDescent="0.25">
      <c r="A1342"/>
      <c r="B1342">
        <f t="shared" si="665"/>
        <v>120800</v>
      </c>
      <c r="C1342" s="186" t="str">
        <f t="shared" si="633"/>
        <v>-6.74042665458504E-06+0.0260918195356272i</v>
      </c>
      <c r="D1342" s="158" t="str">
        <f t="shared" si="634"/>
        <v>-7.66671834327099+0.200037283106475i</v>
      </c>
      <c r="E1342" t="str">
        <f t="shared" si="635"/>
        <v>7.99995513678997-0.018944753035378i</v>
      </c>
      <c r="F1342" t="str">
        <f t="shared" si="636"/>
        <v>0.999200643963979+1.89144779351965E-06i</v>
      </c>
      <c r="G1342">
        <f t="shared" si="631"/>
        <v>1</v>
      </c>
      <c r="H1342" t="str">
        <f t="shared" si="637"/>
        <v>10.4660886760501+3.52359659367998i</v>
      </c>
      <c r="I1342" t="str">
        <f t="shared" si="638"/>
        <v>474.380490692059i</v>
      </c>
      <c r="J1342" t="str">
        <f t="shared" si="632"/>
        <v>-303.609880091289+103.77927118772i</v>
      </c>
      <c r="K1342" t="str">
        <f t="shared" si="639"/>
        <v>0.478205863897425-1.39900794576045i</v>
      </c>
      <c r="L1342" t="str">
        <f t="shared" si="640"/>
        <v>0.0590996700282776-0.147053013449459i</v>
      </c>
      <c r="M1342" t="str">
        <f t="shared" si="641"/>
        <v>0.537305533925703-1.54606095920991i</v>
      </c>
      <c r="N1342" t="str">
        <f t="shared" si="642"/>
        <v>-0.890043206377363i</v>
      </c>
      <c r="O1342" t="str">
        <f t="shared" si="643"/>
        <v>0.629378451531055-0.777098941415037i</v>
      </c>
      <c r="P1342" t="str">
        <f t="shared" si="644"/>
        <v>0.370621548468945+0.777098941415037i</v>
      </c>
      <c r="Q1342" t="str">
        <f t="shared" si="645"/>
        <v>-0.370621548468945+0.112944264962326i</v>
      </c>
      <c r="R1342" t="str">
        <f t="shared" si="646"/>
        <v>-0.330352655674138-2.1974177773874i</v>
      </c>
      <c r="S1342" t="str">
        <f t="shared" si="647"/>
        <v>0.0938449557483453i</v>
      </c>
      <c r="T1342" t="str">
        <f t="shared" si="648"/>
        <v>0.206216574079548-0.0310019303530878i</v>
      </c>
      <c r="U1342" t="e">
        <f t="shared" si="649"/>
        <v>#DIV/0!</v>
      </c>
      <c r="V1342" t="str">
        <f t="shared" si="650"/>
        <v>1.33333333333333E-06-0.000878338538034743i</v>
      </c>
      <c r="W1342" t="e">
        <f t="shared" si="651"/>
        <v>#DIV/0!</v>
      </c>
      <c r="X1342" t="e">
        <f t="shared" si="652"/>
        <v>#DIV/0!</v>
      </c>
      <c r="Y1342" t="str">
        <f t="shared" si="653"/>
        <v>0.00083+0.121441405617167i</v>
      </c>
      <c r="Z1342" t="e">
        <f t="shared" si="654"/>
        <v>#DIV/0!</v>
      </c>
      <c r="AA1342" t="e">
        <f t="shared" si="655"/>
        <v>#DIV/0!</v>
      </c>
      <c r="AB1342" t="str">
        <f t="shared" si="656"/>
        <v>1.27158027338299-0.19116525065814i</v>
      </c>
      <c r="AC1342" t="str">
        <f t="shared" si="657"/>
        <v>1.38767398691931-2.06865476425182i</v>
      </c>
      <c r="AD1342" t="str">
        <f t="shared" si="658"/>
        <v>0.34810695419895+0.381175883961761i</v>
      </c>
      <c r="AE1342" t="e">
        <f t="shared" si="659"/>
        <v>#DIV/0!</v>
      </c>
      <c r="AF1342" t="str">
        <f t="shared" si="660"/>
        <v>-18.1328070193211-3.3235593105735i</v>
      </c>
      <c r="AG1342" t="e">
        <f t="shared" si="661"/>
        <v>#DIV/0!</v>
      </c>
      <c r="AH1342" t="e">
        <f t="shared" si="662"/>
        <v>#DIV/0!</v>
      </c>
      <c r="AI1342" t="e">
        <f t="shared" si="663"/>
        <v>#DIV/0!</v>
      </c>
      <c r="AJ1342" t="e">
        <f t="shared" si="664"/>
        <v>#DIV/0!</v>
      </c>
      <c r="AK1342"/>
      <c r="AL1342"/>
      <c r="AM1342"/>
      <c r="AN1342"/>
    </row>
    <row r="1343" spans="1:40" x14ac:dyDescent="0.25">
      <c r="A1343"/>
      <c r="B1343">
        <f t="shared" si="665"/>
        <v>120900</v>
      </c>
      <c r="C1343" s="186" t="str">
        <f t="shared" si="633"/>
        <v>-6.72928085044674E-06+0.0260702382154805i</v>
      </c>
      <c r="D1343" s="158" t="str">
        <f t="shared" si="634"/>
        <v>-7.66671825781985+0.199871826318684i</v>
      </c>
      <c r="E1343" t="str">
        <f t="shared" si="635"/>
        <v>7.9999550624828-0.0189604356018439i</v>
      </c>
      <c r="F1343" t="str">
        <f t="shared" si="636"/>
        <v>0.999200643971392+1.89301354400558E-06i</v>
      </c>
      <c r="G1343">
        <f t="shared" si="631"/>
        <v>1</v>
      </c>
      <c r="H1343" t="str">
        <f t="shared" si="637"/>
        <v>10.4679694216371+3.52136985709428i</v>
      </c>
      <c r="I1343" t="str">
        <f t="shared" si="638"/>
        <v>474.773189773757i</v>
      </c>
      <c r="J1343" t="str">
        <f t="shared" si="632"/>
        <v>-304.114409826951+103.865181180425i</v>
      </c>
      <c r="K1343" t="str">
        <f t="shared" si="639"/>
        <v>0.477493059116082-1.39808661785611i</v>
      </c>
      <c r="L1343" t="str">
        <f t="shared" si="640"/>
        <v>0.0590155144612954-0.146965175122949i</v>
      </c>
      <c r="M1343" t="str">
        <f t="shared" si="641"/>
        <v>0.536508573577377-1.54505179297906i</v>
      </c>
      <c r="N1343" t="str">
        <f t="shared" si="642"/>
        <v>-0.890779997111119i</v>
      </c>
      <c r="O1343" t="str">
        <f t="shared" si="643"/>
        <v>0.628805721451243-0.777562450656011i</v>
      </c>
      <c r="P1343" t="str">
        <f t="shared" si="644"/>
        <v>0.371194278548757+0.777562450656011i</v>
      </c>
      <c r="Q1343" t="str">
        <f t="shared" si="645"/>
        <v>-0.371194278548757+0.113217546455108i</v>
      </c>
      <c r="R1343" t="str">
        <f t="shared" si="646"/>
        <v>-0.330347640313819-2.19551767650031i</v>
      </c>
      <c r="S1343" t="str">
        <f t="shared" si="647"/>
        <v>0.0939226419699914i</v>
      </c>
      <c r="T1343" t="str">
        <f t="shared" si="648"/>
        <v>0.206208820668726-0.0310271231468263i</v>
      </c>
      <c r="U1343" t="e">
        <f t="shared" si="649"/>
        <v>#DIV/0!</v>
      </c>
      <c r="V1343" t="str">
        <f t="shared" si="650"/>
        <v>1.33333333333333E-06-0.000877612038003281i</v>
      </c>
      <c r="W1343" t="e">
        <f t="shared" si="651"/>
        <v>#DIV/0!</v>
      </c>
      <c r="X1343" t="e">
        <f t="shared" si="652"/>
        <v>#DIV/0!</v>
      </c>
      <c r="Y1343" t="str">
        <f t="shared" si="653"/>
        <v>0.00083+0.121541936582082i</v>
      </c>
      <c r="Z1343" t="e">
        <f t="shared" si="654"/>
        <v>#DIV/0!</v>
      </c>
      <c r="AA1343" t="e">
        <f t="shared" si="655"/>
        <v>#DIV/0!</v>
      </c>
      <c r="AB1343" t="str">
        <f t="shared" si="656"/>
        <v>1.27153246401414-0.191320595395547i</v>
      </c>
      <c r="AC1343" t="str">
        <f t="shared" si="657"/>
        <v>1.38658783957584-2.06722865308777i</v>
      </c>
      <c r="AD1343" t="str">
        <f t="shared" si="658"/>
        <v>0.348381845855468+0.381414233904045i</v>
      </c>
      <c r="AE1343" t="e">
        <f t="shared" si="659"/>
        <v>#DIV/0!</v>
      </c>
      <c r="AF1343" t="str">
        <f t="shared" si="660"/>
        <v>-18.134687679457-3.3214980307756i</v>
      </c>
      <c r="AG1343" t="e">
        <f t="shared" si="661"/>
        <v>#DIV/0!</v>
      </c>
      <c r="AH1343" t="e">
        <f t="shared" si="662"/>
        <v>#DIV/0!</v>
      </c>
      <c r="AI1343" t="e">
        <f t="shared" si="663"/>
        <v>#DIV/0!</v>
      </c>
      <c r="AJ1343" t="e">
        <f t="shared" si="664"/>
        <v>#DIV/0!</v>
      </c>
      <c r="AK1343"/>
      <c r="AL1343"/>
      <c r="AM1343"/>
      <c r="AN1343"/>
    </row>
    <row r="1344" spans="1:40" x14ac:dyDescent="0.25">
      <c r="A1344"/>
      <c r="B1344">
        <f t="shared" si="665"/>
        <v>121000</v>
      </c>
      <c r="C1344" s="186" t="str">
        <f t="shared" si="633"/>
        <v>-6.71816266911044E-06+0.0260486925669302i</v>
      </c>
      <c r="D1344" s="158" t="str">
        <f t="shared" si="634"/>
        <v>-7.66671817258047+0.199706643013132i</v>
      </c>
      <c r="E1344" t="str">
        <f t="shared" si="635"/>
        <v>7.99995498811415-0.0189761181678727i</v>
      </c>
      <c r="F1344" t="str">
        <f t="shared" si="636"/>
        <v>0.999200643978814+1.89457929444795E-06i</v>
      </c>
      <c r="G1344">
        <f t="shared" si="631"/>
        <v>1</v>
      </c>
      <c r="H1344" t="str">
        <f t="shared" si="637"/>
        <v>10.4698462383796+3.51914536558508i</v>
      </c>
      <c r="I1344" t="str">
        <f t="shared" si="638"/>
        <v>475.165888855456i</v>
      </c>
      <c r="J1344" t="str">
        <f t="shared" si="632"/>
        <v>-304.619357046879+103.95109117313i</v>
      </c>
      <c r="K1344" t="str">
        <f t="shared" si="639"/>
        <v>0.476781788939577-1.39716630541707i</v>
      </c>
      <c r="L1344" t="str">
        <f t="shared" si="640"/>
        <v>0.0589315288823185-0.14687741377958i</v>
      </c>
      <c r="M1344" t="str">
        <f t="shared" si="641"/>
        <v>0.535713317821895-1.54404371919665i</v>
      </c>
      <c r="N1344" t="str">
        <f t="shared" si="642"/>
        <v>-0.891516787844875i</v>
      </c>
      <c r="O1344" t="str">
        <f t="shared" si="643"/>
        <v>0.628232650017604-0.778025537788998i</v>
      </c>
      <c r="P1344" t="str">
        <f t="shared" si="644"/>
        <v>0.371767349982396+0.778025537788998i</v>
      </c>
      <c r="Q1344" t="str">
        <f t="shared" si="645"/>
        <v>-0.371767349982396+0.113491250055877i</v>
      </c>
      <c r="R1344" t="str">
        <f t="shared" si="646"/>
        <v>-0.330342620540549-2.19362064683597i</v>
      </c>
      <c r="S1344" t="str">
        <f t="shared" si="647"/>
        <v>0.0940003281916374i</v>
      </c>
      <c r="T1344" t="str">
        <f t="shared" si="648"/>
        <v>0.206201060730533-0.0310523147464971i</v>
      </c>
      <c r="U1344" t="e">
        <f t="shared" si="649"/>
        <v>#DIV/0!</v>
      </c>
      <c r="V1344" t="str">
        <f t="shared" si="650"/>
        <v>1.33333333333333E-06-0.000876886738798318i</v>
      </c>
      <c r="W1344" t="e">
        <f t="shared" si="651"/>
        <v>#DIV/0!</v>
      </c>
      <c r="X1344" t="e">
        <f t="shared" si="652"/>
        <v>#DIV/0!</v>
      </c>
      <c r="Y1344" t="str">
        <f t="shared" si="653"/>
        <v>0.00083+0.121642467546997i</v>
      </c>
      <c r="Z1344" t="e">
        <f t="shared" si="654"/>
        <v>#DIV/0!</v>
      </c>
      <c r="AA1344" t="e">
        <f t="shared" si="655"/>
        <v>#DIV/0!</v>
      </c>
      <c r="AB1344" t="str">
        <f t="shared" si="656"/>
        <v>1.27148461439598-0.191475932770049i</v>
      </c>
      <c r="AC1344" t="str">
        <f t="shared" si="657"/>
        <v>1.38550402996665-2.06580404014057i</v>
      </c>
      <c r="AD1344" t="str">
        <f t="shared" si="658"/>
        <v>0.348656913824767+0.381652392916407i</v>
      </c>
      <c r="AE1344" t="e">
        <f t="shared" si="659"/>
        <v>#DIV/0!</v>
      </c>
      <c r="AF1344" t="str">
        <f t="shared" si="660"/>
        <v>-18.1365644109601-3.31943872257195i</v>
      </c>
      <c r="AG1344" t="e">
        <f t="shared" si="661"/>
        <v>#DIV/0!</v>
      </c>
      <c r="AH1344" t="e">
        <f t="shared" si="662"/>
        <v>#DIV/0!</v>
      </c>
      <c r="AI1344" t="e">
        <f t="shared" si="663"/>
        <v>#DIV/0!</v>
      </c>
      <c r="AJ1344" t="e">
        <f t="shared" si="664"/>
        <v>#DIV/0!</v>
      </c>
      <c r="AK1344"/>
      <c r="AL1344"/>
      <c r="AM1344"/>
      <c r="AN1344"/>
    </row>
    <row r="1345" spans="1:40" x14ac:dyDescent="0.25">
      <c r="A1345"/>
      <c r="B1345">
        <f t="shared" si="665"/>
        <v>121100</v>
      </c>
      <c r="C1345" s="186" t="str">
        <f t="shared" si="633"/>
        <v>-6.70707201937421E-06+0.0260271825016074i</v>
      </c>
      <c r="D1345" s="158" t="str">
        <f t="shared" si="634"/>
        <v>-7.66671808755216+0.199541732512323i</v>
      </c>
      <c r="E1345" t="str">
        <f t="shared" si="635"/>
        <v>7.99995491368402-0.0189918007334639i</v>
      </c>
      <c r="F1345" t="str">
        <f t="shared" si="636"/>
        <v>0.999200643986236+1.89614504484668E-06i</v>
      </c>
      <c r="G1345">
        <f t="shared" si="631"/>
        <v>1</v>
      </c>
      <c r="H1345" t="str">
        <f t="shared" si="637"/>
        <v>10.471719136657+3.51692311737998i</v>
      </c>
      <c r="I1345" t="str">
        <f t="shared" si="638"/>
        <v>475.558587937155i</v>
      </c>
      <c r="J1345" t="str">
        <f t="shared" si="632"/>
        <v>-305.124721751073+104.037001165836i</v>
      </c>
      <c r="K1345" t="str">
        <f t="shared" si="639"/>
        <v>0.476072049144527-1.39624700732328i</v>
      </c>
      <c r="L1345" t="str">
        <f t="shared" si="640"/>
        <v>0.0588477128626778-0.146789729400493i</v>
      </c>
      <c r="M1345" t="str">
        <f t="shared" si="641"/>
        <v>0.534919762007205-1.54303673672377i</v>
      </c>
      <c r="N1345" t="str">
        <f t="shared" si="642"/>
        <v>-0.892253578578631i</v>
      </c>
      <c r="O1345" t="str">
        <f t="shared" si="643"/>
        <v>0.627659237541236-0.778488202562604i</v>
      </c>
      <c r="P1345" t="str">
        <f t="shared" si="644"/>
        <v>0.372340762458764+0.778488202562604i</v>
      </c>
      <c r="Q1345" t="str">
        <f t="shared" si="645"/>
        <v>-0.372340762458764+0.113765376016027i</v>
      </c>
      <c r="R1345" t="str">
        <f t="shared" si="646"/>
        <v>-0.330337596353647-2.19172668078313i</v>
      </c>
      <c r="S1345" t="str">
        <f t="shared" si="647"/>
        <v>0.0940780144132833i</v>
      </c>
      <c r="T1345" t="str">
        <f t="shared" si="648"/>
        <v>0.206193294264693-0.0310775051510078i</v>
      </c>
      <c r="U1345" t="e">
        <f t="shared" si="649"/>
        <v>#DIV/0!</v>
      </c>
      <c r="V1345" t="str">
        <f t="shared" si="650"/>
        <v>1.33333333333333E-06-0.000876162637445062i</v>
      </c>
      <c r="W1345" t="e">
        <f t="shared" si="651"/>
        <v>#DIV/0!</v>
      </c>
      <c r="X1345" t="e">
        <f t="shared" si="652"/>
        <v>#DIV/0!</v>
      </c>
      <c r="Y1345" t="str">
        <f t="shared" si="653"/>
        <v>0.00083+0.121742998511912i</v>
      </c>
      <c r="Z1345" t="e">
        <f t="shared" si="654"/>
        <v>#DIV/0!</v>
      </c>
      <c r="AA1345" t="e">
        <f t="shared" si="655"/>
        <v>#DIV/0!</v>
      </c>
      <c r="AB1345" t="str">
        <f t="shared" si="656"/>
        <v>1.27143672452679-0.191631262774911i</v>
      </c>
      <c r="AC1345" t="str">
        <f t="shared" si="657"/>
        <v>1.38442255172464-2.06438092384127i</v>
      </c>
      <c r="AD1345" t="str">
        <f t="shared" si="658"/>
        <v>0.348932157984441+0.381890360875958i</v>
      </c>
      <c r="AE1345" t="e">
        <f t="shared" si="659"/>
        <v>#DIV/0!</v>
      </c>
      <c r="AF1345" t="str">
        <f t="shared" si="660"/>
        <v>-18.1384372242092-3.31738138486766i</v>
      </c>
      <c r="AG1345" t="e">
        <f t="shared" si="661"/>
        <v>#DIV/0!</v>
      </c>
      <c r="AH1345" t="e">
        <f t="shared" si="662"/>
        <v>#DIV/0!</v>
      </c>
      <c r="AI1345" t="e">
        <f t="shared" si="663"/>
        <v>#DIV/0!</v>
      </c>
      <c r="AJ1345" t="e">
        <f t="shared" si="664"/>
        <v>#DIV/0!</v>
      </c>
      <c r="AK1345"/>
      <c r="AL1345"/>
      <c r="AM1345"/>
      <c r="AN1345"/>
    </row>
    <row r="1346" spans="1:40" x14ac:dyDescent="0.25">
      <c r="A1346"/>
      <c r="B1346">
        <f t="shared" si="665"/>
        <v>121200</v>
      </c>
      <c r="C1346" s="186" t="str">
        <f t="shared" si="633"/>
        <v>-6.69600881041217E-06+0.0260057079314349i</v>
      </c>
      <c r="D1346" s="158" t="str">
        <f t="shared" si="634"/>
        <v>-7.66671800273421+0.199377094141001i</v>
      </c>
      <c r="E1346" t="str">
        <f t="shared" si="635"/>
        <v>7.99995483919239-0.0190074832986172i</v>
      </c>
      <c r="F1346" t="str">
        <f t="shared" si="636"/>
        <v>0.999200643993668+1.89771079520177E-06i</v>
      </c>
      <c r="G1346">
        <f t="shared" si="631"/>
        <v>1</v>
      </c>
      <c r="H1346" t="str">
        <f t="shared" si="637"/>
        <v>10.4735881268169+3.51470311070066i</v>
      </c>
      <c r="I1346" t="str">
        <f t="shared" si="638"/>
        <v>475.951287018854i</v>
      </c>
      <c r="J1346" t="str">
        <f t="shared" si="632"/>
        <v>-305.630503939533+104.122911158541i</v>
      </c>
      <c r="K1346" t="str">
        <f t="shared" si="639"/>
        <v>0.475363835521366-1.39532872245386i</v>
      </c>
      <c r="L1346" t="str">
        <f t="shared" si="640"/>
        <v>0.0587640659749447-0.146702121966398i</v>
      </c>
      <c r="M1346" t="str">
        <f t="shared" si="641"/>
        <v>0.534127901496311-1.54203084442026i</v>
      </c>
      <c r="N1346" t="str">
        <f t="shared" si="642"/>
        <v>-0.892990369312388i</v>
      </c>
      <c r="O1346" t="str">
        <f t="shared" si="643"/>
        <v>0.627085484333422-0.778950444725669i</v>
      </c>
      <c r="P1346" t="str">
        <f t="shared" si="644"/>
        <v>0.372914515666578+0.778950444725669i</v>
      </c>
      <c r="Q1346" t="str">
        <f t="shared" si="645"/>
        <v>-0.372914515666578+0.114039924586719i</v>
      </c>
      <c r="R1346" t="str">
        <f t="shared" si="646"/>
        <v>-0.330332567752451-2.18983577075566i</v>
      </c>
      <c r="S1346" t="str">
        <f t="shared" si="647"/>
        <v>0.0941557006349294i</v>
      </c>
      <c r="T1346" t="str">
        <f t="shared" si="648"/>
        <v>0.20618552127093-0.0311026943592673i</v>
      </c>
      <c r="U1346" t="e">
        <f t="shared" si="649"/>
        <v>#DIV/0!</v>
      </c>
      <c r="V1346" t="str">
        <f t="shared" si="650"/>
        <v>1.33333333333333E-06-0.000875439730978521i</v>
      </c>
      <c r="W1346" t="e">
        <f t="shared" si="651"/>
        <v>#DIV/0!</v>
      </c>
      <c r="X1346" t="e">
        <f t="shared" si="652"/>
        <v>#DIV/0!</v>
      </c>
      <c r="Y1346" t="str">
        <f t="shared" si="653"/>
        <v>0.00083+0.121843529476827i</v>
      </c>
      <c r="Z1346" t="e">
        <f t="shared" si="654"/>
        <v>#DIV/0!</v>
      </c>
      <c r="AA1346" t="e">
        <f t="shared" si="655"/>
        <v>#DIV/0!</v>
      </c>
      <c r="AB1346" t="str">
        <f t="shared" si="656"/>
        <v>1.27138879440489-0.191786585403404i</v>
      </c>
      <c r="AC1346" t="str">
        <f t="shared" si="657"/>
        <v>1.38334339850332-2.06295930261929i</v>
      </c>
      <c r="AD1346" t="str">
        <f t="shared" si="658"/>
        <v>0.349207578211979+0.382128137659872i</v>
      </c>
      <c r="AE1346" t="e">
        <f t="shared" si="659"/>
        <v>#DIV/0!</v>
      </c>
      <c r="AF1346" t="str">
        <f t="shared" si="660"/>
        <v>-18.1403061295511-3.31532601655966i</v>
      </c>
      <c r="AG1346" t="e">
        <f t="shared" si="661"/>
        <v>#DIV/0!</v>
      </c>
      <c r="AH1346" t="e">
        <f t="shared" si="662"/>
        <v>#DIV/0!</v>
      </c>
      <c r="AI1346" t="e">
        <f t="shared" si="663"/>
        <v>#DIV/0!</v>
      </c>
      <c r="AJ1346" t="e">
        <f t="shared" si="664"/>
        <v>#DIV/0!</v>
      </c>
      <c r="AK1346"/>
      <c r="AL1346"/>
      <c r="AM1346"/>
      <c r="AN1346"/>
    </row>
    <row r="1347" spans="1:40" x14ac:dyDescent="0.25">
      <c r="A1347"/>
      <c r="B1347">
        <f t="shared" si="665"/>
        <v>121300</v>
      </c>
      <c r="C1347" s="186" t="str">
        <f t="shared" si="633"/>
        <v>-0.0000066849729517727+0.0259842687686258i</v>
      </c>
      <c r="D1347" s="158" t="str">
        <f t="shared" si="634"/>
        <v>-7.66671791812595+0.199212727226131i</v>
      </c>
      <c r="E1347" t="str">
        <f t="shared" si="635"/>
        <v>7.99995476463929-0.0190231658633322i</v>
      </c>
      <c r="F1347" t="str">
        <f t="shared" si="636"/>
        <v>0.99920064400111+1.89927654551319E-06i</v>
      </c>
      <c r="G1347">
        <f t="shared" si="631"/>
        <v>1</v>
      </c>
      <c r="H1347" t="str">
        <f t="shared" si="637"/>
        <v>10.4754532191751+3.51248534376307i</v>
      </c>
      <c r="I1347" t="str">
        <f t="shared" si="638"/>
        <v>476.343986100552i</v>
      </c>
      <c r="J1347" t="str">
        <f t="shared" si="632"/>
        <v>-306.136703612259+104.208821151246i</v>
      </c>
      <c r="K1347" t="str">
        <f t="shared" si="639"/>
        <v>0.474657143874308-1.39441144968708i</v>
      </c>
      <c r="L1347" t="str">
        <f t="shared" si="640"/>
        <v>0.0586805877929264-0.146614591457571i</v>
      </c>
      <c r="M1347" t="str">
        <f t="shared" si="641"/>
        <v>0.533337731667234-1.54102604114465i</v>
      </c>
      <c r="N1347" t="str">
        <f t="shared" si="642"/>
        <v>-0.893727160046143i</v>
      </c>
      <c r="O1347" t="str">
        <f t="shared" si="643"/>
        <v>0.626511390705631-0.779412264027258i</v>
      </c>
      <c r="P1347" t="str">
        <f t="shared" si="644"/>
        <v>0.373488609294369+0.779412264027258i</v>
      </c>
      <c r="Q1347" t="str">
        <f t="shared" si="645"/>
        <v>-0.373488609294369+0.114314896018885i</v>
      </c>
      <c r="R1347" t="str">
        <f t="shared" si="646"/>
        <v>-0.330327534736296-2.18794790919245i</v>
      </c>
      <c r="S1347" t="str">
        <f t="shared" si="647"/>
        <v>0.0942333868565753i</v>
      </c>
      <c r="T1347" t="str">
        <f t="shared" si="648"/>
        <v>0.206177741748967-0.0311278823701842i</v>
      </c>
      <c r="U1347" t="e">
        <f t="shared" si="649"/>
        <v>#DIV/0!</v>
      </c>
      <c r="V1347" t="str">
        <f t="shared" si="650"/>
        <v>1.33333333333333E-06-0.0008747180164435i</v>
      </c>
      <c r="W1347" t="e">
        <f t="shared" si="651"/>
        <v>#DIV/0!</v>
      </c>
      <c r="X1347" t="e">
        <f t="shared" si="652"/>
        <v>#DIV/0!</v>
      </c>
      <c r="Y1347" t="str">
        <f t="shared" si="653"/>
        <v>0.00083+0.121944060441741i</v>
      </c>
      <c r="Z1347" t="e">
        <f t="shared" si="654"/>
        <v>#DIV/0!</v>
      </c>
      <c r="AA1347" t="e">
        <f t="shared" si="655"/>
        <v>#DIV/0!</v>
      </c>
      <c r="AB1347" t="str">
        <f t="shared" si="656"/>
        <v>1.27134082402856-0.191941900648799i</v>
      </c>
      <c r="AC1347" t="str">
        <f t="shared" si="657"/>
        <v>1.38226656397675-2.06153917490224i</v>
      </c>
      <c r="AD1347" t="str">
        <f t="shared" si="658"/>
        <v>0.349483174384791+0.382365723145372i</v>
      </c>
      <c r="AE1347" t="e">
        <f t="shared" si="659"/>
        <v>#DIV/0!</v>
      </c>
      <c r="AF1347" t="str">
        <f t="shared" si="660"/>
        <v>-18.142171137301-3.31327261653694i</v>
      </c>
      <c r="AG1347" t="e">
        <f t="shared" si="661"/>
        <v>#DIV/0!</v>
      </c>
      <c r="AH1347" t="e">
        <f t="shared" si="662"/>
        <v>#DIV/0!</v>
      </c>
      <c r="AI1347" t="e">
        <f t="shared" si="663"/>
        <v>#DIV/0!</v>
      </c>
      <c r="AJ1347" t="e">
        <f t="shared" si="664"/>
        <v>#DIV/0!</v>
      </c>
      <c r="AK1347"/>
      <c r="AL1347"/>
      <c r="AM1347"/>
      <c r="AN1347"/>
    </row>
    <row r="1348" spans="1:40" x14ac:dyDescent="0.25">
      <c r="A1348"/>
      <c r="B1348">
        <f t="shared" si="665"/>
        <v>121400</v>
      </c>
      <c r="C1348" s="186" t="str">
        <f t="shared" si="633"/>
        <v>-6.67396435337654E-06+0.0259628649256824i</v>
      </c>
      <c r="D1348" s="158" t="str">
        <f t="shared" si="634"/>
        <v>-7.66671783372669+0.199048631096898i</v>
      </c>
      <c r="E1348" t="str">
        <f t="shared" si="635"/>
        <v>7.99995469002469-0.0190388484276087i</v>
      </c>
      <c r="F1348" t="str">
        <f t="shared" si="636"/>
        <v>0.999200644008552+1.90084229578087E-06i</v>
      </c>
      <c r="G1348">
        <f t="shared" si="631"/>
        <v>1</v>
      </c>
      <c r="H1348" t="str">
        <f t="shared" si="637"/>
        <v>10.477314424015+3.51026981477735i</v>
      </c>
      <c r="I1348" t="str">
        <f t="shared" si="638"/>
        <v>476.736685182251i</v>
      </c>
      <c r="J1348" t="str">
        <f t="shared" si="632"/>
        <v>-306.643320769252+104.294731143951i</v>
      </c>
      <c r="K1348" t="str">
        <f t="shared" si="639"/>
        <v>0.473951970021286-1.39349518790035i</v>
      </c>
      <c r="L1348" t="str">
        <f t="shared" si="640"/>
        <v>0.0585972778916647-0.146527137853861i</v>
      </c>
      <c r="M1348" t="str">
        <f t="shared" si="641"/>
        <v>0.532549247912951-1.54002232575421i</v>
      </c>
      <c r="N1348" t="str">
        <f t="shared" si="642"/>
        <v>-0.8944639507799i</v>
      </c>
      <c r="O1348" t="str">
        <f t="shared" si="643"/>
        <v>0.625936956969515-0.779873660216669i</v>
      </c>
      <c r="P1348" t="str">
        <f t="shared" si="644"/>
        <v>0.374063043030485+0.779873660216669i</v>
      </c>
      <c r="Q1348" t="str">
        <f t="shared" si="645"/>
        <v>-0.374063043030485+0.114590290563231i</v>
      </c>
      <c r="R1348" t="str">
        <f t="shared" si="646"/>
        <v>-0.330322497304499-2.1860630885573i</v>
      </c>
      <c r="S1348" t="str">
        <f t="shared" si="647"/>
        <v>0.0943110730782212i</v>
      </c>
      <c r="T1348" t="str">
        <f t="shared" si="648"/>
        <v>0.206169955698529-0.0311530691826651i</v>
      </c>
      <c r="U1348" t="e">
        <f t="shared" si="649"/>
        <v>#DIV/0!</v>
      </c>
      <c r="V1348" t="str">
        <f t="shared" si="650"/>
        <v>1.33333333333333E-06-0.00087399749089454i</v>
      </c>
      <c r="W1348" t="e">
        <f t="shared" si="651"/>
        <v>#DIV/0!</v>
      </c>
      <c r="X1348" t="e">
        <f t="shared" si="652"/>
        <v>#DIV/0!</v>
      </c>
      <c r="Y1348" t="str">
        <f t="shared" si="653"/>
        <v>0.00083+0.122044591406656i</v>
      </c>
      <c r="Z1348" t="e">
        <f t="shared" si="654"/>
        <v>#DIV/0!</v>
      </c>
      <c r="AA1348" t="e">
        <f t="shared" si="655"/>
        <v>#DIV/0!</v>
      </c>
      <c r="AB1348" t="str">
        <f t="shared" si="656"/>
        <v>1.2712928133961-0.192097208504354i</v>
      </c>
      <c r="AC1348" t="str">
        <f t="shared" si="657"/>
        <v>1.38119204183947-2.06012053911605i</v>
      </c>
      <c r="AD1348" t="str">
        <f t="shared" si="658"/>
        <v>0.349758946380194+0.382603117209744i</v>
      </c>
      <c r="AE1348" t="e">
        <f t="shared" si="659"/>
        <v>#DIV/0!</v>
      </c>
      <c r="AF1348" t="str">
        <f t="shared" si="660"/>
        <v>-18.1440322577417-3.31122118368045i</v>
      </c>
      <c r="AG1348" t="e">
        <f t="shared" si="661"/>
        <v>#DIV/0!</v>
      </c>
      <c r="AH1348" t="e">
        <f t="shared" si="662"/>
        <v>#DIV/0!</v>
      </c>
      <c r="AI1348" t="e">
        <f t="shared" si="663"/>
        <v>#DIV/0!</v>
      </c>
      <c r="AJ1348" t="e">
        <f t="shared" si="664"/>
        <v>#DIV/0!</v>
      </c>
      <c r="AK1348"/>
      <c r="AL1348"/>
      <c r="AM1348"/>
      <c r="AN1348"/>
    </row>
    <row r="1349" spans="1:40" x14ac:dyDescent="0.25">
      <c r="A1349"/>
      <c r="B1349">
        <f t="shared" si="665"/>
        <v>121500</v>
      </c>
      <c r="C1349" s="186" t="str">
        <f t="shared" si="633"/>
        <v>-0.000006662982925515+0.0259414963153954i</v>
      </c>
      <c r="D1349" s="158" t="str">
        <f t="shared" si="634"/>
        <v>-7.6667177495358+0.198884805084698i</v>
      </c>
      <c r="E1349" t="str">
        <f t="shared" si="635"/>
        <v>7.99995461534862-0.0190545309914461i</v>
      </c>
      <c r="F1349" t="str">
        <f t="shared" si="636"/>
        <v>0.999200644016005+0.0000019024080460048i</v>
      </c>
      <c r="G1349">
        <f t="shared" ref="G1349:G1412" si="666">IF($C$11=$C$7,$C$24,F1349)</f>
        <v>1</v>
      </c>
      <c r="H1349" t="str">
        <f t="shared" si="637"/>
        <v>10.4791717515886+3.50805652194806i</v>
      </c>
      <c r="I1349" t="str">
        <f t="shared" si="638"/>
        <v>477.12938426395i</v>
      </c>
      <c r="J1349" t="str">
        <f t="shared" ref="J1349:J1412" si="667">IMSUM(COMPLEX(0,2*PI()*B1349*$C$113*$C$112),COMPLEX(0,2*PI()*B1349*$C$113*$C$111),COMPLEX(0,2*PI()*B1349*$C$28*10^-12*$C$111),COMPLEX(-1*2*PI()*B1349*2*PI()*B1349*$C$113*$C$112*$C$28*10^-12*$C$111,0),COMPLEX(1,0))</f>
        <v>-307.150355410511+104.380641136656i</v>
      </c>
      <c r="K1349" t="str">
        <f t="shared" si="639"/>
        <v>0.473248309793909-1.3925799359703i</v>
      </c>
      <c r="L1349" t="str">
        <f t="shared" si="640"/>
        <v>0.0585141358474288-0.146439761134693i</v>
      </c>
      <c r="M1349" t="str">
        <f t="shared" si="641"/>
        <v>0.531762445641338-1.53901969710499i</v>
      </c>
      <c r="N1349" t="str">
        <f t="shared" si="642"/>
        <v>-0.895200741513656i</v>
      </c>
      <c r="O1349" t="str">
        <f t="shared" si="643"/>
        <v>0.625362183436911-0.780334633043426i</v>
      </c>
      <c r="P1349" t="str">
        <f t="shared" si="644"/>
        <v>0.374637816563089+0.780334633043426i</v>
      </c>
      <c r="Q1349" t="str">
        <f t="shared" si="645"/>
        <v>-0.374637816563089+0.11486610847023i</v>
      </c>
      <c r="R1349" t="str">
        <f t="shared" si="646"/>
        <v>-0.330317455456395-2.18418130133879i</v>
      </c>
      <c r="S1349" t="str">
        <f t="shared" si="647"/>
        <v>0.0943887592998673i</v>
      </c>
      <c r="T1349" t="str">
        <f t="shared" si="648"/>
        <v>0.206162163119338-0.0311782547956183i</v>
      </c>
      <c r="U1349" t="e">
        <f t="shared" si="649"/>
        <v>#DIV/0!</v>
      </c>
      <c r="V1349" t="str">
        <f t="shared" si="650"/>
        <v>1.33333333333333E-06-0.000873278151395859i</v>
      </c>
      <c r="W1349" t="e">
        <f t="shared" si="651"/>
        <v>#DIV/0!</v>
      </c>
      <c r="X1349" t="e">
        <f t="shared" si="652"/>
        <v>#DIV/0!</v>
      </c>
      <c r="Y1349" t="str">
        <f t="shared" si="653"/>
        <v>0.00083+0.122145122371571i</v>
      </c>
      <c r="Z1349" t="e">
        <f t="shared" si="654"/>
        <v>#DIV/0!</v>
      </c>
      <c r="AA1349" t="e">
        <f t="shared" si="655"/>
        <v>#DIV/0!</v>
      </c>
      <c r="AB1349" t="str">
        <f t="shared" si="656"/>
        <v>1.27124476250581-0.192252508963336i</v>
      </c>
      <c r="AC1349" t="str">
        <f t="shared" si="657"/>
        <v>1.3801198258064-2.05870339368502i</v>
      </c>
      <c r="AD1349" t="str">
        <f t="shared" si="658"/>
        <v>0.350034894075412+0.382840319730331i</v>
      </c>
      <c r="AE1349" t="e">
        <f t="shared" si="659"/>
        <v>#DIV/0!</v>
      </c>
      <c r="AF1349" t="str">
        <f t="shared" si="660"/>
        <v>-18.1458895011244-3.30917171686336i</v>
      </c>
      <c r="AG1349" t="e">
        <f t="shared" si="661"/>
        <v>#DIV/0!</v>
      </c>
      <c r="AH1349" t="e">
        <f t="shared" si="662"/>
        <v>#DIV/0!</v>
      </c>
      <c r="AI1349" t="e">
        <f t="shared" si="663"/>
        <v>#DIV/0!</v>
      </c>
      <c r="AJ1349" t="e">
        <f t="shared" si="664"/>
        <v>#DIV/0!</v>
      </c>
      <c r="AK1349"/>
      <c r="AL1349"/>
      <c r="AM1349"/>
      <c r="AN1349"/>
    </row>
    <row r="1350" spans="1:40" x14ac:dyDescent="0.25">
      <c r="A1350"/>
      <c r="B1350">
        <f t="shared" si="665"/>
        <v>121600</v>
      </c>
      <c r="C1350" s="186" t="str">
        <f t="shared" ref="C1350:C1413" si="668">IMPRODUCT(COMPLEX(-1,0),IMDIV(IMPRODUCT(G1350,COMPLEX($C$100+$C$101,0)),COMPLEX($C$100,2*PI()*B1350*$C$103*$C$102*(2*$C$100+$C$101))))</f>
        <v>-6.65202857884807E-06+0.025920162850842i</v>
      </c>
      <c r="D1350" s="158" t="str">
        <f t="shared" ref="D1350:D1413" si="669">IMPRODUCT(COMPLEX($C$106,0),IMSUB(C1350,G1350))</f>
        <v>-7.66671766555245+0.198721248523122i</v>
      </c>
      <c r="E1350" t="str">
        <f t="shared" ref="E1350:E1413" si="670">IMDIV(COMPLEX($C$20*10^3,0),COMPLEX(1,2*PI()*B1350*$C$20*1000*$C$29*10^-12))</f>
        <v>7.99995454061105-0.0190702135548441i</v>
      </c>
      <c r="F1350" t="str">
        <f t="shared" ref="F1350:F1413" si="671">IMDIV(COMPLEX($C$22*1000,0),IMSUM(COMPLEX($C$22*1000,0),E1350))</f>
        <v>0.999200644023456+1.90397379618491E-06i</v>
      </c>
      <c r="G1350">
        <f t="shared" si="666"/>
        <v>1</v>
      </c>
      <c r="H1350" t="str">
        <f t="shared" ref="H1350:H1413" si="672">IMPRODUCT(COMPLEX($C$108,0),IMPRODUCT(COMPLEX(-1,0),D1350),IMDIV(COMPLEX(0,2*PI()*B1350*$C$109*$C$110),COMPLEX(1,2*PI()*B1350*$C$109*$C$110)))</f>
        <v>10.481025212116+3.50584546347398i</v>
      </c>
      <c r="I1350" t="str">
        <f t="shared" ref="I1350:I1413" si="673">COMPLEX(0,2*PI()*B1350*$C$113*$C$112*$C$114)</f>
        <v>477.522083345649i</v>
      </c>
      <c r="J1350" t="str">
        <f t="shared" si="667"/>
        <v>-307.657807536035+104.466551129361i</v>
      </c>
      <c r="K1350" t="str">
        <f t="shared" ref="K1350:K1413" si="674">IMDIV(I1350,J1350)</f>
        <v>0.472546159037407-1.39166569277276i</v>
      </c>
      <c r="L1350" t="str">
        <f t="shared" ref="L1350:L1413" si="675">IMDIV(COMPLEX($C$117,0),COMPLEX(1,2*PI()*B1350*$C$115*$C$116))</f>
        <v>0.0584311612377152-0.146352461279068i</v>
      </c>
      <c r="M1350" t="str">
        <f t="shared" ref="M1350:M1413" si="676">IMSUM(K1350,L1350)</f>
        <v>0.530977320275122-1.53801815405183i</v>
      </c>
      <c r="N1350" t="str">
        <f t="shared" ref="N1350:N1413" si="677">COMPLEX(0,-2*PI()*B1350*$C$43)</f>
        <v>-0.895937532247412i</v>
      </c>
      <c r="O1350" t="str">
        <f t="shared" ref="O1350:O1413" si="678">IMEXP(N1350)</f>
        <v>0.624787070419842-0.780795182257288i</v>
      </c>
      <c r="P1350" t="str">
        <f t="shared" ref="P1350:P1413" si="679">IMSUB(COMPLEX(1,0),O1350)</f>
        <v>0.375212929580158+0.780795182257288i</v>
      </c>
      <c r="Q1350" t="str">
        <f t="shared" ref="Q1350:Q1413" si="680">IMSUM(COMPLEX(0,2*PI()*B1350*$C$43),O1350,COMPLEX(-1,0))</f>
        <v>-0.375212929580158+0.115142349990124i</v>
      </c>
      <c r="R1350" t="str">
        <f t="shared" ref="R1350:R1413" si="681">IMDIV(P1350,Q1350)</f>
        <v>-0.33031240919132-2.18230254005025i</v>
      </c>
      <c r="S1350" t="str">
        <f t="shared" ref="S1350:S1413" si="682">IMDIV(COMPLEX(0,2*PI()*B1350*$C$123),COMPLEX($C$124,0))</f>
        <v>0.0944664455215133i</v>
      </c>
      <c r="T1350" t="str">
        <f t="shared" ref="T1350:T1413" si="683">IMPRODUCT(R1350,S1350)</f>
        <v>0.206154364011117-0.0312034392079516i</v>
      </c>
      <c r="U1350" t="e">
        <f t="shared" ref="U1350:U1413" si="684">IMDIV(COMPLEX(1,2*PI()*B1350*$C$16*10^-3*$C$15*10^-6),COMPLEX(0,2*PI()*B1350*$C$15*10^-6))</f>
        <v>#DIV/0!</v>
      </c>
      <c r="V1350" t="str">
        <f t="shared" ref="V1350:V1413" si="685">IMSUM(COMPLEX($C$18*10^-3,0),IMDIV(COMPLEX(1,0),COMPLEX(0,2*PI()*B1350*($C$17*1*10^-6))))</f>
        <v>1.33333333333333E-06-0.000872559995021353i</v>
      </c>
      <c r="W1350" t="e">
        <f t="shared" ref="W1350:W1413" si="686">IMDIV(IMPRODUCT(U1350,V1350),IMSUM(U1350,V1350))</f>
        <v>#DIV/0!</v>
      </c>
      <c r="X1350" t="e">
        <f t="shared" ref="X1350:X1413" si="687">IMDIV(IMPRODUCT(COMPLEX($C$19,0),W1350),IMSUM(COMPLEX($C$19,0),W1350))</f>
        <v>#DIV/0!</v>
      </c>
      <c r="Y1350" t="str">
        <f t="shared" ref="Y1350:Y1413" si="688">COMPLEX($C$13*10^-3,2*PI()*B1350*$C$12*0.000001)</f>
        <v>0.00083+0.122245653336486i</v>
      </c>
      <c r="Z1350" t="e">
        <f t="shared" ref="Z1350:Z1413" si="689">IMPRODUCT(COMPLEX($C$6,0),IMDIV(X1350,IMSUM(X1350,Y1350)))</f>
        <v>#DIV/0!</v>
      </c>
      <c r="AA1350" t="e">
        <f t="shared" ref="AA1350:AA1413" si="690">IMDIV(COMPLEX($C$6,0),IMSUM(X1350,Y1350))</f>
        <v>#DIV/0!</v>
      </c>
      <c r="AB1350" t="str">
        <f t="shared" ref="AB1350:AB1413" si="691">IMPRODUCT(COMPLEX($C$119,0),T1350)</f>
        <v>1.27119667135596-0.192407802019012i</v>
      </c>
      <c r="AC1350" t="str">
        <f t="shared" ref="AC1350:AC1413" si="692">IMSUM(COMPLEX(1,0),IMPRODUCT(AB1350,M1350))</f>
        <v>1.37904990961279-2.05728773703181i</v>
      </c>
      <c r="AD1350" t="str">
        <f t="shared" ref="AD1350:AD1413" si="693">IMDIV(AB1350,AC1350)</f>
        <v>0.350311017347577+0.383077330584523i</v>
      </c>
      <c r="AE1350" t="e">
        <f t="shared" ref="AE1350:AE1413" si="694">IMPRODUCT(AD1350,AA1350,X1350)</f>
        <v>#DIV/0!</v>
      </c>
      <c r="AF1350" t="str">
        <f t="shared" ref="AF1350:AF1413" si="695">IMSUB(D1350,H1350)</f>
        <v>-18.1477428776684-3.30712421495086i</v>
      </c>
      <c r="AG1350" t="e">
        <f t="shared" ref="AG1350:AG1413" si="696">IMSUM(COMPLEX(1,0),IMPRODUCT(AD1350,AA1350,COMPLEX($C$127,0)))</f>
        <v>#DIV/0!</v>
      </c>
      <c r="AH1350" t="e">
        <f t="shared" ref="AH1350:AH1413" si="697">IMDIV(IMPRODUCT(AE1350,AF1350),AG1350)</f>
        <v>#DIV/0!</v>
      </c>
      <c r="AI1350" t="e">
        <f t="shared" ref="AI1350:AI1413" si="698">20*LOG10(IMABS(AH1350))</f>
        <v>#DIV/0!</v>
      </c>
      <c r="AJ1350" t="e">
        <f t="shared" ref="AJ1350:AJ1413" si="699">IMARGUMENT(AH1350)*180/PI()</f>
        <v>#DIV/0!</v>
      </c>
      <c r="AK1350"/>
      <c r="AL1350"/>
      <c r="AM1350"/>
      <c r="AN1350"/>
    </row>
    <row r="1351" spans="1:40" x14ac:dyDescent="0.25">
      <c r="A1351"/>
      <c r="B1351">
        <f t="shared" si="665"/>
        <v>121700</v>
      </c>
      <c r="C1351" s="186" t="str">
        <f t="shared" si="668"/>
        <v>-6.64110122440269E-06+0.0258988644453854i</v>
      </c>
      <c r="D1351" s="158" t="str">
        <f t="shared" si="669"/>
        <v>-7.66671758177602+0.198557960747955i</v>
      </c>
      <c r="E1351" t="str">
        <f t="shared" si="670"/>
        <v>7.999954465812-0.0190858961178025i</v>
      </c>
      <c r="F1351" t="str">
        <f t="shared" si="671"/>
        <v>0.999200644030919+1.90553954632121E-06i</v>
      </c>
      <c r="G1351">
        <f t="shared" si="666"/>
        <v>1</v>
      </c>
      <c r="H1351" t="str">
        <f t="shared" si="672"/>
        <v>10.4828748157859+3.50363663754852i</v>
      </c>
      <c r="I1351" t="str">
        <f t="shared" si="673"/>
        <v>477.914782427347i</v>
      </c>
      <c r="J1351" t="str">
        <f t="shared" si="667"/>
        <v>-308.165677145826+104.552461122066i</v>
      </c>
      <c r="K1351" t="str">
        <f t="shared" si="674"/>
        <v>0.471845513610571-1.39075245718279i</v>
      </c>
      <c r="L1351" t="str">
        <f t="shared" si="675"/>
        <v>0.0583483536412416-0.146265238265571i</v>
      </c>
      <c r="M1351" t="str">
        <f t="shared" si="676"/>
        <v>0.530193867251813-1.53701769544836i</v>
      </c>
      <c r="N1351" t="str">
        <f t="shared" si="677"/>
        <v>-0.896674322981168i</v>
      </c>
      <c r="O1351" t="str">
        <f t="shared" si="678"/>
        <v>0.624211618230514-0.781255307608239i</v>
      </c>
      <c r="P1351" t="str">
        <f t="shared" si="679"/>
        <v>0.375788381769486+0.781255307608239i</v>
      </c>
      <c r="Q1351" t="str">
        <f t="shared" si="680"/>
        <v>-0.375788381769486+0.115419015372929i</v>
      </c>
      <c r="R1351" t="str">
        <f t="shared" si="681"/>
        <v>-0.330307358508591-2.1804267972296i</v>
      </c>
      <c r="S1351" t="str">
        <f t="shared" si="682"/>
        <v>0.0945441317431592i</v>
      </c>
      <c r="T1351" t="str">
        <f t="shared" si="683"/>
        <v>0.20614655837359-0.0312286224185711i</v>
      </c>
      <c r="U1351" t="e">
        <f t="shared" si="684"/>
        <v>#DIV/0!</v>
      </c>
      <c r="V1351" t="str">
        <f t="shared" si="685"/>
        <v>1.33333333333333E-06-0.000871843018854538i</v>
      </c>
      <c r="W1351" t="e">
        <f t="shared" si="686"/>
        <v>#DIV/0!</v>
      </c>
      <c r="X1351" t="e">
        <f t="shared" si="687"/>
        <v>#DIV/0!</v>
      </c>
      <c r="Y1351" t="str">
        <f t="shared" si="688"/>
        <v>0.00083+0.122346184301401i</v>
      </c>
      <c r="Z1351" t="e">
        <f t="shared" si="689"/>
        <v>#DIV/0!</v>
      </c>
      <c r="AA1351" t="e">
        <f t="shared" si="690"/>
        <v>#DIV/0!</v>
      </c>
      <c r="AB1351" t="str">
        <f t="shared" si="691"/>
        <v>1.27114853994487-0.192563087664635i</v>
      </c>
      <c r="AC1351" t="str">
        <f t="shared" si="692"/>
        <v>1.37798228701415-2.05587356757747i</v>
      </c>
      <c r="AD1351" t="str">
        <f t="shared" si="693"/>
        <v>0.350587316073739+0.383314149649784i</v>
      </c>
      <c r="AE1351" t="e">
        <f t="shared" si="694"/>
        <v>#DIV/0!</v>
      </c>
      <c r="AF1351" t="str">
        <f t="shared" si="695"/>
        <v>-18.1495923975619-3.30507867680056i</v>
      </c>
      <c r="AG1351" t="e">
        <f t="shared" si="696"/>
        <v>#DIV/0!</v>
      </c>
      <c r="AH1351" t="e">
        <f t="shared" si="697"/>
        <v>#DIV/0!</v>
      </c>
      <c r="AI1351" t="e">
        <f t="shared" si="698"/>
        <v>#DIV/0!</v>
      </c>
      <c r="AJ1351" t="e">
        <f t="shared" si="699"/>
        <v>#DIV/0!</v>
      </c>
      <c r="AK1351"/>
      <c r="AL1351"/>
      <c r="AM1351"/>
      <c r="AN1351"/>
    </row>
    <row r="1352" spans="1:40" x14ac:dyDescent="0.25">
      <c r="A1352"/>
      <c r="B1352">
        <f t="shared" si="665"/>
        <v>121800</v>
      </c>
      <c r="C1352" s="186" t="str">
        <f t="shared" si="668"/>
        <v>-6.63020077357085E-06+0.025877601012673i</v>
      </c>
      <c r="D1352" s="158" t="str">
        <f t="shared" si="669"/>
        <v>-7.66671749820591+0.19839494109716i</v>
      </c>
      <c r="E1352" t="str">
        <f t="shared" si="670"/>
        <v>7.99995439095147-0.0191015786803208i</v>
      </c>
      <c r="F1352" t="str">
        <f t="shared" si="671"/>
        <v>0.999200644038381+1.90710529641362E-06i</v>
      </c>
      <c r="G1352">
        <f t="shared" si="666"/>
        <v>1</v>
      </c>
      <c r="H1352" t="str">
        <f t="shared" si="672"/>
        <v>10.4847205727554+3.50143004235952i</v>
      </c>
      <c r="I1352" t="str">
        <f t="shared" si="673"/>
        <v>478.307481509046i</v>
      </c>
      <c r="J1352" t="str">
        <f t="shared" si="667"/>
        <v>-308.673964239884+104.638371114771i</v>
      </c>
      <c r="K1352" t="str">
        <f t="shared" si="674"/>
        <v>0.471146369385722-1.38984022807471i</v>
      </c>
      <c r="L1352" t="str">
        <f t="shared" si="675"/>
        <v>0.0582657126379428-0.14617809207237i</v>
      </c>
      <c r="M1352" t="str">
        <f t="shared" si="676"/>
        <v>0.529412082023665-1.53601832014708i</v>
      </c>
      <c r="N1352" t="str">
        <f t="shared" si="677"/>
        <v>-0.897411113714924i</v>
      </c>
      <c r="O1352" t="str">
        <f t="shared" si="678"/>
        <v>0.623635827181316-0.781715008846495i</v>
      </c>
      <c r="P1352" t="str">
        <f t="shared" si="679"/>
        <v>0.376364172818684+0.781715008846495i</v>
      </c>
      <c r="Q1352" t="str">
        <f t="shared" si="680"/>
        <v>-0.376364172818684+0.115696104868429i</v>
      </c>
      <c r="R1352" t="str">
        <f t="shared" si="681"/>
        <v>-0.330302303407539-2.17855406543923i</v>
      </c>
      <c r="S1352" t="str">
        <f t="shared" si="682"/>
        <v>0.0946218179648053i</v>
      </c>
      <c r="T1352" t="str">
        <f t="shared" si="683"/>
        <v>0.206138746206477-0.031253804426384i</v>
      </c>
      <c r="U1352" t="e">
        <f t="shared" si="684"/>
        <v>#DIV/0!</v>
      </c>
      <c r="V1352" t="str">
        <f t="shared" si="685"/>
        <v>1.33333333333333E-06-0.000871127219988481i</v>
      </c>
      <c r="W1352" t="e">
        <f t="shared" si="686"/>
        <v>#DIV/0!</v>
      </c>
      <c r="X1352" t="e">
        <f t="shared" si="687"/>
        <v>#DIV/0!</v>
      </c>
      <c r="Y1352" t="str">
        <f t="shared" si="688"/>
        <v>0.00083+0.122446715266316i</v>
      </c>
      <c r="Z1352" t="e">
        <f t="shared" si="689"/>
        <v>#DIV/0!</v>
      </c>
      <c r="AA1352" t="e">
        <f t="shared" si="690"/>
        <v>#DIV/0!</v>
      </c>
      <c r="AB1352" t="str">
        <f t="shared" si="691"/>
        <v>1.27110036827081-0.192718365893468i</v>
      </c>
      <c r="AC1352" t="str">
        <f t="shared" si="692"/>
        <v>1.37691695178612-2.05446088374152i</v>
      </c>
      <c r="AD1352" t="str">
        <f t="shared" si="693"/>
        <v>0.350863790130845+0.383550776803625i</v>
      </c>
      <c r="AE1352" t="e">
        <f t="shared" si="694"/>
        <v>#DIV/0!</v>
      </c>
      <c r="AF1352" t="str">
        <f t="shared" si="695"/>
        <v>-18.1514380709613-3.30303510126236i</v>
      </c>
      <c r="AG1352" t="e">
        <f t="shared" si="696"/>
        <v>#DIV/0!</v>
      </c>
      <c r="AH1352" t="e">
        <f t="shared" si="697"/>
        <v>#DIV/0!</v>
      </c>
      <c r="AI1352" t="e">
        <f t="shared" si="698"/>
        <v>#DIV/0!</v>
      </c>
      <c r="AJ1352" t="e">
        <f t="shared" si="699"/>
        <v>#DIV/0!</v>
      </c>
      <c r="AK1352"/>
      <c r="AL1352"/>
      <c r="AM1352"/>
      <c r="AN1352"/>
    </row>
    <row r="1353" spans="1:40" x14ac:dyDescent="0.25">
      <c r="A1353"/>
      <c r="B1353">
        <f t="shared" si="665"/>
        <v>121900</v>
      </c>
      <c r="C1353" s="186" t="str">
        <f t="shared" si="668"/>
        <v>-6.61932713810785E-06+0.0258563724666358i</v>
      </c>
      <c r="D1353" s="158" t="str">
        <f t="shared" si="669"/>
        <v>-7.66671741484141+0.198232188910875i</v>
      </c>
      <c r="E1353" t="str">
        <f t="shared" si="670"/>
        <v>7.99995431602945-0.0191172612423986i</v>
      </c>
      <c r="F1353" t="str">
        <f t="shared" si="671"/>
        <v>0.999200644045863+1.90867104646217E-06i</v>
      </c>
      <c r="G1353">
        <f t="shared" si="666"/>
        <v>1</v>
      </c>
      <c r="H1353" t="str">
        <f t="shared" si="672"/>
        <v>10.4865624931503+3.49922567608942i</v>
      </c>
      <c r="I1353" t="str">
        <f t="shared" si="673"/>
        <v>478.700180590745i</v>
      </c>
      <c r="J1353" t="str">
        <f t="shared" si="667"/>
        <v>-309.182668818207+104.724281107476i</v>
      </c>
      <c r="K1353" t="str">
        <f t="shared" si="674"/>
        <v>0.470448722248657-1.38892900432211i</v>
      </c>
      <c r="L1353" t="str">
        <f t="shared" si="675"/>
        <v>0.0581832378089695-0.146091022677223i</v>
      </c>
      <c r="M1353" t="str">
        <f t="shared" si="676"/>
        <v>0.528631960057627-1.53502002699933i</v>
      </c>
      <c r="N1353" t="str">
        <f t="shared" si="677"/>
        <v>-0.89814790444868i</v>
      </c>
      <c r="O1353" t="str">
        <f t="shared" si="678"/>
        <v>0.623059697584823-0.782174285722503i</v>
      </c>
      <c r="P1353" t="str">
        <f t="shared" si="679"/>
        <v>0.376940302415177+0.782174285722503i</v>
      </c>
      <c r="Q1353" t="str">
        <f t="shared" si="680"/>
        <v>-0.376940302415177+0.115973618726177i</v>
      </c>
      <c r="R1353" t="str">
        <f t="shared" si="681"/>
        <v>-0.330297243887492-2.17668433726598i</v>
      </c>
      <c r="S1353" t="str">
        <f t="shared" si="682"/>
        <v>0.0946995041864512i</v>
      </c>
      <c r="T1353" t="str">
        <f t="shared" si="683"/>
        <v>0.206130927509502-0.0312789852302968i</v>
      </c>
      <c r="U1353" t="e">
        <f t="shared" si="684"/>
        <v>#DIV/0!</v>
      </c>
      <c r="V1353" t="str">
        <f t="shared" si="685"/>
        <v>1.33333333333333E-06-0.000870412595525813i</v>
      </c>
      <c r="W1353" t="e">
        <f t="shared" si="686"/>
        <v>#DIV/0!</v>
      </c>
      <c r="X1353" t="e">
        <f t="shared" si="687"/>
        <v>#DIV/0!</v>
      </c>
      <c r="Y1353" t="str">
        <f t="shared" si="688"/>
        <v>0.00083+0.122547246231231i</v>
      </c>
      <c r="Z1353" t="e">
        <f t="shared" si="689"/>
        <v>#DIV/0!</v>
      </c>
      <c r="AA1353" t="e">
        <f t="shared" si="690"/>
        <v>#DIV/0!</v>
      </c>
      <c r="AB1353" t="str">
        <f t="shared" si="691"/>
        <v>1.27105215633207-0.192873636698768i</v>
      </c>
      <c r="AC1353" t="str">
        <f t="shared" si="692"/>
        <v>1.37585389772449-2.05304968394192i</v>
      </c>
      <c r="AD1353" t="str">
        <f t="shared" si="693"/>
        <v>0.351140439395758+0.383787211923614i</v>
      </c>
      <c r="AE1353" t="e">
        <f t="shared" si="694"/>
        <v>#DIV/0!</v>
      </c>
      <c r="AF1353" t="str">
        <f t="shared" si="695"/>
        <v>-18.1532799079917-3.30099348717855i</v>
      </c>
      <c r="AG1353" t="e">
        <f t="shared" si="696"/>
        <v>#DIV/0!</v>
      </c>
      <c r="AH1353" t="e">
        <f t="shared" si="697"/>
        <v>#DIV/0!</v>
      </c>
      <c r="AI1353" t="e">
        <f t="shared" si="698"/>
        <v>#DIV/0!</v>
      </c>
      <c r="AJ1353" t="e">
        <f t="shared" si="699"/>
        <v>#DIV/0!</v>
      </c>
      <c r="AK1353"/>
      <c r="AL1353"/>
      <c r="AM1353"/>
      <c r="AN1353"/>
    </row>
    <row r="1354" spans="1:40" x14ac:dyDescent="0.25">
      <c r="A1354"/>
      <c r="B1354">
        <f t="shared" si="665"/>
        <v>122000</v>
      </c>
      <c r="C1354" s="186" t="str">
        <f t="shared" si="668"/>
        <v>-6.60848023013048E-06+0.0258351787214869i</v>
      </c>
      <c r="D1354" s="158" t="str">
        <f t="shared" si="669"/>
        <v>-7.66671733168177+0.1980697035314i</v>
      </c>
      <c r="E1354" t="str">
        <f t="shared" si="670"/>
        <v>7.99995424104594-0.0191329438040357i</v>
      </c>
      <c r="F1354" t="str">
        <f t="shared" si="671"/>
        <v>0.999200644053345+1.91023679646677E-06i</v>
      </c>
      <c r="G1354">
        <f t="shared" si="666"/>
        <v>1</v>
      </c>
      <c r="H1354" t="str">
        <f t="shared" si="672"/>
        <v>10.4884005870651+3.49702353691522i</v>
      </c>
      <c r="I1354" t="str">
        <f t="shared" si="673"/>
        <v>479.092879672444i</v>
      </c>
      <c r="J1354" t="str">
        <f t="shared" si="667"/>
        <v>-309.691790880797+104.810191100181i</v>
      </c>
      <c r="K1354" t="str">
        <f t="shared" si="674"/>
        <v>0.46975256809858-1.38801878479784i</v>
      </c>
      <c r="L1354" t="str">
        <f t="shared" si="675"/>
        <v>0.0581009287366814-0.146004030057477i</v>
      </c>
      <c r="M1354" t="str">
        <f t="shared" si="676"/>
        <v>0.527853496835261-1.53402281485532i</v>
      </c>
      <c r="N1354" t="str">
        <f t="shared" si="677"/>
        <v>-0.898884695182436i</v>
      </c>
      <c r="O1354" t="str">
        <f t="shared" si="678"/>
        <v>0.622483229753794-0.78263313798694i</v>
      </c>
      <c r="P1354" t="str">
        <f t="shared" si="679"/>
        <v>0.377516770246206+0.78263313798694i</v>
      </c>
      <c r="Q1354" t="str">
        <f t="shared" si="680"/>
        <v>-0.377516770246206+0.116251557195496i</v>
      </c>
      <c r="R1354" t="str">
        <f t="shared" si="681"/>
        <v>-0.330292179947775-2.17481760532098i</v>
      </c>
      <c r="S1354" t="str">
        <f t="shared" si="682"/>
        <v>0.0947771904080971i</v>
      </c>
      <c r="T1354" t="str">
        <f t="shared" si="683"/>
        <v>0.206123102282388-0.0313041648292157i</v>
      </c>
      <c r="U1354" t="e">
        <f t="shared" si="684"/>
        <v>#DIV/0!</v>
      </c>
      <c r="V1354" t="str">
        <f t="shared" si="685"/>
        <v>1.33333333333333E-06-0.000869699142578666i</v>
      </c>
      <c r="W1354" t="e">
        <f t="shared" si="686"/>
        <v>#DIV/0!</v>
      </c>
      <c r="X1354" t="e">
        <f t="shared" si="687"/>
        <v>#DIV/0!</v>
      </c>
      <c r="Y1354" t="str">
        <f t="shared" si="688"/>
        <v>0.00083+0.122647777196146i</v>
      </c>
      <c r="Z1354" t="e">
        <f t="shared" si="689"/>
        <v>#DIV/0!</v>
      </c>
      <c r="AA1354" t="e">
        <f t="shared" si="690"/>
        <v>#DIV/0!</v>
      </c>
      <c r="AB1354" t="str">
        <f t="shared" si="691"/>
        <v>1.27100390412694-0.193028900073789i</v>
      </c>
      <c r="AC1354" t="str">
        <f t="shared" si="692"/>
        <v>1.37479311864505-2.05163996659512i</v>
      </c>
      <c r="AD1354" t="str">
        <f t="shared" si="693"/>
        <v>0.351417263745254+0.384023454887383i</v>
      </c>
      <c r="AE1354" t="e">
        <f t="shared" si="694"/>
        <v>#DIV/0!</v>
      </c>
      <c r="AF1354" t="str">
        <f t="shared" si="695"/>
        <v>-18.1551179187469-3.29895383338382i</v>
      </c>
      <c r="AG1354" t="e">
        <f t="shared" si="696"/>
        <v>#DIV/0!</v>
      </c>
      <c r="AH1354" t="e">
        <f t="shared" si="697"/>
        <v>#DIV/0!</v>
      </c>
      <c r="AI1354" t="e">
        <f t="shared" si="698"/>
        <v>#DIV/0!</v>
      </c>
      <c r="AJ1354" t="e">
        <f t="shared" si="699"/>
        <v>#DIV/0!</v>
      </c>
      <c r="AK1354"/>
      <c r="AL1354"/>
      <c r="AM1354"/>
      <c r="AN1354"/>
    </row>
    <row r="1355" spans="1:40" x14ac:dyDescent="0.25">
      <c r="A1355"/>
      <c r="B1355">
        <f t="shared" si="665"/>
        <v>122100</v>
      </c>
      <c r="C1355" s="186" t="str">
        <f t="shared" si="668"/>
        <v>-6.59765996211532E-06+0.0258140196917204i</v>
      </c>
      <c r="D1355" s="158" t="str">
        <f t="shared" si="669"/>
        <v>-7.66671724872636+0.19790748430319i</v>
      </c>
      <c r="E1355" t="str">
        <f t="shared" si="670"/>
        <v>7.99995416600095-0.0191486263652316i</v>
      </c>
      <c r="F1355" t="str">
        <f t="shared" si="671"/>
        <v>0.999200644060827+1.91180254642737E-06i</v>
      </c>
      <c r="G1355">
        <f t="shared" si="666"/>
        <v>1</v>
      </c>
      <c r="H1355" t="str">
        <f t="shared" si="672"/>
        <v>10.4902348645632+3.49482362300869i</v>
      </c>
      <c r="I1355" t="str">
        <f t="shared" si="673"/>
        <v>479.485578754142i</v>
      </c>
      <c r="J1355" t="str">
        <f t="shared" si="667"/>
        <v>-310.201330427652+104.896101092886i</v>
      </c>
      <c r="K1355" t="str">
        <f t="shared" si="674"/>
        <v>0.469057902848082-1.3871095683741i</v>
      </c>
      <c r="L1355" t="str">
        <f t="shared" si="675"/>
        <v>0.0580187850046462-0.145917114190075i</v>
      </c>
      <c r="M1355" t="str">
        <f t="shared" si="676"/>
        <v>0.527076687852728-1.53302668256417i</v>
      </c>
      <c r="N1355" t="str">
        <f t="shared" si="677"/>
        <v>-0.899621485916192i</v>
      </c>
      <c r="O1355" t="str">
        <f t="shared" si="678"/>
        <v>0.62190642400117-0.783091565390713i</v>
      </c>
      <c r="P1355" t="str">
        <f t="shared" si="679"/>
        <v>0.37809357599883+0.783091565390713i</v>
      </c>
      <c r="Q1355" t="str">
        <f t="shared" si="680"/>
        <v>-0.37809357599883+0.116529920525479i</v>
      </c>
      <c r="R1355" t="str">
        <f t="shared" si="681"/>
        <v>-0.330287111587713-2.17295386223955i</v>
      </c>
      <c r="S1355" t="str">
        <f t="shared" si="682"/>
        <v>0.0948548766297431i</v>
      </c>
      <c r="T1355" t="str">
        <f t="shared" si="683"/>
        <v>0.206115270524856-0.0313293432220467i</v>
      </c>
      <c r="U1355" t="e">
        <f t="shared" si="684"/>
        <v>#DIV/0!</v>
      </c>
      <c r="V1355" t="str">
        <f t="shared" si="685"/>
        <v>1.33333333333333E-06-0.000868986858268608i</v>
      </c>
      <c r="W1355" t="e">
        <f t="shared" si="686"/>
        <v>#DIV/0!</v>
      </c>
      <c r="X1355" t="e">
        <f t="shared" si="687"/>
        <v>#DIV/0!</v>
      </c>
      <c r="Y1355" t="str">
        <f t="shared" si="688"/>
        <v>0.00083+0.12274830816106i</v>
      </c>
      <c r="Z1355" t="e">
        <f t="shared" si="689"/>
        <v>#DIV/0!</v>
      </c>
      <c r="AA1355" t="e">
        <f t="shared" si="690"/>
        <v>#DIV/0!</v>
      </c>
      <c r="AB1355" t="str">
        <f t="shared" si="691"/>
        <v>1.27095561165371-0.193184156011787i</v>
      </c>
      <c r="AC1355" t="str">
        <f t="shared" si="692"/>
        <v>1.37373460838357-2.05023173011612i</v>
      </c>
      <c r="AD1355" t="str">
        <f t="shared" si="693"/>
        <v>0.351694263056015+0.384259505572615i</v>
      </c>
      <c r="AE1355" t="e">
        <f t="shared" si="694"/>
        <v>#DIV/0!</v>
      </c>
      <c r="AF1355" t="str">
        <f t="shared" si="695"/>
        <v>-18.1569521132896-3.2969161387055i</v>
      </c>
      <c r="AG1355" t="e">
        <f t="shared" si="696"/>
        <v>#DIV/0!</v>
      </c>
      <c r="AH1355" t="e">
        <f t="shared" si="697"/>
        <v>#DIV/0!</v>
      </c>
      <c r="AI1355" t="e">
        <f t="shared" si="698"/>
        <v>#DIV/0!</v>
      </c>
      <c r="AJ1355" t="e">
        <f t="shared" si="699"/>
        <v>#DIV/0!</v>
      </c>
      <c r="AK1355"/>
      <c r="AL1355"/>
      <c r="AM1355"/>
      <c r="AN1355"/>
    </row>
    <row r="1356" spans="1:40" x14ac:dyDescent="0.25">
      <c r="A1356"/>
      <c r="B1356">
        <f t="shared" si="665"/>
        <v>122200</v>
      </c>
      <c r="C1356" s="186" t="str">
        <f t="shared" si="668"/>
        <v>-6.58686624689687E-06+0.0257928952921105i</v>
      </c>
      <c r="D1356" s="158" t="str">
        <f t="shared" si="669"/>
        <v>-7.66671716597459+0.197745530572847i</v>
      </c>
      <c r="E1356" t="str">
        <f t="shared" si="670"/>
        <v>7.99995409089447-0.0191643089259859i</v>
      </c>
      <c r="F1356" t="str">
        <f t="shared" si="671"/>
        <v>0.999200644068319+1.91336829634396E-06i</v>
      </c>
      <c r="G1356">
        <f t="shared" si="666"/>
        <v>1</v>
      </c>
      <c r="H1356" t="str">
        <f t="shared" si="672"/>
        <v>10.4920653356771+3.49262593253637i</v>
      </c>
      <c r="I1356" t="str">
        <f t="shared" si="673"/>
        <v>479.878277835841i</v>
      </c>
      <c r="J1356" t="str">
        <f t="shared" si="667"/>
        <v>-310.711287458774+104.982011085591i</v>
      </c>
      <c r="K1356" t="str">
        <f t="shared" si="674"/>
        <v>0.468364722423066-1.38620135392239i</v>
      </c>
      <c r="L1356" t="str">
        <f t="shared" si="675"/>
        <v>0.057936806197635-0.145830275051556i</v>
      </c>
      <c r="M1356" t="str">
        <f t="shared" si="676"/>
        <v>0.526301528620701-1.53203162897395i</v>
      </c>
      <c r="N1356" t="str">
        <f t="shared" si="677"/>
        <v>-0.900358276649948i</v>
      </c>
      <c r="O1356" t="str">
        <f t="shared" si="678"/>
        <v>0.621329280640075-0.783549567684959i</v>
      </c>
      <c r="P1356" t="str">
        <f t="shared" si="679"/>
        <v>0.378670719359925+0.783549567684959i</v>
      </c>
      <c r="Q1356" t="str">
        <f t="shared" si="680"/>
        <v>-0.378670719359925+0.116808708964989i</v>
      </c>
      <c r="R1356" t="str">
        <f t="shared" si="681"/>
        <v>-0.330282038806631-2.17109310068111i</v>
      </c>
      <c r="S1356" t="str">
        <f t="shared" si="682"/>
        <v>0.0949325628513892i</v>
      </c>
      <c r="T1356" t="str">
        <f t="shared" si="683"/>
        <v>0.206107432236627-0.0313545204076955i</v>
      </c>
      <c r="U1356" t="e">
        <f t="shared" si="684"/>
        <v>#DIV/0!</v>
      </c>
      <c r="V1356" t="str">
        <f t="shared" si="685"/>
        <v>1.33333333333333E-06-0.000868275739726651i</v>
      </c>
      <c r="W1356" t="e">
        <f t="shared" si="686"/>
        <v>#DIV/0!</v>
      </c>
      <c r="X1356" t="e">
        <f t="shared" si="687"/>
        <v>#DIV/0!</v>
      </c>
      <c r="Y1356" t="str">
        <f t="shared" si="688"/>
        <v>0.00083+0.122848839125975i</v>
      </c>
      <c r="Z1356" t="e">
        <f t="shared" si="689"/>
        <v>#DIV/0!</v>
      </c>
      <c r="AA1356" t="e">
        <f t="shared" si="690"/>
        <v>#DIV/0!</v>
      </c>
      <c r="AB1356" t="str">
        <f t="shared" si="691"/>
        <v>1.27090727891065-0.193339404506013i</v>
      </c>
      <c r="AC1356" t="str">
        <f t="shared" si="692"/>
        <v>1.37267836079565-2.04882497291846i</v>
      </c>
      <c r="AD1356" t="str">
        <f t="shared" si="693"/>
        <v>0.351971437204629+0.384495363857058i</v>
      </c>
      <c r="AE1356" t="e">
        <f t="shared" si="694"/>
        <v>#DIV/0!</v>
      </c>
      <c r="AF1356" t="str">
        <f t="shared" si="695"/>
        <v>-18.1587825016517-3.29488040196352i</v>
      </c>
      <c r="AG1356" t="e">
        <f t="shared" si="696"/>
        <v>#DIV/0!</v>
      </c>
      <c r="AH1356" t="e">
        <f t="shared" si="697"/>
        <v>#DIV/0!</v>
      </c>
      <c r="AI1356" t="e">
        <f t="shared" si="698"/>
        <v>#DIV/0!</v>
      </c>
      <c r="AJ1356" t="e">
        <f t="shared" si="699"/>
        <v>#DIV/0!</v>
      </c>
      <c r="AK1356"/>
      <c r="AL1356"/>
      <c r="AM1356"/>
      <c r="AN1356"/>
    </row>
    <row r="1357" spans="1:40" x14ac:dyDescent="0.25">
      <c r="A1357"/>
      <c r="B1357">
        <f t="shared" si="665"/>
        <v>122300</v>
      </c>
      <c r="C1357" s="186" t="str">
        <f t="shared" si="668"/>
        <v>-6.57609899766583E-06+0.0257718054377098i</v>
      </c>
      <c r="D1357" s="158" t="str">
        <f t="shared" si="669"/>
        <v>-7.66671708342567+0.197583841689109i</v>
      </c>
      <c r="E1357" t="str">
        <f t="shared" si="670"/>
        <v>7.9999540157265-0.0191799914862984i</v>
      </c>
      <c r="F1357" t="str">
        <f t="shared" si="671"/>
        <v>0.999200644075821+1.91493404621653E-06i</v>
      </c>
      <c r="G1357">
        <f t="shared" si="666"/>
        <v>1</v>
      </c>
      <c r="H1357" t="str">
        <f t="shared" si="672"/>
        <v>10.4938920104079+3.49043046365951i</v>
      </c>
      <c r="I1357" t="str">
        <f t="shared" si="673"/>
        <v>480.27097691754i</v>
      </c>
      <c r="J1357" t="str">
        <f t="shared" si="667"/>
        <v>-311.221661974162+105.067921078296i</v>
      </c>
      <c r="K1357" t="str">
        <f t="shared" si="674"/>
        <v>0.467673022762716-1.38529414031358i</v>
      </c>
      <c r="L1357" t="str">
        <f t="shared" si="675"/>
        <v>0.057854991901617-0.145743512618061i</v>
      </c>
      <c r="M1357" t="str">
        <f t="shared" si="676"/>
        <v>0.525528014664333-1.53103765293164i</v>
      </c>
      <c r="N1357" t="str">
        <f t="shared" si="677"/>
        <v>-0.901095067383704i</v>
      </c>
      <c r="O1357" t="str">
        <f t="shared" si="678"/>
        <v>0.620751799983819-0.784007144621048i</v>
      </c>
      <c r="P1357" t="str">
        <f t="shared" si="679"/>
        <v>0.379248200016181+0.784007144621048i</v>
      </c>
      <c r="Q1357" t="str">
        <f t="shared" si="680"/>
        <v>-0.379248200016181+0.117087922762656i</v>
      </c>
      <c r="R1357" t="str">
        <f t="shared" si="681"/>
        <v>-0.330276961603855-2.16923531332912i</v>
      </c>
      <c r="S1357" t="str">
        <f t="shared" si="682"/>
        <v>0.0950102490730351i</v>
      </c>
      <c r="T1357" t="str">
        <f t="shared" si="683"/>
        <v>0.206099587417423-0.0313796963850675i</v>
      </c>
      <c r="U1357" t="e">
        <f t="shared" si="684"/>
        <v>#DIV/0!</v>
      </c>
      <c r="V1357" t="str">
        <f t="shared" si="685"/>
        <v>1.33333333333333E-06-0.000867565784093192i</v>
      </c>
      <c r="W1357" t="e">
        <f t="shared" si="686"/>
        <v>#DIV/0!</v>
      </c>
      <c r="X1357" t="e">
        <f t="shared" si="687"/>
        <v>#DIV/0!</v>
      </c>
      <c r="Y1357" t="str">
        <f t="shared" si="688"/>
        <v>0.00083+0.12294937009089i</v>
      </c>
      <c r="Z1357" t="e">
        <f t="shared" si="689"/>
        <v>#DIV/0!</v>
      </c>
      <c r="AA1357" t="e">
        <f t="shared" si="690"/>
        <v>#DIV/0!</v>
      </c>
      <c r="AB1357" t="str">
        <f t="shared" si="691"/>
        <v>1.27085890589606-0.193494645549718i</v>
      </c>
      <c r="AC1357" t="str">
        <f t="shared" si="692"/>
        <v>1.37162436975676-2.0474196934143i</v>
      </c>
      <c r="AD1357" t="str">
        <f t="shared" si="693"/>
        <v>0.352248786067599+0.384731029618514i</v>
      </c>
      <c r="AE1357" t="e">
        <f t="shared" si="694"/>
        <v>#DIV/0!</v>
      </c>
      <c r="AF1357" t="str">
        <f t="shared" si="695"/>
        <v>-18.1606090938336-3.2928466219704i</v>
      </c>
      <c r="AG1357" t="e">
        <f t="shared" si="696"/>
        <v>#DIV/0!</v>
      </c>
      <c r="AH1357" t="e">
        <f t="shared" si="697"/>
        <v>#DIV/0!</v>
      </c>
      <c r="AI1357" t="e">
        <f t="shared" si="698"/>
        <v>#DIV/0!</v>
      </c>
      <c r="AJ1357" t="e">
        <f t="shared" si="699"/>
        <v>#DIV/0!</v>
      </c>
      <c r="AK1357"/>
      <c r="AL1357"/>
      <c r="AM1357"/>
      <c r="AN1357"/>
    </row>
    <row r="1358" spans="1:40" x14ac:dyDescent="0.25">
      <c r="A1358"/>
      <c r="B1358">
        <f t="shared" si="665"/>
        <v>122400</v>
      </c>
      <c r="C1358" s="186" t="str">
        <f t="shared" si="668"/>
        <v>-6.56535812796743E-06+0.0257507500438489i</v>
      </c>
      <c r="D1358" s="158" t="str">
        <f t="shared" si="669"/>
        <v>-7.666717001079+0.197422417002842i</v>
      </c>
      <c r="E1358" t="str">
        <f t="shared" si="670"/>
        <v>7.99995394049705-0.0191956740461686i</v>
      </c>
      <c r="F1358" t="str">
        <f t="shared" si="671"/>
        <v>0.999200644083323+1.91649979604498E-06i</v>
      </c>
      <c r="G1358">
        <f t="shared" si="666"/>
        <v>1</v>
      </c>
      <c r="H1358" t="str">
        <f t="shared" si="672"/>
        <v>10.4957148987263+3.48823721453434i</v>
      </c>
      <c r="I1358" t="str">
        <f t="shared" si="673"/>
        <v>480.663675999238i</v>
      </c>
      <c r="J1358" t="str">
        <f t="shared" si="667"/>
        <v>-311.732453973816+105.153831071001i</v>
      </c>
      <c r="K1358" t="str">
        <f t="shared" si="674"/>
        <v>0.466982799819439-1.38438792641786i</v>
      </c>
      <c r="L1358" t="str">
        <f t="shared" si="675"/>
        <v>0.0577733417037588-0.145656826865335i</v>
      </c>
      <c r="M1358" t="str">
        <f t="shared" si="676"/>
        <v>0.524756141523198-1.5300447532832i</v>
      </c>
      <c r="N1358" t="str">
        <f t="shared" si="677"/>
        <v>-0.901831858117461i</v>
      </c>
      <c r="O1358" t="str">
        <f t="shared" si="678"/>
        <v>0.620173982345891-0.784464295950579i</v>
      </c>
      <c r="P1358" t="str">
        <f t="shared" si="679"/>
        <v>0.379826017654109+0.784464295950579i</v>
      </c>
      <c r="Q1358" t="str">
        <f t="shared" si="680"/>
        <v>-0.379826017654109+0.117367562166882i</v>
      </c>
      <c r="R1358" t="str">
        <f t="shared" si="681"/>
        <v>-0.330271879978707-2.16738049289091i</v>
      </c>
      <c r="S1358" t="str">
        <f t="shared" si="682"/>
        <v>0.095087935294681i</v>
      </c>
      <c r="T1358" t="str">
        <f t="shared" si="683"/>
        <v>0.206091736066965-0.0314048711530679i</v>
      </c>
      <c r="U1358" t="e">
        <f t="shared" si="684"/>
        <v>#DIV/0!</v>
      </c>
      <c r="V1358" t="str">
        <f t="shared" si="685"/>
        <v>1.33333333333333E-06-0.00086685698851795i</v>
      </c>
      <c r="W1358" t="e">
        <f t="shared" si="686"/>
        <v>#DIV/0!</v>
      </c>
      <c r="X1358" t="e">
        <f t="shared" si="687"/>
        <v>#DIV/0!</v>
      </c>
      <c r="Y1358" t="str">
        <f t="shared" si="688"/>
        <v>0.00083+0.123049901055805i</v>
      </c>
      <c r="Z1358" t="e">
        <f t="shared" si="689"/>
        <v>#DIV/0!</v>
      </c>
      <c r="AA1358" t="e">
        <f t="shared" si="690"/>
        <v>#DIV/0!</v>
      </c>
      <c r="AB1358" t="str">
        <f t="shared" si="691"/>
        <v>1.2708104926082-0.193649879136151i</v>
      </c>
      <c r="AC1358" t="str">
        <f t="shared" si="692"/>
        <v>1.37057262916208-2.04601589001434i</v>
      </c>
      <c r="AD1358" t="str">
        <f t="shared" si="693"/>
        <v>0.352526309521339+0.384966502734841i</v>
      </c>
      <c r="AE1358" t="e">
        <f t="shared" si="694"/>
        <v>#DIV/0!</v>
      </c>
      <c r="AF1358" t="str">
        <f t="shared" si="695"/>
        <v>-18.1624318998053-3.2908147975315i</v>
      </c>
      <c r="AG1358" t="e">
        <f t="shared" si="696"/>
        <v>#DIV/0!</v>
      </c>
      <c r="AH1358" t="e">
        <f t="shared" si="697"/>
        <v>#DIV/0!</v>
      </c>
      <c r="AI1358" t="e">
        <f t="shared" si="698"/>
        <v>#DIV/0!</v>
      </c>
      <c r="AJ1358" t="e">
        <f t="shared" si="699"/>
        <v>#DIV/0!</v>
      </c>
      <c r="AK1358"/>
      <c r="AL1358"/>
      <c r="AM1358"/>
      <c r="AN1358"/>
    </row>
    <row r="1359" spans="1:40" x14ac:dyDescent="0.25">
      <c r="A1359"/>
      <c r="B1359">
        <f t="shared" si="665"/>
        <v>122500</v>
      </c>
      <c r="C1359" s="186" t="str">
        <f t="shared" si="668"/>
        <v>-0.0000065546435516996+0.0257297290261345i</v>
      </c>
      <c r="D1359" s="158" t="str">
        <f t="shared" si="669"/>
        <v>-7.66671691893389+0.197261255867031i</v>
      </c>
      <c r="E1359" t="str">
        <f t="shared" si="670"/>
        <v>7.99995386520612-0.0192113566055963i</v>
      </c>
      <c r="F1359" t="str">
        <f t="shared" si="671"/>
        <v>0.999200644090835+1.91806554582935E-06i</v>
      </c>
      <c r="G1359">
        <f t="shared" si="666"/>
        <v>1</v>
      </c>
      <c r="H1359" t="str">
        <f t="shared" si="672"/>
        <v>10.4975340105722+3.48604618331195i</v>
      </c>
      <c r="I1359" t="str">
        <f t="shared" si="673"/>
        <v>481.056375080937i</v>
      </c>
      <c r="J1359" t="str">
        <f t="shared" si="667"/>
        <v>-312.243663457737+105.239741063706i</v>
      </c>
      <c r="K1359" t="str">
        <f t="shared" si="674"/>
        <v>0.466294049558816-1.38348271110485i</v>
      </c>
      <c r="L1359" t="str">
        <f t="shared" si="675"/>
        <v>0.0576918551924178-0.145570217768727i</v>
      </c>
      <c r="M1359" t="str">
        <f t="shared" si="676"/>
        <v>0.523985904751234-1.52905292887358i</v>
      </c>
      <c r="N1359" t="str">
        <f t="shared" si="677"/>
        <v>-0.902568648851217i</v>
      </c>
      <c r="O1359" t="str">
        <f t="shared" si="678"/>
        <v>0.619595828039969-0.784921021425382i</v>
      </c>
      <c r="P1359" t="str">
        <f t="shared" si="679"/>
        <v>0.380404171960031+0.784921021425382i</v>
      </c>
      <c r="Q1359" t="str">
        <f t="shared" si="680"/>
        <v>-0.380404171960031+0.117647627425835i</v>
      </c>
      <c r="R1359" t="str">
        <f t="shared" si="681"/>
        <v>-0.330266793930508-2.16552863209765i</v>
      </c>
      <c r="S1359" t="str">
        <f t="shared" si="682"/>
        <v>0.0951656215163271i</v>
      </c>
      <c r="T1359" t="str">
        <f t="shared" si="683"/>
        <v>0.206083878184975-0.0314300447106015i</v>
      </c>
      <c r="U1359" t="e">
        <f t="shared" si="684"/>
        <v>#DIV/0!</v>
      </c>
      <c r="V1359" t="str">
        <f t="shared" si="685"/>
        <v>1.33333333333333E-06-0.000866149350159974i</v>
      </c>
      <c r="W1359" t="e">
        <f t="shared" si="686"/>
        <v>#DIV/0!</v>
      </c>
      <c r="X1359" t="e">
        <f t="shared" si="687"/>
        <v>#DIV/0!</v>
      </c>
      <c r="Y1359" t="str">
        <f t="shared" si="688"/>
        <v>0.00083+0.12315043202072i</v>
      </c>
      <c r="Z1359" t="e">
        <f t="shared" si="689"/>
        <v>#DIV/0!</v>
      </c>
      <c r="AA1359" t="e">
        <f t="shared" si="690"/>
        <v>#DIV/0!</v>
      </c>
      <c r="AB1359" t="str">
        <f t="shared" si="691"/>
        <v>1.27076203904537-0.193805105258559i</v>
      </c>
      <c r="AC1359" t="str">
        <f t="shared" si="692"/>
        <v>1.36952313292646-2.044613561128i</v>
      </c>
      <c r="AD1359" t="str">
        <f t="shared" si="693"/>
        <v>0.352804007442171+0.385201783083963i</v>
      </c>
      <c r="AE1359" t="e">
        <f t="shared" si="694"/>
        <v>#DIV/0!</v>
      </c>
      <c r="AF1359" t="str">
        <f t="shared" si="695"/>
        <v>-18.1642509295061-3.28878492744492i</v>
      </c>
      <c r="AG1359" t="e">
        <f t="shared" si="696"/>
        <v>#DIV/0!</v>
      </c>
      <c r="AH1359" t="e">
        <f t="shared" si="697"/>
        <v>#DIV/0!</v>
      </c>
      <c r="AI1359" t="e">
        <f t="shared" si="698"/>
        <v>#DIV/0!</v>
      </c>
      <c r="AJ1359" t="e">
        <f t="shared" si="699"/>
        <v>#DIV/0!</v>
      </c>
      <c r="AK1359"/>
      <c r="AL1359"/>
      <c r="AM1359"/>
      <c r="AN1359"/>
    </row>
    <row r="1360" spans="1:40" x14ac:dyDescent="0.25">
      <c r="A1360"/>
      <c r="B1360">
        <f t="shared" si="665"/>
        <v>122600</v>
      </c>
      <c r="C1360" s="186" t="str">
        <f t="shared" si="668"/>
        <v>-6.54395518311123E-06+0.0257087423004488i</v>
      </c>
      <c r="D1360" s="158" t="str">
        <f t="shared" si="669"/>
        <v>-7.66671683698972+0.197100357636774i</v>
      </c>
      <c r="E1360" t="str">
        <f t="shared" si="670"/>
        <v>7.9999537898537-0.0192270391645809i</v>
      </c>
      <c r="F1360" t="str">
        <f t="shared" si="671"/>
        <v>0.999200644098347+1.91963129556952E-06i</v>
      </c>
      <c r="G1360">
        <f t="shared" si="666"/>
        <v>1</v>
      </c>
      <c r="H1360" t="str">
        <f t="shared" si="672"/>
        <v>10.4993493558548+3.4838573681385i</v>
      </c>
      <c r="I1360" t="str">
        <f t="shared" si="673"/>
        <v>481.449074162636i</v>
      </c>
      <c r="J1360" t="str">
        <f t="shared" si="667"/>
        <v>-312.755290425923+105.325651056412i</v>
      </c>
      <c r="K1360" t="str">
        <f t="shared" si="674"/>
        <v>0.465606767959569-1.38257849324355i</v>
      </c>
      <c r="L1360" t="str">
        <f t="shared" si="675"/>
        <v>0.0576105319571409-0.145483685303199i</v>
      </c>
      <c r="M1360" t="str">
        <f t="shared" si="676"/>
        <v>0.52321729991671-1.52806217854675i</v>
      </c>
      <c r="N1360" t="str">
        <f t="shared" si="677"/>
        <v>-0.903305439584973i</v>
      </c>
      <c r="O1360" t="str">
        <f t="shared" si="678"/>
        <v>0.619017337379908-0.785377320797519i</v>
      </c>
      <c r="P1360" t="str">
        <f t="shared" si="679"/>
        <v>0.380982662620092+0.785377320797519i</v>
      </c>
      <c r="Q1360" t="str">
        <f t="shared" si="680"/>
        <v>-0.380982662620092+0.117928118787454i</v>
      </c>
      <c r="R1360" t="str">
        <f t="shared" si="681"/>
        <v>-0.330261703458582-2.1636797237042i</v>
      </c>
      <c r="S1360" t="str">
        <f t="shared" si="682"/>
        <v>0.095243307737973i</v>
      </c>
      <c r="T1360" t="str">
        <f t="shared" si="683"/>
        <v>0.206076013771171-0.0314552170565729i</v>
      </c>
      <c r="U1360" t="e">
        <f t="shared" si="684"/>
        <v>#DIV/0!</v>
      </c>
      <c r="V1360" t="str">
        <f t="shared" si="685"/>
        <v>1.33333333333333E-06-0.000865442866187574i</v>
      </c>
      <c r="W1360" t="e">
        <f t="shared" si="686"/>
        <v>#DIV/0!</v>
      </c>
      <c r="X1360" t="e">
        <f t="shared" si="687"/>
        <v>#DIV/0!</v>
      </c>
      <c r="Y1360" t="str">
        <f t="shared" si="688"/>
        <v>0.00083+0.123250962985635i</v>
      </c>
      <c r="Z1360" t="e">
        <f t="shared" si="689"/>
        <v>#DIV/0!</v>
      </c>
      <c r="AA1360" t="e">
        <f t="shared" si="690"/>
        <v>#DIV/0!</v>
      </c>
      <c r="AB1360" t="str">
        <f t="shared" si="691"/>
        <v>1.27071354520582-0.193960323910187i</v>
      </c>
      <c r="AC1360" t="str">
        <f t="shared" si="692"/>
        <v>1.36847587498435-2.04321270516333i</v>
      </c>
      <c r="AD1360" t="str">
        <f t="shared" si="693"/>
        <v>0.353081879706324+0.38543687054385i</v>
      </c>
      <c r="AE1360" t="e">
        <f t="shared" si="694"/>
        <v>#DIV/0!</v>
      </c>
      <c r="AF1360" t="str">
        <f t="shared" si="695"/>
        <v>-18.1660661928445-3.28675701050173i</v>
      </c>
      <c r="AG1360" t="e">
        <f t="shared" si="696"/>
        <v>#DIV/0!</v>
      </c>
      <c r="AH1360" t="e">
        <f t="shared" si="697"/>
        <v>#DIV/0!</v>
      </c>
      <c r="AI1360" t="e">
        <f t="shared" si="698"/>
        <v>#DIV/0!</v>
      </c>
      <c r="AJ1360" t="e">
        <f t="shared" si="699"/>
        <v>#DIV/0!</v>
      </c>
      <c r="AK1360"/>
      <c r="AL1360"/>
      <c r="AM1360"/>
      <c r="AN1360"/>
    </row>
    <row r="1361" spans="1:40" x14ac:dyDescent="0.25">
      <c r="A1361"/>
      <c r="B1361">
        <f t="shared" si="665"/>
        <v>122700</v>
      </c>
      <c r="C1361" s="186" t="str">
        <f t="shared" si="668"/>
        <v>-0.0000065332929368006+0.0256877897829483i</v>
      </c>
      <c r="D1361" s="158" t="str">
        <f t="shared" si="669"/>
        <v>-7.66671675524588+0.19693972166927i</v>
      </c>
      <c r="E1361" t="str">
        <f t="shared" si="670"/>
        <v>7.99995371443979-0.0192427217231223i</v>
      </c>
      <c r="F1361" t="str">
        <f t="shared" si="671"/>
        <v>0.999200644105879+1.92119704526556E-06i</v>
      </c>
      <c r="G1361">
        <f t="shared" si="666"/>
        <v>1</v>
      </c>
      <c r="H1361" t="str">
        <f t="shared" si="672"/>
        <v>10.501160944453+3.48167076715511i</v>
      </c>
      <c r="I1361" t="str">
        <f t="shared" si="673"/>
        <v>481.841773244335i</v>
      </c>
      <c r="J1361" t="str">
        <f t="shared" si="667"/>
        <v>-313.267334878376+105.411561049117i</v>
      </c>
      <c r="K1361" t="str">
        <f t="shared" si="674"/>
        <v>0.464920951013477-1.38167527170239i</v>
      </c>
      <c r="L1361" t="str">
        <f t="shared" si="675"/>
        <v>0.0575293715886601-0.145397229443323i</v>
      </c>
      <c r="M1361" t="str">
        <f t="shared" si="676"/>
        <v>0.522450322602137-1.52707250114571i</v>
      </c>
      <c r="N1361" t="str">
        <f t="shared" si="677"/>
        <v>-0.904042230318729i</v>
      </c>
      <c r="O1361" t="str">
        <f t="shared" si="678"/>
        <v>0.618438510679748-0.785833193819283i</v>
      </c>
      <c r="P1361" t="str">
        <f t="shared" si="679"/>
        <v>0.381561489320252+0.785833193819283i</v>
      </c>
      <c r="Q1361" t="str">
        <f t="shared" si="680"/>
        <v>-0.381561489320252+0.118209036499446i</v>
      </c>
      <c r="R1361" t="str">
        <f t="shared" si="681"/>
        <v>-0.33025660856225-2.16183376048905i</v>
      </c>
      <c r="S1361" t="str">
        <f t="shared" si="682"/>
        <v>0.095320993959619i</v>
      </c>
      <c r="T1361" t="str">
        <f t="shared" si="683"/>
        <v>0.206068142825277-0.0314803881898865i</v>
      </c>
      <c r="U1361" t="e">
        <f t="shared" si="684"/>
        <v>#DIV/0!</v>
      </c>
      <c r="V1361" t="str">
        <f t="shared" si="685"/>
        <v>1.33333333333333E-06-0.000864737533778298i</v>
      </c>
      <c r="W1361" t="e">
        <f t="shared" si="686"/>
        <v>#DIV/0!</v>
      </c>
      <c r="X1361" t="e">
        <f t="shared" si="687"/>
        <v>#DIV/0!</v>
      </c>
      <c r="Y1361" t="str">
        <f t="shared" si="688"/>
        <v>0.00083+0.12335149395055i</v>
      </c>
      <c r="Z1361" t="e">
        <f t="shared" si="689"/>
        <v>#DIV/0!</v>
      </c>
      <c r="AA1361" t="e">
        <f t="shared" si="690"/>
        <v>#DIV/0!</v>
      </c>
      <c r="AB1361" t="str">
        <f t="shared" si="691"/>
        <v>1.27066501108786-0.19411553508428i</v>
      </c>
      <c r="AC1361" t="str">
        <f t="shared" si="692"/>
        <v>1.36743084928971-2.04181332052715i</v>
      </c>
      <c r="AD1361" t="str">
        <f t="shared" si="693"/>
        <v>0.353359926189937+0.38567176499255i</v>
      </c>
      <c r="AE1361" t="e">
        <f t="shared" si="694"/>
        <v>#DIV/0!</v>
      </c>
      <c r="AF1361" t="str">
        <f t="shared" si="695"/>
        <v>-18.1678776996989-3.28473104548584i</v>
      </c>
      <c r="AG1361" t="e">
        <f t="shared" si="696"/>
        <v>#DIV/0!</v>
      </c>
      <c r="AH1361" t="e">
        <f t="shared" si="697"/>
        <v>#DIV/0!</v>
      </c>
      <c r="AI1361" t="e">
        <f t="shared" si="698"/>
        <v>#DIV/0!</v>
      </c>
      <c r="AJ1361" t="e">
        <f t="shared" si="699"/>
        <v>#DIV/0!</v>
      </c>
      <c r="AK1361"/>
      <c r="AL1361"/>
      <c r="AM1361"/>
      <c r="AN1361"/>
    </row>
    <row r="1362" spans="1:40" x14ac:dyDescent="0.25">
      <c r="A1362"/>
      <c r="B1362">
        <f t="shared" si="665"/>
        <v>122800</v>
      </c>
      <c r="C1362" s="186" t="str">
        <f t="shared" si="668"/>
        <v>-6.52265672771349E-06+0.0256668713900625i</v>
      </c>
      <c r="D1362" s="158" t="str">
        <f t="shared" si="669"/>
        <v>-7.6667166737016+0.196779347323813i</v>
      </c>
      <c r="E1362" t="str">
        <f t="shared" si="670"/>
        <v>7.9999536389644-0.0192584042812199i</v>
      </c>
      <c r="F1362" t="str">
        <f t="shared" si="671"/>
        <v>0.9992006441134+1.92276279491731E-06i</v>
      </c>
      <c r="G1362">
        <f t="shared" si="666"/>
        <v>1</v>
      </c>
      <c r="H1362" t="str">
        <f t="shared" si="672"/>
        <v>10.5029687862147+3.47948637849805i</v>
      </c>
      <c r="I1362" t="str">
        <f t="shared" si="673"/>
        <v>482.234472326033i</v>
      </c>
      <c r="J1362" t="str">
        <f t="shared" si="667"/>
        <v>-313.779796815095+105.497471041822i</v>
      </c>
      <c r="K1362" t="str">
        <f t="shared" si="674"/>
        <v>0.46423659472537-1.38077304534922i</v>
      </c>
      <c r="L1362" t="str">
        <f t="shared" si="675"/>
        <v>0.0574483736788871-0.145310850163289i</v>
      </c>
      <c r="M1362" t="str">
        <f t="shared" si="676"/>
        <v>0.521684968404257-1.52608389551251i</v>
      </c>
      <c r="N1362" t="str">
        <f t="shared" si="677"/>
        <v>-0.904779021052485i</v>
      </c>
      <c r="O1362" t="str">
        <f t="shared" si="678"/>
        <v>0.617859348253711-0.786288640243199i</v>
      </c>
      <c r="P1362" t="str">
        <f t="shared" si="679"/>
        <v>0.382140651746289+0.786288640243199i</v>
      </c>
      <c r="Q1362" t="str">
        <f t="shared" si="680"/>
        <v>-0.382140651746289+0.118490380809286i</v>
      </c>
      <c r="R1362" t="str">
        <f t="shared" si="681"/>
        <v>-0.330251509240836-2.1599907352542i</v>
      </c>
      <c r="S1362" t="str">
        <f t="shared" si="682"/>
        <v>0.0953986801812651i</v>
      </c>
      <c r="T1362" t="str">
        <f t="shared" si="683"/>
        <v>0.206060265347011-0.0315055581094466i</v>
      </c>
      <c r="U1362" t="e">
        <f t="shared" si="684"/>
        <v>#DIV/0!</v>
      </c>
      <c r="V1362" t="str">
        <f t="shared" si="685"/>
        <v>1.33333333333333E-06-0.000864033350118867i</v>
      </c>
      <c r="W1362" t="e">
        <f t="shared" si="686"/>
        <v>#DIV/0!</v>
      </c>
      <c r="X1362" t="e">
        <f t="shared" si="687"/>
        <v>#DIV/0!</v>
      </c>
      <c r="Y1362" t="str">
        <f t="shared" si="688"/>
        <v>0.00083+0.123452024915464i</v>
      </c>
      <c r="Z1362" t="e">
        <f t="shared" si="689"/>
        <v>#DIV/0!</v>
      </c>
      <c r="AA1362" t="e">
        <f t="shared" si="690"/>
        <v>#DIV/0!</v>
      </c>
      <c r="AB1362" t="str">
        <f t="shared" si="691"/>
        <v>1.27061643668975-0.194270738774081i</v>
      </c>
      <c r="AC1362" t="str">
        <f t="shared" si="692"/>
        <v>1.36638804981598-2.04041540562495i</v>
      </c>
      <c r="AD1362" t="str">
        <f t="shared" si="693"/>
        <v>0.353638146769062+0.38590646630815i</v>
      </c>
      <c r="AE1362" t="e">
        <f t="shared" si="694"/>
        <v>#DIV/0!</v>
      </c>
      <c r="AF1362" t="str">
        <f t="shared" si="695"/>
        <v>-18.1696854599163-3.28270703117424i</v>
      </c>
      <c r="AG1362" t="e">
        <f t="shared" si="696"/>
        <v>#DIV/0!</v>
      </c>
      <c r="AH1362" t="e">
        <f t="shared" si="697"/>
        <v>#DIV/0!</v>
      </c>
      <c r="AI1362" t="e">
        <f t="shared" si="698"/>
        <v>#DIV/0!</v>
      </c>
      <c r="AJ1362" t="e">
        <f t="shared" si="699"/>
        <v>#DIV/0!</v>
      </c>
      <c r="AK1362"/>
      <c r="AL1362"/>
      <c r="AM1362"/>
      <c r="AN1362"/>
    </row>
    <row r="1363" spans="1:40" x14ac:dyDescent="0.25">
      <c r="A1363"/>
      <c r="B1363">
        <f t="shared" si="665"/>
        <v>122900</v>
      </c>
      <c r="C1363" s="186" t="str">
        <f t="shared" si="668"/>
        <v>-6.51204647114159E-06+0.025645987038493i</v>
      </c>
      <c r="D1363" s="158" t="str">
        <f t="shared" si="669"/>
        <v>-7.66671659235627+0.19661923396178i</v>
      </c>
      <c r="E1363" t="str">
        <f t="shared" si="670"/>
        <v>7.99995356342752-0.0192740868388735i</v>
      </c>
      <c r="F1363" t="str">
        <f t="shared" si="671"/>
        <v>0.999200644120942+1.92432854452485E-06i</v>
      </c>
      <c r="G1363">
        <f t="shared" si="666"/>
        <v>1</v>
      </c>
      <c r="H1363" t="str">
        <f t="shared" si="672"/>
        <v>10.504772890958+3.47730420029872i</v>
      </c>
      <c r="I1363" t="str">
        <f t="shared" si="673"/>
        <v>482.627171407732i</v>
      </c>
      <c r="J1363" t="str">
        <f t="shared" si="667"/>
        <v>-314.29267623608+105.583381034527i</v>
      </c>
      <c r="K1363" t="str">
        <f t="shared" si="674"/>
        <v>0.463553695113057-1.37987181305137i</v>
      </c>
      <c r="L1363" t="str">
        <f t="shared" si="675"/>
        <v>0.0573675378209127-0.145224547436906i</v>
      </c>
      <c r="M1363" t="str">
        <f t="shared" si="676"/>
        <v>0.52092123293397-1.52509636048828i</v>
      </c>
      <c r="N1363" t="str">
        <f t="shared" si="677"/>
        <v>-0.905515811786241i</v>
      </c>
      <c r="O1363" t="str">
        <f t="shared" si="678"/>
        <v>0.617279850416202-0.786743659822023i</v>
      </c>
      <c r="P1363" t="str">
        <f t="shared" si="679"/>
        <v>0.382720149583798+0.786743659822023i</v>
      </c>
      <c r="Q1363" t="str">
        <f t="shared" si="680"/>
        <v>-0.382720149583798+0.118772151964218i</v>
      </c>
      <c r="R1363" t="str">
        <f t="shared" si="681"/>
        <v>-0.330246405493658-2.1581506408251i</v>
      </c>
      <c r="S1363" t="str">
        <f t="shared" si="682"/>
        <v>0.095476366402911i</v>
      </c>
      <c r="T1363" t="str">
        <f t="shared" si="683"/>
        <v>0.206052381336094-0.0315307268141568i</v>
      </c>
      <c r="U1363" t="e">
        <f t="shared" si="684"/>
        <v>#DIV/0!</v>
      </c>
      <c r="V1363" t="str">
        <f t="shared" si="685"/>
        <v>1.33333333333333E-06-0.00086333031240518i</v>
      </c>
      <c r="W1363" t="e">
        <f t="shared" si="686"/>
        <v>#DIV/0!</v>
      </c>
      <c r="X1363" t="e">
        <f t="shared" si="687"/>
        <v>#DIV/0!</v>
      </c>
      <c r="Y1363" t="str">
        <f t="shared" si="688"/>
        <v>0.00083+0.123552555880379i</v>
      </c>
      <c r="Z1363" t="e">
        <f t="shared" si="689"/>
        <v>#DIV/0!</v>
      </c>
      <c r="AA1363" t="e">
        <f t="shared" si="690"/>
        <v>#DIV/0!</v>
      </c>
      <c r="AB1363" t="str">
        <f t="shared" si="691"/>
        <v>1.27056782200976-0.194425934972829i</v>
      </c>
      <c r="AC1363" t="str">
        <f t="shared" si="692"/>
        <v>1.36534747055596-2.03901895886099i</v>
      </c>
      <c r="AD1363" t="str">
        <f t="shared" si="693"/>
        <v>0.353916541319658+0.386140974368806i</v>
      </c>
      <c r="AE1363" t="e">
        <f t="shared" si="694"/>
        <v>#DIV/0!</v>
      </c>
      <c r="AF1363" t="str">
        <f t="shared" si="695"/>
        <v>-18.1714894833143-3.28068496633694i</v>
      </c>
      <c r="AG1363" t="e">
        <f t="shared" si="696"/>
        <v>#DIV/0!</v>
      </c>
      <c r="AH1363" t="e">
        <f t="shared" si="697"/>
        <v>#DIV/0!</v>
      </c>
      <c r="AI1363" t="e">
        <f t="shared" si="698"/>
        <v>#DIV/0!</v>
      </c>
      <c r="AJ1363" t="e">
        <f t="shared" si="699"/>
        <v>#DIV/0!</v>
      </c>
      <c r="AK1363"/>
      <c r="AL1363"/>
      <c r="AM1363"/>
      <c r="AN1363"/>
    </row>
    <row r="1364" spans="1:40" x14ac:dyDescent="0.25">
      <c r="A1364"/>
      <c r="B1364">
        <f t="shared" si="665"/>
        <v>123000</v>
      </c>
      <c r="C1364" s="186" t="str">
        <f t="shared" si="668"/>
        <v>-6.50146208272084E-06+0.0256251366452122i</v>
      </c>
      <c r="D1364" s="158" t="str">
        <f t="shared" si="669"/>
        <v>-7.66671651120928+0.196459380946627i</v>
      </c>
      <c r="E1364" t="str">
        <f t="shared" si="670"/>
        <v>7.99995348782916-0.0192897693960827i</v>
      </c>
      <c r="F1364" t="str">
        <f t="shared" si="671"/>
        <v>0.999200644128484+1.92589429408806E-06i</v>
      </c>
      <c r="G1364">
        <f t="shared" si="666"/>
        <v>1</v>
      </c>
      <c r="H1364" t="str">
        <f t="shared" si="672"/>
        <v>10.5065732684709+3.4751242306838i</v>
      </c>
      <c r="I1364" t="str">
        <f t="shared" si="673"/>
        <v>483.019870489431i</v>
      </c>
      <c r="J1364" t="str">
        <f t="shared" si="667"/>
        <v>-314.805973141331+105.669291027232i</v>
      </c>
      <c r="K1364" t="str">
        <f t="shared" si="674"/>
        <v>0.462872248207283-1.37897157367562i</v>
      </c>
      <c r="L1364" t="str">
        <f t="shared" si="675"/>
        <v>0.0572868636090016-0.145138321237602i</v>
      </c>
      <c r="M1364" t="str">
        <f t="shared" si="676"/>
        <v>0.520159111816285-1.52410989491322i</v>
      </c>
      <c r="N1364" t="str">
        <f t="shared" si="677"/>
        <v>-0.906252602519997i</v>
      </c>
      <c r="O1364" t="str">
        <f t="shared" si="678"/>
        <v>0.616700017481807-0.787198252308742i</v>
      </c>
      <c r="P1364" t="str">
        <f t="shared" si="679"/>
        <v>0.383299982518193+0.787198252308742i</v>
      </c>
      <c r="Q1364" t="str">
        <f t="shared" si="680"/>
        <v>-0.383299982518193+0.119054350211255i</v>
      </c>
      <c r="R1364" t="str">
        <f t="shared" si="681"/>
        <v>-0.330241297320034-2.1563134700505i</v>
      </c>
      <c r="S1364" t="str">
        <f t="shared" si="682"/>
        <v>0.0955540526245569i</v>
      </c>
      <c r="T1364" t="str">
        <f t="shared" si="683"/>
        <v>0.206044490792246-0.0315558943029205i</v>
      </c>
      <c r="U1364" t="e">
        <f t="shared" si="684"/>
        <v>#DIV/0!</v>
      </c>
      <c r="V1364" t="str">
        <f t="shared" si="685"/>
        <v>1.33333333333333E-06-0.000862628417842254i</v>
      </c>
      <c r="W1364" t="e">
        <f t="shared" si="686"/>
        <v>#DIV/0!</v>
      </c>
      <c r="X1364" t="e">
        <f t="shared" si="687"/>
        <v>#DIV/0!</v>
      </c>
      <c r="Y1364" t="str">
        <f t="shared" si="688"/>
        <v>0.00083+0.123653086845294i</v>
      </c>
      <c r="Z1364" t="e">
        <f t="shared" si="689"/>
        <v>#DIV/0!</v>
      </c>
      <c r="AA1364" t="e">
        <f t="shared" si="690"/>
        <v>#DIV/0!</v>
      </c>
      <c r="AB1364" t="str">
        <f t="shared" si="691"/>
        <v>1.27051916704617-0.194581123673763i</v>
      </c>
      <c r="AC1364" t="str">
        <f t="shared" si="692"/>
        <v>1.36430910552179-2.03762397863833i</v>
      </c>
      <c r="AD1364" t="str">
        <f t="shared" si="693"/>
        <v>0.3541951097176+0.38637528905273i</v>
      </c>
      <c r="AE1364" t="e">
        <f t="shared" si="694"/>
        <v>#DIV/0!</v>
      </c>
      <c r="AF1364" t="str">
        <f t="shared" si="695"/>
        <v>-18.1732897796802-3.27866484973717i</v>
      </c>
      <c r="AG1364" t="e">
        <f t="shared" si="696"/>
        <v>#DIV/0!</v>
      </c>
      <c r="AH1364" t="e">
        <f t="shared" si="697"/>
        <v>#DIV/0!</v>
      </c>
      <c r="AI1364" t="e">
        <f t="shared" si="698"/>
        <v>#DIV/0!</v>
      </c>
      <c r="AJ1364" t="e">
        <f t="shared" si="699"/>
        <v>#DIV/0!</v>
      </c>
      <c r="AK1364"/>
      <c r="AL1364"/>
      <c r="AM1364"/>
      <c r="AN1364"/>
    </row>
    <row r="1365" spans="1:40" x14ac:dyDescent="0.25">
      <c r="A1365"/>
      <c r="B1365">
        <f t="shared" si="665"/>
        <v>123100</v>
      </c>
      <c r="C1365" s="186" t="str">
        <f t="shared" si="668"/>
        <v>-6.49090347842966E-06+0.0256043201274622i</v>
      </c>
      <c r="D1365" s="158" t="str">
        <f t="shared" si="669"/>
        <v>-7.66671643026002+0.196299787643877i</v>
      </c>
      <c r="E1365" t="str">
        <f t="shared" si="670"/>
        <v>7.99995341216931-0.0193054519528471i</v>
      </c>
      <c r="F1365" t="str">
        <f t="shared" si="671"/>
        <v>0.999200644136026+1.92746004360692E-06i</v>
      </c>
      <c r="G1365">
        <f t="shared" si="666"/>
        <v>1</v>
      </c>
      <c r="H1365" t="str">
        <f t="shared" si="672"/>
        <v>10.5083699285109+3.47294646777521i</v>
      </c>
      <c r="I1365" t="str">
        <f t="shared" si="673"/>
        <v>483.412569571129i</v>
      </c>
      <c r="J1365" t="str">
        <f t="shared" si="667"/>
        <v>-315.319687530848+105.755201019937i</v>
      </c>
      <c r="K1365" t="str">
        <f t="shared" si="674"/>
        <v>0.46219225005168-1.37807232608825i</v>
      </c>
      <c r="L1365" t="str">
        <f t="shared" si="675"/>
        <v>0.0572063506385878-0.145052171538432i</v>
      </c>
      <c r="M1365" t="str">
        <f t="shared" si="676"/>
        <v>0.519398600690268-1.52312449762668i</v>
      </c>
      <c r="N1365" t="str">
        <f t="shared" si="677"/>
        <v>-0.906989393253753i</v>
      </c>
      <c r="O1365" t="str">
        <f t="shared" si="678"/>
        <v>0.616119849765295-0.787652417456577i</v>
      </c>
      <c r="P1365" t="str">
        <f t="shared" si="679"/>
        <v>0.383880150234705+0.787652417456577i</v>
      </c>
      <c r="Q1365" t="str">
        <f t="shared" si="680"/>
        <v>-0.383880150234705+0.119336975797176i</v>
      </c>
      <c r="R1365" t="str">
        <f t="shared" si="681"/>
        <v>-0.330236184719286-2.1544792158024i</v>
      </c>
      <c r="S1365" t="str">
        <f t="shared" si="682"/>
        <v>0.095631738846203i</v>
      </c>
      <c r="T1365" t="str">
        <f t="shared" si="683"/>
        <v>0.206036593715187-0.0315810605746412i</v>
      </c>
      <c r="U1365" t="e">
        <f t="shared" si="684"/>
        <v>#DIV/0!</v>
      </c>
      <c r="V1365" t="str">
        <f t="shared" si="685"/>
        <v>1.33333333333333E-06-0.000861927663644167i</v>
      </c>
      <c r="W1365" t="e">
        <f t="shared" si="686"/>
        <v>#DIV/0!</v>
      </c>
      <c r="X1365" t="e">
        <f t="shared" si="687"/>
        <v>#DIV/0!</v>
      </c>
      <c r="Y1365" t="str">
        <f t="shared" si="688"/>
        <v>0.00083+0.123753617810209i</v>
      </c>
      <c r="Z1365" t="e">
        <f t="shared" si="689"/>
        <v>#DIV/0!</v>
      </c>
      <c r="AA1365" t="e">
        <f t="shared" si="690"/>
        <v>#DIV/0!</v>
      </c>
      <c r="AB1365" t="str">
        <f t="shared" si="691"/>
        <v>1.27047047179726-0.194736304870122i</v>
      </c>
      <c r="AC1365" t="str">
        <f t="shared" si="692"/>
        <v>1.36327294874482-2.03623046335887i</v>
      </c>
      <c r="AD1365" t="str">
        <f t="shared" si="693"/>
        <v>0.354473851838665+0.3866094102382i</v>
      </c>
      <c r="AE1365" t="e">
        <f t="shared" si="694"/>
        <v>#DIV/0!</v>
      </c>
      <c r="AF1365" t="str">
        <f t="shared" si="695"/>
        <v>-18.1750863587709-3.27664668013133i</v>
      </c>
      <c r="AG1365" t="e">
        <f t="shared" si="696"/>
        <v>#DIV/0!</v>
      </c>
      <c r="AH1365" t="e">
        <f t="shared" si="697"/>
        <v>#DIV/0!</v>
      </c>
      <c r="AI1365" t="e">
        <f t="shared" si="698"/>
        <v>#DIV/0!</v>
      </c>
      <c r="AJ1365" t="e">
        <f t="shared" si="699"/>
        <v>#DIV/0!</v>
      </c>
      <c r="AK1365"/>
      <c r="AL1365"/>
      <c r="AM1365"/>
      <c r="AN1365"/>
    </row>
    <row r="1366" spans="1:40" x14ac:dyDescent="0.25">
      <c r="A1366"/>
      <c r="B1366">
        <f t="shared" si="665"/>
        <v>123200</v>
      </c>
      <c r="C1366" s="186" t="str">
        <f t="shared" si="668"/>
        <v>-0.0000064803705745873+0.025583537402754i</v>
      </c>
      <c r="D1366" s="158" t="str">
        <f t="shared" si="669"/>
        <v>-7.66671634950771+0.196140453421114i</v>
      </c>
      <c r="E1366" t="str">
        <f t="shared" si="670"/>
        <v>7.99995333644797-0.0193211345091663i</v>
      </c>
      <c r="F1366" t="str">
        <f t="shared" si="671"/>
        <v>0.999200644143588+1.92902579308145E-06i</v>
      </c>
      <c r="G1366">
        <f t="shared" si="666"/>
        <v>1</v>
      </c>
      <c r="H1366" t="str">
        <f t="shared" si="672"/>
        <v>10.5101628808055+3.47077090969015i</v>
      </c>
      <c r="I1366" t="str">
        <f t="shared" si="673"/>
        <v>483.805268652828i</v>
      </c>
      <c r="J1366" t="str">
        <f t="shared" si="667"/>
        <v>-315.833819404632+105.841111012642i</v>
      </c>
      <c r="K1366" t="str">
        <f t="shared" si="674"/>
        <v>0.461513696702724-1.37717406915506i</v>
      </c>
      <c r="L1366" t="str">
        <f t="shared" si="675"/>
        <v>0.0571259985062735-0.144966098312079i</v>
      </c>
      <c r="M1366" t="str">
        <f t="shared" si="676"/>
        <v>0.518639695208998-1.52214016746714i</v>
      </c>
      <c r="N1366" t="str">
        <f t="shared" si="677"/>
        <v>-0.907726183987509i</v>
      </c>
      <c r="O1366" t="str">
        <f t="shared" si="678"/>
        <v>0.615539347581616-0.788106155018979i</v>
      </c>
      <c r="P1366" t="str">
        <f t="shared" si="679"/>
        <v>0.384460652418384+0.788106155018979i</v>
      </c>
      <c r="Q1366" t="str">
        <f t="shared" si="680"/>
        <v>-0.384460652418384+0.11962002896853i</v>
      </c>
      <c r="R1366" t="str">
        <f t="shared" si="681"/>
        <v>-0.330231067690732-2.15264787097593i</v>
      </c>
      <c r="S1366" t="str">
        <f t="shared" si="682"/>
        <v>0.095709425067849i</v>
      </c>
      <c r="T1366" t="str">
        <f t="shared" si="683"/>
        <v>0.206028690104635-0.0316062256282219i</v>
      </c>
      <c r="U1366" t="e">
        <f t="shared" si="684"/>
        <v>#DIV/0!</v>
      </c>
      <c r="V1366" t="str">
        <f t="shared" si="685"/>
        <v>1.33333333333333E-06-0.000861228047034064i</v>
      </c>
      <c r="W1366" t="e">
        <f t="shared" si="686"/>
        <v>#DIV/0!</v>
      </c>
      <c r="X1366" t="e">
        <f t="shared" si="687"/>
        <v>#DIV/0!</v>
      </c>
      <c r="Y1366" t="str">
        <f t="shared" si="688"/>
        <v>0.00083+0.123854148775124i</v>
      </c>
      <c r="Z1366" t="e">
        <f t="shared" si="689"/>
        <v>#DIV/0!</v>
      </c>
      <c r="AA1366" t="e">
        <f t="shared" si="690"/>
        <v>#DIV/0!</v>
      </c>
      <c r="AB1366" t="str">
        <f t="shared" si="691"/>
        <v>1.27042173626127-0.194891478555141i</v>
      </c>
      <c r="AC1366" t="str">
        <f t="shared" si="692"/>
        <v>1.36223899427559-2.03483841142329i</v>
      </c>
      <c r="AD1366" t="str">
        <f t="shared" si="693"/>
        <v>0.354752767558545+0.386843337803538i</v>
      </c>
      <c r="AE1366" t="e">
        <f t="shared" si="694"/>
        <v>#DIV/0!</v>
      </c>
      <c r="AF1366" t="str">
        <f t="shared" si="695"/>
        <v>-18.1768792303132-3.27463045626904i</v>
      </c>
      <c r="AG1366" t="e">
        <f t="shared" si="696"/>
        <v>#DIV/0!</v>
      </c>
      <c r="AH1366" t="e">
        <f t="shared" si="697"/>
        <v>#DIV/0!</v>
      </c>
      <c r="AI1366" t="e">
        <f t="shared" si="698"/>
        <v>#DIV/0!</v>
      </c>
      <c r="AJ1366" t="e">
        <f t="shared" si="699"/>
        <v>#DIV/0!</v>
      </c>
      <c r="AK1366"/>
      <c r="AL1366"/>
      <c r="AM1366"/>
      <c r="AN1366"/>
    </row>
    <row r="1367" spans="1:40" x14ac:dyDescent="0.25">
      <c r="A1367"/>
      <c r="B1367">
        <f t="shared" si="665"/>
        <v>123300</v>
      </c>
      <c r="C1367" s="186" t="str">
        <f t="shared" si="668"/>
        <v>-6.46986328785229E-06+0.0255627883888662i</v>
      </c>
      <c r="D1367" s="158" t="str">
        <f t="shared" si="669"/>
        <v>-7.66671626895189+0.195981377647974i</v>
      </c>
      <c r="E1367" t="str">
        <f t="shared" si="670"/>
        <v>7.99995326066515-0.0193368170650401i</v>
      </c>
      <c r="F1367" t="str">
        <f t="shared" si="671"/>
        <v>0.99920064415114+1.93059154251152E-06i</v>
      </c>
      <c r="G1367">
        <f t="shared" si="666"/>
        <v>1</v>
      </c>
      <c r="H1367" t="str">
        <f t="shared" si="672"/>
        <v>10.5119521350528+3.46859755454132i</v>
      </c>
      <c r="I1367" t="str">
        <f t="shared" si="673"/>
        <v>484.197967734527i</v>
      </c>
      <c r="J1367" t="str">
        <f t="shared" si="667"/>
        <v>-316.348368762682+105.927021005347i</v>
      </c>
      <c r="K1367" t="str">
        <f t="shared" si="674"/>
        <v>0.460836584229686-1.37627680174135i</v>
      </c>
      <c r="L1367" t="str">
        <f t="shared" si="675"/>
        <v>0.0570458068098227-0.144880101530856i</v>
      </c>
      <c r="M1367" t="str">
        <f t="shared" si="676"/>
        <v>0.517882391039509-1.52115690327221i</v>
      </c>
      <c r="N1367" t="str">
        <f t="shared" si="677"/>
        <v>-0.908462974721265i</v>
      </c>
      <c r="O1367" t="str">
        <f t="shared" si="678"/>
        <v>0.614958511245901-0.788559464749631i</v>
      </c>
      <c r="P1367" t="str">
        <f t="shared" si="679"/>
        <v>0.385041488754099+0.788559464749631i</v>
      </c>
      <c r="Q1367" t="str">
        <f t="shared" si="680"/>
        <v>-0.385041488754099+0.119903509971634i</v>
      </c>
      <c r="R1367" t="str">
        <f t="shared" si="681"/>
        <v>-0.330225946233687-2.15081942848928i</v>
      </c>
      <c r="S1367" t="str">
        <f t="shared" si="682"/>
        <v>0.0957871112894949i</v>
      </c>
      <c r="T1367" t="str">
        <f t="shared" si="683"/>
        <v>0.20602077996031-0.0316313894625649i</v>
      </c>
      <c r="U1367" t="e">
        <f t="shared" si="684"/>
        <v>#DIV/0!</v>
      </c>
      <c r="V1367" t="str">
        <f t="shared" si="685"/>
        <v>1.33333333333333E-06-0.000860529565244098i</v>
      </c>
      <c r="W1367" t="e">
        <f t="shared" si="686"/>
        <v>#DIV/0!</v>
      </c>
      <c r="X1367" t="e">
        <f t="shared" si="687"/>
        <v>#DIV/0!</v>
      </c>
      <c r="Y1367" t="str">
        <f t="shared" si="688"/>
        <v>0.00083+0.123954679740039i</v>
      </c>
      <c r="Z1367" t="e">
        <f t="shared" si="689"/>
        <v>#DIV/0!</v>
      </c>
      <c r="AA1367" t="e">
        <f t="shared" si="690"/>
        <v>#DIV/0!</v>
      </c>
      <c r="AB1367" t="str">
        <f t="shared" si="691"/>
        <v>1.2703729604365-0.195046644722051i</v>
      </c>
      <c r="AC1367" t="str">
        <f t="shared" si="692"/>
        <v>1.36120723618376-2.03344782123123i</v>
      </c>
      <c r="AD1367" t="str">
        <f t="shared" si="693"/>
        <v>0.355031856752839+0.387077071627143i</v>
      </c>
      <c r="AE1367" t="e">
        <f t="shared" si="694"/>
        <v>#DIV/0!</v>
      </c>
      <c r="AF1367" t="str">
        <f t="shared" si="695"/>
        <v>-18.1786684040047-3.27261617689335i</v>
      </c>
      <c r="AG1367" t="e">
        <f t="shared" si="696"/>
        <v>#DIV/0!</v>
      </c>
      <c r="AH1367" t="e">
        <f t="shared" si="697"/>
        <v>#DIV/0!</v>
      </c>
      <c r="AI1367" t="e">
        <f t="shared" si="698"/>
        <v>#DIV/0!</v>
      </c>
      <c r="AJ1367" t="e">
        <f t="shared" si="699"/>
        <v>#DIV/0!</v>
      </c>
      <c r="AK1367"/>
      <c r="AL1367"/>
      <c r="AM1367"/>
      <c r="AN1367"/>
    </row>
    <row r="1368" spans="1:40" x14ac:dyDescent="0.25">
      <c r="A1368"/>
      <c r="B1368">
        <f t="shared" si="665"/>
        <v>123400</v>
      </c>
      <c r="C1368" s="186" t="str">
        <f t="shared" si="668"/>
        <v>-6.45938153522065E-06+0.0255420730038436i</v>
      </c>
      <c r="D1368" s="158" t="str">
        <f t="shared" si="669"/>
        <v>-7.66671618859181+0.195822559696134i</v>
      </c>
      <c r="E1368" t="str">
        <f t="shared" si="670"/>
        <v>7.99995318482085-0.019352499620468i</v>
      </c>
      <c r="F1368" t="str">
        <f t="shared" si="671"/>
        <v>0.999200644158712+0.0000019321572918972i</v>
      </c>
      <c r="G1368">
        <f t="shared" si="666"/>
        <v>1</v>
      </c>
      <c r="H1368" t="str">
        <f t="shared" si="672"/>
        <v>10.5137377009205+3.46642640043677i</v>
      </c>
      <c r="I1368" t="str">
        <f t="shared" si="673"/>
        <v>484.590666816226i</v>
      </c>
      <c r="J1368" t="str">
        <f t="shared" si="667"/>
        <v>-316.863335604998+106.012930998052i</v>
      </c>
      <c r="K1368" t="str">
        <f t="shared" si="674"/>
        <v>0.460160908714585-1.37538052271199i</v>
      </c>
      <c r="L1368" t="str">
        <f t="shared" si="675"/>
        <v>0.0569657751481602-0.144794181166708i</v>
      </c>
      <c r="M1368" t="str">
        <f t="shared" si="676"/>
        <v>0.517126683862745-1.5201747038787i</v>
      </c>
      <c r="N1368" t="str">
        <f t="shared" si="677"/>
        <v>-0.909199765455022i</v>
      </c>
      <c r="O1368" t="str">
        <f t="shared" si="678"/>
        <v>0.614377341073463-0.789012346402451i</v>
      </c>
      <c r="P1368" t="str">
        <f t="shared" si="679"/>
        <v>0.385622658926537+0.789012346402451i</v>
      </c>
      <c r="Q1368" t="str">
        <f t="shared" si="680"/>
        <v>-0.385622658926537+0.120187419052571i</v>
      </c>
      <c r="R1368" t="str">
        <f t="shared" si="681"/>
        <v>-0.330220820347474-2.14899388128359i</v>
      </c>
      <c r="S1368" t="str">
        <f t="shared" si="682"/>
        <v>0.095864797511141i</v>
      </c>
      <c r="T1368" t="str">
        <f t="shared" si="683"/>
        <v>0.206012863281932-0.0316565520765735i</v>
      </c>
      <c r="U1368" t="e">
        <f t="shared" si="684"/>
        <v>#DIV/0!</v>
      </c>
      <c r="V1368" t="str">
        <f t="shared" si="685"/>
        <v>1.33333333333333E-06-0.000859832215515373i</v>
      </c>
      <c r="W1368" t="e">
        <f t="shared" si="686"/>
        <v>#DIV/0!</v>
      </c>
      <c r="X1368" t="e">
        <f t="shared" si="687"/>
        <v>#DIV/0!</v>
      </c>
      <c r="Y1368" t="str">
        <f t="shared" si="688"/>
        <v>0.00083+0.124055210704954i</v>
      </c>
      <c r="Z1368" t="e">
        <f t="shared" si="689"/>
        <v>#DIV/0!</v>
      </c>
      <c r="AA1368" t="e">
        <f t="shared" si="690"/>
        <v>#DIV/0!</v>
      </c>
      <c r="AB1368" t="str">
        <f t="shared" si="691"/>
        <v>1.2703241443212-0.195201803364089i</v>
      </c>
      <c r="AC1368" t="str">
        <f t="shared" si="692"/>
        <v>1.36017766855801-2.03205869118114i</v>
      </c>
      <c r="AD1368" t="str">
        <f t="shared" si="693"/>
        <v>0.355311119297064+0.387310611587461i</v>
      </c>
      <c r="AE1368" t="e">
        <f t="shared" si="694"/>
        <v>#DIV/0!</v>
      </c>
      <c r="AF1368" t="str">
        <f t="shared" si="695"/>
        <v>-18.1804538895123-3.27060384074064i</v>
      </c>
      <c r="AG1368" t="e">
        <f t="shared" si="696"/>
        <v>#DIV/0!</v>
      </c>
      <c r="AH1368" t="e">
        <f t="shared" si="697"/>
        <v>#DIV/0!</v>
      </c>
      <c r="AI1368" t="e">
        <f t="shared" si="698"/>
        <v>#DIV/0!</v>
      </c>
      <c r="AJ1368" t="e">
        <f t="shared" si="699"/>
        <v>#DIV/0!</v>
      </c>
      <c r="AK1368"/>
      <c r="AL1368"/>
      <c r="AM1368"/>
      <c r="AN1368"/>
    </row>
    <row r="1369" spans="1:40" x14ac:dyDescent="0.25">
      <c r="A1369"/>
      <c r="B1369">
        <f t="shared" si="665"/>
        <v>123500</v>
      </c>
      <c r="C1369" s="186" t="str">
        <f t="shared" si="668"/>
        <v>-6.44892523402434E-06+0.0255213911659968i</v>
      </c>
      <c r="D1369" s="158" t="str">
        <f t="shared" si="669"/>
        <v>-7.66671610842677+0.195663998939309i</v>
      </c>
      <c r="E1369" t="str">
        <f t="shared" si="670"/>
        <v>7.99995310891506-0.0193681821754497i</v>
      </c>
      <c r="F1369" t="str">
        <f t="shared" si="671"/>
        <v>0.999200644166284+1.93372304123838E-06i</v>
      </c>
      <c r="G1369">
        <f t="shared" si="666"/>
        <v>1</v>
      </c>
      <c r="H1369" t="str">
        <f t="shared" si="672"/>
        <v>10.5155195880469+3.46425744548001i</v>
      </c>
      <c r="I1369" t="str">
        <f t="shared" si="673"/>
        <v>484.983365897924i</v>
      </c>
      <c r="J1369" t="str">
        <f t="shared" si="667"/>
        <v>-317.37871993158+106.098840990757i</v>
      </c>
      <c r="K1369" t="str">
        <f t="shared" si="674"/>
        <v>0.459486666252139-1.37448523093139i</v>
      </c>
      <c r="L1369" t="str">
        <f t="shared" si="675"/>
        <v>0.0568859031213669-0.144708337191219i</v>
      </c>
      <c r="M1369" t="str">
        <f t="shared" si="676"/>
        <v>0.516372569373506-1.51919356812261i</v>
      </c>
      <c r="N1369" t="str">
        <f t="shared" si="677"/>
        <v>-0.909936556188778i</v>
      </c>
      <c r="O1369" t="str">
        <f t="shared" si="678"/>
        <v>0.613795837379799-0.789464799731585i</v>
      </c>
      <c r="P1369" t="str">
        <f t="shared" si="679"/>
        <v>0.386204162620201+0.789464799731585i</v>
      </c>
      <c r="Q1369" t="str">
        <f t="shared" si="680"/>
        <v>-0.386204162620201+0.120471756457193i</v>
      </c>
      <c r="R1369" t="str">
        <f t="shared" si="681"/>
        <v>-0.3302156900314-2.14717122232285i</v>
      </c>
      <c r="S1369" t="str">
        <f t="shared" si="682"/>
        <v>0.0959424837327869i</v>
      </c>
      <c r="T1369" t="str">
        <f t="shared" si="683"/>
        <v>0.206004940069218-0.0316817134691486i</v>
      </c>
      <c r="U1369" t="e">
        <f t="shared" si="684"/>
        <v>#DIV/0!</v>
      </c>
      <c r="V1369" t="str">
        <f t="shared" si="685"/>
        <v>1.33333333333333E-06-0.000859135995097949i</v>
      </c>
      <c r="W1369" t="e">
        <f t="shared" si="686"/>
        <v>#DIV/0!</v>
      </c>
      <c r="X1369" t="e">
        <f t="shared" si="687"/>
        <v>#DIV/0!</v>
      </c>
      <c r="Y1369" t="str">
        <f t="shared" si="688"/>
        <v>0.00083+0.124155741669869i</v>
      </c>
      <c r="Z1369" t="e">
        <f t="shared" si="689"/>
        <v>#DIV/0!</v>
      </c>
      <c r="AA1369" t="e">
        <f t="shared" si="690"/>
        <v>#DIV/0!</v>
      </c>
      <c r="AB1369" t="str">
        <f t="shared" si="691"/>
        <v>1.27027528791364-0.19535695447448i</v>
      </c>
      <c r="AC1369" t="str">
        <f t="shared" si="692"/>
        <v>1.35915028550598-2.03067101967047i</v>
      </c>
      <c r="AD1369" t="str">
        <f t="shared" si="693"/>
        <v>0.355590555066635+0.387543957563003i</v>
      </c>
      <c r="AE1369" t="e">
        <f t="shared" si="694"/>
        <v>#DIV/0!</v>
      </c>
      <c r="AF1369" t="str">
        <f t="shared" si="695"/>
        <v>-18.1822356964737-3.2685934465407i</v>
      </c>
      <c r="AG1369" t="e">
        <f t="shared" si="696"/>
        <v>#DIV/0!</v>
      </c>
      <c r="AH1369" t="e">
        <f t="shared" si="697"/>
        <v>#DIV/0!</v>
      </c>
      <c r="AI1369" t="e">
        <f t="shared" si="698"/>
        <v>#DIV/0!</v>
      </c>
      <c r="AJ1369" t="e">
        <f t="shared" si="699"/>
        <v>#DIV/0!</v>
      </c>
      <c r="AK1369"/>
      <c r="AL1369"/>
      <c r="AM1369"/>
      <c r="AN1369"/>
    </row>
    <row r="1370" spans="1:40" x14ac:dyDescent="0.25">
      <c r="A1370"/>
      <c r="B1370">
        <f t="shared" si="665"/>
        <v>123600</v>
      </c>
      <c r="C1370" s="186" t="str">
        <f t="shared" si="668"/>
        <v>-6.43849430192957E-06+0.0255007427939007i</v>
      </c>
      <c r="D1370" s="158" t="str">
        <f t="shared" si="669"/>
        <v>-7.6667160284563+0.195505694753239i</v>
      </c>
      <c r="E1370" t="str">
        <f t="shared" si="670"/>
        <v>7.99995303294778-0.0193838647299848i</v>
      </c>
      <c r="F1370" t="str">
        <f t="shared" si="671"/>
        <v>0.999200644173865+1.93528879053505E-06i</v>
      </c>
      <c r="G1370">
        <f t="shared" si="666"/>
        <v>1</v>
      </c>
      <c r="H1370" t="str">
        <f t="shared" si="672"/>
        <v>10.5172978060407+3.46209068777023i</v>
      </c>
      <c r="I1370" t="str">
        <f t="shared" si="673"/>
        <v>485.376064979623i</v>
      </c>
      <c r="J1370" t="str">
        <f t="shared" si="667"/>
        <v>-317.894521742428+106.184750983462i</v>
      </c>
      <c r="K1370" t="str">
        <f t="shared" si="674"/>
        <v>0.458813852949722-1.37359092526355i</v>
      </c>
      <c r="L1370" t="str">
        <f t="shared" si="675"/>
        <v>0.0568061903306751-0.14462256957561i</v>
      </c>
      <c r="M1370" t="str">
        <f t="shared" si="676"/>
        <v>0.515620043280397-1.51821349483916i</v>
      </c>
      <c r="N1370" t="str">
        <f t="shared" si="677"/>
        <v>-0.910673346922534i</v>
      </c>
      <c r="O1370" t="str">
        <f t="shared" si="678"/>
        <v>0.613214000480581-0.789916824491415i</v>
      </c>
      <c r="P1370" t="str">
        <f t="shared" si="679"/>
        <v>0.386785999519419+0.789916824491415i</v>
      </c>
      <c r="Q1370" t="str">
        <f t="shared" si="680"/>
        <v>-0.386785999519419+0.120756522431119i</v>
      </c>
      <c r="R1370" t="str">
        <f t="shared" si="681"/>
        <v>-0.330210555284791-2.14535144459383i</v>
      </c>
      <c r="S1370" t="str">
        <f t="shared" si="682"/>
        <v>0.0960201699544328i</v>
      </c>
      <c r="T1370" t="str">
        <f t="shared" si="683"/>
        <v>0.205997010321887-0.0317068736391933i</v>
      </c>
      <c r="U1370" t="e">
        <f t="shared" si="684"/>
        <v>#DIV/0!</v>
      </c>
      <c r="V1370" t="str">
        <f t="shared" si="685"/>
        <v>1.33333333333333E-06-0.00085844090125078i</v>
      </c>
      <c r="W1370" t="e">
        <f t="shared" si="686"/>
        <v>#DIV/0!</v>
      </c>
      <c r="X1370" t="e">
        <f t="shared" si="687"/>
        <v>#DIV/0!</v>
      </c>
      <c r="Y1370" t="str">
        <f t="shared" si="688"/>
        <v>0.00083+0.124256272634783i</v>
      </c>
      <c r="Z1370" t="e">
        <f t="shared" si="689"/>
        <v>#DIV/0!</v>
      </c>
      <c r="AA1370" t="e">
        <f t="shared" si="690"/>
        <v>#DIV/0!</v>
      </c>
      <c r="AB1370" t="str">
        <f t="shared" si="691"/>
        <v>1.27022639121208-0.195512098046458i</v>
      </c>
      <c r="AC1370" t="str">
        <f t="shared" si="692"/>
        <v>1.35812508115423-2.02928480509558i</v>
      </c>
      <c r="AD1370" t="str">
        <f t="shared" si="693"/>
        <v>0.355870163936889+0.387777109432335i</v>
      </c>
      <c r="AE1370" t="e">
        <f t="shared" si="694"/>
        <v>#DIV/0!</v>
      </c>
      <c r="AF1370" t="str">
        <f t="shared" si="695"/>
        <v>-18.184013834497-3.26658499301699i</v>
      </c>
      <c r="AG1370" t="e">
        <f t="shared" si="696"/>
        <v>#DIV/0!</v>
      </c>
      <c r="AH1370" t="e">
        <f t="shared" si="697"/>
        <v>#DIV/0!</v>
      </c>
      <c r="AI1370" t="e">
        <f t="shared" si="698"/>
        <v>#DIV/0!</v>
      </c>
      <c r="AJ1370" t="e">
        <f t="shared" si="699"/>
        <v>#DIV/0!</v>
      </c>
      <c r="AK1370"/>
      <c r="AL1370"/>
      <c r="AM1370"/>
      <c r="AN1370"/>
    </row>
    <row r="1371" spans="1:40" x14ac:dyDescent="0.25">
      <c r="A1371"/>
      <c r="B1371">
        <f t="shared" si="665"/>
        <v>123700</v>
      </c>
      <c r="C1371" s="186" t="str">
        <f t="shared" si="668"/>
        <v>-6.42808865693526E-06+0.0254801278063933i</v>
      </c>
      <c r="D1371" s="158" t="str">
        <f t="shared" si="669"/>
        <v>-7.66671594867973+0.195347646515682i</v>
      </c>
      <c r="E1371" t="str">
        <f t="shared" si="670"/>
        <v>7.99995295691901-0.0193995472840729i</v>
      </c>
      <c r="F1371" t="str">
        <f t="shared" si="671"/>
        <v>0.999200644181447+1.93685453978714E-06i</v>
      </c>
      <c r="G1371">
        <f t="shared" si="666"/>
        <v>1</v>
      </c>
      <c r="H1371" t="str">
        <f t="shared" si="672"/>
        <v>10.5190723644811+3.45992612540218i</v>
      </c>
      <c r="I1371" t="str">
        <f t="shared" si="673"/>
        <v>485.768764061322i</v>
      </c>
      <c r="J1371" t="str">
        <f t="shared" si="667"/>
        <v>-318.410741037542+106.270660976167i</v>
      </c>
      <c r="K1371" t="str">
        <f t="shared" si="674"/>
        <v>0.458142464927317-1.37269760457205i</v>
      </c>
      <c r="L1371" t="str">
        <f t="shared" si="675"/>
        <v>0.0567266363784671-0.144536878290745i</v>
      </c>
      <c r="M1371" t="str">
        <f t="shared" si="676"/>
        <v>0.514869101305784-1.5172344828628i</v>
      </c>
      <c r="N1371" t="str">
        <f t="shared" si="677"/>
        <v>-0.91141013765629i</v>
      </c>
      <c r="O1371" t="str">
        <f t="shared" si="678"/>
        <v>0.612631830691668-0.790368420436556i</v>
      </c>
      <c r="P1371" t="str">
        <f t="shared" si="679"/>
        <v>0.387368169308332+0.790368420436556i</v>
      </c>
      <c r="Q1371" t="str">
        <f t="shared" si="680"/>
        <v>-0.387368169308332+0.121041717219734i</v>
      </c>
      <c r="R1371" t="str">
        <f t="shared" si="681"/>
        <v>-0.330205416106961-2.14353454110598i</v>
      </c>
      <c r="S1371" t="str">
        <f t="shared" si="682"/>
        <v>0.0960978561760789i</v>
      </c>
      <c r="T1371" t="str">
        <f t="shared" si="683"/>
        <v>0.20598907403966-0.031732032585609i</v>
      </c>
      <c r="U1371" t="e">
        <f t="shared" si="684"/>
        <v>#DIV/0!</v>
      </c>
      <c r="V1371" t="str">
        <f t="shared" si="685"/>
        <v>1.33333333333333E-06-0.00085774693124169i</v>
      </c>
      <c r="W1371" t="e">
        <f t="shared" si="686"/>
        <v>#DIV/0!</v>
      </c>
      <c r="X1371" t="e">
        <f t="shared" si="687"/>
        <v>#DIV/0!</v>
      </c>
      <c r="Y1371" t="str">
        <f t="shared" si="688"/>
        <v>0.00083+0.124356803599698i</v>
      </c>
      <c r="Z1371" t="e">
        <f t="shared" si="689"/>
        <v>#DIV/0!</v>
      </c>
      <c r="AA1371" t="e">
        <f t="shared" si="690"/>
        <v>#DIV/0!</v>
      </c>
      <c r="AB1371" t="str">
        <f t="shared" si="691"/>
        <v>1.27017745421481-0.19566723407325i</v>
      </c>
      <c r="AC1371" t="str">
        <f t="shared" si="692"/>
        <v>1.35710204964813-2.02790004585188i</v>
      </c>
      <c r="AD1371" t="str">
        <f t="shared" si="693"/>
        <v>0.35614994578306+0.388010067074095i</v>
      </c>
      <c r="AE1371" t="e">
        <f t="shared" si="694"/>
        <v>#DIV/0!</v>
      </c>
      <c r="AF1371" t="str">
        <f t="shared" si="695"/>
        <v>-18.1857883131608-3.2645784788865i</v>
      </c>
      <c r="AG1371" t="e">
        <f t="shared" si="696"/>
        <v>#DIV/0!</v>
      </c>
      <c r="AH1371" t="e">
        <f t="shared" si="697"/>
        <v>#DIV/0!</v>
      </c>
      <c r="AI1371" t="e">
        <f t="shared" si="698"/>
        <v>#DIV/0!</v>
      </c>
      <c r="AJ1371" t="e">
        <f t="shared" si="699"/>
        <v>#DIV/0!</v>
      </c>
      <c r="AK1371"/>
      <c r="AL1371"/>
      <c r="AM1371"/>
      <c r="AN1371"/>
    </row>
    <row r="1372" spans="1:40" x14ac:dyDescent="0.25">
      <c r="A1372"/>
      <c r="B1372">
        <f t="shared" si="665"/>
        <v>123800</v>
      </c>
      <c r="C1372" s="186" t="str">
        <f t="shared" si="668"/>
        <v>-6.41770821737135E-06+0.0254595461225751i</v>
      </c>
      <c r="D1372" s="158" t="str">
        <f t="shared" si="669"/>
        <v>-7.66671586909636+0.195189853606409i</v>
      </c>
      <c r="E1372" t="str">
        <f t="shared" si="670"/>
        <v>7.99995288082877-0.0194152298377137i</v>
      </c>
      <c r="F1372" t="str">
        <f t="shared" si="671"/>
        <v>0.999200644189039+1.93842028899466E-06i</v>
      </c>
      <c r="G1372">
        <f t="shared" si="666"/>
        <v>1</v>
      </c>
      <c r="H1372" t="str">
        <f t="shared" si="672"/>
        <v>10.5208432729178+3.45776375646617i</v>
      </c>
      <c r="I1372" t="str">
        <f t="shared" si="673"/>
        <v>486.161463143021i</v>
      </c>
      <c r="J1372" t="str">
        <f t="shared" si="667"/>
        <v>-318.927377816923+106.356570968872i</v>
      </c>
      <c r="K1372" t="str">
        <f t="shared" si="674"/>
        <v>0.457472498317462-1.3718052677201i</v>
      </c>
      <c r="L1372" t="str">
        <f t="shared" si="675"/>
        <v>0.056647240868271-0.144451263307135i</v>
      </c>
      <c r="M1372" t="str">
        <f t="shared" si="676"/>
        <v>0.514119739185733-1.51625653102724i</v>
      </c>
      <c r="N1372" t="str">
        <f t="shared" si="677"/>
        <v>-0.912146928390046i</v>
      </c>
      <c r="O1372" t="str">
        <f t="shared" si="678"/>
        <v>0.612049328329095-0.790819587321852i</v>
      </c>
      <c r="P1372" t="str">
        <f t="shared" si="679"/>
        <v>0.387950671670905+0.790819587321852i</v>
      </c>
      <c r="Q1372" t="str">
        <f t="shared" si="680"/>
        <v>-0.387950671670905+0.121327341068194i</v>
      </c>
      <c r="R1372" t="str">
        <f t="shared" si="681"/>
        <v>-0.330200272497221-2.14172050489131i</v>
      </c>
      <c r="S1372" t="str">
        <f t="shared" si="682"/>
        <v>0.0961755423977249i</v>
      </c>
      <c r="T1372" t="str">
        <f t="shared" si="683"/>
        <v>0.205981131222251-0.0317571903072968i</v>
      </c>
      <c r="U1372" t="e">
        <f t="shared" si="684"/>
        <v>#DIV/0!</v>
      </c>
      <c r="V1372" t="str">
        <f t="shared" si="685"/>
        <v>1.33333333333333E-06-0.000857054082347309i</v>
      </c>
      <c r="W1372" t="e">
        <f t="shared" si="686"/>
        <v>#DIV/0!</v>
      </c>
      <c r="X1372" t="e">
        <f t="shared" si="687"/>
        <v>#DIV/0!</v>
      </c>
      <c r="Y1372" t="str">
        <f t="shared" si="688"/>
        <v>0.00083+0.124457334564613i</v>
      </c>
      <c r="Z1372" t="e">
        <f t="shared" si="689"/>
        <v>#DIV/0!</v>
      </c>
      <c r="AA1372" t="e">
        <f t="shared" si="690"/>
        <v>#DIV/0!</v>
      </c>
      <c r="AB1372" t="str">
        <f t="shared" si="691"/>
        <v>1.27012847692005-0.195822362548079i</v>
      </c>
      <c r="AC1372" t="str">
        <f t="shared" si="692"/>
        <v>1.3560811851518-2.02651674033366i</v>
      </c>
      <c r="AD1372" t="str">
        <f t="shared" si="693"/>
        <v>0.356429900480307+0.388242830366965i</v>
      </c>
      <c r="AE1372" t="e">
        <f t="shared" si="694"/>
        <v>#DIV/0!</v>
      </c>
      <c r="AF1372" t="str">
        <f t="shared" si="695"/>
        <v>-18.1875591420142-3.26257390285976i</v>
      </c>
      <c r="AG1372" t="e">
        <f t="shared" si="696"/>
        <v>#DIV/0!</v>
      </c>
      <c r="AH1372" t="e">
        <f t="shared" si="697"/>
        <v>#DIV/0!</v>
      </c>
      <c r="AI1372" t="e">
        <f t="shared" si="698"/>
        <v>#DIV/0!</v>
      </c>
      <c r="AJ1372" t="e">
        <f t="shared" si="699"/>
        <v>#DIV/0!</v>
      </c>
      <c r="AK1372"/>
      <c r="AL1372"/>
      <c r="AM1372"/>
      <c r="AN1372"/>
    </row>
    <row r="1373" spans="1:40" x14ac:dyDescent="0.25">
      <c r="A1373"/>
      <c r="B1373">
        <f t="shared" si="665"/>
        <v>123900</v>
      </c>
      <c r="C1373" s="186" t="str">
        <f t="shared" si="668"/>
        <v>-6.40735290189721E-06+0.0254389976618075i</v>
      </c>
      <c r="D1373" s="158" t="str">
        <f t="shared" si="669"/>
        <v>-7.66671578970557+0.195032315407191i</v>
      </c>
      <c r="E1373" t="str">
        <f t="shared" si="670"/>
        <v>7.99995280467703-0.0194309123909069i</v>
      </c>
      <c r="F1373" t="str">
        <f t="shared" si="671"/>
        <v>0.999200644196631+1.93998603815754E-06i</v>
      </c>
      <c r="G1373">
        <f t="shared" si="666"/>
        <v>1</v>
      </c>
      <c r="H1373" t="str">
        <f t="shared" si="672"/>
        <v>10.5226105408711+3.45560357904832i</v>
      </c>
      <c r="I1373" t="str">
        <f t="shared" si="673"/>
        <v>486.554162224719i</v>
      </c>
      <c r="J1373" t="str">
        <f t="shared" si="667"/>
        <v>-319.444432080569+106.442480961577i</v>
      </c>
      <c r="K1373" t="str">
        <f t="shared" si="674"/>
        <v>0.456803949265223-1.37091391357051i</v>
      </c>
      <c r="L1373" t="str">
        <f t="shared" si="675"/>
        <v>0.0565680034047553-0.144365724594935i</v>
      </c>
      <c r="M1373" t="str">
        <f t="shared" si="676"/>
        <v>0.513371952669978-1.51527963816544i</v>
      </c>
      <c r="N1373" t="str">
        <f t="shared" si="677"/>
        <v>-0.912883719123802i</v>
      </c>
      <c r="O1373" t="str">
        <f t="shared" si="678"/>
        <v>0.611466493709081-0.791270324902383i</v>
      </c>
      <c r="P1373" t="str">
        <f t="shared" si="679"/>
        <v>0.388533506290919+0.791270324902383i</v>
      </c>
      <c r="Q1373" t="str">
        <f t="shared" si="680"/>
        <v>-0.388533506290919+0.121613394221419i</v>
      </c>
      <c r="R1373" t="str">
        <f t="shared" si="681"/>
        <v>-0.330195124454882-2.13990932900434i</v>
      </c>
      <c r="S1373" t="str">
        <f t="shared" si="682"/>
        <v>0.0962532286193708i</v>
      </c>
      <c r="T1373" t="str">
        <f t="shared" si="683"/>
        <v>0.205973181869379-0.0317823468031574i</v>
      </c>
      <c r="U1373" t="e">
        <f t="shared" si="684"/>
        <v>#DIV/0!</v>
      </c>
      <c r="V1373" t="str">
        <f t="shared" si="685"/>
        <v>1.33333333333333E-06-0.000856362351853079i</v>
      </c>
      <c r="W1373" t="e">
        <f t="shared" si="686"/>
        <v>#DIV/0!</v>
      </c>
      <c r="X1373" t="e">
        <f t="shared" si="687"/>
        <v>#DIV/0!</v>
      </c>
      <c r="Y1373" t="str">
        <f t="shared" si="688"/>
        <v>0.00083+0.124557865529528i</v>
      </c>
      <c r="Z1373" t="e">
        <f t="shared" si="689"/>
        <v>#DIV/0!</v>
      </c>
      <c r="AA1373" t="e">
        <f t="shared" si="690"/>
        <v>#DIV/0!</v>
      </c>
      <c r="AB1373" t="str">
        <f t="shared" si="691"/>
        <v>1.27007945932608-0.195977483464167i</v>
      </c>
      <c r="AC1373" t="str">
        <f t="shared" si="692"/>
        <v>1.3550624818481-2.02513488693433i</v>
      </c>
      <c r="AD1373" t="str">
        <f t="shared" si="693"/>
        <v>0.356710027903694+0.388475399189697i</v>
      </c>
      <c r="AE1373" t="e">
        <f t="shared" si="694"/>
        <v>#DIV/0!</v>
      </c>
      <c r="AF1373" t="str">
        <f t="shared" si="695"/>
        <v>-18.1893263305767-3.26057126364113i</v>
      </c>
      <c r="AG1373" t="e">
        <f t="shared" si="696"/>
        <v>#DIV/0!</v>
      </c>
      <c r="AH1373" t="e">
        <f t="shared" si="697"/>
        <v>#DIV/0!</v>
      </c>
      <c r="AI1373" t="e">
        <f t="shared" si="698"/>
        <v>#DIV/0!</v>
      </c>
      <c r="AJ1373" t="e">
        <f t="shared" si="699"/>
        <v>#DIV/0!</v>
      </c>
      <c r="AK1373"/>
      <c r="AL1373"/>
      <c r="AM1373"/>
      <c r="AN1373"/>
    </row>
    <row r="1374" spans="1:40" x14ac:dyDescent="0.25">
      <c r="A1374"/>
      <c r="B1374">
        <f t="shared" si="665"/>
        <v>124000</v>
      </c>
      <c r="C1374" s="186" t="str">
        <f t="shared" si="668"/>
        <v>-6.39702262950012E-06+0.0254184823437123i</v>
      </c>
      <c r="D1374" s="158" t="str">
        <f t="shared" si="669"/>
        <v>-7.66671571050683+0.194875031301794i</v>
      </c>
      <c r="E1374" t="str">
        <f t="shared" si="670"/>
        <v>7.99995272846381-0.019446594943652i</v>
      </c>
      <c r="F1374" t="str">
        <f t="shared" si="671"/>
        <v>0.999200644204232+1.94155178727577E-06i</v>
      </c>
      <c r="G1374">
        <f t="shared" si="666"/>
        <v>1</v>
      </c>
      <c r="H1374" t="str">
        <f t="shared" si="672"/>
        <v>10.5243741778326+3.45344559123051i</v>
      </c>
      <c r="I1374" t="str">
        <f t="shared" si="673"/>
        <v>486.946861306418i</v>
      </c>
      <c r="J1374" t="str">
        <f t="shared" si="667"/>
        <v>-319.961903828482+106.528390954282i</v>
      </c>
      <c r="K1374" t="str">
        <f t="shared" si="674"/>
        <v>0.456136813928125-1.37002354098576i</v>
      </c>
      <c r="L1374" t="str">
        <f t="shared" si="675"/>
        <v>0.0564889235937288-0.144280262123953i</v>
      </c>
      <c r="M1374" t="str">
        <f t="shared" si="676"/>
        <v>0.512625737521854-1.51430380310971i</v>
      </c>
      <c r="N1374" t="str">
        <f t="shared" si="677"/>
        <v>-0.913620509857558i</v>
      </c>
      <c r="O1374" t="str">
        <f t="shared" si="678"/>
        <v>0.610883327148023-0.791720632933462i</v>
      </c>
      <c r="P1374" t="str">
        <f t="shared" si="679"/>
        <v>0.389116672851977+0.791720632933462i</v>
      </c>
      <c r="Q1374" t="str">
        <f t="shared" si="680"/>
        <v>-0.389116672851977+0.121899876924096i</v>
      </c>
      <c r="R1374" t="str">
        <f t="shared" si="681"/>
        <v>-0.330189971979265-2.138101006522i</v>
      </c>
      <c r="S1374" t="str">
        <f t="shared" si="682"/>
        <v>0.0963309148410167i</v>
      </c>
      <c r="T1374" t="str">
        <f t="shared" si="683"/>
        <v>0.205965225980763-0.0318075020720923i</v>
      </c>
      <c r="U1374" t="e">
        <f t="shared" si="684"/>
        <v>#DIV/0!</v>
      </c>
      <c r="V1374" t="str">
        <f t="shared" si="685"/>
        <v>1.33333333333333E-06-0.000855671737053203i</v>
      </c>
      <c r="W1374" t="e">
        <f t="shared" si="686"/>
        <v>#DIV/0!</v>
      </c>
      <c r="X1374" t="e">
        <f t="shared" si="687"/>
        <v>#DIV/0!</v>
      </c>
      <c r="Y1374" t="str">
        <f t="shared" si="688"/>
        <v>0.00083+0.124658396494443i</v>
      </c>
      <c r="Z1374" t="e">
        <f t="shared" si="689"/>
        <v>#DIV/0!</v>
      </c>
      <c r="AA1374" t="e">
        <f t="shared" si="690"/>
        <v>#DIV/0!</v>
      </c>
      <c r="AB1374" t="str">
        <f t="shared" si="691"/>
        <v>1.27003040143116-0.196132596814741i</v>
      </c>
      <c r="AC1374" t="str">
        <f t="shared" si="692"/>
        <v>1.35404593393848-2.02375448404639i</v>
      </c>
      <c r="AD1374" t="str">
        <f t="shared" si="693"/>
        <v>0.356990327928186+0.388707773421098i</v>
      </c>
      <c r="AE1374" t="e">
        <f t="shared" si="694"/>
        <v>#DIV/0!</v>
      </c>
      <c r="AF1374" t="str">
        <f t="shared" si="695"/>
        <v>-18.1910898883394-3.25857055992872i</v>
      </c>
      <c r="AG1374" t="e">
        <f t="shared" si="696"/>
        <v>#DIV/0!</v>
      </c>
      <c r="AH1374" t="e">
        <f t="shared" si="697"/>
        <v>#DIV/0!</v>
      </c>
      <c r="AI1374" t="e">
        <f t="shared" si="698"/>
        <v>#DIV/0!</v>
      </c>
      <c r="AJ1374" t="e">
        <f t="shared" si="699"/>
        <v>#DIV/0!</v>
      </c>
      <c r="AK1374"/>
      <c r="AL1374"/>
      <c r="AM1374"/>
      <c r="AN1374"/>
    </row>
    <row r="1375" spans="1:40" x14ac:dyDescent="0.25">
      <c r="A1375"/>
      <c r="B1375">
        <f t="shared" si="665"/>
        <v>124100</v>
      </c>
      <c r="C1375" s="186" t="str">
        <f t="shared" si="668"/>
        <v>-6.38671731949358E-06+0.0253980000881702i</v>
      </c>
      <c r="D1375" s="158" t="str">
        <f t="shared" si="669"/>
        <v>-7.66671563149946+0.194718000675972i</v>
      </c>
      <c r="E1375" t="str">
        <f t="shared" si="670"/>
        <v>7.99995265218911-0.0194622774959488i</v>
      </c>
      <c r="F1375" t="str">
        <f t="shared" si="671"/>
        <v>0.999200644211844+1.94311753634933E-06i</v>
      </c>
      <c r="G1375">
        <f t="shared" si="666"/>
        <v>1</v>
      </c>
      <c r="H1375" t="str">
        <f t="shared" si="672"/>
        <v>10.5261341932642+3.4512897910904i</v>
      </c>
      <c r="I1375" t="str">
        <f t="shared" si="673"/>
        <v>487.339560388117i</v>
      </c>
      <c r="J1375" t="str">
        <f t="shared" si="667"/>
        <v>-320.479793060661+106.614300946987i</v>
      </c>
      <c r="K1375" t="str">
        <f t="shared" si="674"/>
        <v>0.455471088476123-1.36913414882797i</v>
      </c>
      <c r="L1375" t="str">
        <f t="shared" si="675"/>
        <v>0.0564100010421334-0.144194875863649i</v>
      </c>
      <c r="M1375" t="str">
        <f t="shared" si="676"/>
        <v>0.511881089518256-1.51332902469162i</v>
      </c>
      <c r="N1375" t="str">
        <f t="shared" si="677"/>
        <v>-0.914357300591314i</v>
      </c>
      <c r="O1375" t="str">
        <f t="shared" si="678"/>
        <v>0.610299828962499-0.792170511170635i</v>
      </c>
      <c r="P1375" t="str">
        <f t="shared" si="679"/>
        <v>0.389700171037501+0.792170511170635i</v>
      </c>
      <c r="Q1375" t="str">
        <f t="shared" si="680"/>
        <v>-0.389700171037501+0.122186789420679i</v>
      </c>
      <c r="R1375" t="str">
        <f t="shared" si="681"/>
        <v>-0.330184815069684-2.13629553054352i</v>
      </c>
      <c r="S1375" t="str">
        <f t="shared" si="682"/>
        <v>0.0964086010626628i</v>
      </c>
      <c r="T1375" t="str">
        <f t="shared" si="683"/>
        <v>0.20595726355612-0.0318326561130023i</v>
      </c>
      <c r="U1375" t="e">
        <f t="shared" si="684"/>
        <v>#DIV/0!</v>
      </c>
      <c r="V1375" t="str">
        <f t="shared" si="685"/>
        <v>1.33333333333333E-06-0.000854982235250579i</v>
      </c>
      <c r="W1375" t="e">
        <f t="shared" si="686"/>
        <v>#DIV/0!</v>
      </c>
      <c r="X1375" t="e">
        <f t="shared" si="687"/>
        <v>#DIV/0!</v>
      </c>
      <c r="Y1375" t="str">
        <f t="shared" si="688"/>
        <v>0.00083+0.124758927459358i</v>
      </c>
      <c r="Z1375" t="e">
        <f t="shared" si="689"/>
        <v>#DIV/0!</v>
      </c>
      <c r="AA1375" t="e">
        <f t="shared" si="690"/>
        <v>#DIV/0!</v>
      </c>
      <c r="AB1375" t="str">
        <f t="shared" si="691"/>
        <v>1.26998130323355-0.196287702593021i</v>
      </c>
      <c r="AC1375" t="str">
        <f t="shared" si="692"/>
        <v>1.35303153564295-2.02237553006137i</v>
      </c>
      <c r="AD1375" t="str">
        <f t="shared" si="693"/>
        <v>0.35727080042867+0.388939952940041i</v>
      </c>
      <c r="AE1375" t="e">
        <f t="shared" si="694"/>
        <v>#DIV/0!</v>
      </c>
      <c r="AF1375" t="str">
        <f t="shared" si="695"/>
        <v>-18.1928498247637-3.25657179041443i</v>
      </c>
      <c r="AG1375" t="e">
        <f t="shared" si="696"/>
        <v>#DIV/0!</v>
      </c>
      <c r="AH1375" t="e">
        <f t="shared" si="697"/>
        <v>#DIV/0!</v>
      </c>
      <c r="AI1375" t="e">
        <f t="shared" si="698"/>
        <v>#DIV/0!</v>
      </c>
      <c r="AJ1375" t="e">
        <f t="shared" si="699"/>
        <v>#DIV/0!</v>
      </c>
      <c r="AK1375"/>
      <c r="AL1375"/>
      <c r="AM1375"/>
      <c r="AN1375"/>
    </row>
    <row r="1376" spans="1:40" x14ac:dyDescent="0.25">
      <c r="A1376"/>
      <c r="B1376">
        <f t="shared" si="665"/>
        <v>124200</v>
      </c>
      <c r="C1376" s="186" t="str">
        <f t="shared" si="668"/>
        <v>-6.37643689151579E-06+0.02537755081532i</v>
      </c>
      <c r="D1376" s="158" t="str">
        <f t="shared" si="669"/>
        <v>-7.66671555268283+0.194561222917453i</v>
      </c>
      <c r="E1376" t="str">
        <f t="shared" si="670"/>
        <v>7.99995257585292-0.0194779600477968i</v>
      </c>
      <c r="F1376" t="str">
        <f t="shared" si="671"/>
        <v>0.999200644219456+1.94468328537812E-06i</v>
      </c>
      <c r="G1376">
        <f t="shared" si="666"/>
        <v>1</v>
      </c>
      <c r="H1376" t="str">
        <f t="shared" si="672"/>
        <v>10.5278905965991+3.44913617670151i</v>
      </c>
      <c r="I1376" t="str">
        <f t="shared" si="673"/>
        <v>487.732259469815i</v>
      </c>
      <c r="J1376" t="str">
        <f t="shared" si="667"/>
        <v>-320.998099777106+106.700210939693i</v>
      </c>
      <c r="K1376" t="str">
        <f t="shared" si="674"/>
        <v>0.454806769091554-1.36824573595893i</v>
      </c>
      <c r="L1376" t="str">
        <f t="shared" si="675"/>
        <v>0.056331235358044-0.144109565783141i</v>
      </c>
      <c r="M1376" t="str">
        <f t="shared" si="676"/>
        <v>0.511138004449598-1.51235530174207i</v>
      </c>
      <c r="N1376" t="str">
        <f t="shared" si="677"/>
        <v>-0.91509409132507i</v>
      </c>
      <c r="O1376" t="str">
        <f t="shared" si="678"/>
        <v>0.609715999469268-0.792619959369679i</v>
      </c>
      <c r="P1376" t="str">
        <f t="shared" si="679"/>
        <v>0.390284000530732+0.792619959369679i</v>
      </c>
      <c r="Q1376" t="str">
        <f t="shared" si="680"/>
        <v>-0.390284000530732+0.122474131955391i</v>
      </c>
      <c r="R1376" t="str">
        <f t="shared" si="681"/>
        <v>-0.330179653725442-2.13449289419036i</v>
      </c>
      <c r="S1376" t="str">
        <f t="shared" si="682"/>
        <v>0.0964862872843087i</v>
      </c>
      <c r="T1376" t="str">
        <f t="shared" si="683"/>
        <v>0.205949294595167-0.0318578089247866i</v>
      </c>
      <c r="U1376" t="e">
        <f t="shared" si="684"/>
        <v>#DIV/0!</v>
      </c>
      <c r="V1376" t="str">
        <f t="shared" si="685"/>
        <v>1.33333333333333E-06-0.000854293843756817i</v>
      </c>
      <c r="W1376" t="e">
        <f t="shared" si="686"/>
        <v>#DIV/0!</v>
      </c>
      <c r="X1376" t="e">
        <f t="shared" si="687"/>
        <v>#DIV/0!</v>
      </c>
      <c r="Y1376" t="str">
        <f t="shared" si="688"/>
        <v>0.00083+0.124859458424273i</v>
      </c>
      <c r="Z1376" t="e">
        <f t="shared" si="689"/>
        <v>#DIV/0!</v>
      </c>
      <c r="AA1376" t="e">
        <f t="shared" si="690"/>
        <v>#DIV/0!</v>
      </c>
      <c r="AB1376" t="str">
        <f t="shared" si="691"/>
        <v>1.26993216473151-0.196442800792222i</v>
      </c>
      <c r="AC1376" t="str">
        <f t="shared" si="692"/>
        <v>1.35201928120004-2.02099802336991i</v>
      </c>
      <c r="AD1376" t="str">
        <f t="shared" si="693"/>
        <v>0.357551445279943+0.389171937625457i</v>
      </c>
      <c r="AE1376" t="e">
        <f t="shared" si="694"/>
        <v>#DIV/0!</v>
      </c>
      <c r="AF1376" t="str">
        <f t="shared" si="695"/>
        <v>-18.1946061492819-3.25457495378406i</v>
      </c>
      <c r="AG1376" t="e">
        <f t="shared" si="696"/>
        <v>#DIV/0!</v>
      </c>
      <c r="AH1376" t="e">
        <f t="shared" si="697"/>
        <v>#DIV/0!</v>
      </c>
      <c r="AI1376" t="e">
        <f t="shared" si="698"/>
        <v>#DIV/0!</v>
      </c>
      <c r="AJ1376" t="e">
        <f t="shared" si="699"/>
        <v>#DIV/0!</v>
      </c>
      <c r="AK1376"/>
      <c r="AL1376"/>
      <c r="AM1376"/>
      <c r="AN1376"/>
    </row>
    <row r="1377" spans="1:40" x14ac:dyDescent="0.25">
      <c r="A1377"/>
      <c r="B1377">
        <f t="shared" si="665"/>
        <v>124300</v>
      </c>
      <c r="C1377" s="186" t="str">
        <f t="shared" si="668"/>
        <v>-0.0000063661812655281+0.0253571344455574i</v>
      </c>
      <c r="D1377" s="158" t="str">
        <f t="shared" si="669"/>
        <v>-7.66671547405641+0.19440469741594i</v>
      </c>
      <c r="E1377" t="str">
        <f t="shared" si="670"/>
        <v>7.99995249945524-0.0194936425991957i</v>
      </c>
      <c r="F1377" t="str">
        <f t="shared" si="671"/>
        <v>0.999200644227077+1.94624903436216E-06i</v>
      </c>
      <c r="G1377">
        <f t="shared" si="666"/>
        <v>1</v>
      </c>
      <c r="H1377" t="str">
        <f t="shared" si="672"/>
        <v>10.5296433972416+3.44698474613336i</v>
      </c>
      <c r="I1377" t="str">
        <f t="shared" si="673"/>
        <v>488.124958551514i</v>
      </c>
      <c r="J1377" t="str">
        <f t="shared" si="667"/>
        <v>-321.516823977818+106.786120932398i</v>
      </c>
      <c r="K1377" t="str">
        <f t="shared" si="674"/>
        <v>0.454143851969076-1.36735830124016i</v>
      </c>
      <c r="L1377" t="str">
        <f t="shared" si="675"/>
        <v>0.0562526261506632-0.144024331851203i</v>
      </c>
      <c r="M1377" t="str">
        <f t="shared" si="676"/>
        <v>0.510396478119739-1.51138263309136i</v>
      </c>
      <c r="N1377" t="str">
        <f t="shared" si="677"/>
        <v>-0.915830882058826i</v>
      </c>
      <c r="O1377" t="str">
        <f t="shared" si="678"/>
        <v>0.609131838985268-0.793068977286608i</v>
      </c>
      <c r="P1377" t="str">
        <f t="shared" si="679"/>
        <v>0.390868161014732+0.793068977286608i</v>
      </c>
      <c r="Q1377" t="str">
        <f t="shared" si="680"/>
        <v>-0.390868161014732+0.122761904772218i</v>
      </c>
      <c r="R1377" t="str">
        <f t="shared" si="681"/>
        <v>-0.330174487945858-2.1326930906061i</v>
      </c>
      <c r="S1377" t="str">
        <f t="shared" si="682"/>
        <v>0.0965639735059547i</v>
      </c>
      <c r="T1377" t="str">
        <f t="shared" si="683"/>
        <v>0.20594131909762-0.031882960506346i</v>
      </c>
      <c r="U1377" t="e">
        <f t="shared" si="684"/>
        <v>#DIV/0!</v>
      </c>
      <c r="V1377" t="str">
        <f t="shared" si="685"/>
        <v>1.33333333333333E-06-0.000853606559892174i</v>
      </c>
      <c r="W1377" t="e">
        <f t="shared" si="686"/>
        <v>#DIV/0!</v>
      </c>
      <c r="X1377" t="e">
        <f t="shared" si="687"/>
        <v>#DIV/0!</v>
      </c>
      <c r="Y1377" t="str">
        <f t="shared" si="688"/>
        <v>0.00083+0.124959989389188i</v>
      </c>
      <c r="Z1377" t="e">
        <f t="shared" si="689"/>
        <v>#DIV/0!</v>
      </c>
      <c r="AA1377" t="e">
        <f t="shared" si="690"/>
        <v>#DIV/0!</v>
      </c>
      <c r="AB1377" t="str">
        <f t="shared" si="691"/>
        <v>1.26988298592328-0.196597891405564i</v>
      </c>
      <c r="AC1377" t="str">
        <f t="shared" si="692"/>
        <v>1.35100916486667-2.01962196236181i</v>
      </c>
      <c r="AD1377" t="str">
        <f t="shared" si="693"/>
        <v>0.357832262356703+0.389403727356332i</v>
      </c>
      <c r="AE1377" t="e">
        <f t="shared" si="694"/>
        <v>#DIV/0!</v>
      </c>
      <c r="AF1377" t="str">
        <f t="shared" si="695"/>
        <v>-18.196358871298-3.25258004871742i</v>
      </c>
      <c r="AG1377" t="e">
        <f t="shared" si="696"/>
        <v>#DIV/0!</v>
      </c>
      <c r="AH1377" t="e">
        <f t="shared" si="697"/>
        <v>#DIV/0!</v>
      </c>
      <c r="AI1377" t="e">
        <f t="shared" si="698"/>
        <v>#DIV/0!</v>
      </c>
      <c r="AJ1377" t="e">
        <f t="shared" si="699"/>
        <v>#DIV/0!</v>
      </c>
      <c r="AK1377"/>
      <c r="AL1377"/>
      <c r="AM1377"/>
      <c r="AN1377"/>
    </row>
    <row r="1378" spans="1:40" x14ac:dyDescent="0.25">
      <c r="A1378"/>
      <c r="B1378">
        <f t="shared" si="665"/>
        <v>124400</v>
      </c>
      <c r="C1378" s="186" t="str">
        <f t="shared" si="668"/>
        <v>-6.35595036181342E-06+0.0253367508995343i</v>
      </c>
      <c r="D1378" s="158" t="str">
        <f t="shared" si="669"/>
        <v>-7.66671539561943+0.194248423563096i</v>
      </c>
      <c r="E1378" t="str">
        <f t="shared" si="670"/>
        <v>7.99995242299608-0.0195093251501451i</v>
      </c>
      <c r="F1378" t="str">
        <f t="shared" si="671"/>
        <v>0.999200644234709+1.94781478330142E-06i</v>
      </c>
      <c r="G1378">
        <f t="shared" si="666"/>
        <v>1</v>
      </c>
      <c r="H1378" t="str">
        <f t="shared" si="672"/>
        <v>10.531392604567+3.44483549745127i</v>
      </c>
      <c r="I1378" t="str">
        <f t="shared" si="673"/>
        <v>488.517657633213i</v>
      </c>
      <c r="J1378" t="str">
        <f t="shared" si="667"/>
        <v>-322.035965662795+106.872030925103i</v>
      </c>
      <c r="K1378" t="str">
        <f t="shared" si="674"/>
        <v>0.453482333315651-1.36647184353283i</v>
      </c>
      <c r="L1378" t="str">
        <f t="shared" si="675"/>
        <v>0.0561741730303168-0.143939174036274i</v>
      </c>
      <c r="M1378" t="str">
        <f t="shared" si="676"/>
        <v>0.509656506345968-1.5104110175691i</v>
      </c>
      <c r="N1378" t="str">
        <f t="shared" si="677"/>
        <v>-0.916567672792582i</v>
      </c>
      <c r="O1378" t="str">
        <f t="shared" si="678"/>
        <v>0.608547347827616-0.793517564677667i</v>
      </c>
      <c r="P1378" t="str">
        <f t="shared" si="679"/>
        <v>0.391452652172384+0.793517564677667i</v>
      </c>
      <c r="Q1378" t="str">
        <f t="shared" si="680"/>
        <v>-0.391452652172384+0.123050108114915i</v>
      </c>
      <c r="R1378" t="str">
        <f t="shared" si="681"/>
        <v>-0.330169317730239-2.13089611295638i</v>
      </c>
      <c r="S1378" t="str">
        <f t="shared" si="682"/>
        <v>0.0966416597276008i</v>
      </c>
      <c r="T1378" t="str">
        <f t="shared" si="683"/>
        <v>0.205933337063198-0.0319081108565799i</v>
      </c>
      <c r="U1378" t="e">
        <f t="shared" si="684"/>
        <v>#DIV/0!</v>
      </c>
      <c r="V1378" t="str">
        <f t="shared" si="685"/>
        <v>1.33333333333333E-06-0.000852920380985506i</v>
      </c>
      <c r="W1378" t="e">
        <f t="shared" si="686"/>
        <v>#DIV/0!</v>
      </c>
      <c r="X1378" t="e">
        <f t="shared" si="687"/>
        <v>#DIV/0!</v>
      </c>
      <c r="Y1378" t="str">
        <f t="shared" si="688"/>
        <v>0.00083+0.125060520354102i</v>
      </c>
      <c r="Z1378" t="e">
        <f t="shared" si="689"/>
        <v>#DIV/0!</v>
      </c>
      <c r="AA1378" t="e">
        <f t="shared" si="690"/>
        <v>#DIV/0!</v>
      </c>
      <c r="AB1378" t="str">
        <f t="shared" si="691"/>
        <v>1.26983376680712-0.196752974426261i</v>
      </c>
      <c r="AC1378" t="str">
        <f t="shared" si="692"/>
        <v>1.35000118091814-2.01824734542601i</v>
      </c>
      <c r="AD1378" t="str">
        <f t="shared" si="693"/>
        <v>0.35811325153357+0.389635322011721i</v>
      </c>
      <c r="AE1378" t="e">
        <f t="shared" si="694"/>
        <v>#DIV/0!</v>
      </c>
      <c r="AF1378" t="str">
        <f t="shared" si="695"/>
        <v>-18.1981080001864-3.25058707388817i</v>
      </c>
      <c r="AG1378" t="e">
        <f t="shared" si="696"/>
        <v>#DIV/0!</v>
      </c>
      <c r="AH1378" t="e">
        <f t="shared" si="697"/>
        <v>#DIV/0!</v>
      </c>
      <c r="AI1378" t="e">
        <f t="shared" si="698"/>
        <v>#DIV/0!</v>
      </c>
      <c r="AJ1378" t="e">
        <f t="shared" si="699"/>
        <v>#DIV/0!</v>
      </c>
      <c r="AK1378"/>
      <c r="AL1378"/>
      <c r="AM1378"/>
      <c r="AN1378"/>
    </row>
    <row r="1379" spans="1:40" x14ac:dyDescent="0.25">
      <c r="A1379"/>
      <c r="B1379">
        <f t="shared" si="665"/>
        <v>124500</v>
      </c>
      <c r="C1379" s="186" t="str">
        <f t="shared" si="668"/>
        <v>-6.34574410097465E-06+0.0253164000981572i</v>
      </c>
      <c r="D1379" s="158" t="str">
        <f t="shared" si="669"/>
        <v>-7.66671531737144+0.194092400752539i</v>
      </c>
      <c r="E1379" t="str">
        <f t="shared" si="670"/>
        <v>7.99995234647543-0.0195250077006446i</v>
      </c>
      <c r="F1379" t="str">
        <f t="shared" si="671"/>
        <v>0.999200644242341+0.0000019493805321958i</v>
      </c>
      <c r="G1379">
        <f t="shared" si="666"/>
        <v>1</v>
      </c>
      <c r="H1379" t="str">
        <f t="shared" si="672"/>
        <v>10.5331382279223+3.44268842871681i</v>
      </c>
      <c r="I1379" t="str">
        <f t="shared" si="673"/>
        <v>488.910356714912i</v>
      </c>
      <c r="J1379" t="str">
        <f t="shared" si="667"/>
        <v>-322.555524832039+106.957940917808i</v>
      </c>
      <c r="K1379" t="str">
        <f t="shared" si="674"/>
        <v>0.452822209350474-1.36558636169787i</v>
      </c>
      <c r="L1379" t="str">
        <f t="shared" si="675"/>
        <v>0.0560958756084536-0.143854092306454i</v>
      </c>
      <c r="M1379" t="str">
        <f t="shared" si="676"/>
        <v>0.508918084958928-1.50944045400432i</v>
      </c>
      <c r="N1379" t="str">
        <f t="shared" si="677"/>
        <v>-0.917304463526339i</v>
      </c>
      <c r="O1379" t="str">
        <f t="shared" si="678"/>
        <v>0.607962526313608-0.793965721299336i</v>
      </c>
      <c r="P1379" t="str">
        <f t="shared" si="679"/>
        <v>0.392037473686392+0.793965721299336i</v>
      </c>
      <c r="Q1379" t="str">
        <f t="shared" si="680"/>
        <v>-0.392037473686392+0.123338742227003i</v>
      </c>
      <c r="R1379" t="str">
        <f t="shared" si="681"/>
        <v>-0.330164143077899-2.12910195442878i</v>
      </c>
      <c r="S1379" t="str">
        <f t="shared" si="682"/>
        <v>0.0967193459492467i</v>
      </c>
      <c r="T1379" t="str">
        <f t="shared" si="683"/>
        <v>0.205925348491614-0.0319332599743879i</v>
      </c>
      <c r="U1379" t="e">
        <f t="shared" si="684"/>
        <v>#DIV/0!</v>
      </c>
      <c r="V1379" t="str">
        <f t="shared" si="685"/>
        <v>1.33333333333333E-06-0.000852235304374271i</v>
      </c>
      <c r="W1379" t="e">
        <f t="shared" si="686"/>
        <v>#DIV/0!</v>
      </c>
      <c r="X1379" t="e">
        <f t="shared" si="687"/>
        <v>#DIV/0!</v>
      </c>
      <c r="Y1379" t="str">
        <f t="shared" si="688"/>
        <v>0.00083+0.125161051319017i</v>
      </c>
      <c r="Z1379" t="e">
        <f t="shared" si="689"/>
        <v>#DIV/0!</v>
      </c>
      <c r="AA1379" t="e">
        <f t="shared" si="690"/>
        <v>#DIV/0!</v>
      </c>
      <c r="AB1379" t="str">
        <f t="shared" si="691"/>
        <v>1.26978450738128-0.196908049847528i</v>
      </c>
      <c r="AC1379" t="str">
        <f t="shared" si="692"/>
        <v>1.34899532364804-2.01687417095065i</v>
      </c>
      <c r="AD1379" t="str">
        <f t="shared" si="693"/>
        <v>0.358394412685068+0.389866721470735i</v>
      </c>
      <c r="AE1379" t="e">
        <f t="shared" si="694"/>
        <v>#DIV/0!</v>
      </c>
      <c r="AF1379" t="str">
        <f t="shared" si="695"/>
        <v>-18.1998535452937-3.24859602796427i</v>
      </c>
      <c r="AG1379" t="e">
        <f t="shared" si="696"/>
        <v>#DIV/0!</v>
      </c>
      <c r="AH1379" t="e">
        <f t="shared" si="697"/>
        <v>#DIV/0!</v>
      </c>
      <c r="AI1379" t="e">
        <f t="shared" si="698"/>
        <v>#DIV/0!</v>
      </c>
      <c r="AJ1379" t="e">
        <f t="shared" si="699"/>
        <v>#DIV/0!</v>
      </c>
      <c r="AK1379"/>
      <c r="AL1379"/>
      <c r="AM1379"/>
      <c r="AN1379"/>
    </row>
    <row r="1380" spans="1:40" x14ac:dyDescent="0.25">
      <c r="A1380"/>
      <c r="B1380">
        <f t="shared" si="665"/>
        <v>124600</v>
      </c>
      <c r="C1380" s="186" t="str">
        <f t="shared" si="668"/>
        <v>-6.33556240393323E-06+0.0252960819625867i</v>
      </c>
      <c r="D1380" s="158" t="str">
        <f t="shared" si="669"/>
        <v>-7.66671523931174+0.193936628379831i</v>
      </c>
      <c r="E1380" t="str">
        <f t="shared" si="670"/>
        <v>7.99995226989329-0.019540690250694i</v>
      </c>
      <c r="F1380" t="str">
        <f t="shared" si="671"/>
        <v>0.999200644249982+1.95094628104533E-06i</v>
      </c>
      <c r="G1380">
        <f t="shared" si="666"/>
        <v>1</v>
      </c>
      <c r="H1380" t="str">
        <f t="shared" si="672"/>
        <v>10.5348802766255+3.44054353798741i</v>
      </c>
      <c r="I1380" t="str">
        <f t="shared" si="673"/>
        <v>489.30305579661i</v>
      </c>
      <c r="J1380" t="str">
        <f t="shared" si="667"/>
        <v>-323.075501485549+107.043850910513i</v>
      </c>
      <c r="K1380" t="str">
        <f t="shared" si="674"/>
        <v>0.452163476304945-1.36470185459595i</v>
      </c>
      <c r="L1380" t="str">
        <f t="shared" si="675"/>
        <v>0.0560177334976381-0.143769086629511i</v>
      </c>
      <c r="M1380" t="str">
        <f t="shared" si="676"/>
        <v>0.508181209802583-1.50847094122546i</v>
      </c>
      <c r="N1380" t="str">
        <f t="shared" si="677"/>
        <v>-0.918041254260095i</v>
      </c>
      <c r="O1380" t="str">
        <f t="shared" si="678"/>
        <v>0.607377374760724-0.794413446908328i</v>
      </c>
      <c r="P1380" t="str">
        <f t="shared" si="679"/>
        <v>0.392622625239276+0.794413446908328i</v>
      </c>
      <c r="Q1380" t="str">
        <f t="shared" si="680"/>
        <v>-0.392622625239276+0.123627807351767i</v>
      </c>
      <c r="R1380" t="str">
        <f t="shared" si="681"/>
        <v>-0.330158963988143-2.12731060823278i</v>
      </c>
      <c r="S1380" t="str">
        <f t="shared" si="682"/>
        <v>0.0967970321708926i</v>
      </c>
      <c r="T1380" t="str">
        <f t="shared" si="683"/>
        <v>0.20591735338259-0.0319584078586688i</v>
      </c>
      <c r="U1380" t="e">
        <f t="shared" si="684"/>
        <v>#DIV/0!</v>
      </c>
      <c r="V1380" t="str">
        <f t="shared" si="685"/>
        <v>1.33333333333333E-06-0.000851551327404473i</v>
      </c>
      <c r="W1380" t="e">
        <f t="shared" si="686"/>
        <v>#DIV/0!</v>
      </c>
      <c r="X1380" t="e">
        <f t="shared" si="687"/>
        <v>#DIV/0!</v>
      </c>
      <c r="Y1380" t="str">
        <f t="shared" si="688"/>
        <v>0.00083+0.125261582283932i</v>
      </c>
      <c r="Z1380" t="e">
        <f t="shared" si="689"/>
        <v>#DIV/0!</v>
      </c>
      <c r="AA1380" t="e">
        <f t="shared" si="690"/>
        <v>#DIV/0!</v>
      </c>
      <c r="AB1380" t="str">
        <f t="shared" si="691"/>
        <v>1.26973520764403-0.197063117662575i</v>
      </c>
      <c r="AC1380" t="str">
        <f t="shared" si="692"/>
        <v>1.34799158736819-2.01550243732313i</v>
      </c>
      <c r="AD1380" t="str">
        <f t="shared" si="693"/>
        <v>0.358675745685628+0.39009792561255i</v>
      </c>
      <c r="AE1380" t="e">
        <f t="shared" si="694"/>
        <v>#DIV/0!</v>
      </c>
      <c r="AF1380" t="str">
        <f t="shared" si="695"/>
        <v>-18.2015955159372-3.24660690960758i</v>
      </c>
      <c r="AG1380" t="e">
        <f t="shared" si="696"/>
        <v>#DIV/0!</v>
      </c>
      <c r="AH1380" t="e">
        <f t="shared" si="697"/>
        <v>#DIV/0!</v>
      </c>
      <c r="AI1380" t="e">
        <f t="shared" si="698"/>
        <v>#DIV/0!</v>
      </c>
      <c r="AJ1380" t="e">
        <f t="shared" si="699"/>
        <v>#DIV/0!</v>
      </c>
      <c r="AK1380"/>
      <c r="AL1380"/>
      <c r="AM1380"/>
      <c r="AN1380"/>
    </row>
    <row r="1381" spans="1:40" x14ac:dyDescent="0.25">
      <c r="A1381"/>
      <c r="B1381">
        <f t="shared" si="665"/>
        <v>124700</v>
      </c>
      <c r="C1381" s="186" t="str">
        <f t="shared" si="668"/>
        <v>-0.0000063254051919275+0.0252757964142364i</v>
      </c>
      <c r="D1381" s="158" t="str">
        <f t="shared" si="669"/>
        <v>-7.66671516143979+0.193781105842479i</v>
      </c>
      <c r="E1381" t="str">
        <f t="shared" si="670"/>
        <v>7.99995219324968-0.0195563728002928i</v>
      </c>
      <c r="F1381" t="str">
        <f t="shared" si="671"/>
        <v>0.999200644257634+1.95251202984996E-06i</v>
      </c>
      <c r="G1381">
        <f t="shared" si="666"/>
        <v>1</v>
      </c>
      <c r="H1381" t="str">
        <f t="shared" si="672"/>
        <v>10.5366187599661+3.43840082331678i</v>
      </c>
      <c r="I1381" t="str">
        <f t="shared" si="673"/>
        <v>489.695754878309i</v>
      </c>
      <c r="J1381" t="str">
        <f t="shared" si="667"/>
        <v>-323.595895623325+107.129760903218i</v>
      </c>
      <c r="K1381" t="str">
        <f t="shared" si="674"/>
        <v>0.451506130422616-1.36381832108746i</v>
      </c>
      <c r="L1381" t="str">
        <f t="shared" si="675"/>
        <v>0.0559397463115503-0.143684156972884i</v>
      </c>
      <c r="M1381" t="str">
        <f t="shared" si="676"/>
        <v>0.507445876734166-1.50750247806034i</v>
      </c>
      <c r="N1381" t="str">
        <f t="shared" si="677"/>
        <v>-0.918778044993851i</v>
      </c>
      <c r="O1381" t="str">
        <f t="shared" si="678"/>
        <v>0.606791893486617-0.794860741261591i</v>
      </c>
      <c r="P1381" t="str">
        <f t="shared" si="679"/>
        <v>0.393208106513383+0.794860741261591i</v>
      </c>
      <c r="Q1381" t="str">
        <f t="shared" si="680"/>
        <v>-0.393208106513383+0.12391730373226i</v>
      </c>
      <c r="R1381" t="str">
        <f t="shared" si="681"/>
        <v>-0.330153780460287-2.12552206759958i</v>
      </c>
      <c r="S1381" t="str">
        <f t="shared" si="682"/>
        <v>0.0968747183925387i</v>
      </c>
      <c r="T1381" t="str">
        <f t="shared" si="683"/>
        <v>0.205909351735836-0.0319835545083223i</v>
      </c>
      <c r="U1381" t="e">
        <f t="shared" si="684"/>
        <v>#DIV/0!</v>
      </c>
      <c r="V1381" t="str">
        <f t="shared" si="685"/>
        <v>1.33333333333333E-06-0.00085086844743061i</v>
      </c>
      <c r="W1381" t="e">
        <f t="shared" si="686"/>
        <v>#DIV/0!</v>
      </c>
      <c r="X1381" t="e">
        <f t="shared" si="687"/>
        <v>#DIV/0!</v>
      </c>
      <c r="Y1381" t="str">
        <f t="shared" si="688"/>
        <v>0.00083+0.125362113248847i</v>
      </c>
      <c r="Z1381" t="e">
        <f t="shared" si="689"/>
        <v>#DIV/0!</v>
      </c>
      <c r="AA1381" t="e">
        <f t="shared" si="690"/>
        <v>#DIV/0!</v>
      </c>
      <c r="AB1381" t="str">
        <f t="shared" si="691"/>
        <v>1.26968586759359-0.197218177864616i</v>
      </c>
      <c r="AC1381" t="str">
        <f t="shared" si="692"/>
        <v>1.34698996640856-2.01413214292995i</v>
      </c>
      <c r="AD1381" t="str">
        <f t="shared" si="693"/>
        <v>0.358957250409607+0.390328934316395i</v>
      </c>
      <c r="AE1381" t="e">
        <f t="shared" si="694"/>
        <v>#DIV/0!</v>
      </c>
      <c r="AF1381" t="str">
        <f t="shared" si="695"/>
        <v>-18.2033339214059-3.2446197174743i</v>
      </c>
      <c r="AG1381" t="e">
        <f t="shared" si="696"/>
        <v>#DIV/0!</v>
      </c>
      <c r="AH1381" t="e">
        <f t="shared" si="697"/>
        <v>#DIV/0!</v>
      </c>
      <c r="AI1381" t="e">
        <f t="shared" si="698"/>
        <v>#DIV/0!</v>
      </c>
      <c r="AJ1381" t="e">
        <f t="shared" si="699"/>
        <v>#DIV/0!</v>
      </c>
      <c r="AK1381"/>
      <c r="AL1381"/>
      <c r="AM1381"/>
      <c r="AN1381"/>
    </row>
    <row r="1382" spans="1:40" x14ac:dyDescent="0.25">
      <c r="A1382"/>
      <c r="B1382">
        <f t="shared" si="665"/>
        <v>124800</v>
      </c>
      <c r="C1382" s="186" t="str">
        <f t="shared" si="668"/>
        <v>-6.31527238651122E-06+0.0252555433747716i</v>
      </c>
      <c r="D1382" s="158" t="str">
        <f t="shared" si="669"/>
        <v>-7.66671508375499+0.193625832539916i</v>
      </c>
      <c r="E1382" t="str">
        <f t="shared" si="670"/>
        <v>7.99995211654457-0.0195720553494407i</v>
      </c>
      <c r="F1382" t="str">
        <f t="shared" si="671"/>
        <v>0.999200644265286+1.95407777860962E-06i</v>
      </c>
      <c r="G1382">
        <f t="shared" si="666"/>
        <v>1</v>
      </c>
      <c r="H1382" t="str">
        <f t="shared" si="672"/>
        <v>10.5383536872055+3.43626028275473i</v>
      </c>
      <c r="I1382" t="str">
        <f t="shared" si="673"/>
        <v>490.088453960008i</v>
      </c>
      <c r="J1382" t="str">
        <f t="shared" si="667"/>
        <v>-324.116707245367+107.215670895923i</v>
      </c>
      <c r="K1382" t="str">
        <f t="shared" si="674"/>
        <v>0.450850167959149-1.3629357600326i</v>
      </c>
      <c r="L1382" t="str">
        <f t="shared" si="675"/>
        <v>0.0558619136649808-0.143599303303683i</v>
      </c>
      <c r="M1382" t="str">
        <f t="shared" si="676"/>
        <v>0.50671208162413-1.50653506333628i</v>
      </c>
      <c r="N1382" t="str">
        <f t="shared" si="677"/>
        <v>-0.919514835727607i</v>
      </c>
      <c r="O1382" t="str">
        <f t="shared" si="678"/>
        <v>0.606206082809123-0.795307604116306i</v>
      </c>
      <c r="P1382" t="str">
        <f t="shared" si="679"/>
        <v>0.393793917190877+0.795307604116306i</v>
      </c>
      <c r="Q1382" t="str">
        <f t="shared" si="680"/>
        <v>-0.393793917190877+0.124207231611301i</v>
      </c>
      <c r="R1382" t="str">
        <f t="shared" si="681"/>
        <v>-0.330148592493632-2.12373632578214i</v>
      </c>
      <c r="S1382" t="str">
        <f t="shared" si="682"/>
        <v>0.0969524046141847i</v>
      </c>
      <c r="T1382" t="str">
        <f t="shared" si="683"/>
        <v>0.205901343551072-0.0320086999222462i</v>
      </c>
      <c r="U1382" t="e">
        <f t="shared" si="684"/>
        <v>#DIV/0!</v>
      </c>
      <c r="V1382" t="str">
        <f t="shared" si="685"/>
        <v>1.33333333333333E-06-0.000850186661815679i</v>
      </c>
      <c r="W1382" t="e">
        <f t="shared" si="686"/>
        <v>#DIV/0!</v>
      </c>
      <c r="X1382" t="e">
        <f t="shared" si="687"/>
        <v>#DIV/0!</v>
      </c>
      <c r="Y1382" t="str">
        <f t="shared" si="688"/>
        <v>0.00083+0.125462644213762i</v>
      </c>
      <c r="Z1382" t="e">
        <f t="shared" si="689"/>
        <v>#DIV/0!</v>
      </c>
      <c r="AA1382" t="e">
        <f t="shared" si="690"/>
        <v>#DIV/0!</v>
      </c>
      <c r="AB1382" t="str">
        <f t="shared" si="691"/>
        <v>1.26963648722823-0.197373230446856i</v>
      </c>
      <c r="AC1382" t="str">
        <f t="shared" si="692"/>
        <v>1.34599045511722-2.01276328615704i</v>
      </c>
      <c r="AD1382" t="str">
        <f t="shared" si="693"/>
        <v>0.359238926731251+0.390559747461569i</v>
      </c>
      <c r="AE1382" t="e">
        <f t="shared" si="694"/>
        <v>#DIV/0!</v>
      </c>
      <c r="AF1382" t="str">
        <f t="shared" si="695"/>
        <v>-18.2050687709605-3.24263445021481i</v>
      </c>
      <c r="AG1382" t="e">
        <f t="shared" si="696"/>
        <v>#DIV/0!</v>
      </c>
      <c r="AH1382" t="e">
        <f t="shared" si="697"/>
        <v>#DIV/0!</v>
      </c>
      <c r="AI1382" t="e">
        <f t="shared" si="698"/>
        <v>#DIV/0!</v>
      </c>
      <c r="AJ1382" t="e">
        <f t="shared" si="699"/>
        <v>#DIV/0!</v>
      </c>
      <c r="AK1382"/>
      <c r="AL1382"/>
      <c r="AM1382"/>
      <c r="AN1382"/>
    </row>
    <row r="1383" spans="1:40" x14ac:dyDescent="0.25">
      <c r="A1383"/>
      <c r="B1383">
        <f t="shared" si="665"/>
        <v>124900</v>
      </c>
      <c r="C1383" s="186" t="str">
        <f t="shared" si="668"/>
        <v>-6.30516390955212E-06+0.0252353227661085i</v>
      </c>
      <c r="D1383" s="158" t="str">
        <f t="shared" si="669"/>
        <v>-7.66671500625665+0.193470807873499i</v>
      </c>
      <c r="E1383" t="str">
        <f t="shared" si="670"/>
        <v>7.99995203977798-0.0195877378981373i</v>
      </c>
      <c r="F1383" t="str">
        <f t="shared" si="671"/>
        <v>0.999200644272937+1.95564352732427E-06i</v>
      </c>
      <c r="G1383">
        <f t="shared" si="666"/>
        <v>1</v>
      </c>
      <c r="H1383" t="str">
        <f t="shared" si="672"/>
        <v>10.5400850675764+3.43412191434724i</v>
      </c>
      <c r="I1383" t="str">
        <f t="shared" si="673"/>
        <v>490.481153041707i</v>
      </c>
      <c r="J1383" t="str">
        <f t="shared" si="667"/>
        <v>-324.637936351675+107.301580888628i</v>
      </c>
      <c r="K1383" t="str">
        <f t="shared" si="674"/>
        <v>0.450195585182272-1.36205417029132i</v>
      </c>
      <c r="L1383" t="str">
        <f t="shared" si="675"/>
        <v>0.0557842351738264-0.143514525588692i</v>
      </c>
      <c r="M1383" t="str">
        <f t="shared" si="676"/>
        <v>0.505979820356098-1.50556869588001i</v>
      </c>
      <c r="N1383" t="str">
        <f t="shared" si="677"/>
        <v>-0.920251626461363i</v>
      </c>
      <c r="O1383" t="str">
        <f t="shared" si="678"/>
        <v>0.605619943046254-0.795754035229889i</v>
      </c>
      <c r="P1383" t="str">
        <f t="shared" si="679"/>
        <v>0.394380056953746+0.795754035229889i</v>
      </c>
      <c r="Q1383" t="str">
        <f t="shared" si="680"/>
        <v>-0.394380056953746+0.124497591231474i</v>
      </c>
      <c r="R1383" t="str">
        <f t="shared" si="681"/>
        <v>-0.330143400087493-2.12195337605496i</v>
      </c>
      <c r="S1383" t="str">
        <f t="shared" si="682"/>
        <v>0.0970300908358306i</v>
      </c>
      <c r="T1383" t="str">
        <f t="shared" si="683"/>
        <v>0.20589332882801-0.0320338440993394i</v>
      </c>
      <c r="U1383" t="e">
        <f t="shared" si="684"/>
        <v>#DIV/0!</v>
      </c>
      <c r="V1383" t="str">
        <f t="shared" si="685"/>
        <v>1.33333333333333E-06-0.000849505967931117i</v>
      </c>
      <c r="W1383" t="e">
        <f t="shared" si="686"/>
        <v>#DIV/0!</v>
      </c>
      <c r="X1383" t="e">
        <f t="shared" si="687"/>
        <v>#DIV/0!</v>
      </c>
      <c r="Y1383" t="str">
        <f t="shared" si="688"/>
        <v>0.00083+0.125563175178677i</v>
      </c>
      <c r="Z1383" t="e">
        <f t="shared" si="689"/>
        <v>#DIV/0!</v>
      </c>
      <c r="AA1383" t="e">
        <f t="shared" si="690"/>
        <v>#DIV/0!</v>
      </c>
      <c r="AB1383" t="str">
        <f t="shared" si="691"/>
        <v>1.26958706654617-0.197528275402505i</v>
      </c>
      <c r="AC1383" t="str">
        <f t="shared" si="692"/>
        <v>1.34499304786028-2.01139586538945i</v>
      </c>
      <c r="AD1383" t="str">
        <f t="shared" si="693"/>
        <v>0.359520774524738+0.390790364927423i</v>
      </c>
      <c r="AE1383" t="e">
        <f t="shared" si="694"/>
        <v>#DIV/0!</v>
      </c>
      <c r="AF1383" t="str">
        <f t="shared" si="695"/>
        <v>-18.2068000738331-3.24065110647374i</v>
      </c>
      <c r="AG1383" t="e">
        <f t="shared" si="696"/>
        <v>#DIV/0!</v>
      </c>
      <c r="AH1383" t="e">
        <f t="shared" si="697"/>
        <v>#DIV/0!</v>
      </c>
      <c r="AI1383" t="e">
        <f t="shared" si="698"/>
        <v>#DIV/0!</v>
      </c>
      <c r="AJ1383" t="e">
        <f t="shared" si="699"/>
        <v>#DIV/0!</v>
      </c>
      <c r="AK1383"/>
      <c r="AL1383"/>
      <c r="AM1383"/>
      <c r="AN1383"/>
    </row>
    <row r="1384" spans="1:40" x14ac:dyDescent="0.25">
      <c r="A1384"/>
      <c r="B1384">
        <f t="shared" si="665"/>
        <v>125000</v>
      </c>
      <c r="C1384" s="186" t="str">
        <f t="shared" si="668"/>
        <v>-6.29507968323026E-06+0.0252151345104132i</v>
      </c>
      <c r="D1384" s="158" t="str">
        <f t="shared" si="669"/>
        <v>-7.66671492894422+0.193316031246501i</v>
      </c>
      <c r="E1384" t="str">
        <f t="shared" si="670"/>
        <v>7.99995196294991-0.0196034204463823i</v>
      </c>
      <c r="F1384" t="str">
        <f t="shared" si="671"/>
        <v>0.999200644280609+1.95720927599396E-06i</v>
      </c>
      <c r="G1384">
        <f t="shared" si="666"/>
        <v>1</v>
      </c>
      <c r="H1384" t="str">
        <f t="shared" si="672"/>
        <v>10.5418129102835+3.43198571613666i</v>
      </c>
      <c r="I1384" t="str">
        <f t="shared" si="673"/>
        <v>490.873852123405i</v>
      </c>
      <c r="J1384" t="str">
        <f t="shared" si="667"/>
        <v>-325.15958294225+107.387490881333i</v>
      </c>
      <c r="K1384" t="str">
        <f t="shared" si="674"/>
        <v>0.449542378371731-1.36117355072339i</v>
      </c>
      <c r="L1384" t="str">
        <f t="shared" si="675"/>
        <v>0.0557067104550893-0.143429823794376i</v>
      </c>
      <c r="M1384" t="str">
        <f t="shared" si="676"/>
        <v>0.50524908882682-1.50460337451777i</v>
      </c>
      <c r="N1384" t="str">
        <f t="shared" si="677"/>
        <v>-0.920988417195119i</v>
      </c>
      <c r="O1384" t="str">
        <f t="shared" si="678"/>
        <v>0.605033474516204-0.796200034359991i</v>
      </c>
      <c r="P1384" t="str">
        <f t="shared" si="679"/>
        <v>0.394966525483796+0.796200034359991i</v>
      </c>
      <c r="Q1384" t="str">
        <f t="shared" si="680"/>
        <v>-0.394966525483796+0.124788382835128i</v>
      </c>
      <c r="R1384" t="str">
        <f t="shared" si="681"/>
        <v>-0.330138203241174-2.12017321171413i</v>
      </c>
      <c r="S1384" t="str">
        <f t="shared" si="682"/>
        <v>0.0971077770574767i</v>
      </c>
      <c r="T1384" t="str">
        <f t="shared" si="683"/>
        <v>0.20588530756637-0.0320589870384999i</v>
      </c>
      <c r="U1384" t="e">
        <f t="shared" si="684"/>
        <v>#DIV/0!</v>
      </c>
      <c r="V1384" t="str">
        <f t="shared" si="685"/>
        <v>1.33333333333333E-06-0.000848826363156777i</v>
      </c>
      <c r="W1384" t="e">
        <f t="shared" si="686"/>
        <v>#DIV/0!</v>
      </c>
      <c r="X1384" t="e">
        <f t="shared" si="687"/>
        <v>#DIV/0!</v>
      </c>
      <c r="Y1384" t="str">
        <f t="shared" si="688"/>
        <v>0.00083+0.125663706143592i</v>
      </c>
      <c r="Z1384" t="e">
        <f t="shared" si="689"/>
        <v>#DIV/0!</v>
      </c>
      <c r="AA1384" t="e">
        <f t="shared" si="690"/>
        <v>#DIV/0!</v>
      </c>
      <c r="AB1384" t="str">
        <f t="shared" si="691"/>
        <v>1.26953760554569-0.197683312724767i</v>
      </c>
      <c r="AC1384" t="str">
        <f t="shared" si="692"/>
        <v>1.34399773902181-2.01002987901171i</v>
      </c>
      <c r="AD1384" t="str">
        <f t="shared" si="693"/>
        <v>0.359802793664137+0.391020786593382i</v>
      </c>
      <c r="AE1384" t="e">
        <f t="shared" si="694"/>
        <v>#DIV/0!</v>
      </c>
      <c r="AF1384" t="str">
        <f t="shared" si="695"/>
        <v>-18.2085278392277-3.23866968489016i</v>
      </c>
      <c r="AG1384" t="e">
        <f t="shared" si="696"/>
        <v>#DIV/0!</v>
      </c>
      <c r="AH1384" t="e">
        <f t="shared" si="697"/>
        <v>#DIV/0!</v>
      </c>
      <c r="AI1384" t="e">
        <f t="shared" si="698"/>
        <v>#DIV/0!</v>
      </c>
      <c r="AJ1384" t="e">
        <f t="shared" si="699"/>
        <v>#DIV/0!</v>
      </c>
      <c r="AK1384"/>
      <c r="AL1384"/>
      <c r="AM1384"/>
      <c r="AN1384"/>
    </row>
    <row r="1385" spans="1:40" x14ac:dyDescent="0.25">
      <c r="A1385"/>
      <c r="B1385">
        <f t="shared" si="665"/>
        <v>125100</v>
      </c>
      <c r="C1385" s="186" t="str">
        <f t="shared" si="668"/>
        <v>-6.28501963003665E-06+0.0251949785301006i</v>
      </c>
      <c r="D1385" s="158" t="str">
        <f t="shared" si="669"/>
        <v>-7.66671485181717+0.193161502064105i</v>
      </c>
      <c r="E1385" t="str">
        <f t="shared" si="670"/>
        <v>7.99995188606034-0.0196191029941752i</v>
      </c>
      <c r="F1385" t="str">
        <f t="shared" si="671"/>
        <v>0.99920064428827+1.95877502461852E-06i</v>
      </c>
      <c r="G1385">
        <f t="shared" si="666"/>
        <v>1</v>
      </c>
      <c r="H1385" t="str">
        <f t="shared" si="672"/>
        <v>10.5435372245034+3.42985168616161i</v>
      </c>
      <c r="I1385" t="str">
        <f t="shared" si="673"/>
        <v>491.266551205104i</v>
      </c>
      <c r="J1385" t="str">
        <f t="shared" si="667"/>
        <v>-325.68164701709+107.473400874038i</v>
      </c>
      <c r="K1385" t="str">
        <f t="shared" si="674"/>
        <v>0.448890543819261-1.36029390018838i</v>
      </c>
      <c r="L1385" t="str">
        <f t="shared" si="675"/>
        <v>0.0556293391268707-0.143345197886876i</v>
      </c>
      <c r="M1385" t="str">
        <f t="shared" si="676"/>
        <v>0.504519882946132-1.50363909807526i</v>
      </c>
      <c r="N1385" t="str">
        <f t="shared" si="677"/>
        <v>-0.921725207928875i</v>
      </c>
      <c r="O1385" t="str">
        <f t="shared" si="678"/>
        <v>0.604446677537342-0.796645601264495i</v>
      </c>
      <c r="P1385" t="str">
        <f t="shared" si="679"/>
        <v>0.395553322462658+0.796645601264495i</v>
      </c>
      <c r="Q1385" t="str">
        <f t="shared" si="680"/>
        <v>-0.395553322462658+0.12507960666438i</v>
      </c>
      <c r="R1385" t="str">
        <f t="shared" si="681"/>
        <v>-0.33013300195398-2.11839582607712i</v>
      </c>
      <c r="S1385" t="str">
        <f t="shared" si="682"/>
        <v>0.0971854632791226i</v>
      </c>
      <c r="T1385" t="str">
        <f t="shared" si="683"/>
        <v>0.205877279765865-0.032084128738625i</v>
      </c>
      <c r="U1385" t="e">
        <f t="shared" si="684"/>
        <v>#DIV/0!</v>
      </c>
      <c r="V1385" t="str">
        <f t="shared" si="685"/>
        <v>1.33333333333333E-06-0.00084814784488087i</v>
      </c>
      <c r="W1385" t="e">
        <f t="shared" si="686"/>
        <v>#DIV/0!</v>
      </c>
      <c r="X1385" t="e">
        <f t="shared" si="687"/>
        <v>#DIV/0!</v>
      </c>
      <c r="Y1385" t="str">
        <f t="shared" si="688"/>
        <v>0.00083+0.125764237108507i</v>
      </c>
      <c r="Z1385" t="e">
        <f t="shared" si="689"/>
        <v>#DIV/0!</v>
      </c>
      <c r="AA1385" t="e">
        <f t="shared" si="690"/>
        <v>#DIV/0!</v>
      </c>
      <c r="AB1385" t="str">
        <f t="shared" si="691"/>
        <v>1.26948810422502-0.197838342406843i</v>
      </c>
      <c r="AC1385" t="str">
        <f t="shared" si="692"/>
        <v>1.34300452300378-2.00866532540754i</v>
      </c>
      <c r="AD1385" t="str">
        <f t="shared" si="693"/>
        <v>0.360084984023445+0.391251012338922i</v>
      </c>
      <c r="AE1385" t="e">
        <f t="shared" si="694"/>
        <v>#DIV/0!</v>
      </c>
      <c r="AF1385" t="str">
        <f t="shared" si="695"/>
        <v>-18.2102520763206-3.23669018409751i</v>
      </c>
      <c r="AG1385" t="e">
        <f t="shared" si="696"/>
        <v>#DIV/0!</v>
      </c>
      <c r="AH1385" t="e">
        <f t="shared" si="697"/>
        <v>#DIV/0!</v>
      </c>
      <c r="AI1385" t="e">
        <f t="shared" si="698"/>
        <v>#DIV/0!</v>
      </c>
      <c r="AJ1385" t="e">
        <f t="shared" si="699"/>
        <v>#DIV/0!</v>
      </c>
      <c r="AK1385"/>
      <c r="AL1385"/>
      <c r="AM1385"/>
      <c r="AN1385"/>
    </row>
    <row r="1386" spans="1:40" x14ac:dyDescent="0.25">
      <c r="A1386"/>
      <c r="B1386">
        <f t="shared" si="665"/>
        <v>125200</v>
      </c>
      <c r="C1386" s="186" t="str">
        <f t="shared" si="668"/>
        <v>-6.27498367277172E-06+0.0251748547478337i</v>
      </c>
      <c r="D1386" s="158" t="str">
        <f t="shared" si="669"/>
        <v>-7.66671477487481+0.193007219733392i</v>
      </c>
      <c r="E1386" t="str">
        <f t="shared" si="670"/>
        <v>7.9999518091093-0.0196347855415158i</v>
      </c>
      <c r="F1386" t="str">
        <f t="shared" si="671"/>
        <v>0.999200644295952+1.96034077319804E-06i</v>
      </c>
      <c r="G1386">
        <f t="shared" si="666"/>
        <v>1</v>
      </c>
      <c r="H1386" t="str">
        <f t="shared" si="672"/>
        <v>10.5452580193844+3.42771982245708i</v>
      </c>
      <c r="I1386" t="str">
        <f t="shared" si="673"/>
        <v>491.659250286803i</v>
      </c>
      <c r="J1386" t="str">
        <f t="shared" si="667"/>
        <v>-326.204128576197+107.559310866743i</v>
      </c>
      <c r="K1386" t="str">
        <f t="shared" si="674"/>
        <v>0.448240077828516-1.35941521754569i</v>
      </c>
      <c r="L1386" t="str">
        <f t="shared" si="675"/>
        <v>0.05555212080837-0.143260647832018i</v>
      </c>
      <c r="M1386" t="str">
        <f t="shared" si="676"/>
        <v>0.503792198636886-1.50267586537771i</v>
      </c>
      <c r="N1386" t="str">
        <f t="shared" si="677"/>
        <v>-0.922461998662631i</v>
      </c>
      <c r="O1386" t="str">
        <f t="shared" si="678"/>
        <v>0.603859552428218-0.797090735701521i</v>
      </c>
      <c r="P1386" t="str">
        <f t="shared" si="679"/>
        <v>0.396140447571782+0.797090735701521i</v>
      </c>
      <c r="Q1386" t="str">
        <f t="shared" si="680"/>
        <v>-0.396140447571782+0.12537126296111i</v>
      </c>
      <c r="R1386" t="str">
        <f t="shared" si="681"/>
        <v>-0.330127796225217-2.11662121248275i</v>
      </c>
      <c r="S1386" t="str">
        <f t="shared" si="682"/>
        <v>0.0972631495007685i</v>
      </c>
      <c r="T1386" t="str">
        <f t="shared" si="683"/>
        <v>0.205869245426208-0.0321092691986125i</v>
      </c>
      <c r="U1386" t="e">
        <f t="shared" si="684"/>
        <v>#DIV/0!</v>
      </c>
      <c r="V1386" t="str">
        <f t="shared" si="685"/>
        <v>1.33333333333333E-06-0.000847470410499972i</v>
      </c>
      <c r="W1386" t="e">
        <f t="shared" si="686"/>
        <v>#DIV/0!</v>
      </c>
      <c r="X1386" t="e">
        <f t="shared" si="687"/>
        <v>#DIV/0!</v>
      </c>
      <c r="Y1386" t="str">
        <f t="shared" si="688"/>
        <v>0.00083+0.125864768073421i</v>
      </c>
      <c r="Z1386" t="e">
        <f t="shared" si="689"/>
        <v>#DIV/0!</v>
      </c>
      <c r="AA1386" t="e">
        <f t="shared" si="690"/>
        <v>#DIV/0!</v>
      </c>
      <c r="AB1386" t="str">
        <f t="shared" si="691"/>
        <v>1.26943856258239-0.197993364441937i</v>
      </c>
      <c r="AC1386" t="str">
        <f t="shared" si="692"/>
        <v>1.342013394226-2.00730220296005i</v>
      </c>
      <c r="AD1386" t="str">
        <f t="shared" si="693"/>
        <v>0.360367345476564+0.391481042043579i</v>
      </c>
      <c r="AE1386" t="e">
        <f t="shared" si="694"/>
        <v>#DIV/0!</v>
      </c>
      <c r="AF1386" t="str">
        <f t="shared" si="695"/>
        <v>-18.2119727942592-3.23471260272369i</v>
      </c>
      <c r="AG1386" t="e">
        <f t="shared" si="696"/>
        <v>#DIV/0!</v>
      </c>
      <c r="AH1386" t="e">
        <f t="shared" si="697"/>
        <v>#DIV/0!</v>
      </c>
      <c r="AI1386" t="e">
        <f t="shared" si="698"/>
        <v>#DIV/0!</v>
      </c>
      <c r="AJ1386" t="e">
        <f t="shared" si="699"/>
        <v>#DIV/0!</v>
      </c>
      <c r="AK1386"/>
      <c r="AL1386"/>
      <c r="AM1386"/>
      <c r="AN1386"/>
    </row>
    <row r="1387" spans="1:40" x14ac:dyDescent="0.25">
      <c r="A1387"/>
      <c r="B1387">
        <f t="shared" si="665"/>
        <v>125300</v>
      </c>
      <c r="C1387" s="186" t="str">
        <f t="shared" si="668"/>
        <v>-6.26497173454381E-06+0.0251547630865221i</v>
      </c>
      <c r="D1387" s="158" t="str">
        <f t="shared" si="669"/>
        <v>-7.6667146981166+0.192853183663336i</v>
      </c>
      <c r="E1387" t="str">
        <f t="shared" si="670"/>
        <v>7.99995173209676-0.0196504680884036i</v>
      </c>
      <c r="F1387" t="str">
        <f t="shared" si="671"/>
        <v>0.999200644303634+1.96190652173241E-06i</v>
      </c>
      <c r="G1387">
        <f t="shared" si="666"/>
        <v>1</v>
      </c>
      <c r="H1387" t="str">
        <f t="shared" si="672"/>
        <v>10.5469753040472+3.42559012305448i</v>
      </c>
      <c r="I1387" t="str">
        <f t="shared" si="673"/>
        <v>492.051949368501i</v>
      </c>
      <c r="J1387" t="str">
        <f t="shared" si="667"/>
        <v>-326.72702761957+107.645220859448i</v>
      </c>
      <c r="K1387" t="str">
        <f t="shared" si="674"/>
        <v>0.44759097671505-1.35853750165457i</v>
      </c>
      <c r="L1387" t="str">
        <f t="shared" si="675"/>
        <v>0.0554750551198804-0.143176173595314i</v>
      </c>
      <c r="M1387" t="str">
        <f t="shared" si="676"/>
        <v>0.50306603183493-1.50171367524988i</v>
      </c>
      <c r="N1387" t="str">
        <f t="shared" si="677"/>
        <v>-0.923198789396387i</v>
      </c>
      <c r="O1387" t="str">
        <f t="shared" si="678"/>
        <v>0.603272099507559-0.797535437429424i</v>
      </c>
      <c r="P1387" t="str">
        <f t="shared" si="679"/>
        <v>0.396727900492441+0.797535437429424i</v>
      </c>
      <c r="Q1387" t="str">
        <f t="shared" si="680"/>
        <v>-0.396727900492441+0.125663351966963i</v>
      </c>
      <c r="R1387" t="str">
        <f t="shared" si="681"/>
        <v>-0.330122586054195-2.11484936429114i</v>
      </c>
      <c r="S1387" t="str">
        <f t="shared" si="682"/>
        <v>0.0973408357224146i</v>
      </c>
      <c r="T1387" t="str">
        <f t="shared" si="683"/>
        <v>0.205861204547117-0.0321344084173601i</v>
      </c>
      <c r="U1387" t="e">
        <f t="shared" si="684"/>
        <v>#DIV/0!</v>
      </c>
      <c r="V1387" t="str">
        <f t="shared" si="685"/>
        <v>1.33333333333333E-06-0.000846794057418972i</v>
      </c>
      <c r="W1387" t="e">
        <f t="shared" si="686"/>
        <v>#DIV/0!</v>
      </c>
      <c r="X1387" t="e">
        <f t="shared" si="687"/>
        <v>#DIV/0!</v>
      </c>
      <c r="Y1387" t="str">
        <f t="shared" si="688"/>
        <v>0.00083+0.125965299038336i</v>
      </c>
      <c r="Z1387" t="e">
        <f t="shared" si="689"/>
        <v>#DIV/0!</v>
      </c>
      <c r="AA1387" t="e">
        <f t="shared" si="690"/>
        <v>#DIV/0!</v>
      </c>
      <c r="AB1387" t="str">
        <f t="shared" si="691"/>
        <v>1.26938898061606-0.198148378823251i</v>
      </c>
      <c r="AC1387" t="str">
        <f t="shared" si="692"/>
        <v>1.34102434712604-2.00594051005178i</v>
      </c>
      <c r="AD1387" t="str">
        <f t="shared" si="693"/>
        <v>0.360649877897303+0.391710875586964i</v>
      </c>
      <c r="AE1387" t="e">
        <f t="shared" si="694"/>
        <v>#DIV/0!</v>
      </c>
      <c r="AF1387" t="str">
        <f t="shared" si="695"/>
        <v>-18.2136900021638-3.23273693939114i</v>
      </c>
      <c r="AG1387" t="e">
        <f t="shared" si="696"/>
        <v>#DIV/0!</v>
      </c>
      <c r="AH1387" t="e">
        <f t="shared" si="697"/>
        <v>#DIV/0!</v>
      </c>
      <c r="AI1387" t="e">
        <f t="shared" si="698"/>
        <v>#DIV/0!</v>
      </c>
      <c r="AJ1387" t="e">
        <f t="shared" si="699"/>
        <v>#DIV/0!</v>
      </c>
      <c r="AK1387"/>
      <c r="AL1387"/>
      <c r="AM1387"/>
      <c r="AN1387"/>
    </row>
    <row r="1388" spans="1:40" x14ac:dyDescent="0.25">
      <c r="A1388"/>
      <c r="B1388">
        <f t="shared" si="665"/>
        <v>125400</v>
      </c>
      <c r="C1388" s="186" t="str">
        <f t="shared" si="668"/>
        <v>-6.25498373876775E-06+0.0251347034693215i</v>
      </c>
      <c r="D1388" s="158" t="str">
        <f t="shared" si="669"/>
        <v>-7.66671462154201+0.192699393264798i</v>
      </c>
      <c r="E1388" t="str">
        <f t="shared" si="670"/>
        <v>7.99995165502275-0.0196661506348384i</v>
      </c>
      <c r="F1388" t="str">
        <f t="shared" si="671"/>
        <v>0.999200644311325+1.96347227022164E-06i</v>
      </c>
      <c r="G1388">
        <f t="shared" si="666"/>
        <v>1</v>
      </c>
      <c r="H1388" t="str">
        <f t="shared" si="672"/>
        <v>10.5486890875846+3.42346258598172i</v>
      </c>
      <c r="I1388" t="str">
        <f t="shared" si="673"/>
        <v>492.4446484502i</v>
      </c>
      <c r="J1388" t="str">
        <f t="shared" si="667"/>
        <v>-327.25034414721+107.731130852153i</v>
      </c>
      <c r="K1388" t="str">
        <f t="shared" si="674"/>
        <v>0.446943236806263-1.35766075137412i</v>
      </c>
      <c r="L1388" t="str">
        <f t="shared" si="675"/>
        <v>0.0553981416827842-0.143091775141961i</v>
      </c>
      <c r="M1388" t="str">
        <f t="shared" si="676"/>
        <v>0.502341378489047-1.50075252651608i</v>
      </c>
      <c r="N1388" t="str">
        <f t="shared" si="677"/>
        <v>-0.923935580130143i</v>
      </c>
      <c r="O1388" t="str">
        <f t="shared" si="678"/>
        <v>0.602684319094269-0.797979706206791i</v>
      </c>
      <c r="P1388" t="str">
        <f t="shared" si="679"/>
        <v>0.397315680905731+0.797979706206791i</v>
      </c>
      <c r="Q1388" t="str">
        <f t="shared" si="680"/>
        <v>-0.397315680905731+0.125955873923352i</v>
      </c>
      <c r="R1388" t="str">
        <f t="shared" si="681"/>
        <v>-0.330117371440212-2.11308027488354i</v>
      </c>
      <c r="S1388" t="str">
        <f t="shared" si="682"/>
        <v>0.0974185219440606i</v>
      </c>
      <c r="T1388" t="str">
        <f t="shared" si="683"/>
        <v>0.205853157128304-0.0321595463937639i</v>
      </c>
      <c r="U1388" t="e">
        <f t="shared" si="684"/>
        <v>#DIV/0!</v>
      </c>
      <c r="V1388" t="str">
        <f t="shared" si="685"/>
        <v>1.33333333333333E-06-0.000846118783051012i</v>
      </c>
      <c r="W1388" t="e">
        <f t="shared" si="686"/>
        <v>#DIV/0!</v>
      </c>
      <c r="X1388" t="e">
        <f t="shared" si="687"/>
        <v>#DIV/0!</v>
      </c>
      <c r="Y1388" t="str">
        <f t="shared" si="688"/>
        <v>0.00083+0.126065830003251i</v>
      </c>
      <c r="Z1388" t="e">
        <f t="shared" si="689"/>
        <v>#DIV/0!</v>
      </c>
      <c r="AA1388" t="e">
        <f t="shared" si="690"/>
        <v>#DIV/0!</v>
      </c>
      <c r="AB1388" t="str">
        <f t="shared" si="691"/>
        <v>1.26933935832426-0.198303385543979i</v>
      </c>
      <c r="AC1388" t="str">
        <f t="shared" si="692"/>
        <v>1.34003737615919-2.00458024506464i</v>
      </c>
      <c r="AD1388" t="str">
        <f t="shared" si="693"/>
        <v>0.360932581159381+0.391940512848735i</v>
      </c>
      <c r="AE1388" t="e">
        <f t="shared" si="694"/>
        <v>#DIV/0!</v>
      </c>
      <c r="AF1388" t="str">
        <f t="shared" si="695"/>
        <v>-18.2154037091266-3.23076319271692i</v>
      </c>
      <c r="AG1388" t="e">
        <f t="shared" si="696"/>
        <v>#DIV/0!</v>
      </c>
      <c r="AH1388" t="e">
        <f t="shared" si="697"/>
        <v>#DIV/0!</v>
      </c>
      <c r="AI1388" t="e">
        <f t="shared" si="698"/>
        <v>#DIV/0!</v>
      </c>
      <c r="AJ1388" t="e">
        <f t="shared" si="699"/>
        <v>#DIV/0!</v>
      </c>
      <c r="AK1388"/>
      <c r="AL1388"/>
      <c r="AM1388"/>
      <c r="AN1388"/>
    </row>
    <row r="1389" spans="1:40" x14ac:dyDescent="0.25">
      <c r="A1389"/>
      <c r="B1389">
        <f t="shared" si="665"/>
        <v>125500</v>
      </c>
      <c r="C1389" s="186" t="str">
        <f t="shared" si="668"/>
        <v>-6.24501960916332E-06+0.0251146758196323i</v>
      </c>
      <c r="D1389" s="158" t="str">
        <f t="shared" si="669"/>
        <v>-7.66671454515035+0.192545847950514i</v>
      </c>
      <c r="E1389" t="str">
        <f t="shared" si="670"/>
        <v>7.99995157788724-0.0196818331808197i</v>
      </c>
      <c r="F1389" t="str">
        <f t="shared" si="671"/>
        <v>0.999200644319017+1.96503801866564E-06i</v>
      </c>
      <c r="G1389">
        <f t="shared" si="666"/>
        <v>1</v>
      </c>
      <c r="H1389" t="str">
        <f t="shared" si="672"/>
        <v>10.5503993790613+3.4213372092631i</v>
      </c>
      <c r="I1389" t="str">
        <f t="shared" si="673"/>
        <v>492.837347531899i</v>
      </c>
      <c r="J1389" t="str">
        <f t="shared" si="667"/>
        <v>-327.774078159115+107.817040844858i</v>
      </c>
      <c r="K1389" t="str">
        <f t="shared" si="674"/>
        <v>0.44629685444136-1.35678496556332i</v>
      </c>
      <c r="L1389" t="str">
        <f t="shared" si="675"/>
        <v>0.0553213801195519-0.143007452436849i</v>
      </c>
      <c r="M1389" t="str">
        <f t="shared" si="676"/>
        <v>0.501618234560912-1.49979241800017i</v>
      </c>
      <c r="N1389" t="str">
        <f t="shared" si="677"/>
        <v>-0.9246723708639i</v>
      </c>
      <c r="O1389" t="str">
        <f t="shared" si="678"/>
        <v>0.602096211507432-0.798423541792449i</v>
      </c>
      <c r="P1389" t="str">
        <f t="shared" si="679"/>
        <v>0.397903788492568+0.798423541792449i</v>
      </c>
      <c r="Q1389" t="str">
        <f t="shared" si="680"/>
        <v>-0.397903788492568+0.126248829071451i</v>
      </c>
      <c r="R1389" t="str">
        <f t="shared" si="681"/>
        <v>-0.330112152382577-2.11131393766234i</v>
      </c>
      <c r="S1389" t="str">
        <f t="shared" si="682"/>
        <v>0.0974962081657065i</v>
      </c>
      <c r="T1389" t="str">
        <f t="shared" si="683"/>
        <v>0.205845103169485-0.0321846831267212i</v>
      </c>
      <c r="U1389" t="e">
        <f t="shared" si="684"/>
        <v>#DIV/0!</v>
      </c>
      <c r="V1389" t="str">
        <f t="shared" si="685"/>
        <v>1.33333333333333E-06-0.000845444584817503i</v>
      </c>
      <c r="W1389" t="e">
        <f t="shared" si="686"/>
        <v>#DIV/0!</v>
      </c>
      <c r="X1389" t="e">
        <f t="shared" si="687"/>
        <v>#DIV/0!</v>
      </c>
      <c r="Y1389" t="str">
        <f t="shared" si="688"/>
        <v>0.00083+0.126166360968166i</v>
      </c>
      <c r="Z1389" t="e">
        <f t="shared" si="689"/>
        <v>#DIV/0!</v>
      </c>
      <c r="AA1389" t="e">
        <f t="shared" si="690"/>
        <v>#DIV/0!</v>
      </c>
      <c r="AB1389" t="str">
        <f t="shared" si="691"/>
        <v>1.26928969570522-0.198458384597321i</v>
      </c>
      <c r="AC1389" t="str">
        <f t="shared" si="692"/>
        <v>1.33905247579839-2.00322140637995i</v>
      </c>
      <c r="AD1389" t="str">
        <f t="shared" si="693"/>
        <v>0.361215455136435+0.392169953708616i</v>
      </c>
      <c r="AE1389" t="e">
        <f t="shared" si="694"/>
        <v>#DIV/0!</v>
      </c>
      <c r="AF1389" t="str">
        <f t="shared" si="695"/>
        <v>-18.2171139242116-3.22879136131259i</v>
      </c>
      <c r="AG1389" t="e">
        <f t="shared" si="696"/>
        <v>#DIV/0!</v>
      </c>
      <c r="AH1389" t="e">
        <f t="shared" si="697"/>
        <v>#DIV/0!</v>
      </c>
      <c r="AI1389" t="e">
        <f t="shared" si="698"/>
        <v>#DIV/0!</v>
      </c>
      <c r="AJ1389" t="e">
        <f t="shared" si="699"/>
        <v>#DIV/0!</v>
      </c>
      <c r="AK1389"/>
      <c r="AL1389"/>
      <c r="AM1389"/>
      <c r="AN1389"/>
    </row>
    <row r="1390" spans="1:40" x14ac:dyDescent="0.25">
      <c r="A1390"/>
      <c r="B1390">
        <f t="shared" si="665"/>
        <v>125600</v>
      </c>
      <c r="C1390" s="186" t="str">
        <f t="shared" si="668"/>
        <v>-6.23507926975393E-06+0.0250946800610993i</v>
      </c>
      <c r="D1390" s="158" t="str">
        <f t="shared" si="669"/>
        <v>-7.66671446894107+0.192392547135095i</v>
      </c>
      <c r="E1390" t="str">
        <f t="shared" si="670"/>
        <v>7.99995150069025-0.0196975157263471i</v>
      </c>
      <c r="F1390" t="str">
        <f t="shared" si="671"/>
        <v>0.999200644326718+1.96660376706441E-06i</v>
      </c>
      <c r="G1390">
        <f t="shared" si="666"/>
        <v>1</v>
      </c>
      <c r="H1390" t="str">
        <f t="shared" si="672"/>
        <v>10.5521061875147+3.41921399091961i</v>
      </c>
      <c r="I1390" t="str">
        <f t="shared" si="673"/>
        <v>493.230046613598i</v>
      </c>
      <c r="J1390" t="str">
        <f t="shared" si="667"/>
        <v>-328.298229655286+107.902950837563i</v>
      </c>
      <c r="K1390" t="str">
        <f t="shared" si="674"/>
        <v>0.445651825971305-1.35591014308103i</v>
      </c>
      <c r="L1390" t="str">
        <f t="shared" si="675"/>
        <v>0.0552447700537376-0.142923205444561i</v>
      </c>
      <c r="M1390" t="str">
        <f t="shared" si="676"/>
        <v>0.500896596025043-1.49883334852559i</v>
      </c>
      <c r="N1390" t="str">
        <f t="shared" si="677"/>
        <v>-0.925409161597656i</v>
      </c>
      <c r="O1390" t="str">
        <f t="shared" si="678"/>
        <v>0.601507777066308-0.798866943945454i</v>
      </c>
      <c r="P1390" t="str">
        <f t="shared" si="679"/>
        <v>0.398492222933692+0.798866943945454i</v>
      </c>
      <c r="Q1390" t="str">
        <f t="shared" si="680"/>
        <v>-0.398492222933692+0.126542217652202i</v>
      </c>
      <c r="R1390" t="str">
        <f t="shared" si="681"/>
        <v>-0.330106928880592-2.1095503460509i</v>
      </c>
      <c r="S1390" t="str">
        <f t="shared" si="682"/>
        <v>0.0975738943873524i</v>
      </c>
      <c r="T1390" t="str">
        <f t="shared" si="683"/>
        <v>0.205837042670373-0.0322098186151281i</v>
      </c>
      <c r="U1390" t="e">
        <f t="shared" si="684"/>
        <v>#DIV/0!</v>
      </c>
      <c r="V1390" t="str">
        <f t="shared" si="685"/>
        <v>1.33333333333333E-06-0.000844771460148067i</v>
      </c>
      <c r="W1390" t="e">
        <f t="shared" si="686"/>
        <v>#DIV/0!</v>
      </c>
      <c r="X1390" t="e">
        <f t="shared" si="687"/>
        <v>#DIV/0!</v>
      </c>
      <c r="Y1390" t="str">
        <f t="shared" si="688"/>
        <v>0.00083+0.126266891933081i</v>
      </c>
      <c r="Z1390" t="e">
        <f t="shared" si="689"/>
        <v>#DIV/0!</v>
      </c>
      <c r="AA1390" t="e">
        <f t="shared" si="690"/>
        <v>#DIV/0!</v>
      </c>
      <c r="AB1390" t="str">
        <f t="shared" si="691"/>
        <v>1.26923999275719-0.198613375976471i</v>
      </c>
      <c r="AC1390" t="str">
        <f t="shared" si="692"/>
        <v>1.33806964053414-2.00186399237851i</v>
      </c>
      <c r="AD1390" t="str">
        <f t="shared" si="693"/>
        <v>0.361498499702008+0.392399198046401i</v>
      </c>
      <c r="AE1390" t="e">
        <f t="shared" si="694"/>
        <v>#DIV/0!</v>
      </c>
      <c r="AF1390" t="str">
        <f t="shared" si="695"/>
        <v>-18.2188206564558-3.22682144378452i</v>
      </c>
      <c r="AG1390" t="e">
        <f t="shared" si="696"/>
        <v>#DIV/0!</v>
      </c>
      <c r="AH1390" t="e">
        <f t="shared" si="697"/>
        <v>#DIV/0!</v>
      </c>
      <c r="AI1390" t="e">
        <f t="shared" si="698"/>
        <v>#DIV/0!</v>
      </c>
      <c r="AJ1390" t="e">
        <f t="shared" si="699"/>
        <v>#DIV/0!</v>
      </c>
      <c r="AK1390"/>
      <c r="AL1390"/>
      <c r="AM1390"/>
      <c r="AN1390"/>
    </row>
    <row r="1391" spans="1:40" x14ac:dyDescent="0.25">
      <c r="A1391"/>
      <c r="B1391">
        <f t="shared" si="665"/>
        <v>125700</v>
      </c>
      <c r="C1391" s="186" t="str">
        <f t="shared" si="668"/>
        <v>-6.22516264486498E-06+0.0250747161176096i</v>
      </c>
      <c r="D1391" s="158" t="str">
        <f t="shared" si="669"/>
        <v>-7.66671439291358+0.192239490235007i</v>
      </c>
      <c r="E1391" t="str">
        <f t="shared" si="670"/>
        <v>7.99995142343178-0.0197131982714204i</v>
      </c>
      <c r="F1391" t="str">
        <f t="shared" si="671"/>
        <v>0.99920064433443+1.96816951541793E-06i</v>
      </c>
      <c r="G1391">
        <f t="shared" si="666"/>
        <v>1</v>
      </c>
      <c r="H1391" t="str">
        <f t="shared" si="672"/>
        <v>10.5538095219545+3.41709292896875i</v>
      </c>
      <c r="I1391" t="str">
        <f t="shared" si="673"/>
        <v>493.622745695296i</v>
      </c>
      <c r="J1391" t="str">
        <f t="shared" si="667"/>
        <v>-328.822798635724+107.988860830269i</v>
      </c>
      <c r="K1391" t="str">
        <f t="shared" si="674"/>
        <v>0.445008147758778-1.35503628278599i</v>
      </c>
      <c r="L1391" t="str">
        <f t="shared" si="675"/>
        <v>0.0551683111099746-0.142839034129373i</v>
      </c>
      <c r="M1391" t="str">
        <f t="shared" si="676"/>
        <v>0.500176458868753-1.49787531691536i</v>
      </c>
      <c r="N1391" t="str">
        <f t="shared" si="677"/>
        <v>-0.926145952331412i</v>
      </c>
      <c r="O1391" t="str">
        <f t="shared" si="678"/>
        <v>0.600919016090334-0.799309912425102i</v>
      </c>
      <c r="P1391" t="str">
        <f t="shared" si="679"/>
        <v>0.399080983909666+0.799309912425102i</v>
      </c>
      <c r="Q1391" t="str">
        <f t="shared" si="680"/>
        <v>-0.399080983909666+0.12683603990631i</v>
      </c>
      <c r="R1391" t="str">
        <f t="shared" si="681"/>
        <v>-0.330101700933563-2.10778949349352i</v>
      </c>
      <c r="S1391" t="str">
        <f t="shared" si="682"/>
        <v>0.0976515806089985i</v>
      </c>
      <c r="T1391" t="str">
        <f t="shared" si="683"/>
        <v>0.205828975630683-0.0322349528578813i</v>
      </c>
      <c r="U1391" t="e">
        <f t="shared" si="684"/>
        <v>#DIV/0!</v>
      </c>
      <c r="V1391" t="str">
        <f t="shared" si="685"/>
        <v>1.33333333333333E-06-0.000844099406480485i</v>
      </c>
      <c r="W1391" t="e">
        <f t="shared" si="686"/>
        <v>#DIV/0!</v>
      </c>
      <c r="X1391" t="e">
        <f t="shared" si="687"/>
        <v>#DIV/0!</v>
      </c>
      <c r="Y1391" t="str">
        <f t="shared" si="688"/>
        <v>0.00083+0.126367422897996i</v>
      </c>
      <c r="Z1391" t="e">
        <f t="shared" si="689"/>
        <v>#DIV/0!</v>
      </c>
      <c r="AA1391" t="e">
        <f t="shared" si="690"/>
        <v>#DIV/0!</v>
      </c>
      <c r="AB1391" t="str">
        <f t="shared" si="691"/>
        <v>1.26919024947841-0.198768359674624i</v>
      </c>
      <c r="AC1391" t="str">
        <f t="shared" si="692"/>
        <v>1.33708886487449-2.00050800144056i</v>
      </c>
      <c r="AD1391" t="str">
        <f t="shared" si="693"/>
        <v>0.361781714729561+0.392628245741937i</v>
      </c>
      <c r="AE1391" t="e">
        <f t="shared" si="694"/>
        <v>#DIV/0!</v>
      </c>
      <c r="AF1391" t="str">
        <f t="shared" si="695"/>
        <v>-18.2205239148681-3.22485343873374i</v>
      </c>
      <c r="AG1391" t="e">
        <f t="shared" si="696"/>
        <v>#DIV/0!</v>
      </c>
      <c r="AH1391" t="e">
        <f t="shared" si="697"/>
        <v>#DIV/0!</v>
      </c>
      <c r="AI1391" t="e">
        <f t="shared" si="698"/>
        <v>#DIV/0!</v>
      </c>
      <c r="AJ1391" t="e">
        <f t="shared" si="699"/>
        <v>#DIV/0!</v>
      </c>
      <c r="AK1391"/>
      <c r="AL1391"/>
      <c r="AM1391"/>
      <c r="AN1391"/>
    </row>
    <row r="1392" spans="1:40" x14ac:dyDescent="0.25">
      <c r="A1392"/>
      <c r="B1392">
        <f t="shared" si="665"/>
        <v>125800</v>
      </c>
      <c r="C1392" s="186" t="str">
        <f t="shared" si="668"/>
        <v>-6.21526965912261E-06+0.025054783913293i</v>
      </c>
      <c r="D1392" s="158" t="str">
        <f t="shared" si="669"/>
        <v>-7.6667143170674+0.19208667666858i</v>
      </c>
      <c r="E1392" t="str">
        <f t="shared" si="670"/>
        <v>7.99995134611182-0.0197288808160392i</v>
      </c>
      <c r="F1392" t="str">
        <f t="shared" si="671"/>
        <v>0.999200644342141+1.96973526372612E-06i</v>
      </c>
      <c r="G1392">
        <f t="shared" si="666"/>
        <v>1</v>
      </c>
      <c r="H1392" t="str">
        <f t="shared" si="672"/>
        <v>10.5555093913631+3.41497402142481i</v>
      </c>
      <c r="I1392" t="str">
        <f t="shared" si="673"/>
        <v>494.015444776995i</v>
      </c>
      <c r="J1392" t="str">
        <f t="shared" si="667"/>
        <v>-329.347785100428+108.074770822974i</v>
      </c>
      <c r="K1392" t="str">
        <f t="shared" si="674"/>
        <v>0.444365816178137-1.3541633835369i</v>
      </c>
      <c r="L1392" t="str">
        <f t="shared" si="675"/>
        <v>0.0550920029139748-0.142754938455263i</v>
      </c>
      <c r="M1392" t="str">
        <f t="shared" si="676"/>
        <v>0.499457819092112-1.49691832199216i</v>
      </c>
      <c r="N1392" t="str">
        <f t="shared" si="677"/>
        <v>-0.926882743065168i</v>
      </c>
      <c r="O1392" t="str">
        <f t="shared" si="678"/>
        <v>0.600329928899127-0.799752446990923i</v>
      </c>
      <c r="P1392" t="str">
        <f t="shared" si="679"/>
        <v>0.399670071100873+0.799752446990923i</v>
      </c>
      <c r="Q1392" t="str">
        <f t="shared" si="680"/>
        <v>-0.399670071100873+0.127130296074245i</v>
      </c>
      <c r="R1392" t="str">
        <f t="shared" si="681"/>
        <v>-0.330096468540787-2.10603137345537i</v>
      </c>
      <c r="S1392" t="str">
        <f t="shared" si="682"/>
        <v>0.0977292668306444i</v>
      </c>
      <c r="T1392" t="str">
        <f t="shared" si="683"/>
        <v>0.205820902050128-0.032260085853876i</v>
      </c>
      <c r="U1392" t="e">
        <f t="shared" si="684"/>
        <v>#DIV/0!</v>
      </c>
      <c r="V1392" t="str">
        <f t="shared" si="685"/>
        <v>1.33333333333333E-06-0.000843428421260705i</v>
      </c>
      <c r="W1392" t="e">
        <f t="shared" si="686"/>
        <v>#DIV/0!</v>
      </c>
      <c r="X1392" t="e">
        <f t="shared" si="687"/>
        <v>#DIV/0!</v>
      </c>
      <c r="Y1392" t="str">
        <f t="shared" si="688"/>
        <v>0.00083+0.126467953862911i</v>
      </c>
      <c r="Z1392" t="e">
        <f t="shared" si="689"/>
        <v>#DIV/0!</v>
      </c>
      <c r="AA1392" t="e">
        <f t="shared" si="690"/>
        <v>#DIV/0!</v>
      </c>
      <c r="AB1392" t="str">
        <f t="shared" si="691"/>
        <v>1.2691404658671-0.198923335684969i</v>
      </c>
      <c r="AC1392" t="str">
        <f t="shared" si="692"/>
        <v>1.3361101433449-1.99915343194587i</v>
      </c>
      <c r="AD1392" t="str">
        <f t="shared" si="693"/>
        <v>0.36206510009245+0.392857096675137i</v>
      </c>
      <c r="AE1392" t="e">
        <f t="shared" si="694"/>
        <v>#DIV/0!</v>
      </c>
      <c r="AF1392" t="str">
        <f t="shared" si="695"/>
        <v>-18.2222237084305-3.22288734475623i</v>
      </c>
      <c r="AG1392" t="e">
        <f t="shared" si="696"/>
        <v>#DIV/0!</v>
      </c>
      <c r="AH1392" t="e">
        <f t="shared" si="697"/>
        <v>#DIV/0!</v>
      </c>
      <c r="AI1392" t="e">
        <f t="shared" si="698"/>
        <v>#DIV/0!</v>
      </c>
      <c r="AJ1392" t="e">
        <f t="shared" si="699"/>
        <v>#DIV/0!</v>
      </c>
      <c r="AK1392"/>
      <c r="AL1392"/>
      <c r="AM1392"/>
      <c r="AN1392"/>
    </row>
    <row r="1393" spans="1:40" x14ac:dyDescent="0.25">
      <c r="A1393"/>
      <c r="B1393">
        <f t="shared" si="665"/>
        <v>125900</v>
      </c>
      <c r="C1393" s="186" t="str">
        <f t="shared" si="668"/>
        <v>-6.20540023745214E-06+0.0250348833725199i</v>
      </c>
      <c r="D1393" s="158" t="str">
        <f t="shared" si="669"/>
        <v>-7.66671424140184+0.191934105855986i</v>
      </c>
      <c r="E1393" t="str">
        <f t="shared" si="670"/>
        <v>7.99995126873037-0.0197445633602031i</v>
      </c>
      <c r="F1393" t="str">
        <f t="shared" si="671"/>
        <v>0.999200644349862+1.97130101198898E-06i</v>
      </c>
      <c r="G1393">
        <f t="shared" si="666"/>
        <v>1</v>
      </c>
      <c r="H1393" t="str">
        <f t="shared" si="672"/>
        <v>10.5572058046952+3.41285726629857i</v>
      </c>
      <c r="I1393" t="str">
        <f t="shared" si="673"/>
        <v>494.408143858694i</v>
      </c>
      <c r="J1393" t="str">
        <f t="shared" si="667"/>
        <v>-329.873189049398+108.160680815679i</v>
      </c>
      <c r="K1393" t="str">
        <f t="shared" si="674"/>
        <v>0.443724827615374-1.35329144419235i</v>
      </c>
      <c r="L1393" t="str">
        <f t="shared" si="675"/>
        <v>0.0550158450925219-0.142670918385905i</v>
      </c>
      <c r="M1393" t="str">
        <f t="shared" si="676"/>
        <v>0.498740672707896-1.49596236257825i</v>
      </c>
      <c r="N1393" t="str">
        <f t="shared" si="677"/>
        <v>-0.927619533798924i</v>
      </c>
      <c r="O1393" t="str">
        <f t="shared" si="678"/>
        <v>0.599740515812478-0.800194547402682i</v>
      </c>
      <c r="P1393" t="str">
        <f t="shared" si="679"/>
        <v>0.400259484187522+0.800194547402682i</v>
      </c>
      <c r="Q1393" t="str">
        <f t="shared" si="680"/>
        <v>-0.400259484187522+0.127424986396242i</v>
      </c>
      <c r="R1393" t="str">
        <f t="shared" si="681"/>
        <v>-0.330091231701568-2.10427597942233i</v>
      </c>
      <c r="S1393" t="str">
        <f t="shared" si="682"/>
        <v>0.0978069530522904i</v>
      </c>
      <c r="T1393" t="str">
        <f t="shared" si="683"/>
        <v>0.205812821928422-0.032285217602008i</v>
      </c>
      <c r="U1393" t="e">
        <f t="shared" si="684"/>
        <v>#DIV/0!</v>
      </c>
      <c r="V1393" t="str">
        <f t="shared" si="685"/>
        <v>1.33333333333333E-06-0.000842758501942791i</v>
      </c>
      <c r="W1393" t="e">
        <f t="shared" si="686"/>
        <v>#DIV/0!</v>
      </c>
      <c r="X1393" t="e">
        <f t="shared" si="687"/>
        <v>#DIV/0!</v>
      </c>
      <c r="Y1393" t="str">
        <f t="shared" si="688"/>
        <v>0.00083+0.126568484827826i</v>
      </c>
      <c r="Z1393" t="e">
        <f t="shared" si="689"/>
        <v>#DIV/0!</v>
      </c>
      <c r="AA1393" t="e">
        <f t="shared" si="690"/>
        <v>#DIV/0!</v>
      </c>
      <c r="AB1393" t="str">
        <f t="shared" si="691"/>
        <v>1.2690906419215-0.199078304000697i</v>
      </c>
      <c r="AC1393" t="str">
        <f t="shared" si="692"/>
        <v>1.33513347048827-1.99780028227369i</v>
      </c>
      <c r="AD1393" t="str">
        <f t="shared" si="693"/>
        <v>0.362348655663961+0.393085750725974i</v>
      </c>
      <c r="AE1393" t="e">
        <f t="shared" si="694"/>
        <v>#DIV/0!</v>
      </c>
      <c r="AF1393" t="str">
        <f t="shared" si="695"/>
        <v>-18.223920046097-3.22092316044258i</v>
      </c>
      <c r="AG1393" t="e">
        <f t="shared" si="696"/>
        <v>#DIV/0!</v>
      </c>
      <c r="AH1393" t="e">
        <f t="shared" si="697"/>
        <v>#DIV/0!</v>
      </c>
      <c r="AI1393" t="e">
        <f t="shared" si="698"/>
        <v>#DIV/0!</v>
      </c>
      <c r="AJ1393" t="e">
        <f t="shared" si="699"/>
        <v>#DIV/0!</v>
      </c>
      <c r="AK1393"/>
      <c r="AL1393"/>
      <c r="AM1393"/>
      <c r="AN1393"/>
    </row>
    <row r="1394" spans="1:40" x14ac:dyDescent="0.25">
      <c r="A1394"/>
      <c r="B1394">
        <f t="shared" ref="B1394:B1457" si="700">B1393+100</f>
        <v>126000</v>
      </c>
      <c r="C1394" s="186" t="str">
        <f t="shared" si="668"/>
        <v>-6.19555430507667E-06+0.0250150144199009i</v>
      </c>
      <c r="D1394" s="158" t="str">
        <f t="shared" si="669"/>
        <v>-7.66671416591638+0.19178177721924i</v>
      </c>
      <c r="E1394" t="str">
        <f t="shared" si="670"/>
        <v>7.99995119128744-0.0197602459039117i</v>
      </c>
      <c r="F1394" t="str">
        <f t="shared" si="671"/>
        <v>0.999200644357584+1.97286676020643E-06i</v>
      </c>
      <c r="G1394">
        <f t="shared" si="666"/>
        <v>1</v>
      </c>
      <c r="H1394" t="str">
        <f t="shared" si="672"/>
        <v>10.5588987708785+3.4107426615977i</v>
      </c>
      <c r="I1394" t="str">
        <f t="shared" si="673"/>
        <v>494.800842940392i</v>
      </c>
      <c r="J1394" t="str">
        <f t="shared" si="667"/>
        <v>-330.399010482634+108.246590808384i</v>
      </c>
      <c r="K1394" t="str">
        <f t="shared" si="674"/>
        <v>0.44308517846807-1.35242046361088i</v>
      </c>
      <c r="L1394" t="str">
        <f t="shared" si="675"/>
        <v>0.0549398372734714-0.142586973884678i</v>
      </c>
      <c r="M1394" t="str">
        <f t="shared" si="676"/>
        <v>0.498025015741541-1.49500743749556i</v>
      </c>
      <c r="N1394" t="str">
        <f t="shared" si="677"/>
        <v>-0.92835632453268i</v>
      </c>
      <c r="O1394" t="str">
        <f t="shared" si="678"/>
        <v>0.599150777150356-0.80063621342038i</v>
      </c>
      <c r="P1394" t="str">
        <f t="shared" si="679"/>
        <v>0.400849222849644+0.80063621342038i</v>
      </c>
      <c r="Q1394" t="str">
        <f t="shared" si="680"/>
        <v>-0.400849222849644+0.1277201111123i</v>
      </c>
      <c r="R1394" t="str">
        <f t="shared" si="681"/>
        <v>-0.330085990415206-2.10252330490098i</v>
      </c>
      <c r="S1394" t="str">
        <f t="shared" si="682"/>
        <v>0.0978846392739365i</v>
      </c>
      <c r="T1394" t="str">
        <f t="shared" si="683"/>
        <v>0.205804735265277-0.0323103481011725i</v>
      </c>
      <c r="U1394" t="e">
        <f t="shared" si="684"/>
        <v>#DIV/0!</v>
      </c>
      <c r="V1394" t="str">
        <f t="shared" si="685"/>
        <v>1.33333333333333E-06-0.000842089645988865i</v>
      </c>
      <c r="W1394" t="e">
        <f t="shared" si="686"/>
        <v>#DIV/0!</v>
      </c>
      <c r="X1394" t="e">
        <f t="shared" si="687"/>
        <v>#DIV/0!</v>
      </c>
      <c r="Y1394" t="str">
        <f t="shared" si="688"/>
        <v>0.00083+0.12666901579274i</v>
      </c>
      <c r="Z1394" t="e">
        <f t="shared" si="689"/>
        <v>#DIV/0!</v>
      </c>
      <c r="AA1394" t="e">
        <f t="shared" si="690"/>
        <v>#DIV/0!</v>
      </c>
      <c r="AB1394" t="str">
        <f t="shared" si="691"/>
        <v>1.26904077763984-0.199233264614995i</v>
      </c>
      <c r="AC1394" t="str">
        <f t="shared" si="692"/>
        <v>1.3341588408648-1.99644855080283i</v>
      </c>
      <c r="AD1394" t="str">
        <f t="shared" si="693"/>
        <v>0.362632381317279+0.393314207774487i</v>
      </c>
      <c r="AE1394" t="e">
        <f t="shared" si="694"/>
        <v>#DIV/0!</v>
      </c>
      <c r="AF1394" t="str">
        <f t="shared" si="695"/>
        <v>-18.2256129367949-3.21896088437846i</v>
      </c>
      <c r="AG1394" t="e">
        <f t="shared" si="696"/>
        <v>#DIV/0!</v>
      </c>
      <c r="AH1394" t="e">
        <f t="shared" si="697"/>
        <v>#DIV/0!</v>
      </c>
      <c r="AI1394" t="e">
        <f t="shared" si="698"/>
        <v>#DIV/0!</v>
      </c>
      <c r="AJ1394" t="e">
        <f t="shared" si="699"/>
        <v>#DIV/0!</v>
      </c>
      <c r="AK1394"/>
      <c r="AL1394"/>
      <c r="AM1394"/>
      <c r="AN1394"/>
    </row>
    <row r="1395" spans="1:40" x14ac:dyDescent="0.25">
      <c r="A1395"/>
      <c r="B1395">
        <f t="shared" si="700"/>
        <v>126100</v>
      </c>
      <c r="C1395" s="186" t="str">
        <f t="shared" si="668"/>
        <v>-6.18573178751574E-06+0.0249951769802859i</v>
      </c>
      <c r="D1395" s="158" t="str">
        <f t="shared" si="669"/>
        <v>-7.66671409061039+0.191629690182192i</v>
      </c>
      <c r="E1395" t="str">
        <f t="shared" si="670"/>
        <v>7.99995111378302-0.0197759284471647i</v>
      </c>
      <c r="F1395" t="str">
        <f t="shared" si="671"/>
        <v>0.999200644365315+1.97443250837848E-06i</v>
      </c>
      <c r="G1395">
        <f t="shared" si="666"/>
        <v>1</v>
      </c>
      <c r="H1395" t="str">
        <f t="shared" si="672"/>
        <v>10.5605882988133+3.4086302053266i</v>
      </c>
      <c r="I1395" t="str">
        <f t="shared" si="673"/>
        <v>495.193542022091i</v>
      </c>
      <c r="J1395" t="str">
        <f t="shared" si="667"/>
        <v>-330.925249400136+108.332500801089i</v>
      </c>
      <c r="K1395" t="str">
        <f t="shared" si="674"/>
        <v>0.442446865145357-1.35155044065099i</v>
      </c>
      <c r="L1395" t="str">
        <f t="shared" si="675"/>
        <v>0.0548639790857456-0.142503104914668i</v>
      </c>
      <c r="M1395" t="str">
        <f t="shared" si="676"/>
        <v>0.497310844231103-1.49405354556566i</v>
      </c>
      <c r="N1395" t="str">
        <f t="shared" si="677"/>
        <v>-0.929093115266436i</v>
      </c>
      <c r="O1395" t="str">
        <f t="shared" si="678"/>
        <v>0.598560713232908-0.801077444804254i</v>
      </c>
      <c r="P1395" t="str">
        <f t="shared" si="679"/>
        <v>0.401439286767092+0.801077444804254i</v>
      </c>
      <c r="Q1395" t="str">
        <f t="shared" si="680"/>
        <v>-0.401439286767092+0.128015670462182i</v>
      </c>
      <c r="R1395" t="str">
        <f t="shared" si="681"/>
        <v>-0.330080744680999-2.10077334341852i</v>
      </c>
      <c r="S1395" t="str">
        <f t="shared" si="682"/>
        <v>0.0979623254955824i</v>
      </c>
      <c r="T1395" t="str">
        <f t="shared" si="683"/>
        <v>0.205796642060408-0.0323354773502643i</v>
      </c>
      <c r="U1395" t="e">
        <f t="shared" si="684"/>
        <v>#DIV/0!</v>
      </c>
      <c r="V1395" t="str">
        <f t="shared" si="685"/>
        <v>1.33333333333333E-06-0.000841421850869126i</v>
      </c>
      <c r="W1395" t="e">
        <f t="shared" si="686"/>
        <v>#DIV/0!</v>
      </c>
      <c r="X1395" t="e">
        <f t="shared" si="687"/>
        <v>#DIV/0!</v>
      </c>
      <c r="Y1395" t="str">
        <f t="shared" si="688"/>
        <v>0.00083+0.126769546757655i</v>
      </c>
      <c r="Z1395" t="e">
        <f t="shared" si="689"/>
        <v>#DIV/0!</v>
      </c>
      <c r="AA1395" t="e">
        <f t="shared" si="690"/>
        <v>#DIV/0!</v>
      </c>
      <c r="AB1395" t="str">
        <f t="shared" si="691"/>
        <v>1.26899087302037-0.199388217521049i</v>
      </c>
      <c r="AC1395" t="str">
        <f t="shared" si="692"/>
        <v>1.33318624905198-1.99509823591167i</v>
      </c>
      <c r="AD1395" t="str">
        <f t="shared" si="693"/>
        <v>0.362916276925506+0.393542467700777i</v>
      </c>
      <c r="AE1395" t="e">
        <f t="shared" si="694"/>
        <v>#DIV/0!</v>
      </c>
      <c r="AF1395" t="str">
        <f t="shared" si="695"/>
        <v>-18.2273023894237-3.21700051514441i</v>
      </c>
      <c r="AG1395" t="e">
        <f t="shared" si="696"/>
        <v>#DIV/0!</v>
      </c>
      <c r="AH1395" t="e">
        <f t="shared" si="697"/>
        <v>#DIV/0!</v>
      </c>
      <c r="AI1395" t="e">
        <f t="shared" si="698"/>
        <v>#DIV/0!</v>
      </c>
      <c r="AJ1395" t="e">
        <f t="shared" si="699"/>
        <v>#DIV/0!</v>
      </c>
      <c r="AK1395"/>
      <c r="AL1395"/>
      <c r="AM1395"/>
      <c r="AN1395"/>
    </row>
    <row r="1396" spans="1:40" x14ac:dyDescent="0.25">
      <c r="A1396"/>
      <c r="B1396">
        <f t="shared" si="700"/>
        <v>126200</v>
      </c>
      <c r="C1396" s="186" t="str">
        <f t="shared" si="668"/>
        <v>-0.0000061759326105838+0.0249753709787627i</v>
      </c>
      <c r="D1396" s="158" t="str">
        <f t="shared" si="669"/>
        <v>-7.66671401548335+0.191477844170514i</v>
      </c>
      <c r="E1396" t="str">
        <f t="shared" si="670"/>
        <v>7.99995103621712-0.0197916109899616i</v>
      </c>
      <c r="F1396" t="str">
        <f t="shared" si="671"/>
        <v>0.999200644373057+1.97599825650508E-06i</v>
      </c>
      <c r="G1396">
        <f t="shared" si="666"/>
        <v>1</v>
      </c>
      <c r="H1396" t="str">
        <f t="shared" si="672"/>
        <v>10.562274397373+3.40651989548653i</v>
      </c>
      <c r="I1396" t="str">
        <f t="shared" si="673"/>
        <v>495.58624110379i</v>
      </c>
      <c r="J1396" t="str">
        <f t="shared" si="667"/>
        <v>-331.451905801905+108.418410793794i</v>
      </c>
      <c r="K1396" t="str">
        <f t="shared" si="674"/>
        <v>0.441809884067867-1.35068137417114i</v>
      </c>
      <c r="L1396" t="str">
        <f t="shared" si="675"/>
        <v>0.0547882701593297-0.142419311438665i</v>
      </c>
      <c r="M1396" t="str">
        <f t="shared" si="676"/>
        <v>0.496598154227197-1.49310068560981i</v>
      </c>
      <c r="N1396" t="str">
        <f t="shared" si="677"/>
        <v>-0.929829906000192i</v>
      </c>
      <c r="O1396" t="str">
        <f t="shared" si="678"/>
        <v>0.597970324380454-0.801518241314778i</v>
      </c>
      <c r="P1396" t="str">
        <f t="shared" si="679"/>
        <v>0.402029675619546+0.801518241314778i</v>
      </c>
      <c r="Q1396" t="str">
        <f t="shared" si="680"/>
        <v>-0.402029675619546+0.128311664685414i</v>
      </c>
      <c r="R1396" t="str">
        <f t="shared" si="681"/>
        <v>-0.330075494498259-2.09902608852261i</v>
      </c>
      <c r="S1396" t="str">
        <f t="shared" si="682"/>
        <v>0.0980400117172283i</v>
      </c>
      <c r="T1396" t="str">
        <f t="shared" si="683"/>
        <v>0.205788542313525-0.0323606053481792i</v>
      </c>
      <c r="U1396" t="e">
        <f t="shared" si="684"/>
        <v>#DIV/0!</v>
      </c>
      <c r="V1396" t="str">
        <f t="shared" si="685"/>
        <v>1.33333333333333E-06-0.000840755114061779i</v>
      </c>
      <c r="W1396" t="e">
        <f t="shared" si="686"/>
        <v>#DIV/0!</v>
      </c>
      <c r="X1396" t="e">
        <f t="shared" si="687"/>
        <v>#DIV/0!</v>
      </c>
      <c r="Y1396" t="str">
        <f t="shared" si="688"/>
        <v>0.00083+0.12687007772257i</v>
      </c>
      <c r="Z1396" t="e">
        <f t="shared" si="689"/>
        <v>#DIV/0!</v>
      </c>
      <c r="AA1396" t="e">
        <f t="shared" si="690"/>
        <v>#DIV/0!</v>
      </c>
      <c r="AB1396" t="str">
        <f t="shared" si="691"/>
        <v>1.26894092806128-0.19954316271205i</v>
      </c>
      <c r="AC1396" t="str">
        <f t="shared" si="692"/>
        <v>1.33221568964447-1.99374933597811i</v>
      </c>
      <c r="AD1396" t="str">
        <f t="shared" si="693"/>
        <v>0.363200342361654+0.393770530385i</v>
      </c>
      <c r="AE1396" t="e">
        <f t="shared" si="694"/>
        <v>#DIV/0!</v>
      </c>
      <c r="AF1396" t="str">
        <f t="shared" si="695"/>
        <v>-18.2289884128564-3.21504205131602i</v>
      </c>
      <c r="AG1396" t="e">
        <f t="shared" si="696"/>
        <v>#DIV/0!</v>
      </c>
      <c r="AH1396" t="e">
        <f t="shared" si="697"/>
        <v>#DIV/0!</v>
      </c>
      <c r="AI1396" t="e">
        <f t="shared" si="698"/>
        <v>#DIV/0!</v>
      </c>
      <c r="AJ1396" t="e">
        <f t="shared" si="699"/>
        <v>#DIV/0!</v>
      </c>
      <c r="AK1396"/>
      <c r="AL1396"/>
      <c r="AM1396"/>
      <c r="AN1396"/>
    </row>
    <row r="1397" spans="1:40" x14ac:dyDescent="0.25">
      <c r="A1397"/>
      <c r="B1397">
        <f t="shared" si="700"/>
        <v>126300</v>
      </c>
      <c r="C1397" s="186" t="str">
        <f t="shared" si="668"/>
        <v>-6.16615670038891E-06+0.0249555963406566i</v>
      </c>
      <c r="D1397" s="158" t="str">
        <f t="shared" si="669"/>
        <v>-7.6667139405347+0.191326238611701i</v>
      </c>
      <c r="E1397" t="str">
        <f t="shared" si="670"/>
        <v>7.99995095858973-0.0198072935323023i</v>
      </c>
      <c r="F1397" t="str">
        <f t="shared" si="671"/>
        <v>0.999200644380798+1.97756400458619E-06i</v>
      </c>
      <c r="G1397">
        <f t="shared" si="666"/>
        <v>1</v>
      </c>
      <c r="H1397" t="str">
        <f t="shared" si="672"/>
        <v>10.5639570754039+3.40441173007562i</v>
      </c>
      <c r="I1397" t="str">
        <f t="shared" si="673"/>
        <v>495.978940185489i</v>
      </c>
      <c r="J1397" t="str">
        <f t="shared" si="667"/>
        <v>-331.97897968794+108.504320786499i</v>
      </c>
      <c r="K1397" t="str">
        <f t="shared" si="674"/>
        <v>0.441174231667705-1.34981326302979i</v>
      </c>
      <c r="L1397" t="str">
        <f t="shared" si="675"/>
        <v>0.0547127101252706-0.142335593419173i</v>
      </c>
      <c r="M1397" t="str">
        <f t="shared" si="676"/>
        <v>0.495886941792976-1.49214885644896i</v>
      </c>
      <c r="N1397" t="str">
        <f t="shared" si="677"/>
        <v>-0.930566696733948i</v>
      </c>
      <c r="O1397" t="str">
        <f t="shared" si="678"/>
        <v>0.597379610913496-0.801958602712659i</v>
      </c>
      <c r="P1397" t="str">
        <f t="shared" si="679"/>
        <v>0.402620389086504+0.801958602712659i</v>
      </c>
      <c r="Q1397" t="str">
        <f t="shared" si="680"/>
        <v>-0.402620389086504+0.128608094021289i</v>
      </c>
      <c r="R1397" t="str">
        <f t="shared" si="681"/>
        <v>-0.330070239866266-2.09728153378141i</v>
      </c>
      <c r="S1397" t="str">
        <f t="shared" si="682"/>
        <v>0.0981176979388744i</v>
      </c>
      <c r="T1397" t="str">
        <f t="shared" si="683"/>
        <v>0.205780436024344-0.0323857320938101i</v>
      </c>
      <c r="U1397" t="e">
        <f t="shared" si="684"/>
        <v>#DIV/0!</v>
      </c>
      <c r="V1397" t="str">
        <f t="shared" si="685"/>
        <v>1.33333333333333E-06-0.000840089433053026i</v>
      </c>
      <c r="W1397" t="e">
        <f t="shared" si="686"/>
        <v>#DIV/0!</v>
      </c>
      <c r="X1397" t="e">
        <f t="shared" si="687"/>
        <v>#DIV/0!</v>
      </c>
      <c r="Y1397" t="str">
        <f t="shared" si="688"/>
        <v>0.00083+0.126970608687485i</v>
      </c>
      <c r="Z1397" t="e">
        <f t="shared" si="689"/>
        <v>#DIV/0!</v>
      </c>
      <c r="AA1397" t="e">
        <f t="shared" si="690"/>
        <v>#DIV/0!</v>
      </c>
      <c r="AB1397" t="str">
        <f t="shared" si="691"/>
        <v>1.26889094276083-0.19969810018117i</v>
      </c>
      <c r="AC1397" t="str">
        <f t="shared" si="692"/>
        <v>1.33124715725411-1.99240184937972i</v>
      </c>
      <c r="AD1397" t="str">
        <f t="shared" si="693"/>
        <v>0.363484577498647+0.393998395707389i</v>
      </c>
      <c r="AE1397" t="e">
        <f t="shared" si="694"/>
        <v>#DIV/0!</v>
      </c>
      <c r="AF1397" t="str">
        <f t="shared" si="695"/>
        <v>-18.2306710159386-3.21308549146392i</v>
      </c>
      <c r="AG1397" t="e">
        <f t="shared" si="696"/>
        <v>#DIV/0!</v>
      </c>
      <c r="AH1397" t="e">
        <f t="shared" si="697"/>
        <v>#DIV/0!</v>
      </c>
      <c r="AI1397" t="e">
        <f t="shared" si="698"/>
        <v>#DIV/0!</v>
      </c>
      <c r="AJ1397" t="e">
        <f t="shared" si="699"/>
        <v>#DIV/0!</v>
      </c>
      <c r="AK1397"/>
      <c r="AL1397"/>
      <c r="AM1397"/>
      <c r="AN1397"/>
    </row>
    <row r="1398" spans="1:40" x14ac:dyDescent="0.25">
      <c r="A1398"/>
      <c r="B1398">
        <f t="shared" si="700"/>
        <v>126400</v>
      </c>
      <c r="C1398" s="186" t="str">
        <f t="shared" si="668"/>
        <v>-6.15640398333128E-06+0.0249358529915291i</v>
      </c>
      <c r="D1398" s="158" t="str">
        <f t="shared" si="669"/>
        <v>-7.66671386576385+0.191174872935057i</v>
      </c>
      <c r="E1398" t="str">
        <f t="shared" si="670"/>
        <v>7.99995088090086-0.0198229760741862i</v>
      </c>
      <c r="F1398" t="str">
        <f t="shared" si="671"/>
        <v>0.99920064438855+1.97912975262178E-06i</v>
      </c>
      <c r="G1398">
        <f t="shared" si="666"/>
        <v>1</v>
      </c>
      <c r="H1398" t="str">
        <f t="shared" si="672"/>
        <v>10.5656363417254+3.40230570708889i</v>
      </c>
      <c r="I1398" t="str">
        <f t="shared" si="673"/>
        <v>496.371639267187i</v>
      </c>
      <c r="J1398" t="str">
        <f t="shared" si="667"/>
        <v>-332.506471058241+108.590230779204i</v>
      </c>
      <c r="K1398" t="str">
        <f t="shared" si="674"/>
        <v>0.440539904388392-1.34894610608537i</v>
      </c>
      <c r="L1398" t="str">
        <f t="shared" si="675"/>
        <v>0.054637298615671-0.142251950818406i</v>
      </c>
      <c r="M1398" t="str">
        <f t="shared" si="676"/>
        <v>0.495177203004063-1.49119805690378i</v>
      </c>
      <c r="N1398" t="str">
        <f t="shared" si="677"/>
        <v>-0.931303487467705i</v>
      </c>
      <c r="O1398" t="str">
        <f t="shared" si="678"/>
        <v>0.596788573152706-0.802398528758844i</v>
      </c>
      <c r="P1398" t="str">
        <f t="shared" si="679"/>
        <v>0.403211426847294+0.802398528758844i</v>
      </c>
      <c r="Q1398" t="str">
        <f t="shared" si="680"/>
        <v>-0.403211426847294+0.128904958708861i</v>
      </c>
      <c r="R1398" t="str">
        <f t="shared" si="681"/>
        <v>-0.330064980784332-2.09553967278336i</v>
      </c>
      <c r="S1398" t="str">
        <f t="shared" si="682"/>
        <v>0.0981953841605203i</v>
      </c>
      <c r="T1398" t="str">
        <f t="shared" si="683"/>
        <v>0.205772323192573-0.0324108575860522i</v>
      </c>
      <c r="U1398" t="e">
        <f t="shared" si="684"/>
        <v>#DIV/0!</v>
      </c>
      <c r="V1398" t="str">
        <f t="shared" si="685"/>
        <v>1.33333333333333E-06-0.000839424805337001i</v>
      </c>
      <c r="W1398" t="e">
        <f t="shared" si="686"/>
        <v>#DIV/0!</v>
      </c>
      <c r="X1398" t="e">
        <f t="shared" si="687"/>
        <v>#DIV/0!</v>
      </c>
      <c r="Y1398" t="str">
        <f t="shared" si="688"/>
        <v>0.00083+0.1270711396524i</v>
      </c>
      <c r="Z1398" t="e">
        <f t="shared" si="689"/>
        <v>#DIV/0!</v>
      </c>
      <c r="AA1398" t="e">
        <f t="shared" si="690"/>
        <v>#DIV/0!</v>
      </c>
      <c r="AB1398" t="str">
        <f t="shared" si="691"/>
        <v>1.26884091711722-0.199853029921598i</v>
      </c>
      <c r="AC1398" t="str">
        <f t="shared" si="692"/>
        <v>1.33028064650979-1.99105577449367i</v>
      </c>
      <c r="AD1398" t="str">
        <f t="shared" si="693"/>
        <v>0.363768982209315+0.394226063548226i</v>
      </c>
      <c r="AE1398" t="e">
        <f t="shared" si="694"/>
        <v>#DIV/0!</v>
      </c>
      <c r="AF1398" t="str">
        <f t="shared" si="695"/>
        <v>-18.2323502074892-3.21113083415383i</v>
      </c>
      <c r="AG1398" t="e">
        <f t="shared" si="696"/>
        <v>#DIV/0!</v>
      </c>
      <c r="AH1398" t="e">
        <f t="shared" si="697"/>
        <v>#DIV/0!</v>
      </c>
      <c r="AI1398" t="e">
        <f t="shared" si="698"/>
        <v>#DIV/0!</v>
      </c>
      <c r="AJ1398" t="e">
        <f t="shared" si="699"/>
        <v>#DIV/0!</v>
      </c>
      <c r="AK1398"/>
      <c r="AL1398"/>
      <c r="AM1398"/>
      <c r="AN1398"/>
    </row>
    <row r="1399" spans="1:40" x14ac:dyDescent="0.25">
      <c r="A1399"/>
      <c r="B1399">
        <f t="shared" si="700"/>
        <v>126500</v>
      </c>
      <c r="C1399" s="186" t="str">
        <f t="shared" si="668"/>
        <v>-6.14667438610195E-06+0.0249161408571771i</v>
      </c>
      <c r="D1399" s="158" t="str">
        <f t="shared" si="669"/>
        <v>-7.66671379117033+0.191023746571691i</v>
      </c>
      <c r="E1399" t="str">
        <f t="shared" si="670"/>
        <v>7.9999508031505-0.0198386586156131i</v>
      </c>
      <c r="F1399" t="str">
        <f t="shared" si="671"/>
        <v>0.999200644396301+1.98069550061178E-06i</v>
      </c>
      <c r="G1399">
        <f t="shared" si="666"/>
        <v>1</v>
      </c>
      <c r="H1399" t="str">
        <f t="shared" si="672"/>
        <v>10.56731220513+3.40020182451841i</v>
      </c>
      <c r="I1399" t="str">
        <f t="shared" si="673"/>
        <v>496.764338348886i</v>
      </c>
      <c r="J1399" t="str">
        <f t="shared" si="667"/>
        <v>-333.034379912808+108.676140771909i</v>
      </c>
      <c r="K1399" t="str">
        <f t="shared" si="674"/>
        <v>0.439906898684838-1.34807990219635i</v>
      </c>
      <c r="L1399" t="str">
        <f t="shared" si="675"/>
        <v>0.0545620352636887-0.142168383598294i</v>
      </c>
      <c r="M1399" t="str">
        <f t="shared" si="676"/>
        <v>0.494468933948527-1.49024828579464i</v>
      </c>
      <c r="N1399" t="str">
        <f t="shared" si="677"/>
        <v>-0.932040278201461i</v>
      </c>
      <c r="O1399" t="str">
        <f t="shared" si="678"/>
        <v>0.596197211418937-0.802838019214514i</v>
      </c>
      <c r="P1399" t="str">
        <f t="shared" si="679"/>
        <v>0.403802788581063+0.802838019214514i</v>
      </c>
      <c r="Q1399" t="str">
        <f t="shared" si="680"/>
        <v>-0.403802788581063+0.129202258986947i</v>
      </c>
      <c r="R1399" t="str">
        <f t="shared" si="681"/>
        <v>-0.330059717251756-2.09380049913723i</v>
      </c>
      <c r="S1399" t="str">
        <f t="shared" si="682"/>
        <v>0.0982730703821663i</v>
      </c>
      <c r="T1399" t="str">
        <f t="shared" si="683"/>
        <v>0.205764203817928-0.0324359818237997i</v>
      </c>
      <c r="U1399" t="e">
        <f t="shared" si="684"/>
        <v>#DIV/0!</v>
      </c>
      <c r="V1399" t="str">
        <f t="shared" si="685"/>
        <v>1.33333333333333E-06-0.000838761228415783i</v>
      </c>
      <c r="W1399" t="e">
        <f t="shared" si="686"/>
        <v>#DIV/0!</v>
      </c>
      <c r="X1399" t="e">
        <f t="shared" si="687"/>
        <v>#DIV/0!</v>
      </c>
      <c r="Y1399" t="str">
        <f t="shared" si="688"/>
        <v>0.00083+0.127171670617315i</v>
      </c>
      <c r="Z1399" t="e">
        <f t="shared" si="689"/>
        <v>#DIV/0!</v>
      </c>
      <c r="AA1399" t="e">
        <f t="shared" si="690"/>
        <v>#DIV/0!</v>
      </c>
      <c r="AB1399" t="str">
        <f t="shared" si="691"/>
        <v>1.2687908511287-0.200007951926515i</v>
      </c>
      <c r="AC1399" t="str">
        <f t="shared" si="692"/>
        <v>1.32931615205747-1.9897111096968i</v>
      </c>
      <c r="AD1399" t="str">
        <f t="shared" si="693"/>
        <v>0.364053556366406+0.394453533787863i</v>
      </c>
      <c r="AE1399" t="e">
        <f t="shared" si="694"/>
        <v>#DIV/0!</v>
      </c>
      <c r="AF1399" t="str">
        <f t="shared" si="695"/>
        <v>-18.2340259963003-3.20917807794672i</v>
      </c>
      <c r="AG1399" t="e">
        <f t="shared" si="696"/>
        <v>#DIV/0!</v>
      </c>
      <c r="AH1399" t="e">
        <f t="shared" si="697"/>
        <v>#DIV/0!</v>
      </c>
      <c r="AI1399" t="e">
        <f t="shared" si="698"/>
        <v>#DIV/0!</v>
      </c>
      <c r="AJ1399" t="e">
        <f t="shared" si="699"/>
        <v>#DIV/0!</v>
      </c>
      <c r="AK1399"/>
      <c r="AL1399"/>
      <c r="AM1399"/>
      <c r="AN1399"/>
    </row>
    <row r="1400" spans="1:40" x14ac:dyDescent="0.25">
      <c r="A1400"/>
      <c r="B1400">
        <f t="shared" si="700"/>
        <v>126600</v>
      </c>
      <c r="C1400" s="186" t="str">
        <f t="shared" si="668"/>
        <v>-6.13696783568135E-06+0.0248964598636321i</v>
      </c>
      <c r="D1400" s="158" t="str">
        <f t="shared" si="669"/>
        <v>-7.66671371675344+0.190872858954513i</v>
      </c>
      <c r="E1400" t="str">
        <f t="shared" si="670"/>
        <v>7.99995072533866-0.0198543411565825i</v>
      </c>
      <c r="F1400" t="str">
        <f t="shared" si="671"/>
        <v>0.999200644404072+1.98226124855624E-06i</v>
      </c>
      <c r="G1400">
        <f t="shared" si="666"/>
        <v>1</v>
      </c>
      <c r="H1400" t="str">
        <f t="shared" si="672"/>
        <v>10.5689846743836+3.39810008035311i</v>
      </c>
      <c r="I1400" t="str">
        <f t="shared" si="673"/>
        <v>497.157037430585i</v>
      </c>
      <c r="J1400" t="str">
        <f t="shared" si="667"/>
        <v>-333.562706251641+108.762050764614i</v>
      </c>
      <c r="K1400" t="str">
        <f t="shared" si="674"/>
        <v>0.439275211023284-1.34721465022118i</v>
      </c>
      <c r="L1400" t="str">
        <f t="shared" si="675"/>
        <v>0.054486919703532-0.142084891720485i</v>
      </c>
      <c r="M1400" t="str">
        <f t="shared" si="676"/>
        <v>0.493762130726816-1.48929954194166i</v>
      </c>
      <c r="N1400" t="str">
        <f t="shared" si="677"/>
        <v>-0.932777068935217i</v>
      </c>
      <c r="O1400" t="str">
        <f t="shared" si="678"/>
        <v>0.595605526033215-0.803277073841086i</v>
      </c>
      <c r="P1400" t="str">
        <f t="shared" si="679"/>
        <v>0.404394473966785+0.803277073841086i</v>
      </c>
      <c r="Q1400" t="str">
        <f t="shared" si="680"/>
        <v>-0.404394473966785+0.129499995094131i</v>
      </c>
      <c r="R1400" t="str">
        <f t="shared" si="681"/>
        <v>-0.330054449267829-2.09206400647194i</v>
      </c>
      <c r="S1400" t="str">
        <f t="shared" si="682"/>
        <v>0.0983507566038124i</v>
      </c>
      <c r="T1400" t="str">
        <f t="shared" si="683"/>
        <v>0.205756077900118-0.0324611048059456i</v>
      </c>
      <c r="U1400" t="e">
        <f t="shared" si="684"/>
        <v>#DIV/0!</v>
      </c>
      <c r="V1400" t="str">
        <f t="shared" si="685"/>
        <v>1.33333333333333E-06-0.000838098699799346i</v>
      </c>
      <c r="W1400" t="e">
        <f t="shared" si="686"/>
        <v>#DIV/0!</v>
      </c>
      <c r="X1400" t="e">
        <f t="shared" si="687"/>
        <v>#DIV/0!</v>
      </c>
      <c r="Y1400" t="str">
        <f t="shared" si="688"/>
        <v>0.00083+0.12727220158223i</v>
      </c>
      <c r="Z1400" t="e">
        <f t="shared" si="689"/>
        <v>#DIV/0!</v>
      </c>
      <c r="AA1400" t="e">
        <f t="shared" si="690"/>
        <v>#DIV/0!</v>
      </c>
      <c r="AB1400" t="str">
        <f t="shared" si="691"/>
        <v>1.26874074479347-0.200162866189095i</v>
      </c>
      <c r="AC1400" t="str">
        <f t="shared" si="692"/>
        <v>1.32835366856-1.98836785336555i</v>
      </c>
      <c r="AD1400" t="str">
        <f t="shared" si="693"/>
        <v>0.364338299842577+0.394680806306716i</v>
      </c>
      <c r="AE1400" t="e">
        <f t="shared" si="694"/>
        <v>#DIV/0!</v>
      </c>
      <c r="AF1400" t="str">
        <f t="shared" si="695"/>
        <v>-18.235698391137-3.2072272213986i</v>
      </c>
      <c r="AG1400" t="e">
        <f t="shared" si="696"/>
        <v>#DIV/0!</v>
      </c>
      <c r="AH1400" t="e">
        <f t="shared" si="697"/>
        <v>#DIV/0!</v>
      </c>
      <c r="AI1400" t="e">
        <f t="shared" si="698"/>
        <v>#DIV/0!</v>
      </c>
      <c r="AJ1400" t="e">
        <f t="shared" si="699"/>
        <v>#DIV/0!</v>
      </c>
      <c r="AK1400"/>
      <c r="AL1400"/>
      <c r="AM1400"/>
      <c r="AN1400"/>
    </row>
    <row r="1401" spans="1:40" x14ac:dyDescent="0.25">
      <c r="A1401"/>
      <c r="B1401">
        <f t="shared" si="700"/>
        <v>126700</v>
      </c>
      <c r="C1401" s="186" t="str">
        <f t="shared" si="668"/>
        <v>-6.12728425933793E-06+0.0248768099371587i</v>
      </c>
      <c r="D1401" s="158" t="str">
        <f t="shared" si="669"/>
        <v>-7.66671364251266+0.190722209518217i</v>
      </c>
      <c r="E1401" t="str">
        <f t="shared" si="670"/>
        <v>7.99995064746533-0.0198700236970942i</v>
      </c>
      <c r="F1401" t="str">
        <f t="shared" si="671"/>
        <v>0.999200644411834+1.98382699645501E-06i</v>
      </c>
      <c r="G1401">
        <f t="shared" si="666"/>
        <v>1</v>
      </c>
      <c r="H1401" t="str">
        <f t="shared" si="672"/>
        <v>10.5706537582252+3.3960004725791i</v>
      </c>
      <c r="I1401" t="str">
        <f t="shared" si="673"/>
        <v>497.549736512283i</v>
      </c>
      <c r="J1401" t="str">
        <f t="shared" si="667"/>
        <v>-334.09145007474+108.847960757319i</v>
      </c>
      <c r="K1401" t="str">
        <f t="shared" si="674"/>
        <v>0.438644837881276-1.34635034901838i</v>
      </c>
      <c r="L1401" t="str">
        <f t="shared" si="675"/>
        <v>0.0544119515704557-0.142001475146345i</v>
      </c>
      <c r="M1401" t="str">
        <f t="shared" si="676"/>
        <v>0.493056789451732-1.48835182416472i</v>
      </c>
      <c r="N1401" t="str">
        <f t="shared" si="677"/>
        <v>-0.933513859668973i</v>
      </c>
      <c r="O1401" t="str">
        <f t="shared" si="678"/>
        <v>0.595013517316744-0.803715692400215i</v>
      </c>
      <c r="P1401" t="str">
        <f t="shared" si="679"/>
        <v>0.404986482683256+0.803715692400215i</v>
      </c>
      <c r="Q1401" t="str">
        <f t="shared" si="680"/>
        <v>-0.404986482683256+0.129798167268758i</v>
      </c>
      <c r="R1401" t="str">
        <f t="shared" si="681"/>
        <v>-0.330049176831845-2.09033018843656i</v>
      </c>
      <c r="S1401" t="str">
        <f t="shared" si="682"/>
        <v>0.0984284428254583i</v>
      </c>
      <c r="T1401" t="str">
        <f t="shared" si="683"/>
        <v>0.205747945438857-0.0324862265313828i</v>
      </c>
      <c r="U1401" t="e">
        <f t="shared" si="684"/>
        <v>#DIV/0!</v>
      </c>
      <c r="V1401" t="str">
        <f t="shared" si="685"/>
        <v>1.33333333333333E-06-0.000837437217005501i</v>
      </c>
      <c r="W1401" t="e">
        <f t="shared" si="686"/>
        <v>#DIV/0!</v>
      </c>
      <c r="X1401" t="e">
        <f t="shared" si="687"/>
        <v>#DIV/0!</v>
      </c>
      <c r="Y1401" t="str">
        <f t="shared" si="688"/>
        <v>0.00083+0.127372732547145i</v>
      </c>
      <c r="Z1401" t="e">
        <f t="shared" si="689"/>
        <v>#DIV/0!</v>
      </c>
      <c r="AA1401" t="e">
        <f t="shared" si="690"/>
        <v>#DIV/0!</v>
      </c>
      <c r="AB1401" t="str">
        <f t="shared" si="691"/>
        <v>1.26869059810977-0.200317772702511i</v>
      </c>
      <c r="AC1401" t="str">
        <f t="shared" si="692"/>
        <v>1.3273931906972-1.98702600387613i</v>
      </c>
      <c r="AD1401" t="str">
        <f t="shared" si="693"/>
        <v>0.364623212510395+0.394907880985261i</v>
      </c>
      <c r="AE1401" t="e">
        <f t="shared" si="694"/>
        <v>#DIV/0!</v>
      </c>
      <c r="AF1401" t="str">
        <f t="shared" si="695"/>
        <v>-18.2373674007379-3.20527826306088i</v>
      </c>
      <c r="AG1401" t="e">
        <f t="shared" si="696"/>
        <v>#DIV/0!</v>
      </c>
      <c r="AH1401" t="e">
        <f t="shared" si="697"/>
        <v>#DIV/0!</v>
      </c>
      <c r="AI1401" t="e">
        <f t="shared" si="698"/>
        <v>#DIV/0!</v>
      </c>
      <c r="AJ1401" t="e">
        <f t="shared" si="699"/>
        <v>#DIV/0!</v>
      </c>
      <c r="AK1401"/>
      <c r="AL1401"/>
      <c r="AM1401"/>
      <c r="AN1401"/>
    </row>
    <row r="1402" spans="1:40" x14ac:dyDescent="0.25">
      <c r="A1402"/>
      <c r="B1402">
        <f t="shared" si="700"/>
        <v>126800</v>
      </c>
      <c r="C1402" s="186" t="str">
        <f t="shared" si="668"/>
        <v>-0.0000061176235846269+0.0248571910042546i</v>
      </c>
      <c r="D1402" s="158" t="str">
        <f t="shared" si="669"/>
        <v>-7.66671356844745+0.190571797699285i</v>
      </c>
      <c r="E1402" t="str">
        <f t="shared" si="670"/>
        <v>7.99995056953051-0.0198857062371477i</v>
      </c>
      <c r="F1402" t="str">
        <f t="shared" si="671"/>
        <v>0.999200644419615+1.98539274430816E-06i</v>
      </c>
      <c r="G1402">
        <f t="shared" si="666"/>
        <v>1</v>
      </c>
      <c r="H1402" t="str">
        <f t="shared" si="672"/>
        <v>10.5723194653676+3.39390299917952i</v>
      </c>
      <c r="I1402" t="str">
        <f t="shared" si="673"/>
        <v>497.942435593982i</v>
      </c>
      <c r="J1402" t="str">
        <f t="shared" si="667"/>
        <v>-334.620611382106+108.933870750024i</v>
      </c>
      <c r="K1402" t="str">
        <f t="shared" si="674"/>
        <v>0.438015775747615-1.34548699744649i</v>
      </c>
      <c r="L1402" t="str">
        <f t="shared" si="675"/>
        <v>0.0543371305007598-0.141918133836964i</v>
      </c>
      <c r="M1402" t="str">
        <f t="shared" si="676"/>
        <v>0.492352906248375-1.48740513128345i</v>
      </c>
      <c r="N1402" t="str">
        <f t="shared" si="677"/>
        <v>-0.934250650402729i</v>
      </c>
      <c r="O1402" t="str">
        <f t="shared" si="678"/>
        <v>0.594421185590901-0.804153874653793i</v>
      </c>
      <c r="P1402" t="str">
        <f t="shared" si="679"/>
        <v>0.405578814409099+0.804153874653793i</v>
      </c>
      <c r="Q1402" t="str">
        <f t="shared" si="680"/>
        <v>-0.405578814409099+0.130096775748936i</v>
      </c>
      <c r="R1402" t="str">
        <f t="shared" si="681"/>
        <v>-0.330043899943107-2.08859903870016i</v>
      </c>
      <c r="S1402" t="str">
        <f t="shared" si="682"/>
        <v>0.0985061290471042i</v>
      </c>
      <c r="T1402" t="str">
        <f t="shared" si="683"/>
        <v>0.205739806433856-0.0325113469990052i</v>
      </c>
      <c r="U1402" t="e">
        <f t="shared" si="684"/>
        <v>#DIV/0!</v>
      </c>
      <c r="V1402" t="str">
        <f t="shared" si="685"/>
        <v>1.33333333333333E-06-0.00083677677755991i</v>
      </c>
      <c r="W1402" t="e">
        <f t="shared" si="686"/>
        <v>#DIV/0!</v>
      </c>
      <c r="X1402" t="e">
        <f t="shared" si="687"/>
        <v>#DIV/0!</v>
      </c>
      <c r="Y1402" t="str">
        <f t="shared" si="688"/>
        <v>0.00083+0.127473263512059i</v>
      </c>
      <c r="Z1402" t="e">
        <f t="shared" si="689"/>
        <v>#DIV/0!</v>
      </c>
      <c r="AA1402" t="e">
        <f t="shared" si="690"/>
        <v>#DIV/0!</v>
      </c>
      <c r="AB1402" t="str">
        <f t="shared" si="691"/>
        <v>1.26864041107582-0.200472671459943i</v>
      </c>
      <c r="AC1402" t="str">
        <f t="shared" si="692"/>
        <v>1.32643471316569-1.9856855596044i</v>
      </c>
      <c r="AD1402" t="str">
        <f t="shared" si="693"/>
        <v>0.364908294242344+0.39513475770404i</v>
      </c>
      <c r="AE1402" t="e">
        <f t="shared" si="694"/>
        <v>#DIV/0!</v>
      </c>
      <c r="AF1402" t="str">
        <f t="shared" si="695"/>
        <v>-18.2390330338151-3.20333120148024i</v>
      </c>
      <c r="AG1402" t="e">
        <f t="shared" si="696"/>
        <v>#DIV/0!</v>
      </c>
      <c r="AH1402" t="e">
        <f t="shared" si="697"/>
        <v>#DIV/0!</v>
      </c>
      <c r="AI1402" t="e">
        <f t="shared" si="698"/>
        <v>#DIV/0!</v>
      </c>
      <c r="AJ1402" t="e">
        <f t="shared" si="699"/>
        <v>#DIV/0!</v>
      </c>
      <c r="AK1402"/>
      <c r="AL1402"/>
      <c r="AM1402"/>
      <c r="AN1402"/>
    </row>
    <row r="1403" spans="1:40" x14ac:dyDescent="0.25">
      <c r="A1403"/>
      <c r="B1403">
        <f t="shared" si="700"/>
        <v>126900</v>
      </c>
      <c r="C1403" s="186" t="str">
        <f t="shared" si="668"/>
        <v>-6.10798573938872E-06+0.024837602991649i</v>
      </c>
      <c r="D1403" s="158" t="str">
        <f t="shared" si="669"/>
        <v>-7.66671349455734+0.190421622935976i</v>
      </c>
      <c r="E1403" t="str">
        <f t="shared" si="670"/>
        <v>7.99995049153421-0.0199013887767426i</v>
      </c>
      <c r="F1403" t="str">
        <f t="shared" si="671"/>
        <v>0.999200644427396+1.98695849211558E-06i</v>
      </c>
      <c r="G1403">
        <f t="shared" si="666"/>
        <v>1</v>
      </c>
      <c r="H1403" t="str">
        <f t="shared" si="672"/>
        <v>10.5739818044969+3.39180765813474i</v>
      </c>
      <c r="I1403" t="str">
        <f t="shared" si="673"/>
        <v>498.335134675681i</v>
      </c>
      <c r="J1403" t="str">
        <f t="shared" si="667"/>
        <v>-335.150190173737+109.019780742729i</v>
      </c>
      <c r="K1403" t="str">
        <f t="shared" si="674"/>
        <v>0.437388021122322-1.34462459436415i</v>
      </c>
      <c r="L1403" t="str">
        <f t="shared" si="675"/>
        <v>0.0542624561317854-0.141834867753155i</v>
      </c>
      <c r="M1403" t="str">
        <f t="shared" si="676"/>
        <v>0.491650477254107-1.4864594621173i</v>
      </c>
      <c r="N1403" t="str">
        <f t="shared" si="677"/>
        <v>-0.934987441136485i</v>
      </c>
      <c r="O1403" t="str">
        <f t="shared" si="678"/>
        <v>0.59382853117724-0.804591620363947i</v>
      </c>
      <c r="P1403" t="str">
        <f t="shared" si="679"/>
        <v>0.40617146882276+0.804591620363947i</v>
      </c>
      <c r="Q1403" t="str">
        <f t="shared" si="680"/>
        <v>-0.40617146882276+0.130395820772538i</v>
      </c>
      <c r="R1403" t="str">
        <f t="shared" si="681"/>
        <v>-0.330038618600905-2.08687055095178i</v>
      </c>
      <c r="S1403" t="str">
        <f t="shared" si="682"/>
        <v>0.0985838152687503i</v>
      </c>
      <c r="T1403" t="str">
        <f t="shared" si="683"/>
        <v>0.205731660884825-0.0325364662077052i</v>
      </c>
      <c r="U1403" t="e">
        <f t="shared" si="684"/>
        <v>#DIV/0!</v>
      </c>
      <c r="V1403" t="str">
        <f t="shared" si="685"/>
        <v>1.33333333333333E-06-0.000836117378996038i</v>
      </c>
      <c r="W1403" t="e">
        <f t="shared" si="686"/>
        <v>#DIV/0!</v>
      </c>
      <c r="X1403" t="e">
        <f t="shared" si="687"/>
        <v>#DIV/0!</v>
      </c>
      <c r="Y1403" t="str">
        <f t="shared" si="688"/>
        <v>0.00083+0.127573794476974i</v>
      </c>
      <c r="Z1403" t="e">
        <f t="shared" si="689"/>
        <v>#DIV/0!</v>
      </c>
      <c r="AA1403" t="e">
        <f t="shared" si="690"/>
        <v>#DIV/0!</v>
      </c>
      <c r="AB1403" t="str">
        <f t="shared" si="691"/>
        <v>1.26859018368983-0.200627562454561i</v>
      </c>
      <c r="AC1403" t="str">
        <f t="shared" si="692"/>
        <v>1.32547823067887-1.98434651892598i</v>
      </c>
      <c r="AD1403" t="str">
        <f t="shared" si="693"/>
        <v>0.36519354491081+0.395361436343654i</v>
      </c>
      <c r="AE1403" t="e">
        <f t="shared" si="694"/>
        <v>#DIV/0!</v>
      </c>
      <c r="AF1403" t="str">
        <f t="shared" si="695"/>
        <v>-18.2406952990542-3.20138603519876i</v>
      </c>
      <c r="AG1403" t="e">
        <f t="shared" si="696"/>
        <v>#DIV/0!</v>
      </c>
      <c r="AH1403" t="e">
        <f t="shared" si="697"/>
        <v>#DIV/0!</v>
      </c>
      <c r="AI1403" t="e">
        <f t="shared" si="698"/>
        <v>#DIV/0!</v>
      </c>
      <c r="AJ1403" t="e">
        <f t="shared" si="699"/>
        <v>#DIV/0!</v>
      </c>
      <c r="AK1403"/>
      <c r="AL1403"/>
      <c r="AM1403"/>
      <c r="AN1403"/>
    </row>
    <row r="1404" spans="1:40" x14ac:dyDescent="0.25">
      <c r="A1404"/>
      <c r="B1404">
        <f t="shared" si="700"/>
        <v>127000</v>
      </c>
      <c r="C1404" s="186" t="str">
        <f t="shared" si="668"/>
        <v>-6.09837065174786E-06+0.0248180458263017i</v>
      </c>
      <c r="D1404" s="158" t="str">
        <f t="shared" si="669"/>
        <v>-7.66671342084165+0.190271684668313i</v>
      </c>
      <c r="E1404" t="str">
        <f t="shared" si="670"/>
        <v>7.99995041347642-0.0199170713158787i</v>
      </c>
      <c r="F1404" t="str">
        <f t="shared" si="671"/>
        <v>0.999200644435178+1.98852423987723E-06i</v>
      </c>
      <c r="G1404">
        <f t="shared" si="666"/>
        <v>1</v>
      </c>
      <c r="H1404" t="str">
        <f t="shared" si="672"/>
        <v>10.5756407842729+3.38971444742214i</v>
      </c>
      <c r="I1404" t="str">
        <f t="shared" si="673"/>
        <v>498.72783375738i</v>
      </c>
      <c r="J1404" t="str">
        <f t="shared" si="667"/>
        <v>-335.680186449635+109.105690735434i</v>
      </c>
      <c r="K1404" t="str">
        <f t="shared" si="674"/>
        <v>0.436761570516589-1.34376313863003i</v>
      </c>
      <c r="L1404" t="str">
        <f t="shared" si="675"/>
        <v>0.0541879281019102-0.141751676855457i</v>
      </c>
      <c r="M1404" t="str">
        <f t="shared" si="676"/>
        <v>0.490949498618499-1.48551481548549i</v>
      </c>
      <c r="N1404" t="str">
        <f t="shared" si="677"/>
        <v>-0.935724231870241i</v>
      </c>
      <c r="O1404" t="str">
        <f t="shared" si="678"/>
        <v>0.593235554397489-0.805028929293043i</v>
      </c>
      <c r="P1404" t="str">
        <f t="shared" si="679"/>
        <v>0.406764445602511+0.805028929293043i</v>
      </c>
      <c r="Q1404" t="str">
        <f t="shared" si="680"/>
        <v>-0.406764445602511+0.130695302577198i</v>
      </c>
      <c r="R1404" t="str">
        <f t="shared" si="681"/>
        <v>-0.330033332804538-2.08514471890032i</v>
      </c>
      <c r="S1404" t="str">
        <f t="shared" si="682"/>
        <v>0.0986615014903962i</v>
      </c>
      <c r="T1404" t="str">
        <f t="shared" si="683"/>
        <v>0.205723508791476-0.0325615841563753i</v>
      </c>
      <c r="U1404" t="e">
        <f t="shared" si="684"/>
        <v>#DIV/0!</v>
      </c>
      <c r="V1404" t="str">
        <f t="shared" si="685"/>
        <v>1.33333333333333E-06-0.000835459018855095i</v>
      </c>
      <c r="W1404" t="e">
        <f t="shared" si="686"/>
        <v>#DIV/0!</v>
      </c>
      <c r="X1404" t="e">
        <f t="shared" si="687"/>
        <v>#DIV/0!</v>
      </c>
      <c r="Y1404" t="str">
        <f t="shared" si="688"/>
        <v>0.00083+0.127674325441889i</v>
      </c>
      <c r="Z1404" t="e">
        <f t="shared" si="689"/>
        <v>#DIV/0!</v>
      </c>
      <c r="AA1404" t="e">
        <f t="shared" si="690"/>
        <v>#DIV/0!</v>
      </c>
      <c r="AB1404" t="str">
        <f t="shared" si="691"/>
        <v>1.26853991595003-0.200782445679536i</v>
      </c>
      <c r="AC1404" t="str">
        <f t="shared" si="692"/>
        <v>1.32452373796686-1.98300888021625i</v>
      </c>
      <c r="AD1404" t="str">
        <f t="shared" si="693"/>
        <v>0.365478964388094+0.395587916784775i</v>
      </c>
      <c r="AE1404" t="e">
        <f t="shared" si="694"/>
        <v>#DIV/0!</v>
      </c>
      <c r="AF1404" t="str">
        <f t="shared" si="695"/>
        <v>-18.2423542051146-3.19944276275383i</v>
      </c>
      <c r="AG1404" t="e">
        <f t="shared" si="696"/>
        <v>#DIV/0!</v>
      </c>
      <c r="AH1404" t="e">
        <f t="shared" si="697"/>
        <v>#DIV/0!</v>
      </c>
      <c r="AI1404" t="e">
        <f t="shared" si="698"/>
        <v>#DIV/0!</v>
      </c>
      <c r="AJ1404" t="e">
        <f t="shared" si="699"/>
        <v>#DIV/0!</v>
      </c>
      <c r="AK1404"/>
      <c r="AL1404"/>
      <c r="AM1404"/>
      <c r="AN1404"/>
    </row>
    <row r="1405" spans="1:40" x14ac:dyDescent="0.25">
      <c r="A1405"/>
      <c r="B1405">
        <f t="shared" si="700"/>
        <v>127100</v>
      </c>
      <c r="C1405" s="186" t="str">
        <f t="shared" si="668"/>
        <v>-6.08877825011146E-06+0.0247985194354025i</v>
      </c>
      <c r="D1405" s="158" t="str">
        <f t="shared" si="669"/>
        <v>-7.66671334729992+0.190121982338086i</v>
      </c>
      <c r="E1405" t="str">
        <f t="shared" si="670"/>
        <v>7.99995033535715-0.0199327538545556i</v>
      </c>
      <c r="F1405" t="str">
        <f t="shared" si="671"/>
        <v>0.999200644442969+1.99008998759313E-06i</v>
      </c>
      <c r="G1405">
        <f t="shared" si="666"/>
        <v>1</v>
      </c>
      <c r="H1405" t="str">
        <f t="shared" si="672"/>
        <v>10.5772964133291+3.38762336501652i</v>
      </c>
      <c r="I1405" t="str">
        <f t="shared" si="673"/>
        <v>499.120532839078i</v>
      </c>
      <c r="J1405" t="str">
        <f t="shared" si="667"/>
        <v>-336.210600209799+109.19160072814i</v>
      </c>
      <c r="K1405" t="str">
        <f t="shared" si="674"/>
        <v>0.436136420452751-1.34290262910289i</v>
      </c>
      <c r="L1405" t="str">
        <f t="shared" si="675"/>
        <v>0.0541135460505478-0.141668561104142i</v>
      </c>
      <c r="M1405" t="str">
        <f t="shared" si="676"/>
        <v>0.490249966503299-1.48457119020703i</v>
      </c>
      <c r="N1405" t="str">
        <f t="shared" si="677"/>
        <v>-0.936461022603997i</v>
      </c>
      <c r="O1405" t="str">
        <f t="shared" si="678"/>
        <v>0.592642255573553-0.805465801203683i</v>
      </c>
      <c r="P1405" t="str">
        <f t="shared" si="679"/>
        <v>0.407357744426447+0.805465801203683i</v>
      </c>
      <c r="Q1405" t="str">
        <f t="shared" si="680"/>
        <v>-0.407357744426447+0.130995221400314i</v>
      </c>
      <c r="R1405" t="str">
        <f t="shared" si="681"/>
        <v>-0.330028042553296-2.0834215362745i</v>
      </c>
      <c r="S1405" t="str">
        <f t="shared" si="682"/>
        <v>0.0987391877120422i</v>
      </c>
      <c r="T1405" t="str">
        <f t="shared" si="683"/>
        <v>0.205715350153519-0.0325867008439077i</v>
      </c>
      <c r="U1405" t="e">
        <f t="shared" si="684"/>
        <v>#DIV/0!</v>
      </c>
      <c r="V1405" t="str">
        <f t="shared" si="685"/>
        <v>1.33333333333333E-06-0.000834801694686048i</v>
      </c>
      <c r="W1405" t="e">
        <f t="shared" si="686"/>
        <v>#DIV/0!</v>
      </c>
      <c r="X1405" t="e">
        <f t="shared" si="687"/>
        <v>#DIV/0!</v>
      </c>
      <c r="Y1405" t="str">
        <f t="shared" si="688"/>
        <v>0.00083+0.127774856406804i</v>
      </c>
      <c r="Z1405" t="e">
        <f t="shared" si="689"/>
        <v>#DIV/0!</v>
      </c>
      <c r="AA1405" t="e">
        <f t="shared" si="690"/>
        <v>#DIV/0!</v>
      </c>
      <c r="AB1405" t="str">
        <f t="shared" si="691"/>
        <v>1.26848960785462-0.200937321128037i</v>
      </c>
      <c r="AC1405" t="str">
        <f t="shared" si="692"/>
        <v>1.32357122977645-1.98167264185026i</v>
      </c>
      <c r="AD1405" t="str">
        <f t="shared" si="693"/>
        <v>0.365764552546424+0.395814198908129i</v>
      </c>
      <c r="AE1405" t="e">
        <f t="shared" si="694"/>
        <v>#DIV/0!</v>
      </c>
      <c r="AF1405" t="str">
        <f t="shared" si="695"/>
        <v>-18.244009760629-3.19750138267843i</v>
      </c>
      <c r="AG1405" t="e">
        <f t="shared" si="696"/>
        <v>#DIV/0!</v>
      </c>
      <c r="AH1405" t="e">
        <f t="shared" si="697"/>
        <v>#DIV/0!</v>
      </c>
      <c r="AI1405" t="e">
        <f t="shared" si="698"/>
        <v>#DIV/0!</v>
      </c>
      <c r="AJ1405" t="e">
        <f t="shared" si="699"/>
        <v>#DIV/0!</v>
      </c>
      <c r="AK1405"/>
      <c r="AL1405"/>
      <c r="AM1405"/>
      <c r="AN1405"/>
    </row>
    <row r="1406" spans="1:40" x14ac:dyDescent="0.25">
      <c r="A1406"/>
      <c r="B1406">
        <f t="shared" si="700"/>
        <v>127200</v>
      </c>
      <c r="C1406" s="186" t="str">
        <f t="shared" si="668"/>
        <v>-6.07920846316792E-06+0.0247790237463703i</v>
      </c>
      <c r="D1406" s="158" t="str">
        <f t="shared" si="669"/>
        <v>-7.66671327393153+0.189972515388839i</v>
      </c>
      <c r="E1406" t="str">
        <f t="shared" si="670"/>
        <v>7.99995025717639-0.0199484363927728i</v>
      </c>
      <c r="F1406" t="str">
        <f t="shared" si="671"/>
        <v>0.99920064445077+1.99165573526322E-06i</v>
      </c>
      <c r="G1406">
        <f t="shared" si="666"/>
        <v>1</v>
      </c>
      <c r="H1406" t="str">
        <f t="shared" si="672"/>
        <v>10.5789487002727+3.38553440888976i</v>
      </c>
      <c r="I1406" t="str">
        <f t="shared" si="673"/>
        <v>499.513231920777i</v>
      </c>
      <c r="J1406" t="str">
        <f t="shared" si="667"/>
        <v>-336.741431454229+109.277510720845i</v>
      </c>
      <c r="K1406" t="str">
        <f t="shared" si="674"/>
        <v>0.43551256746423-1.34204306464163i</v>
      </c>
      <c r="L1406" t="str">
        <f t="shared" si="675"/>
        <v>0.0540393096181419-0.141585520459208i</v>
      </c>
      <c r="M1406" t="str">
        <f t="shared" si="676"/>
        <v>0.489551877082372-1.48362858510084i</v>
      </c>
      <c r="N1406" t="str">
        <f t="shared" si="677"/>
        <v>-0.937197813337753i</v>
      </c>
      <c r="O1406" t="str">
        <f t="shared" si="678"/>
        <v>0.59204863502751-0.805902235858707i</v>
      </c>
      <c r="P1406" t="str">
        <f t="shared" si="679"/>
        <v>0.40795136497249+0.805902235858707i</v>
      </c>
      <c r="Q1406" t="str">
        <f t="shared" si="680"/>
        <v>-0.40795136497249+0.131295577479046i</v>
      </c>
      <c r="R1406" t="str">
        <f t="shared" si="681"/>
        <v>-0.330022747846477-2.08170099682274i</v>
      </c>
      <c r="S1406" t="str">
        <f t="shared" si="682"/>
        <v>0.0988168739336883i</v>
      </c>
      <c r="T1406" t="str">
        <f t="shared" si="683"/>
        <v>0.205707184970666-0.0326118162691947i</v>
      </c>
      <c r="U1406" t="e">
        <f t="shared" si="684"/>
        <v>#DIV/0!</v>
      </c>
      <c r="V1406" t="str">
        <f t="shared" si="685"/>
        <v>1.33333333333333E-06-0.00083414540404557i</v>
      </c>
      <c r="W1406" t="e">
        <f t="shared" si="686"/>
        <v>#DIV/0!</v>
      </c>
      <c r="X1406" t="e">
        <f t="shared" si="687"/>
        <v>#DIV/0!</v>
      </c>
      <c r="Y1406" t="str">
        <f t="shared" si="688"/>
        <v>0.00083+0.127875387371719i</v>
      </c>
      <c r="Z1406" t="e">
        <f t="shared" si="689"/>
        <v>#DIV/0!</v>
      </c>
      <c r="AA1406" t="e">
        <f t="shared" si="690"/>
        <v>#DIV/0!</v>
      </c>
      <c r="AB1406" t="str">
        <f t="shared" si="691"/>
        <v>1.26843925940183-0.201092188793234i</v>
      </c>
      <c r="AC1406" t="str">
        <f t="shared" si="692"/>
        <v>1.322620700871-1.98033780220302i</v>
      </c>
      <c r="AD1406" t="str">
        <f t="shared" si="693"/>
        <v>0.366050309257909+0.396040282594517i</v>
      </c>
      <c r="AE1406" t="e">
        <f t="shared" si="694"/>
        <v>#DIV/0!</v>
      </c>
      <c r="AF1406" t="str">
        <f t="shared" si="695"/>
        <v>-18.2456619742042-3.19556189350092i</v>
      </c>
      <c r="AG1406" t="e">
        <f t="shared" si="696"/>
        <v>#DIV/0!</v>
      </c>
      <c r="AH1406" t="e">
        <f t="shared" si="697"/>
        <v>#DIV/0!</v>
      </c>
      <c r="AI1406" t="e">
        <f t="shared" si="698"/>
        <v>#DIV/0!</v>
      </c>
      <c r="AJ1406" t="e">
        <f t="shared" si="699"/>
        <v>#DIV/0!</v>
      </c>
      <c r="AK1406"/>
      <c r="AL1406"/>
      <c r="AM1406"/>
      <c r="AN1406"/>
    </row>
    <row r="1407" spans="1:40" x14ac:dyDescent="0.25">
      <c r="A1407"/>
      <c r="B1407">
        <f t="shared" si="700"/>
        <v>127300</v>
      </c>
      <c r="C1407" s="186" t="str">
        <f t="shared" si="668"/>
        <v>-6.06966121988563E-06+0.0247595586868519i</v>
      </c>
      <c r="D1407" s="158" t="str">
        <f t="shared" si="669"/>
        <v>-7.66671320073602+0.189823283265865i</v>
      </c>
      <c r="E1407" t="str">
        <f t="shared" si="670"/>
        <v>7.99995017893415-0.0199641189305301i</v>
      </c>
      <c r="F1407" t="str">
        <f t="shared" si="671"/>
        <v>0.999200644458581+1.99322148288748E-06i</v>
      </c>
      <c r="G1407">
        <f t="shared" si="666"/>
        <v>1</v>
      </c>
      <c r="H1407" t="str">
        <f t="shared" si="672"/>
        <v>10.580597653685+3.38344757701119i</v>
      </c>
      <c r="I1407" t="str">
        <f t="shared" si="673"/>
        <v>499.905931002476i</v>
      </c>
      <c r="J1407" t="str">
        <f t="shared" si="667"/>
        <v>-337.272680182926+109.36342071355i</v>
      </c>
      <c r="K1407" t="str">
        <f t="shared" si="674"/>
        <v>0.434890008095505-1.3411844441052i</v>
      </c>
      <c r="L1407" t="str">
        <f t="shared" si="675"/>
        <v>0.0539652184461653-0.14150255488039i</v>
      </c>
      <c r="M1407" t="str">
        <f t="shared" si="676"/>
        <v>0.48885522654167-1.48268699898559i</v>
      </c>
      <c r="N1407" t="str">
        <f t="shared" si="677"/>
        <v>-0.937934604071509i</v>
      </c>
      <c r="O1407" t="str">
        <f t="shared" si="678"/>
        <v>0.591454693081612-0.806338233021191i</v>
      </c>
      <c r="P1407" t="str">
        <f t="shared" si="679"/>
        <v>0.408545306918388+0.806338233021191i</v>
      </c>
      <c r="Q1407" t="str">
        <f t="shared" si="680"/>
        <v>-0.408545306918388+0.131596371050318i</v>
      </c>
      <c r="R1407" t="str">
        <f t="shared" si="681"/>
        <v>-0.330017448683372-2.07998309431311i</v>
      </c>
      <c r="S1407" t="str">
        <f t="shared" si="682"/>
        <v>0.0988945601553342i</v>
      </c>
      <c r="T1407" t="str">
        <f t="shared" si="683"/>
        <v>0.205699013242626-0.0326369304311276i</v>
      </c>
      <c r="U1407" t="e">
        <f t="shared" si="684"/>
        <v>#DIV/0!</v>
      </c>
      <c r="V1407" t="str">
        <f t="shared" si="685"/>
        <v>1.33333333333333E-06-0.000833490144498013i</v>
      </c>
      <c r="W1407" t="e">
        <f t="shared" si="686"/>
        <v>#DIV/0!</v>
      </c>
      <c r="X1407" t="e">
        <f t="shared" si="687"/>
        <v>#DIV/0!</v>
      </c>
      <c r="Y1407" t="str">
        <f t="shared" si="688"/>
        <v>0.00083+0.127975918336634i</v>
      </c>
      <c r="Z1407" t="e">
        <f t="shared" si="689"/>
        <v>#DIV/0!</v>
      </c>
      <c r="AA1407" t="e">
        <f t="shared" si="690"/>
        <v>#DIV/0!</v>
      </c>
      <c r="AB1407" t="str">
        <f t="shared" si="691"/>
        <v>1.26838887058986-0.20124704866829i</v>
      </c>
      <c r="AC1407" t="str">
        <f t="shared" si="692"/>
        <v>1.32167214603045-1.97900435964918i</v>
      </c>
      <c r="AD1407" t="str">
        <f t="shared" si="693"/>
        <v>0.3663362343946+0.396266167724791i</v>
      </c>
      <c r="AE1407" t="e">
        <f t="shared" si="694"/>
        <v>#DIV/0!</v>
      </c>
      <c r="AF1407" t="str">
        <f t="shared" si="695"/>
        <v>-18.247310854421-3.19362429374532i</v>
      </c>
      <c r="AG1407" t="e">
        <f t="shared" si="696"/>
        <v>#DIV/0!</v>
      </c>
      <c r="AH1407" t="e">
        <f t="shared" si="697"/>
        <v>#DIV/0!</v>
      </c>
      <c r="AI1407" t="e">
        <f t="shared" si="698"/>
        <v>#DIV/0!</v>
      </c>
      <c r="AJ1407" t="e">
        <f t="shared" si="699"/>
        <v>#DIV/0!</v>
      </c>
      <c r="AK1407"/>
      <c r="AL1407"/>
      <c r="AM1407"/>
      <c r="AN1407"/>
    </row>
    <row r="1408" spans="1:40" x14ac:dyDescent="0.25">
      <c r="A1408"/>
      <c r="B1408">
        <f t="shared" si="700"/>
        <v>127400</v>
      </c>
      <c r="C1408" s="186" t="str">
        <f t="shared" si="668"/>
        <v>-6.06013644951169E-06+0.0247401241847212i</v>
      </c>
      <c r="D1408" s="158" t="str">
        <f t="shared" si="669"/>
        <v>-7.66671312771279+0.189674285416196i</v>
      </c>
      <c r="E1408" t="str">
        <f t="shared" si="670"/>
        <v>7.99995010063042-0.0199798014678271i</v>
      </c>
      <c r="F1408" t="str">
        <f t="shared" si="671"/>
        <v>0.999200644466393+1.99478723046584E-06i</v>
      </c>
      <c r="G1408">
        <f t="shared" si="666"/>
        <v>1</v>
      </c>
      <c r="H1408" t="str">
        <f t="shared" si="672"/>
        <v>10.5822432821211+3.38136286734739i</v>
      </c>
      <c r="I1408" t="str">
        <f t="shared" si="673"/>
        <v>500.298630084175i</v>
      </c>
      <c r="J1408" t="str">
        <f t="shared" si="667"/>
        <v>-337.804346395888+109.449330706255i</v>
      </c>
      <c r="K1408" t="str">
        <f t="shared" si="674"/>
        <v>0.43426873890208-1.34032676635271i</v>
      </c>
      <c r="L1408" t="str">
        <f t="shared" si="675"/>
        <v>0.053891272177116-0.141419664327159i</v>
      </c>
      <c r="M1408" t="str">
        <f t="shared" si="676"/>
        <v>0.488160011079196-1.48174643067987i</v>
      </c>
      <c r="N1408" t="str">
        <f t="shared" si="677"/>
        <v>-0.938671394805265i</v>
      </c>
      <c r="O1408" t="str">
        <f t="shared" si="678"/>
        <v>0.590860430058288-0.806773792454449i</v>
      </c>
      <c r="P1408" t="str">
        <f t="shared" si="679"/>
        <v>0.409139569941712+0.806773792454449i</v>
      </c>
      <c r="Q1408" t="str">
        <f t="shared" si="680"/>
        <v>-0.409139569941712+0.131897602350816i</v>
      </c>
      <c r="R1408" t="str">
        <f t="shared" si="681"/>
        <v>-0.330012145063269-2.07826782253323i</v>
      </c>
      <c r="S1408" t="str">
        <f t="shared" si="682"/>
        <v>0.0989722463769801i</v>
      </c>
      <c r="T1408" t="str">
        <f t="shared" si="683"/>
        <v>0.205690834969109-0.0326620433285976i</v>
      </c>
      <c r="U1408" t="e">
        <f t="shared" si="684"/>
        <v>#DIV/0!</v>
      </c>
      <c r="V1408" t="str">
        <f t="shared" si="685"/>
        <v>1.33333333333333E-06-0.000832835913615359i</v>
      </c>
      <c r="W1408" t="e">
        <f t="shared" si="686"/>
        <v>#DIV/0!</v>
      </c>
      <c r="X1408" t="e">
        <f t="shared" si="687"/>
        <v>#DIV/0!</v>
      </c>
      <c r="Y1408" t="str">
        <f t="shared" si="688"/>
        <v>0.00083+0.128076449301549i</v>
      </c>
      <c r="Z1408" t="e">
        <f t="shared" si="689"/>
        <v>#DIV/0!</v>
      </c>
      <c r="AA1408" t="e">
        <f t="shared" si="690"/>
        <v>#DIV/0!</v>
      </c>
      <c r="AB1408" t="str">
        <f t="shared" si="691"/>
        <v>1.26833844141694-0.201401900746368i</v>
      </c>
      <c r="AC1408" t="str">
        <f t="shared" si="692"/>
        <v>1.32072556005119-1.97767231256334i</v>
      </c>
      <c r="AD1408" t="str">
        <f t="shared" si="693"/>
        <v>0.36662232782844+0.396491854179881i</v>
      </c>
      <c r="AE1408" t="e">
        <f t="shared" si="694"/>
        <v>#DIV/0!</v>
      </c>
      <c r="AF1408" t="str">
        <f t="shared" si="695"/>
        <v>-18.2489564098339-3.19168858193119i</v>
      </c>
      <c r="AG1408" t="e">
        <f t="shared" si="696"/>
        <v>#DIV/0!</v>
      </c>
      <c r="AH1408" t="e">
        <f t="shared" si="697"/>
        <v>#DIV/0!</v>
      </c>
      <c r="AI1408" t="e">
        <f t="shared" si="698"/>
        <v>#DIV/0!</v>
      </c>
      <c r="AJ1408" t="e">
        <f t="shared" si="699"/>
        <v>#DIV/0!</v>
      </c>
      <c r="AK1408"/>
      <c r="AL1408"/>
      <c r="AM1408"/>
      <c r="AN1408"/>
    </row>
    <row r="1409" spans="1:40" x14ac:dyDescent="0.25">
      <c r="A1409"/>
      <c r="B1409">
        <f t="shared" si="700"/>
        <v>127500</v>
      </c>
      <c r="C1409" s="186" t="str">
        <f t="shared" si="668"/>
        <v>-0.0000060506340815705+0.0247207201680786i</v>
      </c>
      <c r="D1409" s="158" t="str">
        <f t="shared" si="669"/>
        <v>-7.66671305486128+0.189525521288603i</v>
      </c>
      <c r="E1409" t="str">
        <f t="shared" si="670"/>
        <v>7.99995002226521-0.0199954840046634i</v>
      </c>
      <c r="F1409" t="str">
        <f t="shared" si="671"/>
        <v>0.999200644474204+1.99635297799824E-06i</v>
      </c>
      <c r="G1409">
        <f t="shared" si="666"/>
        <v>1</v>
      </c>
      <c r="H1409" t="str">
        <f t="shared" si="672"/>
        <v>10.5838855941102+3.37928027786238i</v>
      </c>
      <c r="I1409" t="str">
        <f t="shared" si="673"/>
        <v>500.691329165873i</v>
      </c>
      <c r="J1409" t="str">
        <f t="shared" si="667"/>
        <v>-338.336430093117+109.53524069896i</v>
      </c>
      <c r="K1409" t="str">
        <f t="shared" si="674"/>
        <v>0.433648756450419-1.3394700302434i</v>
      </c>
      <c r="L1409" t="str">
        <f t="shared" si="675"/>
        <v>0.0538174704545126-0.141336848758721i</v>
      </c>
      <c r="M1409" t="str">
        <f t="shared" si="676"/>
        <v>0.487466226904932-1.48080687900212i</v>
      </c>
      <c r="N1409" t="str">
        <f t="shared" si="677"/>
        <v>-0.939408185539021i</v>
      </c>
      <c r="O1409" t="str">
        <f t="shared" si="678"/>
        <v>0.59026584628014-0.807208913922034i</v>
      </c>
      <c r="P1409" t="str">
        <f t="shared" si="679"/>
        <v>0.40973415371986+0.807208913922034i</v>
      </c>
      <c r="Q1409" t="str">
        <f t="shared" si="680"/>
        <v>-0.40973415371986+0.132199271616987i</v>
      </c>
      <c r="R1409" t="str">
        <f t="shared" si="681"/>
        <v>-0.330006836985464-2.07655517529023i</v>
      </c>
      <c r="S1409" t="str">
        <f t="shared" si="682"/>
        <v>0.099049932598626i</v>
      </c>
      <c r="T1409" t="str">
        <f t="shared" si="683"/>
        <v>0.205682650149825-0.032687154960496i</v>
      </c>
      <c r="U1409" t="e">
        <f t="shared" si="684"/>
        <v>#DIV/0!</v>
      </c>
      <c r="V1409" t="str">
        <f t="shared" si="685"/>
        <v>1.33333333333333E-06-0.000832182708977228i</v>
      </c>
      <c r="W1409" t="e">
        <f t="shared" si="686"/>
        <v>#DIV/0!</v>
      </c>
      <c r="X1409" t="e">
        <f t="shared" si="687"/>
        <v>#DIV/0!</v>
      </c>
      <c r="Y1409" t="str">
        <f t="shared" si="688"/>
        <v>0.00083+0.128176980266464i</v>
      </c>
      <c r="Z1409" t="e">
        <f t="shared" si="689"/>
        <v>#DIV/0!</v>
      </c>
      <c r="AA1409" t="e">
        <f t="shared" si="690"/>
        <v>#DIV/0!</v>
      </c>
      <c r="AB1409" t="str">
        <f t="shared" si="691"/>
        <v>1.26828797188126-0.201556745020631i</v>
      </c>
      <c r="AC1409" t="str">
        <f t="shared" si="692"/>
        <v>1.31978093774604-1.97634165931986i</v>
      </c>
      <c r="AD1409" t="str">
        <f t="shared" si="693"/>
        <v>0.366908589431296+0.396717341840768i</v>
      </c>
      <c r="AE1409" t="e">
        <f t="shared" si="694"/>
        <v>#DIV/0!</v>
      </c>
      <c r="AF1409" t="str">
        <f t="shared" si="695"/>
        <v>-18.2505986489715-3.18975475657378i</v>
      </c>
      <c r="AG1409" t="e">
        <f t="shared" si="696"/>
        <v>#DIV/0!</v>
      </c>
      <c r="AH1409" t="e">
        <f t="shared" si="697"/>
        <v>#DIV/0!</v>
      </c>
      <c r="AI1409" t="e">
        <f t="shared" si="698"/>
        <v>#DIV/0!</v>
      </c>
      <c r="AJ1409" t="e">
        <f t="shared" si="699"/>
        <v>#DIV/0!</v>
      </c>
      <c r="AK1409"/>
      <c r="AL1409"/>
      <c r="AM1409"/>
      <c r="AN1409"/>
    </row>
    <row r="1410" spans="1:40" x14ac:dyDescent="0.25">
      <c r="A1410"/>
      <c r="B1410">
        <f t="shared" si="700"/>
        <v>127600</v>
      </c>
      <c r="C1410" s="186" t="str">
        <f t="shared" si="668"/>
        <v>-6.04115404586253E-06+0.0247013465652497i</v>
      </c>
      <c r="D1410" s="158" t="str">
        <f t="shared" si="669"/>
        <v>-7.66671298218105+0.189376990333581i</v>
      </c>
      <c r="E1410" t="str">
        <f t="shared" si="670"/>
        <v>7.99994994383851-0.0200111665410386i</v>
      </c>
      <c r="F1410" t="str">
        <f t="shared" si="671"/>
        <v>0.999200644482035+1.99791872548474E-06i</v>
      </c>
      <c r="G1410">
        <f t="shared" si="666"/>
        <v>1</v>
      </c>
      <c r="H1410" t="str">
        <f t="shared" si="672"/>
        <v>10.5855245981559+3.37719980651761i</v>
      </c>
      <c r="I1410" t="str">
        <f t="shared" si="673"/>
        <v>501.084028247572i</v>
      </c>
      <c r="J1410" t="str">
        <f t="shared" si="667"/>
        <v>-338.868931274612+109.621150691664i</v>
      </c>
      <c r="K1410" t="str">
        <f t="shared" si="674"/>
        <v>0.433030057317928-1.33861423463665i</v>
      </c>
      <c r="L1410" t="str">
        <f t="shared" si="675"/>
        <v>0.0537438129228939-0.141254108134025i</v>
      </c>
      <c r="M1410" t="str">
        <f t="shared" si="676"/>
        <v>0.486773870240822-1.47986834277068i</v>
      </c>
      <c r="N1410" t="str">
        <f t="shared" si="677"/>
        <v>-0.940144976272778i</v>
      </c>
      <c r="O1410" t="str">
        <f t="shared" si="678"/>
        <v>0.589670942069942-0.807643597187736i</v>
      </c>
      <c r="P1410" t="str">
        <f t="shared" si="679"/>
        <v>0.410329057930058+0.807643597187736i</v>
      </c>
      <c r="Q1410" t="str">
        <f t="shared" si="680"/>
        <v>-0.410329057930058+0.132501379085042i</v>
      </c>
      <c r="R1410" t="str">
        <f t="shared" si="681"/>
        <v>-0.330001524449249-2.07484514641063i</v>
      </c>
      <c r="S1410" t="str">
        <f t="shared" si="682"/>
        <v>0.0991276188202721i</v>
      </c>
      <c r="T1410" t="str">
        <f t="shared" si="683"/>
        <v>0.205674458784485-0.0327122653257139i</v>
      </c>
      <c r="U1410" t="e">
        <f t="shared" si="684"/>
        <v>#DIV/0!</v>
      </c>
      <c r="V1410" t="str">
        <f t="shared" si="685"/>
        <v>1.33333333333333E-06-0.000831530528170824i</v>
      </c>
      <c r="W1410" t="e">
        <f t="shared" si="686"/>
        <v>#DIV/0!</v>
      </c>
      <c r="X1410" t="e">
        <f t="shared" si="687"/>
        <v>#DIV/0!</v>
      </c>
      <c r="Y1410" t="str">
        <f t="shared" si="688"/>
        <v>0.00083+0.128277511231378i</v>
      </c>
      <c r="Z1410" t="e">
        <f t="shared" si="689"/>
        <v>#DIV/0!</v>
      </c>
      <c r="AA1410" t="e">
        <f t="shared" si="690"/>
        <v>#DIV/0!</v>
      </c>
      <c r="AB1410" t="str">
        <f t="shared" si="691"/>
        <v>1.26823746198105-0.201711581484243i</v>
      </c>
      <c r="AC1410" t="str">
        <f t="shared" si="692"/>
        <v>1.31883827394417-1.97501239829307i</v>
      </c>
      <c r="AD1410" t="str">
        <f t="shared" si="693"/>
        <v>0.367195019074932+0.396942630588509i</v>
      </c>
      <c r="AE1410" t="e">
        <f t="shared" si="694"/>
        <v>#DIV/0!</v>
      </c>
      <c r="AF1410" t="str">
        <f t="shared" si="695"/>
        <v>-18.2522375803369-3.18782281618403i</v>
      </c>
      <c r="AG1410" t="e">
        <f t="shared" si="696"/>
        <v>#DIV/0!</v>
      </c>
      <c r="AH1410" t="e">
        <f t="shared" si="697"/>
        <v>#DIV/0!</v>
      </c>
      <c r="AI1410" t="e">
        <f t="shared" si="698"/>
        <v>#DIV/0!</v>
      </c>
      <c r="AJ1410" t="e">
        <f t="shared" si="699"/>
        <v>#DIV/0!</v>
      </c>
      <c r="AK1410"/>
      <c r="AL1410"/>
      <c r="AM1410"/>
      <c r="AN1410"/>
    </row>
    <row r="1411" spans="1:40" x14ac:dyDescent="0.25">
      <c r="A1411"/>
      <c r="B1411">
        <f t="shared" si="700"/>
        <v>127700</v>
      </c>
      <c r="C1411" s="186" t="str">
        <f t="shared" si="668"/>
        <v>-6.03169627246301E-06+0.0246820033047847i</v>
      </c>
      <c r="D1411" s="158" t="str">
        <f t="shared" si="669"/>
        <v>-7.66671290967141+0.189228692003349i</v>
      </c>
      <c r="E1411" t="str">
        <f t="shared" si="670"/>
        <v>7.99994986535032-0.0200268490769524i</v>
      </c>
      <c r="F1411" t="str">
        <f t="shared" si="671"/>
        <v>0.999200644489856+1.99948447292519E-06i</v>
      </c>
      <c r="G1411">
        <f t="shared" si="666"/>
        <v>1</v>
      </c>
      <c r="H1411" t="str">
        <f t="shared" si="672"/>
        <v>10.5871603027356+3.37512145127191i</v>
      </c>
      <c r="I1411" t="str">
        <f t="shared" si="673"/>
        <v>501.476727329271i</v>
      </c>
      <c r="J1411" t="str">
        <f t="shared" si="667"/>
        <v>-339.401849940373+109.70706068437i</v>
      </c>
      <c r="K1411" t="str">
        <f t="shared" si="674"/>
        <v>0.432412638092921-1.33775937839198i</v>
      </c>
      <c r="L1411" t="str">
        <f t="shared" si="675"/>
        <v>0.0536702992278127-0.141171442411762i</v>
      </c>
      <c r="M1411" t="str">
        <f t="shared" si="676"/>
        <v>0.486082937320734-1.47893082080374i</v>
      </c>
      <c r="N1411" t="str">
        <f t="shared" si="677"/>
        <v>-0.940881767006534i</v>
      </c>
      <c r="O1411" t="str">
        <f t="shared" si="678"/>
        <v>0.589075717750647-0.808077842015582i</v>
      </c>
      <c r="P1411" t="str">
        <f t="shared" si="679"/>
        <v>0.410924282249353+0.808077842015582i</v>
      </c>
      <c r="Q1411" t="str">
        <f t="shared" si="680"/>
        <v>-0.410924282249353+0.132803924990952i</v>
      </c>
      <c r="R1411" t="str">
        <f t="shared" si="681"/>
        <v>-0.329996207453914-2.07313772974031i</v>
      </c>
      <c r="S1411" t="str">
        <f t="shared" si="682"/>
        <v>0.0992053050419181i</v>
      </c>
      <c r="T1411" t="str">
        <f t="shared" si="683"/>
        <v>0.205666260872797-0.0327373744231416i</v>
      </c>
      <c r="U1411" t="e">
        <f t="shared" si="684"/>
        <v>#DIV/0!</v>
      </c>
      <c r="V1411" t="str">
        <f t="shared" si="685"/>
        <v>1.33333333333333E-06-0.000830879368790892i</v>
      </c>
      <c r="W1411" t="e">
        <f t="shared" si="686"/>
        <v>#DIV/0!</v>
      </c>
      <c r="X1411" t="e">
        <f t="shared" si="687"/>
        <v>#DIV/0!</v>
      </c>
      <c r="Y1411" t="str">
        <f t="shared" si="688"/>
        <v>0.00083+0.128378042196293i</v>
      </c>
      <c r="Z1411" t="e">
        <f t="shared" si="689"/>
        <v>#DIV/0!</v>
      </c>
      <c r="AA1411" t="e">
        <f t="shared" si="690"/>
        <v>#DIV/0!</v>
      </c>
      <c r="AB1411" t="str">
        <f t="shared" si="691"/>
        <v>1.26818691171451-0.201866410130359i</v>
      </c>
      <c r="AC1411" t="str">
        <f t="shared" si="692"/>
        <v>1.3178975634911-1.97368452785706i</v>
      </c>
      <c r="AD1411" t="str">
        <f t="shared" si="693"/>
        <v>0.367481616631046+0.397167720304212i</v>
      </c>
      <c r="AE1411" t="e">
        <f t="shared" si="694"/>
        <v>#DIV/0!</v>
      </c>
      <c r="AF1411" t="str">
        <f t="shared" si="695"/>
        <v>-18.253873212407-3.18589275926856i</v>
      </c>
      <c r="AG1411" t="e">
        <f t="shared" si="696"/>
        <v>#DIV/0!</v>
      </c>
      <c r="AH1411" t="e">
        <f t="shared" si="697"/>
        <v>#DIV/0!</v>
      </c>
      <c r="AI1411" t="e">
        <f t="shared" si="698"/>
        <v>#DIV/0!</v>
      </c>
      <c r="AJ1411" t="e">
        <f t="shared" si="699"/>
        <v>#DIV/0!</v>
      </c>
      <c r="AK1411"/>
      <c r="AL1411"/>
      <c r="AM1411"/>
      <c r="AN1411"/>
    </row>
    <row r="1412" spans="1:40" x14ac:dyDescent="0.25">
      <c r="A1412"/>
      <c r="B1412">
        <f t="shared" si="700"/>
        <v>127800</v>
      </c>
      <c r="C1412" s="186" t="str">
        <f t="shared" si="668"/>
        <v>-6.02226069172063E-06+0.0246626903154575i</v>
      </c>
      <c r="D1412" s="158" t="str">
        <f t="shared" si="669"/>
        <v>-7.66671283733196+0.189080625751841i</v>
      </c>
      <c r="E1412" t="str">
        <f t="shared" si="670"/>
        <v>7.99994978680065-0.0200425316124045i</v>
      </c>
      <c r="F1412" t="str">
        <f t="shared" si="671"/>
        <v>0.999200644497698+2.00105022031966E-06i</v>
      </c>
      <c r="G1412">
        <f t="shared" si="666"/>
        <v>1</v>
      </c>
      <c r="H1412" t="str">
        <f t="shared" si="672"/>
        <v>10.5887927163013+3.37304521008176i</v>
      </c>
      <c r="I1412" t="str">
        <f t="shared" si="673"/>
        <v>501.869426410969i</v>
      </c>
      <c r="J1412" t="str">
        <f t="shared" si="667"/>
        <v>-339.9351860904+109.792970677075i</v>
      </c>
      <c r="K1412" t="str">
        <f t="shared" si="674"/>
        <v>0.431796495374544-1.33690546036912i</v>
      </c>
      <c r="L1412" t="str">
        <f t="shared" si="675"/>
        <v>0.0535969290158353-0.141088851550367i</v>
      </c>
      <c r="M1412" t="str">
        <f t="shared" si="676"/>
        <v>0.485393424390379-1.47799431191949i</v>
      </c>
      <c r="N1412" t="str">
        <f t="shared" si="677"/>
        <v>-0.94161855774029i</v>
      </c>
      <c r="O1412" t="str">
        <f t="shared" si="678"/>
        <v>0.588480173645378-0.808511648169837i</v>
      </c>
      <c r="P1412" t="str">
        <f t="shared" si="679"/>
        <v>0.411519826354622+0.808511648169837i</v>
      </c>
      <c r="Q1412" t="str">
        <f t="shared" si="680"/>
        <v>-0.411519826354622+0.133106909570453i</v>
      </c>
      <c r="R1412" t="str">
        <f t="shared" si="681"/>
        <v>-0.329990885998743-2.07143291914439i</v>
      </c>
      <c r="S1412" t="str">
        <f t="shared" si="682"/>
        <v>0.0992829912635642i</v>
      </c>
      <c r="T1412" t="str">
        <f t="shared" si="683"/>
        <v>0.205658056414472-0.032762482251669i</v>
      </c>
      <c r="U1412" t="e">
        <f t="shared" si="684"/>
        <v>#DIV/0!</v>
      </c>
      <c r="V1412" t="str">
        <f t="shared" si="685"/>
        <v>1.33333333333333E-06-0.000830229228439723i</v>
      </c>
      <c r="W1412" t="e">
        <f t="shared" si="686"/>
        <v>#DIV/0!</v>
      </c>
      <c r="X1412" t="e">
        <f t="shared" si="687"/>
        <v>#DIV/0!</v>
      </c>
      <c r="Y1412" t="str">
        <f t="shared" si="688"/>
        <v>0.00083+0.128478573161208i</v>
      </c>
      <c r="Z1412" t="e">
        <f t="shared" si="689"/>
        <v>#DIV/0!</v>
      </c>
      <c r="AA1412" t="e">
        <f t="shared" si="690"/>
        <v>#DIV/0!</v>
      </c>
      <c r="AB1412" t="str">
        <f t="shared" si="691"/>
        <v>1.26813632107985-0.202021230952136i</v>
      </c>
      <c r="AC1412" t="str">
        <f t="shared" si="692"/>
        <v>1.31695880124853-1.97235804638594i</v>
      </c>
      <c r="AD1412" t="str">
        <f t="shared" si="693"/>
        <v>0.367768381971224+0.397392610869064i</v>
      </c>
      <c r="AE1412" t="e">
        <f t="shared" si="694"/>
        <v>#DIV/0!</v>
      </c>
      <c r="AF1412" t="str">
        <f t="shared" si="695"/>
        <v>-18.2555055536333-3.18396458432992i</v>
      </c>
      <c r="AG1412" t="e">
        <f t="shared" si="696"/>
        <v>#DIV/0!</v>
      </c>
      <c r="AH1412" t="e">
        <f t="shared" si="697"/>
        <v>#DIV/0!</v>
      </c>
      <c r="AI1412" t="e">
        <f t="shared" si="698"/>
        <v>#DIV/0!</v>
      </c>
      <c r="AJ1412" t="e">
        <f t="shared" si="699"/>
        <v>#DIV/0!</v>
      </c>
      <c r="AK1412"/>
      <c r="AL1412"/>
      <c r="AM1412"/>
      <c r="AN1412"/>
    </row>
    <row r="1413" spans="1:40" x14ac:dyDescent="0.25">
      <c r="A1413"/>
      <c r="B1413">
        <f t="shared" si="700"/>
        <v>127900</v>
      </c>
      <c r="C1413" s="186" t="str">
        <f t="shared" si="668"/>
        <v>-6.01284723425625E-06+0.0246434075262645i</v>
      </c>
      <c r="D1413" s="158" t="str">
        <f t="shared" si="669"/>
        <v>-7.6667127651621+0.188932791034695i</v>
      </c>
      <c r="E1413" t="str">
        <f t="shared" si="670"/>
        <v>7.99994970818949-0.0200582141473944i</v>
      </c>
      <c r="F1413" t="str">
        <f t="shared" si="671"/>
        <v>0.999200644505538+2.00261596766804E-06i</v>
      </c>
      <c r="G1413">
        <f t="shared" ref="G1413:G1476" si="701">IF($C$11=$C$7,$C$24,F1413)</f>
        <v>1</v>
      </c>
      <c r="H1413" t="str">
        <f t="shared" si="672"/>
        <v>10.5904218472794+3.37097108090108i</v>
      </c>
      <c r="I1413" t="str">
        <f t="shared" si="673"/>
        <v>502.262125492668i</v>
      </c>
      <c r="J1413" t="str">
        <f t="shared" ref="J1413:J1476" si="702">IMSUM(COMPLEX(0,2*PI()*B1413*$C$113*$C$112),COMPLEX(0,2*PI()*B1413*$C$113*$C$111),COMPLEX(0,2*PI()*B1413*$C$28*10^-12*$C$111),COMPLEX(-1*2*PI()*B1413*2*PI()*B1413*$C$113*$C$112*$C$28*10^-12*$C$111,0),COMPLEX(1,0))</f>
        <v>-340.468939724693+109.87888066978i</v>
      </c>
      <c r="K1413" t="str">
        <f t="shared" si="674"/>
        <v>0.431181625772777-1.33605247942794i</v>
      </c>
      <c r="L1413" t="str">
        <f t="shared" si="675"/>
        <v>0.0535237019345374-0.141006335508023i</v>
      </c>
      <c r="M1413" t="str">
        <f t="shared" si="676"/>
        <v>0.484705327707314-1.47705881493596i</v>
      </c>
      <c r="N1413" t="str">
        <f t="shared" si="677"/>
        <v>-0.942355348474046i</v>
      </c>
      <c r="O1413" t="str">
        <f t="shared" si="678"/>
        <v>0.587884310077431-0.808945015415005i</v>
      </c>
      <c r="P1413" t="str">
        <f t="shared" si="679"/>
        <v>0.412115689922569+0.808945015415005i</v>
      </c>
      <c r="Q1413" t="str">
        <f t="shared" si="680"/>
        <v>-0.412115689922569+0.133410333059041i</v>
      </c>
      <c r="R1413" t="str">
        <f t="shared" si="681"/>
        <v>-0.329985560083031-2.06973070850716i</v>
      </c>
      <c r="S1413" t="str">
        <f t="shared" si="682"/>
        <v>0.0993606774852101i</v>
      </c>
      <c r="T1413" t="str">
        <f t="shared" si="683"/>
        <v>0.205649845409215-0.0327875888101865i</v>
      </c>
      <c r="U1413" t="e">
        <f t="shared" si="684"/>
        <v>#DIV/0!</v>
      </c>
      <c r="V1413" t="str">
        <f t="shared" si="685"/>
        <v>1.33333333333333E-06-0.000829580104727109i</v>
      </c>
      <c r="W1413" t="e">
        <f t="shared" si="686"/>
        <v>#DIV/0!</v>
      </c>
      <c r="X1413" t="e">
        <f t="shared" si="687"/>
        <v>#DIV/0!</v>
      </c>
      <c r="Y1413" t="str">
        <f t="shared" si="688"/>
        <v>0.00083+0.128579104126123i</v>
      </c>
      <c r="Z1413" t="e">
        <f t="shared" si="689"/>
        <v>#DIV/0!</v>
      </c>
      <c r="AA1413" t="e">
        <f t="shared" si="690"/>
        <v>#DIV/0!</v>
      </c>
      <c r="AB1413" t="str">
        <f t="shared" si="691"/>
        <v>1.26808569007526-0.20217604394273i</v>
      </c>
      <c r="AC1413" t="str">
        <f t="shared" si="692"/>
        <v>1.3160219820944-1.97103295225364i</v>
      </c>
      <c r="AD1413" t="str">
        <f t="shared" si="693"/>
        <v>0.368055314966986+0.397617302164301i</v>
      </c>
      <c r="AE1413" t="e">
        <f t="shared" si="694"/>
        <v>#DIV/0!</v>
      </c>
      <c r="AF1413" t="str">
        <f t="shared" si="695"/>
        <v>-18.2571346124415-3.18203828986639i</v>
      </c>
      <c r="AG1413" t="e">
        <f t="shared" si="696"/>
        <v>#DIV/0!</v>
      </c>
      <c r="AH1413" t="e">
        <f t="shared" si="697"/>
        <v>#DIV/0!</v>
      </c>
      <c r="AI1413" t="e">
        <f t="shared" si="698"/>
        <v>#DIV/0!</v>
      </c>
      <c r="AJ1413" t="e">
        <f t="shared" si="699"/>
        <v>#DIV/0!</v>
      </c>
      <c r="AK1413"/>
      <c r="AL1413"/>
      <c r="AM1413"/>
      <c r="AN1413"/>
    </row>
    <row r="1414" spans="1:40" x14ac:dyDescent="0.25">
      <c r="A1414"/>
      <c r="B1414">
        <f t="shared" si="700"/>
        <v>128000</v>
      </c>
      <c r="C1414" s="186" t="str">
        <f t="shared" ref="C1414:C1477" si="703">IMPRODUCT(COMPLEX(-1,0),IMDIV(IMPRODUCT(G1414,COMPLEX($C$100+$C$101,0)),COMPLEX($C$100,2*PI()*B1414*$C$103*$C$102*(2*$C$100+$C$101))))</f>
        <v>-6.00345583096166E-06+0.0246241548664243i</v>
      </c>
      <c r="D1414" s="158" t="str">
        <f t="shared" ref="D1414:D1477" si="704">IMPRODUCT(COMPLEX($C$106,0),IMSUB(C1414,G1414))</f>
        <v>-7.66671269316137+0.188785187309253i</v>
      </c>
      <c r="E1414" t="str">
        <f t="shared" ref="E1414:E1477" si="705">IMDIV(COMPLEX($C$20*10^3,0),COMPLEX(1,2*PI()*B1414*$C$20*1000*$C$29*10^-12))</f>
        <v>7.99994962951685-0.0200738966819218i</v>
      </c>
      <c r="F1414" t="str">
        <f t="shared" ref="F1414:F1477" si="706">IMDIV(COMPLEX($C$22*1000,0),IMSUM(COMPLEX($C$22*1000,0),E1414))</f>
        <v>0.99920064451339+2.00418171497033E-06i</v>
      </c>
      <c r="G1414">
        <f t="shared" si="701"/>
        <v>1</v>
      </c>
      <c r="H1414" t="str">
        <f t="shared" ref="H1414:H1477" si="707">IMPRODUCT(COMPLEX($C$108,0),IMPRODUCT(COMPLEX(-1,0),D1414),IMDIV(COMPLEX(0,2*PI()*B1414*$C$109*$C$110),COMPLEX(1,2*PI()*B1414*$C$109*$C$110)))</f>
        <v>10.5920477040708+3.36889906168145i</v>
      </c>
      <c r="I1414" t="str">
        <f t="shared" ref="I1414:I1477" si="708">COMPLEX(0,2*PI()*B1414*$C$113*$C$112*$C$114)</f>
        <v>502.654824574367i</v>
      </c>
      <c r="J1414" t="str">
        <f t="shared" si="702"/>
        <v>-341.003110843253+109.964790662485i</v>
      </c>
      <c r="K1414" t="str">
        <f t="shared" ref="K1414:K1477" si="709">IMDIV(I1414,J1414)</f>
        <v>0.430568025908371-1.33520043442854i</v>
      </c>
      <c r="L1414" t="str">
        <f t="shared" ref="L1414:L1477" si="710">IMDIV(COMPLEX($C$117,0),COMPLEX(1,2*PI()*B1414*$C$115*$C$116))</f>
        <v>0.0534506176324996-0.140923894242661i</v>
      </c>
      <c r="M1414" t="str">
        <f t="shared" ref="M1414:M1477" si="711">IMSUM(K1414,L1414)</f>
        <v>0.484018643540871-1.4761243286712i</v>
      </c>
      <c r="N1414" t="str">
        <f t="shared" ref="N1414:N1477" si="712">COMPLEX(0,-2*PI()*B1414*$C$43)</f>
        <v>-0.943092139207802i</v>
      </c>
      <c r="O1414" t="str">
        <f t="shared" ref="O1414:O1477" si="713">IMEXP(N1414)</f>
        <v>0.587288127370279-0.809377943515828i</v>
      </c>
      <c r="P1414" t="str">
        <f t="shared" ref="P1414:P1477" si="714">IMSUB(COMPLEX(1,0),O1414)</f>
        <v>0.412711872629721+0.809377943515828i</v>
      </c>
      <c r="Q1414" t="str">
        <f t="shared" ref="Q1414:Q1477" si="715">IMSUM(COMPLEX(0,2*PI()*B1414*$C$43),O1414,COMPLEX(-1,0))</f>
        <v>-0.412711872629721+0.133714195691974i</v>
      </c>
      <c r="R1414" t="str">
        <f t="shared" ref="R1414:R1477" si="716">IMDIV(P1414,Q1414)</f>
        <v>-0.329980229706059-2.06803109173206i</v>
      </c>
      <c r="S1414" t="str">
        <f t="shared" ref="S1414:S1477" si="717">IMDIV(COMPLEX(0,2*PI()*B1414*$C$123),COMPLEX($C$124,0))</f>
        <v>0.099438363706856i</v>
      </c>
      <c r="T1414" t="str">
        <f t="shared" ref="T1414:T1477" si="718">IMPRODUCT(R1414,S1414)</f>
        <v>0.205641627856739-0.032812694097583i</v>
      </c>
      <c r="U1414" t="e">
        <f t="shared" ref="U1414:U1477" si="719">IMDIV(COMPLEX(1,2*PI()*B1414*$C$16*10^-3*$C$15*10^-6),COMPLEX(0,2*PI()*B1414*$C$15*10^-6))</f>
        <v>#DIV/0!</v>
      </c>
      <c r="V1414" t="str">
        <f t="shared" ref="V1414:V1477" si="720">IMSUM(COMPLEX($C$18*10^-3,0),IMDIV(COMPLEX(1,0),COMPLEX(0,2*PI()*B1414*($C$17*1*10^-6))))</f>
        <v>1.33333333333333E-06-0.000828931995270289i</v>
      </c>
      <c r="W1414" t="e">
        <f t="shared" ref="W1414:W1477" si="721">IMDIV(IMPRODUCT(U1414,V1414),IMSUM(U1414,V1414))</f>
        <v>#DIV/0!</v>
      </c>
      <c r="X1414" t="e">
        <f t="shared" ref="X1414:X1477" si="722">IMDIV(IMPRODUCT(COMPLEX($C$19,0),W1414),IMSUM(COMPLEX($C$19,0),W1414))</f>
        <v>#DIV/0!</v>
      </c>
      <c r="Y1414" t="str">
        <f t="shared" ref="Y1414:Y1477" si="723">COMPLEX($C$13*10^-3,2*PI()*B1414*$C$12*0.000001)</f>
        <v>0.00083+0.128679635091038i</v>
      </c>
      <c r="Z1414" t="e">
        <f t="shared" ref="Z1414:Z1477" si="724">IMPRODUCT(COMPLEX($C$6,0),IMDIV(X1414,IMSUM(X1414,Y1414)))</f>
        <v>#DIV/0!</v>
      </c>
      <c r="AA1414" t="e">
        <f t="shared" ref="AA1414:AA1477" si="725">IMDIV(COMPLEX($C$6,0),IMSUM(X1414,Y1414))</f>
        <v>#DIV/0!</v>
      </c>
      <c r="AB1414" t="str">
        <f t="shared" ref="AB1414:AB1477" si="726">IMPRODUCT(COMPLEX($C$119,0),T1414)</f>
        <v>1.26803501869896-0.202330849095291i</v>
      </c>
      <c r="AC1414" t="str">
        <f t="shared" ref="AC1414:AC1477" si="727">IMSUM(COMPLEX(1,0),IMPRODUCT(AB1414,M1414))</f>
        <v>1.31508710092273-1.96970924383415i</v>
      </c>
      <c r="AD1414" t="str">
        <f t="shared" ref="AD1414:AD1477" si="728">IMDIV(AB1414,AC1414)</f>
        <v>0.368342415489738+0.39784179407124i</v>
      </c>
      <c r="AE1414" t="e">
        <f t="shared" ref="AE1414:AE1477" si="729">IMPRODUCT(AD1414,AA1414,X1414)</f>
        <v>#DIV/0!</v>
      </c>
      <c r="AF1414" t="str">
        <f t="shared" ref="AF1414:AF1477" si="730">IMSUB(D1414,H1414)</f>
        <v>-18.2587603972322-3.1801138743722i</v>
      </c>
      <c r="AG1414" t="e">
        <f t="shared" ref="AG1414:AG1477" si="731">IMSUM(COMPLEX(1,0),IMPRODUCT(AD1414,AA1414,COMPLEX($C$127,0)))</f>
        <v>#DIV/0!</v>
      </c>
      <c r="AH1414" t="e">
        <f t="shared" ref="AH1414:AH1477" si="732">IMDIV(IMPRODUCT(AE1414,AF1414),AG1414)</f>
        <v>#DIV/0!</v>
      </c>
      <c r="AI1414" t="e">
        <f t="shared" ref="AI1414:AI1477" si="733">20*LOG10(IMABS(AH1414))</f>
        <v>#DIV/0!</v>
      </c>
      <c r="AJ1414" t="e">
        <f t="shared" ref="AJ1414:AJ1477" si="734">IMARGUMENT(AH1414)*180/PI()</f>
        <v>#DIV/0!</v>
      </c>
      <c r="AK1414"/>
      <c r="AL1414"/>
      <c r="AM1414"/>
      <c r="AN1414"/>
    </row>
    <row r="1415" spans="1:40" x14ac:dyDescent="0.25">
      <c r="A1415"/>
      <c r="B1415">
        <f t="shared" si="700"/>
        <v>128100</v>
      </c>
      <c r="C1415" s="186" t="str">
        <f t="shared" si="703"/>
        <v>-5.99408641299826E-06+0.0246049322653762i</v>
      </c>
      <c r="D1415" s="158" t="str">
        <f t="shared" si="704"/>
        <v>-7.66671262132915+0.188637814034551i</v>
      </c>
      <c r="E1415" t="str">
        <f t="shared" si="705"/>
        <v>7.99994955078273-0.0200895792159864i</v>
      </c>
      <c r="F1415" t="str">
        <f t="shared" si="706"/>
        <v>0.999200644521241+2.00574746222647E-06i</v>
      </c>
      <c r="G1415">
        <f t="shared" si="701"/>
        <v>1</v>
      </c>
      <c r="H1415" t="str">
        <f t="shared" si="707"/>
        <v>10.593670295051+3.36682915037197i</v>
      </c>
      <c r="I1415" t="str">
        <f t="shared" si="708"/>
        <v>503.047523656066i</v>
      </c>
      <c r="J1415" t="str">
        <f t="shared" si="702"/>
        <v>-341.537699446078+110.05070065519i</v>
      </c>
      <c r="K1415" t="str">
        <f t="shared" si="709"/>
        <v>0.429955692412823-1.33434932423118i</v>
      </c>
      <c r="L1415" t="str">
        <f t="shared" si="710"/>
        <v>0.0533776757593067-0.140841527711963i</v>
      </c>
      <c r="M1415" t="str">
        <f t="shared" si="711"/>
        <v>0.48333336817213-1.47519085194314i</v>
      </c>
      <c r="N1415" t="str">
        <f t="shared" si="712"/>
        <v>-0.943828929941558i</v>
      </c>
      <c r="O1415" t="str">
        <f t="shared" si="713"/>
        <v>0.586691625847564-0.809810432237287i</v>
      </c>
      <c r="P1415" t="str">
        <f t="shared" si="714"/>
        <v>0.413308374152436+0.809810432237287i</v>
      </c>
      <c r="Q1415" t="str">
        <f t="shared" si="715"/>
        <v>-0.413308374152436+0.134018497704271i</v>
      </c>
      <c r="R1415" t="str">
        <f t="shared" si="716"/>
        <v>-0.329974894867124-2.06633406274154i</v>
      </c>
      <c r="S1415" t="str">
        <f t="shared" si="717"/>
        <v>0.099516049928502i</v>
      </c>
      <c r="T1415" t="str">
        <f t="shared" si="718"/>
        <v>0.205633403756751-0.0328377981127489i</v>
      </c>
      <c r="U1415" t="e">
        <f t="shared" si="719"/>
        <v>#DIV/0!</v>
      </c>
      <c r="V1415" t="str">
        <f t="shared" si="720"/>
        <v>1.33333333333333E-06-0.000828284897693963i</v>
      </c>
      <c r="W1415" t="e">
        <f t="shared" si="721"/>
        <v>#DIV/0!</v>
      </c>
      <c r="X1415" t="e">
        <f t="shared" si="722"/>
        <v>#DIV/0!</v>
      </c>
      <c r="Y1415" t="str">
        <f t="shared" si="723"/>
        <v>0.00083+0.128780166055953i</v>
      </c>
      <c r="Z1415" t="e">
        <f t="shared" si="724"/>
        <v>#DIV/0!</v>
      </c>
      <c r="AA1415" t="e">
        <f t="shared" si="725"/>
        <v>#DIV/0!</v>
      </c>
      <c r="AB1415" t="str">
        <f t="shared" si="726"/>
        <v>1.26798430694915-0.202485646402977i</v>
      </c>
      <c r="AC1415" t="str">
        <f t="shared" si="727"/>
        <v>1.31415415264367-1.96838691950131i</v>
      </c>
      <c r="AD1415" t="str">
        <f t="shared" si="728"/>
        <v>0.368629683410829+0.398066086471251i</v>
      </c>
      <c r="AE1415" t="e">
        <f t="shared" si="729"/>
        <v>#DIV/0!</v>
      </c>
      <c r="AF1415" t="str">
        <f t="shared" si="730"/>
        <v>-18.2603829163802-3.17819133633742i</v>
      </c>
      <c r="AG1415" t="e">
        <f t="shared" si="731"/>
        <v>#DIV/0!</v>
      </c>
      <c r="AH1415" t="e">
        <f t="shared" si="732"/>
        <v>#DIV/0!</v>
      </c>
      <c r="AI1415" t="e">
        <f t="shared" si="733"/>
        <v>#DIV/0!</v>
      </c>
      <c r="AJ1415" t="e">
        <f t="shared" si="734"/>
        <v>#DIV/0!</v>
      </c>
      <c r="AK1415"/>
      <c r="AL1415"/>
      <c r="AM1415"/>
      <c r="AN1415"/>
    </row>
    <row r="1416" spans="1:40" x14ac:dyDescent="0.25">
      <c r="A1416"/>
      <c r="B1416">
        <f t="shared" si="700"/>
        <v>128200</v>
      </c>
      <c r="C1416" s="186" t="str">
        <f t="shared" si="703"/>
        <v>-5.98473891179586E-06+0.0245857396527801i</v>
      </c>
      <c r="D1416" s="158" t="str">
        <f t="shared" si="704"/>
        <v>-7.66671254966498+0.188490670671314i</v>
      </c>
      <c r="E1416" t="str">
        <f t="shared" si="705"/>
        <v>7.99994947198711-0.0201052617495877i</v>
      </c>
      <c r="F1416" t="str">
        <f t="shared" si="706"/>
        <v>0.999200644529102+2.00731320943644E-06i</v>
      </c>
      <c r="G1416">
        <f t="shared" si="701"/>
        <v>1</v>
      </c>
      <c r="H1416" t="str">
        <f t="shared" si="707"/>
        <v>10.59528962857+3.36476134491953i</v>
      </c>
      <c r="I1416" t="str">
        <f t="shared" si="708"/>
        <v>503.440222737764i</v>
      </c>
      <c r="J1416" t="str">
        <f t="shared" si="702"/>
        <v>-342.07270553317+110.136610647895i</v>
      </c>
      <c r="K1416" t="str">
        <f t="shared" si="709"/>
        <v>0.429344621928319-1.33349914769638i</v>
      </c>
      <c r="L1416" t="str">
        <f t="shared" si="710"/>
        <v>0.0533048759655435-0.140759235873367i</v>
      </c>
      <c r="M1416" t="str">
        <f t="shared" si="711"/>
        <v>0.482649497893863-1.47425838356975i</v>
      </c>
      <c r="N1416" t="str">
        <f t="shared" si="712"/>
        <v>-0.944565720675314i</v>
      </c>
      <c r="O1416" t="str">
        <f t="shared" si="713"/>
        <v>0.586094805833104-0.810242481344601i</v>
      </c>
      <c r="P1416" t="str">
        <f t="shared" si="714"/>
        <v>0.413905194166896+0.810242481344601i</v>
      </c>
      <c r="Q1416" t="str">
        <f t="shared" si="715"/>
        <v>-0.413905194166896+0.134323239330713i</v>
      </c>
      <c r="R1416" t="str">
        <f t="shared" si="716"/>
        <v>-0.32996955556551-2.06463961547701i</v>
      </c>
      <c r="S1416" t="str">
        <f t="shared" si="717"/>
        <v>0.0995937361501481i</v>
      </c>
      <c r="T1416" t="str">
        <f t="shared" si="718"/>
        <v>0.205625173108961-0.032862900854573i</v>
      </c>
      <c r="U1416" t="e">
        <f t="shared" si="719"/>
        <v>#DIV/0!</v>
      </c>
      <c r="V1416" t="str">
        <f t="shared" si="720"/>
        <v>1.33333333333333E-06-0.000827638809630244i</v>
      </c>
      <c r="W1416" t="e">
        <f t="shared" si="721"/>
        <v>#DIV/0!</v>
      </c>
      <c r="X1416" t="e">
        <f t="shared" si="722"/>
        <v>#DIV/0!</v>
      </c>
      <c r="Y1416" t="str">
        <f t="shared" si="723"/>
        <v>0.00083+0.128880697020868i</v>
      </c>
      <c r="Z1416" t="e">
        <f t="shared" si="724"/>
        <v>#DIV/0!</v>
      </c>
      <c r="AA1416" t="e">
        <f t="shared" si="725"/>
        <v>#DIV/0!</v>
      </c>
      <c r="AB1416" t="str">
        <f t="shared" si="726"/>
        <v>1.26793355482404-0.202640435858935i</v>
      </c>
      <c r="AC1416" t="str">
        <f t="shared" si="727"/>
        <v>1.31322313218334-1.96706597762904i</v>
      </c>
      <c r="AD1416" t="str">
        <f t="shared" si="728"/>
        <v>0.368917118601493+0.398290179245774i</v>
      </c>
      <c r="AE1416" t="e">
        <f t="shared" si="729"/>
        <v>#DIV/0!</v>
      </c>
      <c r="AF1416" t="str">
        <f t="shared" si="730"/>
        <v>-18.262002178235-3.17627067424822i</v>
      </c>
      <c r="AG1416" t="e">
        <f t="shared" si="731"/>
        <v>#DIV/0!</v>
      </c>
      <c r="AH1416" t="e">
        <f t="shared" si="732"/>
        <v>#DIV/0!</v>
      </c>
      <c r="AI1416" t="e">
        <f t="shared" si="733"/>
        <v>#DIV/0!</v>
      </c>
      <c r="AJ1416" t="e">
        <f t="shared" si="734"/>
        <v>#DIV/0!</v>
      </c>
      <c r="AK1416"/>
      <c r="AL1416"/>
      <c r="AM1416"/>
      <c r="AN1416"/>
    </row>
    <row r="1417" spans="1:40" x14ac:dyDescent="0.25">
      <c r="A1417"/>
      <c r="B1417">
        <f t="shared" si="700"/>
        <v>128300</v>
      </c>
      <c r="C1417" s="186" t="str">
        <f t="shared" si="703"/>
        <v>-5.97541325905133E-06+0.0245665769585146i</v>
      </c>
      <c r="D1417" s="158" t="str">
        <f t="shared" si="704"/>
        <v>-7.66671247816833+0.188343756681945i</v>
      </c>
      <c r="E1417" t="str">
        <f t="shared" si="705"/>
        <v>7.99994939313001-0.0201209442827255i</v>
      </c>
      <c r="F1417" t="str">
        <f t="shared" si="706"/>
        <v>0.999200644536973+2.00887895660022E-06i</v>
      </c>
      <c r="G1417">
        <f t="shared" si="701"/>
        <v>1</v>
      </c>
      <c r="H1417" t="str">
        <f t="shared" si="707"/>
        <v>10.5969057129529+3.36269564326866i</v>
      </c>
      <c r="I1417" t="str">
        <f t="shared" si="708"/>
        <v>503.832921819463i</v>
      </c>
      <c r="J1417" t="str">
        <f t="shared" si="702"/>
        <v>-342.608129104528+110.222520640601i</v>
      </c>
      <c r="K1417" t="str">
        <f t="shared" si="709"/>
        <v>0.42873481110772-1.33264990368486i</v>
      </c>
      <c r="L1417" t="str">
        <f t="shared" si="710"/>
        <v>0.0532322179027905-0.140677018684062i</v>
      </c>
      <c r="M1417" t="str">
        <f t="shared" si="711"/>
        <v>0.48196702901051-1.47332692236892i</v>
      </c>
      <c r="N1417" t="str">
        <f t="shared" si="712"/>
        <v>-0.94530251140907i</v>
      </c>
      <c r="O1417" t="str">
        <f t="shared" si="713"/>
        <v>0.585497667650889-0.810674090603227i</v>
      </c>
      <c r="P1417" t="str">
        <f t="shared" si="714"/>
        <v>0.414502332349111+0.810674090603227i</v>
      </c>
      <c r="Q1417" t="str">
        <f t="shared" si="715"/>
        <v>-0.414502332349111+0.134628420805843i</v>
      </c>
      <c r="R1417" t="str">
        <f t="shared" si="716"/>
        <v>-0.329964211800502-2.06294774389876i</v>
      </c>
      <c r="S1417" t="str">
        <f t="shared" si="717"/>
        <v>0.099671422371794i</v>
      </c>
      <c r="T1417" t="str">
        <f t="shared" si="718"/>
        <v>0.205616935913073-0.0328880023219439i</v>
      </c>
      <c r="U1417" t="e">
        <f t="shared" si="719"/>
        <v>#DIV/0!</v>
      </c>
      <c r="V1417" t="str">
        <f t="shared" si="720"/>
        <v>1.33333333333333E-06-0.000826993728718605i</v>
      </c>
      <c r="W1417" t="e">
        <f t="shared" si="721"/>
        <v>#DIV/0!</v>
      </c>
      <c r="X1417" t="e">
        <f t="shared" si="722"/>
        <v>#DIV/0!</v>
      </c>
      <c r="Y1417" t="str">
        <f t="shared" si="723"/>
        <v>0.00083+0.128981227985783i</v>
      </c>
      <c r="Z1417" t="e">
        <f t="shared" si="724"/>
        <v>#DIV/0!</v>
      </c>
      <c r="AA1417" t="e">
        <f t="shared" si="725"/>
        <v>#DIV/0!</v>
      </c>
      <c r="AB1417" t="str">
        <f t="shared" si="726"/>
        <v>1.26788276232181-0.202795217456313i</v>
      </c>
      <c r="AC1417" t="str">
        <f t="shared" si="727"/>
        <v>1.31229403448384-1.96574641659116i</v>
      </c>
      <c r="AD1417" t="str">
        <f t="shared" si="728"/>
        <v>0.369204720932893+0.398514072276308i</v>
      </c>
      <c r="AE1417" t="e">
        <f t="shared" si="729"/>
        <v>#DIV/0!</v>
      </c>
      <c r="AF1417" t="str">
        <f t="shared" si="730"/>
        <v>-18.2636181911212-3.17435188658672i</v>
      </c>
      <c r="AG1417" t="e">
        <f t="shared" si="731"/>
        <v>#DIV/0!</v>
      </c>
      <c r="AH1417" t="e">
        <f t="shared" si="732"/>
        <v>#DIV/0!</v>
      </c>
      <c r="AI1417" t="e">
        <f t="shared" si="733"/>
        <v>#DIV/0!</v>
      </c>
      <c r="AJ1417" t="e">
        <f t="shared" si="734"/>
        <v>#DIV/0!</v>
      </c>
      <c r="AK1417"/>
      <c r="AL1417"/>
      <c r="AM1417"/>
      <c r="AN1417"/>
    </row>
    <row r="1418" spans="1:40" x14ac:dyDescent="0.25">
      <c r="A1418"/>
      <c r="B1418">
        <f t="shared" si="700"/>
        <v>128400</v>
      </c>
      <c r="C1418" s="186" t="str">
        <f t="shared" si="703"/>
        <v>-5.96610938672751E-06+0.0245474441126773i</v>
      </c>
      <c r="D1418" s="158" t="str">
        <f t="shared" si="704"/>
        <v>-7.66671240683866+0.188197071530526i</v>
      </c>
      <c r="E1418" t="str">
        <f t="shared" si="705"/>
        <v>7.99994931421143-0.0201366268153993i</v>
      </c>
      <c r="F1418" t="str">
        <f t="shared" si="706"/>
        <v>0.999200644544844+2.01044470371772E-06i</v>
      </c>
      <c r="G1418">
        <f t="shared" si="701"/>
        <v>1</v>
      </c>
      <c r="H1418" t="str">
        <f t="shared" si="707"/>
        <v>10.5985185564992+3.36063204336163i</v>
      </c>
      <c r="I1418" t="str">
        <f t="shared" si="708"/>
        <v>504.225620901162i</v>
      </c>
      <c r="J1418" t="str">
        <f t="shared" si="702"/>
        <v>-343.143970160152+110.308430633305i</v>
      </c>
      <c r="K1418" t="str">
        <f t="shared" si="709"/>
        <v>0.428126256614491-1.33180159105758i</v>
      </c>
      <c r="L1418" t="str">
        <f t="shared" si="710"/>
        <v>0.0531597012236233-0.140594876100998i</v>
      </c>
      <c r="M1418" t="str">
        <f t="shared" si="711"/>
        <v>0.481285957838114-1.47239646715858i</v>
      </c>
      <c r="N1418" t="str">
        <f t="shared" si="712"/>
        <v>-0.946039302142826i</v>
      </c>
      <c r="O1418" t="str">
        <f t="shared" si="713"/>
        <v>0.584900211625082-0.811105259778862i</v>
      </c>
      <c r="P1418" t="str">
        <f t="shared" si="714"/>
        <v>0.415099788374918+0.811105259778862i</v>
      </c>
      <c r="Q1418" t="str">
        <f t="shared" si="715"/>
        <v>-0.415099788374918+0.134934042363964i</v>
      </c>
      <c r="R1418" t="str">
        <f t="shared" si="716"/>
        <v>-0.329958863571387-2.06125844198592i</v>
      </c>
      <c r="S1418" t="str">
        <f t="shared" si="717"/>
        <v>0.0997491085934399i</v>
      </c>
      <c r="T1418" t="str">
        <f t="shared" si="718"/>
        <v>0.205608692168798-0.0329131025137503i</v>
      </c>
      <c r="U1418" t="e">
        <f t="shared" si="719"/>
        <v>#DIV/0!</v>
      </c>
      <c r="V1418" t="str">
        <f t="shared" si="720"/>
        <v>1.33333333333333E-06-0.000826349652605894i</v>
      </c>
      <c r="W1418" t="e">
        <f t="shared" si="721"/>
        <v>#DIV/0!</v>
      </c>
      <c r="X1418" t="e">
        <f t="shared" si="722"/>
        <v>#DIV/0!</v>
      </c>
      <c r="Y1418" t="str">
        <f t="shared" si="723"/>
        <v>0.00083+0.129081758950697i</v>
      </c>
      <c r="Z1418" t="e">
        <f t="shared" si="724"/>
        <v>#DIV/0!</v>
      </c>
      <c r="AA1418" t="e">
        <f t="shared" si="725"/>
        <v>#DIV/0!</v>
      </c>
      <c r="AB1418" t="str">
        <f t="shared" si="726"/>
        <v>1.26783192944067-0.202949991188257i</v>
      </c>
      <c r="AC1418" t="str">
        <f t="shared" si="727"/>
        <v>1.31136685450314-1.96442823476157i</v>
      </c>
      <c r="AD1418" t="str">
        <f t="shared" si="728"/>
        <v>0.369492490276097+0.398737765444429i</v>
      </c>
      <c r="AE1418" t="e">
        <f t="shared" si="729"/>
        <v>#DIV/0!</v>
      </c>
      <c r="AF1418" t="str">
        <f t="shared" si="730"/>
        <v>-18.2652309633379-3.1724349718311i</v>
      </c>
      <c r="AG1418" t="e">
        <f t="shared" si="731"/>
        <v>#DIV/0!</v>
      </c>
      <c r="AH1418" t="e">
        <f t="shared" si="732"/>
        <v>#DIV/0!</v>
      </c>
      <c r="AI1418" t="e">
        <f t="shared" si="733"/>
        <v>#DIV/0!</v>
      </c>
      <c r="AJ1418" t="e">
        <f t="shared" si="734"/>
        <v>#DIV/0!</v>
      </c>
      <c r="AK1418"/>
      <c r="AL1418"/>
      <c r="AM1418"/>
      <c r="AN1418"/>
    </row>
    <row r="1419" spans="1:40" x14ac:dyDescent="0.25">
      <c r="A1419"/>
      <c r="B1419">
        <f t="shared" si="700"/>
        <v>128500</v>
      </c>
      <c r="C1419" s="186" t="str">
        <f t="shared" si="703"/>
        <v>-5.95682722705179E-06+0.0245283410455832i</v>
      </c>
      <c r="D1419" s="158" t="str">
        <f t="shared" si="704"/>
        <v>-7.66671233567543+0.188050614682805i</v>
      </c>
      <c r="E1419" t="str">
        <f t="shared" si="705"/>
        <v>7.99994923523136-0.0201523093476089i</v>
      </c>
      <c r="F1419" t="str">
        <f t="shared" si="706"/>
        <v>0.999200644552725+2.01201045078897E-06i</v>
      </c>
      <c r="G1419">
        <f t="shared" si="701"/>
        <v>1</v>
      </c>
      <c r="H1419" t="str">
        <f t="shared" si="707"/>
        <v>10.6001281674837+3.35857054313848i</v>
      </c>
      <c r="I1419" t="str">
        <f t="shared" si="708"/>
        <v>504.61831998286i</v>
      </c>
      <c r="J1419" t="str">
        <f t="shared" si="702"/>
        <v>-343.680228700043+110.39434062601i</v>
      </c>
      <c r="K1419" t="str">
        <f t="shared" si="709"/>
        <v>0.4275189551227-1.33095420867576i</v>
      </c>
      <c r="L1419" t="str">
        <f t="shared" si="710"/>
        <v>0.053087325581607-0.140512808080884i</v>
      </c>
      <c r="M1419" t="str">
        <f t="shared" si="711"/>
        <v>0.480606280704307-1.47146701675664i</v>
      </c>
      <c r="N1419" t="str">
        <f t="shared" si="712"/>
        <v>-0.946776092876582i</v>
      </c>
      <c r="O1419" t="str">
        <f t="shared" si="713"/>
        <v>0.584302438080018-0.81153598863744i</v>
      </c>
      <c r="P1419" t="str">
        <f t="shared" si="714"/>
        <v>0.415697561919982+0.81153598863744i</v>
      </c>
      <c r="Q1419" t="str">
        <f t="shared" si="715"/>
        <v>-0.415697561919982+0.135240104239142i</v>
      </c>
      <c r="R1419" t="str">
        <f t="shared" si="716"/>
        <v>-0.329953510877447-2.05957170373633i</v>
      </c>
      <c r="S1419" t="str">
        <f t="shared" si="717"/>
        <v>0.099826794815086i</v>
      </c>
      <c r="T1419" t="str">
        <f t="shared" si="718"/>
        <v>0.205600441875844-0.0329382014288801i</v>
      </c>
      <c r="U1419" t="e">
        <f t="shared" si="719"/>
        <v>#DIV/0!</v>
      </c>
      <c r="V1419" t="str">
        <f t="shared" si="720"/>
        <v>1.33333333333333E-06-0.000825706578946276i</v>
      </c>
      <c r="W1419" t="e">
        <f t="shared" si="721"/>
        <v>#DIV/0!</v>
      </c>
      <c r="X1419" t="e">
        <f t="shared" si="722"/>
        <v>#DIV/0!</v>
      </c>
      <c r="Y1419" t="str">
        <f t="shared" si="723"/>
        <v>0.00083+0.129182289915612i</v>
      </c>
      <c r="Z1419" t="e">
        <f t="shared" si="724"/>
        <v>#DIV/0!</v>
      </c>
      <c r="AA1419" t="e">
        <f t="shared" si="725"/>
        <v>#DIV/0!</v>
      </c>
      <c r="AB1419" t="str">
        <f t="shared" si="726"/>
        <v>1.26778105617883-0.203104757047912i</v>
      </c>
      <c r="AC1419" t="str">
        <f t="shared" si="727"/>
        <v>1.31044158721511-1.96311143051419i</v>
      </c>
      <c r="AD1419" t="str">
        <f t="shared" si="728"/>
        <v>0.369780426502089+0.398961258631768i</v>
      </c>
      <c r="AE1419" t="e">
        <f t="shared" si="729"/>
        <v>#DIV/0!</v>
      </c>
      <c r="AF1419" t="str">
        <f t="shared" si="730"/>
        <v>-18.2668405031591-3.17051992845567i</v>
      </c>
      <c r="AG1419" t="e">
        <f t="shared" si="731"/>
        <v>#DIV/0!</v>
      </c>
      <c r="AH1419" t="e">
        <f t="shared" si="732"/>
        <v>#DIV/0!</v>
      </c>
      <c r="AI1419" t="e">
        <f t="shared" si="733"/>
        <v>#DIV/0!</v>
      </c>
      <c r="AJ1419" t="e">
        <f t="shared" si="734"/>
        <v>#DIV/0!</v>
      </c>
      <c r="AK1419"/>
      <c r="AL1419"/>
      <c r="AM1419"/>
      <c r="AN1419"/>
    </row>
    <row r="1420" spans="1:40" x14ac:dyDescent="0.25">
      <c r="A1420"/>
      <c r="B1420">
        <f t="shared" si="700"/>
        <v>128600</v>
      </c>
      <c r="C1420" s="186" t="str">
        <f t="shared" si="703"/>
        <v>-5.94756671251498E-06+0.0245092676877638i</v>
      </c>
      <c r="D1420" s="158" t="str">
        <f t="shared" si="704"/>
        <v>-7.66671226467811+0.187904385606189i</v>
      </c>
      <c r="E1420" t="str">
        <f t="shared" si="705"/>
        <v>7.99994915618981-0.0201679918793537i</v>
      </c>
      <c r="F1420" t="str">
        <f t="shared" si="706"/>
        <v>0.999200644560606+2.01357619781386E-06i</v>
      </c>
      <c r="G1420">
        <f t="shared" si="701"/>
        <v>1</v>
      </c>
      <c r="H1420" t="str">
        <f t="shared" si="707"/>
        <v>10.601734554156+3.35651114053708i</v>
      </c>
      <c r="I1420" t="str">
        <f t="shared" si="708"/>
        <v>505.011019064559i</v>
      </c>
      <c r="J1420" t="str">
        <f t="shared" si="702"/>
        <v>-344.216904724199+110.480250618716i</v>
      </c>
      <c r="K1420" t="str">
        <f t="shared" si="709"/>
        <v>0.42691290331696-1.33010775540086i</v>
      </c>
      <c r="L1420" t="str">
        <f t="shared" si="710"/>
        <v>0.0530150906312952-0.140430814580191i</v>
      </c>
      <c r="M1420" t="str">
        <f t="shared" si="711"/>
        <v>0.479927993948255-1.47053856998105i</v>
      </c>
      <c r="N1420" t="str">
        <f t="shared" si="712"/>
        <v>-0.947512883610338i</v>
      </c>
      <c r="O1420" t="str">
        <f t="shared" si="713"/>
        <v>0.583704347340204-0.811966276945136i</v>
      </c>
      <c r="P1420" t="str">
        <f t="shared" si="714"/>
        <v>0.416295652659796+0.811966276945136i</v>
      </c>
      <c r="Q1420" t="str">
        <f t="shared" si="715"/>
        <v>-0.416295652659796+0.135546606665202i</v>
      </c>
      <c r="R1420" t="str">
        <f t="shared" si="716"/>
        <v>-0.329948153717971-2.05788752316652i</v>
      </c>
      <c r="S1420" t="str">
        <f t="shared" si="717"/>
        <v>0.0999044810367319i</v>
      </c>
      <c r="T1420" t="str">
        <f t="shared" si="718"/>
        <v>0.205592185033917-0.0329632990662217i</v>
      </c>
      <c r="U1420" t="e">
        <f t="shared" si="719"/>
        <v>#DIV/0!</v>
      </c>
      <c r="V1420" t="str">
        <f t="shared" si="720"/>
        <v>1.33333333333333E-06-0.000825064505401222i</v>
      </c>
      <c r="W1420" t="e">
        <f t="shared" si="721"/>
        <v>#DIV/0!</v>
      </c>
      <c r="X1420" t="e">
        <f t="shared" si="722"/>
        <v>#DIV/0!</v>
      </c>
      <c r="Y1420" t="str">
        <f t="shared" si="723"/>
        <v>0.00083+0.129282820880527i</v>
      </c>
      <c r="Z1420" t="e">
        <f t="shared" si="724"/>
        <v>#DIV/0!</v>
      </c>
      <c r="AA1420" t="e">
        <f t="shared" si="725"/>
        <v>#DIV/0!</v>
      </c>
      <c r="AB1420" t="str">
        <f t="shared" si="726"/>
        <v>1.26773014253446-0.203259515028421i</v>
      </c>
      <c r="AC1420" t="str">
        <f t="shared" si="727"/>
        <v>1.30951822760936-1.96179600222298i</v>
      </c>
      <c r="AD1420" t="str">
        <f t="shared" si="728"/>
        <v>0.370068529481761+0.399184551720017i</v>
      </c>
      <c r="AE1420" t="e">
        <f t="shared" si="729"/>
        <v>#DIV/0!</v>
      </c>
      <c r="AF1420" t="str">
        <f t="shared" si="730"/>
        <v>-18.2684468188341-3.16860675493089i</v>
      </c>
      <c r="AG1420" t="e">
        <f t="shared" si="731"/>
        <v>#DIV/0!</v>
      </c>
      <c r="AH1420" t="e">
        <f t="shared" si="732"/>
        <v>#DIV/0!</v>
      </c>
      <c r="AI1420" t="e">
        <f t="shared" si="733"/>
        <v>#DIV/0!</v>
      </c>
      <c r="AJ1420" t="e">
        <f t="shared" si="734"/>
        <v>#DIV/0!</v>
      </c>
      <c r="AK1420"/>
      <c r="AL1420"/>
      <c r="AM1420"/>
      <c r="AN1420"/>
    </row>
    <row r="1421" spans="1:40" x14ac:dyDescent="0.25">
      <c r="A1421"/>
      <c r="B1421">
        <f t="shared" si="700"/>
        <v>128700</v>
      </c>
      <c r="C1421" s="186" t="str">
        <f t="shared" si="703"/>
        <v>-5.93832777587011E-06+0.024490223969967i</v>
      </c>
      <c r="D1421" s="158" t="str">
        <f t="shared" si="704"/>
        <v>-7.66671219384632+0.187758383769747i</v>
      </c>
      <c r="E1421" t="str">
        <f t="shared" si="705"/>
        <v>7.99994907708677-0.0201836744106336i</v>
      </c>
      <c r="F1421" t="str">
        <f t="shared" si="706"/>
        <v>0.999200644568497+2.01514194479243E-06i</v>
      </c>
      <c r="G1421">
        <f t="shared" si="701"/>
        <v>1</v>
      </c>
      <c r="H1421" t="str">
        <f t="shared" si="707"/>
        <v>10.6033377247411+3.35445383349323i</v>
      </c>
      <c r="I1421" t="str">
        <f t="shared" si="708"/>
        <v>505.403718146258i</v>
      </c>
      <c r="J1421" t="str">
        <f t="shared" si="702"/>
        <v>-344.753998232622+110.566160611421i</v>
      </c>
      <c r="K1421" t="str">
        <f t="shared" si="709"/>
        <v>0.426308097892375-1.32926223009464i</v>
      </c>
      <c r="L1421" t="str">
        <f t="shared" si="710"/>
        <v>0.0529429960282261-0.140348895555153i</v>
      </c>
      <c r="M1421" t="str">
        <f t="shared" si="711"/>
        <v>0.479251093920601-1.46961112564979i</v>
      </c>
      <c r="N1421" t="str">
        <f t="shared" si="712"/>
        <v>-0.948249674344095i</v>
      </c>
      <c r="O1421" t="str">
        <f t="shared" si="713"/>
        <v>0.583105939730321-0.812396124468365i</v>
      </c>
      <c r="P1421" t="str">
        <f t="shared" si="714"/>
        <v>0.416894060269679+0.812396124468365i</v>
      </c>
      <c r="Q1421" t="str">
        <f t="shared" si="715"/>
        <v>-0.416894060269679+0.13585354987573i</v>
      </c>
      <c r="R1421" t="str">
        <f t="shared" si="716"/>
        <v>-0.329942792092242-2.05620589431159i</v>
      </c>
      <c r="S1421" t="str">
        <f t="shared" si="717"/>
        <v>0.0999821672583779i</v>
      </c>
      <c r="T1421" t="str">
        <f t="shared" si="718"/>
        <v>0.205583921642724-0.0329883954246627i</v>
      </c>
      <c r="U1421" t="e">
        <f t="shared" si="719"/>
        <v>#DIV/0!</v>
      </c>
      <c r="V1421" t="str">
        <f t="shared" si="720"/>
        <v>1.33333333333333E-06-0.000824423429639447i</v>
      </c>
      <c r="W1421" t="e">
        <f t="shared" si="721"/>
        <v>#DIV/0!</v>
      </c>
      <c r="X1421" t="e">
        <f t="shared" si="722"/>
        <v>#DIV/0!</v>
      </c>
      <c r="Y1421" t="str">
        <f t="shared" si="723"/>
        <v>0.00083+0.129383351845442i</v>
      </c>
      <c r="Z1421" t="e">
        <f t="shared" si="724"/>
        <v>#DIV/0!</v>
      </c>
      <c r="AA1421" t="e">
        <f t="shared" si="725"/>
        <v>#DIV/0!</v>
      </c>
      <c r="AB1421" t="str">
        <f t="shared" si="726"/>
        <v>1.26767918850577-0.203414265122926i</v>
      </c>
      <c r="AC1421" t="str">
        <f t="shared" si="727"/>
        <v>1.30859677069124-1.96048194826199i</v>
      </c>
      <c r="AD1421" t="str">
        <f t="shared" si="728"/>
        <v>0.370356799085918+0.399407644590948i</v>
      </c>
      <c r="AE1421" t="e">
        <f t="shared" si="729"/>
        <v>#DIV/0!</v>
      </c>
      <c r="AF1421" t="str">
        <f t="shared" si="730"/>
        <v>-18.2700499185874-3.16669544972348i</v>
      </c>
      <c r="AG1421" t="e">
        <f t="shared" si="731"/>
        <v>#DIV/0!</v>
      </c>
      <c r="AH1421" t="e">
        <f t="shared" si="732"/>
        <v>#DIV/0!</v>
      </c>
      <c r="AI1421" t="e">
        <f t="shared" si="733"/>
        <v>#DIV/0!</v>
      </c>
      <c r="AJ1421" t="e">
        <f t="shared" si="734"/>
        <v>#DIV/0!</v>
      </c>
      <c r="AK1421"/>
      <c r="AL1421"/>
      <c r="AM1421"/>
      <c r="AN1421"/>
    </row>
    <row r="1422" spans="1:40" x14ac:dyDescent="0.25">
      <c r="A1422"/>
      <c r="B1422">
        <f t="shared" si="700"/>
        <v>128800</v>
      </c>
      <c r="C1422" s="186" t="str">
        <f t="shared" si="703"/>
        <v>-5.92911035013108E-06+0.0244712098231552i</v>
      </c>
      <c r="D1422" s="158" t="str">
        <f t="shared" si="704"/>
        <v>-7.66671212317935+0.18761260864419i</v>
      </c>
      <c r="E1422" t="str">
        <f t="shared" si="705"/>
        <v>7.99994899792224-0.020199356941448i</v>
      </c>
      <c r="F1422" t="str">
        <f t="shared" si="706"/>
        <v>0.999200644576398+2.01670769172461E-06i</v>
      </c>
      <c r="G1422">
        <f t="shared" si="701"/>
        <v>1</v>
      </c>
      <c r="H1422" t="str">
        <f t="shared" si="707"/>
        <v>10.6049376874387+3.35239861994045i</v>
      </c>
      <c r="I1422" t="str">
        <f t="shared" si="708"/>
        <v>505.796417227957i</v>
      </c>
      <c r="J1422" t="str">
        <f t="shared" si="702"/>
        <v>-345.291509225311+110.652070604125i</v>
      </c>
      <c r="K1422" t="str">
        <f t="shared" si="709"/>
        <v>0.425704535554531-1.32841763161912i</v>
      </c>
      <c r="L1422" t="str">
        <f t="shared" si="710"/>
        <v>0.0528710414289186-0.140267050961771i</v>
      </c>
      <c r="M1422" t="str">
        <f t="shared" si="711"/>
        <v>0.47857557698345-1.46868468258089i</v>
      </c>
      <c r="N1422" t="str">
        <f t="shared" si="712"/>
        <v>-0.948986465077851i</v>
      </c>
      <c r="O1422" t="str">
        <f t="shared" si="713"/>
        <v>0.582507215575221-0.812825530973777i</v>
      </c>
      <c r="P1422" t="str">
        <f t="shared" si="714"/>
        <v>0.417492784424779+0.812825530973777i</v>
      </c>
      <c r="Q1422" t="str">
        <f t="shared" si="715"/>
        <v>-0.417492784424779+0.136160934104074i</v>
      </c>
      <c r="R1422" t="str">
        <f t="shared" si="716"/>
        <v>-0.32993742599954-2.05452681122519i</v>
      </c>
      <c r="S1422" t="str">
        <f t="shared" si="717"/>
        <v>0.100059853480024i</v>
      </c>
      <c r="T1422" t="str">
        <f t="shared" si="718"/>
        <v>0.205575651701973-0.0330134905030902i</v>
      </c>
      <c r="U1422" t="e">
        <f t="shared" si="719"/>
        <v>#DIV/0!</v>
      </c>
      <c r="V1422" t="str">
        <f t="shared" si="720"/>
        <v>1.33333333333333E-06-0.00082378334933693i</v>
      </c>
      <c r="W1422" t="e">
        <f t="shared" si="721"/>
        <v>#DIV/0!</v>
      </c>
      <c r="X1422" t="e">
        <f t="shared" si="722"/>
        <v>#DIV/0!</v>
      </c>
      <c r="Y1422" t="str">
        <f t="shared" si="723"/>
        <v>0.00083+0.129483882810357i</v>
      </c>
      <c r="Z1422" t="e">
        <f t="shared" si="724"/>
        <v>#DIV/0!</v>
      </c>
      <c r="AA1422" t="e">
        <f t="shared" si="725"/>
        <v>#DIV/0!</v>
      </c>
      <c r="AB1422" t="str">
        <f t="shared" si="726"/>
        <v>1.26762819409095-0.203569007324564i</v>
      </c>
      <c r="AC1422" t="str">
        <f t="shared" si="727"/>
        <v>1.30767721148178-1.95916926700535i</v>
      </c>
      <c r="AD1422" t="str">
        <f t="shared" si="728"/>
        <v>0.370645235185277+0.399630537126387i</v>
      </c>
      <c r="AE1422" t="e">
        <f t="shared" si="729"/>
        <v>#DIV/0!</v>
      </c>
      <c r="AF1422" t="str">
        <f t="shared" si="730"/>
        <v>-18.2716498106181-3.16478601129626i</v>
      </c>
      <c r="AG1422" t="e">
        <f t="shared" si="731"/>
        <v>#DIV/0!</v>
      </c>
      <c r="AH1422" t="e">
        <f t="shared" si="732"/>
        <v>#DIV/0!</v>
      </c>
      <c r="AI1422" t="e">
        <f t="shared" si="733"/>
        <v>#DIV/0!</v>
      </c>
      <c r="AJ1422" t="e">
        <f t="shared" si="734"/>
        <v>#DIV/0!</v>
      </c>
      <c r="AK1422"/>
      <c r="AL1422"/>
      <c r="AM1422"/>
      <c r="AN1422"/>
    </row>
    <row r="1423" spans="1:40" x14ac:dyDescent="0.25">
      <c r="A1423"/>
      <c r="B1423">
        <f t="shared" si="700"/>
        <v>128900</v>
      </c>
      <c r="C1423" s="186" t="str">
        <f t="shared" si="703"/>
        <v>-5.91991436857157E-06+0.0244522251785056i</v>
      </c>
      <c r="D1423" s="158" t="str">
        <f t="shared" si="704"/>
        <v>-7.66671205267684+0.187467059701876i</v>
      </c>
      <c r="E1423" t="str">
        <f t="shared" si="705"/>
        <v>7.99994891869623-0.0202150394717967i</v>
      </c>
      <c r="F1423" t="str">
        <f t="shared" si="706"/>
        <v>0.999200644584299+2.01827343861035E-06i</v>
      </c>
      <c r="G1423">
        <f t="shared" si="701"/>
        <v>1</v>
      </c>
      <c r="H1423" t="str">
        <f t="shared" si="707"/>
        <v>10.6065344504242+3.35034549781038i</v>
      </c>
      <c r="I1423" t="str">
        <f t="shared" si="708"/>
        <v>506.189116309655i</v>
      </c>
      <c r="J1423" t="str">
        <f t="shared" si="702"/>
        <v>-345.829437702266+110.737980596831i</v>
      </c>
      <c r="K1423" t="str">
        <f t="shared" si="709"/>
        <v>0.425102213019455-1.32757395883661i</v>
      </c>
      <c r="L1423" t="str">
        <f t="shared" si="710"/>
        <v>0.0527992264908712-0.140185280755812i</v>
      </c>
      <c r="M1423" t="str">
        <f t="shared" si="711"/>
        <v>0.477901439510326-1.46775923959242i</v>
      </c>
      <c r="N1423" t="str">
        <f t="shared" si="712"/>
        <v>-0.949723255811607i</v>
      </c>
      <c r="O1423" t="str">
        <f t="shared" si="713"/>
        <v>0.581908175199928-0.813254496228266i</v>
      </c>
      <c r="P1423" t="str">
        <f t="shared" si="714"/>
        <v>0.418091824800072+0.813254496228266i</v>
      </c>
      <c r="Q1423" t="str">
        <f t="shared" si="715"/>
        <v>-0.418091824800072+0.136468759583341i</v>
      </c>
      <c r="R1423" t="str">
        <f t="shared" si="716"/>
        <v>-0.32993205543915-2.05285026797941i</v>
      </c>
      <c r="S1423" t="str">
        <f t="shared" si="717"/>
        <v>0.10013753970167i</v>
      </c>
      <c r="T1423" t="str">
        <f t="shared" si="718"/>
        <v>0.205567375211372-0.0330385843003915i</v>
      </c>
      <c r="U1423" t="e">
        <f t="shared" si="719"/>
        <v>#DIV/0!</v>
      </c>
      <c r="V1423" t="str">
        <f t="shared" si="720"/>
        <v>1.33333333333333E-06-0.000823144262176859i</v>
      </c>
      <c r="W1423" t="e">
        <f t="shared" si="721"/>
        <v>#DIV/0!</v>
      </c>
      <c r="X1423" t="e">
        <f t="shared" si="722"/>
        <v>#DIV/0!</v>
      </c>
      <c r="Y1423" t="str">
        <f t="shared" si="723"/>
        <v>0.00083+0.129584413775272i</v>
      </c>
      <c r="Z1423" t="e">
        <f t="shared" si="724"/>
        <v>#DIV/0!</v>
      </c>
      <c r="AA1423" t="e">
        <f t="shared" si="725"/>
        <v>#DIV/0!</v>
      </c>
      <c r="AB1423" t="str">
        <f t="shared" si="726"/>
        <v>1.26757715928821-0.203723741626475i</v>
      </c>
      <c r="AC1423" t="str">
        <f t="shared" si="727"/>
        <v>1.30675954501765-1.9578579568273i</v>
      </c>
      <c r="AD1423" t="str">
        <f t="shared" si="728"/>
        <v>0.370933837650472+0.399853229208232i</v>
      </c>
      <c r="AE1423" t="e">
        <f t="shared" si="729"/>
        <v>#DIV/0!</v>
      </c>
      <c r="AF1423" t="str">
        <f t="shared" si="730"/>
        <v>-18.273246503101-3.1628784381085i</v>
      </c>
      <c r="AG1423" t="e">
        <f t="shared" si="731"/>
        <v>#DIV/0!</v>
      </c>
      <c r="AH1423" t="e">
        <f t="shared" si="732"/>
        <v>#DIV/0!</v>
      </c>
      <c r="AI1423" t="e">
        <f t="shared" si="733"/>
        <v>#DIV/0!</v>
      </c>
      <c r="AJ1423" t="e">
        <f t="shared" si="734"/>
        <v>#DIV/0!</v>
      </c>
      <c r="AK1423"/>
      <c r="AL1423"/>
      <c r="AM1423"/>
      <c r="AN1423"/>
    </row>
    <row r="1424" spans="1:40" x14ac:dyDescent="0.25">
      <c r="A1424"/>
      <c r="B1424">
        <f t="shared" si="700"/>
        <v>129000</v>
      </c>
      <c r="C1424" s="186" t="str">
        <f t="shared" si="703"/>
        <v>-5.91073976472381E-06+0.0244332699674084i</v>
      </c>
      <c r="D1424" s="158" t="str">
        <f t="shared" si="704"/>
        <v>-7.66671198233816+0.187321736416798i</v>
      </c>
      <c r="E1424" t="str">
        <f t="shared" si="705"/>
        <v>7.99994883940874-0.0202307220016793i</v>
      </c>
      <c r="F1424" t="str">
        <f t="shared" si="706"/>
        <v>0.99920064459221+2.01983918544964E-06i</v>
      </c>
      <c r="G1424">
        <f t="shared" si="701"/>
        <v>1</v>
      </c>
      <c r="H1424" t="str">
        <f t="shared" si="707"/>
        <v>10.608128021848+3.34829446503247i</v>
      </c>
      <c r="I1424" t="str">
        <f t="shared" si="708"/>
        <v>506.581815391354i</v>
      </c>
      <c r="J1424" t="str">
        <f t="shared" si="702"/>
        <v>-346.367783663487+110.823890589536i</v>
      </c>
      <c r="K1424" t="str">
        <f t="shared" si="709"/>
        <v>0.424501127013551-1.32673121060974i</v>
      </c>
      <c r="L1424" t="str">
        <f t="shared" si="710"/>
        <v>0.0527275508725566-0.140103584892816i</v>
      </c>
      <c r="M1424" t="str">
        <f t="shared" si="711"/>
        <v>0.477228677886108-1.46683479550256i</v>
      </c>
      <c r="N1424" t="str">
        <f t="shared" si="712"/>
        <v>-0.950460046545363i</v>
      </c>
      <c r="O1424" t="str">
        <f t="shared" si="713"/>
        <v>0.581308818929635-0.813683019998963i</v>
      </c>
      <c r="P1424" t="str">
        <f t="shared" si="714"/>
        <v>0.418691181070365+0.813683019998963i</v>
      </c>
      <c r="Q1424" t="str">
        <f t="shared" si="715"/>
        <v>-0.418691181070365+0.1367770265464i</v>
      </c>
      <c r="R1424" t="str">
        <f t="shared" si="716"/>
        <v>-0.329926680410358-2.0511762586647i</v>
      </c>
      <c r="S1424" t="str">
        <f t="shared" si="717"/>
        <v>0.100215225923316i</v>
      </c>
      <c r="T1424" t="str">
        <f t="shared" si="718"/>
        <v>0.205559092170625-0.0330636768154537i</v>
      </c>
      <c r="U1424" t="e">
        <f t="shared" si="719"/>
        <v>#DIV/0!</v>
      </c>
      <c r="V1424" t="str">
        <f t="shared" si="720"/>
        <v>1.33333333333333E-06-0.000822506165849588i</v>
      </c>
      <c r="W1424" t="e">
        <f t="shared" si="721"/>
        <v>#DIV/0!</v>
      </c>
      <c r="X1424" t="e">
        <f t="shared" si="722"/>
        <v>#DIV/0!</v>
      </c>
      <c r="Y1424" t="str">
        <f t="shared" si="723"/>
        <v>0.00083+0.129684944740187i</v>
      </c>
      <c r="Z1424" t="e">
        <f t="shared" si="724"/>
        <v>#DIV/0!</v>
      </c>
      <c r="AA1424" t="e">
        <f t="shared" si="725"/>
        <v>#DIV/0!</v>
      </c>
      <c r="AB1424" t="str">
        <f t="shared" si="726"/>
        <v>1.26752608409571-0.203878468021796i</v>
      </c>
      <c r="AC1424" t="str">
        <f t="shared" si="727"/>
        <v>1.30584376635102-1.95654801610218i</v>
      </c>
      <c r="AD1424" t="str">
        <f t="shared" si="728"/>
        <v>0.371222606352041+0.400075720718443i</v>
      </c>
      <c r="AE1424" t="e">
        <f t="shared" si="729"/>
        <v>#DIV/0!</v>
      </c>
      <c r="AF1424" t="str">
        <f t="shared" si="730"/>
        <v>-18.2748400041862-3.16097272861567i</v>
      </c>
      <c r="AG1424" t="e">
        <f t="shared" si="731"/>
        <v>#DIV/0!</v>
      </c>
      <c r="AH1424" t="e">
        <f t="shared" si="732"/>
        <v>#DIV/0!</v>
      </c>
      <c r="AI1424" t="e">
        <f t="shared" si="733"/>
        <v>#DIV/0!</v>
      </c>
      <c r="AJ1424" t="e">
        <f t="shared" si="734"/>
        <v>#DIV/0!</v>
      </c>
      <c r="AK1424"/>
      <c r="AL1424"/>
      <c r="AM1424"/>
      <c r="AN1424"/>
    </row>
    <row r="1425" spans="1:40" x14ac:dyDescent="0.25">
      <c r="A1425"/>
      <c r="B1425">
        <f t="shared" si="700"/>
        <v>129100</v>
      </c>
      <c r="C1425" s="186" t="str">
        <f t="shared" si="703"/>
        <v>-5.90158647237733E-06+0.0244143441214665i</v>
      </c>
      <c r="D1425" s="158" t="str">
        <f t="shared" si="704"/>
        <v>-7.66671191216294+0.187176638264577i</v>
      </c>
      <c r="E1425" t="str">
        <f t="shared" si="705"/>
        <v>7.99994876005975-0.0202464045310955i</v>
      </c>
      <c r="F1425" t="str">
        <f t="shared" si="706"/>
        <v>0.999200644600121+2.02140493224241E-06i</v>
      </c>
      <c r="G1425">
        <f t="shared" si="701"/>
        <v>1</v>
      </c>
      <c r="H1425" t="str">
        <f t="shared" si="707"/>
        <v>10.6097184098363+3.34624551953431i</v>
      </c>
      <c r="I1425" t="str">
        <f t="shared" si="708"/>
        <v>506.974514473053i</v>
      </c>
      <c r="J1425" t="str">
        <f t="shared" si="702"/>
        <v>-346.906547108974+110.909800582241i</v>
      </c>
      <c r="K1425" t="str">
        <f t="shared" si="709"/>
        <v>0.423901274273593-1.32588938580143i</v>
      </c>
      <c r="L1425" t="str">
        <f t="shared" si="710"/>
        <v>0.0526560142334211-0.140021963328093i</v>
      </c>
      <c r="M1425" t="str">
        <f t="shared" si="711"/>
        <v>0.476557288507014-1.46591134912952i</v>
      </c>
      <c r="N1425" t="str">
        <f t="shared" si="712"/>
        <v>-0.951196837279119i</v>
      </c>
      <c r="O1425" t="str">
        <f t="shared" si="713"/>
        <v>0.580709147089712-0.814111102053239i</v>
      </c>
      <c r="P1425" t="str">
        <f t="shared" si="714"/>
        <v>0.419290852910288+0.814111102053239i</v>
      </c>
      <c r="Q1425" t="str">
        <f t="shared" si="715"/>
        <v>-0.419290852910288+0.13708573522588i</v>
      </c>
      <c r="R1425" t="str">
        <f t="shared" si="716"/>
        <v>-0.329921300912436-2.04950477738985i</v>
      </c>
      <c r="S1425" t="str">
        <f t="shared" si="717"/>
        <v>0.100292912144962i</v>
      </c>
      <c r="T1425" t="str">
        <f t="shared" si="718"/>
        <v>0.20555080257944-0.0330887680471625i</v>
      </c>
      <c r="U1425" t="e">
        <f t="shared" si="719"/>
        <v>#DIV/0!</v>
      </c>
      <c r="V1425" t="str">
        <f t="shared" si="720"/>
        <v>1.33333333333333E-06-0.000821869058052646i</v>
      </c>
      <c r="W1425" t="e">
        <f t="shared" si="721"/>
        <v>#DIV/0!</v>
      </c>
      <c r="X1425" t="e">
        <f t="shared" si="722"/>
        <v>#DIV/0!</v>
      </c>
      <c r="Y1425" t="str">
        <f t="shared" si="723"/>
        <v>0.00083+0.129785475705102i</v>
      </c>
      <c r="Z1425" t="e">
        <f t="shared" si="724"/>
        <v>#DIV/0!</v>
      </c>
      <c r="AA1425" t="e">
        <f t="shared" si="725"/>
        <v>#DIV/0!</v>
      </c>
      <c r="AB1425" t="str">
        <f t="shared" si="726"/>
        <v>1.26747496851166-0.204033186503655i</v>
      </c>
      <c r="AC1425" t="str">
        <f t="shared" si="727"/>
        <v>1.30492987054966-1.95523944320445i</v>
      </c>
      <c r="AD1425" t="str">
        <f t="shared" si="728"/>
        <v>0.37151154116045+0.400298011539044i</v>
      </c>
      <c r="AE1425" t="e">
        <f t="shared" si="729"/>
        <v>#DIV/0!</v>
      </c>
      <c r="AF1425" t="str">
        <f t="shared" si="730"/>
        <v>-18.2764303219992-3.15906888126973i</v>
      </c>
      <c r="AG1425" t="e">
        <f t="shared" si="731"/>
        <v>#DIV/0!</v>
      </c>
      <c r="AH1425" t="e">
        <f t="shared" si="732"/>
        <v>#DIV/0!</v>
      </c>
      <c r="AI1425" t="e">
        <f t="shared" si="733"/>
        <v>#DIV/0!</v>
      </c>
      <c r="AJ1425" t="e">
        <f t="shared" si="734"/>
        <v>#DIV/0!</v>
      </c>
      <c r="AK1425"/>
      <c r="AL1425"/>
      <c r="AM1425"/>
      <c r="AN1425"/>
    </row>
    <row r="1426" spans="1:40" x14ac:dyDescent="0.25">
      <c r="A1426"/>
      <c r="B1426">
        <f t="shared" si="700"/>
        <v>129200</v>
      </c>
      <c r="C1426" s="186" t="str">
        <f t="shared" si="703"/>
        <v>-5.89245442557776E-06+0.0243954475724946i</v>
      </c>
      <c r="D1426" s="158" t="str">
        <f t="shared" si="704"/>
        <v>-7.66671184215063+0.187031764722459i</v>
      </c>
      <c r="E1426" t="str">
        <f t="shared" si="705"/>
        <v>7.99994868064929-0.0202620870600447i</v>
      </c>
      <c r="F1426" t="str">
        <f t="shared" si="706"/>
        <v>0.999200644608042+2.02297067898865E-06i</v>
      </c>
      <c r="G1426">
        <f t="shared" si="701"/>
        <v>1</v>
      </c>
      <c r="H1426" t="str">
        <f t="shared" si="707"/>
        <v>10.6113056224905+3.3441986592414i</v>
      </c>
      <c r="I1426" t="str">
        <f t="shared" si="708"/>
        <v>507.367213554752i</v>
      </c>
      <c r="J1426" t="str">
        <f t="shared" si="702"/>
        <v>-347.445728038728+110.995710574946i</v>
      </c>
      <c r="K1426" t="str">
        <f t="shared" si="709"/>
        <v>0.423302651546666-1.32504848327493i</v>
      </c>
      <c r="L1426" t="str">
        <f t="shared" si="710"/>
        <v>0.0525846162338804-0.139940416016727i</v>
      </c>
      <c r="M1426" t="str">
        <f t="shared" si="711"/>
        <v>0.475887267780546-1.46498889929166i</v>
      </c>
      <c r="N1426" t="str">
        <f t="shared" si="712"/>
        <v>-0.951933628012875i</v>
      </c>
      <c r="O1426" t="str">
        <f t="shared" si="713"/>
        <v>0.580109160005695-0.814538742158706i</v>
      </c>
      <c r="P1426" t="str">
        <f t="shared" si="714"/>
        <v>0.419890839994305+0.814538742158706i</v>
      </c>
      <c r="Q1426" t="str">
        <f t="shared" si="715"/>
        <v>-0.419890839994305+0.137394885854169i</v>
      </c>
      <c r="R1426" t="str">
        <f t="shared" si="716"/>
        <v>-0.329915916944674-2.04783581828186i</v>
      </c>
      <c r="S1426" t="str">
        <f t="shared" si="717"/>
        <v>0.100370598366608i</v>
      </c>
      <c r="T1426" t="str">
        <f t="shared" si="718"/>
        <v>0.205542506437523-0.0331138579944051i</v>
      </c>
      <c r="U1426" t="e">
        <f t="shared" si="719"/>
        <v>#DIV/0!</v>
      </c>
      <c r="V1426" t="str">
        <f t="shared" si="720"/>
        <v>1.33333333333333E-06-0.000821232936490691i</v>
      </c>
      <c r="W1426" t="e">
        <f t="shared" si="721"/>
        <v>#DIV/0!</v>
      </c>
      <c r="X1426" t="e">
        <f t="shared" si="722"/>
        <v>#DIV/0!</v>
      </c>
      <c r="Y1426" t="str">
        <f t="shared" si="723"/>
        <v>0.00083+0.129886006670016i</v>
      </c>
      <c r="Z1426" t="e">
        <f t="shared" si="724"/>
        <v>#DIV/0!</v>
      </c>
      <c r="AA1426" t="e">
        <f t="shared" si="725"/>
        <v>#DIV/0!</v>
      </c>
      <c r="AB1426" t="str">
        <f t="shared" si="726"/>
        <v>1.26742381253424-0.204187897065191i</v>
      </c>
      <c r="AC1426" t="str">
        <f t="shared" si="727"/>
        <v>1.30401785269671-1.95393223650878i</v>
      </c>
      <c r="AD1426" t="str">
        <f t="shared" si="728"/>
        <v>0.371800641946062+0.400520101552131i</v>
      </c>
      <c r="AE1426" t="e">
        <f t="shared" si="729"/>
        <v>#DIV/0!</v>
      </c>
      <c r="AF1426" t="str">
        <f t="shared" si="730"/>
        <v>-18.2780174646411-3.15716689451894i</v>
      </c>
      <c r="AG1426" t="e">
        <f t="shared" si="731"/>
        <v>#DIV/0!</v>
      </c>
      <c r="AH1426" t="e">
        <f t="shared" si="732"/>
        <v>#DIV/0!</v>
      </c>
      <c r="AI1426" t="e">
        <f t="shared" si="733"/>
        <v>#DIV/0!</v>
      </c>
      <c r="AJ1426" t="e">
        <f t="shared" si="734"/>
        <v>#DIV/0!</v>
      </c>
      <c r="AK1426"/>
      <c r="AL1426"/>
      <c r="AM1426"/>
      <c r="AN1426"/>
    </row>
    <row r="1427" spans="1:40" x14ac:dyDescent="0.25">
      <c r="A1427"/>
      <c r="B1427">
        <f t="shared" si="700"/>
        <v>129300</v>
      </c>
      <c r="C1427" s="186" t="str">
        <f t="shared" si="703"/>
        <v>-5.88334355862577E-06+0.0243765802525184i</v>
      </c>
      <c r="D1427" s="158" t="str">
        <f t="shared" si="704"/>
        <v>-7.66671177230063+0.186887115269308i</v>
      </c>
      <c r="E1427" t="str">
        <f t="shared" si="705"/>
        <v>7.99994860117733-0.0202777695885268i</v>
      </c>
      <c r="F1427" t="str">
        <f t="shared" si="706"/>
        <v>0.999200644615973+2.02453642568834E-06i</v>
      </c>
      <c r="G1427">
        <f t="shared" si="701"/>
        <v>1</v>
      </c>
      <c r="H1427" t="str">
        <f t="shared" si="707"/>
        <v>10.6128896678877+3.34215388207738i</v>
      </c>
      <c r="I1427" t="str">
        <f t="shared" si="708"/>
        <v>507.75991263645i</v>
      </c>
      <c r="J1427" t="str">
        <f t="shared" si="702"/>
        <v>-347.985326452747+111.081620567651i</v>
      </c>
      <c r="K1427" t="str">
        <f t="shared" si="709"/>
        <v>0.422705255590149-1.32420850189385i</v>
      </c>
      <c r="L1427" t="str">
        <f t="shared" si="710"/>
        <v>0.0525133565353154-0.13985894291358i</v>
      </c>
      <c r="M1427" t="str">
        <f t="shared" si="711"/>
        <v>0.475218612125464-1.46406744480743i</v>
      </c>
      <c r="N1427" t="str">
        <f t="shared" si="712"/>
        <v>-0.952670418746631i</v>
      </c>
      <c r="O1427" t="str">
        <f t="shared" si="713"/>
        <v>0.579508858003295-0.814965940083214i</v>
      </c>
      <c r="P1427" t="str">
        <f t="shared" si="714"/>
        <v>0.420491141996705+0.814965940083214i</v>
      </c>
      <c r="Q1427" t="str">
        <f t="shared" si="715"/>
        <v>-0.420491141996705+0.137704478663417i</v>
      </c>
      <c r="R1427" t="str">
        <f t="shared" si="716"/>
        <v>-0.329910528506344-2.0461693754859i</v>
      </c>
      <c r="S1427" t="str">
        <f t="shared" si="717"/>
        <v>0.100448284588254i</v>
      </c>
      <c r="T1427" t="str">
        <f t="shared" si="718"/>
        <v>0.205534203744578-0.0331389466560665i</v>
      </c>
      <c r="U1427" t="e">
        <f t="shared" si="719"/>
        <v>#DIV/0!</v>
      </c>
      <c r="V1427" t="str">
        <f t="shared" si="720"/>
        <v>1.33333333333333E-06-0.00082059779887546i</v>
      </c>
      <c r="W1427" t="e">
        <f t="shared" si="721"/>
        <v>#DIV/0!</v>
      </c>
      <c r="X1427" t="e">
        <f t="shared" si="722"/>
        <v>#DIV/0!</v>
      </c>
      <c r="Y1427" t="str">
        <f t="shared" si="723"/>
        <v>0.00083+0.129986537634931i</v>
      </c>
      <c r="Z1427" t="e">
        <f t="shared" si="724"/>
        <v>#DIV/0!</v>
      </c>
      <c r="AA1427" t="e">
        <f t="shared" si="725"/>
        <v>#DIV/0!</v>
      </c>
      <c r="AB1427" t="str">
        <f t="shared" si="726"/>
        <v>1.26737261616163-0.204342599699529i</v>
      </c>
      <c r="AC1427" t="str">
        <f t="shared" si="727"/>
        <v>1.30310770789075-1.95262639438999i</v>
      </c>
      <c r="AD1427" t="str">
        <f t="shared" si="728"/>
        <v>0.372089908579152+0.400741990639858i</v>
      </c>
      <c r="AE1427" t="e">
        <f t="shared" si="729"/>
        <v>#DIV/0!</v>
      </c>
      <c r="AF1427" t="str">
        <f t="shared" si="730"/>
        <v>-18.2796014401883-3.15526676680807i</v>
      </c>
      <c r="AG1427" t="e">
        <f t="shared" si="731"/>
        <v>#DIV/0!</v>
      </c>
      <c r="AH1427" t="e">
        <f t="shared" si="732"/>
        <v>#DIV/0!</v>
      </c>
      <c r="AI1427" t="e">
        <f t="shared" si="733"/>
        <v>#DIV/0!</v>
      </c>
      <c r="AJ1427" t="e">
        <f t="shared" si="734"/>
        <v>#DIV/0!</v>
      </c>
      <c r="AK1427"/>
      <c r="AL1427"/>
      <c r="AM1427"/>
      <c r="AN1427"/>
    </row>
    <row r="1428" spans="1:40" x14ac:dyDescent="0.25">
      <c r="A1428"/>
      <c r="B1428">
        <f t="shared" si="700"/>
        <v>129400</v>
      </c>
      <c r="C1428" s="186" t="str">
        <f t="shared" si="703"/>
        <v>-5.87425380607569E-06+0.0243577420937735i</v>
      </c>
      <c r="D1428" s="158" t="str">
        <f t="shared" si="704"/>
        <v>-7.66671170261255+0.186742689385597i</v>
      </c>
      <c r="E1428" t="str">
        <f t="shared" si="705"/>
        <v>7.9999485216439-0.0202934521165414i</v>
      </c>
      <c r="F1428" t="str">
        <f t="shared" si="706"/>
        <v>0.999200644623914+2.02610217234145E-06i</v>
      </c>
      <c r="G1428">
        <f t="shared" si="701"/>
        <v>1</v>
      </c>
      <c r="H1428" t="str">
        <f t="shared" si="707"/>
        <v>10.6144705540808+3.34011118596399i</v>
      </c>
      <c r="I1428" t="str">
        <f t="shared" si="708"/>
        <v>508.152611718149i</v>
      </c>
      <c r="J1428" t="str">
        <f t="shared" si="702"/>
        <v>-348.525342351033+111.167530560356i</v>
      </c>
      <c r="K1428" t="str">
        <f t="shared" si="709"/>
        <v>0.422109083171655-1.3233694405221i</v>
      </c>
      <c r="L1428" t="str">
        <f t="shared" si="710"/>
        <v>0.0524422348000719-0.139777543973289i</v>
      </c>
      <c r="M1428" t="str">
        <f t="shared" si="711"/>
        <v>0.474551317971727-1.46314698449539i</v>
      </c>
      <c r="N1428" t="str">
        <f t="shared" si="712"/>
        <v>-0.953407209480387i</v>
      </c>
      <c r="O1428" t="str">
        <f t="shared" si="713"/>
        <v>0.57890824140839-0.815392695594856i</v>
      </c>
      <c r="P1428" t="str">
        <f t="shared" si="714"/>
        <v>0.42109175859161+0.815392695594856i</v>
      </c>
      <c r="Q1428" t="str">
        <f t="shared" si="715"/>
        <v>-0.42109175859161+0.138014513885531i</v>
      </c>
      <c r="R1428" t="str">
        <f t="shared" si="716"/>
        <v>-0.329905135596738-2.04450544316526i</v>
      </c>
      <c r="S1428" t="str">
        <f t="shared" si="717"/>
        <v>0.1005259708099i</v>
      </c>
      <c r="T1428" t="str">
        <f t="shared" si="718"/>
        <v>0.205525894500313-0.0331640340310338i</v>
      </c>
      <c r="U1428" t="e">
        <f t="shared" si="719"/>
        <v>#DIV/0!</v>
      </c>
      <c r="V1428" t="str">
        <f t="shared" si="720"/>
        <v>1.33333333333333E-06-0.000819963642925786i</v>
      </c>
      <c r="W1428" t="e">
        <f t="shared" si="721"/>
        <v>#DIV/0!</v>
      </c>
      <c r="X1428" t="e">
        <f t="shared" si="722"/>
        <v>#DIV/0!</v>
      </c>
      <c r="Y1428" t="str">
        <f t="shared" si="723"/>
        <v>0.00083+0.130087068599846i</v>
      </c>
      <c r="Z1428" t="e">
        <f t="shared" si="724"/>
        <v>#DIV/0!</v>
      </c>
      <c r="AA1428" t="e">
        <f t="shared" si="725"/>
        <v>#DIV/0!</v>
      </c>
      <c r="AB1428" t="str">
        <f t="shared" si="726"/>
        <v>1.26732137939203-0.204497294399806i</v>
      </c>
      <c r="AC1428" t="str">
        <f t="shared" si="727"/>
        <v>1.30219943124569-1.95132191522307i</v>
      </c>
      <c r="AD1428" t="str">
        <f t="shared" si="728"/>
        <v>0.372379340929924+0.400963678684455i</v>
      </c>
      <c r="AE1428" t="e">
        <f t="shared" si="729"/>
        <v>#DIV/0!</v>
      </c>
      <c r="AF1428" t="str">
        <f t="shared" si="730"/>
        <v>-18.2811822566933-3.15336849657839i</v>
      </c>
      <c r="AG1428" t="e">
        <f t="shared" si="731"/>
        <v>#DIV/0!</v>
      </c>
      <c r="AH1428" t="e">
        <f t="shared" si="732"/>
        <v>#DIV/0!</v>
      </c>
      <c r="AI1428" t="e">
        <f t="shared" si="733"/>
        <v>#DIV/0!</v>
      </c>
      <c r="AJ1428" t="e">
        <f t="shared" si="734"/>
        <v>#DIV/0!</v>
      </c>
      <c r="AK1428"/>
      <c r="AL1428"/>
      <c r="AM1428"/>
      <c r="AN1428"/>
    </row>
    <row r="1429" spans="1:40" x14ac:dyDescent="0.25">
      <c r="A1429"/>
      <c r="B1429">
        <f t="shared" si="700"/>
        <v>129500</v>
      </c>
      <c r="C1429" s="186" t="str">
        <f t="shared" si="703"/>
        <v>-5.86518510273449E-06+0.024338933028705i</v>
      </c>
      <c r="D1429" s="158" t="str">
        <f t="shared" si="704"/>
        <v>-7.66671163308577+0.186598486553405i</v>
      </c>
      <c r="E1429" t="str">
        <f t="shared" si="705"/>
        <v>7.99994844204897-0.020309134644088i</v>
      </c>
      <c r="F1429" t="str">
        <f t="shared" si="706"/>
        <v>0.999200644631855+2.02766791894788E-06i</v>
      </c>
      <c r="G1429">
        <f t="shared" si="701"/>
        <v>1</v>
      </c>
      <c r="H1429" t="str">
        <f t="shared" si="707"/>
        <v>10.6160482890982+3.3380705688211i</v>
      </c>
      <c r="I1429" t="str">
        <f t="shared" si="708"/>
        <v>508.545310799848i</v>
      </c>
      <c r="J1429" t="str">
        <f t="shared" si="702"/>
        <v>-349.065775733585+111.253440553062i</v>
      </c>
      <c r="K1429" t="str">
        <f t="shared" si="709"/>
        <v>0.421514131069018-1.32253129802398i</v>
      </c>
      <c r="L1429" t="str">
        <f t="shared" si="710"/>
        <v>0.0523712506914558-0.139696219150274i</v>
      </c>
      <c r="M1429" t="str">
        <f t="shared" si="711"/>
        <v>0.473885381760474-1.46222751717425i</v>
      </c>
      <c r="N1429" t="str">
        <f t="shared" si="712"/>
        <v>-0.954144000214143i</v>
      </c>
      <c r="O1429" t="str">
        <f t="shared" si="713"/>
        <v>0.578307310547034-0.815819008461961i</v>
      </c>
      <c r="P1429" t="str">
        <f t="shared" si="714"/>
        <v>0.421692689452966+0.815819008461961i</v>
      </c>
      <c r="Q1429" t="str">
        <f t="shared" si="715"/>
        <v>-0.421692689452966+0.138324991752182i</v>
      </c>
      <c r="R1429" t="str">
        <f t="shared" si="716"/>
        <v>-0.329899738215118-2.04284401550124i</v>
      </c>
      <c r="S1429" t="str">
        <f t="shared" si="717"/>
        <v>0.100603657031546i</v>
      </c>
      <c r="T1429" t="str">
        <f t="shared" si="718"/>
        <v>0.205517578704433-0.0331891201181905i</v>
      </c>
      <c r="U1429" t="e">
        <f t="shared" si="719"/>
        <v>#DIV/0!</v>
      </c>
      <c r="V1429" t="str">
        <f t="shared" si="720"/>
        <v>1.33333333333333E-06-0.000819330466367547i</v>
      </c>
      <c r="W1429" t="e">
        <f t="shared" si="721"/>
        <v>#DIV/0!</v>
      </c>
      <c r="X1429" t="e">
        <f t="shared" si="722"/>
        <v>#DIV/0!</v>
      </c>
      <c r="Y1429" t="str">
        <f t="shared" si="723"/>
        <v>0.00083+0.130187599564761i</v>
      </c>
      <c r="Z1429" t="e">
        <f t="shared" si="724"/>
        <v>#DIV/0!</v>
      </c>
      <c r="AA1429" t="e">
        <f t="shared" si="725"/>
        <v>#DIV/0!</v>
      </c>
      <c r="AB1429" t="str">
        <f t="shared" si="726"/>
        <v>1.26727010222362-0.204651981159137i</v>
      </c>
      <c r="AC1429" t="str">
        <f t="shared" si="727"/>
        <v>1.30129301789076-1.95001879738324i</v>
      </c>
      <c r="AD1429" t="str">
        <f t="shared" si="728"/>
        <v>0.372668938868476+0.401185165568208i</v>
      </c>
      <c r="AE1429" t="e">
        <f t="shared" si="729"/>
        <v>#DIV/0!</v>
      </c>
      <c r="AF1429" t="str">
        <f t="shared" si="730"/>
        <v>-18.282759922184-3.15147208226769i</v>
      </c>
      <c r="AG1429" t="e">
        <f t="shared" si="731"/>
        <v>#DIV/0!</v>
      </c>
      <c r="AH1429" t="e">
        <f t="shared" si="732"/>
        <v>#DIV/0!</v>
      </c>
      <c r="AI1429" t="e">
        <f t="shared" si="733"/>
        <v>#DIV/0!</v>
      </c>
      <c r="AJ1429" t="e">
        <f t="shared" si="734"/>
        <v>#DIV/0!</v>
      </c>
      <c r="AK1429"/>
      <c r="AL1429"/>
      <c r="AM1429"/>
      <c r="AN1429"/>
    </row>
    <row r="1430" spans="1:40" x14ac:dyDescent="0.25">
      <c r="A1430"/>
      <c r="B1430">
        <f t="shared" si="700"/>
        <v>129600</v>
      </c>
      <c r="C1430" s="186" t="str">
        <f t="shared" si="703"/>
        <v>-5.85613738366058E-06+0.0243201529899664i</v>
      </c>
      <c r="D1430" s="158" t="str">
        <f t="shared" si="704"/>
        <v>-7.66671156371992+0.186454506256409i</v>
      </c>
      <c r="E1430" t="str">
        <f t="shared" si="705"/>
        <v>7.99994836239256-0.0203248171711664i</v>
      </c>
      <c r="F1430" t="str">
        <f t="shared" si="706"/>
        <v>0.999200644639796+2.02923366550762E-06i</v>
      </c>
      <c r="G1430">
        <f t="shared" si="701"/>
        <v>1</v>
      </c>
      <c r="H1430" t="str">
        <f t="shared" si="707"/>
        <v>10.6176228809444+3.3360320285668i</v>
      </c>
      <c r="I1430" t="str">
        <f t="shared" si="708"/>
        <v>508.938009881546i</v>
      </c>
      <c r="J1430" t="str">
        <f t="shared" si="702"/>
        <v>-349.606626600403+111.339350545766i</v>
      </c>
      <c r="K1430" t="str">
        <f t="shared" si="709"/>
        <v>0.420920396070225-1.32169407326414i</v>
      </c>
      <c r="L1430" t="str">
        <f t="shared" si="710"/>
        <v>0.0523004038737298-0.139614968398736i</v>
      </c>
      <c r="M1430" t="str">
        <f t="shared" si="711"/>
        <v>0.473220799943955-1.46130904166288i</v>
      </c>
      <c r="N1430" t="str">
        <f t="shared" si="712"/>
        <v>-0.954880790947899i</v>
      </c>
      <c r="O1430" t="str">
        <f t="shared" si="713"/>
        <v>0.577706065745446-0.816244878453102i</v>
      </c>
      <c r="P1430" t="str">
        <f t="shared" si="714"/>
        <v>0.422293934254554+0.816244878453102i</v>
      </c>
      <c r="Q1430" t="str">
        <f t="shared" si="715"/>
        <v>-0.422293934254554+0.138635912494797i</v>
      </c>
      <c r="R1430" t="str">
        <f t="shared" si="716"/>
        <v>-0.329894336360777-2.04118508669308i</v>
      </c>
      <c r="S1430" t="str">
        <f t="shared" si="717"/>
        <v>0.100681343253192i</v>
      </c>
      <c r="T1430" t="str">
        <f t="shared" si="718"/>
        <v>0.205509256356642-0.0332142049164234i</v>
      </c>
      <c r="U1430" t="e">
        <f t="shared" si="719"/>
        <v>#DIV/0!</v>
      </c>
      <c r="V1430" t="str">
        <f t="shared" si="720"/>
        <v>1.33333333333333E-06-0.000818698266933619i</v>
      </c>
      <c r="W1430" t="e">
        <f t="shared" si="721"/>
        <v>#DIV/0!</v>
      </c>
      <c r="X1430" t="e">
        <f t="shared" si="722"/>
        <v>#DIV/0!</v>
      </c>
      <c r="Y1430" t="str">
        <f t="shared" si="723"/>
        <v>0.00083+0.130288130529676i</v>
      </c>
      <c r="Z1430" t="e">
        <f t="shared" si="724"/>
        <v>#DIV/0!</v>
      </c>
      <c r="AA1430" t="e">
        <f t="shared" si="725"/>
        <v>#DIV/0!</v>
      </c>
      <c r="AB1430" t="str">
        <f t="shared" si="726"/>
        <v>1.26721878465457-0.204806659970659i</v>
      </c>
      <c r="AC1430" t="str">
        <f t="shared" si="727"/>
        <v>1.30038846297034-1.94871703924593i</v>
      </c>
      <c r="AD1430" t="str">
        <f t="shared" si="728"/>
        <v>0.372958702264827+0.401406451173479i</v>
      </c>
      <c r="AE1430" t="e">
        <f t="shared" si="729"/>
        <v>#DIV/0!</v>
      </c>
      <c r="AF1430" t="str">
        <f t="shared" si="730"/>
        <v>-18.2843344446643-3.14957752231039i</v>
      </c>
      <c r="AG1430" t="e">
        <f t="shared" si="731"/>
        <v>#DIV/0!</v>
      </c>
      <c r="AH1430" t="e">
        <f t="shared" si="732"/>
        <v>#DIV/0!</v>
      </c>
      <c r="AI1430" t="e">
        <f t="shared" si="733"/>
        <v>#DIV/0!</v>
      </c>
      <c r="AJ1430" t="e">
        <f t="shared" si="734"/>
        <v>#DIV/0!</v>
      </c>
      <c r="AK1430"/>
      <c r="AL1430"/>
      <c r="AM1430"/>
      <c r="AN1430"/>
    </row>
    <row r="1431" spans="1:40" x14ac:dyDescent="0.25">
      <c r="A1431"/>
      <c r="B1431">
        <f t="shared" si="700"/>
        <v>129700</v>
      </c>
      <c r="C1431" s="186" t="str">
        <f t="shared" si="703"/>
        <v>-5.84711058416258E-06+0.024301401910419i</v>
      </c>
      <c r="D1431" s="158" t="str">
        <f t="shared" si="704"/>
        <v>-7.66671149451445+0.186310747979879i</v>
      </c>
      <c r="E1431" t="str">
        <f t="shared" si="705"/>
        <v>7.99994828267467-0.0203404996977761i</v>
      </c>
      <c r="F1431" t="str">
        <f t="shared" si="706"/>
        <v>0.999200644647747+2.03079941202065E-06i</v>
      </c>
      <c r="G1431">
        <f t="shared" si="701"/>
        <v>1</v>
      </c>
      <c r="H1431" t="str">
        <f t="shared" si="707"/>
        <v>10.6191943375997+3.33399556311736i</v>
      </c>
      <c r="I1431" t="str">
        <f t="shared" si="708"/>
        <v>509.330708963245i</v>
      </c>
      <c r="J1431" t="str">
        <f t="shared" si="702"/>
        <v>-350.147894951488+111.425260538471i</v>
      </c>
      <c r="K1431" t="str">
        <f t="shared" si="709"/>
        <v>0.420327874973421-1.32085776510759i</v>
      </c>
      <c r="L1431" t="str">
        <f t="shared" si="710"/>
        <v>0.0522296940121123-0.139533791672658i</v>
      </c>
      <c r="M1431" t="str">
        <f t="shared" si="711"/>
        <v>0.472557568985533-1.46039155678025i</v>
      </c>
      <c r="N1431" t="str">
        <f t="shared" si="712"/>
        <v>-0.955617581681656i</v>
      </c>
      <c r="O1431" t="str">
        <f t="shared" si="713"/>
        <v>0.577104507330018-0.816670305337091i</v>
      </c>
      <c r="P1431" t="str">
        <f t="shared" si="714"/>
        <v>0.422895492669982+0.816670305337091i</v>
      </c>
      <c r="Q1431" t="str">
        <f t="shared" si="715"/>
        <v>-0.422895492669982+0.138947276344565i</v>
      </c>
      <c r="R1431" t="str">
        <f t="shared" si="716"/>
        <v>-0.329888930032986-2.03952865095793i</v>
      </c>
      <c r="S1431" t="str">
        <f t="shared" si="717"/>
        <v>0.100759029474838i</v>
      </c>
      <c r="T1431" t="str">
        <f t="shared" si="718"/>
        <v>0.205500927456647-0.0332392884246164i</v>
      </c>
      <c r="U1431" t="e">
        <f t="shared" si="719"/>
        <v>#DIV/0!</v>
      </c>
      <c r="V1431" t="str">
        <f t="shared" si="720"/>
        <v>1.33333333333333E-06-0.000818067042363892i</v>
      </c>
      <c r="W1431" t="e">
        <f t="shared" si="721"/>
        <v>#DIV/0!</v>
      </c>
      <c r="X1431" t="e">
        <f t="shared" si="722"/>
        <v>#DIV/0!</v>
      </c>
      <c r="Y1431" t="str">
        <f t="shared" si="723"/>
        <v>0.00083+0.130388661494591i</v>
      </c>
      <c r="Z1431" t="e">
        <f t="shared" si="724"/>
        <v>#DIV/0!</v>
      </c>
      <c r="AA1431" t="e">
        <f t="shared" si="725"/>
        <v>#DIV/0!</v>
      </c>
      <c r="AB1431" t="str">
        <f t="shared" si="726"/>
        <v>1.26716742668308-0.204961330827489i</v>
      </c>
      <c r="AC1431" t="str">
        <f t="shared" si="727"/>
        <v>1.2994857616441-1.9474166391868i</v>
      </c>
      <c r="AD1431" t="str">
        <f t="shared" si="728"/>
        <v>0.373248630988914+0.401627535382689i</v>
      </c>
      <c r="AE1431" t="e">
        <f t="shared" si="729"/>
        <v>#DIV/0!</v>
      </c>
      <c r="AF1431" t="str">
        <f t="shared" si="730"/>
        <v>-18.2859058321141-3.14768481513748i</v>
      </c>
      <c r="AG1431" t="e">
        <f t="shared" si="731"/>
        <v>#DIV/0!</v>
      </c>
      <c r="AH1431" t="e">
        <f t="shared" si="732"/>
        <v>#DIV/0!</v>
      </c>
      <c r="AI1431" t="e">
        <f t="shared" si="733"/>
        <v>#DIV/0!</v>
      </c>
      <c r="AJ1431" t="e">
        <f t="shared" si="734"/>
        <v>#DIV/0!</v>
      </c>
      <c r="AK1431"/>
      <c r="AL1431"/>
      <c r="AM1431"/>
      <c r="AN1431"/>
    </row>
    <row r="1432" spans="1:40" x14ac:dyDescent="0.25">
      <c r="A1432"/>
      <c r="B1432">
        <f t="shared" si="700"/>
        <v>129800</v>
      </c>
      <c r="C1432" s="186" t="str">
        <f t="shared" si="703"/>
        <v>-5.83810463979821E-06+0.0242826797231309i</v>
      </c>
      <c r="D1432" s="158" t="str">
        <f t="shared" si="704"/>
        <v>-7.66671142546891+0.18616721121067i</v>
      </c>
      <c r="E1432" t="str">
        <f t="shared" si="705"/>
        <v>7.99994820289529-0.0203561822239168i</v>
      </c>
      <c r="F1432" t="str">
        <f t="shared" si="706"/>
        <v>0.999200644655708+2.03236515848695E-06i</v>
      </c>
      <c r="G1432">
        <f t="shared" si="701"/>
        <v>1</v>
      </c>
      <c r="H1432" t="str">
        <f t="shared" si="707"/>
        <v>10.6207626670206+3.33196117038731i</v>
      </c>
      <c r="I1432" t="str">
        <f t="shared" si="708"/>
        <v>509.723408044944i</v>
      </c>
      <c r="J1432" t="str">
        <f t="shared" si="702"/>
        <v>-350.689580786838+111.511170531177i</v>
      </c>
      <c r="K1432" t="str">
        <f t="shared" si="709"/>
        <v>0.419736564586844-1.32002237241975i</v>
      </c>
      <c r="L1432" t="str">
        <f t="shared" si="710"/>
        <v>0.052159120772772-0.139452688925813i</v>
      </c>
      <c r="M1432" t="str">
        <f t="shared" si="711"/>
        <v>0.471895685359616-1.45947506134556i</v>
      </c>
      <c r="N1432" t="str">
        <f t="shared" si="712"/>
        <v>-0.956354372415412i</v>
      </c>
      <c r="O1432" t="str">
        <f t="shared" si="713"/>
        <v>0.576502635627315-0.817095288882979i</v>
      </c>
      <c r="P1432" t="str">
        <f t="shared" si="714"/>
        <v>0.423497364372685+0.817095288882979i</v>
      </c>
      <c r="Q1432" t="str">
        <f t="shared" si="715"/>
        <v>-0.423497364372685+0.139259083532433i</v>
      </c>
      <c r="R1432" t="str">
        <f t="shared" si="716"/>
        <v>-0.329883519231019-2.03787470253076i</v>
      </c>
      <c r="S1432" t="str">
        <f t="shared" si="717"/>
        <v>0.100836715696484i</v>
      </c>
      <c r="T1432" t="str">
        <f t="shared" si="718"/>
        <v>0.205492592004151-0.0332643706416539i</v>
      </c>
      <c r="U1432" t="e">
        <f t="shared" si="719"/>
        <v>#DIV/0!</v>
      </c>
      <c r="V1432" t="str">
        <f t="shared" si="720"/>
        <v>1.33333333333333E-06-0.000817436790405212i</v>
      </c>
      <c r="W1432" t="e">
        <f t="shared" si="721"/>
        <v>#DIV/0!</v>
      </c>
      <c r="X1432" t="e">
        <f t="shared" si="722"/>
        <v>#DIV/0!</v>
      </c>
      <c r="Y1432" t="str">
        <f t="shared" si="723"/>
        <v>0.00083+0.130489192459506i</v>
      </c>
      <c r="Z1432" t="e">
        <f t="shared" si="724"/>
        <v>#DIV/0!</v>
      </c>
      <c r="AA1432" t="e">
        <f t="shared" si="725"/>
        <v>#DIV/0!</v>
      </c>
      <c r="AB1432" t="str">
        <f t="shared" si="726"/>
        <v>1.26711602830731-0.205115993722749i</v>
      </c>
      <c r="AC1432" t="str">
        <f t="shared" si="727"/>
        <v>1.29858490908677-1.94611759558177i</v>
      </c>
      <c r="AD1432" t="str">
        <f t="shared" si="728"/>
        <v>0.373538724910575+0.401848418078322i</v>
      </c>
      <c r="AE1432" t="e">
        <f t="shared" si="729"/>
        <v>#DIV/0!</v>
      </c>
      <c r="AF1432" t="str">
        <f t="shared" si="730"/>
        <v>-18.2874740924895-3.14579395917664i</v>
      </c>
      <c r="AG1432" t="e">
        <f t="shared" si="731"/>
        <v>#DIV/0!</v>
      </c>
      <c r="AH1432" t="e">
        <f t="shared" si="732"/>
        <v>#DIV/0!</v>
      </c>
      <c r="AI1432" t="e">
        <f t="shared" si="733"/>
        <v>#DIV/0!</v>
      </c>
      <c r="AJ1432" t="e">
        <f t="shared" si="734"/>
        <v>#DIV/0!</v>
      </c>
      <c r="AK1432"/>
      <c r="AL1432"/>
      <c r="AM1432"/>
      <c r="AN1432"/>
    </row>
    <row r="1433" spans="1:40" x14ac:dyDescent="0.25">
      <c r="A1433"/>
      <c r="B1433">
        <f t="shared" si="700"/>
        <v>129900</v>
      </c>
      <c r="C1433" s="186" t="str">
        <f t="shared" si="703"/>
        <v>-0.0000058291194863732+0.0242639863613764i</v>
      </c>
      <c r="D1433" s="158" t="str">
        <f t="shared" si="704"/>
        <v>-7.66671135658276+0.186023895437219i</v>
      </c>
      <c r="E1433" t="str">
        <f t="shared" si="705"/>
        <v>7.99994812305443-0.0203718647495881i</v>
      </c>
      <c r="F1433" t="str">
        <f t="shared" si="706"/>
        <v>0.999200644663669+2.03393090490643E-06i</v>
      </c>
      <c r="G1433">
        <f t="shared" si="701"/>
        <v>1</v>
      </c>
      <c r="H1433" t="str">
        <f t="shared" si="707"/>
        <v>10.6223278771392+3.32992884828944i</v>
      </c>
      <c r="I1433" t="str">
        <f t="shared" si="708"/>
        <v>510.116107126643i</v>
      </c>
      <c r="J1433" t="str">
        <f t="shared" si="702"/>
        <v>-351.231684106455+111.597080523882i</v>
      </c>
      <c r="K1433" t="str">
        <f t="shared" si="709"/>
        <v>0.419146461728778-1.31918789406642i</v>
      </c>
      <c r="L1433" t="str">
        <f t="shared" si="710"/>
        <v>0.0520886838228273-0.139371660111757i</v>
      </c>
      <c r="M1433" t="str">
        <f t="shared" si="711"/>
        <v>0.471235145551605-1.45855955417818i</v>
      </c>
      <c r="N1433" t="str">
        <f t="shared" si="712"/>
        <v>-0.957091163149168i</v>
      </c>
      <c r="O1433" t="str">
        <f t="shared" si="713"/>
        <v>0.575900450964068-0.817519828860061i</v>
      </c>
      <c r="P1433" t="str">
        <f t="shared" si="714"/>
        <v>0.424099549035932+0.817519828860061i</v>
      </c>
      <c r="Q1433" t="str">
        <f t="shared" si="715"/>
        <v>-0.424099549035932+0.139571334289107i</v>
      </c>
      <c r="R1433" t="str">
        <f t="shared" si="716"/>
        <v>-0.329878103954158-2.03622323566427i</v>
      </c>
      <c r="S1433" t="str">
        <f t="shared" si="717"/>
        <v>0.10091440191813i</v>
      </c>
      <c r="T1433" t="str">
        <f t="shared" si="718"/>
        <v>0.205484249998859-0.0332894515664206i</v>
      </c>
      <c r="U1433" t="e">
        <f t="shared" si="719"/>
        <v>#DIV/0!</v>
      </c>
      <c r="V1433" t="str">
        <f t="shared" si="720"/>
        <v>1.33333333333333E-06-0.000816807508811371i</v>
      </c>
      <c r="W1433" t="e">
        <f t="shared" si="721"/>
        <v>#DIV/0!</v>
      </c>
      <c r="X1433" t="e">
        <f t="shared" si="722"/>
        <v>#DIV/0!</v>
      </c>
      <c r="Y1433" t="str">
        <f t="shared" si="723"/>
        <v>0.00083+0.130589723424421i</v>
      </c>
      <c r="Z1433" t="e">
        <f t="shared" si="724"/>
        <v>#DIV/0!</v>
      </c>
      <c r="AA1433" t="e">
        <f t="shared" si="725"/>
        <v>#DIV/0!</v>
      </c>
      <c r="AB1433" t="str">
        <f t="shared" si="726"/>
        <v>1.26706458952545-0.20527064864956i</v>
      </c>
      <c r="AC1433" t="str">
        <f t="shared" si="727"/>
        <v>1.29768590048814-1.94481990680705i</v>
      </c>
      <c r="AD1433" t="str">
        <f t="shared" si="728"/>
        <v>0.373828983899566+0.402069099142945i</v>
      </c>
      <c r="AE1433" t="e">
        <f t="shared" si="729"/>
        <v>#DIV/0!</v>
      </c>
      <c r="AF1433" t="str">
        <f t="shared" si="730"/>
        <v>-18.289039233722-3.14390495285222i</v>
      </c>
      <c r="AG1433" t="e">
        <f t="shared" si="731"/>
        <v>#DIV/0!</v>
      </c>
      <c r="AH1433" t="e">
        <f t="shared" si="732"/>
        <v>#DIV/0!</v>
      </c>
      <c r="AI1433" t="e">
        <f t="shared" si="733"/>
        <v>#DIV/0!</v>
      </c>
      <c r="AJ1433" t="e">
        <f t="shared" si="734"/>
        <v>#DIV/0!</v>
      </c>
      <c r="AK1433"/>
      <c r="AL1433"/>
      <c r="AM1433"/>
      <c r="AN1433"/>
    </row>
    <row r="1434" spans="1:40" x14ac:dyDescent="0.25">
      <c r="A1434"/>
      <c r="B1434">
        <f t="shared" si="700"/>
        <v>130000</v>
      </c>
      <c r="C1434" s="186" t="str">
        <f t="shared" si="703"/>
        <v>-5.82015505994003E-06+0.024245321758635i</v>
      </c>
      <c r="D1434" s="158" t="str">
        <f t="shared" si="704"/>
        <v>-7.66671128785546+0.185880800149535i</v>
      </c>
      <c r="E1434" t="str">
        <f t="shared" si="705"/>
        <v>7.99994804315207-0.0203875472747897i</v>
      </c>
      <c r="F1434" t="str">
        <f t="shared" si="706"/>
        <v>0.99920064467164+2.03549665127911E-06i</v>
      </c>
      <c r="G1434">
        <f t="shared" si="701"/>
        <v>1</v>
      </c>
      <c r="H1434" t="str">
        <f t="shared" si="707"/>
        <v>10.6238899758642+3.32789859473486i</v>
      </c>
      <c r="I1434" t="str">
        <f t="shared" si="708"/>
        <v>510.508806208342i</v>
      </c>
      <c r="J1434" t="str">
        <f t="shared" si="702"/>
        <v>-351.774204910337+111.682990516586i</v>
      </c>
      <c r="K1434" t="str">
        <f t="shared" si="709"/>
        <v>0.418557563227552-1.3183543289138i</v>
      </c>
      <c r="L1434" t="str">
        <f t="shared" si="710"/>
        <v>0.0520183828303422-0.13929070518384i</v>
      </c>
      <c r="M1434" t="str">
        <f t="shared" si="711"/>
        <v>0.470575946057894-1.45764503409764i</v>
      </c>
      <c r="N1434" t="str">
        <f t="shared" si="712"/>
        <v>-0.957827953882924i</v>
      </c>
      <c r="O1434" t="str">
        <f t="shared" si="713"/>
        <v>0.575297953667179-0.81794392503787i</v>
      </c>
      <c r="P1434" t="str">
        <f t="shared" si="714"/>
        <v>0.424702046332821+0.81794392503787i</v>
      </c>
      <c r="Q1434" t="str">
        <f t="shared" si="715"/>
        <v>-0.424702046332821+0.139884028845054i</v>
      </c>
      <c r="R1434" t="str">
        <f t="shared" si="716"/>
        <v>-0.329872684201677-2.03457424462887i</v>
      </c>
      <c r="S1434" t="str">
        <f t="shared" si="717"/>
        <v>0.100992088139776i</v>
      </c>
      <c r="T1434" t="str">
        <f t="shared" si="718"/>
        <v>0.205475901440477-0.0333145311978003i</v>
      </c>
      <c r="U1434" t="e">
        <f t="shared" si="719"/>
        <v>#DIV/0!</v>
      </c>
      <c r="V1434" t="str">
        <f t="shared" si="720"/>
        <v>1.33333333333333E-06-0.000816179195343053i</v>
      </c>
      <c r="W1434" t="e">
        <f t="shared" si="721"/>
        <v>#DIV/0!</v>
      </c>
      <c r="X1434" t="e">
        <f t="shared" si="722"/>
        <v>#DIV/0!</v>
      </c>
      <c r="Y1434" t="str">
        <f t="shared" si="723"/>
        <v>0.00083+0.130690254389335i</v>
      </c>
      <c r="Z1434" t="e">
        <f t="shared" si="724"/>
        <v>#DIV/0!</v>
      </c>
      <c r="AA1434" t="e">
        <f t="shared" si="725"/>
        <v>#DIV/0!</v>
      </c>
      <c r="AB1434" t="str">
        <f t="shared" si="726"/>
        <v>1.26701311033569-0.20542529560104i</v>
      </c>
      <c r="AC1434" t="str">
        <f t="shared" si="727"/>
        <v>1.29678873105308-1.94352357123911i</v>
      </c>
      <c r="AD1434" t="str">
        <f t="shared" si="728"/>
        <v>0.37411940782556+0.402289578459176i</v>
      </c>
      <c r="AE1434" t="e">
        <f t="shared" si="729"/>
        <v>#DIV/0!</v>
      </c>
      <c r="AF1434" t="str">
        <f t="shared" si="730"/>
        <v>-18.2906012637197-3.14201779458532i</v>
      </c>
      <c r="AG1434" t="e">
        <f t="shared" si="731"/>
        <v>#DIV/0!</v>
      </c>
      <c r="AH1434" t="e">
        <f t="shared" si="732"/>
        <v>#DIV/0!</v>
      </c>
      <c r="AI1434" t="e">
        <f t="shared" si="733"/>
        <v>#DIV/0!</v>
      </c>
      <c r="AJ1434" t="e">
        <f t="shared" si="734"/>
        <v>#DIV/0!</v>
      </c>
      <c r="AK1434"/>
      <c r="AL1434"/>
      <c r="AM1434"/>
      <c r="AN1434"/>
    </row>
    <row r="1435" spans="1:40" x14ac:dyDescent="0.25">
      <c r="A1435"/>
      <c r="B1435">
        <f t="shared" si="700"/>
        <v>130100</v>
      </c>
      <c r="C1435" s="186" t="str">
        <f t="shared" si="703"/>
        <v>-5.81121129679686E-06+0.0242266858485907i</v>
      </c>
      <c r="D1435" s="158" t="str">
        <f t="shared" si="704"/>
        <v>-7.66671121928664+0.185737924839195i</v>
      </c>
      <c r="E1435" t="str">
        <f t="shared" si="705"/>
        <v>7.99994796318824-0.0204032297995212i</v>
      </c>
      <c r="F1435" t="str">
        <f t="shared" si="706"/>
        <v>0.99920064467962+2.03706239760494E-06i</v>
      </c>
      <c r="G1435">
        <f t="shared" si="701"/>
        <v>1</v>
      </c>
      <c r="H1435" t="str">
        <f t="shared" si="707"/>
        <v>10.6254489710805+3.3258704076331i</v>
      </c>
      <c r="I1435" t="str">
        <f t="shared" si="708"/>
        <v>510.90150529004i</v>
      </c>
      <c r="J1435" t="str">
        <f t="shared" si="702"/>
        <v>-352.317143198486+111.768900509291i</v>
      </c>
      <c r="K1435" t="str">
        <f t="shared" si="709"/>
        <v>0.417969865921481-1.3175216758285i</v>
      </c>
      <c r="L1435" t="str">
        <f t="shared" si="710"/>
        <v>0.0519482174643228-0.1392098240952i</v>
      </c>
      <c r="M1435" t="str">
        <f t="shared" si="711"/>
        <v>0.469918083385804-1.4567314999237i</v>
      </c>
      <c r="N1435" t="str">
        <f t="shared" si="712"/>
        <v>-0.95856474461668i</v>
      </c>
      <c r="O1435" t="str">
        <f t="shared" si="713"/>
        <v>0.574695144063721-0.818367577186181i</v>
      </c>
      <c r="P1435" t="str">
        <f t="shared" si="714"/>
        <v>0.425304855936279+0.818367577186181i</v>
      </c>
      <c r="Q1435" t="str">
        <f t="shared" si="715"/>
        <v>-0.425304855936279+0.140197167430499i</v>
      </c>
      <c r="R1435" t="str">
        <f t="shared" si="716"/>
        <v>-0.329867259972848-2.03292772371255i</v>
      </c>
      <c r="S1435" t="str">
        <f t="shared" si="717"/>
        <v>0.101069774361422i</v>
      </c>
      <c r="T1435" t="str">
        <f t="shared" si="718"/>
        <v>0.205467546328707-0.0333396095346763i</v>
      </c>
      <c r="U1435" t="e">
        <f t="shared" si="719"/>
        <v>#DIV/0!</v>
      </c>
      <c r="V1435" t="str">
        <f t="shared" si="720"/>
        <v>1.33333333333333E-06-0.000815551847767845i</v>
      </c>
      <c r="W1435" t="e">
        <f t="shared" si="721"/>
        <v>#DIV/0!</v>
      </c>
      <c r="X1435" t="e">
        <f t="shared" si="722"/>
        <v>#DIV/0!</v>
      </c>
      <c r="Y1435" t="str">
        <f t="shared" si="723"/>
        <v>0.00083+0.13079078535425i</v>
      </c>
      <c r="Z1435" t="e">
        <f t="shared" si="724"/>
        <v>#DIV/0!</v>
      </c>
      <c r="AA1435" t="e">
        <f t="shared" si="725"/>
        <v>#DIV/0!</v>
      </c>
      <c r="AB1435" t="str">
        <f t="shared" si="726"/>
        <v>1.26696159073618-0.205579934570304i</v>
      </c>
      <c r="AC1435" t="str">
        <f t="shared" si="727"/>
        <v>1.29589339600136-1.94222858725469i</v>
      </c>
      <c r="AD1435" t="str">
        <f t="shared" si="728"/>
        <v>0.37440999655814+0.402509855909705i</v>
      </c>
      <c r="AE1435" t="e">
        <f t="shared" si="729"/>
        <v>#DIV/0!</v>
      </c>
      <c r="AF1435" t="str">
        <f t="shared" si="730"/>
        <v>-18.2921601903671-3.1401324827939i</v>
      </c>
      <c r="AG1435" t="e">
        <f t="shared" si="731"/>
        <v>#DIV/0!</v>
      </c>
      <c r="AH1435" t="e">
        <f t="shared" si="732"/>
        <v>#DIV/0!</v>
      </c>
      <c r="AI1435" t="e">
        <f t="shared" si="733"/>
        <v>#DIV/0!</v>
      </c>
      <c r="AJ1435" t="e">
        <f t="shared" si="734"/>
        <v>#DIV/0!</v>
      </c>
      <c r="AK1435"/>
      <c r="AL1435"/>
      <c r="AM1435"/>
      <c r="AN1435"/>
    </row>
    <row r="1436" spans="1:40" x14ac:dyDescent="0.25">
      <c r="A1436"/>
      <c r="B1436">
        <f t="shared" si="700"/>
        <v>130200</v>
      </c>
      <c r="C1436" s="186" t="str">
        <f t="shared" si="703"/>
        <v>-5.80228813348638E-06+0.0242080785651314i</v>
      </c>
      <c r="D1436" s="158" t="str">
        <f t="shared" si="704"/>
        <v>-7.66671115087567+0.185595268999341i</v>
      </c>
      <c r="E1436" t="str">
        <f t="shared" si="705"/>
        <v>7.99994788316292-0.0204189123237823i</v>
      </c>
      <c r="F1436" t="str">
        <f t="shared" si="706"/>
        <v>0.999200644687601+2.03862814388386E-06i</v>
      </c>
      <c r="G1436">
        <f t="shared" si="701"/>
        <v>1</v>
      </c>
      <c r="H1436" t="str">
        <f t="shared" si="707"/>
        <v>10.6270048706491+3.32384428489193i</v>
      </c>
      <c r="I1436" t="str">
        <f t="shared" si="708"/>
        <v>511.294204371739i</v>
      </c>
      <c r="J1436" t="str">
        <f t="shared" si="702"/>
        <v>-352.860498970902+111.854810501997i</v>
      </c>
      <c r="K1436" t="str">
        <f t="shared" si="709"/>
        <v>0.417383366658834-1.31668993367757i</v>
      </c>
      <c r="L1436" t="str">
        <f t="shared" si="710"/>
        <v>0.0518781873947161-0.139129016798772i</v>
      </c>
      <c r="M1436" t="str">
        <f t="shared" si="711"/>
        <v>0.46926155405355-1.45581895047634i</v>
      </c>
      <c r="N1436" t="str">
        <f t="shared" si="712"/>
        <v>-0.959301535350436i</v>
      </c>
      <c r="O1436" t="str">
        <f t="shared" si="713"/>
        <v>0.574092022480934-0.81879078507501i</v>
      </c>
      <c r="P1436" t="str">
        <f t="shared" si="714"/>
        <v>0.425907977519066+0.81879078507501i</v>
      </c>
      <c r="Q1436" t="str">
        <f t="shared" si="715"/>
        <v>-0.425907977519066+0.140510750275426i</v>
      </c>
      <c r="R1436" t="str">
        <f t="shared" si="716"/>
        <v>-0.32986183126695-2.03128366722088i</v>
      </c>
      <c r="S1436" t="str">
        <f t="shared" si="717"/>
        <v>0.101147460583068i</v>
      </c>
      <c r="T1436" t="str">
        <f t="shared" si="718"/>
        <v>0.205459184663254-0.0333646865759325i</v>
      </c>
      <c r="U1436" t="e">
        <f t="shared" si="719"/>
        <v>#DIV/0!</v>
      </c>
      <c r="V1436" t="str">
        <f t="shared" si="720"/>
        <v>1.33333333333333E-06-0.000814925463860193i</v>
      </c>
      <c r="W1436" t="e">
        <f t="shared" si="721"/>
        <v>#DIV/0!</v>
      </c>
      <c r="X1436" t="e">
        <f t="shared" si="722"/>
        <v>#DIV/0!</v>
      </c>
      <c r="Y1436" t="str">
        <f t="shared" si="723"/>
        <v>0.00083+0.130891316319165i</v>
      </c>
      <c r="Z1436" t="e">
        <f t="shared" si="724"/>
        <v>#DIV/0!</v>
      </c>
      <c r="AA1436" t="e">
        <f t="shared" si="725"/>
        <v>#DIV/0!</v>
      </c>
      <c r="AB1436" t="str">
        <f t="shared" si="726"/>
        <v>1.26691003072511-0.205734565550469i</v>
      </c>
      <c r="AC1436" t="str">
        <f t="shared" si="727"/>
        <v>1.29499989056771-1.94093495323092i</v>
      </c>
      <c r="AD1436" t="str">
        <f t="shared" si="728"/>
        <v>0.374700749966798+0.402729931377288i</v>
      </c>
      <c r="AE1436" t="e">
        <f t="shared" si="729"/>
        <v>#DIV/0!</v>
      </c>
      <c r="AF1436" t="str">
        <f t="shared" si="730"/>
        <v>-18.2937160215248-3.13824901589259i</v>
      </c>
      <c r="AG1436" t="e">
        <f t="shared" si="731"/>
        <v>#DIV/0!</v>
      </c>
      <c r="AH1436" t="e">
        <f t="shared" si="732"/>
        <v>#DIV/0!</v>
      </c>
      <c r="AI1436" t="e">
        <f t="shared" si="733"/>
        <v>#DIV/0!</v>
      </c>
      <c r="AJ1436" t="e">
        <f t="shared" si="734"/>
        <v>#DIV/0!</v>
      </c>
      <c r="AK1436"/>
      <c r="AL1436"/>
      <c r="AM1436"/>
      <c r="AN1436"/>
    </row>
    <row r="1437" spans="1:40" x14ac:dyDescent="0.25">
      <c r="A1437"/>
      <c r="B1437">
        <f t="shared" si="700"/>
        <v>130300</v>
      </c>
      <c r="C1437" s="186" t="str">
        <f t="shared" si="703"/>
        <v>-5.79338550679473E-06+0.024189499842348i</v>
      </c>
      <c r="D1437" s="158" t="str">
        <f t="shared" si="704"/>
        <v>-7.66671108262225+0.185452832124668i</v>
      </c>
      <c r="E1437" t="str">
        <f t="shared" si="705"/>
        <v>7.99994780307611-0.0204345948475726i</v>
      </c>
      <c r="F1437" t="str">
        <f t="shared" si="706"/>
        <v>0.999200644695592+2.04019389011586E-06i</v>
      </c>
      <c r="G1437">
        <f t="shared" si="701"/>
        <v>1</v>
      </c>
      <c r="H1437" t="str">
        <f t="shared" si="707"/>
        <v>10.6285576824078+3.32182022441773i</v>
      </c>
      <c r="I1437" t="str">
        <f t="shared" si="708"/>
        <v>511.686903453438i</v>
      </c>
      <c r="J1437" t="str">
        <f t="shared" si="702"/>
        <v>-353.404272227583+111.940720494702i</v>
      </c>
      <c r="K1437" t="str">
        <f t="shared" si="709"/>
        <v>0.416798062297796-1.31585910132846i</v>
      </c>
      <c r="L1437" t="str">
        <f t="shared" si="710"/>
        <v>0.0518082922924048-0.139048283247284i</v>
      </c>
      <c r="M1437" t="str">
        <f t="shared" si="711"/>
        <v>0.468606354590201-1.45490738457574i</v>
      </c>
      <c r="N1437" t="str">
        <f t="shared" si="712"/>
        <v>-0.960038326084192i</v>
      </c>
      <c r="O1437" t="str">
        <f t="shared" si="713"/>
        <v>0.57348858924623-0.819213548474614i</v>
      </c>
      <c r="P1437" t="str">
        <f t="shared" si="714"/>
        <v>0.42651141075377+0.819213548474614i</v>
      </c>
      <c r="Q1437" t="str">
        <f t="shared" si="715"/>
        <v>-0.42651141075377+0.140824777609578i</v>
      </c>
      <c r="R1437" t="str">
        <f t="shared" si="716"/>
        <v>-0.329856398083252-2.02964206947688i</v>
      </c>
      <c r="S1437" t="str">
        <f t="shared" si="717"/>
        <v>0.101225146804714i</v>
      </c>
      <c r="T1437" t="str">
        <f t="shared" si="718"/>
        <v>0.205450816443821-0.0333897623204514i</v>
      </c>
      <c r="U1437" t="e">
        <f t="shared" si="719"/>
        <v>#DIV/0!</v>
      </c>
      <c r="V1437" t="str">
        <f t="shared" si="720"/>
        <v>1.33333333333333E-06-0.000814300041401358i</v>
      </c>
      <c r="W1437" t="e">
        <f t="shared" si="721"/>
        <v>#DIV/0!</v>
      </c>
      <c r="X1437" t="e">
        <f t="shared" si="722"/>
        <v>#DIV/0!</v>
      </c>
      <c r="Y1437" t="str">
        <f t="shared" si="723"/>
        <v>0.00083+0.13099184728408i</v>
      </c>
      <c r="Z1437" t="e">
        <f t="shared" si="724"/>
        <v>#DIV/0!</v>
      </c>
      <c r="AA1437" t="e">
        <f t="shared" si="725"/>
        <v>#DIV/0!</v>
      </c>
      <c r="AB1437" t="str">
        <f t="shared" si="726"/>
        <v>1.26685843030064-0.205889188534645i</v>
      </c>
      <c r="AC1437" t="str">
        <f t="shared" si="727"/>
        <v>1.29410821000168-1.93964266754519i</v>
      </c>
      <c r="AD1437" t="str">
        <f t="shared" si="728"/>
        <v>0.374991667920945+0.402949804744751i</v>
      </c>
      <c r="AE1437" t="e">
        <f t="shared" si="729"/>
        <v>#DIV/0!</v>
      </c>
      <c r="AF1437" t="str">
        <f t="shared" si="730"/>
        <v>-18.2952687650301-3.13636739229306i</v>
      </c>
      <c r="AG1437" t="e">
        <f t="shared" si="731"/>
        <v>#DIV/0!</v>
      </c>
      <c r="AH1437" t="e">
        <f t="shared" si="732"/>
        <v>#DIV/0!</v>
      </c>
      <c r="AI1437" t="e">
        <f t="shared" si="733"/>
        <v>#DIV/0!</v>
      </c>
      <c r="AJ1437" t="e">
        <f t="shared" si="734"/>
        <v>#DIV/0!</v>
      </c>
      <c r="AK1437"/>
      <c r="AL1437"/>
      <c r="AM1437"/>
      <c r="AN1437"/>
    </row>
    <row r="1438" spans="1:40" x14ac:dyDescent="0.25">
      <c r="A1438"/>
      <c r="B1438">
        <f t="shared" si="700"/>
        <v>130400</v>
      </c>
      <c r="C1438" s="186" t="str">
        <f t="shared" si="703"/>
        <v>-0.0000057845033537503+0.0241709496145332i</v>
      </c>
      <c r="D1438" s="158" t="str">
        <f t="shared" si="704"/>
        <v>-7.66671101452569+0.185310613711421i</v>
      </c>
      <c r="E1438" t="str">
        <f t="shared" si="705"/>
        <v>7.99994772292782-0.0204502773708917i</v>
      </c>
      <c r="F1438" t="str">
        <f t="shared" si="706"/>
        <v>0.999200644703593+2.04175963630092E-06i</v>
      </c>
      <c r="G1438">
        <f t="shared" si="701"/>
        <v>1</v>
      </c>
      <c r="H1438" t="str">
        <f t="shared" si="707"/>
        <v>10.6301074141702+3.31979822411513i</v>
      </c>
      <c r="I1438" t="str">
        <f t="shared" si="708"/>
        <v>512.079602535136i</v>
      </c>
      <c r="J1438" t="str">
        <f t="shared" si="702"/>
        <v>-353.94846296853+112.026630487406i</v>
      </c>
      <c r="K1438" t="str">
        <f t="shared" si="709"/>
        <v>0.416213949706434-1.3150291776491i</v>
      </c>
      <c r="L1438" t="str">
        <f t="shared" si="710"/>
        <v>0.0517385318292068-0.13896762339326i</v>
      </c>
      <c r="M1438" t="str">
        <f t="shared" si="711"/>
        <v>0.467952481535641-1.45399680104236i</v>
      </c>
      <c r="N1438" t="str">
        <f t="shared" si="712"/>
        <v>-0.960775116817948i</v>
      </c>
      <c r="O1438" t="str">
        <f t="shared" si="713"/>
        <v>0.572884844687188-0.819635867155492i</v>
      </c>
      <c r="P1438" t="str">
        <f t="shared" si="714"/>
        <v>0.427115155312812+0.819635867155492i</v>
      </c>
      <c r="Q1438" t="str">
        <f t="shared" si="715"/>
        <v>-0.427115155312812+0.141139249662456i</v>
      </c>
      <c r="R1438" t="str">
        <f t="shared" si="716"/>
        <v>-0.329850960421034-2.028002924821i</v>
      </c>
      <c r="S1438" t="str">
        <f t="shared" si="717"/>
        <v>0.10130283302636i</v>
      </c>
      <c r="T1438" t="str">
        <f t="shared" si="718"/>
        <v>0.205442441670111-0.0334148367671165i</v>
      </c>
      <c r="U1438" t="e">
        <f t="shared" si="719"/>
        <v>#DIV/0!</v>
      </c>
      <c r="V1438" t="str">
        <f t="shared" si="720"/>
        <v>1.33333333333333E-06-0.000813675578179422i</v>
      </c>
      <c r="W1438" t="e">
        <f t="shared" si="721"/>
        <v>#DIV/0!</v>
      </c>
      <c r="X1438" t="e">
        <f t="shared" si="722"/>
        <v>#DIV/0!</v>
      </c>
      <c r="Y1438" t="str">
        <f t="shared" si="723"/>
        <v>0.00083+0.131092378248995i</v>
      </c>
      <c r="Z1438" t="e">
        <f t="shared" si="724"/>
        <v>#DIV/0!</v>
      </c>
      <c r="AA1438" t="e">
        <f t="shared" si="725"/>
        <v>#DIV/0!</v>
      </c>
      <c r="AB1438" t="str">
        <f t="shared" si="726"/>
        <v>1.26680678946095-0.206043803515946i</v>
      </c>
      <c r="AC1438" t="str">
        <f t="shared" si="727"/>
        <v>1.29321834956766-1.93835172857529i</v>
      </c>
      <c r="AD1438" t="str">
        <f t="shared" si="728"/>
        <v>0.375282750289899+0.403169475894983i</v>
      </c>
      <c r="AE1438" t="e">
        <f t="shared" si="729"/>
        <v>#DIV/0!</v>
      </c>
      <c r="AF1438" t="str">
        <f t="shared" si="730"/>
        <v>-18.2968184286959-3.13448761040371i</v>
      </c>
      <c r="AG1438" t="e">
        <f t="shared" si="731"/>
        <v>#DIV/0!</v>
      </c>
      <c r="AH1438" t="e">
        <f t="shared" si="732"/>
        <v>#DIV/0!</v>
      </c>
      <c r="AI1438" t="e">
        <f t="shared" si="733"/>
        <v>#DIV/0!</v>
      </c>
      <c r="AJ1438" t="e">
        <f t="shared" si="734"/>
        <v>#DIV/0!</v>
      </c>
      <c r="AK1438"/>
      <c r="AL1438"/>
      <c r="AM1438"/>
      <c r="AN1438"/>
    </row>
    <row r="1439" spans="1:40" x14ac:dyDescent="0.25">
      <c r="A1439"/>
      <c r="B1439">
        <f t="shared" si="700"/>
        <v>130500</v>
      </c>
      <c r="C1439" s="186" t="str">
        <f t="shared" si="703"/>
        <v>-5.77564161162265E-06+0.0241524278161814i</v>
      </c>
      <c r="D1439" s="158" t="str">
        <f t="shared" si="704"/>
        <v>-7.66671094658568+0.185168613257391i</v>
      </c>
      <c r="E1439" t="str">
        <f t="shared" si="705"/>
        <v>7.99994764271804-0.0204659598937392i</v>
      </c>
      <c r="F1439" t="str">
        <f t="shared" si="706"/>
        <v>0.999200644711594+2.04332538243893E-06i</v>
      </c>
      <c r="G1439">
        <f t="shared" si="701"/>
        <v>1</v>
      </c>
      <c r="H1439" t="str">
        <f t="shared" si="707"/>
        <v>10.6316540737274+3.31777828188741i</v>
      </c>
      <c r="I1439" t="str">
        <f t="shared" si="708"/>
        <v>512.472301616835i</v>
      </c>
      <c r="J1439" t="str">
        <f t="shared" si="702"/>
        <v>-354.493071193744+112.112540480112i</v>
      </c>
      <c r="K1439" t="str">
        <f t="shared" si="709"/>
        <v>0.415631025762675-1.31420016150783i</v>
      </c>
      <c r="L1439" t="str">
        <f t="shared" si="710"/>
        <v>0.051668905677871-0.138887037189028i</v>
      </c>
      <c r="M1439" t="str">
        <f t="shared" si="711"/>
        <v>0.467299931440546-1.45308719869686i</v>
      </c>
      <c r="N1439" t="str">
        <f t="shared" si="712"/>
        <v>-0.961511907551704i</v>
      </c>
      <c r="O1439" t="str">
        <f t="shared" si="713"/>
        <v>0.572280789131559-0.820057740888384i</v>
      </c>
      <c r="P1439" t="str">
        <f t="shared" si="714"/>
        <v>0.427719210868441+0.820057740888384i</v>
      </c>
      <c r="Q1439" t="str">
        <f t="shared" si="715"/>
        <v>-0.427719210868441+0.14145416666332i</v>
      </c>
      <c r="R1439" t="str">
        <f t="shared" si="716"/>
        <v>-0.329845518279564-2.02636622761103i</v>
      </c>
      <c r="S1439" t="str">
        <f t="shared" si="717"/>
        <v>0.101380519248006i</v>
      </c>
      <c r="T1439" t="str">
        <f t="shared" si="718"/>
        <v>0.205434060341829-0.0334399099148099i</v>
      </c>
      <c r="U1439" t="e">
        <f t="shared" si="719"/>
        <v>#DIV/0!</v>
      </c>
      <c r="V1439" t="str">
        <f t="shared" si="720"/>
        <v>1.33333333333333E-06-0.000813052071989251i</v>
      </c>
      <c r="W1439" t="e">
        <f t="shared" si="721"/>
        <v>#DIV/0!</v>
      </c>
      <c r="X1439" t="e">
        <f t="shared" si="722"/>
        <v>#DIV/0!</v>
      </c>
      <c r="Y1439" t="str">
        <f t="shared" si="723"/>
        <v>0.00083+0.13119290921391i</v>
      </c>
      <c r="Z1439" t="e">
        <f t="shared" si="724"/>
        <v>#DIV/0!</v>
      </c>
      <c r="AA1439" t="e">
        <f t="shared" si="725"/>
        <v>#DIV/0!</v>
      </c>
      <c r="AB1439" t="str">
        <f t="shared" si="726"/>
        <v>1.26675510820421-0.20619841048748i</v>
      </c>
      <c r="AC1439" t="str">
        <f t="shared" si="727"/>
        <v>1.29233030454479-1.93706213469934i</v>
      </c>
      <c r="AD1439" t="str">
        <f t="shared" si="728"/>
        <v>0.375573996942898+0.403388944710942i</v>
      </c>
      <c r="AE1439" t="e">
        <f t="shared" si="729"/>
        <v>#DIV/0!</v>
      </c>
      <c r="AF1439" t="str">
        <f t="shared" si="730"/>
        <v>-18.2983650203131-3.13260966863002i</v>
      </c>
      <c r="AG1439" t="e">
        <f t="shared" si="731"/>
        <v>#DIV/0!</v>
      </c>
      <c r="AH1439" t="e">
        <f t="shared" si="732"/>
        <v>#DIV/0!</v>
      </c>
      <c r="AI1439" t="e">
        <f t="shared" si="733"/>
        <v>#DIV/0!</v>
      </c>
      <c r="AJ1439" t="e">
        <f t="shared" si="734"/>
        <v>#DIV/0!</v>
      </c>
      <c r="AK1439"/>
      <c r="AL1439"/>
      <c r="AM1439"/>
      <c r="AN1439"/>
    </row>
    <row r="1440" spans="1:40" x14ac:dyDescent="0.25">
      <c r="A1440"/>
      <c r="B1440">
        <f t="shared" si="700"/>
        <v>130600</v>
      </c>
      <c r="C1440" s="186" t="str">
        <f t="shared" si="703"/>
        <v>-5.76680021792147E-06+0.0241339343819876i</v>
      </c>
      <c r="D1440" s="158" t="str">
        <f t="shared" si="704"/>
        <v>-7.66671087880169+0.185026830261905i</v>
      </c>
      <c r="E1440" t="str">
        <f t="shared" si="705"/>
        <v>7.99994756244678-0.0204816424161149i</v>
      </c>
      <c r="F1440" t="str">
        <f t="shared" si="706"/>
        <v>0.999200644719604+2.04489112852993E-06i</v>
      </c>
      <c r="G1440">
        <f t="shared" si="701"/>
        <v>1</v>
      </c>
      <c r="H1440" t="str">
        <f t="shared" si="707"/>
        <v>10.6331976688464+3.31576039563629i</v>
      </c>
      <c r="I1440" t="str">
        <f t="shared" si="708"/>
        <v>512.865000698534i</v>
      </c>
      <c r="J1440" t="str">
        <f t="shared" si="702"/>
        <v>-355.038096903224+112.198450472817i</v>
      </c>
      <c r="K1440" t="str">
        <f t="shared" si="709"/>
        <v>0.415049287354242-1.31337205177349i</v>
      </c>
      <c r="L1440" t="str">
        <f t="shared" si="710"/>
        <v>0.0515994135120738-0.138806524586712i</v>
      </c>
      <c r="M1440" t="str">
        <f t="shared" si="711"/>
        <v>0.466648700866316-1.4521785763602i</v>
      </c>
      <c r="N1440" t="str">
        <f t="shared" si="712"/>
        <v>-0.96224869828546i</v>
      </c>
      <c r="O1440" t="str">
        <f t="shared" si="713"/>
        <v>0.57167642290726-0.820479169444271i</v>
      </c>
      <c r="P1440" t="str">
        <f t="shared" si="714"/>
        <v>0.42832357709274+0.820479169444271i</v>
      </c>
      <c r="Q1440" t="str">
        <f t="shared" si="715"/>
        <v>-0.42832357709274+0.141769528841189i</v>
      </c>
      <c r="R1440" t="str">
        <f t="shared" si="716"/>
        <v>-0.329840071658114-2.02473197222205i</v>
      </c>
      <c r="S1440" t="str">
        <f t="shared" si="717"/>
        <v>0.101458205469652i</v>
      </c>
      <c r="T1440" t="str">
        <f t="shared" si="718"/>
        <v>0.205425672458678-0.0334649817624137i</v>
      </c>
      <c r="U1440" t="e">
        <f t="shared" si="719"/>
        <v>#DIV/0!</v>
      </c>
      <c r="V1440" t="str">
        <f t="shared" si="720"/>
        <v>1.33333333333333E-06-0.000812429520632442i</v>
      </c>
      <c r="W1440" t="e">
        <f t="shared" si="721"/>
        <v>#DIV/0!</v>
      </c>
      <c r="X1440" t="e">
        <f t="shared" si="722"/>
        <v>#DIV/0!</v>
      </c>
      <c r="Y1440" t="str">
        <f t="shared" si="723"/>
        <v>0.00083+0.131293440178825i</v>
      </c>
      <c r="Z1440" t="e">
        <f t="shared" si="724"/>
        <v>#DIV/0!</v>
      </c>
      <c r="AA1440" t="e">
        <f t="shared" si="725"/>
        <v>#DIV/0!</v>
      </c>
      <c r="AB1440" t="str">
        <f t="shared" si="726"/>
        <v>1.2667033865286-0.206353009442353i</v>
      </c>
      <c r="AC1440" t="str">
        <f t="shared" si="727"/>
        <v>1.2914440702269-1.93577388429587i</v>
      </c>
      <c r="AD1440" t="str">
        <f t="shared" si="728"/>
        <v>0.375865407749084+0.403608211075656i</v>
      </c>
      <c r="AE1440" t="e">
        <f t="shared" si="729"/>
        <v>#DIV/0!</v>
      </c>
      <c r="AF1440" t="str">
        <f t="shared" si="730"/>
        <v>-18.2999085476481-3.13073356537438i</v>
      </c>
      <c r="AG1440" t="e">
        <f t="shared" si="731"/>
        <v>#DIV/0!</v>
      </c>
      <c r="AH1440" t="e">
        <f t="shared" si="732"/>
        <v>#DIV/0!</v>
      </c>
      <c r="AI1440" t="e">
        <f t="shared" si="733"/>
        <v>#DIV/0!</v>
      </c>
      <c r="AJ1440" t="e">
        <f t="shared" si="734"/>
        <v>#DIV/0!</v>
      </c>
      <c r="AK1440"/>
      <c r="AL1440"/>
      <c r="AM1440"/>
      <c r="AN1440"/>
    </row>
    <row r="1441" spans="1:40" x14ac:dyDescent="0.25">
      <c r="A1441"/>
      <c r="B1441">
        <f t="shared" si="700"/>
        <v>130700</v>
      </c>
      <c r="C1441" s="186" t="str">
        <f t="shared" si="703"/>
        <v>-5.75797911039537E-06+0.0241154692468467i</v>
      </c>
      <c r="D1441" s="158" t="str">
        <f t="shared" si="704"/>
        <v>-7.66671081117318+0.184885264225825i</v>
      </c>
      <c r="E1441" t="str">
        <f t="shared" si="705"/>
        <v>7.99994748211403-0.0204973249380183i</v>
      </c>
      <c r="F1441" t="str">
        <f t="shared" si="706"/>
        <v>0.999200644727615+2.04645687457383E-06i</v>
      </c>
      <c r="G1441">
        <f t="shared" si="701"/>
        <v>1</v>
      </c>
      <c r="H1441" t="str">
        <f t="shared" si="707"/>
        <v>10.6347382072711+3.31374456326196i</v>
      </c>
      <c r="I1441" t="str">
        <f t="shared" si="708"/>
        <v>513.257699780232i</v>
      </c>
      <c r="J1441" t="str">
        <f t="shared" si="702"/>
        <v>-355.58354009697+112.284360465521i</v>
      </c>
      <c r="K1441" t="str">
        <f t="shared" si="709"/>
        <v>0.414468731378642-1.31254484731534i</v>
      </c>
      <c r="L1441" t="str">
        <f t="shared" si="710"/>
        <v>0.0515300550064183-0.138726085538241i</v>
      </c>
      <c r="M1441" t="str">
        <f t="shared" si="711"/>
        <v>0.46599878638506-1.45127093285358i</v>
      </c>
      <c r="N1441" t="str">
        <f t="shared" si="712"/>
        <v>-0.962985489019217i</v>
      </c>
      <c r="O1441" t="str">
        <f t="shared" si="713"/>
        <v>0.571071746342376-0.820900152594376i</v>
      </c>
      <c r="P1441" t="str">
        <f t="shared" si="714"/>
        <v>0.428928253657624+0.820900152594376i</v>
      </c>
      <c r="Q1441" t="str">
        <f t="shared" si="715"/>
        <v>-0.428928253657624+0.142085336424841i</v>
      </c>
      <c r="R1441" t="str">
        <f t="shared" si="716"/>
        <v>-0.329834620555955-2.02310015304632i</v>
      </c>
      <c r="S1441" t="str">
        <f t="shared" si="717"/>
        <v>0.101535891691298i</v>
      </c>
      <c r="T1441" t="str">
        <f t="shared" si="718"/>
        <v>0.20541727802036-0.0334900523088098i</v>
      </c>
      <c r="U1441" t="e">
        <f t="shared" si="719"/>
        <v>#DIV/0!</v>
      </c>
      <c r="V1441" t="str">
        <f t="shared" si="720"/>
        <v>1.33333333333333E-06-0.000811807921917343i</v>
      </c>
      <c r="W1441" t="e">
        <f t="shared" si="721"/>
        <v>#DIV/0!</v>
      </c>
      <c r="X1441" t="e">
        <f t="shared" si="722"/>
        <v>#DIV/0!</v>
      </c>
      <c r="Y1441" t="str">
        <f t="shared" si="723"/>
        <v>0.00083+0.131393971143739i</v>
      </c>
      <c r="Z1441" t="e">
        <f t="shared" si="724"/>
        <v>#DIV/0!</v>
      </c>
      <c r="AA1441" t="e">
        <f t="shared" si="725"/>
        <v>#DIV/0!</v>
      </c>
      <c r="AB1441" t="str">
        <f t="shared" si="726"/>
        <v>1.26665162443228-0.206507600373671i</v>
      </c>
      <c r="AC1441" t="str">
        <f t="shared" si="727"/>
        <v>1.29055964192245-1.93448697574376i</v>
      </c>
      <c r="AD1441" t="str">
        <f t="shared" si="728"/>
        <v>0.376156982577519+0.403827274872221i</v>
      </c>
      <c r="AE1441" t="e">
        <f t="shared" si="729"/>
        <v>#DIV/0!</v>
      </c>
      <c r="AF1441" t="str">
        <f t="shared" si="730"/>
        <v>-18.3014490184443-3.12885929903613i</v>
      </c>
      <c r="AG1441" t="e">
        <f t="shared" si="731"/>
        <v>#DIV/0!</v>
      </c>
      <c r="AH1441" t="e">
        <f t="shared" si="732"/>
        <v>#DIV/0!</v>
      </c>
      <c r="AI1441" t="e">
        <f t="shared" si="733"/>
        <v>#DIV/0!</v>
      </c>
      <c r="AJ1441" t="e">
        <f t="shared" si="734"/>
        <v>#DIV/0!</v>
      </c>
      <c r="AK1441"/>
      <c r="AL1441"/>
      <c r="AM1441"/>
      <c r="AN1441"/>
    </row>
    <row r="1442" spans="1:40" x14ac:dyDescent="0.25">
      <c r="A1442"/>
      <c r="B1442">
        <f t="shared" si="700"/>
        <v>130800</v>
      </c>
      <c r="C1442" s="186" t="str">
        <f t="shared" si="703"/>
        <v>-5.74917822703081E-06+0.0240970323458525i</v>
      </c>
      <c r="D1442" s="158" t="str">
        <f t="shared" si="704"/>
        <v>-7.66671074369977+0.184743914651536i</v>
      </c>
      <c r="E1442" t="str">
        <f t="shared" si="705"/>
        <v>7.9999474017198-0.0205130074594491i</v>
      </c>
      <c r="F1442" t="str">
        <f t="shared" si="706"/>
        <v>0.999200644735636+2.04802262057064E-06i</v>
      </c>
      <c r="G1442">
        <f t="shared" si="701"/>
        <v>1</v>
      </c>
      <c r="H1442" t="str">
        <f t="shared" si="707"/>
        <v>10.6362756967224+3.31173078266337i</v>
      </c>
      <c r="I1442" t="str">
        <f t="shared" si="708"/>
        <v>513.650398861931i</v>
      </c>
      <c r="J1442" t="str">
        <f t="shared" si="702"/>
        <v>-356.129400774982+112.370270458227i</v>
      </c>
      <c r="K1442" t="str">
        <f t="shared" si="709"/>
        <v>0.413889354743136-1.31171854700316i</v>
      </c>
      <c r="L1442" t="str">
        <f t="shared" si="710"/>
        <v>0.0514608298364286-0.138645719995348i</v>
      </c>
      <c r="M1442" t="str">
        <f t="shared" si="711"/>
        <v>0.465350184579565-1.45036426699851i</v>
      </c>
      <c r="N1442" t="str">
        <f t="shared" si="712"/>
        <v>-0.963722279752973i</v>
      </c>
      <c r="O1442" t="str">
        <f t="shared" si="713"/>
        <v>0.570466759765164-0.821320690110163i</v>
      </c>
      <c r="P1442" t="str">
        <f t="shared" si="714"/>
        <v>0.429533240234836+0.821320690110163i</v>
      </c>
      <c r="Q1442" t="str">
        <f t="shared" si="715"/>
        <v>-0.429533240234836+0.14240158964281i</v>
      </c>
      <c r="R1442" t="str">
        <f t="shared" si="716"/>
        <v>-0.329829164972358-2.02147076449327i</v>
      </c>
      <c r="S1442" t="str">
        <f t="shared" si="717"/>
        <v>0.101613577912944i</v>
      </c>
      <c r="T1442" t="str">
        <f t="shared" si="718"/>
        <v>0.205408877026575-0.03351512155288i</v>
      </c>
      <c r="U1442" t="e">
        <f t="shared" si="719"/>
        <v>#DIV/0!</v>
      </c>
      <c r="V1442" t="str">
        <f t="shared" si="720"/>
        <v>1.33333333333333E-06-0.000811187273659001i</v>
      </c>
      <c r="W1442" t="e">
        <f t="shared" si="721"/>
        <v>#DIV/0!</v>
      </c>
      <c r="X1442" t="e">
        <f t="shared" si="722"/>
        <v>#DIV/0!</v>
      </c>
      <c r="Y1442" t="str">
        <f t="shared" si="723"/>
        <v>0.00083+0.131494502108654i</v>
      </c>
      <c r="Z1442" t="e">
        <f t="shared" si="724"/>
        <v>#DIV/0!</v>
      </c>
      <c r="AA1442" t="e">
        <f t="shared" si="725"/>
        <v>#DIV/0!</v>
      </c>
      <c r="AB1442" t="str">
        <f t="shared" si="726"/>
        <v>1.26659982191339-0.20666218327454i</v>
      </c>
      <c r="AC1442" t="str">
        <f t="shared" si="727"/>
        <v>1.28967701495455-1.93320140742228i</v>
      </c>
      <c r="AD1442" t="str">
        <f t="shared" si="728"/>
        <v>0.37644872129718+0.404046135983784i</v>
      </c>
      <c r="AE1442" t="e">
        <f t="shared" si="729"/>
        <v>#DIV/0!</v>
      </c>
      <c r="AF1442" t="str">
        <f t="shared" si="730"/>
        <v>-18.3029864404222-3.12698686801183i</v>
      </c>
      <c r="AG1442" t="e">
        <f t="shared" si="731"/>
        <v>#DIV/0!</v>
      </c>
      <c r="AH1442" t="e">
        <f t="shared" si="732"/>
        <v>#DIV/0!</v>
      </c>
      <c r="AI1442" t="e">
        <f t="shared" si="733"/>
        <v>#DIV/0!</v>
      </c>
      <c r="AJ1442" t="e">
        <f t="shared" si="734"/>
        <v>#DIV/0!</v>
      </c>
      <c r="AK1442"/>
      <c r="AL1442"/>
      <c r="AM1442"/>
      <c r="AN1442"/>
    </row>
    <row r="1443" spans="1:40" x14ac:dyDescent="0.25">
      <c r="A1443"/>
      <c r="B1443">
        <f t="shared" si="700"/>
        <v>130900</v>
      </c>
      <c r="C1443" s="186" t="str">
        <f t="shared" si="703"/>
        <v>-5.74039750605112E-06+0.0240786236142974i</v>
      </c>
      <c r="D1443" s="158" t="str">
        <f t="shared" si="704"/>
        <v>-7.66671067638091+0.184602781042947i</v>
      </c>
      <c r="E1443" t="str">
        <f t="shared" si="705"/>
        <v>7.99994732126408-0.0205286899804069i</v>
      </c>
      <c r="F1443" t="str">
        <f t="shared" si="706"/>
        <v>0.999200644743657+2.04958836652027E-06i</v>
      </c>
      <c r="G1443">
        <f t="shared" si="701"/>
        <v>1</v>
      </c>
      <c r="H1443" t="str">
        <f t="shared" si="707"/>
        <v>10.6378101448979+3.3097190517379i</v>
      </c>
      <c r="I1443" t="str">
        <f t="shared" si="708"/>
        <v>514.04309794363i</v>
      </c>
      <c r="J1443" t="str">
        <f t="shared" si="702"/>
        <v>-356.67567893726+112.456180450932i</v>
      </c>
      <c r="K1443" t="str">
        <f t="shared" si="709"/>
        <v>0.413311154364671-1.31089314970719i</v>
      </c>
      <c r="L1443" t="str">
        <f t="shared" si="710"/>
        <v>0.0513917376785499-0.138565427909572i</v>
      </c>
      <c r="M1443" t="str">
        <f t="shared" si="711"/>
        <v>0.464702892043221-1.44945857761676i</v>
      </c>
      <c r="N1443" t="str">
        <f t="shared" si="712"/>
        <v>-0.964459070486729i</v>
      </c>
      <c r="O1443" t="str">
        <f t="shared" si="713"/>
        <v>0.569861463504048-0.82174078176334i</v>
      </c>
      <c r="P1443" t="str">
        <f t="shared" si="714"/>
        <v>0.430138536495952+0.82174078176334i</v>
      </c>
      <c r="Q1443" t="str">
        <f t="shared" si="715"/>
        <v>-0.430138536495952+0.142718288723389i</v>
      </c>
      <c r="R1443" t="str">
        <f t="shared" si="716"/>
        <v>-0.329823704906592-2.01984380098944i</v>
      </c>
      <c r="S1443" t="str">
        <f t="shared" si="717"/>
        <v>0.101691264134589i</v>
      </c>
      <c r="T1443" t="str">
        <f t="shared" si="718"/>
        <v>0.205400469477029-0.033540189493505i</v>
      </c>
      <c r="U1443" t="e">
        <f t="shared" si="719"/>
        <v>#DIV/0!</v>
      </c>
      <c r="V1443" t="str">
        <f t="shared" si="720"/>
        <v>1.33333333333333E-06-0.000810567573679122i</v>
      </c>
      <c r="W1443" t="e">
        <f t="shared" si="721"/>
        <v>#DIV/0!</v>
      </c>
      <c r="X1443" t="e">
        <f t="shared" si="722"/>
        <v>#DIV/0!</v>
      </c>
      <c r="Y1443" t="str">
        <f t="shared" si="723"/>
        <v>0.00083+0.131595033073569i</v>
      </c>
      <c r="Z1443" t="e">
        <f t="shared" si="724"/>
        <v>#DIV/0!</v>
      </c>
      <c r="AA1443" t="e">
        <f t="shared" si="725"/>
        <v>#DIV/0!</v>
      </c>
      <c r="AB1443" t="str">
        <f t="shared" si="726"/>
        <v>1.26654797897012-0.206816758138056i</v>
      </c>
      <c r="AC1443" t="str">
        <f t="shared" si="727"/>
        <v>1.28879618466082-1.93191717771117i</v>
      </c>
      <c r="AD1443" t="str">
        <f t="shared" si="728"/>
        <v>0.376740623776953+0.404264794293583i</v>
      </c>
      <c r="AE1443" t="e">
        <f t="shared" si="729"/>
        <v>#DIV/0!</v>
      </c>
      <c r="AF1443" t="str">
        <f t="shared" si="730"/>
        <v>-18.3045208212788-3.12511627069495i</v>
      </c>
      <c r="AG1443" t="e">
        <f t="shared" si="731"/>
        <v>#DIV/0!</v>
      </c>
      <c r="AH1443" t="e">
        <f t="shared" si="732"/>
        <v>#DIV/0!</v>
      </c>
      <c r="AI1443" t="e">
        <f t="shared" si="733"/>
        <v>#DIV/0!</v>
      </c>
      <c r="AJ1443" t="e">
        <f t="shared" si="734"/>
        <v>#DIV/0!</v>
      </c>
      <c r="AK1443"/>
      <c r="AL1443"/>
      <c r="AM1443"/>
      <c r="AN1443"/>
    </row>
    <row r="1444" spans="1:40" x14ac:dyDescent="0.25">
      <c r="A1444"/>
      <c r="B1444">
        <f t="shared" si="700"/>
        <v>131000</v>
      </c>
      <c r="C1444" s="186" t="str">
        <f t="shared" si="703"/>
        <v>-5.73163688591525E-06+0.0240602429876711i</v>
      </c>
      <c r="D1444" s="158" t="str">
        <f t="shared" si="704"/>
        <v>-7.66671060921616+0.184461862905479i</v>
      </c>
      <c r="E1444" t="str">
        <f t="shared" si="705"/>
        <v>7.99994724074688-0.0205443725008914i</v>
      </c>
      <c r="F1444" t="str">
        <f t="shared" si="706"/>
        <v>0.999200644751697+2.05115411242278E-06i</v>
      </c>
      <c r="G1444">
        <f t="shared" si="701"/>
        <v>1</v>
      </c>
      <c r="H1444" t="str">
        <f t="shared" si="707"/>
        <v>10.6393415594721+3.30770936838171i</v>
      </c>
      <c r="I1444" t="str">
        <f t="shared" si="708"/>
        <v>514.435797025329i</v>
      </c>
      <c r="J1444" t="str">
        <f t="shared" si="702"/>
        <v>-357.222374583805+112.542090443637i</v>
      </c>
      <c r="K1444" t="str">
        <f t="shared" si="709"/>
        <v>0.412734127169878-1.31006865429817i</v>
      </c>
      <c r="L1444" t="str">
        <f t="shared" si="710"/>
        <v>0.0513227782101441-0.138485209232263i</v>
      </c>
      <c r="M1444" t="str">
        <f t="shared" si="711"/>
        <v>0.464056905380022-1.44855386353043i</v>
      </c>
      <c r="N1444" t="str">
        <f t="shared" si="712"/>
        <v>-0.965195861220485i</v>
      </c>
      <c r="O1444" t="str">
        <f t="shared" si="713"/>
        <v>0.569255857887618-0.822160427325855i</v>
      </c>
      <c r="P1444" t="str">
        <f t="shared" si="714"/>
        <v>0.430744142112382+0.822160427325855i</v>
      </c>
      <c r="Q1444" t="str">
        <f t="shared" si="715"/>
        <v>-0.430744142112382+0.14303543389463i</v>
      </c>
      <c r="R1444" t="str">
        <f t="shared" si="716"/>
        <v>-0.329818240357927-2.01821925697832i</v>
      </c>
      <c r="S1444" t="str">
        <f t="shared" si="717"/>
        <v>0.101768950356236i</v>
      </c>
      <c r="T1444" t="str">
        <f t="shared" si="718"/>
        <v>0.205392055371426-0.033565256129567i</v>
      </c>
      <c r="U1444" t="e">
        <f t="shared" si="719"/>
        <v>#DIV/0!</v>
      </c>
      <c r="V1444" t="str">
        <f t="shared" si="720"/>
        <v>1.33333333333333E-06-0.000809948819806082i</v>
      </c>
      <c r="W1444" t="e">
        <f t="shared" si="721"/>
        <v>#DIV/0!</v>
      </c>
      <c r="X1444" t="e">
        <f t="shared" si="722"/>
        <v>#DIV/0!</v>
      </c>
      <c r="Y1444" t="str">
        <f t="shared" si="723"/>
        <v>0.00083+0.131695564038484i</v>
      </c>
      <c r="Z1444" t="e">
        <f t="shared" si="724"/>
        <v>#DIV/0!</v>
      </c>
      <c r="AA1444" t="e">
        <f t="shared" si="725"/>
        <v>#DIV/0!</v>
      </c>
      <c r="AB1444" t="str">
        <f t="shared" si="726"/>
        <v>1.26649609560066-0.206971324957327i</v>
      </c>
      <c r="AC1444" t="str">
        <f t="shared" si="727"/>
        <v>1.28791714639337-1.93063428499064i</v>
      </c>
      <c r="AD1444" t="str">
        <f t="shared" si="728"/>
        <v>0.377032689885633+0.404483249684921i</v>
      </c>
      <c r="AE1444" t="e">
        <f t="shared" si="729"/>
        <v>#DIV/0!</v>
      </c>
      <c r="AF1444" t="str">
        <f t="shared" si="730"/>
        <v>-18.3060521686883-3.12324750547623i</v>
      </c>
      <c r="AG1444" t="e">
        <f t="shared" si="731"/>
        <v>#DIV/0!</v>
      </c>
      <c r="AH1444" t="e">
        <f t="shared" si="732"/>
        <v>#DIV/0!</v>
      </c>
      <c r="AI1444" t="e">
        <f t="shared" si="733"/>
        <v>#DIV/0!</v>
      </c>
      <c r="AJ1444" t="e">
        <f t="shared" si="734"/>
        <v>#DIV/0!</v>
      </c>
      <c r="AK1444"/>
      <c r="AL1444"/>
      <c r="AM1444"/>
      <c r="AN1444"/>
    </row>
    <row r="1445" spans="1:40" x14ac:dyDescent="0.25">
      <c r="A1445"/>
      <c r="B1445">
        <f t="shared" si="700"/>
        <v>131100</v>
      </c>
      <c r="C1445" s="186" t="str">
        <f t="shared" si="703"/>
        <v>-5.72289630531678E-06+0.0240418904016604i</v>
      </c>
      <c r="D1445" s="158" t="str">
        <f t="shared" si="704"/>
        <v>-7.66671054220505+0.184321159746063i</v>
      </c>
      <c r="E1445" t="str">
        <f t="shared" si="705"/>
        <v>7.99994716016819-0.0205600550209021i</v>
      </c>
      <c r="F1445" t="str">
        <f t="shared" si="706"/>
        <v>0.999200644759728+2.05271985827799E-06i</v>
      </c>
      <c r="G1445">
        <f t="shared" si="701"/>
        <v>1</v>
      </c>
      <c r="H1445" t="str">
        <f t="shared" si="707"/>
        <v>10.6408699480968+3.30570173048955i</v>
      </c>
      <c r="I1445" t="str">
        <f t="shared" si="708"/>
        <v>514.828496107027i</v>
      </c>
      <c r="J1445" t="str">
        <f t="shared" si="702"/>
        <v>-357.769487714615+112.628000436342i</v>
      </c>
      <c r="K1445" t="str">
        <f t="shared" si="709"/>
        <v>0.412158270095028-1.30924505964735i</v>
      </c>
      <c r="L1445" t="str">
        <f t="shared" si="710"/>
        <v>0.0512539511094859-0.138405063914576i</v>
      </c>
      <c r="M1445" t="str">
        <f t="shared" si="711"/>
        <v>0.463412221204514-1.44765012356193i</v>
      </c>
      <c r="N1445" t="str">
        <f t="shared" si="712"/>
        <v>-0.965932651954241i</v>
      </c>
      <c r="O1445" t="str">
        <f t="shared" si="713"/>
        <v>0.568649943244633-0.8225796265699i</v>
      </c>
      <c r="P1445" t="str">
        <f t="shared" si="714"/>
        <v>0.431350056755367+0.8225796265699i</v>
      </c>
      <c r="Q1445" t="str">
        <f t="shared" si="715"/>
        <v>-0.431350056755367+0.143353025384341i</v>
      </c>
      <c r="R1445" t="str">
        <f t="shared" si="716"/>
        <v>-0.329812771325636-2.0165971269204i</v>
      </c>
      <c r="S1445" t="str">
        <f t="shared" si="717"/>
        <v>0.101846636577881i</v>
      </c>
      <c r="T1445" t="str">
        <f t="shared" si="718"/>
        <v>0.205383634709461-0.0335903214599458i</v>
      </c>
      <c r="U1445" t="e">
        <f t="shared" si="719"/>
        <v>#DIV/0!</v>
      </c>
      <c r="V1445" t="str">
        <f t="shared" si="720"/>
        <v>1.33333333333333E-06-0.000809331009874878i</v>
      </c>
      <c r="W1445" t="e">
        <f t="shared" si="721"/>
        <v>#DIV/0!</v>
      </c>
      <c r="X1445" t="e">
        <f t="shared" si="722"/>
        <v>#DIV/0!</v>
      </c>
      <c r="Y1445" t="str">
        <f t="shared" si="723"/>
        <v>0.00083+0.131796095003399i</v>
      </c>
      <c r="Z1445" t="e">
        <f t="shared" si="724"/>
        <v>#DIV/0!</v>
      </c>
      <c r="AA1445" t="e">
        <f t="shared" si="725"/>
        <v>#DIV/0!</v>
      </c>
      <c r="AB1445" t="str">
        <f t="shared" si="726"/>
        <v>1.26644417180311-0.207125883725446i</v>
      </c>
      <c r="AC1445" t="str">
        <f t="shared" si="727"/>
        <v>1.28703989551877-1.92935272764122i</v>
      </c>
      <c r="AD1445" t="str">
        <f t="shared" si="728"/>
        <v>0.377324919491936+0.404701502041144i</v>
      </c>
      <c r="AE1445" t="e">
        <f t="shared" si="729"/>
        <v>#DIV/0!</v>
      </c>
      <c r="AF1445" t="str">
        <f t="shared" si="730"/>
        <v>-18.3075804903018-3.12138057074349i</v>
      </c>
      <c r="AG1445" t="e">
        <f t="shared" si="731"/>
        <v>#DIV/0!</v>
      </c>
      <c r="AH1445" t="e">
        <f t="shared" si="732"/>
        <v>#DIV/0!</v>
      </c>
      <c r="AI1445" t="e">
        <f t="shared" si="733"/>
        <v>#DIV/0!</v>
      </c>
      <c r="AJ1445" t="e">
        <f t="shared" si="734"/>
        <v>#DIV/0!</v>
      </c>
      <c r="AK1445"/>
      <c r="AL1445"/>
      <c r="AM1445"/>
      <c r="AN1445"/>
    </row>
    <row r="1446" spans="1:40" x14ac:dyDescent="0.25">
      <c r="A1446"/>
      <c r="B1446">
        <f t="shared" si="700"/>
        <v>131200</v>
      </c>
      <c r="C1446" s="186" t="str">
        <f t="shared" si="703"/>
        <v>-5.71417570318288E-06+0.0240235657921481i</v>
      </c>
      <c r="D1446" s="158" t="str">
        <f t="shared" si="704"/>
        <v>-7.66671047534704+0.184180671073136i</v>
      </c>
      <c r="E1446" t="str">
        <f t="shared" si="705"/>
        <v>7.99994707952801-0.0205757375404388i</v>
      </c>
      <c r="F1446" t="str">
        <f t="shared" si="706"/>
        <v>0.999200644767779+2.05428560408602E-06i</v>
      </c>
      <c r="G1446">
        <f t="shared" si="701"/>
        <v>1</v>
      </c>
      <c r="H1446" t="str">
        <f t="shared" si="707"/>
        <v>10.6423953184005+3.30369613595489i</v>
      </c>
      <c r="I1446" t="str">
        <f t="shared" si="708"/>
        <v>515.221195188726i</v>
      </c>
      <c r="J1446" t="str">
        <f t="shared" si="702"/>
        <v>-358.317018329692+112.713910429047i</v>
      </c>
      <c r="K1446" t="str">
        <f t="shared" si="709"/>
        <v>0.411583580085989-1.30842236462649i</v>
      </c>
      <c r="L1446" t="str">
        <f t="shared" si="710"/>
        <v>0.0511852560557626-0.138324991907483i</v>
      </c>
      <c r="M1446" t="str">
        <f t="shared" si="711"/>
        <v>0.462768836141752-1.44674735653397i</v>
      </c>
      <c r="N1446" t="str">
        <f t="shared" si="712"/>
        <v>-0.966669442687997i</v>
      </c>
      <c r="O1446" t="str">
        <f t="shared" si="713"/>
        <v>0.568043719904022-0.822998379267907i</v>
      </c>
      <c r="P1446" t="str">
        <f t="shared" si="714"/>
        <v>0.431956280095978+0.822998379267907i</v>
      </c>
      <c r="Q1446" t="str">
        <f t="shared" si="715"/>
        <v>-0.431956280095978+0.14367106342009i</v>
      </c>
      <c r="R1446" t="str">
        <f t="shared" si="716"/>
        <v>-0.329807297808978-2.01497740529304i</v>
      </c>
      <c r="S1446" t="str">
        <f t="shared" si="717"/>
        <v>0.101924322799527i</v>
      </c>
      <c r="T1446" t="str">
        <f t="shared" si="718"/>
        <v>0.205375207490841-0.033615385483522i</v>
      </c>
      <c r="U1446" t="e">
        <f t="shared" si="719"/>
        <v>#DIV/0!</v>
      </c>
      <c r="V1446" t="str">
        <f t="shared" si="720"/>
        <v>1.33333333333333E-06-0.000808714141727112i</v>
      </c>
      <c r="W1446" t="e">
        <f t="shared" si="721"/>
        <v>#DIV/0!</v>
      </c>
      <c r="X1446" t="e">
        <f t="shared" si="722"/>
        <v>#DIV/0!</v>
      </c>
      <c r="Y1446" t="str">
        <f t="shared" si="723"/>
        <v>0.00083+0.131896625968314i</v>
      </c>
      <c r="Z1446" t="e">
        <f t="shared" si="724"/>
        <v>#DIV/0!</v>
      </c>
      <c r="AA1446" t="e">
        <f t="shared" si="725"/>
        <v>#DIV/0!</v>
      </c>
      <c r="AB1446" t="str">
        <f t="shared" si="726"/>
        <v>1.26639220757567-0.207280434435511i</v>
      </c>
      <c r="AC1446" t="str">
        <f t="shared" si="727"/>
        <v>1.28616442741799-1.928072504044i</v>
      </c>
      <c r="AD1446" t="str">
        <f t="shared" si="728"/>
        <v>0.377617312464491+0.404919551245693i</v>
      </c>
      <c r="AE1446" t="e">
        <f t="shared" si="729"/>
        <v>#DIV/0!</v>
      </c>
      <c r="AF1446" t="str">
        <f t="shared" si="730"/>
        <v>-18.3091057937475-3.11951546488175i</v>
      </c>
      <c r="AG1446" t="e">
        <f t="shared" si="731"/>
        <v>#DIV/0!</v>
      </c>
      <c r="AH1446" t="e">
        <f t="shared" si="732"/>
        <v>#DIV/0!</v>
      </c>
      <c r="AI1446" t="e">
        <f t="shared" si="733"/>
        <v>#DIV/0!</v>
      </c>
      <c r="AJ1446" t="e">
        <f t="shared" si="734"/>
        <v>#DIV/0!</v>
      </c>
      <c r="AK1446"/>
      <c r="AL1446"/>
      <c r="AM1446"/>
      <c r="AN1446"/>
    </row>
    <row r="1447" spans="1:40" x14ac:dyDescent="0.25">
      <c r="A1447"/>
      <c r="B1447">
        <f t="shared" si="700"/>
        <v>131300</v>
      </c>
      <c r="C1447" s="186" t="str">
        <f t="shared" si="703"/>
        <v>-5.70547501867317E-06+0.0240052690952121i</v>
      </c>
      <c r="D1447" s="158" t="str">
        <f t="shared" si="704"/>
        <v>-7.66671040864182+0.184040396396626i</v>
      </c>
      <c r="E1447" t="str">
        <f t="shared" si="705"/>
        <v>7.99994699882635-0.0205914200595011i</v>
      </c>
      <c r="F1447" t="str">
        <f t="shared" si="706"/>
        <v>0.999200644775829+2.05585134984673E-06i</v>
      </c>
      <c r="G1447">
        <f t="shared" si="701"/>
        <v>1</v>
      </c>
      <c r="H1447" t="str">
        <f t="shared" si="707"/>
        <v>10.6439176779893+3.30169258266999i</v>
      </c>
      <c r="I1447" t="str">
        <f t="shared" si="708"/>
        <v>515.613894270425i</v>
      </c>
      <c r="J1447" t="str">
        <f t="shared" si="702"/>
        <v>-358.864966429035+112.799820421752i</v>
      </c>
      <c r="K1447" t="str">
        <f t="shared" si="709"/>
        <v>0.411010054098202-1.30760056810786i</v>
      </c>
      <c r="L1447" t="str">
        <f t="shared" si="710"/>
        <v>0.0511166927290695-0.138244993161765i</v>
      </c>
      <c r="M1447" t="str">
        <f t="shared" si="711"/>
        <v>0.462126746827272-1.44584556126963i</v>
      </c>
      <c r="N1447" t="str">
        <f t="shared" si="712"/>
        <v>-0.967406233421753i</v>
      </c>
      <c r="O1447" t="str">
        <f t="shared" si="713"/>
        <v>0.567437188194878-0.823416685192552i</v>
      </c>
      <c r="P1447" t="str">
        <f t="shared" si="714"/>
        <v>0.432562811805122+0.823416685192552i</v>
      </c>
      <c r="Q1447" t="str">
        <f t="shared" si="715"/>
        <v>-0.432562811805122+0.143989548229201i</v>
      </c>
      <c r="R1447" t="str">
        <f t="shared" si="716"/>
        <v>-0.329801819807227-2.01336008659044i</v>
      </c>
      <c r="S1447" t="str">
        <f t="shared" si="717"/>
        <v>0.102002009021173i</v>
      </c>
      <c r="T1447" t="str">
        <f t="shared" si="718"/>
        <v>0.205366773715268-0.033640448199176i</v>
      </c>
      <c r="U1447" t="e">
        <f t="shared" si="719"/>
        <v>#DIV/0!</v>
      </c>
      <c r="V1447" t="str">
        <f t="shared" si="720"/>
        <v>1.33333333333333E-06-0.000808098213210943i</v>
      </c>
      <c r="W1447" t="e">
        <f t="shared" si="721"/>
        <v>#DIV/0!</v>
      </c>
      <c r="X1447" t="e">
        <f t="shared" si="722"/>
        <v>#DIV/0!</v>
      </c>
      <c r="Y1447" t="str">
        <f t="shared" si="723"/>
        <v>0.00083+0.131997156933229i</v>
      </c>
      <c r="Z1447" t="e">
        <f t="shared" si="724"/>
        <v>#DIV/0!</v>
      </c>
      <c r="AA1447" t="e">
        <f t="shared" si="725"/>
        <v>#DIV/0!</v>
      </c>
      <c r="AB1447" t="str">
        <f t="shared" si="726"/>
        <v>1.26634020291651-0.207434977080617i</v>
      </c>
      <c r="AC1447" t="str">
        <f t="shared" si="727"/>
        <v>1.28529073748632-1.92679361258057i</v>
      </c>
      <c r="AD1447" t="str">
        <f t="shared" si="728"/>
        <v>0.377909868671833+0.405137397182071i</v>
      </c>
      <c r="AE1447" t="e">
        <f t="shared" si="729"/>
        <v>#DIV/0!</v>
      </c>
      <c r="AF1447" t="str">
        <f t="shared" si="730"/>
        <v>-18.3106280866311-3.11765218627336i</v>
      </c>
      <c r="AG1447" t="e">
        <f t="shared" si="731"/>
        <v>#DIV/0!</v>
      </c>
      <c r="AH1447" t="e">
        <f t="shared" si="732"/>
        <v>#DIV/0!</v>
      </c>
      <c r="AI1447" t="e">
        <f t="shared" si="733"/>
        <v>#DIV/0!</v>
      </c>
      <c r="AJ1447" t="e">
        <f t="shared" si="734"/>
        <v>#DIV/0!</v>
      </c>
      <c r="AK1447"/>
      <c r="AL1447"/>
      <c r="AM1447"/>
      <c r="AN1447"/>
    </row>
    <row r="1448" spans="1:40" x14ac:dyDescent="0.25">
      <c r="A1448"/>
      <c r="B1448">
        <f t="shared" si="700"/>
        <v>131400</v>
      </c>
      <c r="C1448" s="186" t="str">
        <f t="shared" si="703"/>
        <v>-5.69679419117869E-06+0.0239870002471252i</v>
      </c>
      <c r="D1448" s="158" t="str">
        <f t="shared" si="704"/>
        <v>-7.66671034208879+0.18390033522796i</v>
      </c>
      <c r="E1448" t="str">
        <f t="shared" si="705"/>
        <v>7.99994691806321-0.0206071025780886i</v>
      </c>
      <c r="F1448" t="str">
        <f t="shared" si="706"/>
        <v>0.99920064478388+2.05741709556008E-06i</v>
      </c>
      <c r="G1448">
        <f t="shared" si="701"/>
        <v>1</v>
      </c>
      <c r="H1448" t="str">
        <f t="shared" si="707"/>
        <v>10.6454370344464+3.29969106852579i</v>
      </c>
      <c r="I1448" t="str">
        <f t="shared" si="708"/>
        <v>516.006593352123i</v>
      </c>
      <c r="J1448" t="str">
        <f t="shared" si="702"/>
        <v>-359.413332012644+112.885730414458i</v>
      </c>
      <c r="K1448" t="str">
        <f t="shared" si="709"/>
        <v>0.410437689096644-1.30677966896426i</v>
      </c>
      <c r="L1448" t="str">
        <f t="shared" si="710"/>
        <v>0.0510482608104069-0.138165067628021i</v>
      </c>
      <c r="M1448" t="str">
        <f t="shared" si="711"/>
        <v>0.461485949907051-1.44494473659228i</v>
      </c>
      <c r="N1448" t="str">
        <f t="shared" si="712"/>
        <v>-0.968143024155509i</v>
      </c>
      <c r="O1448" t="str">
        <f t="shared" si="713"/>
        <v>0.566830348446464-0.823834544116754i</v>
      </c>
      <c r="P1448" t="str">
        <f t="shared" si="714"/>
        <v>0.433169651553536+0.823834544116754i</v>
      </c>
      <c r="Q1448" t="str">
        <f t="shared" si="715"/>
        <v>-0.433169651553536+0.144308480038755i</v>
      </c>
      <c r="R1448" t="str">
        <f t="shared" si="716"/>
        <v>-0.329796337319648-2.01174516532352i</v>
      </c>
      <c r="S1448" t="str">
        <f t="shared" si="717"/>
        <v>0.102079695242819i</v>
      </c>
      <c r="T1448" t="str">
        <f t="shared" si="718"/>
        <v>0.205358333382439-0.0336655096057876i</v>
      </c>
      <c r="U1448" t="e">
        <f t="shared" si="719"/>
        <v>#DIV/0!</v>
      </c>
      <c r="V1448" t="str">
        <f t="shared" si="720"/>
        <v>1.33333333333333E-06-0.0008074832221811i</v>
      </c>
      <c r="W1448" t="e">
        <f t="shared" si="721"/>
        <v>#DIV/0!</v>
      </c>
      <c r="X1448" t="e">
        <f t="shared" si="722"/>
        <v>#DIV/0!</v>
      </c>
      <c r="Y1448" t="str">
        <f t="shared" si="723"/>
        <v>0.00083+0.132097687898144i</v>
      </c>
      <c r="Z1448" t="e">
        <f t="shared" si="724"/>
        <v>#DIV/0!</v>
      </c>
      <c r="AA1448" t="e">
        <f t="shared" si="725"/>
        <v>#DIV/0!</v>
      </c>
      <c r="AB1448" t="str">
        <f t="shared" si="726"/>
        <v>1.26628815782375-0.207589511653858i</v>
      </c>
      <c r="AC1448" t="str">
        <f t="shared" si="727"/>
        <v>1.28441882113334-1.92551605163288i</v>
      </c>
      <c r="AD1448" t="str">
        <f t="shared" si="728"/>
        <v>0.378202587982423+0.405355039733838i</v>
      </c>
      <c r="AE1448" t="e">
        <f t="shared" si="729"/>
        <v>#DIV/0!</v>
      </c>
      <c r="AF1448" t="str">
        <f t="shared" si="730"/>
        <v>-18.3121473765352-3.11579073329783i</v>
      </c>
      <c r="AG1448" t="e">
        <f t="shared" si="731"/>
        <v>#DIV/0!</v>
      </c>
      <c r="AH1448" t="e">
        <f t="shared" si="732"/>
        <v>#DIV/0!</v>
      </c>
      <c r="AI1448" t="e">
        <f t="shared" si="733"/>
        <v>#DIV/0!</v>
      </c>
      <c r="AJ1448" t="e">
        <f t="shared" si="734"/>
        <v>#DIV/0!</v>
      </c>
      <c r="AK1448"/>
      <c r="AL1448"/>
      <c r="AM1448"/>
      <c r="AN1448"/>
    </row>
    <row r="1449" spans="1:40" x14ac:dyDescent="0.25">
      <c r="A1449"/>
      <c r="B1449">
        <f t="shared" si="700"/>
        <v>131500</v>
      </c>
      <c r="C1449" s="186" t="str">
        <f t="shared" si="703"/>
        <v>-5.68813316032086E-06+0.0239687591843539i</v>
      </c>
      <c r="D1449" s="158" t="str">
        <f t="shared" si="704"/>
        <v>-7.66671027568756+0.183760487080047i</v>
      </c>
      <c r="E1449" t="str">
        <f t="shared" si="705"/>
        <v>7.99994683723857-0.0206227850962009i</v>
      </c>
      <c r="F1449" t="str">
        <f t="shared" si="706"/>
        <v>0.999200644791951+2.05898284122613E-06i</v>
      </c>
      <c r="G1449">
        <f t="shared" si="701"/>
        <v>1</v>
      </c>
      <c r="H1449" t="str">
        <f t="shared" si="707"/>
        <v>10.6469533953322+3.2976915914121i</v>
      </c>
      <c r="I1449" t="str">
        <f t="shared" si="708"/>
        <v>516.399292433822i</v>
      </c>
      <c r="J1449" t="str">
        <f t="shared" si="702"/>
        <v>-359.96211508052+112.971640407162i</v>
      </c>
      <c r="K1449" t="str">
        <f t="shared" si="709"/>
        <v>0.409866482055781-1.30595966606906i</v>
      </c>
      <c r="L1449" t="str">
        <f t="shared" si="710"/>
        <v>0.0509799599816788-0.138085215256666i</v>
      </c>
      <c r="M1449" t="str">
        <f t="shared" si="711"/>
        <v>0.46084644203746-1.44404488132573i</v>
      </c>
      <c r="N1449" t="str">
        <f t="shared" si="712"/>
        <v>-0.968879814889265i</v>
      </c>
      <c r="O1449" t="str">
        <f t="shared" si="713"/>
        <v>0.566223200988209-0.824251955813674i</v>
      </c>
      <c r="P1449" t="str">
        <f t="shared" si="714"/>
        <v>0.433776799011791+0.824251955813674i</v>
      </c>
      <c r="Q1449" t="str">
        <f t="shared" si="715"/>
        <v>-0.433776799011791+0.144627859075591i</v>
      </c>
      <c r="R1449" t="str">
        <f t="shared" si="716"/>
        <v>-0.329790850345511-2.01013263601994i</v>
      </c>
      <c r="S1449" t="str">
        <f t="shared" si="717"/>
        <v>0.102157381464465i</v>
      </c>
      <c r="T1449" t="str">
        <f t="shared" si="718"/>
        <v>0.20534988649206-0.0336905697022367i</v>
      </c>
      <c r="U1449" t="e">
        <f t="shared" si="719"/>
        <v>#DIV/0!</v>
      </c>
      <c r="V1449" t="str">
        <f t="shared" si="720"/>
        <v>1.33333333333333E-06-0.000806869166498838i</v>
      </c>
      <c r="W1449" t="e">
        <f t="shared" si="721"/>
        <v>#DIV/0!</v>
      </c>
      <c r="X1449" t="e">
        <f t="shared" si="722"/>
        <v>#DIV/0!</v>
      </c>
      <c r="Y1449" t="str">
        <f t="shared" si="723"/>
        <v>0.00083+0.132198218863059i</v>
      </c>
      <c r="Z1449" t="e">
        <f t="shared" si="724"/>
        <v>#DIV/0!</v>
      </c>
      <c r="AA1449" t="e">
        <f t="shared" si="725"/>
        <v>#DIV/0!</v>
      </c>
      <c r="AB1449" t="str">
        <f t="shared" si="726"/>
        <v>1.26623607229559-0.207744038148326i</v>
      </c>
      <c r="AC1449" t="str">
        <f t="shared" si="727"/>
        <v>1.28354867378288-1.92423981958359i</v>
      </c>
      <c r="AD1449" t="str">
        <f t="shared" si="728"/>
        <v>0.378495470264612+0.405572478784637i</v>
      </c>
      <c r="AE1449" t="e">
        <f t="shared" si="729"/>
        <v>#DIV/0!</v>
      </c>
      <c r="AF1449" t="str">
        <f t="shared" si="730"/>
        <v>-18.3136636710198-3.11393110433205i</v>
      </c>
      <c r="AG1449" t="e">
        <f t="shared" si="731"/>
        <v>#DIV/0!</v>
      </c>
      <c r="AH1449" t="e">
        <f t="shared" si="732"/>
        <v>#DIV/0!</v>
      </c>
      <c r="AI1449" t="e">
        <f t="shared" si="733"/>
        <v>#DIV/0!</v>
      </c>
      <c r="AJ1449" t="e">
        <f t="shared" si="734"/>
        <v>#DIV/0!</v>
      </c>
      <c r="AK1449"/>
      <c r="AL1449"/>
      <c r="AM1449"/>
      <c r="AN1449"/>
    </row>
    <row r="1450" spans="1:40" x14ac:dyDescent="0.25">
      <c r="A1450"/>
      <c r="B1450">
        <f t="shared" si="700"/>
        <v>131600</v>
      </c>
      <c r="C1450" s="186" t="str">
        <f t="shared" si="703"/>
        <v>-0.0000056794918659504+0.0239505458435578i</v>
      </c>
      <c r="D1450" s="158" t="str">
        <f t="shared" si="704"/>
        <v>-7.66671020943767+0.183620851467277i</v>
      </c>
      <c r="E1450" t="str">
        <f t="shared" si="705"/>
        <v>7.99994675635246-0.0206384676138377i</v>
      </c>
      <c r="F1450" t="str">
        <f t="shared" si="706"/>
        <v>0.999200644800011+2.06054858684471E-06i</v>
      </c>
      <c r="G1450">
        <f t="shared" si="701"/>
        <v>1</v>
      </c>
      <c r="H1450" t="str">
        <f t="shared" si="707"/>
        <v>10.6484667681847+3.29569414921755i</v>
      </c>
      <c r="I1450" t="str">
        <f t="shared" si="708"/>
        <v>516.791991515521i</v>
      </c>
      <c r="J1450" t="str">
        <f t="shared" si="702"/>
        <v>-360.511315632661+113.057550399867i</v>
      </c>
      <c r="K1450" t="str">
        <f t="shared" si="709"/>
        <v>0.409296429959567-1.30514055829612i</v>
      </c>
      <c r="L1450" t="str">
        <f t="shared" si="710"/>
        <v>0.050911789925688-0.138005435997935i</v>
      </c>
      <c r="M1450" t="str">
        <f t="shared" si="711"/>
        <v>0.460208219885255-1.44314599429405i</v>
      </c>
      <c r="N1450" t="str">
        <f t="shared" si="712"/>
        <v>-0.969616605623021i</v>
      </c>
      <c r="O1450" t="str">
        <f t="shared" si="713"/>
        <v>0.565615746149709-0.824668920056714i</v>
      </c>
      <c r="P1450" t="str">
        <f t="shared" si="714"/>
        <v>0.434384253850291+0.824668920056714i</v>
      </c>
      <c r="Q1450" t="str">
        <f t="shared" si="715"/>
        <v>-0.434384253850291+0.144947685566307i</v>
      </c>
      <c r="R1450" t="str">
        <f t="shared" si="716"/>
        <v>-0.329785358884076-2.00852249322396i</v>
      </c>
      <c r="S1450" t="str">
        <f t="shared" si="717"/>
        <v>0.102235067686111i</v>
      </c>
      <c r="T1450" t="str">
        <f t="shared" si="718"/>
        <v>0.205341433043828-0.0337156284874019i</v>
      </c>
      <c r="U1450" t="e">
        <f t="shared" si="719"/>
        <v>#DIV/0!</v>
      </c>
      <c r="V1450" t="str">
        <f t="shared" si="720"/>
        <v>1.33333333333333E-06-0.000806256044031892i</v>
      </c>
      <c r="W1450" t="e">
        <f t="shared" si="721"/>
        <v>#DIV/0!</v>
      </c>
      <c r="X1450" t="e">
        <f t="shared" si="722"/>
        <v>#DIV/0!</v>
      </c>
      <c r="Y1450" t="str">
        <f t="shared" si="723"/>
        <v>0.00083+0.132298749827973i</v>
      </c>
      <c r="Z1450" t="e">
        <f t="shared" si="724"/>
        <v>#DIV/0!</v>
      </c>
      <c r="AA1450" t="e">
        <f t="shared" si="725"/>
        <v>#DIV/0!</v>
      </c>
      <c r="AB1450" t="str">
        <f t="shared" si="726"/>
        <v>1.26618394633015-0.207898556557107i</v>
      </c>
      <c r="AC1450" t="str">
        <f t="shared" si="727"/>
        <v>1.28268029087298-1.92296491481565i</v>
      </c>
      <c r="AD1450" t="str">
        <f t="shared" si="728"/>
        <v>0.378788515386696+0.405789714218164i</v>
      </c>
      <c r="AE1450" t="e">
        <f t="shared" si="729"/>
        <v>#DIV/0!</v>
      </c>
      <c r="AF1450" t="str">
        <f t="shared" si="730"/>
        <v>-18.3151769776224-3.11207329775027i</v>
      </c>
      <c r="AG1450" t="e">
        <f t="shared" si="731"/>
        <v>#DIV/0!</v>
      </c>
      <c r="AH1450" t="e">
        <f t="shared" si="732"/>
        <v>#DIV/0!</v>
      </c>
      <c r="AI1450" t="e">
        <f t="shared" si="733"/>
        <v>#DIV/0!</v>
      </c>
      <c r="AJ1450" t="e">
        <f t="shared" si="734"/>
        <v>#DIV/0!</v>
      </c>
      <c r="AK1450"/>
      <c r="AL1450"/>
      <c r="AM1450"/>
      <c r="AN1450"/>
    </row>
    <row r="1451" spans="1:40" x14ac:dyDescent="0.25">
      <c r="A1451"/>
      <c r="B1451">
        <f t="shared" si="700"/>
        <v>131700</v>
      </c>
      <c r="C1451" s="186" t="str">
        <f t="shared" si="703"/>
        <v>-5.67087024814629E-06+0.0239323601615889i</v>
      </c>
      <c r="D1451" s="158" t="str">
        <f t="shared" si="704"/>
        <v>-7.66671014333859+0.183481427905515i</v>
      </c>
      <c r="E1451" t="str">
        <f t="shared" si="705"/>
        <v>7.99994667540486-0.0206541501309987i</v>
      </c>
      <c r="F1451" t="str">
        <f t="shared" si="706"/>
        <v>0.999200644808092+2.06211433241591E-06i</v>
      </c>
      <c r="G1451">
        <f t="shared" si="701"/>
        <v>1</v>
      </c>
      <c r="H1451" t="str">
        <f t="shared" si="707"/>
        <v>10.6499771605193+3.29369873982953i</v>
      </c>
      <c r="I1451" t="str">
        <f t="shared" si="708"/>
        <v>517.18469059722i</v>
      </c>
      <c r="J1451" t="str">
        <f t="shared" si="702"/>
        <v>-361.060933669069+113.143460392573i</v>
      </c>
      <c r="K1451" t="str">
        <f t="shared" si="709"/>
        <v>0.408727529801371-1.3043223445199i</v>
      </c>
      <c r="L1451" t="str">
        <f t="shared" si="710"/>
        <v>0.0508437503261355-0.13792572980188i</v>
      </c>
      <c r="M1451" t="str">
        <f t="shared" si="711"/>
        <v>0.459571280127506-1.44224807432178i</v>
      </c>
      <c r="N1451" t="str">
        <f t="shared" si="712"/>
        <v>-0.970353396356777i</v>
      </c>
      <c r="O1451" t="str">
        <f t="shared" si="713"/>
        <v>0.565007984260729-0.825085436619522i</v>
      </c>
      <c r="P1451" t="str">
        <f t="shared" si="714"/>
        <v>0.434992015739271+0.825085436619522i</v>
      </c>
      <c r="Q1451" t="str">
        <f t="shared" si="715"/>
        <v>-0.434992015739271+0.145267959737255i</v>
      </c>
      <c r="R1451" t="str">
        <f t="shared" si="716"/>
        <v>-0.329779862934608-2.00691473149642i</v>
      </c>
      <c r="S1451" t="str">
        <f t="shared" si="717"/>
        <v>0.102312753907757i</v>
      </c>
      <c r="T1451" t="str">
        <f t="shared" si="718"/>
        <v>0.205332973037445-0.0337406859601624i</v>
      </c>
      <c r="U1451" t="e">
        <f t="shared" si="719"/>
        <v>#DIV/0!</v>
      </c>
      <c r="V1451" t="str">
        <f t="shared" si="720"/>
        <v>1.33333333333333E-06-0.000805643852654492i</v>
      </c>
      <c r="W1451" t="e">
        <f t="shared" si="721"/>
        <v>#DIV/0!</v>
      </c>
      <c r="X1451" t="e">
        <f t="shared" si="722"/>
        <v>#DIV/0!</v>
      </c>
      <c r="Y1451" t="str">
        <f t="shared" si="723"/>
        <v>0.00083+0.132399280792888i</v>
      </c>
      <c r="Z1451" t="e">
        <f t="shared" si="724"/>
        <v>#DIV/0!</v>
      </c>
      <c r="AA1451" t="e">
        <f t="shared" si="725"/>
        <v>#DIV/0!</v>
      </c>
      <c r="AB1451" t="str">
        <f t="shared" si="726"/>
        <v>1.26613177992559-0.208053066873289i</v>
      </c>
      <c r="AC1451" t="str">
        <f t="shared" si="727"/>
        <v>1.28181366785578-1.9216913357127i</v>
      </c>
      <c r="AD1451" t="str">
        <f t="shared" si="728"/>
        <v>0.379081723216859+0.406006745918193i</v>
      </c>
      <c r="AE1451" t="e">
        <f t="shared" si="729"/>
        <v>#DIV/0!</v>
      </c>
      <c r="AF1451" t="str">
        <f t="shared" si="730"/>
        <v>-18.3166873038579-3.11021731192402i</v>
      </c>
      <c r="AG1451" t="e">
        <f t="shared" si="731"/>
        <v>#DIV/0!</v>
      </c>
      <c r="AH1451" t="e">
        <f t="shared" si="732"/>
        <v>#DIV/0!</v>
      </c>
      <c r="AI1451" t="e">
        <f t="shared" si="733"/>
        <v>#DIV/0!</v>
      </c>
      <c r="AJ1451" t="e">
        <f t="shared" si="734"/>
        <v>#DIV/0!</v>
      </c>
      <c r="AK1451"/>
      <c r="AL1451"/>
      <c r="AM1451"/>
      <c r="AN1451"/>
    </row>
    <row r="1452" spans="1:40" x14ac:dyDescent="0.25">
      <c r="A1452"/>
      <c r="B1452">
        <f t="shared" si="700"/>
        <v>131800</v>
      </c>
      <c r="C1452" s="186" t="str">
        <f t="shared" si="703"/>
        <v>-5.66226824721478E-06+0.0239142020754909i</v>
      </c>
      <c r="D1452" s="158" t="str">
        <f t="shared" si="704"/>
        <v>-7.66671007738992+0.183342215912097i</v>
      </c>
      <c r="E1452" t="str">
        <f t="shared" si="705"/>
        <v>7.99994659439577-0.0206698326476834i</v>
      </c>
      <c r="F1452" t="str">
        <f t="shared" si="706"/>
        <v>0.999200644816172+2.06368007793962E-06i</v>
      </c>
      <c r="G1452">
        <f t="shared" si="701"/>
        <v>1</v>
      </c>
      <c r="H1452" t="str">
        <f t="shared" si="707"/>
        <v>10.6514845798291+3.29170536113445i</v>
      </c>
      <c r="I1452" t="str">
        <f t="shared" si="708"/>
        <v>517.577389678919i</v>
      </c>
      <c r="J1452" t="str">
        <f t="shared" si="702"/>
        <v>-361.610969189743+113.229370385278i</v>
      </c>
      <c r="K1452" t="str">
        <f t="shared" si="709"/>
        <v>0.408159778583964-1.3035050236154i</v>
      </c>
      <c r="L1452" t="str">
        <f t="shared" si="710"/>
        <v>0.0507758408676168-0.137846096618379i</v>
      </c>
      <c r="M1452" t="str">
        <f t="shared" si="711"/>
        <v>0.458935619451581-1.44135112023378i</v>
      </c>
      <c r="N1452" t="str">
        <f t="shared" si="712"/>
        <v>-0.971090187090534i</v>
      </c>
      <c r="O1452" t="str">
        <f t="shared" si="713"/>
        <v>0.564399915651196-0.825501505275988i</v>
      </c>
      <c r="P1452" t="str">
        <f t="shared" si="714"/>
        <v>0.435600084348804+0.825501505275988i</v>
      </c>
      <c r="Q1452" t="str">
        <f t="shared" si="715"/>
        <v>-0.435600084348804+0.145588681814546i</v>
      </c>
      <c r="R1452" t="str">
        <f t="shared" si="716"/>
        <v>-0.329774362496376-2.00530934541465i</v>
      </c>
      <c r="S1452" t="str">
        <f t="shared" si="717"/>
        <v>0.102390440129403i</v>
      </c>
      <c r="T1452" t="str">
        <f t="shared" si="718"/>
        <v>0.205324506472611-0.0337657421193972i</v>
      </c>
      <c r="U1452" t="e">
        <f t="shared" si="719"/>
        <v>#DIV/0!</v>
      </c>
      <c r="V1452" t="str">
        <f t="shared" si="720"/>
        <v>1.33333333333333E-06-0.000805032590247324i</v>
      </c>
      <c r="W1452" t="e">
        <f t="shared" si="721"/>
        <v>#DIV/0!</v>
      </c>
      <c r="X1452" t="e">
        <f t="shared" si="722"/>
        <v>#DIV/0!</v>
      </c>
      <c r="Y1452" t="str">
        <f t="shared" si="723"/>
        <v>0.00083+0.132499811757803i</v>
      </c>
      <c r="Z1452" t="e">
        <f t="shared" si="724"/>
        <v>#DIV/0!</v>
      </c>
      <c r="AA1452" t="e">
        <f t="shared" si="725"/>
        <v>#DIV/0!</v>
      </c>
      <c r="AB1452" t="str">
        <f t="shared" si="726"/>
        <v>1.26607957308007-0.208207569089961i</v>
      </c>
      <c r="AC1452" t="str">
        <f t="shared" si="727"/>
        <v>1.28094880019753-1.92041908065887i</v>
      </c>
      <c r="AD1452" t="str">
        <f t="shared" si="728"/>
        <v>0.379375093623211+0.406223573768567i</v>
      </c>
      <c r="AE1452" t="e">
        <f t="shared" si="729"/>
        <v>#DIV/0!</v>
      </c>
      <c r="AF1452" t="str">
        <f t="shared" si="730"/>
        <v>-18.318194657219-3.10836314522235i</v>
      </c>
      <c r="AG1452" t="e">
        <f t="shared" si="731"/>
        <v>#DIV/0!</v>
      </c>
      <c r="AH1452" t="e">
        <f t="shared" si="732"/>
        <v>#DIV/0!</v>
      </c>
      <c r="AI1452" t="e">
        <f t="shared" si="733"/>
        <v>#DIV/0!</v>
      </c>
      <c r="AJ1452" t="e">
        <f t="shared" si="734"/>
        <v>#DIV/0!</v>
      </c>
      <c r="AK1452"/>
      <c r="AL1452"/>
      <c r="AM1452"/>
      <c r="AN1452"/>
    </row>
    <row r="1453" spans="1:40" x14ac:dyDescent="0.25">
      <c r="A1453"/>
      <c r="B1453">
        <f t="shared" si="700"/>
        <v>131900</v>
      </c>
      <c r="C1453" s="186" t="str">
        <f t="shared" si="703"/>
        <v>-0.0000056536858036883+0.0238960715224983i</v>
      </c>
      <c r="D1453" s="158" t="str">
        <f t="shared" si="704"/>
        <v>-7.66671001159114+0.18320321500582i</v>
      </c>
      <c r="E1453" t="str">
        <f t="shared" si="705"/>
        <v>7.9999465133252-0.0206855151638915i</v>
      </c>
      <c r="F1453" t="str">
        <f t="shared" si="706"/>
        <v>0.999200644824263+2.06524582341583E-06i</v>
      </c>
      <c r="G1453">
        <f t="shared" si="701"/>
        <v>1</v>
      </c>
      <c r="H1453" t="str">
        <f t="shared" si="707"/>
        <v>10.6529890335845+3.28971401101753i</v>
      </c>
      <c r="I1453" t="str">
        <f t="shared" si="708"/>
        <v>517.970088760617i</v>
      </c>
      <c r="J1453" t="str">
        <f t="shared" si="702"/>
        <v>-362.161422194683+113.315280377982i</v>
      </c>
      <c r="K1453" t="str">
        <f t="shared" si="709"/>
        <v>0.407593173319484-1.30268859445818i</v>
      </c>
      <c r="L1453" t="str">
        <f t="shared" si="710"/>
        <v>0.050708061235618-0.137766536397133i</v>
      </c>
      <c r="M1453" t="str">
        <f t="shared" si="711"/>
        <v>0.458301234555102-1.44045513085531i</v>
      </c>
      <c r="N1453" t="str">
        <f t="shared" si="712"/>
        <v>-0.97182697782429i</v>
      </c>
      <c r="O1453" t="str">
        <f t="shared" si="713"/>
        <v>0.56379154065121-0.825917125800243i</v>
      </c>
      <c r="P1453" t="str">
        <f t="shared" si="714"/>
        <v>0.43620845934879+0.825917125800243i</v>
      </c>
      <c r="Q1453" t="str">
        <f t="shared" si="715"/>
        <v>-0.43620845934879+0.145909852024047i</v>
      </c>
      <c r="R1453" t="str">
        <f t="shared" si="716"/>
        <v>-0.329768857568637-2.00370632957246i</v>
      </c>
      <c r="S1453" t="str">
        <f t="shared" si="717"/>
        <v>0.102468126351049i</v>
      </c>
      <c r="T1453" t="str">
        <f t="shared" si="718"/>
        <v>0.205316033349027-0.0337907969639842i</v>
      </c>
      <c r="U1453" t="e">
        <f t="shared" si="719"/>
        <v>#DIV/0!</v>
      </c>
      <c r="V1453" t="str">
        <f t="shared" si="720"/>
        <v>1.33333333333333E-06-0.000804422254697475i</v>
      </c>
      <c r="W1453" t="e">
        <f t="shared" si="721"/>
        <v>#DIV/0!</v>
      </c>
      <c r="X1453" t="e">
        <f t="shared" si="722"/>
        <v>#DIV/0!</v>
      </c>
      <c r="Y1453" t="str">
        <f t="shared" si="723"/>
        <v>0.00083+0.132600342722718i</v>
      </c>
      <c r="Z1453" t="e">
        <f t="shared" si="724"/>
        <v>#DIV/0!</v>
      </c>
      <c r="AA1453" t="e">
        <f t="shared" si="725"/>
        <v>#DIV/0!</v>
      </c>
      <c r="AB1453" t="str">
        <f t="shared" si="726"/>
        <v>1.26602732579175-0.208362063200203i</v>
      </c>
      <c r="AC1453" t="str">
        <f t="shared" si="727"/>
        <v>1.28008568337852-1.91914814803885i</v>
      </c>
      <c r="AD1453" t="str">
        <f t="shared" si="728"/>
        <v>0.379668626473776+0.4064401976532i</v>
      </c>
      <c r="AE1453" t="e">
        <f t="shared" si="729"/>
        <v>#DIV/0!</v>
      </c>
      <c r="AF1453" t="str">
        <f t="shared" si="730"/>
        <v>-18.3196990451756-3.10651079601171i</v>
      </c>
      <c r="AG1453" t="e">
        <f t="shared" si="731"/>
        <v>#DIV/0!</v>
      </c>
      <c r="AH1453" t="e">
        <f t="shared" si="732"/>
        <v>#DIV/0!</v>
      </c>
      <c r="AI1453" t="e">
        <f t="shared" si="733"/>
        <v>#DIV/0!</v>
      </c>
      <c r="AJ1453" t="e">
        <f t="shared" si="734"/>
        <v>#DIV/0!</v>
      </c>
      <c r="AK1453"/>
      <c r="AL1453"/>
      <c r="AM1453"/>
      <c r="AN1453"/>
    </row>
    <row r="1454" spans="1:40" x14ac:dyDescent="0.25">
      <c r="A1454"/>
      <c r="B1454">
        <f t="shared" si="700"/>
        <v>132000</v>
      </c>
      <c r="C1454" s="186" t="str">
        <f t="shared" si="703"/>
        <v>-5.64512285832441E-06+0.023877968440036i</v>
      </c>
      <c r="D1454" s="158" t="str">
        <f t="shared" si="704"/>
        <v>-7.66670994594193+0.183064424706943i</v>
      </c>
      <c r="E1454" t="str">
        <f t="shared" si="705"/>
        <v>7.99994643219314-0.0207011976796227i</v>
      </c>
      <c r="F1454" t="str">
        <f t="shared" si="706"/>
        <v>0.999200644832354+2.06681156884448E-06i</v>
      </c>
      <c r="G1454">
        <f t="shared" si="701"/>
        <v>1</v>
      </c>
      <c r="H1454" t="str">
        <f t="shared" si="707"/>
        <v>10.6544905292341+3.28772468736305i</v>
      </c>
      <c r="I1454" t="str">
        <f t="shared" si="708"/>
        <v>518.362787842316i</v>
      </c>
      <c r="J1454" t="str">
        <f t="shared" si="702"/>
        <v>-362.712292683889+113.401190370688i</v>
      </c>
      <c r="K1454" t="str">
        <f t="shared" si="709"/>
        <v>0.407027711029412-1.30187305592441i</v>
      </c>
      <c r="L1454" t="str">
        <f t="shared" si="710"/>
        <v>0.0506404111165148-0.137687049087665i</v>
      </c>
      <c r="M1454" t="str">
        <f t="shared" si="711"/>
        <v>0.457668122145927-1.43956010501207i</v>
      </c>
      <c r="N1454" t="str">
        <f t="shared" si="712"/>
        <v>-0.972563768558046i</v>
      </c>
      <c r="O1454" t="str">
        <f t="shared" si="713"/>
        <v>0.563182859591032-0.826332297966664i</v>
      </c>
      <c r="P1454" t="str">
        <f t="shared" si="714"/>
        <v>0.436817140408968+0.826332297966664i</v>
      </c>
      <c r="Q1454" t="str">
        <f t="shared" si="715"/>
        <v>-0.436817140408968+0.146231470591382i</v>
      </c>
      <c r="R1454" t="str">
        <f t="shared" si="716"/>
        <v>-0.329763348150659-2.00210567858i</v>
      </c>
      <c r="S1454" t="str">
        <f t="shared" si="717"/>
        <v>0.102545812572695i</v>
      </c>
      <c r="T1454" t="str">
        <f t="shared" si="718"/>
        <v>0.205307553666393-0.0338158504928018i</v>
      </c>
      <c r="U1454" t="e">
        <f t="shared" si="719"/>
        <v>#DIV/0!</v>
      </c>
      <c r="V1454" t="str">
        <f t="shared" si="720"/>
        <v>1.33333333333333E-06-0.00080381284389846i</v>
      </c>
      <c r="W1454" t="e">
        <f t="shared" si="721"/>
        <v>#DIV/0!</v>
      </c>
      <c r="X1454" t="e">
        <f t="shared" si="722"/>
        <v>#DIV/0!</v>
      </c>
      <c r="Y1454" t="str">
        <f t="shared" si="723"/>
        <v>0.00083+0.132700873687633i</v>
      </c>
      <c r="Z1454" t="e">
        <f t="shared" si="724"/>
        <v>#DIV/0!</v>
      </c>
      <c r="AA1454" t="e">
        <f t="shared" si="725"/>
        <v>#DIV/0!</v>
      </c>
      <c r="AB1454" t="str">
        <f t="shared" si="726"/>
        <v>1.26597503805877-0.208516549197098i</v>
      </c>
      <c r="AC1454" t="str">
        <f t="shared" si="727"/>
        <v>1.27922431289305-1.91787853623793i</v>
      </c>
      <c r="AD1454" t="str">
        <f t="shared" si="728"/>
        <v>0.37996232163648+0.40665661745606i</v>
      </c>
      <c r="AE1454" t="e">
        <f t="shared" si="729"/>
        <v>#DIV/0!</v>
      </c>
      <c r="AF1454" t="str">
        <f t="shared" si="730"/>
        <v>-18.321200475176-3.10466026265611i</v>
      </c>
      <c r="AG1454" t="e">
        <f t="shared" si="731"/>
        <v>#DIV/0!</v>
      </c>
      <c r="AH1454" t="e">
        <f t="shared" si="732"/>
        <v>#DIV/0!</v>
      </c>
      <c r="AI1454" t="e">
        <f t="shared" si="733"/>
        <v>#DIV/0!</v>
      </c>
      <c r="AJ1454" t="e">
        <f t="shared" si="734"/>
        <v>#DIV/0!</v>
      </c>
      <c r="AK1454"/>
      <c r="AL1454"/>
      <c r="AM1454"/>
      <c r="AN1454"/>
    </row>
    <row r="1455" spans="1:40" x14ac:dyDescent="0.25">
      <c r="A1455"/>
      <c r="B1455">
        <f t="shared" si="700"/>
        <v>132100</v>
      </c>
      <c r="C1455" s="186" t="str">
        <f t="shared" si="703"/>
        <v>-0.0000056365793521049+0.0238598927657181i</v>
      </c>
      <c r="D1455" s="158" t="str">
        <f t="shared" si="704"/>
        <v>-7.66670988044169+0.182925844537172i</v>
      </c>
      <c r="E1455" t="str">
        <f t="shared" si="705"/>
        <v>7.9999463509996-0.0207168801948765i</v>
      </c>
      <c r="F1455" t="str">
        <f t="shared" si="706"/>
        <v>0.999200644840454+2.06837731422556E-06i</v>
      </c>
      <c r="G1455">
        <f t="shared" si="701"/>
        <v>1</v>
      </c>
      <c r="H1455" t="str">
        <f t="shared" si="707"/>
        <v>10.6559890742038+3.28573738805412i</v>
      </c>
      <c r="I1455" t="str">
        <f t="shared" si="708"/>
        <v>518.755486924015i</v>
      </c>
      <c r="J1455" t="str">
        <f t="shared" si="702"/>
        <v>-363.263580657361+113.487100363393i</v>
      </c>
      <c r="K1455" t="str">
        <f t="shared" si="709"/>
        <v>0.406463388744509-1.30105840689082i</v>
      </c>
      <c r="L1455" t="str">
        <f t="shared" si="710"/>
        <v>0.0505728901975695-0.137607634639331i</v>
      </c>
      <c r="M1455" t="str">
        <f t="shared" si="711"/>
        <v>0.457036278942078-1.43866604153015i</v>
      </c>
      <c r="N1455" t="str">
        <f t="shared" si="712"/>
        <v>-0.973300559291802i</v>
      </c>
      <c r="O1455" t="str">
        <f t="shared" si="713"/>
        <v>0.56257387280109-0.826747021549871i</v>
      </c>
      <c r="P1455" t="str">
        <f t="shared" si="714"/>
        <v>0.43742612719891+0.826747021549871i</v>
      </c>
      <c r="Q1455" t="str">
        <f t="shared" si="715"/>
        <v>-0.43742612719891+0.146553537741931i</v>
      </c>
      <c r="R1455" t="str">
        <f t="shared" si="716"/>
        <v>-0.329757834241707-2.00050738706376i</v>
      </c>
      <c r="S1455" t="str">
        <f t="shared" si="717"/>
        <v>0.102623498794341i</v>
      </c>
      <c r="T1455" t="str">
        <f t="shared" si="718"/>
        <v>0.205299067424408-0.0338409027047283i</v>
      </c>
      <c r="U1455" t="e">
        <f t="shared" si="719"/>
        <v>#DIV/0!</v>
      </c>
      <c r="V1455" t="str">
        <f t="shared" si="720"/>
        <v>1.33333333333333E-06-0.000803204355750162i</v>
      </c>
      <c r="W1455" t="e">
        <f t="shared" si="721"/>
        <v>#DIV/0!</v>
      </c>
      <c r="X1455" t="e">
        <f t="shared" si="722"/>
        <v>#DIV/0!</v>
      </c>
      <c r="Y1455" t="str">
        <f t="shared" si="723"/>
        <v>0.00083+0.132801404652548i</v>
      </c>
      <c r="Z1455" t="e">
        <f t="shared" si="724"/>
        <v>#DIV/0!</v>
      </c>
      <c r="AA1455" t="e">
        <f t="shared" si="725"/>
        <v>#DIV/0!</v>
      </c>
      <c r="AB1455" t="str">
        <f t="shared" si="726"/>
        <v>1.26592270987927-0.208671027073731i</v>
      </c>
      <c r="AC1455" t="str">
        <f t="shared" si="727"/>
        <v>1.2783646842493-1.91661024364193i</v>
      </c>
      <c r="AD1455" t="str">
        <f t="shared" si="728"/>
        <v>0.380256178979177+0.4068728330612i</v>
      </c>
      <c r="AE1455" t="e">
        <f t="shared" si="729"/>
        <v>#DIV/0!</v>
      </c>
      <c r="AF1455" t="str">
        <f t="shared" si="730"/>
        <v>-18.3226989546455-3.10281154351695i</v>
      </c>
      <c r="AG1455" t="e">
        <f t="shared" si="731"/>
        <v>#DIV/0!</v>
      </c>
      <c r="AH1455" t="e">
        <f t="shared" si="732"/>
        <v>#DIV/0!</v>
      </c>
      <c r="AI1455" t="e">
        <f t="shared" si="733"/>
        <v>#DIV/0!</v>
      </c>
      <c r="AJ1455" t="e">
        <f t="shared" si="734"/>
        <v>#DIV/0!</v>
      </c>
      <c r="AK1455"/>
      <c r="AL1455"/>
      <c r="AM1455"/>
      <c r="AN1455"/>
    </row>
    <row r="1456" spans="1:40" x14ac:dyDescent="0.25">
      <c r="A1456"/>
      <c r="B1456">
        <f t="shared" si="700"/>
        <v>132200</v>
      </c>
      <c r="C1456" s="186" t="str">
        <f t="shared" si="703"/>
        <v>-5.62805522623463E-06+0.0238418444373478i</v>
      </c>
      <c r="D1456" s="158" t="str">
        <f t="shared" si="704"/>
        <v>-7.6667098150901+0.182787474019667i</v>
      </c>
      <c r="E1456" t="str">
        <f t="shared" si="705"/>
        <v>7.99994626974457-0.0207325627096527i</v>
      </c>
      <c r="F1456" t="str">
        <f t="shared" si="706"/>
        <v>0.999200644848565+2.06994305955905E-06i</v>
      </c>
      <c r="G1456">
        <f t="shared" si="701"/>
        <v>1</v>
      </c>
      <c r="H1456" t="str">
        <f t="shared" si="707"/>
        <v>10.6574846758979+3.28375211097298i</v>
      </c>
      <c r="I1456" t="str">
        <f t="shared" si="708"/>
        <v>519.148186005713i</v>
      </c>
      <c r="J1456" t="str">
        <f t="shared" si="702"/>
        <v>-363.8152861151+113.573010356098i</v>
      </c>
      <c r="K1456" t="str">
        <f t="shared" si="709"/>
        <v>0.405900203504808-1.30024464623474i</v>
      </c>
      <c r="L1456" t="str">
        <f t="shared" si="710"/>
        <v>0.0505054981669265-0.137528293001311i</v>
      </c>
      <c r="M1456" t="str">
        <f t="shared" si="711"/>
        <v>0.456405701671734-1.43777293923605i</v>
      </c>
      <c r="N1456" t="str">
        <f t="shared" si="712"/>
        <v>-0.974037350025558i</v>
      </c>
      <c r="O1456" t="str">
        <f t="shared" si="713"/>
        <v>0.561964580611981-0.827161296324725i</v>
      </c>
      <c r="P1456" t="str">
        <f t="shared" si="714"/>
        <v>0.438035419388019+0.827161296324725i</v>
      </c>
      <c r="Q1456" t="str">
        <f t="shared" si="715"/>
        <v>-0.438035419388019+0.146876053700833i</v>
      </c>
      <c r="R1456" t="str">
        <f t="shared" si="716"/>
        <v>-0.32975231584103-1.99891144966647i</v>
      </c>
      <c r="S1456" t="str">
        <f t="shared" si="717"/>
        <v>0.102701185015987i</v>
      </c>
      <c r="T1456" t="str">
        <f t="shared" si="718"/>
        <v>0.205290574622771-0.0338659535986398i</v>
      </c>
      <c r="U1456" t="e">
        <f t="shared" si="719"/>
        <v>#DIV/0!</v>
      </c>
      <c r="V1456" t="str">
        <f t="shared" si="720"/>
        <v>1.33333333333333E-06-0.000802596788158828i</v>
      </c>
      <c r="W1456" t="e">
        <f t="shared" si="721"/>
        <v>#DIV/0!</v>
      </c>
      <c r="X1456" t="e">
        <f t="shared" si="722"/>
        <v>#DIV/0!</v>
      </c>
      <c r="Y1456" t="str">
        <f t="shared" si="723"/>
        <v>0.00083+0.132901935617463i</v>
      </c>
      <c r="Z1456" t="e">
        <f t="shared" si="724"/>
        <v>#DIV/0!</v>
      </c>
      <c r="AA1456" t="e">
        <f t="shared" si="725"/>
        <v>#DIV/0!</v>
      </c>
      <c r="AB1456" t="str">
        <f t="shared" si="726"/>
        <v>1.26587034125141-0.208825496823172i</v>
      </c>
      <c r="AC1456" t="str">
        <f t="shared" si="727"/>
        <v>1.27750679296941-1.91534326863731i</v>
      </c>
      <c r="AD1456" t="str">
        <f t="shared" si="728"/>
        <v>0.380550198369628+0.407088844352736i</v>
      </c>
      <c r="AE1456" t="e">
        <f t="shared" si="729"/>
        <v>#DIV/0!</v>
      </c>
      <c r="AF1456" t="str">
        <f t="shared" si="730"/>
        <v>-18.324194490988-3.10096463695331i</v>
      </c>
      <c r="AG1456" t="e">
        <f t="shared" si="731"/>
        <v>#DIV/0!</v>
      </c>
      <c r="AH1456" t="e">
        <f t="shared" si="732"/>
        <v>#DIV/0!</v>
      </c>
      <c r="AI1456" t="e">
        <f t="shared" si="733"/>
        <v>#DIV/0!</v>
      </c>
      <c r="AJ1456" t="e">
        <f t="shared" si="734"/>
        <v>#DIV/0!</v>
      </c>
      <c r="AK1456"/>
      <c r="AL1456"/>
      <c r="AM1456"/>
      <c r="AN1456"/>
    </row>
    <row r="1457" spans="1:40" x14ac:dyDescent="0.25">
      <c r="A1457"/>
      <c r="B1457">
        <f t="shared" si="700"/>
        <v>132300</v>
      </c>
      <c r="C1457" s="186" t="str">
        <f t="shared" si="703"/>
        <v>-5.61955042214058E-06+0.023823823392916i</v>
      </c>
      <c r="D1457" s="158" t="str">
        <f t="shared" si="704"/>
        <v>-7.66670974988656+0.182649312679023i</v>
      </c>
      <c r="E1457" t="str">
        <f t="shared" si="705"/>
        <v>7.99994618842805-0.0207482452239508i</v>
      </c>
      <c r="F1457" t="str">
        <f t="shared" si="706"/>
        <v>0.999200644856675+2.07150880484485E-06i</v>
      </c>
      <c r="G1457">
        <f t="shared" si="701"/>
        <v>1</v>
      </c>
      <c r="H1457" t="str">
        <f t="shared" si="707"/>
        <v>10.6589773416979+3.2817688540008i</v>
      </c>
      <c r="I1457" t="str">
        <f t="shared" si="708"/>
        <v>519.540885087412i</v>
      </c>
      <c r="J1457" t="str">
        <f t="shared" si="702"/>
        <v>-364.367409057104+113.658920348803i</v>
      </c>
      <c r="K1457" t="str">
        <f t="shared" si="709"/>
        <v>0.405338152359585-1.29943177283411i</v>
      </c>
      <c r="L1457" t="str">
        <f t="shared" si="710"/>
        <v>0.0504382347136123-0.137449024122617i</v>
      </c>
      <c r="M1457" t="str">
        <f t="shared" si="711"/>
        <v>0.455776387073197-1.43688079695673i</v>
      </c>
      <c r="N1457" t="str">
        <f t="shared" si="712"/>
        <v>-0.974774140759314i</v>
      </c>
      <c r="O1457" t="str">
        <f t="shared" si="713"/>
        <v>0.561354983354464-0.827575122066335i</v>
      </c>
      <c r="P1457" t="str">
        <f t="shared" si="714"/>
        <v>0.438645016645536+0.827575122066335i</v>
      </c>
      <c r="Q1457" t="str">
        <f t="shared" si="715"/>
        <v>-0.438645016645536+0.147199018692979i</v>
      </c>
      <c r="R1457" t="str">
        <f t="shared" si="716"/>
        <v>-0.329746792947905-1.99731786104708i</v>
      </c>
      <c r="S1457" t="str">
        <f t="shared" si="717"/>
        <v>0.102778871237633i</v>
      </c>
      <c r="T1457" t="str">
        <f t="shared" si="718"/>
        <v>0.205282075261182-0.0338910031734152i</v>
      </c>
      <c r="U1457" t="e">
        <f t="shared" si="719"/>
        <v>#DIV/0!</v>
      </c>
      <c r="V1457" t="str">
        <f t="shared" si="720"/>
        <v>1.33333333333333E-06-0.000801990139037013i</v>
      </c>
      <c r="W1457" t="e">
        <f t="shared" si="721"/>
        <v>#DIV/0!</v>
      </c>
      <c r="X1457" t="e">
        <f t="shared" si="722"/>
        <v>#DIV/0!</v>
      </c>
      <c r="Y1457" t="str">
        <f t="shared" si="723"/>
        <v>0.00083+0.133002466582377i</v>
      </c>
      <c r="Z1457" t="e">
        <f t="shared" si="724"/>
        <v>#DIV/0!</v>
      </c>
      <c r="AA1457" t="e">
        <f t="shared" si="725"/>
        <v>#DIV/0!</v>
      </c>
      <c r="AB1457" t="str">
        <f t="shared" si="726"/>
        <v>1.26581793217333-0.208979958438506i</v>
      </c>
      <c r="AC1457" t="str">
        <f t="shared" si="727"/>
        <v>1.27665063458932-1.91407760961114i</v>
      </c>
      <c r="AD1457" t="str">
        <f t="shared" si="728"/>
        <v>0.380844379675505+0.407304651214851i</v>
      </c>
      <c r="AE1457" t="e">
        <f t="shared" si="729"/>
        <v>#DIV/0!</v>
      </c>
      <c r="AF1457" t="str">
        <f t="shared" si="730"/>
        <v>-18.3256870915845-3.09911954132178i</v>
      </c>
      <c r="AG1457" t="e">
        <f t="shared" si="731"/>
        <v>#DIV/0!</v>
      </c>
      <c r="AH1457" t="e">
        <f t="shared" si="732"/>
        <v>#DIV/0!</v>
      </c>
      <c r="AI1457" t="e">
        <f t="shared" si="733"/>
        <v>#DIV/0!</v>
      </c>
      <c r="AJ1457" t="e">
        <f t="shared" si="734"/>
        <v>#DIV/0!</v>
      </c>
      <c r="AK1457"/>
      <c r="AL1457"/>
      <c r="AM1457"/>
      <c r="AN1457"/>
    </row>
    <row r="1458" spans="1:40" x14ac:dyDescent="0.25">
      <c r="A1458"/>
      <c r="B1458">
        <f t="shared" ref="B1458:B1521" si="735">B1457+100</f>
        <v>132400</v>
      </c>
      <c r="C1458" s="186" t="str">
        <f t="shared" si="703"/>
        <v>-5.61106488147086E-06+0.0238058295706011i</v>
      </c>
      <c r="D1458" s="158" t="str">
        <f t="shared" si="704"/>
        <v>-7.66670968483075+0.182511360041275i</v>
      </c>
      <c r="E1458" t="str">
        <f t="shared" si="705"/>
        <v>7.99994610705006-0.0207639277377705i</v>
      </c>
      <c r="F1458" t="str">
        <f t="shared" si="706"/>
        <v>0.999200644864796+2.07307455008298E-06i</v>
      </c>
      <c r="G1458">
        <f t="shared" si="701"/>
        <v>1</v>
      </c>
      <c r="H1458" t="str">
        <f t="shared" si="707"/>
        <v>10.6604670789642+3.27978761501789i</v>
      </c>
      <c r="I1458" t="str">
        <f t="shared" si="708"/>
        <v>519.933584169111i</v>
      </c>
      <c r="J1458" t="str">
        <f t="shared" si="702"/>
        <v>-364.919949483375+113.744830341508i</v>
      </c>
      <c r="K1458" t="str">
        <f t="shared" si="709"/>
        <v>0.404777232367301-1.29861978556746i</v>
      </c>
      <c r="L1458" t="str">
        <f t="shared" si="710"/>
        <v>0.05037109952753-0.137369827952094i</v>
      </c>
      <c r="M1458" t="str">
        <f t="shared" si="711"/>
        <v>0.455148331894831-1.43598961351955i</v>
      </c>
      <c r="N1458" t="str">
        <f t="shared" si="712"/>
        <v>-0.97551093149307i</v>
      </c>
      <c r="O1458" t="str">
        <f t="shared" si="713"/>
        <v>0.560745081359466-0.82798849855005i</v>
      </c>
      <c r="P1458" t="str">
        <f t="shared" si="714"/>
        <v>0.439254918640534+0.82798849855005i</v>
      </c>
      <c r="Q1458" t="str">
        <f t="shared" si="715"/>
        <v>-0.439254918640534+0.14752243294302i</v>
      </c>
      <c r="R1458" t="str">
        <f t="shared" si="716"/>
        <v>-0.329741265561583-1.99572661588065i</v>
      </c>
      <c r="S1458" t="str">
        <f t="shared" si="717"/>
        <v>0.102856557459279i</v>
      </c>
      <c r="T1458" t="str">
        <f t="shared" si="718"/>
        <v>0.205273569339341-0.0339160514279303i</v>
      </c>
      <c r="U1458" t="e">
        <f t="shared" si="719"/>
        <v>#DIV/0!</v>
      </c>
      <c r="V1458" t="str">
        <f t="shared" si="720"/>
        <v>1.33333333333333E-06-0.000801384406303599i</v>
      </c>
      <c r="W1458" t="e">
        <f t="shared" si="721"/>
        <v>#DIV/0!</v>
      </c>
      <c r="X1458" t="e">
        <f t="shared" si="722"/>
        <v>#DIV/0!</v>
      </c>
      <c r="Y1458" t="str">
        <f t="shared" si="723"/>
        <v>0.00083+0.133102997547292i</v>
      </c>
      <c r="Z1458" t="e">
        <f t="shared" si="724"/>
        <v>#DIV/0!</v>
      </c>
      <c r="AA1458" t="e">
        <f t="shared" si="725"/>
        <v>#DIV/0!</v>
      </c>
      <c r="AB1458" t="str">
        <f t="shared" si="726"/>
        <v>1.26576548264317-0.209134411912802i</v>
      </c>
      <c r="AC1458" t="str">
        <f t="shared" si="727"/>
        <v>1.27579620465879-1.91281326495107i</v>
      </c>
      <c r="AD1458" t="str">
        <f t="shared" si="728"/>
        <v>0.381138722764403+0.407520253531798i</v>
      </c>
      <c r="AE1458" t="e">
        <f t="shared" si="729"/>
        <v>#DIV/0!</v>
      </c>
      <c r="AF1458" t="str">
        <f t="shared" si="730"/>
        <v>-18.3271767637949-3.09727625497662i</v>
      </c>
      <c r="AG1458" t="e">
        <f t="shared" si="731"/>
        <v>#DIV/0!</v>
      </c>
      <c r="AH1458" t="e">
        <f t="shared" si="732"/>
        <v>#DIV/0!</v>
      </c>
      <c r="AI1458" t="e">
        <f t="shared" si="733"/>
        <v>#DIV/0!</v>
      </c>
      <c r="AJ1458" t="e">
        <f t="shared" si="734"/>
        <v>#DIV/0!</v>
      </c>
      <c r="AK1458"/>
      <c r="AL1458"/>
      <c r="AM1458"/>
      <c r="AN1458"/>
    </row>
    <row r="1459" spans="1:40" x14ac:dyDescent="0.25">
      <c r="A1459"/>
      <c r="B1459">
        <f t="shared" si="735"/>
        <v>132500</v>
      </c>
      <c r="C1459" s="186" t="str">
        <f t="shared" si="703"/>
        <v>-5.60259854609371E-06+0.0237878629087683i</v>
      </c>
      <c r="D1459" s="158" t="str">
        <f t="shared" si="704"/>
        <v>-7.66670961992222+0.18237361563389i</v>
      </c>
      <c r="E1459" t="str">
        <f t="shared" si="705"/>
        <v>7.99994602561057-0.0207796102511115i</v>
      </c>
      <c r="F1459" t="str">
        <f t="shared" si="706"/>
        <v>0.999200644872916+2.07464029527337E-06i</v>
      </c>
      <c r="G1459">
        <f t="shared" si="701"/>
        <v>1</v>
      </c>
      <c r="H1459" t="str">
        <f t="shared" si="707"/>
        <v>10.6619538950347+3.27780839190362i</v>
      </c>
      <c r="I1459" t="str">
        <f t="shared" si="708"/>
        <v>520.32628325081i</v>
      </c>
      <c r="J1459" t="str">
        <f t="shared" si="702"/>
        <v>-365.472907393912+113.830740334213i</v>
      </c>
      <c r="K1459" t="str">
        <f t="shared" si="709"/>
        <v>0.404217440595592-1.29780868331395i</v>
      </c>
      <c r="L1459" t="str">
        <f t="shared" si="710"/>
        <v>0.0503040922994589-0.13729070443842i</v>
      </c>
      <c r="M1459" t="str">
        <f t="shared" si="711"/>
        <v>0.454521532895051-1.43509938775237i</v>
      </c>
      <c r="N1459" t="str">
        <f t="shared" si="712"/>
        <v>-0.976247722226826i</v>
      </c>
      <c r="O1459" t="str">
        <f t="shared" si="713"/>
        <v>0.560134874958079-0.828401425551463i</v>
      </c>
      <c r="P1459" t="str">
        <f t="shared" si="714"/>
        <v>0.439865125041921+0.828401425551463i</v>
      </c>
      <c r="Q1459" t="str">
        <f t="shared" si="715"/>
        <v>-0.439865125041921+0.147846296675363i</v>
      </c>
      <c r="R1459" t="str">
        <f t="shared" si="716"/>
        <v>-0.32973573368132-1.99413770885833i</v>
      </c>
      <c r="S1459" t="str">
        <f t="shared" si="717"/>
        <v>0.102934243680925i</v>
      </c>
      <c r="T1459" t="str">
        <f t="shared" si="718"/>
        <v>0.205265056856945-0.0339410983610616i</v>
      </c>
      <c r="U1459" t="e">
        <f t="shared" si="719"/>
        <v>#DIV/0!</v>
      </c>
      <c r="V1459" t="str">
        <f t="shared" si="720"/>
        <v>1.33333333333333E-06-0.000800779587883752i</v>
      </c>
      <c r="W1459" t="e">
        <f t="shared" si="721"/>
        <v>#DIV/0!</v>
      </c>
      <c r="X1459" t="e">
        <f t="shared" si="722"/>
        <v>#DIV/0!</v>
      </c>
      <c r="Y1459" t="str">
        <f t="shared" si="723"/>
        <v>0.00083+0.133203528512207i</v>
      </c>
      <c r="Z1459" t="e">
        <f t="shared" si="724"/>
        <v>#DIV/0!</v>
      </c>
      <c r="AA1459" t="e">
        <f t="shared" si="725"/>
        <v>#DIV/0!</v>
      </c>
      <c r="AB1459" t="str">
        <f t="shared" si="726"/>
        <v>1.26571299265908-0.209288857239133i</v>
      </c>
      <c r="AC1459" t="str">
        <f t="shared" si="727"/>
        <v>1.27494349874132-1.91155023304545i</v>
      </c>
      <c r="AD1459" t="str">
        <f t="shared" si="728"/>
        <v>0.381433227503819+0.407735651187899i</v>
      </c>
      <c r="AE1459" t="e">
        <f t="shared" si="729"/>
        <v>#DIV/0!</v>
      </c>
      <c r="AF1459" t="str">
        <f t="shared" si="730"/>
        <v>-18.3286635149569-3.09543477626973i</v>
      </c>
      <c r="AG1459" t="e">
        <f t="shared" si="731"/>
        <v>#DIV/0!</v>
      </c>
      <c r="AH1459" t="e">
        <f t="shared" si="732"/>
        <v>#DIV/0!</v>
      </c>
      <c r="AI1459" t="e">
        <f t="shared" si="733"/>
        <v>#DIV/0!</v>
      </c>
      <c r="AJ1459" t="e">
        <f t="shared" si="734"/>
        <v>#DIV/0!</v>
      </c>
      <c r="AK1459"/>
      <c r="AL1459"/>
      <c r="AM1459"/>
      <c r="AN1459"/>
    </row>
    <row r="1460" spans="1:40" x14ac:dyDescent="0.25">
      <c r="A1460"/>
      <c r="B1460">
        <f t="shared" si="735"/>
        <v>132600</v>
      </c>
      <c r="C1460" s="186" t="str">
        <f t="shared" si="703"/>
        <v>-5.59415135809647E-06+0.0237699233459684i</v>
      </c>
      <c r="D1460" s="158" t="str">
        <f t="shared" si="704"/>
        <v>-7.66670955516043+0.182236078985758i</v>
      </c>
      <c r="E1460" t="str">
        <f t="shared" si="705"/>
        <v>7.9999459441096-0.0207952927639733i</v>
      </c>
      <c r="F1460" t="str">
        <f t="shared" si="706"/>
        <v>0.999200644881047+2.07620604041601E-06i</v>
      </c>
      <c r="G1460">
        <f t="shared" si="701"/>
        <v>1</v>
      </c>
      <c r="H1460" t="str">
        <f t="shared" si="707"/>
        <v>10.6634377972254+3.27583118253644i</v>
      </c>
      <c r="I1460" t="str">
        <f t="shared" si="708"/>
        <v>520.718982332508i</v>
      </c>
      <c r="J1460" t="str">
        <f t="shared" si="702"/>
        <v>-366.026282788715+113.916650326919i</v>
      </c>
      <c r="K1460" t="str">
        <f t="shared" si="709"/>
        <v>0.403658774121228-1.29699846495336i</v>
      </c>
      <c r="L1460" t="str">
        <f t="shared" si="710"/>
        <v>0.0502372127210508-0.137211653530108i</v>
      </c>
      <c r="M1460" t="str">
        <f t="shared" si="711"/>
        <v>0.453895986842279-1.43421011848347i</v>
      </c>
      <c r="N1460" t="str">
        <f t="shared" si="712"/>
        <v>-0.976984512960582i</v>
      </c>
      <c r="O1460" t="str">
        <f t="shared" si="713"/>
        <v>0.55952436448156-0.828813902846415i</v>
      </c>
      <c r="P1460" t="str">
        <f t="shared" si="714"/>
        <v>0.44047563551844+0.828813902846415i</v>
      </c>
      <c r="Q1460" t="str">
        <f t="shared" si="715"/>
        <v>-0.44047563551844+0.148170610114167i</v>
      </c>
      <c r="R1460" t="str">
        <f t="shared" si="716"/>
        <v>-0.329730197306385-1.99255113468728i</v>
      </c>
      <c r="S1460" t="str">
        <f t="shared" si="717"/>
        <v>0.103011929902571i</v>
      </c>
      <c r="T1460" t="str">
        <f t="shared" si="718"/>
        <v>0.205256537813694-0.0339661439716862i</v>
      </c>
      <c r="U1460" t="e">
        <f t="shared" si="719"/>
        <v>#DIV/0!</v>
      </c>
      <c r="V1460" t="str">
        <f t="shared" si="720"/>
        <v>1.33333333333333E-06-0.000800175681708875i</v>
      </c>
      <c r="W1460" t="e">
        <f t="shared" si="721"/>
        <v>#DIV/0!</v>
      </c>
      <c r="X1460" t="e">
        <f t="shared" si="722"/>
        <v>#DIV/0!</v>
      </c>
      <c r="Y1460" t="str">
        <f t="shared" si="723"/>
        <v>0.00083+0.133304059477122i</v>
      </c>
      <c r="Z1460" t="e">
        <f t="shared" si="724"/>
        <v>#DIV/0!</v>
      </c>
      <c r="AA1460" t="e">
        <f t="shared" si="725"/>
        <v>#DIV/0!</v>
      </c>
      <c r="AB1460" t="str">
        <f t="shared" si="726"/>
        <v>1.26566046221921-0.209443294410574i</v>
      </c>
      <c r="AC1460" t="str">
        <f t="shared" si="727"/>
        <v>1.27409251241409-1.91028851228324i</v>
      </c>
      <c r="AD1460" t="str">
        <f t="shared" si="728"/>
        <v>0.381727893761175+0.407950844067552i</v>
      </c>
      <c r="AE1460" t="e">
        <f t="shared" si="729"/>
        <v>#DIV/0!</v>
      </c>
      <c r="AF1460" t="str">
        <f t="shared" si="730"/>
        <v>-18.3301473523858-3.09359510355068i</v>
      </c>
      <c r="AG1460" t="e">
        <f t="shared" si="731"/>
        <v>#DIV/0!</v>
      </c>
      <c r="AH1460" t="e">
        <f t="shared" si="732"/>
        <v>#DIV/0!</v>
      </c>
      <c r="AI1460" t="e">
        <f t="shared" si="733"/>
        <v>#DIV/0!</v>
      </c>
      <c r="AJ1460" t="e">
        <f t="shared" si="734"/>
        <v>#DIV/0!</v>
      </c>
      <c r="AK1460"/>
      <c r="AL1460"/>
      <c r="AM1460"/>
      <c r="AN1460"/>
    </row>
    <row r="1461" spans="1:40" x14ac:dyDescent="0.25">
      <c r="A1461"/>
      <c r="B1461">
        <f t="shared" si="735"/>
        <v>132700</v>
      </c>
      <c r="C1461" s="186" t="str">
        <f t="shared" si="703"/>
        <v>-5.58572325978458E-06+0.0237520108209376i</v>
      </c>
      <c r="D1461" s="158" t="str">
        <f t="shared" si="704"/>
        <v>-7.666709490545+0.182098749627188i</v>
      </c>
      <c r="E1461" t="str">
        <f t="shared" si="705"/>
        <v>7.99994586254715-0.0208109752763556i</v>
      </c>
      <c r="F1461" t="str">
        <f t="shared" si="706"/>
        <v>0.999200644889187+2.07777178551087E-06i</v>
      </c>
      <c r="G1461">
        <f t="shared" si="701"/>
        <v>1</v>
      </c>
      <c r="H1461" t="str">
        <f t="shared" si="707"/>
        <v>10.664918792831+3.27385598479399i</v>
      </c>
      <c r="I1461" t="str">
        <f t="shared" si="708"/>
        <v>521.111681414207i</v>
      </c>
      <c r="J1461" t="str">
        <f t="shared" si="702"/>
        <v>-366.580075667784+114.002560319623i</v>
      </c>
      <c r="K1461" t="str">
        <f t="shared" si="709"/>
        <v>0.403101230030071-1.29618912936612i</v>
      </c>
      <c r="L1461" t="str">
        <f t="shared" si="710"/>
        <v>0.0501704604848264-0.137132675175509i</v>
      </c>
      <c r="M1461" t="str">
        <f t="shared" si="711"/>
        <v>0.453271690514897-1.43332180454163i</v>
      </c>
      <c r="N1461" t="str">
        <f t="shared" si="712"/>
        <v>-0.977721303694338i</v>
      </c>
      <c r="O1461" t="str">
        <f t="shared" si="713"/>
        <v>0.55891355026133-0.829225930210986i</v>
      </c>
      <c r="P1461" t="str">
        <f t="shared" si="714"/>
        <v>0.44108644973867+0.829225930210986i</v>
      </c>
      <c r="Q1461" t="str">
        <f t="shared" si="715"/>
        <v>-0.44108644973867+0.148495373483352i</v>
      </c>
      <c r="R1461" t="str">
        <f t="shared" si="716"/>
        <v>-0.32972465643603-1.99096688809059i</v>
      </c>
      <c r="S1461" t="str">
        <f t="shared" si="717"/>
        <v>0.103089616124217i</v>
      </c>
      <c r="T1461" t="str">
        <f t="shared" si="718"/>
        <v>0.205248012209286-0.0339911882586797i</v>
      </c>
      <c r="U1461" t="e">
        <f t="shared" si="719"/>
        <v>#DIV/0!</v>
      </c>
      <c r="V1461" t="str">
        <f t="shared" si="720"/>
        <v>1.33333333333333E-06-0.000799572685716629i</v>
      </c>
      <c r="W1461" t="e">
        <f t="shared" si="721"/>
        <v>#DIV/0!</v>
      </c>
      <c r="X1461" t="e">
        <f t="shared" si="722"/>
        <v>#DIV/0!</v>
      </c>
      <c r="Y1461" t="str">
        <f t="shared" si="723"/>
        <v>0.00083+0.133404590442037i</v>
      </c>
      <c r="Z1461" t="e">
        <f t="shared" si="724"/>
        <v>#DIV/0!</v>
      </c>
      <c r="AA1461" t="e">
        <f t="shared" si="725"/>
        <v>#DIV/0!</v>
      </c>
      <c r="AB1461" t="str">
        <f t="shared" si="726"/>
        <v>1.26560789132168-0.209597723420191i</v>
      </c>
      <c r="AC1461" t="str">
        <f t="shared" si="727"/>
        <v>1.27324324126793-1.90902810105406i</v>
      </c>
      <c r="AD1461" t="str">
        <f t="shared" si="728"/>
        <v>0.382022721403796+0.408165832055214i</v>
      </c>
      <c r="AE1461" t="e">
        <f t="shared" si="729"/>
        <v>#DIV/0!</v>
      </c>
      <c r="AF1461" t="str">
        <f t="shared" si="730"/>
        <v>-18.331628283376-3.0917572351668i</v>
      </c>
      <c r="AG1461" t="e">
        <f t="shared" si="731"/>
        <v>#DIV/0!</v>
      </c>
      <c r="AH1461" t="e">
        <f t="shared" si="732"/>
        <v>#DIV/0!</v>
      </c>
      <c r="AI1461" t="e">
        <f t="shared" si="733"/>
        <v>#DIV/0!</v>
      </c>
      <c r="AJ1461" t="e">
        <f t="shared" si="734"/>
        <v>#DIV/0!</v>
      </c>
      <c r="AK1461"/>
      <c r="AL1461"/>
      <c r="AM1461"/>
      <c r="AN1461"/>
    </row>
    <row r="1462" spans="1:40" x14ac:dyDescent="0.25">
      <c r="A1462"/>
      <c r="B1462">
        <f t="shared" si="735"/>
        <v>132800</v>
      </c>
      <c r="C1462" s="186" t="str">
        <f t="shared" si="703"/>
        <v>-5.57731419368067E-06+0.0237341252725967i</v>
      </c>
      <c r="D1462" s="158" t="str">
        <f t="shared" si="704"/>
        <v>-7.66670942607546+0.181961627089908i</v>
      </c>
      <c r="E1462" t="str">
        <f t="shared" si="705"/>
        <v>7.99994578092321-0.0208266577882581i</v>
      </c>
      <c r="F1462" t="str">
        <f t="shared" si="706"/>
        <v>0.999200644897327+2.07933753055788E-06i</v>
      </c>
      <c r="G1462">
        <f t="shared" si="701"/>
        <v>1</v>
      </c>
      <c r="H1462" t="str">
        <f t="shared" si="707"/>
        <v>10.666396889124+3.27188279655305i</v>
      </c>
      <c r="I1462" t="str">
        <f t="shared" si="708"/>
        <v>521.504380495906i</v>
      </c>
      <c r="J1462" t="str">
        <f t="shared" si="702"/>
        <v>-367.13428603112+114.088470312328i</v>
      </c>
      <c r="K1462" t="str">
        <f t="shared" si="709"/>
        <v>0.402544805417066-1.29538067543326i</v>
      </c>
      <c r="L1462" t="str">
        <f t="shared" si="710"/>
        <v>0.0501038352841747-0.137053769322812i</v>
      </c>
      <c r="M1462" t="str">
        <f t="shared" si="711"/>
        <v>0.452648640701241-1.43243444475607i</v>
      </c>
      <c r="N1462" t="str">
        <f t="shared" si="712"/>
        <v>-0.978458094428095i</v>
      </c>
      <c r="O1462" t="str">
        <f t="shared" si="713"/>
        <v>0.558302432628976-0.829637507421505i</v>
      </c>
      <c r="P1462" t="str">
        <f t="shared" si="714"/>
        <v>0.441697567371024+0.829637507421505i</v>
      </c>
      <c r="Q1462" t="str">
        <f t="shared" si="715"/>
        <v>-0.441697567371024+0.14882058700659i</v>
      </c>
      <c r="R1462" t="str">
        <f t="shared" si="716"/>
        <v>-0.329719111069519-1.98938496380727i</v>
      </c>
      <c r="S1462" t="str">
        <f t="shared" si="717"/>
        <v>0.103167302345863i</v>
      </c>
      <c r="T1462" t="str">
        <f t="shared" si="718"/>
        <v>0.205239480043418-0.0340162312209182i</v>
      </c>
      <c r="U1462" t="e">
        <f t="shared" si="719"/>
        <v>#DIV/0!</v>
      </c>
      <c r="V1462" t="str">
        <f t="shared" si="720"/>
        <v>1.33333333333333E-06-0.000798970597850882i</v>
      </c>
      <c r="W1462" t="e">
        <f t="shared" si="721"/>
        <v>#DIV/0!</v>
      </c>
      <c r="X1462" t="e">
        <f t="shared" si="722"/>
        <v>#DIV/0!</v>
      </c>
      <c r="Y1462" t="str">
        <f t="shared" si="723"/>
        <v>0.00083+0.133505121406952i</v>
      </c>
      <c r="Z1462" t="e">
        <f t="shared" si="724"/>
        <v>#DIV/0!</v>
      </c>
      <c r="AA1462" t="e">
        <f t="shared" si="725"/>
        <v>#DIV/0!</v>
      </c>
      <c r="AB1462" t="str">
        <f t="shared" si="726"/>
        <v>1.26555527996464-0.209752144261056i</v>
      </c>
      <c r="AC1462" t="str">
        <f t="shared" si="727"/>
        <v>1.27239568090729-1.9077689977482i</v>
      </c>
      <c r="AD1462" t="str">
        <f t="shared" si="728"/>
        <v>0.382317710298934+0.408380615035417i</v>
      </c>
      <c r="AE1462" t="e">
        <f t="shared" si="729"/>
        <v>#DIV/0!</v>
      </c>
      <c r="AF1462" t="str">
        <f t="shared" si="730"/>
        <v>-18.3331063151995-3.08992116946314i</v>
      </c>
      <c r="AG1462" t="e">
        <f t="shared" si="731"/>
        <v>#DIV/0!</v>
      </c>
      <c r="AH1462" t="e">
        <f t="shared" si="732"/>
        <v>#DIV/0!</v>
      </c>
      <c r="AI1462" t="e">
        <f t="shared" si="733"/>
        <v>#DIV/0!</v>
      </c>
      <c r="AJ1462" t="e">
        <f t="shared" si="734"/>
        <v>#DIV/0!</v>
      </c>
      <c r="AK1462"/>
      <c r="AL1462"/>
      <c r="AM1462"/>
      <c r="AN1462"/>
    </row>
    <row r="1463" spans="1:40" x14ac:dyDescent="0.25">
      <c r="A1463"/>
      <c r="B1463">
        <f t="shared" si="735"/>
        <v>132900</v>
      </c>
      <c r="C1463" s="186" t="str">
        <f t="shared" si="703"/>
        <v>-5.56892410252351E-06+0.0237162666400502i</v>
      </c>
      <c r="D1463" s="158" t="str">
        <f t="shared" si="704"/>
        <v>-7.66670936175144+0.181824710907052i</v>
      </c>
      <c r="E1463" t="str">
        <f t="shared" si="705"/>
        <v>7.99994569923778-0.0208423402996804i</v>
      </c>
      <c r="F1463" t="str">
        <f t="shared" si="706"/>
        <v>0.999200644905478+2.08090327555703E-06i</v>
      </c>
      <c r="G1463">
        <f t="shared" si="701"/>
        <v>1</v>
      </c>
      <c r="H1463" t="str">
        <f t="shared" si="707"/>
        <v>10.6678720933557+3.26991161568965i</v>
      </c>
      <c r="I1463" t="str">
        <f t="shared" si="708"/>
        <v>521.897079577604i</v>
      </c>
      <c r="J1463" t="str">
        <f t="shared" si="702"/>
        <v>-367.688913878722+114.174380305033i</v>
      </c>
      <c r="K1463" t="str">
        <f t="shared" si="709"/>
        <v>0.401989497386187-1.29457310203649i</v>
      </c>
      <c r="L1463" t="str">
        <f t="shared" si="710"/>
        <v>0.050037336813348-0.136974935920045i</v>
      </c>
      <c r="M1463" t="str">
        <f t="shared" si="711"/>
        <v>0.452026834199535-1.43154803795653i</v>
      </c>
      <c r="N1463" t="str">
        <f t="shared" si="712"/>
        <v>-0.979194885161851i</v>
      </c>
      <c r="O1463" t="str">
        <f t="shared" si="713"/>
        <v>0.557691011916251-0.83004863425454i</v>
      </c>
      <c r="P1463" t="str">
        <f t="shared" si="714"/>
        <v>0.442308988083749+0.83004863425454i</v>
      </c>
      <c r="Q1463" t="str">
        <f t="shared" si="715"/>
        <v>-0.442308988083749+0.149146250907311i</v>
      </c>
      <c r="R1463" t="str">
        <f t="shared" si="716"/>
        <v>-0.329713561206101-1.98780535659215i</v>
      </c>
      <c r="S1463" t="str">
        <f t="shared" si="717"/>
        <v>0.103244988567509i</v>
      </c>
      <c r="T1463" t="str">
        <f t="shared" si="718"/>
        <v>0.20523094131579-0.0340412728572766i</v>
      </c>
      <c r="U1463" t="e">
        <f t="shared" si="719"/>
        <v>#DIV/0!</v>
      </c>
      <c r="V1463" t="str">
        <f t="shared" si="720"/>
        <v>1.33333333333333E-06-0.000798369416061677i</v>
      </c>
      <c r="W1463" t="e">
        <f t="shared" si="721"/>
        <v>#DIV/0!</v>
      </c>
      <c r="X1463" t="e">
        <f t="shared" si="722"/>
        <v>#DIV/0!</v>
      </c>
      <c r="Y1463" t="str">
        <f t="shared" si="723"/>
        <v>0.00083+0.133605652371867i</v>
      </c>
      <c r="Z1463" t="e">
        <f t="shared" si="724"/>
        <v>#DIV/0!</v>
      </c>
      <c r="AA1463" t="e">
        <f t="shared" si="725"/>
        <v>#DIV/0!</v>
      </c>
      <c r="AB1463" t="str">
        <f t="shared" si="726"/>
        <v>1.26550262814623-0.209906556926229i</v>
      </c>
      <c r="AC1463" t="str">
        <f t="shared" si="727"/>
        <v>1.27154982695018-1.90651120075666i</v>
      </c>
      <c r="AD1463" t="str">
        <f t="shared" si="728"/>
        <v>0.382612860313743+0.408595192892761i</v>
      </c>
      <c r="AE1463" t="e">
        <f t="shared" si="729"/>
        <v>#DIV/0!</v>
      </c>
      <c r="AF1463" t="str">
        <f t="shared" si="730"/>
        <v>-18.3345814551071-3.0880869047826i</v>
      </c>
      <c r="AG1463" t="e">
        <f t="shared" si="731"/>
        <v>#DIV/0!</v>
      </c>
      <c r="AH1463" t="e">
        <f t="shared" si="732"/>
        <v>#DIV/0!</v>
      </c>
      <c r="AI1463" t="e">
        <f t="shared" si="733"/>
        <v>#DIV/0!</v>
      </c>
      <c r="AJ1463" t="e">
        <f t="shared" si="734"/>
        <v>#DIV/0!</v>
      </c>
      <c r="AK1463"/>
      <c r="AL1463"/>
      <c r="AM1463"/>
      <c r="AN1463"/>
    </row>
    <row r="1464" spans="1:40" x14ac:dyDescent="0.25">
      <c r="A1464"/>
      <c r="B1464">
        <f t="shared" si="735"/>
        <v>133000</v>
      </c>
      <c r="C1464" s="186" t="str">
        <f t="shared" si="703"/>
        <v>-5.56055292926703E-06+0.0236984348625858i</v>
      </c>
      <c r="D1464" s="158" t="str">
        <f t="shared" si="704"/>
        <v>-7.66670929757247+0.181688000613158i</v>
      </c>
      <c r="E1464" t="str">
        <f t="shared" si="705"/>
        <v>7.99994561749087-0.0208580228106221i</v>
      </c>
      <c r="F1464" t="str">
        <f t="shared" si="706"/>
        <v>0.999200644913629+2.08246902050826E-06i</v>
      </c>
      <c r="G1464">
        <f t="shared" si="701"/>
        <v>1</v>
      </c>
      <c r="H1464" t="str">
        <f t="shared" si="707"/>
        <v>10.6693444127557+3.26794244007896i</v>
      </c>
      <c r="I1464" t="str">
        <f t="shared" si="708"/>
        <v>522.289778659303i</v>
      </c>
      <c r="J1464" t="str">
        <f t="shared" si="702"/>
        <v>-368.243959210589+114.260290297739i</v>
      </c>
      <c r="K1464" t="str">
        <f t="shared" si="709"/>
        <v>0.401435303050419-1.29376640805817i</v>
      </c>
      <c r="L1464" t="str">
        <f t="shared" si="710"/>
        <v>0.0499709647674613-0.13689617491508i</v>
      </c>
      <c r="M1464" t="str">
        <f t="shared" si="711"/>
        <v>0.45140626781788-1.43066258297325i</v>
      </c>
      <c r="N1464" t="str">
        <f t="shared" si="712"/>
        <v>-0.979931675895607i</v>
      </c>
      <c r="O1464" t="str">
        <f t="shared" si="713"/>
        <v>0.557079288455071-0.830459310486909i</v>
      </c>
      <c r="P1464" t="str">
        <f t="shared" si="714"/>
        <v>0.442920711544929+0.830459310486909i</v>
      </c>
      <c r="Q1464" t="str">
        <f t="shared" si="715"/>
        <v>-0.442920711544929+0.149472365408698i</v>
      </c>
      <c r="R1464" t="str">
        <f t="shared" si="716"/>
        <v>-0.32970800684504-1.98622806121584i</v>
      </c>
      <c r="S1464" t="str">
        <f t="shared" si="717"/>
        <v>0.103322674789155i</v>
      </c>
      <c r="T1464" t="str">
        <f t="shared" si="718"/>
        <v>0.205222396026098-0.0340663131666306i</v>
      </c>
      <c r="U1464" t="e">
        <f t="shared" si="719"/>
        <v>#DIV/0!</v>
      </c>
      <c r="V1464" t="str">
        <f t="shared" si="720"/>
        <v>1.33333333333333E-06-0.000797769138305238i</v>
      </c>
      <c r="W1464" t="e">
        <f t="shared" si="721"/>
        <v>#DIV/0!</v>
      </c>
      <c r="X1464" t="e">
        <f t="shared" si="722"/>
        <v>#DIV/0!</v>
      </c>
      <c r="Y1464" t="str">
        <f t="shared" si="723"/>
        <v>0.00083+0.133706183336782i</v>
      </c>
      <c r="Z1464" t="e">
        <f t="shared" si="724"/>
        <v>#DIV/0!</v>
      </c>
      <c r="AA1464" t="e">
        <f t="shared" si="725"/>
        <v>#DIV/0!</v>
      </c>
      <c r="AB1464" t="str">
        <f t="shared" si="726"/>
        <v>1.26544993586458-0.210060961408779i</v>
      </c>
      <c r="AC1464" t="str">
        <f t="shared" si="727"/>
        <v>1.27070567502808-1.90525470847113i</v>
      </c>
      <c r="AD1464" t="str">
        <f t="shared" si="728"/>
        <v>0.382908171315293+0.408809565511915i</v>
      </c>
      <c r="AE1464" t="e">
        <f t="shared" si="729"/>
        <v>#DIV/0!</v>
      </c>
      <c r="AF1464" t="str">
        <f t="shared" si="730"/>
        <v>-18.3360537103282-3.0862544394658i</v>
      </c>
      <c r="AG1464" t="e">
        <f t="shared" si="731"/>
        <v>#DIV/0!</v>
      </c>
      <c r="AH1464" t="e">
        <f t="shared" si="732"/>
        <v>#DIV/0!</v>
      </c>
      <c r="AI1464" t="e">
        <f t="shared" si="733"/>
        <v>#DIV/0!</v>
      </c>
      <c r="AJ1464" t="e">
        <f t="shared" si="734"/>
        <v>#DIV/0!</v>
      </c>
      <c r="AK1464"/>
      <c r="AL1464"/>
      <c r="AM1464"/>
      <c r="AN1464"/>
    </row>
    <row r="1465" spans="1:40" x14ac:dyDescent="0.25">
      <c r="A1465"/>
      <c r="B1465">
        <f t="shared" si="735"/>
        <v>133100</v>
      </c>
      <c r="C1465" s="186" t="str">
        <f t="shared" si="703"/>
        <v>-5.55220061707944E-06+0.0236806298796736i</v>
      </c>
      <c r="D1465" s="158" t="str">
        <f t="shared" si="704"/>
        <v>-7.66670923353809+0.181551495744164i</v>
      </c>
      <c r="E1465" t="str">
        <f t="shared" si="705"/>
        <v>7.99994553568248-0.0208737053210828i</v>
      </c>
      <c r="F1465" t="str">
        <f t="shared" si="706"/>
        <v>0.999200644921789+2.08403476541155E-06i</v>
      </c>
      <c r="G1465">
        <f t="shared" si="701"/>
        <v>1</v>
      </c>
      <c r="H1465" t="str">
        <f t="shared" si="707"/>
        <v>10.6708138545319+3.26597526759549i</v>
      </c>
      <c r="I1465" t="str">
        <f t="shared" si="708"/>
        <v>522.682477741002i</v>
      </c>
      <c r="J1465" t="str">
        <f t="shared" si="702"/>
        <v>-368.799422026723+114.346200290443i</v>
      </c>
      <c r="K1465" t="str">
        <f t="shared" si="709"/>
        <v>0.400882219531703-1.2929605923813i</v>
      </c>
      <c r="L1465" t="str">
        <f t="shared" si="710"/>
        <v>0.0499047188424886-0.136817486255631i</v>
      </c>
      <c r="M1465" t="str">
        <f t="shared" si="711"/>
        <v>0.450786938374192-1.42977807863693i</v>
      </c>
      <c r="N1465" t="str">
        <f t="shared" si="712"/>
        <v>-0.980668466629363i</v>
      </c>
      <c r="O1465" t="str">
        <f t="shared" si="713"/>
        <v>0.556467262577516-0.83086953589567i</v>
      </c>
      <c r="P1465" t="str">
        <f t="shared" si="714"/>
        <v>0.443532737422484+0.83086953589567i</v>
      </c>
      <c r="Q1465" t="str">
        <f t="shared" si="715"/>
        <v>-0.443532737422484+0.149798930733693i</v>
      </c>
      <c r="R1465" t="str">
        <f t="shared" si="716"/>
        <v>-0.329702447985584-1.98465307246465i</v>
      </c>
      <c r="S1465" t="str">
        <f t="shared" si="717"/>
        <v>0.103400361010801i</v>
      </c>
      <c r="T1465" t="str">
        <f t="shared" si="718"/>
        <v>0.20521384417404-0.0340913521478542i</v>
      </c>
      <c r="U1465" t="e">
        <f t="shared" si="719"/>
        <v>#DIV/0!</v>
      </c>
      <c r="V1465" t="str">
        <f t="shared" si="720"/>
        <v>1.33333333333333E-06-0.000797169762543931i</v>
      </c>
      <c r="W1465" t="e">
        <f t="shared" si="721"/>
        <v>#DIV/0!</v>
      </c>
      <c r="X1465" t="e">
        <f t="shared" si="722"/>
        <v>#DIV/0!</v>
      </c>
      <c r="Y1465" t="str">
        <f t="shared" si="723"/>
        <v>0.00083+0.133806714301696i</v>
      </c>
      <c r="Z1465" t="e">
        <f t="shared" si="724"/>
        <v>#DIV/0!</v>
      </c>
      <c r="AA1465" t="e">
        <f t="shared" si="725"/>
        <v>#DIV/0!</v>
      </c>
      <c r="AB1465" t="str">
        <f t="shared" si="726"/>
        <v>1.26539720311782-0.210215357701762i</v>
      </c>
      <c r="AC1465" t="str">
        <f t="shared" si="727"/>
        <v>1.26986322078595-1.90399951928395i</v>
      </c>
      <c r="AD1465" t="str">
        <f t="shared" si="728"/>
        <v>0.38320364317058+0.409023732777621i</v>
      </c>
      <c r="AE1465" t="e">
        <f t="shared" si="729"/>
        <v>#DIV/0!</v>
      </c>
      <c r="AF1465" t="str">
        <f t="shared" si="730"/>
        <v>-18.33752308807-3.08442377185133i</v>
      </c>
      <c r="AG1465" t="e">
        <f t="shared" si="731"/>
        <v>#DIV/0!</v>
      </c>
      <c r="AH1465" t="e">
        <f t="shared" si="732"/>
        <v>#DIV/0!</v>
      </c>
      <c r="AI1465" t="e">
        <f t="shared" si="733"/>
        <v>#DIV/0!</v>
      </c>
      <c r="AJ1465" t="e">
        <f t="shared" si="734"/>
        <v>#DIV/0!</v>
      </c>
      <c r="AK1465"/>
      <c r="AL1465"/>
      <c r="AM1465"/>
      <c r="AN1465"/>
    </row>
    <row r="1466" spans="1:40" x14ac:dyDescent="0.25">
      <c r="A1466"/>
      <c r="B1466">
        <f t="shared" si="735"/>
        <v>133200</v>
      </c>
      <c r="C1466" s="186" t="str">
        <f t="shared" si="703"/>
        <v>-5.54386710934214E-06+0.0236628516309656i</v>
      </c>
      <c r="D1466" s="158" t="str">
        <f t="shared" si="704"/>
        <v>-7.66670916964785+0.181415195837403i</v>
      </c>
      <c r="E1466" t="str">
        <f t="shared" si="705"/>
        <v>7.99994545381259-0.0208893878310623i</v>
      </c>
      <c r="F1466" t="str">
        <f t="shared" si="706"/>
        <v>0.999200644929959+2.08560051026689E-06i</v>
      </c>
      <c r="G1466">
        <f t="shared" si="701"/>
        <v>1</v>
      </c>
      <c r="H1466" t="str">
        <f t="shared" si="707"/>
        <v>10.6722804258711+3.26401009611293i</v>
      </c>
      <c r="I1466" t="str">
        <f t="shared" si="708"/>
        <v>523.075176822701i</v>
      </c>
      <c r="J1466" t="str">
        <f t="shared" si="702"/>
        <v>-369.355302327123+114.432110283148i</v>
      </c>
      <c r="K1466" t="str">
        <f t="shared" si="709"/>
        <v>0.400330243960941-1.29215565388957i</v>
      </c>
      <c r="L1466" t="str">
        <f t="shared" si="710"/>
        <v>0.0498385987352594-0.136738869889257i</v>
      </c>
      <c r="M1466" t="str">
        <f t="shared" si="711"/>
        <v>0.4501688426962-1.42889452377883i</v>
      </c>
      <c r="N1466" t="str">
        <f t="shared" si="712"/>
        <v>-0.981405257363119i</v>
      </c>
      <c r="O1466" t="str">
        <f t="shared" si="713"/>
        <v>0.55585493461583-0.831279310258129i</v>
      </c>
      <c r="P1466" t="str">
        <f t="shared" si="714"/>
        <v>0.44414506538417+0.831279310258129i</v>
      </c>
      <c r="Q1466" t="str">
        <f t="shared" si="715"/>
        <v>-0.44414506538417+0.15012594710499i</v>
      </c>
      <c r="R1466" t="str">
        <f t="shared" si="716"/>
        <v>-0.329696884626996-1.98308038514057i</v>
      </c>
      <c r="S1466" t="str">
        <f t="shared" si="717"/>
        <v>0.103478047232447i</v>
      </c>
      <c r="T1466" t="str">
        <f t="shared" si="718"/>
        <v>0.205205285759315-0.0341163897998229i</v>
      </c>
      <c r="U1466" t="e">
        <f t="shared" si="719"/>
        <v>#DIV/0!</v>
      </c>
      <c r="V1466" t="str">
        <f t="shared" si="720"/>
        <v>1.33333333333333E-06-0.000796571286746224i</v>
      </c>
      <c r="W1466" t="e">
        <f t="shared" si="721"/>
        <v>#DIV/0!</v>
      </c>
      <c r="X1466" t="e">
        <f t="shared" si="722"/>
        <v>#DIV/0!</v>
      </c>
      <c r="Y1466" t="str">
        <f t="shared" si="723"/>
        <v>0.00083+0.133907245266611i</v>
      </c>
      <c r="Z1466" t="e">
        <f t="shared" si="724"/>
        <v>#DIV/0!</v>
      </c>
      <c r="AA1466" t="e">
        <f t="shared" si="725"/>
        <v>#DIV/0!</v>
      </c>
      <c r="AB1466" t="str">
        <f t="shared" si="726"/>
        <v>1.26534442990411-0.210369745798244i</v>
      </c>
      <c r="AC1466" t="str">
        <f t="shared" si="727"/>
        <v>1.26902245988216-1.90274563158832i</v>
      </c>
      <c r="AD1466" t="str">
        <f t="shared" si="728"/>
        <v>0.383499275746492+0.409237694574691i</v>
      </c>
      <c r="AE1466" t="e">
        <f t="shared" si="729"/>
        <v>#DIV/0!</v>
      </c>
      <c r="AF1466" t="str">
        <f t="shared" si="730"/>
        <v>-18.338989595519-3.08259490027553i</v>
      </c>
      <c r="AG1466" t="e">
        <f t="shared" si="731"/>
        <v>#DIV/0!</v>
      </c>
      <c r="AH1466" t="e">
        <f t="shared" si="732"/>
        <v>#DIV/0!</v>
      </c>
      <c r="AI1466" t="e">
        <f t="shared" si="733"/>
        <v>#DIV/0!</v>
      </c>
      <c r="AJ1466" t="e">
        <f t="shared" si="734"/>
        <v>#DIV/0!</v>
      </c>
      <c r="AK1466"/>
      <c r="AL1466"/>
      <c r="AM1466"/>
      <c r="AN1466"/>
    </row>
    <row r="1467" spans="1:40" x14ac:dyDescent="0.25">
      <c r="A1467"/>
      <c r="B1467">
        <f t="shared" si="735"/>
        <v>133300</v>
      </c>
      <c r="C1467" s="186" t="str">
        <f t="shared" si="703"/>
        <v>-5.53555234964884E-06+0.0236451000562948i</v>
      </c>
      <c r="D1467" s="158" t="str">
        <f t="shared" si="704"/>
        <v>-7.66670910590135+0.181279100431594i</v>
      </c>
      <c r="E1467" t="str">
        <f t="shared" si="705"/>
        <v>7.99994537188123-0.0209050703405601i</v>
      </c>
      <c r="F1467" t="str">
        <f t="shared" si="706"/>
        <v>0.99920064493813+0.0000020871662550742i</v>
      </c>
      <c r="G1467">
        <f t="shared" si="701"/>
        <v>1</v>
      </c>
      <c r="H1467" t="str">
        <f t="shared" si="707"/>
        <v>10.6737441339386+3.26204692350438i</v>
      </c>
      <c r="I1467" t="str">
        <f t="shared" si="708"/>
        <v>523.467875904399i</v>
      </c>
      <c r="J1467" t="str">
        <f t="shared" si="702"/>
        <v>-369.91160011179+114.518020275854i</v>
      </c>
      <c r="K1467" t="str">
        <f t="shared" si="709"/>
        <v>0.399779373477934-1.29135159146733i</v>
      </c>
      <c r="L1467" t="str">
        <f t="shared" si="710"/>
        <v>0.0497726041434585-0.136660325763363i</v>
      </c>
      <c r="M1467" t="str">
        <f t="shared" si="711"/>
        <v>0.449551977621393-1.42801191723069i</v>
      </c>
      <c r="N1467" t="str">
        <f t="shared" si="712"/>
        <v>-0.982142048096875i</v>
      </c>
      <c r="O1467" t="str">
        <f t="shared" si="713"/>
        <v>0.555242304902424-0.831688633351836i</v>
      </c>
      <c r="P1467" t="str">
        <f t="shared" si="714"/>
        <v>0.444757695097576+0.831688633351836i</v>
      </c>
      <c r="Q1467" t="str">
        <f t="shared" si="715"/>
        <v>-0.444757695097576+0.150453414745039i</v>
      </c>
      <c r="R1467" t="str">
        <f t="shared" si="716"/>
        <v>-0.329691316768525-1.98150999406115i</v>
      </c>
      <c r="S1467" t="str">
        <f t="shared" si="717"/>
        <v>0.103555733454093i</v>
      </c>
      <c r="T1467" t="str">
        <f t="shared" si="718"/>
        <v>0.205196720781618-0.0341414261214103i</v>
      </c>
      <c r="U1467" t="e">
        <f t="shared" si="719"/>
        <v>#DIV/0!</v>
      </c>
      <c r="V1467" t="str">
        <f t="shared" si="720"/>
        <v>1.33333333333333E-06-0.000795973708886697i</v>
      </c>
      <c r="W1467" t="e">
        <f t="shared" si="721"/>
        <v>#DIV/0!</v>
      </c>
      <c r="X1467" t="e">
        <f t="shared" si="722"/>
        <v>#DIV/0!</v>
      </c>
      <c r="Y1467" t="str">
        <f t="shared" si="723"/>
        <v>0.00083+0.134007776231526i</v>
      </c>
      <c r="Z1467" t="e">
        <f t="shared" si="724"/>
        <v>#DIV/0!</v>
      </c>
      <c r="AA1467" t="e">
        <f t="shared" si="725"/>
        <v>#DIV/0!</v>
      </c>
      <c r="AB1467" t="str">
        <f t="shared" si="726"/>
        <v>1.26529161622155-0.21052412569128i</v>
      </c>
      <c r="AC1467" t="str">
        <f t="shared" si="727"/>
        <v>1.26818338798845-1.90149304377798i</v>
      </c>
      <c r="AD1467" t="str">
        <f t="shared" si="728"/>
        <v>0.383795068909861+0.409451450787999i</v>
      </c>
      <c r="AE1467" t="e">
        <f t="shared" si="729"/>
        <v>#DIV/0!</v>
      </c>
      <c r="AF1467" t="str">
        <f t="shared" si="730"/>
        <v>-18.3404532398399-3.08076782307279i</v>
      </c>
      <c r="AG1467" t="e">
        <f t="shared" si="731"/>
        <v>#DIV/0!</v>
      </c>
      <c r="AH1467" t="e">
        <f t="shared" si="732"/>
        <v>#DIV/0!</v>
      </c>
      <c r="AI1467" t="e">
        <f t="shared" si="733"/>
        <v>#DIV/0!</v>
      </c>
      <c r="AJ1467" t="e">
        <f t="shared" si="734"/>
        <v>#DIV/0!</v>
      </c>
      <c r="AK1467"/>
      <c r="AL1467"/>
      <c r="AM1467"/>
      <c r="AN1467"/>
    </row>
    <row r="1468" spans="1:40" x14ac:dyDescent="0.25">
      <c r="A1468"/>
      <c r="B1468">
        <f t="shared" si="735"/>
        <v>133400</v>
      </c>
      <c r="C1468" s="186" t="str">
        <f t="shared" si="703"/>
        <v>-5.52725628180462E-06+0.0236273750956746i</v>
      </c>
      <c r="D1468" s="158" t="str">
        <f t="shared" si="704"/>
        <v>-7.66670904229815+0.181143209066839i</v>
      </c>
      <c r="E1468" t="str">
        <f t="shared" si="705"/>
        <v>7.99994528988838-0.0209207528495759i</v>
      </c>
      <c r="F1468" t="str">
        <f t="shared" si="706"/>
        <v>0.99920064494631+2.08873199983347E-06i</v>
      </c>
      <c r="G1468">
        <f t="shared" si="701"/>
        <v>1</v>
      </c>
      <c r="H1468" t="str">
        <f t="shared" si="707"/>
        <v>10.6752049858785+3.26008574764219i</v>
      </c>
      <c r="I1468" t="str">
        <f t="shared" si="708"/>
        <v>523.860574986098i</v>
      </c>
      <c r="J1468" t="str">
        <f t="shared" si="702"/>
        <v>-370.468315380722+114.603930268559i</v>
      </c>
      <c r="K1468" t="str">
        <f t="shared" si="709"/>
        <v>0.39922960523136-1.29054840399962i</v>
      </c>
      <c r="L1468" t="str">
        <f t="shared" si="710"/>
        <v>0.0497067347656202-0.136581853825202i</v>
      </c>
      <c r="M1468" t="str">
        <f t="shared" si="711"/>
        <v>0.44893633999698-1.42713025782482i</v>
      </c>
      <c r="N1468" t="str">
        <f t="shared" si="712"/>
        <v>-0.982878838830631i</v>
      </c>
      <c r="O1468" t="str">
        <f t="shared" si="713"/>
        <v>0.554629373769868-0.832097504954584i</v>
      </c>
      <c r="P1468" t="str">
        <f t="shared" si="714"/>
        <v>0.445370626230132+0.832097504954584i</v>
      </c>
      <c r="Q1468" t="str">
        <f t="shared" si="715"/>
        <v>-0.445370626230132+0.150781333876047i</v>
      </c>
      <c r="R1468" t="str">
        <f t="shared" si="716"/>
        <v>-0.329685744409426-1.9799418940595i</v>
      </c>
      <c r="S1468" t="str">
        <f t="shared" si="717"/>
        <v>0.103633419675739i</v>
      </c>
      <c r="T1468" t="str">
        <f t="shared" si="718"/>
        <v>0.205188149240646-0.0341664611114905i</v>
      </c>
      <c r="U1468" t="e">
        <f t="shared" si="719"/>
        <v>#DIV/0!</v>
      </c>
      <c r="V1468" t="str">
        <f t="shared" si="720"/>
        <v>1.33333333333333E-06-0.000795377026946001i</v>
      </c>
      <c r="W1468" t="e">
        <f t="shared" si="721"/>
        <v>#DIV/0!</v>
      </c>
      <c r="X1468" t="e">
        <f t="shared" si="722"/>
        <v>#DIV/0!</v>
      </c>
      <c r="Y1468" t="str">
        <f t="shared" si="723"/>
        <v>0.00083+0.134108307196441i</v>
      </c>
      <c r="Z1468" t="e">
        <f t="shared" si="724"/>
        <v>#DIV/0!</v>
      </c>
      <c r="AA1468" t="e">
        <f t="shared" si="725"/>
        <v>#DIV/0!</v>
      </c>
      <c r="AB1468" t="str">
        <f t="shared" si="726"/>
        <v>1.26523876206828-0.210678497373927i</v>
      </c>
      <c r="AC1468" t="str">
        <f t="shared" si="727"/>
        <v>1.26734600078984-1.90024175424757i</v>
      </c>
      <c r="AD1468" t="str">
        <f t="shared" si="728"/>
        <v>0.384091022527403+0.4096650013025i</v>
      </c>
      <c r="AE1468" t="e">
        <f t="shared" si="729"/>
        <v>#DIV/0!</v>
      </c>
      <c r="AF1468" t="str">
        <f t="shared" si="730"/>
        <v>-18.3419140281766-3.07894253857535i</v>
      </c>
      <c r="AG1468" t="e">
        <f t="shared" si="731"/>
        <v>#DIV/0!</v>
      </c>
      <c r="AH1468" t="e">
        <f t="shared" si="732"/>
        <v>#DIV/0!</v>
      </c>
      <c r="AI1468" t="e">
        <f t="shared" si="733"/>
        <v>#DIV/0!</v>
      </c>
      <c r="AJ1468" t="e">
        <f t="shared" si="734"/>
        <v>#DIV/0!</v>
      </c>
      <c r="AK1468"/>
      <c r="AL1468"/>
      <c r="AM1468"/>
      <c r="AN1468"/>
    </row>
    <row r="1469" spans="1:40" x14ac:dyDescent="0.25">
      <c r="A1469"/>
      <c r="B1469">
        <f t="shared" si="735"/>
        <v>133500</v>
      </c>
      <c r="C1469" s="186" t="str">
        <f t="shared" si="703"/>
        <v>-5.51897884982493E-06+0.0236096766892982i</v>
      </c>
      <c r="D1469" s="158" t="str">
        <f t="shared" si="704"/>
        <v>-7.66670897883785+0.18100752128462i</v>
      </c>
      <c r="E1469" t="str">
        <f t="shared" si="705"/>
        <v>7.99994520783404-0.0209364353581093i</v>
      </c>
      <c r="F1469" t="str">
        <f t="shared" si="706"/>
        <v>0.9992006449545+2.09029774454467E-06i</v>
      </c>
      <c r="G1469">
        <f t="shared" si="701"/>
        <v>1</v>
      </c>
      <c r="H1469" t="str">
        <f t="shared" si="707"/>
        <v>10.6766629888138+3.25812656639812i</v>
      </c>
      <c r="I1469" t="str">
        <f t="shared" si="708"/>
        <v>524.253274067797i</v>
      </c>
      <c r="J1469" t="str">
        <f t="shared" si="702"/>
        <v>-371.025448133921+114.689840261263i</v>
      </c>
      <c r="K1469" t="str">
        <f t="shared" si="709"/>
        <v>0.39868093637874-1.28974609037217i</v>
      </c>
      <c r="L1469" t="str">
        <f t="shared" si="710"/>
        <v>0.0496409903011286-0.136503454021878i</v>
      </c>
      <c r="M1469" t="str">
        <f t="shared" si="711"/>
        <v>0.448321926679869-1.42624954439405i</v>
      </c>
      <c r="N1469" t="str">
        <f t="shared" si="712"/>
        <v>-0.983615629564387i</v>
      </c>
      <c r="O1469" t="str">
        <f t="shared" si="713"/>
        <v>0.554016141550899-0.832505924844415i</v>
      </c>
      <c r="P1469" t="str">
        <f t="shared" si="714"/>
        <v>0.445983858449101+0.832505924844415i</v>
      </c>
      <c r="Q1469" t="str">
        <f t="shared" si="715"/>
        <v>-0.445983858449101+0.151109704719972i</v>
      </c>
      <c r="R1469" t="str">
        <f t="shared" si="716"/>
        <v>-0.329680167548957-1.97837607998422i</v>
      </c>
      <c r="S1469" t="str">
        <f t="shared" si="717"/>
        <v>0.103711105897385i</v>
      </c>
      <c r="T1469" t="str">
        <f t="shared" si="718"/>
        <v>0.205179571136097-0.0341914947689375i</v>
      </c>
      <c r="U1469" t="e">
        <f t="shared" si="719"/>
        <v>#DIV/0!</v>
      </c>
      <c r="V1469" t="str">
        <f t="shared" si="720"/>
        <v>1.33333333333333E-06-0.00079478123891084i</v>
      </c>
      <c r="W1469" t="e">
        <f t="shared" si="721"/>
        <v>#DIV/0!</v>
      </c>
      <c r="X1469" t="e">
        <f t="shared" si="722"/>
        <v>#DIV/0!</v>
      </c>
      <c r="Y1469" t="str">
        <f t="shared" si="723"/>
        <v>0.00083+0.134208838161356i</v>
      </c>
      <c r="Z1469" t="e">
        <f t="shared" si="724"/>
        <v>#DIV/0!</v>
      </c>
      <c r="AA1469" t="e">
        <f t="shared" si="725"/>
        <v>#DIV/0!</v>
      </c>
      <c r="AB1469" t="str">
        <f t="shared" si="726"/>
        <v>1.26518586744245-0.210832860839242i</v>
      </c>
      <c r="AC1469" t="str">
        <f t="shared" si="727"/>
        <v>1.26651029398468-1.89899176139246i</v>
      </c>
      <c r="AD1469" t="str">
        <f t="shared" si="728"/>
        <v>0.384387136465763+0.409878346003212i</v>
      </c>
      <c r="AE1469" t="e">
        <f t="shared" si="729"/>
        <v>#DIV/0!</v>
      </c>
      <c r="AF1469" t="str">
        <f t="shared" si="730"/>
        <v>-18.3433719676516-3.0771190451135i</v>
      </c>
      <c r="AG1469" t="e">
        <f t="shared" si="731"/>
        <v>#DIV/0!</v>
      </c>
      <c r="AH1469" t="e">
        <f t="shared" si="732"/>
        <v>#DIV/0!</v>
      </c>
      <c r="AI1469" t="e">
        <f t="shared" si="733"/>
        <v>#DIV/0!</v>
      </c>
      <c r="AJ1469" t="e">
        <f t="shared" si="734"/>
        <v>#DIV/0!</v>
      </c>
      <c r="AK1469"/>
      <c r="AL1469"/>
      <c r="AM1469"/>
      <c r="AN1469"/>
    </row>
    <row r="1470" spans="1:40" x14ac:dyDescent="0.25">
      <c r="A1470"/>
      <c r="B1470">
        <f t="shared" si="735"/>
        <v>133600</v>
      </c>
      <c r="C1470" s="186" t="str">
        <f t="shared" si="703"/>
        <v>-5.51071999793462E-06+0.0235920047775377i</v>
      </c>
      <c r="D1470" s="158" t="str">
        <f t="shared" si="704"/>
        <v>-7.66670891552+0.180872036627789i</v>
      </c>
      <c r="E1470" t="str">
        <f t="shared" si="705"/>
        <v>7.99994512571822-0.02095211786616i</v>
      </c>
      <c r="F1470" t="str">
        <f t="shared" si="706"/>
        <v>0.99920064496269+2.09186348920773E-06i</v>
      </c>
      <c r="G1470">
        <f t="shared" si="701"/>
        <v>1</v>
      </c>
      <c r="H1470" t="str">
        <f t="shared" si="707"/>
        <v>10.6781181498461+3.25616937764329i</v>
      </c>
      <c r="I1470" t="str">
        <f t="shared" si="708"/>
        <v>524.645973149495i</v>
      </c>
      <c r="J1470" t="str">
        <f t="shared" si="702"/>
        <v>-371.582998371386+114.775750253969i</v>
      </c>
      <c r="K1470" t="str">
        <f t="shared" si="709"/>
        <v>0.398133364086422-1.2889446494714i</v>
      </c>
      <c r="L1470" t="str">
        <f t="shared" si="710"/>
        <v>0.0495753704502136-0.136425126300344i</v>
      </c>
      <c r="M1470" t="str">
        <f t="shared" si="711"/>
        <v>0.447708734536636-1.42536977577174i</v>
      </c>
      <c r="N1470" t="str">
        <f t="shared" si="712"/>
        <v>-0.984352420298143i</v>
      </c>
      <c r="O1470" t="str">
        <f t="shared" si="713"/>
        <v>0.553402608578417-0.832913892799612i</v>
      </c>
      <c r="P1470" t="str">
        <f t="shared" si="714"/>
        <v>0.446597391421583+0.832913892799612i</v>
      </c>
      <c r="Q1470" t="str">
        <f t="shared" si="715"/>
        <v>-0.446597391421583+0.151438527498531i</v>
      </c>
      <c r="R1470" t="str">
        <f t="shared" si="716"/>
        <v>-0.329674586186365-1.9768125466993i</v>
      </c>
      <c r="S1470" t="str">
        <f t="shared" si="717"/>
        <v>0.103788792119031i</v>
      </c>
      <c r="T1470" t="str">
        <f t="shared" si="718"/>
        <v>0.205170986467666-0.0342165270926242i</v>
      </c>
      <c r="U1470" t="e">
        <f t="shared" si="719"/>
        <v>#DIV/0!</v>
      </c>
      <c r="V1470" t="str">
        <f t="shared" si="720"/>
        <v>1.33333333333333E-06-0.000794186342773928i</v>
      </c>
      <c r="W1470" t="e">
        <f t="shared" si="721"/>
        <v>#DIV/0!</v>
      </c>
      <c r="X1470" t="e">
        <f t="shared" si="722"/>
        <v>#DIV/0!</v>
      </c>
      <c r="Y1470" t="str">
        <f t="shared" si="723"/>
        <v>0.00083+0.134309369126271i</v>
      </c>
      <c r="Z1470" t="e">
        <f t="shared" si="724"/>
        <v>#DIV/0!</v>
      </c>
      <c r="AA1470" t="e">
        <f t="shared" si="725"/>
        <v>#DIV/0!</v>
      </c>
      <c r="AB1470" t="str">
        <f t="shared" si="726"/>
        <v>1.26513293234216-0.210987216080274i</v>
      </c>
      <c r="AC1470" t="str">
        <f t="shared" si="727"/>
        <v>1.26567626328449-1.8977430636087i</v>
      </c>
      <c r="AD1470" t="str">
        <f t="shared" si="728"/>
        <v>0.384683410591505+0.410091484775222i</v>
      </c>
      <c r="AE1470" t="e">
        <f t="shared" si="729"/>
        <v>#DIV/0!</v>
      </c>
      <c r="AF1470" t="str">
        <f t="shared" si="730"/>
        <v>-18.3448270653661-3.0752973410155i</v>
      </c>
      <c r="AG1470" t="e">
        <f t="shared" si="731"/>
        <v>#DIV/0!</v>
      </c>
      <c r="AH1470" t="e">
        <f t="shared" si="732"/>
        <v>#DIV/0!</v>
      </c>
      <c r="AI1470" t="e">
        <f t="shared" si="733"/>
        <v>#DIV/0!</v>
      </c>
      <c r="AJ1470" t="e">
        <f t="shared" si="734"/>
        <v>#DIV/0!</v>
      </c>
      <c r="AK1470"/>
      <c r="AL1470"/>
      <c r="AM1470"/>
      <c r="AN1470"/>
    </row>
    <row r="1471" spans="1:40" x14ac:dyDescent="0.25">
      <c r="A1471"/>
      <c r="B1471">
        <f t="shared" si="735"/>
        <v>133700</v>
      </c>
      <c r="C1471" s="186" t="str">
        <f t="shared" si="703"/>
        <v>-5.50247967056714E-06+0.0235743593009439i</v>
      </c>
      <c r="D1471" s="158" t="str">
        <f t="shared" si="704"/>
        <v>-7.66670885234414+0.18073675464057i</v>
      </c>
      <c r="E1471" t="str">
        <f t="shared" si="705"/>
        <v>7.99994504354091-0.0209678003737275i</v>
      </c>
      <c r="F1471" t="str">
        <f t="shared" si="706"/>
        <v>0.999200644970891+2.09342923382264E-06i</v>
      </c>
      <c r="G1471">
        <f t="shared" si="701"/>
        <v>1</v>
      </c>
      <c r="H1471" t="str">
        <f t="shared" si="707"/>
        <v>10.6795704760561+3.2542141792482i</v>
      </c>
      <c r="I1471" t="str">
        <f t="shared" si="708"/>
        <v>525.038672231194i</v>
      </c>
      <c r="J1471" t="str">
        <f t="shared" si="702"/>
        <v>-372.140966093117+114.861660246674i</v>
      </c>
      <c r="K1471" t="str">
        <f t="shared" si="709"/>
        <v>0.397586885529522-1.28814408018444i</v>
      </c>
      <c r="L1471" t="str">
        <f t="shared" si="710"/>
        <v>0.0495098749139474-0.136346870607407i</v>
      </c>
      <c r="M1471" t="str">
        <f t="shared" si="711"/>
        <v>0.447096760443469-1.42449095079185i</v>
      </c>
      <c r="N1471" t="str">
        <f t="shared" si="712"/>
        <v>-0.985089211031899i</v>
      </c>
      <c r="O1471" t="str">
        <f t="shared" si="713"/>
        <v>0.552788775185484-0.833321408598706i</v>
      </c>
      <c r="P1471" t="str">
        <f t="shared" si="714"/>
        <v>0.447211224814516+0.833321408598706i</v>
      </c>
      <c r="Q1471" t="str">
        <f t="shared" si="715"/>
        <v>-0.447211224814516+0.151767802433193i</v>
      </c>
      <c r="R1471" t="str">
        <f t="shared" si="716"/>
        <v>-0.329669000320904-1.97525128908411i</v>
      </c>
      <c r="S1471" t="str">
        <f t="shared" si="717"/>
        <v>0.103866478340677i</v>
      </c>
      <c r="T1471" t="str">
        <f t="shared" si="718"/>
        <v>0.205162395235049-0.0342415580814238i</v>
      </c>
      <c r="U1471" t="e">
        <f t="shared" si="719"/>
        <v>#DIV/0!</v>
      </c>
      <c r="V1471" t="str">
        <f t="shared" si="720"/>
        <v>1.33333333333333E-06-0.000793592336534006i</v>
      </c>
      <c r="W1471" t="e">
        <f t="shared" si="721"/>
        <v>#DIV/0!</v>
      </c>
      <c r="X1471" t="e">
        <f t="shared" si="722"/>
        <v>#DIV/0!</v>
      </c>
      <c r="Y1471" t="str">
        <f t="shared" si="723"/>
        <v>0.00083+0.134409900091186i</v>
      </c>
      <c r="Z1471" t="e">
        <f t="shared" si="724"/>
        <v>#DIV/0!</v>
      </c>
      <c r="AA1471" t="e">
        <f t="shared" si="725"/>
        <v>#DIV/0!</v>
      </c>
      <c r="AB1471" t="str">
        <f t="shared" si="726"/>
        <v>1.26507995676554-0.211141563090076i</v>
      </c>
      <c r="AC1471" t="str">
        <f t="shared" si="727"/>
        <v>1.26484390441398-1.8964956592932i</v>
      </c>
      <c r="AD1471" t="str">
        <f t="shared" si="728"/>
        <v>0.384979844771095+0.410304417503694i</v>
      </c>
      <c r="AE1471" t="e">
        <f t="shared" si="729"/>
        <v>#DIV/0!</v>
      </c>
      <c r="AF1471" t="str">
        <f t="shared" si="730"/>
        <v>-18.3462793284002-3.07347742460763i</v>
      </c>
      <c r="AG1471" t="e">
        <f t="shared" si="731"/>
        <v>#DIV/0!</v>
      </c>
      <c r="AH1471" t="e">
        <f t="shared" si="732"/>
        <v>#DIV/0!</v>
      </c>
      <c r="AI1471" t="e">
        <f t="shared" si="733"/>
        <v>#DIV/0!</v>
      </c>
      <c r="AJ1471" t="e">
        <f t="shared" si="734"/>
        <v>#DIV/0!</v>
      </c>
      <c r="AK1471"/>
      <c r="AL1471"/>
      <c r="AM1471"/>
      <c r="AN1471"/>
    </row>
    <row r="1472" spans="1:40" x14ac:dyDescent="0.25">
      <c r="A1472"/>
      <c r="B1472">
        <f t="shared" si="735"/>
        <v>133800</v>
      </c>
      <c r="C1472" s="186" t="str">
        <f t="shared" si="703"/>
        <v>-5.49425781236342E-06+0.0235567402002449i</v>
      </c>
      <c r="D1472" s="158" t="str">
        <f t="shared" si="704"/>
        <v>-7.66670878930988+0.180601674868544i</v>
      </c>
      <c r="E1472" t="str">
        <f t="shared" si="705"/>
        <v>7.99994496130212-0.0209834828808116i</v>
      </c>
      <c r="F1472" t="str">
        <f t="shared" si="706"/>
        <v>0.999200644979091+2.09499497838933E-06i</v>
      </c>
      <c r="G1472">
        <f t="shared" si="701"/>
        <v>1</v>
      </c>
      <c r="H1472" t="str">
        <f t="shared" si="707"/>
        <v>10.6810199745037+3.25226096908285i</v>
      </c>
      <c r="I1472" t="str">
        <f t="shared" si="708"/>
        <v>525.431371312893i</v>
      </c>
      <c r="J1472" t="str">
        <f t="shared" si="702"/>
        <v>-372.699351299114+114.947570239379i</v>
      </c>
      <c r="K1472" t="str">
        <f t="shared" si="709"/>
        <v>0.397041497891917-1.28734438139913i</v>
      </c>
      <c r="L1472" t="str">
        <f t="shared" si="710"/>
        <v>0.0494445033942438-0.136268686889726i</v>
      </c>
      <c r="M1472" t="str">
        <f t="shared" si="711"/>
        <v>0.446486001286161-1.42361306828886i</v>
      </c>
      <c r="N1472" t="str">
        <f t="shared" si="712"/>
        <v>-0.985826001765655i</v>
      </c>
      <c r="O1472" t="str">
        <f t="shared" si="713"/>
        <v>0.552174641705327-0.833728472020474i</v>
      </c>
      <c r="P1472" t="str">
        <f t="shared" si="714"/>
        <v>0.447825358294673+0.833728472020474i</v>
      </c>
      <c r="Q1472" t="str">
        <f t="shared" si="715"/>
        <v>-0.447825358294673+0.152097529745181i</v>
      </c>
      <c r="R1472" t="str">
        <f t="shared" si="716"/>
        <v>-0.32966340995183-1.97369230203334i</v>
      </c>
      <c r="S1472" t="str">
        <f t="shared" si="717"/>
        <v>0.103944164562323i</v>
      </c>
      <c r="T1472" t="str">
        <f t="shared" si="718"/>
        <v>0.205153797437944-0.0342665877342096i</v>
      </c>
      <c r="U1472" t="e">
        <f t="shared" si="719"/>
        <v>#DIV/0!</v>
      </c>
      <c r="V1472" t="str">
        <f t="shared" si="720"/>
        <v>1.33333333333333E-06-0.000792999218195793i</v>
      </c>
      <c r="W1472" t="e">
        <f t="shared" si="721"/>
        <v>#DIV/0!</v>
      </c>
      <c r="X1472" t="e">
        <f t="shared" si="722"/>
        <v>#DIV/0!</v>
      </c>
      <c r="Y1472" t="str">
        <f t="shared" si="723"/>
        <v>0.00083+0.134510431056101i</v>
      </c>
      <c r="Z1472" t="e">
        <f t="shared" si="724"/>
        <v>#DIV/0!</v>
      </c>
      <c r="AA1472" t="e">
        <f t="shared" si="725"/>
        <v>#DIV/0!</v>
      </c>
      <c r="AB1472" t="str">
        <f t="shared" si="726"/>
        <v>1.26502694071073-0.211295901861701i</v>
      </c>
      <c r="AC1472" t="str">
        <f t="shared" si="727"/>
        <v>1.264013213111-1.89524954684366i</v>
      </c>
      <c r="AD1472" t="str">
        <f t="shared" si="728"/>
        <v>0.38527643887092+0.410517144073859i</v>
      </c>
      <c r="AE1472" t="e">
        <f t="shared" si="729"/>
        <v>#DIV/0!</v>
      </c>
      <c r="AF1472" t="str">
        <f t="shared" si="730"/>
        <v>-18.3477287638136-3.07165929421431i</v>
      </c>
      <c r="AG1472" t="e">
        <f t="shared" si="731"/>
        <v>#DIV/0!</v>
      </c>
      <c r="AH1472" t="e">
        <f t="shared" si="732"/>
        <v>#DIV/0!</v>
      </c>
      <c r="AI1472" t="e">
        <f t="shared" si="733"/>
        <v>#DIV/0!</v>
      </c>
      <c r="AJ1472" t="e">
        <f t="shared" si="734"/>
        <v>#DIV/0!</v>
      </c>
      <c r="AK1472"/>
      <c r="AL1472"/>
      <c r="AM1472"/>
      <c r="AN1472"/>
    </row>
    <row r="1473" spans="1:40" x14ac:dyDescent="0.25">
      <c r="A1473"/>
      <c r="B1473">
        <f t="shared" si="735"/>
        <v>133900</v>
      </c>
      <c r="C1473" s="186" t="str">
        <f t="shared" si="703"/>
        <v>-5.48605436817106E-06+0.0235391474163463i</v>
      </c>
      <c r="D1473" s="158" t="str">
        <f t="shared" si="704"/>
        <v>-7.66670872641684+0.180466796858655i</v>
      </c>
      <c r="E1473" t="str">
        <f t="shared" si="705"/>
        <v>7.99994487900184-0.0209991653874119i</v>
      </c>
      <c r="F1473" t="str">
        <f t="shared" si="706"/>
        <v>0.999200644987301+2.09656072290782E-06i</v>
      </c>
      <c r="G1473">
        <f t="shared" si="701"/>
        <v>1</v>
      </c>
      <c r="H1473" t="str">
        <f t="shared" si="707"/>
        <v>10.6824666522277+3.25030974501665i</v>
      </c>
      <c r="I1473" t="str">
        <f t="shared" si="708"/>
        <v>525.824070394592i</v>
      </c>
      <c r="J1473" t="str">
        <f t="shared" si="702"/>
        <v>-373.258153989377+115.033480232084i</v>
      </c>
      <c r="K1473" t="str">
        <f t="shared" si="709"/>
        <v>0.3964971983662-1.286545552004i</v>
      </c>
      <c r="L1473" t="str">
        <f t="shared" si="710"/>
        <v>0.0493792555938547-0.136190575093818i</v>
      </c>
      <c r="M1473" t="str">
        <f t="shared" si="711"/>
        <v>0.445876453960055-1.42273612709782i</v>
      </c>
      <c r="N1473" t="str">
        <f t="shared" si="712"/>
        <v>-0.986562792499412i</v>
      </c>
      <c r="O1473" t="str">
        <f t="shared" si="713"/>
        <v>0.551560208471334-0.834135082843935i</v>
      </c>
      <c r="P1473" t="str">
        <f t="shared" si="714"/>
        <v>0.448439791528666+0.834135082843935i</v>
      </c>
      <c r="Q1473" t="str">
        <f t="shared" si="715"/>
        <v>-0.448439791528666+0.152427709655477i</v>
      </c>
      <c r="R1473" t="str">
        <f t="shared" si="716"/>
        <v>-0.329657815078381-1.97213558045691i</v>
      </c>
      <c r="S1473" t="str">
        <f t="shared" si="717"/>
        <v>0.104021850783969i</v>
      </c>
      <c r="T1473" t="str">
        <f t="shared" si="718"/>
        <v>0.205145193076045-0.0342916160498526i</v>
      </c>
      <c r="U1473" t="e">
        <f t="shared" si="719"/>
        <v>#DIV/0!</v>
      </c>
      <c r="V1473" t="str">
        <f t="shared" si="720"/>
        <v>1.33333333333333E-06-0.000792406985769954i</v>
      </c>
      <c r="W1473" t="e">
        <f t="shared" si="721"/>
        <v>#DIV/0!</v>
      </c>
      <c r="X1473" t="e">
        <f t="shared" si="722"/>
        <v>#DIV/0!</v>
      </c>
      <c r="Y1473" t="str">
        <f t="shared" si="723"/>
        <v>0.00083+0.134610962021015i</v>
      </c>
      <c r="Z1473" t="e">
        <f t="shared" si="724"/>
        <v>#DIV/0!</v>
      </c>
      <c r="AA1473" t="e">
        <f t="shared" si="725"/>
        <v>#DIV/0!</v>
      </c>
      <c r="AB1473" t="str">
        <f t="shared" si="726"/>
        <v>1.26497388417585-0.211450232388186i</v>
      </c>
      <c r="AC1473" t="str">
        <f t="shared" si="727"/>
        <v>1.2631841851265-1.89400472465851i</v>
      </c>
      <c r="AD1473" t="str">
        <f t="shared" si="728"/>
        <v>0.385573192757288+0.410729664371018i</v>
      </c>
      <c r="AE1473" t="e">
        <f t="shared" si="729"/>
        <v>#DIV/0!</v>
      </c>
      <c r="AF1473" t="str">
        <f t="shared" si="730"/>
        <v>-18.3491753786445-3.06984294815799i</v>
      </c>
      <c r="AG1473" t="e">
        <f t="shared" si="731"/>
        <v>#DIV/0!</v>
      </c>
      <c r="AH1473" t="e">
        <f t="shared" si="732"/>
        <v>#DIV/0!</v>
      </c>
      <c r="AI1473" t="e">
        <f t="shared" si="733"/>
        <v>#DIV/0!</v>
      </c>
      <c r="AJ1473" t="e">
        <f t="shared" si="734"/>
        <v>#DIV/0!</v>
      </c>
      <c r="AK1473"/>
      <c r="AL1473"/>
      <c r="AM1473"/>
      <c r="AN1473"/>
    </row>
    <row r="1474" spans="1:40" x14ac:dyDescent="0.25">
      <c r="A1474"/>
      <c r="B1474">
        <f t="shared" si="735"/>
        <v>134000</v>
      </c>
      <c r="C1474" s="186" t="str">
        <f t="shared" si="703"/>
        <v>-5.47786928304341E-06+0.0235215808903299i</v>
      </c>
      <c r="D1474" s="158" t="str">
        <f t="shared" si="704"/>
        <v>-7.66670866366448+0.180332120159196i</v>
      </c>
      <c r="E1474" t="str">
        <f t="shared" si="705"/>
        <v>7.99994479664008-0.021014847893528i</v>
      </c>
      <c r="F1474" t="str">
        <f t="shared" si="706"/>
        <v>0.999200644995522+2.09812646737806E-06i</v>
      </c>
      <c r="G1474">
        <f t="shared" si="701"/>
        <v>1</v>
      </c>
      <c r="H1474" t="str">
        <f t="shared" si="707"/>
        <v>10.683910516246+3.2483605049185i</v>
      </c>
      <c r="I1474" t="str">
        <f t="shared" si="708"/>
        <v>526.21676947629i</v>
      </c>
      <c r="J1474" t="str">
        <f t="shared" si="702"/>
        <v>-373.817374163907+115.119390224789i</v>
      </c>
      <c r="K1474" t="str">
        <f t="shared" si="709"/>
        <v>0.395953984153654-1.28574759088833i</v>
      </c>
      <c r="L1474" t="str">
        <f t="shared" si="710"/>
        <v>0.0493141312163666-0.136112535166056i</v>
      </c>
      <c r="M1474" t="str">
        <f t="shared" si="711"/>
        <v>0.445268115370021-1.42186012605439i</v>
      </c>
      <c r="N1474" t="str">
        <f t="shared" si="712"/>
        <v>-0.987299583233168i</v>
      </c>
      <c r="O1474" t="str">
        <f t="shared" si="713"/>
        <v>0.550945475817057-0.834541240848358i</v>
      </c>
      <c r="P1474" t="str">
        <f t="shared" si="714"/>
        <v>0.449054524182943+0.834541240848358i</v>
      </c>
      <c r="Q1474" t="str">
        <f t="shared" si="715"/>
        <v>-0.449054524182943+0.15275834238481i</v>
      </c>
      <c r="R1474" t="str">
        <f t="shared" si="716"/>
        <v>-0.329652215699822-1.97058111927994i</v>
      </c>
      <c r="S1474" t="str">
        <f t="shared" si="717"/>
        <v>0.104099537005615i</v>
      </c>
      <c r="T1474" t="str">
        <f t="shared" si="718"/>
        <v>0.205136582149048-0.0343166430272266i</v>
      </c>
      <c r="U1474" t="e">
        <f t="shared" si="719"/>
        <v>#DIV/0!</v>
      </c>
      <c r="V1474" t="str">
        <f t="shared" si="720"/>
        <v>1.33333333333333E-06-0.000791815637273109i</v>
      </c>
      <c r="W1474" t="e">
        <f t="shared" si="721"/>
        <v>#DIV/0!</v>
      </c>
      <c r="X1474" t="e">
        <f t="shared" si="722"/>
        <v>#DIV/0!</v>
      </c>
      <c r="Y1474" t="str">
        <f t="shared" si="723"/>
        <v>0.00083+0.13471149298593i</v>
      </c>
      <c r="Z1474" t="e">
        <f t="shared" si="724"/>
        <v>#DIV/0!</v>
      </c>
      <c r="AA1474" t="e">
        <f t="shared" si="725"/>
        <v>#DIV/0!</v>
      </c>
      <c r="AB1474" t="str">
        <f t="shared" si="726"/>
        <v>1.26492078715902-0.211604554662587i</v>
      </c>
      <c r="AC1474" t="str">
        <f t="shared" si="727"/>
        <v>1.26235681622443-1.89276119113707i</v>
      </c>
      <c r="AD1474" t="str">
        <f t="shared" si="728"/>
        <v>0.38587010629641+0.410941978280542i</v>
      </c>
      <c r="AE1474" t="e">
        <f t="shared" si="729"/>
        <v>#DIV/0!</v>
      </c>
      <c r="AF1474" t="str">
        <f t="shared" si="730"/>
        <v>-18.3506191799105-3.0680283847593i</v>
      </c>
      <c r="AG1474" t="e">
        <f t="shared" si="731"/>
        <v>#DIV/0!</v>
      </c>
      <c r="AH1474" t="e">
        <f t="shared" si="732"/>
        <v>#DIV/0!</v>
      </c>
      <c r="AI1474" t="e">
        <f t="shared" si="733"/>
        <v>#DIV/0!</v>
      </c>
      <c r="AJ1474" t="e">
        <f t="shared" si="734"/>
        <v>#DIV/0!</v>
      </c>
      <c r="AK1474"/>
      <c r="AL1474"/>
      <c r="AM1474"/>
      <c r="AN1474"/>
    </row>
    <row r="1475" spans="1:40" x14ac:dyDescent="0.25">
      <c r="A1475"/>
      <c r="B1475">
        <f t="shared" si="735"/>
        <v>134100</v>
      </c>
      <c r="C1475" s="186" t="str">
        <f t="shared" si="703"/>
        <v>-5.46970250223858E-06+0.0235040405634531i</v>
      </c>
      <c r="D1475" s="158" t="str">
        <f t="shared" si="704"/>
        <v>-7.6667086010525+0.180197644319807i</v>
      </c>
      <c r="E1475" t="str">
        <f t="shared" si="705"/>
        <v>7.99994471421683-0.0210305303991595i</v>
      </c>
      <c r="F1475" t="str">
        <f t="shared" si="706"/>
        <v>0.999200645003742+2.09969221179997E-06i</v>
      </c>
      <c r="G1475">
        <f t="shared" si="701"/>
        <v>1</v>
      </c>
      <c r="H1475" t="str">
        <f t="shared" si="707"/>
        <v>10.6853515735559+3.24641324665681i</v>
      </c>
      <c r="I1475" t="str">
        <f t="shared" si="708"/>
        <v>526.609468557989i</v>
      </c>
      <c r="J1475" t="str">
        <f t="shared" si="702"/>
        <v>-374.377011822702+115.205300217494i</v>
      </c>
      <c r="K1475" t="str">
        <f t="shared" si="709"/>
        <v>0.395411852464228-1.28495049694213i</v>
      </c>
      <c r="L1475" t="str">
        <f t="shared" si="710"/>
        <v>0.0492491299662001-0.13603456705267i</v>
      </c>
      <c r="M1475" t="str">
        <f t="shared" si="711"/>
        <v>0.444660982430428-1.4209850639948i</v>
      </c>
      <c r="N1475" t="str">
        <f t="shared" si="712"/>
        <v>-0.988036373966924i</v>
      </c>
      <c r="O1475" t="str">
        <f t="shared" si="713"/>
        <v>0.55033044407621-0.834946945813254i</v>
      </c>
      <c r="P1475" t="str">
        <f t="shared" si="714"/>
        <v>0.44966955592379+0.834946945813254i</v>
      </c>
      <c r="Q1475" t="str">
        <f t="shared" si="715"/>
        <v>-0.44966955592379+0.15308942815367i</v>
      </c>
      <c r="R1475" t="str">
        <f t="shared" si="716"/>
        <v>-0.329646611815393-1.96902891344267i</v>
      </c>
      <c r="S1475" t="str">
        <f t="shared" si="717"/>
        <v>0.104177223227261i</v>
      </c>
      <c r="T1475" t="str">
        <f t="shared" si="718"/>
        <v>0.205127964656648-0.0343416686652025i</v>
      </c>
      <c r="U1475" t="e">
        <f t="shared" si="719"/>
        <v>#DIV/0!</v>
      </c>
      <c r="V1475" t="str">
        <f t="shared" si="720"/>
        <v>1.33333333333333E-06-0.000791225170727794i</v>
      </c>
      <c r="W1475" t="e">
        <f t="shared" si="721"/>
        <v>#DIV/0!</v>
      </c>
      <c r="X1475" t="e">
        <f t="shared" si="722"/>
        <v>#DIV/0!</v>
      </c>
      <c r="Y1475" t="str">
        <f t="shared" si="723"/>
        <v>0.00083+0.134812023950845i</v>
      </c>
      <c r="Z1475" t="e">
        <f t="shared" si="724"/>
        <v>#DIV/0!</v>
      </c>
      <c r="AA1475" t="e">
        <f t="shared" si="725"/>
        <v>#DIV/0!</v>
      </c>
      <c r="AB1475" t="str">
        <f t="shared" si="726"/>
        <v>1.26486764965836-0.211758868677942i</v>
      </c>
      <c r="AC1475" t="str">
        <f t="shared" si="727"/>
        <v>1.26153110218176-1.89151894467943i</v>
      </c>
      <c r="AD1475" t="str">
        <f t="shared" si="728"/>
        <v>0.386167179354417+0.411154085687873i</v>
      </c>
      <c r="AE1475" t="e">
        <f t="shared" si="729"/>
        <v>#DIV/0!</v>
      </c>
      <c r="AF1475" t="str">
        <f t="shared" si="730"/>
        <v>-18.3520601746084-3.066215602337i</v>
      </c>
      <c r="AG1475" t="e">
        <f t="shared" si="731"/>
        <v>#DIV/0!</v>
      </c>
      <c r="AH1475" t="e">
        <f t="shared" si="732"/>
        <v>#DIV/0!</v>
      </c>
      <c r="AI1475" t="e">
        <f t="shared" si="733"/>
        <v>#DIV/0!</v>
      </c>
      <c r="AJ1475" t="e">
        <f t="shared" si="734"/>
        <v>#DIV/0!</v>
      </c>
      <c r="AK1475"/>
      <c r="AL1475"/>
      <c r="AM1475"/>
      <c r="AN1475"/>
    </row>
    <row r="1476" spans="1:40" x14ac:dyDescent="0.25">
      <c r="A1476"/>
      <c r="B1476">
        <f t="shared" si="735"/>
        <v>134200</v>
      </c>
      <c r="C1476" s="186" t="str">
        <f t="shared" si="703"/>
        <v>-5.46155397121856E-06+0.0234865263771487i</v>
      </c>
      <c r="D1476" s="158" t="str">
        <f t="shared" si="704"/>
        <v>-7.66670853858044+0.180063368891473i</v>
      </c>
      <c r="E1476" t="str">
        <f t="shared" si="705"/>
        <v>7.99994463173209-0.0210462129043061i</v>
      </c>
      <c r="F1476" t="str">
        <f t="shared" si="706"/>
        <v>0.999200645011972+2.10125795617356E-06i</v>
      </c>
      <c r="G1476">
        <f t="shared" si="701"/>
        <v>1</v>
      </c>
      <c r="H1476" t="str">
        <f t="shared" si="707"/>
        <v>10.6867898311339+3.24446796809956i</v>
      </c>
      <c r="I1476" t="str">
        <f t="shared" si="708"/>
        <v>527.002167639688i</v>
      </c>
      <c r="J1476" t="str">
        <f t="shared" si="702"/>
        <v>-374.937066965764+115.2912102102i</v>
      </c>
      <c r="K1476" t="str">
        <f t="shared" si="709"/>
        <v>0.394870800516491-1.28415426905613i</v>
      </c>
      <c r="L1476" t="str">
        <f t="shared" si="710"/>
        <v>0.0491842515486048-0.135956670699751i</v>
      </c>
      <c r="M1476" t="str">
        <f t="shared" si="711"/>
        <v>0.444055052065096-1.42011093975588i</v>
      </c>
      <c r="N1476" t="str">
        <f t="shared" si="712"/>
        <v>-0.98877316470068i</v>
      </c>
      <c r="O1476" t="str">
        <f t="shared" si="713"/>
        <v>0.54971511358267-0.835352197518383i</v>
      </c>
      <c r="P1476" t="str">
        <f t="shared" si="714"/>
        <v>0.45028488641733+0.835352197518383i</v>
      </c>
      <c r="Q1476" t="str">
        <f t="shared" si="715"/>
        <v>-0.45028488641733+0.153420967182297i</v>
      </c>
      <c r="R1476" t="str">
        <f t="shared" si="716"/>
        <v>-0.329641003424345-1.96747895790045i</v>
      </c>
      <c r="S1476" t="str">
        <f t="shared" si="717"/>
        <v>0.104254909448907i</v>
      </c>
      <c r="T1476" t="str">
        <f t="shared" si="718"/>
        <v>0.205119340598541-0.0343666929626519i</v>
      </c>
      <c r="U1476" t="e">
        <f t="shared" si="719"/>
        <v>#DIV/0!</v>
      </c>
      <c r="V1476" t="str">
        <f t="shared" si="720"/>
        <v>1.33333333333333E-06-0.000790635584162421i</v>
      </c>
      <c r="W1476" t="e">
        <f t="shared" si="721"/>
        <v>#DIV/0!</v>
      </c>
      <c r="X1476" t="e">
        <f t="shared" si="722"/>
        <v>#DIV/0!</v>
      </c>
      <c r="Y1476" t="str">
        <f t="shared" si="723"/>
        <v>0.00083+0.13491255491576i</v>
      </c>
      <c r="Z1476" t="e">
        <f t="shared" si="724"/>
        <v>#DIV/0!</v>
      </c>
      <c r="AA1476" t="e">
        <f t="shared" si="725"/>
        <v>#DIV/0!</v>
      </c>
      <c r="AB1476" t="str">
        <f t="shared" si="726"/>
        <v>1.26481447167199-0.211913174427293i</v>
      </c>
      <c r="AC1476" t="str">
        <f t="shared" si="727"/>
        <v>1.2607070387884-1.89027798368654i</v>
      </c>
      <c r="AD1476" t="str">
        <f t="shared" si="728"/>
        <v>0.386464411797352+0.411365986478525i</v>
      </c>
      <c r="AE1476" t="e">
        <f t="shared" si="729"/>
        <v>#DIV/0!</v>
      </c>
      <c r="AF1476" t="str">
        <f t="shared" si="730"/>
        <v>-18.3534983697143-3.06440459920809i</v>
      </c>
      <c r="AG1476" t="e">
        <f t="shared" si="731"/>
        <v>#DIV/0!</v>
      </c>
      <c r="AH1476" t="e">
        <f t="shared" si="732"/>
        <v>#DIV/0!</v>
      </c>
      <c r="AI1476" t="e">
        <f t="shared" si="733"/>
        <v>#DIV/0!</v>
      </c>
      <c r="AJ1476" t="e">
        <f t="shared" si="734"/>
        <v>#DIV/0!</v>
      </c>
      <c r="AK1476"/>
      <c r="AL1476"/>
      <c r="AM1476"/>
      <c r="AN1476"/>
    </row>
    <row r="1477" spans="1:40" x14ac:dyDescent="0.25">
      <c r="A1477"/>
      <c r="B1477">
        <f t="shared" si="735"/>
        <v>134300</v>
      </c>
      <c r="C1477" s="186" t="str">
        <f t="shared" si="703"/>
        <v>-5.45342363564831E-06+0.0234690382730237i</v>
      </c>
      <c r="D1477" s="158" t="str">
        <f t="shared" si="704"/>
        <v>-7.66670847624791+0.179929293426515i</v>
      </c>
      <c r="E1477" t="str">
        <f t="shared" si="705"/>
        <v>7.99994454918587-0.0210618954089675i</v>
      </c>
      <c r="F1477" t="str">
        <f t="shared" si="706"/>
        <v>0.999200645020202+2.10282370049876E-06i</v>
      </c>
      <c r="G1477">
        <f t="shared" ref="G1477:G1540" si="736">IF($C$11=$C$7,$C$24,F1477)</f>
        <v>1</v>
      </c>
      <c r="H1477" t="str">
        <f t="shared" si="707"/>
        <v>10.6882252959359+3.24252466711423i</v>
      </c>
      <c r="I1477" t="str">
        <f t="shared" si="708"/>
        <v>527.394866721387i</v>
      </c>
      <c r="J1477" t="str">
        <f t="shared" ref="J1477:J1540" si="737">IMSUM(COMPLEX(0,2*PI()*B1477*$C$113*$C$112),COMPLEX(0,2*PI()*B1477*$C$113*$C$111),COMPLEX(0,2*PI()*B1477*$C$28*10^-12*$C$111),COMPLEX(-1*2*PI()*B1477*2*PI()*B1477*$C$113*$C$112*$C$28*10^-12*$C$111,0),COMPLEX(1,0))</f>
        <v>-375.497539593092+115.377120202904i</v>
      </c>
      <c r="K1477" t="str">
        <f t="shared" si="709"/>
        <v>0.394330825537607-1.28335890612182i</v>
      </c>
      <c r="L1477" t="str">
        <f t="shared" si="710"/>
        <v>0.0491194956696591-0.135878846053252i</v>
      </c>
      <c r="M1477" t="str">
        <f t="shared" si="711"/>
        <v>0.443450321207266-1.41923775217507i</v>
      </c>
      <c r="N1477" t="str">
        <f t="shared" si="712"/>
        <v>-0.989509955434436i</v>
      </c>
      <c r="O1477" t="str">
        <f t="shared" si="713"/>
        <v>0.549099484670475-0.83575699574375i</v>
      </c>
      <c r="P1477" t="str">
        <f t="shared" si="714"/>
        <v>0.450900515329525+0.83575699574375i</v>
      </c>
      <c r="Q1477" t="str">
        <f t="shared" si="715"/>
        <v>-0.450900515329525+0.153752959690686i</v>
      </c>
      <c r="R1477" t="str">
        <f t="shared" si="716"/>
        <v>-0.329635390525929-1.96593124762362i</v>
      </c>
      <c r="S1477" t="str">
        <f t="shared" si="717"/>
        <v>0.104332595670553i</v>
      </c>
      <c r="T1477" t="str">
        <f t="shared" si="718"/>
        <v>0.205110709974421-0.0343917159184466i</v>
      </c>
      <c r="U1477" t="e">
        <f t="shared" si="719"/>
        <v>#DIV/0!</v>
      </c>
      <c r="V1477" t="str">
        <f t="shared" si="720"/>
        <v>1.33333333333333E-06-0.000790046875611293i</v>
      </c>
      <c r="W1477" t="e">
        <f t="shared" si="721"/>
        <v>#DIV/0!</v>
      </c>
      <c r="X1477" t="e">
        <f t="shared" si="722"/>
        <v>#DIV/0!</v>
      </c>
      <c r="Y1477" t="str">
        <f t="shared" si="723"/>
        <v>0.00083+0.135013085880675i</v>
      </c>
      <c r="Z1477" t="e">
        <f t="shared" si="724"/>
        <v>#DIV/0!</v>
      </c>
      <c r="AA1477" t="e">
        <f t="shared" si="725"/>
        <v>#DIV/0!</v>
      </c>
      <c r="AB1477" t="str">
        <f t="shared" si="726"/>
        <v>1.26476125319803-0.212067471903683i</v>
      </c>
      <c r="AC1477" t="str">
        <f t="shared" si="727"/>
        <v>1.25988462184714-1.8890383065602i</v>
      </c>
      <c r="AD1477" t="str">
        <f t="shared" si="728"/>
        <v>0.386761803491171+0.411577680538084i</v>
      </c>
      <c r="AE1477" t="e">
        <f t="shared" si="729"/>
        <v>#DIV/0!</v>
      </c>
      <c r="AF1477" t="str">
        <f t="shared" si="730"/>
        <v>-18.3549337721838-3.06259537368771i</v>
      </c>
      <c r="AG1477" t="e">
        <f t="shared" si="731"/>
        <v>#DIV/0!</v>
      </c>
      <c r="AH1477" t="e">
        <f t="shared" si="732"/>
        <v>#DIV/0!</v>
      </c>
      <c r="AI1477" t="e">
        <f t="shared" si="733"/>
        <v>#DIV/0!</v>
      </c>
      <c r="AJ1477" t="e">
        <f t="shared" si="734"/>
        <v>#DIV/0!</v>
      </c>
      <c r="AK1477"/>
      <c r="AL1477"/>
      <c r="AM1477"/>
      <c r="AN1477"/>
    </row>
    <row r="1478" spans="1:40" x14ac:dyDescent="0.25">
      <c r="A1478"/>
      <c r="B1478">
        <f t="shared" si="735"/>
        <v>134400</v>
      </c>
      <c r="C1478" s="186" t="str">
        <f t="shared" ref="C1478:C1541" si="738">IMPRODUCT(COMPLEX(-1,0),IMDIV(IMPRODUCT(G1478,COMPLEX($C$100+$C$101,0)),COMPLEX($C$100,2*PI()*B1478*$C$103*$C$102*(2*$C$100+$C$101))))</f>
        <v>-5.44531144139488E-06+0.0234515761928589i</v>
      </c>
      <c r="D1478" s="158" t="str">
        <f t="shared" ref="D1478:D1541" si="739">IMPRODUCT(COMPLEX($C$106,0),IMSUB(C1478,G1478))</f>
        <v>-7.66670841405438+0.179795417478585i</v>
      </c>
      <c r="E1478" t="str">
        <f t="shared" ref="E1478:E1541" si="740">IMDIV(COMPLEX($C$20*10^3,0),COMPLEX(1,2*PI()*B1478*$C$20*1000*$C$29*10^-12))</f>
        <v>7.99994446657817-0.0210775779131432i</v>
      </c>
      <c r="F1478" t="str">
        <f t="shared" ref="F1478:F1541" si="741">IMDIV(COMPLEX($C$22*1000,0),IMSUM(COMPLEX($C$22*1000,0),E1478))</f>
        <v>0.999200645028443+2.10438944477556E-06i</v>
      </c>
      <c r="G1478">
        <f t="shared" si="736"/>
        <v>1</v>
      </c>
      <c r="H1478" t="str">
        <f t="shared" ref="H1478:H1541" si="742">IMPRODUCT(COMPLEX($C$108,0),IMPRODUCT(COMPLEX(-1,0),D1478),IMDIV(COMPLEX(0,2*PI()*B1478*$C$109*$C$110),COMPLEX(1,2*PI()*B1478*$C$109*$C$110)))</f>
        <v>10.689657974897+3.24058334156789i</v>
      </c>
      <c r="I1478" t="str">
        <f t="shared" ref="I1478:I1541" si="743">COMPLEX(0,2*PI()*B1478*$C$113*$C$112*$C$114)</f>
        <v>527.787565803085i</v>
      </c>
      <c r="J1478" t="str">
        <f t="shared" si="737"/>
        <v>-376.058429704686+115.463030195609i</v>
      </c>
      <c r="K1478" t="str">
        <f t="shared" ref="K1478:K1541" si="744">IMDIV(I1478,J1478)</f>
        <v>0.39379192476332-1.2825644070314i</v>
      </c>
      <c r="L1478" t="str">
        <f t="shared" ref="L1478:L1541" si="745">IMDIV(COMPLEX($C$117,0),COMPLEX(1,2*PI()*B1478*$C$115*$C$116))</f>
        <v>0.0490548620362667-0.135801093058989i</v>
      </c>
      <c r="M1478" t="str">
        <f t="shared" ref="M1478:M1541" si="746">IMSUM(K1478,L1478)</f>
        <v>0.442846786799587-1.41836550009039i</v>
      </c>
      <c r="N1478" t="str">
        <f t="shared" ref="N1478:N1541" si="747">COMPLEX(0,-2*PI()*B1478*$C$43)</f>
        <v>-0.990246746168192i</v>
      </c>
      <c r="O1478" t="str">
        <f t="shared" ref="O1478:O1541" si="748">IMEXP(N1478)</f>
        <v>0.548483557673826-0.836161340269606i</v>
      </c>
      <c r="P1478" t="str">
        <f t="shared" ref="P1478:P1541" si="749">IMSUB(COMPLEX(1,0),O1478)</f>
        <v>0.451516442326174+0.836161340269606i</v>
      </c>
      <c r="Q1478" t="str">
        <f t="shared" ref="Q1478:Q1541" si="750">IMSUM(COMPLEX(0,2*PI()*B1478*$C$43),O1478,COMPLEX(-1,0))</f>
        <v>-0.451516442326174+0.154085405898586i</v>
      </c>
      <c r="R1478" t="str">
        <f t="shared" ref="R1478:R1541" si="751">IMDIV(P1478,Q1478)</f>
        <v>-0.32962977311939-1.96438577759752i</v>
      </c>
      <c r="S1478" t="str">
        <f t="shared" ref="S1478:S1541" si="752">IMDIV(COMPLEX(0,2*PI()*B1478*$C$123),COMPLEX($C$124,0))</f>
        <v>0.104410281892199i</v>
      </c>
      <c r="T1478" t="str">
        <f t="shared" ref="T1478:T1541" si="753">IMPRODUCT(R1478,S1478)</f>
        <v>0.205102072783984-0.0344167375314571i</v>
      </c>
      <c r="U1478" t="e">
        <f t="shared" ref="U1478:U1541" si="754">IMDIV(COMPLEX(1,2*PI()*B1478*$C$16*10^-3*$C$15*10^-6),COMPLEX(0,2*PI()*B1478*$C$15*10^-6))</f>
        <v>#DIV/0!</v>
      </c>
      <c r="V1478" t="str">
        <f t="shared" ref="V1478:V1541" si="755">IMSUM(COMPLEX($C$18*10^-3,0),IMDIV(COMPLEX(1,0),COMPLEX(0,2*PI()*B1478*($C$17*1*10^-6))))</f>
        <v>1.33333333333333E-06-0.000789459043114563i</v>
      </c>
      <c r="W1478" t="e">
        <f t="shared" ref="W1478:W1541" si="756">IMDIV(IMPRODUCT(U1478,V1478),IMSUM(U1478,V1478))</f>
        <v>#DIV/0!</v>
      </c>
      <c r="X1478" t="e">
        <f t="shared" ref="X1478:X1541" si="757">IMDIV(IMPRODUCT(COMPLEX($C$19,0),W1478),IMSUM(COMPLEX($C$19,0),W1478))</f>
        <v>#DIV/0!</v>
      </c>
      <c r="Y1478" t="str">
        <f t="shared" ref="Y1478:Y1541" si="758">COMPLEX($C$13*10^-3,2*PI()*B1478*$C$12*0.000001)</f>
        <v>0.00083+0.13511361684559i</v>
      </c>
      <c r="Z1478" t="e">
        <f t="shared" ref="Z1478:Z1541" si="759">IMPRODUCT(COMPLEX($C$6,0),IMDIV(X1478,IMSUM(X1478,Y1478)))</f>
        <v>#DIV/0!</v>
      </c>
      <c r="AA1478" t="e">
        <f t="shared" ref="AA1478:AA1541" si="760">IMDIV(COMPLEX($C$6,0),IMSUM(X1478,Y1478))</f>
        <v>#DIV/0!</v>
      </c>
      <c r="AB1478" t="str">
        <f t="shared" ref="AB1478:AB1541" si="761">IMPRODUCT(COMPLEX($C$119,0),T1478)</f>
        <v>1.2647079942346-0.212221761100148i</v>
      </c>
      <c r="AC1478" t="str">
        <f t="shared" ref="AC1478:AC1541" si="762">IMSUM(COMPLEX(1,0),IMPRODUCT(AB1478,M1478))</f>
        <v>1.25906384717367-1.88779991170302i</v>
      </c>
      <c r="AD1478" t="str">
        <f t="shared" ref="AD1478:AD1541" si="763">IMDIV(AB1478,AC1478)</f>
        <v>0.387059354301756+0.411789167752206i</v>
      </c>
      <c r="AE1478" t="e">
        <f t="shared" ref="AE1478:AE1541" si="764">IMPRODUCT(AD1478,AA1478,X1478)</f>
        <v>#DIV/0!</v>
      </c>
      <c r="AF1478" t="str">
        <f t="shared" ref="AF1478:AF1541" si="765">IMSUB(D1478,H1478)</f>
        <v>-18.3563663889514-3.06078792408931i</v>
      </c>
      <c r="AG1478" t="e">
        <f t="shared" ref="AG1478:AG1541" si="766">IMSUM(COMPLEX(1,0),IMPRODUCT(AD1478,AA1478,COMPLEX($C$127,0)))</f>
        <v>#DIV/0!</v>
      </c>
      <c r="AH1478" t="e">
        <f t="shared" ref="AH1478:AH1541" si="767">IMDIV(IMPRODUCT(AE1478,AF1478),AG1478)</f>
        <v>#DIV/0!</v>
      </c>
      <c r="AI1478" t="e">
        <f t="shared" ref="AI1478:AI1541" si="768">20*LOG10(IMABS(AH1478))</f>
        <v>#DIV/0!</v>
      </c>
      <c r="AJ1478" t="e">
        <f t="shared" ref="AJ1478:AJ1541" si="769">IMARGUMENT(AH1478)*180/PI()</f>
        <v>#DIV/0!</v>
      </c>
      <c r="AK1478"/>
      <c r="AL1478"/>
      <c r="AM1478"/>
      <c r="AN1478"/>
    </row>
    <row r="1479" spans="1:40" x14ac:dyDescent="0.25">
      <c r="A1479"/>
      <c r="B1479">
        <f t="shared" si="735"/>
        <v>134500</v>
      </c>
      <c r="C1479" s="186" t="str">
        <f t="shared" si="738"/>
        <v>-5.43721733452646E-06+0.0234341400786084i</v>
      </c>
      <c r="D1479" s="158" t="str">
        <f t="shared" si="739"/>
        <v>-7.66670835199953+0.179661740602664i</v>
      </c>
      <c r="E1479" t="str">
        <f t="shared" si="740"/>
        <v>7.99994438390898-0.0210932604168329i</v>
      </c>
      <c r="F1479" t="str">
        <f t="shared" si="741"/>
        <v>0.999200645036693+2.10595518900394E-06i</v>
      </c>
      <c r="G1479">
        <f t="shared" si="736"/>
        <v>1</v>
      </c>
      <c r="H1479" t="str">
        <f t="shared" si="742"/>
        <v>10.6910878749323+3.23864398932726i</v>
      </c>
      <c r="I1479" t="str">
        <f t="shared" si="743"/>
        <v>528.180264884784i</v>
      </c>
      <c r="J1479" t="str">
        <f t="shared" si="737"/>
        <v>-376.619737300546+115.548940188315i</v>
      </c>
      <c r="K1479" t="str">
        <f t="shared" si="744"/>
        <v>0.393254095437906-1.28177077067787i</v>
      </c>
      <c r="L1479" t="str">
        <f t="shared" si="745"/>
        <v>0.0489903503561528-0.13572341166264i</v>
      </c>
      <c r="M1479" t="str">
        <f t="shared" si="746"/>
        <v>0.442244445794059-1.41749418234051i</v>
      </c>
      <c r="N1479" t="str">
        <f t="shared" si="747"/>
        <v>-0.990983536901948i</v>
      </c>
      <c r="O1479" t="str">
        <f t="shared" si="748"/>
        <v>0.547867332927085-0.836565230876447i</v>
      </c>
      <c r="P1479" t="str">
        <f t="shared" si="749"/>
        <v>0.452132667072915+0.836565230876447i</v>
      </c>
      <c r="Q1479" t="str">
        <f t="shared" si="750"/>
        <v>-0.452132667072915+0.154418306025501i</v>
      </c>
      <c r="R1479" t="str">
        <f t="shared" si="751"/>
        <v>-0.329624151203974-1.96284254282236i</v>
      </c>
      <c r="S1479" t="str">
        <f t="shared" si="752"/>
        <v>0.104487968113845i</v>
      </c>
      <c r="T1479" t="str">
        <f t="shared" si="753"/>
        <v>0.205093429026921-0.0344417578005541i</v>
      </c>
      <c r="U1479" t="e">
        <f t="shared" si="754"/>
        <v>#DIV/0!</v>
      </c>
      <c r="V1479" t="str">
        <f t="shared" si="755"/>
        <v>1.33333333333333E-06-0.000788872084718193i</v>
      </c>
      <c r="W1479" t="e">
        <f t="shared" si="756"/>
        <v>#DIV/0!</v>
      </c>
      <c r="X1479" t="e">
        <f t="shared" si="757"/>
        <v>#DIV/0!</v>
      </c>
      <c r="Y1479" t="str">
        <f t="shared" si="758"/>
        <v>0.00083+0.135214147810505i</v>
      </c>
      <c r="Z1479" t="e">
        <f t="shared" si="759"/>
        <v>#DIV/0!</v>
      </c>
      <c r="AA1479" t="e">
        <f t="shared" si="760"/>
        <v>#DIV/0!</v>
      </c>
      <c r="AB1479" t="str">
        <f t="shared" si="761"/>
        <v>1.2646546947798-0.212376042009723i</v>
      </c>
      <c r="AC1479" t="str">
        <f t="shared" si="762"/>
        <v>1.25824471059646-1.88656279751851i</v>
      </c>
      <c r="AD1479" t="str">
        <f t="shared" si="763"/>
        <v>0.38735706409489+0.412000448006611i</v>
      </c>
      <c r="AE1479" t="e">
        <f t="shared" si="764"/>
        <v>#DIV/0!</v>
      </c>
      <c r="AF1479" t="str">
        <f t="shared" si="765"/>
        <v>-18.3577962269318-3.0589822487246i</v>
      </c>
      <c r="AG1479" t="e">
        <f t="shared" si="766"/>
        <v>#DIV/0!</v>
      </c>
      <c r="AH1479" t="e">
        <f t="shared" si="767"/>
        <v>#DIV/0!</v>
      </c>
      <c r="AI1479" t="e">
        <f t="shared" si="768"/>
        <v>#DIV/0!</v>
      </c>
      <c r="AJ1479" t="e">
        <f t="shared" si="769"/>
        <v>#DIV/0!</v>
      </c>
      <c r="AK1479"/>
      <c r="AL1479"/>
      <c r="AM1479"/>
      <c r="AN1479"/>
    </row>
    <row r="1480" spans="1:40" x14ac:dyDescent="0.25">
      <c r="A1480"/>
      <c r="B1480">
        <f t="shared" si="735"/>
        <v>134600</v>
      </c>
      <c r="C1480" s="186" t="str">
        <f t="shared" si="738"/>
        <v>-5.42914126131149E-06+0.0234167298723986i</v>
      </c>
      <c r="D1480" s="158" t="str">
        <f t="shared" si="739"/>
        <v>-7.666708290083+0.179528262355056i</v>
      </c>
      <c r="E1480" t="str">
        <f t="shared" si="740"/>
        <v>7.99994430117831-0.0211089429200362i</v>
      </c>
      <c r="F1480" t="str">
        <f t="shared" si="741"/>
        <v>0.999200645044943+0.0000021075209331838i</v>
      </c>
      <c r="G1480">
        <f t="shared" si="736"/>
        <v>1</v>
      </c>
      <c r="H1480" t="str">
        <f t="shared" si="742"/>
        <v>10.6925150029362+3.2367066082587i</v>
      </c>
      <c r="I1480" t="str">
        <f t="shared" si="743"/>
        <v>528.572963966483i</v>
      </c>
      <c r="J1480" t="str">
        <f t="shared" si="737"/>
        <v>-377.181462380673+115.63485018102i</v>
      </c>
      <c r="K1480" t="str">
        <f t="shared" si="744"/>
        <v>0.392717334814137-1.28097799595497i</v>
      </c>
      <c r="L1480" t="str">
        <f t="shared" si="745"/>
        <v>0.0489259603378639-0.13564580180975i</v>
      </c>
      <c r="M1480" t="str">
        <f t="shared" si="746"/>
        <v>0.441643295152001-1.41662379776472i</v>
      </c>
      <c r="N1480" t="str">
        <f t="shared" si="747"/>
        <v>-0.991720327635704i</v>
      </c>
      <c r="O1480" t="str">
        <f t="shared" si="748"/>
        <v>0.547250810764776-0.836968667345018i</v>
      </c>
      <c r="P1480" t="str">
        <f t="shared" si="749"/>
        <v>0.452749189235224+0.836968667345018i</v>
      </c>
      <c r="Q1480" t="str">
        <f t="shared" si="750"/>
        <v>-0.452749189235224+0.154751660290686i</v>
      </c>
      <c r="R1480" t="str">
        <f t="shared" si="751"/>
        <v>-0.32961852477893-1.96130153831326i</v>
      </c>
      <c r="S1480" t="str">
        <f t="shared" si="752"/>
        <v>0.104565654335491i</v>
      </c>
      <c r="T1480" t="str">
        <f t="shared" si="753"/>
        <v>0.205084778702931-0.0344667767246081i</v>
      </c>
      <c r="U1480" t="e">
        <f t="shared" si="754"/>
        <v>#DIV/0!</v>
      </c>
      <c r="V1480" t="str">
        <f t="shared" si="755"/>
        <v>1.33333333333333E-06-0.000788285998473973i</v>
      </c>
      <c r="W1480" t="e">
        <f t="shared" si="756"/>
        <v>#DIV/0!</v>
      </c>
      <c r="X1480" t="e">
        <f t="shared" si="757"/>
        <v>#DIV/0!</v>
      </c>
      <c r="Y1480" t="str">
        <f t="shared" si="758"/>
        <v>0.00083+0.13531467877542i</v>
      </c>
      <c r="Z1480" t="e">
        <f t="shared" si="759"/>
        <v>#DIV/0!</v>
      </c>
      <c r="AA1480" t="e">
        <f t="shared" si="760"/>
        <v>#DIV/0!</v>
      </c>
      <c r="AB1480" t="str">
        <f t="shared" si="761"/>
        <v>1.26460135483177-0.212530314625444i</v>
      </c>
      <c r="AC1480" t="str">
        <f t="shared" si="762"/>
        <v>1.25742720795676-1.88532696241106i</v>
      </c>
      <c r="AD1480" t="str">
        <f t="shared" si="763"/>
        <v>0.387654932736279+0.412211521187104i</v>
      </c>
      <c r="AE1480" t="e">
        <f t="shared" si="764"/>
        <v>#DIV/0!</v>
      </c>
      <c r="AF1480" t="str">
        <f t="shared" si="765"/>
        <v>-18.3592232930192-3.05717834590364i</v>
      </c>
      <c r="AG1480" t="e">
        <f t="shared" si="766"/>
        <v>#DIV/0!</v>
      </c>
      <c r="AH1480" t="e">
        <f t="shared" si="767"/>
        <v>#DIV/0!</v>
      </c>
      <c r="AI1480" t="e">
        <f t="shared" si="768"/>
        <v>#DIV/0!</v>
      </c>
      <c r="AJ1480" t="e">
        <f t="shared" si="769"/>
        <v>#DIV/0!</v>
      </c>
      <c r="AK1480"/>
      <c r="AL1480"/>
      <c r="AM1480"/>
      <c r="AN1480"/>
    </row>
    <row r="1481" spans="1:40" x14ac:dyDescent="0.25">
      <c r="A1481"/>
      <c r="B1481">
        <f t="shared" si="735"/>
        <v>134700</v>
      </c>
      <c r="C1481" s="186" t="str">
        <f t="shared" si="738"/>
        <v>-5.42108316821784E-06+0.023399345516528i</v>
      </c>
      <c r="D1481" s="158" t="str">
        <f t="shared" si="739"/>
        <v>-7.66670822830431+0.179394982293381i</v>
      </c>
      <c r="E1481" t="str">
        <f t="shared" si="740"/>
        <v>7.99994421838614-0.0211246254227528i</v>
      </c>
      <c r="F1481" t="str">
        <f t="shared" si="741"/>
        <v>0.999200645053203+2.10908667731516E-06i</v>
      </c>
      <c r="G1481">
        <f t="shared" si="736"/>
        <v>1</v>
      </c>
      <c r="H1481" t="str">
        <f t="shared" si="742"/>
        <v>10.6939393657826+3.23477119622815i</v>
      </c>
      <c r="I1481" t="str">
        <f t="shared" si="743"/>
        <v>528.965663048181i</v>
      </c>
      <c r="J1481" t="str">
        <f t="shared" si="737"/>
        <v>-377.743604945065+115.720760173724i</v>
      </c>
      <c r="K1481" t="str">
        <f t="shared" si="744"/>
        <v>0.392181640153273-1.28018608175721i</v>
      </c>
      <c r="L1481" t="str">
        <f t="shared" si="745"/>
        <v>0.0488616916907632-0.135568263445731i</v>
      </c>
      <c r="M1481" t="str">
        <f t="shared" si="746"/>
        <v>0.441043331844036-1.41575434520294i</v>
      </c>
      <c r="N1481" t="str">
        <f t="shared" si="747"/>
        <v>-0.99245711836946i</v>
      </c>
      <c r="O1481" t="str">
        <f t="shared" si="748"/>
        <v>0.546633991521586-0.837371649456309i</v>
      </c>
      <c r="P1481" t="str">
        <f t="shared" si="749"/>
        <v>0.453366008478414+0.837371649456309i</v>
      </c>
      <c r="Q1481" t="str">
        <f t="shared" si="750"/>
        <v>-0.453366008478414+0.155085468913151i</v>
      </c>
      <c r="R1481" t="str">
        <f t="shared" si="751"/>
        <v>-0.3296128938435-1.95976275910008i</v>
      </c>
      <c r="S1481" t="str">
        <f t="shared" si="752"/>
        <v>0.104643340557137i</v>
      </c>
      <c r="T1481" t="str">
        <f t="shared" si="753"/>
        <v>0.205076121811704-0.0344917943024888i</v>
      </c>
      <c r="U1481" t="e">
        <f t="shared" si="754"/>
        <v>#DIV/0!</v>
      </c>
      <c r="V1481" t="str">
        <f t="shared" si="755"/>
        <v>1.33333333333333E-06-0.000787700782439469i</v>
      </c>
      <c r="W1481" t="e">
        <f t="shared" si="756"/>
        <v>#DIV/0!</v>
      </c>
      <c r="X1481" t="e">
        <f t="shared" si="757"/>
        <v>#DIV/0!</v>
      </c>
      <c r="Y1481" t="str">
        <f t="shared" si="758"/>
        <v>0.00083+0.135415209740334i</v>
      </c>
      <c r="Z1481" t="e">
        <f t="shared" si="759"/>
        <v>#DIV/0!</v>
      </c>
      <c r="AA1481" t="e">
        <f t="shared" si="760"/>
        <v>#DIV/0!</v>
      </c>
      <c r="AB1481" t="str">
        <f t="shared" si="761"/>
        <v>1.2645479743886-0.212684578940342i</v>
      </c>
      <c r="AC1481" t="str">
        <f t="shared" si="762"/>
        <v>1.25661133510853-1.88409240478593i</v>
      </c>
      <c r="AD1481" t="str">
        <f t="shared" si="763"/>
        <v>0.387952960091536+0.412422387179548i</v>
      </c>
      <c r="AE1481" t="e">
        <f t="shared" si="764"/>
        <v>#DIV/0!</v>
      </c>
      <c r="AF1481" t="str">
        <f t="shared" si="765"/>
        <v>-18.3606475940869-3.05537621393477i</v>
      </c>
      <c r="AG1481" t="e">
        <f t="shared" si="766"/>
        <v>#DIV/0!</v>
      </c>
      <c r="AH1481" t="e">
        <f t="shared" si="767"/>
        <v>#DIV/0!</v>
      </c>
      <c r="AI1481" t="e">
        <f t="shared" si="768"/>
        <v>#DIV/0!</v>
      </c>
      <c r="AJ1481" t="e">
        <f t="shared" si="769"/>
        <v>#DIV/0!</v>
      </c>
      <c r="AK1481"/>
      <c r="AL1481"/>
      <c r="AM1481"/>
      <c r="AN1481"/>
    </row>
    <row r="1482" spans="1:40" x14ac:dyDescent="0.25">
      <c r="A1482"/>
      <c r="B1482">
        <f t="shared" si="735"/>
        <v>134800</v>
      </c>
      <c r="C1482" s="186" t="str">
        <f t="shared" si="738"/>
        <v>-5.41304300191183E-06+0.0233819869534661i</v>
      </c>
      <c r="D1482" s="158" t="str">
        <f t="shared" si="739"/>
        <v>-7.666708166663+0.179261899976574i</v>
      </c>
      <c r="E1482" t="str">
        <f t="shared" si="740"/>
        <v>7.9999441355325-0.0211403079249824i</v>
      </c>
      <c r="F1482" t="str">
        <f t="shared" si="741"/>
        <v>0.999200645061473+0.000002110652421398i</v>
      </c>
      <c r="G1482">
        <f t="shared" si="736"/>
        <v>1</v>
      </c>
      <c r="H1482" t="str">
        <f t="shared" si="742"/>
        <v>10.6953609703252+3.23283775110125i</v>
      </c>
      <c r="I1482" t="str">
        <f t="shared" si="743"/>
        <v>529.35836212988i</v>
      </c>
      <c r="J1482" t="str">
        <f t="shared" si="737"/>
        <v>-378.306164993724+115.80667016643i</v>
      </c>
      <c r="K1482" t="str">
        <f t="shared" si="744"/>
        <v>0.391647008725024-1.27939502697986i</v>
      </c>
      <c r="L1482" t="str">
        <f t="shared" si="745"/>
        <v>0.0487975441250294-0.135490796515864i</v>
      </c>
      <c r="M1482" t="str">
        <f t="shared" si="746"/>
        <v>0.440444552850053-1.41488582349572i</v>
      </c>
      <c r="N1482" t="str">
        <f t="shared" si="747"/>
        <v>-0.993193909103216i</v>
      </c>
      <c r="O1482" t="str">
        <f t="shared" si="748"/>
        <v>0.54601687553236-0.837774176991556i</v>
      </c>
      <c r="P1482" t="str">
        <f t="shared" si="749"/>
        <v>0.45398312446764+0.837774176991556i</v>
      </c>
      <c r="Q1482" t="str">
        <f t="shared" si="750"/>
        <v>-0.45398312446764+0.15541973211166i</v>
      </c>
      <c r="R1482" t="str">
        <f t="shared" si="751"/>
        <v>-0.32960725839693-1.95822620022748i</v>
      </c>
      <c r="S1482" t="str">
        <f t="shared" si="752"/>
        <v>0.104721026778783i</v>
      </c>
      <c r="T1482" t="str">
        <f t="shared" si="753"/>
        <v>0.205067458352936-0.0345168105330662i</v>
      </c>
      <c r="U1482" t="e">
        <f t="shared" si="754"/>
        <v>#DIV/0!</v>
      </c>
      <c r="V1482" t="str">
        <f t="shared" si="755"/>
        <v>1.33333333333333E-06-0.00078711643467802i</v>
      </c>
      <c r="W1482" t="e">
        <f t="shared" si="756"/>
        <v>#DIV/0!</v>
      </c>
      <c r="X1482" t="e">
        <f t="shared" si="757"/>
        <v>#DIV/0!</v>
      </c>
      <c r="Y1482" t="str">
        <f t="shared" si="758"/>
        <v>0.00083+0.135515740705249i</v>
      </c>
      <c r="Z1482" t="e">
        <f t="shared" si="759"/>
        <v>#DIV/0!</v>
      </c>
      <c r="AA1482" t="e">
        <f t="shared" si="760"/>
        <v>#DIV/0!</v>
      </c>
      <c r="AB1482" t="str">
        <f t="shared" si="761"/>
        <v>1.26449455344842-0.212838834947448i</v>
      </c>
      <c r="AC1482" t="str">
        <f t="shared" si="762"/>
        <v>1.25579708791843-1.88285912304928i</v>
      </c>
      <c r="AD1482" t="str">
        <f t="shared" si="763"/>
        <v>0.388251146026197+0.412633045869887i</v>
      </c>
      <c r="AE1482" t="e">
        <f t="shared" si="764"/>
        <v>#DIV/0!</v>
      </c>
      <c r="AF1482" t="str">
        <f t="shared" si="765"/>
        <v>-18.3620691369882-3.05357585112468i</v>
      </c>
      <c r="AG1482" t="e">
        <f t="shared" si="766"/>
        <v>#DIV/0!</v>
      </c>
      <c r="AH1482" t="e">
        <f t="shared" si="767"/>
        <v>#DIV/0!</v>
      </c>
      <c r="AI1482" t="e">
        <f t="shared" si="768"/>
        <v>#DIV/0!</v>
      </c>
      <c r="AJ1482" t="e">
        <f t="shared" si="769"/>
        <v>#DIV/0!</v>
      </c>
      <c r="AK1482"/>
      <c r="AL1482"/>
      <c r="AM1482"/>
      <c r="AN1482"/>
    </row>
    <row r="1483" spans="1:40" x14ac:dyDescent="0.25">
      <c r="A1483"/>
      <c r="B1483">
        <f t="shared" si="735"/>
        <v>134900</v>
      </c>
      <c r="C1483" s="186" t="str">
        <f t="shared" si="738"/>
        <v>-5.40502070925735E-06+0.0233646541258531i</v>
      </c>
      <c r="D1483" s="158" t="str">
        <f t="shared" si="739"/>
        <v>-7.66670810515878+0.179129014964874i</v>
      </c>
      <c r="E1483" t="str">
        <f t="shared" si="740"/>
        <v>7.99994405261737-0.0211559904267245i</v>
      </c>
      <c r="F1483" t="str">
        <f t="shared" si="741"/>
        <v>0.999200645069743+2.11221816543221E-06i</v>
      </c>
      <c r="G1483">
        <f t="shared" si="736"/>
        <v>1</v>
      </c>
      <c r="H1483" t="str">
        <f t="shared" si="742"/>
        <v>10.6967798233977+3.23090627074341i</v>
      </c>
      <c r="I1483" t="str">
        <f t="shared" si="743"/>
        <v>529.751061211579i</v>
      </c>
      <c r="J1483" t="str">
        <f t="shared" si="737"/>
        <v>-378.869142526649+115.892580159135i</v>
      </c>
      <c r="K1483" t="str">
        <f t="shared" si="744"/>
        <v>0.391113437807503-1.27860483051898i</v>
      </c>
      <c r="L1483" t="str">
        <f t="shared" si="745"/>
        <v>0.0487335173516541-0.1354134009653i</v>
      </c>
      <c r="M1483" t="str">
        <f t="shared" si="746"/>
        <v>0.439846955159157-1.41401823148428i</v>
      </c>
      <c r="N1483" t="str">
        <f t="shared" si="747"/>
        <v>-0.993930699836973i</v>
      </c>
      <c r="O1483" t="str">
        <f t="shared" si="748"/>
        <v>0.545399463132106-0.838176249732245i</v>
      </c>
      <c r="P1483" t="str">
        <f t="shared" si="749"/>
        <v>0.454600536867894+0.838176249732245i</v>
      </c>
      <c r="Q1483" t="str">
        <f t="shared" si="750"/>
        <v>-0.454600536867894+0.155754450104728i</v>
      </c>
      <c r="R1483" t="str">
        <f t="shared" si="751"/>
        <v>-0.329601618438469-1.95669185675478i</v>
      </c>
      <c r="S1483" t="str">
        <f t="shared" si="752"/>
        <v>0.104798713000429i</v>
      </c>
      <c r="T1483" t="str">
        <f t="shared" si="753"/>
        <v>0.205058788326321-0.03454182541521i</v>
      </c>
      <c r="U1483" t="e">
        <f t="shared" si="754"/>
        <v>#DIV/0!</v>
      </c>
      <c r="V1483" t="str">
        <f t="shared" si="755"/>
        <v>1.33333333333333E-06-0.000786532953258687i</v>
      </c>
      <c r="W1483" t="e">
        <f t="shared" si="756"/>
        <v>#DIV/0!</v>
      </c>
      <c r="X1483" t="e">
        <f t="shared" si="757"/>
        <v>#DIV/0!</v>
      </c>
      <c r="Y1483" t="str">
        <f t="shared" si="758"/>
        <v>0.00083+0.135616271670164i</v>
      </c>
      <c r="Z1483" t="e">
        <f t="shared" si="759"/>
        <v>#DIV/0!</v>
      </c>
      <c r="AA1483" t="e">
        <f t="shared" si="760"/>
        <v>#DIV/0!</v>
      </c>
      <c r="AB1483" t="str">
        <f t="shared" si="761"/>
        <v>1.26444109200933-0.212993082639793i</v>
      </c>
      <c r="AC1483" t="str">
        <f t="shared" si="762"/>
        <v>1.25498446226572-1.88162711560816i</v>
      </c>
      <c r="AD1483" t="str">
        <f t="shared" si="763"/>
        <v>0.388549490405712+0.412843497144132i</v>
      </c>
      <c r="AE1483" t="e">
        <f t="shared" si="764"/>
        <v>#DIV/0!</v>
      </c>
      <c r="AF1483" t="str">
        <f t="shared" si="765"/>
        <v>-18.3634879285565-3.05177725577854i</v>
      </c>
      <c r="AG1483" t="e">
        <f t="shared" si="766"/>
        <v>#DIV/0!</v>
      </c>
      <c r="AH1483" t="e">
        <f t="shared" si="767"/>
        <v>#DIV/0!</v>
      </c>
      <c r="AI1483" t="e">
        <f t="shared" si="768"/>
        <v>#DIV/0!</v>
      </c>
      <c r="AJ1483" t="e">
        <f t="shared" si="769"/>
        <v>#DIV/0!</v>
      </c>
      <c r="AK1483"/>
      <c r="AL1483"/>
      <c r="AM1483"/>
      <c r="AN1483"/>
    </row>
    <row r="1484" spans="1:40" x14ac:dyDescent="0.25">
      <c r="A1484"/>
      <c r="B1484">
        <f t="shared" si="735"/>
        <v>135000</v>
      </c>
      <c r="C1484" s="186" t="str">
        <f t="shared" si="738"/>
        <v>-0.0000053970162373151+0.0233473469764991i</v>
      </c>
      <c r="D1484" s="158" t="str">
        <f t="shared" si="739"/>
        <v>-7.66670804379118+0.178996326819826i</v>
      </c>
      <c r="E1484" t="str">
        <f t="shared" si="740"/>
        <v>7.99994396964075-0.0211716729279788i</v>
      </c>
      <c r="F1484" t="str">
        <f t="shared" si="741"/>
        <v>0.999200645078023+2.11378390941782E-06i</v>
      </c>
      <c r="G1484">
        <f t="shared" si="736"/>
        <v>1</v>
      </c>
      <c r="H1484" t="str">
        <f t="shared" si="742"/>
        <v>10.6981959318133+3.22897675301967i</v>
      </c>
      <c r="I1484" t="str">
        <f t="shared" si="743"/>
        <v>530.143760293278i</v>
      </c>
      <c r="J1484" t="str">
        <f t="shared" si="737"/>
        <v>-379.43253754384+115.97849015184i</v>
      </c>
      <c r="K1484" t="str">
        <f t="shared" si="744"/>
        <v>0.39058092468722-1.27781549127142i</v>
      </c>
      <c r="L1484" t="str">
        <f t="shared" si="745"/>
        <v>0.0486696110824378-0.135336076739058i</v>
      </c>
      <c r="M1484" t="str">
        <f t="shared" si="746"/>
        <v>0.439250535769658-1.41315156801048i</v>
      </c>
      <c r="N1484" t="str">
        <f t="shared" si="747"/>
        <v>-0.994667490570729i</v>
      </c>
      <c r="O1484" t="str">
        <f t="shared" si="748"/>
        <v>0.544781754655995-0.838577867460104i</v>
      </c>
      <c r="P1484" t="str">
        <f t="shared" si="749"/>
        <v>0.455218245344005+0.838577867460104i</v>
      </c>
      <c r="Q1484" t="str">
        <f t="shared" si="750"/>
        <v>-0.455218245344005+0.156089623110625i</v>
      </c>
      <c r="R1484" t="str">
        <f t="shared" si="751"/>
        <v>-0.329595973967353-1.95515972375594i</v>
      </c>
      <c r="S1484" t="str">
        <f t="shared" si="752"/>
        <v>0.104876399222075i</v>
      </c>
      <c r="T1484" t="str">
        <f t="shared" si="753"/>
        <v>0.20505011173155-0.0345668389477888i</v>
      </c>
      <c r="U1484" t="e">
        <f t="shared" si="754"/>
        <v>#DIV/0!</v>
      </c>
      <c r="V1484" t="str">
        <f t="shared" si="755"/>
        <v>1.33333333333333E-06-0.000785950336256271i</v>
      </c>
      <c r="W1484" t="e">
        <f t="shared" si="756"/>
        <v>#DIV/0!</v>
      </c>
      <c r="X1484" t="e">
        <f t="shared" si="757"/>
        <v>#DIV/0!</v>
      </c>
      <c r="Y1484" t="str">
        <f t="shared" si="758"/>
        <v>0.00083+0.135716802635079i</v>
      </c>
      <c r="Z1484" t="e">
        <f t="shared" si="759"/>
        <v>#DIV/0!</v>
      </c>
      <c r="AA1484" t="e">
        <f t="shared" si="760"/>
        <v>#DIV/0!</v>
      </c>
      <c r="AB1484" t="str">
        <f t="shared" si="761"/>
        <v>1.26438759006944-0.2131473220104i</v>
      </c>
      <c r="AC1484" t="str">
        <f t="shared" si="762"/>
        <v>1.25417345404228-1.88039638087056i</v>
      </c>
      <c r="AD1484" t="str">
        <f t="shared" si="763"/>
        <v>0.388847993095439+0.413053740888363i</v>
      </c>
      <c r="AE1484" t="e">
        <f t="shared" si="764"/>
        <v>#DIV/0!</v>
      </c>
      <c r="AF1484" t="str">
        <f t="shared" si="765"/>
        <v>-18.3649039756045-3.04998042619984i</v>
      </c>
      <c r="AG1484" t="e">
        <f t="shared" si="766"/>
        <v>#DIV/0!</v>
      </c>
      <c r="AH1484" t="e">
        <f t="shared" si="767"/>
        <v>#DIV/0!</v>
      </c>
      <c r="AI1484" t="e">
        <f t="shared" si="768"/>
        <v>#DIV/0!</v>
      </c>
      <c r="AJ1484" t="e">
        <f t="shared" si="769"/>
        <v>#DIV/0!</v>
      </c>
      <c r="AK1484"/>
      <c r="AL1484"/>
      <c r="AM1484"/>
      <c r="AN1484"/>
    </row>
    <row r="1485" spans="1:40" x14ac:dyDescent="0.25">
      <c r="A1485"/>
      <c r="B1485">
        <f t="shared" si="735"/>
        <v>135100</v>
      </c>
      <c r="C1485" s="186" t="str">
        <f t="shared" si="738"/>
        <v>-5.38902953334157E-06+0.0233300654483835i</v>
      </c>
      <c r="D1485" s="158" t="str">
        <f t="shared" si="739"/>
        <v>-7.66670798255973+0.178863835104274i</v>
      </c>
      <c r="E1485" t="str">
        <f t="shared" si="740"/>
        <v>7.99994388660265-0.0211873554287449i</v>
      </c>
      <c r="F1485" t="str">
        <f t="shared" si="741"/>
        <v>0.999200645086304+2.11534965335473E-06i</v>
      </c>
      <c r="G1485">
        <f t="shared" si="736"/>
        <v>1</v>
      </c>
      <c r="H1485" t="str">
        <f t="shared" si="742"/>
        <v>10.6996093023653+3.22704919579485i</v>
      </c>
      <c r="I1485" t="str">
        <f t="shared" si="743"/>
        <v>530.536459374976i</v>
      </c>
      <c r="J1485" t="str">
        <f t="shared" si="737"/>
        <v>-379.996350045298+116.064400144545i</v>
      </c>
      <c r="K1485" t="str">
        <f t="shared" si="744"/>
        <v>0.390049466659038-1.27702700813481i</v>
      </c>
      <c r="L1485" t="str">
        <f t="shared" si="745"/>
        <v>0.0486058250299894-0.135258823782035i</v>
      </c>
      <c r="M1485" t="str">
        <f t="shared" si="746"/>
        <v>0.438655291689027-1.41228583191684i</v>
      </c>
      <c r="N1485" t="str">
        <f t="shared" si="747"/>
        <v>-0.995404281304485i</v>
      </c>
      <c r="O1485" t="str">
        <f t="shared" si="748"/>
        <v>0.544163750439354-0.838979029957112i</v>
      </c>
      <c r="P1485" t="str">
        <f t="shared" si="749"/>
        <v>0.455836249560646+0.838979029957112i</v>
      </c>
      <c r="Q1485" t="str">
        <f t="shared" si="750"/>
        <v>-0.455836249560646+0.156425251347373i</v>
      </c>
      <c r="R1485" t="str">
        <f t="shared" si="751"/>
        <v>-0.329590324982834-1.95362979631951i</v>
      </c>
      <c r="S1485" t="str">
        <f t="shared" si="752"/>
        <v>0.104954085443721i</v>
      </c>
      <c r="T1485" t="str">
        <f t="shared" si="753"/>
        <v>0.205041428568317-0.0345918511296721i</v>
      </c>
      <c r="U1485" t="e">
        <f t="shared" si="754"/>
        <v>#DIV/0!</v>
      </c>
      <c r="V1485" t="str">
        <f t="shared" si="755"/>
        <v>1.33333333333333E-06-0.000785368581751274i</v>
      </c>
      <c r="W1485" t="e">
        <f t="shared" si="756"/>
        <v>#DIV/0!</v>
      </c>
      <c r="X1485" t="e">
        <f t="shared" si="757"/>
        <v>#DIV/0!</v>
      </c>
      <c r="Y1485" t="str">
        <f t="shared" si="758"/>
        <v>0.00083+0.135817333599994i</v>
      </c>
      <c r="Z1485" t="e">
        <f t="shared" si="759"/>
        <v>#DIV/0!</v>
      </c>
      <c r="AA1485" t="e">
        <f t="shared" si="760"/>
        <v>#DIV/0!</v>
      </c>
      <c r="AB1485" t="str">
        <f t="shared" si="761"/>
        <v>1.26433404762686-0.213301553052299i</v>
      </c>
      <c r="AC1485" t="str">
        <f t="shared" si="762"/>
        <v>1.25336405915251-1.87916691724536i</v>
      </c>
      <c r="AD1485" t="str">
        <f t="shared" si="763"/>
        <v>0.389146653960663+0.413263776988741i</v>
      </c>
      <c r="AE1485" t="e">
        <f t="shared" si="764"/>
        <v>#DIV/0!</v>
      </c>
      <c r="AF1485" t="str">
        <f t="shared" si="765"/>
        <v>-18.366317284925-3.04818536069058i</v>
      </c>
      <c r="AG1485" t="e">
        <f t="shared" si="766"/>
        <v>#DIV/0!</v>
      </c>
      <c r="AH1485" t="e">
        <f t="shared" si="767"/>
        <v>#DIV/0!</v>
      </c>
      <c r="AI1485" t="e">
        <f t="shared" si="768"/>
        <v>#DIV/0!</v>
      </c>
      <c r="AJ1485" t="e">
        <f t="shared" si="769"/>
        <v>#DIV/0!</v>
      </c>
      <c r="AK1485"/>
      <c r="AL1485"/>
      <c r="AM1485"/>
      <c r="AN1485"/>
    </row>
    <row r="1486" spans="1:40" x14ac:dyDescent="0.25">
      <c r="A1486"/>
      <c r="B1486">
        <f t="shared" si="735"/>
        <v>135200</v>
      </c>
      <c r="C1486" s="186" t="str">
        <f t="shared" si="738"/>
        <v>-5.38106054478826E-06+0.0233128094846546i</v>
      </c>
      <c r="D1486" s="158" t="str">
        <f t="shared" si="739"/>
        <v>-7.66670792146414+0.178731539382352i</v>
      </c>
      <c r="E1486" t="str">
        <f t="shared" si="740"/>
        <v>7.99994380350307-0.0212030379290225i</v>
      </c>
      <c r="F1486" t="str">
        <f t="shared" si="741"/>
        <v>0.999200645094594+2.11691539724297E-06i</v>
      </c>
      <c r="G1486">
        <f t="shared" si="736"/>
        <v>1</v>
      </c>
      <c r="H1486" t="str">
        <f t="shared" si="742"/>
        <v>10.7010199418271+3.22512359693359i</v>
      </c>
      <c r="I1486" t="str">
        <f t="shared" si="743"/>
        <v>530.929158456675i</v>
      </c>
      <c r="J1486" t="str">
        <f t="shared" si="737"/>
        <v>-380.560580031021+116.15031013725i</v>
      </c>
      <c r="K1486" t="str">
        <f t="shared" si="744"/>
        <v>0.389519061026156-1.27623938000758i</v>
      </c>
      <c r="L1486" t="str">
        <f t="shared" si="745"/>
        <v>0.0485421589077229-0.135181642038997i</v>
      </c>
      <c r="M1486" t="str">
        <f t="shared" si="746"/>
        <v>0.438061219933879-1.41142102204658i</v>
      </c>
      <c r="N1486" t="str">
        <f t="shared" si="747"/>
        <v>-0.996141072038241i</v>
      </c>
      <c r="O1486" t="str">
        <f t="shared" si="748"/>
        <v>0.543545450817675-0.839379737005493i</v>
      </c>
      <c r="P1486" t="str">
        <f t="shared" si="749"/>
        <v>0.456454549182325+0.839379737005493i</v>
      </c>
      <c r="Q1486" t="str">
        <f t="shared" si="750"/>
        <v>-0.456454549182325+0.156761335032748i</v>
      </c>
      <c r="R1486" t="str">
        <f t="shared" si="751"/>
        <v>-0.329584671484146-1.95210206954857i</v>
      </c>
      <c r="S1486" t="str">
        <f t="shared" si="752"/>
        <v>0.105031771665367i</v>
      </c>
      <c r="T1486" t="str">
        <f t="shared" si="753"/>
        <v>0.205032738836316-0.0346168619597278i</v>
      </c>
      <c r="U1486" t="e">
        <f t="shared" si="754"/>
        <v>#DIV/0!</v>
      </c>
      <c r="V1486" t="str">
        <f t="shared" si="755"/>
        <v>1.33333333333333E-06-0.000784787687829859i</v>
      </c>
      <c r="W1486" t="e">
        <f t="shared" si="756"/>
        <v>#DIV/0!</v>
      </c>
      <c r="X1486" t="e">
        <f t="shared" si="757"/>
        <v>#DIV/0!</v>
      </c>
      <c r="Y1486" t="str">
        <f t="shared" si="758"/>
        <v>0.00083+0.135917864564909i</v>
      </c>
      <c r="Z1486" t="e">
        <f t="shared" si="759"/>
        <v>#DIV/0!</v>
      </c>
      <c r="AA1486" t="e">
        <f t="shared" si="760"/>
        <v>#DIV/0!</v>
      </c>
      <c r="AB1486" t="str">
        <f t="shared" si="761"/>
        <v>1.26428046467969-0.213455775758508i</v>
      </c>
      <c r="AC1486" t="str">
        <f t="shared" si="762"/>
        <v>1.25255627351334-1.87793872314244i</v>
      </c>
      <c r="AD1486" t="str">
        <f t="shared" si="763"/>
        <v>0.389445472866563+0.413473605331484i</v>
      </c>
      <c r="AE1486" t="e">
        <f t="shared" si="764"/>
        <v>#DIV/0!</v>
      </c>
      <c r="AF1486" t="str">
        <f t="shared" si="765"/>
        <v>-18.3677278632912-3.04639205755124i</v>
      </c>
      <c r="AG1486" t="e">
        <f t="shared" si="766"/>
        <v>#DIV/0!</v>
      </c>
      <c r="AH1486" t="e">
        <f t="shared" si="767"/>
        <v>#DIV/0!</v>
      </c>
      <c r="AI1486" t="e">
        <f t="shared" si="768"/>
        <v>#DIV/0!</v>
      </c>
      <c r="AJ1486" t="e">
        <f t="shared" si="769"/>
        <v>#DIV/0!</v>
      </c>
      <c r="AK1486"/>
      <c r="AL1486"/>
      <c r="AM1486"/>
      <c r="AN1486"/>
    </row>
    <row r="1487" spans="1:40" x14ac:dyDescent="0.25">
      <c r="A1487"/>
      <c r="B1487">
        <f t="shared" si="735"/>
        <v>135300</v>
      </c>
      <c r="C1487" s="186" t="str">
        <f t="shared" si="738"/>
        <v>-5.37310921930079E-06+0.0232955790286285i</v>
      </c>
      <c r="D1487" s="158" t="str">
        <f t="shared" si="739"/>
        <v>-7.66670786050402+0.178599439219485i</v>
      </c>
      <c r="E1487" t="str">
        <f t="shared" si="740"/>
        <v>7.99994372034199-0.0212187204288112i</v>
      </c>
      <c r="F1487" t="str">
        <f t="shared" si="741"/>
        <v>0.999200645102894+2.11848114108249E-06i</v>
      </c>
      <c r="G1487">
        <f t="shared" si="736"/>
        <v>1</v>
      </c>
      <c r="H1487" t="str">
        <f t="shared" si="742"/>
        <v>10.7024278569519+3.22319995430029i</v>
      </c>
      <c r="I1487" t="str">
        <f t="shared" si="743"/>
        <v>531.321857538374i</v>
      </c>
      <c r="J1487" t="str">
        <f t="shared" si="737"/>
        <v>-381.125227501011+116.236220129955i</v>
      </c>
      <c r="K1487" t="str">
        <f t="shared" si="744"/>
        <v>0.388989705100059-1.27545260578897i</v>
      </c>
      <c r="L1487" t="str">
        <f t="shared" si="745"/>
        <v>0.0484786124298539-0.135104531454589i</v>
      </c>
      <c r="M1487" t="str">
        <f t="shared" si="746"/>
        <v>0.437468317529913-1.41055713724356i</v>
      </c>
      <c r="N1487" t="str">
        <f t="shared" si="747"/>
        <v>-0.996877862771997i</v>
      </c>
      <c r="O1487" t="str">
        <f t="shared" si="748"/>
        <v>0.542926856126608-0.839779988387719i</v>
      </c>
      <c r="P1487" t="str">
        <f t="shared" si="749"/>
        <v>0.457073143873392+0.839779988387719i</v>
      </c>
      <c r="Q1487" t="str">
        <f t="shared" si="750"/>
        <v>-0.457073143873392+0.157097874384278i</v>
      </c>
      <c r="R1487" t="str">
        <f t="shared" si="751"/>
        <v>-0.329579013470532-1.95057653856068i</v>
      </c>
      <c r="S1487" t="str">
        <f t="shared" si="752"/>
        <v>0.105109457887013i</v>
      </c>
      <c r="T1487" t="str">
        <f t="shared" si="753"/>
        <v>0.205024042535239-0.0346418714368242i</v>
      </c>
      <c r="U1487" t="e">
        <f t="shared" si="754"/>
        <v>#DIV/0!</v>
      </c>
      <c r="V1487" t="str">
        <f t="shared" si="755"/>
        <v>1.33333333333333E-06-0.000784207652583863i</v>
      </c>
      <c r="W1487" t="e">
        <f t="shared" si="756"/>
        <v>#DIV/0!</v>
      </c>
      <c r="X1487" t="e">
        <f t="shared" si="757"/>
        <v>#DIV/0!</v>
      </c>
      <c r="Y1487" t="str">
        <f t="shared" si="758"/>
        <v>0.00083+0.136018395529824i</v>
      </c>
      <c r="Z1487" t="e">
        <f t="shared" si="759"/>
        <v>#DIV/0!</v>
      </c>
      <c r="AA1487" t="e">
        <f t="shared" si="760"/>
        <v>#DIV/0!</v>
      </c>
      <c r="AB1487" t="str">
        <f t="shared" si="761"/>
        <v>1.26422684122605-0.21360999012205i</v>
      </c>
      <c r="AC1487" t="str">
        <f t="shared" si="762"/>
        <v>1.25175009305413-1.87671179697256i</v>
      </c>
      <c r="AD1487" t="str">
        <f t="shared" si="763"/>
        <v>0.389744449678256+0.413683225802898i</v>
      </c>
      <c r="AE1487" t="e">
        <f t="shared" si="764"/>
        <v>#DIV/0!</v>
      </c>
      <c r="AF1487" t="str">
        <f t="shared" si="765"/>
        <v>-18.3691357174559-3.04460051508081i</v>
      </c>
      <c r="AG1487" t="e">
        <f t="shared" si="766"/>
        <v>#DIV/0!</v>
      </c>
      <c r="AH1487" t="e">
        <f t="shared" si="767"/>
        <v>#DIV/0!</v>
      </c>
      <c r="AI1487" t="e">
        <f t="shared" si="768"/>
        <v>#DIV/0!</v>
      </c>
      <c r="AJ1487" t="e">
        <f t="shared" si="769"/>
        <v>#DIV/0!</v>
      </c>
      <c r="AK1487"/>
      <c r="AL1487"/>
      <c r="AM1487"/>
      <c r="AN1487"/>
    </row>
    <row r="1488" spans="1:40" x14ac:dyDescent="0.25">
      <c r="A1488"/>
      <c r="B1488">
        <f t="shared" si="735"/>
        <v>135400</v>
      </c>
      <c r="C1488" s="186" t="str">
        <f t="shared" si="738"/>
        <v>-5.36517550471803E-06+0.023278374023789i</v>
      </c>
      <c r="D1488" s="158" t="str">
        <f t="shared" si="739"/>
        <v>-7.66670779967884+0.178467534182382i</v>
      </c>
      <c r="E1488" t="str">
        <f t="shared" si="740"/>
        <v>7.99994363711944-0.0212344029281107i</v>
      </c>
      <c r="F1488" t="str">
        <f t="shared" si="741"/>
        <v>0.999200645111194+2.12004688487322E-06i</v>
      </c>
      <c r="G1488">
        <f t="shared" si="736"/>
        <v>1</v>
      </c>
      <c r="H1488" t="str">
        <f t="shared" si="742"/>
        <v>10.703833054473+3.22127826575908i</v>
      </c>
      <c r="I1488" t="str">
        <f t="shared" si="743"/>
        <v>531.714556620072i</v>
      </c>
      <c r="J1488" t="str">
        <f t="shared" si="737"/>
        <v>-381.690292455266+116.32213012266i</v>
      </c>
      <c r="K1488" t="str">
        <f t="shared" si="744"/>
        <v>0.388461396200511-1.274666684379i</v>
      </c>
      <c r="L1488" t="str">
        <f t="shared" si="745"/>
        <v>0.0484151853113994-0.13502749197333i</v>
      </c>
      <c r="M1488" t="str">
        <f t="shared" si="746"/>
        <v>0.43687658151191-1.40969417635233i</v>
      </c>
      <c r="N1488" t="str">
        <f t="shared" si="747"/>
        <v>-0.997614653505753i</v>
      </c>
      <c r="O1488" t="str">
        <f t="shared" si="748"/>
        <v>0.542307966701963-0.84017978388651i</v>
      </c>
      <c r="P1488" t="str">
        <f t="shared" si="749"/>
        <v>0.457692033298037+0.84017978388651i</v>
      </c>
      <c r="Q1488" t="str">
        <f t="shared" si="750"/>
        <v>-0.457692033298037+0.157434869619243i</v>
      </c>
      <c r="R1488" t="str">
        <f t="shared" si="751"/>
        <v>-0.329573350941238-1.94905319848779i</v>
      </c>
      <c r="S1488" t="str">
        <f t="shared" si="752"/>
        <v>0.105187144108659i</v>
      </c>
      <c r="T1488" t="str">
        <f t="shared" si="753"/>
        <v>0.205015339664778-0.0346668795598296i</v>
      </c>
      <c r="U1488" t="e">
        <f t="shared" si="754"/>
        <v>#DIV/0!</v>
      </c>
      <c r="V1488" t="str">
        <f t="shared" si="755"/>
        <v>1.33333333333333E-06-0.000783628474110762i</v>
      </c>
      <c r="W1488" t="e">
        <f t="shared" si="756"/>
        <v>#DIV/0!</v>
      </c>
      <c r="X1488" t="e">
        <f t="shared" si="757"/>
        <v>#DIV/0!</v>
      </c>
      <c r="Y1488" t="str">
        <f t="shared" si="758"/>
        <v>0.00083+0.136118926494739i</v>
      </c>
      <c r="Z1488" t="e">
        <f t="shared" si="759"/>
        <v>#DIV/0!</v>
      </c>
      <c r="AA1488" t="e">
        <f t="shared" si="760"/>
        <v>#DIV/0!</v>
      </c>
      <c r="AB1488" t="str">
        <f t="shared" si="761"/>
        <v>1.26417317726403-0.213764196135945i</v>
      </c>
      <c r="AC1488" t="str">
        <f t="shared" si="762"/>
        <v>1.25094551371668-1.87548613714744i</v>
      </c>
      <c r="AD1488" t="str">
        <f t="shared" si="763"/>
        <v>0.390043584260766+0.413892638289348i</v>
      </c>
      <c r="AE1488" t="e">
        <f t="shared" si="764"/>
        <v>#DIV/0!</v>
      </c>
      <c r="AF1488" t="str">
        <f t="shared" si="765"/>
        <v>-18.3705408541518-3.0428107315767i</v>
      </c>
      <c r="AG1488" t="e">
        <f t="shared" si="766"/>
        <v>#DIV/0!</v>
      </c>
      <c r="AH1488" t="e">
        <f t="shared" si="767"/>
        <v>#DIV/0!</v>
      </c>
      <c r="AI1488" t="e">
        <f t="shared" si="768"/>
        <v>#DIV/0!</v>
      </c>
      <c r="AJ1488" t="e">
        <f t="shared" si="769"/>
        <v>#DIV/0!</v>
      </c>
      <c r="AK1488"/>
      <c r="AL1488"/>
      <c r="AM1488"/>
      <c r="AN1488"/>
    </row>
    <row r="1489" spans="1:40" x14ac:dyDescent="0.25">
      <c r="A1489"/>
      <c r="B1489">
        <f t="shared" si="735"/>
        <v>135500</v>
      </c>
      <c r="C1489" s="186" t="str">
        <f t="shared" si="738"/>
        <v>-5.35725934907126E-06+0.0232611944137864i</v>
      </c>
      <c r="D1489" s="158" t="str">
        <f t="shared" si="739"/>
        <v>-7.66670773898835+0.178335823839029i</v>
      </c>
      <c r="E1489" t="str">
        <f t="shared" si="740"/>
        <v>7.9999435538354-0.0212500854269205i</v>
      </c>
      <c r="F1489" t="str">
        <f t="shared" si="741"/>
        <v>0.999200645119504+2.12161262861516E-06i</v>
      </c>
      <c r="G1489">
        <f t="shared" si="736"/>
        <v>1</v>
      </c>
      <c r="H1489" t="str">
        <f t="shared" si="742"/>
        <v>10.7052355411041+3.21935852917411i</v>
      </c>
      <c r="I1489" t="str">
        <f t="shared" si="743"/>
        <v>532.107255701771i</v>
      </c>
      <c r="J1489" t="str">
        <f t="shared" si="737"/>
        <v>-382.255774893788+116.408040115365i</v>
      </c>
      <c r="K1489" t="str">
        <f t="shared" si="744"/>
        <v>0.387934131655511-1.27388161467854i</v>
      </c>
      <c r="L1489" t="str">
        <f t="shared" si="745"/>
        <v>0.0483518772681723-0.134950523539617i</v>
      </c>
      <c r="M1489" t="str">
        <f t="shared" si="746"/>
        <v>0.436286008923683-1.40883213821816i</v>
      </c>
      <c r="N1489" t="str">
        <f t="shared" si="747"/>
        <v>-0.998351444239509i</v>
      </c>
      <c r="O1489" t="str">
        <f t="shared" si="748"/>
        <v>0.541688782879712-0.840579123284832i</v>
      </c>
      <c r="P1489" t="str">
        <f t="shared" si="749"/>
        <v>0.458311217120288+0.840579123284832i</v>
      </c>
      <c r="Q1489" t="str">
        <f t="shared" si="750"/>
        <v>-0.458311217120288+0.157772320954677i</v>
      </c>
      <c r="R1489" t="str">
        <f t="shared" si="751"/>
        <v>-0.329567683895497-1.94753204447627i</v>
      </c>
      <c r="S1489" t="str">
        <f t="shared" si="752"/>
        <v>0.105264830330305i</v>
      </c>
      <c r="T1489" t="str">
        <f t="shared" si="753"/>
        <v>0.205006630224627-0.0346918863276111i</v>
      </c>
      <c r="U1489" t="e">
        <f t="shared" si="754"/>
        <v>#DIV/0!</v>
      </c>
      <c r="V1489" t="str">
        <f t="shared" si="755"/>
        <v>1.33333333333333E-06-0.000783050150513631i</v>
      </c>
      <c r="W1489" t="e">
        <f t="shared" si="756"/>
        <v>#DIV/0!</v>
      </c>
      <c r="X1489" t="e">
        <f t="shared" si="757"/>
        <v>#DIV/0!</v>
      </c>
      <c r="Y1489" t="str">
        <f t="shared" si="758"/>
        <v>0.00083+0.136219457459653i</v>
      </c>
      <c r="Z1489" t="e">
        <f t="shared" si="759"/>
        <v>#DIV/0!</v>
      </c>
      <c r="AA1489" t="e">
        <f t="shared" si="760"/>
        <v>#DIV/0!</v>
      </c>
      <c r="AB1489" t="str">
        <f t="shared" si="761"/>
        <v>1.26411947279174-0.213918393793209i</v>
      </c>
      <c r="AC1489" t="str">
        <f t="shared" si="762"/>
        <v>1.25014253145514-1.8742617420798i</v>
      </c>
      <c r="AD1489" t="str">
        <f t="shared" si="763"/>
        <v>0.390342876479026+0.414101842677278i</v>
      </c>
      <c r="AE1489" t="e">
        <f t="shared" si="764"/>
        <v>#DIV/0!</v>
      </c>
      <c r="AF1489" t="str">
        <f t="shared" si="765"/>
        <v>-18.3719432800925-3.04102270533508i</v>
      </c>
      <c r="AG1489" t="e">
        <f t="shared" si="766"/>
        <v>#DIV/0!</v>
      </c>
      <c r="AH1489" t="e">
        <f t="shared" si="767"/>
        <v>#DIV/0!</v>
      </c>
      <c r="AI1489" t="e">
        <f t="shared" si="768"/>
        <v>#DIV/0!</v>
      </c>
      <c r="AJ1489" t="e">
        <f t="shared" si="769"/>
        <v>#DIV/0!</v>
      </c>
      <c r="AK1489"/>
      <c r="AL1489"/>
      <c r="AM1489"/>
      <c r="AN1489"/>
    </row>
    <row r="1490" spans="1:40" x14ac:dyDescent="0.25">
      <c r="A1490"/>
      <c r="B1490">
        <f t="shared" si="735"/>
        <v>135600</v>
      </c>
      <c r="C1490" s="186" t="str">
        <f t="shared" si="738"/>
        <v>-5.34936070058333E-06+0.0232440401424377i</v>
      </c>
      <c r="D1490" s="158" t="str">
        <f t="shared" si="739"/>
        <v>-7.66670767843204+0.178204307758689i</v>
      </c>
      <c r="E1490" t="str">
        <f t="shared" si="740"/>
        <v>7.99994347048987-0.0212657679252404i</v>
      </c>
      <c r="F1490" t="str">
        <f t="shared" si="741"/>
        <v>0.999200645127814+2.12317837230823E-06i</v>
      </c>
      <c r="G1490">
        <f t="shared" si="736"/>
        <v>1</v>
      </c>
      <c r="H1490" t="str">
        <f t="shared" si="742"/>
        <v>10.7066353235391+3.21744074240917i</v>
      </c>
      <c r="I1490" t="str">
        <f t="shared" si="743"/>
        <v>532.49995478347i</v>
      </c>
      <c r="J1490" t="str">
        <f t="shared" si="737"/>
        <v>-382.821674816576+116.49395010807i</v>
      </c>
      <c r="K1490" t="str">
        <f t="shared" si="744"/>
        <v>0.38740790880127-1.27309739558926i</v>
      </c>
      <c r="L1490" t="str">
        <f t="shared" si="745"/>
        <v>0.0482886880167821-0.13487362609773i</v>
      </c>
      <c r="M1490" t="str">
        <f t="shared" si="746"/>
        <v>0.435696596818052-1.40797102168699i</v>
      </c>
      <c r="N1490" t="str">
        <f t="shared" si="747"/>
        <v>-0.999088234973265i</v>
      </c>
      <c r="O1490" t="str">
        <f t="shared" si="748"/>
        <v>0.541069304995983-0.8409780063659i</v>
      </c>
      <c r="P1490" t="str">
        <f t="shared" si="749"/>
        <v>0.458930695004017+0.8409780063659i</v>
      </c>
      <c r="Q1490" t="str">
        <f t="shared" si="750"/>
        <v>-0.458930695004017+0.158110228607365i</v>
      </c>
      <c r="R1490" t="str">
        <f t="shared" si="751"/>
        <v>-0.329562012332559-1.94601307168675i</v>
      </c>
      <c r="S1490" t="str">
        <f t="shared" si="752"/>
        <v>0.105342516551951i</v>
      </c>
      <c r="T1490" t="str">
        <f t="shared" si="753"/>
        <v>0.204997914214474-0.0347168917390369i</v>
      </c>
      <c r="U1490" t="e">
        <f t="shared" si="754"/>
        <v>#DIV/0!</v>
      </c>
      <c r="V1490" t="str">
        <f t="shared" si="755"/>
        <v>1.33333333333333E-06-0.000782472679901156i</v>
      </c>
      <c r="W1490" t="e">
        <f t="shared" si="756"/>
        <v>#DIV/0!</v>
      </c>
      <c r="X1490" t="e">
        <f t="shared" si="757"/>
        <v>#DIV/0!</v>
      </c>
      <c r="Y1490" t="str">
        <f t="shared" si="758"/>
        <v>0.00083+0.136319988424568i</v>
      </c>
      <c r="Z1490" t="e">
        <f t="shared" si="759"/>
        <v>#DIV/0!</v>
      </c>
      <c r="AA1490" t="e">
        <f t="shared" si="760"/>
        <v>#DIV/0!</v>
      </c>
      <c r="AB1490" t="str">
        <f t="shared" si="761"/>
        <v>1.26406572780726-0.214072583086862i</v>
      </c>
      <c r="AC1490" t="str">
        <f t="shared" si="762"/>
        <v>1.24934114223598-1.87303861018329i</v>
      </c>
      <c r="AD1490" t="str">
        <f t="shared" si="763"/>
        <v>0.39064232619789+0.414310838853198i</v>
      </c>
      <c r="AE1490" t="e">
        <f t="shared" si="764"/>
        <v>#DIV/0!</v>
      </c>
      <c r="AF1490" t="str">
        <f t="shared" si="765"/>
        <v>-18.3733430019711-3.03923643465048i</v>
      </c>
      <c r="AG1490" t="e">
        <f t="shared" si="766"/>
        <v>#DIV/0!</v>
      </c>
      <c r="AH1490" t="e">
        <f t="shared" si="767"/>
        <v>#DIV/0!</v>
      </c>
      <c r="AI1490" t="e">
        <f t="shared" si="768"/>
        <v>#DIV/0!</v>
      </c>
      <c r="AJ1490" t="e">
        <f t="shared" si="769"/>
        <v>#DIV/0!</v>
      </c>
      <c r="AK1490"/>
      <c r="AL1490"/>
      <c r="AM1490"/>
      <c r="AN1490"/>
    </row>
    <row r="1491" spans="1:40" x14ac:dyDescent="0.25">
      <c r="A1491"/>
      <c r="B1491">
        <f t="shared" si="735"/>
        <v>135700</v>
      </c>
      <c r="C1491" s="186" t="str">
        <f t="shared" si="738"/>
        <v>-5.34147950766777E-06+0.0232269111537252i</v>
      </c>
      <c r="D1491" s="158" t="str">
        <f t="shared" si="739"/>
        <v>-7.66670761800958+0.178072985511893i</v>
      </c>
      <c r="E1491" t="str">
        <f t="shared" si="740"/>
        <v>7.99994338708286-0.0212814504230699i</v>
      </c>
      <c r="F1491" t="str">
        <f t="shared" si="741"/>
        <v>0.999200645136134+2.12474411595244E-06i</v>
      </c>
      <c r="G1491">
        <f t="shared" si="736"/>
        <v>1</v>
      </c>
      <c r="H1491" t="str">
        <f t="shared" si="742"/>
        <v>10.708032408452+3.21552490332814i</v>
      </c>
      <c r="I1491" t="str">
        <f t="shared" si="743"/>
        <v>532.892653865169i</v>
      </c>
      <c r="J1491" t="str">
        <f t="shared" si="737"/>
        <v>-383.387992223631+116.579860100775i</v>
      </c>
      <c r="K1491" t="str">
        <f t="shared" si="744"/>
        <v>0.386882724982181-1.27231402601365i</v>
      </c>
      <c r="L1491" t="str">
        <f t="shared" si="745"/>
        <v>0.0482256172746306-0.134796799591826i</v>
      </c>
      <c r="M1491" t="str">
        <f t="shared" si="746"/>
        <v>0.435108342256812-1.40711082560548i</v>
      </c>
      <c r="N1491" t="str">
        <f t="shared" si="747"/>
        <v>-0.999825025707021i</v>
      </c>
      <c r="O1491" t="str">
        <f t="shared" si="748"/>
        <v>0.540449533387069-0.841376432913176i</v>
      </c>
      <c r="P1491" t="str">
        <f t="shared" si="749"/>
        <v>0.459550466612931+0.841376432913176i</v>
      </c>
      <c r="Q1491" t="str">
        <f t="shared" si="750"/>
        <v>-0.459550466612931+0.158448592793845i</v>
      </c>
      <c r="R1491" t="str">
        <f t="shared" si="751"/>
        <v>-0.329556336251654-1.94449627529418i</v>
      </c>
      <c r="S1491" t="str">
        <f t="shared" si="752"/>
        <v>0.105420202773597i</v>
      </c>
      <c r="T1491" t="str">
        <f t="shared" si="753"/>
        <v>0.204989191634017-0.0347418957929731i</v>
      </c>
      <c r="U1491" t="e">
        <f t="shared" si="754"/>
        <v>#DIV/0!</v>
      </c>
      <c r="V1491" t="str">
        <f t="shared" si="755"/>
        <v>1.33333333333333E-06-0.0007818960603876i</v>
      </c>
      <c r="W1491" t="e">
        <f t="shared" si="756"/>
        <v>#DIV/0!</v>
      </c>
      <c r="X1491" t="e">
        <f t="shared" si="757"/>
        <v>#DIV/0!</v>
      </c>
      <c r="Y1491" t="str">
        <f t="shared" si="758"/>
        <v>0.00083+0.136420519389483i</v>
      </c>
      <c r="Z1491" t="e">
        <f t="shared" si="759"/>
        <v>#DIV/0!</v>
      </c>
      <c r="AA1491" t="e">
        <f t="shared" si="760"/>
        <v>#DIV/0!</v>
      </c>
      <c r="AB1491" t="str">
        <f t="shared" si="761"/>
        <v>1.26401194230873-0.214226764009913i</v>
      </c>
      <c r="AC1491" t="str">
        <f t="shared" si="762"/>
        <v>1.24854134203799-1.87181673987262i</v>
      </c>
      <c r="AD1491" t="str">
        <f t="shared" si="763"/>
        <v>0.390941933282123+0.414519626703704i</v>
      </c>
      <c r="AE1491" t="e">
        <f t="shared" si="764"/>
        <v>#DIV/0!</v>
      </c>
      <c r="AF1491" t="str">
        <f t="shared" si="765"/>
        <v>-18.3747400264616-3.03745191781625i</v>
      </c>
      <c r="AG1491" t="e">
        <f t="shared" si="766"/>
        <v>#DIV/0!</v>
      </c>
      <c r="AH1491" t="e">
        <f t="shared" si="767"/>
        <v>#DIV/0!</v>
      </c>
      <c r="AI1491" t="e">
        <f t="shared" si="768"/>
        <v>#DIV/0!</v>
      </c>
      <c r="AJ1491" t="e">
        <f t="shared" si="769"/>
        <v>#DIV/0!</v>
      </c>
      <c r="AK1491"/>
      <c r="AL1491"/>
      <c r="AM1491"/>
      <c r="AN1491"/>
    </row>
    <row r="1492" spans="1:40" x14ac:dyDescent="0.25">
      <c r="A1492"/>
      <c r="B1492">
        <f t="shared" si="735"/>
        <v>135800</v>
      </c>
      <c r="C1492" s="186" t="str">
        <f t="shared" si="738"/>
        <v>-0.000005333615718928+0.0232098073917961i</v>
      </c>
      <c r="D1492" s="158" t="str">
        <f t="shared" si="739"/>
        <v>-7.66670755772052+0.177941856670437i</v>
      </c>
      <c r="E1492" t="str">
        <f t="shared" si="740"/>
        <v>7.99994330361436-0.0212971329204088i</v>
      </c>
      <c r="F1492" t="str">
        <f t="shared" si="741"/>
        <v>0.999200645144464+2.12630985954776E-06i</v>
      </c>
      <c r="G1492">
        <f t="shared" si="736"/>
        <v>1</v>
      </c>
      <c r="H1492" t="str">
        <f t="shared" si="742"/>
        <v>10.7094268024973+3.21361100979464i</v>
      </c>
      <c r="I1492" t="str">
        <f t="shared" si="743"/>
        <v>533.285352946867i</v>
      </c>
      <c r="J1492" t="str">
        <f t="shared" si="737"/>
        <v>-383.954727114951+116.66577009348i</v>
      </c>
      <c r="K1492" t="str">
        <f t="shared" si="744"/>
        <v>0.386358577550793-1.27153150485505i</v>
      </c>
      <c r="L1492" t="str">
        <f t="shared" si="745"/>
        <v>0.0481626647599089-0.134720043965944i</v>
      </c>
      <c r="M1492" t="str">
        <f t="shared" si="746"/>
        <v>0.434521242310702-1.40625154882099i</v>
      </c>
      <c r="N1492" t="str">
        <f t="shared" si="747"/>
        <v>-1.00056181644078i</v>
      </c>
      <c r="O1492" t="str">
        <f t="shared" si="748"/>
        <v>0.539829468389415-0.841774402710371i</v>
      </c>
      <c r="P1492" t="str">
        <f t="shared" si="749"/>
        <v>0.460170531610585+0.841774402710371i</v>
      </c>
      <c r="Q1492" t="str">
        <f t="shared" si="750"/>
        <v>-0.460170531610585+0.158787413730409i</v>
      </c>
      <c r="R1492" t="str">
        <f t="shared" si="751"/>
        <v>-0.329550655652024-1.94298165048766i</v>
      </c>
      <c r="S1492" t="str">
        <f t="shared" si="752"/>
        <v>0.105497888995243i</v>
      </c>
      <c r="T1492" t="str">
        <f t="shared" si="753"/>
        <v>0.204980462482941-0.0347668984882868i</v>
      </c>
      <c r="U1492" t="e">
        <f t="shared" si="754"/>
        <v>#DIV/0!</v>
      </c>
      <c r="V1492" t="str">
        <f t="shared" si="755"/>
        <v>1.33333333333333E-06-0.000781320290092762i</v>
      </c>
      <c r="W1492" t="e">
        <f t="shared" si="756"/>
        <v>#DIV/0!</v>
      </c>
      <c r="X1492" t="e">
        <f t="shared" si="757"/>
        <v>#DIV/0!</v>
      </c>
      <c r="Y1492" t="str">
        <f t="shared" si="758"/>
        <v>0.00083+0.136521050354398i</v>
      </c>
      <c r="Z1492" t="e">
        <f t="shared" si="759"/>
        <v>#DIV/0!</v>
      </c>
      <c r="AA1492" t="e">
        <f t="shared" si="760"/>
        <v>#DIV/0!</v>
      </c>
      <c r="AB1492" t="str">
        <f t="shared" si="761"/>
        <v>1.2639581162942-0.214380936555375i</v>
      </c>
      <c r="AC1492" t="str">
        <f t="shared" si="762"/>
        <v>1.24774312685216-1.87059612956335i</v>
      </c>
      <c r="AD1492" t="str">
        <f t="shared" si="763"/>
        <v>0.391241697596414+0.414728206115445i</v>
      </c>
      <c r="AE1492" t="e">
        <f t="shared" si="764"/>
        <v>#DIV/0!</v>
      </c>
      <c r="AF1492" t="str">
        <f t="shared" si="765"/>
        <v>-18.3761343602178-3.0356691531242i</v>
      </c>
      <c r="AG1492" t="e">
        <f t="shared" si="766"/>
        <v>#DIV/0!</v>
      </c>
      <c r="AH1492" t="e">
        <f t="shared" si="767"/>
        <v>#DIV/0!</v>
      </c>
      <c r="AI1492" t="e">
        <f t="shared" si="768"/>
        <v>#DIV/0!</v>
      </c>
      <c r="AJ1492" t="e">
        <f t="shared" si="769"/>
        <v>#DIV/0!</v>
      </c>
      <c r="AK1492"/>
      <c r="AL1492"/>
      <c r="AM1492"/>
      <c r="AN1492"/>
    </row>
    <row r="1493" spans="1:40" x14ac:dyDescent="0.25">
      <c r="A1493"/>
      <c r="B1493">
        <f t="shared" si="735"/>
        <v>135900</v>
      </c>
      <c r="C1493" s="186" t="str">
        <f t="shared" si="738"/>
        <v>-5.32576928315645E-06+0.0231927288009622i</v>
      </c>
      <c r="D1493" s="158" t="str">
        <f t="shared" si="739"/>
        <v>-7.66670749756448+0.177810920807377i</v>
      </c>
      <c r="E1493" t="str">
        <f t="shared" si="740"/>
        <v>7.99994322008438-0.0213128154172565i</v>
      </c>
      <c r="F1493" t="str">
        <f t="shared" si="741"/>
        <v>0.999200645152794+2.12787560309409E-06i</v>
      </c>
      <c r="G1493">
        <f t="shared" si="736"/>
        <v>1</v>
      </c>
      <c r="H1493" t="str">
        <f t="shared" si="742"/>
        <v>10.7108185123099+3.2116990596723i</v>
      </c>
      <c r="I1493" t="str">
        <f t="shared" si="743"/>
        <v>533.678052028566i</v>
      </c>
      <c r="J1493" t="str">
        <f t="shared" si="737"/>
        <v>-384.521879490538+116.751680086185i</v>
      </c>
      <c r="K1493" t="str">
        <f t="shared" si="744"/>
        <v>0.385835463867775-1.2707498310176i</v>
      </c>
      <c r="L1493" t="str">
        <f t="shared" si="745"/>
        <v>0.0480998301915972-0.134643359164009i</v>
      </c>
      <c r="M1493" t="str">
        <f t="shared" si="746"/>
        <v>0.433935294059372-1.40539319018161i</v>
      </c>
      <c r="N1493" t="str">
        <f t="shared" si="747"/>
        <v>-1.00129860717453i</v>
      </c>
      <c r="O1493" t="str">
        <f t="shared" si="748"/>
        <v>0.539209110339641-0.842171915541437i</v>
      </c>
      <c r="P1493" t="str">
        <f t="shared" si="749"/>
        <v>0.460790889660359+0.842171915541437i</v>
      </c>
      <c r="Q1493" t="str">
        <f t="shared" si="750"/>
        <v>-0.460790889660359+0.159126691633093i</v>
      </c>
      <c r="R1493" t="str">
        <f t="shared" si="751"/>
        <v>-0.329544970532906-1.94146919247051i</v>
      </c>
      <c r="S1493" t="str">
        <f t="shared" si="752"/>
        <v>0.105575575216889i</v>
      </c>
      <c r="T1493" t="str">
        <f t="shared" si="753"/>
        <v>0.204971726760943-0.0347918998238443i</v>
      </c>
      <c r="U1493" t="e">
        <f t="shared" si="754"/>
        <v>#DIV/0!</v>
      </c>
      <c r="V1493" t="str">
        <f t="shared" si="755"/>
        <v>1.33333333333333E-06-0.000780745367141992i</v>
      </c>
      <c r="W1493" t="e">
        <f t="shared" si="756"/>
        <v>#DIV/0!</v>
      </c>
      <c r="X1493" t="e">
        <f t="shared" si="757"/>
        <v>#DIV/0!</v>
      </c>
      <c r="Y1493" t="str">
        <f t="shared" si="758"/>
        <v>0.00083+0.136621581319313i</v>
      </c>
      <c r="Z1493" t="e">
        <f t="shared" si="759"/>
        <v>#DIV/0!</v>
      </c>
      <c r="AA1493" t="e">
        <f t="shared" si="760"/>
        <v>#DIV/0!</v>
      </c>
      <c r="AB1493" t="str">
        <f t="shared" si="761"/>
        <v>1.26390424976182-0.214535100716258i</v>
      </c>
      <c r="AC1493" t="str">
        <f t="shared" si="762"/>
        <v>1.24694649268173-1.86937677767222i</v>
      </c>
      <c r="AD1493" t="str">
        <f t="shared" si="763"/>
        <v>0.391541619005356+0.41493657697516i</v>
      </c>
      <c r="AE1493" t="e">
        <f t="shared" si="764"/>
        <v>#DIV/0!</v>
      </c>
      <c r="AF1493" t="str">
        <f t="shared" si="765"/>
        <v>-18.3775260098744-3.03388813886492i</v>
      </c>
      <c r="AG1493" t="e">
        <f t="shared" si="766"/>
        <v>#DIV/0!</v>
      </c>
      <c r="AH1493" t="e">
        <f t="shared" si="767"/>
        <v>#DIV/0!</v>
      </c>
      <c r="AI1493" t="e">
        <f t="shared" si="768"/>
        <v>#DIV/0!</v>
      </c>
      <c r="AJ1493" t="e">
        <f t="shared" si="769"/>
        <v>#DIV/0!</v>
      </c>
      <c r="AK1493"/>
      <c r="AL1493"/>
      <c r="AM1493"/>
      <c r="AN1493"/>
    </row>
    <row r="1494" spans="1:40" x14ac:dyDescent="0.25">
      <c r="A1494"/>
      <c r="B1494">
        <f t="shared" si="735"/>
        <v>136000</v>
      </c>
      <c r="C1494" s="186" t="str">
        <f t="shared" si="738"/>
        <v>-5.31794014933377E-06+0.0231756753256992i</v>
      </c>
      <c r="D1494" s="158" t="str">
        <f t="shared" si="739"/>
        <v>-7.66670743754115+0.177680177497027i</v>
      </c>
      <c r="E1494" t="str">
        <f t="shared" si="740"/>
        <v>7.99994313649291-0.0213284979136129i</v>
      </c>
      <c r="F1494" t="str">
        <f t="shared" si="741"/>
        <v>0.999200645161134+2.12944134659147E-06i</v>
      </c>
      <c r="G1494">
        <f t="shared" si="736"/>
        <v>1</v>
      </c>
      <c r="H1494" t="str">
        <f t="shared" si="742"/>
        <v>10.7122075445055+3.2097890508247i</v>
      </c>
      <c r="I1494" t="str">
        <f t="shared" si="743"/>
        <v>534.070751110265i</v>
      </c>
      <c r="J1494" t="str">
        <f t="shared" si="737"/>
        <v>-385.089449350391+116.83759007889i</v>
      </c>
      <c r="K1494" t="str">
        <f t="shared" si="744"/>
        <v>0.385313381301894-1.26996900340632i</v>
      </c>
      <c r="L1494" t="str">
        <f t="shared" si="745"/>
        <v>0.0480371132894598-0.134566745129828i</v>
      </c>
      <c r="M1494" t="str">
        <f t="shared" si="746"/>
        <v>0.433350494591354-1.40453574853615i</v>
      </c>
      <c r="N1494" t="str">
        <f t="shared" si="747"/>
        <v>-1.00203539790829i</v>
      </c>
      <c r="O1494" t="str">
        <f t="shared" si="748"/>
        <v>0.538588459574498-0.84256897119059i</v>
      </c>
      <c r="P1494" t="str">
        <f t="shared" si="749"/>
        <v>0.461411540425502+0.84256897119059i</v>
      </c>
      <c r="Q1494" t="str">
        <f t="shared" si="750"/>
        <v>-0.461411540425502+0.1594664267177i</v>
      </c>
      <c r="R1494" t="str">
        <f t="shared" si="751"/>
        <v>-0.329539280893539-1.93995889646008i</v>
      </c>
      <c r="S1494" t="str">
        <f t="shared" si="752"/>
        <v>0.105653261438534i</v>
      </c>
      <c r="T1494" t="str">
        <f t="shared" si="753"/>
        <v>0.204962984467707-0.0348168997985116i</v>
      </c>
      <c r="U1494" t="e">
        <f t="shared" si="754"/>
        <v>#DIV/0!</v>
      </c>
      <c r="V1494" t="str">
        <f t="shared" si="755"/>
        <v>1.33333333333333E-06-0.000780171289666151i</v>
      </c>
      <c r="W1494" t="e">
        <f t="shared" si="756"/>
        <v>#DIV/0!</v>
      </c>
      <c r="X1494" t="e">
        <f t="shared" si="757"/>
        <v>#DIV/0!</v>
      </c>
      <c r="Y1494" t="str">
        <f t="shared" si="758"/>
        <v>0.00083+0.136722112284228i</v>
      </c>
      <c r="Z1494" t="e">
        <f t="shared" si="759"/>
        <v>#DIV/0!</v>
      </c>
      <c r="AA1494" t="e">
        <f t="shared" si="760"/>
        <v>#DIV/0!</v>
      </c>
      <c r="AB1494" t="str">
        <f t="shared" si="761"/>
        <v>1.26385034270962-0.214689256485569i</v>
      </c>
      <c r="AC1494" t="str">
        <f t="shared" si="762"/>
        <v>1.24615143554204-1.8681586826168i</v>
      </c>
      <c r="AD1494" t="str">
        <f t="shared" si="763"/>
        <v>0.391841697373464+0.415144739169639i</v>
      </c>
      <c r="AE1494" t="e">
        <f t="shared" si="764"/>
        <v>#DIV/0!</v>
      </c>
      <c r="AF1494" t="str">
        <f t="shared" si="765"/>
        <v>-18.3789149820466-3.03210887332767i</v>
      </c>
      <c r="AG1494" t="e">
        <f t="shared" si="766"/>
        <v>#DIV/0!</v>
      </c>
      <c r="AH1494" t="e">
        <f t="shared" si="767"/>
        <v>#DIV/0!</v>
      </c>
      <c r="AI1494" t="e">
        <f t="shared" si="768"/>
        <v>#DIV/0!</v>
      </c>
      <c r="AJ1494" t="e">
        <f t="shared" si="769"/>
        <v>#DIV/0!</v>
      </c>
      <c r="AK1494"/>
      <c r="AL1494"/>
      <c r="AM1494"/>
      <c r="AN1494"/>
    </row>
    <row r="1495" spans="1:40" x14ac:dyDescent="0.25">
      <c r="A1495"/>
      <c r="B1495">
        <f t="shared" si="735"/>
        <v>136100</v>
      </c>
      <c r="C1495" s="186" t="str">
        <f t="shared" si="738"/>
        <v>-5.31012826662792E-06+0.0231586469106457i</v>
      </c>
      <c r="D1495" s="158" t="str">
        <f t="shared" si="739"/>
        <v>-7.66670737765007+0.17754962631495i</v>
      </c>
      <c r="E1495" t="str">
        <f t="shared" si="740"/>
        <v>7.99994305283996-0.0213441804094775i</v>
      </c>
      <c r="F1495" t="str">
        <f t="shared" si="741"/>
        <v>0.999200645169484+2.13100709003983E-06i</v>
      </c>
      <c r="G1495">
        <f t="shared" si="736"/>
        <v>1</v>
      </c>
      <c r="H1495" t="str">
        <f t="shared" si="742"/>
        <v>10.7135939056799+3.20788098111535i</v>
      </c>
      <c r="I1495" t="str">
        <f t="shared" si="743"/>
        <v>534.463450191964i</v>
      </c>
      <c r="J1495" t="str">
        <f t="shared" si="737"/>
        <v>-385.657436694509+116.923500071596i</v>
      </c>
      <c r="K1495" t="str">
        <f t="shared" si="744"/>
        <v>0.38479232722999-1.26918902092705i</v>
      </c>
      <c r="L1495" t="str">
        <f t="shared" si="745"/>
        <v>0.0479745137740447-0.134490201807094i</v>
      </c>
      <c r="M1495" t="str">
        <f t="shared" si="746"/>
        <v>0.432766841004035-1.40367922273414i</v>
      </c>
      <c r="N1495" t="str">
        <f t="shared" si="747"/>
        <v>-1.00277218864205i</v>
      </c>
      <c r="O1495" t="str">
        <f t="shared" si="748"/>
        <v>0.537967516430923-0.842965569442279i</v>
      </c>
      <c r="P1495" t="str">
        <f t="shared" si="749"/>
        <v>0.462032483569077+0.842965569442279i</v>
      </c>
      <c r="Q1495" t="str">
        <f t="shared" si="750"/>
        <v>-0.462032483569077+0.159806619199771i</v>
      </c>
      <c r="R1495" t="str">
        <f t="shared" si="751"/>
        <v>-0.329533586733157-1.93845075768786i</v>
      </c>
      <c r="S1495" t="str">
        <f t="shared" si="752"/>
        <v>0.105730947660181i</v>
      </c>
      <c r="T1495" t="str">
        <f t="shared" si="753"/>
        <v>0.204954235602933-0.0348418984111551i</v>
      </c>
      <c r="U1495" t="e">
        <f t="shared" si="754"/>
        <v>#DIV/0!</v>
      </c>
      <c r="V1495" t="str">
        <f t="shared" si="755"/>
        <v>1.33333333333333E-06-0.000779598055801595i</v>
      </c>
      <c r="W1495" t="e">
        <f t="shared" si="756"/>
        <v>#DIV/0!</v>
      </c>
      <c r="X1495" t="e">
        <f t="shared" si="757"/>
        <v>#DIV/0!</v>
      </c>
      <c r="Y1495" t="str">
        <f t="shared" si="758"/>
        <v>0.00083+0.136822643249143i</v>
      </c>
      <c r="Z1495" t="e">
        <f t="shared" si="759"/>
        <v>#DIV/0!</v>
      </c>
      <c r="AA1495" t="e">
        <f t="shared" si="760"/>
        <v>#DIV/0!</v>
      </c>
      <c r="AB1495" t="str">
        <f t="shared" si="761"/>
        <v>1.26379639513576-0.214843403856319i</v>
      </c>
      <c r="AC1495" t="str">
        <f t="shared" si="762"/>
        <v>1.2453579514606-1.86694184281582i</v>
      </c>
      <c r="AD1495" t="str">
        <f t="shared" si="763"/>
        <v>0.392141932565173+0.415352692585773i</v>
      </c>
      <c r="AE1495" t="e">
        <f t="shared" si="764"/>
        <v>#DIV/0!</v>
      </c>
      <c r="AF1495" t="str">
        <f t="shared" si="765"/>
        <v>-18.38030128333-3.0303313548004i</v>
      </c>
      <c r="AG1495" t="e">
        <f t="shared" si="766"/>
        <v>#DIV/0!</v>
      </c>
      <c r="AH1495" t="e">
        <f t="shared" si="767"/>
        <v>#DIV/0!</v>
      </c>
      <c r="AI1495" t="e">
        <f t="shared" si="768"/>
        <v>#DIV/0!</v>
      </c>
      <c r="AJ1495" t="e">
        <f t="shared" si="769"/>
        <v>#DIV/0!</v>
      </c>
      <c r="AK1495"/>
      <c r="AL1495"/>
      <c r="AM1495"/>
      <c r="AN1495"/>
    </row>
    <row r="1496" spans="1:40" x14ac:dyDescent="0.25">
      <c r="A1496"/>
      <c r="B1496">
        <f t="shared" si="735"/>
        <v>136200</v>
      </c>
      <c r="C1496" s="186" t="str">
        <f t="shared" si="738"/>
        <v>-5.30233358439347E-06+0.023141643500603i</v>
      </c>
      <c r="D1496" s="158" t="str">
        <f t="shared" si="739"/>
        <v>-7.66670731789078+0.177419266837956i</v>
      </c>
      <c r="E1496" t="str">
        <f t="shared" si="740"/>
        <v>7.99994296912552-0.0213598629048499i</v>
      </c>
      <c r="F1496" t="str">
        <f t="shared" si="741"/>
        <v>0.999200645177834+2.13257283343911E-06i</v>
      </c>
      <c r="G1496">
        <f t="shared" si="736"/>
        <v>1</v>
      </c>
      <c r="H1496" t="str">
        <f t="shared" si="742"/>
        <v>10.7149776024097+3.20597484840772i</v>
      </c>
      <c r="I1496" t="str">
        <f t="shared" si="743"/>
        <v>534.856149273662i</v>
      </c>
      <c r="J1496" t="str">
        <f t="shared" si="737"/>
        <v>-386.225841522895+117.0094100643i</v>
      </c>
      <c r="K1496" t="str">
        <f t="shared" si="744"/>
        <v>0.38427229903692-1.26840988248649i</v>
      </c>
      <c r="L1496" t="str">
        <f t="shared" si="745"/>
        <v>0.0479120313666806-0.134413729139391i</v>
      </c>
      <c r="M1496" t="str">
        <f t="shared" si="746"/>
        <v>0.432184330403601-1.40282361162588i</v>
      </c>
      <c r="N1496" t="str">
        <f t="shared" si="747"/>
        <v>-1.0035089793758i</v>
      </c>
      <c r="O1496" t="str">
        <f t="shared" si="748"/>
        <v>0.537346281246007-0.8433617100812i</v>
      </c>
      <c r="P1496" t="str">
        <f t="shared" si="749"/>
        <v>0.462653718753993+0.8433617100812i</v>
      </c>
      <c r="Q1496" t="str">
        <f t="shared" si="750"/>
        <v>-0.462653718753993+0.1601472692946i</v>
      </c>
      <c r="R1496" t="str">
        <f t="shared" si="751"/>
        <v>-0.329527888050998-1.93694477139929i</v>
      </c>
      <c r="S1496" t="str">
        <f t="shared" si="752"/>
        <v>0.105808633881827i</v>
      </c>
      <c r="T1496" t="str">
        <f t="shared" si="753"/>
        <v>0.204945480166307-0.0348668956606397i</v>
      </c>
      <c r="U1496" t="e">
        <f t="shared" si="754"/>
        <v>#DIV/0!</v>
      </c>
      <c r="V1496" t="str">
        <f t="shared" si="755"/>
        <v>1.33333333333333E-06-0.000779025663690138i</v>
      </c>
      <c r="W1496" t="e">
        <f t="shared" si="756"/>
        <v>#DIV/0!</v>
      </c>
      <c r="X1496" t="e">
        <f t="shared" si="757"/>
        <v>#DIV/0!</v>
      </c>
      <c r="Y1496" t="str">
        <f t="shared" si="758"/>
        <v>0.00083+0.136923174214058i</v>
      </c>
      <c r="Z1496" t="e">
        <f t="shared" si="759"/>
        <v>#DIV/0!</v>
      </c>
      <c r="AA1496" t="e">
        <f t="shared" si="760"/>
        <v>#DIV/0!</v>
      </c>
      <c r="AB1496" t="str">
        <f t="shared" si="761"/>
        <v>1.2637424070383-0.214997542821508i</v>
      </c>
      <c r="AC1496" t="str">
        <f t="shared" si="762"/>
        <v>1.24456603647692-1.86572625668898i</v>
      </c>
      <c r="AD1496" t="str">
        <f t="shared" si="763"/>
        <v>0.392442324444817+0.415560437110508i</v>
      </c>
      <c r="AE1496" t="e">
        <f t="shared" si="764"/>
        <v>#DIV/0!</v>
      </c>
      <c r="AF1496" t="str">
        <f t="shared" si="765"/>
        <v>-18.3816849203005-3.02855558156976i</v>
      </c>
      <c r="AG1496" t="e">
        <f t="shared" si="766"/>
        <v>#DIV/0!</v>
      </c>
      <c r="AH1496" t="e">
        <f t="shared" si="767"/>
        <v>#DIV/0!</v>
      </c>
      <c r="AI1496" t="e">
        <f t="shared" si="768"/>
        <v>#DIV/0!</v>
      </c>
      <c r="AJ1496" t="e">
        <f t="shared" si="769"/>
        <v>#DIV/0!</v>
      </c>
      <c r="AK1496"/>
      <c r="AL1496"/>
      <c r="AM1496"/>
      <c r="AN1496"/>
    </row>
    <row r="1497" spans="1:40" x14ac:dyDescent="0.25">
      <c r="A1497"/>
      <c r="B1497">
        <f t="shared" si="735"/>
        <v>136300</v>
      </c>
      <c r="C1497" s="186" t="str">
        <f t="shared" si="738"/>
        <v>-5.29455605217066E-06+0.0231246650405344i</v>
      </c>
      <c r="D1497" s="158" t="str">
        <f t="shared" si="739"/>
        <v>-7.66670725826305+0.177289098644097i</v>
      </c>
      <c r="E1497" t="str">
        <f t="shared" si="740"/>
        <v>7.9999428853496-0.0213755453997298i</v>
      </c>
      <c r="F1497" t="str">
        <f t="shared" si="741"/>
        <v>0.999200645186194+2.13413857678932E-06i</v>
      </c>
      <c r="G1497">
        <f t="shared" si="736"/>
        <v>1</v>
      </c>
      <c r="H1497" t="str">
        <f t="shared" si="742"/>
        <v>10.7163586412525+3.2040706505654i</v>
      </c>
      <c r="I1497" t="str">
        <f t="shared" si="743"/>
        <v>535.248848355361i</v>
      </c>
      <c r="J1497" t="str">
        <f t="shared" si="737"/>
        <v>-386.794663835546+117.095320057005i</v>
      </c>
      <c r="K1497" t="str">
        <f t="shared" si="744"/>
        <v>0.383753294115584-1.2676315869922i</v>
      </c>
      <c r="L1497" t="str">
        <f t="shared" si="745"/>
        <v>0.0478496657894732-0.134337327070185i</v>
      </c>
      <c r="M1497" t="str">
        <f t="shared" si="746"/>
        <v>0.431602959905057-1.40196891406238i</v>
      </c>
      <c r="N1497" t="str">
        <f t="shared" si="747"/>
        <v>-1.00424577010956i</v>
      </c>
      <c r="O1497" t="str">
        <f t="shared" si="748"/>
        <v>0.536724754356981-0.843757392892317i</v>
      </c>
      <c r="P1497" t="str">
        <f t="shared" si="749"/>
        <v>0.463275245643019+0.843757392892317i</v>
      </c>
      <c r="Q1497" t="str">
        <f t="shared" si="750"/>
        <v>-0.463275245643019+0.160488377217243i</v>
      </c>
      <c r="R1497" t="str">
        <f t="shared" si="751"/>
        <v>-0.329522184846296-1.93544093285376i</v>
      </c>
      <c r="S1497" t="str">
        <f t="shared" si="752"/>
        <v>0.105886320103472i</v>
      </c>
      <c r="T1497" t="str">
        <f t="shared" si="753"/>
        <v>0.204936718157516-0.0348918915458304i</v>
      </c>
      <c r="U1497" t="e">
        <f t="shared" si="754"/>
        <v>#DIV/0!</v>
      </c>
      <c r="V1497" t="str">
        <f t="shared" si="755"/>
        <v>1.33333333333333E-06-0.000778454111479065i</v>
      </c>
      <c r="W1497" t="e">
        <f t="shared" si="756"/>
        <v>#DIV/0!</v>
      </c>
      <c r="X1497" t="e">
        <f t="shared" si="757"/>
        <v>#DIV/0!</v>
      </c>
      <c r="Y1497" t="str">
        <f t="shared" si="758"/>
        <v>0.00083+0.137023705178972i</v>
      </c>
      <c r="Z1497" t="e">
        <f t="shared" si="759"/>
        <v>#DIV/0!</v>
      </c>
      <c r="AA1497" t="e">
        <f t="shared" si="760"/>
        <v>#DIV/0!</v>
      </c>
      <c r="AB1497" t="str">
        <f t="shared" si="761"/>
        <v>1.26368837841532-0.215151673374138i</v>
      </c>
      <c r="AC1497" t="str">
        <f t="shared" si="762"/>
        <v>1.24377568664263-1.86451192265698i</v>
      </c>
      <c r="AD1497" t="str">
        <f t="shared" si="763"/>
        <v>0.392742872876663+0.415767972630854i</v>
      </c>
      <c r="AE1497" t="e">
        <f t="shared" si="764"/>
        <v>#DIV/0!</v>
      </c>
      <c r="AF1497" t="str">
        <f t="shared" si="765"/>
        <v>-18.3830658995156-3.0267815519213i</v>
      </c>
      <c r="AG1497" t="e">
        <f t="shared" si="766"/>
        <v>#DIV/0!</v>
      </c>
      <c r="AH1497" t="e">
        <f t="shared" si="767"/>
        <v>#DIV/0!</v>
      </c>
      <c r="AI1497" t="e">
        <f t="shared" si="768"/>
        <v>#DIV/0!</v>
      </c>
      <c r="AJ1497" t="e">
        <f t="shared" si="769"/>
        <v>#DIV/0!</v>
      </c>
      <c r="AK1497"/>
      <c r="AL1497"/>
      <c r="AM1497"/>
      <c r="AN1497"/>
    </row>
    <row r="1498" spans="1:40" x14ac:dyDescent="0.25">
      <c r="A1498"/>
      <c r="B1498">
        <f t="shared" si="735"/>
        <v>136400</v>
      </c>
      <c r="C1498" s="186" t="str">
        <f t="shared" si="738"/>
        <v>-5.28679561968465E-06+0.0231077114755646i</v>
      </c>
      <c r="D1498" s="158" t="str">
        <f t="shared" si="739"/>
        <v>-7.66670719876642+0.177159121312662i</v>
      </c>
      <c r="E1498" t="str">
        <f t="shared" si="740"/>
        <v>7.99994280151219-0.0213912278941169i</v>
      </c>
      <c r="F1498" t="str">
        <f t="shared" si="741"/>
        <v>0.999200645194554+2.13570432009037E-06i</v>
      </c>
      <c r="G1498">
        <f t="shared" si="736"/>
        <v>1</v>
      </c>
      <c r="H1498" t="str">
        <f t="shared" si="742"/>
        <v>10.7177370287462+3.2021683854519i</v>
      </c>
      <c r="I1498" t="str">
        <f t="shared" si="743"/>
        <v>535.64154743706i</v>
      </c>
      <c r="J1498" t="str">
        <f t="shared" si="737"/>
        <v>-387.363903632463+117.181230049711i</v>
      </c>
      <c r="K1498" t="str">
        <f t="shared" si="744"/>
        <v>0.383235309866844-1.26685413335259i</v>
      </c>
      <c r="L1498" t="str">
        <f t="shared" si="745"/>
        <v>0.0477874167653047-0.134260995542837i</v>
      </c>
      <c r="M1498" t="str">
        <f t="shared" si="746"/>
        <v>0.431022726632149-1.40111512889543i</v>
      </c>
      <c r="N1498" t="str">
        <f t="shared" si="747"/>
        <v>-1.00498256084331i</v>
      </c>
      <c r="O1498" t="str">
        <f t="shared" si="748"/>
        <v>0.536102936101261-0.844152617660816i</v>
      </c>
      <c r="P1498" t="str">
        <f t="shared" si="749"/>
        <v>0.463897063898739+0.844152617660816i</v>
      </c>
      <c r="Q1498" t="str">
        <f t="shared" si="750"/>
        <v>-0.463897063898739+0.160829943182494i</v>
      </c>
      <c r="R1498" t="str">
        <f t="shared" si="751"/>
        <v>-0.329516477118286-1.93393923732459i</v>
      </c>
      <c r="S1498" t="str">
        <f t="shared" si="752"/>
        <v>0.105964006325119i</v>
      </c>
      <c r="T1498" t="str">
        <f t="shared" si="753"/>
        <v>0.204927949576259-0.034916886065593i</v>
      </c>
      <c r="U1498" t="e">
        <f t="shared" si="754"/>
        <v>#DIV/0!</v>
      </c>
      <c r="V1498" t="str">
        <f t="shared" si="755"/>
        <v>1.33333333333333E-06-0.000777883397321094i</v>
      </c>
      <c r="W1498" t="e">
        <f t="shared" si="756"/>
        <v>#DIV/0!</v>
      </c>
      <c r="X1498" t="e">
        <f t="shared" si="757"/>
        <v>#DIV/0!</v>
      </c>
      <c r="Y1498" t="str">
        <f t="shared" si="758"/>
        <v>0.00083+0.137124236143887i</v>
      </c>
      <c r="Z1498" t="e">
        <f t="shared" si="759"/>
        <v>#DIV/0!</v>
      </c>
      <c r="AA1498" t="e">
        <f t="shared" si="760"/>
        <v>#DIV/0!</v>
      </c>
      <c r="AB1498" t="str">
        <f t="shared" si="761"/>
        <v>1.26363430926495-0.215305795507214i</v>
      </c>
      <c r="AC1498" t="str">
        <f t="shared" si="762"/>
        <v>1.24298689802129-1.86329883914167i</v>
      </c>
      <c r="AD1498" t="str">
        <f t="shared" si="763"/>
        <v>0.393043577724883+0.415975299033918i</v>
      </c>
      <c r="AE1498" t="e">
        <f t="shared" si="764"/>
        <v>#DIV/0!</v>
      </c>
      <c r="AF1498" t="str">
        <f t="shared" si="765"/>
        <v>-18.3844442275126-3.02500926413924i</v>
      </c>
      <c r="AG1498" t="e">
        <f t="shared" si="766"/>
        <v>#DIV/0!</v>
      </c>
      <c r="AH1498" t="e">
        <f t="shared" si="767"/>
        <v>#DIV/0!</v>
      </c>
      <c r="AI1498" t="e">
        <f t="shared" si="768"/>
        <v>#DIV/0!</v>
      </c>
      <c r="AJ1498" t="e">
        <f t="shared" si="769"/>
        <v>#DIV/0!</v>
      </c>
      <c r="AK1498"/>
      <c r="AL1498"/>
      <c r="AM1498"/>
      <c r="AN1498"/>
    </row>
    <row r="1499" spans="1:40" x14ac:dyDescent="0.25">
      <c r="A1499"/>
      <c r="B1499">
        <f t="shared" si="735"/>
        <v>136500</v>
      </c>
      <c r="C1499" s="186" t="str">
        <f t="shared" si="738"/>
        <v>-5.27905223684466E-06+0.0230907827509792i</v>
      </c>
      <c r="D1499" s="158" t="str">
        <f t="shared" si="739"/>
        <v>-7.66670713940051+0.177029334424174i</v>
      </c>
      <c r="E1499" t="str">
        <f t="shared" si="740"/>
        <v>7.99994271761329-0.0214069103880107i</v>
      </c>
      <c r="F1499" t="str">
        <f t="shared" si="741"/>
        <v>0.999200645202923+2.13727006334227E-06i</v>
      </c>
      <c r="G1499">
        <f t="shared" si="736"/>
        <v>1</v>
      </c>
      <c r="H1499" t="str">
        <f t="shared" si="742"/>
        <v>10.7191127714098+3.20026805093083i</v>
      </c>
      <c r="I1499" t="str">
        <f t="shared" si="743"/>
        <v>536.034246518758i</v>
      </c>
      <c r="J1499" t="str">
        <f t="shared" si="737"/>
        <v>-387.933560913647+117.267140042416i</v>
      </c>
      <c r="K1499" t="str">
        <f t="shared" si="744"/>
        <v>0.382718343699515-1.26607752047695i</v>
      </c>
      <c r="L1499" t="str">
        <f t="shared" si="745"/>
        <v>0.0477252840178309-0.134184734500596i</v>
      </c>
      <c r="M1499" t="str">
        <f t="shared" si="746"/>
        <v>0.430443627717346-1.40026225497755i</v>
      </c>
      <c r="N1499" t="str">
        <f t="shared" si="747"/>
        <v>-1.00571935157707i</v>
      </c>
      <c r="O1499" t="str">
        <f t="shared" si="748"/>
        <v>0.535480826816392-0.844547384172157i</v>
      </c>
      <c r="P1499" t="str">
        <f t="shared" si="749"/>
        <v>0.464519173183608+0.844547384172157i</v>
      </c>
      <c r="Q1499" t="str">
        <f t="shared" si="750"/>
        <v>-0.464519173183608+0.161171967404913i</v>
      </c>
      <c r="R1499" t="str">
        <f t="shared" si="751"/>
        <v>-0.329510764866202-1.93243968009891i</v>
      </c>
      <c r="S1499" t="str">
        <f t="shared" si="752"/>
        <v>0.106041692546764i</v>
      </c>
      <c r="T1499" t="str">
        <f t="shared" si="753"/>
        <v>0.204919174422216-0.0349418792187908i</v>
      </c>
      <c r="U1499" t="e">
        <f t="shared" si="754"/>
        <v>#DIV/0!</v>
      </c>
      <c r="V1499" t="str">
        <f t="shared" si="755"/>
        <v>1.33333333333333E-06-0.000777313519374336i</v>
      </c>
      <c r="W1499" t="e">
        <f t="shared" si="756"/>
        <v>#DIV/0!</v>
      </c>
      <c r="X1499" t="e">
        <f t="shared" si="757"/>
        <v>#DIV/0!</v>
      </c>
      <c r="Y1499" t="str">
        <f t="shared" si="758"/>
        <v>0.00083+0.137224767108802i</v>
      </c>
      <c r="Z1499" t="e">
        <f t="shared" si="759"/>
        <v>#DIV/0!</v>
      </c>
      <c r="AA1499" t="e">
        <f t="shared" si="760"/>
        <v>#DIV/0!</v>
      </c>
      <c r="AB1499" t="str">
        <f t="shared" si="761"/>
        <v>1.26358019958523-0.215459909213728i</v>
      </c>
      <c r="AC1499" t="str">
        <f t="shared" si="762"/>
        <v>1.2421996666884-1.8620870045658i</v>
      </c>
      <c r="AD1499" t="str">
        <f t="shared" si="763"/>
        <v>0.393344438853571+0.41618241620686i</v>
      </c>
      <c r="AE1499" t="e">
        <f t="shared" si="764"/>
        <v>#DIV/0!</v>
      </c>
      <c r="AF1499" t="str">
        <f t="shared" si="765"/>
        <v>-18.3858199108103-3.02323871650666i</v>
      </c>
      <c r="AG1499" t="e">
        <f t="shared" si="766"/>
        <v>#DIV/0!</v>
      </c>
      <c r="AH1499" t="e">
        <f t="shared" si="767"/>
        <v>#DIV/0!</v>
      </c>
      <c r="AI1499" t="e">
        <f t="shared" si="768"/>
        <v>#DIV/0!</v>
      </c>
      <c r="AJ1499" t="e">
        <f t="shared" si="769"/>
        <v>#DIV/0!</v>
      </c>
      <c r="AK1499"/>
      <c r="AL1499"/>
      <c r="AM1499"/>
      <c r="AN1499"/>
    </row>
    <row r="1500" spans="1:40" x14ac:dyDescent="0.25">
      <c r="A1500"/>
      <c r="B1500">
        <f t="shared" si="735"/>
        <v>136600</v>
      </c>
      <c r="C1500" s="186" t="str">
        <f t="shared" si="738"/>
        <v>-5.27132585374325E-06+0.0230738788122238i</v>
      </c>
      <c r="D1500" s="158" t="str">
        <f t="shared" si="739"/>
        <v>-7.66670708016485+0.176899737560383i</v>
      </c>
      <c r="E1500" t="str">
        <f t="shared" si="740"/>
        <v>7.99994263365292-0.0214225928814109i</v>
      </c>
      <c r="F1500" t="str">
        <f t="shared" si="741"/>
        <v>0.999200645211293+2.13883580654494E-06i</v>
      </c>
      <c r="G1500">
        <f t="shared" si="736"/>
        <v>1</v>
      </c>
      <c r="H1500" t="str">
        <f t="shared" si="742"/>
        <v>10.720485875743+3.19836964486583i</v>
      </c>
      <c r="I1500" t="str">
        <f t="shared" si="743"/>
        <v>536.426945600457i</v>
      </c>
      <c r="J1500" t="str">
        <f t="shared" si="737"/>
        <v>-388.503635679097+117.35305003512i</v>
      </c>
      <c r="K1500" t="str">
        <f t="shared" si="744"/>
        <v>0.382202393030345-1.26530174727545i</v>
      </c>
      <c r="L1500" t="str">
        <f t="shared" si="745"/>
        <v>0.0476632672714773-0.134108543886605i</v>
      </c>
      <c r="M1500" t="str">
        <f t="shared" si="746"/>
        <v>0.429865660301822-1.39941029116205i</v>
      </c>
      <c r="N1500" t="str">
        <f t="shared" si="747"/>
        <v>-1.00645614231083i</v>
      </c>
      <c r="O1500" t="str">
        <f t="shared" si="748"/>
        <v>0.534858426840101-0.844941692212032i</v>
      </c>
      <c r="P1500" t="str">
        <f t="shared" si="749"/>
        <v>0.465141573159899+0.844941692212032i</v>
      </c>
      <c r="Q1500" t="str">
        <f t="shared" si="750"/>
        <v>-0.465141573159899+0.161514450098798i</v>
      </c>
      <c r="R1500" t="str">
        <f t="shared" si="751"/>
        <v>-0.329505048089279-1.93094225647767i</v>
      </c>
      <c r="S1500" t="str">
        <f t="shared" si="752"/>
        <v>0.10611937876841i</v>
      </c>
      <c r="T1500" t="str">
        <f t="shared" si="753"/>
        <v>0.204910392695082-0.0349668710042894i</v>
      </c>
      <c r="U1500" t="e">
        <f t="shared" si="754"/>
        <v>#DIV/0!</v>
      </c>
      <c r="V1500" t="str">
        <f t="shared" si="755"/>
        <v>1.33333333333333E-06-0.000776744475802318i</v>
      </c>
      <c r="W1500" t="e">
        <f t="shared" si="756"/>
        <v>#DIV/0!</v>
      </c>
      <c r="X1500" t="e">
        <f t="shared" si="757"/>
        <v>#DIV/0!</v>
      </c>
      <c r="Y1500" t="str">
        <f t="shared" si="758"/>
        <v>0.00083+0.137325298073717i</v>
      </c>
      <c r="Z1500" t="e">
        <f t="shared" si="759"/>
        <v>#DIV/0!</v>
      </c>
      <c r="AA1500" t="e">
        <f t="shared" si="760"/>
        <v>#DIV/0!</v>
      </c>
      <c r="AB1500" t="str">
        <f t="shared" si="761"/>
        <v>1.26352604937427-0.215614014486684i</v>
      </c>
      <c r="AC1500" t="str">
        <f t="shared" si="762"/>
        <v>1.24141398873139-1.86087641735333i</v>
      </c>
      <c r="AD1500" t="str">
        <f t="shared" si="763"/>
        <v>0.393645456126729+0.416389324036921i</v>
      </c>
      <c r="AE1500" t="e">
        <f t="shared" si="764"/>
        <v>#DIV/0!</v>
      </c>
      <c r="AF1500" t="str">
        <f t="shared" si="765"/>
        <v>-18.3871929559078-3.02146990730545i</v>
      </c>
      <c r="AG1500" t="e">
        <f t="shared" si="766"/>
        <v>#DIV/0!</v>
      </c>
      <c r="AH1500" t="e">
        <f t="shared" si="767"/>
        <v>#DIV/0!</v>
      </c>
      <c r="AI1500" t="e">
        <f t="shared" si="768"/>
        <v>#DIV/0!</v>
      </c>
      <c r="AJ1500" t="e">
        <f t="shared" si="769"/>
        <v>#DIV/0!</v>
      </c>
      <c r="AK1500"/>
      <c r="AL1500"/>
      <c r="AM1500"/>
      <c r="AN1500"/>
    </row>
    <row r="1501" spans="1:40" x14ac:dyDescent="0.25">
      <c r="A1501"/>
      <c r="B1501">
        <f t="shared" si="735"/>
        <v>136700</v>
      </c>
      <c r="C1501" s="186" t="str">
        <f t="shared" si="738"/>
        <v>-5.26361642065542E-06+0.0230569996049039i</v>
      </c>
      <c r="D1501" s="158" t="str">
        <f t="shared" si="739"/>
        <v>-7.66670702105922+0.176770330304263i</v>
      </c>
      <c r="E1501" t="str">
        <f t="shared" si="740"/>
        <v>7.99994254963105-0.0214382753743172i</v>
      </c>
      <c r="F1501" t="str">
        <f t="shared" si="741"/>
        <v>0.999200645219683+2.14040154969843E-06i</v>
      </c>
      <c r="G1501">
        <f t="shared" si="736"/>
        <v>1</v>
      </c>
      <c r="H1501" t="str">
        <f t="shared" si="742"/>
        <v>10.7218563482268+3.1964731651207i</v>
      </c>
      <c r="I1501" t="str">
        <f t="shared" si="743"/>
        <v>536.819644682156i</v>
      </c>
      <c r="J1501" t="str">
        <f t="shared" si="737"/>
        <v>-389.074127928813+117.438960027826i</v>
      </c>
      <c r="K1501" t="str">
        <f t="shared" si="744"/>
        <v>0.381687455283987-1.26452681265909i</v>
      </c>
      <c r="L1501" t="str">
        <f t="shared" si="745"/>
        <v>0.0476013662514393-0.134032423643901i</v>
      </c>
      <c r="M1501" t="str">
        <f t="shared" si="746"/>
        <v>0.429288821535426-1.39855923630299i</v>
      </c>
      <c r="N1501" t="str">
        <f t="shared" si="747"/>
        <v>-1.00719293304458i</v>
      </c>
      <c r="O1501" t="str">
        <f t="shared" si="748"/>
        <v>0.534235736510274-0.84533554156638i</v>
      </c>
      <c r="P1501" t="str">
        <f t="shared" si="749"/>
        <v>0.465764263489726+0.84533554156638i</v>
      </c>
      <c r="Q1501" t="str">
        <f t="shared" si="750"/>
        <v>-0.465764263489726+0.1618573914782i</v>
      </c>
      <c r="R1501" t="str">
        <f t="shared" si="751"/>
        <v>-0.329499326786743-1.92944696177561i</v>
      </c>
      <c r="S1501" t="str">
        <f t="shared" si="752"/>
        <v>0.106197064990056i</v>
      </c>
      <c r="T1501" t="str">
        <f t="shared" si="753"/>
        <v>0.204901604394551-0.0349918614209514i</v>
      </c>
      <c r="U1501" t="e">
        <f t="shared" si="754"/>
        <v>#DIV/0!</v>
      </c>
      <c r="V1501" t="str">
        <f t="shared" si="755"/>
        <v>1.33333333333333E-06-0.000776176264773937i</v>
      </c>
      <c r="W1501" t="e">
        <f t="shared" si="756"/>
        <v>#DIV/0!</v>
      </c>
      <c r="X1501" t="e">
        <f t="shared" si="757"/>
        <v>#DIV/0!</v>
      </c>
      <c r="Y1501" t="str">
        <f t="shared" si="758"/>
        <v>0.00083+0.137425829038632i</v>
      </c>
      <c r="Z1501" t="e">
        <f t="shared" si="759"/>
        <v>#DIV/0!</v>
      </c>
      <c r="AA1501" t="e">
        <f t="shared" si="760"/>
        <v>#DIV/0!</v>
      </c>
      <c r="AB1501" t="str">
        <f t="shared" si="761"/>
        <v>1.26347185863019-0.215768111319069i</v>
      </c>
      <c r="AC1501" t="str">
        <f t="shared" si="762"/>
        <v>1.24062986024959-1.85966707592925i</v>
      </c>
      <c r="AD1501" t="str">
        <f t="shared" si="763"/>
        <v>0.393946629408281+0.416596022411418i</v>
      </c>
      <c r="AE1501" t="e">
        <f t="shared" si="764"/>
        <v>#DIV/0!</v>
      </c>
      <c r="AF1501" t="str">
        <f t="shared" si="765"/>
        <v>-18.388563369286-3.01970283481644i</v>
      </c>
      <c r="AG1501" t="e">
        <f t="shared" si="766"/>
        <v>#DIV/0!</v>
      </c>
      <c r="AH1501" t="e">
        <f t="shared" si="767"/>
        <v>#DIV/0!</v>
      </c>
      <c r="AI1501" t="e">
        <f t="shared" si="768"/>
        <v>#DIV/0!</v>
      </c>
      <c r="AJ1501" t="e">
        <f t="shared" si="769"/>
        <v>#DIV/0!</v>
      </c>
      <c r="AK1501"/>
      <c r="AL1501"/>
      <c r="AM1501"/>
      <c r="AN1501"/>
    </row>
    <row r="1502" spans="1:40" x14ac:dyDescent="0.25">
      <c r="A1502"/>
      <c r="B1502">
        <f t="shared" si="735"/>
        <v>136800</v>
      </c>
      <c r="C1502" s="186" t="str">
        <f t="shared" si="738"/>
        <v>-5.25592388803782E-06+0.0230401450747838i</v>
      </c>
      <c r="D1502" s="158" t="str">
        <f t="shared" si="739"/>
        <v>-7.66670696208316+0.176641112240009i</v>
      </c>
      <c r="E1502" t="str">
        <f t="shared" si="740"/>
        <v>7.9999424655477-0.0214539578667292i</v>
      </c>
      <c r="F1502" t="str">
        <f t="shared" si="741"/>
        <v>0.999200645228073+2.14196729280263E-06i</v>
      </c>
      <c r="G1502">
        <f t="shared" si="736"/>
        <v>1</v>
      </c>
      <c r="H1502" t="str">
        <f t="shared" si="742"/>
        <v>10.7232241953229+3.19457860955933i</v>
      </c>
      <c r="I1502" t="str">
        <f t="shared" si="743"/>
        <v>537.212343763855i</v>
      </c>
      <c r="J1502" t="str">
        <f t="shared" si="737"/>
        <v>-389.645037662795+117.524870020531i</v>
      </c>
      <c r="K1502" t="str">
        <f t="shared" si="744"/>
        <v>0.381173527892951-1.26375271553981i</v>
      </c>
      <c r="L1502" t="str">
        <f t="shared" si="745"/>
        <v>0.047539580683677-0.133956373715411i</v>
      </c>
      <c r="M1502" t="str">
        <f t="shared" si="746"/>
        <v>0.428713108576628-1.39770908925522i</v>
      </c>
      <c r="N1502" t="str">
        <f t="shared" si="747"/>
        <v>-1.00792972377834i</v>
      </c>
      <c r="O1502" t="str">
        <f t="shared" si="748"/>
        <v>0.533612756164926-0.845728932021408i</v>
      </c>
      <c r="P1502" t="str">
        <f t="shared" si="749"/>
        <v>0.466387243835074+0.845728932021408i</v>
      </c>
      <c r="Q1502" t="str">
        <f t="shared" si="750"/>
        <v>-0.466387243835074+0.162200791756932i</v>
      </c>
      <c r="R1502" t="str">
        <f t="shared" si="751"/>
        <v>-0.329493600957836-1.92795379132106i</v>
      </c>
      <c r="S1502" t="str">
        <f t="shared" si="752"/>
        <v>0.106274751211702i</v>
      </c>
      <c r="T1502" t="str">
        <f t="shared" si="753"/>
        <v>0.204892809520303-0.0350168504676418i</v>
      </c>
      <c r="U1502" t="e">
        <f t="shared" si="754"/>
        <v>#DIV/0!</v>
      </c>
      <c r="V1502" t="str">
        <f t="shared" si="755"/>
        <v>1.33333333333333E-06-0.000775608884463428i</v>
      </c>
      <c r="W1502" t="e">
        <f t="shared" si="756"/>
        <v>#DIV/0!</v>
      </c>
      <c r="X1502" t="e">
        <f t="shared" si="757"/>
        <v>#DIV/0!</v>
      </c>
      <c r="Y1502" t="str">
        <f t="shared" si="758"/>
        <v>0.00083+0.137526360003547i</v>
      </c>
      <c r="Z1502" t="e">
        <f t="shared" si="759"/>
        <v>#DIV/0!</v>
      </c>
      <c r="AA1502" t="e">
        <f t="shared" si="760"/>
        <v>#DIV/0!</v>
      </c>
      <c r="AB1502" t="str">
        <f t="shared" si="761"/>
        <v>1.263417627351-0.215922199703885i</v>
      </c>
      <c r="AC1502" t="str">
        <f t="shared" si="762"/>
        <v>1.23984727735405-1.85845897871951i</v>
      </c>
      <c r="AD1502" t="str">
        <f t="shared" si="763"/>
        <v>0.39424795856207+0.416802511217728i</v>
      </c>
      <c r="AE1502" t="e">
        <f t="shared" si="764"/>
        <v>#DIV/0!</v>
      </c>
      <c r="AF1502" t="str">
        <f t="shared" si="765"/>
        <v>-18.3899311574061-3.01793749731932i</v>
      </c>
      <c r="AG1502" t="e">
        <f t="shared" si="766"/>
        <v>#DIV/0!</v>
      </c>
      <c r="AH1502" t="e">
        <f t="shared" si="767"/>
        <v>#DIV/0!</v>
      </c>
      <c r="AI1502" t="e">
        <f t="shared" si="768"/>
        <v>#DIV/0!</v>
      </c>
      <c r="AJ1502" t="e">
        <f t="shared" si="769"/>
        <v>#DIV/0!</v>
      </c>
      <c r="AK1502"/>
      <c r="AL1502"/>
      <c r="AM1502"/>
      <c r="AN1502"/>
    </row>
    <row r="1503" spans="1:40" x14ac:dyDescent="0.25">
      <c r="A1503"/>
      <c r="B1503">
        <f t="shared" si="735"/>
        <v>136900</v>
      </c>
      <c r="C1503" s="186" t="str">
        <f t="shared" si="738"/>
        <v>-5.24824820652804E-06+0.0230233151677864i</v>
      </c>
      <c r="D1503" s="158" t="str">
        <f t="shared" si="739"/>
        <v>-7.66670690323628+0.176512082953029i</v>
      </c>
      <c r="E1503" t="str">
        <f t="shared" si="740"/>
        <v>7.99994238140287-0.0214696403586465i</v>
      </c>
      <c r="F1503" t="str">
        <f t="shared" si="741"/>
        <v>0.999200645236463+2.14353303585749E-06i</v>
      </c>
      <c r="G1503">
        <f t="shared" si="736"/>
        <v>1</v>
      </c>
      <c r="H1503" t="str">
        <f t="shared" si="742"/>
        <v>10.7245894234741+3.19268597604567i</v>
      </c>
      <c r="I1503" t="str">
        <f t="shared" si="743"/>
        <v>537.605042845553i</v>
      </c>
      <c r="J1503" t="str">
        <f t="shared" si="737"/>
        <v>-390.216364881043+117.610780013236i</v>
      </c>
      <c r="K1503" t="str">
        <f t="shared" si="744"/>
        <v>0.380660608297597-1.2629794548304i</v>
      </c>
      <c r="L1503" t="str">
        <f t="shared" si="745"/>
        <v>0.0474779102949154-0.133880394043964i</v>
      </c>
      <c r="M1503" t="str">
        <f t="shared" si="746"/>
        <v>0.428138518592512-1.39685984887436i</v>
      </c>
      <c r="N1503" t="str">
        <f t="shared" si="747"/>
        <v>-1.00866651451209i</v>
      </c>
      <c r="O1503" t="str">
        <f t="shared" si="748"/>
        <v>0.532989486142266-0.846121863363548i</v>
      </c>
      <c r="P1503" t="str">
        <f t="shared" si="749"/>
        <v>0.467010513857734+0.846121863363548i</v>
      </c>
      <c r="Q1503" t="str">
        <f t="shared" si="750"/>
        <v>-0.467010513857734+0.162544651148542i</v>
      </c>
      <c r="R1503" t="str">
        <f t="shared" si="751"/>
        <v>-0.329487870601784-1.92646274045612i</v>
      </c>
      <c r="S1503" t="str">
        <f t="shared" si="752"/>
        <v>0.106352437433348i</v>
      </c>
      <c r="T1503" t="str">
        <f t="shared" si="753"/>
        <v>0.204884008072036-0.0350418381432233i</v>
      </c>
      <c r="U1503" t="e">
        <f t="shared" si="754"/>
        <v>#DIV/0!</v>
      </c>
      <c r="V1503" t="str">
        <f t="shared" si="755"/>
        <v>1.33333333333333E-06-0.000775042333050378i</v>
      </c>
      <c r="W1503" t="e">
        <f t="shared" si="756"/>
        <v>#DIV/0!</v>
      </c>
      <c r="X1503" t="e">
        <f t="shared" si="757"/>
        <v>#DIV/0!</v>
      </c>
      <c r="Y1503" t="str">
        <f t="shared" si="758"/>
        <v>0.00083+0.137626890968462i</v>
      </c>
      <c r="Z1503" t="e">
        <f t="shared" si="759"/>
        <v>#DIV/0!</v>
      </c>
      <c r="AA1503" t="e">
        <f t="shared" si="760"/>
        <v>#DIV/0!</v>
      </c>
      <c r="AB1503" t="str">
        <f t="shared" si="761"/>
        <v>1.26336335553486-0.216076279634118i</v>
      </c>
      <c r="AC1503" t="str">
        <f t="shared" si="762"/>
        <v>1.23906623616771-1.85725212415136i</v>
      </c>
      <c r="AD1503" t="str">
        <f t="shared" si="763"/>
        <v>0.39454944345184+0.417008790343322i</v>
      </c>
      <c r="AE1503" t="e">
        <f t="shared" si="764"/>
        <v>#DIV/0!</v>
      </c>
      <c r="AF1503" t="str">
        <f t="shared" si="765"/>
        <v>-18.3912963267104-3.01617389309264i</v>
      </c>
      <c r="AG1503" t="e">
        <f t="shared" si="766"/>
        <v>#DIV/0!</v>
      </c>
      <c r="AH1503" t="e">
        <f t="shared" si="767"/>
        <v>#DIV/0!</v>
      </c>
      <c r="AI1503" t="e">
        <f t="shared" si="768"/>
        <v>#DIV/0!</v>
      </c>
      <c r="AJ1503" t="e">
        <f t="shared" si="769"/>
        <v>#DIV/0!</v>
      </c>
      <c r="AK1503"/>
      <c r="AL1503"/>
      <c r="AM1503"/>
      <c r="AN1503"/>
    </row>
    <row r="1504" spans="1:40" x14ac:dyDescent="0.25">
      <c r="A1504"/>
      <c r="B1504">
        <f t="shared" si="735"/>
        <v>137000</v>
      </c>
      <c r="C1504" s="186" t="str">
        <f t="shared" si="738"/>
        <v>-5.24058932694373E-06+0.0230065098299925i</v>
      </c>
      <c r="D1504" s="158" t="str">
        <f t="shared" si="739"/>
        <v>-7.6667068445182+0.176383242029943i</v>
      </c>
      <c r="E1504" t="str">
        <f t="shared" si="740"/>
        <v>7.99994229719655-0.0214853228500688i</v>
      </c>
      <c r="F1504" t="str">
        <f t="shared" si="741"/>
        <v>0.999200645244863+2.14509877886302E-06i</v>
      </c>
      <c r="G1504">
        <f t="shared" si="736"/>
        <v>1</v>
      </c>
      <c r="H1504" t="str">
        <f t="shared" si="742"/>
        <v>10.7259520391044+3.1907952624439i</v>
      </c>
      <c r="I1504" t="str">
        <f t="shared" si="743"/>
        <v>537.997741927252i</v>
      </c>
      <c r="J1504" t="str">
        <f t="shared" si="737"/>
        <v>-390.788109583558+117.696690005941i</v>
      </c>
      <c r="K1504" t="str">
        <f t="shared" si="744"/>
        <v>0.3801486939461-1.26220702944455i</v>
      </c>
      <c r="L1504" t="str">
        <f t="shared" si="745"/>
        <v>0.0474163548126409-0.133804484572282i</v>
      </c>
      <c r="M1504" t="str">
        <f t="shared" si="746"/>
        <v>0.427565048758741-1.39601151401683i</v>
      </c>
      <c r="N1504" t="str">
        <f t="shared" si="747"/>
        <v>-1.00940330524585i</v>
      </c>
      <c r="O1504" t="str">
        <f t="shared" si="748"/>
        <v>0.532365926780627-0.846514335379504i</v>
      </c>
      <c r="P1504" t="str">
        <f t="shared" si="749"/>
        <v>0.467634073219373+0.846514335379504i</v>
      </c>
      <c r="Q1504" t="str">
        <f t="shared" si="750"/>
        <v>-0.467634073219373+0.162888969866346i</v>
      </c>
      <c r="R1504" t="str">
        <f t="shared" si="751"/>
        <v>-0.329482135717816-1.92497380453638i</v>
      </c>
      <c r="S1504" t="str">
        <f t="shared" si="752"/>
        <v>0.106430123654994i</v>
      </c>
      <c r="T1504" t="str">
        <f t="shared" si="753"/>
        <v>0.204875200049431-0.0350668244465587i</v>
      </c>
      <c r="U1504" t="e">
        <f t="shared" si="754"/>
        <v>#DIV/0!</v>
      </c>
      <c r="V1504" t="str">
        <f t="shared" si="755"/>
        <v>1.33333333333333E-06-0.000774476608719682i</v>
      </c>
      <c r="W1504" t="e">
        <f t="shared" si="756"/>
        <v>#DIV/0!</v>
      </c>
      <c r="X1504" t="e">
        <f t="shared" si="757"/>
        <v>#DIV/0!</v>
      </c>
      <c r="Y1504" t="str">
        <f t="shared" si="758"/>
        <v>0.00083+0.137727421933377i</v>
      </c>
      <c r="Z1504" t="e">
        <f t="shared" si="759"/>
        <v>#DIV/0!</v>
      </c>
      <c r="AA1504" t="e">
        <f t="shared" si="760"/>
        <v>#DIV/0!</v>
      </c>
      <c r="AB1504" t="str">
        <f t="shared" si="761"/>
        <v>1.2633090431798-0.216230351102757i</v>
      </c>
      <c r="AC1504" t="str">
        <f t="shared" si="762"/>
        <v>1.23828673282518-1.85604651065296i</v>
      </c>
      <c r="AD1504" t="str">
        <f t="shared" si="763"/>
        <v>0.394851083941265+0.417214859675723i</v>
      </c>
      <c r="AE1504" t="e">
        <f t="shared" si="764"/>
        <v>#DIV/0!</v>
      </c>
      <c r="AF1504" t="str">
        <f t="shared" si="765"/>
        <v>-18.3926588836226-3.01441202041396i</v>
      </c>
      <c r="AG1504" t="e">
        <f t="shared" si="766"/>
        <v>#DIV/0!</v>
      </c>
      <c r="AH1504" t="e">
        <f t="shared" si="767"/>
        <v>#DIV/0!</v>
      </c>
      <c r="AI1504" t="e">
        <f t="shared" si="768"/>
        <v>#DIV/0!</v>
      </c>
      <c r="AJ1504" t="e">
        <f t="shared" si="769"/>
        <v>#DIV/0!</v>
      </c>
      <c r="AK1504"/>
      <c r="AL1504"/>
      <c r="AM1504"/>
      <c r="AN1504"/>
    </row>
    <row r="1505" spans="1:40" x14ac:dyDescent="0.25">
      <c r="A1505"/>
      <c r="B1505">
        <f t="shared" si="735"/>
        <v>137100</v>
      </c>
      <c r="C1505" s="186" t="str">
        <f t="shared" si="738"/>
        <v>-5.23294720028182E-06+0.0229897290076401i</v>
      </c>
      <c r="D1505" s="158" t="str">
        <f t="shared" si="739"/>
        <v>-7.66670678592854+0.176254589058574i</v>
      </c>
      <c r="E1505" t="str">
        <f t="shared" si="740"/>
        <v>7.99994221292875-0.0215010053409956i</v>
      </c>
      <c r="F1505" t="str">
        <f t="shared" si="741"/>
        <v>0.999200645253272+2.14666452181918E-06i</v>
      </c>
      <c r="G1505">
        <f t="shared" si="736"/>
        <v>1</v>
      </c>
      <c r="H1505" t="str">
        <f t="shared" si="742"/>
        <v>10.727312048619+3.18890646661834i</v>
      </c>
      <c r="I1505" t="str">
        <f t="shared" si="743"/>
        <v>538.390441008951i</v>
      </c>
      <c r="J1505" t="str">
        <f t="shared" si="737"/>
        <v>-391.360271770338+117.782599998646i</v>
      </c>
      <c r="K1505" t="str">
        <f t="shared" si="744"/>
        <v>0.379637782294427-1.26143543829686i</v>
      </c>
      <c r="L1505" t="str">
        <f t="shared" si="745"/>
        <v>0.0473549139650981-0.133728645242988i</v>
      </c>
      <c r="M1505" t="str">
        <f t="shared" si="746"/>
        <v>0.426992696259525-1.39516408353985i</v>
      </c>
      <c r="N1505" t="str">
        <f t="shared" si="747"/>
        <v>-1.01014009597961i</v>
      </c>
      <c r="O1505" t="str">
        <f t="shared" si="748"/>
        <v>0.531742078418523-0.846906347856214i</v>
      </c>
      <c r="P1505" t="str">
        <f t="shared" si="749"/>
        <v>0.468257921581477+0.846906347856214i</v>
      </c>
      <c r="Q1505" t="str">
        <f t="shared" si="750"/>
        <v>-0.468257921581477+0.163233748123396i</v>
      </c>
      <c r="R1505" t="str">
        <f t="shared" si="751"/>
        <v>-0.329476396305165-1.92348697893107i</v>
      </c>
      <c r="S1505" t="str">
        <f t="shared" si="752"/>
        <v>0.10650780987664i</v>
      </c>
      <c r="T1505" t="str">
        <f t="shared" si="753"/>
        <v>0.204866385452183-0.035091809376511i</v>
      </c>
      <c r="U1505" t="e">
        <f t="shared" si="754"/>
        <v>#DIV/0!</v>
      </c>
      <c r="V1505" t="str">
        <f t="shared" si="755"/>
        <v>1.33333333333333E-06-0.000773911709661539i</v>
      </c>
      <c r="W1505" t="e">
        <f t="shared" si="756"/>
        <v>#DIV/0!</v>
      </c>
      <c r="X1505" t="e">
        <f t="shared" si="757"/>
        <v>#DIV/0!</v>
      </c>
      <c r="Y1505" t="str">
        <f t="shared" si="758"/>
        <v>0.00083+0.137827952898291i</v>
      </c>
      <c r="Z1505" t="e">
        <f t="shared" si="759"/>
        <v>#DIV/0!</v>
      </c>
      <c r="AA1505" t="e">
        <f t="shared" si="760"/>
        <v>#DIV/0!</v>
      </c>
      <c r="AB1505" t="str">
        <f t="shared" si="761"/>
        <v>1.26325469028392-0.21638441410279i</v>
      </c>
      <c r="AC1505" t="str">
        <f t="shared" si="762"/>
        <v>1.2375087634728-1.85484213665367i</v>
      </c>
      <c r="AD1505" t="str">
        <f t="shared" si="763"/>
        <v>0.395152879893927+0.417420719102542i</v>
      </c>
      <c r="AE1505" t="e">
        <f t="shared" si="764"/>
        <v>#DIV/0!</v>
      </c>
      <c r="AF1505" t="str">
        <f t="shared" si="765"/>
        <v>-18.3940188345475-3.01265187755977i</v>
      </c>
      <c r="AG1505" t="e">
        <f t="shared" si="766"/>
        <v>#DIV/0!</v>
      </c>
      <c r="AH1505" t="e">
        <f t="shared" si="767"/>
        <v>#DIV/0!</v>
      </c>
      <c r="AI1505" t="e">
        <f t="shared" si="768"/>
        <v>#DIV/0!</v>
      </c>
      <c r="AJ1505" t="e">
        <f t="shared" si="769"/>
        <v>#DIV/0!</v>
      </c>
      <c r="AK1505"/>
      <c r="AL1505"/>
      <c r="AM1505"/>
      <c r="AN1505"/>
    </row>
    <row r="1506" spans="1:40" x14ac:dyDescent="0.25">
      <c r="A1506"/>
      <c r="B1506">
        <f t="shared" si="735"/>
        <v>137200</v>
      </c>
      <c r="C1506" s="186" t="str">
        <f t="shared" si="738"/>
        <v>-0.0000052253217777178+0.0229729726471241i</v>
      </c>
      <c r="D1506" s="158" t="str">
        <f t="shared" si="739"/>
        <v>-7.66670672746698+0.176126123627951i</v>
      </c>
      <c r="E1506" t="str">
        <f t="shared" si="740"/>
        <v>7.99994212859946-0.0215166878314267i</v>
      </c>
      <c r="F1506" t="str">
        <f t="shared" si="741"/>
        <v>0.999200645261682+0.0000021482302647259i</v>
      </c>
      <c r="G1506">
        <f t="shared" si="736"/>
        <v>1</v>
      </c>
      <c r="H1506" t="str">
        <f t="shared" si="742"/>
        <v>10.7286694584045+3.18701958643351i</v>
      </c>
      <c r="I1506" t="str">
        <f t="shared" si="743"/>
        <v>538.78314009065i</v>
      </c>
      <c r="J1506" t="str">
        <f t="shared" si="737"/>
        <v>-391.932851441385+117.868509991351i</v>
      </c>
      <c r="K1506" t="str">
        <f t="shared" si="744"/>
        <v>0.379127870806299-1.2606646803028i</v>
      </c>
      <c r="L1506" t="str">
        <f t="shared" si="745"/>
        <v>0.0472935874812893-0.133652875998602i</v>
      </c>
      <c r="M1506" t="str">
        <f t="shared" si="746"/>
        <v>0.426421458287588-1.3943175563014i</v>
      </c>
      <c r="N1506" t="str">
        <f t="shared" si="747"/>
        <v>-1.01087688671336i</v>
      </c>
      <c r="O1506" t="str">
        <f t="shared" si="748"/>
        <v>0.531117941394624-0.847297900580863i</v>
      </c>
      <c r="P1506" t="str">
        <f t="shared" si="749"/>
        <v>0.468882058605376+0.847297900580863i</v>
      </c>
      <c r="Q1506" t="str">
        <f t="shared" si="750"/>
        <v>-0.468882058605376+0.163578986132497i</v>
      </c>
      <c r="R1506" t="str">
        <f t="shared" si="751"/>
        <v>-0.329470652363058-1.92200225902287i</v>
      </c>
      <c r="S1506" t="str">
        <f t="shared" si="752"/>
        <v>0.106585496098286i</v>
      </c>
      <c r="T1506" t="str">
        <f t="shared" si="753"/>
        <v>0.204857564279979-0.0351167929319425i</v>
      </c>
      <c r="U1506" t="e">
        <f t="shared" si="754"/>
        <v>#DIV/0!</v>
      </c>
      <c r="V1506" t="str">
        <f t="shared" si="755"/>
        <v>1.33333333333333E-06-0.000773347634071405i</v>
      </c>
      <c r="W1506" t="e">
        <f t="shared" si="756"/>
        <v>#DIV/0!</v>
      </c>
      <c r="X1506" t="e">
        <f t="shared" si="757"/>
        <v>#DIV/0!</v>
      </c>
      <c r="Y1506" t="str">
        <f t="shared" si="758"/>
        <v>0.00083+0.137928483863206i</v>
      </c>
      <c r="Z1506" t="e">
        <f t="shared" si="759"/>
        <v>#DIV/0!</v>
      </c>
      <c r="AA1506" t="e">
        <f t="shared" si="760"/>
        <v>#DIV/0!</v>
      </c>
      <c r="AB1506" t="str">
        <f t="shared" si="761"/>
        <v>1.26320029684531-0.216538468627202i</v>
      </c>
      <c r="AC1506" t="str">
        <f t="shared" si="762"/>
        <v>1.23673232426856-1.85363900058393i</v>
      </c>
      <c r="AD1506" t="str">
        <f t="shared" si="763"/>
        <v>0.395454831173332+0.417626368511463i</v>
      </c>
      <c r="AE1506" t="e">
        <f t="shared" si="764"/>
        <v>#DIV/0!</v>
      </c>
      <c r="AF1506" t="str">
        <f t="shared" si="765"/>
        <v>-18.3953761858715-3.01089346280556i</v>
      </c>
      <c r="AG1506" t="e">
        <f t="shared" si="766"/>
        <v>#DIV/0!</v>
      </c>
      <c r="AH1506" t="e">
        <f t="shared" si="767"/>
        <v>#DIV/0!</v>
      </c>
      <c r="AI1506" t="e">
        <f t="shared" si="768"/>
        <v>#DIV/0!</v>
      </c>
      <c r="AJ1506" t="e">
        <f t="shared" si="769"/>
        <v>#DIV/0!</v>
      </c>
      <c r="AK1506"/>
      <c r="AL1506"/>
      <c r="AM1506"/>
      <c r="AN1506"/>
    </row>
    <row r="1507" spans="1:40" x14ac:dyDescent="0.25">
      <c r="A1507"/>
      <c r="B1507">
        <f t="shared" si="735"/>
        <v>137300</v>
      </c>
      <c r="C1507" s="186" t="str">
        <f t="shared" si="738"/>
        <v>-5.21771301060485E-06+0.0229562406949954i</v>
      </c>
      <c r="D1507" s="158" t="str">
        <f t="shared" si="739"/>
        <v>-7.66670666913308+0.175997845328298i</v>
      </c>
      <c r="E1507" t="str">
        <f t="shared" si="740"/>
        <v>7.99994204420868-0.0215323703213617i</v>
      </c>
      <c r="F1507" t="str">
        <f t="shared" si="741"/>
        <v>0.999200645270102+2.14979600758319E-06i</v>
      </c>
      <c r="G1507">
        <f t="shared" si="736"/>
        <v>1</v>
      </c>
      <c r="H1507" t="str">
        <f t="shared" si="742"/>
        <v>10.7300242748286+3.18513461975412i</v>
      </c>
      <c r="I1507" t="str">
        <f t="shared" si="743"/>
        <v>539.175839172348i</v>
      </c>
      <c r="J1507" t="str">
        <f t="shared" si="737"/>
        <v>-392.505848596698+117.954419984057i</v>
      </c>
      <c r="K1507" t="str">
        <f t="shared" si="744"/>
        <v>0.378618956953178-1.25989475437877i</v>
      </c>
      <c r="L1507" t="str">
        <f t="shared" si="745"/>
        <v>0.0472323750909702-0.133577176781545i</v>
      </c>
      <c r="M1507" t="str">
        <f t="shared" si="746"/>
        <v>0.425851332044148-1.39347193116031i</v>
      </c>
      <c r="N1507" t="str">
        <f t="shared" si="747"/>
        <v>-1.01161367744712i</v>
      </c>
      <c r="O1507" t="str">
        <f t="shared" si="748"/>
        <v>0.530493516047732-0.847688993340903i</v>
      </c>
      <c r="P1507" t="str">
        <f t="shared" si="749"/>
        <v>0.469506483952268+0.847688993340903i</v>
      </c>
      <c r="Q1507" t="str">
        <f t="shared" si="750"/>
        <v>-0.469506483952268+0.163924684106217i</v>
      </c>
      <c r="R1507" t="str">
        <f t="shared" si="751"/>
        <v>-0.329464903890725-1.92051964020788i</v>
      </c>
      <c r="S1507" t="str">
        <f t="shared" si="752"/>
        <v>0.106663182319932i</v>
      </c>
      <c r="T1507" t="str">
        <f t="shared" si="753"/>
        <v>0.204848736532503-0.0351417751117153i</v>
      </c>
      <c r="U1507" t="e">
        <f t="shared" si="754"/>
        <v>#DIV/0!</v>
      </c>
      <c r="V1507" t="str">
        <f t="shared" si="755"/>
        <v>1.33333333333333E-06-0.000772784380150011i</v>
      </c>
      <c r="W1507" t="e">
        <f t="shared" si="756"/>
        <v>#DIV/0!</v>
      </c>
      <c r="X1507" t="e">
        <f t="shared" si="757"/>
        <v>#DIV/0!</v>
      </c>
      <c r="Y1507" t="str">
        <f t="shared" si="758"/>
        <v>0.00083+0.138029014828121i</v>
      </c>
      <c r="Z1507" t="e">
        <f t="shared" si="759"/>
        <v>#DIV/0!</v>
      </c>
      <c r="AA1507" t="e">
        <f t="shared" si="760"/>
        <v>#DIV/0!</v>
      </c>
      <c r="AB1507" t="str">
        <f t="shared" si="761"/>
        <v>1.26314586286202-0.216692514668976i</v>
      </c>
      <c r="AC1507" t="str">
        <f t="shared" si="762"/>
        <v>1.23595741138208-1.85243710087527i</v>
      </c>
      <c r="AD1507" t="str">
        <f t="shared" si="763"/>
        <v>0.395756937642897+0.41783180779023i</v>
      </c>
      <c r="AE1507" t="e">
        <f t="shared" si="764"/>
        <v>#DIV/0!</v>
      </c>
      <c r="AF1507" t="str">
        <f t="shared" si="765"/>
        <v>-18.3967309439617-3.00913677442582i</v>
      </c>
      <c r="AG1507" t="e">
        <f t="shared" si="766"/>
        <v>#DIV/0!</v>
      </c>
      <c r="AH1507" t="e">
        <f t="shared" si="767"/>
        <v>#DIV/0!</v>
      </c>
      <c r="AI1507" t="e">
        <f t="shared" si="768"/>
        <v>#DIV/0!</v>
      </c>
      <c r="AJ1507" t="e">
        <f t="shared" si="769"/>
        <v>#DIV/0!</v>
      </c>
      <c r="AK1507"/>
      <c r="AL1507"/>
      <c r="AM1507"/>
      <c r="AN1507"/>
    </row>
    <row r="1508" spans="1:40" x14ac:dyDescent="0.25">
      <c r="A1508"/>
      <c r="B1508">
        <f t="shared" si="735"/>
        <v>137400</v>
      </c>
      <c r="C1508" s="186" t="str">
        <f t="shared" si="738"/>
        <v>-5.21012085047319E-06+0.0229395330979607i</v>
      </c>
      <c r="D1508" s="158" t="str">
        <f t="shared" si="739"/>
        <v>-7.66670661092652+0.175869753751032i</v>
      </c>
      <c r="E1508" t="str">
        <f t="shared" si="740"/>
        <v>7.99994195975643-0.0215480528108002i</v>
      </c>
      <c r="F1508" t="str">
        <f t="shared" si="741"/>
        <v>0.999200645278522+2.15136175039096E-06i</v>
      </c>
      <c r="G1508">
        <f t="shared" si="736"/>
        <v>1</v>
      </c>
      <c r="H1508" t="str">
        <f t="shared" si="742"/>
        <v>10.7313765042405+3.18325156444513i</v>
      </c>
      <c r="I1508" t="str">
        <f t="shared" si="743"/>
        <v>539.568538254047i</v>
      </c>
      <c r="J1508" t="str">
        <f t="shared" si="737"/>
        <v>-393.079263236277+118.040329976761i</v>
      </c>
      <c r="K1508" t="str">
        <f t="shared" si="744"/>
        <v>0.378111038214222-1.25912565944208i</v>
      </c>
      <c r="L1508" t="str">
        <f t="shared" si="745"/>
        <v>0.0471712765246495-0.133501547534143i</v>
      </c>
      <c r="M1508" t="str">
        <f t="shared" si="746"/>
        <v>0.425282314738871-1.39262720697622i</v>
      </c>
      <c r="N1508" t="str">
        <f t="shared" si="747"/>
        <v>-1.01235046818087i</v>
      </c>
      <c r="O1508" t="str">
        <f t="shared" si="748"/>
        <v>0.529868802716842-0.848079625924017i</v>
      </c>
      <c r="P1508" t="str">
        <f t="shared" si="749"/>
        <v>0.470131197283158+0.848079625924017i</v>
      </c>
      <c r="Q1508" t="str">
        <f t="shared" si="750"/>
        <v>-0.470131197283158+0.164270842256853i</v>
      </c>
      <c r="R1508" t="str">
        <f t="shared" si="751"/>
        <v>-0.329459150887397-1.91903911789569i</v>
      </c>
      <c r="S1508" t="str">
        <f t="shared" si="752"/>
        <v>0.106740868541578i</v>
      </c>
      <c r="T1508" t="str">
        <f t="shared" si="753"/>
        <v>0.20483990220945-0.0351667559146916i</v>
      </c>
      <c r="U1508" t="e">
        <f t="shared" si="754"/>
        <v>#DIV/0!</v>
      </c>
      <c r="V1508" t="str">
        <f t="shared" si="755"/>
        <v>1.33333333333333E-06-0.000772221946103327i</v>
      </c>
      <c r="W1508" t="e">
        <f t="shared" si="756"/>
        <v>#DIV/0!</v>
      </c>
      <c r="X1508" t="e">
        <f t="shared" si="757"/>
        <v>#DIV/0!</v>
      </c>
      <c r="Y1508" t="str">
        <f t="shared" si="758"/>
        <v>0.00083+0.138129545793036i</v>
      </c>
      <c r="Z1508" t="e">
        <f t="shared" si="759"/>
        <v>#DIV/0!</v>
      </c>
      <c r="AA1508" t="e">
        <f t="shared" si="760"/>
        <v>#DIV/0!</v>
      </c>
      <c r="AB1508" t="str">
        <f t="shared" si="761"/>
        <v>1.26309138833215-0.216846552221097i</v>
      </c>
      <c r="AC1508" t="str">
        <f t="shared" si="762"/>
        <v>1.23518402099454-1.85123643596045i</v>
      </c>
      <c r="AD1508" t="str">
        <f t="shared" si="763"/>
        <v>0.396059199165944+0.418037036826675i</v>
      </c>
      <c r="AE1508" t="e">
        <f t="shared" si="764"/>
        <v>#DIV/0!</v>
      </c>
      <c r="AF1508" t="str">
        <f t="shared" si="765"/>
        <v>-18.398083115167-3.0073818106941i</v>
      </c>
      <c r="AG1508" t="e">
        <f t="shared" si="766"/>
        <v>#DIV/0!</v>
      </c>
      <c r="AH1508" t="e">
        <f t="shared" si="767"/>
        <v>#DIV/0!</v>
      </c>
      <c r="AI1508" t="e">
        <f t="shared" si="768"/>
        <v>#DIV/0!</v>
      </c>
      <c r="AJ1508" t="e">
        <f t="shared" si="769"/>
        <v>#DIV/0!</v>
      </c>
      <c r="AK1508"/>
      <c r="AL1508"/>
      <c r="AM1508"/>
      <c r="AN1508"/>
    </row>
    <row r="1509" spans="1:40" x14ac:dyDescent="0.25">
      <c r="A1509"/>
      <c r="B1509">
        <f t="shared" si="735"/>
        <v>137500</v>
      </c>
      <c r="C1509" s="186" t="str">
        <f t="shared" si="738"/>
        <v>-5.20254524902911E-06+0.0229228498028815i</v>
      </c>
      <c r="D1509" s="158" t="str">
        <f t="shared" si="739"/>
        <v>-7.66670655284692+0.175741848488758i</v>
      </c>
      <c r="E1509" t="str">
        <f t="shared" si="740"/>
        <v>7.99994187524268-0.0215637352997418i</v>
      </c>
      <c r="F1509" t="str">
        <f t="shared" si="741"/>
        <v>0.999200645286962+2.15292749314925E-06i</v>
      </c>
      <c r="G1509">
        <f t="shared" si="736"/>
        <v>1</v>
      </c>
      <c r="H1509" t="str">
        <f t="shared" si="742"/>
        <v>10.7327261529709+3.18137041837175i</v>
      </c>
      <c r="I1509" t="str">
        <f t="shared" si="743"/>
        <v>539.961237335746i</v>
      </c>
      <c r="J1509" t="str">
        <f t="shared" si="737"/>
        <v>-393.653095360122+118.126239969466i</v>
      </c>
      <c r="K1509" t="str">
        <f t="shared" si="744"/>
        <v>0.377604112076283-1.25835739441094i</v>
      </c>
      <c r="L1509" t="str">
        <f t="shared" si="745"/>
        <v>0.0471102915135855-0.133425988198622i</v>
      </c>
      <c r="M1509" t="str">
        <f t="shared" si="746"/>
        <v>0.424714403589869-1.39178338260956i</v>
      </c>
      <c r="N1509" t="str">
        <f t="shared" si="747"/>
        <v>-1.01308725891463i</v>
      </c>
      <c r="O1509" t="str">
        <f t="shared" si="748"/>
        <v>0.529243801741068-0.848469798118154i</v>
      </c>
      <c r="P1509" t="str">
        <f t="shared" si="749"/>
        <v>0.470756198258932+0.848469798118154i</v>
      </c>
      <c r="Q1509" t="str">
        <f t="shared" si="750"/>
        <v>-0.470756198258932+0.164617460796476i</v>
      </c>
      <c r="R1509" t="str">
        <f t="shared" si="751"/>
        <v>-0.329453393352295-1.91756068750915i</v>
      </c>
      <c r="S1509" t="str">
        <f t="shared" si="752"/>
        <v>0.106818554763224i</v>
      </c>
      <c r="T1509" t="str">
        <f t="shared" si="753"/>
        <v>0.204831061310502-0.0351917353397321i</v>
      </c>
      <c r="U1509" t="e">
        <f t="shared" si="754"/>
        <v>#DIV/0!</v>
      </c>
      <c r="V1509" t="str">
        <f t="shared" si="755"/>
        <v>1.33333333333333E-06-0.000771660330142523i</v>
      </c>
      <c r="W1509" t="e">
        <f t="shared" si="756"/>
        <v>#DIV/0!</v>
      </c>
      <c r="X1509" t="e">
        <f t="shared" si="757"/>
        <v>#DIV/0!</v>
      </c>
      <c r="Y1509" t="str">
        <f t="shared" si="758"/>
        <v>0.00083+0.138230076757951i</v>
      </c>
      <c r="Z1509" t="e">
        <f t="shared" si="759"/>
        <v>#DIV/0!</v>
      </c>
      <c r="AA1509" t="e">
        <f t="shared" si="760"/>
        <v>#DIV/0!</v>
      </c>
      <c r="AB1509" t="str">
        <f t="shared" si="761"/>
        <v>1.26303687325376-0.217000581276538i</v>
      </c>
      <c r="AC1509" t="str">
        <f t="shared" si="762"/>
        <v>1.23441214929868-1.85003700427324i</v>
      </c>
      <c r="AD1509" t="str">
        <f t="shared" si="763"/>
        <v>0.396361615605731+0.418242055508698i</v>
      </c>
      <c r="AE1509" t="e">
        <f t="shared" si="764"/>
        <v>#DIV/0!</v>
      </c>
      <c r="AF1509" t="str">
        <f t="shared" si="765"/>
        <v>-18.3994327058178-3.00562856988299i</v>
      </c>
      <c r="AG1509" t="e">
        <f t="shared" si="766"/>
        <v>#DIV/0!</v>
      </c>
      <c r="AH1509" t="e">
        <f t="shared" si="767"/>
        <v>#DIV/0!</v>
      </c>
      <c r="AI1509" t="e">
        <f t="shared" si="768"/>
        <v>#DIV/0!</v>
      </c>
      <c r="AJ1509" t="e">
        <f t="shared" si="769"/>
        <v>#DIV/0!</v>
      </c>
      <c r="AK1509"/>
      <c r="AL1509"/>
      <c r="AM1509"/>
      <c r="AN1509"/>
    </row>
    <row r="1510" spans="1:40" x14ac:dyDescent="0.25">
      <c r="A1510"/>
      <c r="B1510">
        <f t="shared" si="735"/>
        <v>137600</v>
      </c>
      <c r="C1510" s="186" t="str">
        <f t="shared" si="738"/>
        <v>-5.19498615815444E-06+0.022906190756774i</v>
      </c>
      <c r="D1510" s="158" t="str">
        <f t="shared" si="739"/>
        <v>-7.6667064948939+0.175614129135267i</v>
      </c>
      <c r="E1510" t="str">
        <f t="shared" si="740"/>
        <v>7.99994179066745-0.0215794177881863i</v>
      </c>
      <c r="F1510" t="str">
        <f t="shared" si="741"/>
        <v>0.999200645295391+2.15449323585793E-06i</v>
      </c>
      <c r="G1510">
        <f t="shared" si="736"/>
        <v>1</v>
      </c>
      <c r="H1510" t="str">
        <f t="shared" si="742"/>
        <v>10.7340732273319+3.17949117939942i</v>
      </c>
      <c r="I1510" t="str">
        <f t="shared" si="743"/>
        <v>540.353936417444i</v>
      </c>
      <c r="J1510" t="str">
        <f t="shared" si="737"/>
        <v>-394.227344968234+118.212149962172i</v>
      </c>
      <c r="K1510" t="str">
        <f t="shared" si="744"/>
        <v>0.377098176033856-1.25758995820449i</v>
      </c>
      <c r="L1510" t="str">
        <f t="shared" si="745"/>
        <v>0.0470494197897832-0.133350498717112i</v>
      </c>
      <c r="M1510" t="str">
        <f t="shared" si="746"/>
        <v>0.424147595823639-1.3909404569216i</v>
      </c>
      <c r="N1510" t="str">
        <f t="shared" si="747"/>
        <v>-1.01382404964839i</v>
      </c>
      <c r="O1510" t="str">
        <f t="shared" si="748"/>
        <v>0.528618513459707-0.848859509711501i</v>
      </c>
      <c r="P1510" t="str">
        <f t="shared" si="749"/>
        <v>0.471381486540293+0.848859509711501i</v>
      </c>
      <c r="Q1510" t="str">
        <f t="shared" si="750"/>
        <v>-0.471381486540293+0.164964539936889i</v>
      </c>
      <c r="R1510" t="str">
        <f t="shared" si="751"/>
        <v>-0.329447631284651-1.91608434448447i</v>
      </c>
      <c r="S1510" t="str">
        <f t="shared" si="752"/>
        <v>0.10689624098487i</v>
      </c>
      <c r="T1510" t="str">
        <f t="shared" si="753"/>
        <v>0.204822213835349-0.0352167133856987i</v>
      </c>
      <c r="U1510" t="e">
        <f t="shared" si="754"/>
        <v>#DIV/0!</v>
      </c>
      <c r="V1510" t="str">
        <f t="shared" si="755"/>
        <v>1.33333333333333E-06-0.000771099530483987i</v>
      </c>
      <c r="W1510" t="e">
        <f t="shared" si="756"/>
        <v>#DIV/0!</v>
      </c>
      <c r="X1510" t="e">
        <f t="shared" si="757"/>
        <v>#DIV/0!</v>
      </c>
      <c r="Y1510" t="str">
        <f t="shared" si="758"/>
        <v>0.00083+0.138330607722866i</v>
      </c>
      <c r="Z1510" t="e">
        <f t="shared" si="759"/>
        <v>#DIV/0!</v>
      </c>
      <c r="AA1510" t="e">
        <f t="shared" si="760"/>
        <v>#DIV/0!</v>
      </c>
      <c r="AB1510" t="str">
        <f t="shared" si="761"/>
        <v>1.26298231762494-0.217154601828284i</v>
      </c>
      <c r="AC1510" t="str">
        <f t="shared" si="762"/>
        <v>1.23364179249872-1.84883880424864i</v>
      </c>
      <c r="AD1510" t="str">
        <f t="shared" si="763"/>
        <v>0.396664186825419+0.418446863724275i</v>
      </c>
      <c r="AE1510" t="e">
        <f t="shared" si="764"/>
        <v>#DIV/0!</v>
      </c>
      <c r="AF1510" t="str">
        <f t="shared" si="765"/>
        <v>-18.4007797222258-3.00387705026415i</v>
      </c>
      <c r="AG1510" t="e">
        <f t="shared" si="766"/>
        <v>#DIV/0!</v>
      </c>
      <c r="AH1510" t="e">
        <f t="shared" si="767"/>
        <v>#DIV/0!</v>
      </c>
      <c r="AI1510" t="e">
        <f t="shared" si="768"/>
        <v>#DIV/0!</v>
      </c>
      <c r="AJ1510" t="e">
        <f t="shared" si="769"/>
        <v>#DIV/0!</v>
      </c>
      <c r="AK1510"/>
      <c r="AL1510"/>
      <c r="AM1510"/>
      <c r="AN1510"/>
    </row>
    <row r="1511" spans="1:40" x14ac:dyDescent="0.25">
      <c r="A1511"/>
      <c r="B1511">
        <f t="shared" si="735"/>
        <v>137700</v>
      </c>
      <c r="C1511" s="186" t="str">
        <f t="shared" si="738"/>
        <v>-5.18744352990559E-06+0.0228895559068081i</v>
      </c>
      <c r="D1511" s="158" t="str">
        <f t="shared" si="739"/>
        <v>-7.66670643706707+0.175486595285529i</v>
      </c>
      <c r="E1511" t="str">
        <f t="shared" si="740"/>
        <v>7.99994170603073-0.0215951002761332i</v>
      </c>
      <c r="F1511" t="str">
        <f t="shared" si="741"/>
        <v>0.999200645303841+2.15605897851706E-06i</v>
      </c>
      <c r="G1511">
        <f t="shared" si="736"/>
        <v>1</v>
      </c>
      <c r="H1511" t="str">
        <f t="shared" si="742"/>
        <v>10.7354177336172+3.17761384539391i</v>
      </c>
      <c r="I1511" t="str">
        <f t="shared" si="743"/>
        <v>540.746635499143i</v>
      </c>
      <c r="J1511" t="str">
        <f t="shared" si="737"/>
        <v>-394.802012060612+118.298059954877i</v>
      </c>
      <c r="K1511" t="str">
        <f t="shared" si="744"/>
        <v>0.376593227589062-1.25682334974279i</v>
      </c>
      <c r="L1511" t="str">
        <f t="shared" si="745"/>
        <v>0.0469886610859935-0.133275079031651i</v>
      </c>
      <c r="M1511" t="str">
        <f t="shared" si="746"/>
        <v>0.423581888675055-1.39009842877444i</v>
      </c>
      <c r="N1511" t="str">
        <f t="shared" si="747"/>
        <v>-1.01456084038214i</v>
      </c>
      <c r="O1511" t="str">
        <f t="shared" si="748"/>
        <v>0.527992938212212-0.849248760492493i</v>
      </c>
      <c r="P1511" t="str">
        <f t="shared" si="749"/>
        <v>0.472007061787788+0.849248760492493i</v>
      </c>
      <c r="Q1511" t="str">
        <f t="shared" si="750"/>
        <v>-0.472007061787788+0.165312079889647i</v>
      </c>
      <c r="R1511" t="str">
        <f t="shared" si="751"/>
        <v>-0.329441864683689-1.91461008427111i</v>
      </c>
      <c r="S1511" t="str">
        <f t="shared" si="752"/>
        <v>0.106973927206516i</v>
      </c>
      <c r="T1511" t="str">
        <f t="shared" si="753"/>
        <v>0.204813359783679-0.0352416900514518i</v>
      </c>
      <c r="U1511" t="e">
        <f t="shared" si="754"/>
        <v>#DIV/0!</v>
      </c>
      <c r="V1511" t="str">
        <f t="shared" si="755"/>
        <v>1.33333333333333E-06-0.00077053954534929i</v>
      </c>
      <c r="W1511" t="e">
        <f t="shared" si="756"/>
        <v>#DIV/0!</v>
      </c>
      <c r="X1511" t="e">
        <f t="shared" si="757"/>
        <v>#DIV/0!</v>
      </c>
      <c r="Y1511" t="str">
        <f t="shared" si="758"/>
        <v>0.00083+0.138431138687781i</v>
      </c>
      <c r="Z1511" t="e">
        <f t="shared" si="759"/>
        <v>#DIV/0!</v>
      </c>
      <c r="AA1511" t="e">
        <f t="shared" si="760"/>
        <v>#DIV/0!</v>
      </c>
      <c r="AB1511" t="str">
        <f t="shared" si="761"/>
        <v>1.26292772144374-0.217308613869306i</v>
      </c>
      <c r="AC1511" t="str">
        <f t="shared" si="762"/>
        <v>1.23287294681035-1.84764183432275i</v>
      </c>
      <c r="AD1511" t="str">
        <f t="shared" si="763"/>
        <v>0.396966912688088+0.418651461361451i</v>
      </c>
      <c r="AE1511" t="e">
        <f t="shared" si="764"/>
        <v>#DIV/0!</v>
      </c>
      <c r="AF1511" t="str">
        <f t="shared" si="765"/>
        <v>-18.4021241706843-3.00212725010838i</v>
      </c>
      <c r="AG1511" t="e">
        <f t="shared" si="766"/>
        <v>#DIV/0!</v>
      </c>
      <c r="AH1511" t="e">
        <f t="shared" si="767"/>
        <v>#DIV/0!</v>
      </c>
      <c r="AI1511" t="e">
        <f t="shared" si="768"/>
        <v>#DIV/0!</v>
      </c>
      <c r="AJ1511" t="e">
        <f t="shared" si="769"/>
        <v>#DIV/0!</v>
      </c>
      <c r="AK1511"/>
      <c r="AL1511"/>
      <c r="AM1511"/>
      <c r="AN1511"/>
    </row>
    <row r="1512" spans="1:40" x14ac:dyDescent="0.25">
      <c r="A1512"/>
      <c r="B1512">
        <f t="shared" si="735"/>
        <v>137800</v>
      </c>
      <c r="C1512" s="186" t="str">
        <f t="shared" si="738"/>
        <v>-5.17991731651292E-06+0.0228729452003073i</v>
      </c>
      <c r="D1512" s="158" t="str">
        <f t="shared" si="739"/>
        <v>-7.66670637936612+0.175359246535689i</v>
      </c>
      <c r="E1512" t="str">
        <f t="shared" si="740"/>
        <v>7.99994162133253-0.0216107827635821i</v>
      </c>
      <c r="F1512" t="str">
        <f t="shared" si="741"/>
        <v>0.999200645312291+2.15762472112653E-06i</v>
      </c>
      <c r="G1512">
        <f t="shared" si="736"/>
        <v>1</v>
      </c>
      <c r="H1512" t="str">
        <f t="shared" si="742"/>
        <v>10.7367596781023+3.17573841422124i</v>
      </c>
      <c r="I1512" t="str">
        <f t="shared" si="743"/>
        <v>541.139334580842i</v>
      </c>
      <c r="J1512" t="str">
        <f t="shared" si="737"/>
        <v>-395.377096637255+118.383969947581i</v>
      </c>
      <c r="K1512" t="str">
        <f t="shared" si="744"/>
        <v>0.376089264251626-1.25605756794683i</v>
      </c>
      <c r="L1512" t="str">
        <f t="shared" si="745"/>
        <v>0.04692801513571-0.133199729084181i</v>
      </c>
      <c r="M1512" t="str">
        <f t="shared" si="746"/>
        <v>0.423017279387336-1.38925729703101i</v>
      </c>
      <c r="N1512" t="str">
        <f t="shared" si="747"/>
        <v>-1.0152976311159i</v>
      </c>
      <c r="O1512" t="str">
        <f t="shared" si="748"/>
        <v>0.527367076338165-0.849637550249832i</v>
      </c>
      <c r="P1512" t="str">
        <f t="shared" si="749"/>
        <v>0.472632923661835+0.849637550249832i</v>
      </c>
      <c r="Q1512" t="str">
        <f t="shared" si="750"/>
        <v>-0.472632923661835+0.165660080866068i</v>
      </c>
      <c r="R1512" t="str">
        <f t="shared" si="751"/>
        <v>-0.329436093548637-1.9131379023317i</v>
      </c>
      <c r="S1512" t="str">
        <f t="shared" si="752"/>
        <v>0.107051613428162i</v>
      </c>
      <c r="T1512" t="str">
        <f t="shared" si="753"/>
        <v>0.204804499155178-0.0352666653358525i</v>
      </c>
      <c r="U1512" t="e">
        <f t="shared" si="754"/>
        <v>#DIV/0!</v>
      </c>
      <c r="V1512" t="str">
        <f t="shared" si="755"/>
        <v>1.33333333333333E-06-0.000769980372965145i</v>
      </c>
      <c r="W1512" t="e">
        <f t="shared" si="756"/>
        <v>#DIV/0!</v>
      </c>
      <c r="X1512" t="e">
        <f t="shared" si="757"/>
        <v>#DIV/0!</v>
      </c>
      <c r="Y1512" t="str">
        <f t="shared" si="758"/>
        <v>0.00083+0.138531669652696i</v>
      </c>
      <c r="Z1512" t="e">
        <f t="shared" si="759"/>
        <v>#DIV/0!</v>
      </c>
      <c r="AA1512" t="e">
        <f t="shared" si="760"/>
        <v>#DIV/0!</v>
      </c>
      <c r="AB1512" t="str">
        <f t="shared" si="761"/>
        <v>1.26287308470825-0.217462617392581i</v>
      </c>
      <c r="AC1512" t="str">
        <f t="shared" si="762"/>
        <v>1.23210560846067-1.84644609293286i</v>
      </c>
      <c r="AD1512" t="str">
        <f t="shared" si="763"/>
        <v>0.397269793056735+0.418855848308353i</v>
      </c>
      <c r="AE1512" t="e">
        <f t="shared" si="764"/>
        <v>#DIV/0!</v>
      </c>
      <c r="AF1512" t="str">
        <f t="shared" si="765"/>
        <v>-18.4034660574684-3.00037916768555i</v>
      </c>
      <c r="AG1512" t="e">
        <f t="shared" si="766"/>
        <v>#DIV/0!</v>
      </c>
      <c r="AH1512" t="e">
        <f t="shared" si="767"/>
        <v>#DIV/0!</v>
      </c>
      <c r="AI1512" t="e">
        <f t="shared" si="768"/>
        <v>#DIV/0!</v>
      </c>
      <c r="AJ1512" t="e">
        <f t="shared" si="769"/>
        <v>#DIV/0!</v>
      </c>
      <c r="AK1512"/>
      <c r="AL1512"/>
      <c r="AM1512"/>
      <c r="AN1512"/>
    </row>
    <row r="1513" spans="1:40" x14ac:dyDescent="0.25">
      <c r="A1513"/>
      <c r="B1513">
        <f t="shared" si="735"/>
        <v>137900</v>
      </c>
      <c r="C1513" s="186" t="str">
        <f t="shared" si="738"/>
        <v>-0.0000051724074703799+0.0228563585847477i</v>
      </c>
      <c r="D1513" s="158" t="str">
        <f t="shared" si="739"/>
        <v>-7.66670632179061+0.175232082483066i</v>
      </c>
      <c r="E1513" t="str">
        <f t="shared" si="740"/>
        <v>7.99994153657285-0.0216264652505328i</v>
      </c>
      <c r="F1513" t="str">
        <f t="shared" si="741"/>
        <v>0.99920064532074+2.15919046368631E-06i</v>
      </c>
      <c r="G1513">
        <f t="shared" si="736"/>
        <v>1</v>
      </c>
      <c r="H1513" t="str">
        <f t="shared" si="742"/>
        <v>10.738099067044+3.1738648837478i</v>
      </c>
      <c r="I1513" t="str">
        <f t="shared" si="743"/>
        <v>541.532033662541i</v>
      </c>
      <c r="J1513" t="str">
        <f t="shared" si="737"/>
        <v>-395.952598698165+118.469879940287i</v>
      </c>
      <c r="K1513" t="str">
        <f t="shared" si="744"/>
        <v>0.375586283538847-1.25529261173852i</v>
      </c>
      <c r="L1513" t="str">
        <f t="shared" si="745"/>
        <v>0.0468674816731664-0.133124448816553i</v>
      </c>
      <c r="M1513" t="str">
        <f t="shared" si="746"/>
        <v>0.422453765212013-1.38841706055507i</v>
      </c>
      <c r="N1513" t="str">
        <f t="shared" si="747"/>
        <v>-1.01603442184966i</v>
      </c>
      <c r="O1513" t="str">
        <f t="shared" si="748"/>
        <v>0.526740928177332-0.850025878772454i</v>
      </c>
      <c r="P1513" t="str">
        <f t="shared" si="749"/>
        <v>0.473259071822668+0.850025878772454i</v>
      </c>
      <c r="Q1513" t="str">
        <f t="shared" si="750"/>
        <v>-0.473259071822668+0.166008543077206i</v>
      </c>
      <c r="R1513" t="str">
        <f t="shared" si="751"/>
        <v>-0.329430317878716-1.91166779414206i</v>
      </c>
      <c r="S1513" t="str">
        <f t="shared" si="752"/>
        <v>0.107129299649808i</v>
      </c>
      <c r="T1513" t="str">
        <f t="shared" si="753"/>
        <v>0.204795631949532-0.0352916392377605i</v>
      </c>
      <c r="U1513" t="e">
        <f t="shared" si="754"/>
        <v>#DIV/0!</v>
      </c>
      <c r="V1513" t="str">
        <f t="shared" si="755"/>
        <v>1.33333333333333E-06-0.000769422011563428i</v>
      </c>
      <c r="W1513" t="e">
        <f t="shared" si="756"/>
        <v>#DIV/0!</v>
      </c>
      <c r="X1513" t="e">
        <f t="shared" si="757"/>
        <v>#DIV/0!</v>
      </c>
      <c r="Y1513" t="str">
        <f t="shared" si="758"/>
        <v>0.00083+0.13863220061761i</v>
      </c>
      <c r="Z1513" t="e">
        <f t="shared" si="759"/>
        <v>#DIV/0!</v>
      </c>
      <c r="AA1513" t="e">
        <f t="shared" si="760"/>
        <v>#DIV/0!</v>
      </c>
      <c r="AB1513" t="str">
        <f t="shared" si="761"/>
        <v>1.26281840741653-0.217616612391079i</v>
      </c>
      <c r="AC1513" t="str">
        <f t="shared" si="762"/>
        <v>1.23133977368818-1.84525157851739i</v>
      </c>
      <c r="AD1513" t="str">
        <f t="shared" si="763"/>
        <v>0.397572827794277+0.419060024453174i</v>
      </c>
      <c r="AE1513" t="e">
        <f t="shared" si="764"/>
        <v>#DIV/0!</v>
      </c>
      <c r="AF1513" t="str">
        <f t="shared" si="765"/>
        <v>-18.4048053888346-2.99863280126473i</v>
      </c>
      <c r="AG1513" t="e">
        <f t="shared" si="766"/>
        <v>#DIV/0!</v>
      </c>
      <c r="AH1513" t="e">
        <f t="shared" si="767"/>
        <v>#DIV/0!</v>
      </c>
      <c r="AI1513" t="e">
        <f t="shared" si="768"/>
        <v>#DIV/0!</v>
      </c>
      <c r="AJ1513" t="e">
        <f t="shared" si="769"/>
        <v>#DIV/0!</v>
      </c>
      <c r="AK1513"/>
      <c r="AL1513"/>
      <c r="AM1513"/>
      <c r="AN1513"/>
    </row>
    <row r="1514" spans="1:40" x14ac:dyDescent="0.25">
      <c r="A1514"/>
      <c r="B1514">
        <f t="shared" si="735"/>
        <v>138000</v>
      </c>
      <c r="C1514" s="186" t="str">
        <f t="shared" si="738"/>
        <v>-5.16491394408236E-06+0.0228397960077577i</v>
      </c>
      <c r="D1514" s="158" t="str">
        <f t="shared" si="739"/>
        <v>-7.66670626434021+0.175105102726142i</v>
      </c>
      <c r="E1514" t="str">
        <f t="shared" si="740"/>
        <v>7.99994145175168-0.0216421477369848i</v>
      </c>
      <c r="F1514" t="str">
        <f t="shared" si="741"/>
        <v>0.9992006453292+2.16075620619639E-06i</v>
      </c>
      <c r="G1514">
        <f t="shared" si="736"/>
        <v>1</v>
      </c>
      <c r="H1514" t="str">
        <f t="shared" si="742"/>
        <v>10.7394359066813+3.17199325184029i</v>
      </c>
      <c r="I1514" t="str">
        <f t="shared" si="743"/>
        <v>541.924732744239i</v>
      </c>
      <c r="J1514" t="str">
        <f t="shared" si="737"/>
        <v>-396.528518243341+118.555789932992i</v>
      </c>
      <c r="K1514" t="str">
        <f t="shared" si="744"/>
        <v>0.375084282975559-1.25452848004073i</v>
      </c>
      <c r="L1514" t="str">
        <f t="shared" si="745"/>
        <v>0.0468070604333354-0.133049238170527i</v>
      </c>
      <c r="M1514" t="str">
        <f t="shared" si="746"/>
        <v>0.421891343408894-1.38757771821126i</v>
      </c>
      <c r="N1514" t="str">
        <f t="shared" si="747"/>
        <v>-1.01677121258341i</v>
      </c>
      <c r="O1514" t="str">
        <f t="shared" si="748"/>
        <v>0.526114494069632-0.850413745849545i</v>
      </c>
      <c r="P1514" t="str">
        <f t="shared" si="749"/>
        <v>0.473885505930368+0.850413745849545i</v>
      </c>
      <c r="Q1514" t="str">
        <f t="shared" si="750"/>
        <v>-0.473885505930368+0.166357466733865i</v>
      </c>
      <c r="R1514" t="str">
        <f t="shared" si="751"/>
        <v>-0.329424537673151-1.91019975519115i</v>
      </c>
      <c r="S1514" t="str">
        <f t="shared" si="752"/>
        <v>0.107206985871454i</v>
      </c>
      <c r="T1514" t="str">
        <f t="shared" si="753"/>
        <v>0.204786758166433-0.0353166117560358i</v>
      </c>
      <c r="U1514" t="e">
        <f t="shared" si="754"/>
        <v>#DIV/0!</v>
      </c>
      <c r="V1514" t="str">
        <f t="shared" si="755"/>
        <v>1.33333333333333E-06-0.00076886445938114i</v>
      </c>
      <c r="W1514" t="e">
        <f t="shared" si="756"/>
        <v>#DIV/0!</v>
      </c>
      <c r="X1514" t="e">
        <f t="shared" si="757"/>
        <v>#DIV/0!</v>
      </c>
      <c r="Y1514" t="str">
        <f t="shared" si="758"/>
        <v>0.00083+0.138732731582525i</v>
      </c>
      <c r="Z1514" t="e">
        <f t="shared" si="759"/>
        <v>#DIV/0!</v>
      </c>
      <c r="AA1514" t="e">
        <f t="shared" si="760"/>
        <v>#DIV/0!</v>
      </c>
      <c r="AB1514" t="str">
        <f t="shared" si="761"/>
        <v>1.26276368956667-0.21777059885777i</v>
      </c>
      <c r="AC1514" t="str">
        <f t="shared" si="762"/>
        <v>1.23057543874269-1.84405828951602i</v>
      </c>
      <c r="AD1514" t="str">
        <f t="shared" si="763"/>
        <v>0.397876016763532+0.419263989684192i</v>
      </c>
      <c r="AE1514" t="e">
        <f t="shared" si="764"/>
        <v>#DIV/0!</v>
      </c>
      <c r="AF1514" t="str">
        <f t="shared" si="765"/>
        <v>-18.4061421710215-2.99688814911415i</v>
      </c>
      <c r="AG1514" t="e">
        <f t="shared" si="766"/>
        <v>#DIV/0!</v>
      </c>
      <c r="AH1514" t="e">
        <f t="shared" si="767"/>
        <v>#DIV/0!</v>
      </c>
      <c r="AI1514" t="e">
        <f t="shared" si="768"/>
        <v>#DIV/0!</v>
      </c>
      <c r="AJ1514" t="e">
        <f t="shared" si="769"/>
        <v>#DIV/0!</v>
      </c>
      <c r="AK1514"/>
      <c r="AL1514"/>
      <c r="AM1514"/>
      <c r="AN1514"/>
    </row>
    <row r="1515" spans="1:40" x14ac:dyDescent="0.25">
      <c r="A1515"/>
      <c r="B1515">
        <f t="shared" si="735"/>
        <v>138100</v>
      </c>
      <c r="C1515" s="186" t="str">
        <f t="shared" si="738"/>
        <v>-5.15743669036785E-06+0.0228232574171173i</v>
      </c>
      <c r="D1515" s="158" t="str">
        <f t="shared" si="739"/>
        <v>-7.66670620701463+0.174978306864566i</v>
      </c>
      <c r="E1515" t="str">
        <f t="shared" si="740"/>
        <v>7.99994136686902-0.0216578302229377i</v>
      </c>
      <c r="F1515" t="str">
        <f t="shared" si="741"/>
        <v>0.99920064533767+2.16232194865674E-06i</v>
      </c>
      <c r="G1515">
        <f t="shared" si="736"/>
        <v>1</v>
      </c>
      <c r="H1515" t="str">
        <f t="shared" si="742"/>
        <v>10.7407702032349+3.17012351636582i</v>
      </c>
      <c r="I1515" t="str">
        <f t="shared" si="743"/>
        <v>542.317431825938i</v>
      </c>
      <c r="J1515" t="str">
        <f t="shared" si="737"/>
        <v>-397.104855272784+118.641699925697i</v>
      </c>
      <c r="K1515" t="str">
        <f t="shared" si="744"/>
        <v>0.374583260094128-1.25376517177725i</v>
      </c>
      <c r="L1515" t="str">
        <f t="shared" si="745"/>
        <v>0.0467467511519248-0.132974097087771i</v>
      </c>
      <c r="M1515" t="str">
        <f t="shared" si="746"/>
        <v>0.421330011246053-1.38673926886502i</v>
      </c>
      <c r="N1515" t="str">
        <f t="shared" si="747"/>
        <v>-1.01750800331717i</v>
      </c>
      <c r="O1515" t="str">
        <f t="shared" si="748"/>
        <v>0.525487774355114-0.850801151270559i</v>
      </c>
      <c r="P1515" t="str">
        <f t="shared" si="749"/>
        <v>0.474512225644886+0.850801151270559i</v>
      </c>
      <c r="Q1515" t="str">
        <f t="shared" si="750"/>
        <v>-0.474512225644886+0.166706852046611i</v>
      </c>
      <c r="R1515" t="str">
        <f t="shared" si="751"/>
        <v>-0.329418752931168-1.90873378098092i</v>
      </c>
      <c r="S1515" t="str">
        <f t="shared" si="752"/>
        <v>0.1072846720931i</v>
      </c>
      <c r="T1515" t="str">
        <f t="shared" si="753"/>
        <v>0.204777877805561-0.0353415828895383i</v>
      </c>
      <c r="U1515" t="e">
        <f t="shared" si="754"/>
        <v>#DIV/0!</v>
      </c>
      <c r="V1515" t="str">
        <f t="shared" si="755"/>
        <v>1.33333333333333E-06-0.000768307714660369i</v>
      </c>
      <c r="W1515" t="e">
        <f t="shared" si="756"/>
        <v>#DIV/0!</v>
      </c>
      <c r="X1515" t="e">
        <f t="shared" si="757"/>
        <v>#DIV/0!</v>
      </c>
      <c r="Y1515" t="str">
        <f t="shared" si="758"/>
        <v>0.00083+0.13883326254744i</v>
      </c>
      <c r="Z1515" t="e">
        <f t="shared" si="759"/>
        <v>#DIV/0!</v>
      </c>
      <c r="AA1515" t="e">
        <f t="shared" si="760"/>
        <v>#DIV/0!</v>
      </c>
      <c r="AB1515" t="str">
        <f t="shared" si="761"/>
        <v>1.2627089311567-0.217924576785623i</v>
      </c>
      <c r="AC1515" t="str">
        <f t="shared" si="762"/>
        <v>1.22981259988533-1.84286622436945i</v>
      </c>
      <c r="AD1515" t="str">
        <f t="shared" si="763"/>
        <v>0.398179359827258+0.419467743889744i</v>
      </c>
      <c r="AE1515" t="e">
        <f t="shared" si="764"/>
        <v>#DIV/0!</v>
      </c>
      <c r="AF1515" t="str">
        <f t="shared" si="765"/>
        <v>-18.4074764102495-2.99514520950125i</v>
      </c>
      <c r="AG1515" t="e">
        <f t="shared" si="766"/>
        <v>#DIV/0!</v>
      </c>
      <c r="AH1515" t="e">
        <f t="shared" si="767"/>
        <v>#DIV/0!</v>
      </c>
      <c r="AI1515" t="e">
        <f t="shared" si="768"/>
        <v>#DIV/0!</v>
      </c>
      <c r="AJ1515" t="e">
        <f t="shared" si="769"/>
        <v>#DIV/0!</v>
      </c>
      <c r="AK1515"/>
      <c r="AL1515"/>
      <c r="AM1515"/>
      <c r="AN1515"/>
    </row>
    <row r="1516" spans="1:40" x14ac:dyDescent="0.25">
      <c r="A1516"/>
      <c r="B1516">
        <f t="shared" si="735"/>
        <v>138200</v>
      </c>
      <c r="C1516" s="186" t="str">
        <f t="shared" si="738"/>
        <v>-5.14997566215475E-06+0.0228067427607579i</v>
      </c>
      <c r="D1516" s="158" t="str">
        <f t="shared" si="739"/>
        <v>-7.6667061498134+0.174851694499144i</v>
      </c>
      <c r="E1516" t="str">
        <f t="shared" si="740"/>
        <v>7.99994128192488-0.0216735127083913i</v>
      </c>
      <c r="F1516" t="str">
        <f t="shared" si="741"/>
        <v>0.999200645346149+2.16388769106734E-06i</v>
      </c>
      <c r="G1516">
        <f t="shared" si="736"/>
        <v>1</v>
      </c>
      <c r="H1516" t="str">
        <f t="shared" si="742"/>
        <v>10.742101962907+3.16825567519178i</v>
      </c>
      <c r="I1516" t="str">
        <f t="shared" si="743"/>
        <v>542.710130907637i</v>
      </c>
      <c r="J1516" t="str">
        <f t="shared" si="737"/>
        <v>-397.681609786492+118.727609918402i</v>
      </c>
      <c r="K1516" t="str">
        <f t="shared" si="744"/>
        <v>0.37408321243441-1.25300268587282i</v>
      </c>
      <c r="L1516" t="str">
        <f t="shared" si="745"/>
        <v>0.0466865535653767-0.132899025509867i</v>
      </c>
      <c r="M1516" t="str">
        <f t="shared" si="746"/>
        <v>0.420769765999787-1.38590171138269i</v>
      </c>
      <c r="N1516" t="str">
        <f t="shared" si="747"/>
        <v>-1.01824479405092i</v>
      </c>
      <c r="O1516" t="str">
        <f t="shared" si="748"/>
        <v>0.524860769374016-0.851188094825178i</v>
      </c>
      <c r="P1516" t="str">
        <f t="shared" si="749"/>
        <v>0.475139230625984+0.851188094825178i</v>
      </c>
      <c r="Q1516" t="str">
        <f t="shared" si="750"/>
        <v>-0.475139230625984+0.167056699225742i</v>
      </c>
      <c r="R1516" t="str">
        <f t="shared" si="751"/>
        <v>-0.329412963651992-1.90726986702641i</v>
      </c>
      <c r="S1516" t="str">
        <f t="shared" si="752"/>
        <v>0.107362358314746i</v>
      </c>
      <c r="T1516" t="str">
        <f t="shared" si="753"/>
        <v>0.204768990866607-0.0353665526371276i</v>
      </c>
      <c r="U1516" t="e">
        <f t="shared" si="754"/>
        <v>#DIV/0!</v>
      </c>
      <c r="V1516" t="str">
        <f t="shared" si="755"/>
        <v>1.33333333333333E-06-0.000767751775648312i</v>
      </c>
      <c r="W1516" t="e">
        <f t="shared" si="756"/>
        <v>#DIV/0!</v>
      </c>
      <c r="X1516" t="e">
        <f t="shared" si="757"/>
        <v>#DIV/0!</v>
      </c>
      <c r="Y1516" t="str">
        <f t="shared" si="758"/>
        <v>0.00083+0.138933793512355i</v>
      </c>
      <c r="Z1516" t="e">
        <f t="shared" si="759"/>
        <v>#DIV/0!</v>
      </c>
      <c r="AA1516" t="e">
        <f t="shared" si="760"/>
        <v>#DIV/0!</v>
      </c>
      <c r="AB1516" t="str">
        <f t="shared" si="761"/>
        <v>1.26265413218472-0.218078546167607i</v>
      </c>
      <c r="AC1516" t="str">
        <f t="shared" si="762"/>
        <v>1.22905125338849-1.84167538151975i</v>
      </c>
      <c r="AD1516" t="str">
        <f t="shared" si="763"/>
        <v>0.398482856848104+0.419671286958256i</v>
      </c>
      <c r="AE1516" t="e">
        <f t="shared" si="764"/>
        <v>#DIV/0!</v>
      </c>
      <c r="AF1516" t="str">
        <f t="shared" si="765"/>
        <v>-18.4088081127204-2.99340398069264i</v>
      </c>
      <c r="AG1516" t="e">
        <f t="shared" si="766"/>
        <v>#DIV/0!</v>
      </c>
      <c r="AH1516" t="e">
        <f t="shared" si="767"/>
        <v>#DIV/0!</v>
      </c>
      <c r="AI1516" t="e">
        <f t="shared" si="768"/>
        <v>#DIV/0!</v>
      </c>
      <c r="AJ1516" t="e">
        <f t="shared" si="769"/>
        <v>#DIV/0!</v>
      </c>
      <c r="AK1516"/>
      <c r="AL1516"/>
      <c r="AM1516"/>
      <c r="AN1516"/>
    </row>
    <row r="1517" spans="1:40" x14ac:dyDescent="0.25">
      <c r="A1517"/>
      <c r="B1517">
        <f t="shared" si="735"/>
        <v>138300</v>
      </c>
      <c r="C1517" s="186" t="str">
        <f t="shared" si="738"/>
        <v>-5.14253081253162E-06+0.0227902519867611i</v>
      </c>
      <c r="D1517" s="158" t="str">
        <f t="shared" si="739"/>
        <v>-7.66670609273621+0.174725265231835i</v>
      </c>
      <c r="E1517" t="str">
        <f t="shared" si="740"/>
        <v>7.99994119691926-0.0216891951933452i</v>
      </c>
      <c r="F1517" t="str">
        <f t="shared" si="741"/>
        <v>0.999200645354629+0.0000021654534334281i</v>
      </c>
      <c r="G1517">
        <f t="shared" si="736"/>
        <v>1</v>
      </c>
      <c r="H1517" t="str">
        <f t="shared" si="742"/>
        <v>10.7434311918824+3.16638972618605i</v>
      </c>
      <c r="I1517" t="str">
        <f t="shared" si="743"/>
        <v>543.102829989336i</v>
      </c>
      <c r="J1517" t="str">
        <f t="shared" si="737"/>
        <v>-398.258781784467+118.813519911107i</v>
      </c>
      <c r="K1517" t="str">
        <f t="shared" si="744"/>
        <v>0.373584137543724-1.25224102125314i</v>
      </c>
      <c r="L1517" t="str">
        <f t="shared" si="745"/>
        <v>0.046626467410865-0.132824023378308i</v>
      </c>
      <c r="M1517" t="str">
        <f t="shared" si="746"/>
        <v>0.420210604954589-1.38506504463145i</v>
      </c>
      <c r="N1517" t="str">
        <f t="shared" si="747"/>
        <v>-1.01898158478468i</v>
      </c>
      <c r="O1517" t="str">
        <f t="shared" si="748"/>
        <v>0.524233479466699-0.851574576303355i</v>
      </c>
      <c r="P1517" t="str">
        <f t="shared" si="749"/>
        <v>0.475766520533301+0.851574576303355i</v>
      </c>
      <c r="Q1517" t="str">
        <f t="shared" si="750"/>
        <v>-0.475766520533301+0.167407008481325i</v>
      </c>
      <c r="R1517" t="str">
        <f t="shared" si="751"/>
        <v>-0.329407169834837-1.90580800885555i</v>
      </c>
      <c r="S1517" t="str">
        <f t="shared" si="752"/>
        <v>0.107440044536392i</v>
      </c>
      <c r="T1517" t="str">
        <f t="shared" si="753"/>
        <v>0.204760097349253-0.0353915209976617i</v>
      </c>
      <c r="U1517" t="e">
        <f t="shared" si="754"/>
        <v>#DIV/0!</v>
      </c>
      <c r="V1517" t="str">
        <f t="shared" si="755"/>
        <v>1.33333333333333E-06-0.000767196640597227i</v>
      </c>
      <c r="W1517" t="e">
        <f t="shared" si="756"/>
        <v>#DIV/0!</v>
      </c>
      <c r="X1517" t="e">
        <f t="shared" si="757"/>
        <v>#DIV/0!</v>
      </c>
      <c r="Y1517" t="str">
        <f t="shared" si="758"/>
        <v>0.00083+0.13903432447727i</v>
      </c>
      <c r="Z1517" t="e">
        <f t="shared" si="759"/>
        <v>#DIV/0!</v>
      </c>
      <c r="AA1517" t="e">
        <f t="shared" si="760"/>
        <v>#DIV/0!</v>
      </c>
      <c r="AB1517" t="str">
        <f t="shared" si="761"/>
        <v>1.26259929264877-0.21823250699668i</v>
      </c>
      <c r="AC1517" t="str">
        <f t="shared" si="762"/>
        <v>1.22829139553579-1.84048575941004i</v>
      </c>
      <c r="AD1517" t="str">
        <f t="shared" si="763"/>
        <v>0.398786507688656+0.419874618778217i</v>
      </c>
      <c r="AE1517" t="e">
        <f t="shared" si="764"/>
        <v>#DIV/0!</v>
      </c>
      <c r="AF1517" t="str">
        <f t="shared" si="765"/>
        <v>-18.4101372846186-2.99166446095421i</v>
      </c>
      <c r="AG1517" t="e">
        <f t="shared" si="766"/>
        <v>#DIV/0!</v>
      </c>
      <c r="AH1517" t="e">
        <f t="shared" si="767"/>
        <v>#DIV/0!</v>
      </c>
      <c r="AI1517" t="e">
        <f t="shared" si="768"/>
        <v>#DIV/0!</v>
      </c>
      <c r="AJ1517" t="e">
        <f t="shared" si="769"/>
        <v>#DIV/0!</v>
      </c>
      <c r="AK1517"/>
      <c r="AL1517"/>
      <c r="AM1517"/>
      <c r="AN1517"/>
    </row>
    <row r="1518" spans="1:40" x14ac:dyDescent="0.25">
      <c r="A1518"/>
      <c r="B1518">
        <f t="shared" si="735"/>
        <v>138400</v>
      </c>
      <c r="C1518" s="186" t="str">
        <f t="shared" si="738"/>
        <v>-5.13510209475641E-06+0.022773785043359i</v>
      </c>
      <c r="D1518" s="158" t="str">
        <f t="shared" si="739"/>
        <v>-7.66670603578269+0.174599018665752i</v>
      </c>
      <c r="E1518" t="str">
        <f t="shared" si="740"/>
        <v>7.99994111185215-0.021704877677799i</v>
      </c>
      <c r="F1518" t="str">
        <f t="shared" si="741"/>
        <v>0.999200645363109+2.16701917573898E-06i</v>
      </c>
      <c r="G1518">
        <f t="shared" si="736"/>
        <v>1</v>
      </c>
      <c r="H1518" t="str">
        <f t="shared" si="742"/>
        <v>10.7447578963272+3.16452566721683i</v>
      </c>
      <c r="I1518" t="str">
        <f t="shared" si="743"/>
        <v>543.495529071034i</v>
      </c>
      <c r="J1518" t="str">
        <f t="shared" si="737"/>
        <v>-398.836371266707+118.899429903812i</v>
      </c>
      <c r="K1518" t="str">
        <f t="shared" si="744"/>
        <v>0.373086032976839-1.25148017684484i</v>
      </c>
      <c r="L1518" t="str">
        <f t="shared" si="745"/>
        <v>0.0465664924262917-0.132749090634498i</v>
      </c>
      <c r="M1518" t="str">
        <f t="shared" si="746"/>
        <v>0.419652525403131-1.38422926747934i</v>
      </c>
      <c r="N1518" t="str">
        <f t="shared" si="747"/>
        <v>-1.01971837551844i</v>
      </c>
      <c r="O1518" t="str">
        <f t="shared" si="748"/>
        <v>0.523605904973701-0.85196059549528i</v>
      </c>
      <c r="P1518" t="str">
        <f t="shared" si="749"/>
        <v>0.476394095026299+0.85196059549528i</v>
      </c>
      <c r="Q1518" t="str">
        <f t="shared" si="750"/>
        <v>-0.476394095026299+0.16775778002316i</v>
      </c>
      <c r="R1518" t="str">
        <f t="shared" si="751"/>
        <v>-0.329401371478929-1.90434820200928i</v>
      </c>
      <c r="S1518" t="str">
        <f t="shared" si="752"/>
        <v>0.107517730758038i</v>
      </c>
      <c r="T1518" t="str">
        <f t="shared" si="753"/>
        <v>0.204751197253188-0.0354164879699999i</v>
      </c>
      <c r="U1518" t="e">
        <f t="shared" si="754"/>
        <v>#DIV/0!</v>
      </c>
      <c r="V1518" t="str">
        <f t="shared" si="755"/>
        <v>1.33333333333333E-06-0.00076664230776443i</v>
      </c>
      <c r="W1518" t="e">
        <f t="shared" si="756"/>
        <v>#DIV/0!</v>
      </c>
      <c r="X1518" t="e">
        <f t="shared" si="757"/>
        <v>#DIV/0!</v>
      </c>
      <c r="Y1518" t="str">
        <f t="shared" si="758"/>
        <v>0.00083+0.139134855442185i</v>
      </c>
      <c r="Z1518" t="e">
        <f t="shared" si="759"/>
        <v>#DIV/0!</v>
      </c>
      <c r="AA1518" t="e">
        <f t="shared" si="760"/>
        <v>#DIV/0!</v>
      </c>
      <c r="AB1518" t="str">
        <f t="shared" si="761"/>
        <v>1.26254441254693-0.218386459265808i</v>
      </c>
      <c r="AC1518" t="str">
        <f t="shared" si="762"/>
        <v>1.22753302262202-1.83929735648471i</v>
      </c>
      <c r="AD1518" t="str">
        <f t="shared" si="763"/>
        <v>0.399090312211408+0.4200777392382i</v>
      </c>
      <c r="AE1518" t="e">
        <f t="shared" si="764"/>
        <v>#DIV/0!</v>
      </c>
      <c r="AF1518" t="str">
        <f t="shared" si="765"/>
        <v>-18.4114639321099-2.98992664855108i</v>
      </c>
      <c r="AG1518" t="e">
        <f t="shared" si="766"/>
        <v>#DIV/0!</v>
      </c>
      <c r="AH1518" t="e">
        <f t="shared" si="767"/>
        <v>#DIV/0!</v>
      </c>
      <c r="AI1518" t="e">
        <f t="shared" si="768"/>
        <v>#DIV/0!</v>
      </c>
      <c r="AJ1518" t="e">
        <f t="shared" si="769"/>
        <v>#DIV/0!</v>
      </c>
      <c r="AK1518"/>
      <c r="AL1518"/>
      <c r="AM1518"/>
      <c r="AN1518"/>
    </row>
    <row r="1519" spans="1:40" x14ac:dyDescent="0.25">
      <c r="A1519"/>
      <c r="B1519">
        <f t="shared" si="735"/>
        <v>138500</v>
      </c>
      <c r="C1519" s="186" t="str">
        <f t="shared" si="738"/>
        <v>-0.0000051276894622558+0.022757341878933i</v>
      </c>
      <c r="D1519" s="158" t="str">
        <f t="shared" si="739"/>
        <v>-7.66670597895253+0.174472954405153i</v>
      </c>
      <c r="E1519" t="str">
        <f t="shared" si="740"/>
        <v>7.99994102672355-0.0217205601617523i</v>
      </c>
      <c r="F1519" t="str">
        <f t="shared" si="741"/>
        <v>0.999200645371608+2.16858491800004E-06i</v>
      </c>
      <c r="G1519">
        <f t="shared" si="736"/>
        <v>1</v>
      </c>
      <c r="H1519" t="str">
        <f t="shared" si="742"/>
        <v>10.7460820823902+3.16266349615287i</v>
      </c>
      <c r="I1519" t="str">
        <f t="shared" si="743"/>
        <v>543.888228152733i</v>
      </c>
      <c r="J1519" t="str">
        <f t="shared" si="737"/>
        <v>-399.414378233214+118.985339896518i</v>
      </c>
      <c r="K1519" t="str">
        <f t="shared" si="744"/>
        <v>0.372588896295933-1.25072015157553i</v>
      </c>
      <c r="L1519" t="str">
        <f t="shared" si="745"/>
        <v>0.046506628350287-0.132674227219759i</v>
      </c>
      <c r="M1519" t="str">
        <f t="shared" si="746"/>
        <v>0.41909552464622-1.38339437879529i</v>
      </c>
      <c r="N1519" t="str">
        <f t="shared" si="747"/>
        <v>-1.02045516625219i</v>
      </c>
      <c r="O1519" t="str">
        <f t="shared" si="748"/>
        <v>0.522978046235716-0.852346152191393i</v>
      </c>
      <c r="P1519" t="str">
        <f t="shared" si="749"/>
        <v>0.477021953764284+0.852346152191393i</v>
      </c>
      <c r="Q1519" t="str">
        <f t="shared" si="750"/>
        <v>-0.477021953764284+0.168109014060797i</v>
      </c>
      <c r="R1519" t="str">
        <f t="shared" si="751"/>
        <v>-0.329395568583491-1.90289044204138i</v>
      </c>
      <c r="S1519" t="str">
        <f t="shared" si="752"/>
        <v>0.107595416979684i</v>
      </c>
      <c r="T1519" t="str">
        <f t="shared" si="753"/>
        <v>0.204742290578097-0.0354414535530008i</v>
      </c>
      <c r="U1519" t="e">
        <f t="shared" si="754"/>
        <v>#DIV/0!</v>
      </c>
      <c r="V1519" t="str">
        <f t="shared" si="755"/>
        <v>1.33333333333333E-06-0.000766088775412251i</v>
      </c>
      <c r="W1519" t="e">
        <f t="shared" si="756"/>
        <v>#DIV/0!</v>
      </c>
      <c r="X1519" t="e">
        <f t="shared" si="757"/>
        <v>#DIV/0!</v>
      </c>
      <c r="Y1519" t="str">
        <f t="shared" si="758"/>
        <v>0.00083+0.1392353864071i</v>
      </c>
      <c r="Z1519" t="e">
        <f t="shared" si="759"/>
        <v>#DIV/0!</v>
      </c>
      <c r="AA1519" t="e">
        <f t="shared" si="760"/>
        <v>#DIV/0!</v>
      </c>
      <c r="AB1519" t="str">
        <f t="shared" si="761"/>
        <v>1.26248949187725-0.218540402967953i</v>
      </c>
      <c r="AC1519" t="str">
        <f t="shared" si="762"/>
        <v>1.22677613095311-1.83811017118936i</v>
      </c>
      <c r="AD1519" t="str">
        <f t="shared" si="763"/>
        <v>0.399394270278765+0.420280648226848i</v>
      </c>
      <c r="AE1519" t="e">
        <f t="shared" si="764"/>
        <v>#DIV/0!</v>
      </c>
      <c r="AF1519" t="str">
        <f t="shared" si="765"/>
        <v>-18.4127880613427-2.98819054174772i</v>
      </c>
      <c r="AG1519" t="e">
        <f t="shared" si="766"/>
        <v>#DIV/0!</v>
      </c>
      <c r="AH1519" t="e">
        <f t="shared" si="767"/>
        <v>#DIV/0!</v>
      </c>
      <c r="AI1519" t="e">
        <f t="shared" si="768"/>
        <v>#DIV/0!</v>
      </c>
      <c r="AJ1519" t="e">
        <f t="shared" si="769"/>
        <v>#DIV/0!</v>
      </c>
      <c r="AK1519"/>
      <c r="AL1519"/>
      <c r="AM1519"/>
      <c r="AN1519"/>
    </row>
    <row r="1520" spans="1:40" x14ac:dyDescent="0.25">
      <c r="A1520"/>
      <c r="B1520">
        <f t="shared" si="735"/>
        <v>138600</v>
      </c>
      <c r="C1520" s="186" t="str">
        <f t="shared" si="738"/>
        <v>-5.12029286862439E-06+0.0227409224420133i</v>
      </c>
      <c r="D1520" s="158" t="str">
        <f t="shared" si="739"/>
        <v>-7.66670592224534+0.174347072055435i</v>
      </c>
      <c r="E1520" t="str">
        <f t="shared" si="740"/>
        <v>7.99994094153347-0.0217362426452048i</v>
      </c>
      <c r="F1520" t="str">
        <f t="shared" si="741"/>
        <v>0.999200645380108+2.17015066021114E-06i</v>
      </c>
      <c r="G1520">
        <f t="shared" si="736"/>
        <v>1</v>
      </c>
      <c r="H1520" t="str">
        <f t="shared" si="742"/>
        <v>10.7474037562018+3.16080321086325i</v>
      </c>
      <c r="I1520" t="str">
        <f t="shared" si="743"/>
        <v>544.280927234432i</v>
      </c>
      <c r="J1520" t="str">
        <f t="shared" si="737"/>
        <v>-399.992802683987+119.071249889222i</v>
      </c>
      <c r="K1520" t="str">
        <f t="shared" si="744"/>
        <v>0.372092725070568-1.24996094437378i</v>
      </c>
      <c r="L1520" t="str">
        <f t="shared" si="745"/>
        <v>0.0464468749222046-0.132599433075327i</v>
      </c>
      <c r="M1520" t="str">
        <f t="shared" si="746"/>
        <v>0.418539599992773-1.38256037744911i</v>
      </c>
      <c r="N1520" t="str">
        <f t="shared" si="747"/>
        <v>-1.02119195698595i</v>
      </c>
      <c r="O1520" t="str">
        <f t="shared" si="748"/>
        <v>0.522349903593567-0.852731246182401i</v>
      </c>
      <c r="P1520" t="str">
        <f t="shared" si="749"/>
        <v>0.477650096406433+0.852731246182401i</v>
      </c>
      <c r="Q1520" t="str">
        <f t="shared" si="750"/>
        <v>-0.477650096406433+0.168460710803549i</v>
      </c>
      <c r="R1520" t="str">
        <f t="shared" si="751"/>
        <v>-0.329389761147741-1.90143472451842i</v>
      </c>
      <c r="S1520" t="str">
        <f t="shared" si="752"/>
        <v>0.10767310320133i</v>
      </c>
      <c r="T1520" t="str">
        <f t="shared" si="753"/>
        <v>0.204733377323664-0.0354664177455222i</v>
      </c>
      <c r="U1520" t="e">
        <f t="shared" si="754"/>
        <v>#DIV/0!</v>
      </c>
      <c r="V1520" t="str">
        <f t="shared" si="755"/>
        <v>1.33333333333333E-06-0.000765536041808056i</v>
      </c>
      <c r="W1520" t="e">
        <f t="shared" si="756"/>
        <v>#DIV/0!</v>
      </c>
      <c r="X1520" t="e">
        <f t="shared" si="757"/>
        <v>#DIV/0!</v>
      </c>
      <c r="Y1520" t="str">
        <f t="shared" si="758"/>
        <v>0.00083+0.139335917372015i</v>
      </c>
      <c r="Z1520" t="e">
        <f t="shared" si="759"/>
        <v>#DIV/0!</v>
      </c>
      <c r="AA1520" t="e">
        <f t="shared" si="760"/>
        <v>#DIV/0!</v>
      </c>
      <c r="AB1520" t="str">
        <f t="shared" si="761"/>
        <v>1.26243453063779-0.218694338096072i</v>
      </c>
      <c r="AC1520" t="str">
        <f t="shared" si="762"/>
        <v>1.22602071684612-1.83692420197079i</v>
      </c>
      <c r="AD1520" t="str">
        <f t="shared" si="763"/>
        <v>0.399698381753054+0.420483345632875i</v>
      </c>
      <c r="AE1520" t="e">
        <f t="shared" si="764"/>
        <v>#DIV/0!</v>
      </c>
      <c r="AF1520" t="str">
        <f t="shared" si="765"/>
        <v>-18.4141096784471-2.98645613880782i</v>
      </c>
      <c r="AG1520" t="e">
        <f t="shared" si="766"/>
        <v>#DIV/0!</v>
      </c>
      <c r="AH1520" t="e">
        <f t="shared" si="767"/>
        <v>#DIV/0!</v>
      </c>
      <c r="AI1520" t="e">
        <f t="shared" si="768"/>
        <v>#DIV/0!</v>
      </c>
      <c r="AJ1520" t="e">
        <f t="shared" si="769"/>
        <v>#DIV/0!</v>
      </c>
      <c r="AK1520"/>
      <c r="AL1520"/>
      <c r="AM1520"/>
      <c r="AN1520"/>
    </row>
    <row r="1521" spans="1:40" x14ac:dyDescent="0.25">
      <c r="A1521"/>
      <c r="B1521">
        <f t="shared" si="735"/>
        <v>138700</v>
      </c>
      <c r="C1521" s="186" t="str">
        <f t="shared" si="738"/>
        <v>-5.11291226762399E-06+0.0227245266812788i</v>
      </c>
      <c r="D1521" s="158" t="str">
        <f t="shared" si="739"/>
        <v>-7.66670586566074+0.174221371223138i</v>
      </c>
      <c r="E1521" t="str">
        <f t="shared" si="740"/>
        <v>7.9999408562819-0.0217519251281561i</v>
      </c>
      <c r="F1521" t="str">
        <f t="shared" si="741"/>
        <v>0.999200645388608+2.17171640237226E-06i</v>
      </c>
      <c r="G1521">
        <f t="shared" si="736"/>
        <v>1</v>
      </c>
      <c r="H1521" t="str">
        <f t="shared" si="742"/>
        <v>10.7487229238748+3.15894480921754i</v>
      </c>
      <c r="I1521" t="str">
        <f t="shared" si="743"/>
        <v>544.67362631613i</v>
      </c>
      <c r="J1521" t="str">
        <f t="shared" si="737"/>
        <v>-400.571644619027+119.157159881927i</v>
      </c>
      <c r="K1521" t="str">
        <f t="shared" si="744"/>
        <v>0.371597516877683-1.24920255416911i</v>
      </c>
      <c r="L1521" t="str">
        <f t="shared" si="745"/>
        <v>0.0463872318821216-0.132524708142353i</v>
      </c>
      <c r="M1521" t="str">
        <f t="shared" si="746"/>
        <v>0.417984748759805-1.38172726231146i</v>
      </c>
      <c r="N1521" t="str">
        <f t="shared" si="747"/>
        <v>-1.0219287477197i</v>
      </c>
      <c r="O1521" t="str">
        <f t="shared" si="748"/>
        <v>0.521721477388265-0.853115877259242i</v>
      </c>
      <c r="P1521" t="str">
        <f t="shared" si="749"/>
        <v>0.478278522611735+0.853115877259242i</v>
      </c>
      <c r="Q1521" t="str">
        <f t="shared" si="750"/>
        <v>-0.478278522611735+0.168812870460458i</v>
      </c>
      <c r="R1521" t="str">
        <f t="shared" si="751"/>
        <v>-0.329383949170901-1.89998104501983i</v>
      </c>
      <c r="S1521" t="str">
        <f t="shared" si="752"/>
        <v>0.107750789422976i</v>
      </c>
      <c r="T1521" t="str">
        <f t="shared" si="753"/>
        <v>0.204724457489578-0.035491380546422i</v>
      </c>
      <c r="U1521" t="e">
        <f t="shared" si="754"/>
        <v>#DIV/0!</v>
      </c>
      <c r="V1521" t="str">
        <f t="shared" si="755"/>
        <v>1.33333333333333E-06-0.000764984105224204i</v>
      </c>
      <c r="W1521" t="e">
        <f t="shared" si="756"/>
        <v>#DIV/0!</v>
      </c>
      <c r="X1521" t="e">
        <f t="shared" si="757"/>
        <v>#DIV/0!</v>
      </c>
      <c r="Y1521" t="str">
        <f t="shared" si="758"/>
        <v>0.00083+0.139436448336929i</v>
      </c>
      <c r="Z1521" t="e">
        <f t="shared" si="759"/>
        <v>#DIV/0!</v>
      </c>
      <c r="AA1521" t="e">
        <f t="shared" si="760"/>
        <v>#DIV/0!</v>
      </c>
      <c r="AB1521" t="str">
        <f t="shared" si="761"/>
        <v>1.26237952882663-0.218848264643122i</v>
      </c>
      <c r="AC1521" t="str">
        <f t="shared" si="762"/>
        <v>1.22526677662916-1.83573944727702i</v>
      </c>
      <c r="AD1521" t="str">
        <f t="shared" si="763"/>
        <v>0.400002646496524+0.420685831345086i</v>
      </c>
      <c r="AE1521" t="e">
        <f t="shared" si="764"/>
        <v>#DIV/0!</v>
      </c>
      <c r="AF1521" t="str">
        <f t="shared" si="765"/>
        <v>-18.4154287895355-2.9847234379944i</v>
      </c>
      <c r="AG1521" t="e">
        <f t="shared" si="766"/>
        <v>#DIV/0!</v>
      </c>
      <c r="AH1521" t="e">
        <f t="shared" si="767"/>
        <v>#DIV/0!</v>
      </c>
      <c r="AI1521" t="e">
        <f t="shared" si="768"/>
        <v>#DIV/0!</v>
      </c>
      <c r="AJ1521" t="e">
        <f t="shared" si="769"/>
        <v>#DIV/0!</v>
      </c>
      <c r="AK1521"/>
      <c r="AL1521"/>
      <c r="AM1521"/>
      <c r="AN1521"/>
    </row>
    <row r="1522" spans="1:40" x14ac:dyDescent="0.25">
      <c r="A1522"/>
      <c r="B1522">
        <f t="shared" ref="B1522:B1585" si="770">B1521+100</f>
        <v>138800</v>
      </c>
      <c r="C1522" s="186" t="str">
        <f t="shared" si="738"/>
        <v>-5.10554761318296E-06+0.0227081545455562i</v>
      </c>
      <c r="D1522" s="158" t="str">
        <f t="shared" si="739"/>
        <v>-7.66670580919835+0.174095851515931i</v>
      </c>
      <c r="E1522" t="str">
        <f t="shared" si="740"/>
        <v>7.99994077096885-0.0217676076106059i</v>
      </c>
      <c r="F1522" t="str">
        <f t="shared" si="741"/>
        <v>0.999200645397117+2.17328214448341E-06i</v>
      </c>
      <c r="G1522">
        <f t="shared" si="736"/>
        <v>1</v>
      </c>
      <c r="H1522" t="str">
        <f t="shared" si="742"/>
        <v>10.7500395915042+3.15708828908581i</v>
      </c>
      <c r="I1522" t="str">
        <f t="shared" si="743"/>
        <v>545.066325397829i</v>
      </c>
      <c r="J1522" t="str">
        <f t="shared" si="737"/>
        <v>-401.150904038332+119.243069874632i</v>
      </c>
      <c r="K1522" t="str">
        <f t="shared" si="744"/>
        <v>0.37110326930155-1.24844497989202i</v>
      </c>
      <c r="L1522" t="str">
        <f t="shared" si="745"/>
        <v>0.0463276989708353-0.13245005236191i</v>
      </c>
      <c r="M1522" t="str">
        <f t="shared" si="746"/>
        <v>0.417430968272385-1.38089503225393i</v>
      </c>
      <c r="N1522" t="str">
        <f t="shared" si="747"/>
        <v>-1.02266553845346i</v>
      </c>
      <c r="O1522" t="str">
        <f t="shared" si="748"/>
        <v>0.521092767960941-0.853500045213124i</v>
      </c>
      <c r="P1522" t="str">
        <f t="shared" si="749"/>
        <v>0.478907232039059+0.853500045213124i</v>
      </c>
      <c r="Q1522" t="str">
        <f t="shared" si="750"/>
        <v>-0.478907232039059+0.169165493240336i</v>
      </c>
      <c r="R1522" t="str">
        <f t="shared" si="751"/>
        <v>-0.329378132652185-1.8985293991377i</v>
      </c>
      <c r="S1522" t="str">
        <f t="shared" si="752"/>
        <v>0.107828475644622i</v>
      </c>
      <c r="T1522" t="str">
        <f t="shared" si="753"/>
        <v>0.204715531075518-0.0355163419545572i</v>
      </c>
      <c r="U1522" t="e">
        <f t="shared" si="754"/>
        <v>#DIV/0!</v>
      </c>
      <c r="V1522" t="str">
        <f t="shared" si="755"/>
        <v>1.33333333333333E-06-0.000764432963938018i</v>
      </c>
      <c r="W1522" t="e">
        <f t="shared" si="756"/>
        <v>#DIV/0!</v>
      </c>
      <c r="X1522" t="e">
        <f t="shared" si="757"/>
        <v>#DIV/0!</v>
      </c>
      <c r="Y1522" t="str">
        <f t="shared" si="758"/>
        <v>0.00083+0.139536979301844i</v>
      </c>
      <c r="Z1522" t="e">
        <f t="shared" si="759"/>
        <v>#DIV/0!</v>
      </c>
      <c r="AA1522" t="e">
        <f t="shared" si="760"/>
        <v>#DIV/0!</v>
      </c>
      <c r="AB1522" t="str">
        <f t="shared" si="761"/>
        <v>1.26232448644179-0.219002182602056i</v>
      </c>
      <c r="AC1522" t="str">
        <f t="shared" si="762"/>
        <v>1.22451430664139-1.8345559055573i</v>
      </c>
      <c r="AD1522" t="str">
        <f t="shared" si="763"/>
        <v>0.400307064371326+0.420888105252331i</v>
      </c>
      <c r="AE1522" t="e">
        <f t="shared" si="764"/>
        <v>#DIV/0!</v>
      </c>
      <c r="AF1522" t="str">
        <f t="shared" si="765"/>
        <v>-18.4167454007025-2.98299243756988i</v>
      </c>
      <c r="AG1522" t="e">
        <f t="shared" si="766"/>
        <v>#DIV/0!</v>
      </c>
      <c r="AH1522" t="e">
        <f t="shared" si="767"/>
        <v>#DIV/0!</v>
      </c>
      <c r="AI1522" t="e">
        <f t="shared" si="768"/>
        <v>#DIV/0!</v>
      </c>
      <c r="AJ1522" t="e">
        <f t="shared" si="769"/>
        <v>#DIV/0!</v>
      </c>
      <c r="AK1522"/>
      <c r="AL1522"/>
      <c r="AM1522"/>
      <c r="AN1522"/>
    </row>
    <row r="1523" spans="1:40" x14ac:dyDescent="0.25">
      <c r="A1523"/>
      <c r="B1523">
        <f t="shared" si="770"/>
        <v>138900</v>
      </c>
      <c r="C1523" s="186" t="str">
        <f t="shared" si="738"/>
        <v>-5.09819885939541E-06+0.0226918059838195i</v>
      </c>
      <c r="D1523" s="158" t="str">
        <f t="shared" si="739"/>
        <v>-7.66670575285793+0.173970512542616i</v>
      </c>
      <c r="E1523" t="str">
        <f t="shared" si="740"/>
        <v>7.99994068559432-0.0217832900925537i</v>
      </c>
      <c r="F1523" t="str">
        <f t="shared" si="741"/>
        <v>0.999200645405637+2.17484788654453E-06i</v>
      </c>
      <c r="G1523">
        <f t="shared" si="736"/>
        <v>1</v>
      </c>
      <c r="H1523" t="str">
        <f t="shared" si="742"/>
        <v>10.7513537651673+3.15523364833867i</v>
      </c>
      <c r="I1523" t="str">
        <f t="shared" si="743"/>
        <v>545.459024479528i</v>
      </c>
      <c r="J1523" t="str">
        <f t="shared" si="737"/>
        <v>-401.730580941904+119.328979867338i</v>
      </c>
      <c r="K1523" t="str">
        <f t="shared" si="744"/>
        <v>0.370609979933751-1.24768822047397i</v>
      </c>
      <c r="L1523" t="str">
        <f t="shared" si="745"/>
        <v>0.0462682759298603-0.132375465674984i</v>
      </c>
      <c r="M1523" t="str">
        <f t="shared" si="746"/>
        <v>0.416878255863611-1.38006368614895i</v>
      </c>
      <c r="N1523" t="str">
        <f t="shared" si="747"/>
        <v>-1.02340232918722i</v>
      </c>
      <c r="O1523" t="str">
        <f t="shared" si="748"/>
        <v>0.520463775652904-0.853883749835493i</v>
      </c>
      <c r="P1523" t="str">
        <f t="shared" si="749"/>
        <v>0.479536224347096+0.853883749835493i</v>
      </c>
      <c r="Q1523" t="str">
        <f t="shared" si="750"/>
        <v>-0.479536224347096+0.169518579351727i</v>
      </c>
      <c r="R1523" t="str">
        <f t="shared" si="751"/>
        <v>-0.329372311590817-1.89707978247686i</v>
      </c>
      <c r="S1523" t="str">
        <f t="shared" si="752"/>
        <v>0.107906161866268i</v>
      </c>
      <c r="T1523" t="str">
        <f t="shared" si="753"/>
        <v>0.204706598081173-0.0355413019687856i</v>
      </c>
      <c r="U1523" t="e">
        <f t="shared" si="754"/>
        <v>#DIV/0!</v>
      </c>
      <c r="V1523" t="str">
        <f t="shared" si="755"/>
        <v>1.33333333333333E-06-0.000763882616231797i</v>
      </c>
      <c r="W1523" t="e">
        <f t="shared" si="756"/>
        <v>#DIV/0!</v>
      </c>
      <c r="X1523" t="e">
        <f t="shared" si="757"/>
        <v>#DIV/0!</v>
      </c>
      <c r="Y1523" t="str">
        <f t="shared" si="758"/>
        <v>0.00083+0.139637510266759i</v>
      </c>
      <c r="Z1523" t="e">
        <f t="shared" si="759"/>
        <v>#DIV/0!</v>
      </c>
      <c r="AA1523" t="e">
        <f t="shared" si="760"/>
        <v>#DIV/0!</v>
      </c>
      <c r="AB1523" t="str">
        <f t="shared" si="761"/>
        <v>1.26226940348135-0.219156091965829i</v>
      </c>
      <c r="AC1523" t="str">
        <f t="shared" si="762"/>
        <v>1.22376330323295-1.83337357526211i</v>
      </c>
      <c r="AD1523" t="str">
        <f t="shared" si="763"/>
        <v>0.400611635239546+0.421090167243562i</v>
      </c>
      <c r="AE1523" t="e">
        <f t="shared" si="764"/>
        <v>#DIV/0!</v>
      </c>
      <c r="AF1523" t="str">
        <f t="shared" si="765"/>
        <v>-18.4180595180252-2.98126313579605i</v>
      </c>
      <c r="AG1523" t="e">
        <f t="shared" si="766"/>
        <v>#DIV/0!</v>
      </c>
      <c r="AH1523" t="e">
        <f t="shared" si="767"/>
        <v>#DIV/0!</v>
      </c>
      <c r="AI1523" t="e">
        <f t="shared" si="768"/>
        <v>#DIV/0!</v>
      </c>
      <c r="AJ1523" t="e">
        <f t="shared" si="769"/>
        <v>#DIV/0!</v>
      </c>
      <c r="AK1523"/>
      <c r="AL1523"/>
      <c r="AM1523"/>
      <c r="AN1523"/>
    </row>
    <row r="1524" spans="1:40" x14ac:dyDescent="0.25">
      <c r="A1524"/>
      <c r="B1524">
        <f t="shared" si="770"/>
        <v>139000</v>
      </c>
      <c r="C1524" s="186" t="str">
        <f t="shared" si="738"/>
        <v>-5.09086596052055E-06+0.0226754809451897i</v>
      </c>
      <c r="D1524" s="158" t="str">
        <f t="shared" si="739"/>
        <v>-7.66670569663903+0.173845353913121i</v>
      </c>
      <c r="E1524" t="str">
        <f t="shared" si="740"/>
        <v>7.9999406001583-0.0217989725739993i</v>
      </c>
      <c r="F1524" t="str">
        <f t="shared" si="741"/>
        <v>0.999200645414156+2.17641362855557E-06i</v>
      </c>
      <c r="G1524">
        <f t="shared" si="736"/>
        <v>1</v>
      </c>
      <c r="H1524" t="str">
        <f t="shared" si="742"/>
        <v>10.7526654509238+3.15338088484713i</v>
      </c>
      <c r="I1524" t="str">
        <f t="shared" si="743"/>
        <v>545.851723561227i</v>
      </c>
      <c r="J1524" t="str">
        <f t="shared" si="737"/>
        <v>-402.310675329741+119.414889860042i</v>
      </c>
      <c r="K1524" t="str">
        <f t="shared" si="744"/>
        <v>0.370117646373152-1.24693227484743i</v>
      </c>
      <c r="L1524" t="str">
        <f t="shared" si="745"/>
        <v>0.0462089625014277-0.132300948022486i</v>
      </c>
      <c r="M1524" t="str">
        <f t="shared" si="746"/>
        <v>0.41632660887458-1.37923322286992i</v>
      </c>
      <c r="N1524" t="str">
        <f t="shared" si="747"/>
        <v>-1.02413911992097i</v>
      </c>
      <c r="O1524" t="str">
        <f t="shared" si="748"/>
        <v>0.519834500805619-0.854266990918046i</v>
      </c>
      <c r="P1524" t="str">
        <f t="shared" si="749"/>
        <v>0.480165499194381+0.854266990918046i</v>
      </c>
      <c r="Q1524" t="str">
        <f t="shared" si="750"/>
        <v>-0.480165499194381+0.169872129002924i</v>
      </c>
      <c r="R1524" t="str">
        <f t="shared" si="751"/>
        <v>-0.329366485986013-1.8956321906548i</v>
      </c>
      <c r="S1524" t="str">
        <f t="shared" si="752"/>
        <v>0.107983848087914i</v>
      </c>
      <c r="T1524" t="str">
        <f t="shared" si="753"/>
        <v>0.204697658506228-0.0355662605879637i</v>
      </c>
      <c r="U1524" t="e">
        <f t="shared" si="754"/>
        <v>#DIV/0!</v>
      </c>
      <c r="V1524" t="str">
        <f t="shared" si="755"/>
        <v>1.33333333333333E-06-0.000763333060392786i</v>
      </c>
      <c r="W1524" t="e">
        <f t="shared" si="756"/>
        <v>#DIV/0!</v>
      </c>
      <c r="X1524" t="e">
        <f t="shared" si="757"/>
        <v>#DIV/0!</v>
      </c>
      <c r="Y1524" t="str">
        <f t="shared" si="758"/>
        <v>0.00083+0.139738041231674i</v>
      </c>
      <c r="Z1524" t="e">
        <f t="shared" si="759"/>
        <v>#DIV/0!</v>
      </c>
      <c r="AA1524" t="e">
        <f t="shared" si="760"/>
        <v>#DIV/0!</v>
      </c>
      <c r="AB1524" t="str">
        <f t="shared" si="761"/>
        <v>1.26221427994338-0.219309992727392i</v>
      </c>
      <c r="AC1524" t="str">
        <f t="shared" si="762"/>
        <v>1.22301376276492-1.83219245484325i</v>
      </c>
      <c r="AD1524" t="str">
        <f t="shared" si="763"/>
        <v>0.400916358963162+0.421292017207805i</v>
      </c>
      <c r="AE1524" t="e">
        <f t="shared" si="764"/>
        <v>#DIV/0!</v>
      </c>
      <c r="AF1524" t="str">
        <f t="shared" si="765"/>
        <v>-18.4193711475628-2.97953553093401i</v>
      </c>
      <c r="AG1524" t="e">
        <f t="shared" si="766"/>
        <v>#DIV/0!</v>
      </c>
      <c r="AH1524" t="e">
        <f t="shared" si="767"/>
        <v>#DIV/0!</v>
      </c>
      <c r="AI1524" t="e">
        <f t="shared" si="768"/>
        <v>#DIV/0!</v>
      </c>
      <c r="AJ1524" t="e">
        <f t="shared" si="769"/>
        <v>#DIV/0!</v>
      </c>
      <c r="AK1524"/>
      <c r="AL1524"/>
      <c r="AM1524"/>
      <c r="AN1524"/>
    </row>
    <row r="1525" spans="1:40" x14ac:dyDescent="0.25">
      <c r="A1525"/>
      <c r="B1525">
        <f t="shared" si="770"/>
        <v>139100</v>
      </c>
      <c r="C1525" s="186" t="str">
        <f t="shared" si="738"/>
        <v>-5.08354887098191E-06+0.0226591793789339i</v>
      </c>
      <c r="D1525" s="158" t="str">
        <f t="shared" si="739"/>
        <v>-7.66670564054134+0.173720375238493i</v>
      </c>
      <c r="E1525" t="str">
        <f t="shared" si="740"/>
        <v>7.99994051466079-0.0218146550549423i</v>
      </c>
      <c r="F1525" t="str">
        <f t="shared" si="741"/>
        <v>0.999200645422686+2.17797937051652E-06i</v>
      </c>
      <c r="G1525">
        <f t="shared" si="736"/>
        <v>1</v>
      </c>
      <c r="H1525" t="str">
        <f t="shared" si="742"/>
        <v>10.7539746548157+3.15152999648285i</v>
      </c>
      <c r="I1525" t="str">
        <f t="shared" si="743"/>
        <v>546.244422642925i</v>
      </c>
      <c r="J1525" t="str">
        <f t="shared" si="737"/>
        <v>-402.891187201845+119.500799852747i</v>
      </c>
      <c r="K1525" t="str">
        <f t="shared" si="744"/>
        <v>0.369626266225889-1.2461771419458i</v>
      </c>
      <c r="L1525" t="str">
        <f t="shared" si="745"/>
        <v>0.0461497584284825-0.132226499345244i</v>
      </c>
      <c r="M1525" t="str">
        <f t="shared" si="746"/>
        <v>0.415776024654372-1.37840364129104i</v>
      </c>
      <c r="N1525" t="str">
        <f t="shared" si="747"/>
        <v>-1.02487591065473i</v>
      </c>
      <c r="O1525" t="str">
        <f t="shared" si="748"/>
        <v>0.519204943760677-0.854649768252746i</v>
      </c>
      <c r="P1525" t="str">
        <f t="shared" si="749"/>
        <v>0.480795056239323+0.854649768252746i</v>
      </c>
      <c r="Q1525" t="str">
        <f t="shared" si="750"/>
        <v>-0.480795056239323+0.170226142401984i</v>
      </c>
      <c r="R1525" t="str">
        <f t="shared" si="751"/>
        <v>-0.329360655836986-1.89418661930155i</v>
      </c>
      <c r="S1525" t="str">
        <f t="shared" si="752"/>
        <v>0.10806153430956i</v>
      </c>
      <c r="T1525" t="str">
        <f t="shared" si="753"/>
        <v>0.204688712350364-0.0355912178109476i</v>
      </c>
      <c r="U1525" t="e">
        <f t="shared" si="754"/>
        <v>#DIV/0!</v>
      </c>
      <c r="V1525" t="str">
        <f t="shared" si="755"/>
        <v>1.33333333333333E-06-0.000762784294713134i</v>
      </c>
      <c r="W1525" t="e">
        <f t="shared" si="756"/>
        <v>#DIV/0!</v>
      </c>
      <c r="X1525" t="e">
        <f t="shared" si="757"/>
        <v>#DIV/0!</v>
      </c>
      <c r="Y1525" t="str">
        <f t="shared" si="758"/>
        <v>0.00083+0.139838572196589i</v>
      </c>
      <c r="Z1525" t="e">
        <f t="shared" si="759"/>
        <v>#DIV/0!</v>
      </c>
      <c r="AA1525" t="e">
        <f t="shared" si="760"/>
        <v>#DIV/0!</v>
      </c>
      <c r="AB1525" t="str">
        <f t="shared" si="761"/>
        <v>1.2621591158259-0.219463884879691i</v>
      </c>
      <c r="AC1525" t="str">
        <f t="shared" si="762"/>
        <v>1.22226568160933-1.83101254275358i</v>
      </c>
      <c r="AD1525" t="str">
        <f t="shared" si="763"/>
        <v>0.401221235404105+0.421493655034141i</v>
      </c>
      <c r="AE1525" t="e">
        <f t="shared" si="764"/>
        <v>#DIV/0!</v>
      </c>
      <c r="AF1525" t="str">
        <f t="shared" si="765"/>
        <v>-18.420680295357-2.97780962124436i</v>
      </c>
      <c r="AG1525" t="e">
        <f t="shared" si="766"/>
        <v>#DIV/0!</v>
      </c>
      <c r="AH1525" t="e">
        <f t="shared" si="767"/>
        <v>#DIV/0!</v>
      </c>
      <c r="AI1525" t="e">
        <f t="shared" si="768"/>
        <v>#DIV/0!</v>
      </c>
      <c r="AJ1525" t="e">
        <f t="shared" si="769"/>
        <v>#DIV/0!</v>
      </c>
      <c r="AK1525"/>
      <c r="AL1525"/>
      <c r="AM1525"/>
      <c r="AN1525"/>
    </row>
    <row r="1526" spans="1:40" x14ac:dyDescent="0.25">
      <c r="A1526"/>
      <c r="B1526">
        <f t="shared" si="770"/>
        <v>139200</v>
      </c>
      <c r="C1526" s="186" t="str">
        <f t="shared" si="738"/>
        <v>-5.07624754536669E-06+0.0226429012344652i</v>
      </c>
      <c r="D1526" s="158" t="str">
        <f t="shared" si="739"/>
        <v>-7.66670558456455+0.1735955761309i</v>
      </c>
      <c r="E1526" t="str">
        <f t="shared" si="740"/>
        <v>7.9999404291018-0.0218303375353822i</v>
      </c>
      <c r="F1526" t="str">
        <f t="shared" si="741"/>
        <v>0.999200645431225+2.17954511242734E-06i</v>
      </c>
      <c r="G1526">
        <f t="shared" si="736"/>
        <v>1</v>
      </c>
      <c r="H1526" t="str">
        <f t="shared" si="742"/>
        <v>10.7552813828675+3.14968098111797i</v>
      </c>
      <c r="I1526" t="str">
        <f t="shared" si="743"/>
        <v>546.637121724624i</v>
      </c>
      <c r="J1526" t="str">
        <f t="shared" si="737"/>
        <v>-403.472116558215+119.586709845453i</v>
      </c>
      <c r="K1526" t="str">
        <f t="shared" si="744"/>
        <v>0.369135837105333-1.24542282070352i</v>
      </c>
      <c r="L1526" t="str">
        <f t="shared" si="745"/>
        <v>0.04609066345468-0.13215211958401i</v>
      </c>
      <c r="M1526" t="str">
        <f t="shared" si="746"/>
        <v>0.415226500560013-1.37757494028753i</v>
      </c>
      <c r="N1526" t="str">
        <f t="shared" si="747"/>
        <v>-1.02561270138848i</v>
      </c>
      <c r="O1526" t="str">
        <f t="shared" si="748"/>
        <v>0.518575104859856-0.855032081631788i</v>
      </c>
      <c r="P1526" t="str">
        <f t="shared" si="749"/>
        <v>0.481424895140144+0.855032081631788i</v>
      </c>
      <c r="Q1526" t="str">
        <f t="shared" si="750"/>
        <v>-0.481424895140144+0.170580619756692i</v>
      </c>
      <c r="R1526" t="str">
        <f t="shared" si="751"/>
        <v>-0.329354821142957-1.89274306405977i</v>
      </c>
      <c r="S1526" t="str">
        <f t="shared" si="752"/>
        <v>0.108139220531206i</v>
      </c>
      <c r="T1526" t="str">
        <f t="shared" si="753"/>
        <v>0.20467975961327-0.0356161736365941i</v>
      </c>
      <c r="U1526" t="e">
        <f t="shared" si="754"/>
        <v>#DIV/0!</v>
      </c>
      <c r="V1526" t="str">
        <f t="shared" si="755"/>
        <v>1.33333333333333E-06-0.000762236317489919i</v>
      </c>
      <c r="W1526" t="e">
        <f t="shared" si="756"/>
        <v>#DIV/0!</v>
      </c>
      <c r="X1526" t="e">
        <f t="shared" si="757"/>
        <v>#DIV/0!</v>
      </c>
      <c r="Y1526" t="str">
        <f t="shared" si="758"/>
        <v>0.00083+0.139939103161504i</v>
      </c>
      <c r="Z1526" t="e">
        <f t="shared" si="759"/>
        <v>#DIV/0!</v>
      </c>
      <c r="AA1526" t="e">
        <f t="shared" si="760"/>
        <v>#DIV/0!</v>
      </c>
      <c r="AB1526" t="str">
        <f t="shared" si="761"/>
        <v>1.26210391112699-0.219617768415676i</v>
      </c>
      <c r="AC1526" t="str">
        <f t="shared" si="762"/>
        <v>1.22151905614906-1.82983383744746i</v>
      </c>
      <c r="AD1526" t="str">
        <f t="shared" si="763"/>
        <v>0.401526264424179+0.421695080611747i</v>
      </c>
      <c r="AE1526" t="e">
        <f t="shared" si="764"/>
        <v>#DIV/0!</v>
      </c>
      <c r="AF1526" t="str">
        <f t="shared" si="765"/>
        <v>-18.421986967432-2.97608540498707i</v>
      </c>
      <c r="AG1526" t="e">
        <f t="shared" si="766"/>
        <v>#DIV/0!</v>
      </c>
      <c r="AH1526" t="e">
        <f t="shared" si="767"/>
        <v>#DIV/0!</v>
      </c>
      <c r="AI1526" t="e">
        <f t="shared" si="768"/>
        <v>#DIV/0!</v>
      </c>
      <c r="AJ1526" t="e">
        <f t="shared" si="769"/>
        <v>#DIV/0!</v>
      </c>
      <c r="AK1526"/>
      <c r="AL1526"/>
      <c r="AM1526"/>
      <c r="AN1526"/>
    </row>
    <row r="1527" spans="1:40" x14ac:dyDescent="0.25">
      <c r="A1527"/>
      <c r="B1527">
        <f t="shared" si="770"/>
        <v>139300</v>
      </c>
      <c r="C1527" s="186" t="str">
        <f t="shared" si="738"/>
        <v>-5.06896193842503E-06+0.0226266464613418i</v>
      </c>
      <c r="D1527" s="158" t="str">
        <f t="shared" si="739"/>
        <v>-7.66670552870821+0.173470956203621i</v>
      </c>
      <c r="E1527" t="str">
        <f t="shared" si="740"/>
        <v>7.99994034348132-0.0218460200153188i</v>
      </c>
      <c r="F1527" t="str">
        <f t="shared" si="741"/>
        <v>0.999200645439765+2.18111085428797E-06i</v>
      </c>
      <c r="G1527">
        <f t="shared" si="736"/>
        <v>1</v>
      </c>
      <c r="H1527" t="str">
        <f t="shared" si="742"/>
        <v>10.7565856410863+3.14783383662518i</v>
      </c>
      <c r="I1527" t="str">
        <f t="shared" si="743"/>
        <v>547.029820806323i</v>
      </c>
      <c r="J1527" t="str">
        <f t="shared" si="737"/>
        <v>-404.053463398852+119.672619838158i</v>
      </c>
      <c r="K1527" t="str">
        <f t="shared" si="744"/>
        <v>0.368646356632055-1.24466931005597i</v>
      </c>
      <c r="L1527" t="str">
        <f t="shared" si="745"/>
        <v>0.046031677324386-0.132077808679459i</v>
      </c>
      <c r="M1527" t="str">
        <f t="shared" si="746"/>
        <v>0.414678033956441-1.37674711873543i</v>
      </c>
      <c r="N1527" t="str">
        <f t="shared" si="747"/>
        <v>-1.02634949212224i</v>
      </c>
      <c r="O1527" t="str">
        <f t="shared" si="748"/>
        <v>0.517944984445055-0.855413930847641i</v>
      </c>
      <c r="P1527" t="str">
        <f t="shared" si="749"/>
        <v>0.482055015554945+0.855413930847641i</v>
      </c>
      <c r="Q1527" t="str">
        <f t="shared" si="750"/>
        <v>-0.482055015554945+0.170935561274599i</v>
      </c>
      <c r="R1527" t="str">
        <f t="shared" si="751"/>
        <v>-0.329348981903141-1.89130152058454i</v>
      </c>
      <c r="S1527" t="str">
        <f t="shared" si="752"/>
        <v>0.108216906752852i</v>
      </c>
      <c r="T1527" t="str">
        <f t="shared" si="753"/>
        <v>0.204670800294624-0.035641128063759i</v>
      </c>
      <c r="U1527" t="e">
        <f t="shared" si="754"/>
        <v>#DIV/0!</v>
      </c>
      <c r="V1527" t="str">
        <f t="shared" si="755"/>
        <v>1.33333333333333E-06-0.000761689127025106i</v>
      </c>
      <c r="W1527" t="e">
        <f t="shared" si="756"/>
        <v>#DIV/0!</v>
      </c>
      <c r="X1527" t="e">
        <f t="shared" si="757"/>
        <v>#DIV/0!</v>
      </c>
      <c r="Y1527" t="str">
        <f t="shared" si="758"/>
        <v>0.00083+0.140039634126419i</v>
      </c>
      <c r="Z1527" t="e">
        <f t="shared" si="759"/>
        <v>#DIV/0!</v>
      </c>
      <c r="AA1527" t="e">
        <f t="shared" si="760"/>
        <v>#DIV/0!</v>
      </c>
      <c r="AB1527" t="str">
        <f t="shared" si="761"/>
        <v>1.26204866584467-0.219771643328292i</v>
      </c>
      <c r="AC1527" t="str">
        <f t="shared" si="762"/>
        <v>1.22077388277784-1.8286563373803i</v>
      </c>
      <c r="AD1527" t="str">
        <f t="shared" si="763"/>
        <v>0.40183144588514+0.42189629382986i</v>
      </c>
      <c r="AE1527" t="e">
        <f t="shared" si="764"/>
        <v>#DIV/0!</v>
      </c>
      <c r="AF1527" t="str">
        <f t="shared" si="765"/>
        <v>-18.4232911697945-2.97436288042156i</v>
      </c>
      <c r="AG1527" t="e">
        <f t="shared" si="766"/>
        <v>#DIV/0!</v>
      </c>
      <c r="AH1527" t="e">
        <f t="shared" si="767"/>
        <v>#DIV/0!</v>
      </c>
      <c r="AI1527" t="e">
        <f t="shared" si="768"/>
        <v>#DIV/0!</v>
      </c>
      <c r="AJ1527" t="e">
        <f t="shared" si="769"/>
        <v>#DIV/0!</v>
      </c>
      <c r="AK1527"/>
      <c r="AL1527"/>
      <c r="AM1527"/>
      <c r="AN1527"/>
    </row>
    <row r="1528" spans="1:40" x14ac:dyDescent="0.25">
      <c r="A1528"/>
      <c r="B1528">
        <f t="shared" si="770"/>
        <v>139400</v>
      </c>
      <c r="C1528" s="186" t="str">
        <f t="shared" si="738"/>
        <v>-5.06169200506933E-06+0.0226104150092668i</v>
      </c>
      <c r="D1528" s="158" t="str">
        <f t="shared" si="739"/>
        <v>-7.66670547297208+0.173346515071046i</v>
      </c>
      <c r="E1528" t="str">
        <f t="shared" si="740"/>
        <v>7.99994025779936-0.0218617024947517i</v>
      </c>
      <c r="F1528" t="str">
        <f t="shared" si="741"/>
        <v>0.999200645448314+0.0000021826765960984i</v>
      </c>
      <c r="G1528">
        <f t="shared" si="736"/>
        <v>1</v>
      </c>
      <c r="H1528" t="str">
        <f t="shared" si="742"/>
        <v>10.7578874354616+3.14598856087782i</v>
      </c>
      <c r="I1528" t="str">
        <f t="shared" si="743"/>
        <v>547.422519888021i</v>
      </c>
      <c r="J1528" t="str">
        <f t="shared" si="737"/>
        <v>-404.635227723754+119.758529830862i</v>
      </c>
      <c r="K1528" t="str">
        <f t="shared" si="744"/>
        <v>0.368157822433824-1.24391660893955i</v>
      </c>
      <c r="L1528" t="str">
        <f t="shared" si="745"/>
        <v>0.0459727997826721-0.132003566572188i</v>
      </c>
      <c r="M1528" t="str">
        <f t="shared" si="746"/>
        <v>0.414130622216496-1.37592017551174i</v>
      </c>
      <c r="N1528" t="str">
        <f t="shared" si="747"/>
        <v>-1.027086282856i</v>
      </c>
      <c r="O1528" t="str">
        <f t="shared" si="748"/>
        <v>0.517314582858349-0.855795315693006i</v>
      </c>
      <c r="P1528" t="str">
        <f t="shared" si="749"/>
        <v>0.482685417141651+0.855795315693006i</v>
      </c>
      <c r="Q1528" t="str">
        <f t="shared" si="750"/>
        <v>-0.482685417141651+0.171290967162994i</v>
      </c>
      <c r="R1528" t="str">
        <f t="shared" si="751"/>
        <v>-0.329343138116747-1.88986198454348i</v>
      </c>
      <c r="S1528" t="str">
        <f t="shared" si="752"/>
        <v>0.108294592974498i</v>
      </c>
      <c r="T1528" t="str">
        <f t="shared" si="753"/>
        <v>0.204661834394113-0.035666081091297i</v>
      </c>
      <c r="U1528" t="e">
        <f t="shared" si="754"/>
        <v>#DIV/0!</v>
      </c>
      <c r="V1528" t="str">
        <f t="shared" si="755"/>
        <v>1.33333333333333E-06-0.000761142721625517i</v>
      </c>
      <c r="W1528" t="e">
        <f t="shared" si="756"/>
        <v>#DIV/0!</v>
      </c>
      <c r="X1528" t="e">
        <f t="shared" si="757"/>
        <v>#DIV/0!</v>
      </c>
      <c r="Y1528" t="str">
        <f t="shared" si="758"/>
        <v>0.00083+0.140140165091333i</v>
      </c>
      <c r="Z1528" t="e">
        <f t="shared" si="759"/>
        <v>#DIV/0!</v>
      </c>
      <c r="AA1528" t="e">
        <f t="shared" si="760"/>
        <v>#DIV/0!</v>
      </c>
      <c r="AB1528" t="str">
        <f t="shared" si="761"/>
        <v>1.26199337997702-0.219925509610477i</v>
      </c>
      <c r="AC1528" t="str">
        <f t="shared" si="762"/>
        <v>1.22003015790023-1.8274800410089i</v>
      </c>
      <c r="AD1528" t="str">
        <f t="shared" si="763"/>
        <v>0.402136779648647+0.422097294577804i</v>
      </c>
      <c r="AE1528" t="e">
        <f t="shared" si="764"/>
        <v>#DIV/0!</v>
      </c>
      <c r="AF1528" t="str">
        <f t="shared" si="765"/>
        <v>-18.4245929084337-2.97264204580677i</v>
      </c>
      <c r="AG1528" t="e">
        <f t="shared" si="766"/>
        <v>#DIV/0!</v>
      </c>
      <c r="AH1528" t="e">
        <f t="shared" si="767"/>
        <v>#DIV/0!</v>
      </c>
      <c r="AI1528" t="e">
        <f t="shared" si="768"/>
        <v>#DIV/0!</v>
      </c>
      <c r="AJ1528" t="e">
        <f t="shared" si="769"/>
        <v>#DIV/0!</v>
      </c>
      <c r="AK1528"/>
      <c r="AL1528"/>
      <c r="AM1528"/>
      <c r="AN1528"/>
    </row>
    <row r="1529" spans="1:40" x14ac:dyDescent="0.25">
      <c r="A1529"/>
      <c r="B1529">
        <f t="shared" si="770"/>
        <v>139500</v>
      </c>
      <c r="C1529" s="186" t="str">
        <f t="shared" si="738"/>
        <v>-5.05443770037353E-06+0.0225942068280873i</v>
      </c>
      <c r="D1529" s="158" t="str">
        <f t="shared" si="739"/>
        <v>-7.6667054173557+0.173222252348669i</v>
      </c>
      <c r="E1529" t="str">
        <f t="shared" si="740"/>
        <v>7.99994017205592-0.0218773849736805i</v>
      </c>
      <c r="F1529" t="str">
        <f t="shared" si="741"/>
        <v>0.999200645456864+2.18424233785856E-06i</v>
      </c>
      <c r="G1529">
        <f t="shared" si="736"/>
        <v>1</v>
      </c>
      <c r="H1529" t="str">
        <f t="shared" si="742"/>
        <v>10.7591867719657+3.14414515174971i</v>
      </c>
      <c r="I1529" t="str">
        <f t="shared" si="743"/>
        <v>547.81521896972i</v>
      </c>
      <c r="J1529" t="str">
        <f t="shared" si="737"/>
        <v>-405.217409532923+119.844439823568i</v>
      </c>
      <c r="K1529" t="str">
        <f t="shared" si="744"/>
        <v>0.367670232145573-1.24316471629165i</v>
      </c>
      <c r="L1529" t="str">
        <f t="shared" si="745"/>
        <v>0.0459140305753159-0.131929393202721i</v>
      </c>
      <c r="M1529" t="str">
        <f t="shared" si="746"/>
        <v>0.413584262720889-1.37509410949437i</v>
      </c>
      <c r="N1529" t="str">
        <f t="shared" si="747"/>
        <v>-1.02782307358975i</v>
      </c>
      <c r="O1529" t="str">
        <f t="shared" si="748"/>
        <v>0.516683900441967-0.856176235960842i</v>
      </c>
      <c r="P1529" t="str">
        <f t="shared" si="749"/>
        <v>0.483316099558033+0.856176235960842i</v>
      </c>
      <c r="Q1529" t="str">
        <f t="shared" si="750"/>
        <v>-0.483316099558033+0.171646837628908i</v>
      </c>
      <c r="R1529" t="str">
        <f t="shared" si="751"/>
        <v>-0.329337289782999-1.88842445161663i</v>
      </c>
      <c r="S1529" t="str">
        <f t="shared" si="752"/>
        <v>0.108372279196144i</v>
      </c>
      <c r="T1529" t="str">
        <f t="shared" si="753"/>
        <v>0.204652861911423-0.0356910327180645i</v>
      </c>
      <c r="U1529" t="e">
        <f t="shared" si="754"/>
        <v>#DIV/0!</v>
      </c>
      <c r="V1529" t="str">
        <f t="shared" si="755"/>
        <v>1.33333333333333E-06-0.000760597099602844i</v>
      </c>
      <c r="W1529" t="e">
        <f t="shared" si="756"/>
        <v>#DIV/0!</v>
      </c>
      <c r="X1529" t="e">
        <f t="shared" si="757"/>
        <v>#DIV/0!</v>
      </c>
      <c r="Y1529" t="str">
        <f t="shared" si="758"/>
        <v>0.00083+0.140240696056248i</v>
      </c>
      <c r="Z1529" t="e">
        <f t="shared" si="759"/>
        <v>#DIV/0!</v>
      </c>
      <c r="AA1529" t="e">
        <f t="shared" si="760"/>
        <v>#DIV/0!</v>
      </c>
      <c r="AB1529" t="str">
        <f t="shared" si="761"/>
        <v>1.26193805352209-0.220079367255179i</v>
      </c>
      <c r="AC1529" t="str">
        <f t="shared" si="762"/>
        <v>1.21928787793152-1.82630494679133i</v>
      </c>
      <c r="AD1529" t="str">
        <f t="shared" si="763"/>
        <v>0.40244226557627+0.422298082744977i</v>
      </c>
      <c r="AE1529" t="e">
        <f t="shared" si="764"/>
        <v>#DIV/0!</v>
      </c>
      <c r="AF1529" t="str">
        <f t="shared" si="765"/>
        <v>-18.4258921893214-2.97092289940104i</v>
      </c>
      <c r="AG1529" t="e">
        <f t="shared" si="766"/>
        <v>#DIV/0!</v>
      </c>
      <c r="AH1529" t="e">
        <f t="shared" si="767"/>
        <v>#DIV/0!</v>
      </c>
      <c r="AI1529" t="e">
        <f t="shared" si="768"/>
        <v>#DIV/0!</v>
      </c>
      <c r="AJ1529" t="e">
        <f t="shared" si="769"/>
        <v>#DIV/0!</v>
      </c>
      <c r="AK1529"/>
      <c r="AL1529"/>
      <c r="AM1529"/>
      <c r="AN1529"/>
    </row>
    <row r="1530" spans="1:40" x14ac:dyDescent="0.25">
      <c r="A1530"/>
      <c r="B1530">
        <f t="shared" si="770"/>
        <v>139600</v>
      </c>
      <c r="C1530" s="186" t="str">
        <f t="shared" si="738"/>
        <v>-5.04719897957238E-06+0.0225780218677942i</v>
      </c>
      <c r="D1530" s="158" t="str">
        <f t="shared" si="739"/>
        <v>-7.66670536185885+0.173098167653089i</v>
      </c>
      <c r="E1530" t="str">
        <f t="shared" si="740"/>
        <v>7.99994008625098-0.0218930674521049i</v>
      </c>
      <c r="F1530" t="str">
        <f t="shared" si="741"/>
        <v>0.999200645465423+2.18580807956846E-06i</v>
      </c>
      <c r="G1530">
        <f t="shared" si="736"/>
        <v>1</v>
      </c>
      <c r="H1530" t="str">
        <f t="shared" si="742"/>
        <v>10.7604836565537+3.14230360711545i</v>
      </c>
      <c r="I1530" t="str">
        <f t="shared" si="743"/>
        <v>548.207918051419i</v>
      </c>
      <c r="J1530" t="str">
        <f t="shared" si="737"/>
        <v>-405.800008826358+119.930349816273i</v>
      </c>
      <c r="K1530" t="str">
        <f t="shared" si="744"/>
        <v>0.367183583409357-1.24241363105065i</v>
      </c>
      <c r="L1530" t="str">
        <f t="shared" si="745"/>
        <v>0.0458553694487975-0.131855288511509i</v>
      </c>
      <c r="M1530" t="str">
        <f t="shared" si="746"/>
        <v>0.413038952858154-1.37426891956216i</v>
      </c>
      <c r="N1530" t="str">
        <f t="shared" si="747"/>
        <v>-1.02855986432351i</v>
      </c>
      <c r="O1530" t="str">
        <f t="shared" si="748"/>
        <v>0.516052937538264-0.856556691444372i</v>
      </c>
      <c r="P1530" t="str">
        <f t="shared" si="749"/>
        <v>0.483947062461736+0.856556691444372i</v>
      </c>
      <c r="Q1530" t="str">
        <f t="shared" si="750"/>
        <v>-0.483947062461736+0.172003172879138i</v>
      </c>
      <c r="R1530" t="str">
        <f t="shared" si="751"/>
        <v>-0.329331436901109-1.88698891749635i</v>
      </c>
      <c r="S1530" t="str">
        <f t="shared" si="752"/>
        <v>0.10844996541779i</v>
      </c>
      <c r="T1530" t="str">
        <f t="shared" si="753"/>
        <v>0.204643882846232-0.0357159829429164i</v>
      </c>
      <c r="U1530" t="e">
        <f t="shared" si="754"/>
        <v>#DIV/0!</v>
      </c>
      <c r="V1530" t="str">
        <f t="shared" si="755"/>
        <v>1.33333333333333E-06-0.000760052259273614i</v>
      </c>
      <c r="W1530" t="e">
        <f t="shared" si="756"/>
        <v>#DIV/0!</v>
      </c>
      <c r="X1530" t="e">
        <f t="shared" si="757"/>
        <v>#DIV/0!</v>
      </c>
      <c r="Y1530" t="str">
        <f t="shared" si="758"/>
        <v>0.00083+0.140341227021163i</v>
      </c>
      <c r="Z1530" t="e">
        <f t="shared" si="759"/>
        <v>#DIV/0!</v>
      </c>
      <c r="AA1530" t="e">
        <f t="shared" si="760"/>
        <v>#DIV/0!</v>
      </c>
      <c r="AB1530" t="str">
        <f t="shared" si="761"/>
        <v>1.26188268647789-0.220233216255337i</v>
      </c>
      <c r="AC1530" t="str">
        <f t="shared" si="762"/>
        <v>1.21854703929774-1.82513105318685i</v>
      </c>
      <c r="AD1530" t="str">
        <f t="shared" si="763"/>
        <v>0.40274790352951+0.422498658220841i</v>
      </c>
      <c r="AE1530" t="e">
        <f t="shared" si="764"/>
        <v>#DIV/0!</v>
      </c>
      <c r="AF1530" t="str">
        <f t="shared" si="765"/>
        <v>-18.4271890184125-2.96920543946236i</v>
      </c>
      <c r="AG1530" t="e">
        <f t="shared" si="766"/>
        <v>#DIV/0!</v>
      </c>
      <c r="AH1530" t="e">
        <f t="shared" si="767"/>
        <v>#DIV/0!</v>
      </c>
      <c r="AI1530" t="e">
        <f t="shared" si="768"/>
        <v>#DIV/0!</v>
      </c>
      <c r="AJ1530" t="e">
        <f t="shared" si="769"/>
        <v>#DIV/0!</v>
      </c>
      <c r="AK1530"/>
      <c r="AL1530"/>
      <c r="AM1530"/>
      <c r="AN1530"/>
    </row>
    <row r="1531" spans="1:40" x14ac:dyDescent="0.25">
      <c r="A1531"/>
      <c r="B1531">
        <f t="shared" si="770"/>
        <v>139700</v>
      </c>
      <c r="C1531" s="186" t="str">
        <f t="shared" si="738"/>
        <v>-5.03997579806087E-06+0.0225618600785217i</v>
      </c>
      <c r="D1531" s="158" t="str">
        <f t="shared" si="739"/>
        <v>-7.66670530648114+0.172974260602i</v>
      </c>
      <c r="E1531" t="str">
        <f t="shared" si="740"/>
        <v>7.99994000038457-0.0219087499300245i</v>
      </c>
      <c r="F1531" t="str">
        <f t="shared" si="741"/>
        <v>0.999200645473992+2.18737382122805E-06i</v>
      </c>
      <c r="G1531">
        <f t="shared" si="736"/>
        <v>1</v>
      </c>
      <c r="H1531" t="str">
        <f t="shared" si="742"/>
        <v>10.7617780951631+3.1404639248501i</v>
      </c>
      <c r="I1531" t="str">
        <f t="shared" si="743"/>
        <v>548.600617133118i</v>
      </c>
      <c r="J1531" t="str">
        <f t="shared" si="737"/>
        <v>-406.383025604058+120.016259808978i</v>
      </c>
      <c r="K1531" t="str">
        <f t="shared" si="744"/>
        <v>0.366697873874355-1.24166335215595i</v>
      </c>
      <c r="L1531" t="str">
        <f t="shared" si="745"/>
        <v>0.0457968161502967-0.131781252438926i</v>
      </c>
      <c r="M1531" t="str">
        <f t="shared" si="746"/>
        <v>0.412494690024652-1.37344460459488i</v>
      </c>
      <c r="N1531" t="str">
        <f t="shared" si="747"/>
        <v>-1.02929665505727i</v>
      </c>
      <c r="O1531" t="str">
        <f t="shared" si="748"/>
        <v>0.515421694489774-0.856936681937055i</v>
      </c>
      <c r="P1531" t="str">
        <f t="shared" si="749"/>
        <v>0.484578305510226+0.856936681937055i</v>
      </c>
      <c r="Q1531" t="str">
        <f t="shared" si="750"/>
        <v>-0.484578305510226+0.172359973120215i</v>
      </c>
      <c r="R1531" t="str">
        <f t="shared" si="751"/>
        <v>-0.329325579470284-1.88555537788736i</v>
      </c>
      <c r="S1531" t="str">
        <f t="shared" si="752"/>
        <v>0.108527651639436i</v>
      </c>
      <c r="T1531" t="str">
        <f t="shared" si="753"/>
        <v>0.204634897198225-0.0357409317647064i</v>
      </c>
      <c r="U1531" t="e">
        <f t="shared" si="754"/>
        <v>#DIV/0!</v>
      </c>
      <c r="V1531" t="str">
        <f t="shared" si="755"/>
        <v>1.33333333333333E-06-0.000759508198959177i</v>
      </c>
      <c r="W1531" t="e">
        <f t="shared" si="756"/>
        <v>#DIV/0!</v>
      </c>
      <c r="X1531" t="e">
        <f t="shared" si="757"/>
        <v>#DIV/0!</v>
      </c>
      <c r="Y1531" t="str">
        <f t="shared" si="758"/>
        <v>0.00083+0.140441757986078i</v>
      </c>
      <c r="Z1531" t="e">
        <f t="shared" si="759"/>
        <v>#DIV/0!</v>
      </c>
      <c r="AA1531" t="e">
        <f t="shared" si="760"/>
        <v>#DIV/0!</v>
      </c>
      <c r="AB1531" t="str">
        <f t="shared" si="761"/>
        <v>1.2618272788425-0.220387056603882i</v>
      </c>
      <c r="AC1531" t="str">
        <f t="shared" si="762"/>
        <v>1.21780763843564-1.82395835865613i</v>
      </c>
      <c r="AD1531" t="str">
        <f t="shared" si="763"/>
        <v>0.403053693369768+0.422699020894946i</v>
      </c>
      <c r="AE1531" t="e">
        <f t="shared" si="764"/>
        <v>#DIV/0!</v>
      </c>
      <c r="AF1531" t="str">
        <f t="shared" si="765"/>
        <v>-18.4284834016442-2.9674896642481i</v>
      </c>
      <c r="AG1531" t="e">
        <f t="shared" si="766"/>
        <v>#DIV/0!</v>
      </c>
      <c r="AH1531" t="e">
        <f t="shared" si="767"/>
        <v>#DIV/0!</v>
      </c>
      <c r="AI1531" t="e">
        <f t="shared" si="768"/>
        <v>#DIV/0!</v>
      </c>
      <c r="AJ1531" t="e">
        <f t="shared" si="769"/>
        <v>#DIV/0!</v>
      </c>
      <c r="AK1531"/>
      <c r="AL1531"/>
      <c r="AM1531"/>
      <c r="AN1531"/>
    </row>
    <row r="1532" spans="1:40" x14ac:dyDescent="0.25">
      <c r="A1532"/>
      <c r="B1532">
        <f t="shared" si="770"/>
        <v>139800</v>
      </c>
      <c r="C1532" s="186" t="str">
        <f t="shared" si="738"/>
        <v>-5.03276811139341E-06+0.0225457214105466i</v>
      </c>
      <c r="D1532" s="158" t="str">
        <f t="shared" si="739"/>
        <v>-7.66670525122218+0.172850530814191i</v>
      </c>
      <c r="E1532" t="str">
        <f t="shared" si="740"/>
        <v>7.99993991445667-0.0219244324074389i</v>
      </c>
      <c r="F1532" t="str">
        <f t="shared" si="741"/>
        <v>0.999200645482562+2.18893956283726E-06i</v>
      </c>
      <c r="G1532">
        <f t="shared" si="736"/>
        <v>1</v>
      </c>
      <c r="H1532" t="str">
        <f t="shared" si="742"/>
        <v>10.7630700937144+3.13862610282946i</v>
      </c>
      <c r="I1532" t="str">
        <f t="shared" si="743"/>
        <v>548.993316214816i</v>
      </c>
      <c r="J1532" t="str">
        <f t="shared" si="737"/>
        <v>-406.966459866026+120.102169801683i</v>
      </c>
      <c r="K1532" t="str">
        <f t="shared" si="744"/>
        <v>0.366213101196822-1.24091387854794i</v>
      </c>
      <c r="L1532" t="str">
        <f t="shared" si="745"/>
        <v>0.0457383704276928-0.131707284925279i</v>
      </c>
      <c r="M1532" t="str">
        <f t="shared" si="746"/>
        <v>0.411951471624515-1.37262116347322i</v>
      </c>
      <c r="N1532" t="str">
        <f t="shared" si="747"/>
        <v>-1.03003344579102i</v>
      </c>
      <c r="O1532" t="str">
        <f t="shared" si="748"/>
        <v>0.514790171639183-0.857316207232606i</v>
      </c>
      <c r="P1532" t="str">
        <f t="shared" si="749"/>
        <v>0.485209828360817+0.857316207232606i</v>
      </c>
      <c r="Q1532" t="str">
        <f t="shared" si="750"/>
        <v>-0.485209828360817+0.172717238558414i</v>
      </c>
      <c r="R1532" t="str">
        <f t="shared" si="751"/>
        <v>-0.32931971748974-1.88412382850672i</v>
      </c>
      <c r="S1532" t="str">
        <f t="shared" si="752"/>
        <v>0.108605337861082i</v>
      </c>
      <c r="T1532" t="str">
        <f t="shared" si="753"/>
        <v>0.204625904967088-0.0357658791822893i</v>
      </c>
      <c r="U1532" t="e">
        <f t="shared" si="754"/>
        <v>#DIV/0!</v>
      </c>
      <c r="V1532" t="str">
        <f t="shared" si="755"/>
        <v>1.33333333333333E-06-0.000758964916985671i</v>
      </c>
      <c r="W1532" t="e">
        <f t="shared" si="756"/>
        <v>#DIV/0!</v>
      </c>
      <c r="X1532" t="e">
        <f t="shared" si="757"/>
        <v>#DIV/0!</v>
      </c>
      <c r="Y1532" t="str">
        <f t="shared" si="758"/>
        <v>0.00083+0.140542288950993i</v>
      </c>
      <c r="Z1532" t="e">
        <f t="shared" si="759"/>
        <v>#DIV/0!</v>
      </c>
      <c r="AA1532" t="e">
        <f t="shared" si="760"/>
        <v>#DIV/0!</v>
      </c>
      <c r="AB1532" t="str">
        <f t="shared" si="761"/>
        <v>1.26177183061396-0.220540888293754i</v>
      </c>
      <c r="AC1532" t="str">
        <f t="shared" si="762"/>
        <v>1.21706967179259-1.82278686166106i</v>
      </c>
      <c r="AD1532" t="str">
        <f t="shared" si="763"/>
        <v>0.403359634958376+0.422899170656919i</v>
      </c>
      <c r="AE1532" t="e">
        <f t="shared" si="764"/>
        <v>#DIV/0!</v>
      </c>
      <c r="AF1532" t="str">
        <f t="shared" si="765"/>
        <v>-18.4297753449366-2.96577557201527i</v>
      </c>
      <c r="AG1532" t="e">
        <f t="shared" si="766"/>
        <v>#DIV/0!</v>
      </c>
      <c r="AH1532" t="e">
        <f t="shared" si="767"/>
        <v>#DIV/0!</v>
      </c>
      <c r="AI1532" t="e">
        <f t="shared" si="768"/>
        <v>#DIV/0!</v>
      </c>
      <c r="AJ1532" t="e">
        <f t="shared" si="769"/>
        <v>#DIV/0!</v>
      </c>
      <c r="AK1532"/>
      <c r="AL1532"/>
      <c r="AM1532"/>
      <c r="AN1532"/>
    </row>
    <row r="1533" spans="1:40" x14ac:dyDescent="0.25">
      <c r="A1533"/>
      <c r="B1533">
        <f t="shared" si="770"/>
        <v>139900</v>
      </c>
      <c r="C1533" s="186" t="str">
        <f t="shared" si="738"/>
        <v>-5.02557587528319E-06+0.0225296058142878i</v>
      </c>
      <c r="D1533" s="158" t="str">
        <f t="shared" si="739"/>
        <v>-7.66670519608175+0.17272697790954i</v>
      </c>
      <c r="E1533" t="str">
        <f t="shared" si="740"/>
        <v>7.99993982846728-0.0219401148843478i</v>
      </c>
      <c r="F1533" t="str">
        <f t="shared" si="741"/>
        <v>0.999200645491141+2.19050530439609E-06i</v>
      </c>
      <c r="G1533">
        <f t="shared" si="736"/>
        <v>1</v>
      </c>
      <c r="H1533" t="str">
        <f t="shared" si="742"/>
        <v>10.7643596581112+3.13679013892997i</v>
      </c>
      <c r="I1533" t="str">
        <f t="shared" si="743"/>
        <v>549.386015296515i</v>
      </c>
      <c r="J1533" t="str">
        <f t="shared" si="737"/>
        <v>-407.550311612259+120.188079794388i</v>
      </c>
      <c r="K1533" t="str">
        <f t="shared" si="744"/>
        <v>0.365729263040089-1.24016520916802i</v>
      </c>
      <c r="L1533" t="str">
        <f t="shared" si="745"/>
        <v>0.0456800320295605-0.1316333859108i</v>
      </c>
      <c r="M1533" t="str">
        <f t="shared" si="746"/>
        <v>0.41140929506965-1.37179859507882i</v>
      </c>
      <c r="N1533" t="str">
        <f t="shared" si="747"/>
        <v>-1.03077023652478i</v>
      </c>
      <c r="O1533" t="str">
        <f t="shared" si="748"/>
        <v>0.514158369329302-0.857695267125005i</v>
      </c>
      <c r="P1533" t="str">
        <f t="shared" si="749"/>
        <v>0.485841630670698+0.857695267125005i</v>
      </c>
      <c r="Q1533" t="str">
        <f t="shared" si="750"/>
        <v>-0.485841630670698+0.173074969399775i</v>
      </c>
      <c r="R1533" t="str">
        <f t="shared" si="751"/>
        <v>-0.329313850958689-1.88269426508363i</v>
      </c>
      <c r="S1533" t="str">
        <f t="shared" si="752"/>
        <v>0.108683024082728i</v>
      </c>
      <c r="T1533" t="str">
        <f t="shared" si="753"/>
        <v>0.204616906152498-0.0357908251945191i</v>
      </c>
      <c r="U1533" t="e">
        <f t="shared" si="754"/>
        <v>#DIV/0!</v>
      </c>
      <c r="V1533" t="str">
        <f t="shared" si="755"/>
        <v>1.33333333333333E-06-0.000758422411684036i</v>
      </c>
      <c r="W1533" t="e">
        <f t="shared" si="756"/>
        <v>#DIV/0!</v>
      </c>
      <c r="X1533" t="e">
        <f t="shared" si="757"/>
        <v>#DIV/0!</v>
      </c>
      <c r="Y1533" t="str">
        <f t="shared" si="758"/>
        <v>0.00083+0.140642819915908i</v>
      </c>
      <c r="Z1533" t="e">
        <f t="shared" si="759"/>
        <v>#DIV/0!</v>
      </c>
      <c r="AA1533" t="e">
        <f t="shared" si="760"/>
        <v>#DIV/0!</v>
      </c>
      <c r="AB1533" t="str">
        <f t="shared" si="761"/>
        <v>1.26171634179029-0.220694711317886i</v>
      </c>
      <c r="AC1533" t="str">
        <f t="shared" si="762"/>
        <v>1.2163331358266-1.8216165606648i</v>
      </c>
      <c r="AD1533" t="str">
        <f t="shared" si="763"/>
        <v>0.403665728156582+0.423099107396449i</v>
      </c>
      <c r="AE1533" t="e">
        <f t="shared" si="764"/>
        <v>#DIV/0!</v>
      </c>
      <c r="AF1533" t="str">
        <f t="shared" si="765"/>
        <v>-18.431064854193-2.96406316102043i</v>
      </c>
      <c r="AG1533" t="e">
        <f t="shared" si="766"/>
        <v>#DIV/0!</v>
      </c>
      <c r="AH1533" t="e">
        <f t="shared" si="767"/>
        <v>#DIV/0!</v>
      </c>
      <c r="AI1533" t="e">
        <f t="shared" si="768"/>
        <v>#DIV/0!</v>
      </c>
      <c r="AJ1533" t="e">
        <f t="shared" si="769"/>
        <v>#DIV/0!</v>
      </c>
      <c r="AK1533"/>
      <c r="AL1533"/>
      <c r="AM1533"/>
      <c r="AN1533"/>
    </row>
    <row r="1534" spans="1:40" x14ac:dyDescent="0.25">
      <c r="A1534"/>
      <c r="B1534">
        <f t="shared" si="770"/>
        <v>140000</v>
      </c>
      <c r="C1534" s="186" t="str">
        <f t="shared" si="738"/>
        <v>-5.01839904560156E-06+0.0225135132403059i</v>
      </c>
      <c r="D1534" s="158" t="str">
        <f t="shared" si="739"/>
        <v>-7.66670514105939+0.172603601509012i</v>
      </c>
      <c r="E1534" t="str">
        <f t="shared" si="740"/>
        <v>7.99993974241641-0.0219557973607508i</v>
      </c>
      <c r="F1534" t="str">
        <f t="shared" si="741"/>
        <v>0.999200645499731+2.19207104590452E-06i</v>
      </c>
      <c r="G1534">
        <f t="shared" si="736"/>
        <v>1</v>
      </c>
      <c r="H1534" t="str">
        <f t="shared" si="742"/>
        <v>10.7656467942395+3.13495603102871i</v>
      </c>
      <c r="I1534" t="str">
        <f t="shared" si="743"/>
        <v>549.778714378214i</v>
      </c>
      <c r="J1534" t="str">
        <f t="shared" si="737"/>
        <v>-408.134580842758+120.273989787093i</v>
      </c>
      <c r="K1534" t="str">
        <f t="shared" si="744"/>
        <v>0.365246357074514-1.23941734295862i</v>
      </c>
      <c r="L1534" t="str">
        <f t="shared" si="745"/>
        <v>0.045621800705169-0.131559555335653i</v>
      </c>
      <c r="M1534" t="str">
        <f t="shared" si="746"/>
        <v>0.410868157779683-1.37097689829427i</v>
      </c>
      <c r="N1534" t="str">
        <f t="shared" si="747"/>
        <v>-1.03150702725853i</v>
      </c>
      <c r="O1534" t="str">
        <f t="shared" si="748"/>
        <v>0.513526287903129-0.858073861408465i</v>
      </c>
      <c r="P1534" t="str">
        <f t="shared" si="749"/>
        <v>0.486473712096871+0.858073861408465i</v>
      </c>
      <c r="Q1534" t="str">
        <f t="shared" si="750"/>
        <v>-0.486473712096871+0.173433165850065i</v>
      </c>
      <c r="R1534" t="str">
        <f t="shared" si="751"/>
        <v>-0.329307979876342-1.88126668335959i</v>
      </c>
      <c r="S1534" t="str">
        <f t="shared" si="752"/>
        <v>0.108760710304374i</v>
      </c>
      <c r="T1534" t="str">
        <f t="shared" si="753"/>
        <v>0.204607900754143-0.0358157698002495i</v>
      </c>
      <c r="U1534" t="e">
        <f t="shared" si="754"/>
        <v>#DIV/0!</v>
      </c>
      <c r="V1534" t="str">
        <f t="shared" si="755"/>
        <v>1.33333333333333E-06-0.00075788068138998i</v>
      </c>
      <c r="W1534" t="e">
        <f t="shared" si="756"/>
        <v>#DIV/0!</v>
      </c>
      <c r="X1534" t="e">
        <f t="shared" si="757"/>
        <v>#DIV/0!</v>
      </c>
      <c r="Y1534" t="str">
        <f t="shared" si="758"/>
        <v>0.00083+0.140743350880823i</v>
      </c>
      <c r="Z1534" t="e">
        <f t="shared" si="759"/>
        <v>#DIV/0!</v>
      </c>
      <c r="AA1534" t="e">
        <f t="shared" si="760"/>
        <v>#DIV/0!</v>
      </c>
      <c r="AB1534" t="str">
        <f t="shared" si="761"/>
        <v>1.26166081236957-0.220848525669209i</v>
      </c>
      <c r="AC1534" t="str">
        <f t="shared" si="762"/>
        <v>1.21559802700627-1.82044745413193i</v>
      </c>
      <c r="AD1534" t="str">
        <f t="shared" si="763"/>
        <v>0.403971972825538+0.423298831003319i</v>
      </c>
      <c r="AE1534" t="e">
        <f t="shared" si="764"/>
        <v>#DIV/0!</v>
      </c>
      <c r="AF1534" t="str">
        <f t="shared" si="765"/>
        <v>-18.4323519352989-2.9623524295197i</v>
      </c>
      <c r="AG1534" t="e">
        <f t="shared" si="766"/>
        <v>#DIV/0!</v>
      </c>
      <c r="AH1534" t="e">
        <f t="shared" si="767"/>
        <v>#DIV/0!</v>
      </c>
      <c r="AI1534" t="e">
        <f t="shared" si="768"/>
        <v>#DIV/0!</v>
      </c>
      <c r="AJ1534" t="e">
        <f t="shared" si="769"/>
        <v>#DIV/0!</v>
      </c>
      <c r="AK1534"/>
      <c r="AL1534"/>
      <c r="AM1534"/>
      <c r="AN1534"/>
    </row>
    <row r="1535" spans="1:40" x14ac:dyDescent="0.25">
      <c r="A1535"/>
      <c r="B1535">
        <f t="shared" si="770"/>
        <v>140100</v>
      </c>
      <c r="C1535" s="186" t="str">
        <f t="shared" si="738"/>
        <v>-5.01123757837728E-06+0.0224974436393027i</v>
      </c>
      <c r="D1535" s="158" t="str">
        <f t="shared" si="739"/>
        <v>-7.66670508615478+0.172480401234654i</v>
      </c>
      <c r="E1535" t="str">
        <f t="shared" si="740"/>
        <v>7.99993965630405-0.0219714798366476i</v>
      </c>
      <c r="F1535" t="str">
        <f t="shared" si="741"/>
        <v>0.99920064550832+2.19363678736246E-06i</v>
      </c>
      <c r="G1535">
        <f t="shared" si="736"/>
        <v>1</v>
      </c>
      <c r="H1535" t="str">
        <f t="shared" si="742"/>
        <v>10.7669315079687+3.13312377700348i</v>
      </c>
      <c r="I1535" t="str">
        <f t="shared" si="743"/>
        <v>550.171413459913i</v>
      </c>
      <c r="J1535" t="str">
        <f t="shared" si="737"/>
        <v>-408.719267557524+120.359899779798i</v>
      </c>
      <c r="K1535" t="str">
        <f t="shared" si="744"/>
        <v>0.364764380977468-1.23867027886316i</v>
      </c>
      <c r="L1535" t="str">
        <f t="shared" si="745"/>
        <v>0.0455636762044799-0.131485793139933i</v>
      </c>
      <c r="M1535" t="str">
        <f t="shared" si="746"/>
        <v>0.410328057181948-1.37015607200309i</v>
      </c>
      <c r="N1535" t="str">
        <f t="shared" si="747"/>
        <v>-1.03224381799229i</v>
      </c>
      <c r="O1535" t="str">
        <f t="shared" si="748"/>
        <v>0.512893927703778-0.858451989877472i</v>
      </c>
      <c r="P1535" t="str">
        <f t="shared" si="749"/>
        <v>0.487106072296222+0.858451989877472i</v>
      </c>
      <c r="Q1535" t="str">
        <f t="shared" si="750"/>
        <v>-0.487106072296222+0.173791828114818i</v>
      </c>
      <c r="R1535" t="str">
        <f t="shared" si="751"/>
        <v>-0.329302104241908-1.87984107908817i</v>
      </c>
      <c r="S1535" t="str">
        <f t="shared" si="752"/>
        <v>0.10883839652602i</v>
      </c>
      <c r="T1535" t="str">
        <f t="shared" si="753"/>
        <v>0.2045988887717-0.0358407129983336i</v>
      </c>
      <c r="U1535" t="e">
        <f t="shared" si="754"/>
        <v>#DIV/0!</v>
      </c>
      <c r="V1535" t="str">
        <f t="shared" si="755"/>
        <v>1.33333333333333E-06-0.000757339724443946i</v>
      </c>
      <c r="W1535" t="e">
        <f t="shared" si="756"/>
        <v>#DIV/0!</v>
      </c>
      <c r="X1535" t="e">
        <f t="shared" si="757"/>
        <v>#DIV/0!</v>
      </c>
      <c r="Y1535" t="str">
        <f t="shared" si="758"/>
        <v>0.00083+0.140843881845738i</v>
      </c>
      <c r="Z1535" t="e">
        <f t="shared" si="759"/>
        <v>#DIV/0!</v>
      </c>
      <c r="AA1535" t="e">
        <f t="shared" si="760"/>
        <v>#DIV/0!</v>
      </c>
      <c r="AB1535" t="str">
        <f t="shared" si="761"/>
        <v>1.2616052423498-0.221002331340651i</v>
      </c>
      <c r="AC1535" t="str">
        <f t="shared" si="762"/>
        <v>1.21486434181072-1.8192795405282i</v>
      </c>
      <c r="AD1535" t="str">
        <f t="shared" si="763"/>
        <v>0.40427836882633+0.423498341367373i</v>
      </c>
      <c r="AE1535" t="e">
        <f t="shared" si="764"/>
        <v>#DIV/0!</v>
      </c>
      <c r="AF1535" t="str">
        <f t="shared" si="765"/>
        <v>-18.4336365941235-2.96064337576883i</v>
      </c>
      <c r="AG1535" t="e">
        <f t="shared" si="766"/>
        <v>#DIV/0!</v>
      </c>
      <c r="AH1535" t="e">
        <f t="shared" si="767"/>
        <v>#DIV/0!</v>
      </c>
      <c r="AI1535" t="e">
        <f t="shared" si="768"/>
        <v>#DIV/0!</v>
      </c>
      <c r="AJ1535" t="e">
        <f t="shared" si="769"/>
        <v>#DIV/0!</v>
      </c>
      <c r="AK1535"/>
      <c r="AL1535"/>
      <c r="AM1535"/>
      <c r="AN1535"/>
    </row>
    <row r="1536" spans="1:40" x14ac:dyDescent="0.25">
      <c r="A1536"/>
      <c r="B1536">
        <f t="shared" si="770"/>
        <v>140200</v>
      </c>
      <c r="C1536" s="186" t="str">
        <f t="shared" si="738"/>
        <v>-5.00409142979585E-06+0.0224813969621207i</v>
      </c>
      <c r="D1536" s="158" t="str">
        <f t="shared" si="739"/>
        <v>-7.66670503136763+0.172357376709592i</v>
      </c>
      <c r="E1536" t="str">
        <f t="shared" si="740"/>
        <v>7.99993957013021-0.0219871623120377i</v>
      </c>
      <c r="F1536" t="str">
        <f t="shared" si="741"/>
        <v>0.999200645516919+2.19520252876991E-06i</v>
      </c>
      <c r="G1536">
        <f t="shared" si="736"/>
        <v>1</v>
      </c>
      <c r="H1536" t="str">
        <f t="shared" si="742"/>
        <v>10.7682138051512+3.1312933747328i</v>
      </c>
      <c r="I1536" t="str">
        <f t="shared" si="743"/>
        <v>550.564112541611i</v>
      </c>
      <c r="J1536" t="str">
        <f t="shared" si="737"/>
        <v>-409.304371756556+120.445809772503i</v>
      </c>
      <c r="K1536" t="str">
        <f t="shared" si="744"/>
        <v>0.364283332433317-1.2379240158261i</v>
      </c>
      <c r="L1536" t="str">
        <f t="shared" si="745"/>
        <v>0.0455056582781434-0.131412099263667i</v>
      </c>
      <c r="M1536" t="str">
        <f t="shared" si="746"/>
        <v>0.40978899071146-1.36933611508977i</v>
      </c>
      <c r="N1536" t="str">
        <f t="shared" si="747"/>
        <v>-1.03298060872605i</v>
      </c>
      <c r="O1536" t="str">
        <f t="shared" si="748"/>
        <v>0.512261289074543-0.858829652326751i</v>
      </c>
      <c r="P1536" t="str">
        <f t="shared" si="749"/>
        <v>0.487738710925457+0.858829652326751i</v>
      </c>
      <c r="Q1536" t="str">
        <f t="shared" si="750"/>
        <v>-0.487738710925457+0.174150956399299i</v>
      </c>
      <c r="R1536" t="str">
        <f t="shared" si="751"/>
        <v>-0.329296224054598-1.87841744803512i</v>
      </c>
      <c r="S1536" t="str">
        <f t="shared" si="752"/>
        <v>0.108916082747666i</v>
      </c>
      <c r="T1536" t="str">
        <f t="shared" si="753"/>
        <v>0.204589870204853-0.0358656547876246i</v>
      </c>
      <c r="U1536" t="e">
        <f t="shared" si="754"/>
        <v>#DIV/0!</v>
      </c>
      <c r="V1536" t="str">
        <f t="shared" si="755"/>
        <v>1.33333333333333E-06-0.000756799539191132i</v>
      </c>
      <c r="W1536" t="e">
        <f t="shared" si="756"/>
        <v>#DIV/0!</v>
      </c>
      <c r="X1536" t="e">
        <f t="shared" si="757"/>
        <v>#DIV/0!</v>
      </c>
      <c r="Y1536" t="str">
        <f t="shared" si="758"/>
        <v>0.00083+0.140944412810652i</v>
      </c>
      <c r="Z1536" t="e">
        <f t="shared" si="759"/>
        <v>#DIV/0!</v>
      </c>
      <c r="AA1536" t="e">
        <f t="shared" si="760"/>
        <v>#DIV/0!</v>
      </c>
      <c r="AB1536" t="str">
        <f t="shared" si="761"/>
        <v>1.26154963172903-0.221156128325141i</v>
      </c>
      <c r="AC1536" t="str">
        <f t="shared" si="762"/>
        <v>1.21413207672961-1.81811281832077i</v>
      </c>
      <c r="AD1536" t="str">
        <f t="shared" si="763"/>
        <v>0.40458491601995+0.423697638378535i</v>
      </c>
      <c r="AE1536" t="e">
        <f t="shared" si="764"/>
        <v>#DIV/0!</v>
      </c>
      <c r="AF1536" t="str">
        <f t="shared" si="765"/>
        <v>-18.4349188365188-2.95893599802321i</v>
      </c>
      <c r="AG1536" t="e">
        <f t="shared" si="766"/>
        <v>#DIV/0!</v>
      </c>
      <c r="AH1536" t="e">
        <f t="shared" si="767"/>
        <v>#DIV/0!</v>
      </c>
      <c r="AI1536" t="e">
        <f t="shared" si="768"/>
        <v>#DIV/0!</v>
      </c>
      <c r="AJ1536" t="e">
        <f t="shared" si="769"/>
        <v>#DIV/0!</v>
      </c>
      <c r="AK1536"/>
      <c r="AL1536"/>
      <c r="AM1536"/>
      <c r="AN1536"/>
    </row>
    <row r="1537" spans="1:40" x14ac:dyDescent="0.25">
      <c r="A1537"/>
      <c r="B1537">
        <f t="shared" si="770"/>
        <v>140300</v>
      </c>
      <c r="C1537" s="186" t="str">
        <f t="shared" si="738"/>
        <v>-4.99696055619889E-06+0.0224653731597424i</v>
      </c>
      <c r="D1537" s="158" t="str">
        <f t="shared" si="739"/>
        <v>-7.66670497669763+0.172234527558025i</v>
      </c>
      <c r="E1537" t="str">
        <f t="shared" si="740"/>
        <v>7.99993948389489-0.0220028447869209i</v>
      </c>
      <c r="F1537" t="str">
        <f t="shared" si="741"/>
        <v>0.999200645525519+0.0000021967682701268i</v>
      </c>
      <c r="G1537">
        <f t="shared" si="736"/>
        <v>1</v>
      </c>
      <c r="H1537" t="str">
        <f t="shared" si="742"/>
        <v>10.7694936916223+3.12946482209587i</v>
      </c>
      <c r="I1537" t="str">
        <f t="shared" si="743"/>
        <v>550.95681162331i</v>
      </c>
      <c r="J1537" t="str">
        <f t="shared" si="737"/>
        <v>-409.889893439854+120.531719765208i</v>
      </c>
      <c r="K1537" t="str">
        <f t="shared" si="744"/>
        <v>0.363803209133388-1.23717855279292i</v>
      </c>
      <c r="L1537" t="str">
        <f t="shared" si="745"/>
        <v>0.0454477466774986-0.131338473646814i</v>
      </c>
      <c r="M1537" t="str">
        <f t="shared" si="746"/>
        <v>0.409250955810887-1.36851702643973i</v>
      </c>
      <c r="N1537" t="str">
        <f t="shared" si="747"/>
        <v>-1.0337173994598i</v>
      </c>
      <c r="O1537" t="str">
        <f t="shared" si="748"/>
        <v>0.511628372358865-0.859206848551278i</v>
      </c>
      <c r="P1537" t="str">
        <f t="shared" si="749"/>
        <v>0.488371627641135+0.859206848551278i</v>
      </c>
      <c r="Q1537" t="str">
        <f t="shared" si="750"/>
        <v>-0.488371627641135+0.174510550908522i</v>
      </c>
      <c r="R1537" t="str">
        <f t="shared" si="751"/>
        <v>-0.329290339313622-1.87699578597826i</v>
      </c>
      <c r="S1537" t="str">
        <f t="shared" si="752"/>
        <v>0.108993768969312i</v>
      </c>
      <c r="T1537" t="str">
        <f t="shared" si="753"/>
        <v>0.204580845053287-0.0358905951669753i</v>
      </c>
      <c r="U1537" t="e">
        <f t="shared" si="754"/>
        <v>#DIV/0!</v>
      </c>
      <c r="V1537" t="str">
        <f t="shared" si="755"/>
        <v>1.33333333333333E-06-0.000756260123981448i</v>
      </c>
      <c r="W1537" t="e">
        <f t="shared" si="756"/>
        <v>#DIV/0!</v>
      </c>
      <c r="X1537" t="e">
        <f t="shared" si="757"/>
        <v>#DIV/0!</v>
      </c>
      <c r="Y1537" t="str">
        <f t="shared" si="758"/>
        <v>0.00083+0.141044943775567i</v>
      </c>
      <c r="Z1537" t="e">
        <f t="shared" si="759"/>
        <v>#DIV/0!</v>
      </c>
      <c r="AA1537" t="e">
        <f t="shared" si="760"/>
        <v>#DIV/0!</v>
      </c>
      <c r="AB1537" t="str">
        <f t="shared" si="761"/>
        <v>1.26149398050533-0.221309916615605i</v>
      </c>
      <c r="AC1537" t="str">
        <f t="shared" si="762"/>
        <v>1.21340122826307-1.81694728597814i</v>
      </c>
      <c r="AD1537" t="str">
        <f t="shared" si="763"/>
        <v>0.404891614267308+0.423896721926817i</v>
      </c>
      <c r="AE1537" t="e">
        <f t="shared" si="764"/>
        <v>#DIV/0!</v>
      </c>
      <c r="AF1537" t="str">
        <f t="shared" si="765"/>
        <v>-18.4361986683199-2.95723029453785i</v>
      </c>
      <c r="AG1537" t="e">
        <f t="shared" si="766"/>
        <v>#DIV/0!</v>
      </c>
      <c r="AH1537" t="e">
        <f t="shared" si="767"/>
        <v>#DIV/0!</v>
      </c>
      <c r="AI1537" t="e">
        <f t="shared" si="768"/>
        <v>#DIV/0!</v>
      </c>
      <c r="AJ1537" t="e">
        <f t="shared" si="769"/>
        <v>#DIV/0!</v>
      </c>
      <c r="AK1537"/>
      <c r="AL1537"/>
      <c r="AM1537"/>
      <c r="AN1537"/>
    </row>
    <row r="1538" spans="1:40" x14ac:dyDescent="0.25">
      <c r="A1538"/>
      <c r="B1538">
        <f t="shared" si="770"/>
        <v>140400</v>
      </c>
      <c r="C1538" s="186" t="str">
        <f t="shared" si="738"/>
        <v>-4.98984491408342E-06+0.02244937218329i</v>
      </c>
      <c r="D1538" s="158" t="str">
        <f t="shared" si="739"/>
        <v>-7.66670492214431+0.172111853405223i</v>
      </c>
      <c r="E1538" t="str">
        <f t="shared" si="740"/>
        <v>7.99993939759807-0.0220185272612968i</v>
      </c>
      <c r="F1538" t="str">
        <f t="shared" si="741"/>
        <v>0.999200645534128+2.19833401143314E-06i</v>
      </c>
      <c r="G1538">
        <f t="shared" si="736"/>
        <v>1</v>
      </c>
      <c r="H1538" t="str">
        <f t="shared" si="742"/>
        <v>10.7707711732003+3.12763811697265i</v>
      </c>
      <c r="I1538" t="str">
        <f t="shared" si="743"/>
        <v>551.349510705009i</v>
      </c>
      <c r="J1538" t="str">
        <f t="shared" si="737"/>
        <v>-410.475832607418+120.617629757914i</v>
      </c>
      <c r="K1538" t="str">
        <f t="shared" si="744"/>
        <v>0.363324008775952-1.23643388871011i</v>
      </c>
      <c r="L1538" t="str">
        <f t="shared" si="745"/>
        <v>0.0453899411545701-0.131264916229269i</v>
      </c>
      <c r="M1538" t="str">
        <f t="shared" si="746"/>
        <v>0.408713949930522-1.36769880493938i</v>
      </c>
      <c r="N1538" t="str">
        <f t="shared" si="747"/>
        <v>-1.03445419019356i</v>
      </c>
      <c r="O1538" t="str">
        <f t="shared" si="748"/>
        <v>0.510995177900313-0.859583578346299i</v>
      </c>
      <c r="P1538" t="str">
        <f t="shared" si="749"/>
        <v>0.489004822099687+0.859583578346299i</v>
      </c>
      <c r="Q1538" t="str">
        <f t="shared" si="750"/>
        <v>-0.489004822099687+0.174870611847261i</v>
      </c>
      <c r="R1538" t="str">
        <f t="shared" si="751"/>
        <v>-0.329284450018191-1.87557608870736i</v>
      </c>
      <c r="S1538" t="str">
        <f t="shared" si="752"/>
        <v>0.109071455190958i</v>
      </c>
      <c r="T1538" t="str">
        <f t="shared" si="753"/>
        <v>0.204571813316677-0.0359155341352384i</v>
      </c>
      <c r="U1538" t="e">
        <f t="shared" si="754"/>
        <v>#DIV/0!</v>
      </c>
      <c r="V1538" t="str">
        <f t="shared" si="755"/>
        <v>1.33333333333333E-06-0.000755721477169494i</v>
      </c>
      <c r="W1538" t="e">
        <f t="shared" si="756"/>
        <v>#DIV/0!</v>
      </c>
      <c r="X1538" t="e">
        <f t="shared" si="757"/>
        <v>#DIV/0!</v>
      </c>
      <c r="Y1538" t="str">
        <f t="shared" si="758"/>
        <v>0.00083+0.141145474740482i</v>
      </c>
      <c r="Z1538" t="e">
        <f t="shared" si="759"/>
        <v>#DIV/0!</v>
      </c>
      <c r="AA1538" t="e">
        <f t="shared" si="760"/>
        <v>#DIV/0!</v>
      </c>
      <c r="AB1538" t="str">
        <f t="shared" si="761"/>
        <v>1.26143828867668-0.221463696204969i</v>
      </c>
      <c r="AC1538" t="str">
        <f t="shared" si="762"/>
        <v>1.21267179292165-1.81578294197002i</v>
      </c>
      <c r="AD1538" t="str">
        <f t="shared" si="763"/>
        <v>0.405198463429241+0.424095591902283i</v>
      </c>
      <c r="AE1538" t="e">
        <f t="shared" si="764"/>
        <v>#DIV/0!</v>
      </c>
      <c r="AF1538" t="str">
        <f t="shared" si="765"/>
        <v>-18.4374760953446-2.95552626356743i</v>
      </c>
      <c r="AG1538" t="e">
        <f t="shared" si="766"/>
        <v>#DIV/0!</v>
      </c>
      <c r="AH1538" t="e">
        <f t="shared" si="767"/>
        <v>#DIV/0!</v>
      </c>
      <c r="AI1538" t="e">
        <f t="shared" si="768"/>
        <v>#DIV/0!</v>
      </c>
      <c r="AJ1538" t="e">
        <f t="shared" si="769"/>
        <v>#DIV/0!</v>
      </c>
      <c r="AK1538"/>
      <c r="AL1538"/>
      <c r="AM1538"/>
      <c r="AN1538"/>
    </row>
    <row r="1539" spans="1:40" x14ac:dyDescent="0.25">
      <c r="A1539"/>
      <c r="B1539">
        <f t="shared" si="770"/>
        <v>140500</v>
      </c>
      <c r="C1539" s="186" t="str">
        <f t="shared" si="738"/>
        <v>-4.98274446010124E-06+0.0224333939840249i</v>
      </c>
      <c r="D1539" s="158" t="str">
        <f t="shared" si="739"/>
        <v>-7.66670486770753+0.171989353877524i</v>
      </c>
      <c r="E1539" t="str">
        <f t="shared" si="740"/>
        <v>7.99993931123978-0.022034209735165i</v>
      </c>
      <c r="F1539" t="str">
        <f t="shared" si="741"/>
        <v>0.999200645542747+2.19989975268889E-06i</v>
      </c>
      <c r="G1539">
        <f t="shared" si="736"/>
        <v>1</v>
      </c>
      <c r="H1539" t="str">
        <f t="shared" si="742"/>
        <v>10.7720462556874+3.12581325724387i</v>
      </c>
      <c r="I1539" t="str">
        <f t="shared" si="743"/>
        <v>551.742209786707i</v>
      </c>
      <c r="J1539" t="str">
        <f t="shared" si="737"/>
        <v>-411.062189259248+120.703539750618i</v>
      </c>
      <c r="K1539" t="str">
        <f t="shared" si="744"/>
        <v>0.362845729066186-1.23569002252522i</v>
      </c>
      <c r="L1539" t="str">
        <f t="shared" si="745"/>
        <v>0.045332241462065-0.131191426950859i</v>
      </c>
      <c r="M1539" t="str">
        <f t="shared" si="746"/>
        <v>0.408177970528251-1.36688144947608i</v>
      </c>
      <c r="N1539" t="str">
        <f t="shared" si="747"/>
        <v>-1.03519098092731i</v>
      </c>
      <c r="O1539" t="str">
        <f t="shared" si="748"/>
        <v>0.510361706042642-0.859959841507291i</v>
      </c>
      <c r="P1539" t="str">
        <f t="shared" si="749"/>
        <v>0.489638293957358+0.859959841507291i</v>
      </c>
      <c r="Q1539" t="str">
        <f t="shared" si="750"/>
        <v>-0.489638293957358+0.175231139420019i</v>
      </c>
      <c r="R1539" t="str">
        <f t="shared" si="751"/>
        <v>-0.329278556167504-1.87415835202428i</v>
      </c>
      <c r="S1539" t="str">
        <f t="shared" si="752"/>
        <v>0.109149141412604i</v>
      </c>
      <c r="T1539" t="str">
        <f t="shared" si="753"/>
        <v>0.204562774994711-0.035940471691265i</v>
      </c>
      <c r="U1539" t="e">
        <f t="shared" si="754"/>
        <v>#DIV/0!</v>
      </c>
      <c r="V1539" t="str">
        <f t="shared" si="755"/>
        <v>1.33333333333333E-06-0.000755183597114567i</v>
      </c>
      <c r="W1539" t="e">
        <f t="shared" si="756"/>
        <v>#DIV/0!</v>
      </c>
      <c r="X1539" t="e">
        <f t="shared" si="757"/>
        <v>#DIV/0!</v>
      </c>
      <c r="Y1539" t="str">
        <f t="shared" si="758"/>
        <v>0.00083+0.141246005705397i</v>
      </c>
      <c r="Z1539" t="e">
        <f t="shared" si="759"/>
        <v>#DIV/0!</v>
      </c>
      <c r="AA1539" t="e">
        <f t="shared" si="760"/>
        <v>#DIV/0!</v>
      </c>
      <c r="AB1539" t="str">
        <f t="shared" si="761"/>
        <v>1.26138255624117-0.221617467086147i</v>
      </c>
      <c r="AC1539" t="str">
        <f t="shared" si="762"/>
        <v>1.21194376722633-1.81461978476761i</v>
      </c>
      <c r="AD1539" t="str">
        <f t="shared" si="763"/>
        <v>0.405505463366486+0.424294248195103i</v>
      </c>
      <c r="AE1539" t="e">
        <f t="shared" si="764"/>
        <v>#DIV/0!</v>
      </c>
      <c r="AF1539" t="str">
        <f t="shared" si="765"/>
        <v>-18.4387511233949-2.95382390336635i</v>
      </c>
      <c r="AG1539" t="e">
        <f t="shared" si="766"/>
        <v>#DIV/0!</v>
      </c>
      <c r="AH1539" t="e">
        <f t="shared" si="767"/>
        <v>#DIV/0!</v>
      </c>
      <c r="AI1539" t="e">
        <f t="shared" si="768"/>
        <v>#DIV/0!</v>
      </c>
      <c r="AJ1539" t="e">
        <f t="shared" si="769"/>
        <v>#DIV/0!</v>
      </c>
      <c r="AK1539"/>
      <c r="AL1539"/>
      <c r="AM1539"/>
      <c r="AN1539"/>
    </row>
    <row r="1540" spans="1:40" x14ac:dyDescent="0.25">
      <c r="A1540"/>
      <c r="B1540">
        <f t="shared" si="770"/>
        <v>140600</v>
      </c>
      <c r="C1540" s="186" t="str">
        <f t="shared" si="738"/>
        <v>-4.97565915105824E-06+0.0224174385133471i</v>
      </c>
      <c r="D1540" s="158" t="str">
        <f t="shared" si="739"/>
        <v>-7.66670481338682+0.171867028602328i</v>
      </c>
      <c r="E1540" t="str">
        <f t="shared" si="740"/>
        <v>7.99993922482-0.0220498922085251i</v>
      </c>
      <c r="F1540" t="str">
        <f t="shared" si="741"/>
        <v>0.999200645551367+2.20146549389397E-06i</v>
      </c>
      <c r="G1540">
        <f t="shared" si="736"/>
        <v>1</v>
      </c>
      <c r="H1540" t="str">
        <f t="shared" si="742"/>
        <v>10.7733189448683+3.12399024079094i</v>
      </c>
      <c r="I1540" t="str">
        <f t="shared" si="743"/>
        <v>552.134908868406i</v>
      </c>
      <c r="J1540" t="str">
        <f t="shared" si="737"/>
        <v>-411.648963395344+120.789449743323i</v>
      </c>
      <c r="K1540" t="str">
        <f t="shared" si="744"/>
        <v>0.362368367716175-1.2349469531868i</v>
      </c>
      <c r="L1540" t="str">
        <f t="shared" si="745"/>
        <v>0.0452746473533732-0.131118005751351i</v>
      </c>
      <c r="M1540" t="str">
        <f t="shared" si="746"/>
        <v>0.407643015069548-1.36606495893815i</v>
      </c>
      <c r="N1540" t="str">
        <f t="shared" si="747"/>
        <v>-1.03592777166107i</v>
      </c>
      <c r="O1540" t="str">
        <f t="shared" si="748"/>
        <v>0.50972795712972-0.860335637830006i</v>
      </c>
      <c r="P1540" t="str">
        <f t="shared" si="749"/>
        <v>0.49027204287028+0.860335637830006i</v>
      </c>
      <c r="Q1540" t="str">
        <f t="shared" si="750"/>
        <v>-0.49027204287028+0.175592133831064i</v>
      </c>
      <c r="R1540" t="str">
        <f t="shared" si="751"/>
        <v>-0.329272657760774-1.87274257174272i</v>
      </c>
      <c r="S1540" t="str">
        <f t="shared" si="752"/>
        <v>0.10922682763425i</v>
      </c>
      <c r="T1540" t="str">
        <f t="shared" si="753"/>
        <v>0.204553730087064-0.0359654078339075i</v>
      </c>
      <c r="U1540" t="e">
        <f t="shared" si="754"/>
        <v>#DIV/0!</v>
      </c>
      <c r="V1540" t="str">
        <f t="shared" si="755"/>
        <v>1.33333333333333E-06-0.000754646482180635i</v>
      </c>
      <c r="W1540" t="e">
        <f t="shared" si="756"/>
        <v>#DIV/0!</v>
      </c>
      <c r="X1540" t="e">
        <f t="shared" si="757"/>
        <v>#DIV/0!</v>
      </c>
      <c r="Y1540" t="str">
        <f t="shared" si="758"/>
        <v>0.00083+0.141346536670312i</v>
      </c>
      <c r="Z1540" t="e">
        <f t="shared" si="759"/>
        <v>#DIV/0!</v>
      </c>
      <c r="AA1540" t="e">
        <f t="shared" si="760"/>
        <v>#DIV/0!</v>
      </c>
      <c r="AB1540" t="str">
        <f t="shared" si="761"/>
        <v>1.26132678319679-0.221771229252064i</v>
      </c>
      <c r="AC1540" t="str">
        <f t="shared" si="762"/>
        <v>1.21121714770843-1.8134578128433i</v>
      </c>
      <c r="AD1540" t="str">
        <f t="shared" si="763"/>
        <v>0.405812613939717+0.424492690695497i</v>
      </c>
      <c r="AE1540" t="e">
        <f t="shared" si="764"/>
        <v>#DIV/0!</v>
      </c>
      <c r="AF1540" t="str">
        <f t="shared" si="765"/>
        <v>-18.4400237582551-2.95212321218861i</v>
      </c>
      <c r="AG1540" t="e">
        <f t="shared" si="766"/>
        <v>#DIV/0!</v>
      </c>
      <c r="AH1540" t="e">
        <f t="shared" si="767"/>
        <v>#DIV/0!</v>
      </c>
      <c r="AI1540" t="e">
        <f t="shared" si="768"/>
        <v>#DIV/0!</v>
      </c>
      <c r="AJ1540" t="e">
        <f t="shared" si="769"/>
        <v>#DIV/0!</v>
      </c>
      <c r="AK1540"/>
      <c r="AL1540"/>
      <c r="AM1540"/>
      <c r="AN1540"/>
    </row>
    <row r="1541" spans="1:40" x14ac:dyDescent="0.25">
      <c r="A1541"/>
      <c r="B1541">
        <f t="shared" si="770"/>
        <v>140700</v>
      </c>
      <c r="C1541" s="186" t="str">
        <f t="shared" si="738"/>
        <v>-4.96858894391375E-06+0.0224015057227949i</v>
      </c>
      <c r="D1541" s="158" t="str">
        <f t="shared" si="739"/>
        <v>-7.66670475918188+0.171744877208094i</v>
      </c>
      <c r="E1541" t="str">
        <f t="shared" si="740"/>
        <v>7.99993913833873-0.0220655746813768i</v>
      </c>
      <c r="F1541" t="str">
        <f t="shared" si="741"/>
        <v>0.999200645559996+2.20303123504838E-06i</v>
      </c>
      <c r="G1541">
        <f t="shared" ref="G1541:G1604" si="771">IF($C$11=$C$7,$C$24,F1541)</f>
        <v>1</v>
      </c>
      <c r="H1541" t="str">
        <f t="shared" si="742"/>
        <v>10.7745892465113+3.12216906549615i</v>
      </c>
      <c r="I1541" t="str">
        <f t="shared" si="743"/>
        <v>552.527607950105i</v>
      </c>
      <c r="J1541" t="str">
        <f t="shared" ref="J1541:J1604" si="772">IMSUM(COMPLEX(0,2*PI()*B1541*$C$113*$C$112),COMPLEX(0,2*PI()*B1541*$C$113*$C$111),COMPLEX(0,2*PI()*B1541*$C$28*10^-12*$C$111),COMPLEX(-1*2*PI()*B1541*2*PI()*B1541*$C$113*$C$112*$C$28*10^-12*$C$111,0),COMPLEX(1,0))</f>
        <v>-412.236155015707+120.875359736029i</v>
      </c>
      <c r="K1541" t="str">
        <f t="shared" si="744"/>
        <v>0.361891922444863-1.23420467964445i</v>
      </c>
      <c r="L1541" t="str">
        <f t="shared" si="745"/>
        <v>0.0452171585825625-0.131044652570444i</v>
      </c>
      <c r="M1541" t="str">
        <f t="shared" si="746"/>
        <v>0.407109081027425-1.36524933221489i</v>
      </c>
      <c r="N1541" t="str">
        <f t="shared" si="747"/>
        <v>-1.03666456239483i</v>
      </c>
      <c r="O1541" t="str">
        <f t="shared" si="748"/>
        <v>0.509093931505593-0.860710967110434i</v>
      </c>
      <c r="P1541" t="str">
        <f t="shared" si="749"/>
        <v>0.490906068494407+0.860710967110434i</v>
      </c>
      <c r="Q1541" t="str">
        <f t="shared" si="750"/>
        <v>-0.490906068494407+0.175953595284396i</v>
      </c>
      <c r="R1541" t="str">
        <f t="shared" si="751"/>
        <v>-0.329266754797207-1.87132874368836i</v>
      </c>
      <c r="S1541" t="str">
        <f t="shared" si="752"/>
        <v>0.109304513855896i</v>
      </c>
      <c r="T1541" t="str">
        <f t="shared" si="753"/>
        <v>0.204544678593421-0.0359903425620172i</v>
      </c>
      <c r="U1541" t="e">
        <f t="shared" si="754"/>
        <v>#DIV/0!</v>
      </c>
      <c r="V1541" t="str">
        <f t="shared" si="755"/>
        <v>1.33333333333333E-06-0.000754110130736297i</v>
      </c>
      <c r="W1541" t="e">
        <f t="shared" si="756"/>
        <v>#DIV/0!</v>
      </c>
      <c r="X1541" t="e">
        <f t="shared" si="757"/>
        <v>#DIV/0!</v>
      </c>
      <c r="Y1541" t="str">
        <f t="shared" si="758"/>
        <v>0.00083+0.141447067635227i</v>
      </c>
      <c r="Z1541" t="e">
        <f t="shared" si="759"/>
        <v>#DIV/0!</v>
      </c>
      <c r="AA1541" t="e">
        <f t="shared" si="760"/>
        <v>#DIV/0!</v>
      </c>
      <c r="AB1541" t="str">
        <f t="shared" si="761"/>
        <v>1.26127096954159-0.221924982695637i</v>
      </c>
      <c r="AC1541" t="str">
        <f t="shared" si="762"/>
        <v>1.21049193090963-1.81229702467093i</v>
      </c>
      <c r="AD1541" t="str">
        <f t="shared" si="763"/>
        <v>0.40611991500951+0.424690919293776i</v>
      </c>
      <c r="AE1541" t="e">
        <f t="shared" si="764"/>
        <v>#DIV/0!</v>
      </c>
      <c r="AF1541" t="str">
        <f t="shared" si="765"/>
        <v>-18.4412940056932-2.95042418828806i</v>
      </c>
      <c r="AG1541" t="e">
        <f t="shared" si="766"/>
        <v>#DIV/0!</v>
      </c>
      <c r="AH1541" t="e">
        <f t="shared" si="767"/>
        <v>#DIV/0!</v>
      </c>
      <c r="AI1541" t="e">
        <f t="shared" si="768"/>
        <v>#DIV/0!</v>
      </c>
      <c r="AJ1541" t="e">
        <f t="shared" si="769"/>
        <v>#DIV/0!</v>
      </c>
      <c r="AK1541"/>
      <c r="AL1541"/>
      <c r="AM1541"/>
      <c r="AN1541"/>
    </row>
    <row r="1542" spans="1:40" x14ac:dyDescent="0.25">
      <c r="A1542"/>
      <c r="B1542">
        <f t="shared" si="770"/>
        <v>140800</v>
      </c>
      <c r="C1542" s="186" t="str">
        <f t="shared" ref="C1542:C1605" si="773">IMPRODUCT(COMPLEX(-1,0),IMDIV(IMPRODUCT(G1542,COMPLEX($C$100+$C$101,0)),COMPLEX($C$100,2*PI()*B1542*$C$103*$C$102*(2*$C$100+$C$101))))</f>
        <v>-4.96153379577989E-06+0.0223855955640441i</v>
      </c>
      <c r="D1542" s="158" t="str">
        <f t="shared" ref="D1542:D1605" si="774">IMPRODUCT(COMPLEX($C$106,0),IMSUB(C1542,G1542))</f>
        <v>-7.66670470509247+0.171622899324338i</v>
      </c>
      <c r="E1542" t="str">
        <f t="shared" ref="E1542:E1605" si="775">IMDIV(COMPLEX($C$20*10^3,0),COMPLEX(1,2*PI()*B1542*$C$20*1000*$C$29*10^-12))</f>
        <v>7.99993905179598-0.0220812571537197i</v>
      </c>
      <c r="F1542" t="str">
        <f t="shared" ref="F1542:F1605" si="776">IMDIV(COMPLEX($C$22*1000,0),IMSUM(COMPLEX($C$22*1000,0),E1542))</f>
        <v>0.999200645568625+2.20459697615205E-06i</v>
      </c>
      <c r="G1542">
        <f t="shared" si="771"/>
        <v>1</v>
      </c>
      <c r="H1542" t="str">
        <f t="shared" ref="H1542:H1605" si="777">IMPRODUCT(COMPLEX($C$108,0),IMPRODUCT(COMPLEX(-1,0),D1542),IMDIV(COMPLEX(0,2*PI()*B1542*$C$109*$C$110),COMPLEX(1,2*PI()*B1542*$C$109*$C$110)))</f>
        <v>10.7758571663682+3.12034972924254i</v>
      </c>
      <c r="I1542" t="str">
        <f t="shared" ref="I1542:I1605" si="778">COMPLEX(0,2*PI()*B1542*$C$113*$C$112*$C$114)</f>
        <v>552.920307031804i</v>
      </c>
      <c r="J1542" t="str">
        <f t="shared" si="772"/>
        <v>-412.823764120336+120.961269728734i</v>
      </c>
      <c r="K1542" t="str">
        <f t="shared" ref="K1542:K1605" si="779">IMDIV(I1542,J1542)</f>
        <v>0.361416390978038-1.23346320084881i</v>
      </c>
      <c r="L1542" t="str">
        <f t="shared" ref="L1542:L1605" si="780">IMDIV(COMPLEX($C$117,0),COMPLEX(1,2*PI()*B1542*$C$115*$C$116))</f>
        <v>0.0451597749043789-0.130971367347779i</v>
      </c>
      <c r="M1542" t="str">
        <f t="shared" ref="M1542:M1605" si="781">IMSUM(K1542,L1542)</f>
        <v>0.406576165882417-1.36443456819659i</v>
      </c>
      <c r="N1542" t="str">
        <f t="shared" ref="N1542:N1605" si="782">COMPLEX(0,-2*PI()*B1542*$C$43)</f>
        <v>-1.03740135312858i</v>
      </c>
      <c r="O1542" t="str">
        <f t="shared" ref="O1542:O1605" si="783">IMEXP(N1542)</f>
        <v>0.508459629514457-0.861085829144819i</v>
      </c>
      <c r="P1542" t="str">
        <f t="shared" ref="P1542:P1605" si="784">IMSUB(COMPLEX(1,0),O1542)</f>
        <v>0.491540370485543+0.861085829144819i</v>
      </c>
      <c r="Q1542" t="str">
        <f t="shared" ref="Q1542:Q1605" si="785">IMSUM(COMPLEX(0,2*PI()*B1542*$C$43),O1542,COMPLEX(-1,0))</f>
        <v>-0.491540370485543+0.176315523983761i</v>
      </c>
      <c r="R1542" t="str">
        <f t="shared" ref="R1542:R1605" si="786">IMDIV(P1542,Q1542)</f>
        <v>-0.329260847276012-1.86991686369871i</v>
      </c>
      <c r="S1542" t="str">
        <f t="shared" ref="S1542:S1605" si="787">IMDIV(COMPLEX(0,2*PI()*B1542*$C$123),COMPLEX($C$124,0))</f>
        <v>0.109382200077542i</v>
      </c>
      <c r="T1542" t="str">
        <f t="shared" ref="T1542:T1605" si="788">IMPRODUCT(R1542,S1542)</f>
        <v>0.204535620513462-0.0360152758744457i</v>
      </c>
      <c r="U1542" t="e">
        <f t="shared" ref="U1542:U1605" si="789">IMDIV(COMPLEX(1,2*PI()*B1542*$C$16*10^-3*$C$15*10^-6),COMPLEX(0,2*PI()*B1542*$C$15*10^-6))</f>
        <v>#DIV/0!</v>
      </c>
      <c r="V1542" t="str">
        <f t="shared" ref="V1542:V1605" si="790">IMSUM(COMPLEX($C$18*10^-3,0),IMDIV(COMPLEX(1,0),COMPLEX(0,2*PI()*B1542*($C$17*1*10^-6))))</f>
        <v>1.33333333333333E-06-0.000753574541154807i</v>
      </c>
      <c r="W1542" t="e">
        <f t="shared" ref="W1542:W1605" si="791">IMDIV(IMPRODUCT(U1542,V1542),IMSUM(U1542,V1542))</f>
        <v>#DIV/0!</v>
      </c>
      <c r="X1542" t="e">
        <f t="shared" ref="X1542:X1605" si="792">IMDIV(IMPRODUCT(COMPLEX($C$19,0),W1542),IMSUM(COMPLEX($C$19,0),W1542))</f>
        <v>#DIV/0!</v>
      </c>
      <c r="Y1542" t="str">
        <f t="shared" ref="Y1542:Y1605" si="793">COMPLEX($C$13*10^-3,2*PI()*B1542*$C$12*0.000001)</f>
        <v>0.00083+0.141547598600142i</v>
      </c>
      <c r="Z1542" t="e">
        <f t="shared" ref="Z1542:Z1605" si="794">IMPRODUCT(COMPLEX($C$6,0),IMDIV(X1542,IMSUM(X1542,Y1542)))</f>
        <v>#DIV/0!</v>
      </c>
      <c r="AA1542" t="e">
        <f t="shared" ref="AA1542:AA1605" si="795">IMDIV(COMPLEX($C$6,0),IMSUM(X1542,Y1542))</f>
        <v>#DIV/0!</v>
      </c>
      <c r="AB1542" t="str">
        <f t="shared" ref="AB1542:AB1605" si="796">IMPRODUCT(COMPLEX($C$119,0),T1542)</f>
        <v>1.26121511527361-0.222078727409784i</v>
      </c>
      <c r="AC1542" t="str">
        <f t="shared" ref="AC1542:AC1605" si="797">IMSUM(COMPLEX(1,0),IMPRODUCT(AB1542,M1542))</f>
        <v>1.20976811338188-1.81113741872568i</v>
      </c>
      <c r="AD1542" t="str">
        <f t="shared" ref="AD1542:AD1605" si="798">IMDIV(AB1542,AC1542)</f>
        <v>0.406427366436362+0.42488893388033i</v>
      </c>
      <c r="AE1542" t="e">
        <f t="shared" ref="AE1542:AE1605" si="799">IMPRODUCT(AD1542,AA1542,X1542)</f>
        <v>#DIV/0!</v>
      </c>
      <c r="AF1542" t="str">
        <f t="shared" ref="AF1542:AF1605" si="800">IMSUB(D1542,H1542)</f>
        <v>-18.4425618714607-2.9487268299182i</v>
      </c>
      <c r="AG1542" t="e">
        <f t="shared" ref="AG1542:AG1605" si="801">IMSUM(COMPLEX(1,0),IMPRODUCT(AD1542,AA1542,COMPLEX($C$127,0)))</f>
        <v>#DIV/0!</v>
      </c>
      <c r="AH1542" t="e">
        <f t="shared" ref="AH1542:AH1605" si="802">IMDIV(IMPRODUCT(AE1542,AF1542),AG1542)</f>
        <v>#DIV/0!</v>
      </c>
      <c r="AI1542" t="e">
        <f t="shared" ref="AI1542:AI1605" si="803">20*LOG10(IMABS(AH1542))</f>
        <v>#DIV/0!</v>
      </c>
      <c r="AJ1542" t="e">
        <f t="shared" ref="AJ1542:AJ1605" si="804">IMARGUMENT(AH1542)*180/PI()</f>
        <v>#DIV/0!</v>
      </c>
      <c r="AK1542"/>
      <c r="AL1542"/>
      <c r="AM1542"/>
      <c r="AN1542"/>
    </row>
    <row r="1543" spans="1:40" x14ac:dyDescent="0.25">
      <c r="A1543"/>
      <c r="B1543">
        <f t="shared" si="770"/>
        <v>140900</v>
      </c>
      <c r="C1543" s="186" t="str">
        <f t="shared" si="773"/>
        <v>-4.95449366392093E-06+0.0223697079889078i</v>
      </c>
      <c r="D1543" s="158" t="str">
        <f t="shared" si="774"/>
        <v>-7.66670465111806+0.171501094581627i</v>
      </c>
      <c r="E1543" t="str">
        <f t="shared" si="775"/>
        <v>7.99993896519174-0.0220969396255535i</v>
      </c>
      <c r="F1543" t="str">
        <f t="shared" si="776"/>
        <v>0.999200645577264+0.000002206162717205i</v>
      </c>
      <c r="G1543">
        <f t="shared" si="771"/>
        <v>1</v>
      </c>
      <c r="H1543" t="str">
        <f t="shared" si="777"/>
        <v>10.7771227101739+3.11853222991391i</v>
      </c>
      <c r="I1543" t="str">
        <f t="shared" si="778"/>
        <v>553.313006113502i</v>
      </c>
      <c r="J1543" t="str">
        <f t="shared" si="772"/>
        <v>-413.411790709231+121.047179721438i</v>
      </c>
      <c r="K1543" t="str">
        <f t="shared" si="779"/>
        <v>0.36094177104831-1.23272251575157i</v>
      </c>
      <c r="L1543" t="str">
        <f t="shared" si="780"/>
        <v>0.0451024960742437-0.130898150022934i</v>
      </c>
      <c r="M1543" t="str">
        <f t="shared" si="781"/>
        <v>0.406044267122554-1.3636206657745i</v>
      </c>
      <c r="N1543" t="str">
        <f t="shared" si="782"/>
        <v>-1.03813814386234i</v>
      </c>
      <c r="O1543" t="str">
        <f t="shared" si="783"/>
        <v>0.507825051500633-0.861460223729673i</v>
      </c>
      <c r="P1543" t="str">
        <f t="shared" si="784"/>
        <v>0.492174948499367+0.861460223729673i</v>
      </c>
      <c r="Q1543" t="str">
        <f t="shared" si="785"/>
        <v>-0.492174948499367+0.176677920132667i</v>
      </c>
      <c r="R1543" t="str">
        <f t="shared" si="786"/>
        <v>-0.329254935196391-1.86850692762305i</v>
      </c>
      <c r="S1543" t="str">
        <f t="shared" si="787"/>
        <v>0.109459886299188i</v>
      </c>
      <c r="T1543" t="str">
        <f t="shared" si="788"/>
        <v>0.204526555846864-0.0360402077700435i</v>
      </c>
      <c r="U1543" t="e">
        <f t="shared" si="789"/>
        <v>#DIV/0!</v>
      </c>
      <c r="V1543" t="str">
        <f t="shared" si="790"/>
        <v>1.33333333333333E-06-0.000753039711814028i</v>
      </c>
      <c r="W1543" t="e">
        <f t="shared" si="791"/>
        <v>#DIV/0!</v>
      </c>
      <c r="X1543" t="e">
        <f t="shared" si="792"/>
        <v>#DIV/0!</v>
      </c>
      <c r="Y1543" t="str">
        <f t="shared" si="793"/>
        <v>0.00083+0.141648129565057i</v>
      </c>
      <c r="Z1543" t="e">
        <f t="shared" si="794"/>
        <v>#DIV/0!</v>
      </c>
      <c r="AA1543" t="e">
        <f t="shared" si="795"/>
        <v>#DIV/0!</v>
      </c>
      <c r="AB1543" t="str">
        <f t="shared" si="796"/>
        <v>1.26115922039086-0.222232463387416i</v>
      </c>
      <c r="AC1543" t="str">
        <f t="shared" si="797"/>
        <v>1.2090456916874-1.80997899348402i</v>
      </c>
      <c r="AD1543" t="str">
        <f t="shared" si="798"/>
        <v>0.406734968080693+0.425086734345615i</v>
      </c>
      <c r="AE1543" t="e">
        <f t="shared" si="799"/>
        <v>#DIV/0!</v>
      </c>
      <c r="AF1543" t="str">
        <f t="shared" si="800"/>
        <v>-18.443827361292-2.94703113533228i</v>
      </c>
      <c r="AG1543" t="e">
        <f t="shared" si="801"/>
        <v>#DIV/0!</v>
      </c>
      <c r="AH1543" t="e">
        <f t="shared" si="802"/>
        <v>#DIV/0!</v>
      </c>
      <c r="AI1543" t="e">
        <f t="shared" si="803"/>
        <v>#DIV/0!</v>
      </c>
      <c r="AJ1543" t="e">
        <f t="shared" si="804"/>
        <v>#DIV/0!</v>
      </c>
      <c r="AK1543"/>
      <c r="AL1543"/>
      <c r="AM1543"/>
      <c r="AN1543"/>
    </row>
    <row r="1544" spans="1:40" x14ac:dyDescent="0.25">
      <c r="A1544"/>
      <c r="B1544">
        <f t="shared" si="770"/>
        <v>141000</v>
      </c>
      <c r="C1544" s="186" t="str">
        <f t="shared" si="773"/>
        <v>-4.94746850575261E-06+0.0223538429493358i</v>
      </c>
      <c r="D1544" s="158" t="str">
        <f t="shared" si="774"/>
        <v>-7.66670459725858+0.171379462611575i</v>
      </c>
      <c r="E1544" t="str">
        <f t="shared" si="775"/>
        <v>7.99993887852602-0.0221126220968777i</v>
      </c>
      <c r="F1544" t="str">
        <f t="shared" si="776"/>
        <v>0.999200645585914+2.20772845820716E-06i</v>
      </c>
      <c r="G1544">
        <f t="shared" si="771"/>
        <v>1</v>
      </c>
      <c r="H1544" t="str">
        <f t="shared" si="777"/>
        <v>10.7783858836471+3.11671656539501i</v>
      </c>
      <c r="I1544" t="str">
        <f t="shared" si="778"/>
        <v>553.705705195201i</v>
      </c>
      <c r="J1544" t="str">
        <f t="shared" si="772"/>
        <v>-414.000234782392+121.133089714144i</v>
      </c>
      <c r="K1544" t="str">
        <f t="shared" si="779"/>
        <v>0.360468060395098-1.23198262330544i</v>
      </c>
      <c r="L1544" t="str">
        <f t="shared" si="780"/>
        <v>0.0450453218482502-0.130825000535425i</v>
      </c>
      <c r="M1544" t="str">
        <f t="shared" si="781"/>
        <v>0.405513382243348-1.36280762384087i</v>
      </c>
      <c r="N1544" t="str">
        <f t="shared" si="782"/>
        <v>-1.03887493459609i</v>
      </c>
      <c r="O1544" t="str">
        <f t="shared" si="783"/>
        <v>0.507190197808626-0.861834150661742i</v>
      </c>
      <c r="P1544" t="str">
        <f t="shared" si="784"/>
        <v>0.492809802191374+0.861834150661742i</v>
      </c>
      <c r="Q1544" t="str">
        <f t="shared" si="785"/>
        <v>-0.492809802191374+0.177040783934348i</v>
      </c>
      <c r="R1544" t="str">
        <f t="shared" si="786"/>
        <v>-0.329249018557547-1.86709893132254i</v>
      </c>
      <c r="S1544" t="str">
        <f t="shared" si="787"/>
        <v>0.109537572520834i</v>
      </c>
      <c r="T1544" t="str">
        <f t="shared" si="788"/>
        <v>0.204517484593314-0.0360651382476607i</v>
      </c>
      <c r="U1544" t="e">
        <f t="shared" si="789"/>
        <v>#DIV/0!</v>
      </c>
      <c r="V1544" t="str">
        <f t="shared" si="790"/>
        <v>1.33333333333333E-06-0.000752505641096433i</v>
      </c>
      <c r="W1544" t="e">
        <f t="shared" si="791"/>
        <v>#DIV/0!</v>
      </c>
      <c r="X1544" t="e">
        <f t="shared" si="792"/>
        <v>#DIV/0!</v>
      </c>
      <c r="Y1544" t="str">
        <f t="shared" si="793"/>
        <v>0.00083+0.141748660529971i</v>
      </c>
      <c r="Z1544" t="e">
        <f t="shared" si="794"/>
        <v>#DIV/0!</v>
      </c>
      <c r="AA1544" t="e">
        <f t="shared" si="795"/>
        <v>#DIV/0!</v>
      </c>
      <c r="AB1544" t="str">
        <f t="shared" si="796"/>
        <v>1.26110328489139-0.222386190621445i</v>
      </c>
      <c r="AC1544" t="str">
        <f t="shared" si="797"/>
        <v>1.20832466239867-1.80882174742387i</v>
      </c>
      <c r="AD1544" t="str">
        <f t="shared" si="798"/>
        <v>0.407042719802833+0.425284320580169i</v>
      </c>
      <c r="AE1544" t="e">
        <f t="shared" si="799"/>
        <v>#DIV/0!</v>
      </c>
      <c r="AF1544" t="str">
        <f t="shared" si="800"/>
        <v>-18.4450904809057-2.94533710278344i</v>
      </c>
      <c r="AG1544" t="e">
        <f t="shared" si="801"/>
        <v>#DIV/0!</v>
      </c>
      <c r="AH1544" t="e">
        <f t="shared" si="802"/>
        <v>#DIV/0!</v>
      </c>
      <c r="AI1544" t="e">
        <f t="shared" si="803"/>
        <v>#DIV/0!</v>
      </c>
      <c r="AJ1544" t="e">
        <f t="shared" si="804"/>
        <v>#DIV/0!</v>
      </c>
      <c r="AK1544"/>
      <c r="AL1544"/>
      <c r="AM1544"/>
      <c r="AN1544"/>
    </row>
    <row r="1545" spans="1:40" x14ac:dyDescent="0.25">
      <c r="A1545"/>
      <c r="B1545">
        <f t="shared" si="770"/>
        <v>141100</v>
      </c>
      <c r="C1545" s="186" t="str">
        <f t="shared" si="773"/>
        <v>-4.94045827884154E-06+0.022338000397414i</v>
      </c>
      <c r="D1545" s="158" t="str">
        <f t="shared" si="774"/>
        <v>-7.66670454351348+0.171258003046841i</v>
      </c>
      <c r="E1545" t="str">
        <f t="shared" si="775"/>
        <v>7.99993879179881-0.0221283045676921i</v>
      </c>
      <c r="F1545" t="str">
        <f t="shared" si="776"/>
        <v>0.999200645594563+2.20929419915847E-06i</v>
      </c>
      <c r="G1545">
        <f t="shared" si="771"/>
        <v>1</v>
      </c>
      <c r="H1545" t="str">
        <f t="shared" si="777"/>
        <v>10.7796466924898+3.11490273357124i</v>
      </c>
      <c r="I1545" t="str">
        <f t="shared" si="778"/>
        <v>554.0984042769i</v>
      </c>
      <c r="J1545" t="str">
        <f t="shared" si="772"/>
        <v>-414.589096339819+121.218999706849i</v>
      </c>
      <c r="K1545" t="str">
        <f t="shared" si="779"/>
        <v>0.359995256764578-1.2312435224642i</v>
      </c>
      <c r="L1545" t="str">
        <f t="shared" si="780"/>
        <v>0.0449882519831638-0.130751918824712i</v>
      </c>
      <c r="M1545" t="str">
        <f t="shared" si="781"/>
        <v>0.404983508747742-1.36199544128891i</v>
      </c>
      <c r="N1545" t="str">
        <f t="shared" si="782"/>
        <v>-1.03961172532985i</v>
      </c>
      <c r="O1545" t="str">
        <f t="shared" si="783"/>
        <v>0.506555068783055-0.862207609738046i</v>
      </c>
      <c r="P1545" t="str">
        <f t="shared" si="784"/>
        <v>0.493444931216945+0.862207609738046i</v>
      </c>
      <c r="Q1545" t="str">
        <f t="shared" si="785"/>
        <v>-0.493444931216945+0.177404115591804i</v>
      </c>
      <c r="R1545" t="str">
        <f t="shared" si="786"/>
        <v>-0.329243097358687-1.86569287066993i</v>
      </c>
      <c r="S1545" t="str">
        <f t="shared" si="787"/>
        <v>0.10961525874248i</v>
      </c>
      <c r="T1545" t="str">
        <f t="shared" si="788"/>
        <v>0.204508406752485-0.036090067306148i</v>
      </c>
      <c r="U1545" t="e">
        <f t="shared" si="789"/>
        <v>#DIV/0!</v>
      </c>
      <c r="V1545" t="str">
        <f t="shared" si="790"/>
        <v>1.33333333333333E-06-0.000751972327389063i</v>
      </c>
      <c r="W1545" t="e">
        <f t="shared" si="791"/>
        <v>#DIV/0!</v>
      </c>
      <c r="X1545" t="e">
        <f t="shared" si="792"/>
        <v>#DIV/0!</v>
      </c>
      <c r="Y1545" t="str">
        <f t="shared" si="793"/>
        <v>0.00083+0.141849191494886i</v>
      </c>
      <c r="Z1545" t="e">
        <f t="shared" si="794"/>
        <v>#DIV/0!</v>
      </c>
      <c r="AA1545" t="e">
        <f t="shared" si="795"/>
        <v>#DIV/0!</v>
      </c>
      <c r="AB1545" t="str">
        <f t="shared" si="796"/>
        <v>1.2610473087732-0.222539909104782i</v>
      </c>
      <c r="AC1545" t="str">
        <f t="shared" si="797"/>
        <v>1.20760502209831-1.80766567902441i</v>
      </c>
      <c r="AD1545" t="str">
        <f t="shared" si="798"/>
        <v>0.407350621463042+0.425481692474606i</v>
      </c>
      <c r="AE1545" t="e">
        <f t="shared" si="799"/>
        <v>#DIV/0!</v>
      </c>
      <c r="AF1545" t="str">
        <f t="shared" si="800"/>
        <v>-18.4463512360033-2.9436447305244i</v>
      </c>
      <c r="AG1545" t="e">
        <f t="shared" si="801"/>
        <v>#DIV/0!</v>
      </c>
      <c r="AH1545" t="e">
        <f t="shared" si="802"/>
        <v>#DIV/0!</v>
      </c>
      <c r="AI1545" t="e">
        <f t="shared" si="803"/>
        <v>#DIV/0!</v>
      </c>
      <c r="AJ1545" t="e">
        <f t="shared" si="804"/>
        <v>#DIV/0!</v>
      </c>
      <c r="AK1545"/>
      <c r="AL1545"/>
      <c r="AM1545"/>
      <c r="AN1545"/>
    </row>
    <row r="1546" spans="1:40" x14ac:dyDescent="0.25">
      <c r="A1546"/>
      <c r="B1546">
        <f t="shared" si="770"/>
        <v>141200</v>
      </c>
      <c r="C1546" s="186" t="str">
        <f t="shared" si="773"/>
        <v>-4.93346294090451E-06+0.0223221802853641i</v>
      </c>
      <c r="D1546" s="158" t="str">
        <f t="shared" si="774"/>
        <v>-7.66670448988254+0.171136715521125i</v>
      </c>
      <c r="E1546" t="str">
        <f t="shared" si="775"/>
        <v>7.99993870501012-0.0221439870379963i</v>
      </c>
      <c r="F1546" t="str">
        <f t="shared" si="776"/>
        <v>0.999200645603222+2.21085994005895E-06i</v>
      </c>
      <c r="G1546">
        <f t="shared" si="771"/>
        <v>1</v>
      </c>
      <c r="H1546" t="str">
        <f t="shared" si="777"/>
        <v>10.7809051423876+3.11309073232901i</v>
      </c>
      <c r="I1546" t="str">
        <f t="shared" si="778"/>
        <v>554.491103358598i</v>
      </c>
      <c r="J1546" t="str">
        <f t="shared" si="772"/>
        <v>-415.178375381512+121.304909699554i</v>
      </c>
      <c r="K1546" t="str">
        <f t="shared" si="779"/>
        <v>0.359523357909686-1.23050521218267i</v>
      </c>
      <c r="L1546" t="str">
        <f t="shared" si="780"/>
        <v>0.0449312862364179-0.130678904830193i</v>
      </c>
      <c r="M1546" t="str">
        <f t="shared" si="781"/>
        <v>0.404454644146104-1.36118411701286i</v>
      </c>
      <c r="N1546" t="str">
        <f t="shared" si="782"/>
        <v>-1.04034851606361i</v>
      </c>
      <c r="O1546" t="str">
        <f t="shared" si="783"/>
        <v>0.505919664768715-0.862580600755843i</v>
      </c>
      <c r="P1546" t="str">
        <f t="shared" si="784"/>
        <v>0.494080335231285+0.862580600755843i</v>
      </c>
      <c r="Q1546" t="str">
        <f t="shared" si="785"/>
        <v>-0.494080335231285+0.177767915307767i</v>
      </c>
      <c r="R1546" t="str">
        <f t="shared" si="786"/>
        <v>-0.329237171599013-1.86428874154978i</v>
      </c>
      <c r="S1546" t="str">
        <f t="shared" si="787"/>
        <v>0.109692944964126i</v>
      </c>
      <c r="T1546" t="str">
        <f t="shared" si="788"/>
        <v>0.20449932232406-0.036114994944355i</v>
      </c>
      <c r="U1546" t="e">
        <f t="shared" si="789"/>
        <v>#DIV/0!</v>
      </c>
      <c r="V1546" t="str">
        <f t="shared" si="790"/>
        <v>1.33333333333333E-06-0.000751439769083545i</v>
      </c>
      <c r="W1546" t="e">
        <f t="shared" si="791"/>
        <v>#DIV/0!</v>
      </c>
      <c r="X1546" t="e">
        <f t="shared" si="792"/>
        <v>#DIV/0!</v>
      </c>
      <c r="Y1546" t="str">
        <f t="shared" si="793"/>
        <v>0.00083+0.141949722459801i</v>
      </c>
      <c r="Z1546" t="e">
        <f t="shared" si="794"/>
        <v>#DIV/0!</v>
      </c>
      <c r="AA1546" t="e">
        <f t="shared" si="795"/>
        <v>#DIV/0!</v>
      </c>
      <c r="AB1546" t="str">
        <f t="shared" si="796"/>
        <v>1.26099129203434-0.222693618830334i</v>
      </c>
      <c r="AC1546" t="str">
        <f t="shared" si="797"/>
        <v>1.20688676737912-1.8065107867663i</v>
      </c>
      <c r="AD1546" t="str">
        <f t="shared" si="798"/>
        <v>0.407658672921481+0.425678849919623i</v>
      </c>
      <c r="AE1546" t="e">
        <f t="shared" si="799"/>
        <v>#DIV/0!</v>
      </c>
      <c r="AF1546" t="str">
        <f t="shared" si="800"/>
        <v>-18.4476096322701-2.94195401680788i</v>
      </c>
      <c r="AG1546" t="e">
        <f t="shared" si="801"/>
        <v>#DIV/0!</v>
      </c>
      <c r="AH1546" t="e">
        <f t="shared" si="802"/>
        <v>#DIV/0!</v>
      </c>
      <c r="AI1546" t="e">
        <f t="shared" si="803"/>
        <v>#DIV/0!</v>
      </c>
      <c r="AJ1546" t="e">
        <f t="shared" si="804"/>
        <v>#DIV/0!</v>
      </c>
      <c r="AK1546"/>
      <c r="AL1546"/>
      <c r="AM1546"/>
      <c r="AN1546"/>
    </row>
    <row r="1547" spans="1:40" x14ac:dyDescent="0.25">
      <c r="A1547"/>
      <c r="B1547">
        <f t="shared" si="770"/>
        <v>141300</v>
      </c>
      <c r="C1547" s="186" t="str">
        <f t="shared" si="773"/>
        <v>-4.92648244980791E-06+0.0223063825655432i</v>
      </c>
      <c r="D1547" s="158" t="str">
        <f t="shared" si="774"/>
        <v>-7.66670443636545+0.171015599669165i</v>
      </c>
      <c r="E1547" t="str">
        <f t="shared" si="775"/>
        <v>7.99993861815995-0.0221596695077899i</v>
      </c>
      <c r="F1547" t="str">
        <f t="shared" si="776"/>
        <v>0.999200645611881+0.0000022124256809085i</v>
      </c>
      <c r="G1547">
        <f t="shared" si="771"/>
        <v>1</v>
      </c>
      <c r="H1547" t="str">
        <f t="shared" si="777"/>
        <v>10.78216123901+3.11128055955554i</v>
      </c>
      <c r="I1547" t="str">
        <f t="shared" si="778"/>
        <v>554.883802440297i</v>
      </c>
      <c r="J1547" t="str">
        <f t="shared" si="772"/>
        <v>-415.768071907472+121.390819692259i</v>
      </c>
      <c r="K1547" t="str">
        <f t="shared" si="779"/>
        <v>0.359052361590083-1.22976769141673i</v>
      </c>
      <c r="L1547" t="str">
        <f t="shared" si="780"/>
        <v>0.0448744243661134-0.130605958491212i</v>
      </c>
      <c r="M1547" t="str">
        <f t="shared" si="781"/>
        <v>0.403926785956196-1.36037364990794i</v>
      </c>
      <c r="N1547" t="str">
        <f t="shared" si="782"/>
        <v>-1.04108530679736i</v>
      </c>
      <c r="O1547" t="str">
        <f t="shared" si="783"/>
        <v>0.505283986110551-0.862953123512646i</v>
      </c>
      <c r="P1547" t="str">
        <f t="shared" si="784"/>
        <v>0.494716013889449+0.862953123512646i</v>
      </c>
      <c r="Q1547" t="str">
        <f t="shared" si="785"/>
        <v>-0.494716013889449+0.178132183284714i</v>
      </c>
      <c r="R1547" t="str">
        <f t="shared" si="786"/>
        <v>-0.329231241277726-1.86288653985825i</v>
      </c>
      <c r="S1547" t="str">
        <f t="shared" si="787"/>
        <v>0.109770631185772i</v>
      </c>
      <c r="T1547" t="str">
        <f t="shared" si="788"/>
        <v>0.204490231307719-0.0361399211611312i</v>
      </c>
      <c r="U1547" t="e">
        <f t="shared" si="789"/>
        <v>#DIV/0!</v>
      </c>
      <c r="V1547" t="str">
        <f t="shared" si="790"/>
        <v>1.33333333333333E-06-0.000750907964576059i</v>
      </c>
      <c r="W1547" t="e">
        <f t="shared" si="791"/>
        <v>#DIV/0!</v>
      </c>
      <c r="X1547" t="e">
        <f t="shared" si="792"/>
        <v>#DIV/0!</v>
      </c>
      <c r="Y1547" t="str">
        <f t="shared" si="793"/>
        <v>0.00083+0.142050253424716i</v>
      </c>
      <c r="Z1547" t="e">
        <f t="shared" si="794"/>
        <v>#DIV/0!</v>
      </c>
      <c r="AA1547" t="e">
        <f t="shared" si="795"/>
        <v>#DIV/0!</v>
      </c>
      <c r="AB1547" t="str">
        <f t="shared" si="796"/>
        <v>1.26093523467282-0.222847319791006i</v>
      </c>
      <c r="AC1547" t="str">
        <f t="shared" si="797"/>
        <v>1.20616989484402-1.80535706913152i</v>
      </c>
      <c r="AD1547" t="str">
        <f t="shared" si="798"/>
        <v>0.407966874038235+0.425875792805987i</v>
      </c>
      <c r="AE1547" t="e">
        <f t="shared" si="799"/>
        <v>#DIV/0!</v>
      </c>
      <c r="AF1547" t="str">
        <f t="shared" si="800"/>
        <v>-18.4488656753755-2.94026495988637i</v>
      </c>
      <c r="AG1547" t="e">
        <f t="shared" si="801"/>
        <v>#DIV/0!</v>
      </c>
      <c r="AH1547" t="e">
        <f t="shared" si="802"/>
        <v>#DIV/0!</v>
      </c>
      <c r="AI1547" t="e">
        <f t="shared" si="803"/>
        <v>#DIV/0!</v>
      </c>
      <c r="AJ1547" t="e">
        <f t="shared" si="804"/>
        <v>#DIV/0!</v>
      </c>
      <c r="AK1547"/>
      <c r="AL1547"/>
      <c r="AM1547"/>
      <c r="AN1547"/>
    </row>
    <row r="1548" spans="1:40" x14ac:dyDescent="0.25">
      <c r="A1548"/>
      <c r="B1548">
        <f t="shared" si="770"/>
        <v>141400</v>
      </c>
      <c r="C1548" s="186" t="str">
        <f t="shared" si="773"/>
        <v>-4.91951676356705E-06+0.0222906071904429i</v>
      </c>
      <c r="D1548" s="158" t="str">
        <f t="shared" si="774"/>
        <v>-7.66670438296183+0.170894655126729i</v>
      </c>
      <c r="E1548" t="str">
        <f t="shared" si="775"/>
        <v>7.99993853124829-0.0221753519770726i</v>
      </c>
      <c r="F1548" t="str">
        <f t="shared" si="776"/>
        <v>0.99920064562056+2.21399142170718E-06i</v>
      </c>
      <c r="G1548">
        <f t="shared" si="771"/>
        <v>1</v>
      </c>
      <c r="H1548" t="str">
        <f t="shared" si="777"/>
        <v>10.7834149880097+3.10947221313889i</v>
      </c>
      <c r="I1548" t="str">
        <f t="shared" si="778"/>
        <v>555.276501521996i</v>
      </c>
      <c r="J1548" t="str">
        <f t="shared" si="772"/>
        <v>-416.358185917698+121.476729684964i</v>
      </c>
      <c r="K1548" t="str">
        <f t="shared" si="779"/>
        <v>0.358582265572138-1.2290309591233i</v>
      </c>
      <c r="L1548" t="str">
        <f t="shared" si="780"/>
        <v>0.0448176661310163-0.130533079747054i</v>
      </c>
      <c r="M1548" t="str">
        <f t="shared" si="781"/>
        <v>0.403399931703154-1.35956403887035i</v>
      </c>
      <c r="N1548" t="str">
        <f t="shared" si="782"/>
        <v>-1.04182209753112i</v>
      </c>
      <c r="O1548" t="str">
        <f t="shared" si="783"/>
        <v>0.50464803315363-0.863325177806238i</v>
      </c>
      <c r="P1548" t="str">
        <f t="shared" si="784"/>
        <v>0.49535196684637+0.863325177806238i</v>
      </c>
      <c r="Q1548" t="str">
        <f t="shared" si="785"/>
        <v>-0.49535196684637+0.178496919724882i</v>
      </c>
      <c r="R1548" t="str">
        <f t="shared" si="786"/>
        <v>-0.329225306394031-1.86148626150309i</v>
      </c>
      <c r="S1548" t="str">
        <f t="shared" si="787"/>
        <v>0.109848317407417i</v>
      </c>
      <c r="T1548" t="str">
        <f t="shared" si="788"/>
        <v>0.204481133703137-0.0361648459553256i</v>
      </c>
      <c r="U1548" t="e">
        <f t="shared" si="789"/>
        <v>#DIV/0!</v>
      </c>
      <c r="V1548" t="str">
        <f t="shared" si="790"/>
        <v>1.33333333333333E-06-0.000750376912267305i</v>
      </c>
      <c r="W1548" t="e">
        <f t="shared" si="791"/>
        <v>#DIV/0!</v>
      </c>
      <c r="X1548" t="e">
        <f t="shared" si="792"/>
        <v>#DIV/0!</v>
      </c>
      <c r="Y1548" t="str">
        <f t="shared" si="793"/>
        <v>0.00083+0.142150784389631i</v>
      </c>
      <c r="Z1548" t="e">
        <f t="shared" si="794"/>
        <v>#DIV/0!</v>
      </c>
      <c r="AA1548" t="e">
        <f t="shared" si="795"/>
        <v>#DIV/0!</v>
      </c>
      <c r="AB1548" t="str">
        <f t="shared" si="796"/>
        <v>1.26087913668665-0.223001011979703i</v>
      </c>
      <c r="AC1548" t="str">
        <f t="shared" si="797"/>
        <v>1.20545440110603-1.80420452460341i</v>
      </c>
      <c r="AD1548" t="str">
        <f t="shared" si="798"/>
        <v>0.408275224673316+0.426072521024535i</v>
      </c>
      <c r="AE1548" t="e">
        <f t="shared" si="799"/>
        <v>#DIV/0!</v>
      </c>
      <c r="AF1548" t="str">
        <f t="shared" si="800"/>
        <v>-18.4501193709715-2.93857755801216i</v>
      </c>
      <c r="AG1548" t="e">
        <f t="shared" si="801"/>
        <v>#DIV/0!</v>
      </c>
      <c r="AH1548" t="e">
        <f t="shared" si="802"/>
        <v>#DIV/0!</v>
      </c>
      <c r="AI1548" t="e">
        <f t="shared" si="803"/>
        <v>#DIV/0!</v>
      </c>
      <c r="AJ1548" t="e">
        <f t="shared" si="804"/>
        <v>#DIV/0!</v>
      </c>
      <c r="AK1548"/>
      <c r="AL1548"/>
      <c r="AM1548"/>
      <c r="AN1548"/>
    </row>
    <row r="1549" spans="1:40" x14ac:dyDescent="0.25">
      <c r="A1549"/>
      <c r="B1549">
        <f t="shared" si="770"/>
        <v>141500</v>
      </c>
      <c r="C1549" s="186" t="str">
        <f t="shared" si="773"/>
        <v>-4.91256584034553E-06+0.0222748541126894i</v>
      </c>
      <c r="D1549" s="158" t="str">
        <f t="shared" si="774"/>
        <v>-7.66670432967144+0.170773881530619i</v>
      </c>
      <c r="E1549" t="str">
        <f t="shared" si="775"/>
        <v>7.99993844427514-0.022191034445844i</v>
      </c>
      <c r="F1549" t="str">
        <f t="shared" si="776"/>
        <v>0.99920064562923+2.21555716245483E-06i</v>
      </c>
      <c r="G1549">
        <f t="shared" si="771"/>
        <v>1</v>
      </c>
      <c r="H1549" t="str">
        <f t="shared" si="777"/>
        <v>10.7846663950237+3.10766569096809i</v>
      </c>
      <c r="I1549" t="str">
        <f t="shared" si="778"/>
        <v>555.669200603695i</v>
      </c>
      <c r="J1549" t="str">
        <f t="shared" si="772"/>
        <v>-416.94871741219+121.562639677669i</v>
      </c>
      <c r="K1549" t="str">
        <f t="shared" si="779"/>
        <v>0.358113067628897-1.22829501426039i</v>
      </c>
      <c r="L1549" t="str">
        <f t="shared" si="780"/>
        <v>0.0447610112905544-0.130460268536948i</v>
      </c>
      <c r="M1549" t="str">
        <f t="shared" si="781"/>
        <v>0.402874078919451-1.35875528279734i</v>
      </c>
      <c r="N1549" t="str">
        <f t="shared" si="782"/>
        <v>-1.04255888826487i</v>
      </c>
      <c r="O1549" t="str">
        <f t="shared" si="783"/>
        <v>0.504011806243204-0.863696763434635i</v>
      </c>
      <c r="P1549" t="str">
        <f t="shared" si="784"/>
        <v>0.495988193756796+0.863696763434635i</v>
      </c>
      <c r="Q1549" t="str">
        <f t="shared" si="785"/>
        <v>-0.495988193756796+0.178862124830235i</v>
      </c>
      <c r="R1549" t="str">
        <f t="shared" si="786"/>
        <v>-0.329219366947127-1.86008790240367i</v>
      </c>
      <c r="S1549" t="str">
        <f t="shared" si="787"/>
        <v>0.109926003629064i</v>
      </c>
      <c r="T1549" t="str">
        <f t="shared" si="788"/>
        <v>0.204472029510004-0.036189769325788i</v>
      </c>
      <c r="U1549" t="e">
        <f t="shared" si="789"/>
        <v>#DIV/0!</v>
      </c>
      <c r="V1549" t="str">
        <f t="shared" si="790"/>
        <v>1.33333333333333E-06-0.000749846610562521i</v>
      </c>
      <c r="W1549" t="e">
        <f t="shared" si="791"/>
        <v>#DIV/0!</v>
      </c>
      <c r="X1549" t="e">
        <f t="shared" si="792"/>
        <v>#DIV/0!</v>
      </c>
      <c r="Y1549" t="str">
        <f t="shared" si="793"/>
        <v>0.00083+0.142251315354546i</v>
      </c>
      <c r="Z1549" t="e">
        <f t="shared" si="794"/>
        <v>#DIV/0!</v>
      </c>
      <c r="AA1549" t="e">
        <f t="shared" si="795"/>
        <v>#DIV/0!</v>
      </c>
      <c r="AB1549" t="str">
        <f t="shared" si="796"/>
        <v>1.2608229980739-0.22315469538933i</v>
      </c>
      <c r="AC1549" t="str">
        <f t="shared" si="797"/>
        <v>1.2047402827882-1.80305315166682i</v>
      </c>
      <c r="AD1549" t="str">
        <f t="shared" si="798"/>
        <v>0.408583724686633+0.426269034466208i</v>
      </c>
      <c r="AE1549" t="e">
        <f t="shared" si="799"/>
        <v>#DIV/0!</v>
      </c>
      <c r="AF1549" t="str">
        <f t="shared" si="800"/>
        <v>-18.4513707246951-2.93689180943747i</v>
      </c>
      <c r="AG1549" t="e">
        <f t="shared" si="801"/>
        <v>#DIV/0!</v>
      </c>
      <c r="AH1549" t="e">
        <f t="shared" si="802"/>
        <v>#DIV/0!</v>
      </c>
      <c r="AI1549" t="e">
        <f t="shared" si="803"/>
        <v>#DIV/0!</v>
      </c>
      <c r="AJ1549" t="e">
        <f t="shared" si="804"/>
        <v>#DIV/0!</v>
      </c>
      <c r="AK1549"/>
      <c r="AL1549"/>
      <c r="AM1549"/>
      <c r="AN1549"/>
    </row>
    <row r="1550" spans="1:40" x14ac:dyDescent="0.25">
      <c r="A1550"/>
      <c r="B1550">
        <f t="shared" si="770"/>
        <v>141600</v>
      </c>
      <c r="C1550" s="186" t="str">
        <f t="shared" si="773"/>
        <v>-4.90562963845464E-06+0.0222591232850424i</v>
      </c>
      <c r="D1550" s="158" t="str">
        <f t="shared" si="774"/>
        <v>-7.66670427649391+0.170653278518658i</v>
      </c>
      <c r="E1550" t="str">
        <f t="shared" si="775"/>
        <v>7.99993835724051-0.0222067169141036i</v>
      </c>
      <c r="F1550" t="str">
        <f t="shared" si="776"/>
        <v>0.999200645637919+2.21712290315153E-06i</v>
      </c>
      <c r="G1550">
        <f t="shared" si="771"/>
        <v>1</v>
      </c>
      <c r="H1550" t="str">
        <f t="shared" si="777"/>
        <v>10.7859154656725+3.10586099093299i</v>
      </c>
      <c r="I1550" t="str">
        <f t="shared" si="778"/>
        <v>556.061899685393i</v>
      </c>
      <c r="J1550" t="str">
        <f t="shared" si="772"/>
        <v>-417.539666390948+121.648549670374i</v>
      </c>
      <c r="K1550" t="str">
        <f t="shared" si="779"/>
        <v>0.357644765540065-1.22755985578705i</v>
      </c>
      <c r="L1550" t="str">
        <f t="shared" si="780"/>
        <v>0.044704459604817-0.130387524800069i</v>
      </c>
      <c r="M1550" t="str">
        <f t="shared" si="781"/>
        <v>0.402349225144882-1.35794738058712i</v>
      </c>
      <c r="N1550" t="str">
        <f t="shared" si="782"/>
        <v>-1.04329567899863i</v>
      </c>
      <c r="O1550" t="str">
        <f t="shared" si="783"/>
        <v>0.503375305724637-0.864067880196127i</v>
      </c>
      <c r="P1550" t="str">
        <f t="shared" si="784"/>
        <v>0.496624694275363+0.864067880196127i</v>
      </c>
      <c r="Q1550" t="str">
        <f t="shared" si="785"/>
        <v>-0.496624694275363+0.179227798802503i</v>
      </c>
      <c r="R1550" t="str">
        <f t="shared" si="786"/>
        <v>-0.329213422936214-1.8586914584908i</v>
      </c>
      <c r="S1550" t="str">
        <f t="shared" si="787"/>
        <v>0.110003689850709i</v>
      </c>
      <c r="T1550" t="str">
        <f t="shared" si="788"/>
        <v>0.204462918727984-0.0362146912713656i</v>
      </c>
      <c r="U1550" t="e">
        <f t="shared" si="789"/>
        <v>#DIV/0!</v>
      </c>
      <c r="V1550" t="str">
        <f t="shared" si="790"/>
        <v>1.33333333333333E-06-0.000749317057871449i</v>
      </c>
      <c r="W1550" t="e">
        <f t="shared" si="791"/>
        <v>#DIV/0!</v>
      </c>
      <c r="X1550" t="e">
        <f t="shared" si="792"/>
        <v>#DIV/0!</v>
      </c>
      <c r="Y1550" t="str">
        <f t="shared" si="793"/>
        <v>0.00083+0.142351846319461i</v>
      </c>
      <c r="Z1550" t="e">
        <f t="shared" si="794"/>
        <v>#DIV/0!</v>
      </c>
      <c r="AA1550" t="e">
        <f t="shared" si="795"/>
        <v>#DIV/0!</v>
      </c>
      <c r="AB1550" t="str">
        <f t="shared" si="796"/>
        <v>1.26076681883252-0.22330837001278i</v>
      </c>
      <c r="AC1550" t="str">
        <f t="shared" si="797"/>
        <v>1.20402753652361-1.80190294880779i</v>
      </c>
      <c r="AD1550" t="str">
        <f t="shared" si="798"/>
        <v>0.408892373938036+0.426465333021988i</v>
      </c>
      <c r="AE1550" t="e">
        <f t="shared" si="799"/>
        <v>#DIV/0!</v>
      </c>
      <c r="AF1550" t="str">
        <f t="shared" si="800"/>
        <v>-18.4526197421664-2.93520771241433i</v>
      </c>
      <c r="AG1550" t="e">
        <f t="shared" si="801"/>
        <v>#DIV/0!</v>
      </c>
      <c r="AH1550" t="e">
        <f t="shared" si="802"/>
        <v>#DIV/0!</v>
      </c>
      <c r="AI1550" t="e">
        <f t="shared" si="803"/>
        <v>#DIV/0!</v>
      </c>
      <c r="AJ1550" t="e">
        <f t="shared" si="804"/>
        <v>#DIV/0!</v>
      </c>
      <c r="AK1550"/>
      <c r="AL1550"/>
      <c r="AM1550"/>
      <c r="AN1550"/>
    </row>
    <row r="1551" spans="1:40" x14ac:dyDescent="0.25">
      <c r="A1551"/>
      <c r="B1551">
        <f t="shared" si="770"/>
        <v>141700</v>
      </c>
      <c r="C1551" s="186" t="str">
        <f t="shared" si="773"/>
        <v>-4.89870811635274E-06+0.0222434146603952i</v>
      </c>
      <c r="D1551" s="158" t="str">
        <f t="shared" si="774"/>
        <v>-7.66670422342892+0.170532845729697i</v>
      </c>
      <c r="E1551" t="str">
        <f t="shared" si="775"/>
        <v>7.99993827014439-0.0222223993818513i</v>
      </c>
      <c r="F1551" t="str">
        <f t="shared" si="776"/>
        <v>0.999200645646608+2.21868864379716E-06i</v>
      </c>
      <c r="G1551">
        <f t="shared" si="771"/>
        <v>1</v>
      </c>
      <c r="H1551" t="str">
        <f t="shared" si="777"/>
        <v>10.7871622055603+3.1040581109244i</v>
      </c>
      <c r="I1551" t="str">
        <f t="shared" si="778"/>
        <v>556.454598767092i</v>
      </c>
      <c r="J1551" t="str">
        <f t="shared" si="772"/>
        <v>-418.131032853972+121.734459663079i</v>
      </c>
      <c r="K1551" t="str">
        <f t="shared" si="779"/>
        <v>0.357177357091983-1.22682548266338i</v>
      </c>
      <c r="L1551" t="str">
        <f t="shared" si="780"/>
        <v>0.0446480108345525-0.130314848475538i</v>
      </c>
      <c r="M1551" t="str">
        <f t="shared" si="781"/>
        <v>0.401825367926536-1.35714033113892i</v>
      </c>
      <c r="N1551" t="str">
        <f t="shared" si="782"/>
        <v>-1.04403246973239i</v>
      </c>
      <c r="O1551" t="str">
        <f t="shared" si="783"/>
        <v>0.502738531943469-0.864438527889245i</v>
      </c>
      <c r="P1551" t="str">
        <f t="shared" si="784"/>
        <v>0.497261468056531+0.864438527889245i</v>
      </c>
      <c r="Q1551" t="str">
        <f t="shared" si="785"/>
        <v>-0.497261468056531+0.179593941843145i</v>
      </c>
      <c r="R1551" t="str">
        <f t="shared" si="786"/>
        <v>-0.329207474360494-1.85729692570685i</v>
      </c>
      <c r="S1551" t="str">
        <f t="shared" si="787"/>
        <v>0.110081376072355i</v>
      </c>
      <c r="T1551" t="str">
        <f t="shared" si="788"/>
        <v>0.204453801356765-0.0362396117909077i</v>
      </c>
      <c r="U1551" t="e">
        <f t="shared" si="789"/>
        <v>#DIV/0!</v>
      </c>
      <c r="V1551" t="str">
        <f t="shared" si="790"/>
        <v>1.33333333333333E-06-0.000748788252608306i</v>
      </c>
      <c r="W1551" t="e">
        <f t="shared" si="791"/>
        <v>#DIV/0!</v>
      </c>
      <c r="X1551" t="e">
        <f t="shared" si="792"/>
        <v>#DIV/0!</v>
      </c>
      <c r="Y1551" t="str">
        <f t="shared" si="793"/>
        <v>0.00083+0.142452377284376i</v>
      </c>
      <c r="Z1551" t="e">
        <f t="shared" si="794"/>
        <v>#DIV/0!</v>
      </c>
      <c r="AA1551" t="e">
        <f t="shared" si="795"/>
        <v>#DIV/0!</v>
      </c>
      <c r="AB1551" t="str">
        <f t="shared" si="796"/>
        <v>1.26071059896058-0.223462035842957i</v>
      </c>
      <c r="AC1551" t="str">
        <f t="shared" si="797"/>
        <v>1.20331615895533-1.80075391451392i</v>
      </c>
      <c r="AD1551" t="str">
        <f t="shared" si="798"/>
        <v>0.409201172287283+0.426661416582965i</v>
      </c>
      <c r="AE1551" t="e">
        <f t="shared" si="799"/>
        <v>#DIV/0!</v>
      </c>
      <c r="AF1551" t="str">
        <f t="shared" si="800"/>
        <v>-18.4538664289892-2.9335252651947i</v>
      </c>
      <c r="AG1551" t="e">
        <f t="shared" si="801"/>
        <v>#DIV/0!</v>
      </c>
      <c r="AH1551" t="e">
        <f t="shared" si="802"/>
        <v>#DIV/0!</v>
      </c>
      <c r="AI1551" t="e">
        <f t="shared" si="803"/>
        <v>#DIV/0!</v>
      </c>
      <c r="AJ1551" t="e">
        <f t="shared" si="804"/>
        <v>#DIV/0!</v>
      </c>
      <c r="AK1551"/>
      <c r="AL1551"/>
      <c r="AM1551"/>
      <c r="AN1551"/>
    </row>
    <row r="1552" spans="1:40" x14ac:dyDescent="0.25">
      <c r="A1552"/>
      <c r="B1552">
        <f t="shared" si="770"/>
        <v>141800</v>
      </c>
      <c r="C1552" s="186" t="str">
        <f t="shared" si="773"/>
        <v>-4.89180123264457E-06+0.0222277281917739i</v>
      </c>
      <c r="D1552" s="158" t="str">
        <f t="shared" si="774"/>
        <v>-7.6667041704761+0.1704125828036i</v>
      </c>
      <c r="E1552" t="str">
        <f t="shared" si="775"/>
        <v>7.99993818298679-0.0222380818490865i</v>
      </c>
      <c r="F1552" t="str">
        <f t="shared" si="776"/>
        <v>0.999200645655297+2.22025438439169E-06i</v>
      </c>
      <c r="G1552">
        <f t="shared" si="771"/>
        <v>1</v>
      </c>
      <c r="H1552" t="str">
        <f t="shared" si="777"/>
        <v>10.7884066202753+3.10225704883402i</v>
      </c>
      <c r="I1552" t="str">
        <f t="shared" si="778"/>
        <v>556.847297848791i</v>
      </c>
      <c r="J1552" t="str">
        <f t="shared" si="772"/>
        <v>-418.722816801262+121.820369655784i</v>
      </c>
      <c r="K1552" t="str">
        <f t="shared" si="779"/>
        <v>0.356710840077604-1.22609189385059i</v>
      </c>
      <c r="L1552" t="str">
        <f t="shared" si="780"/>
        <v>0.0445916647411647-0.130242239502423i</v>
      </c>
      <c r="M1552" t="str">
        <f t="shared" si="781"/>
        <v>0.401302504818769-1.35633413335301i</v>
      </c>
      <c r="N1552" t="str">
        <f t="shared" si="782"/>
        <v>-1.04476926046614i</v>
      </c>
      <c r="O1552" t="str">
        <f t="shared" si="783"/>
        <v>0.502101485245389-0.864808706312775i</v>
      </c>
      <c r="P1552" t="str">
        <f t="shared" si="784"/>
        <v>0.497898514754611+0.864808706312775i</v>
      </c>
      <c r="Q1552" t="str">
        <f t="shared" si="785"/>
        <v>-0.497898514754611+0.179960554153365i</v>
      </c>
      <c r="R1552" t="str">
        <f t="shared" si="786"/>
        <v>-0.329201521219167-1.85590430000565i</v>
      </c>
      <c r="S1552" t="str">
        <f t="shared" si="787"/>
        <v>0.110159062294002i</v>
      </c>
      <c r="T1552" t="str">
        <f t="shared" si="788"/>
        <v>0.204444677396029-0.0362645308832624i</v>
      </c>
      <c r="U1552" t="e">
        <f t="shared" si="789"/>
        <v>#DIV/0!</v>
      </c>
      <c r="V1552" t="str">
        <f t="shared" si="790"/>
        <v>1.33333333333333E-06-0.000748260193191796i</v>
      </c>
      <c r="W1552" t="e">
        <f t="shared" si="791"/>
        <v>#DIV/0!</v>
      </c>
      <c r="X1552" t="e">
        <f t="shared" si="792"/>
        <v>#DIV/0!</v>
      </c>
      <c r="Y1552" t="str">
        <f t="shared" si="793"/>
        <v>0.00083+0.14255290824929i</v>
      </c>
      <c r="Z1552" t="e">
        <f t="shared" si="794"/>
        <v>#DIV/0!</v>
      </c>
      <c r="AA1552" t="e">
        <f t="shared" si="795"/>
        <v>#DIV/0!</v>
      </c>
      <c r="AB1552" t="str">
        <f t="shared" si="796"/>
        <v>1.26065433845612-0.223615692872758i</v>
      </c>
      <c r="AC1552" t="str">
        <f t="shared" si="797"/>
        <v>1.20260614673638-1.79960604727422i</v>
      </c>
      <c r="AD1552" t="str">
        <f t="shared" si="798"/>
        <v>0.40951011959404+0.426857285040299i</v>
      </c>
      <c r="AE1552" t="e">
        <f t="shared" si="799"/>
        <v>#DIV/0!</v>
      </c>
      <c r="AF1552" t="str">
        <f t="shared" si="800"/>
        <v>-18.4551107907514-2.93184446603042i</v>
      </c>
      <c r="AG1552" t="e">
        <f t="shared" si="801"/>
        <v>#DIV/0!</v>
      </c>
      <c r="AH1552" t="e">
        <f t="shared" si="802"/>
        <v>#DIV/0!</v>
      </c>
      <c r="AI1552" t="e">
        <f t="shared" si="803"/>
        <v>#DIV/0!</v>
      </c>
      <c r="AJ1552" t="e">
        <f t="shared" si="804"/>
        <v>#DIV/0!</v>
      </c>
      <c r="AK1552"/>
      <c r="AL1552"/>
      <c r="AM1552"/>
      <c r="AN1552"/>
    </row>
    <row r="1553" spans="1:40" x14ac:dyDescent="0.25">
      <c r="A1553"/>
      <c r="B1553">
        <f t="shared" si="770"/>
        <v>141900</v>
      </c>
      <c r="C1553" s="186" t="str">
        <f t="shared" si="773"/>
        <v>-4.88490894608072E-06+0.0222120638323371i</v>
      </c>
      <c r="D1553" s="158" t="str">
        <f t="shared" si="774"/>
        <v>-7.66670411763529+0.170292489381251i</v>
      </c>
      <c r="E1553" t="str">
        <f t="shared" si="775"/>
        <v>7.99993809576771-0.022253764315809i</v>
      </c>
      <c r="F1553" t="str">
        <f t="shared" si="776"/>
        <v>0.999200645663996+2.22182012493513E-06i</v>
      </c>
      <c r="G1553">
        <f t="shared" si="771"/>
        <v>1</v>
      </c>
      <c r="H1553" t="str">
        <f t="shared" si="777"/>
        <v>10.7896487153901+3.10045780255461i</v>
      </c>
      <c r="I1553" t="str">
        <f t="shared" si="778"/>
        <v>557.23999693049i</v>
      </c>
      <c r="J1553" t="str">
        <f t="shared" si="772"/>
        <v>-419.315018232819+121.906279648489i</v>
      </c>
      <c r="K1553" t="str">
        <f t="shared" si="779"/>
        <v>0.356245212296468-1.22535908831091i</v>
      </c>
      <c r="L1553" t="str">
        <f t="shared" si="780"/>
        <v>0.0445354210867136-0.13016969781974i</v>
      </c>
      <c r="M1553" t="str">
        <f t="shared" si="781"/>
        <v>0.400780633383182-1.35552878613065i</v>
      </c>
      <c r="N1553" t="str">
        <f t="shared" si="782"/>
        <v>-1.0455060511999i</v>
      </c>
      <c r="O1553" t="str">
        <f t="shared" si="783"/>
        <v>0.501464165976206-0.865178415265769i</v>
      </c>
      <c r="P1553" t="str">
        <f t="shared" si="784"/>
        <v>0.498535834023794+0.865178415265769i</v>
      </c>
      <c r="Q1553" t="str">
        <f t="shared" si="785"/>
        <v>-0.498535834023794+0.180327635934131i</v>
      </c>
      <c r="R1553" t="str">
        <f t="shared" si="786"/>
        <v>-0.329195563511427-1.85451357735232i</v>
      </c>
      <c r="S1553" t="str">
        <f t="shared" si="787"/>
        <v>0.110236748515647i</v>
      </c>
      <c r="T1553" t="str">
        <f t="shared" si="788"/>
        <v>0.204435546845441-0.0362894485472759i</v>
      </c>
      <c r="U1553" t="e">
        <f t="shared" si="789"/>
        <v>#DIV/0!</v>
      </c>
      <c r="V1553" t="str">
        <f t="shared" si="790"/>
        <v>1.33333333333333E-06-0.000747732878045083i</v>
      </c>
      <c r="W1553" t="e">
        <f t="shared" si="791"/>
        <v>#DIV/0!</v>
      </c>
      <c r="X1553" t="e">
        <f t="shared" si="792"/>
        <v>#DIV/0!</v>
      </c>
      <c r="Y1553" t="str">
        <f t="shared" si="793"/>
        <v>0.00083+0.142653439214205i</v>
      </c>
      <c r="Z1553" t="e">
        <f t="shared" si="794"/>
        <v>#DIV/0!</v>
      </c>
      <c r="AA1553" t="e">
        <f t="shared" si="795"/>
        <v>#DIV/0!</v>
      </c>
      <c r="AB1553" t="str">
        <f t="shared" si="796"/>
        <v>1.26059803731706-0.223769341095069i</v>
      </c>
      <c r="AC1553" t="str">
        <f t="shared" si="797"/>
        <v>1.20189749652967-1.79845934557889i</v>
      </c>
      <c r="AD1553" t="str">
        <f t="shared" si="798"/>
        <v>0.409819215717914+0.427052938285202i</v>
      </c>
      <c r="AE1553" t="e">
        <f t="shared" si="799"/>
        <v>#DIV/0!</v>
      </c>
      <c r="AF1553" t="str">
        <f t="shared" si="800"/>
        <v>-18.4563528330254-2.93016531317336i</v>
      </c>
      <c r="AG1553" t="e">
        <f t="shared" si="801"/>
        <v>#DIV/0!</v>
      </c>
      <c r="AH1553" t="e">
        <f t="shared" si="802"/>
        <v>#DIV/0!</v>
      </c>
      <c r="AI1553" t="e">
        <f t="shared" si="803"/>
        <v>#DIV/0!</v>
      </c>
      <c r="AJ1553" t="e">
        <f t="shared" si="804"/>
        <v>#DIV/0!</v>
      </c>
      <c r="AK1553"/>
      <c r="AL1553"/>
      <c r="AM1553"/>
      <c r="AN1553"/>
    </row>
    <row r="1554" spans="1:40" x14ac:dyDescent="0.25">
      <c r="A1554"/>
      <c r="B1554">
        <f t="shared" si="770"/>
        <v>142000</v>
      </c>
      <c r="C1554" s="186" t="str">
        <f t="shared" si="773"/>
        <v>-4.87803121555696E-06+0.0221964215353751i</v>
      </c>
      <c r="D1554" s="158" t="str">
        <f t="shared" si="774"/>
        <v>-7.66670406490602+0.170172565104542i</v>
      </c>
      <c r="E1554" t="str">
        <f t="shared" si="775"/>
        <v>7.99993800848713-0.0222694467820184i</v>
      </c>
      <c r="F1554" t="str">
        <f t="shared" si="776"/>
        <v>0.999200645672705+2.22338586542743E-06i</v>
      </c>
      <c r="G1554">
        <f t="shared" si="771"/>
        <v>1</v>
      </c>
      <c r="H1554" t="str">
        <f t="shared" si="777"/>
        <v>10.7908884964607+3.09866036997973i</v>
      </c>
      <c r="I1554" t="str">
        <f t="shared" si="778"/>
        <v>557.632696012188i</v>
      </c>
      <c r="J1554" t="str">
        <f t="shared" si="772"/>
        <v>-419.907637148642+121.992189641195i</v>
      </c>
      <c r="K1554" t="str">
        <f t="shared" si="779"/>
        <v>0.355780471554686-1.22462706500769i</v>
      </c>
      <c r="L1554" t="str">
        <f t="shared" si="780"/>
        <v>0.0444792796339107-0.130097223366452i</v>
      </c>
      <c r="M1554" t="str">
        <f t="shared" si="781"/>
        <v>0.400259751188597-1.35472428837414i</v>
      </c>
      <c r="N1554" t="str">
        <f t="shared" si="782"/>
        <v>-1.04624284193366i</v>
      </c>
      <c r="O1554" t="str">
        <f t="shared" si="783"/>
        <v>0.500826574481905-0.865547654547525i</v>
      </c>
      <c r="P1554" t="str">
        <f t="shared" si="784"/>
        <v>0.499173425518095+0.865547654547525i</v>
      </c>
      <c r="Q1554" t="str">
        <f t="shared" si="785"/>
        <v>-0.499173425518095+0.180695187386135i</v>
      </c>
      <c r="R1554" t="str">
        <f t="shared" si="786"/>
        <v>-0.329189601236478-1.85312475372346i</v>
      </c>
      <c r="S1554" t="str">
        <f t="shared" si="787"/>
        <v>0.110314434737293i</v>
      </c>
      <c r="T1554" t="str">
        <f t="shared" si="788"/>
        <v>0.204426409704689-0.036314364781797i</v>
      </c>
      <c r="U1554" t="e">
        <f t="shared" si="789"/>
        <v>#DIV/0!</v>
      </c>
      <c r="V1554" t="str">
        <f t="shared" si="790"/>
        <v>1.33333333333333E-06-0.000747206305595754i</v>
      </c>
      <c r="W1554" t="e">
        <f t="shared" si="791"/>
        <v>#DIV/0!</v>
      </c>
      <c r="X1554" t="e">
        <f t="shared" si="792"/>
        <v>#DIV/0!</v>
      </c>
      <c r="Y1554" t="str">
        <f t="shared" si="793"/>
        <v>0.00083+0.14275397017912i</v>
      </c>
      <c r="Z1554" t="e">
        <f t="shared" si="794"/>
        <v>#DIV/0!</v>
      </c>
      <c r="AA1554" t="e">
        <f t="shared" si="795"/>
        <v>#DIV/0!</v>
      </c>
      <c r="AB1554" t="str">
        <f t="shared" si="796"/>
        <v>1.26054169554149-0.223922980502791i</v>
      </c>
      <c r="AC1554" t="str">
        <f t="shared" si="797"/>
        <v>1.20119020500803-1.79731380791983i</v>
      </c>
      <c r="AD1554" t="str">
        <f t="shared" si="798"/>
        <v>0.410128460518403+0.427248376209i</v>
      </c>
      <c r="AE1554" t="e">
        <f t="shared" si="799"/>
        <v>#DIV/0!</v>
      </c>
      <c r="AF1554" t="str">
        <f t="shared" si="800"/>
        <v>-18.4575925613667-2.92848780487519i</v>
      </c>
      <c r="AG1554" t="e">
        <f t="shared" si="801"/>
        <v>#DIV/0!</v>
      </c>
      <c r="AH1554" t="e">
        <f t="shared" si="802"/>
        <v>#DIV/0!</v>
      </c>
      <c r="AI1554" t="e">
        <f t="shared" si="803"/>
        <v>#DIV/0!</v>
      </c>
      <c r="AJ1554" t="e">
        <f t="shared" si="804"/>
        <v>#DIV/0!</v>
      </c>
      <c r="AK1554"/>
      <c r="AL1554"/>
      <c r="AM1554"/>
      <c r="AN1554"/>
    </row>
    <row r="1555" spans="1:40" x14ac:dyDescent="0.25">
      <c r="A1555"/>
      <c r="B1555">
        <f t="shared" si="770"/>
        <v>142100</v>
      </c>
      <c r="C1555" s="186" t="str">
        <f t="shared" si="773"/>
        <v>-4.87116800011361E-06+0.0221808012543099i</v>
      </c>
      <c r="D1555" s="158" t="str">
        <f t="shared" si="774"/>
        <v>-7.666704012288+0.170052809616376i</v>
      </c>
      <c r="E1555" t="str">
        <f t="shared" si="775"/>
        <v>7.99993792114508-0.0222851292477143i</v>
      </c>
      <c r="F1555" t="str">
        <f t="shared" si="776"/>
        <v>0.999200645681424+2.22495160586857E-06i</v>
      </c>
      <c r="G1555">
        <f t="shared" si="771"/>
        <v>1</v>
      </c>
      <c r="H1555" t="str">
        <f t="shared" si="777"/>
        <v>10.7921259690272+3.096864749004i</v>
      </c>
      <c r="I1555" t="str">
        <f t="shared" si="778"/>
        <v>558.025395093887i</v>
      </c>
      <c r="J1555" t="str">
        <f t="shared" si="772"/>
        <v>-420.500673548731+122.078099633899i</v>
      </c>
      <c r="K1555" t="str">
        <f t="shared" si="779"/>
        <v>0.355316615664907-1.22389582290532i</v>
      </c>
      <c r="L1555" t="str">
        <f t="shared" si="780"/>
        <v>0.0444232401461188-0.130024816081472i</v>
      </c>
      <c r="M1555" t="str">
        <f t="shared" si="781"/>
        <v>0.399739855811026-1.35392063898679i</v>
      </c>
      <c r="N1555" t="str">
        <f t="shared" si="782"/>
        <v>-1.04697963266741i</v>
      </c>
      <c r="O1555" t="str">
        <f t="shared" si="783"/>
        <v>0.500188711108617-0.86591642395759i</v>
      </c>
      <c r="P1555" t="str">
        <f t="shared" si="784"/>
        <v>0.499811288891383+0.86591642395759i</v>
      </c>
      <c r="Q1555" t="str">
        <f t="shared" si="785"/>
        <v>-0.499811288891383+0.18106320870982i</v>
      </c>
      <c r="R1555" t="str">
        <f t="shared" si="786"/>
        <v>-0.329183634393514-1.85173782510697i</v>
      </c>
      <c r="S1555" t="str">
        <f t="shared" si="787"/>
        <v>0.110392120958939i</v>
      </c>
      <c r="T1555" t="str">
        <f t="shared" si="788"/>
        <v>0.204417265973451-0.036339279585672i</v>
      </c>
      <c r="U1555" t="e">
        <f t="shared" si="789"/>
        <v>#DIV/0!</v>
      </c>
      <c r="V1555" t="str">
        <f t="shared" si="790"/>
        <v>1.33333333333333E-06-0.00074668047427584i</v>
      </c>
      <c r="W1555" t="e">
        <f t="shared" si="791"/>
        <v>#DIV/0!</v>
      </c>
      <c r="X1555" t="e">
        <f t="shared" si="792"/>
        <v>#DIV/0!</v>
      </c>
      <c r="Y1555" t="str">
        <f t="shared" si="793"/>
        <v>0.00083+0.142854501144035i</v>
      </c>
      <c r="Z1555" t="e">
        <f t="shared" si="794"/>
        <v>#DIV/0!</v>
      </c>
      <c r="AA1555" t="e">
        <f t="shared" si="795"/>
        <v>#DIV/0!</v>
      </c>
      <c r="AB1555" t="str">
        <f t="shared" si="796"/>
        <v>1.26048531312742-0.22407661108881i</v>
      </c>
      <c r="AC1555" t="str">
        <f t="shared" si="797"/>
        <v>1.20048426885412-1.7961694327902i</v>
      </c>
      <c r="AD1555" t="str">
        <f t="shared" si="798"/>
        <v>0.41043785385494+0.427443598703083i</v>
      </c>
      <c r="AE1555" t="e">
        <f t="shared" si="799"/>
        <v>#DIV/0!</v>
      </c>
      <c r="AF1555" t="str">
        <f t="shared" si="800"/>
        <v>-18.4588299813152-2.92681193938762i</v>
      </c>
      <c r="AG1555" t="e">
        <f t="shared" si="801"/>
        <v>#DIV/0!</v>
      </c>
      <c r="AH1555" t="e">
        <f t="shared" si="802"/>
        <v>#DIV/0!</v>
      </c>
      <c r="AI1555" t="e">
        <f t="shared" si="803"/>
        <v>#DIV/0!</v>
      </c>
      <c r="AJ1555" t="e">
        <f t="shared" si="804"/>
        <v>#DIV/0!</v>
      </c>
      <c r="AK1555"/>
      <c r="AL1555"/>
      <c r="AM1555"/>
      <c r="AN1555"/>
    </row>
    <row r="1556" spans="1:40" x14ac:dyDescent="0.25">
      <c r="A1556"/>
      <c r="B1556">
        <f t="shared" si="770"/>
        <v>142200</v>
      </c>
      <c r="C1556" s="186" t="str">
        <f t="shared" si="773"/>
        <v>-4.86431925893504E-06+0.0221652029426946i</v>
      </c>
      <c r="D1556" s="158" t="str">
        <f t="shared" si="774"/>
        <v>-7.666703959781+0.169933222560659i</v>
      </c>
      <c r="E1556" t="str">
        <f t="shared" si="775"/>
        <v>7.99993783374154-0.0223008117128964i</v>
      </c>
      <c r="F1556" t="str">
        <f t="shared" si="776"/>
        <v>0.999200645690143+2.22651734625847E-06i</v>
      </c>
      <c r="G1556">
        <f t="shared" si="771"/>
        <v>1</v>
      </c>
      <c r="H1556" t="str">
        <f t="shared" si="777"/>
        <v>10.7933611386144+3.09507093752304i</v>
      </c>
      <c r="I1556" t="str">
        <f t="shared" si="778"/>
        <v>558.418094175586i</v>
      </c>
      <c r="J1556" t="str">
        <f t="shared" si="772"/>
        <v>-421.094127433086+122.164009626604i</v>
      </c>
      <c r="K1556" t="str">
        <f t="shared" si="779"/>
        <v>0.35485364244631-1.22316536096929i</v>
      </c>
      <c r="L1556" t="str">
        <f t="shared" si="780"/>
        <v>0.0443673023873497-0.129952475903667i</v>
      </c>
      <c r="M1556" t="str">
        <f t="shared" si="781"/>
        <v>0.39922094483366-1.35311783687296i</v>
      </c>
      <c r="N1556" t="str">
        <f t="shared" si="782"/>
        <v>-1.04771642340117i</v>
      </c>
      <c r="O1556" t="str">
        <f t="shared" si="783"/>
        <v>0.499550576202596-0.866284723295785i</v>
      </c>
      <c r="P1556" t="str">
        <f t="shared" si="784"/>
        <v>0.500449423797404+0.866284723295785i</v>
      </c>
      <c r="Q1556" t="str">
        <f t="shared" si="785"/>
        <v>-0.500449423797404+0.181431700105385i</v>
      </c>
      <c r="R1556" t="str">
        <f t="shared" si="786"/>
        <v>-0.329177662981733-1.85035278750196i</v>
      </c>
      <c r="S1556" t="str">
        <f t="shared" si="787"/>
        <v>0.110469807180585i</v>
      </c>
      <c r="T1556" t="str">
        <f t="shared" si="788"/>
        <v>0.204408115651399-0.0363641929577476i</v>
      </c>
      <c r="U1556" t="e">
        <f t="shared" si="789"/>
        <v>#DIV/0!</v>
      </c>
      <c r="V1556" t="str">
        <f t="shared" si="790"/>
        <v>1.33333333333333E-06-0.000746155382521776i</v>
      </c>
      <c r="W1556" t="e">
        <f t="shared" si="791"/>
        <v>#DIV/0!</v>
      </c>
      <c r="X1556" t="e">
        <f t="shared" si="792"/>
        <v>#DIV/0!</v>
      </c>
      <c r="Y1556" t="str">
        <f t="shared" si="793"/>
        <v>0.00083+0.14295503210895i</v>
      </c>
      <c r="Z1556" t="e">
        <f t="shared" si="794"/>
        <v>#DIV/0!</v>
      </c>
      <c r="AA1556" t="e">
        <f t="shared" si="795"/>
        <v>#DIV/0!</v>
      </c>
      <c r="AB1556" t="str">
        <f t="shared" si="796"/>
        <v>1.26042889007283-0.224230232846014i</v>
      </c>
      <c r="AC1556" t="str">
        <f t="shared" si="797"/>
        <v>1.1997796847604-1.79502621868459i</v>
      </c>
      <c r="AD1556" t="str">
        <f t="shared" si="798"/>
        <v>0.410747395586867+0.42763860565891i</v>
      </c>
      <c r="AE1556" t="e">
        <f t="shared" si="799"/>
        <v>#DIV/0!</v>
      </c>
      <c r="AF1556" t="str">
        <f t="shared" si="800"/>
        <v>-18.4600650983954-2.92513771496238i</v>
      </c>
      <c r="AG1556" t="e">
        <f t="shared" si="801"/>
        <v>#DIV/0!</v>
      </c>
      <c r="AH1556" t="e">
        <f t="shared" si="802"/>
        <v>#DIV/0!</v>
      </c>
      <c r="AI1556" t="e">
        <f t="shared" si="803"/>
        <v>#DIV/0!</v>
      </c>
      <c r="AJ1556" t="e">
        <f t="shared" si="804"/>
        <v>#DIV/0!</v>
      </c>
      <c r="AK1556"/>
      <c r="AL1556"/>
      <c r="AM1556"/>
      <c r="AN1556"/>
    </row>
    <row r="1557" spans="1:40" x14ac:dyDescent="0.25">
      <c r="A1557"/>
      <c r="B1557">
        <f t="shared" si="770"/>
        <v>142300</v>
      </c>
      <c r="C1557" s="186" t="str">
        <f t="shared" si="773"/>
        <v>-0.0000048574849513489+0.0221496265542126i</v>
      </c>
      <c r="D1557" s="158" t="str">
        <f t="shared" si="774"/>
        <v>-7.66670390738462+0.169813803582297i</v>
      </c>
      <c r="E1557" t="str">
        <f t="shared" si="775"/>
        <v>7.99993774627651-0.0223164941775643i</v>
      </c>
      <c r="F1557" t="str">
        <f t="shared" si="776"/>
        <v>0.999200645698862+2.22808308659708E-06i</v>
      </c>
      <c r="G1557">
        <f t="shared" si="771"/>
        <v>1</v>
      </c>
      <c r="H1557" t="str">
        <f t="shared" si="777"/>
        <v>10.7945940107305+3.09327893343338i</v>
      </c>
      <c r="I1557" t="str">
        <f t="shared" si="778"/>
        <v>558.810793257284i</v>
      </c>
      <c r="J1557" t="str">
        <f t="shared" si="772"/>
        <v>-421.687998801707+122.24991961931i</v>
      </c>
      <c r="K1557" t="str">
        <f t="shared" si="779"/>
        <v>0.354391549724569-1.22243567816615i</v>
      </c>
      <c r="L1557" t="str">
        <f t="shared" si="780"/>
        <v>0.0443114661222609-0.129880202771849i</v>
      </c>
      <c r="M1557" t="str">
        <f t="shared" si="781"/>
        <v>0.39870301584683-1.352315880938i</v>
      </c>
      <c r="N1557" t="str">
        <f t="shared" si="782"/>
        <v>-1.04845321413492i</v>
      </c>
      <c r="O1557" t="str">
        <f t="shared" si="783"/>
        <v>0.498912170110278-0.866652552362164i</v>
      </c>
      <c r="P1557" t="str">
        <f t="shared" si="784"/>
        <v>0.501087829889722+0.866652552362164i</v>
      </c>
      <c r="Q1557" t="str">
        <f t="shared" si="785"/>
        <v>-0.501087829889722+0.181800661772756i</v>
      </c>
      <c r="R1557" t="str">
        <f t="shared" si="786"/>
        <v>-0.329171687000329-1.8489696369189i</v>
      </c>
      <c r="S1557" t="str">
        <f t="shared" si="787"/>
        <v>0.110547493402231i</v>
      </c>
      <c r="T1557" t="str">
        <f t="shared" si="788"/>
        <v>0.204398958738218-0.0363891048968701i</v>
      </c>
      <c r="U1557" t="e">
        <f t="shared" si="789"/>
        <v>#DIV/0!</v>
      </c>
      <c r="V1557" t="str">
        <f t="shared" si="790"/>
        <v>1.33333333333333E-06-0.0007456310287744i</v>
      </c>
      <c r="W1557" t="e">
        <f t="shared" si="791"/>
        <v>#DIV/0!</v>
      </c>
      <c r="X1557" t="e">
        <f t="shared" si="792"/>
        <v>#DIV/0!</v>
      </c>
      <c r="Y1557" t="str">
        <f t="shared" si="793"/>
        <v>0.00083+0.143055563073865i</v>
      </c>
      <c r="Z1557" t="e">
        <f t="shared" si="794"/>
        <v>#DIV/0!</v>
      </c>
      <c r="AA1557" t="e">
        <f t="shared" si="795"/>
        <v>#DIV/0!</v>
      </c>
      <c r="AB1557" t="str">
        <f t="shared" si="796"/>
        <v>1.26037242637578-0.22438384576729i</v>
      </c>
      <c r="AC1557" t="str">
        <f t="shared" si="797"/>
        <v>1.19907644942916-1.79388416409906i</v>
      </c>
      <c r="AD1557" t="str">
        <f t="shared" si="798"/>
        <v>0.411057085573456+0.427833396968033i</v>
      </c>
      <c r="AE1557" t="e">
        <f t="shared" si="799"/>
        <v>#DIV/0!</v>
      </c>
      <c r="AF1557" t="str">
        <f t="shared" si="800"/>
        <v>-18.4612979181151-2.92346512985108i</v>
      </c>
      <c r="AG1557" t="e">
        <f t="shared" si="801"/>
        <v>#DIV/0!</v>
      </c>
      <c r="AH1557" t="e">
        <f t="shared" si="802"/>
        <v>#DIV/0!</v>
      </c>
      <c r="AI1557" t="e">
        <f t="shared" si="803"/>
        <v>#DIV/0!</v>
      </c>
      <c r="AJ1557" t="e">
        <f t="shared" si="804"/>
        <v>#DIV/0!</v>
      </c>
      <c r="AK1557"/>
      <c r="AL1557"/>
      <c r="AM1557"/>
      <c r="AN1557"/>
    </row>
    <row r="1558" spans="1:40" x14ac:dyDescent="0.25">
      <c r="A1558"/>
      <c r="B1558">
        <f t="shared" si="770"/>
        <v>142400</v>
      </c>
      <c r="C1558" s="186" t="str">
        <f t="shared" si="773"/>
        <v>-4.85066503682563E-06+0.0221340720426775i</v>
      </c>
      <c r="D1558" s="158" t="str">
        <f t="shared" si="774"/>
        <v>-7.66670385509864+0.169694552327194i</v>
      </c>
      <c r="E1558" t="str">
        <f t="shared" si="775"/>
        <v>7.99993765875-0.0223321766417176i</v>
      </c>
      <c r="F1558" t="str">
        <f t="shared" si="776"/>
        <v>0.999200645707601+2.22964882688446E-06i</v>
      </c>
      <c r="G1558">
        <f t="shared" si="771"/>
        <v>1</v>
      </c>
      <c r="H1558" t="str">
        <f t="shared" si="777"/>
        <v>10.7958245908686+3.09148873463267i</v>
      </c>
      <c r="I1558" t="str">
        <f t="shared" si="778"/>
        <v>559.203492338983i</v>
      </c>
      <c r="J1558" t="str">
        <f t="shared" si="772"/>
        <v>-422.282287654594+122.335829612015i</v>
      </c>
      <c r="K1558" t="str">
        <f t="shared" si="779"/>
        <v>0.35393033533183-1.22170677346356i</v>
      </c>
      <c r="L1558" t="str">
        <f t="shared" si="780"/>
        <v>0.0442557311161557-0.129807996624787i</v>
      </c>
      <c r="M1558" t="str">
        <f t="shared" si="781"/>
        <v>0.398186066447986-1.35151477008835i</v>
      </c>
      <c r="N1558" t="str">
        <f t="shared" si="782"/>
        <v>-1.04919000486868i</v>
      </c>
      <c r="O1558" t="str">
        <f t="shared" si="783"/>
        <v>0.498273493178212-0.867019910957057i</v>
      </c>
      <c r="P1558" t="str">
        <f t="shared" si="784"/>
        <v>0.501726506821788+0.867019910957057i</v>
      </c>
      <c r="Q1558" t="str">
        <f t="shared" si="785"/>
        <v>-0.501726506821788+0.182170093911623i</v>
      </c>
      <c r="R1558" t="str">
        <f t="shared" si="786"/>
        <v>-0.329165706448495-1.84758836937935i</v>
      </c>
      <c r="S1558" t="str">
        <f t="shared" si="787"/>
        <v>0.110625179623877i</v>
      </c>
      <c r="T1558" t="str">
        <f t="shared" si="788"/>
        <v>0.204389795233577-0.0364140154018851i</v>
      </c>
      <c r="U1558" t="e">
        <f t="shared" si="789"/>
        <v>#DIV/0!</v>
      </c>
      <c r="V1558" t="str">
        <f t="shared" si="790"/>
        <v>1.33333333333333E-06-0.000745107411478911i</v>
      </c>
      <c r="W1558" t="e">
        <f t="shared" si="791"/>
        <v>#DIV/0!</v>
      </c>
      <c r="X1558" t="e">
        <f t="shared" si="792"/>
        <v>#DIV/0!</v>
      </c>
      <c r="Y1558" t="str">
        <f t="shared" si="793"/>
        <v>0.00083+0.14315609403878i</v>
      </c>
      <c r="Z1558" t="e">
        <f t="shared" si="794"/>
        <v>#DIV/0!</v>
      </c>
      <c r="AA1558" t="e">
        <f t="shared" si="795"/>
        <v>#DIV/0!</v>
      </c>
      <c r="AB1558" t="str">
        <f t="shared" si="796"/>
        <v>1.26031592203423-0.22453744984552i</v>
      </c>
      <c r="AC1558" t="str">
        <f t="shared" si="797"/>
        <v>1.19837455957238-1.79274326753103i</v>
      </c>
      <c r="AD1558" t="str">
        <f t="shared" si="798"/>
        <v>0.411366923673886+0.428027972522067i</v>
      </c>
      <c r="AE1558" t="e">
        <f t="shared" si="799"/>
        <v>#DIV/0!</v>
      </c>
      <c r="AF1558" t="str">
        <f t="shared" si="800"/>
        <v>-18.4625284459672-2.92179418230548i</v>
      </c>
      <c r="AG1558" t="e">
        <f t="shared" si="801"/>
        <v>#DIV/0!</v>
      </c>
      <c r="AH1558" t="e">
        <f t="shared" si="802"/>
        <v>#DIV/0!</v>
      </c>
      <c r="AI1558" t="e">
        <f t="shared" si="803"/>
        <v>#DIV/0!</v>
      </c>
      <c r="AJ1558" t="e">
        <f t="shared" si="804"/>
        <v>#DIV/0!</v>
      </c>
      <c r="AK1558"/>
      <c r="AL1558"/>
      <c r="AM1558"/>
      <c r="AN1558"/>
    </row>
    <row r="1559" spans="1:40" x14ac:dyDescent="0.25">
      <c r="A1559"/>
      <c r="B1559">
        <f t="shared" si="770"/>
        <v>142500</v>
      </c>
      <c r="C1559" s="186" t="str">
        <f t="shared" si="773"/>
        <v>-4.84385947497786E-06+0.0221185393620327i</v>
      </c>
      <c r="D1559" s="158" t="str">
        <f t="shared" si="774"/>
        <v>-7.66670380292268+0.169575468442251i</v>
      </c>
      <c r="E1559" t="str">
        <f t="shared" si="775"/>
        <v>7.99993757116201-0.022347859105356i</v>
      </c>
      <c r="F1559" t="str">
        <f t="shared" si="776"/>
        <v>0.99920064571633+2.23121456712044E-06i</v>
      </c>
      <c r="G1559">
        <f t="shared" si="771"/>
        <v>1</v>
      </c>
      <c r="H1559" t="str">
        <f t="shared" si="777"/>
        <v>10.7970528845055+3.08970033901945i</v>
      </c>
      <c r="I1559" t="str">
        <f t="shared" si="778"/>
        <v>559.596191420682i</v>
      </c>
      <c r="J1559" t="str">
        <f t="shared" si="772"/>
        <v>-422.876993991748+122.421739604719i</v>
      </c>
      <c r="K1559" t="str">
        <f t="shared" si="779"/>
        <v>0.353469997106696-1.22097864583024i</v>
      </c>
      <c r="L1559" t="str">
        <f t="shared" si="780"/>
        <v>0.0442000971349793-0.1297358574012i</v>
      </c>
      <c r="M1559" t="str">
        <f t="shared" si="781"/>
        <v>0.397670094241675-1.35071450323144i</v>
      </c>
      <c r="N1559" t="str">
        <f t="shared" si="782"/>
        <v>-1.04992679560244i</v>
      </c>
      <c r="O1559" t="str">
        <f t="shared" si="783"/>
        <v>0.497634545753117-0.867386798881035i</v>
      </c>
      <c r="P1559" t="str">
        <f t="shared" si="784"/>
        <v>0.502365454246883+0.867386798881035i</v>
      </c>
      <c r="Q1559" t="str">
        <f t="shared" si="785"/>
        <v>-0.502365454246883+0.182539996721405i</v>
      </c>
      <c r="R1559" t="str">
        <f t="shared" si="786"/>
        <v>-0.329159721325431-1.84620898091611i</v>
      </c>
      <c r="S1559" t="str">
        <f t="shared" si="787"/>
        <v>0.110702865845523i</v>
      </c>
      <c r="T1559" t="str">
        <f t="shared" si="788"/>
        <v>0.204380625137156-0.0364389244716389i</v>
      </c>
      <c r="U1559" t="e">
        <f t="shared" si="789"/>
        <v>#DIV/0!</v>
      </c>
      <c r="V1559" t="str">
        <f t="shared" si="790"/>
        <v>1.33333333333333E-06-0.000744584529084889i</v>
      </c>
      <c r="W1559" t="e">
        <f t="shared" si="791"/>
        <v>#DIV/0!</v>
      </c>
      <c r="X1559" t="e">
        <f t="shared" si="792"/>
        <v>#DIV/0!</v>
      </c>
      <c r="Y1559" t="str">
        <f t="shared" si="793"/>
        <v>0.00083+0.143256625003695i</v>
      </c>
      <c r="Z1559" t="e">
        <f t="shared" si="794"/>
        <v>#DIV/0!</v>
      </c>
      <c r="AA1559" t="e">
        <f t="shared" si="795"/>
        <v>#DIV/0!</v>
      </c>
      <c r="AB1559" t="str">
        <f t="shared" si="796"/>
        <v>1.26025937704619-0.224691045073588i</v>
      </c>
      <c r="AC1559" t="str">
        <f t="shared" si="797"/>
        <v>1.19767401191179-1.79160352747938i</v>
      </c>
      <c r="AD1559" t="str">
        <f t="shared" si="798"/>
        <v>0.411676909747263+0.42822233221271i</v>
      </c>
      <c r="AE1559" t="e">
        <f t="shared" si="799"/>
        <v>#DIV/0!</v>
      </c>
      <c r="AF1559" t="str">
        <f t="shared" si="800"/>
        <v>-18.4637566874282-2.9201248705772i</v>
      </c>
      <c r="AG1559" t="e">
        <f t="shared" si="801"/>
        <v>#DIV/0!</v>
      </c>
      <c r="AH1559" t="e">
        <f t="shared" si="802"/>
        <v>#DIV/0!</v>
      </c>
      <c r="AI1559" t="e">
        <f t="shared" si="803"/>
        <v>#DIV/0!</v>
      </c>
      <c r="AJ1559" t="e">
        <f t="shared" si="804"/>
        <v>#DIV/0!</v>
      </c>
      <c r="AK1559"/>
      <c r="AL1559"/>
      <c r="AM1559"/>
      <c r="AN1559"/>
    </row>
    <row r="1560" spans="1:40" x14ac:dyDescent="0.25">
      <c r="A1560"/>
      <c r="B1560">
        <f t="shared" si="770"/>
        <v>142600</v>
      </c>
      <c r="C1560" s="186" t="str">
        <f t="shared" si="773"/>
        <v>-4.83706822555973E-06+0.0221030284663506i</v>
      </c>
      <c r="D1560" s="158" t="str">
        <f t="shared" si="774"/>
        <v>-7.66670375085643+0.169456551575355i</v>
      </c>
      <c r="E1560" t="str">
        <f t="shared" si="775"/>
        <v>7.99993748351253-0.0223635415684791i</v>
      </c>
      <c r="F1560" t="str">
        <f t="shared" si="776"/>
        <v>0.999200645725079+2.23278030730511E-06i</v>
      </c>
      <c r="G1560">
        <f t="shared" si="771"/>
        <v>1</v>
      </c>
      <c r="H1560" t="str">
        <f t="shared" si="777"/>
        <v>10.7982788971026+3.08791374449341i</v>
      </c>
      <c r="I1560" t="str">
        <f t="shared" si="778"/>
        <v>559.988890502381i</v>
      </c>
      <c r="J1560" t="str">
        <f t="shared" si="772"/>
        <v>-423.472117813168+122.507649597425i</v>
      </c>
      <c r="K1560" t="str">
        <f t="shared" si="779"/>
        <v>0.353010532894214-1.220251294236i</v>
      </c>
      <c r="L1560" t="str">
        <f t="shared" si="780"/>
        <v>0.0441445639453183-0.129663785039763i</v>
      </c>
      <c r="M1560" t="str">
        <f t="shared" si="781"/>
        <v>0.397155096839532-1.34991507927576i</v>
      </c>
      <c r="N1560" t="str">
        <f t="shared" si="782"/>
        <v>-1.05066358633619i</v>
      </c>
      <c r="O1560" t="str">
        <f t="shared" si="783"/>
        <v>0.496995328181862-0.867753215934924i</v>
      </c>
      <c r="P1560" t="str">
        <f t="shared" si="784"/>
        <v>0.503004671818138+0.867753215934924i</v>
      </c>
      <c r="Q1560" t="str">
        <f t="shared" si="785"/>
        <v>-0.503004671818138+0.182910370401266i</v>
      </c>
      <c r="R1560" t="str">
        <f t="shared" si="786"/>
        <v>-0.329153731630329-1.84483146757311i</v>
      </c>
      <c r="S1560" t="str">
        <f t="shared" si="787"/>
        <v>0.110780552067169i</v>
      </c>
      <c r="T1560" t="str">
        <f t="shared" si="788"/>
        <v>0.204371448448635-0.0364638321049766i</v>
      </c>
      <c r="U1560" t="e">
        <f t="shared" si="789"/>
        <v>#DIV/0!</v>
      </c>
      <c r="V1560" t="str">
        <f t="shared" si="790"/>
        <v>1.33333333333333E-06-0.000744062380046263i</v>
      </c>
      <c r="W1560" t="e">
        <f t="shared" si="791"/>
        <v>#DIV/0!</v>
      </c>
      <c r="X1560" t="e">
        <f t="shared" si="792"/>
        <v>#DIV/0!</v>
      </c>
      <c r="Y1560" t="str">
        <f t="shared" si="793"/>
        <v>0.00083+0.143357155968609i</v>
      </c>
      <c r="Z1560" t="e">
        <f t="shared" si="794"/>
        <v>#DIV/0!</v>
      </c>
      <c r="AA1560" t="e">
        <f t="shared" si="795"/>
        <v>#DIV/0!</v>
      </c>
      <c r="AB1560" t="str">
        <f t="shared" si="796"/>
        <v>1.2602027914097-0.224844631444374i</v>
      </c>
      <c r="AC1560" t="str">
        <f t="shared" si="797"/>
        <v>1.19697480317881-1.7904649424445i</v>
      </c>
      <c r="AD1560" t="str">
        <f t="shared" si="798"/>
        <v>0.411987043652601+0.428416475931745i</v>
      </c>
      <c r="AE1560" t="e">
        <f t="shared" si="799"/>
        <v>#DIV/0!</v>
      </c>
      <c r="AF1560" t="str">
        <f t="shared" si="800"/>
        <v>-18.464982647959-2.91845719291805i</v>
      </c>
      <c r="AG1560" t="e">
        <f t="shared" si="801"/>
        <v>#DIV/0!</v>
      </c>
      <c r="AH1560" t="e">
        <f t="shared" si="802"/>
        <v>#DIV/0!</v>
      </c>
      <c r="AI1560" t="e">
        <f t="shared" si="803"/>
        <v>#DIV/0!</v>
      </c>
      <c r="AJ1560" t="e">
        <f t="shared" si="804"/>
        <v>#DIV/0!</v>
      </c>
      <c r="AK1560"/>
      <c r="AL1560"/>
      <c r="AM1560"/>
      <c r="AN1560"/>
    </row>
    <row r="1561" spans="1:40" x14ac:dyDescent="0.25">
      <c r="A1561"/>
      <c r="B1561">
        <f t="shared" si="770"/>
        <v>142700</v>
      </c>
      <c r="C1561" s="186" t="str">
        <f t="shared" si="773"/>
        <v>-4.83029124846637E-06+0.0220875393098324i</v>
      </c>
      <c r="D1561" s="158" t="str">
        <f t="shared" si="774"/>
        <v>-7.66670369889959+0.169337801375382i</v>
      </c>
      <c r="E1561" t="str">
        <f t="shared" si="775"/>
        <v>7.99993739580156-0.0223792240310865i</v>
      </c>
      <c r="F1561" t="str">
        <f t="shared" si="776"/>
        <v>0.999200645733828+2.23434604743836E-06i</v>
      </c>
      <c r="G1561">
        <f t="shared" si="771"/>
        <v>1</v>
      </c>
      <c r="H1561" t="str">
        <f t="shared" si="777"/>
        <v>10.7995026341057+3.0861289489552i</v>
      </c>
      <c r="I1561" t="str">
        <f t="shared" si="778"/>
        <v>560.381589584079i</v>
      </c>
      <c r="J1561" t="str">
        <f t="shared" si="772"/>
        <v>-424.067659118854+122.59355959013i</v>
      </c>
      <c r="K1561" t="str">
        <f t="shared" si="779"/>
        <v>0.352551940545822-1.21952471765175i</v>
      </c>
      <c r="L1561" t="str">
        <f t="shared" si="780"/>
        <v>0.044089131314398-0.129591779479105i</v>
      </c>
      <c r="M1561" t="str">
        <f t="shared" si="781"/>
        <v>0.39664107186022-1.34911649713086i</v>
      </c>
      <c r="N1561" t="str">
        <f t="shared" si="782"/>
        <v>-1.05140037706995i</v>
      </c>
      <c r="O1561" t="str">
        <f t="shared" si="783"/>
        <v>0.496355840811436-0.868119161919821i</v>
      </c>
      <c r="P1561" t="str">
        <f t="shared" si="784"/>
        <v>0.503644159188564+0.868119161919821i</v>
      </c>
      <c r="Q1561" t="str">
        <f t="shared" si="785"/>
        <v>-0.503644159188564+0.183281215150129i</v>
      </c>
      <c r="R1561" t="str">
        <f t="shared" si="786"/>
        <v>-0.329147737362384-1.8434558254053i</v>
      </c>
      <c r="S1561" t="str">
        <f t="shared" si="787"/>
        <v>0.110858238288815i</v>
      </c>
      <c r="T1561" t="str">
        <f t="shared" si="788"/>
        <v>0.204362265167685-0.0364887383007435i</v>
      </c>
      <c r="U1561" t="e">
        <f t="shared" si="789"/>
        <v>#DIV/0!</v>
      </c>
      <c r="V1561" t="str">
        <f t="shared" si="790"/>
        <v>1.33333333333333E-06-0.000743540962821282i</v>
      </c>
      <c r="W1561" t="e">
        <f t="shared" si="791"/>
        <v>#DIV/0!</v>
      </c>
      <c r="X1561" t="e">
        <f t="shared" si="792"/>
        <v>#DIV/0!</v>
      </c>
      <c r="Y1561" t="str">
        <f t="shared" si="793"/>
        <v>0.00083+0.143457686933524i</v>
      </c>
      <c r="Z1561" t="e">
        <f t="shared" si="794"/>
        <v>#DIV/0!</v>
      </c>
      <c r="AA1561" t="e">
        <f t="shared" si="795"/>
        <v>#DIV/0!</v>
      </c>
      <c r="AB1561" t="str">
        <f t="shared" si="796"/>
        <v>1.26014616512274-0.224998208950758i</v>
      </c>
      <c r="AC1561" t="str">
        <f t="shared" si="797"/>
        <v>1.19627693011447-1.78932751092814i</v>
      </c>
      <c r="AD1561" t="str">
        <f t="shared" si="798"/>
        <v>0.412297325248837+0.428610403571028i</v>
      </c>
      <c r="AE1561" t="e">
        <f t="shared" si="799"/>
        <v>#DIV/0!</v>
      </c>
      <c r="AF1561" t="str">
        <f t="shared" si="800"/>
        <v>-18.4662063330053-2.91679114757982i</v>
      </c>
      <c r="AG1561" t="e">
        <f t="shared" si="801"/>
        <v>#DIV/0!</v>
      </c>
      <c r="AH1561" t="e">
        <f t="shared" si="802"/>
        <v>#DIV/0!</v>
      </c>
      <c r="AI1561" t="e">
        <f t="shared" si="803"/>
        <v>#DIV/0!</v>
      </c>
      <c r="AJ1561" t="e">
        <f t="shared" si="804"/>
        <v>#DIV/0!</v>
      </c>
      <c r="AK1561"/>
      <c r="AL1561"/>
      <c r="AM1561"/>
      <c r="AN1561"/>
    </row>
    <row r="1562" spans="1:40" x14ac:dyDescent="0.25">
      <c r="A1562"/>
      <c r="B1562">
        <f t="shared" si="770"/>
        <v>142800</v>
      </c>
      <c r="C1562" s="186" t="str">
        <f t="shared" si="773"/>
        <v>-0.0000048235285037333+0.0220720718468076i</v>
      </c>
      <c r="D1562" s="158" t="str">
        <f t="shared" si="774"/>
        <v>-7.66670364705184+0.169219217492192i</v>
      </c>
      <c r="E1562" t="str">
        <f t="shared" si="775"/>
        <v>7.99993730802911-0.0223949064931779i</v>
      </c>
      <c r="F1562" t="str">
        <f t="shared" si="776"/>
        <v>0.999200645742587+2.23591178752018E-06i</v>
      </c>
      <c r="G1562">
        <f t="shared" si="771"/>
        <v>1</v>
      </c>
      <c r="H1562" t="str">
        <f t="shared" si="777"/>
        <v>10.8007241009448+3.0843459503066i</v>
      </c>
      <c r="I1562" t="str">
        <f t="shared" si="778"/>
        <v>560.774288665778i</v>
      </c>
      <c r="J1562" t="str">
        <f t="shared" si="772"/>
        <v>-424.663617908806+122.679469582835i</v>
      </c>
      <c r="K1562" t="str">
        <f t="shared" si="779"/>
        <v>0.352094217919361-1.2187989150495i</v>
      </c>
      <c r="L1562" t="str">
        <f t="shared" si="780"/>
        <v>0.0440337990100801-0.129519840657808i</v>
      </c>
      <c r="M1562" t="str">
        <f t="shared" si="781"/>
        <v>0.396128016929441-1.34831875570731i</v>
      </c>
      <c r="N1562" t="str">
        <f t="shared" si="782"/>
        <v>-1.0521371678037i</v>
      </c>
      <c r="O1562" t="str">
        <f t="shared" si="783"/>
        <v>0.495716083989009-0.868484636637058i</v>
      </c>
      <c r="P1562" t="str">
        <f t="shared" si="784"/>
        <v>0.504283916010991+0.868484636637058i</v>
      </c>
      <c r="Q1562" t="str">
        <f t="shared" si="785"/>
        <v>-0.504283916010991+0.183652531166642i</v>
      </c>
      <c r="R1562" t="str">
        <f t="shared" si="786"/>
        <v>-0.329141738520785-1.84208205047877i</v>
      </c>
      <c r="S1562" t="str">
        <f t="shared" si="787"/>
        <v>0.110935924510461i</v>
      </c>
      <c r="T1562" t="str">
        <f t="shared" si="788"/>
        <v>0.204353075293988-0.0365136430577837i</v>
      </c>
      <c r="U1562" t="e">
        <f t="shared" si="789"/>
        <v>#DIV/0!</v>
      </c>
      <c r="V1562" t="str">
        <f t="shared" si="790"/>
        <v>1.33333333333333E-06-0.000743020275872526i</v>
      </c>
      <c r="W1562" t="e">
        <f t="shared" si="791"/>
        <v>#DIV/0!</v>
      </c>
      <c r="X1562" t="e">
        <f t="shared" si="792"/>
        <v>#DIV/0!</v>
      </c>
      <c r="Y1562" t="str">
        <f t="shared" si="793"/>
        <v>0.00083+0.143558217898439i</v>
      </c>
      <c r="Z1562" t="e">
        <f t="shared" si="794"/>
        <v>#DIV/0!</v>
      </c>
      <c r="AA1562" t="e">
        <f t="shared" si="795"/>
        <v>#DIV/0!</v>
      </c>
      <c r="AB1562" t="str">
        <f t="shared" si="796"/>
        <v>1.26008949818333-0.225151777585613i</v>
      </c>
      <c r="AC1562" t="str">
        <f t="shared" si="797"/>
        <v>1.19558038946945-1.78819123143352i</v>
      </c>
      <c r="AD1562" t="str">
        <f t="shared" si="798"/>
        <v>0.412607754394832+0.428804115022498i</v>
      </c>
      <c r="AE1562" t="e">
        <f t="shared" si="799"/>
        <v>#DIV/0!</v>
      </c>
      <c r="AF1562" t="str">
        <f t="shared" si="800"/>
        <v>-18.4674277479966-2.91512673281441i</v>
      </c>
      <c r="AG1562" t="e">
        <f t="shared" si="801"/>
        <v>#DIV/0!</v>
      </c>
      <c r="AH1562" t="e">
        <f t="shared" si="802"/>
        <v>#DIV/0!</v>
      </c>
      <c r="AI1562" t="e">
        <f t="shared" si="803"/>
        <v>#DIV/0!</v>
      </c>
      <c r="AJ1562" t="e">
        <f t="shared" si="804"/>
        <v>#DIV/0!</v>
      </c>
      <c r="AK1562"/>
      <c r="AL1562"/>
      <c r="AM1562"/>
      <c r="AN1562"/>
    </row>
    <row r="1563" spans="1:40" x14ac:dyDescent="0.25">
      <c r="A1563"/>
      <c r="B1563">
        <f t="shared" si="770"/>
        <v>142900</v>
      </c>
      <c r="C1563" s="186" t="str">
        <f t="shared" si="773"/>
        <v>-4.81677995153579E-06+0.0220566260317335i</v>
      </c>
      <c r="D1563" s="158" t="str">
        <f t="shared" si="774"/>
        <v>-7.66670359531295+0.169100799576624i</v>
      </c>
      <c r="E1563" t="str">
        <f t="shared" si="775"/>
        <v>7.99993722019518-0.022410588954753i</v>
      </c>
      <c r="F1563" t="str">
        <f t="shared" si="776"/>
        <v>0.999200645751346+2.23747752755052E-06i</v>
      </c>
      <c r="G1563">
        <f t="shared" si="771"/>
        <v>1</v>
      </c>
      <c r="H1563" t="str">
        <f t="shared" si="777"/>
        <v>10.8019433030348+3.0825647464504i</v>
      </c>
      <c r="I1563" t="str">
        <f t="shared" si="778"/>
        <v>561.166987747477i</v>
      </c>
      <c r="J1563" t="str">
        <f t="shared" si="772"/>
        <v>-425.259994183024+122.76537957554i</v>
      </c>
      <c r="K1563" t="str">
        <f t="shared" si="779"/>
        <v>0.351637362879031-1.21807388540234i</v>
      </c>
      <c r="L1563" t="str">
        <f t="shared" si="780"/>
        <v>0.0439785668008617-0.129447968514413i</v>
      </c>
      <c r="M1563" t="str">
        <f t="shared" si="781"/>
        <v>0.395615929679893-1.34752185391675i</v>
      </c>
      <c r="N1563" t="str">
        <f t="shared" si="782"/>
        <v>-1.05287395853746i</v>
      </c>
      <c r="O1563" t="str">
        <f t="shared" si="783"/>
        <v>0.495076058061861-0.868849639888243i</v>
      </c>
      <c r="P1563" t="str">
        <f t="shared" si="784"/>
        <v>0.504923941938139+0.868849639888243i</v>
      </c>
      <c r="Q1563" t="str">
        <f t="shared" si="785"/>
        <v>-0.504923941938139+0.184024318649217i</v>
      </c>
      <c r="R1563" t="str">
        <f t="shared" si="786"/>
        <v>-0.329135735104729-1.84071013887052i</v>
      </c>
      <c r="S1563" t="str">
        <f t="shared" si="787"/>
        <v>0.111013610732107i</v>
      </c>
      <c r="T1563" t="str">
        <f t="shared" si="788"/>
        <v>0.204343878827215-0.0365385463749423i</v>
      </c>
      <c r="U1563" t="e">
        <f t="shared" si="789"/>
        <v>#DIV/0!</v>
      </c>
      <c r="V1563" t="str">
        <f t="shared" si="790"/>
        <v>1.33333333333333E-06-0.000742500317666881i</v>
      </c>
      <c r="W1563" t="e">
        <f t="shared" si="791"/>
        <v>#DIV/0!</v>
      </c>
      <c r="X1563" t="e">
        <f t="shared" si="792"/>
        <v>#DIV/0!</v>
      </c>
      <c r="Y1563" t="str">
        <f t="shared" si="793"/>
        <v>0.00083+0.143658748863354i</v>
      </c>
      <c r="Z1563" t="e">
        <f t="shared" si="794"/>
        <v>#DIV/0!</v>
      </c>
      <c r="AA1563" t="e">
        <f t="shared" si="795"/>
        <v>#DIV/0!</v>
      </c>
      <c r="AB1563" t="str">
        <f t="shared" si="796"/>
        <v>1.26003279058946-0.225305337341816i</v>
      </c>
      <c r="AC1563" t="str">
        <f t="shared" si="797"/>
        <v>1.19488517800402-1.78705610246533i</v>
      </c>
      <c r="AD1563" t="str">
        <f t="shared" si="798"/>
        <v>0.412918330949354+0.428997610178157i</v>
      </c>
      <c r="AE1563" t="e">
        <f t="shared" si="799"/>
        <v>#DIV/0!</v>
      </c>
      <c r="AF1563" t="str">
        <f t="shared" si="800"/>
        <v>-18.4686468983477-2.91346394687378i</v>
      </c>
      <c r="AG1563" t="e">
        <f t="shared" si="801"/>
        <v>#DIV/0!</v>
      </c>
      <c r="AH1563" t="e">
        <f t="shared" si="802"/>
        <v>#DIV/0!</v>
      </c>
      <c r="AI1563" t="e">
        <f t="shared" si="803"/>
        <v>#DIV/0!</v>
      </c>
      <c r="AJ1563" t="e">
        <f t="shared" si="804"/>
        <v>#DIV/0!</v>
      </c>
      <c r="AK1563"/>
      <c r="AL1563"/>
      <c r="AM1563"/>
      <c r="AN1563"/>
    </row>
    <row r="1564" spans="1:40" x14ac:dyDescent="0.25">
      <c r="A1564"/>
      <c r="B1564">
        <f t="shared" si="770"/>
        <v>143000</v>
      </c>
      <c r="C1564" s="186" t="str">
        <f t="shared" si="773"/>
        <v>-4.81004555218834E-06+0.022041201819195i</v>
      </c>
      <c r="D1564" s="158" t="str">
        <f t="shared" si="774"/>
        <v>-7.66670354368255+0.168982547280495i</v>
      </c>
      <c r="E1564" t="str">
        <f t="shared" si="775"/>
        <v>7.99993713229975-0.0224262714158113i</v>
      </c>
      <c r="F1564" t="str">
        <f t="shared" si="776"/>
        <v>0.999200645760115+2.23904326752935E-06i</v>
      </c>
      <c r="G1564">
        <f t="shared" si="771"/>
        <v>1</v>
      </c>
      <c r="H1564" t="str">
        <f t="shared" si="777"/>
        <v>10.8031602457746+3.08078533529049i</v>
      </c>
      <c r="I1564" t="str">
        <f t="shared" si="778"/>
        <v>561.559686829176i</v>
      </c>
      <c r="J1564" t="str">
        <f t="shared" si="772"/>
        <v>-425.856787941508+122.851289568245i</v>
      </c>
      <c r="K1564" t="str">
        <f t="shared" si="779"/>
        <v>0.351181373295379-1.21734962768445i</v>
      </c>
      <c r="L1564" t="str">
        <f t="shared" si="780"/>
        <v>0.0439234344558731-0.129376162987417i</v>
      </c>
      <c r="M1564" t="str">
        <f t="shared" si="781"/>
        <v>0.395104807751252-1.34672579067187i</v>
      </c>
      <c r="N1564" t="str">
        <f t="shared" si="782"/>
        <v>-1.05361074927122i</v>
      </c>
      <c r="O1564" t="str">
        <f t="shared" si="783"/>
        <v>0.494435763377447-0.869214171475225i</v>
      </c>
      <c r="P1564" t="str">
        <f t="shared" si="784"/>
        <v>0.505564236622553+0.869214171475225i</v>
      </c>
      <c r="Q1564" t="str">
        <f t="shared" si="785"/>
        <v>-0.505564236622553+0.184396577795995i</v>
      </c>
      <c r="R1564" t="str">
        <f t="shared" si="786"/>
        <v>-0.329129727113402-1.83934008666859i</v>
      </c>
      <c r="S1564" t="str">
        <f t="shared" si="787"/>
        <v>0.111091296953753i</v>
      </c>
      <c r="T1564" t="str">
        <f t="shared" si="788"/>
        <v>0.204334675767042-0.0365634482510626i</v>
      </c>
      <c r="U1564" t="e">
        <f t="shared" si="789"/>
        <v>#DIV/0!</v>
      </c>
      <c r="V1564" t="str">
        <f t="shared" si="790"/>
        <v>1.33333333333333E-06-0.000741981086675503i</v>
      </c>
      <c r="W1564" t="e">
        <f t="shared" si="791"/>
        <v>#DIV/0!</v>
      </c>
      <c r="X1564" t="e">
        <f t="shared" si="792"/>
        <v>#DIV/0!</v>
      </c>
      <c r="Y1564" t="str">
        <f t="shared" si="793"/>
        <v>0.00083+0.143759279828269i</v>
      </c>
      <c r="Z1564" t="e">
        <f t="shared" si="794"/>
        <v>#DIV/0!</v>
      </c>
      <c r="AA1564" t="e">
        <f t="shared" si="795"/>
        <v>#DIV/0!</v>
      </c>
      <c r="AB1564" t="str">
        <f t="shared" si="796"/>
        <v>1.25997604233911-0.225458888212235i</v>
      </c>
      <c r="AC1564" t="str">
        <f t="shared" si="797"/>
        <v>1.19419129248795-1.78592212252966i</v>
      </c>
      <c r="AD1564" t="str">
        <f t="shared" si="798"/>
        <v>0.413229054771098+0.429190888930101i</v>
      </c>
      <c r="AE1564" t="e">
        <f t="shared" si="799"/>
        <v>#DIV/0!</v>
      </c>
      <c r="AF1564" t="str">
        <f t="shared" si="800"/>
        <v>-18.4698637894572-2.91180278801i</v>
      </c>
      <c r="AG1564" t="e">
        <f t="shared" si="801"/>
        <v>#DIV/0!</v>
      </c>
      <c r="AH1564" t="e">
        <f t="shared" si="802"/>
        <v>#DIV/0!</v>
      </c>
      <c r="AI1564" t="e">
        <f t="shared" si="803"/>
        <v>#DIV/0!</v>
      </c>
      <c r="AJ1564" t="e">
        <f t="shared" si="804"/>
        <v>#DIV/0!</v>
      </c>
      <c r="AK1564"/>
      <c r="AL1564"/>
      <c r="AM1564"/>
      <c r="AN1564"/>
    </row>
    <row r="1565" spans="1:40" x14ac:dyDescent="0.25">
      <c r="A1565"/>
      <c r="B1565">
        <f t="shared" si="770"/>
        <v>143100</v>
      </c>
      <c r="C1565" s="186" t="str">
        <f t="shared" si="773"/>
        <v>-4.80332526614405E-06+0.0220257991639036i</v>
      </c>
      <c r="D1565" s="158" t="str">
        <f t="shared" si="774"/>
        <v>-7.66670349216041+0.168864460256594i</v>
      </c>
      <c r="E1565" t="str">
        <f t="shared" si="775"/>
        <v>7.99993704434285-0.0224419538763526i</v>
      </c>
      <c r="F1565" t="str">
        <f t="shared" si="776"/>
        <v>0.999200645768894+2.24060900745667E-06i</v>
      </c>
      <c r="G1565">
        <f t="shared" si="771"/>
        <v>1</v>
      </c>
      <c r="H1565" t="str">
        <f t="shared" si="777"/>
        <v>10.804374934548+3.07900771473189i</v>
      </c>
      <c r="I1565" t="str">
        <f t="shared" si="778"/>
        <v>561.952385910874i</v>
      </c>
      <c r="J1565" t="str">
        <f t="shared" si="772"/>
        <v>-426.453999184259+122.93719956095i</v>
      </c>
      <c r="K1565" t="str">
        <f t="shared" si="779"/>
        <v>0.350726247045273-1.21662614087113i</v>
      </c>
      <c r="L1565" t="str">
        <f t="shared" si="780"/>
        <v>0.0438684017448747-0.129304424015275i</v>
      </c>
      <c r="M1565" t="str">
        <f t="shared" si="781"/>
        <v>0.394594648790148-1.34593056488641i</v>
      </c>
      <c r="N1565" t="str">
        <f t="shared" si="782"/>
        <v>-1.05434754000497i</v>
      </c>
      <c r="O1565" t="str">
        <f t="shared" si="783"/>
        <v>0.493795200283366-0.869578231200109i</v>
      </c>
      <c r="P1565" t="str">
        <f t="shared" si="784"/>
        <v>0.506204799716634+0.869578231200109i</v>
      </c>
      <c r="Q1565" t="str">
        <f t="shared" si="785"/>
        <v>-0.506204799716634+0.184769308804861i</v>
      </c>
      <c r="R1565" t="str">
        <f t="shared" si="786"/>
        <v>-0.329123714545996-1.83797188997196i</v>
      </c>
      <c r="S1565" t="str">
        <f t="shared" si="787"/>
        <v>0.111168983175399i</v>
      </c>
      <c r="T1565" t="str">
        <f t="shared" si="788"/>
        <v>0.204325466113149-0.0365883486849886i</v>
      </c>
      <c r="U1565" t="e">
        <f t="shared" si="789"/>
        <v>#DIV/0!</v>
      </c>
      <c r="V1565" t="str">
        <f t="shared" si="790"/>
        <v>1.33333333333333E-06-0.000741462581373842i</v>
      </c>
      <c r="W1565" t="e">
        <f t="shared" si="791"/>
        <v>#DIV/0!</v>
      </c>
      <c r="X1565" t="e">
        <f t="shared" si="792"/>
        <v>#DIV/0!</v>
      </c>
      <c r="Y1565" t="str">
        <f t="shared" si="793"/>
        <v>0.00083+0.143859810793184i</v>
      </c>
      <c r="Z1565" t="e">
        <f t="shared" si="794"/>
        <v>#DIV/0!</v>
      </c>
      <c r="AA1565" t="e">
        <f t="shared" si="795"/>
        <v>#DIV/0!</v>
      </c>
      <c r="AB1565" t="str">
        <f t="shared" si="796"/>
        <v>1.25991925343033-0.225612430189742i</v>
      </c>
      <c r="AC1565" t="str">
        <f t="shared" si="797"/>
        <v>1.19349872970061-1.78478929013416i</v>
      </c>
      <c r="AD1565" t="str">
        <f t="shared" si="798"/>
        <v>0.413539925718676+0.429383951170505i</v>
      </c>
      <c r="AE1565" t="e">
        <f t="shared" si="799"/>
        <v>#DIV/0!</v>
      </c>
      <c r="AF1565" t="str">
        <f t="shared" si="800"/>
        <v>-18.4710784267084-2.9101432544753i</v>
      </c>
      <c r="AG1565" t="e">
        <f t="shared" si="801"/>
        <v>#DIV/0!</v>
      </c>
      <c r="AH1565" t="e">
        <f t="shared" si="802"/>
        <v>#DIV/0!</v>
      </c>
      <c r="AI1565" t="e">
        <f t="shared" si="803"/>
        <v>#DIV/0!</v>
      </c>
      <c r="AJ1565" t="e">
        <f t="shared" si="804"/>
        <v>#DIV/0!</v>
      </c>
      <c r="AK1565"/>
      <c r="AL1565"/>
      <c r="AM1565"/>
      <c r="AN1565"/>
    </row>
    <row r="1566" spans="1:40" x14ac:dyDescent="0.25">
      <c r="A1566"/>
      <c r="B1566">
        <f t="shared" si="770"/>
        <v>143200</v>
      </c>
      <c r="C1566" s="186" t="str">
        <f t="shared" si="773"/>
        <v>-4.79661905399406E-06+0.0220104180206975i</v>
      </c>
      <c r="D1566" s="158" t="str">
        <f t="shared" si="774"/>
        <v>-7.66670344074605+0.168746538158681i</v>
      </c>
      <c r="E1566" t="str">
        <f t="shared" si="775"/>
        <v>7.99993695632446-0.0224576363363764i</v>
      </c>
      <c r="F1566" t="str">
        <f t="shared" si="776"/>
        <v>0.999200645777673+2.24217474733238E-06i</v>
      </c>
      <c r="G1566">
        <f t="shared" si="771"/>
        <v>1</v>
      </c>
      <c r="H1566" t="str">
        <f t="shared" si="777"/>
        <v>10.8055873747231+3.07723188268059i</v>
      </c>
      <c r="I1566" t="str">
        <f t="shared" si="778"/>
        <v>562.345084992573i</v>
      </c>
      <c r="J1566" t="str">
        <f t="shared" si="772"/>
        <v>-427.051627911276+123.023109553656i</v>
      </c>
      <c r="K1566" t="str">
        <f t="shared" si="779"/>
        <v>0.350271982011887-1.21590342393878i</v>
      </c>
      <c r="L1566" t="str">
        <f t="shared" si="780"/>
        <v>0.043813468438257-0.129232751536401i</v>
      </c>
      <c r="M1566" t="str">
        <f t="shared" si="781"/>
        <v>0.394085450450144-1.34513617547518i</v>
      </c>
      <c r="N1566" t="str">
        <f t="shared" si="782"/>
        <v>-1.05508433073873i</v>
      </c>
      <c r="O1566" t="str">
        <f t="shared" si="783"/>
        <v>0.493154369127337-0.869941818865272i</v>
      </c>
      <c r="P1566" t="str">
        <f t="shared" si="784"/>
        <v>0.506845630872663+0.869941818865272i</v>
      </c>
      <c r="Q1566" t="str">
        <f t="shared" si="785"/>
        <v>-0.506845630872663+0.185142511873458i</v>
      </c>
      <c r="R1566" t="str">
        <f t="shared" si="786"/>
        <v>-0.329117697401702-1.83660554489045i</v>
      </c>
      <c r="S1566" t="str">
        <f t="shared" si="787"/>
        <v>0.111246669397045i</v>
      </c>
      <c r="T1566" t="str">
        <f t="shared" si="788"/>
        <v>0.204316249865208-0.0366132476755638i</v>
      </c>
      <c r="U1566" t="e">
        <f t="shared" si="789"/>
        <v>#DIV/0!</v>
      </c>
      <c r="V1566" t="str">
        <f t="shared" si="790"/>
        <v>1.33333333333333E-06-0.000740944800241596i</v>
      </c>
      <c r="W1566" t="e">
        <f t="shared" si="791"/>
        <v>#DIV/0!</v>
      </c>
      <c r="X1566" t="e">
        <f t="shared" si="792"/>
        <v>#DIV/0!</v>
      </c>
      <c r="Y1566" t="str">
        <f t="shared" si="793"/>
        <v>0.00083+0.143960341758099i</v>
      </c>
      <c r="Z1566" t="e">
        <f t="shared" si="794"/>
        <v>#DIV/0!</v>
      </c>
      <c r="AA1566" t="e">
        <f t="shared" si="795"/>
        <v>#DIV/0!</v>
      </c>
      <c r="AB1566" t="str">
        <f t="shared" si="796"/>
        <v>1.25986242386108-0.225765963267207i</v>
      </c>
      <c r="AC1566" t="str">
        <f t="shared" si="797"/>
        <v>1.19280748643078-1.78365760378785i</v>
      </c>
      <c r="AD1566" t="str">
        <f t="shared" si="798"/>
        <v>0.413850943650614+0.429576796791611i</v>
      </c>
      <c r="AE1566" t="e">
        <f t="shared" si="799"/>
        <v>#DIV/0!</v>
      </c>
      <c r="AF1566" t="str">
        <f t="shared" si="800"/>
        <v>-18.4722908154692-2.90848534452191i</v>
      </c>
      <c r="AG1566" t="e">
        <f t="shared" si="801"/>
        <v>#DIV/0!</v>
      </c>
      <c r="AH1566" t="e">
        <f t="shared" si="802"/>
        <v>#DIV/0!</v>
      </c>
      <c r="AI1566" t="e">
        <f t="shared" si="803"/>
        <v>#DIV/0!</v>
      </c>
      <c r="AJ1566" t="e">
        <f t="shared" si="804"/>
        <v>#DIV/0!</v>
      </c>
      <c r="AK1566"/>
      <c r="AL1566"/>
      <c r="AM1566"/>
      <c r="AN1566"/>
    </row>
    <row r="1567" spans="1:40" x14ac:dyDescent="0.25">
      <c r="A1567"/>
      <c r="B1567">
        <f t="shared" si="770"/>
        <v>143300</v>
      </c>
      <c r="C1567" s="186" t="str">
        <f t="shared" si="773"/>
        <v>-4.78992687646695E-06+0.021995058344541i</v>
      </c>
      <c r="D1567" s="158" t="str">
        <f t="shared" si="774"/>
        <v>-7.66670338943942+0.168628780641481i</v>
      </c>
      <c r="E1567" t="str">
        <f t="shared" si="775"/>
        <v>7.99993686824459-0.0224733187958823i</v>
      </c>
      <c r="F1567" t="str">
        <f t="shared" si="776"/>
        <v>0.999200645786462+2.24374048715648E-06i</v>
      </c>
      <c r="G1567">
        <f t="shared" si="771"/>
        <v>1</v>
      </c>
      <c r="H1567" t="str">
        <f t="shared" si="777"/>
        <v>10.8067975716534+3.07545783704393i</v>
      </c>
      <c r="I1567" t="str">
        <f t="shared" si="778"/>
        <v>562.737784074272i</v>
      </c>
      <c r="J1567" t="str">
        <f t="shared" si="772"/>
        <v>-427.649674122559+123.10901954636i</v>
      </c>
      <c r="K1567" t="str">
        <f t="shared" si="779"/>
        <v>0.349818576084663-1.21518147586488i</v>
      </c>
      <c r="L1567" t="str">
        <f t="shared" si="780"/>
        <v>0.0437586343070368-0.129161145489167i</v>
      </c>
      <c r="M1567" t="str">
        <f t="shared" si="781"/>
        <v>0.3935772103917-1.34434262135405i</v>
      </c>
      <c r="N1567" t="str">
        <f t="shared" si="782"/>
        <v>-1.05582112147248i</v>
      </c>
      <c r="O1567" t="str">
        <f t="shared" si="783"/>
        <v>0.492513270257259-0.870304934273327i</v>
      </c>
      <c r="P1567" t="str">
        <f t="shared" si="784"/>
        <v>0.507486729742741+0.870304934273327i</v>
      </c>
      <c r="Q1567" t="str">
        <f t="shared" si="785"/>
        <v>-0.507486729742741+0.185516187199153i</v>
      </c>
      <c r="R1567" t="str">
        <f t="shared" si="786"/>
        <v>-0.329111675679712-1.8352410475448i</v>
      </c>
      <c r="S1567" t="str">
        <f t="shared" si="787"/>
        <v>0.111324355618691i</v>
      </c>
      <c r="T1567" t="str">
        <f t="shared" si="788"/>
        <v>0.204307027022896-0.0366381452216316i</v>
      </c>
      <c r="U1567" t="e">
        <f t="shared" si="789"/>
        <v>#DIV/0!</v>
      </c>
      <c r="V1567" t="str">
        <f t="shared" si="790"/>
        <v>1.33333333333333E-06-0.000740427741762715i</v>
      </c>
      <c r="W1567" t="e">
        <f t="shared" si="791"/>
        <v>#DIV/0!</v>
      </c>
      <c r="X1567" t="e">
        <f t="shared" si="792"/>
        <v>#DIV/0!</v>
      </c>
      <c r="Y1567" t="str">
        <f t="shared" si="793"/>
        <v>0.00083+0.144060872723014i</v>
      </c>
      <c r="Z1567" t="e">
        <f t="shared" si="794"/>
        <v>#DIV/0!</v>
      </c>
      <c r="AA1567" t="e">
        <f t="shared" si="795"/>
        <v>#DIV/0!</v>
      </c>
      <c r="AB1567" t="str">
        <f t="shared" si="796"/>
        <v>1.25980555362938-0.225919487437496i</v>
      </c>
      <c r="AC1567" t="str">
        <f t="shared" si="797"/>
        <v>1.19211755947674-1.78252706200128i</v>
      </c>
      <c r="AD1567" t="str">
        <f t="shared" si="798"/>
        <v>0.41416210842536+0.429769425685751i</v>
      </c>
      <c r="AE1567" t="e">
        <f t="shared" si="799"/>
        <v>#DIV/0!</v>
      </c>
      <c r="AF1567" t="str">
        <f t="shared" si="800"/>
        <v>-18.4735009610928-2.90682905640245i</v>
      </c>
      <c r="AG1567" t="e">
        <f t="shared" si="801"/>
        <v>#DIV/0!</v>
      </c>
      <c r="AH1567" t="e">
        <f t="shared" si="802"/>
        <v>#DIV/0!</v>
      </c>
      <c r="AI1567" t="e">
        <f t="shared" si="803"/>
        <v>#DIV/0!</v>
      </c>
      <c r="AJ1567" t="e">
        <f t="shared" si="804"/>
        <v>#DIV/0!</v>
      </c>
      <c r="AK1567"/>
      <c r="AL1567"/>
      <c r="AM1567"/>
      <c r="AN1567"/>
    </row>
    <row r="1568" spans="1:40" x14ac:dyDescent="0.25">
      <c r="A1568"/>
      <c r="B1568">
        <f t="shared" si="770"/>
        <v>143400</v>
      </c>
      <c r="C1568" s="186" t="str">
        <f t="shared" si="773"/>
        <v>-0.0000047832486944282+0.0219797200905239i</v>
      </c>
      <c r="D1568" s="158" t="str">
        <f t="shared" si="774"/>
        <v>-7.66670333823996+0.168511187360683i</v>
      </c>
      <c r="E1568" t="str">
        <f t="shared" si="775"/>
        <v>7.99993678010323-0.0224890012548701i</v>
      </c>
      <c r="F1568" t="str">
        <f t="shared" si="776"/>
        <v>0.999200645795251+0.0000022453062269289i</v>
      </c>
      <c r="G1568">
        <f t="shared" si="771"/>
        <v>1</v>
      </c>
      <c r="H1568" t="str">
        <f t="shared" si="777"/>
        <v>10.8080055306761+3.07368557573012i</v>
      </c>
      <c r="I1568" t="str">
        <f t="shared" si="778"/>
        <v>563.13048315597i</v>
      </c>
      <c r="J1568" t="str">
        <f t="shared" si="772"/>
        <v>-428.248137818108+123.194929539065i</v>
      </c>
      <c r="K1568" t="str">
        <f t="shared" si="779"/>
        <v>0.349366027159317-1.21446029562804i</v>
      </c>
      <c r="L1568" t="str">
        <f t="shared" si="780"/>
        <v>0.0437038991228569-0.129089605811906i</v>
      </c>
      <c r="M1568" t="str">
        <f t="shared" si="781"/>
        <v>0.393069926282174-1.34354990143995i</v>
      </c>
      <c r="N1568" t="str">
        <f t="shared" si="782"/>
        <v>-1.05655791220624i</v>
      </c>
      <c r="O1568" t="str">
        <f t="shared" si="783"/>
        <v>0.491871904021142-0.870667577227162i</v>
      </c>
      <c r="P1568" t="str">
        <f t="shared" si="784"/>
        <v>0.508128095978858+0.870667577227162i</v>
      </c>
      <c r="Q1568" t="str">
        <f t="shared" si="785"/>
        <v>-0.508128095978858+0.185890334979078i</v>
      </c>
      <c r="R1568" t="str">
        <f t="shared" si="786"/>
        <v>-0.329105649379212-1.83387839406649i</v>
      </c>
      <c r="S1568" t="str">
        <f t="shared" si="787"/>
        <v>0.111402041840337i</v>
      </c>
      <c r="T1568" t="str">
        <f t="shared" si="788"/>
        <v>0.204297797585885-0.0366630413220343i</v>
      </c>
      <c r="U1568" t="e">
        <f t="shared" si="789"/>
        <v>#DIV/0!</v>
      </c>
      <c r="V1568" t="str">
        <f t="shared" si="790"/>
        <v>1.33333333333333E-06-0.000739911404425361i</v>
      </c>
      <c r="W1568" t="e">
        <f t="shared" si="791"/>
        <v>#DIV/0!</v>
      </c>
      <c r="X1568" t="e">
        <f t="shared" si="792"/>
        <v>#DIV/0!</v>
      </c>
      <c r="Y1568" t="str">
        <f t="shared" si="793"/>
        <v>0.00083+0.144161403687928i</v>
      </c>
      <c r="Z1568" t="e">
        <f t="shared" si="794"/>
        <v>#DIV/0!</v>
      </c>
      <c r="AA1568" t="e">
        <f t="shared" si="795"/>
        <v>#DIV/0!</v>
      </c>
      <c r="AB1568" t="str">
        <f t="shared" si="796"/>
        <v>1.2597486427332-0.226073002693472i</v>
      </c>
      <c r="AC1568" t="str">
        <f t="shared" si="797"/>
        <v>1.19142894564616-1.78139766328641i</v>
      </c>
      <c r="AD1568" t="str">
        <f t="shared" si="798"/>
        <v>0.414473419901283+0.429961837745327i</v>
      </c>
      <c r="AE1568" t="e">
        <f t="shared" si="799"/>
        <v>#DIV/0!</v>
      </c>
      <c r="AF1568" t="str">
        <f t="shared" si="800"/>
        <v>-18.4747088689161-2.90517438836944i</v>
      </c>
      <c r="AG1568" t="e">
        <f t="shared" si="801"/>
        <v>#DIV/0!</v>
      </c>
      <c r="AH1568" t="e">
        <f t="shared" si="802"/>
        <v>#DIV/0!</v>
      </c>
      <c r="AI1568" t="e">
        <f t="shared" si="803"/>
        <v>#DIV/0!</v>
      </c>
      <c r="AJ1568" t="e">
        <f t="shared" si="804"/>
        <v>#DIV/0!</v>
      </c>
      <c r="AK1568"/>
      <c r="AL1568"/>
      <c r="AM1568"/>
      <c r="AN1568"/>
    </row>
    <row r="1569" spans="1:40" x14ac:dyDescent="0.25">
      <c r="A1569"/>
      <c r="B1569">
        <f t="shared" si="770"/>
        <v>143500</v>
      </c>
      <c r="C1569" s="186" t="str">
        <f t="shared" si="773"/>
        <v>-4.77658446887961E-06+0.0219644032138613i</v>
      </c>
      <c r="D1569" s="158" t="str">
        <f t="shared" si="774"/>
        <v>-7.66670328714761+0.168393757972937i</v>
      </c>
      <c r="E1569" t="str">
        <f t="shared" si="775"/>
        <v>7.99993669190038-0.0225046837133394i</v>
      </c>
      <c r="F1569" t="str">
        <f t="shared" si="776"/>
        <v>0.99920064580405+2.24687196664966E-06i</v>
      </c>
      <c r="G1569">
        <f t="shared" si="771"/>
        <v>1</v>
      </c>
      <c r="H1569" t="str">
        <f t="shared" si="777"/>
        <v>10.809211257114+3.07191509664872i</v>
      </c>
      <c r="I1569" t="str">
        <f t="shared" si="778"/>
        <v>563.523182237669i</v>
      </c>
      <c r="J1569" t="str">
        <f t="shared" si="772"/>
        <v>-428.847018997923+123.280839531771i</v>
      </c>
      <c r="K1569" t="str">
        <f t="shared" si="779"/>
        <v>0.348914333137792-1.21373988220796i</v>
      </c>
      <c r="L1569" t="str">
        <f t="shared" si="780"/>
        <v>0.0436492626579833-0.129018132442914i</v>
      </c>
      <c r="M1569" t="str">
        <f t="shared" si="781"/>
        <v>0.392563595795775-1.34275801465087i</v>
      </c>
      <c r="N1569" t="str">
        <f t="shared" si="782"/>
        <v>-1.05729470294i</v>
      </c>
      <c r="O1569" t="str">
        <f t="shared" si="783"/>
        <v>0.491230270767168-0.871029747529908i</v>
      </c>
      <c r="P1569" t="str">
        <f t="shared" si="784"/>
        <v>0.508769729232832+0.871029747529908i</v>
      </c>
      <c r="Q1569" t="str">
        <f t="shared" si="785"/>
        <v>-0.508769729232832+0.186264955410092i</v>
      </c>
      <c r="R1569" t="str">
        <f t="shared" si="786"/>
        <v>-0.32909961849939-1.83251758059786i</v>
      </c>
      <c r="S1569" t="str">
        <f t="shared" si="787"/>
        <v>0.111479728061983i</v>
      </c>
      <c r="T1569" t="str">
        <f t="shared" si="788"/>
        <v>0.204288561553852-0.0366879359756144i</v>
      </c>
      <c r="U1569" t="e">
        <f t="shared" si="789"/>
        <v>#DIV/0!</v>
      </c>
      <c r="V1569" t="str">
        <f t="shared" si="790"/>
        <v>1.33333333333333E-06-0.000739395786721927i</v>
      </c>
      <c r="W1569" t="e">
        <f t="shared" si="791"/>
        <v>#DIV/0!</v>
      </c>
      <c r="X1569" t="e">
        <f t="shared" si="792"/>
        <v>#DIV/0!</v>
      </c>
      <c r="Y1569" t="str">
        <f t="shared" si="793"/>
        <v>0.00083+0.144261934652843i</v>
      </c>
      <c r="Z1569" t="e">
        <f t="shared" si="794"/>
        <v>#DIV/0!</v>
      </c>
      <c r="AA1569" t="e">
        <f t="shared" si="795"/>
        <v>#DIV/0!</v>
      </c>
      <c r="AB1569" t="str">
        <f t="shared" si="796"/>
        <v>1.25969169117056-0.226226509027996i</v>
      </c>
      <c r="AC1569" t="str">
        <f t="shared" si="797"/>
        <v>1.19074164175615-1.78026940615673i</v>
      </c>
      <c r="AD1569" t="str">
        <f t="shared" si="798"/>
        <v>0.41478487793667+0.430154032862826i</v>
      </c>
      <c r="AE1569" t="e">
        <f t="shared" si="799"/>
        <v>#DIV/0!</v>
      </c>
      <c r="AF1569" t="str">
        <f t="shared" si="800"/>
        <v>-18.4759145442616-2.90352133867578i</v>
      </c>
      <c r="AG1569" t="e">
        <f t="shared" si="801"/>
        <v>#DIV/0!</v>
      </c>
      <c r="AH1569" t="e">
        <f t="shared" si="802"/>
        <v>#DIV/0!</v>
      </c>
      <c r="AI1569" t="e">
        <f t="shared" si="803"/>
        <v>#DIV/0!</v>
      </c>
      <c r="AJ1569" t="e">
        <f t="shared" si="804"/>
        <v>#DIV/0!</v>
      </c>
      <c r="AK1569"/>
      <c r="AL1569"/>
      <c r="AM1569"/>
      <c r="AN1569"/>
    </row>
    <row r="1570" spans="1:40" x14ac:dyDescent="0.25">
      <c r="A1570"/>
      <c r="B1570">
        <f t="shared" si="770"/>
        <v>143600</v>
      </c>
      <c r="C1570" s="186" t="str">
        <f t="shared" si="773"/>
        <v>-4.76993416095869E-06+0.021949107669893i</v>
      </c>
      <c r="D1570" s="158" t="str">
        <f t="shared" si="774"/>
        <v>-7.6667032361619+0.168276492135846i</v>
      </c>
      <c r="E1570" t="str">
        <f t="shared" si="775"/>
        <v>7.99993660363605-0.0225203661712897i</v>
      </c>
      <c r="F1570" t="str">
        <f t="shared" si="776"/>
        <v>0.999200645812858+0.0000022484377063187i</v>
      </c>
      <c r="G1570">
        <f t="shared" si="771"/>
        <v>1</v>
      </c>
      <c r="H1570" t="str">
        <f t="shared" si="777"/>
        <v>10.8104147562743+3.07014639771029i</v>
      </c>
      <c r="I1570" t="str">
        <f t="shared" si="778"/>
        <v>563.915881319368i</v>
      </c>
      <c r="J1570" t="str">
        <f t="shared" si="772"/>
        <v>-429.446317662004+123.366749524476i</v>
      </c>
      <c r="K1570" t="str">
        <f t="shared" si="779"/>
        <v>0.348463491928243-1.21302023458547i</v>
      </c>
      <c r="L1570" t="str">
        <f t="shared" si="780"/>
        <v>0.0435947246853029-0.128946725320445i</v>
      </c>
      <c r="M1570" t="str">
        <f t="shared" si="781"/>
        <v>0.392058216613546-1.34196695990591i</v>
      </c>
      <c r="N1570" t="str">
        <f t="shared" si="782"/>
        <v>-1.05803149367375i</v>
      </c>
      <c r="O1570" t="str">
        <f t="shared" si="783"/>
        <v>0.490588370843662-0.871391444984951i</v>
      </c>
      <c r="P1570" t="str">
        <f t="shared" si="784"/>
        <v>0.509411629156338+0.871391444984951i</v>
      </c>
      <c r="Q1570" t="str">
        <f t="shared" si="785"/>
        <v>-0.509411629156338+0.186640048688799i</v>
      </c>
      <c r="R1570" t="str">
        <f t="shared" si="786"/>
        <v>-0.329093583039431-1.83115860329196i</v>
      </c>
      <c r="S1570" t="str">
        <f t="shared" si="787"/>
        <v>0.111557414283629i</v>
      </c>
      <c r="T1570" t="str">
        <f t="shared" si="788"/>
        <v>0.204279318926473-0.0367128291812137i</v>
      </c>
      <c r="U1570" t="e">
        <f t="shared" si="789"/>
        <v>#DIV/0!</v>
      </c>
      <c r="V1570" t="str">
        <f t="shared" si="790"/>
        <v>1.33333333333333E-06-0.000738880887149005i</v>
      </c>
      <c r="W1570" t="e">
        <f t="shared" si="791"/>
        <v>#DIV/0!</v>
      </c>
      <c r="X1570" t="e">
        <f t="shared" si="792"/>
        <v>#DIV/0!</v>
      </c>
      <c r="Y1570" t="str">
        <f t="shared" si="793"/>
        <v>0.00083+0.144362465617758i</v>
      </c>
      <c r="Z1570" t="e">
        <f t="shared" si="794"/>
        <v>#DIV/0!</v>
      </c>
      <c r="AA1570" t="e">
        <f t="shared" si="795"/>
        <v>#DIV/0!</v>
      </c>
      <c r="AB1570" t="str">
        <f t="shared" si="796"/>
        <v>1.25963469893944-0.226380006433928i</v>
      </c>
      <c r="AC1570" t="str">
        <f t="shared" si="797"/>
        <v>1.19005564463312-1.77914228912721i</v>
      </c>
      <c r="AD1570" t="str">
        <f t="shared" si="798"/>
        <v>0.415096482389714+0.430346010930812i</v>
      </c>
      <c r="AE1570" t="e">
        <f t="shared" si="799"/>
        <v>#DIV/0!</v>
      </c>
      <c r="AF1570" t="str">
        <f t="shared" si="800"/>
        <v>-18.4771179924362-2.90186990557444i</v>
      </c>
      <c r="AG1570" t="e">
        <f t="shared" si="801"/>
        <v>#DIV/0!</v>
      </c>
      <c r="AH1570" t="e">
        <f t="shared" si="802"/>
        <v>#DIV/0!</v>
      </c>
      <c r="AI1570" t="e">
        <f t="shared" si="803"/>
        <v>#DIV/0!</v>
      </c>
      <c r="AJ1570" t="e">
        <f t="shared" si="804"/>
        <v>#DIV/0!</v>
      </c>
      <c r="AK1570"/>
      <c r="AL1570"/>
      <c r="AM1570"/>
      <c r="AN1570"/>
    </row>
    <row r="1571" spans="1:40" x14ac:dyDescent="0.25">
      <c r="A1571"/>
      <c r="B1571">
        <f t="shared" si="770"/>
        <v>143700</v>
      </c>
      <c r="C1571" s="186" t="str">
        <f t="shared" si="773"/>
        <v>-4.76329773193813E-06+0.0219338334140831i</v>
      </c>
      <c r="D1571" s="158" t="str">
        <f t="shared" si="774"/>
        <v>-7.6667031852826+0.168159389507971i</v>
      </c>
      <c r="E1571" t="str">
        <f t="shared" si="775"/>
        <v>7.99993651531024-0.0225360486287208i</v>
      </c>
      <c r="F1571" t="str">
        <f t="shared" si="776"/>
        <v>0.999200645821667+2.25000344593596E-06i</v>
      </c>
      <c r="G1571">
        <f t="shared" si="771"/>
        <v>1</v>
      </c>
      <c r="H1571" t="str">
        <f t="shared" si="777"/>
        <v>10.8116160334491+3.06837947682663i</v>
      </c>
      <c r="I1571" t="str">
        <f t="shared" si="778"/>
        <v>564.308580401067i</v>
      </c>
      <c r="J1571" t="str">
        <f t="shared" si="772"/>
        <v>-430.046033810352+123.45265951718i</v>
      </c>
      <c r="K1571" t="str">
        <f t="shared" si="779"/>
        <v>0.348013501445021-1.21230135174251i</v>
      </c>
      <c r="L1571" t="str">
        <f t="shared" si="780"/>
        <v>0.0435402849783229-0.128875384382719i</v>
      </c>
      <c r="M1571" t="str">
        <f t="shared" si="781"/>
        <v>0.391553786423344-1.34117673612523i</v>
      </c>
      <c r="N1571" t="str">
        <f t="shared" si="782"/>
        <v>-1.05876828440751i</v>
      </c>
      <c r="O1571" t="str">
        <f t="shared" si="783"/>
        <v>0.48994620459907-0.871752669395951i</v>
      </c>
      <c r="P1571" t="str">
        <f t="shared" si="784"/>
        <v>0.51005379540093+0.871752669395951i</v>
      </c>
      <c r="Q1571" t="str">
        <f t="shared" si="785"/>
        <v>-0.51005379540093+0.187015615011559i</v>
      </c>
      <c r="R1571" t="str">
        <f t="shared" si="786"/>
        <v>-0.329087542998525-1.82980145831253i</v>
      </c>
      <c r="S1571" t="str">
        <f t="shared" si="787"/>
        <v>0.111635100505275i</v>
      </c>
      <c r="T1571" t="str">
        <f t="shared" si="788"/>
        <v>0.204270069703418-0.0367377209376743i</v>
      </c>
      <c r="U1571" t="e">
        <f t="shared" si="789"/>
        <v>#DIV/0!</v>
      </c>
      <c r="V1571" t="str">
        <f t="shared" si="790"/>
        <v>1.33333333333333E-06-0.000738366704207355i</v>
      </c>
      <c r="W1571" t="e">
        <f t="shared" si="791"/>
        <v>#DIV/0!</v>
      </c>
      <c r="X1571" t="e">
        <f t="shared" si="792"/>
        <v>#DIV/0!</v>
      </c>
      <c r="Y1571" t="str">
        <f t="shared" si="793"/>
        <v>0.00083+0.144462996582673i</v>
      </c>
      <c r="Z1571" t="e">
        <f t="shared" si="794"/>
        <v>#DIV/0!</v>
      </c>
      <c r="AA1571" t="e">
        <f t="shared" si="795"/>
        <v>#DIV/0!</v>
      </c>
      <c r="AB1571" t="str">
        <f t="shared" si="796"/>
        <v>1.25957766603783-0.226533494904127i</v>
      </c>
      <c r="AC1571" t="str">
        <f t="shared" si="797"/>
        <v>1.18937095111283-1.77801631071428i</v>
      </c>
      <c r="AD1571" t="str">
        <f t="shared" si="798"/>
        <v>0.415408233118538+0.430537771841929i</v>
      </c>
      <c r="AE1571" t="e">
        <f t="shared" si="799"/>
        <v>#DIV/0!</v>
      </c>
      <c r="AF1571" t="str">
        <f t="shared" si="800"/>
        <v>-18.4783192187317-2.90022008731866i</v>
      </c>
      <c r="AG1571" t="e">
        <f t="shared" si="801"/>
        <v>#DIV/0!</v>
      </c>
      <c r="AH1571" t="e">
        <f t="shared" si="802"/>
        <v>#DIV/0!</v>
      </c>
      <c r="AI1571" t="e">
        <f t="shared" si="803"/>
        <v>#DIV/0!</v>
      </c>
      <c r="AJ1571" t="e">
        <f t="shared" si="804"/>
        <v>#DIV/0!</v>
      </c>
      <c r="AK1571"/>
      <c r="AL1571"/>
      <c r="AM1571"/>
      <c r="AN1571"/>
    </row>
    <row r="1572" spans="1:40" x14ac:dyDescent="0.25">
      <c r="A1572"/>
      <c r="B1572">
        <f t="shared" si="770"/>
        <v>143800</v>
      </c>
      <c r="C1572" s="186" t="str">
        <f t="shared" si="773"/>
        <v>-4.75667514322527E-06+0.0219185804020195i</v>
      </c>
      <c r="D1572" s="158" t="str">
        <f t="shared" si="774"/>
        <v>-7.66670313450941+0.168042449748816i</v>
      </c>
      <c r="E1572" t="str">
        <f t="shared" si="775"/>
        <v>7.99993642692294-0.0225517310856323i</v>
      </c>
      <c r="F1572" t="str">
        <f t="shared" si="776"/>
        <v>0.999200645830486+2.25156918550145E-06i</v>
      </c>
      <c r="G1572">
        <f t="shared" si="771"/>
        <v>1</v>
      </c>
      <c r="H1572" t="str">
        <f t="shared" si="777"/>
        <v>10.8128150939157+3.06661433191069i</v>
      </c>
      <c r="I1572" t="str">
        <f t="shared" si="778"/>
        <v>564.701279482765i</v>
      </c>
      <c r="J1572" t="str">
        <f t="shared" si="772"/>
        <v>-430.646167442966+123.538569509886i</v>
      </c>
      <c r="K1572" t="str">
        <f t="shared" si="779"/>
        <v>0.347564359608661-1.2115832326621i</v>
      </c>
      <c r="L1572" t="str">
        <f t="shared" si="780"/>
        <v>0.0434859433111672-0.128804109567917i</v>
      </c>
      <c r="M1572" t="str">
        <f t="shared" si="781"/>
        <v>0.391050302919828-1.34038734223002i</v>
      </c>
      <c r="N1572" t="str">
        <f t="shared" si="782"/>
        <v>-1.05950507514127i</v>
      </c>
      <c r="O1572" t="str">
        <f t="shared" si="783"/>
        <v>0.489303772382006-0.872113420566808i</v>
      </c>
      <c r="P1572" t="str">
        <f t="shared" si="784"/>
        <v>0.510696227617994+0.872113420566808i</v>
      </c>
      <c r="Q1572" t="str">
        <f t="shared" si="785"/>
        <v>-0.510696227617994+0.187391654574462i</v>
      </c>
      <c r="R1572" t="str">
        <f t="shared" si="786"/>
        <v>-0.329081498375859-1.82844614183401i</v>
      </c>
      <c r="S1572" t="str">
        <f t="shared" si="787"/>
        <v>0.111712786726921i</v>
      </c>
      <c r="T1572" t="str">
        <f t="shared" si="788"/>
        <v>0.204260813884364-0.0367626112438379i</v>
      </c>
      <c r="U1572" t="e">
        <f t="shared" si="789"/>
        <v>#DIV/0!</v>
      </c>
      <c r="V1572" t="str">
        <f t="shared" si="790"/>
        <v>1.33333333333333E-06-0.000737853236401924i</v>
      </c>
      <c r="W1572" t="e">
        <f t="shared" si="791"/>
        <v>#DIV/0!</v>
      </c>
      <c r="X1572" t="e">
        <f t="shared" si="792"/>
        <v>#DIV/0!</v>
      </c>
      <c r="Y1572" t="str">
        <f t="shared" si="793"/>
        <v>0.00083+0.144563527547588i</v>
      </c>
      <c r="Z1572" t="e">
        <f t="shared" si="794"/>
        <v>#DIV/0!</v>
      </c>
      <c r="AA1572" t="e">
        <f t="shared" si="795"/>
        <v>#DIV/0!</v>
      </c>
      <c r="AB1572" t="str">
        <f t="shared" si="796"/>
        <v>1.25952059246372-0.226686974431451i</v>
      </c>
      <c r="AC1572" t="str">
        <f t="shared" si="797"/>
        <v>1.18868755804036-1.77689146943582i</v>
      </c>
      <c r="AD1572" t="str">
        <f t="shared" si="798"/>
        <v>0.415720129981198+0.430729315488895i</v>
      </c>
      <c r="AE1572" t="e">
        <f t="shared" si="799"/>
        <v>#DIV/0!</v>
      </c>
      <c r="AF1572" t="str">
        <f t="shared" si="800"/>
        <v>-18.4795182284251-2.89857188216187i</v>
      </c>
      <c r="AG1572" t="e">
        <f t="shared" si="801"/>
        <v>#DIV/0!</v>
      </c>
      <c r="AH1572" t="e">
        <f t="shared" si="802"/>
        <v>#DIV/0!</v>
      </c>
      <c r="AI1572" t="e">
        <f t="shared" si="803"/>
        <v>#DIV/0!</v>
      </c>
      <c r="AJ1572" t="e">
        <f t="shared" si="804"/>
        <v>#DIV/0!</v>
      </c>
      <c r="AK1572"/>
      <c r="AL1572"/>
      <c r="AM1572"/>
      <c r="AN1572"/>
    </row>
    <row r="1573" spans="1:40" x14ac:dyDescent="0.25">
      <c r="A1573"/>
      <c r="B1573">
        <f t="shared" si="770"/>
        <v>143900</v>
      </c>
      <c r="C1573" s="186" t="str">
        <f t="shared" si="773"/>
        <v>-4.75006635636144E-06+0.0219033485894138i</v>
      </c>
      <c r="D1573" s="158" t="str">
        <f t="shared" si="774"/>
        <v>-7.6667030838421+0.167925672518839i</v>
      </c>
      <c r="E1573" t="str">
        <f t="shared" si="775"/>
        <v>7.99993633847415-0.0225674135420238i</v>
      </c>
      <c r="F1573" t="str">
        <f t="shared" si="776"/>
        <v>0.999200645839305+2.25313492501507E-06i</v>
      </c>
      <c r="G1573">
        <f t="shared" si="771"/>
        <v>1</v>
      </c>
      <c r="H1573" t="str">
        <f t="shared" si="777"/>
        <v>10.8140119429362+3.06485096087665i</v>
      </c>
      <c r="I1573" t="str">
        <f t="shared" si="778"/>
        <v>565.093978564464i</v>
      </c>
      <c r="J1573" t="str">
        <f t="shared" si="772"/>
        <v>-431.246718559846+123.624479502591i</v>
      </c>
      <c r="K1573" t="str">
        <f t="shared" si="779"/>
        <v>0.347116064345834-1.21086587632842i</v>
      </c>
      <c r="L1573" t="str">
        <f t="shared" si="780"/>
        <v>0.0434316994585764-0.128732900814185i</v>
      </c>
      <c r="M1573" t="str">
        <f t="shared" si="781"/>
        <v>0.39054776380441-1.33959877714261i</v>
      </c>
      <c r="N1573" t="str">
        <f t="shared" si="782"/>
        <v>-1.06024186587502i</v>
      </c>
      <c r="O1573" t="str">
        <f t="shared" si="783"/>
        <v>0.48866107454123-0.87247369830168i</v>
      </c>
      <c r="P1573" t="str">
        <f t="shared" si="784"/>
        <v>0.51133892545877+0.87247369830168i</v>
      </c>
      <c r="Q1573" t="str">
        <f t="shared" si="785"/>
        <v>-0.51133892545877+0.18776816757334i</v>
      </c>
      <c r="R1573" t="str">
        <f t="shared" si="786"/>
        <v>-0.329075449170618-1.82709265004147i</v>
      </c>
      <c r="S1573" t="str">
        <f t="shared" si="787"/>
        <v>0.111790472948567i</v>
      </c>
      <c r="T1573" t="str">
        <f t="shared" si="788"/>
        <v>0.204251551468987-0.0367875000985455i</v>
      </c>
      <c r="U1573" t="e">
        <f t="shared" si="789"/>
        <v>#DIV/0!</v>
      </c>
      <c r="V1573" t="str">
        <f t="shared" si="790"/>
        <v>1.33333333333333E-06-0.000737340482241815i</v>
      </c>
      <c r="W1573" t="e">
        <f t="shared" si="791"/>
        <v>#DIV/0!</v>
      </c>
      <c r="X1573" t="e">
        <f t="shared" si="792"/>
        <v>#DIV/0!</v>
      </c>
      <c r="Y1573" t="str">
        <f t="shared" si="793"/>
        <v>0.00083+0.144664058512503i</v>
      </c>
      <c r="Z1573" t="e">
        <f t="shared" si="794"/>
        <v>#DIV/0!</v>
      </c>
      <c r="AA1573" t="e">
        <f t="shared" si="795"/>
        <v>#DIV/0!</v>
      </c>
      <c r="AB1573" t="str">
        <f t="shared" si="796"/>
        <v>1.25946347821512-0.226840445008753i</v>
      </c>
      <c r="AC1573" t="str">
        <f t="shared" si="797"/>
        <v>1.18800546227003-1.77576776381132i</v>
      </c>
      <c r="AD1573" t="str">
        <f t="shared" si="798"/>
        <v>0.416032172835638+0.430920641764516i</v>
      </c>
      <c r="AE1573" t="e">
        <f t="shared" si="799"/>
        <v>#DIV/0!</v>
      </c>
      <c r="AF1573" t="str">
        <f t="shared" si="800"/>
        <v>-18.4807150267783-2.89692528835781i</v>
      </c>
      <c r="AG1573" t="e">
        <f t="shared" si="801"/>
        <v>#DIV/0!</v>
      </c>
      <c r="AH1573" t="e">
        <f t="shared" si="802"/>
        <v>#DIV/0!</v>
      </c>
      <c r="AI1573" t="e">
        <f t="shared" si="803"/>
        <v>#DIV/0!</v>
      </c>
      <c r="AJ1573" t="e">
        <f t="shared" si="804"/>
        <v>#DIV/0!</v>
      </c>
      <c r="AK1573"/>
      <c r="AL1573"/>
      <c r="AM1573"/>
      <c r="AN1573"/>
    </row>
    <row r="1574" spans="1:40" x14ac:dyDescent="0.25">
      <c r="A1574"/>
      <c r="B1574">
        <f t="shared" si="770"/>
        <v>144000</v>
      </c>
      <c r="C1574" s="186" t="str">
        <f t="shared" si="773"/>
        <v>-0.0000047434713330215+0.0218881379321004i</v>
      </c>
      <c r="D1574" s="158" t="str">
        <f t="shared" si="774"/>
        <v>-7.6667030332802+0.167809057479436i</v>
      </c>
      <c r="E1574" t="str">
        <f t="shared" si="775"/>
        <v>7.99993624996389-0.022583095997895i</v>
      </c>
      <c r="F1574" t="str">
        <f t="shared" si="776"/>
        <v>0.999200645848134+2.25470066447684E-06i</v>
      </c>
      <c r="G1574">
        <f t="shared" si="771"/>
        <v>1</v>
      </c>
      <c r="H1574" t="str">
        <f t="shared" si="777"/>
        <v>10.8152065857573+3.06308936163973i</v>
      </c>
      <c r="I1574" t="str">
        <f t="shared" si="778"/>
        <v>565.486677646163i</v>
      </c>
      <c r="J1574" t="str">
        <f t="shared" si="772"/>
        <v>-431.847687160992+123.710389495296i</v>
      </c>
      <c r="K1574" t="str">
        <f t="shared" si="779"/>
        <v>0.34666861358935-1.21014928172674i</v>
      </c>
      <c r="L1574" t="str">
        <f t="shared" si="780"/>
        <v>0.0433775531959048-0.128661758059635i</v>
      </c>
      <c r="M1574" t="str">
        <f t="shared" si="781"/>
        <v>0.390046166785255-1.33881103978638i</v>
      </c>
      <c r="N1574" t="str">
        <f t="shared" si="782"/>
        <v>-1.06097865660878i</v>
      </c>
      <c r="O1574" t="str">
        <f t="shared" si="783"/>
        <v>0.488018111425621-0.872833502404995i</v>
      </c>
      <c r="P1574" t="str">
        <f t="shared" si="784"/>
        <v>0.511981888574379+0.872833502404995i</v>
      </c>
      <c r="Q1574" t="str">
        <f t="shared" si="785"/>
        <v>-0.511981888574379+0.188145154203785i</v>
      </c>
      <c r="R1574" t="str">
        <f t="shared" si="786"/>
        <v>-0.329069395381982-1.82574097913053i</v>
      </c>
      <c r="S1574" t="str">
        <f t="shared" si="787"/>
        <v>0.111868159170213i</v>
      </c>
      <c r="T1574" t="str">
        <f t="shared" si="788"/>
        <v>0.204242282456955-0.0368123875006373i</v>
      </c>
      <c r="U1574" t="e">
        <f t="shared" si="789"/>
        <v>#DIV/0!</v>
      </c>
      <c r="V1574" t="str">
        <f t="shared" si="790"/>
        <v>1.33333333333333E-06-0.000736828440240257i</v>
      </c>
      <c r="W1574" t="e">
        <f t="shared" si="791"/>
        <v>#DIV/0!</v>
      </c>
      <c r="X1574" t="e">
        <f t="shared" si="792"/>
        <v>#DIV/0!</v>
      </c>
      <c r="Y1574" t="str">
        <f t="shared" si="793"/>
        <v>0.00083+0.144764589477418i</v>
      </c>
      <c r="Z1574" t="e">
        <f t="shared" si="794"/>
        <v>#DIV/0!</v>
      </c>
      <c r="AA1574" t="e">
        <f t="shared" si="795"/>
        <v>#DIV/0!</v>
      </c>
      <c r="AB1574" t="str">
        <f t="shared" si="796"/>
        <v>1.25940632328998-0.226993906628882i</v>
      </c>
      <c r="AC1574" t="str">
        <f t="shared" si="797"/>
        <v>1.18732466066538-1.77464519236161i</v>
      </c>
      <c r="AD1574" t="str">
        <f t="shared" si="798"/>
        <v>0.416344361539744+0.431111750561667i</v>
      </c>
      <c r="AE1574" t="e">
        <f t="shared" si="799"/>
        <v>#DIV/0!</v>
      </c>
      <c r="AF1574" t="str">
        <f t="shared" si="800"/>
        <v>-18.4819096190375-2.89528030416029i</v>
      </c>
      <c r="AG1574" t="e">
        <f t="shared" si="801"/>
        <v>#DIV/0!</v>
      </c>
      <c r="AH1574" t="e">
        <f t="shared" si="802"/>
        <v>#DIV/0!</v>
      </c>
      <c r="AI1574" t="e">
        <f t="shared" si="803"/>
        <v>#DIV/0!</v>
      </c>
      <c r="AJ1574" t="e">
        <f t="shared" si="804"/>
        <v>#DIV/0!</v>
      </c>
      <c r="AK1574"/>
      <c r="AL1574"/>
      <c r="AM1574"/>
      <c r="AN1574"/>
    </row>
    <row r="1575" spans="1:40" x14ac:dyDescent="0.25">
      <c r="A1575"/>
      <c r="B1575">
        <f t="shared" si="770"/>
        <v>144100</v>
      </c>
      <c r="C1575" s="186" t="str">
        <f t="shared" si="773"/>
        <v>-4.73689003501324E-06+0.0218729483860363i</v>
      </c>
      <c r="D1575" s="158" t="str">
        <f t="shared" si="774"/>
        <v>-7.66670298282364+0.167692604292945i</v>
      </c>
      <c r="E1575" t="str">
        <f t="shared" si="775"/>
        <v>7.99993616139213-0.0225987784532453i</v>
      </c>
      <c r="F1575" t="str">
        <f t="shared" si="776"/>
        <v>0.999200645856973+2.25626640388671E-06i</v>
      </c>
      <c r="G1575">
        <f t="shared" si="771"/>
        <v>1</v>
      </c>
      <c r="H1575" t="str">
        <f t="shared" si="777"/>
        <v>10.8163990276116+3.06132953211661i</v>
      </c>
      <c r="I1575" t="str">
        <f t="shared" si="778"/>
        <v>565.879376727861i</v>
      </c>
      <c r="J1575" t="str">
        <f t="shared" si="772"/>
        <v>-432.449073246404+123.796299488i</v>
      </c>
      <c r="K1575" t="str">
        <f t="shared" si="779"/>
        <v>0.346222005278122-1.20943344784348i</v>
      </c>
      <c r="L1575" t="str">
        <f t="shared" si="780"/>
        <v>0.043323504299118-0.128590681242341i</v>
      </c>
      <c r="M1575" t="str">
        <f t="shared" si="781"/>
        <v>0.38954550957724-1.33802412908582i</v>
      </c>
      <c r="N1575" t="str">
        <f t="shared" si="782"/>
        <v>-1.06171544734253i</v>
      </c>
      <c r="O1575" t="str">
        <f t="shared" si="783"/>
        <v>0.487374883384235-0.873192832681421i</v>
      </c>
      <c r="P1575" t="str">
        <f t="shared" si="784"/>
        <v>0.512625116615765+0.873192832681421i</v>
      </c>
      <c r="Q1575" t="str">
        <f t="shared" si="785"/>
        <v>-0.512625116615765+0.188522614661109i</v>
      </c>
      <c r="R1575" t="str">
        <f t="shared" si="786"/>
        <v>-0.32906333700914-1.82439112530744i</v>
      </c>
      <c r="S1575" t="str">
        <f t="shared" si="787"/>
        <v>0.111945845391859i</v>
      </c>
      <c r="T1575" t="str">
        <f t="shared" si="788"/>
        <v>0.204233006847946-0.0368372734489544i</v>
      </c>
      <c r="U1575" t="e">
        <f t="shared" si="789"/>
        <v>#DIV/0!</v>
      </c>
      <c r="V1575" t="str">
        <f t="shared" si="790"/>
        <v>1.33333333333333E-06-0.00073631710891462i</v>
      </c>
      <c r="W1575" t="e">
        <f t="shared" si="791"/>
        <v>#DIV/0!</v>
      </c>
      <c r="X1575" t="e">
        <f t="shared" si="792"/>
        <v>#DIV/0!</v>
      </c>
      <c r="Y1575" t="str">
        <f t="shared" si="793"/>
        <v>0.00083+0.144865120442333i</v>
      </c>
      <c r="Z1575" t="e">
        <f t="shared" si="794"/>
        <v>#DIV/0!</v>
      </c>
      <c r="AA1575" t="e">
        <f t="shared" si="795"/>
        <v>#DIV/0!</v>
      </c>
      <c r="AB1575" t="str">
        <f t="shared" si="796"/>
        <v>1.25934912768632-0.227147359284692i</v>
      </c>
      <c r="AC1575" t="str">
        <f t="shared" si="797"/>
        <v>1.18664515009918-1.77352375360916i</v>
      </c>
      <c r="AD1575" t="str">
        <f t="shared" si="798"/>
        <v>0.416656695951309+0.431302641773312i</v>
      </c>
      <c r="AE1575" t="e">
        <f t="shared" si="799"/>
        <v>#DIV/0!</v>
      </c>
      <c r="AF1575" t="str">
        <f t="shared" si="800"/>
        <v>-18.4831020104352-2.89363692782366i</v>
      </c>
      <c r="AG1575" t="e">
        <f t="shared" si="801"/>
        <v>#DIV/0!</v>
      </c>
      <c r="AH1575" t="e">
        <f t="shared" si="802"/>
        <v>#DIV/0!</v>
      </c>
      <c r="AI1575" t="e">
        <f t="shared" si="803"/>
        <v>#DIV/0!</v>
      </c>
      <c r="AJ1575" t="e">
        <f t="shared" si="804"/>
        <v>#DIV/0!</v>
      </c>
      <c r="AK1575"/>
      <c r="AL1575"/>
      <c r="AM1575"/>
      <c r="AN1575"/>
    </row>
    <row r="1576" spans="1:40" x14ac:dyDescent="0.25">
      <c r="A1576"/>
      <c r="B1576">
        <f t="shared" si="770"/>
        <v>144200</v>
      </c>
      <c r="C1576" s="186" t="str">
        <f t="shared" si="773"/>
        <v>-4.73032242427681E-06+0.0218577799073009i</v>
      </c>
      <c r="D1576" s="158" t="str">
        <f t="shared" si="774"/>
        <v>-7.66670293247189+0.16757631262264i</v>
      </c>
      <c r="E1576" t="str">
        <f t="shared" si="775"/>
        <v>7.99993607275889-0.0226144609080746i</v>
      </c>
      <c r="F1576" t="str">
        <f t="shared" si="776"/>
        <v>0.999200645865811+2.25783214324462E-06i</v>
      </c>
      <c r="G1576">
        <f t="shared" si="771"/>
        <v>1</v>
      </c>
      <c r="H1576" t="str">
        <f t="shared" si="777"/>
        <v>10.817589273716+3.0595714702249i</v>
      </c>
      <c r="I1576" t="str">
        <f t="shared" si="778"/>
        <v>566.27207580956i</v>
      </c>
      <c r="J1576" t="str">
        <f t="shared" si="772"/>
        <v>-433.050876816082+123.882209480706i</v>
      </c>
      <c r="K1576" t="str">
        <f t="shared" si="779"/>
        <v>0.345776237357167-1.20871837366614i</v>
      </c>
      <c r="L1576" t="str">
        <f t="shared" si="780"/>
        <v>0.0432695525447924-0.128519670300348i</v>
      </c>
      <c r="M1576" t="str">
        <f t="shared" si="781"/>
        <v>0.389045789901959-1.33723804396649i</v>
      </c>
      <c r="N1576" t="str">
        <f t="shared" si="782"/>
        <v>-1.06245223807629i</v>
      </c>
      <c r="O1576" t="str">
        <f t="shared" si="783"/>
        <v>0.486731390766237-0.873551688935901i</v>
      </c>
      <c r="P1576" t="str">
        <f t="shared" si="784"/>
        <v>0.513268609233763+0.873551688935901i</v>
      </c>
      <c r="Q1576" t="str">
        <f t="shared" si="785"/>
        <v>-0.513268609233763+0.188900549140389i</v>
      </c>
      <c r="R1576" t="str">
        <f t="shared" si="786"/>
        <v>-0.329057274051276-1.8230430847889i</v>
      </c>
      <c r="S1576" t="str">
        <f t="shared" si="787"/>
        <v>0.112023531613505i</v>
      </c>
      <c r="T1576" t="str">
        <f t="shared" si="788"/>
        <v>0.204223724641631-0.0368621579423369i</v>
      </c>
      <c r="U1576" t="e">
        <f t="shared" si="789"/>
        <v>#DIV/0!</v>
      </c>
      <c r="V1576" t="str">
        <f t="shared" si="790"/>
        <v>1.33333333333333E-06-0.000735806486786389i</v>
      </c>
      <c r="W1576" t="e">
        <f t="shared" si="791"/>
        <v>#DIV/0!</v>
      </c>
      <c r="X1576" t="e">
        <f t="shared" si="792"/>
        <v>#DIV/0!</v>
      </c>
      <c r="Y1576" t="str">
        <f t="shared" si="793"/>
        <v>0.00083+0.144965651407247i</v>
      </c>
      <c r="Z1576" t="e">
        <f t="shared" si="794"/>
        <v>#DIV/0!</v>
      </c>
      <c r="AA1576" t="e">
        <f t="shared" si="795"/>
        <v>#DIV/0!</v>
      </c>
      <c r="AB1576" t="str">
        <f t="shared" si="796"/>
        <v>1.25929189140211-0.227300802969029i</v>
      </c>
      <c r="AC1576" t="str">
        <f t="shared" si="797"/>
        <v>1.18596692745335-1.77240344607785i</v>
      </c>
      <c r="AD1576" t="str">
        <f t="shared" si="798"/>
        <v>0.416969175928052+0.431493315292488i</v>
      </c>
      <c r="AE1576" t="e">
        <f t="shared" si="799"/>
        <v>#DIV/0!</v>
      </c>
      <c r="AF1576" t="str">
        <f t="shared" si="800"/>
        <v>-18.4842922061879-2.89199515760226i</v>
      </c>
      <c r="AG1576" t="e">
        <f t="shared" si="801"/>
        <v>#DIV/0!</v>
      </c>
      <c r="AH1576" t="e">
        <f t="shared" si="802"/>
        <v>#DIV/0!</v>
      </c>
      <c r="AI1576" t="e">
        <f t="shared" si="803"/>
        <v>#DIV/0!</v>
      </c>
      <c r="AJ1576" t="e">
        <f t="shared" si="804"/>
        <v>#DIV/0!</v>
      </c>
      <c r="AK1576"/>
      <c r="AL1576"/>
      <c r="AM1576"/>
      <c r="AN1576"/>
    </row>
    <row r="1577" spans="1:40" x14ac:dyDescent="0.25">
      <c r="A1577"/>
      <c r="B1577">
        <f t="shared" si="770"/>
        <v>144300</v>
      </c>
      <c r="C1577" s="186" t="str">
        <f t="shared" si="773"/>
        <v>-4.72376846288421E-06+0.0218426324520951i</v>
      </c>
      <c r="D1577" s="158" t="str">
        <f t="shared" si="774"/>
        <v>-7.66670288222486+0.167460182132729i</v>
      </c>
      <c r="E1577" t="str">
        <f t="shared" si="775"/>
        <v>7.99993598406417-0.0226301433623826i</v>
      </c>
      <c r="F1577" t="str">
        <f t="shared" si="776"/>
        <v>0.99920064587466+2.25939788255058E-06i</v>
      </c>
      <c r="G1577">
        <f t="shared" si="771"/>
        <v>1</v>
      </c>
      <c r="H1577" t="str">
        <f t="shared" si="777"/>
        <v>10.8187773292732+3.05781517388368i</v>
      </c>
      <c r="I1577" t="str">
        <f t="shared" si="778"/>
        <v>566.664774891259i</v>
      </c>
      <c r="J1577" t="str">
        <f t="shared" si="772"/>
        <v>-433.653097870027+123.968119473411i</v>
      </c>
      <c r="K1577" t="str">
        <f t="shared" si="779"/>
        <v>0.345331307777548-1.20800405818337i</v>
      </c>
      <c r="L1577" t="str">
        <f t="shared" si="780"/>
        <v>0.0432156977101127-0.128448725171666i</v>
      </c>
      <c r="M1577" t="str">
        <f t="shared" si="781"/>
        <v>0.388547005487661-1.33645278335504i</v>
      </c>
      <c r="N1577" t="str">
        <f t="shared" si="782"/>
        <v>-1.06318902881005i</v>
      </c>
      <c r="O1577" t="str">
        <f t="shared" si="783"/>
        <v>0.486087633920964-0.873910070973621i</v>
      </c>
      <c r="P1577" t="str">
        <f t="shared" si="784"/>
        <v>0.513912366079036+0.873910070973621i</v>
      </c>
      <c r="Q1577" t="str">
        <f t="shared" si="785"/>
        <v>-0.513912366079036+0.189278957836429i</v>
      </c>
      <c r="R1577" t="str">
        <f t="shared" si="786"/>
        <v>-0.329051206507568-1.82169685380214i</v>
      </c>
      <c r="S1577" t="str">
        <f t="shared" si="787"/>
        <v>0.112101217835151i</v>
      </c>
      <c r="T1577" t="str">
        <f t="shared" si="788"/>
        <v>0.204214435837683-0.0368870409796241i</v>
      </c>
      <c r="U1577" t="e">
        <f t="shared" si="789"/>
        <v>#DIV/0!</v>
      </c>
      <c r="V1577" t="str">
        <f t="shared" si="790"/>
        <v>1.33333333333333E-06-0.00073529657238113i</v>
      </c>
      <c r="W1577" t="e">
        <f t="shared" si="791"/>
        <v>#DIV/0!</v>
      </c>
      <c r="X1577" t="e">
        <f t="shared" si="792"/>
        <v>#DIV/0!</v>
      </c>
      <c r="Y1577" t="str">
        <f t="shared" si="793"/>
        <v>0.00083+0.145066182372162i</v>
      </c>
      <c r="Z1577" t="e">
        <f t="shared" si="794"/>
        <v>#DIV/0!</v>
      </c>
      <c r="AA1577" t="e">
        <f t="shared" si="795"/>
        <v>#DIV/0!</v>
      </c>
      <c r="AB1577" t="str">
        <f t="shared" si="796"/>
        <v>1.25923461443533-0.227454237674739i</v>
      </c>
      <c r="AC1577" t="str">
        <f t="shared" si="797"/>
        <v>1.18528998961895-1.77128426829311i</v>
      </c>
      <c r="AD1577" t="str">
        <f t="shared" si="798"/>
        <v>0.417281801327603+0.431683771012315i</v>
      </c>
      <c r="AE1577" t="e">
        <f t="shared" si="799"/>
        <v>#DIV/0!</v>
      </c>
      <c r="AF1577" t="str">
        <f t="shared" si="800"/>
        <v>-18.4854802114981-2.89035499175095i</v>
      </c>
      <c r="AG1577" t="e">
        <f t="shared" si="801"/>
        <v>#DIV/0!</v>
      </c>
      <c r="AH1577" t="e">
        <f t="shared" si="802"/>
        <v>#DIV/0!</v>
      </c>
      <c r="AI1577" t="e">
        <f t="shared" si="803"/>
        <v>#DIV/0!</v>
      </c>
      <c r="AJ1577" t="e">
        <f t="shared" si="804"/>
        <v>#DIV/0!</v>
      </c>
      <c r="AK1577"/>
      <c r="AL1577"/>
      <c r="AM1577"/>
      <c r="AN1577"/>
    </row>
    <row r="1578" spans="1:40" x14ac:dyDescent="0.25">
      <c r="A1578"/>
      <c r="B1578">
        <f t="shared" si="770"/>
        <v>144400</v>
      </c>
      <c r="C1578" s="186" t="str">
        <f t="shared" si="773"/>
        <v>-4.71722811303873E-06+0.0218275059767412i</v>
      </c>
      <c r="D1578" s="158" t="str">
        <f t="shared" si="774"/>
        <v>-7.66670283208218+0.167344212488349i</v>
      </c>
      <c r="E1578" t="str">
        <f t="shared" si="775"/>
        <v>7.99993589530796-0.0226458258161687i</v>
      </c>
      <c r="F1578" t="str">
        <f t="shared" si="776"/>
        <v>0.999200645883519+2.26096362180454E-06i</v>
      </c>
      <c r="G1578">
        <f t="shared" si="771"/>
        <v>1</v>
      </c>
      <c r="H1578" t="str">
        <f t="shared" si="777"/>
        <v>10.8199631994708+3.05606064101312i</v>
      </c>
      <c r="I1578" t="str">
        <f t="shared" si="778"/>
        <v>567.057473972958i</v>
      </c>
      <c r="J1578" t="str">
        <f t="shared" si="772"/>
        <v>-434.255736408238+124.054029466116i</v>
      </c>
      <c r="K1578" t="str">
        <f t="shared" si="779"/>
        <v>0.344887214496391-1.20729050038495i</v>
      </c>
      <c r="L1578" t="str">
        <f t="shared" si="780"/>
        <v>0.0431619395728693-0.12837784579427i</v>
      </c>
      <c r="M1578" t="str">
        <f t="shared" si="781"/>
        <v>0.38804915406926-1.33566834617922i</v>
      </c>
      <c r="N1578" t="str">
        <f t="shared" si="782"/>
        <v>-1.0639258195438i</v>
      </c>
      <c r="O1578" t="str">
        <f t="shared" si="783"/>
        <v>0.485443613197894-0.874267978600025i</v>
      </c>
      <c r="P1578" t="str">
        <f t="shared" si="784"/>
        <v>0.514556386802106+0.874267978600025i</v>
      </c>
      <c r="Q1578" t="str">
        <f t="shared" si="785"/>
        <v>-0.514556386802106+0.189657840943775i</v>
      </c>
      <c r="R1578" t="str">
        <f t="shared" si="786"/>
        <v>-0.329045134377201-1.82035242858485i</v>
      </c>
      <c r="S1578" t="str">
        <f t="shared" si="787"/>
        <v>0.112178904056797i</v>
      </c>
      <c r="T1578" t="str">
        <f t="shared" si="788"/>
        <v>0.204205140435777-0.0369119225596559i</v>
      </c>
      <c r="U1578" t="e">
        <f t="shared" si="789"/>
        <v>#DIV/0!</v>
      </c>
      <c r="V1578" t="str">
        <f t="shared" si="790"/>
        <v>1.33333333333333E-06-0.00073478736422851i</v>
      </c>
      <c r="W1578" t="e">
        <f t="shared" si="791"/>
        <v>#DIV/0!</v>
      </c>
      <c r="X1578" t="e">
        <f t="shared" si="792"/>
        <v>#DIV/0!</v>
      </c>
      <c r="Y1578" t="str">
        <f t="shared" si="793"/>
        <v>0.00083+0.145166713337077i</v>
      </c>
      <c r="Z1578" t="e">
        <f t="shared" si="794"/>
        <v>#DIV/0!</v>
      </c>
      <c r="AA1578" t="e">
        <f t="shared" si="795"/>
        <v>#DIV/0!</v>
      </c>
      <c r="AB1578" t="str">
        <f t="shared" si="796"/>
        <v>1.25917729678397-0.227607663394666i</v>
      </c>
      <c r="AC1578" t="str">
        <f t="shared" si="797"/>
        <v>1.18461433349617-1.77016621878185i</v>
      </c>
      <c r="AD1578" t="str">
        <f t="shared" si="798"/>
        <v>0.417594572007524+0.431874008825988i</v>
      </c>
      <c r="AE1578" t="e">
        <f t="shared" si="799"/>
        <v>#DIV/0!</v>
      </c>
      <c r="AF1578" t="str">
        <f t="shared" si="800"/>
        <v>-18.486666031553-2.88871642852477i</v>
      </c>
      <c r="AG1578" t="e">
        <f t="shared" si="801"/>
        <v>#DIV/0!</v>
      </c>
      <c r="AH1578" t="e">
        <f t="shared" si="802"/>
        <v>#DIV/0!</v>
      </c>
      <c r="AI1578" t="e">
        <f t="shared" si="803"/>
        <v>#DIV/0!</v>
      </c>
      <c r="AJ1578" t="e">
        <f t="shared" si="804"/>
        <v>#DIV/0!</v>
      </c>
      <c r="AK1578"/>
      <c r="AL1578"/>
      <c r="AM1578"/>
      <c r="AN1578"/>
    </row>
    <row r="1579" spans="1:40" x14ac:dyDescent="0.25">
      <c r="A1579"/>
      <c r="B1579">
        <f t="shared" si="770"/>
        <v>144500</v>
      </c>
      <c r="C1579" s="186" t="str">
        <f t="shared" si="773"/>
        <v>-4.71070133707439E-06+0.0218124004376824i</v>
      </c>
      <c r="D1579" s="158" t="str">
        <f t="shared" si="774"/>
        <v>-7.66670278204361+0.167228403355565i</v>
      </c>
      <c r="E1579" t="str">
        <f t="shared" si="775"/>
        <v>7.99993580649027-0.0226615082694326i</v>
      </c>
      <c r="F1579" t="str">
        <f t="shared" si="776"/>
        <v>0.999200645892378+2.26252936100641E-06i</v>
      </c>
      <c r="G1579">
        <f t="shared" si="771"/>
        <v>1</v>
      </c>
      <c r="H1579" t="str">
        <f t="shared" si="777"/>
        <v>10.8211468894816+3.0543078695347i</v>
      </c>
      <c r="I1579" t="str">
        <f t="shared" si="778"/>
        <v>567.450173054656i</v>
      </c>
      <c r="J1579" t="str">
        <f t="shared" si="772"/>
        <v>-434.858792430714+124.139939458821i</v>
      </c>
      <c r="K1579" t="str">
        <f t="shared" si="779"/>
        <v>0.344443955476846-1.20657769926177i</v>
      </c>
      <c r="L1579" t="str">
        <f t="shared" si="780"/>
        <v>0.0431082779114582-0.12830703210611i</v>
      </c>
      <c r="M1579" t="str">
        <f t="shared" si="781"/>
        <v>0.387552233388304-1.33488473136788i</v>
      </c>
      <c r="N1579" t="str">
        <f t="shared" si="782"/>
        <v>-1.06466261027756i</v>
      </c>
      <c r="O1579" t="str">
        <f t="shared" si="783"/>
        <v>0.484799328946623-0.874625411620829i</v>
      </c>
      <c r="P1579" t="str">
        <f t="shared" si="784"/>
        <v>0.515200671053377+0.874625411620829i</v>
      </c>
      <c r="Q1579" t="str">
        <f t="shared" si="785"/>
        <v>-0.515200671053377+0.190037198656731i</v>
      </c>
      <c r="R1579" t="str">
        <f t="shared" si="786"/>
        <v>-0.329039057659357-1.81900980538508i</v>
      </c>
      <c r="S1579" t="str">
        <f t="shared" si="787"/>
        <v>0.112256590278443i</v>
      </c>
      <c r="T1579" t="str">
        <f t="shared" si="788"/>
        <v>0.204195838435583-0.0369368026812714i</v>
      </c>
      <c r="U1579" t="e">
        <f t="shared" si="789"/>
        <v>#DIV/0!</v>
      </c>
      <c r="V1579" t="str">
        <f t="shared" si="790"/>
        <v>1.33333333333333E-06-0.00073427886086226i</v>
      </c>
      <c r="W1579" t="e">
        <f t="shared" si="791"/>
        <v>#DIV/0!</v>
      </c>
      <c r="X1579" t="e">
        <f t="shared" si="792"/>
        <v>#DIV/0!</v>
      </c>
      <c r="Y1579" t="str">
        <f t="shared" si="793"/>
        <v>0.00083+0.145267244301992i</v>
      </c>
      <c r="Z1579" t="e">
        <f t="shared" si="794"/>
        <v>#DIV/0!</v>
      </c>
      <c r="AA1579" t="e">
        <f t="shared" si="795"/>
        <v>#DIV/0!</v>
      </c>
      <c r="AB1579" t="str">
        <f t="shared" si="796"/>
        <v>1.25911993844601-0.227761080121652i</v>
      </c>
      <c r="AC1579" t="str">
        <f t="shared" si="797"/>
        <v>1.18393995599424-1.76904929607252i</v>
      </c>
      <c r="AD1579" t="str">
        <f t="shared" si="798"/>
        <v>0.417907487825282+0.432064028626791i</v>
      </c>
      <c r="AE1579" t="e">
        <f t="shared" si="799"/>
        <v>#DIV/0!</v>
      </c>
      <c r="AF1579" t="str">
        <f t="shared" si="800"/>
        <v>-18.4878496715252-2.88707946617913i</v>
      </c>
      <c r="AG1579" t="e">
        <f t="shared" si="801"/>
        <v>#DIV/0!</v>
      </c>
      <c r="AH1579" t="e">
        <f t="shared" si="802"/>
        <v>#DIV/0!</v>
      </c>
      <c r="AI1579" t="e">
        <f t="shared" si="803"/>
        <v>#DIV/0!</v>
      </c>
      <c r="AJ1579" t="e">
        <f t="shared" si="804"/>
        <v>#DIV/0!</v>
      </c>
      <c r="AK1579"/>
      <c r="AL1579"/>
      <c r="AM1579"/>
      <c r="AN1579"/>
    </row>
    <row r="1580" spans="1:40" x14ac:dyDescent="0.25">
      <c r="A1580"/>
      <c r="B1580">
        <f t="shared" si="770"/>
        <v>144600</v>
      </c>
      <c r="C1580" s="186" t="str">
        <f t="shared" si="773"/>
        <v>-0.0000047041880974554+0.0217973157914825i</v>
      </c>
      <c r="D1580" s="158" t="str">
        <f t="shared" si="774"/>
        <v>-7.66670273210877+0.167112754401366i</v>
      </c>
      <c r="E1580" t="str">
        <f t="shared" si="775"/>
        <v>7.99993571761109-0.0226771907221741i</v>
      </c>
      <c r="F1580" t="str">
        <f t="shared" si="776"/>
        <v>0.999200645901246+2.26409510015623E-06i</v>
      </c>
      <c r="G1580">
        <f t="shared" si="771"/>
        <v>1</v>
      </c>
      <c r="H1580" t="str">
        <f t="shared" si="777"/>
        <v>10.8223284044638+3.05255685737111i</v>
      </c>
      <c r="I1580" t="str">
        <f t="shared" si="778"/>
        <v>567.842872136355i</v>
      </c>
      <c r="J1580" t="str">
        <f t="shared" si="772"/>
        <v>-435.462265937458+124.225849451526i</v>
      </c>
      <c r="K1580" t="str">
        <f t="shared" si="779"/>
        <v>0.344001528688063-1.20586565380587i</v>
      </c>
      <c r="L1580" t="str">
        <f t="shared" si="780"/>
        <v>0.043054712504877-0.128236284045098i</v>
      </c>
      <c r="M1580" t="str">
        <f t="shared" si="781"/>
        <v>0.38705624119294-1.33410193785097i</v>
      </c>
      <c r="N1580" t="str">
        <f t="shared" si="782"/>
        <v>-1.06539940101131i</v>
      </c>
      <c r="O1580" t="str">
        <f t="shared" si="783"/>
        <v>0.484154781516926-0.874982369841986i</v>
      </c>
      <c r="P1580" t="str">
        <f t="shared" si="784"/>
        <v>0.515845218483074+0.874982369841986i</v>
      </c>
      <c r="Q1580" t="str">
        <f t="shared" si="785"/>
        <v>-0.515845218483074+0.190417031169324i</v>
      </c>
      <c r="R1580" t="str">
        <f t="shared" si="786"/>
        <v>-0.329032976353213-1.81766898046131i</v>
      </c>
      <c r="S1580" t="str">
        <f t="shared" si="787"/>
        <v>0.112334276500089i</v>
      </c>
      <c r="T1580" t="str">
        <f t="shared" si="788"/>
        <v>0.204186529836776-0.0369616813433091i</v>
      </c>
      <c r="U1580" t="e">
        <f t="shared" si="789"/>
        <v>#DIV/0!</v>
      </c>
      <c r="V1580" t="str">
        <f t="shared" si="790"/>
        <v>1.33333333333333E-06-0.000733771060820173i</v>
      </c>
      <c r="W1580" t="e">
        <f t="shared" si="791"/>
        <v>#DIV/0!</v>
      </c>
      <c r="X1580" t="e">
        <f t="shared" si="792"/>
        <v>#DIV/0!</v>
      </c>
      <c r="Y1580" t="str">
        <f t="shared" si="793"/>
        <v>0.00083+0.145367775266907i</v>
      </c>
      <c r="Z1580" t="e">
        <f t="shared" si="794"/>
        <v>#DIV/0!</v>
      </c>
      <c r="AA1580" t="e">
        <f t="shared" si="795"/>
        <v>#DIV/0!</v>
      </c>
      <c r="AB1580" t="str">
        <f t="shared" si="796"/>
        <v>1.25906253941943-0.227914487848536i</v>
      </c>
      <c r="AC1580" t="str">
        <f t="shared" si="797"/>
        <v>1.18326685403148-1.76793349869509i</v>
      </c>
      <c r="AD1580" t="str">
        <f t="shared" si="798"/>
        <v>0.418220548638266+0.432253830308075i</v>
      </c>
      <c r="AE1580" t="e">
        <f t="shared" si="799"/>
        <v>#DIV/0!</v>
      </c>
      <c r="AF1580" t="str">
        <f t="shared" si="800"/>
        <v>-18.4890311365726-2.88544410296974i</v>
      </c>
      <c r="AG1580" t="e">
        <f t="shared" si="801"/>
        <v>#DIV/0!</v>
      </c>
      <c r="AH1580" t="e">
        <f t="shared" si="802"/>
        <v>#DIV/0!</v>
      </c>
      <c r="AI1580" t="e">
        <f t="shared" si="803"/>
        <v>#DIV/0!</v>
      </c>
      <c r="AJ1580" t="e">
        <f t="shared" si="804"/>
        <v>#DIV/0!</v>
      </c>
      <c r="AK1580"/>
      <c r="AL1580"/>
      <c r="AM1580"/>
      <c r="AN1580"/>
    </row>
    <row r="1581" spans="1:40" x14ac:dyDescent="0.25">
      <c r="A1581"/>
      <c r="B1581">
        <f t="shared" si="770"/>
        <v>144700</v>
      </c>
      <c r="C1581" s="186" t="str">
        <f t="shared" si="773"/>
        <v>-4.69768835677564E-06+0.0217822519948251i</v>
      </c>
      <c r="D1581" s="158" t="str">
        <f t="shared" si="774"/>
        <v>-7.66670268227743+0.166997265293659i</v>
      </c>
      <c r="E1581" t="str">
        <f t="shared" si="775"/>
        <v>7.99993562867043-0.0226928731743926i</v>
      </c>
      <c r="F1581" t="str">
        <f t="shared" si="776"/>
        <v>0.999200645910115+2.26566083925389E-06i</v>
      </c>
      <c r="G1581">
        <f t="shared" si="771"/>
        <v>1</v>
      </c>
      <c r="H1581" t="str">
        <f t="shared" si="777"/>
        <v>10.823507749561+3.05080760244635i</v>
      </c>
      <c r="I1581" t="str">
        <f t="shared" si="778"/>
        <v>568.235571218054i</v>
      </c>
      <c r="J1581" t="str">
        <f t="shared" si="772"/>
        <v>-436.066156928467+124.311759444231i</v>
      </c>
      <c r="K1581" t="str">
        <f t="shared" si="779"/>
        <v>0.343559932105186-1.2051543630104i</v>
      </c>
      <c r="L1581" t="str">
        <f t="shared" si="780"/>
        <v>0.0430012431327248-0.128165601549122i</v>
      </c>
      <c r="M1581" t="str">
        <f t="shared" si="781"/>
        <v>0.386561175237911-1.33331996455952i</v>
      </c>
      <c r="N1581" t="str">
        <f t="shared" si="782"/>
        <v>-1.06613619174507i</v>
      </c>
      <c r="O1581" t="str">
        <f t="shared" si="783"/>
        <v>0.483509971258683-0.875338853069728i</v>
      </c>
      <c r="P1581" t="str">
        <f t="shared" si="784"/>
        <v>0.516490028741317+0.875338853069728i</v>
      </c>
      <c r="Q1581" t="str">
        <f t="shared" si="785"/>
        <v>-0.516490028741317+0.190797338675342i</v>
      </c>
      <c r="R1581" t="str">
        <f t="shared" si="786"/>
        <v>-0.329026890457954-1.81632995008231i</v>
      </c>
      <c r="S1581" t="str">
        <f t="shared" si="787"/>
        <v>0.112411962721735i</v>
      </c>
      <c r="T1581" t="str">
        <f t="shared" si="788"/>
        <v>0.204177214639023-0.0369865585446079i</v>
      </c>
      <c r="U1581" t="e">
        <f t="shared" si="789"/>
        <v>#DIV/0!</v>
      </c>
      <c r="V1581" t="str">
        <f t="shared" si="790"/>
        <v>1.33333333333333E-06-0.000733263962644069i</v>
      </c>
      <c r="W1581" t="e">
        <f t="shared" si="791"/>
        <v>#DIV/0!</v>
      </c>
      <c r="X1581" t="e">
        <f t="shared" si="792"/>
        <v>#DIV/0!</v>
      </c>
      <c r="Y1581" t="str">
        <f t="shared" si="793"/>
        <v>0.00083+0.145468306231822i</v>
      </c>
      <c r="Z1581" t="e">
        <f t="shared" si="794"/>
        <v>#DIV/0!</v>
      </c>
      <c r="AA1581" t="e">
        <f t="shared" si="795"/>
        <v>#DIV/0!</v>
      </c>
      <c r="AB1581" t="str">
        <f t="shared" si="796"/>
        <v>1.25900509970219-0.228067886568157i</v>
      </c>
      <c r="AC1581" t="str">
        <f t="shared" si="797"/>
        <v>1.18259502453518-1.76681882518099i</v>
      </c>
      <c r="AD1581" t="str">
        <f t="shared" si="798"/>
        <v>0.418533754303794+0.432443413763279i</v>
      </c>
      <c r="AE1581" t="e">
        <f t="shared" si="799"/>
        <v>#DIV/0!</v>
      </c>
      <c r="AF1581" t="str">
        <f t="shared" si="800"/>
        <v>-18.4902104318384-2.88381033715269i</v>
      </c>
      <c r="AG1581" t="e">
        <f t="shared" si="801"/>
        <v>#DIV/0!</v>
      </c>
      <c r="AH1581" t="e">
        <f t="shared" si="802"/>
        <v>#DIV/0!</v>
      </c>
      <c r="AI1581" t="e">
        <f t="shared" si="803"/>
        <v>#DIV/0!</v>
      </c>
      <c r="AJ1581" t="e">
        <f t="shared" si="804"/>
        <v>#DIV/0!</v>
      </c>
      <c r="AK1581"/>
      <c r="AL1581"/>
      <c r="AM1581"/>
      <c r="AN1581"/>
    </row>
    <row r="1582" spans="1:40" x14ac:dyDescent="0.25">
      <c r="A1582"/>
      <c r="B1582">
        <f t="shared" si="770"/>
        <v>144800</v>
      </c>
      <c r="C1582" s="186" t="str">
        <f t="shared" si="773"/>
        <v>-0.0000046912020777581+0.0217672090045139i</v>
      </c>
      <c r="D1582" s="158" t="str">
        <f t="shared" si="774"/>
        <v>-7.66670263254928+0.166881935701273i</v>
      </c>
      <c r="E1582" t="str">
        <f t="shared" si="775"/>
        <v>7.99993553966828-0.022708555626088i</v>
      </c>
      <c r="F1582" t="str">
        <f t="shared" si="776"/>
        <v>0.999200645918994+2.26722657829942E-06i</v>
      </c>
      <c r="G1582">
        <f t="shared" si="771"/>
        <v>1</v>
      </c>
      <c r="H1582" t="str">
        <f t="shared" si="777"/>
        <v>10.8246849299021+3.04906010268568i</v>
      </c>
      <c r="I1582" t="str">
        <f t="shared" si="778"/>
        <v>568.628270299753i</v>
      </c>
      <c r="J1582" t="str">
        <f t="shared" si="772"/>
        <v>-436.670465403742+124.397669436937i</v>
      </c>
      <c r="K1582" t="str">
        <f t="shared" si="779"/>
        <v>0.343119163709321-1.20444382586965i</v>
      </c>
      <c r="L1582" t="str">
        <f t="shared" si="780"/>
        <v>0.0429478695752001-0.128094984556038i</v>
      </c>
      <c r="M1582" t="str">
        <f t="shared" si="781"/>
        <v>0.386067033284521-1.33253881042569i</v>
      </c>
      <c r="N1582" t="str">
        <f t="shared" si="782"/>
        <v>-1.06687298247883i</v>
      </c>
      <c r="O1582" t="str">
        <f t="shared" si="783"/>
        <v>0.482864898521947-0.87569486111053i</v>
      </c>
      <c r="P1582" t="str">
        <f t="shared" si="784"/>
        <v>0.517135101478053+0.87569486111053i</v>
      </c>
      <c r="Q1582" t="str">
        <f t="shared" si="785"/>
        <v>-0.517135101478053+0.1911781213683i</v>
      </c>
      <c r="R1582" t="str">
        <f t="shared" si="786"/>
        <v>-0.329020799972757-1.81499271052721i</v>
      </c>
      <c r="S1582" t="str">
        <f t="shared" si="787"/>
        <v>0.112489648943381i</v>
      </c>
      <c r="T1582" t="str">
        <f t="shared" si="788"/>
        <v>0.204167892842001-0.0370114342840058i</v>
      </c>
      <c r="U1582" t="e">
        <f t="shared" si="789"/>
        <v>#DIV/0!</v>
      </c>
      <c r="V1582" t="str">
        <f t="shared" si="790"/>
        <v>1.33333333333333E-06-0.000732757564879811i</v>
      </c>
      <c r="W1582" t="e">
        <f t="shared" si="791"/>
        <v>#DIV/0!</v>
      </c>
      <c r="X1582" t="e">
        <f t="shared" si="792"/>
        <v>#DIV/0!</v>
      </c>
      <c r="Y1582" t="str">
        <f t="shared" si="793"/>
        <v>0.00083+0.145568837196737i</v>
      </c>
      <c r="Z1582" t="e">
        <f t="shared" si="794"/>
        <v>#DIV/0!</v>
      </c>
      <c r="AA1582" t="e">
        <f t="shared" si="795"/>
        <v>#DIV/0!</v>
      </c>
      <c r="AB1582" t="str">
        <f t="shared" si="796"/>
        <v>1.25894761929229-0.228221276273351i</v>
      </c>
      <c r="AC1582" t="str">
        <f t="shared" si="797"/>
        <v>1.18192446444166-1.76570527406326i</v>
      </c>
      <c r="AD1582" t="str">
        <f t="shared" si="798"/>
        <v>0.418847104679092+0.43263277888592i</v>
      </c>
      <c r="AE1582" t="e">
        <f t="shared" si="799"/>
        <v>#DIV/0!</v>
      </c>
      <c r="AF1582" t="str">
        <f t="shared" si="800"/>
        <v>-18.4913875624514-2.88217816698441i</v>
      </c>
      <c r="AG1582" t="e">
        <f t="shared" si="801"/>
        <v>#DIV/0!</v>
      </c>
      <c r="AH1582" t="e">
        <f t="shared" si="802"/>
        <v>#DIV/0!</v>
      </c>
      <c r="AI1582" t="e">
        <f t="shared" si="803"/>
        <v>#DIV/0!</v>
      </c>
      <c r="AJ1582" t="e">
        <f t="shared" si="804"/>
        <v>#DIV/0!</v>
      </c>
      <c r="AK1582"/>
      <c r="AL1582"/>
      <c r="AM1582"/>
      <c r="AN1582"/>
    </row>
    <row r="1583" spans="1:40" x14ac:dyDescent="0.25">
      <c r="A1583"/>
      <c r="B1583">
        <f t="shared" si="770"/>
        <v>144900</v>
      </c>
      <c r="C1583" s="186" t="str">
        <f t="shared" si="773"/>
        <v>-4.68472922325436E-06+0.0217521867774714i</v>
      </c>
      <c r="D1583" s="158" t="str">
        <f t="shared" si="774"/>
        <v>-7.66670258292402+0.166766765293947i</v>
      </c>
      <c r="E1583" t="str">
        <f t="shared" si="775"/>
        <v>7.99993545060465-0.0227242380772598i</v>
      </c>
      <c r="F1583" t="str">
        <f t="shared" si="776"/>
        <v>0.999200645927882+2.26879231729278E-06i</v>
      </c>
      <c r="G1583">
        <f t="shared" si="771"/>
        <v>1</v>
      </c>
      <c r="H1583" t="str">
        <f t="shared" si="777"/>
        <v>10.8258599506016+3.04731435601562i</v>
      </c>
      <c r="I1583" t="str">
        <f t="shared" si="778"/>
        <v>569.020969381451i</v>
      </c>
      <c r="J1583" t="str">
        <f t="shared" si="772"/>
        <v>-437.275191363284+124.483579429641i</v>
      </c>
      <c r="K1583" t="str">
        <f t="shared" si="779"/>
        <v>0.342679221487509-1.20373404137905i</v>
      </c>
      <c r="L1583" t="str">
        <f t="shared" si="780"/>
        <v>0.0428945916130975-0.128024433003673i</v>
      </c>
      <c r="M1583" t="str">
        <f t="shared" si="781"/>
        <v>0.385573813100607-1.33175847438272i</v>
      </c>
      <c r="N1583" t="str">
        <f t="shared" si="782"/>
        <v>-1.06760977321258i</v>
      </c>
      <c r="O1583" t="str">
        <f t="shared" si="783"/>
        <v>0.482219563656909-0.876050393771123i</v>
      </c>
      <c r="P1583" t="str">
        <f t="shared" si="784"/>
        <v>0.517780436343091+0.876050393771123i</v>
      </c>
      <c r="Q1583" t="str">
        <f t="shared" si="785"/>
        <v>-0.517780436343091+0.191559379441457i</v>
      </c>
      <c r="R1583" t="str">
        <f t="shared" si="786"/>
        <v>-0.329014704896801-1.81365725808539i</v>
      </c>
      <c r="S1583" t="str">
        <f t="shared" si="787"/>
        <v>0.112567335165027i</v>
      </c>
      <c r="T1583" t="str">
        <f t="shared" si="788"/>
        <v>0.204158564445382-0.0370363085603406i</v>
      </c>
      <c r="U1583" t="e">
        <f t="shared" si="789"/>
        <v>#DIV/0!</v>
      </c>
      <c r="V1583" t="str">
        <f t="shared" si="790"/>
        <v>1.33333333333333E-06-0.000732251866077275i</v>
      </c>
      <c r="W1583" t="e">
        <f t="shared" si="791"/>
        <v>#DIV/0!</v>
      </c>
      <c r="X1583" t="e">
        <f t="shared" si="792"/>
        <v>#DIV/0!</v>
      </c>
      <c r="Y1583" t="str">
        <f t="shared" si="793"/>
        <v>0.00083+0.145669368161652i</v>
      </c>
      <c r="Z1583" t="e">
        <f t="shared" si="794"/>
        <v>#DIV/0!</v>
      </c>
      <c r="AA1583" t="e">
        <f t="shared" si="795"/>
        <v>#DIV/0!</v>
      </c>
      <c r="AB1583" t="str">
        <f t="shared" si="796"/>
        <v>1.25889009818772-0.228374656956952i</v>
      </c>
      <c r="AC1583" t="str">
        <f t="shared" si="797"/>
        <v>1.18125517069617-1.76459284387643i</v>
      </c>
      <c r="AD1583" t="str">
        <f t="shared" si="798"/>
        <v>0.419160599621311+0.432821925569603i</v>
      </c>
      <c r="AE1583" t="e">
        <f t="shared" si="799"/>
        <v>#DIV/0!</v>
      </c>
      <c r="AF1583" t="str">
        <f t="shared" si="800"/>
        <v>-18.4925625335256-2.88054759072167i</v>
      </c>
      <c r="AG1583" t="e">
        <f t="shared" si="801"/>
        <v>#DIV/0!</v>
      </c>
      <c r="AH1583" t="e">
        <f t="shared" si="802"/>
        <v>#DIV/0!</v>
      </c>
      <c r="AI1583" t="e">
        <f t="shared" si="803"/>
        <v>#DIV/0!</v>
      </c>
      <c r="AJ1583" t="e">
        <f t="shared" si="804"/>
        <v>#DIV/0!</v>
      </c>
      <c r="AK1583"/>
      <c r="AL1583"/>
      <c r="AM1583"/>
      <c r="AN1583"/>
    </row>
    <row r="1584" spans="1:40" x14ac:dyDescent="0.25">
      <c r="A1584"/>
      <c r="B1584">
        <f t="shared" si="770"/>
        <v>145000</v>
      </c>
      <c r="C1584" s="186" t="str">
        <f t="shared" si="773"/>
        <v>-4.67826975624407E-06+0.0217371852707392i</v>
      </c>
      <c r="D1584" s="158" t="str">
        <f t="shared" si="774"/>
        <v>-7.6667025334015+0.166651753742334i</v>
      </c>
      <c r="E1584" t="str">
        <f t="shared" si="775"/>
        <v>7.99993536147953-0.0227399205279075i</v>
      </c>
      <c r="F1584" t="str">
        <f t="shared" si="776"/>
        <v>0.999200645936771+2.27035805623387E-06i</v>
      </c>
      <c r="G1584">
        <f t="shared" si="771"/>
        <v>1</v>
      </c>
      <c r="H1584" t="str">
        <f t="shared" si="777"/>
        <v>10.8270328167594+3.04557036036412i</v>
      </c>
      <c r="I1584" t="str">
        <f t="shared" si="778"/>
        <v>569.41366846315i</v>
      </c>
      <c r="J1584" t="str">
        <f t="shared" si="772"/>
        <v>-437.880334807091+124.569489422346i</v>
      </c>
      <c r="K1584" t="str">
        <f t="shared" si="779"/>
        <v>0.342240103432735-1.20302500853517i</v>
      </c>
      <c r="L1584" t="str">
        <f t="shared" si="780"/>
        <v>0.0428414090278081-0.127953946829828i</v>
      </c>
      <c r="M1584" t="str">
        <f t="shared" si="781"/>
        <v>0.385081512460543-1.330978955365i</v>
      </c>
      <c r="N1584" t="str">
        <f t="shared" si="782"/>
        <v>-1.06834656394634i</v>
      </c>
      <c r="O1584" t="str">
        <f t="shared" si="783"/>
        <v>0.48157396701388-0.876405450858514i</v>
      </c>
      <c r="P1584" t="str">
        <f t="shared" si="784"/>
        <v>0.51842603298612+0.876405450858514i</v>
      </c>
      <c r="Q1584" t="str">
        <f t="shared" si="785"/>
        <v>-0.51842603298612+0.191941113087826i</v>
      </c>
      <c r="R1584" t="str">
        <f t="shared" si="786"/>
        <v>-0.329008605229266-1.81232358905643i</v>
      </c>
      <c r="S1584" t="str">
        <f t="shared" si="787"/>
        <v>0.112645021386673i</v>
      </c>
      <c r="T1584" t="str">
        <f t="shared" si="788"/>
        <v>0.204149229448834-0.0370611813724501i</v>
      </c>
      <c r="U1584" t="e">
        <f t="shared" si="789"/>
        <v>#DIV/0!</v>
      </c>
      <c r="V1584" t="str">
        <f t="shared" si="790"/>
        <v>1.33333333333333E-06-0.000731746864790323i</v>
      </c>
      <c r="W1584" t="e">
        <f t="shared" si="791"/>
        <v>#DIV/0!</v>
      </c>
      <c r="X1584" t="e">
        <f t="shared" si="792"/>
        <v>#DIV/0!</v>
      </c>
      <c r="Y1584" t="str">
        <f t="shared" si="793"/>
        <v>0.00083+0.145769899126566i</v>
      </c>
      <c r="Z1584" t="e">
        <f t="shared" si="794"/>
        <v>#DIV/0!</v>
      </c>
      <c r="AA1584" t="e">
        <f t="shared" si="795"/>
        <v>#DIV/0!</v>
      </c>
      <c r="AB1584" t="str">
        <f t="shared" si="796"/>
        <v>1.25883253638642-0.228528028611792i</v>
      </c>
      <c r="AC1584" t="str">
        <f t="shared" si="797"/>
        <v>1.18058714025288-1.76348153315653i</v>
      </c>
      <c r="AD1584" t="str">
        <f t="shared" si="798"/>
        <v>0.419474238987516+0.433010853707996i</v>
      </c>
      <c r="AE1584" t="e">
        <f t="shared" si="799"/>
        <v>#DIV/0!</v>
      </c>
      <c r="AF1584" t="str">
        <f t="shared" si="800"/>
        <v>-18.4937353501609-2.87891860662179i</v>
      </c>
      <c r="AG1584" t="e">
        <f t="shared" si="801"/>
        <v>#DIV/0!</v>
      </c>
      <c r="AH1584" t="e">
        <f t="shared" si="802"/>
        <v>#DIV/0!</v>
      </c>
      <c r="AI1584" t="e">
        <f t="shared" si="803"/>
        <v>#DIV/0!</v>
      </c>
      <c r="AJ1584" t="e">
        <f t="shared" si="804"/>
        <v>#DIV/0!</v>
      </c>
      <c r="AK1584"/>
      <c r="AL1584"/>
      <c r="AM1584"/>
      <c r="AN1584"/>
    </row>
    <row r="1585" spans="1:40" x14ac:dyDescent="0.25">
      <c r="A1585"/>
      <c r="B1585">
        <f t="shared" si="770"/>
        <v>145100</v>
      </c>
      <c r="C1585" s="186" t="str">
        <f t="shared" si="773"/>
        <v>-4.67182363983437E-06+0.0217222044414773i</v>
      </c>
      <c r="D1585" s="158" t="str">
        <f t="shared" si="774"/>
        <v>-7.66670248398124+0.166536900717993i</v>
      </c>
      <c r="E1585" t="str">
        <f t="shared" si="775"/>
        <v>7.99993527229293-0.0227556029780309i</v>
      </c>
      <c r="F1585" t="str">
        <f t="shared" si="776"/>
        <v>0.999200645945669+2.27192379512271E-06i</v>
      </c>
      <c r="G1585">
        <f t="shared" si="771"/>
        <v>1</v>
      </c>
      <c r="H1585" t="str">
        <f t="shared" si="777"/>
        <v>10.8282035334609+3.04382811366021i</v>
      </c>
      <c r="I1585" t="str">
        <f t="shared" si="778"/>
        <v>569.806367544849i</v>
      </c>
      <c r="J1585" t="str">
        <f t="shared" si="772"/>
        <v>-438.485895735165+124.655399415052i</v>
      </c>
      <c r="K1585" t="str">
        <f t="shared" si="779"/>
        <v>0.341801807543875-1.2023167263357i</v>
      </c>
      <c r="L1585" t="str">
        <f t="shared" si="780"/>
        <v>0.0427883216013157-0.127883525972275i</v>
      </c>
      <c r="M1585" t="str">
        <f t="shared" si="781"/>
        <v>0.384590129145191-1.33020025230798i</v>
      </c>
      <c r="N1585" t="str">
        <f t="shared" si="782"/>
        <v>-1.06908335468009i</v>
      </c>
      <c r="O1585" t="str">
        <f t="shared" si="783"/>
        <v>0.480928108943346-0.876760032179945i</v>
      </c>
      <c r="P1585" t="str">
        <f t="shared" si="784"/>
        <v>0.519071891056654+0.876760032179945i</v>
      </c>
      <c r="Q1585" t="str">
        <f t="shared" si="785"/>
        <v>-0.519071891056654+0.192323322500145i</v>
      </c>
      <c r="R1585" t="str">
        <f t="shared" si="786"/>
        <v>-0.329002500969326-1.81099169975017i</v>
      </c>
      <c r="S1585" t="str">
        <f t="shared" si="787"/>
        <v>0.112722707608319i</v>
      </c>
      <c r="T1585" t="str">
        <f t="shared" si="788"/>
        <v>0.204139887852031-0.037086052719171i</v>
      </c>
      <c r="U1585" t="e">
        <f t="shared" si="789"/>
        <v>#DIV/0!</v>
      </c>
      <c r="V1585" t="str">
        <f t="shared" si="790"/>
        <v>1.33333333333333E-06-0.000731242559576821i</v>
      </c>
      <c r="W1585" t="e">
        <f t="shared" si="791"/>
        <v>#DIV/0!</v>
      </c>
      <c r="X1585" t="e">
        <f t="shared" si="792"/>
        <v>#DIV/0!</v>
      </c>
      <c r="Y1585" t="str">
        <f t="shared" si="793"/>
        <v>0.00083+0.145870430091481i</v>
      </c>
      <c r="Z1585" t="e">
        <f t="shared" si="794"/>
        <v>#DIV/0!</v>
      </c>
      <c r="AA1585" t="e">
        <f t="shared" si="795"/>
        <v>#DIV/0!</v>
      </c>
      <c r="AB1585" t="str">
        <f t="shared" si="796"/>
        <v>1.25877493388638-0.228681391230698i</v>
      </c>
      <c r="AC1585" t="str">
        <f t="shared" si="797"/>
        <v>1.17992037007488-1.76237134044114i</v>
      </c>
      <c r="AD1585" t="str">
        <f t="shared" si="798"/>
        <v>0.419788022634701+0.43319956319486i</v>
      </c>
      <c r="AE1585" t="e">
        <f t="shared" si="799"/>
        <v>#DIV/0!</v>
      </c>
      <c r="AF1585" t="str">
        <f t="shared" si="800"/>
        <v>-18.4949060174421-2.87729121294222i</v>
      </c>
      <c r="AG1585" t="e">
        <f t="shared" si="801"/>
        <v>#DIV/0!</v>
      </c>
      <c r="AH1585" t="e">
        <f t="shared" si="802"/>
        <v>#DIV/0!</v>
      </c>
      <c r="AI1585" t="e">
        <f t="shared" si="803"/>
        <v>#DIV/0!</v>
      </c>
      <c r="AJ1585" t="e">
        <f t="shared" si="804"/>
        <v>#DIV/0!</v>
      </c>
      <c r="AK1585"/>
      <c r="AL1585"/>
      <c r="AM1585"/>
      <c r="AN1585"/>
    </row>
    <row r="1586" spans="1:40" x14ac:dyDescent="0.25">
      <c r="A1586"/>
      <c r="B1586">
        <f t="shared" ref="B1586:B1649" si="805">B1585+100</f>
        <v>145200</v>
      </c>
      <c r="C1586" s="186" t="str">
        <f t="shared" si="773"/>
        <v>-4.66539083725943E-06+0.0217072442469635i</v>
      </c>
      <c r="D1586" s="158" t="str">
        <f t="shared" si="774"/>
        <v>-7.66670243466311+0.166422205893387i</v>
      </c>
      <c r="E1586" t="str">
        <f t="shared" si="775"/>
        <v>7.99993518304484-0.0227712854276296i</v>
      </c>
      <c r="F1586" t="str">
        <f t="shared" si="776"/>
        <v>0.999200645954578+2.27348953395927E-06i</v>
      </c>
      <c r="G1586">
        <f t="shared" si="771"/>
        <v>1</v>
      </c>
      <c r="H1586" t="str">
        <f t="shared" si="777"/>
        <v>10.8293721057771+3.04208761383446i</v>
      </c>
      <c r="I1586" t="str">
        <f t="shared" si="778"/>
        <v>570.199066626547i</v>
      </c>
      <c r="J1586" t="str">
        <f t="shared" si="772"/>
        <v>-439.091874147505+124.741309407756i</v>
      </c>
      <c r="K1586" t="str">
        <f t="shared" si="779"/>
        <v>0.341364331825686-1.20160919377949i</v>
      </c>
      <c r="L1586" t="str">
        <f t="shared" si="780"/>
        <v>0.0427353291161964-0.127813170368761i</v>
      </c>
      <c r="M1586" t="str">
        <f t="shared" si="781"/>
        <v>0.384099660941882-1.32942236414825i</v>
      </c>
      <c r="N1586" t="str">
        <f t="shared" si="782"/>
        <v>-1.06982014541385i</v>
      </c>
      <c r="O1586" t="str">
        <f t="shared" si="783"/>
        <v>0.4802819897959-0.877114137542938i</v>
      </c>
      <c r="P1586" t="str">
        <f t="shared" si="784"/>
        <v>0.5197180102041+0.877114137542938i</v>
      </c>
      <c r="Q1586" t="str">
        <f t="shared" si="785"/>
        <v>-0.5197180102041+0.192706007870912i</v>
      </c>
      <c r="R1586" t="str">
        <f t="shared" si="786"/>
        <v>-0.328996392116161-1.80966158648653i</v>
      </c>
      <c r="S1586" t="str">
        <f t="shared" si="787"/>
        <v>0.112800393829965i</v>
      </c>
      <c r="T1586" t="str">
        <f t="shared" si="788"/>
        <v>0.20413053965464-0.0371109225993406i</v>
      </c>
      <c r="U1586" t="e">
        <f t="shared" si="789"/>
        <v>#DIV/0!</v>
      </c>
      <c r="V1586" t="str">
        <f t="shared" si="790"/>
        <v>1.33333333333333E-06-0.000730738948998603i</v>
      </c>
      <c r="W1586" t="e">
        <f t="shared" si="791"/>
        <v>#DIV/0!</v>
      </c>
      <c r="X1586" t="e">
        <f t="shared" si="792"/>
        <v>#DIV/0!</v>
      </c>
      <c r="Y1586" t="str">
        <f t="shared" si="793"/>
        <v>0.00083+0.145970961056396i</v>
      </c>
      <c r="Z1586" t="e">
        <f t="shared" si="794"/>
        <v>#DIV/0!</v>
      </c>
      <c r="AA1586" t="e">
        <f t="shared" si="795"/>
        <v>#DIV/0!</v>
      </c>
      <c r="AB1586" t="str">
        <f t="shared" si="796"/>
        <v>1.25871729068555-0.228834744806502i</v>
      </c>
      <c r="AC1586" t="str">
        <f t="shared" si="797"/>
        <v>1.17925485713408-1.76126226426936i</v>
      </c>
      <c r="AD1586" t="str">
        <f t="shared" si="798"/>
        <v>0.420101950419773+0.433388053924032i</v>
      </c>
      <c r="AE1586" t="e">
        <f t="shared" si="799"/>
        <v>#DIV/0!</v>
      </c>
      <c r="AF1586" t="str">
        <f t="shared" si="800"/>
        <v>-18.4960745404402-2.87566540794107i</v>
      </c>
      <c r="AG1586" t="e">
        <f t="shared" si="801"/>
        <v>#DIV/0!</v>
      </c>
      <c r="AH1586" t="e">
        <f t="shared" si="802"/>
        <v>#DIV/0!</v>
      </c>
      <c r="AI1586" t="e">
        <f t="shared" si="803"/>
        <v>#DIV/0!</v>
      </c>
      <c r="AJ1586" t="e">
        <f t="shared" si="804"/>
        <v>#DIV/0!</v>
      </c>
      <c r="AK1586"/>
      <c r="AL1586"/>
      <c r="AM1586"/>
      <c r="AN1586"/>
    </row>
    <row r="1587" spans="1:40" x14ac:dyDescent="0.25">
      <c r="A1587"/>
      <c r="B1587">
        <f t="shared" si="805"/>
        <v>145300</v>
      </c>
      <c r="C1587" s="186" t="str">
        <f t="shared" si="773"/>
        <v>-4.65897131187986E-06+0.0216923046445935i</v>
      </c>
      <c r="D1587" s="158" t="str">
        <f t="shared" si="774"/>
        <v>-7.66670238544671+0.166307668941884i</v>
      </c>
      <c r="E1587" t="str">
        <f t="shared" si="775"/>
        <v>7.99993509373527-0.0227869678767033i</v>
      </c>
      <c r="F1587" t="str">
        <f t="shared" si="776"/>
        <v>0.999200645963487+2.27505527274346E-06i</v>
      </c>
      <c r="G1587">
        <f t="shared" si="771"/>
        <v>1</v>
      </c>
      <c r="H1587" t="str">
        <f t="shared" si="777"/>
        <v>10.8305385387647+3.04034885881859i</v>
      </c>
      <c r="I1587" t="str">
        <f t="shared" si="778"/>
        <v>570.591765708246i</v>
      </c>
      <c r="J1587" t="str">
        <f t="shared" si="772"/>
        <v>-439.698270044112+124.827219400461i</v>
      </c>
      <c r="K1587" t="str">
        <f t="shared" si="779"/>
        <v>0.340927674288802-1.20090240986651i</v>
      </c>
      <c r="L1587" t="str">
        <f t="shared" si="780"/>
        <v>0.0426824313556164-0.127742879957006i</v>
      </c>
      <c r="M1587" t="str">
        <f t="shared" si="781"/>
        <v>0.383610105644418-1.32864528982352i</v>
      </c>
      <c r="N1587" t="str">
        <f t="shared" si="782"/>
        <v>-1.07055693614761i</v>
      </c>
      <c r="O1587" t="str">
        <f t="shared" si="783"/>
        <v>0.479635609922304-0.877467766755258i</v>
      </c>
      <c r="P1587" t="str">
        <f t="shared" si="784"/>
        <v>0.520364390077696+0.877467766755258i</v>
      </c>
      <c r="Q1587" t="str">
        <f t="shared" si="785"/>
        <v>-0.520364390077696+0.193089169392352i</v>
      </c>
      <c r="R1587" t="str">
        <f t="shared" si="786"/>
        <v>-0.328990278668942-1.80833324559565i</v>
      </c>
      <c r="S1587" t="str">
        <f t="shared" si="787"/>
        <v>0.112878080051611i</v>
      </c>
      <c r="T1587" t="str">
        <f t="shared" si="788"/>
        <v>0.204121184856335-0.0371357910117946i</v>
      </c>
      <c r="U1587" t="e">
        <f t="shared" si="789"/>
        <v>#DIV/0!</v>
      </c>
      <c r="V1587" t="str">
        <f t="shared" si="790"/>
        <v>1.33333333333333E-06-0.000730236031621452i</v>
      </c>
      <c r="W1587" t="e">
        <f t="shared" si="791"/>
        <v>#DIV/0!</v>
      </c>
      <c r="X1587" t="e">
        <f t="shared" si="792"/>
        <v>#DIV/0!</v>
      </c>
      <c r="Y1587" t="str">
        <f t="shared" si="793"/>
        <v>0.00083+0.146071492021311i</v>
      </c>
      <c r="Z1587" t="e">
        <f t="shared" si="794"/>
        <v>#DIV/0!</v>
      </c>
      <c r="AA1587" t="e">
        <f t="shared" si="795"/>
        <v>#DIV/0!</v>
      </c>
      <c r="AB1587" t="str">
        <f t="shared" si="796"/>
        <v>1.25865960678192-0.228988089332023i</v>
      </c>
      <c r="AC1587" t="str">
        <f t="shared" si="797"/>
        <v>1.17859059841129-1.76015430318189i</v>
      </c>
      <c r="AD1587" t="str">
        <f t="shared" si="798"/>
        <v>0.420416022199552+0.433576325789429i</v>
      </c>
      <c r="AE1587" t="e">
        <f t="shared" si="799"/>
        <v>#DIV/0!</v>
      </c>
      <c r="AF1587" t="str">
        <f t="shared" si="800"/>
        <v>-18.4972409242114-2.87404118987671i</v>
      </c>
      <c r="AG1587" t="e">
        <f t="shared" si="801"/>
        <v>#DIV/0!</v>
      </c>
      <c r="AH1587" t="e">
        <f t="shared" si="802"/>
        <v>#DIV/0!</v>
      </c>
      <c r="AI1587" t="e">
        <f t="shared" si="803"/>
        <v>#DIV/0!</v>
      </c>
      <c r="AJ1587" t="e">
        <f t="shared" si="804"/>
        <v>#DIV/0!</v>
      </c>
      <c r="AK1587"/>
      <c r="AL1587"/>
      <c r="AM1587"/>
      <c r="AN1587"/>
    </row>
    <row r="1588" spans="1:40" x14ac:dyDescent="0.25">
      <c r="A1588"/>
      <c r="B1588">
        <f t="shared" si="805"/>
        <v>145400</v>
      </c>
      <c r="C1588" s="186" t="str">
        <f t="shared" si="773"/>
        <v>-4.65256502718226E-06+0.02167738559188i</v>
      </c>
      <c r="D1588" s="158" t="str">
        <f t="shared" si="774"/>
        <v>-7.6667023363319+0.166193289537747i</v>
      </c>
      <c r="E1588" t="str">
        <f t="shared" si="775"/>
        <v>7.99993500436421-0.0228026503252516i</v>
      </c>
      <c r="F1588" t="str">
        <f t="shared" si="776"/>
        <v>0.999200645972395+2.27662101147526E-06i</v>
      </c>
      <c r="G1588">
        <f t="shared" si="771"/>
        <v>1</v>
      </c>
      <c r="H1588" t="str">
        <f t="shared" si="777"/>
        <v>10.8317028374662+3.03861184654581i</v>
      </c>
      <c r="I1588" t="str">
        <f t="shared" si="778"/>
        <v>570.984464789945i</v>
      </c>
      <c r="J1588" t="str">
        <f t="shared" si="772"/>
        <v>-440.305083424984+124.913129393167i</v>
      </c>
      <c r="K1588" t="str">
        <f t="shared" si="779"/>
        <v>0.3404918329497-1.20019637359789i</v>
      </c>
      <c r="L1588" t="str">
        <f t="shared" si="780"/>
        <v>0.0426296281033292-0.127672654674706i</v>
      </c>
      <c r="M1588" t="str">
        <f t="shared" si="781"/>
        <v>0.383121461053029-1.3278690282726i</v>
      </c>
      <c r="N1588" t="str">
        <f t="shared" si="782"/>
        <v>-1.07129372688136i</v>
      </c>
      <c r="O1588" t="str">
        <f t="shared" si="783"/>
        <v>0.47898896967346-0.87782091962493i</v>
      </c>
      <c r="P1588" t="str">
        <f t="shared" si="784"/>
        <v>0.52101103032654+0.87782091962493i</v>
      </c>
      <c r="Q1588" t="str">
        <f t="shared" si="785"/>
        <v>-0.52101103032654+0.19347280725643i</v>
      </c>
      <c r="R1588" t="str">
        <f t="shared" si="786"/>
        <v>-0.328984160626852-1.80700667341773i</v>
      </c>
      <c r="S1588" t="str">
        <f t="shared" si="787"/>
        <v>0.112955766273257i</v>
      </c>
      <c r="T1588" t="str">
        <f t="shared" si="788"/>
        <v>0.204111823456789-0.0371606579553703i</v>
      </c>
      <c r="U1588" t="e">
        <f t="shared" si="789"/>
        <v>#DIV/0!</v>
      </c>
      <c r="V1588" t="str">
        <f t="shared" si="790"/>
        <v>1.33333333333333E-06-0.000729733806015108i</v>
      </c>
      <c r="W1588" t="e">
        <f t="shared" si="791"/>
        <v>#DIV/0!</v>
      </c>
      <c r="X1588" t="e">
        <f t="shared" si="792"/>
        <v>#DIV/0!</v>
      </c>
      <c r="Y1588" t="str">
        <f t="shared" si="793"/>
        <v>0.00083+0.146172022986226i</v>
      </c>
      <c r="Z1588" t="e">
        <f t="shared" si="794"/>
        <v>#DIV/0!</v>
      </c>
      <c r="AA1588" t="e">
        <f t="shared" si="795"/>
        <v>#DIV/0!</v>
      </c>
      <c r="AB1588" t="str">
        <f t="shared" si="796"/>
        <v>1.25860188217347-0.229141424800093i</v>
      </c>
      <c r="AC1588" t="str">
        <f t="shared" si="797"/>
        <v>1.17792759089609-1.75904745572094i</v>
      </c>
      <c r="AD1588" t="str">
        <f t="shared" si="798"/>
        <v>0.420730237830788+0.43376437868505i</v>
      </c>
      <c r="AE1588" t="e">
        <f t="shared" si="799"/>
        <v>#DIV/0!</v>
      </c>
      <c r="AF1588" t="str">
        <f t="shared" si="800"/>
        <v>-18.4984051737981-2.87241855700806i</v>
      </c>
      <c r="AG1588" t="e">
        <f t="shared" si="801"/>
        <v>#DIV/0!</v>
      </c>
      <c r="AH1588" t="e">
        <f t="shared" si="802"/>
        <v>#DIV/0!</v>
      </c>
      <c r="AI1588" t="e">
        <f t="shared" si="803"/>
        <v>#DIV/0!</v>
      </c>
      <c r="AJ1588" t="e">
        <f t="shared" si="804"/>
        <v>#DIV/0!</v>
      </c>
      <c r="AK1588"/>
      <c r="AL1588"/>
      <c r="AM1588"/>
      <c r="AN1588"/>
    </row>
    <row r="1589" spans="1:40" x14ac:dyDescent="0.25">
      <c r="A1589"/>
      <c r="B1589">
        <f t="shared" si="805"/>
        <v>145500</v>
      </c>
      <c r="C1589" s="186" t="str">
        <f t="shared" si="773"/>
        <v>-4.64617194677865E-06+0.0216624870464527i</v>
      </c>
      <c r="D1589" s="158" t="str">
        <f t="shared" si="774"/>
        <v>-7.66670228731829+0.166079067356137i</v>
      </c>
      <c r="E1589" t="str">
        <f t="shared" si="775"/>
        <v>7.99993491493167-0.0228183327732741i</v>
      </c>
      <c r="F1589" t="str">
        <f t="shared" si="776"/>
        <v>0.999200645981324+2.27818675015471E-06i</v>
      </c>
      <c r="G1589">
        <f t="shared" si="771"/>
        <v>1</v>
      </c>
      <c r="H1589" t="str">
        <f t="shared" si="777"/>
        <v>10.8328650069095+3.03687657495056i</v>
      </c>
      <c r="I1589" t="str">
        <f t="shared" si="778"/>
        <v>571.377163871644i</v>
      </c>
      <c r="J1589" t="str">
        <f t="shared" si="772"/>
        <v>-440.912314290123+124.999039385872i</v>
      </c>
      <c r="K1589" t="str">
        <f t="shared" si="779"/>
        <v>0.340056805830666-1.1994910839759i</v>
      </c>
      <c r="L1589" t="str">
        <f t="shared" si="780"/>
        <v>0.0425769191436755-0.127602494459532i</v>
      </c>
      <c r="M1589" t="str">
        <f t="shared" si="781"/>
        <v>0.382633724974342-1.32709357843543i</v>
      </c>
      <c r="N1589" t="str">
        <f t="shared" si="782"/>
        <v>-1.07203051761512i</v>
      </c>
      <c r="O1589" t="str">
        <f t="shared" si="783"/>
        <v>0.478342069400387-0.878173595960249i</v>
      </c>
      <c r="P1589" t="str">
        <f t="shared" si="784"/>
        <v>0.521657930599613+0.878173595960249i</v>
      </c>
      <c r="Q1589" t="str">
        <f t="shared" si="785"/>
        <v>-0.521657930599613+0.193856921654871i</v>
      </c>
      <c r="R1589" t="str">
        <f t="shared" si="786"/>
        <v>-0.328978037989057-1.80568186630299i</v>
      </c>
      <c r="S1589" t="str">
        <f t="shared" si="787"/>
        <v>0.113033452494903i</v>
      </c>
      <c r="T1589" t="str">
        <f t="shared" si="788"/>
        <v>0.204102455455667-0.0371855234289025i</v>
      </c>
      <c r="U1589" t="e">
        <f t="shared" si="789"/>
        <v>#DIV/0!</v>
      </c>
      <c r="V1589" t="str">
        <f t="shared" si="790"/>
        <v>1.33333333333333E-06-0.000729232270753246i</v>
      </c>
      <c r="W1589" t="e">
        <f t="shared" si="791"/>
        <v>#DIV/0!</v>
      </c>
      <c r="X1589" t="e">
        <f t="shared" si="792"/>
        <v>#DIV/0!</v>
      </c>
      <c r="Y1589" t="str">
        <f t="shared" si="793"/>
        <v>0.00083+0.146272553951141i</v>
      </c>
      <c r="Z1589" t="e">
        <f t="shared" si="794"/>
        <v>#DIV/0!</v>
      </c>
      <c r="AA1589" t="e">
        <f t="shared" si="795"/>
        <v>#DIV/0!</v>
      </c>
      <c r="AB1589" t="str">
        <f t="shared" si="796"/>
        <v>1.25854411685814-0.229294751203525i</v>
      </c>
      <c r="AC1589" t="str">
        <f t="shared" si="797"/>
        <v>1.17726583158683-1.7579417204302i</v>
      </c>
      <c r="AD1589" t="str">
        <f t="shared" si="798"/>
        <v>0.42104459717015+0.433952212504971i</v>
      </c>
      <c r="AE1589" t="e">
        <f t="shared" si="799"/>
        <v>#DIV/0!</v>
      </c>
      <c r="AF1589" t="str">
        <f t="shared" si="800"/>
        <v>-18.4995672942278-2.87079750759442i</v>
      </c>
      <c r="AG1589" t="e">
        <f t="shared" si="801"/>
        <v>#DIV/0!</v>
      </c>
      <c r="AH1589" t="e">
        <f t="shared" si="802"/>
        <v>#DIV/0!</v>
      </c>
      <c r="AI1589" t="e">
        <f t="shared" si="803"/>
        <v>#DIV/0!</v>
      </c>
      <c r="AJ1589" t="e">
        <f t="shared" si="804"/>
        <v>#DIV/0!</v>
      </c>
      <c r="AK1589"/>
      <c r="AL1589"/>
      <c r="AM1589"/>
      <c r="AN1589"/>
    </row>
    <row r="1590" spans="1:40" x14ac:dyDescent="0.25">
      <c r="A1590"/>
      <c r="B1590">
        <f t="shared" si="805"/>
        <v>145600</v>
      </c>
      <c r="C1590" s="186" t="str">
        <f t="shared" si="773"/>
        <v>-4.63979203440593E-06+0.0216476089660574i</v>
      </c>
      <c r="D1590" s="158" t="str">
        <f t="shared" si="774"/>
        <v>-7.66670223840557+0.165965002073107i</v>
      </c>
      <c r="E1590" t="str">
        <f t="shared" si="775"/>
        <v>7.99993482543765-0.0228340152207706i</v>
      </c>
      <c r="F1590" t="str">
        <f t="shared" si="776"/>
        <v>0.999200645990252+2.27975248878169E-06i</v>
      </c>
      <c r="G1590">
        <f t="shared" si="771"/>
        <v>1</v>
      </c>
      <c r="H1590" t="str">
        <f t="shared" si="777"/>
        <v>10.8340250521084+3.03514304196867i</v>
      </c>
      <c r="I1590" t="str">
        <f t="shared" si="778"/>
        <v>571.769862953342i</v>
      </c>
      <c r="J1590" t="str">
        <f t="shared" si="772"/>
        <v>-441.519962639527+125.084949378576i</v>
      </c>
      <c r="K1590" t="str">
        <f t="shared" si="779"/>
        <v>0.339622590959806-1.19878654000395i</v>
      </c>
      <c r="L1590" t="str">
        <f t="shared" si="780"/>
        <v>0.0425243042615805-0.127532399249133i</v>
      </c>
      <c r="M1590" t="str">
        <f t="shared" si="781"/>
        <v>0.382146895221387-1.32631893925308i</v>
      </c>
      <c r="N1590" t="str">
        <f t="shared" si="782"/>
        <v>-1.07276730834887i</v>
      </c>
      <c r="O1590" t="str">
        <f t="shared" si="783"/>
        <v>0.477694909454279-0.878525795569753i</v>
      </c>
      <c r="P1590" t="str">
        <f t="shared" si="784"/>
        <v>0.522305090545721+0.878525795569753i</v>
      </c>
      <c r="Q1590" t="str">
        <f t="shared" si="785"/>
        <v>-0.522305090545721+0.194241512779117i</v>
      </c>
      <c r="R1590" t="str">
        <f t="shared" si="786"/>
        <v>-0.328971910754737-1.80435882061175i</v>
      </c>
      <c r="S1590" t="str">
        <f t="shared" si="787"/>
        <v>0.113111138716549i</v>
      </c>
      <c r="T1590" t="str">
        <f t="shared" si="788"/>
        <v>0.204093080852644-0.0372103874312272i</v>
      </c>
      <c r="U1590" t="e">
        <f t="shared" si="789"/>
        <v>#DIV/0!</v>
      </c>
      <c r="V1590" t="str">
        <f t="shared" si="790"/>
        <v>1.33333333333333E-06-0.000728731424413441i</v>
      </c>
      <c r="W1590" t="e">
        <f t="shared" si="791"/>
        <v>#DIV/0!</v>
      </c>
      <c r="X1590" t="e">
        <f t="shared" si="792"/>
        <v>#DIV/0!</v>
      </c>
      <c r="Y1590" t="str">
        <f t="shared" si="793"/>
        <v>0.00083+0.146373084916056i</v>
      </c>
      <c r="Z1590" t="e">
        <f t="shared" si="794"/>
        <v>#DIV/0!</v>
      </c>
      <c r="AA1590" t="e">
        <f t="shared" si="795"/>
        <v>#DIV/0!</v>
      </c>
      <c r="AB1590" t="str">
        <f t="shared" si="796"/>
        <v>1.25848631083393-0.229448068535144i</v>
      </c>
      <c r="AC1590" t="str">
        <f t="shared" si="797"/>
        <v>1.1766053174906-1.75683709585503i</v>
      </c>
      <c r="AD1590" t="str">
        <f t="shared" si="798"/>
        <v>0.421359100074217+0.434139827143364i</v>
      </c>
      <c r="AE1590" t="e">
        <f t="shared" si="799"/>
        <v>#DIV/0!</v>
      </c>
      <c r="AF1590" t="str">
        <f t="shared" si="800"/>
        <v>-18.500727290514-2.86917803989556i</v>
      </c>
      <c r="AG1590" t="e">
        <f t="shared" si="801"/>
        <v>#DIV/0!</v>
      </c>
      <c r="AH1590" t="e">
        <f t="shared" si="802"/>
        <v>#DIV/0!</v>
      </c>
      <c r="AI1590" t="e">
        <f t="shared" si="803"/>
        <v>#DIV/0!</v>
      </c>
      <c r="AJ1590" t="e">
        <f t="shared" si="804"/>
        <v>#DIV/0!</v>
      </c>
      <c r="AK1590"/>
      <c r="AL1590"/>
      <c r="AM1590"/>
      <c r="AN1590"/>
    </row>
    <row r="1591" spans="1:40" x14ac:dyDescent="0.25">
      <c r="A1591"/>
      <c r="B1591">
        <f t="shared" si="805"/>
        <v>145700</v>
      </c>
      <c r="C1591" s="186" t="str">
        <f t="shared" si="773"/>
        <v>-4.63342525392547E-06+0.0216327513085563i</v>
      </c>
      <c r="D1591" s="158" t="str">
        <f t="shared" si="774"/>
        <v>-7.66670218959359+0.165851093365598i</v>
      </c>
      <c r="E1591" t="str">
        <f t="shared" si="775"/>
        <v>7.99993473588214-0.0228496976677404i</v>
      </c>
      <c r="F1591" t="str">
        <f t="shared" si="776"/>
        <v>0.999200645999181+2.28131822735615E-06i</v>
      </c>
      <c r="G1591">
        <f t="shared" si="771"/>
        <v>1</v>
      </c>
      <c r="H1591" t="str">
        <f t="shared" si="777"/>
        <v>10.8351829780628+3.03341124553736i</v>
      </c>
      <c r="I1591" t="str">
        <f t="shared" si="778"/>
        <v>572.162562035041i</v>
      </c>
      <c r="J1591" t="str">
        <f t="shared" si="772"/>
        <v>-442.128028473198+125.170859371282i</v>
      </c>
      <c r="K1591" t="str">
        <f t="shared" si="779"/>
        <v>0.339189186371012-1.19808274068661i</v>
      </c>
      <c r="L1591" t="str">
        <f t="shared" si="780"/>
        <v>0.0424717832425515-0.127462368981132i</v>
      </c>
      <c r="M1591" t="str">
        <f t="shared" si="781"/>
        <v>0.381660969613563-1.32554510966774i</v>
      </c>
      <c r="N1591" t="str">
        <f t="shared" si="782"/>
        <v>-1.07350409908263i</v>
      </c>
      <c r="O1591" t="str">
        <f t="shared" si="783"/>
        <v>0.477047490186436-0.878877518262256i</v>
      </c>
      <c r="P1591" t="str">
        <f t="shared" si="784"/>
        <v>0.522952509813564+0.878877518262256i</v>
      </c>
      <c r="Q1591" t="str">
        <f t="shared" si="785"/>
        <v>-0.522952509813564+0.194626580820374i</v>
      </c>
      <c r="R1591" t="str">
        <f t="shared" si="786"/>
        <v>-0.328965778923063-1.80303753271423i</v>
      </c>
      <c r="S1591" t="str">
        <f t="shared" si="787"/>
        <v>0.113188824938195i</v>
      </c>
      <c r="T1591" t="str">
        <f t="shared" si="788"/>
        <v>0.204083699647386-0.0372352499611795i</v>
      </c>
      <c r="U1591" t="e">
        <f t="shared" si="789"/>
        <v>#DIV/0!</v>
      </c>
      <c r="V1591" t="str">
        <f t="shared" si="790"/>
        <v>1.33333333333333E-06-0.000728231265577191i</v>
      </c>
      <c r="W1591" t="e">
        <f t="shared" si="791"/>
        <v>#DIV/0!</v>
      </c>
      <c r="X1591" t="e">
        <f t="shared" si="792"/>
        <v>#DIV/0!</v>
      </c>
      <c r="Y1591" t="str">
        <f t="shared" si="793"/>
        <v>0.00083+0.146473615880971i</v>
      </c>
      <c r="Z1591" t="e">
        <f t="shared" si="794"/>
        <v>#DIV/0!</v>
      </c>
      <c r="AA1591" t="e">
        <f t="shared" si="795"/>
        <v>#DIV/0!</v>
      </c>
      <c r="AB1591" t="str">
        <f t="shared" si="796"/>
        <v>1.25842846409876-0.229601376787766i</v>
      </c>
      <c r="AC1591" t="str">
        <f t="shared" si="797"/>
        <v>1.17594604562324-1.75573358054222i</v>
      </c>
      <c r="AD1591" t="str">
        <f t="shared" si="798"/>
        <v>0.421673746399496+0.434327222494449i</v>
      </c>
      <c r="AE1591" t="e">
        <f t="shared" si="799"/>
        <v>#DIV/0!</v>
      </c>
      <c r="AF1591" t="str">
        <f t="shared" si="800"/>
        <v>-18.5018851676564-2.86756015217176i</v>
      </c>
      <c r="AG1591" t="e">
        <f t="shared" si="801"/>
        <v>#DIV/0!</v>
      </c>
      <c r="AH1591" t="e">
        <f t="shared" si="802"/>
        <v>#DIV/0!</v>
      </c>
      <c r="AI1591" t="e">
        <f t="shared" si="803"/>
        <v>#DIV/0!</v>
      </c>
      <c r="AJ1591" t="e">
        <f t="shared" si="804"/>
        <v>#DIV/0!</v>
      </c>
      <c r="AK1591"/>
      <c r="AL1591"/>
      <c r="AM1591"/>
      <c r="AN1591"/>
    </row>
    <row r="1592" spans="1:40" x14ac:dyDescent="0.25">
      <c r="A1592"/>
      <c r="B1592">
        <f t="shared" si="805"/>
        <v>145800</v>
      </c>
      <c r="C1592" s="186" t="str">
        <f t="shared" si="773"/>
        <v>-4.62707156932246E-06+0.0216179140319268i</v>
      </c>
      <c r="D1592" s="158" t="str">
        <f t="shared" si="774"/>
        <v>-7.66670214088204+0.165737340911439i</v>
      </c>
      <c r="E1592" t="str">
        <f t="shared" si="775"/>
        <v>7.99993464626514-0.0228653801141834i</v>
      </c>
      <c r="F1592" t="str">
        <f t="shared" si="776"/>
        <v>0.99920064600812+2.28288396587812E-06i</v>
      </c>
      <c r="G1592">
        <f t="shared" si="771"/>
        <v>1</v>
      </c>
      <c r="H1592" t="str">
        <f t="shared" si="777"/>
        <v>10.8363387897581+3.03168118359524i</v>
      </c>
      <c r="I1592" t="str">
        <f t="shared" si="778"/>
        <v>572.55526111674i</v>
      </c>
      <c r="J1592" t="str">
        <f t="shared" si="772"/>
        <v>-442.736511791135+125.256769363987i</v>
      </c>
      <c r="K1592" t="str">
        <f t="shared" si="779"/>
        <v>0.338756590103929-1.19737968502957i</v>
      </c>
      <c r="L1592" t="str">
        <f t="shared" si="780"/>
        <v>0.0424193558726778-0.127392403593131i</v>
      </c>
      <c r="M1592" t="str">
        <f t="shared" si="781"/>
        <v>0.381175945976607-1.3247720886227i</v>
      </c>
      <c r="N1592" t="str">
        <f t="shared" si="782"/>
        <v>-1.07424088981639i</v>
      </c>
      <c r="O1592" t="str">
        <f t="shared" si="783"/>
        <v>0.476399811948324-0.879228763846817i</v>
      </c>
      <c r="P1592" t="str">
        <f t="shared" si="784"/>
        <v>0.523600188051676+0.879228763846817i</v>
      </c>
      <c r="Q1592" t="str">
        <f t="shared" si="785"/>
        <v>-0.523600188051676+0.195012125969573i</v>
      </c>
      <c r="R1592" t="str">
        <f t="shared" si="786"/>
        <v>-0.328959642493213-1.80171799899068i</v>
      </c>
      <c r="S1592" t="str">
        <f t="shared" si="787"/>
        <v>0.113266511159841i</v>
      </c>
      <c r="T1592" t="str">
        <f t="shared" si="788"/>
        <v>0.204074311839564-0.0372601110175948i</v>
      </c>
      <c r="U1592" t="e">
        <f t="shared" si="789"/>
        <v>#DIV/0!</v>
      </c>
      <c r="V1592" t="str">
        <f t="shared" si="790"/>
        <v>1.33333333333333E-06-0.00072773179282988i</v>
      </c>
      <c r="W1592" t="e">
        <f t="shared" si="791"/>
        <v>#DIV/0!</v>
      </c>
      <c r="X1592" t="e">
        <f t="shared" si="792"/>
        <v>#DIV/0!</v>
      </c>
      <c r="Y1592" t="str">
        <f t="shared" si="793"/>
        <v>0.00083+0.146574146845885i</v>
      </c>
      <c r="Z1592" t="e">
        <f t="shared" si="794"/>
        <v>#DIV/0!</v>
      </c>
      <c r="AA1592" t="e">
        <f t="shared" si="795"/>
        <v>#DIV/0!</v>
      </c>
      <c r="AB1592" t="str">
        <f t="shared" si="796"/>
        <v>1.25837057665063-0.229754675954209i</v>
      </c>
      <c r="AC1592" t="str">
        <f t="shared" si="797"/>
        <v>1.17528801300924-1.7546311730402i</v>
      </c>
      <c r="AD1592" t="str">
        <f t="shared" si="798"/>
        <v>0.421988536002411+0.434514398452563i</v>
      </c>
      <c r="AE1592" t="e">
        <f t="shared" si="799"/>
        <v>#DIV/0!</v>
      </c>
      <c r="AF1592" t="str">
        <f t="shared" si="800"/>
        <v>-18.5030409306401-2.8659438426838i</v>
      </c>
      <c r="AG1592" t="e">
        <f t="shared" si="801"/>
        <v>#DIV/0!</v>
      </c>
      <c r="AH1592" t="e">
        <f t="shared" si="802"/>
        <v>#DIV/0!</v>
      </c>
      <c r="AI1592" t="e">
        <f t="shared" si="803"/>
        <v>#DIV/0!</v>
      </c>
      <c r="AJ1592" t="e">
        <f t="shared" si="804"/>
        <v>#DIV/0!</v>
      </c>
      <c r="AK1592"/>
      <c r="AL1592"/>
      <c r="AM1592"/>
      <c r="AN1592"/>
    </row>
    <row r="1593" spans="1:40" x14ac:dyDescent="0.25">
      <c r="A1593"/>
      <c r="B1593">
        <f t="shared" si="805"/>
        <v>145900</v>
      </c>
      <c r="C1593" s="186" t="str">
        <f t="shared" si="773"/>
        <v>-4.62073094470551E-06+0.0216030970942618i</v>
      </c>
      <c r="D1593" s="158" t="str">
        <f t="shared" si="774"/>
        <v>-7.66670209227054+0.165623744389341i</v>
      </c>
      <c r="E1593" t="str">
        <f t="shared" si="775"/>
        <v>7.99993455658666-0.0228810625600993i</v>
      </c>
      <c r="F1593" t="str">
        <f t="shared" si="776"/>
        <v>0.999200646017068+2.28444970434755E-06i</v>
      </c>
      <c r="G1593">
        <f t="shared" si="771"/>
        <v>1</v>
      </c>
      <c r="H1593" t="str">
        <f t="shared" si="777"/>
        <v>10.8374924921658+3.02995285408219i</v>
      </c>
      <c r="I1593" t="str">
        <f t="shared" si="778"/>
        <v>572.947960198439i</v>
      </c>
      <c r="J1593" t="str">
        <f t="shared" si="772"/>
        <v>-443.345412593338+125.342679356692i</v>
      </c>
      <c r="K1593" t="str">
        <f t="shared" si="779"/>
        <v>0.338324800203958-1.19667737203971i</v>
      </c>
      <c r="L1593" t="str">
        <f t="shared" si="780"/>
        <v>0.0423670219386269-0.127322503022711i</v>
      </c>
      <c r="M1593" t="str">
        <f t="shared" si="781"/>
        <v>0.380691822142585-1.32399987506242i</v>
      </c>
      <c r="N1593" t="str">
        <f t="shared" si="782"/>
        <v>-1.07497768055014i</v>
      </c>
      <c r="O1593" t="str">
        <f t="shared" si="783"/>
        <v>0.475751875091552-0.879579532132753i</v>
      </c>
      <c r="P1593" t="str">
        <f t="shared" si="784"/>
        <v>0.524248124908448+0.879579532132753i</v>
      </c>
      <c r="Q1593" t="str">
        <f t="shared" si="785"/>
        <v>-0.524248124908448+0.195398148417387i</v>
      </c>
      <c r="R1593" t="str">
        <f t="shared" si="786"/>
        <v>-0.328953501464353-1.80040021583126i</v>
      </c>
      <c r="S1593" t="str">
        <f t="shared" si="787"/>
        <v>0.113344197381487i</v>
      </c>
      <c r="T1593" t="str">
        <f t="shared" si="788"/>
        <v>0.20406491742885-0.0372849705993069i</v>
      </c>
      <c r="U1593" t="e">
        <f t="shared" si="789"/>
        <v>#DIV/0!</v>
      </c>
      <c r="V1593" t="str">
        <f t="shared" si="790"/>
        <v>1.33333333333333E-06-0.000727233004760775i</v>
      </c>
      <c r="W1593" t="e">
        <f t="shared" si="791"/>
        <v>#DIV/0!</v>
      </c>
      <c r="X1593" t="e">
        <f t="shared" si="792"/>
        <v>#DIV/0!</v>
      </c>
      <c r="Y1593" t="str">
        <f t="shared" si="793"/>
        <v>0.00083+0.1466746778108i</v>
      </c>
      <c r="Z1593" t="e">
        <f t="shared" si="794"/>
        <v>#DIV/0!</v>
      </c>
      <c r="AA1593" t="e">
        <f t="shared" si="795"/>
        <v>#DIV/0!</v>
      </c>
      <c r="AB1593" t="str">
        <f t="shared" si="796"/>
        <v>1.2583126484875-0.229907966027283i</v>
      </c>
      <c r="AC1593" t="str">
        <f t="shared" si="797"/>
        <v>1.17463121668179-1.75352987189893i</v>
      </c>
      <c r="AD1593" t="str">
        <f t="shared" si="798"/>
        <v>0.422303468739305+0.434701354912102i</v>
      </c>
      <c r="AE1593" t="e">
        <f t="shared" si="799"/>
        <v>#DIV/0!</v>
      </c>
      <c r="AF1593" t="str">
        <f t="shared" si="800"/>
        <v>-18.5041945844363-2.86432910969285i</v>
      </c>
      <c r="AG1593" t="e">
        <f t="shared" si="801"/>
        <v>#DIV/0!</v>
      </c>
      <c r="AH1593" t="e">
        <f t="shared" si="802"/>
        <v>#DIV/0!</v>
      </c>
      <c r="AI1593" t="e">
        <f t="shared" si="803"/>
        <v>#DIV/0!</v>
      </c>
      <c r="AJ1593" t="e">
        <f t="shared" si="804"/>
        <v>#DIV/0!</v>
      </c>
      <c r="AK1593"/>
      <c r="AL1593"/>
      <c r="AM1593"/>
      <c r="AN1593"/>
    </row>
    <row r="1594" spans="1:40" x14ac:dyDescent="0.25">
      <c r="A1594"/>
      <c r="B1594">
        <f t="shared" si="805"/>
        <v>146000</v>
      </c>
      <c r="C1594" s="186" t="str">
        <f t="shared" si="773"/>
        <v>-4.61440334430611E-06+0.0215883004537689i</v>
      </c>
      <c r="D1594" s="158" t="str">
        <f t="shared" si="774"/>
        <v>-7.66670204375894+0.165510303478895i</v>
      </c>
      <c r="E1594" t="str">
        <f t="shared" si="775"/>
        <v>7.9999344668467-0.0228967450054876i</v>
      </c>
      <c r="F1594" t="str">
        <f t="shared" si="776"/>
        <v>0.999200646026027+2.28601544276442E-06i</v>
      </c>
      <c r="G1594">
        <f t="shared" si="771"/>
        <v>1</v>
      </c>
      <c r="H1594" t="str">
        <f t="shared" si="777"/>
        <v>10.8386440902433+3.02822625493964i</v>
      </c>
      <c r="I1594" t="str">
        <f t="shared" si="778"/>
        <v>573.340659280137i</v>
      </c>
      <c r="J1594" t="str">
        <f t="shared" si="772"/>
        <v>-443.954730879808+125.428589349397i</v>
      </c>
      <c r="K1594" t="str">
        <f t="shared" si="779"/>
        <v>0.337893814722222-1.19597580072503i</v>
      </c>
      <c r="L1594" t="str">
        <f t="shared" si="780"/>
        <v>0.0423147812276445-0.127252667207432i</v>
      </c>
      <c r="M1594" t="str">
        <f t="shared" si="781"/>
        <v>0.380208595949867-1.32322846793246i</v>
      </c>
      <c r="N1594" t="str">
        <f t="shared" si="782"/>
        <v>-1.0757144712839i</v>
      </c>
      <c r="O1594" t="str">
        <f t="shared" si="783"/>
        <v>0.475103679967842-0.879929822929655i</v>
      </c>
      <c r="P1594" t="str">
        <f t="shared" si="784"/>
        <v>0.524896320032158+0.879929822929655i</v>
      </c>
      <c r="Q1594" t="str">
        <f t="shared" si="785"/>
        <v>-0.524896320032158+0.195784648354245i</v>
      </c>
      <c r="R1594" t="str">
        <f t="shared" si="786"/>
        <v>-0.328947355835654-1.79908417963597i</v>
      </c>
      <c r="S1594" t="str">
        <f t="shared" si="787"/>
        <v>0.113421883603133i</v>
      </c>
      <c r="T1594" t="str">
        <f t="shared" si="788"/>
        <v>0.204055516414909-0.0373098287051499i</v>
      </c>
      <c r="U1594" t="e">
        <f t="shared" si="789"/>
        <v>#DIV/0!</v>
      </c>
      <c r="V1594" t="str">
        <f t="shared" si="790"/>
        <v>1.33333333333333E-06-0.000726734899962992i</v>
      </c>
      <c r="W1594" t="e">
        <f t="shared" si="791"/>
        <v>#DIV/0!</v>
      </c>
      <c r="X1594" t="e">
        <f t="shared" si="792"/>
        <v>#DIV/0!</v>
      </c>
      <c r="Y1594" t="str">
        <f t="shared" si="793"/>
        <v>0.00083+0.146775208775715i</v>
      </c>
      <c r="Z1594" t="e">
        <f t="shared" si="794"/>
        <v>#DIV/0!</v>
      </c>
      <c r="AA1594" t="e">
        <f t="shared" si="795"/>
        <v>#DIV/0!</v>
      </c>
      <c r="AB1594" t="str">
        <f t="shared" si="796"/>
        <v>1.2582546796073-0.230061246999798i</v>
      </c>
      <c r="AC1594" t="str">
        <f t="shared" si="797"/>
        <v>1.17397565368267-1.75242967566988i</v>
      </c>
      <c r="AD1594" t="str">
        <f t="shared" si="798"/>
        <v>0.422618544466444+0.434888091767543i</v>
      </c>
      <c r="AE1594" t="e">
        <f t="shared" si="799"/>
        <v>#DIV/0!</v>
      </c>
      <c r="AF1594" t="str">
        <f t="shared" si="800"/>
        <v>-18.5053461340022-2.86271595146074i</v>
      </c>
      <c r="AG1594" t="e">
        <f t="shared" si="801"/>
        <v>#DIV/0!</v>
      </c>
      <c r="AH1594" t="e">
        <f t="shared" si="802"/>
        <v>#DIV/0!</v>
      </c>
      <c r="AI1594" t="e">
        <f t="shared" si="803"/>
        <v>#DIV/0!</v>
      </c>
      <c r="AJ1594" t="e">
        <f t="shared" si="804"/>
        <v>#DIV/0!</v>
      </c>
      <c r="AK1594"/>
      <c r="AL1594"/>
      <c r="AM1594"/>
      <c r="AN1594"/>
    </row>
    <row r="1595" spans="1:40" x14ac:dyDescent="0.25">
      <c r="A1595"/>
      <c r="B1595">
        <f t="shared" si="805"/>
        <v>146100</v>
      </c>
      <c r="C1595" s="186" t="str">
        <f t="shared" si="773"/>
        <v>-4.60808873247809E-06+0.0215735240687702i</v>
      </c>
      <c r="D1595" s="158" t="str">
        <f t="shared" si="774"/>
        <v>-7.66670199534693+0.165397017860572i</v>
      </c>
      <c r="E1595" t="str">
        <f t="shared" si="775"/>
        <v>7.99993437704525-0.0229124274503479i</v>
      </c>
      <c r="F1595" t="str">
        <f t="shared" si="776"/>
        <v>0.999200646034985+2.28758118112863E-06i</v>
      </c>
      <c r="G1595">
        <f t="shared" si="771"/>
        <v>1</v>
      </c>
      <c r="H1595" t="str">
        <f t="shared" si="777"/>
        <v>10.8397935889341+3.0265013841103i</v>
      </c>
      <c r="I1595" t="str">
        <f t="shared" si="778"/>
        <v>573.733358361836i</v>
      </c>
      <c r="J1595" t="str">
        <f t="shared" si="772"/>
        <v>-444.564466650543+125.514499342102i</v>
      </c>
      <c r="K1595" t="str">
        <f t="shared" si="779"/>
        <v>0.337463631715556-1.19527497009469i</v>
      </c>
      <c r="L1595" t="str">
        <f t="shared" si="780"/>
        <v>0.0422626335275523-0.127182896084833i</v>
      </c>
      <c r="M1595" t="str">
        <f t="shared" si="781"/>
        <v>0.379726265243108-1.32245786617952i</v>
      </c>
      <c r="N1595" t="str">
        <f t="shared" si="782"/>
        <v>-1.07645126201766i</v>
      </c>
      <c r="O1595" t="str">
        <f t="shared" si="783"/>
        <v>0.474455226929081-0.880279636047361i</v>
      </c>
      <c r="P1595" t="str">
        <f t="shared" si="784"/>
        <v>0.525544773070919+0.880279636047361i</v>
      </c>
      <c r="Q1595" t="str">
        <f t="shared" si="785"/>
        <v>-0.525544773070919+0.196171625970299i</v>
      </c>
      <c r="R1595" t="str">
        <f t="shared" si="786"/>
        <v>-0.328941205606292-1.79776988681473i</v>
      </c>
      <c r="S1595" t="str">
        <f t="shared" si="787"/>
        <v>0.113499569824779i</v>
      </c>
      <c r="T1595" t="str">
        <f t="shared" si="788"/>
        <v>0.204046108797414-0.0373346853339583i</v>
      </c>
      <c r="U1595" t="e">
        <f t="shared" si="789"/>
        <v>#DIV/0!</v>
      </c>
      <c r="V1595" t="str">
        <f t="shared" si="790"/>
        <v>1.33333333333333E-06-0.000726237477033515i</v>
      </c>
      <c r="W1595" t="e">
        <f t="shared" si="791"/>
        <v>#DIV/0!</v>
      </c>
      <c r="X1595" t="e">
        <f t="shared" si="792"/>
        <v>#DIV/0!</v>
      </c>
      <c r="Y1595" t="str">
        <f t="shared" si="793"/>
        <v>0.00083+0.14687573974063i</v>
      </c>
      <c r="Z1595" t="e">
        <f t="shared" si="794"/>
        <v>#DIV/0!</v>
      </c>
      <c r="AA1595" t="e">
        <f t="shared" si="795"/>
        <v>#DIV/0!</v>
      </c>
      <c r="AB1595" t="str">
        <f t="shared" si="796"/>
        <v>1.25819667000802-0.230214518864567i</v>
      </c>
      <c r="AC1595" t="str">
        <f t="shared" si="797"/>
        <v>1.17332132106228-1.75133058290616i</v>
      </c>
      <c r="AD1595" t="str">
        <f t="shared" si="798"/>
        <v>0.422933763040011+0.435074608913456i</v>
      </c>
      <c r="AE1595" t="e">
        <f t="shared" si="799"/>
        <v>#DIV/0!</v>
      </c>
      <c r="AF1595" t="str">
        <f t="shared" si="800"/>
        <v>-18.506495584281-2.86110436624973i</v>
      </c>
      <c r="AG1595" t="e">
        <f t="shared" si="801"/>
        <v>#DIV/0!</v>
      </c>
      <c r="AH1595" t="e">
        <f t="shared" si="802"/>
        <v>#DIV/0!</v>
      </c>
      <c r="AI1595" t="e">
        <f t="shared" si="803"/>
        <v>#DIV/0!</v>
      </c>
      <c r="AJ1595" t="e">
        <f t="shared" si="804"/>
        <v>#DIV/0!</v>
      </c>
      <c r="AK1595"/>
      <c r="AL1595"/>
      <c r="AM1595"/>
      <c r="AN1595"/>
    </row>
    <row r="1596" spans="1:40" x14ac:dyDescent="0.25">
      <c r="A1596"/>
      <c r="B1596">
        <f t="shared" si="805"/>
        <v>146200</v>
      </c>
      <c r="C1596" s="186" t="str">
        <f t="shared" si="773"/>
        <v>-4.60178707369716E-06+0.0215587678977016i</v>
      </c>
      <c r="D1596" s="158" t="str">
        <f t="shared" si="774"/>
        <v>-7.66670194703421+0.165283887215712i</v>
      </c>
      <c r="E1596" t="str">
        <f t="shared" si="775"/>
        <v>7.99993428718231-0.0229281098946798i</v>
      </c>
      <c r="F1596" t="str">
        <f t="shared" si="776"/>
        <v>0.999200646043944+2.28914691944013E-06i</v>
      </c>
      <c r="G1596">
        <f t="shared" si="771"/>
        <v>1</v>
      </c>
      <c r="H1596" t="str">
        <f t="shared" si="777"/>
        <v>10.8409409931676+3.02477823953835i</v>
      </c>
      <c r="I1596" t="str">
        <f t="shared" si="778"/>
        <v>574.126057443535i</v>
      </c>
      <c r="J1596" t="str">
        <f t="shared" si="772"/>
        <v>-445.174619905545+125.600409334807i</v>
      </c>
      <c r="K1596" t="str">
        <f t="shared" si="779"/>
        <v>0.337034249246475-1.19457487915902i</v>
      </c>
      <c r="L1596" t="str">
        <f t="shared" si="780"/>
        <v>0.0422105786267448-0.127113189592433i</v>
      </c>
      <c r="M1596" t="str">
        <f t="shared" si="781"/>
        <v>0.37924482787322-1.32168806875145i</v>
      </c>
      <c r="N1596" t="str">
        <f t="shared" si="782"/>
        <v>-1.07718805275141i</v>
      </c>
      <c r="O1596" t="str">
        <f t="shared" si="783"/>
        <v>0.473806516327299-0.880628971295965i</v>
      </c>
      <c r="P1596" t="str">
        <f t="shared" si="784"/>
        <v>0.526193483672701+0.880628971295965i</v>
      </c>
      <c r="Q1596" t="str">
        <f t="shared" si="785"/>
        <v>-0.526193483672701+0.196559081455445i</v>
      </c>
      <c r="R1596" t="str">
        <f t="shared" si="786"/>
        <v>-0.328935050775433-1.79645733378725i</v>
      </c>
      <c r="S1596" t="str">
        <f t="shared" si="787"/>
        <v>0.113577256046425i</v>
      </c>
      <c r="T1596" t="str">
        <f t="shared" si="788"/>
        <v>0.204036694576032-0.0373595404845652i</v>
      </c>
      <c r="U1596" t="e">
        <f t="shared" si="789"/>
        <v>#DIV/0!</v>
      </c>
      <c r="V1596" t="str">
        <f t="shared" si="790"/>
        <v>1.33333333333333E-06-0.000725740734573168i</v>
      </c>
      <c r="W1596" t="e">
        <f t="shared" si="791"/>
        <v>#DIV/0!</v>
      </c>
      <c r="X1596" t="e">
        <f t="shared" si="792"/>
        <v>#DIV/0!</v>
      </c>
      <c r="Y1596" t="str">
        <f t="shared" si="793"/>
        <v>0.00083+0.146976270705545i</v>
      </c>
      <c r="Z1596" t="e">
        <f t="shared" si="794"/>
        <v>#DIV/0!</v>
      </c>
      <c r="AA1596" t="e">
        <f t="shared" si="795"/>
        <v>#DIV/0!</v>
      </c>
      <c r="AB1596" t="str">
        <f t="shared" si="796"/>
        <v>1.25813861968762-0.230367781614396i</v>
      </c>
      <c r="AC1596" t="str">
        <f t="shared" si="797"/>
        <v>1.17266821587959-1.75023259216243i</v>
      </c>
      <c r="AD1596" t="str">
        <f t="shared" si="798"/>
        <v>0.423249124316103+0.435260906244487i</v>
      </c>
      <c r="AE1596" t="e">
        <f t="shared" si="799"/>
        <v>#DIV/0!</v>
      </c>
      <c r="AF1596" t="str">
        <f t="shared" si="800"/>
        <v>-18.5076429402018-2.85949435232264i</v>
      </c>
      <c r="AG1596" t="e">
        <f t="shared" si="801"/>
        <v>#DIV/0!</v>
      </c>
      <c r="AH1596" t="e">
        <f t="shared" si="802"/>
        <v>#DIV/0!</v>
      </c>
      <c r="AI1596" t="e">
        <f t="shared" si="803"/>
        <v>#DIV/0!</v>
      </c>
      <c r="AJ1596" t="e">
        <f t="shared" si="804"/>
        <v>#DIV/0!</v>
      </c>
      <c r="AK1596"/>
      <c r="AL1596"/>
      <c r="AM1596"/>
      <c r="AN1596"/>
    </row>
    <row r="1597" spans="1:40" x14ac:dyDescent="0.25">
      <c r="A1597"/>
      <c r="B1597">
        <f t="shared" si="805"/>
        <v>146300</v>
      </c>
      <c r="C1597" s="186" t="str">
        <f t="shared" si="773"/>
        <v>-4.59549833256041E-06+0.021544031899113i</v>
      </c>
      <c r="D1597" s="158" t="str">
        <f t="shared" si="774"/>
        <v>-7.66670189882053+0.165170911226533i</v>
      </c>
      <c r="E1597" t="str">
        <f t="shared" si="775"/>
        <v>7.99993419725789-0.0229437923384832i</v>
      </c>
      <c r="F1597" t="str">
        <f t="shared" si="776"/>
        <v>0.999200646052912+2.29071265769898E-06i</v>
      </c>
      <c r="G1597">
        <f t="shared" si="771"/>
        <v>1</v>
      </c>
      <c r="H1597" t="str">
        <f t="shared" si="777"/>
        <v>10.8420863078594+3.02305681916934i</v>
      </c>
      <c r="I1597" t="str">
        <f t="shared" si="778"/>
        <v>574.518756525233i</v>
      </c>
      <c r="J1597" t="str">
        <f t="shared" si="772"/>
        <v>-445.785190644813+125.686319327513i</v>
      </c>
      <c r="K1597" t="str">
        <f t="shared" si="779"/>
        <v>0.336605665383171-1.19387552692948i</v>
      </c>
      <c r="L1597" t="str">
        <f t="shared" si="780"/>
        <v>0.04215861631419-0.127043547667734i</v>
      </c>
      <c r="M1597" t="str">
        <f t="shared" si="781"/>
        <v>0.378764281697361-1.32091907459721i</v>
      </c>
      <c r="N1597" t="str">
        <f t="shared" si="782"/>
        <v>-1.07792484348517i</v>
      </c>
      <c r="O1597" t="str">
        <f t="shared" si="783"/>
        <v>0.473157548514637-0.880977828485836i</v>
      </c>
      <c r="P1597" t="str">
        <f t="shared" si="784"/>
        <v>0.526842451485363+0.880977828485836i</v>
      </c>
      <c r="Q1597" t="str">
        <f t="shared" si="785"/>
        <v>-0.526842451485363+0.196947014999334i</v>
      </c>
      <c r="R1597" t="str">
        <f t="shared" si="786"/>
        <v>-0.328928891342245-1.79514651698299i</v>
      </c>
      <c r="S1597" t="str">
        <f t="shared" si="787"/>
        <v>0.113654942268071i</v>
      </c>
      <c r="T1597" t="str">
        <f t="shared" si="788"/>
        <v>0.20402727375043-0.0373843941558035i</v>
      </c>
      <c r="U1597" t="e">
        <f t="shared" si="789"/>
        <v>#DIV/0!</v>
      </c>
      <c r="V1597" t="str">
        <f t="shared" si="790"/>
        <v>1.33333333333333E-06-0.000725244671186582i</v>
      </c>
      <c r="W1597" t="e">
        <f t="shared" si="791"/>
        <v>#DIV/0!</v>
      </c>
      <c r="X1597" t="e">
        <f t="shared" si="792"/>
        <v>#DIV/0!</v>
      </c>
      <c r="Y1597" t="str">
        <f t="shared" si="793"/>
        <v>0.00083+0.14707680167046i</v>
      </c>
      <c r="Z1597" t="e">
        <f t="shared" si="794"/>
        <v>#DIV/0!</v>
      </c>
      <c r="AA1597" t="e">
        <f t="shared" si="795"/>
        <v>#DIV/0!</v>
      </c>
      <c r="AB1597" t="str">
        <f t="shared" si="796"/>
        <v>1.25808052864402-0.230521035242087i</v>
      </c>
      <c r="AC1597" t="str">
        <f t="shared" si="797"/>
        <v>1.17201633520212-1.74913570199483i</v>
      </c>
      <c r="AD1597" t="str">
        <f t="shared" si="798"/>
        <v>0.423564628150752+0.435446983655347i</v>
      </c>
      <c r="AE1597" t="e">
        <f t="shared" si="799"/>
        <v>#DIV/0!</v>
      </c>
      <c r="AF1597" t="str">
        <f t="shared" si="800"/>
        <v>-18.5087882066799-2.85788590794281i</v>
      </c>
      <c r="AG1597" t="e">
        <f t="shared" si="801"/>
        <v>#DIV/0!</v>
      </c>
      <c r="AH1597" t="e">
        <f t="shared" si="802"/>
        <v>#DIV/0!</v>
      </c>
      <c r="AI1597" t="e">
        <f t="shared" si="803"/>
        <v>#DIV/0!</v>
      </c>
      <c r="AJ1597" t="e">
        <f t="shared" si="804"/>
        <v>#DIV/0!</v>
      </c>
      <c r="AK1597"/>
      <c r="AL1597"/>
      <c r="AM1597"/>
      <c r="AN1597"/>
    </row>
    <row r="1598" spans="1:40" x14ac:dyDescent="0.25">
      <c r="A1598"/>
      <c r="B1598">
        <f t="shared" si="805"/>
        <v>146400</v>
      </c>
      <c r="C1598" s="186" t="str">
        <f t="shared" si="773"/>
        <v>-4.58922247378579E-06+0.0215293160316672i</v>
      </c>
      <c r="D1598" s="158" t="str">
        <f t="shared" si="774"/>
        <v>-7.66670185070561+0.165058089576115i</v>
      </c>
      <c r="E1598" t="str">
        <f t="shared" si="775"/>
        <v>7.99993410727199-0.0229594747817575i</v>
      </c>
      <c r="F1598" t="str">
        <f t="shared" si="776"/>
        <v>0.99920064606189+2.29227839590509E-06i</v>
      </c>
      <c r="G1598">
        <f t="shared" si="771"/>
        <v>1</v>
      </c>
      <c r="H1598" t="str">
        <f t="shared" si="777"/>
        <v>10.8432295379112+3.02133712095031i</v>
      </c>
      <c r="I1598" t="str">
        <f t="shared" si="778"/>
        <v>574.911455606932i</v>
      </c>
      <c r="J1598" t="str">
        <f t="shared" si="772"/>
        <v>-446.396178868347+125.772229320217i</v>
      </c>
      <c r="K1598" t="str">
        <f t="shared" si="779"/>
        <v>0.336177878199475-1.19317691241871i</v>
      </c>
      <c r="L1598" t="str">
        <f t="shared" si="780"/>
        <v>0.0421067463794254-0.126973970248215i</v>
      </c>
      <c r="M1598" t="str">
        <f t="shared" si="781"/>
        <v>0.3782846245789-1.32015088266692i</v>
      </c>
      <c r="N1598" t="str">
        <f t="shared" si="782"/>
        <v>-1.07866163421892i</v>
      </c>
      <c r="O1598" t="str">
        <f t="shared" si="783"/>
        <v>0.472508323843412-0.881326207427584i</v>
      </c>
      <c r="P1598" t="str">
        <f t="shared" si="784"/>
        <v>0.527491676156588+0.881326207427584i</v>
      </c>
      <c r="Q1598" t="str">
        <f t="shared" si="785"/>
        <v>-0.527491676156588+0.197335426791336i</v>
      </c>
      <c r="R1598" t="str">
        <f t="shared" si="786"/>
        <v>-0.328922727305898-1.79383743284125i</v>
      </c>
      <c r="S1598" t="str">
        <f t="shared" si="787"/>
        <v>0.113732628489717i</v>
      </c>
      <c r="T1598" t="str">
        <f t="shared" si="788"/>
        <v>0.204017846320282-0.0374092463465062i</v>
      </c>
      <c r="U1598" t="e">
        <f t="shared" si="789"/>
        <v>#DIV/0!</v>
      </c>
      <c r="V1598" t="str">
        <f t="shared" si="790"/>
        <v>1.33333333333333E-06-0.000724749285482218i</v>
      </c>
      <c r="W1598" t="e">
        <f t="shared" si="791"/>
        <v>#DIV/0!</v>
      </c>
      <c r="X1598" t="e">
        <f t="shared" si="792"/>
        <v>#DIV/0!</v>
      </c>
      <c r="Y1598" t="str">
        <f t="shared" si="793"/>
        <v>0.00083+0.147177332635375i</v>
      </c>
      <c r="Z1598" t="e">
        <f t="shared" si="794"/>
        <v>#DIV/0!</v>
      </c>
      <c r="AA1598" t="e">
        <f t="shared" si="795"/>
        <v>#DIV/0!</v>
      </c>
      <c r="AB1598" t="str">
        <f t="shared" si="796"/>
        <v>1.25802239687524-0.230674279740445i</v>
      </c>
      <c r="AC1598" t="str">
        <f t="shared" si="797"/>
        <v>1.17136567610589-1.74803991096122i</v>
      </c>
      <c r="AD1598" t="str">
        <f t="shared" si="798"/>
        <v>0.423880274399894+0.435632841040866i</v>
      </c>
      <c r="AE1598" t="e">
        <f t="shared" si="799"/>
        <v>#DIV/0!</v>
      </c>
      <c r="AF1598" t="str">
        <f t="shared" si="800"/>
        <v>-18.5099313886168-2.8562790313742i</v>
      </c>
      <c r="AG1598" t="e">
        <f t="shared" si="801"/>
        <v>#DIV/0!</v>
      </c>
      <c r="AH1598" t="e">
        <f t="shared" si="802"/>
        <v>#DIV/0!</v>
      </c>
      <c r="AI1598" t="e">
        <f t="shared" si="803"/>
        <v>#DIV/0!</v>
      </c>
      <c r="AJ1598" t="e">
        <f t="shared" si="804"/>
        <v>#DIV/0!</v>
      </c>
      <c r="AK1598"/>
      <c r="AL1598"/>
      <c r="AM1598"/>
      <c r="AN1598"/>
    </row>
    <row r="1599" spans="1:40" x14ac:dyDescent="0.25">
      <c r="A1599"/>
      <c r="B1599">
        <f t="shared" si="805"/>
        <v>146500</v>
      </c>
      <c r="C1599" s="186" t="str">
        <f t="shared" si="773"/>
        <v>-4.58295946221161E-06+0.0215146202541401i</v>
      </c>
      <c r="D1599" s="158" t="str">
        <f t="shared" si="774"/>
        <v>-7.6667018026892+0.164945421948408i</v>
      </c>
      <c r="E1599" t="str">
        <f t="shared" si="775"/>
        <v>7.9999340172246-0.0229751572245024i</v>
      </c>
      <c r="F1599" t="str">
        <f t="shared" si="776"/>
        <v>0.999200646070879+2.29384413405846E-06i</v>
      </c>
      <c r="G1599">
        <f t="shared" si="771"/>
        <v>1</v>
      </c>
      <c r="H1599" t="str">
        <f t="shared" si="777"/>
        <v>10.8443706882109+3.01961914282971i</v>
      </c>
      <c r="I1599" t="str">
        <f t="shared" si="778"/>
        <v>575.304154688631i</v>
      </c>
      <c r="J1599" t="str">
        <f t="shared" si="772"/>
        <v>-447.007584576147+125.858139312922i</v>
      </c>
      <c r="K1599" t="str">
        <f t="shared" si="779"/>
        <v>0.33575088577486-1.19247903464049i</v>
      </c>
      <c r="L1599" t="str">
        <f t="shared" si="780"/>
        <v>0.0420549686125579-0.126904457271342i</v>
      </c>
      <c r="M1599" t="str">
        <f t="shared" si="781"/>
        <v>0.377805854387418-1.31938349191183i</v>
      </c>
      <c r="N1599" t="str">
        <f t="shared" si="782"/>
        <v>-1.07939842495268i</v>
      </c>
      <c r="O1599" t="str">
        <f t="shared" si="783"/>
        <v>0.471858842666044-0.881674107932099i</v>
      </c>
      <c r="P1599" t="str">
        <f t="shared" si="784"/>
        <v>0.528141157333956+0.881674107932099i</v>
      </c>
      <c r="Q1599" t="str">
        <f t="shared" si="785"/>
        <v>-0.528141157333956+0.197724317020581i</v>
      </c>
      <c r="R1599" t="str">
        <f t="shared" si="786"/>
        <v>-0.328916558665567-1.79253007781096i</v>
      </c>
      <c r="S1599" t="str">
        <f t="shared" si="787"/>
        <v>0.113810314711363i</v>
      </c>
      <c r="T1599" t="str">
        <f t="shared" si="788"/>
        <v>0.204008412285249-0.0374340970555067i</v>
      </c>
      <c r="U1599" t="e">
        <f t="shared" si="789"/>
        <v>#DIV/0!</v>
      </c>
      <c r="V1599" t="str">
        <f t="shared" si="790"/>
        <v>1.33333333333333E-06-0.000724254576072336i</v>
      </c>
      <c r="W1599" t="e">
        <f t="shared" si="791"/>
        <v>#DIV/0!</v>
      </c>
      <c r="X1599" t="e">
        <f t="shared" si="792"/>
        <v>#DIV/0!</v>
      </c>
      <c r="Y1599" t="str">
        <f t="shared" si="793"/>
        <v>0.00083+0.147277863600289i</v>
      </c>
      <c r="Z1599" t="e">
        <f t="shared" si="794"/>
        <v>#DIV/0!</v>
      </c>
      <c r="AA1599" t="e">
        <f t="shared" si="795"/>
        <v>#DIV/0!</v>
      </c>
      <c r="AB1599" t="str">
        <f t="shared" si="796"/>
        <v>1.25796422437916-0.230827515102276i</v>
      </c>
      <c r="AC1599" t="str">
        <f t="shared" si="797"/>
        <v>1.1707162356754-1.74694521762087i</v>
      </c>
      <c r="AD1599" t="str">
        <f t="shared" si="798"/>
        <v>0.424196062919396+0.435818478295907i</v>
      </c>
      <c r="AE1599" t="e">
        <f t="shared" si="799"/>
        <v>#DIV/0!</v>
      </c>
      <c r="AF1599" t="str">
        <f t="shared" si="800"/>
        <v>-18.5110724909001-2.8546737208813i</v>
      </c>
      <c r="AG1599" t="e">
        <f t="shared" si="801"/>
        <v>#DIV/0!</v>
      </c>
      <c r="AH1599" t="e">
        <f t="shared" si="802"/>
        <v>#DIV/0!</v>
      </c>
      <c r="AI1599" t="e">
        <f t="shared" si="803"/>
        <v>#DIV/0!</v>
      </c>
      <c r="AJ1599" t="e">
        <f t="shared" si="804"/>
        <v>#DIV/0!</v>
      </c>
      <c r="AK1599"/>
      <c r="AL1599"/>
      <c r="AM1599"/>
      <c r="AN1599"/>
    </row>
    <row r="1600" spans="1:40" x14ac:dyDescent="0.25">
      <c r="A1600"/>
      <c r="B1600">
        <f t="shared" si="805"/>
        <v>146600</v>
      </c>
      <c r="C1600" s="186" t="str">
        <f t="shared" si="773"/>
        <v>-4.57670926279609E-06+0.02149994452542i</v>
      </c>
      <c r="D1600" s="158" t="str">
        <f t="shared" si="774"/>
        <v>-7.666701754771+0.16483290802822i</v>
      </c>
      <c r="E1600" t="str">
        <f t="shared" si="775"/>
        <v>7.99993392711572-0.0229908396667175i</v>
      </c>
      <c r="F1600" t="str">
        <f t="shared" si="776"/>
        <v>0.999200646079867+2.29540987215899E-06i</v>
      </c>
      <c r="G1600">
        <f t="shared" si="771"/>
        <v>1</v>
      </c>
      <c r="H1600" t="str">
        <f t="shared" si="777"/>
        <v>10.8455097636326+3.01790288275739i</v>
      </c>
      <c r="I1600" t="str">
        <f t="shared" si="778"/>
        <v>575.69685377033i</v>
      </c>
      <c r="J1600" t="str">
        <f t="shared" si="772"/>
        <v>-447.619407768214+125.944049305628i</v>
      </c>
      <c r="K1600" t="str">
        <f t="shared" si="779"/>
        <v>0.335324686194401-1.19178189260977i</v>
      </c>
      <c r="L1600" t="str">
        <f t="shared" si="780"/>
        <v>0.0420032828042614-0.126835008674562i</v>
      </c>
      <c r="M1600" t="str">
        <f t="shared" si="781"/>
        <v>0.377327968998662-1.31861690128433i</v>
      </c>
      <c r="N1600" t="str">
        <f t="shared" si="782"/>
        <v>-1.08013521568644i</v>
      </c>
      <c r="O1600" t="str">
        <f t="shared" si="783"/>
        <v>0.47120910533512-0.882021529810512i</v>
      </c>
      <c r="P1600" t="str">
        <f t="shared" si="784"/>
        <v>0.52879089466488+0.882021529810512i</v>
      </c>
      <c r="Q1600" t="str">
        <f t="shared" si="785"/>
        <v>-0.52879089466488+0.198113685875928i</v>
      </c>
      <c r="R1600" t="str">
        <f t="shared" si="786"/>
        <v>-0.32891038542041-1.79122444835079i</v>
      </c>
      <c r="S1600" t="str">
        <f t="shared" si="787"/>
        <v>0.113888000933009i</v>
      </c>
      <c r="T1600" t="str">
        <f t="shared" si="788"/>
        <v>0.203998971645003-0.037458946281636i</v>
      </c>
      <c r="U1600" t="e">
        <f t="shared" si="789"/>
        <v>#DIV/0!</v>
      </c>
      <c r="V1600" t="str">
        <f t="shared" si="790"/>
        <v>1.33333333333333E-06-0.000723760541572967i</v>
      </c>
      <c r="W1600" t="e">
        <f t="shared" si="791"/>
        <v>#DIV/0!</v>
      </c>
      <c r="X1600" t="e">
        <f t="shared" si="792"/>
        <v>#DIV/0!</v>
      </c>
      <c r="Y1600" t="str">
        <f t="shared" si="793"/>
        <v>0.00083+0.147378394565204i</v>
      </c>
      <c r="Z1600" t="e">
        <f t="shared" si="794"/>
        <v>#DIV/0!</v>
      </c>
      <c r="AA1600" t="e">
        <f t="shared" si="795"/>
        <v>#DIV/0!</v>
      </c>
      <c r="AB1600" t="str">
        <f t="shared" si="796"/>
        <v>1.25790601115377-0.230980741320372i</v>
      </c>
      <c r="AC1600" t="str">
        <f t="shared" si="797"/>
        <v>1.17006801100363-1.74585162053474i</v>
      </c>
      <c r="AD1600" t="str">
        <f t="shared" si="798"/>
        <v>0.424511993565039+0.436003895315451i</v>
      </c>
      <c r="AE1600" t="e">
        <f t="shared" si="799"/>
        <v>#DIV/0!</v>
      </c>
      <c r="AF1600" t="str">
        <f t="shared" si="800"/>
        <v>-18.5122115184036-2.85306997472917i</v>
      </c>
      <c r="AG1600" t="e">
        <f t="shared" si="801"/>
        <v>#DIV/0!</v>
      </c>
      <c r="AH1600" t="e">
        <f t="shared" si="802"/>
        <v>#DIV/0!</v>
      </c>
      <c r="AI1600" t="e">
        <f t="shared" si="803"/>
        <v>#DIV/0!</v>
      </c>
      <c r="AJ1600" t="e">
        <f t="shared" si="804"/>
        <v>#DIV/0!</v>
      </c>
      <c r="AK1600"/>
      <c r="AL1600"/>
      <c r="AM1600"/>
      <c r="AN1600"/>
    </row>
    <row r="1601" spans="1:40" x14ac:dyDescent="0.25">
      <c r="A1601"/>
      <c r="B1601">
        <f t="shared" si="805"/>
        <v>146700</v>
      </c>
      <c r="C1601" s="186" t="str">
        <f t="shared" si="773"/>
        <v>-4.57047184061684E-06+0.0214852888045073i</v>
      </c>
      <c r="D1601" s="158" t="str">
        <f t="shared" si="774"/>
        <v>-7.66670170695078+0.164720547501223i</v>
      </c>
      <c r="E1601" t="str">
        <f t="shared" si="775"/>
        <v>7.99993383694536-0.0230065221084026i</v>
      </c>
      <c r="F1601" t="str">
        <f t="shared" si="776"/>
        <v>0.999200646088866+0.0000022969756102067i</v>
      </c>
      <c r="G1601">
        <f t="shared" si="771"/>
        <v>1</v>
      </c>
      <c r="H1601" t="str">
        <f t="shared" si="777"/>
        <v>10.8466467690366+3.01618833868473i</v>
      </c>
      <c r="I1601" t="str">
        <f t="shared" si="778"/>
        <v>576.089552852028i</v>
      </c>
      <c r="J1601" t="str">
        <f t="shared" si="772"/>
        <v>-448.231648444546+126.029959298333i</v>
      </c>
      <c r="K1601" t="str">
        <f t="shared" si="779"/>
        <v>0.334899277548767-1.19108548534267i</v>
      </c>
      <c r="L1601" t="str">
        <f t="shared" si="780"/>
        <v>0.0419516887457744-0.126765624395306i</v>
      </c>
      <c r="M1601" t="str">
        <f t="shared" si="781"/>
        <v>0.376850966294541-1.31785110973798i</v>
      </c>
      <c r="N1601" t="str">
        <f t="shared" si="782"/>
        <v>-1.08087200642019i</v>
      </c>
      <c r="O1601" t="str">
        <f t="shared" si="783"/>
        <v>0.470559112203365-0.882368472874218i</v>
      </c>
      <c r="P1601" t="str">
        <f t="shared" si="784"/>
        <v>0.529440887796635+0.882368472874218i</v>
      </c>
      <c r="Q1601" t="str">
        <f t="shared" si="785"/>
        <v>-0.529440887796635+0.198503533545972i</v>
      </c>
      <c r="R1601" t="str">
        <f t="shared" si="786"/>
        <v>-0.328904207569598-1.78992054092907i</v>
      </c>
      <c r="S1601" t="str">
        <f t="shared" si="787"/>
        <v>0.113965687154655i</v>
      </c>
      <c r="T1601" t="str">
        <f t="shared" si="788"/>
        <v>0.203989524399213-0.0374837940237265i</v>
      </c>
      <c r="U1601" t="e">
        <f t="shared" si="789"/>
        <v>#DIV/0!</v>
      </c>
      <c r="V1601" t="str">
        <f t="shared" si="790"/>
        <v>1.33333333333333E-06-0.000723267180603931i</v>
      </c>
      <c r="W1601" t="e">
        <f t="shared" si="791"/>
        <v>#DIV/0!</v>
      </c>
      <c r="X1601" t="e">
        <f t="shared" si="792"/>
        <v>#DIV/0!</v>
      </c>
      <c r="Y1601" t="str">
        <f t="shared" si="793"/>
        <v>0.00083+0.147478925530119i</v>
      </c>
      <c r="Z1601" t="e">
        <f t="shared" si="794"/>
        <v>#DIV/0!</v>
      </c>
      <c r="AA1601" t="e">
        <f t="shared" si="795"/>
        <v>#DIV/0!</v>
      </c>
      <c r="AB1601" t="str">
        <f t="shared" si="796"/>
        <v>1.25784775719704-0.231133958387532i</v>
      </c>
      <c r="AC1601" t="str">
        <f t="shared" si="797"/>
        <v>1.16942099919199-1.74475911826537i</v>
      </c>
      <c r="AD1601" t="str">
        <f t="shared" si="798"/>
        <v>0.424828066192521+0.436189091994549i</v>
      </c>
      <c r="AE1601" t="e">
        <f t="shared" si="799"/>
        <v>#DIV/0!</v>
      </c>
      <c r="AF1601" t="str">
        <f t="shared" si="800"/>
        <v>-18.5133484759874-2.85146779118351i</v>
      </c>
      <c r="AG1601" t="e">
        <f t="shared" si="801"/>
        <v>#DIV/0!</v>
      </c>
      <c r="AH1601" t="e">
        <f t="shared" si="802"/>
        <v>#DIV/0!</v>
      </c>
      <c r="AI1601" t="e">
        <f t="shared" si="803"/>
        <v>#DIV/0!</v>
      </c>
      <c r="AJ1601" t="e">
        <f t="shared" si="804"/>
        <v>#DIV/0!</v>
      </c>
      <c r="AK1601"/>
      <c r="AL1601"/>
      <c r="AM1601"/>
      <c r="AN1601"/>
    </row>
    <row r="1602" spans="1:40" x14ac:dyDescent="0.25">
      <c r="A1602"/>
      <c r="B1602">
        <f t="shared" si="805"/>
        <v>146800</v>
      </c>
      <c r="C1602" s="186" t="str">
        <f t="shared" si="773"/>
        <v>-4.56424716087034E-06+0.0214706530505141i</v>
      </c>
      <c r="D1602" s="158" t="str">
        <f t="shared" si="774"/>
        <v>-7.66670165922823+0.164608340053941i</v>
      </c>
      <c r="E1602" t="str">
        <f t="shared" si="775"/>
        <v>7.99993374671352-0.0230222045495572i</v>
      </c>
      <c r="F1602" t="str">
        <f t="shared" si="776"/>
        <v>0.999200646097864+2.29854134820151E-06i</v>
      </c>
      <c r="G1602">
        <f t="shared" si="771"/>
        <v>1</v>
      </c>
      <c r="H1602" t="str">
        <f t="shared" si="777"/>
        <v>10.8477817092697+3.01447550856451i</v>
      </c>
      <c r="I1602" t="str">
        <f t="shared" si="778"/>
        <v>576.482251933727i</v>
      </c>
      <c r="J1602" t="str">
        <f t="shared" si="772"/>
        <v>-448.844306605145+126.115869291037i</v>
      </c>
      <c r="K1602" t="str">
        <f t="shared" si="779"/>
        <v>0.3344746579342-1.19038981185644i</v>
      </c>
      <c r="L1602" t="str">
        <f t="shared" si="780"/>
        <v>0.0419001862289-0.126696304370988i</v>
      </c>
      <c r="M1602" t="str">
        <f t="shared" si="781"/>
        <v>0.3763748441631-1.31708611622743i</v>
      </c>
      <c r="N1602" t="str">
        <f t="shared" si="782"/>
        <v>-1.08160879715395i</v>
      </c>
      <c r="O1602" t="str">
        <f t="shared" si="783"/>
        <v>0.469908863623619-0.882714936934886i</v>
      </c>
      <c r="P1602" t="str">
        <f t="shared" si="784"/>
        <v>0.530091136376381+0.882714936934886i</v>
      </c>
      <c r="Q1602" t="str">
        <f t="shared" si="785"/>
        <v>-0.530091136376381+0.198893860219064i</v>
      </c>
      <c r="R1602" t="str">
        <f t="shared" si="786"/>
        <v>-0.328898025112297-1.78861835202371i</v>
      </c>
      <c r="S1602" t="str">
        <f t="shared" si="787"/>
        <v>0.1140433733763i</v>
      </c>
      <c r="T1602" t="str">
        <f t="shared" si="788"/>
        <v>0.203980070547542-0.0375086402806094i</v>
      </c>
      <c r="U1602" t="e">
        <f t="shared" si="789"/>
        <v>#DIV/0!</v>
      </c>
      <c r="V1602" t="str">
        <f t="shared" si="790"/>
        <v>1.33333333333333E-06-0.00072277449178881i</v>
      </c>
      <c r="W1602" t="e">
        <f t="shared" si="791"/>
        <v>#DIV/0!</v>
      </c>
      <c r="X1602" t="e">
        <f t="shared" si="792"/>
        <v>#DIV/0!</v>
      </c>
      <c r="Y1602" t="str">
        <f t="shared" si="793"/>
        <v>0.00083+0.147579456495034i</v>
      </c>
      <c r="Z1602" t="e">
        <f t="shared" si="794"/>
        <v>#DIV/0!</v>
      </c>
      <c r="AA1602" t="e">
        <f t="shared" si="795"/>
        <v>#DIV/0!</v>
      </c>
      <c r="AB1602" t="str">
        <f t="shared" si="796"/>
        <v>1.25778946250688-0.231287166296551i</v>
      </c>
      <c r="AC1602" t="str">
        <f t="shared" si="797"/>
        <v>1.16877519735024-1.74366770937676i</v>
      </c>
      <c r="AD1602" t="str">
        <f t="shared" si="798"/>
        <v>0.425144280657474+0.436374068228333i</v>
      </c>
      <c r="AE1602" t="e">
        <f t="shared" si="799"/>
        <v>#DIV/0!</v>
      </c>
      <c r="AF1602" t="str">
        <f t="shared" si="800"/>
        <v>-18.5144833684979-2.84986716851057i</v>
      </c>
      <c r="AG1602" t="e">
        <f t="shared" si="801"/>
        <v>#DIV/0!</v>
      </c>
      <c r="AH1602" t="e">
        <f t="shared" si="802"/>
        <v>#DIV/0!</v>
      </c>
      <c r="AI1602" t="e">
        <f t="shared" si="803"/>
        <v>#DIV/0!</v>
      </c>
      <c r="AJ1602" t="e">
        <f t="shared" si="804"/>
        <v>#DIV/0!</v>
      </c>
      <c r="AK1602"/>
      <c r="AL1602"/>
      <c r="AM1602"/>
      <c r="AN1602"/>
    </row>
    <row r="1603" spans="1:40" x14ac:dyDescent="0.25">
      <c r="A1603"/>
      <c r="B1603">
        <f t="shared" si="805"/>
        <v>146900</v>
      </c>
      <c r="C1603" s="186" t="str">
        <f t="shared" si="773"/>
        <v>-4.55803518887154E-06+0.0214560372226639i</v>
      </c>
      <c r="D1603" s="158" t="str">
        <f t="shared" si="774"/>
        <v>-7.66670161160313+0.164496285373757i</v>
      </c>
      <c r="E1603" t="str">
        <f t="shared" si="775"/>
        <v>7.99993365642019-0.0230378869901809i</v>
      </c>
      <c r="F1603" t="str">
        <f t="shared" si="776"/>
        <v>0.999200646106872+2.30010708614341E-06i</v>
      </c>
      <c r="G1603">
        <f t="shared" si="771"/>
        <v>1</v>
      </c>
      <c r="H1603" t="str">
        <f t="shared" si="777"/>
        <v>10.848914589165+3.01276439035102i</v>
      </c>
      <c r="I1603" t="str">
        <f t="shared" si="778"/>
        <v>576.874951015426i</v>
      </c>
      <c r="J1603" t="str">
        <f t="shared" si="772"/>
        <v>-449.45738225001+126.201779283743i</v>
      </c>
      <c r="K1603" t="str">
        <f t="shared" si="779"/>
        <v>0.334050825452503-1.18969487116952i</v>
      </c>
      <c r="L1603" t="str">
        <f t="shared" si="780"/>
        <v>0.041848775046002-0.126627048539007i</v>
      </c>
      <c r="M1603" t="str">
        <f t="shared" si="781"/>
        <v>0.375899600498505-1.31632191970853i</v>
      </c>
      <c r="N1603" t="str">
        <f t="shared" si="782"/>
        <v>-1.0823455878877i</v>
      </c>
      <c r="O1603" t="str">
        <f t="shared" si="783"/>
        <v>0.469258359948892-0.883060921804422i</v>
      </c>
      <c r="P1603" t="str">
        <f t="shared" si="784"/>
        <v>0.530741640051108+0.883060921804422i</v>
      </c>
      <c r="Q1603" t="str">
        <f t="shared" si="785"/>
        <v>-0.530741640051108+0.199284666083278i</v>
      </c>
      <c r="R1603" t="str">
        <f t="shared" si="786"/>
        <v>-0.328891838047669-1.78731787812225i</v>
      </c>
      <c r="S1603" t="str">
        <f t="shared" si="787"/>
        <v>0.114121059597947i</v>
      </c>
      <c r="T1603" t="str">
        <f t="shared" si="788"/>
        <v>0.203970610089665-0.0375334850511164i</v>
      </c>
      <c r="U1603" t="e">
        <f t="shared" si="789"/>
        <v>#DIV/0!</v>
      </c>
      <c r="V1603" t="str">
        <f t="shared" si="790"/>
        <v>1.33333333333333E-06-0.000722282473754915i</v>
      </c>
      <c r="W1603" t="e">
        <f t="shared" si="791"/>
        <v>#DIV/0!</v>
      </c>
      <c r="X1603" t="e">
        <f t="shared" si="792"/>
        <v>#DIV/0!</v>
      </c>
      <c r="Y1603" t="str">
        <f t="shared" si="793"/>
        <v>0.00083+0.147679987459949i</v>
      </c>
      <c r="Z1603" t="e">
        <f t="shared" si="794"/>
        <v>#DIV/0!</v>
      </c>
      <c r="AA1603" t="e">
        <f t="shared" si="795"/>
        <v>#DIV/0!</v>
      </c>
      <c r="AB1603" t="str">
        <f t="shared" si="796"/>
        <v>1.25773112708128-0.231440365040223i</v>
      </c>
      <c r="AC1603" t="str">
        <f t="shared" si="797"/>
        <v>1.1681306025966-1.74257739243465i</v>
      </c>
      <c r="AD1603" t="str">
        <f t="shared" si="798"/>
        <v>0.425460636815435+0.436558823912013i</v>
      </c>
      <c r="AE1603" t="e">
        <f t="shared" si="799"/>
        <v>#DIV/0!</v>
      </c>
      <c r="AF1603" t="str">
        <f t="shared" si="800"/>
        <v>-18.5156162007681-2.84826810497726i</v>
      </c>
      <c r="AG1603" t="e">
        <f t="shared" si="801"/>
        <v>#DIV/0!</v>
      </c>
      <c r="AH1603" t="e">
        <f t="shared" si="802"/>
        <v>#DIV/0!</v>
      </c>
      <c r="AI1603" t="e">
        <f t="shared" si="803"/>
        <v>#DIV/0!</v>
      </c>
      <c r="AJ1603" t="e">
        <f t="shared" si="804"/>
        <v>#DIV/0!</v>
      </c>
      <c r="AK1603"/>
      <c r="AL1603"/>
      <c r="AM1603"/>
      <c r="AN1603"/>
    </row>
    <row r="1604" spans="1:40" x14ac:dyDescent="0.25">
      <c r="A1604"/>
      <c r="B1604">
        <f t="shared" si="805"/>
        <v>147000</v>
      </c>
      <c r="C1604" s="186" t="str">
        <f t="shared" si="773"/>
        <v>-4.55183589005329E-06+0.0214414412802911i</v>
      </c>
      <c r="D1604" s="158" t="str">
        <f t="shared" si="774"/>
        <v>-7.66670156407516+0.164384383148898i</v>
      </c>
      <c r="E1604" t="str">
        <f t="shared" si="775"/>
        <v>7.99993356606538-0.0230535694302735i</v>
      </c>
      <c r="F1604" t="str">
        <f t="shared" si="776"/>
        <v>0.999200646115881+2.30167282403234E-06i</v>
      </c>
      <c r="G1604">
        <f t="shared" si="771"/>
        <v>1</v>
      </c>
      <c r="H1604" t="str">
        <f t="shared" si="777"/>
        <v>10.8500454135419+3.01105498199999i</v>
      </c>
      <c r="I1604" t="str">
        <f t="shared" si="778"/>
        <v>577.267650097124i</v>
      </c>
      <c r="J1604" t="str">
        <f t="shared" si="772"/>
        <v>-450.070875379141+126.287689276448i</v>
      </c>
      <c r="K1604" t="str">
        <f t="shared" si="779"/>
        <v>0.333627778211004-1.18900066230151i</v>
      </c>
      <c r="L1604" t="str">
        <f t="shared" si="780"/>
        <v>0.0417974549900054-0.126557856836748i</v>
      </c>
      <c r="M1604" t="str">
        <f t="shared" si="781"/>
        <v>0.375425233201009-1.31555851913826i</v>
      </c>
      <c r="N1604" t="str">
        <f t="shared" si="782"/>
        <v>-1.08308237862146i</v>
      </c>
      <c r="O1604" t="str">
        <f t="shared" si="783"/>
        <v>0.468607601532299-0.883406427295017i</v>
      </c>
      <c r="P1604" t="str">
        <f t="shared" si="784"/>
        <v>0.531392398467701+0.883406427295017i</v>
      </c>
      <c r="Q1604" t="str">
        <f t="shared" si="785"/>
        <v>-0.531392398467701+0.199675951326443i</v>
      </c>
      <c r="R1604" t="str">
        <f t="shared" si="786"/>
        <v>-0.328885646374887-1.78601911572173i</v>
      </c>
      <c r="S1604" t="str">
        <f t="shared" si="787"/>
        <v>0.114198745819592i</v>
      </c>
      <c r="T1604" t="str">
        <f t="shared" si="788"/>
        <v>0.203961143025238-0.0375583283340779i</v>
      </c>
      <c r="U1604" t="e">
        <f t="shared" si="789"/>
        <v>#DIV/0!</v>
      </c>
      <c r="V1604" t="str">
        <f t="shared" si="790"/>
        <v>1.33333333333333E-06-0.000721791125133312i</v>
      </c>
      <c r="W1604" t="e">
        <f t="shared" si="791"/>
        <v>#DIV/0!</v>
      </c>
      <c r="X1604" t="e">
        <f t="shared" si="792"/>
        <v>#DIV/0!</v>
      </c>
      <c r="Y1604" t="str">
        <f t="shared" si="793"/>
        <v>0.00083+0.147780518424864i</v>
      </c>
      <c r="Z1604" t="e">
        <f t="shared" si="794"/>
        <v>#DIV/0!</v>
      </c>
      <c r="AA1604" t="e">
        <f t="shared" si="795"/>
        <v>#DIV/0!</v>
      </c>
      <c r="AB1604" t="str">
        <f t="shared" si="796"/>
        <v>1.25767275091814-0.231593554611338i</v>
      </c>
      <c r="AC1604" t="str">
        <f t="shared" si="797"/>
        <v>1.16748721205754-1.74148816600622i</v>
      </c>
      <c r="AD1604" t="str">
        <f t="shared" si="798"/>
        <v>0.42577713452187+0.436743358940883i</v>
      </c>
      <c r="AE1604" t="e">
        <f t="shared" si="799"/>
        <v>#DIV/0!</v>
      </c>
      <c r="AF1604" t="str">
        <f t="shared" si="800"/>
        <v>-18.5167469776171-2.84667059885109i</v>
      </c>
      <c r="AG1604" t="e">
        <f t="shared" si="801"/>
        <v>#DIV/0!</v>
      </c>
      <c r="AH1604" t="e">
        <f t="shared" si="802"/>
        <v>#DIV/0!</v>
      </c>
      <c r="AI1604" t="e">
        <f t="shared" si="803"/>
        <v>#DIV/0!</v>
      </c>
      <c r="AJ1604" t="e">
        <f t="shared" si="804"/>
        <v>#DIV/0!</v>
      </c>
      <c r="AK1604"/>
      <c r="AL1604"/>
      <c r="AM1604"/>
      <c r="AN1604"/>
    </row>
    <row r="1605" spans="1:40" x14ac:dyDescent="0.25">
      <c r="A1605"/>
      <c r="B1605">
        <f t="shared" si="805"/>
        <v>147100</v>
      </c>
      <c r="C1605" s="186" t="str">
        <f t="shared" si="773"/>
        <v>-0.0000045456492299659+0.0214268651828406i</v>
      </c>
      <c r="D1605" s="158" t="str">
        <f t="shared" si="774"/>
        <v>-7.6667015166441+0.164272633068445i</v>
      </c>
      <c r="E1605" t="str">
        <f t="shared" si="775"/>
        <v>7.99993347564908-0.0230692518698345i</v>
      </c>
      <c r="F1605" t="str">
        <f t="shared" si="776"/>
        <v>0.999200646124909+2.30323856186835E-06i</v>
      </c>
      <c r="G1605">
        <f t="shared" ref="G1605:G1668" si="806">IF($C$11=$C$7,$C$24,F1605)</f>
        <v>1</v>
      </c>
      <c r="H1605" t="str">
        <f t="shared" si="777"/>
        <v>10.8511741872063+3.00934728146867i</v>
      </c>
      <c r="I1605" t="str">
        <f t="shared" si="778"/>
        <v>577.660349178823i</v>
      </c>
      <c r="J1605" t="str">
        <f t="shared" ref="J1605:J1668" si="807">IMSUM(COMPLEX(0,2*PI()*B1605*$C$113*$C$112),COMPLEX(0,2*PI()*B1605*$C$113*$C$111),COMPLEX(0,2*PI()*B1605*$C$28*10^-12*$C$111),COMPLEX(-1*2*PI()*B1605*2*PI()*B1605*$C$113*$C$112*$C$28*10^-12*$C$111,0),COMPLEX(1,0))</f>
        <v>-450.684785992538+126.373599269153i</v>
      </c>
      <c r="K1605" t="str">
        <f t="shared" si="779"/>
        <v>0.333205514322555-1.18830718427318i</v>
      </c>
      <c r="L1605" t="str">
        <f t="shared" si="780"/>
        <v>0.0417462258543934-0.126488729201582i</v>
      </c>
      <c r="M1605" t="str">
        <f t="shared" si="781"/>
        <v>0.374951740176948-1.31479591347476i</v>
      </c>
      <c r="N1605" t="str">
        <f t="shared" si="782"/>
        <v>-1.08381916935522i</v>
      </c>
      <c r="O1605" t="str">
        <f t="shared" si="783"/>
        <v>0.467956588727122-0.883751453219102i</v>
      </c>
      <c r="P1605" t="str">
        <f t="shared" si="784"/>
        <v>0.532043411272878+0.883751453219102i</v>
      </c>
      <c r="Q1605" t="str">
        <f t="shared" si="785"/>
        <v>-0.532043411272878+0.200067716136118i</v>
      </c>
      <c r="R1605" t="str">
        <f t="shared" si="786"/>
        <v>-0.328879450093102-1.78472206132879i</v>
      </c>
      <c r="S1605" t="str">
        <f t="shared" si="787"/>
        <v>0.114276432041238i</v>
      </c>
      <c r="T1605" t="str">
        <f t="shared" si="788"/>
        <v>0.203951669353938-0.0375831701283241i</v>
      </c>
      <c r="U1605" t="e">
        <f t="shared" si="789"/>
        <v>#DIV/0!</v>
      </c>
      <c r="V1605" t="str">
        <f t="shared" si="790"/>
        <v>1.33333333333333E-06-0.00072130044455878i</v>
      </c>
      <c r="W1605" t="e">
        <f t="shared" si="791"/>
        <v>#DIV/0!</v>
      </c>
      <c r="X1605" t="e">
        <f t="shared" si="792"/>
        <v>#DIV/0!</v>
      </c>
      <c r="Y1605" t="str">
        <f t="shared" si="793"/>
        <v>0.00083+0.147881049389779i</v>
      </c>
      <c r="Z1605" t="e">
        <f t="shared" si="794"/>
        <v>#DIV/0!</v>
      </c>
      <c r="AA1605" t="e">
        <f t="shared" si="795"/>
        <v>#DIV/0!</v>
      </c>
      <c r="AB1605" t="str">
        <f t="shared" si="796"/>
        <v>1.25761433401544-0.231746735002681i</v>
      </c>
      <c r="AC1605" t="str">
        <f t="shared" si="797"/>
        <v>1.16684502286792-1.74040002866036i</v>
      </c>
      <c r="AD1605" t="str">
        <f t="shared" si="798"/>
        <v>0.426093773632156+0.436927673210322i</v>
      </c>
      <c r="AE1605" t="e">
        <f t="shared" si="799"/>
        <v>#DIV/0!</v>
      </c>
      <c r="AF1605" t="str">
        <f t="shared" si="800"/>
        <v>-18.5178757038504-2.84507464840022i</v>
      </c>
      <c r="AG1605" t="e">
        <f t="shared" si="801"/>
        <v>#DIV/0!</v>
      </c>
      <c r="AH1605" t="e">
        <f t="shared" si="802"/>
        <v>#DIV/0!</v>
      </c>
      <c r="AI1605" t="e">
        <f t="shared" si="803"/>
        <v>#DIV/0!</v>
      </c>
      <c r="AJ1605" t="e">
        <f t="shared" si="804"/>
        <v>#DIV/0!</v>
      </c>
      <c r="AK1605"/>
      <c r="AL1605"/>
      <c r="AM1605"/>
      <c r="AN1605"/>
    </row>
    <row r="1606" spans="1:40" x14ac:dyDescent="0.25">
      <c r="A1606"/>
      <c r="B1606">
        <f t="shared" si="805"/>
        <v>147200</v>
      </c>
      <c r="C1606" s="186" t="str">
        <f t="shared" ref="C1606:C1669" si="808">IMPRODUCT(COMPLEX(-1,0),IMDIV(IMPRODUCT(G1606,COMPLEX($C$100+$C$101,0)),COMPLEX($C$100,2*PI()*B1606*$C$103*$C$102*(2*$C$100+$C$101))))</f>
        <v>-4.53947517427667E-06+0.0214123088898677i</v>
      </c>
      <c r="D1606" s="158" t="str">
        <f t="shared" ref="D1606:D1669" si="809">IMPRODUCT(COMPLEX($C$106,0),IMSUB(C1606,G1606))</f>
        <v>-7.66670146930964+0.164161034822319i</v>
      </c>
      <c r="E1606" t="str">
        <f t="shared" ref="E1606:E1669" si="810">IMDIV(COMPLEX($C$20*10^3,0),COMPLEX(1,2*PI()*B1606*$C$20*1000*$C$29*10^-12))</f>
        <v>7.9999333851713-0.0230849343088635i</v>
      </c>
      <c r="F1606" t="str">
        <f t="shared" ref="F1606:F1669" si="811">IMDIV(COMPLEX($C$22*1000,0),IMSUM(COMPLEX($C$22*1000,0),E1606))</f>
        <v>0.999200646133927+2.30480429965125E-06i</v>
      </c>
      <c r="G1606">
        <f t="shared" si="806"/>
        <v>1</v>
      </c>
      <c r="H1606" t="str">
        <f t="shared" ref="H1606:H1669" si="812">IMPRODUCT(COMPLEX($C$108,0),IMPRODUCT(COMPLEX(-1,0),D1606),IMDIV(COMPLEX(0,2*PI()*B1606*$C$109*$C$110),COMPLEX(1,2*PI()*B1606*$C$109*$C$110)))</f>
        <v>10.8523009149506+3.00764128671577i</v>
      </c>
      <c r="I1606" t="str">
        <f t="shared" ref="I1606:I1669" si="813">COMPLEX(0,2*PI()*B1606*$C$113*$C$112*$C$114)</f>
        <v>578.053048260522i</v>
      </c>
      <c r="J1606" t="str">
        <f t="shared" si="807"/>
        <v>-451.299114090201+126.459509261857i</v>
      </c>
      <c r="K1606" t="str">
        <f t="shared" ref="K1606:K1669" si="814">IMDIV(I1606,J1606)</f>
        <v>0.3327840319055-1.18761443610644i</v>
      </c>
      <c r="L1606" t="str">
        <f t="shared" ref="L1606:L1669" si="815">IMDIV(COMPLEX($C$117,0),COMPLEX(1,2*PI()*B1606*$C$115*$C$116))</f>
        <v>0.0416950874332052-0.126419665570866i</v>
      </c>
      <c r="M1606" t="str">
        <f t="shared" ref="M1606:M1669" si="816">IMSUM(K1606,L1606)</f>
        <v>0.374479119338705-1.31403410167731i</v>
      </c>
      <c r="N1606" t="str">
        <f t="shared" ref="N1606:N1669" si="817">COMPLEX(0,-2*PI()*B1606*$C$43)</f>
        <v>-1.08455596008897i</v>
      </c>
      <c r="O1606" t="str">
        <f t="shared" ref="O1606:O1669" si="818">IMEXP(N1606)</f>
        <v>0.467305321886777-0.884095999389374i</v>
      </c>
      <c r="P1606" t="str">
        <f t="shared" ref="P1606:P1669" si="819">IMSUB(COMPLEX(1,0),O1606)</f>
        <v>0.532694678113223+0.884095999389374i</v>
      </c>
      <c r="Q1606" t="str">
        <f t="shared" ref="Q1606:Q1669" si="820">IMSUM(COMPLEX(0,2*PI()*B1606*$C$43),O1606,COMPLEX(-1,0))</f>
        <v>-0.532694678113223+0.200459960699596i</v>
      </c>
      <c r="R1606" t="str">
        <f t="shared" ref="R1606:R1669" si="821">IMDIV(P1606,Q1606)</f>
        <v>-0.328873249201491-1.78342671145952i</v>
      </c>
      <c r="S1606" t="str">
        <f t="shared" ref="S1606:S1669" si="822">IMDIV(COMPLEX(0,2*PI()*B1606*$C$123),COMPLEX($C$124,0))</f>
        <v>0.114354118262885i</v>
      </c>
      <c r="T1606" t="str">
        <f t="shared" ref="T1606:T1669" si="823">IMPRODUCT(R1606,S1606)</f>
        <v>0.20394218907543-0.0376080104326866i</v>
      </c>
      <c r="U1606" t="e">
        <f t="shared" ref="U1606:U1669" si="824">IMDIV(COMPLEX(1,2*PI()*B1606*$C$16*10^-3*$C$15*10^-6),COMPLEX(0,2*PI()*B1606*$C$15*10^-6))</f>
        <v>#DIV/0!</v>
      </c>
      <c r="V1606" t="str">
        <f t="shared" ref="V1606:V1669" si="825">IMSUM(COMPLEX($C$18*10^-3,0),IMDIV(COMPLEX(1,0),COMPLEX(0,2*PI()*B1606*($C$17*1*10^-6))))</f>
        <v>1.33333333333333E-06-0.000720810430669817i</v>
      </c>
      <c r="W1606" t="e">
        <f t="shared" ref="W1606:W1669" si="826">IMDIV(IMPRODUCT(U1606,V1606),IMSUM(U1606,V1606))</f>
        <v>#DIV/0!</v>
      </c>
      <c r="X1606" t="e">
        <f t="shared" ref="X1606:X1669" si="827">IMDIV(IMPRODUCT(COMPLEX($C$19,0),W1606),IMSUM(COMPLEX($C$19,0),W1606))</f>
        <v>#DIV/0!</v>
      </c>
      <c r="Y1606" t="str">
        <f t="shared" ref="Y1606:Y1669" si="828">COMPLEX($C$13*10^-3,2*PI()*B1606*$C$12*0.000001)</f>
        <v>0.00083+0.147981580354694i</v>
      </c>
      <c r="Z1606" t="e">
        <f t="shared" ref="Z1606:Z1669" si="829">IMPRODUCT(COMPLEX($C$6,0),IMDIV(X1606,IMSUM(X1606,Y1606)))</f>
        <v>#DIV/0!</v>
      </c>
      <c r="AA1606" t="e">
        <f t="shared" ref="AA1606:AA1669" si="830">IMDIV(COMPLEX($C$6,0),IMSUM(X1606,Y1606))</f>
        <v>#DIV/0!</v>
      </c>
      <c r="AB1606" t="str">
        <f t="shared" ref="AB1606:AB1669" si="831">IMPRODUCT(COMPLEX($C$119,0),T1606)</f>
        <v>1.25755587637114-0.231899906207048i</v>
      </c>
      <c r="AC1606" t="str">
        <f t="shared" ref="AC1606:AC1669" si="832">IMSUM(COMPLEX(1,0),IMPRODUCT(AB1606,M1606))</f>
        <v>1.16620403217085-1.73931297896752i</v>
      </c>
      <c r="AD1606" t="str">
        <f t="shared" ref="AD1606:AD1669" si="833">IMDIV(AB1606,AC1606)</f>
        <v>0.426410554001598+0.437111766615793i</v>
      </c>
      <c r="AE1606" t="e">
        <f t="shared" ref="AE1606:AE1669" si="834">IMPRODUCT(AD1606,AA1606,X1606)</f>
        <v>#DIV/0!</v>
      </c>
      <c r="AF1606" t="str">
        <f t="shared" ref="AF1606:AF1669" si="835">IMSUB(D1606,H1606)</f>
        <v>-18.5190023842602-2.84348025189345i</v>
      </c>
      <c r="AG1606" t="e">
        <f t="shared" ref="AG1606:AG1669" si="836">IMSUM(COMPLEX(1,0),IMPRODUCT(AD1606,AA1606,COMPLEX($C$127,0)))</f>
        <v>#DIV/0!</v>
      </c>
      <c r="AH1606" t="e">
        <f t="shared" ref="AH1606:AH1669" si="837">IMDIV(IMPRODUCT(AE1606,AF1606),AG1606)</f>
        <v>#DIV/0!</v>
      </c>
      <c r="AI1606" t="e">
        <f t="shared" ref="AI1606:AI1669" si="838">20*LOG10(IMABS(AH1606))</f>
        <v>#DIV/0!</v>
      </c>
      <c r="AJ1606" t="e">
        <f t="shared" ref="AJ1606:AJ1669" si="839">IMARGUMENT(AH1606)*180/PI()</f>
        <v>#DIV/0!</v>
      </c>
      <c r="AK1606"/>
      <c r="AL1606"/>
      <c r="AM1606"/>
      <c r="AN1606"/>
    </row>
    <row r="1607" spans="1:40" x14ac:dyDescent="0.25">
      <c r="A1607"/>
      <c r="B1607">
        <f t="shared" si="805"/>
        <v>147300</v>
      </c>
      <c r="C1607" s="186" t="str">
        <f t="shared" si="808"/>
        <v>-4.53331368876941E-06+0.0213977723610374i</v>
      </c>
      <c r="D1607" s="158" t="str">
        <f t="shared" si="809"/>
        <v>-7.66670142207163+0.164049588101287i</v>
      </c>
      <c r="E1607" t="str">
        <f t="shared" si="810"/>
        <v>7.99993329463204-0.0231006167473603i</v>
      </c>
      <c r="F1607" t="str">
        <f t="shared" si="811"/>
        <v>0.999200646142965+2.30637003738117E-06i</v>
      </c>
      <c r="G1607">
        <f t="shared" si="806"/>
        <v>1</v>
      </c>
      <c r="H1607" t="str">
        <f t="shared" si="812"/>
        <v>10.853425601554+3.00593699570159i</v>
      </c>
      <c r="I1607" t="str">
        <f t="shared" si="813"/>
        <v>578.445747342221i</v>
      </c>
      <c r="J1607" t="str">
        <f t="shared" si="807"/>
        <v>-451.913859672131+126.545419254563i</v>
      </c>
      <c r="K1607" t="str">
        <f t="shared" si="814"/>
        <v>0.332363329083674-1.18692241682439i</v>
      </c>
      <c r="L1607" t="str">
        <f t="shared" si="815"/>
        <v>0.041644039521036-0.126350665881944i</v>
      </c>
      <c r="M1607" t="str">
        <f t="shared" si="816"/>
        <v>0.37400736860471-1.31327308270633i</v>
      </c>
      <c r="N1607" t="str">
        <f t="shared" si="817"/>
        <v>-1.08529275082273i</v>
      </c>
      <c r="O1607" t="str">
        <f t="shared" si="818"/>
        <v>0.466653801364794-0.8844400656188i</v>
      </c>
      <c r="P1607" t="str">
        <f t="shared" si="819"/>
        <v>0.533346198635206+0.8844400656188i</v>
      </c>
      <c r="Q1607" t="str">
        <f t="shared" si="820"/>
        <v>-0.533346198635206+0.20085268520393i</v>
      </c>
      <c r="R1607" t="str">
        <f t="shared" si="821"/>
        <v>-0.328867043699208-1.78213306263944i</v>
      </c>
      <c r="S1607" t="str">
        <f t="shared" si="822"/>
        <v>0.11443180448453i</v>
      </c>
      <c r="T1607" t="str">
        <f t="shared" si="823"/>
        <v>0.203932702189373-0.0376328492459932i</v>
      </c>
      <c r="U1607" t="e">
        <f t="shared" si="824"/>
        <v>#DIV/0!</v>
      </c>
      <c r="V1607" t="str">
        <f t="shared" si="825"/>
        <v>1.33333333333333E-06-0.000720321082108601i</v>
      </c>
      <c r="W1607" t="e">
        <f t="shared" si="826"/>
        <v>#DIV/0!</v>
      </c>
      <c r="X1607" t="e">
        <f t="shared" si="827"/>
        <v>#DIV/0!</v>
      </c>
      <c r="Y1607" t="str">
        <f t="shared" si="828"/>
        <v>0.00083+0.148082111319608i</v>
      </c>
      <c r="Z1607" t="e">
        <f t="shared" si="829"/>
        <v>#DIV/0!</v>
      </c>
      <c r="AA1607" t="e">
        <f t="shared" si="830"/>
        <v>#DIV/0!</v>
      </c>
      <c r="AB1607" t="str">
        <f t="shared" si="831"/>
        <v>1.25749737798312-0.23205306821721i</v>
      </c>
      <c r="AC1607" t="str">
        <f t="shared" si="832"/>
        <v>1.16556423711771-1.73822701549959i</v>
      </c>
      <c r="AD1607" t="str">
        <f t="shared" si="833"/>
        <v>0.426727475485432+0.437295639052824i</v>
      </c>
      <c r="AE1607" t="e">
        <f t="shared" si="834"/>
        <v>#DIV/0!</v>
      </c>
      <c r="AF1607" t="str">
        <f t="shared" si="835"/>
        <v>-18.5201270236256-2.8418874076003i</v>
      </c>
      <c r="AG1607" t="e">
        <f t="shared" si="836"/>
        <v>#DIV/0!</v>
      </c>
      <c r="AH1607" t="e">
        <f t="shared" si="837"/>
        <v>#DIV/0!</v>
      </c>
      <c r="AI1607" t="e">
        <f t="shared" si="838"/>
        <v>#DIV/0!</v>
      </c>
      <c r="AJ1607" t="e">
        <f t="shared" si="839"/>
        <v>#DIV/0!</v>
      </c>
      <c r="AK1607"/>
      <c r="AL1607"/>
      <c r="AM1607"/>
      <c r="AN1607"/>
    </row>
    <row r="1608" spans="1:40" x14ac:dyDescent="0.25">
      <c r="A1608"/>
      <c r="B1608">
        <f t="shared" si="805"/>
        <v>147400</v>
      </c>
      <c r="C1608" s="186" t="str">
        <f t="shared" si="808"/>
        <v>-4.52716473934391E-06+0.0213832555561242i</v>
      </c>
      <c r="D1608" s="158" t="str">
        <f t="shared" si="809"/>
        <v>-7.66670137492968+0.163938292596952i</v>
      </c>
      <c r="E1608" t="str">
        <f t="shared" si="810"/>
        <v>7.99993320403128-0.0231162991853245i</v>
      </c>
      <c r="F1608" t="str">
        <f t="shared" si="811"/>
        <v>0.999200646152004+2.30793577505797E-06i</v>
      </c>
      <c r="G1608">
        <f t="shared" si="806"/>
        <v>1</v>
      </c>
      <c r="H1608" t="str">
        <f t="shared" si="812"/>
        <v>10.8545482517816+3.00423440638778i</v>
      </c>
      <c r="I1608" t="str">
        <f t="shared" si="813"/>
        <v>578.838446423919i</v>
      </c>
      <c r="J1608" t="str">
        <f t="shared" si="807"/>
        <v>-452.529022738327+126.631329247268i</v>
      </c>
      <c r="K1608" t="str">
        <f t="shared" si="814"/>
        <v>0.33194340398636-1.1862311254513i</v>
      </c>
      <c r="L1608" t="str">
        <f t="shared" si="815"/>
        <v>0.0415930819130342-0.126281730072149i</v>
      </c>
      <c r="M1608" t="str">
        <f t="shared" si="816"/>
        <v>0.373536485899394-1.31251285552345i</v>
      </c>
      <c r="N1608" t="str">
        <f t="shared" si="817"/>
        <v>-1.08602954155648i</v>
      </c>
      <c r="O1608" t="str">
        <f t="shared" si="818"/>
        <v>0.466002027514876-0.884783651720592i</v>
      </c>
      <c r="P1608" t="str">
        <f t="shared" si="819"/>
        <v>0.533997972485124+0.884783651720592i</v>
      </c>
      <c r="Q1608" t="str">
        <f t="shared" si="820"/>
        <v>-0.533997972485124+0.201245889835888i</v>
      </c>
      <c r="R1608" t="str">
        <f t="shared" si="821"/>
        <v>-0.328860833585418-1.78084111140357i</v>
      </c>
      <c r="S1608" t="str">
        <f t="shared" si="822"/>
        <v>0.114509490706176i</v>
      </c>
      <c r="T1608" t="str">
        <f t="shared" si="823"/>
        <v>0.203923208695443-0.0376576865670747i</v>
      </c>
      <c r="U1608" t="e">
        <f t="shared" si="824"/>
        <v>#DIV/0!</v>
      </c>
      <c r="V1608" t="str">
        <f t="shared" si="825"/>
        <v>1.33333333333333E-06-0.000719832397521008i</v>
      </c>
      <c r="W1608" t="e">
        <f t="shared" si="826"/>
        <v>#DIV/0!</v>
      </c>
      <c r="X1608" t="e">
        <f t="shared" si="827"/>
        <v>#DIV/0!</v>
      </c>
      <c r="Y1608" t="str">
        <f t="shared" si="828"/>
        <v>0.00083+0.148182642284523i</v>
      </c>
      <c r="Z1608" t="e">
        <f t="shared" si="829"/>
        <v>#DIV/0!</v>
      </c>
      <c r="AA1608" t="e">
        <f t="shared" si="830"/>
        <v>#DIV/0!</v>
      </c>
      <c r="AB1608" t="str">
        <f t="shared" si="831"/>
        <v>1.2574388388494-0.23220622102596i</v>
      </c>
      <c r="AC1608" t="str">
        <f t="shared" si="832"/>
        <v>1.16492563486813-1.73714213683033i</v>
      </c>
      <c r="AD1608" t="str">
        <f t="shared" si="833"/>
        <v>0.427044537938785+0.437479290417051i</v>
      </c>
      <c r="AE1608" t="e">
        <f t="shared" si="834"/>
        <v>#DIV/0!</v>
      </c>
      <c r="AF1608" t="str">
        <f t="shared" si="835"/>
        <v>-18.5212496267113-2.84029611379083i</v>
      </c>
      <c r="AG1608" t="e">
        <f t="shared" si="836"/>
        <v>#DIV/0!</v>
      </c>
      <c r="AH1608" t="e">
        <f t="shared" si="837"/>
        <v>#DIV/0!</v>
      </c>
      <c r="AI1608" t="e">
        <f t="shared" si="838"/>
        <v>#DIV/0!</v>
      </c>
      <c r="AJ1608" t="e">
        <f t="shared" si="839"/>
        <v>#DIV/0!</v>
      </c>
      <c r="AK1608"/>
      <c r="AL1608"/>
      <c r="AM1608"/>
      <c r="AN1608"/>
    </row>
    <row r="1609" spans="1:40" x14ac:dyDescent="0.25">
      <c r="A1609"/>
      <c r="B1609">
        <f t="shared" si="805"/>
        <v>147500</v>
      </c>
      <c r="C1609" s="186" t="str">
        <f t="shared" si="808"/>
        <v>-4.52102829201558E-06+0.0213687584350115i</v>
      </c>
      <c r="D1609" s="158" t="str">
        <f t="shared" si="809"/>
        <v>-7.66670132788356+0.163827148001755i</v>
      </c>
      <c r="E1609" t="str">
        <f t="shared" si="810"/>
        <v>7.99993311336905-0.0231319816227556i</v>
      </c>
      <c r="F1609" t="str">
        <f t="shared" si="811"/>
        <v>0.999200646161042+0.0000023095015126816i</v>
      </c>
      <c r="G1609">
        <f t="shared" si="806"/>
        <v>1</v>
      </c>
      <c r="H1609" t="str">
        <f t="shared" si="812"/>
        <v>10.8556688703859+3.00253351673765i</v>
      </c>
      <c r="I1609" t="str">
        <f t="shared" si="813"/>
        <v>579.231145505618i</v>
      </c>
      <c r="J1609" t="str">
        <f t="shared" si="807"/>
        <v>-453.144603288789+126.717239239973i</v>
      </c>
      <c r="K1609" t="str">
        <f t="shared" si="814"/>
        <v>0.331524254748292-1.1855405610126i</v>
      </c>
      <c r="L1609" t="str">
        <f t="shared" si="815"/>
        <v>0.0415422144048994-0.126212858078801i</v>
      </c>
      <c r="M1609" t="str">
        <f t="shared" si="816"/>
        <v>0.373066469153191-1.3117534190914i</v>
      </c>
      <c r="N1609" t="str">
        <f t="shared" si="817"/>
        <v>-1.08676633229024i</v>
      </c>
      <c r="O1609" t="str">
        <f t="shared" si="818"/>
        <v>0.465350000690826-0.885126757508238i</v>
      </c>
      <c r="P1609" t="str">
        <f t="shared" si="819"/>
        <v>0.534649999309174+0.885126757508238i</v>
      </c>
      <c r="Q1609" t="str">
        <f t="shared" si="820"/>
        <v>-0.534649999309174+0.201639574782002i</v>
      </c>
      <c r="R1609" t="str">
        <f t="shared" si="821"/>
        <v>-0.328854618859281-1.77955085429623i</v>
      </c>
      <c r="S1609" t="str">
        <f t="shared" si="822"/>
        <v>0.114587176927822i</v>
      </c>
      <c r="T1609" t="str">
        <f t="shared" si="823"/>
        <v>0.203913708593299-0.0376825223947599i</v>
      </c>
      <c r="U1609" t="e">
        <f t="shared" si="824"/>
        <v>#DIV/0!</v>
      </c>
      <c r="V1609" t="str">
        <f t="shared" si="825"/>
        <v>1.33333333333333E-06-0.000719344375556591i</v>
      </c>
      <c r="W1609" t="e">
        <f t="shared" si="826"/>
        <v>#DIV/0!</v>
      </c>
      <c r="X1609" t="e">
        <f t="shared" si="827"/>
        <v>#DIV/0!</v>
      </c>
      <c r="Y1609" t="str">
        <f t="shared" si="828"/>
        <v>0.00083+0.148283173249438i</v>
      </c>
      <c r="Z1609" t="e">
        <f t="shared" si="829"/>
        <v>#DIV/0!</v>
      </c>
      <c r="AA1609" t="e">
        <f t="shared" si="830"/>
        <v>#DIV/0!</v>
      </c>
      <c r="AB1609" t="str">
        <f t="shared" si="831"/>
        <v>1.25738025896786-0.232359364626073i</v>
      </c>
      <c r="AC1609" t="str">
        <f t="shared" si="832"/>
        <v>1.16428822258991-1.73605834153485i</v>
      </c>
      <c r="AD1609" t="str">
        <f t="shared" si="833"/>
        <v>0.427361741216731+0.437662720604168i</v>
      </c>
      <c r="AE1609" t="e">
        <f t="shared" si="834"/>
        <v>#DIV/0!</v>
      </c>
      <c r="AF1609" t="str">
        <f t="shared" si="835"/>
        <v>-18.5223701982695-2.8387063687359i</v>
      </c>
      <c r="AG1609" t="e">
        <f t="shared" si="836"/>
        <v>#DIV/0!</v>
      </c>
      <c r="AH1609" t="e">
        <f t="shared" si="837"/>
        <v>#DIV/0!</v>
      </c>
      <c r="AI1609" t="e">
        <f t="shared" si="838"/>
        <v>#DIV/0!</v>
      </c>
      <c r="AJ1609" t="e">
        <f t="shared" si="839"/>
        <v>#DIV/0!</v>
      </c>
      <c r="AK1609"/>
      <c r="AL1609"/>
      <c r="AM1609"/>
      <c r="AN1609"/>
    </row>
    <row r="1610" spans="1:40" x14ac:dyDescent="0.25">
      <c r="A1610"/>
      <c r="B1610">
        <f t="shared" si="805"/>
        <v>147600</v>
      </c>
      <c r="C1610" s="186" t="str">
        <f t="shared" si="808"/>
        <v>-4.51490431291486E-06+0.0213542809576918i</v>
      </c>
      <c r="D1610" s="158" t="str">
        <f t="shared" si="809"/>
        <v>-7.66670128093305+0.163716154008971i</v>
      </c>
      <c r="E1610" t="str">
        <f t="shared" si="810"/>
        <v>7.99993302264533-0.0231476640596534i</v>
      </c>
      <c r="F1610" t="str">
        <f t="shared" si="811"/>
        <v>0.999200646170101+2.31106725025213E-06i</v>
      </c>
      <c r="G1610">
        <f t="shared" si="806"/>
        <v>1</v>
      </c>
      <c r="H1610" t="str">
        <f t="shared" si="812"/>
        <v>10.8567874621055+3.00083432471598i</v>
      </c>
      <c r="I1610" t="str">
        <f t="shared" si="813"/>
        <v>579.623844587317i</v>
      </c>
      <c r="J1610" t="str">
        <f t="shared" si="807"/>
        <v>-453.760601323517+126.803149232678i</v>
      </c>
      <c r="K1610" t="str">
        <f t="shared" si="814"/>
        <v>0.331105879509625-1.1848507225349i</v>
      </c>
      <c r="L1610" t="str">
        <f t="shared" si="815"/>
        <v>0.0414914367928818-0.12614404983921i</v>
      </c>
      <c r="M1610" t="str">
        <f t="shared" si="816"/>
        <v>0.372597316302507-1.31099477237411i</v>
      </c>
      <c r="N1610" t="str">
        <f t="shared" si="817"/>
        <v>-1.087503123024i</v>
      </c>
      <c r="O1610" t="str">
        <f t="shared" si="818"/>
        <v>0.464697721246615-0.885469382795477i</v>
      </c>
      <c r="P1610" t="str">
        <f t="shared" si="819"/>
        <v>0.535302278753385+0.885469382795477i</v>
      </c>
      <c r="Q1610" t="str">
        <f t="shared" si="820"/>
        <v>-0.535302278753385+0.202033740228523i</v>
      </c>
      <c r="R1610" t="str">
        <f t="shared" si="821"/>
        <v>-0.328848399519958-1.77826228787119i</v>
      </c>
      <c r="S1610" t="str">
        <f t="shared" si="822"/>
        <v>0.114664863149468i</v>
      </c>
      <c r="T1610" t="str">
        <f t="shared" si="823"/>
        <v>0.20390420188261-0.0377073567278776i</v>
      </c>
      <c r="U1610" t="e">
        <f t="shared" si="824"/>
        <v>#DIV/0!</v>
      </c>
      <c r="V1610" t="str">
        <f t="shared" si="825"/>
        <v>1.33333333333333E-06-0.000718857014868543i</v>
      </c>
      <c r="W1610" t="e">
        <f t="shared" si="826"/>
        <v>#DIV/0!</v>
      </c>
      <c r="X1610" t="e">
        <f t="shared" si="827"/>
        <v>#DIV/0!</v>
      </c>
      <c r="Y1610" t="str">
        <f t="shared" si="828"/>
        <v>0.00083+0.148383704214353i</v>
      </c>
      <c r="Z1610" t="e">
        <f t="shared" si="829"/>
        <v>#DIV/0!</v>
      </c>
      <c r="AA1610" t="e">
        <f t="shared" si="830"/>
        <v>#DIV/0!</v>
      </c>
      <c r="AB1610" t="str">
        <f t="shared" si="831"/>
        <v>1.25732163833646-0.232512499010329i</v>
      </c>
      <c r="AC1610" t="str">
        <f t="shared" si="832"/>
        <v>1.16365199745906-1.73497562818999i</v>
      </c>
      <c r="AD1610" t="str">
        <f t="shared" si="833"/>
        <v>0.427679085174251+0.437845929509964i</v>
      </c>
      <c r="AE1610" t="e">
        <f t="shared" si="834"/>
        <v>#DIV/0!</v>
      </c>
      <c r="AF1610" t="str">
        <f t="shared" si="835"/>
        <v>-18.5234887430385-2.83711817070701i</v>
      </c>
      <c r="AG1610" t="e">
        <f t="shared" si="836"/>
        <v>#DIV/0!</v>
      </c>
      <c r="AH1610" t="e">
        <f t="shared" si="837"/>
        <v>#DIV/0!</v>
      </c>
      <c r="AI1610" t="e">
        <f t="shared" si="838"/>
        <v>#DIV/0!</v>
      </c>
      <c r="AJ1610" t="e">
        <f t="shared" si="839"/>
        <v>#DIV/0!</v>
      </c>
      <c r="AK1610"/>
      <c r="AL1610"/>
      <c r="AM1610"/>
      <c r="AN1610"/>
    </row>
    <row r="1611" spans="1:40" x14ac:dyDescent="0.25">
      <c r="A1611"/>
      <c r="B1611">
        <f t="shared" si="805"/>
        <v>147700</v>
      </c>
      <c r="C1611" s="186" t="str">
        <f t="shared" si="808"/>
        <v>-4.50879276828682E-06+0.0213398230842656i</v>
      </c>
      <c r="D1611" s="158" t="str">
        <f t="shared" si="809"/>
        <v>-7.66670123407791+0.163605310312703i</v>
      </c>
      <c r="E1611" t="str">
        <f t="shared" si="810"/>
        <v>7.99993293186012-0.0231633464960175i</v>
      </c>
      <c r="F1611" t="str">
        <f t="shared" si="811"/>
        <v>0.999200646179149+0.0000023126329877694i</v>
      </c>
      <c r="G1611">
        <f t="shared" si="806"/>
        <v>1</v>
      </c>
      <c r="H1611" t="str">
        <f t="shared" si="812"/>
        <v>10.8579040316661+2.99913682828912i</v>
      </c>
      <c r="I1611" t="str">
        <f t="shared" si="813"/>
        <v>580.016543669016i</v>
      </c>
      <c r="J1611" t="str">
        <f t="shared" si="807"/>
        <v>-454.377016842511+126.889059225383i</v>
      </c>
      <c r="K1611" t="str">
        <f t="shared" si="814"/>
        <v>0.330688276415924-1.18416160904597i</v>
      </c>
      <c r="L1611" t="str">
        <f t="shared" si="815"/>
        <v>0.0414407488737794-0.126075305290674i</v>
      </c>
      <c r="M1611" t="str">
        <f t="shared" si="816"/>
        <v>0.372129025289703-1.31023691433664i</v>
      </c>
      <c r="N1611" t="str">
        <f t="shared" si="817"/>
        <v>-1.08823991375775i</v>
      </c>
      <c r="O1611" t="str">
        <f t="shared" si="818"/>
        <v>0.464045189536346-0.885811527396306i</v>
      </c>
      <c r="P1611" t="str">
        <f t="shared" si="819"/>
        <v>0.535954810463654+0.885811527396306i</v>
      </c>
      <c r="Q1611" t="str">
        <f t="shared" si="820"/>
        <v>-0.535954810463654+0.202428386361444i</v>
      </c>
      <c r="R1611" t="str">
        <f t="shared" si="821"/>
        <v>-0.328842175566614-1.77697540869153i</v>
      </c>
      <c r="S1611" t="str">
        <f t="shared" si="822"/>
        <v>0.114742549371114i</v>
      </c>
      <c r="T1611" t="str">
        <f t="shared" si="823"/>
        <v>0.203894688563043-0.0377321895652567i</v>
      </c>
      <c r="U1611" t="e">
        <f t="shared" si="824"/>
        <v>#DIV/0!</v>
      </c>
      <c r="V1611" t="str">
        <f t="shared" si="825"/>
        <v>1.33333333333333E-06-0.000718370314113722i</v>
      </c>
      <c r="W1611" t="e">
        <f t="shared" si="826"/>
        <v>#DIV/0!</v>
      </c>
      <c r="X1611" t="e">
        <f t="shared" si="827"/>
        <v>#DIV/0!</v>
      </c>
      <c r="Y1611" t="str">
        <f t="shared" si="828"/>
        <v>0.00083+0.148484235179268i</v>
      </c>
      <c r="Z1611" t="e">
        <f t="shared" si="829"/>
        <v>#DIV/0!</v>
      </c>
      <c r="AA1611" t="e">
        <f t="shared" si="830"/>
        <v>#DIV/0!</v>
      </c>
      <c r="AB1611" t="str">
        <f t="shared" si="831"/>
        <v>1.25726297695315-0.232665624171507i</v>
      </c>
      <c r="AC1611" t="str">
        <f t="shared" si="832"/>
        <v>1.16301695665972-1.73389399537416i</v>
      </c>
      <c r="AD1611" t="str">
        <f t="shared" si="833"/>
        <v>0.427996569666253+0.438028917030312i</v>
      </c>
      <c r="AE1611" t="e">
        <f t="shared" si="834"/>
        <v>#DIV/0!</v>
      </c>
      <c r="AF1611" t="str">
        <f t="shared" si="835"/>
        <v>-18.524605265744-2.83553151797642i</v>
      </c>
      <c r="AG1611" t="e">
        <f t="shared" si="836"/>
        <v>#DIV/0!</v>
      </c>
      <c r="AH1611" t="e">
        <f t="shared" si="837"/>
        <v>#DIV/0!</v>
      </c>
      <c r="AI1611" t="e">
        <f t="shared" si="838"/>
        <v>#DIV/0!</v>
      </c>
      <c r="AJ1611" t="e">
        <f t="shared" si="839"/>
        <v>#DIV/0!</v>
      </c>
      <c r="AK1611"/>
      <c r="AL1611"/>
      <c r="AM1611"/>
      <c r="AN1611"/>
    </row>
    <row r="1612" spans="1:40" x14ac:dyDescent="0.25">
      <c r="A1612"/>
      <c r="B1612">
        <f t="shared" si="805"/>
        <v>147800</v>
      </c>
      <c r="C1612" s="186" t="str">
        <f t="shared" si="808"/>
        <v>-0.0000045026936244907+0.0213253847749416i</v>
      </c>
      <c r="D1612" s="158" t="str">
        <f t="shared" si="809"/>
        <v>-7.66670118731776+0.163494616607886i</v>
      </c>
      <c r="E1612" t="str">
        <f t="shared" si="810"/>
        <v>7.99993284101343-0.0231790289318474i</v>
      </c>
      <c r="F1612" t="str">
        <f t="shared" si="811"/>
        <v>0.999200646188217+2.31419872523347E-06i</v>
      </c>
      <c r="G1612">
        <f t="shared" si="806"/>
        <v>1</v>
      </c>
      <c r="H1612" t="str">
        <f t="shared" si="812"/>
        <v>10.8590185837797+2.99744102542485i</v>
      </c>
      <c r="I1612" t="str">
        <f t="shared" si="813"/>
        <v>580.409242750714i</v>
      </c>
      <c r="J1612" t="str">
        <f t="shared" si="807"/>
        <v>-454.993849845771+126.974969218088i</v>
      </c>
      <c r="K1612" t="str">
        <f t="shared" si="814"/>
        <v>0.330271443618136-1.18347321957476i</v>
      </c>
      <c r="L1612" t="str">
        <f t="shared" si="815"/>
        <v>0.0413901504449373-0.126006624370482i</v>
      </c>
      <c r="M1612" t="str">
        <f t="shared" si="816"/>
        <v>0.371661594063073-1.30947984394524i</v>
      </c>
      <c r="N1612" t="str">
        <f t="shared" si="817"/>
        <v>-1.08897670449151i</v>
      </c>
      <c r="O1612" t="str">
        <f t="shared" si="818"/>
        <v>0.463392405914238-0.886153191124996i</v>
      </c>
      <c r="P1612" t="str">
        <f t="shared" si="819"/>
        <v>0.536607594085762+0.886153191124996i</v>
      </c>
      <c r="Q1612" t="str">
        <f t="shared" si="820"/>
        <v>-0.536607594085762+0.202823513366514i</v>
      </c>
      <c r="R1612" t="str">
        <f t="shared" si="821"/>
        <v>-0.328835946998397-1.77569021332957i</v>
      </c>
      <c r="S1612" t="str">
        <f t="shared" si="822"/>
        <v>0.11482023559276i</v>
      </c>
      <c r="T1612" t="str">
        <f t="shared" si="823"/>
        <v>0.203885168634259-0.0377570209057243i</v>
      </c>
      <c r="U1612" t="e">
        <f t="shared" si="824"/>
        <v>#DIV/0!</v>
      </c>
      <c r="V1612" t="str">
        <f t="shared" si="825"/>
        <v>1.33333333333333E-06-0.00071788427195262i</v>
      </c>
      <c r="W1612" t="e">
        <f t="shared" si="826"/>
        <v>#DIV/0!</v>
      </c>
      <c r="X1612" t="e">
        <f t="shared" si="827"/>
        <v>#DIV/0!</v>
      </c>
      <c r="Y1612" t="str">
        <f t="shared" si="828"/>
        <v>0.00083+0.148584766144183i</v>
      </c>
      <c r="Z1612" t="e">
        <f t="shared" si="829"/>
        <v>#DIV/0!</v>
      </c>
      <c r="AA1612" t="e">
        <f t="shared" si="830"/>
        <v>#DIV/0!</v>
      </c>
      <c r="AB1612" t="str">
        <f t="shared" si="831"/>
        <v>1.25720427481585-0.232818740102373i</v>
      </c>
      <c r="AC1612" t="str">
        <f t="shared" si="832"/>
        <v>1.16238309738419-1.73281344166735i</v>
      </c>
      <c r="AD1612" t="str">
        <f t="shared" si="833"/>
        <v>0.428314194547561+0.438211683061155i</v>
      </c>
      <c r="AE1612" t="e">
        <f t="shared" si="834"/>
        <v>#DIV/0!</v>
      </c>
      <c r="AF1612" t="str">
        <f t="shared" si="835"/>
        <v>-18.5257197710975-2.83394640881696i</v>
      </c>
      <c r="AG1612" t="e">
        <f t="shared" si="836"/>
        <v>#DIV/0!</v>
      </c>
      <c r="AH1612" t="e">
        <f t="shared" si="837"/>
        <v>#DIV/0!</v>
      </c>
      <c r="AI1612" t="e">
        <f t="shared" si="838"/>
        <v>#DIV/0!</v>
      </c>
      <c r="AJ1612" t="e">
        <f t="shared" si="839"/>
        <v>#DIV/0!</v>
      </c>
      <c r="AK1612"/>
      <c r="AL1612"/>
      <c r="AM1612"/>
      <c r="AN1612"/>
    </row>
    <row r="1613" spans="1:40" x14ac:dyDescent="0.25">
      <c r="A1613"/>
      <c r="B1613">
        <f t="shared" si="805"/>
        <v>147900</v>
      </c>
      <c r="C1613" s="186" t="str">
        <f t="shared" si="808"/>
        <v>-4.49660684799943E-06+0.021310965990036i</v>
      </c>
      <c r="D1613" s="158" t="str">
        <f t="shared" si="809"/>
        <v>-7.66670114065252+0.163384072590276i</v>
      </c>
      <c r="E1613" t="str">
        <f t="shared" si="810"/>
        <v>7.99993275010525-0.023194711367143i</v>
      </c>
      <c r="F1613" t="str">
        <f t="shared" si="811"/>
        <v>0.999200646197285+2.31576446264426E-06i</v>
      </c>
      <c r="G1613">
        <f t="shared" si="806"/>
        <v>1</v>
      </c>
      <c r="H1613" t="str">
        <f t="shared" si="812"/>
        <v>10.8601311231457+2.99574691409265i</v>
      </c>
      <c r="I1613" t="str">
        <f t="shared" si="813"/>
        <v>580.801941832413i</v>
      </c>
      <c r="J1613" t="str">
        <f t="shared" si="807"/>
        <v>-455.611100333298+127.060879210794i</v>
      </c>
      <c r="K1613" t="str">
        <f t="shared" si="814"/>
        <v>0.329855379272585-1.18278555315138i</v>
      </c>
      <c r="L1613" t="str">
        <f t="shared" si="815"/>
        <v>0.0413396413042459-0.125938007015916i</v>
      </c>
      <c r="M1613" t="str">
        <f t="shared" si="816"/>
        <v>0.371195020576831-1.3087235601673i</v>
      </c>
      <c r="N1613" t="str">
        <f t="shared" si="817"/>
        <v>-1.08971349522526i</v>
      </c>
      <c r="O1613" t="str">
        <f t="shared" si="818"/>
        <v>0.462739370734676-0.886494373796064i</v>
      </c>
      <c r="P1613" t="str">
        <f t="shared" si="819"/>
        <v>0.537260629265324+0.886494373796064i</v>
      </c>
      <c r="Q1613" t="str">
        <f t="shared" si="820"/>
        <v>-0.537260629265324+0.203219121429196i</v>
      </c>
      <c r="R1613" t="str">
        <f t="shared" si="821"/>
        <v>-0.328829713814479-1.77440669836699i</v>
      </c>
      <c r="S1613" t="str">
        <f t="shared" si="822"/>
        <v>0.114897921814406i</v>
      </c>
      <c r="T1613" t="str">
        <f t="shared" si="823"/>
        <v>0.203875642095929-0.0377818507481095i</v>
      </c>
      <c r="U1613" t="e">
        <f t="shared" si="824"/>
        <v>#DIV/0!</v>
      </c>
      <c r="V1613" t="str">
        <f t="shared" si="825"/>
        <v>1.33333333333333E-06-0.000717398887049337i</v>
      </c>
      <c r="W1613" t="e">
        <f t="shared" si="826"/>
        <v>#DIV/0!</v>
      </c>
      <c r="X1613" t="e">
        <f t="shared" si="827"/>
        <v>#DIV/0!</v>
      </c>
      <c r="Y1613" t="str">
        <f t="shared" si="828"/>
        <v>0.00083+0.148685297109098i</v>
      </c>
      <c r="Z1613" t="e">
        <f t="shared" si="829"/>
        <v>#DIV/0!</v>
      </c>
      <c r="AA1613" t="e">
        <f t="shared" si="830"/>
        <v>#DIV/0!</v>
      </c>
      <c r="AB1613" t="str">
        <f t="shared" si="831"/>
        <v>1.25714553192252-0.232971846795708i</v>
      </c>
      <c r="AC1613" t="str">
        <f t="shared" si="832"/>
        <v>1.16175041683282-1.73173396565121i</v>
      </c>
      <c r="AD1613" t="str">
        <f t="shared" si="833"/>
        <v>0.428631959672919+0.438394227498536i</v>
      </c>
      <c r="AE1613" t="e">
        <f t="shared" si="834"/>
        <v>#DIV/0!</v>
      </c>
      <c r="AF1613" t="str">
        <f t="shared" si="835"/>
        <v>-18.5268322637982-2.83236284150237i</v>
      </c>
      <c r="AG1613" t="e">
        <f t="shared" si="836"/>
        <v>#DIV/0!</v>
      </c>
      <c r="AH1613" t="e">
        <f t="shared" si="837"/>
        <v>#DIV/0!</v>
      </c>
      <c r="AI1613" t="e">
        <f t="shared" si="838"/>
        <v>#DIV/0!</v>
      </c>
      <c r="AJ1613" t="e">
        <f t="shared" si="839"/>
        <v>#DIV/0!</v>
      </c>
      <c r="AK1613"/>
      <c r="AL1613"/>
      <c r="AM1613"/>
      <c r="AN1613"/>
    </row>
    <row r="1614" spans="1:40" x14ac:dyDescent="0.25">
      <c r="A1614"/>
      <c r="B1614">
        <f t="shared" si="805"/>
        <v>148000</v>
      </c>
      <c r="C1614" s="186" t="str">
        <f t="shared" si="808"/>
        <v>-4.49053240539915E-06+0.0212965666899722i</v>
      </c>
      <c r="D1614" s="158" t="str">
        <f t="shared" si="809"/>
        <v>-7.66670109408181+0.163273677956454i</v>
      </c>
      <c r="E1614" t="str">
        <f t="shared" si="810"/>
        <v>7.9999326591356-0.0232103938019037i</v>
      </c>
      <c r="F1614" t="str">
        <f t="shared" si="811"/>
        <v>0.999200646206363+2.31733020000174E-06i</v>
      </c>
      <c r="G1614">
        <f t="shared" si="806"/>
        <v>1</v>
      </c>
      <c r="H1614" t="str">
        <f t="shared" si="812"/>
        <v>10.8612416544498+2.99405449226347i</v>
      </c>
      <c r="I1614" t="str">
        <f t="shared" si="813"/>
        <v>581.194640914112i</v>
      </c>
      <c r="J1614" t="str">
        <f t="shared" si="807"/>
        <v>-456.228768305091+127.146789203498i</v>
      </c>
      <c r="K1614" t="str">
        <f t="shared" si="814"/>
        <v>0.329440081540936-1.18209860880714i</v>
      </c>
      <c r="L1614" t="str">
        <f t="shared" si="815"/>
        <v>0.0412892212501381-0.125869453164244i</v>
      </c>
      <c r="M1614" t="str">
        <f t="shared" si="816"/>
        <v>0.370729302791074-1.30796806197138i</v>
      </c>
      <c r="N1614" t="str">
        <f t="shared" si="817"/>
        <v>-1.09045028595902i</v>
      </c>
      <c r="O1614" t="str">
        <f t="shared" si="818"/>
        <v>0.462086084352152-0.886835075224304i</v>
      </c>
      <c r="P1614" t="str">
        <f t="shared" si="819"/>
        <v>0.537913915647848+0.886835075224304i</v>
      </c>
      <c r="Q1614" t="str">
        <f t="shared" si="820"/>
        <v>-0.537913915647848+0.203615210734716i</v>
      </c>
      <c r="R1614" t="str">
        <f t="shared" si="821"/>
        <v>-0.328823476014009-1.77312486039463i</v>
      </c>
      <c r="S1614" t="str">
        <f t="shared" si="822"/>
        <v>0.114975608036052i</v>
      </c>
      <c r="T1614" t="str">
        <f t="shared" si="823"/>
        <v>0.203866108947712-0.0378066790912388i</v>
      </c>
      <c r="U1614" t="e">
        <f t="shared" si="824"/>
        <v>#DIV/0!</v>
      </c>
      <c r="V1614" t="str">
        <f t="shared" si="825"/>
        <v>1.33333333333333E-06-0.0007169141580716i</v>
      </c>
      <c r="W1614" t="e">
        <f t="shared" si="826"/>
        <v>#DIV/0!</v>
      </c>
      <c r="X1614" t="e">
        <f t="shared" si="827"/>
        <v>#DIV/0!</v>
      </c>
      <c r="Y1614" t="str">
        <f t="shared" si="828"/>
        <v>0.00083+0.148785828074013i</v>
      </c>
      <c r="Z1614" t="e">
        <f t="shared" si="829"/>
        <v>#DIV/0!</v>
      </c>
      <c r="AA1614" t="e">
        <f t="shared" si="830"/>
        <v>#DIV/0!</v>
      </c>
      <c r="AB1614" t="str">
        <f t="shared" si="831"/>
        <v>1.25708674827106-0.233124944244276i</v>
      </c>
      <c r="AC1614" t="str">
        <f t="shared" si="832"/>
        <v>1.16111891221406-1.73065556590889i</v>
      </c>
      <c r="AD1614" t="str">
        <f t="shared" si="833"/>
        <v>0.428949864897004+0.438576550238559i</v>
      </c>
      <c r="AE1614" t="e">
        <f t="shared" si="834"/>
        <v>#DIV/0!</v>
      </c>
      <c r="AF1614" t="str">
        <f t="shared" si="835"/>
        <v>-18.5279427485316-2.83078081430702i</v>
      </c>
      <c r="AG1614" t="e">
        <f t="shared" si="836"/>
        <v>#DIV/0!</v>
      </c>
      <c r="AH1614" t="e">
        <f t="shared" si="837"/>
        <v>#DIV/0!</v>
      </c>
      <c r="AI1614" t="e">
        <f t="shared" si="838"/>
        <v>#DIV/0!</v>
      </c>
      <c r="AJ1614" t="e">
        <f t="shared" si="839"/>
        <v>#DIV/0!</v>
      </c>
      <c r="AK1614"/>
      <c r="AL1614"/>
      <c r="AM1614"/>
      <c r="AN1614"/>
    </row>
    <row r="1615" spans="1:40" x14ac:dyDescent="0.25">
      <c r="A1615"/>
      <c r="B1615">
        <f t="shared" si="805"/>
        <v>148100</v>
      </c>
      <c r="C1615" s="186" t="str">
        <f t="shared" si="808"/>
        <v>-4.48447026338877E-06+0.0212821868352806i</v>
      </c>
      <c r="D1615" s="158" t="str">
        <f t="shared" si="809"/>
        <v>-7.66670104760533+0.163163432403818i</v>
      </c>
      <c r="E1615" t="str">
        <f t="shared" si="810"/>
        <v>7.99993256810445-0.0232260762361292i</v>
      </c>
      <c r="F1615" t="str">
        <f t="shared" si="811"/>
        <v>0.999200646215442+2.31889593730585E-06i</v>
      </c>
      <c r="G1615">
        <f t="shared" si="806"/>
        <v>1</v>
      </c>
      <c r="H1615" t="str">
        <f t="shared" si="812"/>
        <v>10.8623501823646+2.99236375790977i</v>
      </c>
      <c r="I1615" t="str">
        <f t="shared" si="813"/>
        <v>581.58733999581i</v>
      </c>
      <c r="J1615" t="str">
        <f t="shared" si="807"/>
        <v>-456.84685376115+127.232699196203i</v>
      </c>
      <c r="K1615" t="str">
        <f t="shared" si="814"/>
        <v>0.329025548590201-1.18141238557451i</v>
      </c>
      <c r="L1615" t="str">
        <f t="shared" si="815"/>
        <v>0.0412388900815892-0.125800962752731i</v>
      </c>
      <c r="M1615" t="str">
        <f t="shared" si="816"/>
        <v>0.37026443867179-1.30721334832724i</v>
      </c>
      <c r="N1615" t="str">
        <f t="shared" si="817"/>
        <v>-1.09118707669278i</v>
      </c>
      <c r="O1615" t="str">
        <f t="shared" si="818"/>
        <v>0.461432547121316-0.887175295224757i</v>
      </c>
      <c r="P1615" t="str">
        <f t="shared" si="819"/>
        <v>0.538567452878684+0.887175295224757i</v>
      </c>
      <c r="Q1615" t="str">
        <f t="shared" si="820"/>
        <v>-0.538567452878684+0.204011781468023i</v>
      </c>
      <c r="R1615" t="str">
        <f t="shared" si="821"/>
        <v>-0.328817233596148-1.77184469601257i</v>
      </c>
      <c r="S1615" t="str">
        <f t="shared" si="822"/>
        <v>0.115053294257698i</v>
      </c>
      <c r="T1615" t="str">
        <f t="shared" si="823"/>
        <v>0.203856569189276-0.0378315059339398i</v>
      </c>
      <c r="U1615" t="e">
        <f t="shared" si="824"/>
        <v>#DIV/0!</v>
      </c>
      <c r="V1615" t="str">
        <f t="shared" si="825"/>
        <v>1.33333333333333E-06-0.000716430083690726i</v>
      </c>
      <c r="W1615" t="e">
        <f t="shared" si="826"/>
        <v>#DIV/0!</v>
      </c>
      <c r="X1615" t="e">
        <f t="shared" si="827"/>
        <v>#DIV/0!</v>
      </c>
      <c r="Y1615" t="str">
        <f t="shared" si="828"/>
        <v>0.00083+0.148886359038927i</v>
      </c>
      <c r="Z1615" t="e">
        <f t="shared" si="829"/>
        <v>#DIV/0!</v>
      </c>
      <c r="AA1615" t="e">
        <f t="shared" si="830"/>
        <v>#DIV/0!</v>
      </c>
      <c r="AB1615" t="str">
        <f t="shared" si="831"/>
        <v>1.25702792385942-0.233278032440848i</v>
      </c>
      <c r="AC1615" t="str">
        <f t="shared" si="832"/>
        <v>1.16048858074438-1.72957824102528i</v>
      </c>
      <c r="AD1615" t="str">
        <f t="shared" si="833"/>
        <v>0.429267910074391+0.43875865117743i</v>
      </c>
      <c r="AE1615" t="e">
        <f t="shared" si="834"/>
        <v>#DIV/0!</v>
      </c>
      <c r="AF1615" t="str">
        <f t="shared" si="835"/>
        <v>-18.5290512299699-2.82920032550595i</v>
      </c>
      <c r="AG1615" t="e">
        <f t="shared" si="836"/>
        <v>#DIV/0!</v>
      </c>
      <c r="AH1615" t="e">
        <f t="shared" si="837"/>
        <v>#DIV/0!</v>
      </c>
      <c r="AI1615" t="e">
        <f t="shared" si="838"/>
        <v>#DIV/0!</v>
      </c>
      <c r="AJ1615" t="e">
        <f t="shared" si="839"/>
        <v>#DIV/0!</v>
      </c>
      <c r="AK1615"/>
      <c r="AL1615"/>
      <c r="AM1615"/>
      <c r="AN1615"/>
    </row>
    <row r="1616" spans="1:40" x14ac:dyDescent="0.25">
      <c r="A1616"/>
      <c r="B1616">
        <f t="shared" si="805"/>
        <v>148200</v>
      </c>
      <c r="C1616" s="186" t="str">
        <f t="shared" si="808"/>
        <v>-4.47842038877954E-06+0.0212678263865982i</v>
      </c>
      <c r="D1616" s="158" t="str">
        <f t="shared" si="809"/>
        <v>-7.66670100122299+0.163053335630586i</v>
      </c>
      <c r="E1616" t="str">
        <f t="shared" si="810"/>
        <v>7.99993247701182-0.0232417586698192i</v>
      </c>
      <c r="F1616" t="str">
        <f t="shared" si="811"/>
        <v>0.99920064622453+0.0000023204616745566i</v>
      </c>
      <c r="G1616">
        <f t="shared" si="806"/>
        <v>1</v>
      </c>
      <c r="H1616" t="str">
        <f t="shared" si="812"/>
        <v>10.8634567115502+2.99067470900576i</v>
      </c>
      <c r="I1616" t="str">
        <f t="shared" si="813"/>
        <v>581.980039077509i</v>
      </c>
      <c r="J1616" t="str">
        <f t="shared" si="807"/>
        <v>-457.465356701475+127.318609188909i</v>
      </c>
      <c r="K1616" t="str">
        <f t="shared" si="814"/>
        <v>0.328611778592703-1.18072688248712i</v>
      </c>
      <c r="L1616" t="str">
        <f t="shared" si="815"/>
        <v>0.0411886475981147-0.125732535718632i</v>
      </c>
      <c r="M1616" t="str">
        <f t="shared" si="816"/>
        <v>0.369800426190818-1.30645941820575i</v>
      </c>
      <c r="N1616" t="str">
        <f t="shared" si="817"/>
        <v>-1.09192386742653i</v>
      </c>
      <c r="O1616" t="str">
        <f t="shared" si="818"/>
        <v>0.460778759396958-0.887515033612727i</v>
      </c>
      <c r="P1616" t="str">
        <f t="shared" si="819"/>
        <v>0.539221240603042+0.887515033612727i</v>
      </c>
      <c r="Q1616" t="str">
        <f t="shared" si="820"/>
        <v>-0.539221240603042+0.204408833813803i</v>
      </c>
      <c r="R1616" t="str">
        <f t="shared" si="821"/>
        <v>-0.32881098656005-1.77056620183008i</v>
      </c>
      <c r="S1616" t="str">
        <f t="shared" si="822"/>
        <v>0.115130980479344i</v>
      </c>
      <c r="T1616" t="str">
        <f t="shared" si="823"/>
        <v>0.203847022820285-0.037856331275039i</v>
      </c>
      <c r="U1616" t="e">
        <f t="shared" si="824"/>
        <v>#DIV/0!</v>
      </c>
      <c r="V1616" t="str">
        <f t="shared" si="825"/>
        <v>1.33333333333333E-06-0.000715946662581627i</v>
      </c>
      <c r="W1616" t="e">
        <f t="shared" si="826"/>
        <v>#DIV/0!</v>
      </c>
      <c r="X1616" t="e">
        <f t="shared" si="827"/>
        <v>#DIV/0!</v>
      </c>
      <c r="Y1616" t="str">
        <f t="shared" si="828"/>
        <v>0.00083+0.148986890003842i</v>
      </c>
      <c r="Z1616" t="e">
        <f t="shared" si="829"/>
        <v>#DIV/0!</v>
      </c>
      <c r="AA1616" t="e">
        <f t="shared" si="830"/>
        <v>#DIV/0!</v>
      </c>
      <c r="AB1616" t="str">
        <f t="shared" si="831"/>
        <v>1.25696905868554-0.233431111378187i</v>
      </c>
      <c r="AC1616" t="str">
        <f t="shared" si="832"/>
        <v>1.15985941964832-1.72850198958679i</v>
      </c>
      <c r="AD1616" t="str">
        <f t="shared" si="833"/>
        <v>0.429586095059598+0.438940530211424i</v>
      </c>
      <c r="AE1616" t="e">
        <f t="shared" si="834"/>
        <v>#DIV/0!</v>
      </c>
      <c r="AF1616" t="str">
        <f t="shared" si="835"/>
        <v>-18.5301577127732-2.82762137337517i</v>
      </c>
      <c r="AG1616" t="e">
        <f t="shared" si="836"/>
        <v>#DIV/0!</v>
      </c>
      <c r="AH1616" t="e">
        <f t="shared" si="837"/>
        <v>#DIV/0!</v>
      </c>
      <c r="AI1616" t="e">
        <f t="shared" si="838"/>
        <v>#DIV/0!</v>
      </c>
      <c r="AJ1616" t="e">
        <f t="shared" si="839"/>
        <v>#DIV/0!</v>
      </c>
      <c r="AK1616"/>
      <c r="AL1616"/>
      <c r="AM1616"/>
      <c r="AN1616"/>
    </row>
    <row r="1617" spans="1:40" x14ac:dyDescent="0.25">
      <c r="A1617"/>
      <c r="B1617">
        <f t="shared" si="805"/>
        <v>148300</v>
      </c>
      <c r="C1617" s="186" t="str">
        <f t="shared" si="808"/>
        <v>-4.47238274849455E-06+0.0212534853046681i</v>
      </c>
      <c r="D1617" s="158" t="str">
        <f t="shared" si="809"/>
        <v>-7.66670095493442+0.162943387335789i</v>
      </c>
      <c r="E1617" t="str">
        <f t="shared" si="810"/>
        <v>7.99993238585771-0.0232574411029733i</v>
      </c>
      <c r="F1617" t="str">
        <f t="shared" si="811"/>
        <v>0.999200646233618+0.0000023220274117539i</v>
      </c>
      <c r="G1617">
        <f t="shared" si="806"/>
        <v>1</v>
      </c>
      <c r="H1617" t="str">
        <f t="shared" si="812"/>
        <v>10.8645612466531+2.98898734352702i</v>
      </c>
      <c r="I1617" t="str">
        <f t="shared" si="813"/>
        <v>582.372738159208i</v>
      </c>
      <c r="J1617" t="str">
        <f t="shared" si="807"/>
        <v>-458.084277126066+127.404519181614i</v>
      </c>
      <c r="K1617" t="str">
        <f t="shared" si="814"/>
        <v>0.328198769726056-1.18004209857982i</v>
      </c>
      <c r="L1617" t="str">
        <f t="shared" si="815"/>
        <v>0.0411384935997677-0.125664171999195i</v>
      </c>
      <c r="M1617" t="str">
        <f t="shared" si="816"/>
        <v>0.369337263325824-1.30570627057902i</v>
      </c>
      <c r="N1617" t="str">
        <f t="shared" si="817"/>
        <v>-1.09266065816029i</v>
      </c>
      <c r="O1617" t="str">
        <f t="shared" si="818"/>
        <v>0.460124721533976-0.887854290203793i</v>
      </c>
      <c r="P1617" t="str">
        <f t="shared" si="819"/>
        <v>0.539875278466024+0.887854290203793i</v>
      </c>
      <c r="Q1617" t="str">
        <f t="shared" si="820"/>
        <v>-0.539875278466024+0.204806367956497i</v>
      </c>
      <c r="R1617" t="str">
        <f t="shared" si="821"/>
        <v>-0.328804734904872-1.76928937446554i</v>
      </c>
      <c r="S1617" t="str">
        <f t="shared" si="822"/>
        <v>0.11520866670099i</v>
      </c>
      <c r="T1617" t="str">
        <f t="shared" si="823"/>
        <v>0.203837469840403-0.0378811551133628i</v>
      </c>
      <c r="U1617" t="e">
        <f t="shared" si="824"/>
        <v>#DIV/0!</v>
      </c>
      <c r="V1617" t="str">
        <f t="shared" si="825"/>
        <v>1.33333333333333E-06-0.00071546389342277i</v>
      </c>
      <c r="W1617" t="e">
        <f t="shared" si="826"/>
        <v>#DIV/0!</v>
      </c>
      <c r="X1617" t="e">
        <f t="shared" si="827"/>
        <v>#DIV/0!</v>
      </c>
      <c r="Y1617" t="str">
        <f t="shared" si="828"/>
        <v>0.00083+0.149087420968757i</v>
      </c>
      <c r="Z1617" t="e">
        <f t="shared" si="829"/>
        <v>#DIV/0!</v>
      </c>
      <c r="AA1617" t="e">
        <f t="shared" si="830"/>
        <v>#DIV/0!</v>
      </c>
      <c r="AB1617" t="str">
        <f t="shared" si="831"/>
        <v>1.25691015274733-0.233584181049056i</v>
      </c>
      <c r="AC1617" t="str">
        <f t="shared" si="832"/>
        <v>1.15923142615832-1.72742681018148i</v>
      </c>
      <c r="AD1617" t="str">
        <f t="shared" si="833"/>
        <v>0.429904419707044+0.439122187236909i</v>
      </c>
      <c r="AE1617" t="e">
        <f t="shared" si="834"/>
        <v>#DIV/0!</v>
      </c>
      <c r="AF1617" t="str">
        <f t="shared" si="835"/>
        <v>-18.5312622015875-2.82604395619123i</v>
      </c>
      <c r="AG1617" t="e">
        <f t="shared" si="836"/>
        <v>#DIV/0!</v>
      </c>
      <c r="AH1617" t="e">
        <f t="shared" si="837"/>
        <v>#DIV/0!</v>
      </c>
      <c r="AI1617" t="e">
        <f t="shared" si="838"/>
        <v>#DIV/0!</v>
      </c>
      <c r="AJ1617" t="e">
        <f t="shared" si="839"/>
        <v>#DIV/0!</v>
      </c>
      <c r="AK1617"/>
      <c r="AL1617"/>
      <c r="AM1617"/>
      <c r="AN1617"/>
    </row>
    <row r="1618" spans="1:40" x14ac:dyDescent="0.25">
      <c r="A1618"/>
      <c r="B1618">
        <f t="shared" si="805"/>
        <v>148400</v>
      </c>
      <c r="C1618" s="186" t="str">
        <f t="shared" si="808"/>
        <v>-4.46635730956829E-06+0.021239163550339i</v>
      </c>
      <c r="D1618" s="158" t="str">
        <f t="shared" si="809"/>
        <v>-7.66670090873938+0.162833587219266i</v>
      </c>
      <c r="E1618" t="str">
        <f t="shared" si="810"/>
        <v>7.99993229464211-0.0232731235355911i</v>
      </c>
      <c r="F1618" t="str">
        <f t="shared" si="811"/>
        <v>0.999200646242726+0.0000023235931488978i</v>
      </c>
      <c r="G1618">
        <f t="shared" si="806"/>
        <v>1</v>
      </c>
      <c r="H1618" t="str">
        <f t="shared" si="812"/>
        <v>10.8656637923068+2.98730165945085i</v>
      </c>
      <c r="I1618" t="str">
        <f t="shared" si="813"/>
        <v>582.765437240907i</v>
      </c>
      <c r="J1618" t="str">
        <f t="shared" si="807"/>
        <v>-458.703615034923+127.490429174318i</v>
      </c>
      <c r="K1618" t="str">
        <f t="shared" si="814"/>
        <v>0.327786520173161-1.1793580328886i</v>
      </c>
      <c r="L1618" t="str">
        <f t="shared" si="815"/>
        <v>0.0410884278871394-0.125595871531661i</v>
      </c>
      <c r="M1618" t="str">
        <f t="shared" si="816"/>
        <v>0.3688749480603-1.30495390442026i</v>
      </c>
      <c r="N1618" t="str">
        <f t="shared" si="817"/>
        <v>-1.09339744889405i</v>
      </c>
      <c r="O1618" t="str">
        <f t="shared" si="818"/>
        <v>0.459470433887429-0.888193064813781i</v>
      </c>
      <c r="P1618" t="str">
        <f t="shared" si="819"/>
        <v>0.540529566112571+0.888193064813781i</v>
      </c>
      <c r="Q1618" t="str">
        <f t="shared" si="820"/>
        <v>-0.540529566112571+0.205204384080269i</v>
      </c>
      <c r="R1618" t="str">
        <f t="shared" si="821"/>
        <v>-0.328798478629771-1.76801421054645i</v>
      </c>
      <c r="S1618" t="str">
        <f t="shared" si="822"/>
        <v>0.115286352922636i</v>
      </c>
      <c r="T1618" t="str">
        <f t="shared" si="823"/>
        <v>0.203827910249294-0.0379059774477376i</v>
      </c>
      <c r="U1618" t="e">
        <f t="shared" si="824"/>
        <v>#DIV/0!</v>
      </c>
      <c r="V1618" t="str">
        <f t="shared" si="825"/>
        <v>1.33333333333333E-06-0.000714981774896203i</v>
      </c>
      <c r="W1618" t="e">
        <f t="shared" si="826"/>
        <v>#DIV/0!</v>
      </c>
      <c r="X1618" t="e">
        <f t="shared" si="827"/>
        <v>#DIV/0!</v>
      </c>
      <c r="Y1618" t="str">
        <f t="shared" si="828"/>
        <v>0.00083+0.149187951933672i</v>
      </c>
      <c r="Z1618" t="e">
        <f t="shared" si="829"/>
        <v>#DIV/0!</v>
      </c>
      <c r="AA1618" t="e">
        <f t="shared" si="830"/>
        <v>#DIV/0!</v>
      </c>
      <c r="AB1618" t="str">
        <f t="shared" si="831"/>
        <v>1.25685120604273-0.23373724144622i</v>
      </c>
      <c r="AC1618" t="str">
        <f t="shared" si="832"/>
        <v>1.15860459751487-1.72635270139901i</v>
      </c>
      <c r="AD1618" t="str">
        <f t="shared" si="833"/>
        <v>0.430222883871086+0.439303622150325i</v>
      </c>
      <c r="AE1618" t="e">
        <f t="shared" si="834"/>
        <v>#DIV/0!</v>
      </c>
      <c r="AF1618" t="str">
        <f t="shared" si="835"/>
        <v>-18.5323647010462-2.82446807223158i</v>
      </c>
      <c r="AG1618" t="e">
        <f t="shared" si="836"/>
        <v>#DIV/0!</v>
      </c>
      <c r="AH1618" t="e">
        <f t="shared" si="837"/>
        <v>#DIV/0!</v>
      </c>
      <c r="AI1618" t="e">
        <f t="shared" si="838"/>
        <v>#DIV/0!</v>
      </c>
      <c r="AJ1618" t="e">
        <f t="shared" si="839"/>
        <v>#DIV/0!</v>
      </c>
      <c r="AK1618"/>
      <c r="AL1618"/>
      <c r="AM1618"/>
      <c r="AN1618"/>
    </row>
    <row r="1619" spans="1:40" x14ac:dyDescent="0.25">
      <c r="A1619"/>
      <c r="B1619">
        <f t="shared" si="805"/>
        <v>148500</v>
      </c>
      <c r="C1619" s="186" t="str">
        <f t="shared" si="808"/>
        <v>-4.46034403914623E-06+0.0212248610845654i</v>
      </c>
      <c r="D1619" s="158" t="str">
        <f t="shared" si="809"/>
        <v>-7.66670086263764+0.162723934981668i</v>
      </c>
      <c r="E1619" t="str">
        <f t="shared" si="810"/>
        <v>7.99993220336503-0.0232888059676724i</v>
      </c>
      <c r="F1619" t="str">
        <f t="shared" si="811"/>
        <v>0.999200646251824+2.32515888598816E-06i</v>
      </c>
      <c r="G1619">
        <f t="shared" si="806"/>
        <v>1</v>
      </c>
      <c r="H1619" t="str">
        <f t="shared" si="812"/>
        <v>10.8667643531322+2.9856176547561i</v>
      </c>
      <c r="I1619" t="str">
        <f t="shared" si="813"/>
        <v>583.158136322605i</v>
      </c>
      <c r="J1619" t="str">
        <f t="shared" si="807"/>
        <v>-459.323370428047+127.576339167024i</v>
      </c>
      <c r="K1619" t="str">
        <f t="shared" si="814"/>
        <v>0.327375028122183-1.17867468445062i</v>
      </c>
      <c r="L1619" t="str">
        <f t="shared" si="815"/>
        <v>0.0410384502613549-0.125527634253268i</v>
      </c>
      <c r="M1619" t="str">
        <f t="shared" si="816"/>
        <v>0.368413478383538-1.30420231870389i</v>
      </c>
      <c r="N1619" t="str">
        <f t="shared" si="817"/>
        <v>-1.0941342396278i</v>
      </c>
      <c r="O1619" t="str">
        <f t="shared" si="818"/>
        <v>0.458815896812513-0.88853135725878i</v>
      </c>
      <c r="P1619" t="str">
        <f t="shared" si="819"/>
        <v>0.541184103187487+0.88853135725878i</v>
      </c>
      <c r="Q1619" t="str">
        <f t="shared" si="820"/>
        <v>-0.541184103187487+0.20560288236902i</v>
      </c>
      <c r="R1619" t="str">
        <f t="shared" si="821"/>
        <v>-0.328792217733904-1.76674070670944i</v>
      </c>
      <c r="S1619" t="str">
        <f t="shared" si="822"/>
        <v>0.115364039144282i</v>
      </c>
      <c r="T1619" t="str">
        <f t="shared" si="823"/>
        <v>0.203818344046624-0.0379307982769894i</v>
      </c>
      <c r="U1619" t="e">
        <f t="shared" si="824"/>
        <v>#DIV/0!</v>
      </c>
      <c r="V1619" t="str">
        <f t="shared" si="825"/>
        <v>1.33333333333333E-06-0.000714500305687523i</v>
      </c>
      <c r="W1619" t="e">
        <f t="shared" si="826"/>
        <v>#DIV/0!</v>
      </c>
      <c r="X1619" t="e">
        <f t="shared" si="827"/>
        <v>#DIV/0!</v>
      </c>
      <c r="Y1619" t="str">
        <f t="shared" si="828"/>
        <v>0.00083+0.149288482898587i</v>
      </c>
      <c r="Z1619" t="e">
        <f t="shared" si="829"/>
        <v>#DIV/0!</v>
      </c>
      <c r="AA1619" t="e">
        <f t="shared" si="830"/>
        <v>#DIV/0!</v>
      </c>
      <c r="AB1619" t="str">
        <f t="shared" si="831"/>
        <v>1.25679221856968-0.233890292562438i</v>
      </c>
      <c r="AC1619" t="str">
        <f t="shared" si="832"/>
        <v>1.15797893096636-1.72527966183065i</v>
      </c>
      <c r="AD1619" t="str">
        <f t="shared" si="833"/>
        <v>0.430541487406001+0.439484834848206i</v>
      </c>
      <c r="AE1619" t="e">
        <f t="shared" si="834"/>
        <v>#DIV/0!</v>
      </c>
      <c r="AF1619" t="str">
        <f t="shared" si="835"/>
        <v>-18.5334652157698-2.82289371977443i</v>
      </c>
      <c r="AG1619" t="e">
        <f t="shared" si="836"/>
        <v>#DIV/0!</v>
      </c>
      <c r="AH1619" t="e">
        <f t="shared" si="837"/>
        <v>#DIV/0!</v>
      </c>
      <c r="AI1619" t="e">
        <f t="shared" si="838"/>
        <v>#DIV/0!</v>
      </c>
      <c r="AJ1619" t="e">
        <f t="shared" si="839"/>
        <v>#DIV/0!</v>
      </c>
      <c r="AK1619"/>
      <c r="AL1619"/>
      <c r="AM1619"/>
      <c r="AN1619"/>
    </row>
    <row r="1620" spans="1:40" x14ac:dyDescent="0.25">
      <c r="A1620"/>
      <c r="B1620">
        <f t="shared" si="805"/>
        <v>148600</v>
      </c>
      <c r="C1620" s="186" t="str">
        <f t="shared" si="808"/>
        <v>-4.45434290448433E-06+0.0212105778684068i</v>
      </c>
      <c r="D1620" s="158" t="str">
        <f t="shared" si="809"/>
        <v>-7.6667008166289+0.162614430324452i</v>
      </c>
      <c r="E1620" t="str">
        <f t="shared" si="810"/>
        <v>7.99993211202646-0.0233044883992166i</v>
      </c>
      <c r="F1620" t="str">
        <f t="shared" si="811"/>
        <v>0.999200646260942+2.32672462302503E-06i</v>
      </c>
      <c r="G1620">
        <f t="shared" si="806"/>
        <v>1</v>
      </c>
      <c r="H1620" t="str">
        <f t="shared" si="812"/>
        <v>10.8678629337369+2.98393532742319i</v>
      </c>
      <c r="I1620" t="str">
        <f t="shared" si="813"/>
        <v>583.550835404304i</v>
      </c>
      <c r="J1620" t="str">
        <f t="shared" si="807"/>
        <v>-459.943543305436+127.662249159729i</v>
      </c>
      <c r="K1620" t="str">
        <f t="shared" si="814"/>
        <v>0.326964291766527-1.17799205230428i</v>
      </c>
      <c r="L1620" t="str">
        <f t="shared" si="815"/>
        <v>0.0409885605240736-0.125459460101244i</v>
      </c>
      <c r="M1620" t="str">
        <f t="shared" si="816"/>
        <v>0.367952852290601-1.30345151240552i</v>
      </c>
      <c r="N1620" t="str">
        <f t="shared" si="817"/>
        <v>-1.09487103036156i</v>
      </c>
      <c r="O1620" t="str">
        <f t="shared" si="818"/>
        <v>0.458161110664534-0.888869167355152i</v>
      </c>
      <c r="P1620" t="str">
        <f t="shared" si="819"/>
        <v>0.541838889335466+0.888869167355152i</v>
      </c>
      <c r="Q1620" t="str">
        <f t="shared" si="820"/>
        <v>-0.541838889335466+0.206001863006408i</v>
      </c>
      <c r="R1620" t="str">
        <f t="shared" si="821"/>
        <v>-0.328785952216417-1.7654688596001i</v>
      </c>
      <c r="S1620" t="str">
        <f t="shared" si="822"/>
        <v>0.115441725365928i</v>
      </c>
      <c r="T1620" t="str">
        <f t="shared" si="823"/>
        <v>0.203808771232053-0.0379556175999427i</v>
      </c>
      <c r="U1620" t="e">
        <f t="shared" si="824"/>
        <v>#DIV/0!</v>
      </c>
      <c r="V1620" t="str">
        <f t="shared" si="825"/>
        <v>1.33333333333333E-06-0.000714019484485847i</v>
      </c>
      <c r="W1620" t="e">
        <f t="shared" si="826"/>
        <v>#DIV/0!</v>
      </c>
      <c r="X1620" t="e">
        <f t="shared" si="827"/>
        <v>#DIV/0!</v>
      </c>
      <c r="Y1620" t="str">
        <f t="shared" si="828"/>
        <v>0.00083+0.149389013863502i</v>
      </c>
      <c r="Z1620" t="e">
        <f t="shared" si="829"/>
        <v>#DIV/0!</v>
      </c>
      <c r="AA1620" t="e">
        <f t="shared" si="830"/>
        <v>#DIV/0!</v>
      </c>
      <c r="AB1620" t="str">
        <f t="shared" si="831"/>
        <v>1.25673319032608-0.234043334390463i</v>
      </c>
      <c r="AC1620" t="str">
        <f t="shared" si="832"/>
        <v>1.15735442376907-1.72420769006932i</v>
      </c>
      <c r="AD1620" t="str">
        <f t="shared" si="833"/>
        <v>0.430860230165965+0.439665825227159i</v>
      </c>
      <c r="AE1620" t="e">
        <f t="shared" si="834"/>
        <v>#DIV/0!</v>
      </c>
      <c r="AF1620" t="str">
        <f t="shared" si="835"/>
        <v>-18.5345637503658-2.82132089709874i</v>
      </c>
      <c r="AG1620" t="e">
        <f t="shared" si="836"/>
        <v>#DIV/0!</v>
      </c>
      <c r="AH1620" t="e">
        <f t="shared" si="837"/>
        <v>#DIV/0!</v>
      </c>
      <c r="AI1620" t="e">
        <f t="shared" si="838"/>
        <v>#DIV/0!</v>
      </c>
      <c r="AJ1620" t="e">
        <f t="shared" si="839"/>
        <v>#DIV/0!</v>
      </c>
      <c r="AK1620"/>
      <c r="AL1620"/>
      <c r="AM1620"/>
      <c r="AN1620"/>
    </row>
    <row r="1621" spans="1:40" x14ac:dyDescent="0.25">
      <c r="A1621"/>
      <c r="B1621">
        <f t="shared" si="805"/>
        <v>148700</v>
      </c>
      <c r="C1621" s="186" t="str">
        <f t="shared" si="808"/>
        <v>-4.44835387294861E-06+0.0211963138630272i</v>
      </c>
      <c r="D1621" s="158" t="str">
        <f t="shared" si="809"/>
        <v>-7.66670077071301+0.162505072949875i</v>
      </c>
      <c r="E1621" t="str">
        <f t="shared" si="810"/>
        <v>7.99993202062641-0.0233201708302235i</v>
      </c>
      <c r="F1621" t="str">
        <f t="shared" si="811"/>
        <v>0.99920064627006+2.32829036000832E-06i</v>
      </c>
      <c r="G1621">
        <f t="shared" si="806"/>
        <v>1</v>
      </c>
      <c r="H1621" t="str">
        <f t="shared" si="812"/>
        <v>10.868959538716+2.98225467543422i</v>
      </c>
      <c r="I1621" t="str">
        <f t="shared" si="813"/>
        <v>583.943534486003i</v>
      </c>
      <c r="J1621" t="str">
        <f t="shared" si="807"/>
        <v>-460.564133667092+127.748159152434i</v>
      </c>
      <c r="K1621" t="str">
        <f t="shared" si="814"/>
        <v>0.326554309304827-1.17731013548908i</v>
      </c>
      <c r="L1621" t="str">
        <f t="shared" si="815"/>
        <v>0.0409387584774871-0.125391349012817i</v>
      </c>
      <c r="M1621" t="str">
        <f t="shared" si="816"/>
        <v>0.367493067782314-1.3027014845019i</v>
      </c>
      <c r="N1621" t="str">
        <f t="shared" si="817"/>
        <v>-1.09560782109531i</v>
      </c>
      <c r="O1621" t="str">
        <f t="shared" si="818"/>
        <v>0.457506075798966-0.889206494919504i</v>
      </c>
      <c r="P1621" t="str">
        <f t="shared" si="819"/>
        <v>0.542493924201034+0.889206494919504i</v>
      </c>
      <c r="Q1621" t="str">
        <f t="shared" si="820"/>
        <v>-0.542493924201034+0.206401326175806i</v>
      </c>
      <c r="R1621" t="str">
        <f t="shared" si="821"/>
        <v>-0.328779682076467-1.76419866587314i</v>
      </c>
      <c r="S1621" t="str">
        <f t="shared" si="822"/>
        <v>0.115519411587574i</v>
      </c>
      <c r="T1621" t="str">
        <f t="shared" si="823"/>
        <v>0.203799191805248-0.0379804354154231i</v>
      </c>
      <c r="U1621" t="e">
        <f t="shared" si="824"/>
        <v>#DIV/0!</v>
      </c>
      <c r="V1621" t="str">
        <f t="shared" si="825"/>
        <v>1.33333333333333E-06-0.000713539309983838i</v>
      </c>
      <c r="W1621" t="e">
        <f t="shared" si="826"/>
        <v>#DIV/0!</v>
      </c>
      <c r="X1621" t="e">
        <f t="shared" si="827"/>
        <v>#DIV/0!</v>
      </c>
      <c r="Y1621" t="str">
        <f t="shared" si="828"/>
        <v>0.00083+0.149489544828417i</v>
      </c>
      <c r="Z1621" t="e">
        <f t="shared" si="829"/>
        <v>#DIV/0!</v>
      </c>
      <c r="AA1621" t="e">
        <f t="shared" si="830"/>
        <v>#DIV/0!</v>
      </c>
      <c r="AB1621" t="str">
        <f t="shared" si="831"/>
        <v>1.25667412130988-0.234196366923052i</v>
      </c>
      <c r="AC1621" t="str">
        <f t="shared" si="832"/>
        <v>1.1567310731872-1.72313678470953i</v>
      </c>
      <c r="AD1621" t="str">
        <f t="shared" si="833"/>
        <v>0.4311791120051+0.439846593183883i</v>
      </c>
      <c r="AE1621" t="e">
        <f t="shared" si="834"/>
        <v>#DIV/0!</v>
      </c>
      <c r="AF1621" t="str">
        <f t="shared" si="835"/>
        <v>-18.535660309429-2.81974960248434i</v>
      </c>
      <c r="AG1621" t="e">
        <f t="shared" si="836"/>
        <v>#DIV/0!</v>
      </c>
      <c r="AH1621" t="e">
        <f t="shared" si="837"/>
        <v>#DIV/0!</v>
      </c>
      <c r="AI1621" t="e">
        <f t="shared" si="838"/>
        <v>#DIV/0!</v>
      </c>
      <c r="AJ1621" t="e">
        <f t="shared" si="839"/>
        <v>#DIV/0!</v>
      </c>
      <c r="AK1621"/>
      <c r="AL1621"/>
      <c r="AM1621"/>
      <c r="AN1621"/>
    </row>
    <row r="1622" spans="1:40" x14ac:dyDescent="0.25">
      <c r="A1622"/>
      <c r="B1622">
        <f t="shared" si="805"/>
        <v>148800</v>
      </c>
      <c r="C1622" s="186" t="str">
        <f t="shared" si="808"/>
        <v>-4.44237691201475E-06+0.0211820690296953i</v>
      </c>
      <c r="D1622" s="158" t="str">
        <f t="shared" si="809"/>
        <v>-7.66670072488965+0.162395862560997i</v>
      </c>
      <c r="E1622" t="str">
        <f t="shared" si="810"/>
        <v>7.99993192916487-0.0233358532606927i</v>
      </c>
      <c r="F1622" t="str">
        <f t="shared" si="811"/>
        <v>0.999200646279178+2.32985609693799E-06i</v>
      </c>
      <c r="G1622">
        <f t="shared" si="806"/>
        <v>1</v>
      </c>
      <c r="H1622" t="str">
        <f t="shared" si="812"/>
        <v>10.8700541726515+2.98057569677284i</v>
      </c>
      <c r="I1622" t="str">
        <f t="shared" si="813"/>
        <v>584.336233567701i</v>
      </c>
      <c r="J1622" t="str">
        <f t="shared" si="807"/>
        <v>-461.185141513014+127.834069145139i</v>
      </c>
      <c r="K1622" t="str">
        <f t="shared" si="814"/>
        <v>0.326145078940926-1.17662893304577i</v>
      </c>
      <c r="L1622" t="str">
        <f t="shared" si="815"/>
        <v>0.0408890439243164-0.125323300925206i</v>
      </c>
      <c r="M1622" t="str">
        <f t="shared" si="816"/>
        <v>0.367034122865242-1.30195223397098i</v>
      </c>
      <c r="N1622" t="str">
        <f t="shared" si="817"/>
        <v>-1.09634461182907i</v>
      </c>
      <c r="O1622" t="str">
        <f t="shared" si="818"/>
        <v>0.456850792571384-0.889543339768725i</v>
      </c>
      <c r="P1622" t="str">
        <f t="shared" si="819"/>
        <v>0.543149207428616+0.889543339768725i</v>
      </c>
      <c r="Q1622" t="str">
        <f t="shared" si="820"/>
        <v>-0.543149207428616+0.206801272060345i</v>
      </c>
      <c r="R1622" t="str">
        <f t="shared" si="821"/>
        <v>-0.32877340731321-1.76293012219217i</v>
      </c>
      <c r="S1622" t="str">
        <f t="shared" si="822"/>
        <v>0.11559709780922i</v>
      </c>
      <c r="T1622" t="str">
        <f t="shared" si="823"/>
        <v>0.203789605765868-0.0380052517222557i</v>
      </c>
      <c r="U1622" t="e">
        <f t="shared" si="824"/>
        <v>#DIV/0!</v>
      </c>
      <c r="V1622" t="str">
        <f t="shared" si="825"/>
        <v>1.33333333333333E-06-0.000713059780877669i</v>
      </c>
      <c r="W1622" t="e">
        <f t="shared" si="826"/>
        <v>#DIV/0!</v>
      </c>
      <c r="X1622" t="e">
        <f t="shared" si="827"/>
        <v>#DIV/0!</v>
      </c>
      <c r="Y1622" t="str">
        <f t="shared" si="828"/>
        <v>0.00083+0.149590075793332i</v>
      </c>
      <c r="Z1622" t="e">
        <f t="shared" si="829"/>
        <v>#DIV/0!</v>
      </c>
      <c r="AA1622" t="e">
        <f t="shared" si="830"/>
        <v>#DIV/0!</v>
      </c>
      <c r="AB1622" t="str">
        <f t="shared" si="831"/>
        <v>1.25661501151897-0.234349390152962i</v>
      </c>
      <c r="AC1622" t="str">
        <f t="shared" si="832"/>
        <v>1.15610887649277-1.72206694434739i</v>
      </c>
      <c r="AD1622" t="str">
        <f t="shared" si="833"/>
        <v>0.43149813277744+0.440027138615149i</v>
      </c>
      <c r="AE1622" t="e">
        <f t="shared" si="834"/>
        <v>#DIV/0!</v>
      </c>
      <c r="AF1622" t="str">
        <f t="shared" si="835"/>
        <v>-18.5367548975412-2.81817983421184i</v>
      </c>
      <c r="AG1622" t="e">
        <f t="shared" si="836"/>
        <v>#DIV/0!</v>
      </c>
      <c r="AH1622" t="e">
        <f t="shared" si="837"/>
        <v>#DIV/0!</v>
      </c>
      <c r="AI1622" t="e">
        <f t="shared" si="838"/>
        <v>#DIV/0!</v>
      </c>
      <c r="AJ1622" t="e">
        <f t="shared" si="839"/>
        <v>#DIV/0!</v>
      </c>
      <c r="AK1622"/>
      <c r="AL1622"/>
      <c r="AM1622"/>
      <c r="AN1622"/>
    </row>
    <row r="1623" spans="1:40" x14ac:dyDescent="0.25">
      <c r="A1623"/>
      <c r="B1623">
        <f t="shared" si="805"/>
        <v>148900</v>
      </c>
      <c r="C1623" s="186" t="str">
        <f t="shared" si="808"/>
        <v>-4.43641198926757E-06+0.0211678433297838i</v>
      </c>
      <c r="D1623" s="158" t="str">
        <f t="shared" si="809"/>
        <v>-7.66670067915859+0.162286798861676i</v>
      </c>
      <c r="E1623" t="str">
        <f t="shared" si="810"/>
        <v>7.99993183764185-0.0233515356906239i</v>
      </c>
      <c r="F1623" t="str">
        <f t="shared" si="811"/>
        <v>0.999200646288317+2.33142183381409E-06i</v>
      </c>
      <c r="G1623">
        <f t="shared" si="806"/>
        <v>1</v>
      </c>
      <c r="H1623" t="str">
        <f t="shared" si="812"/>
        <v>10.8711468401128+2.97889838942433i</v>
      </c>
      <c r="I1623" t="str">
        <f t="shared" si="813"/>
        <v>584.7289326494i</v>
      </c>
      <c r="J1623" t="str">
        <f t="shared" si="807"/>
        <v>-461.806566843203+127.919979137844i</v>
      </c>
      <c r="K1623" t="str">
        <f t="shared" si="814"/>
        <v>0.32573659888386-1.17594844401624i</v>
      </c>
      <c r="L1623" t="str">
        <f t="shared" si="815"/>
        <v>0.0408394166678123-0.125255315775631i</v>
      </c>
      <c r="M1623" t="str">
        <f t="shared" si="816"/>
        <v>0.366576015551672-1.30120375979187i</v>
      </c>
      <c r="N1623" t="str">
        <f t="shared" si="817"/>
        <v>-1.09708140256283i</v>
      </c>
      <c r="O1623" t="str">
        <f t="shared" si="818"/>
        <v>0.456195261337525-0.88987970171995i</v>
      </c>
      <c r="P1623" t="str">
        <f t="shared" si="819"/>
        <v>0.543804738662475+0.88987970171995i</v>
      </c>
      <c r="Q1623" t="str">
        <f t="shared" si="820"/>
        <v>-0.543804738662475+0.20720170084288i</v>
      </c>
      <c r="R1623" t="str">
        <f t="shared" si="821"/>
        <v>-0.328767127925795-1.76166322522983i</v>
      </c>
      <c r="S1623" t="str">
        <f t="shared" si="822"/>
        <v>0.115674784030866i</v>
      </c>
      <c r="T1623" t="str">
        <f t="shared" si="823"/>
        <v>0.203780013113579-0.0380300665192644i</v>
      </c>
      <c r="U1623" t="e">
        <f t="shared" si="824"/>
        <v>#DIV/0!</v>
      </c>
      <c r="V1623" t="str">
        <f t="shared" si="825"/>
        <v>1.33333333333333E-06-0.000712580895867004i</v>
      </c>
      <c r="W1623" t="e">
        <f t="shared" si="826"/>
        <v>#DIV/0!</v>
      </c>
      <c r="X1623" t="e">
        <f t="shared" si="827"/>
        <v>#DIV/0!</v>
      </c>
      <c r="Y1623" t="str">
        <f t="shared" si="828"/>
        <v>0.00083+0.149690606758246i</v>
      </c>
      <c r="Z1623" t="e">
        <f t="shared" si="829"/>
        <v>#DIV/0!</v>
      </c>
      <c r="AA1623" t="e">
        <f t="shared" si="830"/>
        <v>#DIV/0!</v>
      </c>
      <c r="AB1623" t="str">
        <f t="shared" si="831"/>
        <v>1.2565558609513-0.234502404072939i</v>
      </c>
      <c r="AC1623" t="str">
        <f t="shared" si="832"/>
        <v>1.15548783096569-1.72099816758069i</v>
      </c>
      <c r="AD1623" t="str">
        <f t="shared" si="833"/>
        <v>0.431817292336939+0.440207461417819i</v>
      </c>
      <c r="AE1623" t="e">
        <f t="shared" si="834"/>
        <v>#DIV/0!</v>
      </c>
      <c r="AF1623" t="str">
        <f t="shared" si="835"/>
        <v>-18.5378475192714-2.81661159056265i</v>
      </c>
      <c r="AG1623" t="e">
        <f t="shared" si="836"/>
        <v>#DIV/0!</v>
      </c>
      <c r="AH1623" t="e">
        <f t="shared" si="837"/>
        <v>#DIV/0!</v>
      </c>
      <c r="AI1623" t="e">
        <f t="shared" si="838"/>
        <v>#DIV/0!</v>
      </c>
      <c r="AJ1623" t="e">
        <f t="shared" si="839"/>
        <v>#DIV/0!</v>
      </c>
      <c r="AK1623"/>
      <c r="AL1623"/>
      <c r="AM1623"/>
      <c r="AN1623"/>
    </row>
    <row r="1624" spans="1:40" x14ac:dyDescent="0.25">
      <c r="A1624"/>
      <c r="B1624">
        <f t="shared" si="805"/>
        <v>149000</v>
      </c>
      <c r="C1624" s="186" t="str">
        <f t="shared" si="808"/>
        <v>-4.43045907240062E-06+0.021153636724769i</v>
      </c>
      <c r="D1624" s="158" t="str">
        <f t="shared" si="809"/>
        <v>-7.66670063351954+0.162177881556562i</v>
      </c>
      <c r="E1624" t="str">
        <f t="shared" si="810"/>
        <v>7.99993174605734-0.0233672181200166i</v>
      </c>
      <c r="F1624" t="str">
        <f t="shared" si="811"/>
        <v>0.999200646297445+2.33298757063644E-06i</v>
      </c>
      <c r="G1624">
        <f t="shared" si="806"/>
        <v>1</v>
      </c>
      <c r="H1624" t="str">
        <f t="shared" si="812"/>
        <v>10.8722375456563+2.97722275137558i</v>
      </c>
      <c r="I1624" t="str">
        <f t="shared" si="813"/>
        <v>585.121631731099i</v>
      </c>
      <c r="J1624" t="str">
        <f t="shared" si="807"/>
        <v>-462.428409657657+128.005889130549i</v>
      </c>
      <c r="K1624" t="str">
        <f t="shared" si="814"/>
        <v>0.325328867347843-1.17526866744357i</v>
      </c>
      <c r="L1624" t="str">
        <f t="shared" si="815"/>
        <v>0.0407898765117518-0.125187393501305i</v>
      </c>
      <c r="M1624" t="str">
        <f t="shared" si="816"/>
        <v>0.366118743859595-1.30045606094487i</v>
      </c>
      <c r="N1624" t="str">
        <f t="shared" si="817"/>
        <v>-1.09781819329658i</v>
      </c>
      <c r="O1624" t="str">
        <f t="shared" si="818"/>
        <v>0.45553948245326-0.890215580590576i</v>
      </c>
      <c r="P1624" t="str">
        <f t="shared" si="819"/>
        <v>0.54446051754674+0.890215580590576i</v>
      </c>
      <c r="Q1624" t="str">
        <f t="shared" si="820"/>
        <v>-0.54446051754674+0.207602612706004i</v>
      </c>
      <c r="R1624" t="str">
        <f t="shared" si="821"/>
        <v>-0.328760843913371-1.76039797166769i</v>
      </c>
      <c r="S1624" t="str">
        <f t="shared" si="822"/>
        <v>0.115752470252512i</v>
      </c>
      <c r="T1624" t="str">
        <f t="shared" si="823"/>
        <v>0.203770413848047-0.0380548798052732i</v>
      </c>
      <c r="U1624" t="e">
        <f t="shared" si="824"/>
        <v>#DIV/0!</v>
      </c>
      <c r="V1624" t="str">
        <f t="shared" si="825"/>
        <v>1.33333333333333E-06-0.000712102653655011i</v>
      </c>
      <c r="W1624" t="e">
        <f t="shared" si="826"/>
        <v>#DIV/0!</v>
      </c>
      <c r="X1624" t="e">
        <f t="shared" si="827"/>
        <v>#DIV/0!</v>
      </c>
      <c r="Y1624" t="str">
        <f t="shared" si="828"/>
        <v>0.00083+0.149791137723161i</v>
      </c>
      <c r="Z1624" t="e">
        <f t="shared" si="829"/>
        <v>#DIV/0!</v>
      </c>
      <c r="AA1624" t="e">
        <f t="shared" si="830"/>
        <v>#DIV/0!</v>
      </c>
      <c r="AB1624" t="str">
        <f t="shared" si="831"/>
        <v>1.2564966696048-0.234655408675734i</v>
      </c>
      <c r="AC1624" t="str">
        <f t="shared" si="832"/>
        <v>1.15486793389362-1.71993045300883i</v>
      </c>
      <c r="AD1624" t="str">
        <f t="shared" si="833"/>
        <v>0.43213659053747+0.440387561488842i</v>
      </c>
      <c r="AE1624" t="e">
        <f t="shared" si="834"/>
        <v>#DIV/0!</v>
      </c>
      <c r="AF1624" t="str">
        <f t="shared" si="835"/>
        <v>-18.5389381791758-2.81504486981902i</v>
      </c>
      <c r="AG1624" t="e">
        <f t="shared" si="836"/>
        <v>#DIV/0!</v>
      </c>
      <c r="AH1624" t="e">
        <f t="shared" si="837"/>
        <v>#DIV/0!</v>
      </c>
      <c r="AI1624" t="e">
        <f t="shared" si="838"/>
        <v>#DIV/0!</v>
      </c>
      <c r="AJ1624" t="e">
        <f t="shared" si="839"/>
        <v>#DIV/0!</v>
      </c>
      <c r="AK1624"/>
      <c r="AL1624"/>
      <c r="AM1624"/>
      <c r="AN1624"/>
    </row>
    <row r="1625" spans="1:40" x14ac:dyDescent="0.25">
      <c r="A1625"/>
      <c r="B1625">
        <f t="shared" si="805"/>
        <v>149100</v>
      </c>
      <c r="C1625" s="186" t="str">
        <f t="shared" si="808"/>
        <v>-4.42451812921581E-06+0.0211394491762306i</v>
      </c>
      <c r="D1625" s="158" t="str">
        <f t="shared" si="809"/>
        <v>-7.66670058797233+0.162069110351101i</v>
      </c>
      <c r="E1625" t="str">
        <f t="shared" si="810"/>
        <v>7.99993165441135-0.0233829005488705i</v>
      </c>
      <c r="F1625" t="str">
        <f t="shared" si="811"/>
        <v>0.999200646306593+2.33455330740514E-06i</v>
      </c>
      <c r="G1625">
        <f t="shared" si="806"/>
        <v>1</v>
      </c>
      <c r="H1625" t="str">
        <f t="shared" si="812"/>
        <v>10.873326293826+2.97554878061519i</v>
      </c>
      <c r="I1625" t="str">
        <f t="shared" si="813"/>
        <v>585.514330812798i</v>
      </c>
      <c r="J1625" t="str">
        <f t="shared" si="807"/>
        <v>-463.050669956378+128.091799123255i</v>
      </c>
      <c r="K1625" t="str">
        <f t="shared" si="814"/>
        <v>0.324921882552241-1.17458960237204i</v>
      </c>
      <c r="L1625" t="str">
        <f t="shared" si="815"/>
        <v>0.0407404232604381-0.12511953403944i</v>
      </c>
      <c r="M1625" t="str">
        <f t="shared" si="816"/>
        <v>0.365662305812679-1.29970913641148i</v>
      </c>
      <c r="N1625" t="str">
        <f t="shared" si="817"/>
        <v>-1.09855498403034i</v>
      </c>
      <c r="O1625" t="str">
        <f t="shared" si="818"/>
        <v>0.454883456274566-0.890550976198277i</v>
      </c>
      <c r="P1625" t="str">
        <f t="shared" si="819"/>
        <v>0.545116543725434+0.890550976198277i</v>
      </c>
      <c r="Q1625" t="str">
        <f t="shared" si="820"/>
        <v>-0.545116543725434+0.208004007832063i</v>
      </c>
      <c r="R1625" t="str">
        <f t="shared" si="821"/>
        <v>-0.328754555275094-1.75913435819615i</v>
      </c>
      <c r="S1625" t="str">
        <f t="shared" si="822"/>
        <v>0.115830156474158i</v>
      </c>
      <c r="T1625" t="str">
        <f t="shared" si="823"/>
        <v>0.203760807968928-0.0380796915791064i</v>
      </c>
      <c r="U1625" t="e">
        <f t="shared" si="824"/>
        <v>#DIV/0!</v>
      </c>
      <c r="V1625" t="str">
        <f t="shared" si="825"/>
        <v>1.33333333333333E-06-0.000711625052948338i</v>
      </c>
      <c r="W1625" t="e">
        <f t="shared" si="826"/>
        <v>#DIV/0!</v>
      </c>
      <c r="X1625" t="e">
        <f t="shared" si="827"/>
        <v>#DIV/0!</v>
      </c>
      <c r="Y1625" t="str">
        <f t="shared" si="828"/>
        <v>0.00083+0.149891668688076i</v>
      </c>
      <c r="Z1625" t="e">
        <f t="shared" si="829"/>
        <v>#DIV/0!</v>
      </c>
      <c r="AA1625" t="e">
        <f t="shared" si="830"/>
        <v>#DIV/0!</v>
      </c>
      <c r="AB1625" t="str">
        <f t="shared" si="831"/>
        <v>1.25643743747736-0.234808403954094i</v>
      </c>
      <c r="AC1625" t="str">
        <f t="shared" si="832"/>
        <v>1.15424918257201-1.7188637992328i</v>
      </c>
      <c r="AD1625" t="str">
        <f t="shared" si="833"/>
        <v>0.43245602723283+0.440567438725239i</v>
      </c>
      <c r="AE1625" t="e">
        <f t="shared" si="834"/>
        <v>#DIV/0!</v>
      </c>
      <c r="AF1625" t="str">
        <f t="shared" si="835"/>
        <v>-18.5400268817983-2.81347967026409i</v>
      </c>
      <c r="AG1625" t="e">
        <f t="shared" si="836"/>
        <v>#DIV/0!</v>
      </c>
      <c r="AH1625" t="e">
        <f t="shared" si="837"/>
        <v>#DIV/0!</v>
      </c>
      <c r="AI1625" t="e">
        <f t="shared" si="838"/>
        <v>#DIV/0!</v>
      </c>
      <c r="AJ1625" t="e">
        <f t="shared" si="839"/>
        <v>#DIV/0!</v>
      </c>
      <c r="AK1625"/>
      <c r="AL1625"/>
      <c r="AM1625"/>
      <c r="AN1625"/>
    </row>
    <row r="1626" spans="1:40" x14ac:dyDescent="0.25">
      <c r="A1626"/>
      <c r="B1626">
        <f t="shared" si="805"/>
        <v>149200</v>
      </c>
      <c r="C1626" s="186" t="str">
        <f t="shared" si="808"/>
        <v>-4.41858912762284E-06+0.0211252806458512i</v>
      </c>
      <c r="D1626" s="158" t="str">
        <f t="shared" si="809"/>
        <v>-7.66670054251667+0.161960484951526i</v>
      </c>
      <c r="E1626" t="str">
        <f t="shared" si="810"/>
        <v>7.99993156270388-0.0233985829771853i</v>
      </c>
      <c r="F1626" t="str">
        <f t="shared" si="811"/>
        <v>0.999200646315741+2.33611904412008E-06i</v>
      </c>
      <c r="G1626">
        <f t="shared" si="806"/>
        <v>1</v>
      </c>
      <c r="H1626" t="str">
        <f t="shared" si="812"/>
        <v>10.874413089153+2.97387647513329i</v>
      </c>
      <c r="I1626" t="str">
        <f t="shared" si="813"/>
        <v>585.907029894496i</v>
      </c>
      <c r="J1626" t="str">
        <f t="shared" si="807"/>
        <v>-463.673347739364+128.177709115959i</v>
      </c>
      <c r="K1626" t="str">
        <f t="shared" si="814"/>
        <v>0.324515642721559-1.17391124784709i</v>
      </c>
      <c r="L1626" t="str">
        <f t="shared" si="815"/>
        <v>0.0406910567186983-0.125051737327246i</v>
      </c>
      <c r="M1626" t="str">
        <f t="shared" si="816"/>
        <v>0.365206699440257-1.29896298517434i</v>
      </c>
      <c r="N1626" t="str">
        <f t="shared" si="817"/>
        <v>-1.09929177476409i</v>
      </c>
      <c r="O1626" t="str">
        <f t="shared" si="818"/>
        <v>0.454227183157594-0.890885888360972i</v>
      </c>
      <c r="P1626" t="str">
        <f t="shared" si="819"/>
        <v>0.545772816842406+0.890885888360972i</v>
      </c>
      <c r="Q1626" t="str">
        <f t="shared" si="820"/>
        <v>-0.545772816842406+0.208405886403118i</v>
      </c>
      <c r="R1626" t="str">
        <f t="shared" si="821"/>
        <v>-0.32874826201011-1.75787238151457i</v>
      </c>
      <c r="S1626" t="str">
        <f t="shared" si="822"/>
        <v>0.115907842695804i</v>
      </c>
      <c r="T1626" t="str">
        <f t="shared" si="823"/>
        <v>0.203751195475889-0.0381045018395868i</v>
      </c>
      <c r="U1626" t="e">
        <f t="shared" si="824"/>
        <v>#DIV/0!</v>
      </c>
      <c r="V1626" t="str">
        <f t="shared" si="825"/>
        <v>1.33333333333333E-06-0.000711148092457084i</v>
      </c>
      <c r="W1626" t="e">
        <f t="shared" si="826"/>
        <v>#DIV/0!</v>
      </c>
      <c r="X1626" t="e">
        <f t="shared" si="827"/>
        <v>#DIV/0!</v>
      </c>
      <c r="Y1626" t="str">
        <f t="shared" si="828"/>
        <v>0.00083+0.149992199652991i</v>
      </c>
      <c r="Z1626" t="e">
        <f t="shared" si="829"/>
        <v>#DIV/0!</v>
      </c>
      <c r="AA1626" t="e">
        <f t="shared" si="830"/>
        <v>#DIV/0!</v>
      </c>
      <c r="AB1626" t="str">
        <f t="shared" si="831"/>
        <v>1.25637816456692-0.234961389900763i</v>
      </c>
      <c r="AC1626" t="str">
        <f t="shared" si="832"/>
        <v>1.15363157430409-1.71779820485526i</v>
      </c>
      <c r="AD1626" t="str">
        <f t="shared" si="833"/>
        <v>0.432775602276736+0.440747093024121i</v>
      </c>
      <c r="AE1626" t="e">
        <f t="shared" si="834"/>
        <v>#DIV/0!</v>
      </c>
      <c r="AF1626" t="str">
        <f t="shared" si="835"/>
        <v>-18.5411136316697-2.81191599018176i</v>
      </c>
      <c r="AG1626" t="e">
        <f t="shared" si="836"/>
        <v>#DIV/0!</v>
      </c>
      <c r="AH1626" t="e">
        <f t="shared" si="837"/>
        <v>#DIV/0!</v>
      </c>
      <c r="AI1626" t="e">
        <f t="shared" si="838"/>
        <v>#DIV/0!</v>
      </c>
      <c r="AJ1626" t="e">
        <f t="shared" si="839"/>
        <v>#DIV/0!</v>
      </c>
      <c r="AK1626"/>
      <c r="AL1626"/>
      <c r="AM1626"/>
      <c r="AN1626"/>
    </row>
    <row r="1627" spans="1:40" x14ac:dyDescent="0.25">
      <c r="A1627"/>
      <c r="B1627">
        <f t="shared" si="805"/>
        <v>149300</v>
      </c>
      <c r="C1627" s="186" t="str">
        <f t="shared" si="808"/>
        <v>-4.41267203563891E-06+0.0211111310954164i</v>
      </c>
      <c r="D1627" s="158" t="str">
        <f t="shared" si="809"/>
        <v>-7.66670049715231+0.161852005064859i</v>
      </c>
      <c r="E1627" t="str">
        <f t="shared" si="810"/>
        <v>7.99993147093491-0.0234142654049605i</v>
      </c>
      <c r="F1627" t="str">
        <f t="shared" si="811"/>
        <v>0.999200646324899+2.33768478078124E-06i</v>
      </c>
      <c r="G1627">
        <f t="shared" si="806"/>
        <v>1</v>
      </c>
      <c r="H1627" t="str">
        <f t="shared" si="812"/>
        <v>10.8754979361558+2.97220583292175i</v>
      </c>
      <c r="I1627" t="str">
        <f t="shared" si="813"/>
        <v>586.299728976195i</v>
      </c>
      <c r="J1627" t="str">
        <f t="shared" si="807"/>
        <v>-464.296443006617+128.263619108664i</v>
      </c>
      <c r="K1627" t="str">
        <f t="shared" si="814"/>
        <v>0.324110146085433-1.17323360291536i</v>
      </c>
      <c r="L1627" t="str">
        <f t="shared" si="815"/>
        <v>0.0406417766918814-0.12498400330193i</v>
      </c>
      <c r="M1627" t="str">
        <f t="shared" si="816"/>
        <v>0.364751922777314-1.29821760621729i</v>
      </c>
      <c r="N1627" t="str">
        <f t="shared" si="817"/>
        <v>-1.10002856549785i</v>
      </c>
      <c r="O1627" t="str">
        <f t="shared" si="818"/>
        <v>0.453570663458589-0.891220316896858i</v>
      </c>
      <c r="P1627" t="str">
        <f t="shared" si="819"/>
        <v>0.546429336541411+0.891220316896858i</v>
      </c>
      <c r="Q1627" t="str">
        <f t="shared" si="820"/>
        <v>-0.546429336541411+0.208808248600992i</v>
      </c>
      <c r="R1627" t="str">
        <f t="shared" si="821"/>
        <v>-0.328741964117569-1.75661203833106i</v>
      </c>
      <c r="S1627" t="str">
        <f t="shared" si="822"/>
        <v>0.11598552891745i</v>
      </c>
      <c r="T1627" t="str">
        <f t="shared" si="823"/>
        <v>0.203741576368588-0.0381293105855376i</v>
      </c>
      <c r="U1627" t="e">
        <f t="shared" si="824"/>
        <v>#DIV/0!</v>
      </c>
      <c r="V1627" t="str">
        <f t="shared" si="825"/>
        <v>1.33333333333333E-06-0.000710671770894821i</v>
      </c>
      <c r="W1627" t="e">
        <f t="shared" si="826"/>
        <v>#DIV/0!</v>
      </c>
      <c r="X1627" t="e">
        <f t="shared" si="827"/>
        <v>#DIV/0!</v>
      </c>
      <c r="Y1627" t="str">
        <f t="shared" si="828"/>
        <v>0.00083+0.150092730617906i</v>
      </c>
      <c r="Z1627" t="e">
        <f t="shared" si="829"/>
        <v>#DIV/0!</v>
      </c>
      <c r="AA1627" t="e">
        <f t="shared" si="830"/>
        <v>#DIV/0!</v>
      </c>
      <c r="AB1627" t="str">
        <f t="shared" si="831"/>
        <v>1.25631885087138-0.235114366508484i</v>
      </c>
      <c r="AC1627" t="str">
        <f t="shared" si="832"/>
        <v>1.15301510640078-1.71673366848044i</v>
      </c>
      <c r="AD1627" t="str">
        <f t="shared" si="833"/>
        <v>0.433095315522834+0.440926524282683i</v>
      </c>
      <c r="AE1627" t="e">
        <f t="shared" si="834"/>
        <v>#DIV/0!</v>
      </c>
      <c r="AF1627" t="str">
        <f t="shared" si="835"/>
        <v>-18.5421984333081-2.81035382785689i</v>
      </c>
      <c r="AG1627" t="e">
        <f t="shared" si="836"/>
        <v>#DIV/0!</v>
      </c>
      <c r="AH1627" t="e">
        <f t="shared" si="837"/>
        <v>#DIV/0!</v>
      </c>
      <c r="AI1627" t="e">
        <f t="shared" si="838"/>
        <v>#DIV/0!</v>
      </c>
      <c r="AJ1627" t="e">
        <f t="shared" si="839"/>
        <v>#DIV/0!</v>
      </c>
      <c r="AK1627"/>
      <c r="AL1627"/>
      <c r="AM1627"/>
      <c r="AN1627"/>
    </row>
    <row r="1628" spans="1:40" x14ac:dyDescent="0.25">
      <c r="A1628"/>
      <c r="B1628">
        <f t="shared" si="805"/>
        <v>149400</v>
      </c>
      <c r="C1628" s="186" t="str">
        <f t="shared" si="808"/>
        <v>-4.40676682138816E-06+0.0210970004868135i</v>
      </c>
      <c r="D1628" s="158" t="str">
        <f t="shared" si="809"/>
        <v>-7.66670045187896+0.161743670398904i</v>
      </c>
      <c r="E1628" t="str">
        <f t="shared" si="810"/>
        <v>7.99993137910447-0.0234299478321959i</v>
      </c>
      <c r="F1628" t="str">
        <f t="shared" si="811"/>
        <v>0.999200646334057+2.33925051738857E-06i</v>
      </c>
      <c r="G1628">
        <f t="shared" si="806"/>
        <v>1</v>
      </c>
      <c r="H1628" t="str">
        <f t="shared" si="812"/>
        <v>10.8765808393404+2.97053685197399i</v>
      </c>
      <c r="I1628" t="str">
        <f t="shared" si="813"/>
        <v>586.692428057894i</v>
      </c>
      <c r="J1628" t="str">
        <f t="shared" si="807"/>
        <v>-464.919955758136+128.34952910137i</v>
      </c>
      <c r="K1628" t="str">
        <f t="shared" si="814"/>
        <v>0.3237053908786-1.17255666662467i</v>
      </c>
      <c r="L1628" t="str">
        <f t="shared" si="815"/>
        <v>0.0405925829858579-0.1249163319007i</v>
      </c>
      <c r="M1628" t="str">
        <f t="shared" si="816"/>
        <v>0.364297973864458-1.29747299852537i</v>
      </c>
      <c r="N1628" t="str">
        <f t="shared" si="817"/>
        <v>-1.10076535623161i</v>
      </c>
      <c r="O1628" t="str">
        <f t="shared" si="818"/>
        <v>0.452913897533959-0.891554261624383i</v>
      </c>
      <c r="P1628" t="str">
        <f t="shared" si="819"/>
        <v>0.547086102466041+0.891554261624383i</v>
      </c>
      <c r="Q1628" t="str">
        <f t="shared" si="820"/>
        <v>-0.547086102466041+0.209211094607227i</v>
      </c>
      <c r="R1628" t="str">
        <f t="shared" si="821"/>
        <v>-0.32873566159662-1.75535332536263i</v>
      </c>
      <c r="S1628" t="str">
        <f t="shared" si="822"/>
        <v>0.116063215139096i</v>
      </c>
      <c r="T1628" t="str">
        <f t="shared" si="823"/>
        <v>0.20373195064669-0.0381541178157816i</v>
      </c>
      <c r="U1628" t="e">
        <f t="shared" si="824"/>
        <v>#DIV/0!</v>
      </c>
      <c r="V1628" t="str">
        <f t="shared" si="825"/>
        <v>1.33333333333333E-06-0.000710196086978558i</v>
      </c>
      <c r="W1628" t="e">
        <f t="shared" si="826"/>
        <v>#DIV/0!</v>
      </c>
      <c r="X1628" t="e">
        <f t="shared" si="827"/>
        <v>#DIV/0!</v>
      </c>
      <c r="Y1628" t="str">
        <f t="shared" si="828"/>
        <v>0.00083+0.150193261582821i</v>
      </c>
      <c r="Z1628" t="e">
        <f t="shared" si="829"/>
        <v>#DIV/0!</v>
      </c>
      <c r="AA1628" t="e">
        <f t="shared" si="830"/>
        <v>#DIV/0!</v>
      </c>
      <c r="AB1628" t="str">
        <f t="shared" si="831"/>
        <v>1.25625949638866-0.235267333769997i</v>
      </c>
      <c r="AC1628" t="str">
        <f t="shared" si="832"/>
        <v>1.15239977618075-1.71567018871427i</v>
      </c>
      <c r="AD1628" t="str">
        <f t="shared" si="833"/>
        <v>0.433415166824679+0.441105732398195i</v>
      </c>
      <c r="AE1628" t="e">
        <f t="shared" si="834"/>
        <v>#DIV/0!</v>
      </c>
      <c r="AF1628" t="str">
        <f t="shared" si="835"/>
        <v>-18.5432812912194-2.80879318157509i</v>
      </c>
      <c r="AG1628" t="e">
        <f t="shared" si="836"/>
        <v>#DIV/0!</v>
      </c>
      <c r="AH1628" t="e">
        <f t="shared" si="837"/>
        <v>#DIV/0!</v>
      </c>
      <c r="AI1628" t="e">
        <f t="shared" si="838"/>
        <v>#DIV/0!</v>
      </c>
      <c r="AJ1628" t="e">
        <f t="shared" si="839"/>
        <v>#DIV/0!</v>
      </c>
      <c r="AK1628"/>
      <c r="AL1628"/>
      <c r="AM1628"/>
      <c r="AN1628"/>
    </row>
    <row r="1629" spans="1:40" x14ac:dyDescent="0.25">
      <c r="A1629"/>
      <c r="B1629">
        <f t="shared" si="805"/>
        <v>149500</v>
      </c>
      <c r="C1629" s="186" t="str">
        <f t="shared" si="808"/>
        <v>-4.40087345310137E-06+0.0210828887820325i</v>
      </c>
      <c r="D1629" s="158" t="str">
        <f t="shared" si="809"/>
        <v>-7.66670040669645+0.161635480662249i</v>
      </c>
      <c r="E1629" t="str">
        <f t="shared" si="810"/>
        <v>7.99993128721254-0.023445630258891i</v>
      </c>
      <c r="F1629" t="str">
        <f t="shared" si="811"/>
        <v>0.999200646343225+2.34081625394207E-06i</v>
      </c>
      <c r="G1629">
        <f t="shared" si="806"/>
        <v>1</v>
      </c>
      <c r="H1629" t="str">
        <f t="shared" si="812"/>
        <v>10.8776618032002+2.96886953028522i</v>
      </c>
      <c r="I1629" t="str">
        <f t="shared" si="813"/>
        <v>587.085127139593i</v>
      </c>
      <c r="J1629" t="str">
        <f t="shared" si="807"/>
        <v>-465.543885993921+128.435439094075i</v>
      </c>
      <c r="K1629" t="str">
        <f t="shared" si="814"/>
        <v>0.323301375340883-1.17188043802404i</v>
      </c>
      <c r="L1629" t="str">
        <f t="shared" si="815"/>
        <v>0.0405434754070166-0.124848723060761i</v>
      </c>
      <c r="M1629" t="str">
        <f t="shared" si="816"/>
        <v>0.3638448507479-1.2967291610848i</v>
      </c>
      <c r="N1629" t="str">
        <f t="shared" si="817"/>
        <v>-1.10150214696536i</v>
      </c>
      <c r="O1629" t="str">
        <f t="shared" si="818"/>
        <v>0.452256885740246-0.891887722362257i</v>
      </c>
      <c r="P1629" t="str">
        <f t="shared" si="819"/>
        <v>0.547743114259754+0.891887722362257i</v>
      </c>
      <c r="Q1629" t="str">
        <f t="shared" si="820"/>
        <v>-0.547743114259754+0.209614424603103i</v>
      </c>
      <c r="R1629" t="str">
        <f t="shared" si="821"/>
        <v>-0.32872935444641-1.75409623933503i</v>
      </c>
      <c r="S1629" t="str">
        <f t="shared" si="822"/>
        <v>0.116140901360742i</v>
      </c>
      <c r="T1629" t="str">
        <f t="shared" si="823"/>
        <v>0.203722318309858-0.0381789235291409i</v>
      </c>
      <c r="U1629" t="e">
        <f t="shared" si="824"/>
        <v>#DIV/0!</v>
      </c>
      <c r="V1629" t="str">
        <f t="shared" si="825"/>
        <v>1.33333333333333E-06-0.000709721039428743i</v>
      </c>
      <c r="W1629" t="e">
        <f t="shared" si="826"/>
        <v>#DIV/0!</v>
      </c>
      <c r="X1629" t="e">
        <f t="shared" si="827"/>
        <v>#DIV/0!</v>
      </c>
      <c r="Y1629" t="str">
        <f t="shared" si="828"/>
        <v>0.00083+0.150293792547736i</v>
      </c>
      <c r="Z1629" t="e">
        <f t="shared" si="829"/>
        <v>#DIV/0!</v>
      </c>
      <c r="AA1629" t="e">
        <f t="shared" si="830"/>
        <v>#DIV/0!</v>
      </c>
      <c r="AB1629" t="str">
        <f t="shared" si="831"/>
        <v>1.25620010111669-0.235420291678039i</v>
      </c>
      <c r="AC1629" t="str">
        <f t="shared" si="832"/>
        <v>1.1517855809703-1.71460776416431i</v>
      </c>
      <c r="AD1629" t="str">
        <f t="shared" si="833"/>
        <v>0.433735156035747+0.441284717268028i</v>
      </c>
      <c r="AE1629" t="e">
        <f t="shared" si="834"/>
        <v>#DIV/0!</v>
      </c>
      <c r="AF1629" t="str">
        <f t="shared" si="835"/>
        <v>-18.5443622098967-2.80723404962297i</v>
      </c>
      <c r="AG1629" t="e">
        <f t="shared" si="836"/>
        <v>#DIV/0!</v>
      </c>
      <c r="AH1629" t="e">
        <f t="shared" si="837"/>
        <v>#DIV/0!</v>
      </c>
      <c r="AI1629" t="e">
        <f t="shared" si="838"/>
        <v>#DIV/0!</v>
      </c>
      <c r="AJ1629" t="e">
        <f t="shared" si="839"/>
        <v>#DIV/0!</v>
      </c>
      <c r="AK1629"/>
      <c r="AL1629"/>
      <c r="AM1629"/>
      <c r="AN1629"/>
    </row>
    <row r="1630" spans="1:40" x14ac:dyDescent="0.25">
      <c r="A1630"/>
      <c r="B1630">
        <f t="shared" si="805"/>
        <v>149600</v>
      </c>
      <c r="C1630" s="186" t="str">
        <f t="shared" si="808"/>
        <v>-4.39499189911541E-06+0.0210687959431645i</v>
      </c>
      <c r="D1630" s="158" t="str">
        <f t="shared" si="809"/>
        <v>-7.66670036160457+0.161527435564261i</v>
      </c>
      <c r="E1630" t="str">
        <f t="shared" si="810"/>
        <v>7.99993119525912-0.0234613126850456i</v>
      </c>
      <c r="F1630" t="str">
        <f t="shared" si="811"/>
        <v>0.999200646352393+2.34238199044165E-06i</v>
      </c>
      <c r="G1630">
        <f t="shared" si="806"/>
        <v>1</v>
      </c>
      <c r="H1630" t="str">
        <f t="shared" si="812"/>
        <v>10.8787408322163+2.96720386585222i</v>
      </c>
      <c r="I1630" t="str">
        <f t="shared" si="813"/>
        <v>587.477826221291i</v>
      </c>
      <c r="J1630" t="str">
        <f t="shared" si="807"/>
        <v>-466.168233713973+128.521349086779i</v>
      </c>
      <c r="K1630" t="str">
        <f t="shared" si="814"/>
        <v>0.322898097717178-1.17120491616364i</v>
      </c>
      <c r="L1630" t="str">
        <f t="shared" si="815"/>
        <v>0.0404944537622647-0.124781176719321i</v>
      </c>
      <c r="M1630" t="str">
        <f t="shared" si="816"/>
        <v>0.363392551479443-1.29598609288296i</v>
      </c>
      <c r="N1630" t="str">
        <f t="shared" si="817"/>
        <v>-1.10223893769912i</v>
      </c>
      <c r="O1630" t="str">
        <f t="shared" si="818"/>
        <v>0.451599628434097-0.892220698929466i</v>
      </c>
      <c r="P1630" t="str">
        <f t="shared" si="819"/>
        <v>0.548400371565903+0.892220698929466i</v>
      </c>
      <c r="Q1630" t="str">
        <f t="shared" si="820"/>
        <v>-0.548400371565903+0.210018238769654i</v>
      </c>
      <c r="R1630" t="str">
        <f t="shared" si="821"/>
        <v>-0.328723042666088-1.75284077698274i</v>
      </c>
      <c r="S1630" t="str">
        <f t="shared" si="822"/>
        <v>0.116218587582388i</v>
      </c>
      <c r="T1630" t="str">
        <f t="shared" si="823"/>
        <v>0.20371267935775-0.0382037277244378i</v>
      </c>
      <c r="U1630" t="e">
        <f t="shared" si="824"/>
        <v>#DIV/0!</v>
      </c>
      <c r="V1630" t="str">
        <f t="shared" si="825"/>
        <v>1.33333333333333E-06-0.00070924662696923i</v>
      </c>
      <c r="W1630" t="e">
        <f t="shared" si="826"/>
        <v>#DIV/0!</v>
      </c>
      <c r="X1630" t="e">
        <f t="shared" si="827"/>
        <v>#DIV/0!</v>
      </c>
      <c r="Y1630" t="str">
        <f t="shared" si="828"/>
        <v>0.00083+0.150394323512651i</v>
      </c>
      <c r="Z1630" t="e">
        <f t="shared" si="829"/>
        <v>#DIV/0!</v>
      </c>
      <c r="AA1630" t="e">
        <f t="shared" si="830"/>
        <v>#DIV/0!</v>
      </c>
      <c r="AB1630" t="str">
        <f t="shared" si="831"/>
        <v>1.25614066505336-0.235573240225349i</v>
      </c>
      <c r="AC1630" t="str">
        <f t="shared" si="832"/>
        <v>1.1511725181034-1.71354639343968i</v>
      </c>
      <c r="AD1630" t="str">
        <f t="shared" si="833"/>
        <v>0.43405528300945+0.44146347878962i</v>
      </c>
      <c r="AE1630" t="e">
        <f t="shared" si="834"/>
        <v>#DIV/0!</v>
      </c>
      <c r="AF1630" t="str">
        <f t="shared" si="835"/>
        <v>-18.5454411938209-2.80567643028796i</v>
      </c>
      <c r="AG1630" t="e">
        <f t="shared" si="836"/>
        <v>#DIV/0!</v>
      </c>
      <c r="AH1630" t="e">
        <f t="shared" si="837"/>
        <v>#DIV/0!</v>
      </c>
      <c r="AI1630" t="e">
        <f t="shared" si="838"/>
        <v>#DIV/0!</v>
      </c>
      <c r="AJ1630" t="e">
        <f t="shared" si="839"/>
        <v>#DIV/0!</v>
      </c>
      <c r="AK1630"/>
      <c r="AL1630"/>
      <c r="AM1630"/>
      <c r="AN1630"/>
    </row>
    <row r="1631" spans="1:40" x14ac:dyDescent="0.25">
      <c r="A1631"/>
      <c r="B1631">
        <f t="shared" si="805"/>
        <v>149700</v>
      </c>
      <c r="C1631" s="186" t="str">
        <f t="shared" si="808"/>
        <v>-4.38912212787289E-06+0.021054721932402i</v>
      </c>
      <c r="D1631" s="158" t="str">
        <f t="shared" si="809"/>
        <v>-7.666700316603+0.161419534815082i</v>
      </c>
      <c r="E1631" t="str">
        <f t="shared" si="810"/>
        <v>7.99993110324423-0.0234769951106592i</v>
      </c>
      <c r="F1631" t="str">
        <f t="shared" si="811"/>
        <v>0.99920064636158+2.34394772688737E-06i</v>
      </c>
      <c r="G1631">
        <f t="shared" si="806"/>
        <v>1</v>
      </c>
      <c r="H1631" t="str">
        <f t="shared" si="812"/>
        <v>10.8798179308568+2.96553985667347i</v>
      </c>
      <c r="I1631" t="str">
        <f t="shared" si="813"/>
        <v>587.87052530299i</v>
      </c>
      <c r="J1631" t="str">
        <f t="shared" si="807"/>
        <v>-466.79299891829+128.607259079485i</v>
      </c>
      <c r="K1631" t="str">
        <f t="shared" si="814"/>
        <v>0.322495556257446-1.17053010009486i</v>
      </c>
      <c r="L1631" t="str">
        <f t="shared" si="815"/>
        <v>0.0404455178590256-0.124713692813584i</v>
      </c>
      <c r="M1631" t="str">
        <f t="shared" si="816"/>
        <v>0.362941074116472-1.29524379290844i</v>
      </c>
      <c r="N1631" t="str">
        <f t="shared" si="817"/>
        <v>-1.10297572843287i</v>
      </c>
      <c r="O1631" t="str">
        <f t="shared" si="818"/>
        <v>0.45094212597233-0.892553191145242i</v>
      </c>
      <c r="P1631" t="str">
        <f t="shared" si="819"/>
        <v>0.54905787402767+0.892553191145242i</v>
      </c>
      <c r="Q1631" t="str">
        <f t="shared" si="820"/>
        <v>-0.54905787402767+0.210422537287628i</v>
      </c>
      <c r="R1631" t="str">
        <f t="shared" si="821"/>
        <v>-0.328716726254798-1.75158693504902i</v>
      </c>
      <c r="S1631" t="str">
        <f t="shared" si="822"/>
        <v>0.116296273804034i</v>
      </c>
      <c r="T1631" t="str">
        <f t="shared" si="823"/>
        <v>0.20370303379003-0.0382285304004937i</v>
      </c>
      <c r="U1631" t="e">
        <f t="shared" si="824"/>
        <v>#DIV/0!</v>
      </c>
      <c r="V1631" t="str">
        <f t="shared" si="825"/>
        <v>1.33333333333333E-06-0.000708772848327299i</v>
      </c>
      <c r="W1631" t="e">
        <f t="shared" si="826"/>
        <v>#DIV/0!</v>
      </c>
      <c r="X1631" t="e">
        <f t="shared" si="827"/>
        <v>#DIV/0!</v>
      </c>
      <c r="Y1631" t="str">
        <f t="shared" si="828"/>
        <v>0.00083+0.150494854477565i</v>
      </c>
      <c r="Z1631" t="e">
        <f t="shared" si="829"/>
        <v>#DIV/0!</v>
      </c>
      <c r="AA1631" t="e">
        <f t="shared" si="830"/>
        <v>#DIV/0!</v>
      </c>
      <c r="AB1631" t="str">
        <f t="shared" si="831"/>
        <v>1.2560811881966-0.235726179404659i</v>
      </c>
      <c r="AC1631" t="str">
        <f t="shared" si="832"/>
        <v>1.15056058492166-1.7124860751512i</v>
      </c>
      <c r="AD1631" t="str">
        <f t="shared" si="833"/>
        <v>0.434375547599113+0.4416420168605i</v>
      </c>
      <c r="AE1631" t="e">
        <f t="shared" si="834"/>
        <v>#DIV/0!</v>
      </c>
      <c r="AF1631" t="str">
        <f t="shared" si="835"/>
        <v>-18.5465182474598-2.80412032185839i</v>
      </c>
      <c r="AG1631" t="e">
        <f t="shared" si="836"/>
        <v>#DIV/0!</v>
      </c>
      <c r="AH1631" t="e">
        <f t="shared" si="837"/>
        <v>#DIV/0!</v>
      </c>
      <c r="AI1631" t="e">
        <f t="shared" si="838"/>
        <v>#DIV/0!</v>
      </c>
      <c r="AJ1631" t="e">
        <f t="shared" si="839"/>
        <v>#DIV/0!</v>
      </c>
      <c r="AK1631"/>
      <c r="AL1631"/>
      <c r="AM1631"/>
      <c r="AN1631"/>
    </row>
    <row r="1632" spans="1:40" x14ac:dyDescent="0.25">
      <c r="A1632"/>
      <c r="B1632">
        <f t="shared" si="805"/>
        <v>149800</v>
      </c>
      <c r="C1632" s="186" t="str">
        <f t="shared" si="808"/>
        <v>-4.38326410792173E-06+0.0210406667120386i</v>
      </c>
      <c r="D1632" s="158" t="str">
        <f t="shared" si="809"/>
        <v>-7.66670027169151+0.161311778125629i</v>
      </c>
      <c r="E1632" t="str">
        <f t="shared" si="810"/>
        <v>7.99993101116784-0.0234926775357314i</v>
      </c>
      <c r="F1632" t="str">
        <f t="shared" si="811"/>
        <v>0.999200646370759+2.34551346327905E-06i</v>
      </c>
      <c r="G1632">
        <f t="shared" si="806"/>
        <v>1</v>
      </c>
      <c r="H1632" t="str">
        <f t="shared" si="812"/>
        <v>10.880893103578+2.96387750074911i</v>
      </c>
      <c r="I1632" t="str">
        <f t="shared" si="813"/>
        <v>588.263224384689i</v>
      </c>
      <c r="J1632" t="str">
        <f t="shared" si="807"/>
        <v>-467.418181606874+128.69316907219i</v>
      </c>
      <c r="K1632" t="str">
        <f t="shared" si="814"/>
        <v>0.322093749216668-1.16985598887027i</v>
      </c>
      <c r="L1632" t="str">
        <f t="shared" si="815"/>
        <v>0.0403966675052362-0.12464627128076i</v>
      </c>
      <c r="M1632" t="str">
        <f t="shared" si="816"/>
        <v>0.362490416721904-1.29450226015103i</v>
      </c>
      <c r="N1632" t="str">
        <f t="shared" si="817"/>
        <v>-1.10371251916663i</v>
      </c>
      <c r="O1632" t="str">
        <f t="shared" si="818"/>
        <v>0.450284378711858-0.892885198829097i</v>
      </c>
      <c r="P1632" t="str">
        <f t="shared" si="819"/>
        <v>0.549715621288142+0.892885198829097i</v>
      </c>
      <c r="Q1632" t="str">
        <f t="shared" si="820"/>
        <v>-0.549715621288142+0.210827320337533i</v>
      </c>
      <c r="R1632" t="str">
        <f t="shared" si="821"/>
        <v>-0.32871040521169-1.75033471028577i</v>
      </c>
      <c r="S1632" t="str">
        <f t="shared" si="822"/>
        <v>0.11637396002568i</v>
      </c>
      <c r="T1632" t="str">
        <f t="shared" si="823"/>
        <v>0.203693381606356-0.0382533315561303i</v>
      </c>
      <c r="U1632" t="e">
        <f t="shared" si="824"/>
        <v>#DIV/0!</v>
      </c>
      <c r="V1632" t="str">
        <f t="shared" si="825"/>
        <v>1.33333333333333E-06-0.000708299702233626i</v>
      </c>
      <c r="W1632" t="e">
        <f t="shared" si="826"/>
        <v>#DIV/0!</v>
      </c>
      <c r="X1632" t="e">
        <f t="shared" si="827"/>
        <v>#DIV/0!</v>
      </c>
      <c r="Y1632" t="str">
        <f t="shared" si="828"/>
        <v>0.00083+0.15059538544248i</v>
      </c>
      <c r="Z1632" t="e">
        <f t="shared" si="829"/>
        <v>#DIV/0!</v>
      </c>
      <c r="AA1632" t="e">
        <f t="shared" si="830"/>
        <v>#DIV/0!</v>
      </c>
      <c r="AB1632" t="str">
        <f t="shared" si="831"/>
        <v>1.2560216705443-0.235879109208703i</v>
      </c>
      <c r="AC1632" t="str">
        <f t="shared" si="832"/>
        <v>1.14994977877427-1.71142680791132i</v>
      </c>
      <c r="AD1632" t="str">
        <f t="shared" si="833"/>
        <v>0.434695949657973+0.441820331378275i</v>
      </c>
      <c r="AE1632" t="e">
        <f t="shared" si="834"/>
        <v>#DIV/0!</v>
      </c>
      <c r="AF1632" t="str">
        <f t="shared" si="835"/>
        <v>-18.5475933752695-2.80256572262348i</v>
      </c>
      <c r="AG1632" t="e">
        <f t="shared" si="836"/>
        <v>#DIV/0!</v>
      </c>
      <c r="AH1632" t="e">
        <f t="shared" si="837"/>
        <v>#DIV/0!</v>
      </c>
      <c r="AI1632" t="e">
        <f t="shared" si="838"/>
        <v>#DIV/0!</v>
      </c>
      <c r="AJ1632" t="e">
        <f t="shared" si="839"/>
        <v>#DIV/0!</v>
      </c>
      <c r="AK1632"/>
      <c r="AL1632"/>
      <c r="AM1632"/>
      <c r="AN1632"/>
    </row>
    <row r="1633" spans="1:40" x14ac:dyDescent="0.25">
      <c r="A1633"/>
      <c r="B1633">
        <f t="shared" si="805"/>
        <v>149900</v>
      </c>
      <c r="C1633" s="186" t="str">
        <f t="shared" si="808"/>
        <v>-4.37741780791471E-06+0.0210266302444685i</v>
      </c>
      <c r="D1633" s="158" t="str">
        <f t="shared" si="809"/>
        <v>-7.66670022686988+0.161204165207592i</v>
      </c>
      <c r="E1633" t="str">
        <f t="shared" si="810"/>
        <v>7.99993091902997-0.023508359960262i</v>
      </c>
      <c r="F1633" t="str">
        <f t="shared" si="811"/>
        <v>0.999200646379956+2.34707919961681E-06i</v>
      </c>
      <c r="G1633">
        <f t="shared" si="806"/>
        <v>1</v>
      </c>
      <c r="H1633" t="str">
        <f t="shared" si="812"/>
        <v>10.8819663548234+2.96221679608099i</v>
      </c>
      <c r="I1633" t="str">
        <f t="shared" si="813"/>
        <v>588.655923466388i</v>
      </c>
      <c r="J1633" t="str">
        <f t="shared" si="807"/>
        <v>-468.043781779724+128.779079064894i</v>
      </c>
      <c r="K1633" t="str">
        <f t="shared" si="814"/>
        <v>0.321692674854858-1.16918258154362i</v>
      </c>
      <c r="L1633" t="str">
        <f t="shared" si="815"/>
        <v>0.0403479025093475-0.124578912058056i</v>
      </c>
      <c r="M1633" t="str">
        <f t="shared" si="816"/>
        <v>0.362040577364205-1.29376149360168i</v>
      </c>
      <c r="N1633" t="str">
        <f t="shared" si="817"/>
        <v>-1.10444930990039i</v>
      </c>
      <c r="O1633" t="str">
        <f t="shared" si="818"/>
        <v>0.449626387009756-0.893216721800792i</v>
      </c>
      <c r="P1633" t="str">
        <f t="shared" si="819"/>
        <v>0.550373612990244+0.893216721800792i</v>
      </c>
      <c r="Q1633" t="str">
        <f t="shared" si="820"/>
        <v>-0.550373612990244+0.211232588099598i</v>
      </c>
      <c r="R1633" t="str">
        <f t="shared" si="821"/>
        <v>-0.328704079535905-1.74908409945359i</v>
      </c>
      <c r="S1633" t="str">
        <f t="shared" si="822"/>
        <v>0.116451646247326i</v>
      </c>
      <c r="T1633" t="str">
        <f t="shared" si="823"/>
        <v>0.203683722806392-0.0382781311901681i</v>
      </c>
      <c r="U1633" t="e">
        <f t="shared" si="824"/>
        <v>#DIV/0!</v>
      </c>
      <c r="V1633" t="str">
        <f t="shared" si="825"/>
        <v>1.33333333333333E-06-0.000707827187422261i</v>
      </c>
      <c r="W1633" t="e">
        <f t="shared" si="826"/>
        <v>#DIV/0!</v>
      </c>
      <c r="X1633" t="e">
        <f t="shared" si="827"/>
        <v>#DIV/0!</v>
      </c>
      <c r="Y1633" t="str">
        <f t="shared" si="828"/>
        <v>0.00083+0.150695916407395i</v>
      </c>
      <c r="Z1633" t="e">
        <f t="shared" si="829"/>
        <v>#DIV/0!</v>
      </c>
      <c r="AA1633" t="e">
        <f t="shared" si="830"/>
        <v>#DIV/0!</v>
      </c>
      <c r="AB1633" t="str">
        <f t="shared" si="831"/>
        <v>1.25596211209438-0.236032029630208i</v>
      </c>
      <c r="AC1633" t="str">
        <f t="shared" si="832"/>
        <v>1.149340097018-1.71036859033411i</v>
      </c>
      <c r="AD1633" t="str">
        <f t="shared" si="833"/>
        <v>0.435016489039202+0.441998422240645i</v>
      </c>
      <c r="AE1633" t="e">
        <f t="shared" si="834"/>
        <v>#DIV/0!</v>
      </c>
      <c r="AF1633" t="str">
        <f t="shared" si="835"/>
        <v>-18.5486665816933-2.8010126308734i</v>
      </c>
      <c r="AG1633" t="e">
        <f t="shared" si="836"/>
        <v>#DIV/0!</v>
      </c>
      <c r="AH1633" t="e">
        <f t="shared" si="837"/>
        <v>#DIV/0!</v>
      </c>
      <c r="AI1633" t="e">
        <f t="shared" si="838"/>
        <v>#DIV/0!</v>
      </c>
      <c r="AJ1633" t="e">
        <f t="shared" si="839"/>
        <v>#DIV/0!</v>
      </c>
      <c r="AK1633"/>
      <c r="AL1633"/>
      <c r="AM1633"/>
      <c r="AN1633"/>
    </row>
    <row r="1634" spans="1:40" x14ac:dyDescent="0.25">
      <c r="A1634"/>
      <c r="B1634">
        <f t="shared" si="805"/>
        <v>150000</v>
      </c>
      <c r="C1634" s="186" t="str">
        <f t="shared" si="808"/>
        <v>-4.37158319660905E-06+0.0210126124921861i</v>
      </c>
      <c r="D1634" s="158" t="str">
        <f t="shared" si="809"/>
        <v>-7.66670018213787+0.161096695773427i</v>
      </c>
      <c r="E1634" t="str">
        <f t="shared" si="810"/>
        <v>7.99993082683062-0.0235240423842506i</v>
      </c>
      <c r="F1634" t="str">
        <f t="shared" si="811"/>
        <v>0.999200646389154+2.34864493590051E-06i</v>
      </c>
      <c r="G1634">
        <f t="shared" si="806"/>
        <v>1</v>
      </c>
      <c r="H1634" t="str">
        <f t="shared" si="812"/>
        <v>10.8830376890243+2.96055774067263i</v>
      </c>
      <c r="I1634" t="str">
        <f t="shared" si="813"/>
        <v>589.048622548086i</v>
      </c>
      <c r="J1634" t="str">
        <f t="shared" si="807"/>
        <v>-468.66979943684+128.864989057599i</v>
      </c>
      <c r="K1634" t="str">
        <f t="shared" si="814"/>
        <v>0.321292331437034-1.16850987716985i</v>
      </c>
      <c r="L1634" t="str">
        <f t="shared" si="815"/>
        <v>0.0402992226803215-0.124511615082684i</v>
      </c>
      <c r="M1634" t="str">
        <f t="shared" si="816"/>
        <v>0.361591554117355-1.29302149225253i</v>
      </c>
      <c r="N1634" t="str">
        <f t="shared" si="817"/>
        <v>-1.10518610063414i</v>
      </c>
      <c r="O1634" t="str">
        <f t="shared" si="818"/>
        <v>0.448968151223231-0.893547759880352i</v>
      </c>
      <c r="P1634" t="str">
        <f t="shared" si="819"/>
        <v>0.551031848776769+0.893547759880352i</v>
      </c>
      <c r="Q1634" t="str">
        <f t="shared" si="820"/>
        <v>-0.551031848776769+0.211638340753788i</v>
      </c>
      <c r="R1634" t="str">
        <f t="shared" si="821"/>
        <v>-0.328697749226587-1.74783509932171i</v>
      </c>
      <c r="S1634" t="str">
        <f t="shared" si="822"/>
        <v>0.116529332468972i</v>
      </c>
      <c r="T1634" t="str">
        <f t="shared" si="823"/>
        <v>0.203674057389798-0.0383029293014277i</v>
      </c>
      <c r="U1634" t="e">
        <f t="shared" si="824"/>
        <v>#DIV/0!</v>
      </c>
      <c r="V1634" t="str">
        <f t="shared" si="825"/>
        <v>1.33333333333333E-06-0.000707355302630644i</v>
      </c>
      <c r="W1634" t="e">
        <f t="shared" si="826"/>
        <v>#DIV/0!</v>
      </c>
      <c r="X1634" t="e">
        <f t="shared" si="827"/>
        <v>#DIV/0!</v>
      </c>
      <c r="Y1634" t="str">
        <f t="shared" si="828"/>
        <v>0.00083+0.15079644737231i</v>
      </c>
      <c r="Z1634" t="e">
        <f t="shared" si="829"/>
        <v>#DIV/0!</v>
      </c>
      <c r="AA1634" t="e">
        <f t="shared" si="830"/>
        <v>#DIV/0!</v>
      </c>
      <c r="AB1634" t="str">
        <f t="shared" si="831"/>
        <v>1.25590251284476-0.236184940661902i</v>
      </c>
      <c r="AC1634" t="str">
        <f t="shared" si="832"/>
        <v>1.1487315370172-1.70931142103529i</v>
      </c>
      <c r="AD1634" t="str">
        <f t="shared" si="833"/>
        <v>0.435337165595894+0.442176289345389i</v>
      </c>
      <c r="AE1634" t="e">
        <f t="shared" si="834"/>
        <v>#DIV/0!</v>
      </c>
      <c r="AF1634" t="str">
        <f t="shared" si="835"/>
        <v>-18.5497378711622-2.7994610448992i</v>
      </c>
      <c r="AG1634" t="e">
        <f t="shared" si="836"/>
        <v>#DIV/0!</v>
      </c>
      <c r="AH1634" t="e">
        <f t="shared" si="837"/>
        <v>#DIV/0!</v>
      </c>
      <c r="AI1634" t="e">
        <f t="shared" si="838"/>
        <v>#DIV/0!</v>
      </c>
      <c r="AJ1634" t="e">
        <f t="shared" si="839"/>
        <v>#DIV/0!</v>
      </c>
      <c r="AK1634"/>
      <c r="AL1634"/>
      <c r="AM1634"/>
      <c r="AN1634"/>
    </row>
    <row r="1635" spans="1:40" x14ac:dyDescent="0.25">
      <c r="A1635"/>
      <c r="B1635">
        <f t="shared" si="805"/>
        <v>150100</v>
      </c>
      <c r="C1635" s="186" t="str">
        <f t="shared" si="808"/>
        <v>-4.36576024286605E-06+0.0209986134177857i</v>
      </c>
      <c r="D1635" s="158" t="str">
        <f t="shared" si="809"/>
        <v>-7.66670013749518+0.160989369536357i</v>
      </c>
      <c r="E1635" t="str">
        <f t="shared" si="810"/>
        <v>7.99993073456979-0.0235397248076967i</v>
      </c>
      <c r="F1635" t="str">
        <f t="shared" si="811"/>
        <v>0.999200646398352+2.35021067213011E-06i</v>
      </c>
      <c r="G1635">
        <f t="shared" si="806"/>
        <v>1</v>
      </c>
      <c r="H1635" t="str">
        <f t="shared" si="812"/>
        <v>10.8841071105996+2.95890033252922i</v>
      </c>
      <c r="I1635" t="str">
        <f t="shared" si="813"/>
        <v>589.441321629785i</v>
      </c>
      <c r="J1635" t="str">
        <f t="shared" si="807"/>
        <v>-469.296234578222+128.950899050305i</v>
      </c>
      <c r="K1635" t="str">
        <f t="shared" si="814"/>
        <v>0.320892717233202-1.1678378748051i</v>
      </c>
      <c r="L1635" t="str">
        <f t="shared" si="815"/>
        <v>0.0402506278276296-0.124444380291857i</v>
      </c>
      <c r="M1635" t="str">
        <f t="shared" si="816"/>
        <v>0.361143345060832-1.29228225509696i</v>
      </c>
      <c r="N1635" t="str">
        <f t="shared" si="817"/>
        <v>-1.1059228913679i</v>
      </c>
      <c r="O1635" t="str">
        <f t="shared" si="818"/>
        <v>0.448309671709593-0.893878312888078i</v>
      </c>
      <c r="P1635" t="str">
        <f t="shared" si="819"/>
        <v>0.551690328290407+0.893878312888078i</v>
      </c>
      <c r="Q1635" t="str">
        <f t="shared" si="820"/>
        <v>-0.551690328290407+0.212044578479822i</v>
      </c>
      <c r="R1635" t="str">
        <f t="shared" si="821"/>
        <v>-0.328691414282885-1.74658770666795i</v>
      </c>
      <c r="S1635" t="str">
        <f t="shared" si="822"/>
        <v>0.116607018690618i</v>
      </c>
      <c r="T1635" t="str">
        <f t="shared" si="823"/>
        <v>0.203664385356233-0.03832772588873i</v>
      </c>
      <c r="U1635" t="e">
        <f t="shared" si="824"/>
        <v>#DIV/0!</v>
      </c>
      <c r="V1635" t="str">
        <f t="shared" si="825"/>
        <v>1.33333333333333E-06-0.000706884046599582i</v>
      </c>
      <c r="W1635" t="e">
        <f t="shared" si="826"/>
        <v>#DIV/0!</v>
      </c>
      <c r="X1635" t="e">
        <f t="shared" si="827"/>
        <v>#DIV/0!</v>
      </c>
      <c r="Y1635" t="str">
        <f t="shared" si="828"/>
        <v>0.00083+0.150896978337225i</v>
      </c>
      <c r="Z1635" t="e">
        <f t="shared" si="829"/>
        <v>#DIV/0!</v>
      </c>
      <c r="AA1635" t="e">
        <f t="shared" si="830"/>
        <v>#DIV/0!</v>
      </c>
      <c r="AB1635" t="str">
        <f t="shared" si="831"/>
        <v>1.25584287279332-0.236337842296513i</v>
      </c>
      <c r="AC1635" t="str">
        <f t="shared" si="832"/>
        <v>1.1481240961437-1.70825529863222i</v>
      </c>
      <c r="AD1635" t="str">
        <f t="shared" si="833"/>
        <v>0.43565797918105+0.442353932590362i</v>
      </c>
      <c r="AE1635" t="e">
        <f t="shared" si="834"/>
        <v>#DIV/0!</v>
      </c>
      <c r="AF1635" t="str">
        <f t="shared" si="835"/>
        <v>-18.5508072480948-2.79791096299286i</v>
      </c>
      <c r="AG1635" t="e">
        <f t="shared" si="836"/>
        <v>#DIV/0!</v>
      </c>
      <c r="AH1635" t="e">
        <f t="shared" si="837"/>
        <v>#DIV/0!</v>
      </c>
      <c r="AI1635" t="e">
        <f t="shared" si="838"/>
        <v>#DIV/0!</v>
      </c>
      <c r="AJ1635" t="e">
        <f t="shared" si="839"/>
        <v>#DIV/0!</v>
      </c>
      <c r="AK1635"/>
      <c r="AL1635"/>
      <c r="AM1635"/>
      <c r="AN1635"/>
    </row>
    <row r="1636" spans="1:40" x14ac:dyDescent="0.25">
      <c r="A1636"/>
      <c r="B1636">
        <f t="shared" si="805"/>
        <v>150200</v>
      </c>
      <c r="C1636" s="186" t="str">
        <f t="shared" si="808"/>
        <v>-4.35994891565059E-06+0.0209846329839613i</v>
      </c>
      <c r="D1636" s="158" t="str">
        <f t="shared" si="809"/>
        <v>-7.66670009294172+0.16088218621037i</v>
      </c>
      <c r="E1636" t="str">
        <f t="shared" si="810"/>
        <v>7.99993064224746-0.0235554072306001i</v>
      </c>
      <c r="F1636" t="str">
        <f t="shared" si="811"/>
        <v>0.99920064640757+2.35177640830568E-06i</v>
      </c>
      <c r="G1636">
        <f t="shared" si="806"/>
        <v>1</v>
      </c>
      <c r="H1636" t="str">
        <f t="shared" si="812"/>
        <v>10.8851746239563+2.95724456965776i</v>
      </c>
      <c r="I1636" t="str">
        <f t="shared" si="813"/>
        <v>589.834020711484i</v>
      </c>
      <c r="J1636" t="str">
        <f t="shared" si="807"/>
        <v>-469.92308720387+129.03680904301i</v>
      </c>
      <c r="K1636" t="str">
        <f t="shared" si="814"/>
        <v>0.32049383051833-1.16716657350669i</v>
      </c>
      <c r="L1636" t="str">
        <f t="shared" si="815"/>
        <v>0.0402021177612525-0.12437720762279i</v>
      </c>
      <c r="M1636" t="str">
        <f t="shared" si="816"/>
        <v>0.360695948279583-1.29154378112948i</v>
      </c>
      <c r="N1636" t="str">
        <f t="shared" si="817"/>
        <v>-1.10665968210166i</v>
      </c>
      <c r="O1636" t="str">
        <f t="shared" si="818"/>
        <v>0.447650948826317-0.894208380644522i</v>
      </c>
      <c r="P1636" t="str">
        <f t="shared" si="819"/>
        <v>0.552349051173683+0.894208380644522i</v>
      </c>
      <c r="Q1636" t="str">
        <f t="shared" si="820"/>
        <v>-0.552349051173683+0.212451301457138i</v>
      </c>
      <c r="R1636" t="str">
        <f t="shared" si="821"/>
        <v>-0.328685074703936-1.74534191827873i</v>
      </c>
      <c r="S1636" t="str">
        <f t="shared" si="822"/>
        <v>0.116684704912264i</v>
      </c>
      <c r="T1636" t="str">
        <f t="shared" si="823"/>
        <v>0.203654706705358-0.0383525209508942i</v>
      </c>
      <c r="U1636" t="e">
        <f t="shared" si="824"/>
        <v>#DIV/0!</v>
      </c>
      <c r="V1636" t="str">
        <f t="shared" si="825"/>
        <v>1.33333333333333E-06-0.000706413418073215i</v>
      </c>
      <c r="W1636" t="e">
        <f t="shared" si="826"/>
        <v>#DIV/0!</v>
      </c>
      <c r="X1636" t="e">
        <f t="shared" si="827"/>
        <v>#DIV/0!</v>
      </c>
      <c r="Y1636" t="str">
        <f t="shared" si="828"/>
        <v>0.00083+0.15099750930214i</v>
      </c>
      <c r="Z1636" t="e">
        <f t="shared" si="829"/>
        <v>#DIV/0!</v>
      </c>
      <c r="AA1636" t="e">
        <f t="shared" si="830"/>
        <v>#DIV/0!</v>
      </c>
      <c r="AB1636" t="str">
        <f t="shared" si="831"/>
        <v>1.25578319193799-0.236490734526762i</v>
      </c>
      <c r="AC1636" t="str">
        <f t="shared" si="832"/>
        <v>1.14751777177685-1.7072002217439i</v>
      </c>
      <c r="AD1636" t="str">
        <f t="shared" si="833"/>
        <v>0.435978929647609+0.442531351873525i</v>
      </c>
      <c r="AE1636" t="e">
        <f t="shared" si="834"/>
        <v>#DIV/0!</v>
      </c>
      <c r="AF1636" t="str">
        <f t="shared" si="835"/>
        <v>-18.551874716898-2.79636238344739i</v>
      </c>
      <c r="AG1636" t="e">
        <f t="shared" si="836"/>
        <v>#DIV/0!</v>
      </c>
      <c r="AH1636" t="e">
        <f t="shared" si="837"/>
        <v>#DIV/0!</v>
      </c>
      <c r="AI1636" t="e">
        <f t="shared" si="838"/>
        <v>#DIV/0!</v>
      </c>
      <c r="AJ1636" t="e">
        <f t="shared" si="839"/>
        <v>#DIV/0!</v>
      </c>
      <c r="AK1636"/>
      <c r="AL1636"/>
      <c r="AM1636"/>
      <c r="AN1636"/>
    </row>
    <row r="1637" spans="1:40" x14ac:dyDescent="0.25">
      <c r="A1637"/>
      <c r="B1637">
        <f t="shared" si="805"/>
        <v>150300</v>
      </c>
      <c r="C1637" s="186" t="str">
        <f t="shared" si="808"/>
        <v>-4.35414918403079E-06+0.0209706711535061i</v>
      </c>
      <c r="D1637" s="158" t="str">
        <f t="shared" si="809"/>
        <v>-7.66670004847705+0.160775145510213i</v>
      </c>
      <c r="E1637" t="str">
        <f t="shared" si="810"/>
        <v>7.99993054986366-0.0235710896529604i</v>
      </c>
      <c r="F1637" t="str">
        <f t="shared" si="811"/>
        <v>0.999200646416778+2.35334214442703E-06i</v>
      </c>
      <c r="G1637">
        <f t="shared" si="806"/>
        <v>1</v>
      </c>
      <c r="H1637" t="str">
        <f t="shared" si="812"/>
        <v>10.8862402334885+2.95559045006678i</v>
      </c>
      <c r="I1637" t="str">
        <f t="shared" si="813"/>
        <v>590.226719793182i</v>
      </c>
      <c r="J1637" t="str">
        <f t="shared" si="807"/>
        <v>-470.550357313785+129.122719035714i</v>
      </c>
      <c r="K1637" t="str">
        <f t="shared" si="814"/>
        <v>0.320095669572345-1.16649597233313i</v>
      </c>
      <c r="L1637" t="str">
        <f t="shared" si="815"/>
        <v>0.0401536922916767-0.124310097012704i</v>
      </c>
      <c r="M1637" t="str">
        <f t="shared" si="816"/>
        <v>0.360249361864022-1.29080606934583i</v>
      </c>
      <c r="N1637" t="str">
        <f t="shared" si="817"/>
        <v>-1.10739647283541i</v>
      </c>
      <c r="O1637" t="str">
        <f t="shared" si="818"/>
        <v>0.446991982931004-0.894537962970499i</v>
      </c>
      <c r="P1637" t="str">
        <f t="shared" si="819"/>
        <v>0.553008017068996+0.894537962970499i</v>
      </c>
      <c r="Q1637" t="str">
        <f t="shared" si="820"/>
        <v>-0.553008017068996+0.212858509864911i</v>
      </c>
      <c r="R1637" t="str">
        <f t="shared" si="821"/>
        <v>-0.328678730488888-1.74409773094902i</v>
      </c>
      <c r="S1637" t="str">
        <f t="shared" si="822"/>
        <v>0.11676239113391i</v>
      </c>
      <c r="T1637" t="str">
        <f t="shared" si="823"/>
        <v>0.203645021436834-0.0383773144867405i</v>
      </c>
      <c r="U1637" t="e">
        <f t="shared" si="824"/>
        <v>#DIV/0!</v>
      </c>
      <c r="V1637" t="str">
        <f t="shared" si="825"/>
        <v>1.33333333333333E-06-0.000705943415799047i</v>
      </c>
      <c r="W1637" t="e">
        <f t="shared" si="826"/>
        <v>#DIV/0!</v>
      </c>
      <c r="X1637" t="e">
        <f t="shared" si="827"/>
        <v>#DIV/0!</v>
      </c>
      <c r="Y1637" t="str">
        <f t="shared" si="828"/>
        <v>0.00083+0.151098040267055i</v>
      </c>
      <c r="Z1637" t="e">
        <f t="shared" si="829"/>
        <v>#DIV/0!</v>
      </c>
      <c r="AA1637" t="e">
        <f t="shared" si="830"/>
        <v>#DIV/0!</v>
      </c>
      <c r="AB1637" t="str">
        <f t="shared" si="831"/>
        <v>1.25572347027666-0.236643617345373i</v>
      </c>
      <c r="AC1637" t="str">
        <f t="shared" si="832"/>
        <v>1.14691256130348-1.70614618899099i</v>
      </c>
      <c r="AD1637" t="str">
        <f t="shared" si="833"/>
        <v>0.436300016848418+0.4427085470929i</v>
      </c>
      <c r="AE1637" t="e">
        <f t="shared" si="834"/>
        <v>#DIV/0!</v>
      </c>
      <c r="AF1637" t="str">
        <f t="shared" si="835"/>
        <v>-18.5529402819656-2.79481530455657i</v>
      </c>
      <c r="AG1637" t="e">
        <f t="shared" si="836"/>
        <v>#DIV/0!</v>
      </c>
      <c r="AH1637" t="e">
        <f t="shared" si="837"/>
        <v>#DIV/0!</v>
      </c>
      <c r="AI1637" t="e">
        <f t="shared" si="838"/>
        <v>#DIV/0!</v>
      </c>
      <c r="AJ1637" t="e">
        <f t="shared" si="839"/>
        <v>#DIV/0!</v>
      </c>
      <c r="AK1637"/>
      <c r="AL1637"/>
      <c r="AM1637"/>
      <c r="AN1637"/>
    </row>
    <row r="1638" spans="1:40" x14ac:dyDescent="0.25">
      <c r="A1638"/>
      <c r="B1638">
        <f t="shared" si="805"/>
        <v>150400</v>
      </c>
      <c r="C1638" s="186" t="str">
        <f t="shared" si="808"/>
        <v>-4.34836101717755E-06+0.0209567278893125i</v>
      </c>
      <c r="D1638" s="158" t="str">
        <f t="shared" si="809"/>
        <v>-7.66670000410116+0.160668247151396i</v>
      </c>
      <c r="E1638" t="str">
        <f t="shared" si="810"/>
        <v>7.99993045741837-0.0235867720747771i</v>
      </c>
      <c r="F1638" t="str">
        <f t="shared" si="811"/>
        <v>0.999200646426006+2.35490788049426E-06i</v>
      </c>
      <c r="G1638">
        <f t="shared" si="806"/>
        <v>1</v>
      </c>
      <c r="H1638" t="str">
        <f t="shared" si="812"/>
        <v>10.8873039435788+2.95393797176673i</v>
      </c>
      <c r="I1638" t="str">
        <f t="shared" si="813"/>
        <v>590.619418874881i</v>
      </c>
      <c r="J1638" t="str">
        <f t="shared" si="807"/>
        <v>-471.178044907966+129.20862902842i</v>
      </c>
      <c r="K1638" t="str">
        <f t="shared" si="814"/>
        <v>0.319698232680123-1.16582607034411i</v>
      </c>
      <c r="L1638" t="str">
        <f t="shared" si="815"/>
        <v>0.0401053512298947-0.124243048398822i</v>
      </c>
      <c r="M1638" t="str">
        <f t="shared" si="816"/>
        <v>0.359803583910018-1.29006911874293i</v>
      </c>
      <c r="N1638" t="str">
        <f t="shared" si="817"/>
        <v>-1.10813326356917i</v>
      </c>
      <c r="O1638" t="str">
        <f t="shared" si="818"/>
        <v>0.446332774381363-0.8948670596871i</v>
      </c>
      <c r="P1638" t="str">
        <f t="shared" si="819"/>
        <v>0.553667225618637+0.8948670596871i</v>
      </c>
      <c r="Q1638" t="str">
        <f t="shared" si="820"/>
        <v>-0.553667225618637+0.21326620388207i</v>
      </c>
      <c r="R1638" t="str">
        <f t="shared" si="821"/>
        <v>-0.32867238163688-1.74285514148229i</v>
      </c>
      <c r="S1638" t="str">
        <f t="shared" si="822"/>
        <v>0.116840077355556i</v>
      </c>
      <c r="T1638" t="str">
        <f t="shared" si="823"/>
        <v>0.203635329550319-0.0384021064950879i</v>
      </c>
      <c r="U1638" t="e">
        <f t="shared" si="824"/>
        <v>#DIV/0!</v>
      </c>
      <c r="V1638" t="str">
        <f t="shared" si="825"/>
        <v>1.33333333333333E-06-0.000705474038527907i</v>
      </c>
      <c r="W1638" t="e">
        <f t="shared" si="826"/>
        <v>#DIV/0!</v>
      </c>
      <c r="X1638" t="e">
        <f t="shared" si="827"/>
        <v>#DIV/0!</v>
      </c>
      <c r="Y1638" t="str">
        <f t="shared" si="828"/>
        <v>0.00083+0.15119857123197i</v>
      </c>
      <c r="Z1638" t="e">
        <f t="shared" si="829"/>
        <v>#DIV/0!</v>
      </c>
      <c r="AA1638" t="e">
        <f t="shared" si="830"/>
        <v>#DIV/0!</v>
      </c>
      <c r="AB1638" t="str">
        <f t="shared" si="831"/>
        <v>1.25566370780723-0.236796490745064i</v>
      </c>
      <c r="AC1638" t="str">
        <f t="shared" si="832"/>
        <v>1.14630846211788-1.70509319899574i</v>
      </c>
      <c r="AD1638" t="str">
        <f t="shared" si="833"/>
        <v>0.436621240636263+0.442885518146601i</v>
      </c>
      <c r="AE1638" t="e">
        <f t="shared" si="834"/>
        <v>#DIV/0!</v>
      </c>
      <c r="AF1638" t="str">
        <f t="shared" si="835"/>
        <v>-18.55400394768-2.79326972461533i</v>
      </c>
      <c r="AG1638" t="e">
        <f t="shared" si="836"/>
        <v>#DIV/0!</v>
      </c>
      <c r="AH1638" t="e">
        <f t="shared" si="837"/>
        <v>#DIV/0!</v>
      </c>
      <c r="AI1638" t="e">
        <f t="shared" si="838"/>
        <v>#DIV/0!</v>
      </c>
      <c r="AJ1638" t="e">
        <f t="shared" si="839"/>
        <v>#DIV/0!</v>
      </c>
      <c r="AK1638"/>
      <c r="AL1638"/>
      <c r="AM1638"/>
      <c r="AN1638"/>
    </row>
    <row r="1639" spans="1:40" x14ac:dyDescent="0.25">
      <c r="A1639"/>
      <c r="B1639">
        <f t="shared" si="805"/>
        <v>150500</v>
      </c>
      <c r="C1639" s="186" t="str">
        <f t="shared" si="808"/>
        <v>-4.34258438436418E-06+0.0209428031543713i</v>
      </c>
      <c r="D1639" s="158" t="str">
        <f t="shared" si="809"/>
        <v>-7.66669995981358+0.16056149085018i</v>
      </c>
      <c r="E1639" t="str">
        <f t="shared" si="810"/>
        <v>7.99993036491159-0.02360245449605i</v>
      </c>
      <c r="F1639" t="str">
        <f t="shared" si="811"/>
        <v>0.999200646435234+2.35647361650726E-06i</v>
      </c>
      <c r="G1639">
        <f t="shared" si="806"/>
        <v>1</v>
      </c>
      <c r="H1639" t="str">
        <f t="shared" si="812"/>
        <v>10.888365758597+2.95228713276956i</v>
      </c>
      <c r="I1639" t="str">
        <f t="shared" si="813"/>
        <v>591.01211795658i</v>
      </c>
      <c r="J1639" t="str">
        <f t="shared" si="807"/>
        <v>-471.806149986412+129.294539021125i</v>
      </c>
      <c r="K1639" t="str">
        <f t="shared" si="814"/>
        <v>0.319301518131447-1.16515686660053i</v>
      </c>
      <c r="L1639" t="str">
        <f t="shared" si="815"/>
        <v>0.0400570943874026-0.124176061718372i</v>
      </c>
      <c r="M1639" t="str">
        <f t="shared" si="816"/>
        <v>0.35935861251885-1.2893329283189i</v>
      </c>
      <c r="N1639" t="str">
        <f t="shared" si="817"/>
        <v>-1.10887005430292i</v>
      </c>
      <c r="O1639" t="str">
        <f t="shared" si="818"/>
        <v>0.445673323535272-0.895195670615662i</v>
      </c>
      <c r="P1639" t="str">
        <f t="shared" si="819"/>
        <v>0.554326676464728+0.895195670615662i</v>
      </c>
      <c r="Q1639" t="str">
        <f t="shared" si="820"/>
        <v>-0.554326676464728+0.213674383687258i</v>
      </c>
      <c r="R1639" t="str">
        <f t="shared" si="821"/>
        <v>-0.328666028147049-1.74161414669054i</v>
      </c>
      <c r="S1639" t="str">
        <f t="shared" si="822"/>
        <v>0.116917763577202i</v>
      </c>
      <c r="T1639" t="str">
        <f t="shared" si="823"/>
        <v>0.203625631045475-0.0384268969747547i</v>
      </c>
      <c r="U1639" t="e">
        <f t="shared" si="824"/>
        <v>#DIV/0!</v>
      </c>
      <c r="V1639" t="str">
        <f t="shared" si="825"/>
        <v>1.33333333333333E-06-0.000705005285013934i</v>
      </c>
      <c r="W1639" t="e">
        <f t="shared" si="826"/>
        <v>#DIV/0!</v>
      </c>
      <c r="X1639" t="e">
        <f t="shared" si="827"/>
        <v>#DIV/0!</v>
      </c>
      <c r="Y1639" t="str">
        <f t="shared" si="828"/>
        <v>0.00083+0.151299102196884i</v>
      </c>
      <c r="Z1639" t="e">
        <f t="shared" si="829"/>
        <v>#DIV/0!</v>
      </c>
      <c r="AA1639" t="e">
        <f t="shared" si="830"/>
        <v>#DIV/0!</v>
      </c>
      <c r="AB1639" t="str">
        <f t="shared" si="831"/>
        <v>1.25560390452761-0.236949354718548i</v>
      </c>
      <c r="AC1639" t="str">
        <f t="shared" si="832"/>
        <v>1.14570547162175-1.70404125038212i</v>
      </c>
      <c r="AD1639" t="str">
        <f t="shared" si="833"/>
        <v>0.436942600863832+0.443062264932833i</v>
      </c>
      <c r="AE1639" t="e">
        <f t="shared" si="834"/>
        <v>#DIV/0!</v>
      </c>
      <c r="AF1639" t="str">
        <f t="shared" si="835"/>
        <v>-18.5550657184106-2.79172564191938i</v>
      </c>
      <c r="AG1639" t="e">
        <f t="shared" si="836"/>
        <v>#DIV/0!</v>
      </c>
      <c r="AH1639" t="e">
        <f t="shared" si="837"/>
        <v>#DIV/0!</v>
      </c>
      <c r="AI1639" t="e">
        <f t="shared" si="838"/>
        <v>#DIV/0!</v>
      </c>
      <c r="AJ1639" t="e">
        <f t="shared" si="839"/>
        <v>#DIV/0!</v>
      </c>
      <c r="AK1639"/>
      <c r="AL1639"/>
      <c r="AM1639"/>
      <c r="AN1639"/>
    </row>
    <row r="1640" spans="1:40" x14ac:dyDescent="0.25">
      <c r="A1640"/>
      <c r="B1640">
        <f t="shared" si="805"/>
        <v>150600</v>
      </c>
      <c r="C1640" s="186" t="str">
        <f t="shared" si="808"/>
        <v>-4.33681925496593E-06+0.0209288969117715i</v>
      </c>
      <c r="D1640" s="158" t="str">
        <f t="shared" si="809"/>
        <v>-7.66669991561433+0.160454876323582i</v>
      </c>
      <c r="E1640" t="str">
        <f t="shared" si="810"/>
        <v>7.99993027234333-0.0236181369167787i</v>
      </c>
      <c r="F1640" t="str">
        <f t="shared" si="811"/>
        <v>0.999200646444471+2.35803935246602E-06i</v>
      </c>
      <c r="G1640">
        <f t="shared" si="806"/>
        <v>1</v>
      </c>
      <c r="H1640" t="str">
        <f t="shared" si="812"/>
        <v>10.8894256829015+2.95063793108917i</v>
      </c>
      <c r="I1640" t="str">
        <f t="shared" si="813"/>
        <v>591.404817038279i</v>
      </c>
      <c r="J1640" t="str">
        <f t="shared" si="807"/>
        <v>-472.434672549126+129.38044901383i</v>
      </c>
      <c r="K1640" t="str">
        <f t="shared" si="814"/>
        <v>0.318905524221007-1.16448836016448i</v>
      </c>
      <c r="L1640" t="str">
        <f t="shared" si="815"/>
        <v>0.0400089215761982-0.124109136908585i</v>
      </c>
      <c r="M1640" t="str">
        <f t="shared" si="816"/>
        <v>0.358914445797205-1.28859749707306i</v>
      </c>
      <c r="N1640" t="str">
        <f t="shared" si="817"/>
        <v>-1.10960684503668i</v>
      </c>
      <c r="O1640" t="str">
        <f t="shared" si="818"/>
        <v>0.445013630750701-0.895523795577805i</v>
      </c>
      <c r="P1640" t="str">
        <f t="shared" si="819"/>
        <v>0.554986369249299+0.895523795577805i</v>
      </c>
      <c r="Q1640" t="str">
        <f t="shared" si="820"/>
        <v>-0.554986369249299+0.214083049458875i</v>
      </c>
      <c r="R1640" t="str">
        <f t="shared" si="821"/>
        <v>-0.328659670018543-1.74037474339419i</v>
      </c>
      <c r="S1640" t="str">
        <f t="shared" si="822"/>
        <v>0.116995449798848i</v>
      </c>
      <c r="T1640" t="str">
        <f t="shared" si="823"/>
        <v>0.203615925921958-0.0384516859245604i</v>
      </c>
      <c r="U1640" t="e">
        <f t="shared" si="824"/>
        <v>#DIV/0!</v>
      </c>
      <c r="V1640" t="str">
        <f t="shared" si="825"/>
        <v>1.33333333333333E-06-0.000704537154014587i</v>
      </c>
      <c r="W1640" t="e">
        <f t="shared" si="826"/>
        <v>#DIV/0!</v>
      </c>
      <c r="X1640" t="e">
        <f t="shared" si="827"/>
        <v>#DIV/0!</v>
      </c>
      <c r="Y1640" t="str">
        <f t="shared" si="828"/>
        <v>0.00083+0.151399633161799i</v>
      </c>
      <c r="Z1640" t="e">
        <f t="shared" si="829"/>
        <v>#DIV/0!</v>
      </c>
      <c r="AA1640" t="e">
        <f t="shared" si="830"/>
        <v>#DIV/0!</v>
      </c>
      <c r="AB1640" t="str">
        <f t="shared" si="831"/>
        <v>1.25554406043569-0.237102209258545i</v>
      </c>
      <c r="AC1640" t="str">
        <f t="shared" si="832"/>
        <v>1.14510358722419-1.7029903417757i</v>
      </c>
      <c r="AD1640" t="str">
        <f t="shared" si="833"/>
        <v>0.437264097383746+0.443238787349877i</v>
      </c>
      <c r="AE1640" t="e">
        <f t="shared" si="834"/>
        <v>#DIV/0!</v>
      </c>
      <c r="AF1640" t="str">
        <f t="shared" si="835"/>
        <v>-18.5561255985158-2.79018305476559i</v>
      </c>
      <c r="AG1640" t="e">
        <f t="shared" si="836"/>
        <v>#DIV/0!</v>
      </c>
      <c r="AH1640" t="e">
        <f t="shared" si="837"/>
        <v>#DIV/0!</v>
      </c>
      <c r="AI1640" t="e">
        <f t="shared" si="838"/>
        <v>#DIV/0!</v>
      </c>
      <c r="AJ1640" t="e">
        <f t="shared" si="839"/>
        <v>#DIV/0!</v>
      </c>
      <c r="AK1640"/>
      <c r="AL1640"/>
      <c r="AM1640"/>
      <c r="AN1640"/>
    </row>
    <row r="1641" spans="1:40" x14ac:dyDescent="0.25">
      <c r="A1641"/>
      <c r="B1641">
        <f t="shared" si="805"/>
        <v>150700</v>
      </c>
      <c r="C1641" s="186" t="str">
        <f t="shared" si="808"/>
        <v>-4.33106559845967E-06+0.0209150091247003i</v>
      </c>
      <c r="D1641" s="158" t="str">
        <f t="shared" si="809"/>
        <v>-7.66669987150294+0.160348403289369i</v>
      </c>
      <c r="E1641" t="str">
        <f t="shared" si="810"/>
        <v>7.99993017971358-0.0236338193369628i</v>
      </c>
      <c r="F1641" t="str">
        <f t="shared" si="811"/>
        <v>0.999200646453709+2.35960508837048E-06i</v>
      </c>
      <c r="G1641">
        <f t="shared" si="806"/>
        <v>1</v>
      </c>
      <c r="H1641" t="str">
        <f t="shared" si="812"/>
        <v>10.890483720838+2.94899036474097i</v>
      </c>
      <c r="I1641" t="str">
        <f t="shared" si="813"/>
        <v>591.797516119977i</v>
      </c>
      <c r="J1641" t="str">
        <f t="shared" si="807"/>
        <v>-473.063612596105+129.466359006535i</v>
      </c>
      <c r="K1641" t="str">
        <f t="shared" si="814"/>
        <v>0.318510249248389-1.16382055009922i</v>
      </c>
      <c r="L1641" t="str">
        <f t="shared" si="815"/>
        <v>0.0399608326087809-0.1240422739067i</v>
      </c>
      <c r="M1641" t="str">
        <f t="shared" si="816"/>
        <v>0.35847108185717-1.28786282400592i</v>
      </c>
      <c r="N1641" t="str">
        <f t="shared" si="817"/>
        <v>-1.11034363577044i</v>
      </c>
      <c r="O1641" t="str">
        <f t="shared" si="818"/>
        <v>0.444353696385781-0.895851434395399i</v>
      </c>
      <c r="P1641" t="str">
        <f t="shared" si="819"/>
        <v>0.555646303614219+0.895851434395399i</v>
      </c>
      <c r="Q1641" t="str">
        <f t="shared" si="820"/>
        <v>-0.555646303614219+0.214492201375041i</v>
      </c>
      <c r="R1641" t="str">
        <f t="shared" si="821"/>
        <v>-0.328653307250499-1.73913692842214i</v>
      </c>
      <c r="S1641" t="str">
        <f t="shared" si="822"/>
        <v>0.117073136020494i</v>
      </c>
      <c r="T1641" t="str">
        <f t="shared" si="823"/>
        <v>0.203606214179429-0.0384764733433229i</v>
      </c>
      <c r="U1641" t="e">
        <f t="shared" si="824"/>
        <v>#DIV/0!</v>
      </c>
      <c r="V1641" t="str">
        <f t="shared" si="825"/>
        <v>1.33333333333333E-06-0.000704069644290621i</v>
      </c>
      <c r="W1641" t="e">
        <f t="shared" si="826"/>
        <v>#DIV/0!</v>
      </c>
      <c r="X1641" t="e">
        <f t="shared" si="827"/>
        <v>#DIV/0!</v>
      </c>
      <c r="Y1641" t="str">
        <f t="shared" si="828"/>
        <v>0.00083+0.151500164126714i</v>
      </c>
      <c r="Z1641" t="e">
        <f t="shared" si="829"/>
        <v>#DIV/0!</v>
      </c>
      <c r="AA1641" t="e">
        <f t="shared" si="830"/>
        <v>#DIV/0!</v>
      </c>
      <c r="AB1641" t="str">
        <f t="shared" si="831"/>
        <v>1.25548417552937-0.237255054357768i</v>
      </c>
      <c r="AC1641" t="str">
        <f t="shared" si="832"/>
        <v>1.1445028063417-1.70194047180371i</v>
      </c>
      <c r="AD1641" t="str">
        <f t="shared" si="833"/>
        <v>0.437585730048548+0.443415085296099i</v>
      </c>
      <c r="AE1641" t="e">
        <f t="shared" si="834"/>
        <v>#DIV/0!</v>
      </c>
      <c r="AF1641" t="str">
        <f t="shared" si="835"/>
        <v>-18.5571835923409-2.7886419614516i</v>
      </c>
      <c r="AG1641" t="e">
        <f t="shared" si="836"/>
        <v>#DIV/0!</v>
      </c>
      <c r="AH1641" t="e">
        <f t="shared" si="837"/>
        <v>#DIV/0!</v>
      </c>
      <c r="AI1641" t="e">
        <f t="shared" si="838"/>
        <v>#DIV/0!</v>
      </c>
      <c r="AJ1641" t="e">
        <f t="shared" si="839"/>
        <v>#DIV/0!</v>
      </c>
      <c r="AK1641"/>
      <c r="AL1641"/>
      <c r="AM1641"/>
      <c r="AN1641"/>
    </row>
    <row r="1642" spans="1:40" x14ac:dyDescent="0.25">
      <c r="A1642"/>
      <c r="B1642">
        <f t="shared" si="805"/>
        <v>150800</v>
      </c>
      <c r="C1642" s="186" t="str">
        <f t="shared" si="808"/>
        <v>-4.32532338442342E-06+0.0209011397564426i</v>
      </c>
      <c r="D1642" s="158" t="str">
        <f t="shared" si="809"/>
        <v>-7.66669982747925+0.16024207146606i</v>
      </c>
      <c r="E1642" t="str">
        <f t="shared" si="810"/>
        <v>7.99993008702235-0.023649501756602i</v>
      </c>
      <c r="F1642" t="str">
        <f t="shared" si="811"/>
        <v>0.999200646462957+2.36117082422063E-06i</v>
      </c>
      <c r="G1642">
        <f t="shared" si="806"/>
        <v>1</v>
      </c>
      <c r="H1642" t="str">
        <f t="shared" si="812"/>
        <v>10.8915398767404+2.94734443174224i</v>
      </c>
      <c r="I1642" t="str">
        <f t="shared" si="813"/>
        <v>592.190215201676i</v>
      </c>
      <c r="J1642" t="str">
        <f t="shared" si="807"/>
        <v>-473.69297012735+129.55226899924i</v>
      </c>
      <c r="K1642" t="str">
        <f t="shared" si="814"/>
        <v>0.318115691518048-1.16315343546923i</v>
      </c>
      <c r="L1642" t="str">
        <f t="shared" si="815"/>
        <v>0.0399128272981485-0.123975472649961i</v>
      </c>
      <c r="M1642" t="str">
        <f t="shared" si="816"/>
        <v>0.358028518816197-1.28712890811919i</v>
      </c>
      <c r="N1642" t="str">
        <f t="shared" si="817"/>
        <v>-1.11108042650419i</v>
      </c>
      <c r="O1642" t="str">
        <f t="shared" si="818"/>
        <v>0.443693520798773-0.896178586890576i</v>
      </c>
      <c r="P1642" t="str">
        <f t="shared" si="819"/>
        <v>0.556306479201227+0.896178586890576i</v>
      </c>
      <c r="Q1642" t="str">
        <f t="shared" si="820"/>
        <v>-0.556306479201227+0.214901839613614i</v>
      </c>
      <c r="R1642" t="str">
        <f t="shared" si="821"/>
        <v>-0.328646939842055-1.73790069861168i</v>
      </c>
      <c r="S1642" t="str">
        <f t="shared" si="822"/>
        <v>0.11715082224214i</v>
      </c>
      <c r="T1642" t="str">
        <f t="shared" si="823"/>
        <v>0.203596495817548-0.0385012592298599i</v>
      </c>
      <c r="U1642" t="e">
        <f t="shared" si="824"/>
        <v>#DIV/0!</v>
      </c>
      <c r="V1642" t="str">
        <f t="shared" si="825"/>
        <v>1.33333333333333E-06-0.000703602754606081i</v>
      </c>
      <c r="W1642" t="e">
        <f t="shared" si="826"/>
        <v>#DIV/0!</v>
      </c>
      <c r="X1642" t="e">
        <f t="shared" si="827"/>
        <v>#DIV/0!</v>
      </c>
      <c r="Y1642" t="str">
        <f t="shared" si="828"/>
        <v>0.00083+0.151600695091629i</v>
      </c>
      <c r="Z1642" t="e">
        <f t="shared" si="829"/>
        <v>#DIV/0!</v>
      </c>
      <c r="AA1642" t="e">
        <f t="shared" si="830"/>
        <v>#DIV/0!</v>
      </c>
      <c r="AB1642" t="str">
        <f t="shared" si="831"/>
        <v>1.25542424980656-0.237407890008924i</v>
      </c>
      <c r="AC1642" t="str">
        <f t="shared" si="832"/>
        <v>1.14390312639811-1.70089163909504i</v>
      </c>
      <c r="AD1642" t="str">
        <f t="shared" si="833"/>
        <v>0.437907498710699+0.443591158669959i</v>
      </c>
      <c r="AE1642" t="e">
        <f t="shared" si="834"/>
        <v>#DIV/0!</v>
      </c>
      <c r="AF1642" t="str">
        <f t="shared" si="835"/>
        <v>-18.5582397042196-2.78710236027618i</v>
      </c>
      <c r="AG1642" t="e">
        <f t="shared" si="836"/>
        <v>#DIV/0!</v>
      </c>
      <c r="AH1642" t="e">
        <f t="shared" si="837"/>
        <v>#DIV/0!</v>
      </c>
      <c r="AI1642" t="e">
        <f t="shared" si="838"/>
        <v>#DIV/0!</v>
      </c>
      <c r="AJ1642" t="e">
        <f t="shared" si="839"/>
        <v>#DIV/0!</v>
      </c>
      <c r="AK1642"/>
      <c r="AL1642"/>
      <c r="AM1642"/>
      <c r="AN1642"/>
    </row>
    <row r="1643" spans="1:40" x14ac:dyDescent="0.25">
      <c r="A1643"/>
      <c r="B1643">
        <f t="shared" si="805"/>
        <v>150900</v>
      </c>
      <c r="C1643" s="186" t="str">
        <f t="shared" si="808"/>
        <v>-4.31959258253596E-06+0.0208872887703802i</v>
      </c>
      <c r="D1643" s="158" t="str">
        <f t="shared" si="809"/>
        <v>-7.66669978354312+0.160135880572915i</v>
      </c>
      <c r="E1643" t="str">
        <f t="shared" si="810"/>
        <v>7.99992999426964-0.0236651841756959i</v>
      </c>
      <c r="F1643" t="str">
        <f t="shared" si="811"/>
        <v>0.999200646472205+0.0000023627365600164i</v>
      </c>
      <c r="G1643">
        <f t="shared" si="806"/>
        <v>1</v>
      </c>
      <c r="H1643" t="str">
        <f t="shared" si="812"/>
        <v>10.8925941549307+2.94570013011201i</v>
      </c>
      <c r="I1643" t="str">
        <f t="shared" si="813"/>
        <v>592.582914283375i</v>
      </c>
      <c r="J1643" t="str">
        <f t="shared" si="807"/>
        <v>-474.322745142862+129.638178991945i</v>
      </c>
      <c r="K1643" t="str">
        <f t="shared" si="814"/>
        <v>0.317721849339291-1.16248701534016i</v>
      </c>
      <c r="L1643" t="str">
        <f t="shared" si="815"/>
        <v>0.0398649054577969-0.123908733075617i</v>
      </c>
      <c r="M1643" t="str">
        <f t="shared" si="816"/>
        <v>0.357586754797088-1.28639574841578i</v>
      </c>
      <c r="N1643" t="str">
        <f t="shared" si="817"/>
        <v>-1.11181721723795i</v>
      </c>
      <c r="O1643" t="str">
        <f t="shared" si="818"/>
        <v>0.443033104348042-0.896505252885747i</v>
      </c>
      <c r="P1643" t="str">
        <f t="shared" si="819"/>
        <v>0.556966895651958+0.896505252885747i</v>
      </c>
      <c r="Q1643" t="str">
        <f t="shared" si="820"/>
        <v>-0.556966895651958+0.215311964352203i</v>
      </c>
      <c r="R1643" t="str">
        <f t="shared" si="821"/>
        <v>-0.328640567792351-1.73666605080847i</v>
      </c>
      <c r="S1643" t="str">
        <f t="shared" si="822"/>
        <v>0.117228508463786i</v>
      </c>
      <c r="T1643" t="str">
        <f t="shared" si="823"/>
        <v>0.203586770835971-0.0385260435829891i</v>
      </c>
      <c r="U1643" t="e">
        <f t="shared" si="824"/>
        <v>#DIV/0!</v>
      </c>
      <c r="V1643" t="str">
        <f t="shared" si="825"/>
        <v>1.33333333333333E-06-0.000703136483728276i</v>
      </c>
      <c r="W1643" t="e">
        <f t="shared" si="826"/>
        <v>#DIV/0!</v>
      </c>
      <c r="X1643" t="e">
        <f t="shared" si="827"/>
        <v>#DIV/0!</v>
      </c>
      <c r="Y1643" t="str">
        <f t="shared" si="828"/>
        <v>0.00083+0.151701226056544i</v>
      </c>
      <c r="Z1643" t="e">
        <f t="shared" si="829"/>
        <v>#DIV/0!</v>
      </c>
      <c r="AA1643" t="e">
        <f t="shared" si="830"/>
        <v>#DIV/0!</v>
      </c>
      <c r="AB1643" t="str">
        <f t="shared" si="831"/>
        <v>1.25536428326514-0.237560716204725i</v>
      </c>
      <c r="AC1643" t="str">
        <f t="shared" si="832"/>
        <v>1.14330454482459-1.69984384228022i</v>
      </c>
      <c r="AD1643" t="str">
        <f t="shared" si="833"/>
        <v>0.438229403222581+0.443767007369988i</v>
      </c>
      <c r="AE1643" t="e">
        <f t="shared" si="834"/>
        <v>#DIV/0!</v>
      </c>
      <c r="AF1643" t="str">
        <f t="shared" si="835"/>
        <v>-18.5592939384738-2.7855642495391i</v>
      </c>
      <c r="AG1643" t="e">
        <f t="shared" si="836"/>
        <v>#DIV/0!</v>
      </c>
      <c r="AH1643" t="e">
        <f t="shared" si="837"/>
        <v>#DIV/0!</v>
      </c>
      <c r="AI1643" t="e">
        <f t="shared" si="838"/>
        <v>#DIV/0!</v>
      </c>
      <c r="AJ1643" t="e">
        <f t="shared" si="839"/>
        <v>#DIV/0!</v>
      </c>
      <c r="AK1643"/>
      <c r="AL1643"/>
      <c r="AM1643"/>
      <c r="AN1643"/>
    </row>
    <row r="1644" spans="1:40" x14ac:dyDescent="0.25">
      <c r="A1644"/>
      <c r="B1644">
        <f t="shared" si="805"/>
        <v>151000</v>
      </c>
      <c r="C1644" s="186" t="str">
        <f t="shared" si="808"/>
        <v>-4.31387316257645E-06+0.0208734561299925i</v>
      </c>
      <c r="D1644" s="158" t="str">
        <f t="shared" si="809"/>
        <v>-7.66669973969423+0.160029830329943i</v>
      </c>
      <c r="E1644" t="str">
        <f t="shared" si="810"/>
        <v>7.99992990145544-0.0236808665942441i</v>
      </c>
      <c r="F1644" t="str">
        <f t="shared" si="811"/>
        <v>0.999200646481463+0.0000023643022957578i</v>
      </c>
      <c r="G1644">
        <f t="shared" si="806"/>
        <v>1</v>
      </c>
      <c r="H1644" t="str">
        <f t="shared" si="812"/>
        <v>10.8936465597189+2.94405745787099i</v>
      </c>
      <c r="I1644" t="str">
        <f t="shared" si="813"/>
        <v>592.975613365073i</v>
      </c>
      <c r="J1644" t="str">
        <f t="shared" si="807"/>
        <v>-474.952937642639+129.724088984651i</v>
      </c>
      <c r="K1644" t="str">
        <f t="shared" si="814"/>
        <v>0.317328721026274-1.16182128877886i</v>
      </c>
      <c r="L1644" t="str">
        <f t="shared" si="815"/>
        <v>0.0398170669017184-0.123842055120926i</v>
      </c>
      <c r="M1644" t="str">
        <f t="shared" si="816"/>
        <v>0.357145787927992-1.28566334389979i</v>
      </c>
      <c r="N1644" t="str">
        <f t="shared" si="817"/>
        <v>-1.1125540079717i</v>
      </c>
      <c r="O1644" t="str">
        <f t="shared" si="818"/>
        <v>0.442372447392121-0.896831432203569i</v>
      </c>
      <c r="P1644" t="str">
        <f t="shared" si="819"/>
        <v>0.557627552607879+0.896831432203569i</v>
      </c>
      <c r="Q1644" t="str">
        <f t="shared" si="820"/>
        <v>-0.557627552607879+0.215722575768131i</v>
      </c>
      <c r="R1644" t="str">
        <f t="shared" si="821"/>
        <v>-0.328634191100522-1.73543298186657i</v>
      </c>
      <c r="S1644" t="str">
        <f t="shared" si="822"/>
        <v>0.117306194685432i</v>
      </c>
      <c r="T1644" t="str">
        <f t="shared" si="823"/>
        <v>0.20357703923436-0.0385508264015273i</v>
      </c>
      <c r="U1644" t="e">
        <f t="shared" si="824"/>
        <v>#DIV/0!</v>
      </c>
      <c r="V1644" t="str">
        <f t="shared" si="825"/>
        <v>1.33333333333333E-06-0.000702670830427792i</v>
      </c>
      <c r="W1644" t="e">
        <f t="shared" si="826"/>
        <v>#DIV/0!</v>
      </c>
      <c r="X1644" t="e">
        <f t="shared" si="827"/>
        <v>#DIV/0!</v>
      </c>
      <c r="Y1644" t="str">
        <f t="shared" si="828"/>
        <v>0.00083+0.151801757021459i</v>
      </c>
      <c r="Z1644" t="e">
        <f t="shared" si="829"/>
        <v>#DIV/0!</v>
      </c>
      <c r="AA1644" t="e">
        <f t="shared" si="830"/>
        <v>#DIV/0!</v>
      </c>
      <c r="AB1644" t="str">
        <f t="shared" si="831"/>
        <v>1.25530427590301-0.237713532937874i</v>
      </c>
      <c r="AC1644" t="str">
        <f t="shared" si="832"/>
        <v>1.14270705905962-1.69879707999141i</v>
      </c>
      <c r="AD1644" t="str">
        <f t="shared" si="833"/>
        <v>0.438551443436507+0.443942631294811i</v>
      </c>
      <c r="AE1644" t="e">
        <f t="shared" si="834"/>
        <v>#DIV/0!</v>
      </c>
      <c r="AF1644" t="str">
        <f t="shared" si="835"/>
        <v>-18.5603462994131-2.78402762754105i</v>
      </c>
      <c r="AG1644" t="e">
        <f t="shared" si="836"/>
        <v>#DIV/0!</v>
      </c>
      <c r="AH1644" t="e">
        <f t="shared" si="837"/>
        <v>#DIV/0!</v>
      </c>
      <c r="AI1644" t="e">
        <f t="shared" si="838"/>
        <v>#DIV/0!</v>
      </c>
      <c r="AJ1644" t="e">
        <f t="shared" si="839"/>
        <v>#DIV/0!</v>
      </c>
      <c r="AK1644"/>
      <c r="AL1644"/>
      <c r="AM1644"/>
      <c r="AN1644"/>
    </row>
    <row r="1645" spans="1:40" x14ac:dyDescent="0.25">
      <c r="A1645"/>
      <c r="B1645">
        <f t="shared" si="805"/>
        <v>151100</v>
      </c>
      <c r="C1645" s="186" t="str">
        <f t="shared" si="808"/>
        <v>-4.30816509442402E-06+0.020859641798855i</v>
      </c>
      <c r="D1645" s="158" t="str">
        <f t="shared" si="809"/>
        <v>-7.66669969593236+0.159923920457888i</v>
      </c>
      <c r="E1645" t="str">
        <f t="shared" si="810"/>
        <v>7.99992980857976-0.0236965490122464i</v>
      </c>
      <c r="F1645" t="str">
        <f t="shared" si="811"/>
        <v>0.99920064649073+2.36586803144479E-06i</v>
      </c>
      <c r="G1645">
        <f t="shared" si="806"/>
        <v>1</v>
      </c>
      <c r="H1645" t="str">
        <f t="shared" si="812"/>
        <v>10.8946970954029+2.94241641304166i</v>
      </c>
      <c r="I1645" t="str">
        <f t="shared" si="813"/>
        <v>593.368312446772i</v>
      </c>
      <c r="J1645" t="str">
        <f t="shared" si="807"/>
        <v>-475.583547626683+129.809998977355i</v>
      </c>
      <c r="K1645" t="str">
        <f t="shared" si="814"/>
        <v>0.316936304897964-1.16115625485337i</v>
      </c>
      <c r="L1645" t="str">
        <f t="shared" si="815"/>
        <v>0.0397693114443994-0.123775438723149i</v>
      </c>
      <c r="M1645" t="str">
        <f t="shared" si="816"/>
        <v>0.356705616342363-1.28493169357652i</v>
      </c>
      <c r="N1645" t="str">
        <f t="shared" si="817"/>
        <v>-1.11329079870546i</v>
      </c>
      <c r="O1645" t="str">
        <f t="shared" si="818"/>
        <v>0.441711550289637-0.897157124666981i</v>
      </c>
      <c r="P1645" t="str">
        <f t="shared" si="819"/>
        <v>0.558288449710363+0.897157124666981i</v>
      </c>
      <c r="Q1645" t="str">
        <f t="shared" si="820"/>
        <v>-0.558288449710363+0.216133674038479i</v>
      </c>
      <c r="R1645" t="str">
        <f t="shared" si="821"/>
        <v>-0.328627809765704-1.7342014886483i</v>
      </c>
      <c r="S1645" t="str">
        <f t="shared" si="822"/>
        <v>0.117383880907078i</v>
      </c>
      <c r="T1645" t="str">
        <f t="shared" si="823"/>
        <v>0.203567301012369-0.0385756076842913i</v>
      </c>
      <c r="U1645" t="e">
        <f t="shared" si="824"/>
        <v>#DIV/0!</v>
      </c>
      <c r="V1645" t="str">
        <f t="shared" si="825"/>
        <v>1.33333333333333E-06-0.000702205793478472i</v>
      </c>
      <c r="W1645" t="e">
        <f t="shared" si="826"/>
        <v>#DIV/0!</v>
      </c>
      <c r="X1645" t="e">
        <f t="shared" si="827"/>
        <v>#DIV/0!</v>
      </c>
      <c r="Y1645" t="str">
        <f t="shared" si="828"/>
        <v>0.00083+0.151902287986374i</v>
      </c>
      <c r="Z1645" t="e">
        <f t="shared" si="829"/>
        <v>#DIV/0!</v>
      </c>
      <c r="AA1645" t="e">
        <f t="shared" si="830"/>
        <v>#DIV/0!</v>
      </c>
      <c r="AB1645" t="str">
        <f t="shared" si="831"/>
        <v>1.25524422771805-0.237866340201075i</v>
      </c>
      <c r="AC1645" t="str">
        <f t="shared" si="832"/>
        <v>1.14211066654894-1.69775135086243i</v>
      </c>
      <c r="AD1645" t="str">
        <f t="shared" si="833"/>
        <v>0.438873619204706+0.444118030343134i</v>
      </c>
      <c r="AE1645" t="e">
        <f t="shared" si="834"/>
        <v>#DIV/0!</v>
      </c>
      <c r="AF1645" t="str">
        <f t="shared" si="835"/>
        <v>-18.5613967913353-2.78249249258377i</v>
      </c>
      <c r="AG1645" t="e">
        <f t="shared" si="836"/>
        <v>#DIV/0!</v>
      </c>
      <c r="AH1645" t="e">
        <f t="shared" si="837"/>
        <v>#DIV/0!</v>
      </c>
      <c r="AI1645" t="e">
        <f t="shared" si="838"/>
        <v>#DIV/0!</v>
      </c>
      <c r="AJ1645" t="e">
        <f t="shared" si="839"/>
        <v>#DIV/0!</v>
      </c>
      <c r="AK1645"/>
      <c r="AL1645"/>
      <c r="AM1645"/>
      <c r="AN1645"/>
    </row>
    <row r="1646" spans="1:40" x14ac:dyDescent="0.25">
      <c r="A1646"/>
      <c r="B1646">
        <f t="shared" si="805"/>
        <v>151200</v>
      </c>
      <c r="C1646" s="186" t="str">
        <f t="shared" si="808"/>
        <v>-4.30246834805736E-06+0.02084584574064i</v>
      </c>
      <c r="D1646" s="158" t="str">
        <f t="shared" si="809"/>
        <v>-7.66669965225735+0.15981815067824i</v>
      </c>
      <c r="E1646" t="str">
        <f t="shared" si="810"/>
        <v>7.99992971564259-0.0237122314297022i</v>
      </c>
      <c r="F1646" t="str">
        <f t="shared" si="811"/>
        <v>0.999200646500008+2.36743376707733E-06i</v>
      </c>
      <c r="G1646">
        <f t="shared" si="806"/>
        <v>1</v>
      </c>
      <c r="H1646" t="str">
        <f t="shared" si="812"/>
        <v>10.8957457662691+2.94077699364829i</v>
      </c>
      <c r="I1646" t="str">
        <f t="shared" si="813"/>
        <v>593.761011528471i</v>
      </c>
      <c r="J1646" t="str">
        <f t="shared" si="807"/>
        <v>-476.214575094993+129.89590897006i</v>
      </c>
      <c r="K1646" t="str">
        <f t="shared" si="814"/>
        <v>0.316544599278151-1.16049191263294i</v>
      </c>
      <c r="L1646" t="str">
        <f t="shared" si="815"/>
        <v>0.03972163890082-0.12370888381956i</v>
      </c>
      <c r="M1646" t="str">
        <f t="shared" si="816"/>
        <v>0.356266238178971-1.2842007964525i</v>
      </c>
      <c r="N1646" t="str">
        <f t="shared" si="817"/>
        <v>-1.11402758943922i</v>
      </c>
      <c r="O1646" t="str">
        <f t="shared" si="818"/>
        <v>0.441050413399372-0.897482330099174i</v>
      </c>
      <c r="P1646" t="str">
        <f t="shared" si="819"/>
        <v>0.558949586600628+0.897482330099174i</v>
      </c>
      <c r="Q1646" t="str">
        <f t="shared" si="820"/>
        <v>-0.558949586600628+0.216545259340046i</v>
      </c>
      <c r="R1646" t="str">
        <f t="shared" si="821"/>
        <v>-0.328621423787041-1.73297156802432i</v>
      </c>
      <c r="S1646" t="str">
        <f t="shared" si="822"/>
        <v>0.117461567128724i</v>
      </c>
      <c r="T1646" t="str">
        <f t="shared" si="823"/>
        <v>0.203557556169659-0.0386003874300984i</v>
      </c>
      <c r="U1646" t="e">
        <f t="shared" si="824"/>
        <v>#DIV/0!</v>
      </c>
      <c r="V1646" t="str">
        <f t="shared" si="825"/>
        <v>1.33333333333333E-06-0.000701741371657387i</v>
      </c>
      <c r="W1646" t="e">
        <f t="shared" si="826"/>
        <v>#DIV/0!</v>
      </c>
      <c r="X1646" t="e">
        <f t="shared" si="827"/>
        <v>#DIV/0!</v>
      </c>
      <c r="Y1646" t="str">
        <f t="shared" si="828"/>
        <v>0.00083+0.152002818951289i</v>
      </c>
      <c r="Z1646" t="e">
        <f t="shared" si="829"/>
        <v>#DIV/0!</v>
      </c>
      <c r="AA1646" t="e">
        <f t="shared" si="830"/>
        <v>#DIV/0!</v>
      </c>
      <c r="AB1646" t="str">
        <f t="shared" si="831"/>
        <v>1.25518413870817-0.238019137987036i</v>
      </c>
      <c r="AC1646" t="str">
        <f t="shared" si="832"/>
        <v>1.14151536474558-1.69670665352882i</v>
      </c>
      <c r="AD1646" t="str">
        <f t="shared" si="833"/>
        <v>0.439195930379322+0.444293204413746i</v>
      </c>
      <c r="AE1646" t="e">
        <f t="shared" si="834"/>
        <v>#DIV/0!</v>
      </c>
      <c r="AF1646" t="str">
        <f t="shared" si="835"/>
        <v>-18.5624454185265-2.78095884297005i</v>
      </c>
      <c r="AG1646" t="e">
        <f t="shared" si="836"/>
        <v>#DIV/0!</v>
      </c>
      <c r="AH1646" t="e">
        <f t="shared" si="837"/>
        <v>#DIV/0!</v>
      </c>
      <c r="AI1646" t="e">
        <f t="shared" si="838"/>
        <v>#DIV/0!</v>
      </c>
      <c r="AJ1646" t="e">
        <f t="shared" si="839"/>
        <v>#DIV/0!</v>
      </c>
      <c r="AK1646"/>
      <c r="AL1646"/>
      <c r="AM1646"/>
      <c r="AN1646"/>
    </row>
    <row r="1647" spans="1:40" x14ac:dyDescent="0.25">
      <c r="A1647"/>
      <c r="B1647">
        <f t="shared" si="805"/>
        <v>151300</v>
      </c>
      <c r="C1647" s="186" t="str">
        <f t="shared" si="808"/>
        <v>-4.29678289355435E-06+0.0208320679191156i</v>
      </c>
      <c r="D1647" s="158" t="str">
        <f t="shared" si="809"/>
        <v>-7.66669960866883+0.15971252071322i</v>
      </c>
      <c r="E1647" t="str">
        <f t="shared" si="810"/>
        <v>7.99992962264394-0.0237279138466113i</v>
      </c>
      <c r="F1647" t="str">
        <f t="shared" si="811"/>
        <v>0.999200646509286+2.36899950265534E-06i</v>
      </c>
      <c r="G1647">
        <f t="shared" si="806"/>
        <v>1</v>
      </c>
      <c r="H1647" t="str">
        <f t="shared" si="812"/>
        <v>10.8967925765914+2.93913919771684i</v>
      </c>
      <c r="I1647" t="str">
        <f t="shared" si="813"/>
        <v>594.15371061017i</v>
      </c>
      <c r="J1647" t="str">
        <f t="shared" si="807"/>
        <v>-476.846020047569+129.981818962766i</v>
      </c>
      <c r="K1647" t="str">
        <f t="shared" si="814"/>
        <v>0.316153602495409-1.15982826118799i</v>
      </c>
      <c r="L1647" t="str">
        <f t="shared" si="815"/>
        <v>0.0396740490864522-0.123642390347437i</v>
      </c>
      <c r="M1647" t="str">
        <f t="shared" si="816"/>
        <v>0.355827651581861-1.28347065153543i</v>
      </c>
      <c r="N1647" t="str">
        <f t="shared" si="817"/>
        <v>-1.11476438017297i</v>
      </c>
      <c r="O1647" t="str">
        <f t="shared" si="818"/>
        <v>0.440389037080242-0.897807048323601i</v>
      </c>
      <c r="P1647" t="str">
        <f t="shared" si="819"/>
        <v>0.559610962919758+0.897807048323601i</v>
      </c>
      <c r="Q1647" t="str">
        <f t="shared" si="820"/>
        <v>-0.559610962919758+0.216957331849369i</v>
      </c>
      <c r="R1647" t="str">
        <f t="shared" si="821"/>
        <v>-0.32861503316366-1.73174321687358i</v>
      </c>
      <c r="S1647" t="str">
        <f t="shared" si="822"/>
        <v>0.11753925335037i</v>
      </c>
      <c r="T1647" t="str">
        <f t="shared" si="823"/>
        <v>0.203547804705888-0.0386251656377637i</v>
      </c>
      <c r="U1647" t="e">
        <f t="shared" si="824"/>
        <v>#DIV/0!</v>
      </c>
      <c r="V1647" t="str">
        <f t="shared" si="825"/>
        <v>1.33333333333333E-06-0.000701277563744856i</v>
      </c>
      <c r="W1647" t="e">
        <f t="shared" si="826"/>
        <v>#DIV/0!</v>
      </c>
      <c r="X1647" t="e">
        <f t="shared" si="827"/>
        <v>#DIV/0!</v>
      </c>
      <c r="Y1647" t="str">
        <f t="shared" si="828"/>
        <v>0.00083+0.152103349916203i</v>
      </c>
      <c r="Z1647" t="e">
        <f t="shared" si="829"/>
        <v>#DIV/0!</v>
      </c>
      <c r="AA1647" t="e">
        <f t="shared" si="830"/>
        <v>#DIV/0!</v>
      </c>
      <c r="AB1647" t="str">
        <f t="shared" si="831"/>
        <v>1.25512400887126-0.23817192628845i</v>
      </c>
      <c r="AC1647" t="str">
        <f t="shared" si="832"/>
        <v>1.14092115110979-1.6956629866277i</v>
      </c>
      <c r="AD1647" t="str">
        <f t="shared" si="833"/>
        <v>0.439518376812431+0.444468153405527i</v>
      </c>
      <c r="AE1647" t="e">
        <f t="shared" si="834"/>
        <v>#DIV/0!</v>
      </c>
      <c r="AF1647" t="str">
        <f t="shared" si="835"/>
        <v>-18.5634921852602-2.77942667700362i</v>
      </c>
      <c r="AG1647" t="e">
        <f t="shared" si="836"/>
        <v>#DIV/0!</v>
      </c>
      <c r="AH1647" t="e">
        <f t="shared" si="837"/>
        <v>#DIV/0!</v>
      </c>
      <c r="AI1647" t="e">
        <f t="shared" si="838"/>
        <v>#DIV/0!</v>
      </c>
      <c r="AJ1647" t="e">
        <f t="shared" si="839"/>
        <v>#DIV/0!</v>
      </c>
      <c r="AK1647"/>
      <c r="AL1647"/>
      <c r="AM1647"/>
      <c r="AN1647"/>
    </row>
    <row r="1648" spans="1:40" x14ac:dyDescent="0.25">
      <c r="A1648"/>
      <c r="B1648">
        <f t="shared" si="805"/>
        <v>151400</v>
      </c>
      <c r="C1648" s="186" t="str">
        <f t="shared" si="808"/>
        <v>-4.29110870109167E-06+0.0208183082981458i</v>
      </c>
      <c r="D1648" s="158" t="str">
        <f t="shared" si="809"/>
        <v>-7.6666995651667+0.159607030285785i</v>
      </c>
      <c r="E1648" t="str">
        <f t="shared" si="810"/>
        <v>7.9999295295838-0.0237435962629732i</v>
      </c>
      <c r="F1648" t="str">
        <f t="shared" si="811"/>
        <v>0.999200646518564+2.37056523817878E-06i</v>
      </c>
      <c r="G1648">
        <f t="shared" si="806"/>
        <v>1</v>
      </c>
      <c r="H1648" t="str">
        <f t="shared" si="812"/>
        <v>10.8978375306326+2.93750302327513i</v>
      </c>
      <c r="I1648" t="str">
        <f t="shared" si="813"/>
        <v>594.546409691868i</v>
      </c>
      <c r="J1648" t="str">
        <f t="shared" si="807"/>
        <v>-477.477882484412+130.067728955471i</v>
      </c>
      <c r="K1648" t="str">
        <f t="shared" si="814"/>
        <v>0.315763312883084-1.15916529959014i</v>
      </c>
      <c r="L1648" t="str">
        <f t="shared" si="815"/>
        <v>0.0396265418172574-0.123575958244068i</v>
      </c>
      <c r="M1648" t="str">
        <f t="shared" si="816"/>
        <v>0.355389854700341-1.28274125783421i</v>
      </c>
      <c r="N1648" t="str">
        <f t="shared" si="817"/>
        <v>-1.11550117090673i</v>
      </c>
      <c r="O1648" t="str">
        <f t="shared" si="818"/>
        <v>0.439727421691263-0.898131279163995i</v>
      </c>
      <c r="P1648" t="str">
        <f t="shared" si="819"/>
        <v>0.560272578308737+0.898131279163995i</v>
      </c>
      <c r="Q1648" t="str">
        <f t="shared" si="820"/>
        <v>-0.560272578308737+0.217369891742735i</v>
      </c>
      <c r="R1648" t="str">
        <f t="shared" si="821"/>
        <v>-0.328608637894702-1.73051643208321i</v>
      </c>
      <c r="S1648" t="str">
        <f t="shared" si="822"/>
        <v>0.117616939572016i</v>
      </c>
      <c r="T1648" t="str">
        <f t="shared" si="823"/>
        <v>0.203538046620712-0.0386499423061036i</v>
      </c>
      <c r="U1648" t="e">
        <f t="shared" si="824"/>
        <v>#DIV/0!</v>
      </c>
      <c r="V1648" t="str">
        <f t="shared" si="825"/>
        <v>1.33333333333333E-06-0.00070081436852442i</v>
      </c>
      <c r="W1648" t="e">
        <f t="shared" si="826"/>
        <v>#DIV/0!</v>
      </c>
      <c r="X1648" t="e">
        <f t="shared" si="827"/>
        <v>#DIV/0!</v>
      </c>
      <c r="Y1648" t="str">
        <f t="shared" si="828"/>
        <v>0.00083+0.152203880881118i</v>
      </c>
      <c r="Z1648" t="e">
        <f t="shared" si="829"/>
        <v>#DIV/0!</v>
      </c>
      <c r="AA1648" t="e">
        <f t="shared" si="830"/>
        <v>#DIV/0!</v>
      </c>
      <c r="AB1648" t="str">
        <f t="shared" si="831"/>
        <v>1.2550638382052-0.238324705098018i</v>
      </c>
      <c r="AC1648" t="str">
        <f t="shared" si="832"/>
        <v>1.140328023109-1.69462034879786i</v>
      </c>
      <c r="AD1648" t="str">
        <f t="shared" si="833"/>
        <v>0.439840958356029+0.44464287721744i</v>
      </c>
      <c r="AE1648" t="e">
        <f t="shared" si="834"/>
        <v>#DIV/0!</v>
      </c>
      <c r="AF1648" t="str">
        <f t="shared" si="835"/>
        <v>-18.5645370957993-2.77789599298934i</v>
      </c>
      <c r="AG1648" t="e">
        <f t="shared" si="836"/>
        <v>#DIV/0!</v>
      </c>
      <c r="AH1648" t="e">
        <f t="shared" si="837"/>
        <v>#DIV/0!</v>
      </c>
      <c r="AI1648" t="e">
        <f t="shared" si="838"/>
        <v>#DIV/0!</v>
      </c>
      <c r="AJ1648" t="e">
        <f t="shared" si="839"/>
        <v>#DIV/0!</v>
      </c>
      <c r="AK1648"/>
      <c r="AL1648"/>
      <c r="AM1648"/>
      <c r="AN1648"/>
    </row>
    <row r="1649" spans="1:40" x14ac:dyDescent="0.25">
      <c r="A1649"/>
      <c r="B1649">
        <f t="shared" si="805"/>
        <v>151500</v>
      </c>
      <c r="C1649" s="186" t="str">
        <f t="shared" si="808"/>
        <v>-4.28544574094436E-06+0.0208045668416897i</v>
      </c>
      <c r="D1649" s="158" t="str">
        <f t="shared" si="809"/>
        <v>-7.66669952175068+0.159501679119621i</v>
      </c>
      <c r="E1649" t="str">
        <f t="shared" si="810"/>
        <v>7.99992943646218-0.0237592786787878i</v>
      </c>
      <c r="F1649" t="str">
        <f t="shared" si="811"/>
        <v>0.999200646527851+2.37213097364768E-06i</v>
      </c>
      <c r="G1649">
        <f t="shared" si="806"/>
        <v>1</v>
      </c>
      <c r="H1649" t="str">
        <f t="shared" si="812"/>
        <v>10.8988806326434+2.93586846835269i</v>
      </c>
      <c r="I1649" t="str">
        <f t="shared" si="813"/>
        <v>594.939108773567i</v>
      </c>
      <c r="J1649" t="str">
        <f t="shared" si="807"/>
        <v>-478.11016240552+130.153638948175i</v>
      </c>
      <c r="K1649" t="str">
        <f t="shared" si="814"/>
        <v>0.31537372877929-1.15850302691222i</v>
      </c>
      <c r="L1649" t="str">
        <f t="shared" si="815"/>
        <v>0.0395791169096868-0.123509587446749i</v>
      </c>
      <c r="M1649" t="str">
        <f t="shared" si="816"/>
        <v>0.354952845688977-1.28201261435897i</v>
      </c>
      <c r="N1649" t="str">
        <f t="shared" si="817"/>
        <v>-1.11623796164048i</v>
      </c>
      <c r="O1649" t="str">
        <f t="shared" si="818"/>
        <v>0.439065567591618-0.898455022444335i</v>
      </c>
      <c r="P1649" t="str">
        <f t="shared" si="819"/>
        <v>0.560934432408382+0.898455022444335i</v>
      </c>
      <c r="Q1649" t="str">
        <f t="shared" si="820"/>
        <v>-0.560934432408382+0.217782939196145i</v>
      </c>
      <c r="R1649" t="str">
        <f t="shared" si="821"/>
        <v>-0.328602237979299-1.72929121054863i</v>
      </c>
      <c r="S1649" t="str">
        <f t="shared" si="822"/>
        <v>0.117694625793662i</v>
      </c>
      <c r="T1649" t="str">
        <f t="shared" si="823"/>
        <v>0.20352828191379-0.0386747174339335i</v>
      </c>
      <c r="U1649" t="e">
        <f t="shared" si="824"/>
        <v>#DIV/0!</v>
      </c>
      <c r="V1649" t="str">
        <f t="shared" si="825"/>
        <v>1.33333333333333E-06-0.000700351784782818i</v>
      </c>
      <c r="W1649" t="e">
        <f t="shared" si="826"/>
        <v>#DIV/0!</v>
      </c>
      <c r="X1649" t="e">
        <f t="shared" si="827"/>
        <v>#DIV/0!</v>
      </c>
      <c r="Y1649" t="str">
        <f t="shared" si="828"/>
        <v>0.00083+0.152304411846033i</v>
      </c>
      <c r="Z1649" t="e">
        <f t="shared" si="829"/>
        <v>#DIV/0!</v>
      </c>
      <c r="AA1649" t="e">
        <f t="shared" si="830"/>
        <v>#DIV/0!</v>
      </c>
      <c r="AB1649" t="str">
        <f t="shared" si="831"/>
        <v>1.25500362670788-0.238477474408437i</v>
      </c>
      <c r="AC1649" t="str">
        <f t="shared" si="832"/>
        <v>1.13973597821786-1.69357873867975i</v>
      </c>
      <c r="AD1649" t="str">
        <f t="shared" si="833"/>
        <v>0.440163674862035+0.444817375748529i</v>
      </c>
      <c r="AE1649" t="e">
        <f t="shared" si="834"/>
        <v>#DIV/0!</v>
      </c>
      <c r="AF1649" t="str">
        <f t="shared" si="835"/>
        <v>-18.5655801543941-2.77636678923307i</v>
      </c>
      <c r="AG1649" t="e">
        <f t="shared" si="836"/>
        <v>#DIV/0!</v>
      </c>
      <c r="AH1649" t="e">
        <f t="shared" si="837"/>
        <v>#DIV/0!</v>
      </c>
      <c r="AI1649" t="e">
        <f t="shared" si="838"/>
        <v>#DIV/0!</v>
      </c>
      <c r="AJ1649" t="e">
        <f t="shared" si="839"/>
        <v>#DIV/0!</v>
      </c>
      <c r="AK1649"/>
      <c r="AL1649"/>
      <c r="AM1649"/>
      <c r="AN1649"/>
    </row>
    <row r="1650" spans="1:40" x14ac:dyDescent="0.25">
      <c r="A1650"/>
      <c r="B1650">
        <f t="shared" ref="B1650:B1713" si="840">B1649+100</f>
        <v>151600</v>
      </c>
      <c r="C1650" s="186" t="str">
        <f t="shared" si="808"/>
        <v>-4.27979398348549E-06+0.0207908435138019i</v>
      </c>
      <c r="D1650" s="158" t="str">
        <f t="shared" si="809"/>
        <v>-7.66669947842052+0.159396466939148i</v>
      </c>
      <c r="E1650" t="str">
        <f t="shared" si="810"/>
        <v>7.99992934327908-0.0237749610940544i</v>
      </c>
      <c r="F1650" t="str">
        <f t="shared" si="811"/>
        <v>0.999200646537149+2.37369670906198E-06i</v>
      </c>
      <c r="G1650">
        <f t="shared" si="806"/>
        <v>1</v>
      </c>
      <c r="H1650" t="str">
        <f t="shared" si="812"/>
        <v>10.8999218868626+2.93423553098083i</v>
      </c>
      <c r="I1650" t="str">
        <f t="shared" si="813"/>
        <v>595.331807855266i</v>
      </c>
      <c r="J1650" t="str">
        <f t="shared" si="807"/>
        <v>-478.742859810895+130.239548940881i</v>
      </c>
      <c r="K1650" t="str">
        <f t="shared" si="814"/>
        <v>0.314984848526887-1.15784144222823i</v>
      </c>
      <c r="L1650" t="str">
        <f t="shared" si="815"/>
        <v>0.0395317741806781-0.123443277892788i</v>
      </c>
      <c r="M1650" t="str">
        <f t="shared" si="816"/>
        <v>0.354516622707565-1.28128472012102i</v>
      </c>
      <c r="N1650" t="str">
        <f t="shared" si="817"/>
        <v>-1.11697475237424i</v>
      </c>
      <c r="O1650" t="str">
        <f t="shared" si="818"/>
        <v>0.438403475140584-0.898778277988882i</v>
      </c>
      <c r="P1650" t="str">
        <f t="shared" si="819"/>
        <v>0.561596524859416+0.898778277988882i</v>
      </c>
      <c r="Q1650" t="str">
        <f t="shared" si="820"/>
        <v>-0.561596524859416+0.218196474385358i</v>
      </c>
      <c r="R1650" t="str">
        <f t="shared" si="821"/>
        <v>-0.328595833416585-1.72806754917338i</v>
      </c>
      <c r="S1650" t="str">
        <f t="shared" si="822"/>
        <v>0.117772312015308i</v>
      </c>
      <c r="T1650" t="str">
        <f t="shared" si="823"/>
        <v>0.203518510584776-0.0386994910200682i</v>
      </c>
      <c r="U1650" t="e">
        <f t="shared" si="824"/>
        <v>#DIV/0!</v>
      </c>
      <c r="V1650" t="str">
        <f t="shared" si="825"/>
        <v>1.33333333333333E-06-0.000699889811310005i</v>
      </c>
      <c r="W1650" t="e">
        <f t="shared" si="826"/>
        <v>#DIV/0!</v>
      </c>
      <c r="X1650" t="e">
        <f t="shared" si="827"/>
        <v>#DIV/0!</v>
      </c>
      <c r="Y1650" t="str">
        <f t="shared" si="828"/>
        <v>0.00083+0.152404942810948i</v>
      </c>
      <c r="Z1650" t="e">
        <f t="shared" si="829"/>
        <v>#DIV/0!</v>
      </c>
      <c r="AA1650" t="e">
        <f t="shared" si="830"/>
        <v>#DIV/0!</v>
      </c>
      <c r="AB1650" t="str">
        <f t="shared" si="831"/>
        <v>1.25494337437717-0.238630234212398i</v>
      </c>
      <c r="AC1650" t="str">
        <f t="shared" si="832"/>
        <v>1.13914501391818-1.69253815491548i</v>
      </c>
      <c r="AD1650" t="str">
        <f t="shared" si="833"/>
        <v>0.440486526182284+0.444991648897919i</v>
      </c>
      <c r="AE1650" t="e">
        <f t="shared" si="834"/>
        <v>#DIV/0!</v>
      </c>
      <c r="AF1650" t="str">
        <f t="shared" si="835"/>
        <v>-18.5666213652831-2.77483906404168i</v>
      </c>
      <c r="AG1650" t="e">
        <f t="shared" si="836"/>
        <v>#DIV/0!</v>
      </c>
      <c r="AH1650" t="e">
        <f t="shared" si="837"/>
        <v>#DIV/0!</v>
      </c>
      <c r="AI1650" t="e">
        <f t="shared" si="838"/>
        <v>#DIV/0!</v>
      </c>
      <c r="AJ1650" t="e">
        <f t="shared" si="839"/>
        <v>#DIV/0!</v>
      </c>
      <c r="AK1650"/>
      <c r="AL1650"/>
      <c r="AM1650"/>
      <c r="AN1650"/>
    </row>
    <row r="1651" spans="1:40" x14ac:dyDescent="0.25">
      <c r="A1651"/>
      <c r="B1651">
        <f t="shared" si="840"/>
        <v>151700</v>
      </c>
      <c r="C1651" s="186" t="str">
        <f t="shared" si="808"/>
        <v>-4.27415339918574E-06+0.0207771382786314i</v>
      </c>
      <c r="D1651" s="158" t="str">
        <f t="shared" si="809"/>
        <v>-7.66669943517607+0.159291393469507i</v>
      </c>
      <c r="E1651" t="str">
        <f t="shared" si="810"/>
        <v>7.99992925003449-0.0237906435087729i</v>
      </c>
      <c r="F1651" t="str">
        <f t="shared" si="811"/>
        <v>0.999200646546457+2.37526244442166E-06i</v>
      </c>
      <c r="G1651">
        <f t="shared" si="806"/>
        <v>1</v>
      </c>
      <c r="H1651" t="str">
        <f t="shared" si="812"/>
        <v>10.9009612975177+2.93260420919268i</v>
      </c>
      <c r="I1651" t="str">
        <f t="shared" si="813"/>
        <v>595.724506936965i</v>
      </c>
      <c r="J1651" t="str">
        <f t="shared" si="807"/>
        <v>-479.375974700536+130.325458933586i</v>
      </c>
      <c r="K1651" t="str">
        <f t="shared" si="814"/>
        <v>0.314596670473454-1.15718054461338i</v>
      </c>
      <c r="L1651" t="str">
        <f t="shared" si="815"/>
        <v>0.0394845134476552-0.123377029519499i</v>
      </c>
      <c r="M1651" t="str">
        <f t="shared" si="816"/>
        <v>0.354081183921109-1.28055757413288i</v>
      </c>
      <c r="N1651" t="str">
        <f t="shared" si="817"/>
        <v>-1.117711543108i</v>
      </c>
      <c r="O1651" t="str">
        <f t="shared" si="818"/>
        <v>0.437741144697593-0.899101045622148i</v>
      </c>
      <c r="P1651" t="str">
        <f t="shared" si="819"/>
        <v>0.562258855302407+0.899101045622148i</v>
      </c>
      <c r="Q1651" t="str">
        <f t="shared" si="820"/>
        <v>-0.562258855302407+0.218610497485852i</v>
      </c>
      <c r="R1651" t="str">
        <f t="shared" si="821"/>
        <v>-0.328589424205692-1.72684544486922i</v>
      </c>
      <c r="S1651" t="str">
        <f t="shared" si="822"/>
        <v>0.117849998236954i</v>
      </c>
      <c r="T1651" t="str">
        <f t="shared" si="823"/>
        <v>0.20350873263333-0.0387242630633225i</v>
      </c>
      <c r="U1651" t="e">
        <f t="shared" si="824"/>
        <v>#DIV/0!</v>
      </c>
      <c r="V1651" t="str">
        <f t="shared" si="825"/>
        <v>1.33333333333333E-06-0.000699428446899125i</v>
      </c>
      <c r="W1651" t="e">
        <f t="shared" si="826"/>
        <v>#DIV/0!</v>
      </c>
      <c r="X1651" t="e">
        <f t="shared" si="827"/>
        <v>#DIV/0!</v>
      </c>
      <c r="Y1651" t="str">
        <f t="shared" si="828"/>
        <v>0.00083+0.152505473775863i</v>
      </c>
      <c r="Z1651" t="e">
        <f t="shared" si="829"/>
        <v>#DIV/0!</v>
      </c>
      <c r="AA1651" t="e">
        <f t="shared" si="830"/>
        <v>#DIV/0!</v>
      </c>
      <c r="AB1651" t="str">
        <f t="shared" si="831"/>
        <v>1.25488308121098-0.238782984502592i</v>
      </c>
      <c r="AC1651" t="str">
        <f t="shared" si="832"/>
        <v>1.1385551276989-1.69149859614882i</v>
      </c>
      <c r="AD1651" t="str">
        <f t="shared" si="833"/>
        <v>0.440809512168545+0.445165696564837i</v>
      </c>
      <c r="AE1651" t="e">
        <f t="shared" si="834"/>
        <v>#DIV/0!</v>
      </c>
      <c r="AF1651" t="str">
        <f t="shared" si="835"/>
        <v>-18.5676607326938-2.77331281572317i</v>
      </c>
      <c r="AG1651" t="e">
        <f t="shared" si="836"/>
        <v>#DIV/0!</v>
      </c>
      <c r="AH1651" t="e">
        <f t="shared" si="837"/>
        <v>#DIV/0!</v>
      </c>
      <c r="AI1651" t="e">
        <f t="shared" si="838"/>
        <v>#DIV/0!</v>
      </c>
      <c r="AJ1651" t="e">
        <f t="shared" si="839"/>
        <v>#DIV/0!</v>
      </c>
      <c r="AK1651"/>
      <c r="AL1651"/>
      <c r="AM1651"/>
      <c r="AN1651"/>
    </row>
    <row r="1652" spans="1:40" x14ac:dyDescent="0.25">
      <c r="A1652"/>
      <c r="B1652">
        <f t="shared" si="840"/>
        <v>151800</v>
      </c>
      <c r="C1652" s="186" t="str">
        <f t="shared" si="808"/>
        <v>-4.26852395861301E-06+0.020763451100422i</v>
      </c>
      <c r="D1652" s="158" t="str">
        <f t="shared" si="809"/>
        <v>-7.66669939201703+0.159186458436569i</v>
      </c>
      <c r="E1652" t="str">
        <f t="shared" si="810"/>
        <v>7.99992915672841-0.0238063259229429i</v>
      </c>
      <c r="F1652" t="str">
        <f t="shared" si="811"/>
        <v>0.999200646555764+2.37682817972663E-06i</v>
      </c>
      <c r="G1652">
        <f t="shared" si="806"/>
        <v>1</v>
      </c>
      <c r="H1652" t="str">
        <f t="shared" si="812"/>
        <v>10.9019988688242+2.93097450102312i</v>
      </c>
      <c r="I1652" t="str">
        <f t="shared" si="813"/>
        <v>596.117206018663i</v>
      </c>
      <c r="J1652" t="str">
        <f t="shared" si="807"/>
        <v>-480.009507074443+130.411368926291i</v>
      </c>
      <c r="K1652" t="str">
        <f t="shared" si="814"/>
        <v>0.31420919297129-1.15652033314406i</v>
      </c>
      <c r="L1652" t="str">
        <f t="shared" si="815"/>
        <v>0.0394373345285267-0.12331084226421i</v>
      </c>
      <c r="M1652" t="str">
        <f t="shared" si="816"/>
        <v>0.353646527499817-1.27983117540827i</v>
      </c>
      <c r="N1652" t="str">
        <f t="shared" si="817"/>
        <v>-1.11844833384175i</v>
      </c>
      <c r="O1652" t="str">
        <f t="shared" si="818"/>
        <v>0.437078576622209-0.899423325168913i</v>
      </c>
      <c r="P1652" t="str">
        <f t="shared" si="819"/>
        <v>0.562921423377791+0.899423325168913i</v>
      </c>
      <c r="Q1652" t="str">
        <f t="shared" si="820"/>
        <v>-0.562921423377791+0.219025008672837i</v>
      </c>
      <c r="R1652" t="str">
        <f t="shared" si="821"/>
        <v>-0.328583010345752-1.72562489455604i</v>
      </c>
      <c r="S1652" t="str">
        <f t="shared" si="822"/>
        <v>0.1179276844586i</v>
      </c>
      <c r="T1652" t="str">
        <f t="shared" si="823"/>
        <v>0.20349894805911-0.0387490335625107i</v>
      </c>
      <c r="U1652" t="e">
        <f t="shared" si="824"/>
        <v>#DIV/0!</v>
      </c>
      <c r="V1652" t="str">
        <f t="shared" si="825"/>
        <v>1.33333333333333E-06-0.000698967690346489i</v>
      </c>
      <c r="W1652" t="e">
        <f t="shared" si="826"/>
        <v>#DIV/0!</v>
      </c>
      <c r="X1652" t="e">
        <f t="shared" si="827"/>
        <v>#DIV/0!</v>
      </c>
      <c r="Y1652" t="str">
        <f t="shared" si="828"/>
        <v>0.00083+0.152606004740778i</v>
      </c>
      <c r="Z1652" t="e">
        <f t="shared" si="829"/>
        <v>#DIV/0!</v>
      </c>
      <c r="AA1652" t="e">
        <f t="shared" si="830"/>
        <v>#DIV/0!</v>
      </c>
      <c r="AB1652" t="str">
        <f t="shared" si="831"/>
        <v>1.25482274720719-0.238935725271709i</v>
      </c>
      <c r="AC1652" t="str">
        <f t="shared" si="832"/>
        <v>1.13796631705608-1.6904600610252i</v>
      </c>
      <c r="AD1652" t="str">
        <f t="shared" si="833"/>
        <v>0.4411326326725+0.44533951864858i</v>
      </c>
      <c r="AE1652" t="e">
        <f t="shared" si="834"/>
        <v>#DIV/0!</v>
      </c>
      <c r="AF1652" t="str">
        <f t="shared" si="835"/>
        <v>-18.5686982608412-2.77178804258655i</v>
      </c>
      <c r="AG1652" t="e">
        <f t="shared" si="836"/>
        <v>#DIV/0!</v>
      </c>
      <c r="AH1652" t="e">
        <f t="shared" si="837"/>
        <v>#DIV/0!</v>
      </c>
      <c r="AI1652" t="e">
        <f t="shared" si="838"/>
        <v>#DIV/0!</v>
      </c>
      <c r="AJ1652" t="e">
        <f t="shared" si="839"/>
        <v>#DIV/0!</v>
      </c>
      <c r="AK1652"/>
      <c r="AL1652"/>
      <c r="AM1652"/>
      <c r="AN1652"/>
    </row>
    <row r="1653" spans="1:40" x14ac:dyDescent="0.25">
      <c r="A1653"/>
      <c r="B1653">
        <f t="shared" si="840"/>
        <v>151900</v>
      </c>
      <c r="C1653" s="186" t="str">
        <f t="shared" si="808"/>
        <v>-4.26290563243208E-06+0.0207497819435115i</v>
      </c>
      <c r="D1653" s="158" t="str">
        <f t="shared" si="809"/>
        <v>-7.66669934894317+0.159081661566922i</v>
      </c>
      <c r="E1653" t="str">
        <f t="shared" si="810"/>
        <v>7.99992906336085-0.0238220083365639i</v>
      </c>
      <c r="F1653" t="str">
        <f t="shared" si="811"/>
        <v>0.999200646565072+2.37839391497685E-06i</v>
      </c>
      <c r="G1653">
        <f t="shared" si="806"/>
        <v>1</v>
      </c>
      <c r="H1653" t="str">
        <f t="shared" si="812"/>
        <v>10.9030346049861+2.92934640450883i</v>
      </c>
      <c r="I1653" t="str">
        <f t="shared" si="813"/>
        <v>596.509905100362i</v>
      </c>
      <c r="J1653" t="str">
        <f t="shared" si="807"/>
        <v>-480.643456932616+130.497278918996i</v>
      </c>
      <c r="K1653" t="str">
        <f t="shared" si="814"/>
        <v>0.313822414377391-1.15586080689789i</v>
      </c>
      <c r="L1653" t="str">
        <f t="shared" si="815"/>
        <v>0.0393902372416834-0.123244716064257i</v>
      </c>
      <c r="M1653" t="str">
        <f t="shared" si="816"/>
        <v>0.353212651619074-1.27910552296215i</v>
      </c>
      <c r="N1653" t="str">
        <f t="shared" si="817"/>
        <v>-1.11918512457551i</v>
      </c>
      <c r="O1653" t="str">
        <f t="shared" si="818"/>
        <v>0.436415771274094-0.899745116454231i</v>
      </c>
      <c r="P1653" t="str">
        <f t="shared" si="819"/>
        <v>0.563584228725906+0.899745116454231i</v>
      </c>
      <c r="Q1653" t="str">
        <f t="shared" si="820"/>
        <v>-0.563584228725906+0.219440008121279i</v>
      </c>
      <c r="R1653" t="str">
        <f t="shared" si="821"/>
        <v>-0.328576591835898-1.72440589516179i</v>
      </c>
      <c r="S1653" t="str">
        <f t="shared" si="822"/>
        <v>0.118005370680245i</v>
      </c>
      <c r="T1653" t="str">
        <f t="shared" si="823"/>
        <v>0.203489156861767-0.0387738025164467i</v>
      </c>
      <c r="U1653" t="e">
        <f t="shared" si="824"/>
        <v>#DIV/0!</v>
      </c>
      <c r="V1653" t="str">
        <f t="shared" si="825"/>
        <v>1.33333333333333E-06-0.000698507540451592i</v>
      </c>
      <c r="W1653" t="e">
        <f t="shared" si="826"/>
        <v>#DIV/0!</v>
      </c>
      <c r="X1653" t="e">
        <f t="shared" si="827"/>
        <v>#DIV/0!</v>
      </c>
      <c r="Y1653" t="str">
        <f t="shared" si="828"/>
        <v>0.00083+0.152706535705693i</v>
      </c>
      <c r="Z1653" t="e">
        <f t="shared" si="829"/>
        <v>#DIV/0!</v>
      </c>
      <c r="AA1653" t="e">
        <f t="shared" si="830"/>
        <v>#DIV/0!</v>
      </c>
      <c r="AB1653" t="str">
        <f t="shared" si="831"/>
        <v>1.25476237236366-0.239088456512435i</v>
      </c>
      <c r="AC1653" t="str">
        <f t="shared" si="832"/>
        <v>1.13737857949286-1.68942254819172i</v>
      </c>
      <c r="AD1653" t="str">
        <f t="shared" si="833"/>
        <v>0.441455887545746+0.445513115048531i</v>
      </c>
      <c r="AE1653" t="e">
        <f t="shared" si="834"/>
        <v>#DIV/0!</v>
      </c>
      <c r="AF1653" t="str">
        <f t="shared" si="835"/>
        <v>-18.5697339539293-2.77026474294191i</v>
      </c>
      <c r="AG1653" t="e">
        <f t="shared" si="836"/>
        <v>#DIV/0!</v>
      </c>
      <c r="AH1653" t="e">
        <f t="shared" si="837"/>
        <v>#DIV/0!</v>
      </c>
      <c r="AI1653" t="e">
        <f t="shared" si="838"/>
        <v>#DIV/0!</v>
      </c>
      <c r="AJ1653" t="e">
        <f t="shared" si="839"/>
        <v>#DIV/0!</v>
      </c>
      <c r="AK1653"/>
      <c r="AL1653"/>
      <c r="AM1653"/>
      <c r="AN1653"/>
    </row>
    <row r="1654" spans="1:40" x14ac:dyDescent="0.25">
      <c r="A1654"/>
      <c r="B1654">
        <f t="shared" si="840"/>
        <v>152000</v>
      </c>
      <c r="C1654" s="186" t="str">
        <f t="shared" si="808"/>
        <v>-4.25729839140417E-06+0.0207361307723315i</v>
      </c>
      <c r="D1654" s="158" t="str">
        <f t="shared" si="809"/>
        <v>-7.66669930595433+0.158977002587875i</v>
      </c>
      <c r="E1654" t="str">
        <f t="shared" si="810"/>
        <v>7.99992896993181-0.0238376907496357i</v>
      </c>
      <c r="F1654" t="str">
        <f t="shared" si="811"/>
        <v>0.999200646574399+0.0000023799596501724i</v>
      </c>
      <c r="G1654">
        <f t="shared" si="806"/>
        <v>1</v>
      </c>
      <c r="H1654" t="str">
        <f t="shared" si="812"/>
        <v>10.9040685101959+2.9277199176883i</v>
      </c>
      <c r="I1654" t="str">
        <f t="shared" si="813"/>
        <v>596.902604182061i</v>
      </c>
      <c r="J1654" t="str">
        <f t="shared" si="807"/>
        <v>-481.277824275055+130.583188911701i</v>
      </c>
      <c r="K1654" t="str">
        <f t="shared" si="814"/>
        <v>0.313436333053435-1.15520196495363i</v>
      </c>
      <c r="L1654" t="str">
        <f t="shared" si="815"/>
        <v>0.0393432214059982-0.123178650856988i</v>
      </c>
      <c r="M1654" t="str">
        <f t="shared" si="816"/>
        <v>0.352779554459433-1.27838061581062i</v>
      </c>
      <c r="N1654" t="str">
        <f t="shared" si="817"/>
        <v>-1.11992191530926i</v>
      </c>
      <c r="O1654" t="str">
        <f t="shared" si="818"/>
        <v>0.435752729013077-0.900066419303406i</v>
      </c>
      <c r="P1654" t="str">
        <f t="shared" si="819"/>
        <v>0.564247270986923+0.900066419303406i</v>
      </c>
      <c r="Q1654" t="str">
        <f t="shared" si="820"/>
        <v>-0.564247270986923+0.219855496005854i</v>
      </c>
      <c r="R1654" t="str">
        <f t="shared" si="821"/>
        <v>-0.328570168675262-1.72318844362256i</v>
      </c>
      <c r="S1654" t="str">
        <f t="shared" si="822"/>
        <v>0.118083056901892i</v>
      </c>
      <c r="T1654" t="str">
        <f t="shared" si="823"/>
        <v>0.203479359040965-0.0387985699239452i</v>
      </c>
      <c r="U1654" t="e">
        <f t="shared" si="824"/>
        <v>#DIV/0!</v>
      </c>
      <c r="V1654" t="str">
        <f t="shared" si="825"/>
        <v>1.33333333333333E-06-0.000698047996017083i</v>
      </c>
      <c r="W1654" t="e">
        <f t="shared" si="826"/>
        <v>#DIV/0!</v>
      </c>
      <c r="X1654" t="e">
        <f t="shared" si="827"/>
        <v>#DIV/0!</v>
      </c>
      <c r="Y1654" t="str">
        <f t="shared" si="828"/>
        <v>0.00083+0.152807066670608i</v>
      </c>
      <c r="Z1654" t="e">
        <f t="shared" si="829"/>
        <v>#DIV/0!</v>
      </c>
      <c r="AA1654" t="e">
        <f t="shared" si="830"/>
        <v>#DIV/0!</v>
      </c>
      <c r="AB1654" t="str">
        <f t="shared" si="831"/>
        <v>1.2547019566783-0.23924117821746i</v>
      </c>
      <c r="AC1654" t="str">
        <f t="shared" si="832"/>
        <v>1.13679191251945-1.6883860562971i</v>
      </c>
      <c r="AD1654" t="str">
        <f t="shared" si="833"/>
        <v>0.44177927663983+0.445686485664174i</v>
      </c>
      <c r="AE1654" t="e">
        <f t="shared" si="834"/>
        <v>#DIV/0!</v>
      </c>
      <c r="AF1654" t="str">
        <f t="shared" si="835"/>
        <v>-18.5707678161502-2.76874291510043i</v>
      </c>
      <c r="AG1654" t="e">
        <f t="shared" si="836"/>
        <v>#DIV/0!</v>
      </c>
      <c r="AH1654" t="e">
        <f t="shared" si="837"/>
        <v>#DIV/0!</v>
      </c>
      <c r="AI1654" t="e">
        <f t="shared" si="838"/>
        <v>#DIV/0!</v>
      </c>
      <c r="AJ1654" t="e">
        <f t="shared" si="839"/>
        <v>#DIV/0!</v>
      </c>
      <c r="AK1654"/>
      <c r="AL1654"/>
      <c r="AM1654"/>
      <c r="AN1654"/>
    </row>
    <row r="1655" spans="1:40" x14ac:dyDescent="0.25">
      <c r="A1655"/>
      <c r="B1655">
        <f t="shared" si="840"/>
        <v>152100</v>
      </c>
      <c r="C1655" s="186" t="str">
        <f t="shared" si="808"/>
        <v>-4.25170220638659E-06+0.0207224975514071i</v>
      </c>
      <c r="D1655" s="158" t="str">
        <f t="shared" si="809"/>
        <v>-7.66669926305028+0.158872481227454i</v>
      </c>
      <c r="E1655" t="str">
        <f t="shared" si="810"/>
        <v>7.99992887644128-0.0238533731621578i</v>
      </c>
      <c r="F1655" t="str">
        <f t="shared" si="811"/>
        <v>0.999200646583727+2.38152538531312E-06i</v>
      </c>
      <c r="G1655">
        <f t="shared" si="806"/>
        <v>1</v>
      </c>
      <c r="H1655" t="str">
        <f t="shared" si="812"/>
        <v>10.9051005886346+2.92609503860182i</v>
      </c>
      <c r="I1655" t="str">
        <f t="shared" si="813"/>
        <v>597.295303263759i</v>
      </c>
      <c r="J1655" t="str">
        <f t="shared" si="807"/>
        <v>-481.912609101761+130.669098904406i</v>
      </c>
      <c r="K1655" t="str">
        <f t="shared" si="814"/>
        <v>0.313050947365762-1.15454380639129i</v>
      </c>
      <c r="L1655" t="str">
        <f t="shared" si="815"/>
        <v>0.0392962868408234-0.123112646579763i</v>
      </c>
      <c r="M1655" t="str">
        <f t="shared" si="816"/>
        <v>0.352347234206585-1.27765645297105i</v>
      </c>
      <c r="N1655" t="str">
        <f t="shared" si="817"/>
        <v>-1.12065870604302i</v>
      </c>
      <c r="O1655" t="str">
        <f t="shared" si="818"/>
        <v>0.435089450199081-0.900387233542025i</v>
      </c>
      <c r="P1655" t="str">
        <f t="shared" si="819"/>
        <v>0.564910549800919+0.900387233542025i</v>
      </c>
      <c r="Q1655" t="str">
        <f t="shared" si="820"/>
        <v>-0.564910549800919+0.220271472500995i</v>
      </c>
      <c r="R1655" t="str">
        <f t="shared" si="821"/>
        <v>-0.328563740862972-1.72197253688245i</v>
      </c>
      <c r="S1655" t="str">
        <f t="shared" si="822"/>
        <v>0.118160743123538i</v>
      </c>
      <c r="T1655" t="str">
        <f t="shared" si="823"/>
        <v>0.203469554596354-0.0388233357838183i</v>
      </c>
      <c r="U1655" t="e">
        <f t="shared" si="824"/>
        <v>#DIV/0!</v>
      </c>
      <c r="V1655" t="str">
        <f t="shared" si="825"/>
        <v>1.33333333333333E-06-0.000697589055848765i</v>
      </c>
      <c r="W1655" t="e">
        <f t="shared" si="826"/>
        <v>#DIV/0!</v>
      </c>
      <c r="X1655" t="e">
        <f t="shared" si="827"/>
        <v>#DIV/0!</v>
      </c>
      <c r="Y1655" t="str">
        <f t="shared" si="828"/>
        <v>0.00083+0.152907597635522i</v>
      </c>
      <c r="Z1655" t="e">
        <f t="shared" si="829"/>
        <v>#DIV/0!</v>
      </c>
      <c r="AA1655" t="e">
        <f t="shared" si="830"/>
        <v>#DIV/0!</v>
      </c>
      <c r="AB1655" t="str">
        <f t="shared" si="831"/>
        <v>1.25464150014898-0.23939389037946i</v>
      </c>
      <c r="AC1655" t="str">
        <f t="shared" si="832"/>
        <v>1.13620631365313-1.68735058399178i</v>
      </c>
      <c r="AD1655" t="str">
        <f t="shared" si="833"/>
        <v>0.44210279980619+0.445859630395058i</v>
      </c>
      <c r="AE1655" t="e">
        <f t="shared" si="834"/>
        <v>#DIV/0!</v>
      </c>
      <c r="AF1655" t="str">
        <f t="shared" si="835"/>
        <v>-18.5717998516849-2.76722255737437i</v>
      </c>
      <c r="AG1655" t="e">
        <f t="shared" si="836"/>
        <v>#DIV/0!</v>
      </c>
      <c r="AH1655" t="e">
        <f t="shared" si="837"/>
        <v>#DIV/0!</v>
      </c>
      <c r="AI1655" t="e">
        <f t="shared" si="838"/>
        <v>#DIV/0!</v>
      </c>
      <c r="AJ1655" t="e">
        <f t="shared" si="839"/>
        <v>#DIV/0!</v>
      </c>
      <c r="AK1655"/>
      <c r="AL1655"/>
      <c r="AM1655"/>
      <c r="AN1655"/>
    </row>
    <row r="1656" spans="1:40" x14ac:dyDescent="0.25">
      <c r="A1656"/>
      <c r="B1656">
        <f t="shared" si="840"/>
        <v>152200</v>
      </c>
      <c r="C1656" s="186" t="str">
        <f t="shared" si="808"/>
        <v>-4.24611704833235E-06+0.0207088822453569i</v>
      </c>
      <c r="D1656" s="158" t="str">
        <f t="shared" si="809"/>
        <v>-7.66669922023072+0.158768097214403i</v>
      </c>
      <c r="E1656" t="str">
        <f t="shared" si="810"/>
        <v>7.99992878288927-0.0238690555741299i</v>
      </c>
      <c r="F1656" t="str">
        <f t="shared" si="811"/>
        <v>0.999200646593055+2.38309112039898E-06i</v>
      </c>
      <c r="G1656">
        <f t="shared" si="806"/>
        <v>1</v>
      </c>
      <c r="H1656" t="str">
        <f t="shared" si="812"/>
        <v>10.9061308444713+2.92447176529144i</v>
      </c>
      <c r="I1656" t="str">
        <f t="shared" si="813"/>
        <v>597.688002345458i</v>
      </c>
      <c r="J1656" t="str">
        <f t="shared" si="807"/>
        <v>-482.547811412733+130.755008897112i</v>
      </c>
      <c r="K1656" t="str">
        <f t="shared" si="814"/>
        <v>0.312666255685373-1.15388633029203i</v>
      </c>
      <c r="L1656" t="str">
        <f t="shared" si="815"/>
        <v>0.0392494333659904-0.123046703169953i</v>
      </c>
      <c r="M1656" t="str">
        <f t="shared" si="816"/>
        <v>0.351915689051363-1.27693303346198i</v>
      </c>
      <c r="N1656" t="str">
        <f t="shared" si="817"/>
        <v>-1.12139549677678i</v>
      </c>
      <c r="O1656" t="str">
        <f t="shared" si="818"/>
        <v>0.434425935192182-0.900707558995925i</v>
      </c>
      <c r="P1656" t="str">
        <f t="shared" si="819"/>
        <v>0.565574064807818+0.900707558995925i</v>
      </c>
      <c r="Q1656" t="str">
        <f t="shared" si="820"/>
        <v>-0.565574064807818+0.220687937780855i</v>
      </c>
      <c r="R1656" t="str">
        <f t="shared" si="821"/>
        <v>-0.328557308398157-1.72075817189362i</v>
      </c>
      <c r="S1656" t="str">
        <f t="shared" si="822"/>
        <v>0.118238429345184i</v>
      </c>
      <c r="T1656" t="str">
        <f t="shared" si="823"/>
        <v>0.203459743527592-0.0388481000948793i</v>
      </c>
      <c r="U1656" t="e">
        <f t="shared" si="824"/>
        <v>#DIV/0!</v>
      </c>
      <c r="V1656" t="str">
        <f t="shared" si="825"/>
        <v>1.33333333333333E-06-0.000697130718755564i</v>
      </c>
      <c r="W1656" t="e">
        <f t="shared" si="826"/>
        <v>#DIV/0!</v>
      </c>
      <c r="X1656" t="e">
        <f t="shared" si="827"/>
        <v>#DIV/0!</v>
      </c>
      <c r="Y1656" t="str">
        <f t="shared" si="828"/>
        <v>0.00083+0.153008128600437i</v>
      </c>
      <c r="Z1656" t="e">
        <f t="shared" si="829"/>
        <v>#DIV/0!</v>
      </c>
      <c r="AA1656" t="e">
        <f t="shared" si="830"/>
        <v>#DIV/0!</v>
      </c>
      <c r="AB1656" t="str">
        <f t="shared" si="831"/>
        <v>1.25458100277356-0.239546592991118i</v>
      </c>
      <c r="AC1656" t="str">
        <f t="shared" si="832"/>
        <v>1.13562178041818-1.68631612992779i</v>
      </c>
      <c r="AD1656" t="str">
        <f t="shared" si="833"/>
        <v>0.442426456896209+0.446032549140823i</v>
      </c>
      <c r="AE1656" t="e">
        <f t="shared" si="834"/>
        <v>#DIV/0!</v>
      </c>
      <c r="AF1656" t="str">
        <f t="shared" si="835"/>
        <v>-18.572830064702-2.76570366807704i</v>
      </c>
      <c r="AG1656" t="e">
        <f t="shared" si="836"/>
        <v>#DIV/0!</v>
      </c>
      <c r="AH1656" t="e">
        <f t="shared" si="837"/>
        <v>#DIV/0!</v>
      </c>
      <c r="AI1656" t="e">
        <f t="shared" si="838"/>
        <v>#DIV/0!</v>
      </c>
      <c r="AJ1656" t="e">
        <f t="shared" si="839"/>
        <v>#DIV/0!</v>
      </c>
      <c r="AK1656"/>
      <c r="AL1656"/>
      <c r="AM1656"/>
      <c r="AN1656"/>
    </row>
    <row r="1657" spans="1:40" x14ac:dyDescent="0.25">
      <c r="A1657"/>
      <c r="B1657">
        <f t="shared" si="840"/>
        <v>152300</v>
      </c>
      <c r="C1657" s="186" t="str">
        <f t="shared" si="808"/>
        <v>-0.0000042405428882898+0.0206952848188921i</v>
      </c>
      <c r="D1657" s="158" t="str">
        <f t="shared" si="809"/>
        <v>-7.66669917749549+0.158663850278173i</v>
      </c>
      <c r="E1657" t="str">
        <f t="shared" si="810"/>
        <v>7.99992868927577-0.0238847379855517i</v>
      </c>
      <c r="F1657" t="str">
        <f t="shared" si="811"/>
        <v>0.999200646602392+2.38465685543001E-06i</v>
      </c>
      <c r="G1657">
        <f t="shared" si="806"/>
        <v>1</v>
      </c>
      <c r="H1657" t="str">
        <f t="shared" si="812"/>
        <v>10.9071592818639+2.92285009580112i</v>
      </c>
      <c r="I1657" t="str">
        <f t="shared" si="813"/>
        <v>598.080701427157i</v>
      </c>
      <c r="J1657" t="str">
        <f t="shared" si="807"/>
        <v>-483.18343120797+130.840918889816i</v>
      </c>
      <c r="K1657" t="str">
        <f t="shared" si="814"/>
        <v>0.312282256387891-1.15322953573825i</v>
      </c>
      <c r="L1657" t="str">
        <f t="shared" si="815"/>
        <v>0.039202660801808-0.122980820564943i</v>
      </c>
      <c r="M1657" t="str">
        <f t="shared" si="816"/>
        <v>0.351484917189699-1.27621035630319i</v>
      </c>
      <c r="N1657" t="str">
        <f t="shared" si="817"/>
        <v>-1.12213228751053i</v>
      </c>
      <c r="O1657" t="str">
        <f t="shared" si="818"/>
        <v>0.433762184352586-0.90102739549121i</v>
      </c>
      <c r="P1657" t="str">
        <f t="shared" si="819"/>
        <v>0.566237815647414+0.90102739549121i</v>
      </c>
      <c r="Q1657" t="str">
        <f t="shared" si="820"/>
        <v>-0.566237815647414+0.22110489201932i</v>
      </c>
      <c r="R1657" t="str">
        <f t="shared" si="821"/>
        <v>-0.328550871279946-1.71954534561624i</v>
      </c>
      <c r="S1657" t="str">
        <f t="shared" si="822"/>
        <v>0.11831611556683i</v>
      </c>
      <c r="T1657" t="str">
        <f t="shared" si="823"/>
        <v>0.203449925834336-0.0388728628559408i</v>
      </c>
      <c r="U1657" t="e">
        <f t="shared" si="824"/>
        <v>#DIV/0!</v>
      </c>
      <c r="V1657" t="str">
        <f t="shared" si="825"/>
        <v>1.33333333333333E-06-0.000696672983549551i</v>
      </c>
      <c r="W1657" t="e">
        <f t="shared" si="826"/>
        <v>#DIV/0!</v>
      </c>
      <c r="X1657" t="e">
        <f t="shared" si="827"/>
        <v>#DIV/0!</v>
      </c>
      <c r="Y1657" t="str">
        <f t="shared" si="828"/>
        <v>0.00083+0.153108659565352i</v>
      </c>
      <c r="Z1657" t="e">
        <f t="shared" si="829"/>
        <v>#DIV/0!</v>
      </c>
      <c r="AA1657" t="e">
        <f t="shared" si="830"/>
        <v>#DIV/0!</v>
      </c>
      <c r="AB1657" t="str">
        <f t="shared" si="831"/>
        <v>1.25452046454995-0.239699286045112i</v>
      </c>
      <c r="AC1657" t="str">
        <f t="shared" si="832"/>
        <v>1.13503831034587-1.68528269275893i</v>
      </c>
      <c r="AD1657" t="str">
        <f t="shared" si="833"/>
        <v>0.442750247761171+0.446205241801211i</v>
      </c>
      <c r="AE1657" t="e">
        <f t="shared" si="834"/>
        <v>#DIV/0!</v>
      </c>
      <c r="AF1657" t="str">
        <f t="shared" si="835"/>
        <v>-18.5738584593594-2.76418624552295i</v>
      </c>
      <c r="AG1657" t="e">
        <f t="shared" si="836"/>
        <v>#DIV/0!</v>
      </c>
      <c r="AH1657" t="e">
        <f t="shared" si="837"/>
        <v>#DIV/0!</v>
      </c>
      <c r="AI1657" t="e">
        <f t="shared" si="838"/>
        <v>#DIV/0!</v>
      </c>
      <c r="AJ1657" t="e">
        <f t="shared" si="839"/>
        <v>#DIV/0!</v>
      </c>
      <c r="AK1657"/>
      <c r="AL1657"/>
      <c r="AM1657"/>
      <c r="AN1657"/>
    </row>
    <row r="1658" spans="1:40" x14ac:dyDescent="0.25">
      <c r="A1658"/>
      <c r="B1658">
        <f t="shared" si="840"/>
        <v>152400</v>
      </c>
      <c r="C1658" s="186" t="str">
        <f t="shared" si="808"/>
        <v>-4.23497969740226E-06+0.0206817052368168i</v>
      </c>
      <c r="D1658" s="158" t="str">
        <f t="shared" si="809"/>
        <v>-7.66669913484437+0.158559740148929i</v>
      </c>
      <c r="E1658" t="str">
        <f t="shared" si="810"/>
        <v>7.99992859560079-0.0239004203964227i</v>
      </c>
      <c r="F1658" t="str">
        <f t="shared" si="811"/>
        <v>0.99920064661174+2.38622259040615E-06i</v>
      </c>
      <c r="G1658">
        <f t="shared" si="806"/>
        <v>1</v>
      </c>
      <c r="H1658" t="str">
        <f t="shared" si="812"/>
        <v>10.9081859049591+2.92123002817654i</v>
      </c>
      <c r="I1658" t="str">
        <f t="shared" si="813"/>
        <v>598.473400508856i</v>
      </c>
      <c r="J1658" t="str">
        <f t="shared" si="807"/>
        <v>-483.819468487474+130.926828882521i</v>
      </c>
      <c r="K1658" t="str">
        <f t="shared" si="814"/>
        <v>0.311898947853571-1.15257342181349i</v>
      </c>
      <c r="L1658" t="str">
        <f t="shared" si="815"/>
        <v>0.0391559689690597-0.122914998702129i</v>
      </c>
      <c r="M1658" t="str">
        <f t="shared" si="816"/>
        <v>0.351054916822631-1.27548842051562i</v>
      </c>
      <c r="N1658" t="str">
        <f t="shared" si="817"/>
        <v>-1.12286907824429i</v>
      </c>
      <c r="O1658" t="str">
        <f t="shared" si="818"/>
        <v>0.433098198040597-0.901346742854262i</v>
      </c>
      <c r="P1658" t="str">
        <f t="shared" si="819"/>
        <v>0.566901801959403+0.901346742854262i</v>
      </c>
      <c r="Q1658" t="str">
        <f t="shared" si="820"/>
        <v>-0.566901801959403+0.221522335390028i</v>
      </c>
      <c r="R1658" t="str">
        <f t="shared" si="821"/>
        <v>-0.328544429507471-1.7183340550184i</v>
      </c>
      <c r="S1658" t="str">
        <f t="shared" si="822"/>
        <v>0.118393801788475i</v>
      </c>
      <c r="T1658" t="str">
        <f t="shared" si="823"/>
        <v>0.203440101516235-0.0388976240658151i</v>
      </c>
      <c r="U1658" t="e">
        <f t="shared" si="824"/>
        <v>#DIV/0!</v>
      </c>
      <c r="V1658" t="str">
        <f t="shared" si="825"/>
        <v>1.33333333333333E-06-0.000696215849045913i</v>
      </c>
      <c r="W1658" t="e">
        <f t="shared" si="826"/>
        <v>#DIV/0!</v>
      </c>
      <c r="X1658" t="e">
        <f t="shared" si="827"/>
        <v>#DIV/0!</v>
      </c>
      <c r="Y1658" t="str">
        <f t="shared" si="828"/>
        <v>0.00083+0.153209190530267i</v>
      </c>
      <c r="Z1658" t="e">
        <f t="shared" si="829"/>
        <v>#DIV/0!</v>
      </c>
      <c r="AA1658" t="e">
        <f t="shared" si="830"/>
        <v>#DIV/0!</v>
      </c>
      <c r="AB1658" t="str">
        <f t="shared" si="831"/>
        <v>1.25445988547597-0.239851969534117i</v>
      </c>
      <c r="AC1658" t="str">
        <f t="shared" si="832"/>
        <v>1.13445590097446-1.68425027114049i</v>
      </c>
      <c r="AD1658" t="str">
        <f t="shared" si="833"/>
        <v>0.443074172252312+0.446377708276021i</v>
      </c>
      <c r="AE1658" t="e">
        <f t="shared" si="834"/>
        <v>#DIV/0!</v>
      </c>
      <c r="AF1658" t="str">
        <f t="shared" si="835"/>
        <v>-18.5748850398035-2.76267028802761i</v>
      </c>
      <c r="AG1658" t="e">
        <f t="shared" si="836"/>
        <v>#DIV/0!</v>
      </c>
      <c r="AH1658" t="e">
        <f t="shared" si="837"/>
        <v>#DIV/0!</v>
      </c>
      <c r="AI1658" t="e">
        <f t="shared" si="838"/>
        <v>#DIV/0!</v>
      </c>
      <c r="AJ1658" t="e">
        <f t="shared" si="839"/>
        <v>#DIV/0!</v>
      </c>
      <c r="AK1658"/>
      <c r="AL1658"/>
      <c r="AM1658"/>
      <c r="AN1658"/>
    </row>
    <row r="1659" spans="1:40" x14ac:dyDescent="0.25">
      <c r="A1659"/>
      <c r="B1659">
        <f t="shared" si="840"/>
        <v>152500</v>
      </c>
      <c r="C1659" s="186" t="str">
        <f t="shared" si="808"/>
        <v>-4.22942744690758E-06+0.0206681434640272i</v>
      </c>
      <c r="D1659" s="158" t="str">
        <f t="shared" si="809"/>
        <v>-7.66669909227712+0.158455766557542i</v>
      </c>
      <c r="E1659" t="str">
        <f t="shared" si="810"/>
        <v>7.99992850186432-0.0239161028067427i</v>
      </c>
      <c r="F1659" t="str">
        <f t="shared" si="811"/>
        <v>0.999200646621087+2.38778832532734E-06i</v>
      </c>
      <c r="G1659">
        <f t="shared" si="806"/>
        <v>1</v>
      </c>
      <c r="H1659" t="str">
        <f t="shared" si="812"/>
        <v>10.9092107178918+2.91961156046525i</v>
      </c>
      <c r="I1659" t="str">
        <f t="shared" si="813"/>
        <v>598.866099590554i</v>
      </c>
      <c r="J1659" t="str">
        <f t="shared" si="807"/>
        <v>-484.455923251245+131.012738875227i</v>
      </c>
      <c r="K1659" t="str">
        <f t="shared" si="814"/>
        <v>0.311516328467267-1.15191798760254i</v>
      </c>
      <c r="L1659" t="str">
        <f t="shared" si="815"/>
        <v>0.0391093576890041-0.122849237518921i</v>
      </c>
      <c r="M1659" t="str">
        <f t="shared" si="816"/>
        <v>0.350625686156271-1.27476722512146i</v>
      </c>
      <c r="N1659" t="str">
        <f t="shared" si="817"/>
        <v>-1.12360586897805i</v>
      </c>
      <c r="O1659" t="str">
        <f t="shared" si="818"/>
        <v>0.432433976616678-0.901665600911716i</v>
      </c>
      <c r="P1659" t="str">
        <f t="shared" si="819"/>
        <v>0.567566023383322+0.901665600911716i</v>
      </c>
      <c r="Q1659" t="str">
        <f t="shared" si="820"/>
        <v>-0.567566023383322+0.221940268066334i</v>
      </c>
      <c r="R1659" t="str">
        <f t="shared" si="821"/>
        <v>-0.328537983079855-1.71712429707622i</v>
      </c>
      <c r="S1659" t="str">
        <f t="shared" si="822"/>
        <v>0.118471488010121i</v>
      </c>
      <c r="T1659" t="str">
        <f t="shared" si="823"/>
        <v>0.203430270572953-0.0389223837233144i</v>
      </c>
      <c r="U1659" t="e">
        <f t="shared" si="824"/>
        <v>#DIV/0!</v>
      </c>
      <c r="V1659" t="str">
        <f t="shared" si="825"/>
        <v>1.33333333333333E-06-0.000695759314062931i</v>
      </c>
      <c r="W1659" t="e">
        <f t="shared" si="826"/>
        <v>#DIV/0!</v>
      </c>
      <c r="X1659" t="e">
        <f t="shared" si="827"/>
        <v>#DIV/0!</v>
      </c>
      <c r="Y1659" t="str">
        <f t="shared" si="828"/>
        <v>0.00083+0.153309721495182i</v>
      </c>
      <c r="Z1659" t="e">
        <f t="shared" si="829"/>
        <v>#DIV/0!</v>
      </c>
      <c r="AA1659" t="e">
        <f t="shared" si="830"/>
        <v>#DIV/0!</v>
      </c>
      <c r="AB1659" t="str">
        <f t="shared" si="831"/>
        <v>1.25439926554956-0.240004643450811i</v>
      </c>
      <c r="AC1659" t="str">
        <f t="shared" si="832"/>
        <v>1.13387454984918-1.68321886372964i</v>
      </c>
      <c r="AD1659" t="str">
        <f t="shared" si="833"/>
        <v>0.443398230220764+0.446549948465167i</v>
      </c>
      <c r="AE1659" t="e">
        <f t="shared" si="834"/>
        <v>#DIV/0!</v>
      </c>
      <c r="AF1659" t="str">
        <f t="shared" si="835"/>
        <v>-18.5759098101689-2.76115579390771i</v>
      </c>
      <c r="AG1659" t="e">
        <f t="shared" si="836"/>
        <v>#DIV/0!</v>
      </c>
      <c r="AH1659" t="e">
        <f t="shared" si="837"/>
        <v>#DIV/0!</v>
      </c>
      <c r="AI1659" t="e">
        <f t="shared" si="838"/>
        <v>#DIV/0!</v>
      </c>
      <c r="AJ1659" t="e">
        <f t="shared" si="839"/>
        <v>#DIV/0!</v>
      </c>
      <c r="AK1659"/>
      <c r="AL1659"/>
      <c r="AM1659"/>
      <c r="AN1659"/>
    </row>
    <row r="1660" spans="1:40" x14ac:dyDescent="0.25">
      <c r="A1660"/>
      <c r="B1660">
        <f t="shared" si="840"/>
        <v>152600</v>
      </c>
      <c r="C1660" s="186" t="str">
        <f t="shared" si="808"/>
        <v>-4.22388610813789E-06+0.0206545994655116i</v>
      </c>
      <c r="D1660" s="158" t="str">
        <f t="shared" si="809"/>
        <v>-7.66669904979351+0.158351929235589i</v>
      </c>
      <c r="E1660" t="str">
        <f t="shared" si="810"/>
        <v>7.99992840806637-0.0239317852165112i</v>
      </c>
      <c r="F1660" t="str">
        <f t="shared" si="811"/>
        <v>0.999200646630445+2.38935406019358E-06i</v>
      </c>
      <c r="G1660">
        <f t="shared" si="806"/>
        <v>1</v>
      </c>
      <c r="H1660" t="str">
        <f t="shared" si="812"/>
        <v>10.9102337247856+2.91799469071659i</v>
      </c>
      <c r="I1660" t="str">
        <f t="shared" si="813"/>
        <v>599.258798672253i</v>
      </c>
      <c r="J1660" t="str">
        <f t="shared" si="807"/>
        <v>-485.092795499281+131.098648867932i</v>
      </c>
      <c r="K1660" t="str">
        <f t="shared" si="814"/>
        <v>0.311134396618425-1.15126323219135i</v>
      </c>
      <c r="L1660" t="str">
        <f t="shared" si="815"/>
        <v>0.0390628267833727-0.122783536952743i</v>
      </c>
      <c r="M1660" t="str">
        <f t="shared" si="816"/>
        <v>0.350197223401798-1.27404676914409i</v>
      </c>
      <c r="N1660" t="str">
        <f t="shared" si="817"/>
        <v>-1.1243426597118i</v>
      </c>
      <c r="O1660" t="str">
        <f t="shared" si="818"/>
        <v>0.431769520441417-0.901983969490472i</v>
      </c>
      <c r="P1660" t="str">
        <f t="shared" si="819"/>
        <v>0.568230479558583+0.901983969490472i</v>
      </c>
      <c r="Q1660" t="str">
        <f t="shared" si="820"/>
        <v>-0.568230479558583+0.222358690221328i</v>
      </c>
      <c r="R1660" t="str">
        <f t="shared" si="821"/>
        <v>-0.328531531996227-1.7159160687737i</v>
      </c>
      <c r="S1660" t="str">
        <f t="shared" si="822"/>
        <v>0.118549174231767i</v>
      </c>
      <c r="T1660" t="str">
        <f t="shared" si="823"/>
        <v>0.203420433004142-0.0389471418272501i</v>
      </c>
      <c r="U1660" t="e">
        <f t="shared" si="824"/>
        <v>#DIV/0!</v>
      </c>
      <c r="V1660" t="str">
        <f t="shared" si="825"/>
        <v>1.33333333333333E-06-0.000695303377421997i</v>
      </c>
      <c r="W1660" t="e">
        <f t="shared" si="826"/>
        <v>#DIV/0!</v>
      </c>
      <c r="X1660" t="e">
        <f t="shared" si="827"/>
        <v>#DIV/0!</v>
      </c>
      <c r="Y1660" t="str">
        <f t="shared" si="828"/>
        <v>0.00083+0.153410252460097i</v>
      </c>
      <c r="Z1660" t="e">
        <f t="shared" si="829"/>
        <v>#DIV/0!</v>
      </c>
      <c r="AA1660" t="e">
        <f t="shared" si="830"/>
        <v>#DIV/0!</v>
      </c>
      <c r="AB1660" t="str">
        <f t="shared" si="831"/>
        <v>1.25433860476856-0.240157307787863i</v>
      </c>
      <c r="AC1660" t="str">
        <f t="shared" si="832"/>
        <v>1.13329425452216-1.68218846918505i</v>
      </c>
      <c r="AD1660" t="str">
        <f t="shared" si="833"/>
        <v>0.443722421517595+0.446721962268631i</v>
      </c>
      <c r="AE1660" t="e">
        <f t="shared" si="834"/>
        <v>#DIV/0!</v>
      </c>
      <c r="AF1660" t="str">
        <f t="shared" si="835"/>
        <v>-18.5769327745791-2.759642761481i</v>
      </c>
      <c r="AG1660" t="e">
        <f t="shared" si="836"/>
        <v>#DIV/0!</v>
      </c>
      <c r="AH1660" t="e">
        <f t="shared" si="837"/>
        <v>#DIV/0!</v>
      </c>
      <c r="AI1660" t="e">
        <f t="shared" si="838"/>
        <v>#DIV/0!</v>
      </c>
      <c r="AJ1660" t="e">
        <f t="shared" si="839"/>
        <v>#DIV/0!</v>
      </c>
      <c r="AK1660"/>
      <c r="AL1660"/>
      <c r="AM1660"/>
      <c r="AN1660"/>
    </row>
    <row r="1661" spans="1:40" x14ac:dyDescent="0.25">
      <c r="A1661"/>
      <c r="B1661">
        <f t="shared" si="840"/>
        <v>152700</v>
      </c>
      <c r="C1661" s="186" t="str">
        <f t="shared" si="808"/>
        <v>-0.0000042183556525191+0.0206410732063501i</v>
      </c>
      <c r="D1661" s="158" t="str">
        <f t="shared" si="809"/>
        <v>-7.66669900739332+0.158248227915351i</v>
      </c>
      <c r="E1661" t="str">
        <f t="shared" si="810"/>
        <v>7.99992831420693-0.0239474676257279i</v>
      </c>
      <c r="F1661" t="str">
        <f t="shared" si="811"/>
        <v>0.999200646639812+2.39091979500482E-06i</v>
      </c>
      <c r="G1661">
        <f t="shared" si="806"/>
        <v>1</v>
      </c>
      <c r="H1661" t="str">
        <f t="shared" si="812"/>
        <v>10.9112549297529+2.91637941698176i</v>
      </c>
      <c r="I1661" t="str">
        <f t="shared" si="813"/>
        <v>599.651497753952i</v>
      </c>
      <c r="J1661" t="str">
        <f t="shared" si="807"/>
        <v>-485.730085231584+131.184558860636i</v>
      </c>
      <c r="K1661" t="str">
        <f t="shared" si="814"/>
        <v>0.310753150701062-1.15060915466708i</v>
      </c>
      <c r="L1661" t="str">
        <f t="shared" si="815"/>
        <v>0.0390163760743677-0.122717896941032i</v>
      </c>
      <c r="M1661" t="str">
        <f t="shared" si="816"/>
        <v>0.34976952677543-1.27332705160811i</v>
      </c>
      <c r="N1661" t="str">
        <f t="shared" si="817"/>
        <v>-1.12507945044556i</v>
      </c>
      <c r="O1661" t="str">
        <f t="shared" si="818"/>
        <v>0.431104829875503-0.902301848417709i</v>
      </c>
      <c r="P1661" t="str">
        <f t="shared" si="819"/>
        <v>0.568895170124497+0.902301848417709i</v>
      </c>
      <c r="Q1661" t="str">
        <f t="shared" si="820"/>
        <v>-0.568895170124497+0.222777602027851i</v>
      </c>
      <c r="R1661" t="str">
        <f t="shared" si="821"/>
        <v>-0.328525076255714-1.71470936710273i</v>
      </c>
      <c r="S1661" t="str">
        <f t="shared" si="822"/>
        <v>0.118626860453413i</v>
      </c>
      <c r="T1661" t="str">
        <f t="shared" si="823"/>
        <v>0.203410588809456-0.0389718983764334i</v>
      </c>
      <c r="U1661" t="e">
        <f t="shared" si="824"/>
        <v>#DIV/0!</v>
      </c>
      <c r="V1661" t="str">
        <f t="shared" si="825"/>
        <v>1.33333333333333E-06-0.000694848037947591i</v>
      </c>
      <c r="W1661" t="e">
        <f t="shared" si="826"/>
        <v>#DIV/0!</v>
      </c>
      <c r="X1661" t="e">
        <f t="shared" si="827"/>
        <v>#DIV/0!</v>
      </c>
      <c r="Y1661" t="str">
        <f t="shared" si="828"/>
        <v>0.00083+0.153510783425012i</v>
      </c>
      <c r="Z1661" t="e">
        <f t="shared" si="829"/>
        <v>#DIV/0!</v>
      </c>
      <c r="AA1661" t="e">
        <f t="shared" si="830"/>
        <v>#DIV/0!</v>
      </c>
      <c r="AB1661" t="str">
        <f t="shared" si="831"/>
        <v>1.25427790313085-0.240309962537943i</v>
      </c>
      <c r="AC1661" t="str">
        <f t="shared" si="832"/>
        <v>1.13271501255246-1.68115908616713i</v>
      </c>
      <c r="AD1661" t="str">
        <f t="shared" si="833"/>
        <v>0.444046745993792+0.446893749586482i</v>
      </c>
      <c r="AE1661" t="e">
        <f t="shared" si="834"/>
        <v>#DIV/0!</v>
      </c>
      <c r="AF1661" t="str">
        <f t="shared" si="835"/>
        <v>-18.5779539371462-2.75813118906641i</v>
      </c>
      <c r="AG1661" t="e">
        <f t="shared" si="836"/>
        <v>#DIV/0!</v>
      </c>
      <c r="AH1661" t="e">
        <f t="shared" si="837"/>
        <v>#DIV/0!</v>
      </c>
      <c r="AI1661" t="e">
        <f t="shared" si="838"/>
        <v>#DIV/0!</v>
      </c>
      <c r="AJ1661" t="e">
        <f t="shared" si="839"/>
        <v>#DIV/0!</v>
      </c>
      <c r="AK1661"/>
      <c r="AL1661"/>
      <c r="AM1661"/>
      <c r="AN1661"/>
    </row>
    <row r="1662" spans="1:40" x14ac:dyDescent="0.25">
      <c r="A1662"/>
      <c r="B1662">
        <f t="shared" si="840"/>
        <v>152800</v>
      </c>
      <c r="C1662" s="186" t="str">
        <f t="shared" si="808"/>
        <v>-4.21283605157061E-06+0.0206275646517141i</v>
      </c>
      <c r="D1662" s="158" t="str">
        <f t="shared" si="809"/>
        <v>-7.66669896507639+0.158144662329808i</v>
      </c>
      <c r="E1662" t="str">
        <f t="shared" si="810"/>
        <v>7.99992822028601-0.0239631500343924i</v>
      </c>
      <c r="F1662" t="str">
        <f t="shared" si="811"/>
        <v>0.99920064664918+0.000002392485529761i</v>
      </c>
      <c r="G1662">
        <f t="shared" si="806"/>
        <v>1</v>
      </c>
      <c r="H1662" t="str">
        <f t="shared" si="812"/>
        <v>10.9122743368948+2.91476573731381i</v>
      </c>
      <c r="I1662" t="str">
        <f t="shared" si="813"/>
        <v>600.04419683565i</v>
      </c>
      <c r="J1662" t="str">
        <f t="shared" si="807"/>
        <v>-486.367792448152+131.270468853341i</v>
      </c>
      <c r="K1662" t="str">
        <f t="shared" si="814"/>
        <v>0.310372589113762-1.14995575411808i</v>
      </c>
      <c r="L1662" t="str">
        <f t="shared" si="815"/>
        <v>0.0389700053846623-0.122652317421241i</v>
      </c>
      <c r="M1662" t="str">
        <f t="shared" si="816"/>
        <v>0.349342594498424-1.27260807153932i</v>
      </c>
      <c r="N1662" t="str">
        <f t="shared" si="817"/>
        <v>-1.12581624117931i</v>
      </c>
      <c r="O1662" t="str">
        <f t="shared" si="818"/>
        <v>0.430439905279788-0.902619237520854i</v>
      </c>
      <c r="P1662" t="str">
        <f t="shared" si="819"/>
        <v>0.569560094720212+0.902619237520854i</v>
      </c>
      <c r="Q1662" t="str">
        <f t="shared" si="820"/>
        <v>-0.569560094720212+0.223197003658456i</v>
      </c>
      <c r="R1662" t="str">
        <f t="shared" si="821"/>
        <v>-0.328518615857439-1.7135041890631i</v>
      </c>
      <c r="S1662" t="str">
        <f t="shared" si="822"/>
        <v>0.118704546675059i</v>
      </c>
      <c r="T1662" t="str">
        <f t="shared" si="823"/>
        <v>0.20340073798855-0.0389966533696752i</v>
      </c>
      <c r="U1662" t="e">
        <f t="shared" si="824"/>
        <v>#DIV/0!</v>
      </c>
      <c r="V1662" t="str">
        <f t="shared" si="825"/>
        <v>1.33333333333333E-06-0.000694393294467258i</v>
      </c>
      <c r="W1662" t="e">
        <f t="shared" si="826"/>
        <v>#DIV/0!</v>
      </c>
      <c r="X1662" t="e">
        <f t="shared" si="827"/>
        <v>#DIV/0!</v>
      </c>
      <c r="Y1662" t="str">
        <f t="shared" si="828"/>
        <v>0.00083+0.153611314389927i</v>
      </c>
      <c r="Z1662" t="e">
        <f t="shared" si="829"/>
        <v>#DIV/0!</v>
      </c>
      <c r="AA1662" t="e">
        <f t="shared" si="830"/>
        <v>#DIV/0!</v>
      </c>
      <c r="AB1662" t="str">
        <f t="shared" si="831"/>
        <v>1.25421716063429-0.240462607693719i</v>
      </c>
      <c r="AC1662" t="str">
        <f t="shared" si="832"/>
        <v>1.13213682150601-1.68013071333791i</v>
      </c>
      <c r="AD1662" t="str">
        <f t="shared" si="833"/>
        <v>0.44437120350027+0.44706531031888i</v>
      </c>
      <c r="AE1662" t="e">
        <f t="shared" si="834"/>
        <v>#DIV/0!</v>
      </c>
      <c r="AF1662" t="str">
        <f t="shared" si="835"/>
        <v>-18.5789733019712-2.756621074984i</v>
      </c>
      <c r="AG1662" t="e">
        <f t="shared" si="836"/>
        <v>#DIV/0!</v>
      </c>
      <c r="AH1662" t="e">
        <f t="shared" si="837"/>
        <v>#DIV/0!</v>
      </c>
      <c r="AI1662" t="e">
        <f t="shared" si="838"/>
        <v>#DIV/0!</v>
      </c>
      <c r="AJ1662" t="e">
        <f t="shared" si="839"/>
        <v>#DIV/0!</v>
      </c>
      <c r="AK1662"/>
      <c r="AL1662"/>
      <c r="AM1662"/>
      <c r="AN1662"/>
    </row>
    <row r="1663" spans="1:40" x14ac:dyDescent="0.25">
      <c r="A1663"/>
      <c r="B1663">
        <f t="shared" si="840"/>
        <v>152900</v>
      </c>
      <c r="C1663" s="186" t="str">
        <f t="shared" si="808"/>
        <v>-4.20732727690494E-06+0.0206140737668661i</v>
      </c>
      <c r="D1663" s="158" t="str">
        <f t="shared" si="809"/>
        <v>-7.66669892284248+0.15804123221264i</v>
      </c>
      <c r="E1663" t="str">
        <f t="shared" si="810"/>
        <v>7.99992812630361-0.0239788324425044i</v>
      </c>
      <c r="F1663" t="str">
        <f t="shared" si="811"/>
        <v>0.999200646658557+2.39405126446212E-06i</v>
      </c>
      <c r="G1663">
        <f t="shared" si="806"/>
        <v>1</v>
      </c>
      <c r="H1663" t="str">
        <f t="shared" si="812"/>
        <v>10.9132919503011+2.9131536497676i</v>
      </c>
      <c r="I1663" t="str">
        <f t="shared" si="813"/>
        <v>600.436895917349i</v>
      </c>
      <c r="J1663" t="str">
        <f t="shared" si="807"/>
        <v>-487.005917148987+131.356378846047i</v>
      </c>
      <c r="K1663" t="str">
        <f t="shared" si="814"/>
        <v>0.30999271025965-1.14930302963391i</v>
      </c>
      <c r="L1663" t="str">
        <f t="shared" si="815"/>
        <v>0.0389237145373973-0.122586798330836i</v>
      </c>
      <c r="M1663" t="str">
        <f t="shared" si="816"/>
        <v>0.348916424797047-1.27188982796475i</v>
      </c>
      <c r="N1663" t="str">
        <f t="shared" si="817"/>
        <v>-1.12655303191307i</v>
      </c>
      <c r="O1663" t="str">
        <f t="shared" si="818"/>
        <v>0.429774747015215-0.902936136627618i</v>
      </c>
      <c r="P1663" t="str">
        <f t="shared" si="819"/>
        <v>0.570225252984785+0.902936136627618i</v>
      </c>
      <c r="Q1663" t="str">
        <f t="shared" si="820"/>
        <v>-0.570225252984785+0.223616895285452i</v>
      </c>
      <c r="R1663" t="str">
        <f t="shared" si="821"/>
        <v>-0.328512150800531-1.71230053166241i</v>
      </c>
      <c r="S1663" t="str">
        <f t="shared" si="822"/>
        <v>0.118782232896705i</v>
      </c>
      <c r="T1663" t="str">
        <f t="shared" si="823"/>
        <v>0.203390880541076-0.0390214068057861i</v>
      </c>
      <c r="U1663" t="e">
        <f t="shared" si="824"/>
        <v>#DIV/0!</v>
      </c>
      <c r="V1663" t="str">
        <f t="shared" si="825"/>
        <v>1.33333333333333E-06-0.00069393914581162i</v>
      </c>
      <c r="W1663" t="e">
        <f t="shared" si="826"/>
        <v>#DIV/0!</v>
      </c>
      <c r="X1663" t="e">
        <f t="shared" si="827"/>
        <v>#DIV/0!</v>
      </c>
      <c r="Y1663" t="str">
        <f t="shared" si="828"/>
        <v>0.00083+0.153711845354841i</v>
      </c>
      <c r="Z1663" t="e">
        <f t="shared" si="829"/>
        <v>#DIV/0!</v>
      </c>
      <c r="AA1663" t="e">
        <f t="shared" si="830"/>
        <v>#DIV/0!</v>
      </c>
      <c r="AB1663" t="str">
        <f t="shared" si="831"/>
        <v>1.25415637727675-0.240615243247857i</v>
      </c>
      <c r="AC1663" t="str">
        <f t="shared" si="832"/>
        <v>1.13155967895561-1.67910334936113i</v>
      </c>
      <c r="AD1663" t="str">
        <f t="shared" si="833"/>
        <v>0.444695793887857+0.447236644366067i</v>
      </c>
      <c r="AE1663" t="e">
        <f t="shared" si="834"/>
        <v>#DIV/0!</v>
      </c>
      <c r="AF1663" t="str">
        <f t="shared" si="835"/>
        <v>-18.5799908731436-2.75511241755496i</v>
      </c>
      <c r="AG1663" t="e">
        <f t="shared" si="836"/>
        <v>#DIV/0!</v>
      </c>
      <c r="AH1663" t="e">
        <f t="shared" si="837"/>
        <v>#DIV/0!</v>
      </c>
      <c r="AI1663" t="e">
        <f t="shared" si="838"/>
        <v>#DIV/0!</v>
      </c>
      <c r="AJ1663" t="e">
        <f t="shared" si="839"/>
        <v>#DIV/0!</v>
      </c>
      <c r="AK1663"/>
      <c r="AL1663"/>
      <c r="AM1663"/>
      <c r="AN1663"/>
    </row>
    <row r="1664" spans="1:40" x14ac:dyDescent="0.25">
      <c r="A1664"/>
      <c r="B1664">
        <f t="shared" si="840"/>
        <v>153000</v>
      </c>
      <c r="C1664" s="186" t="str">
        <f t="shared" si="808"/>
        <v>-4.20182930022733E-06+0.0206006005171595i</v>
      </c>
      <c r="D1664" s="158" t="str">
        <f t="shared" si="809"/>
        <v>-7.6666988806913+0.157937937298223i</v>
      </c>
      <c r="E1664" t="str">
        <f t="shared" si="810"/>
        <v>7.99992803225972-0.0239945148500636i</v>
      </c>
      <c r="F1664" t="str">
        <f t="shared" si="811"/>
        <v>0.999200646667935+2.39561699910811E-06i</v>
      </c>
      <c r="G1664">
        <f t="shared" si="806"/>
        <v>1</v>
      </c>
      <c r="H1664" t="str">
        <f t="shared" si="812"/>
        <v>10.9143077740502+2.91154315239978i</v>
      </c>
      <c r="I1664" t="str">
        <f t="shared" si="813"/>
        <v>600.829594999048i</v>
      </c>
      <c r="J1664" t="str">
        <f t="shared" si="807"/>
        <v>-487.644459334088+131.442288838752i</v>
      </c>
      <c r="K1664" t="str">
        <f t="shared" si="814"/>
        <v>0.309613512546374-1.1486509803053i</v>
      </c>
      <c r="L1664" t="str">
        <f t="shared" si="815"/>
        <v>0.0388775033561816-0.1225213396073i</v>
      </c>
      <c r="M1664" t="str">
        <f t="shared" si="816"/>
        <v>0.348491015902556-1.2711723199126i</v>
      </c>
      <c r="N1664" t="str">
        <f t="shared" si="817"/>
        <v>-1.12728982264683i</v>
      </c>
      <c r="O1664" t="str">
        <f t="shared" si="818"/>
        <v>0.429109355442883-0.903252545565964i</v>
      </c>
      <c r="P1664" t="str">
        <f t="shared" si="819"/>
        <v>0.570890644557117+0.903252545565964i</v>
      </c>
      <c r="Q1664" t="str">
        <f t="shared" si="820"/>
        <v>-0.570890644557117+0.224037277080866i</v>
      </c>
      <c r="R1664" t="str">
        <f t="shared" si="821"/>
        <v>-0.328505681084106-1.71109839191612i</v>
      </c>
      <c r="S1664" t="str">
        <f t="shared" si="822"/>
        <v>0.118859919118351i</v>
      </c>
      <c r="T1664" t="str">
        <f t="shared" si="823"/>
        <v>0.20338101646669-0.0390461586835756i</v>
      </c>
      <c r="U1664" t="e">
        <f t="shared" si="824"/>
        <v>#DIV/0!</v>
      </c>
      <c r="V1664" t="str">
        <f t="shared" si="825"/>
        <v>1.33333333333333E-06-0.000693485590814356i</v>
      </c>
      <c r="W1664" t="e">
        <f t="shared" si="826"/>
        <v>#DIV/0!</v>
      </c>
      <c r="X1664" t="e">
        <f t="shared" si="827"/>
        <v>#DIV/0!</v>
      </c>
      <c r="Y1664" t="str">
        <f t="shared" si="828"/>
        <v>0.00083+0.153812376319756i</v>
      </c>
      <c r="Z1664" t="e">
        <f t="shared" si="829"/>
        <v>#DIV/0!</v>
      </c>
      <c r="AA1664" t="e">
        <f t="shared" si="830"/>
        <v>#DIV/0!</v>
      </c>
      <c r="AB1664" t="str">
        <f t="shared" si="831"/>
        <v>1.25409555305609-0.240767869193016i</v>
      </c>
      <c r="AC1664" t="str">
        <f t="shared" si="832"/>
        <v>1.13098358248089-1.67807699290215i</v>
      </c>
      <c r="AD1664" t="str">
        <f t="shared" si="833"/>
        <v>0.445020517007316+0.447407751628376i</v>
      </c>
      <c r="AE1664" t="e">
        <f t="shared" si="834"/>
        <v>#DIV/0!</v>
      </c>
      <c r="AF1664" t="str">
        <f t="shared" si="835"/>
        <v>-18.5810066547415-2.75360521510156i</v>
      </c>
      <c r="AG1664" t="e">
        <f t="shared" si="836"/>
        <v>#DIV/0!</v>
      </c>
      <c r="AH1664" t="e">
        <f t="shared" si="837"/>
        <v>#DIV/0!</v>
      </c>
      <c r="AI1664" t="e">
        <f t="shared" si="838"/>
        <v>#DIV/0!</v>
      </c>
      <c r="AJ1664" t="e">
        <f t="shared" si="839"/>
        <v>#DIV/0!</v>
      </c>
      <c r="AK1664"/>
      <c r="AL1664"/>
      <c r="AM1664"/>
      <c r="AN1664"/>
    </row>
    <row r="1665" spans="1:40" x14ac:dyDescent="0.25">
      <c r="A1665"/>
      <c r="B1665">
        <f t="shared" si="840"/>
        <v>153100</v>
      </c>
      <c r="C1665" s="186" t="str">
        <f t="shared" si="808"/>
        <v>-4.19634209333539E-06+0.0205871448680381i</v>
      </c>
      <c r="D1665" s="158" t="str">
        <f t="shared" si="809"/>
        <v>-7.66669883862269+0.157834777321626i</v>
      </c>
      <c r="E1665" t="str">
        <f t="shared" si="810"/>
        <v>7.99992793815435-0.0240101972570694i</v>
      </c>
      <c r="F1665" t="str">
        <f t="shared" si="811"/>
        <v>0.999200646677322+2.39718273369895E-06i</v>
      </c>
      <c r="G1665">
        <f t="shared" si="806"/>
        <v>1</v>
      </c>
      <c r="H1665" t="str">
        <f t="shared" si="812"/>
        <v>10.9153218122096+2.90993424326894i</v>
      </c>
      <c r="I1665" t="str">
        <f t="shared" si="813"/>
        <v>601.222294080747i</v>
      </c>
      <c r="J1665" t="str">
        <f t="shared" si="807"/>
        <v>-488.283419003455+131.528198831456i</v>
      </c>
      <c r="K1665" t="str">
        <f t="shared" si="814"/>
        <v>0.309234994386104-1.1479996052242i</v>
      </c>
      <c r="L1665" t="str">
        <f t="shared" si="815"/>
        <v>0.0388313716650895-0.12245594118813i</v>
      </c>
      <c r="M1665" t="str">
        <f t="shared" si="816"/>
        <v>0.348066366051194-1.27045554641233i</v>
      </c>
      <c r="N1665" t="str">
        <f t="shared" si="817"/>
        <v>-1.12802661338058i</v>
      </c>
      <c r="O1665" t="str">
        <f t="shared" si="818"/>
        <v>0.428443730924014-0.903568464164122i</v>
      </c>
      <c r="P1665" t="str">
        <f t="shared" si="819"/>
        <v>0.571556269075986+0.903568464164122i</v>
      </c>
      <c r="Q1665" t="str">
        <f t="shared" si="820"/>
        <v>-0.571556269075986+0.224458149216458i</v>
      </c>
      <c r="R1665" t="str">
        <f t="shared" si="821"/>
        <v>-0.328499206707294-1.7098977668475i</v>
      </c>
      <c r="S1665" t="str">
        <f t="shared" si="822"/>
        <v>0.118937605339997i</v>
      </c>
      <c r="T1665" t="str">
        <f t="shared" si="823"/>
        <v>0.20337114576505-0.0390709090018542i</v>
      </c>
      <c r="U1665" t="e">
        <f t="shared" si="824"/>
        <v>#DIV/0!</v>
      </c>
      <c r="V1665" t="str">
        <f t="shared" si="825"/>
        <v>1.33333333333333E-06-0.000693032628312195i</v>
      </c>
      <c r="W1665" t="e">
        <f t="shared" si="826"/>
        <v>#DIV/0!</v>
      </c>
      <c r="X1665" t="e">
        <f t="shared" si="827"/>
        <v>#DIV/0!</v>
      </c>
      <c r="Y1665" t="str">
        <f t="shared" si="828"/>
        <v>0.00083+0.153912907284671i</v>
      </c>
      <c r="Z1665" t="e">
        <f t="shared" si="829"/>
        <v>#DIV/0!</v>
      </c>
      <c r="AA1665" t="e">
        <f t="shared" si="830"/>
        <v>#DIV/0!</v>
      </c>
      <c r="AB1665" t="str">
        <f t="shared" si="831"/>
        <v>1.25403468797022-0.240920485521861i</v>
      </c>
      <c r="AC1665" t="str">
        <f t="shared" si="832"/>
        <v>1.13040852966834-1.67705164262811i</v>
      </c>
      <c r="AD1665" t="str">
        <f t="shared" si="833"/>
        <v>0.445345372709316+0.447578632006226i</v>
      </c>
      <c r="AE1665" t="e">
        <f t="shared" si="834"/>
        <v>#DIV/0!</v>
      </c>
      <c r="AF1665" t="str">
        <f t="shared" si="835"/>
        <v>-18.5820206508323-2.75209946594731i</v>
      </c>
      <c r="AG1665" t="e">
        <f t="shared" si="836"/>
        <v>#DIV/0!</v>
      </c>
      <c r="AH1665" t="e">
        <f t="shared" si="837"/>
        <v>#DIV/0!</v>
      </c>
      <c r="AI1665" t="e">
        <f t="shared" si="838"/>
        <v>#DIV/0!</v>
      </c>
      <c r="AJ1665" t="e">
        <f t="shared" si="839"/>
        <v>#DIV/0!</v>
      </c>
      <c r="AK1665"/>
      <c r="AL1665"/>
      <c r="AM1665"/>
      <c r="AN1665"/>
    </row>
    <row r="1666" spans="1:40" x14ac:dyDescent="0.25">
      <c r="A1666"/>
      <c r="B1666">
        <f t="shared" si="840"/>
        <v>153200</v>
      </c>
      <c r="C1666" s="186" t="str">
        <f t="shared" si="808"/>
        <v>-4.19086562811879E-06+0.0205737067850362i</v>
      </c>
      <c r="D1666" s="158" t="str">
        <f t="shared" si="809"/>
        <v>-7.6666987966365+0.157731752018611i</v>
      </c>
      <c r="E1666" t="str">
        <f t="shared" si="810"/>
        <v>7.99992784398749-0.0240258796635217i</v>
      </c>
      <c r="F1666" t="str">
        <f t="shared" si="811"/>
        <v>0.99920064668672+2.39874846823464E-06i</v>
      </c>
      <c r="G1666">
        <f t="shared" si="806"/>
        <v>1</v>
      </c>
      <c r="H1666" t="str">
        <f t="shared" si="812"/>
        <v>10.9163340688357+2.90832692043551i</v>
      </c>
      <c r="I1666" t="str">
        <f t="shared" si="813"/>
        <v>601.614993162445i</v>
      </c>
      <c r="J1666" t="str">
        <f t="shared" si="807"/>
        <v>-488.922796157089+131.614108824162i</v>
      </c>
      <c r="K1666" t="str">
        <f t="shared" si="814"/>
        <v>0.308857154195512-1.14734890348373i</v>
      </c>
      <c r="L1666" t="str">
        <f t="shared" si="815"/>
        <v>0.0387853192886596-0.12239060301084i</v>
      </c>
      <c r="M1666" t="str">
        <f t="shared" si="816"/>
        <v>0.347642473484172-1.26973950649457i</v>
      </c>
      <c r="N1666" t="str">
        <f t="shared" si="817"/>
        <v>-1.12876340411434i</v>
      </c>
      <c r="O1666" t="str">
        <f t="shared" si="818"/>
        <v>0.427777873819932-0.903883892250602i</v>
      </c>
      <c r="P1666" t="str">
        <f t="shared" si="819"/>
        <v>0.572222126180068+0.903883892250602i</v>
      </c>
      <c r="Q1666" t="str">
        <f t="shared" si="820"/>
        <v>-0.572222126180068+0.224879511863738i</v>
      </c>
      <c r="R1666" t="str">
        <f t="shared" si="821"/>
        <v>-0.328492727669218-1.70869865348751i</v>
      </c>
      <c r="S1666" t="str">
        <f t="shared" si="822"/>
        <v>0.119015291561643i</v>
      </c>
      <c r="T1666" t="str">
        <f t="shared" si="823"/>
        <v>0.203361268435803-0.0390956577594314i</v>
      </c>
      <c r="U1666" t="e">
        <f t="shared" si="824"/>
        <v>#DIV/0!</v>
      </c>
      <c r="V1666" t="str">
        <f t="shared" si="825"/>
        <v>1.33333333333333E-06-0.000692580257144888i</v>
      </c>
      <c r="W1666" t="e">
        <f t="shared" si="826"/>
        <v>#DIV/0!</v>
      </c>
      <c r="X1666" t="e">
        <f t="shared" si="827"/>
        <v>#DIV/0!</v>
      </c>
      <c r="Y1666" t="str">
        <f t="shared" si="828"/>
        <v>0.00083+0.154013438249586i</v>
      </c>
      <c r="Z1666" t="e">
        <f t="shared" si="829"/>
        <v>#DIV/0!</v>
      </c>
      <c r="AA1666" t="e">
        <f t="shared" si="830"/>
        <v>#DIV/0!</v>
      </c>
      <c r="AB1666" t="str">
        <f t="shared" si="831"/>
        <v>1.25397378201695-0.241073092227052i</v>
      </c>
      <c r="AC1666" t="str">
        <f t="shared" si="832"/>
        <v>1.12983451811118-1.67602729720762i</v>
      </c>
      <c r="AD1666" t="str">
        <f t="shared" si="833"/>
        <v>0.445670360844477+0.447749285400113i</v>
      </c>
      <c r="AE1666" t="e">
        <f t="shared" si="834"/>
        <v>#DIV/0!</v>
      </c>
      <c r="AF1666" t="str">
        <f t="shared" si="835"/>
        <v>-18.5830328654722-2.7505951684169i</v>
      </c>
      <c r="AG1666" t="e">
        <f t="shared" si="836"/>
        <v>#DIV/0!</v>
      </c>
      <c r="AH1666" t="e">
        <f t="shared" si="837"/>
        <v>#DIV/0!</v>
      </c>
      <c r="AI1666" t="e">
        <f t="shared" si="838"/>
        <v>#DIV/0!</v>
      </c>
      <c r="AJ1666" t="e">
        <f t="shared" si="839"/>
        <v>#DIV/0!</v>
      </c>
      <c r="AK1666"/>
      <c r="AL1666"/>
      <c r="AM1666"/>
      <c r="AN1666"/>
    </row>
    <row r="1667" spans="1:40" x14ac:dyDescent="0.25">
      <c r="A1667"/>
      <c r="B1667">
        <f t="shared" si="840"/>
        <v>153300</v>
      </c>
      <c r="C1667" s="186" t="str">
        <f t="shared" si="808"/>
        <v>-4.18539987655879E-06+0.0205602862337776i</v>
      </c>
      <c r="D1667" s="158" t="str">
        <f t="shared" si="809"/>
        <v>-7.66669875473242+0.157628861125628i</v>
      </c>
      <c r="E1667" t="str">
        <f t="shared" si="810"/>
        <v>7.99992774975915-0.02404156206942i</v>
      </c>
      <c r="F1667" t="str">
        <f t="shared" si="811"/>
        <v>0.999200646696117+2.40031420271508E-06i</v>
      </c>
      <c r="G1667">
        <f t="shared" si="806"/>
        <v>1</v>
      </c>
      <c r="H1667" t="str">
        <f t="shared" si="812"/>
        <v>10.9173445479733+2.9067211819617i</v>
      </c>
      <c r="I1667" t="str">
        <f t="shared" si="813"/>
        <v>602.007692244144i</v>
      </c>
      <c r="J1667" t="str">
        <f t="shared" si="807"/>
        <v>-489.562590794988+131.700018816867i</v>
      </c>
      <c r="K1667" t="str">
        <f t="shared" si="814"/>
        <v>0.308479990395747-1.14669887417824i</v>
      </c>
      <c r="L1667" t="str">
        <f t="shared" si="815"/>
        <v>0.0387393460518939-0.122325325012961i</v>
      </c>
      <c r="M1667" t="str">
        <f t="shared" si="816"/>
        <v>0.347219336447641-1.2690241991912i</v>
      </c>
      <c r="N1667" t="str">
        <f t="shared" si="817"/>
        <v>-1.12950019484809i</v>
      </c>
      <c r="O1667" t="str">
        <f t="shared" si="818"/>
        <v>0.427111784492123-0.904198829654161i</v>
      </c>
      <c r="P1667" t="str">
        <f t="shared" si="819"/>
        <v>0.572888215507877+0.904198829654161i</v>
      </c>
      <c r="Q1667" t="str">
        <f t="shared" si="820"/>
        <v>-0.572888215507877+0.225301365193929i</v>
      </c>
      <c r="R1667" t="str">
        <f t="shared" si="821"/>
        <v>-0.328486243968997-1.70750104887496i</v>
      </c>
      <c r="S1667" t="str">
        <f t="shared" si="822"/>
        <v>0.119092977783289i</v>
      </c>
      <c r="T1667" t="str">
        <f t="shared" si="823"/>
        <v>0.203351384478608-0.0391204049551158i</v>
      </c>
      <c r="U1667" t="e">
        <f t="shared" si="824"/>
        <v>#DIV/0!</v>
      </c>
      <c r="V1667" t="str">
        <f t="shared" si="825"/>
        <v>1.33333333333333E-06-0.000692128476155229i</v>
      </c>
      <c r="W1667" t="e">
        <f t="shared" si="826"/>
        <v>#DIV/0!</v>
      </c>
      <c r="X1667" t="e">
        <f t="shared" si="827"/>
        <v>#DIV/0!</v>
      </c>
      <c r="Y1667" t="str">
        <f t="shared" si="828"/>
        <v>0.00083+0.154113969214501i</v>
      </c>
      <c r="Z1667" t="e">
        <f t="shared" si="829"/>
        <v>#DIV/0!</v>
      </c>
      <c r="AA1667" t="e">
        <f t="shared" si="830"/>
        <v>#DIV/0!</v>
      </c>
      <c r="AB1667" t="str">
        <f t="shared" si="831"/>
        <v>1.25391283519418-0.241225689301241i</v>
      </c>
      <c r="AC1667" t="str">
        <f t="shared" si="832"/>
        <v>1.12926154540945-1.67500395531116i</v>
      </c>
      <c r="AD1667" t="str">
        <f t="shared" si="833"/>
        <v>0.445995481263308+0.447919711710633i</v>
      </c>
      <c r="AE1667" t="e">
        <f t="shared" si="834"/>
        <v>#DIV/0!</v>
      </c>
      <c r="AF1667" t="str">
        <f t="shared" si="835"/>
        <v>-18.5840433027057-2.74909232083607i</v>
      </c>
      <c r="AG1667" t="e">
        <f t="shared" si="836"/>
        <v>#DIV/0!</v>
      </c>
      <c r="AH1667" t="e">
        <f t="shared" si="837"/>
        <v>#DIV/0!</v>
      </c>
      <c r="AI1667" t="e">
        <f t="shared" si="838"/>
        <v>#DIV/0!</v>
      </c>
      <c r="AJ1667" t="e">
        <f t="shared" si="839"/>
        <v>#DIV/0!</v>
      </c>
      <c r="AK1667"/>
      <c r="AL1667"/>
      <c r="AM1667"/>
      <c r="AN1667"/>
    </row>
    <row r="1668" spans="1:40" x14ac:dyDescent="0.25">
      <c r="A1668"/>
      <c r="B1668">
        <f t="shared" si="840"/>
        <v>153400</v>
      </c>
      <c r="C1668" s="186" t="str">
        <f t="shared" si="808"/>
        <v>-4.17994481072798E-06+0.0205468831799762i</v>
      </c>
      <c r="D1668" s="158" t="str">
        <f t="shared" si="809"/>
        <v>-7.66669871291021+0.157526104379818i</v>
      </c>
      <c r="E1668" t="str">
        <f t="shared" si="810"/>
        <v>7.99992765546932-0.0240572444747639i</v>
      </c>
      <c r="F1668" t="str">
        <f t="shared" si="811"/>
        <v>0.999200646705524+2.40187993714027E-06i</v>
      </c>
      <c r="G1668">
        <f t="shared" si="806"/>
        <v>1</v>
      </c>
      <c r="H1668" t="str">
        <f t="shared" si="812"/>
        <v>10.9183532536565+2.9051170259116i</v>
      </c>
      <c r="I1668" t="str">
        <f t="shared" si="813"/>
        <v>602.400391325843i</v>
      </c>
      <c r="J1668" t="str">
        <f t="shared" si="807"/>
        <v>-490.202802917154+131.785928809572i</v>
      </c>
      <c r="K1668" t="str">
        <f t="shared" si="814"/>
        <v>0.308103501412433-1.14604951640325i</v>
      </c>
      <c r="L1668" t="str">
        <f t="shared" si="815"/>
        <v>0.0386934517802554-0.122260107132039i</v>
      </c>
      <c r="M1668" t="str">
        <f t="shared" si="816"/>
        <v>0.346796953192688-1.26830962353529i</v>
      </c>
      <c r="N1668" t="str">
        <f t="shared" si="817"/>
        <v>-1.13023698558185i</v>
      </c>
      <c r="O1668" t="str">
        <f t="shared" si="818"/>
        <v>0.426445463302162-0.90451327620384i</v>
      </c>
      <c r="P1668" t="str">
        <f t="shared" si="819"/>
        <v>0.573554536697838+0.90451327620384i</v>
      </c>
      <c r="Q1668" t="str">
        <f t="shared" si="820"/>
        <v>-0.573554536697838+0.22572370937801i</v>
      </c>
      <c r="R1668" t="str">
        <f t="shared" si="821"/>
        <v>-0.328479755605752-1.70630495005627i</v>
      </c>
      <c r="S1668" t="str">
        <f t="shared" si="822"/>
        <v>0.119170664004935i</v>
      </c>
      <c r="T1668" t="str">
        <f t="shared" si="823"/>
        <v>0.203341493893113-0.0391451505877162i</v>
      </c>
      <c r="U1668" t="e">
        <f t="shared" si="824"/>
        <v>#DIV/0!</v>
      </c>
      <c r="V1668" t="str">
        <f t="shared" si="825"/>
        <v>1.33333333333333E-06-0.000691677284189029i</v>
      </c>
      <c r="W1668" t="e">
        <f t="shared" si="826"/>
        <v>#DIV/0!</v>
      </c>
      <c r="X1668" t="e">
        <f t="shared" si="827"/>
        <v>#DIV/0!</v>
      </c>
      <c r="Y1668" t="str">
        <f t="shared" si="828"/>
        <v>0.00083+0.154214500179416i</v>
      </c>
      <c r="Z1668" t="e">
        <f t="shared" si="829"/>
        <v>#DIV/0!</v>
      </c>
      <c r="AA1668" t="e">
        <f t="shared" si="830"/>
        <v>#DIV/0!</v>
      </c>
      <c r="AB1668" t="str">
        <f t="shared" si="831"/>
        <v>1.25385184749975-0.241378276737083i</v>
      </c>
      <c r="AC1668" t="str">
        <f t="shared" si="832"/>
        <v>1.12868960916993-1.67398161561076i</v>
      </c>
      <c r="AD1668" t="str">
        <f t="shared" si="833"/>
        <v>0.446320733816262+0.448089910838454i</v>
      </c>
      <c r="AE1668" t="e">
        <f t="shared" si="834"/>
        <v>#DIV/0!</v>
      </c>
      <c r="AF1668" t="str">
        <f t="shared" si="835"/>
        <v>-18.5850519665667-2.74759092153178i</v>
      </c>
      <c r="AG1668" t="e">
        <f t="shared" si="836"/>
        <v>#DIV/0!</v>
      </c>
      <c r="AH1668" t="e">
        <f t="shared" si="837"/>
        <v>#DIV/0!</v>
      </c>
      <c r="AI1668" t="e">
        <f t="shared" si="838"/>
        <v>#DIV/0!</v>
      </c>
      <c r="AJ1668" t="e">
        <f t="shared" si="839"/>
        <v>#DIV/0!</v>
      </c>
      <c r="AK1668"/>
      <c r="AL1668"/>
      <c r="AM1668"/>
      <c r="AN1668"/>
    </row>
    <row r="1669" spans="1:40" x14ac:dyDescent="0.25">
      <c r="A1669"/>
      <c r="B1669">
        <f t="shared" si="840"/>
        <v>153500</v>
      </c>
      <c r="C1669" s="186" t="str">
        <f t="shared" si="808"/>
        <v>-4.17450040278989E-06+0.0205334975894348i</v>
      </c>
      <c r="D1669" s="158" t="str">
        <f t="shared" si="809"/>
        <v>-7.66669867116974+0.157423481519i</v>
      </c>
      <c r="E1669" t="str">
        <f t="shared" si="810"/>
        <v>7.99992756111801-0.0240729268795532i</v>
      </c>
      <c r="F1669" t="str">
        <f t="shared" si="811"/>
        <v>0.999200646714942+2.40344567151019E-06i</v>
      </c>
      <c r="G1669">
        <f t="shared" ref="G1669:G1732" si="841">IF($C$11=$C$7,$C$24,F1669)</f>
        <v>1</v>
      </c>
      <c r="H1669" t="str">
        <f t="shared" si="812"/>
        <v>10.9193601899084+2.90351445035124i</v>
      </c>
      <c r="I1669" t="str">
        <f t="shared" si="813"/>
        <v>602.793090407542i</v>
      </c>
      <c r="J1669" t="str">
        <f t="shared" ref="J1669:J1732" si="842">IMSUM(COMPLEX(0,2*PI()*B1669*$C$113*$C$112),COMPLEX(0,2*PI()*B1669*$C$113*$C$111),COMPLEX(0,2*PI()*B1669*$C$28*10^-12*$C$111),COMPLEX(-1*2*PI()*B1669*2*PI()*B1669*$C$113*$C$112*$C$28*10^-12*$C$111,0),COMPLEX(1,0))</f>
        <v>-490.843432523586+131.871838802277i</v>
      </c>
      <c r="K1669" t="str">
        <f t="shared" si="814"/>
        <v>0.307727685675648-1.14540082925549i</v>
      </c>
      <c r="L1669" t="str">
        <f t="shared" si="815"/>
        <v>0.0386476362996681-0.122194949305638i</v>
      </c>
      <c r="M1669" t="str">
        <f t="shared" si="816"/>
        <v>0.346375321975316-1.26759577856113i</v>
      </c>
      <c r="N1669" t="str">
        <f t="shared" si="817"/>
        <v>-1.13097377631561i</v>
      </c>
      <c r="O1669" t="str">
        <f t="shared" si="818"/>
        <v>0.425778910611777-0.904827231728935i</v>
      </c>
      <c r="P1669" t="str">
        <f t="shared" si="819"/>
        <v>0.574221089388223+0.904827231728935i</v>
      </c>
      <c r="Q1669" t="str">
        <f t="shared" si="820"/>
        <v>-0.574221089388223+0.226146544586675i</v>
      </c>
      <c r="R1669" t="str">
        <f t="shared" si="821"/>
        <v>-0.328473262578608-1.70511035408565i</v>
      </c>
      <c r="S1669" t="str">
        <f t="shared" si="822"/>
        <v>0.119248350226581i</v>
      </c>
      <c r="T1669" t="str">
        <f t="shared" si="823"/>
        <v>0.203331596678975-0.0391698946560416i</v>
      </c>
      <c r="U1669" t="e">
        <f t="shared" si="824"/>
        <v>#DIV/0!</v>
      </c>
      <c r="V1669" t="str">
        <f t="shared" si="825"/>
        <v>1.33333333333333E-06-0.000691226680095094i</v>
      </c>
      <c r="W1669" t="e">
        <f t="shared" si="826"/>
        <v>#DIV/0!</v>
      </c>
      <c r="X1669" t="e">
        <f t="shared" si="827"/>
        <v>#DIV/0!</v>
      </c>
      <c r="Y1669" t="str">
        <f t="shared" si="828"/>
        <v>0.00083+0.154315031144331i</v>
      </c>
      <c r="Z1669" t="e">
        <f t="shared" si="829"/>
        <v>#DIV/0!</v>
      </c>
      <c r="AA1669" t="e">
        <f t="shared" si="830"/>
        <v>#DIV/0!</v>
      </c>
      <c r="AB1669" t="str">
        <f t="shared" si="831"/>
        <v>1.25379081893153-0.241530854527235i</v>
      </c>
      <c r="AC1669" t="str">
        <f t="shared" si="832"/>
        <v>1.12811870700612-1.67296027678015i</v>
      </c>
      <c r="AD1669" t="str">
        <f t="shared" si="833"/>
        <v>0.446646118353715+0.448259882684342i</v>
      </c>
      <c r="AE1669" t="e">
        <f t="shared" si="834"/>
        <v>#DIV/0!</v>
      </c>
      <c r="AF1669" t="str">
        <f t="shared" si="835"/>
        <v>-18.5860588610781-2.74609096883224i</v>
      </c>
      <c r="AG1669" t="e">
        <f t="shared" si="836"/>
        <v>#DIV/0!</v>
      </c>
      <c r="AH1669" t="e">
        <f t="shared" si="837"/>
        <v>#DIV/0!</v>
      </c>
      <c r="AI1669" t="e">
        <f t="shared" si="838"/>
        <v>#DIV/0!</v>
      </c>
      <c r="AJ1669" t="e">
        <f t="shared" si="839"/>
        <v>#DIV/0!</v>
      </c>
      <c r="AK1669"/>
      <c r="AL1669"/>
      <c r="AM1669"/>
      <c r="AN1669"/>
    </row>
    <row r="1670" spans="1:40" x14ac:dyDescent="0.25">
      <c r="A1670"/>
      <c r="B1670">
        <f t="shared" si="840"/>
        <v>153600</v>
      </c>
      <c r="C1670" s="186" t="str">
        <f t="shared" ref="C1670:C1733" si="843">IMPRODUCT(COMPLEX(-1,0),IMDIV(IMPRODUCT(G1670,COMPLEX($C$100+$C$101,0)),COMPLEX($C$100,2*PI()*B1670*$C$103*$C$102*(2*$C$100+$C$101))))</f>
        <v>-4.16906662499864E-06+0.0205201294280457i</v>
      </c>
      <c r="D1670" s="158" t="str">
        <f t="shared" ref="D1670:D1733" si="844">IMPRODUCT(COMPLEX($C$106,0),IMSUB(C1670,G1670))</f>
        <v>-7.66669862951083+0.157320992281684i</v>
      </c>
      <c r="E1670" t="str">
        <f t="shared" ref="E1670:E1733" si="845">IMDIV(COMPLEX($C$20*10^3,0),COMPLEX(1,2*PI()*B1670*$C$20*1000*$C$29*10^-12))</f>
        <v>7.99992746670521-0.0240886092837873i</v>
      </c>
      <c r="F1670" t="str">
        <f t="shared" ref="F1670:F1733" si="846">IMDIV(COMPLEX($C$22*1000,0),IMSUM(COMPLEX($C$22*1000,0),E1670))</f>
        <v>0.999200646724359+2.40501140582475E-06i</v>
      </c>
      <c r="G1670">
        <f t="shared" si="841"/>
        <v>1</v>
      </c>
      <c r="H1670" t="str">
        <f t="shared" ref="H1670:H1733" si="847">IMPRODUCT(COMPLEX($C$108,0),IMPRODUCT(COMPLEX(-1,0),D1670),IMDIV(COMPLEX(0,2*PI()*B1670*$C$109*$C$110),COMPLEX(1,2*PI()*B1670*$C$109*$C$110)))</f>
        <v>10.9203653607409+2.90191345334848i</v>
      </c>
      <c r="I1670" t="str">
        <f t="shared" ref="I1670:I1733" si="848">COMPLEX(0,2*PI()*B1670*$C$113*$C$112*$C$114)</f>
        <v>603.18578948924i</v>
      </c>
      <c r="J1670" t="str">
        <f t="shared" si="842"/>
        <v>-491.484479614284+131.957748794982i</v>
      </c>
      <c r="K1670" t="str">
        <f t="shared" ref="K1670:K1733" si="849">IMDIV(I1670,J1670)</f>
        <v>0.307352541619911-1.14475281183286i</v>
      </c>
      <c r="L1670" t="str">
        <f t="shared" ref="L1670:L1733" si="850">IMDIV(COMPLEX($C$117,0),COMPLEX(1,2*PI()*B1670*$C$115*$C$116))</f>
        <v>0.0386018994365145-0.122129851471341i</v>
      </c>
      <c r="M1670" t="str">
        <f t="shared" ref="M1670:M1733" si="851">IMSUM(K1670,L1670)</f>
        <v>0.345954441056425-1.2668826633042i</v>
      </c>
      <c r="N1670" t="str">
        <f t="shared" ref="N1670:N1733" si="852">COMPLEX(0,-2*PI()*B1670*$C$43)</f>
        <v>-1.13171056704936i</v>
      </c>
      <c r="O1670" t="str">
        <f t="shared" ref="O1670:O1733" si="853">IMEXP(N1670)</f>
        <v>0.425112126782824-0.905140696059007i</v>
      </c>
      <c r="P1670" t="str">
        <f t="shared" ref="P1670:P1733" si="854">IMSUB(COMPLEX(1,0),O1670)</f>
        <v>0.574887873217176+0.905140696059007i</v>
      </c>
      <c r="Q1670" t="str">
        <f t="shared" ref="Q1670:Q1733" si="855">IMSUM(COMPLEX(0,2*PI()*B1670*$C$43),O1670,COMPLEX(-1,0))</f>
        <v>-0.574887873217176+0.226569870990353i</v>
      </c>
      <c r="R1670" t="str">
        <f t="shared" ref="R1670:R1733" si="856">IMDIV(P1670,Q1670)</f>
        <v>-0.328466764886679-1.70391725802494i</v>
      </c>
      <c r="S1670" t="str">
        <f t="shared" ref="S1670:S1733" si="857">IMDIV(COMPLEX(0,2*PI()*B1670*$C$123),COMPLEX($C$124,0))</f>
        <v>0.119326036448227i</v>
      </c>
      <c r="T1670" t="str">
        <f t="shared" ref="T1670:T1733" si="858">IMPRODUCT(R1670,S1670)</f>
        <v>0.203321692835847-0.0391946371588991i</v>
      </c>
      <c r="U1670" t="e">
        <f t="shared" ref="U1670:U1733" si="859">IMDIV(COMPLEX(1,2*PI()*B1670*$C$16*10^-3*$C$15*10^-6),COMPLEX(0,2*PI()*B1670*$C$15*10^-6))</f>
        <v>#DIV/0!</v>
      </c>
      <c r="V1670" t="str">
        <f t="shared" ref="V1670:V1733" si="860">IMSUM(COMPLEX($C$18*10^-3,0),IMDIV(COMPLEX(1,0),COMPLEX(0,2*PI()*B1670*($C$17*1*10^-6))))</f>
        <v>1.33333333333333E-06-0.000690776662725239i</v>
      </c>
      <c r="W1670" t="e">
        <f t="shared" ref="W1670:W1733" si="861">IMDIV(IMPRODUCT(U1670,V1670),IMSUM(U1670,V1670))</f>
        <v>#DIV/0!</v>
      </c>
      <c r="X1670" t="e">
        <f t="shared" ref="X1670:X1733" si="862">IMDIV(IMPRODUCT(COMPLEX($C$19,0),W1670),IMSUM(COMPLEX($C$19,0),W1670))</f>
        <v>#DIV/0!</v>
      </c>
      <c r="Y1670" t="str">
        <f t="shared" ref="Y1670:Y1733" si="863">COMPLEX($C$13*10^-3,2*PI()*B1670*$C$12*0.000001)</f>
        <v>0.00083+0.154415562109246i</v>
      </c>
      <c r="Z1670" t="e">
        <f t="shared" ref="Z1670:Z1733" si="864">IMPRODUCT(COMPLEX($C$6,0),IMDIV(X1670,IMSUM(X1670,Y1670)))</f>
        <v>#DIV/0!</v>
      </c>
      <c r="AA1670" t="e">
        <f t="shared" ref="AA1670:AA1733" si="865">IMDIV(COMPLEX($C$6,0),IMSUM(X1670,Y1670))</f>
        <v>#DIV/0!</v>
      </c>
      <c r="AB1670" t="str">
        <f t="shared" ref="AB1670:AB1733" si="866">IMPRODUCT(COMPLEX($C$119,0),T1670)</f>
        <v>1.25372974948738-0.241683422664342i</v>
      </c>
      <c r="AC1670" t="str">
        <f t="shared" ref="AC1670:AC1733" si="867">IMSUM(COMPLEX(1,0),IMPRODUCT(AB1670,M1670))</f>
        <v>1.12754883653824-1.67193993749473i</v>
      </c>
      <c r="AD1670" t="str">
        <f t="shared" ref="AD1670:AD1733" si="868">IMDIV(AB1670,AC1670)</f>
        <v>0.44697163472596+0.448429627149146i</v>
      </c>
      <c r="AE1670" t="e">
        <f t="shared" ref="AE1670:AE1733" si="869">IMPRODUCT(AD1670,AA1670,X1670)</f>
        <v>#DIV/0!</v>
      </c>
      <c r="AF1670" t="str">
        <f t="shared" ref="AF1670:AF1733" si="870">IMSUB(D1670,H1670)</f>
        <v>-18.5870639902517-2.7445924610668i</v>
      </c>
      <c r="AG1670" t="e">
        <f t="shared" ref="AG1670:AG1733" si="871">IMSUM(COMPLEX(1,0),IMPRODUCT(AD1670,AA1670,COMPLEX($C$127,0)))</f>
        <v>#DIV/0!</v>
      </c>
      <c r="AH1670" t="e">
        <f t="shared" ref="AH1670:AH1733" si="872">IMDIV(IMPRODUCT(AE1670,AF1670),AG1670)</f>
        <v>#DIV/0!</v>
      </c>
      <c r="AI1670" t="e">
        <f t="shared" ref="AI1670:AI1733" si="873">20*LOG10(IMABS(AH1670))</f>
        <v>#DIV/0!</v>
      </c>
      <c r="AJ1670" t="e">
        <f t="shared" ref="AJ1670:AJ1733" si="874">IMARGUMENT(AH1670)*180/PI()</f>
        <v>#DIV/0!</v>
      </c>
      <c r="AK1670"/>
      <c r="AL1670"/>
      <c r="AM1670"/>
      <c r="AN1670"/>
    </row>
    <row r="1671" spans="1:40" x14ac:dyDescent="0.25">
      <c r="A1671"/>
      <c r="B1671">
        <f t="shared" si="840"/>
        <v>153700</v>
      </c>
      <c r="C1671" s="186" t="str">
        <f t="shared" si="843"/>
        <v>-4.16364344969857E-06+0.0205067786617896i</v>
      </c>
      <c r="D1671" s="158" t="str">
        <f t="shared" si="844"/>
        <v>-7.66669858793312+0.157218636407054i</v>
      </c>
      <c r="E1671" t="str">
        <f t="shared" si="845"/>
        <v>7.99992737223093-0.0241042916874661i</v>
      </c>
      <c r="F1671" t="str">
        <f t="shared" si="846"/>
        <v>0.999200646733787+2.40657714008397E-06i</v>
      </c>
      <c r="G1671">
        <f t="shared" si="841"/>
        <v>1</v>
      </c>
      <c r="H1671" t="str">
        <f t="shared" si="847"/>
        <v>10.9213687701549+2.90031403297295i</v>
      </c>
      <c r="I1671" t="str">
        <f t="shared" si="848"/>
        <v>603.578488570939i</v>
      </c>
      <c r="J1671" t="str">
        <f t="shared" si="842"/>
        <v>-492.125944189248+132.043658787687i</v>
      </c>
      <c r="K1671" t="str">
        <f t="shared" si="849"/>
        <v>0.306978067684169-1.14410546323448i</v>
      </c>
      <c r="L1671" t="str">
        <f t="shared" si="850"/>
        <v>0.0385562410176344-0.122064813566747i</v>
      </c>
      <c r="M1671" t="str">
        <f t="shared" si="851"/>
        <v>0.345534308701803-1.26617027680123i</v>
      </c>
      <c r="N1671" t="str">
        <f t="shared" si="852"/>
        <v>-1.13244735778312i</v>
      </c>
      <c r="O1671" t="str">
        <f t="shared" si="853"/>
        <v>0.424445112177254-0.905453669023898i</v>
      </c>
      <c r="P1671" t="str">
        <f t="shared" si="854"/>
        <v>0.575554887822746+0.905453669023898i</v>
      </c>
      <c r="Q1671" t="str">
        <f t="shared" si="855"/>
        <v>-0.575554887822746+0.226993688759222i</v>
      </c>
      <c r="R1671" t="str">
        <f t="shared" si="856"/>
        <v>-0.32846026252909-1.70272565894361i</v>
      </c>
      <c r="S1671" t="str">
        <f t="shared" si="857"/>
        <v>0.119403722669873i</v>
      </c>
      <c r="T1671" t="str">
        <f t="shared" si="858"/>
        <v>0.20331178236338-0.0392193780950971i</v>
      </c>
      <c r="U1671" t="e">
        <f t="shared" si="859"/>
        <v>#DIV/0!</v>
      </c>
      <c r="V1671" t="str">
        <f t="shared" si="860"/>
        <v>1.33333333333333E-06-0.000690327230934269i</v>
      </c>
      <c r="W1671" t="e">
        <f t="shared" si="861"/>
        <v>#DIV/0!</v>
      </c>
      <c r="X1671" t="e">
        <f t="shared" si="862"/>
        <v>#DIV/0!</v>
      </c>
      <c r="Y1671" t="str">
        <f t="shared" si="863"/>
        <v>0.00083+0.15451609307416i</v>
      </c>
      <c r="Z1671" t="e">
        <f t="shared" si="864"/>
        <v>#DIV/0!</v>
      </c>
      <c r="AA1671" t="e">
        <f t="shared" si="865"/>
        <v>#DIV/0!</v>
      </c>
      <c r="AB1671" t="str">
        <f t="shared" si="866"/>
        <v>1.25366863916516-0.241835981141054i</v>
      </c>
      <c r="AC1671" t="str">
        <f t="shared" si="867"/>
        <v>1.1269799953932-1.67092059643157i</v>
      </c>
      <c r="AD1671" t="str">
        <f t="shared" si="868"/>
        <v>0.447297282783218+0.448599144133798i</v>
      </c>
      <c r="AE1671" t="e">
        <f t="shared" si="869"/>
        <v>#DIV/0!</v>
      </c>
      <c r="AF1671" t="str">
        <f t="shared" si="870"/>
        <v>-18.588067358088-2.7430953965659i</v>
      </c>
      <c r="AG1671" t="e">
        <f t="shared" si="871"/>
        <v>#DIV/0!</v>
      </c>
      <c r="AH1671" t="e">
        <f t="shared" si="872"/>
        <v>#DIV/0!</v>
      </c>
      <c r="AI1671" t="e">
        <f t="shared" si="873"/>
        <v>#DIV/0!</v>
      </c>
      <c r="AJ1671" t="e">
        <f t="shared" si="874"/>
        <v>#DIV/0!</v>
      </c>
      <c r="AK1671"/>
      <c r="AL1671"/>
      <c r="AM1671"/>
      <c r="AN1671"/>
    </row>
    <row r="1672" spans="1:40" x14ac:dyDescent="0.25">
      <c r="A1672"/>
      <c r="B1672">
        <f t="shared" si="840"/>
        <v>153800</v>
      </c>
      <c r="C1672" s="186" t="str">
        <f t="shared" si="843"/>
        <v>-4.15823084932387E-06+0.0204934452567358i</v>
      </c>
      <c r="D1672" s="158" t="str">
        <f t="shared" si="844"/>
        <v>-7.66669854643652+0.157116413634975i</v>
      </c>
      <c r="E1672" t="str">
        <f t="shared" si="845"/>
        <v>7.99992727769517-0.0241199740905891i</v>
      </c>
      <c r="F1672" t="str">
        <f t="shared" si="846"/>
        <v>0.999200646743214+2.40814287428776E-06i</v>
      </c>
      <c r="G1672">
        <f t="shared" si="841"/>
        <v>1</v>
      </c>
      <c r="H1672" t="str">
        <f t="shared" si="847"/>
        <v>10.9223704221406+2.8987161872963i</v>
      </c>
      <c r="I1672" t="str">
        <f t="shared" si="848"/>
        <v>603.971187652638i</v>
      </c>
      <c r="J1672" t="str">
        <f t="shared" si="842"/>
        <v>-492.767826248478+132.129568780393i</v>
      </c>
      <c r="K1672" t="str">
        <f t="shared" si="849"/>
        <v>0.306604262311781-1.14345878256067i</v>
      </c>
      <c r="L1672" t="str">
        <f t="shared" si="850"/>
        <v>0.0385106608703242-0.121999835529474i</v>
      </c>
      <c r="M1672" t="str">
        <f t="shared" si="851"/>
        <v>0.345114923182105-1.26545861809014i</v>
      </c>
      <c r="N1672" t="str">
        <f t="shared" si="852"/>
        <v>-1.13318414851687i</v>
      </c>
      <c r="O1672" t="str">
        <f t="shared" si="853"/>
        <v>0.423777867157181-0.905766150453698i</v>
      </c>
      <c r="P1672" t="str">
        <f t="shared" si="854"/>
        <v>0.576222132842819+0.905766150453698i</v>
      </c>
      <c r="Q1672" t="str">
        <f t="shared" si="855"/>
        <v>-0.576222132842819+0.227417998063172i</v>
      </c>
      <c r="R1672" t="str">
        <f t="shared" si="856"/>
        <v>-0.328453755504957-1.70153555391878i</v>
      </c>
      <c r="S1672" t="str">
        <f t="shared" si="857"/>
        <v>0.119481408891519i</v>
      </c>
      <c r="T1672" t="str">
        <f t="shared" si="858"/>
        <v>0.203301865261227-0.0392441174634428i</v>
      </c>
      <c r="U1672" t="e">
        <f t="shared" si="859"/>
        <v>#DIV/0!</v>
      </c>
      <c r="V1672" t="str">
        <f t="shared" si="860"/>
        <v>1.33333333333333E-06-0.000689878383579954i</v>
      </c>
      <c r="W1672" t="e">
        <f t="shared" si="861"/>
        <v>#DIV/0!</v>
      </c>
      <c r="X1672" t="e">
        <f t="shared" si="862"/>
        <v>#DIV/0!</v>
      </c>
      <c r="Y1672" t="str">
        <f t="shared" si="863"/>
        <v>0.00083+0.154616624039075i</v>
      </c>
      <c r="Z1672" t="e">
        <f t="shared" si="864"/>
        <v>#DIV/0!</v>
      </c>
      <c r="AA1672" t="e">
        <f t="shared" si="865"/>
        <v>#DIV/0!</v>
      </c>
      <c r="AB1672" t="str">
        <f t="shared" si="866"/>
        <v>1.25360748796273-0.241988529950017i</v>
      </c>
      <c r="AC1672" t="str">
        <f t="shared" si="867"/>
        <v>1.12641218120456-1.66990225226942i</v>
      </c>
      <c r="AD1672" t="str">
        <f t="shared" si="868"/>
        <v>0.447623062375629+0.448768433539322i</v>
      </c>
      <c r="AE1672" t="e">
        <f t="shared" si="869"/>
        <v>#DIV/0!</v>
      </c>
      <c r="AF1672" t="str">
        <f t="shared" si="870"/>
        <v>-18.5890689685771-2.74159977366133i</v>
      </c>
      <c r="AG1672" t="e">
        <f t="shared" si="871"/>
        <v>#DIV/0!</v>
      </c>
      <c r="AH1672" t="e">
        <f t="shared" si="872"/>
        <v>#DIV/0!</v>
      </c>
      <c r="AI1672" t="e">
        <f t="shared" si="873"/>
        <v>#DIV/0!</v>
      </c>
      <c r="AJ1672" t="e">
        <f t="shared" si="874"/>
        <v>#DIV/0!</v>
      </c>
      <c r="AK1672"/>
      <c r="AL1672"/>
      <c r="AM1672"/>
      <c r="AN1672"/>
    </row>
    <row r="1673" spans="1:40" x14ac:dyDescent="0.25">
      <c r="A1673"/>
      <c r="B1673">
        <f t="shared" si="840"/>
        <v>153900</v>
      </c>
      <c r="C1673" s="186" t="str">
        <f t="shared" si="843"/>
        <v>-4.15282879639832E-06+0.0204801291790419i</v>
      </c>
      <c r="D1673" s="158" t="str">
        <f t="shared" si="844"/>
        <v>-7.6666985050208+0.157014323705988i</v>
      </c>
      <c r="E1673" t="str">
        <f t="shared" si="845"/>
        <v>7.99992718309792-0.0241356564931559i</v>
      </c>
      <c r="F1673" t="str">
        <f t="shared" si="846"/>
        <v>0.999200646752651+2.40970860843612E-06i</v>
      </c>
      <c r="G1673">
        <f t="shared" si="841"/>
        <v>1</v>
      </c>
      <c r="H1673" t="str">
        <f t="shared" si="847"/>
        <v>10.9233703206769+2.89711991439198i</v>
      </c>
      <c r="I1673" t="str">
        <f t="shared" si="848"/>
        <v>604.363886734336i</v>
      </c>
      <c r="J1673" t="str">
        <f t="shared" si="842"/>
        <v>-493.410125791975+132.215478773097i</v>
      </c>
      <c r="K1673" t="str">
        <f t="shared" si="849"/>
        <v>0.306231123950492-1.14281276891292i</v>
      </c>
      <c r="L1673" t="str">
        <f t="shared" si="850"/>
        <v>0.0384651588223348-0.121934917297158i</v>
      </c>
      <c r="M1673" t="str">
        <f t="shared" si="851"/>
        <v>0.344696282772827-1.26474768621008i</v>
      </c>
      <c r="N1673" t="str">
        <f t="shared" si="852"/>
        <v>-1.13392093925063i</v>
      </c>
      <c r="O1673" t="str">
        <f t="shared" si="853"/>
        <v>0.423110392084808-0.906078140178782i</v>
      </c>
      <c r="P1673" t="str">
        <f t="shared" si="854"/>
        <v>0.576889607915192+0.906078140178782i</v>
      </c>
      <c r="Q1673" t="str">
        <f t="shared" si="855"/>
        <v>-0.576889607915192+0.227842799071848i</v>
      </c>
      <c r="R1673" t="str">
        <f t="shared" si="856"/>
        <v>-0.328447243813399-1.70034694003513i</v>
      </c>
      <c r="S1673" t="str">
        <f t="shared" si="857"/>
        <v>0.119559095113165i</v>
      </c>
      <c r="T1673" t="str">
        <f t="shared" si="858"/>
        <v>0.203291941529039-0.0392688552627431i</v>
      </c>
      <c r="U1673" t="e">
        <f t="shared" si="859"/>
        <v>#DIV/0!</v>
      </c>
      <c r="V1673" t="str">
        <f t="shared" si="860"/>
        <v>1.33333333333333E-06-0.000689430119523046i</v>
      </c>
      <c r="W1673" t="e">
        <f t="shared" si="861"/>
        <v>#DIV/0!</v>
      </c>
      <c r="X1673" t="e">
        <f t="shared" si="862"/>
        <v>#DIV/0!</v>
      </c>
      <c r="Y1673" t="str">
        <f t="shared" si="863"/>
        <v>0.00083+0.15471715500399i</v>
      </c>
      <c r="Z1673" t="e">
        <f t="shared" si="864"/>
        <v>#DIV/0!</v>
      </c>
      <c r="AA1673" t="e">
        <f t="shared" si="865"/>
        <v>#DIV/0!</v>
      </c>
      <c r="AB1673" t="str">
        <f t="shared" si="866"/>
        <v>1.25354629587793-0.242141069083875i</v>
      </c>
      <c r="AC1673" t="str">
        <f t="shared" si="867"/>
        <v>1.1258453916125-1.66888490368868i</v>
      </c>
      <c r="AD1673" t="str">
        <f t="shared" si="868"/>
        <v>0.447948973353256+0.448937495266827i</v>
      </c>
      <c r="AE1673" t="e">
        <f t="shared" si="869"/>
        <v>#DIV/0!</v>
      </c>
      <c r="AF1673" t="str">
        <f t="shared" si="870"/>
        <v>-18.5900688256977-2.74010559068599i</v>
      </c>
      <c r="AG1673" t="e">
        <f t="shared" si="871"/>
        <v>#DIV/0!</v>
      </c>
      <c r="AH1673" t="e">
        <f t="shared" si="872"/>
        <v>#DIV/0!</v>
      </c>
      <c r="AI1673" t="e">
        <f t="shared" si="873"/>
        <v>#DIV/0!</v>
      </c>
      <c r="AJ1673" t="e">
        <f t="shared" si="874"/>
        <v>#DIV/0!</v>
      </c>
      <c r="AK1673"/>
      <c r="AL1673"/>
      <c r="AM1673"/>
      <c r="AN1673"/>
    </row>
    <row r="1674" spans="1:40" x14ac:dyDescent="0.25">
      <c r="A1674"/>
      <c r="B1674">
        <f t="shared" si="840"/>
        <v>154000</v>
      </c>
      <c r="C1674" s="186" t="str">
        <f t="shared" si="843"/>
        <v>-4.14743726353484E-06+0.0204668303949533i</v>
      </c>
      <c r="D1674" s="158" t="str">
        <f t="shared" si="844"/>
        <v>-7.66669846368566+0.156912366361309i</v>
      </c>
      <c r="E1674" t="str">
        <f t="shared" si="845"/>
        <v>7.99992708843919-0.0241513388951662i</v>
      </c>
      <c r="F1674" t="str">
        <f t="shared" si="846"/>
        <v>0.999200646762099+2.41127434252903E-06i</v>
      </c>
      <c r="G1674">
        <f t="shared" si="841"/>
        <v>1</v>
      </c>
      <c r="H1674" t="str">
        <f t="shared" si="847"/>
        <v>10.9243684697322+2.89552521233532i</v>
      </c>
      <c r="I1674" t="str">
        <f t="shared" si="848"/>
        <v>604.756585816035i</v>
      </c>
      <c r="J1674" t="str">
        <f t="shared" si="842"/>
        <v>-494.052842819737+132.301388765802i</v>
      </c>
      <c r="K1674" t="str">
        <f t="shared" si="849"/>
        <v>0.305858651052449-1.14216742139393i</v>
      </c>
      <c r="L1674" t="str">
        <f t="shared" si="850"/>
        <v>0.0384197347018703-0.121870058807456i</v>
      </c>
      <c r="M1674" t="str">
        <f t="shared" si="851"/>
        <v>0.344278385754319-1.26403748020139i</v>
      </c>
      <c r="N1674" t="str">
        <f t="shared" si="852"/>
        <v>-1.13465772998439i</v>
      </c>
      <c r="O1674" t="str">
        <f t="shared" si="853"/>
        <v>0.422442687322491-0.906389638029778i</v>
      </c>
      <c r="P1674" t="str">
        <f t="shared" si="854"/>
        <v>0.577557312677509+0.906389638029778i</v>
      </c>
      <c r="Q1674" t="str">
        <f t="shared" si="855"/>
        <v>-0.577557312677509+0.228268091954612i</v>
      </c>
      <c r="R1674" t="str">
        <f t="shared" si="856"/>
        <v>-0.328440727453529-1.69915981438494i</v>
      </c>
      <c r="S1674" t="str">
        <f t="shared" si="857"/>
        <v>0.119636781334811i</v>
      </c>
      <c r="T1674" t="str">
        <f t="shared" si="858"/>
        <v>0.203282011166469-0.0392935914918041i</v>
      </c>
      <c r="U1674" t="e">
        <f t="shared" si="859"/>
        <v>#DIV/0!</v>
      </c>
      <c r="V1674" t="str">
        <f t="shared" si="860"/>
        <v>1.33333333333333E-06-0.000688982437627255i</v>
      </c>
      <c r="W1674" t="e">
        <f t="shared" si="861"/>
        <v>#DIV/0!</v>
      </c>
      <c r="X1674" t="e">
        <f t="shared" si="862"/>
        <v>#DIV/0!</v>
      </c>
      <c r="Y1674" t="str">
        <f t="shared" si="863"/>
        <v>0.00083+0.154817685968905i</v>
      </c>
      <c r="Z1674" t="e">
        <f t="shared" si="864"/>
        <v>#DIV/0!</v>
      </c>
      <c r="AA1674" t="e">
        <f t="shared" si="865"/>
        <v>#DIV/0!</v>
      </c>
      <c r="AB1674" t="str">
        <f t="shared" si="866"/>
        <v>1.25348506290862-0.242293598535265i</v>
      </c>
      <c r="AC1674" t="str">
        <f t="shared" si="867"/>
        <v>1.12527962426389-1.66786854937142i</v>
      </c>
      <c r="AD1674" t="str">
        <f t="shared" si="868"/>
        <v>0.448275015566093+0.449106329217501i</v>
      </c>
      <c r="AE1674" t="e">
        <f t="shared" si="869"/>
        <v>#DIV/0!</v>
      </c>
      <c r="AF1674" t="str">
        <f t="shared" si="870"/>
        <v>-18.5910669334179-2.73861284597401i</v>
      </c>
      <c r="AG1674" t="e">
        <f t="shared" si="871"/>
        <v>#DIV/0!</v>
      </c>
      <c r="AH1674" t="e">
        <f t="shared" si="872"/>
        <v>#DIV/0!</v>
      </c>
      <c r="AI1674" t="e">
        <f t="shared" si="873"/>
        <v>#DIV/0!</v>
      </c>
      <c r="AJ1674" t="e">
        <f t="shared" si="874"/>
        <v>#DIV/0!</v>
      </c>
      <c r="AK1674"/>
      <c r="AL1674"/>
      <c r="AM1674"/>
      <c r="AN1674"/>
    </row>
    <row r="1675" spans="1:40" x14ac:dyDescent="0.25">
      <c r="A1675"/>
      <c r="B1675">
        <f t="shared" si="840"/>
        <v>154100</v>
      </c>
      <c r="C1675" s="186" t="str">
        <f t="shared" si="843"/>
        <v>-4.14205622343517E-06+0.0204535488708029i</v>
      </c>
      <c r="D1675" s="158" t="str">
        <f t="shared" si="844"/>
        <v>-7.66669842243102+0.156810541342822i</v>
      </c>
      <c r="E1675" t="str">
        <f t="shared" si="845"/>
        <v>7.99992699371897-0.0241670212966197i</v>
      </c>
      <c r="F1675" t="str">
        <f t="shared" si="846"/>
        <v>0.999200646771546+2.41284007656641E-06i</v>
      </c>
      <c r="G1675">
        <f t="shared" si="841"/>
        <v>1</v>
      </c>
      <c r="H1675" t="str">
        <f t="shared" si="847"/>
        <v>10.9253648732639+2.89393207920358i</v>
      </c>
      <c r="I1675" t="str">
        <f t="shared" si="848"/>
        <v>605.149284897734i</v>
      </c>
      <c r="J1675" t="str">
        <f t="shared" si="842"/>
        <v>-494.695977331766+132.387298758508i</v>
      </c>
      <c r="K1675" t="str">
        <f t="shared" si="849"/>
        <v>0.305486842074154-1.1415227391076i</v>
      </c>
      <c r="L1675" t="str">
        <f t="shared" si="850"/>
        <v>0.0383743883375875-0.121805259998042i</v>
      </c>
      <c r="M1675" t="str">
        <f t="shared" si="851"/>
        <v>0.343861230411741-1.26332799910564i</v>
      </c>
      <c r="N1675" t="str">
        <f t="shared" si="852"/>
        <v>-1.13539452071814i</v>
      </c>
      <c r="O1675" t="str">
        <f t="shared" si="853"/>
        <v>0.421774753232709-0.906700643837583i</v>
      </c>
      <c r="P1675" t="str">
        <f t="shared" si="854"/>
        <v>0.578225246767291+0.906700643837583i</v>
      </c>
      <c r="Q1675" t="str">
        <f t="shared" si="855"/>
        <v>-0.578225246767291+0.228693876880557i</v>
      </c>
      <c r="R1675" t="str">
        <f t="shared" si="856"/>
        <v>-0.328434206424468-1.69797417406805i</v>
      </c>
      <c r="S1675" t="str">
        <f t="shared" si="857"/>
        <v>0.119714467556457i</v>
      </c>
      <c r="T1675" t="str">
        <f t="shared" si="858"/>
        <v>0.203272074173171-0.0393183261494327i</v>
      </c>
      <c r="U1675" t="e">
        <f t="shared" si="859"/>
        <v>#DIV/0!</v>
      </c>
      <c r="V1675" t="str">
        <f t="shared" si="860"/>
        <v>1.33333333333333E-06-0.000688535336759228i</v>
      </c>
      <c r="W1675" t="e">
        <f t="shared" si="861"/>
        <v>#DIV/0!</v>
      </c>
      <c r="X1675" t="e">
        <f t="shared" si="862"/>
        <v>#DIV/0!</v>
      </c>
      <c r="Y1675" t="str">
        <f t="shared" si="863"/>
        <v>0.00083+0.15491821693382i</v>
      </c>
      <c r="Z1675" t="e">
        <f t="shared" si="864"/>
        <v>#DIV/0!</v>
      </c>
      <c r="AA1675" t="e">
        <f t="shared" si="865"/>
        <v>#DIV/0!</v>
      </c>
      <c r="AB1675" t="str">
        <f t="shared" si="866"/>
        <v>1.25342378905267-0.24244611829683i</v>
      </c>
      <c r="AC1675" t="str">
        <f t="shared" si="867"/>
        <v>1.12471487681213-1.66685318800142i</v>
      </c>
      <c r="AD1675" t="str">
        <f t="shared" si="868"/>
        <v>0.448601188864049+0.449274935292638i</v>
      </c>
      <c r="AE1675" t="e">
        <f t="shared" si="869"/>
        <v>#DIV/0!</v>
      </c>
      <c r="AF1675" t="str">
        <f t="shared" si="870"/>
        <v>-18.5920632956949-2.73712153786076i</v>
      </c>
      <c r="AG1675" t="e">
        <f t="shared" si="871"/>
        <v>#DIV/0!</v>
      </c>
      <c r="AH1675" t="e">
        <f t="shared" si="872"/>
        <v>#DIV/0!</v>
      </c>
      <c r="AI1675" t="e">
        <f t="shared" si="873"/>
        <v>#DIV/0!</v>
      </c>
      <c r="AJ1675" t="e">
        <f t="shared" si="874"/>
        <v>#DIV/0!</v>
      </c>
      <c r="AK1675"/>
      <c r="AL1675"/>
      <c r="AM1675"/>
      <c r="AN1675"/>
    </row>
    <row r="1676" spans="1:40" x14ac:dyDescent="0.25">
      <c r="A1676"/>
      <c r="B1676">
        <f t="shared" si="840"/>
        <v>154200</v>
      </c>
      <c r="C1676" s="186" t="str">
        <f t="shared" si="843"/>
        <v>-4.13668564888958E-06+0.0204402845730112i</v>
      </c>
      <c r="D1676" s="158" t="str">
        <f t="shared" si="844"/>
        <v>-7.66669838125665+0.156708848393086i</v>
      </c>
      <c r="E1676" t="str">
        <f t="shared" si="845"/>
        <v>7.99992689893726-0.0241827036975159i</v>
      </c>
      <c r="F1676" t="str">
        <f t="shared" si="846"/>
        <v>0.999200646781003+2.41440581054826E-06i</v>
      </c>
      <c r="G1676">
        <f t="shared" si="841"/>
        <v>1</v>
      </c>
      <c r="H1676" t="str">
        <f t="shared" si="847"/>
        <v>10.9263595352186+2.8923405130759i</v>
      </c>
      <c r="I1676" t="str">
        <f t="shared" si="848"/>
        <v>605.541983979433i</v>
      </c>
      <c r="J1676" t="str">
        <f t="shared" si="842"/>
        <v>-495.339529328061+132.473208751213i</v>
      </c>
      <c r="K1676" t="str">
        <f t="shared" si="849"/>
        <v>0.305115695476464-1.14087872115902i</v>
      </c>
      <c r="L1676" t="str">
        <f t="shared" si="850"/>
        <v>0.0383291195585929-0.121740520806612i</v>
      </c>
      <c r="M1676" t="str">
        <f t="shared" si="851"/>
        <v>0.343444815035057-1.26261924196563i</v>
      </c>
      <c r="N1676" t="str">
        <f t="shared" si="852"/>
        <v>-1.1361313114519i</v>
      </c>
      <c r="O1676" t="str">
        <f t="shared" si="853"/>
        <v>0.421106590178038-0.907011157433372i</v>
      </c>
      <c r="P1676" t="str">
        <f t="shared" si="854"/>
        <v>0.578893409821962+0.907011157433372i</v>
      </c>
      <c r="Q1676" t="str">
        <f t="shared" si="855"/>
        <v>-0.578893409821962+0.229120154018528i</v>
      </c>
      <c r="R1676" t="str">
        <f t="shared" si="856"/>
        <v>-0.328427680725332-1.69679001619176i</v>
      </c>
      <c r="S1676" t="str">
        <f t="shared" si="857"/>
        <v>0.119792153778103i</v>
      </c>
      <c r="T1676" t="str">
        <f t="shared" si="858"/>
        <v>0.203262130548793-0.0393430592344347i</v>
      </c>
      <c r="U1676" t="e">
        <f t="shared" si="859"/>
        <v>#DIV/0!</v>
      </c>
      <c r="V1676" t="str">
        <f t="shared" si="860"/>
        <v>1.33333333333333E-06-0.000688088815788565i</v>
      </c>
      <c r="W1676" t="e">
        <f t="shared" si="861"/>
        <v>#DIV/0!</v>
      </c>
      <c r="X1676" t="e">
        <f t="shared" si="862"/>
        <v>#DIV/0!</v>
      </c>
      <c r="Y1676" t="str">
        <f t="shared" si="863"/>
        <v>0.00083+0.155018747898735i</v>
      </c>
      <c r="Z1676" t="e">
        <f t="shared" si="864"/>
        <v>#DIV/0!</v>
      </c>
      <c r="AA1676" t="e">
        <f t="shared" si="865"/>
        <v>#DIV/0!</v>
      </c>
      <c r="AB1676" t="str">
        <f t="shared" si="866"/>
        <v>1.25336247430791-0.242598628361207i</v>
      </c>
      <c r="AC1676" t="str">
        <f t="shared" si="867"/>
        <v>1.12415114691723-1.66583881826409i</v>
      </c>
      <c r="AD1676" t="str">
        <f t="shared" si="868"/>
        <v>0.448927493096959+0.449443313393597i</v>
      </c>
      <c r="AE1676" t="e">
        <f t="shared" si="869"/>
        <v>#DIV/0!</v>
      </c>
      <c r="AF1676" t="str">
        <f t="shared" si="870"/>
        <v>-18.5930579164752-2.73563166468281i</v>
      </c>
      <c r="AG1676" t="e">
        <f t="shared" si="871"/>
        <v>#DIV/0!</v>
      </c>
      <c r="AH1676" t="e">
        <f t="shared" si="872"/>
        <v>#DIV/0!</v>
      </c>
      <c r="AI1676" t="e">
        <f t="shared" si="873"/>
        <v>#DIV/0!</v>
      </c>
      <c r="AJ1676" t="e">
        <f t="shared" si="874"/>
        <v>#DIV/0!</v>
      </c>
      <c r="AK1676"/>
      <c r="AL1676"/>
      <c r="AM1676"/>
      <c r="AN1676"/>
    </row>
    <row r="1677" spans="1:40" x14ac:dyDescent="0.25">
      <c r="A1677"/>
      <c r="B1677">
        <f t="shared" si="840"/>
        <v>154300</v>
      </c>
      <c r="C1677" s="186" t="str">
        <f t="shared" si="843"/>
        <v>-4.13132551277644E-06+0.0204270374680855i</v>
      </c>
      <c r="D1677" s="158" t="str">
        <f t="shared" si="844"/>
        <v>-7.66669834016225+0.156607287255322i</v>
      </c>
      <c r="E1677" t="str">
        <f t="shared" si="845"/>
        <v>7.99992680409408-0.0241983860978546i</v>
      </c>
      <c r="F1677" t="str">
        <f t="shared" si="846"/>
        <v>0.99920064679047+2.41597154447455E-06i</v>
      </c>
      <c r="G1677">
        <f t="shared" si="841"/>
        <v>1</v>
      </c>
      <c r="H1677" t="str">
        <f t="shared" si="847"/>
        <v>10.9273524595321+2.89075051203323i</v>
      </c>
      <c r="I1677" t="str">
        <f t="shared" si="848"/>
        <v>605.934683061131i</v>
      </c>
      <c r="J1677" t="str">
        <f t="shared" si="842"/>
        <v>-495.983498808623+132.559118743917i</v>
      </c>
      <c r="K1677" t="str">
        <f t="shared" si="849"/>
        <v>0.304745209724574-1.14023536665446i</v>
      </c>
      <c r="L1677" t="str">
        <f t="shared" si="850"/>
        <v>0.0382839281944432-0.121675841170879i</v>
      </c>
      <c r="M1677" t="str">
        <f t="shared" si="851"/>
        <v>0.343029137919017-1.26191120782534i</v>
      </c>
      <c r="N1677" t="str">
        <f t="shared" si="852"/>
        <v>-1.13686810218566i</v>
      </c>
      <c r="O1677" t="str">
        <f t="shared" si="853"/>
        <v>0.420438198521208-0.907321178648576i</v>
      </c>
      <c r="P1677" t="str">
        <f t="shared" si="854"/>
        <v>0.579561801478792+0.907321178648576i</v>
      </c>
      <c r="Q1677" t="str">
        <f t="shared" si="855"/>
        <v>-0.579561801478792+0.229546923537084i</v>
      </c>
      <c r="R1677" t="str">
        <f t="shared" si="856"/>
        <v>-0.328421150355235-1.69560733787092i</v>
      </c>
      <c r="S1677" t="str">
        <f t="shared" si="857"/>
        <v>0.119869839999749i</v>
      </c>
      <c r="T1677" t="str">
        <f t="shared" si="858"/>
        <v>0.203252180292988-0.0393677907456155i</v>
      </c>
      <c r="U1677" t="e">
        <f t="shared" si="859"/>
        <v>#DIV/0!</v>
      </c>
      <c r="V1677" t="str">
        <f t="shared" si="860"/>
        <v>1.33333333333333E-06-0.000687642873587794i</v>
      </c>
      <c r="W1677" t="e">
        <f t="shared" si="861"/>
        <v>#DIV/0!</v>
      </c>
      <c r="X1677" t="e">
        <f t="shared" si="862"/>
        <v>#DIV/0!</v>
      </c>
      <c r="Y1677" t="str">
        <f t="shared" si="863"/>
        <v>0.00083+0.15511927886365i</v>
      </c>
      <c r="Z1677" t="e">
        <f t="shared" si="864"/>
        <v>#DIV/0!</v>
      </c>
      <c r="AA1677" t="e">
        <f t="shared" si="865"/>
        <v>#DIV/0!</v>
      </c>
      <c r="AB1677" t="str">
        <f t="shared" si="866"/>
        <v>1.2533011186722-0.242751128721029i</v>
      </c>
      <c r="AC1677" t="str">
        <f t="shared" si="867"/>
        <v>1.12358843224575-1.66482543884653i</v>
      </c>
      <c r="AD1677" t="str">
        <f t="shared" si="868"/>
        <v>0.449253928114583+0.449611463421837i</v>
      </c>
      <c r="AE1677" t="e">
        <f t="shared" si="869"/>
        <v>#DIV/0!</v>
      </c>
      <c r="AF1677" t="str">
        <f t="shared" si="870"/>
        <v>-18.5940507996944-2.73414322477791i</v>
      </c>
      <c r="AG1677" t="e">
        <f t="shared" si="871"/>
        <v>#DIV/0!</v>
      </c>
      <c r="AH1677" t="e">
        <f t="shared" si="872"/>
        <v>#DIV/0!</v>
      </c>
      <c r="AI1677" t="e">
        <f t="shared" si="873"/>
        <v>#DIV/0!</v>
      </c>
      <c r="AJ1677" t="e">
        <f t="shared" si="874"/>
        <v>#DIV/0!</v>
      </c>
      <c r="AK1677"/>
      <c r="AL1677"/>
      <c r="AM1677"/>
      <c r="AN1677"/>
    </row>
    <row r="1678" spans="1:40" x14ac:dyDescent="0.25">
      <c r="A1678"/>
      <c r="B1678">
        <f t="shared" si="840"/>
        <v>154400</v>
      </c>
      <c r="C1678" s="186" t="str">
        <f t="shared" si="843"/>
        <v>-4.12597578806196E-06+0.0204138075226201i</v>
      </c>
      <c r="D1678" s="158" t="str">
        <f t="shared" si="844"/>
        <v>-7.66669829914773+0.156505857673421i</v>
      </c>
      <c r="E1678" t="str">
        <f t="shared" si="845"/>
        <v>7.99992670918941-0.0242140684976353i</v>
      </c>
      <c r="F1678" t="str">
        <f t="shared" si="846"/>
        <v>0.999200646799928+2.41753727834514E-06i</v>
      </c>
      <c r="G1678">
        <f t="shared" si="841"/>
        <v>1</v>
      </c>
      <c r="H1678" t="str">
        <f t="shared" si="847"/>
        <v>10.9283436501296+2.88916207415855i</v>
      </c>
      <c r="I1678" t="str">
        <f t="shared" si="848"/>
        <v>606.32738214283i</v>
      </c>
      <c r="J1678" t="str">
        <f t="shared" si="842"/>
        <v>-496.62788577345+132.645028736623i</v>
      </c>
      <c r="K1678" t="str">
        <f t="shared" si="849"/>
        <v>0.30437538328802-1.13959267470141i</v>
      </c>
      <c r="L1678" t="str">
        <f t="shared" si="850"/>
        <v>0.0382388140751431-0.121611221028581i</v>
      </c>
      <c r="M1678" t="str">
        <f t="shared" si="851"/>
        <v>0.342614197363163-1.26120389572999i</v>
      </c>
      <c r="N1678" t="str">
        <f t="shared" si="852"/>
        <v>-1.13760489291941i</v>
      </c>
      <c r="O1678" t="str">
        <f t="shared" si="853"/>
        <v>0.419769578625071-0.907630707314892i</v>
      </c>
      <c r="P1678" t="str">
        <f t="shared" si="854"/>
        <v>0.580230421374929+0.907630707314892i</v>
      </c>
      <c r="Q1678" t="str">
        <f t="shared" si="855"/>
        <v>-0.580230421374929+0.229974185604518i</v>
      </c>
      <c r="R1678" t="str">
        <f t="shared" si="856"/>
        <v>-0.32841461531329-1.69442613622787i</v>
      </c>
      <c r="S1678" t="str">
        <f t="shared" si="857"/>
        <v>0.119947526221395i</v>
      </c>
      <c r="T1678" t="str">
        <f t="shared" si="858"/>
        <v>0.203242223405409-0.0393925206817802i</v>
      </c>
      <c r="U1678" t="e">
        <f t="shared" si="859"/>
        <v>#DIV/0!</v>
      </c>
      <c r="V1678" t="str">
        <f t="shared" si="860"/>
        <v>1.33333333333333E-06-0.000687197509032364i</v>
      </c>
      <c r="W1678" t="e">
        <f t="shared" si="861"/>
        <v>#DIV/0!</v>
      </c>
      <c r="X1678" t="e">
        <f t="shared" si="862"/>
        <v>#DIV/0!</v>
      </c>
      <c r="Y1678" t="str">
        <f t="shared" si="863"/>
        <v>0.00083+0.155219809828564i</v>
      </c>
      <c r="Z1678" t="e">
        <f t="shared" si="864"/>
        <v>#DIV/0!</v>
      </c>
      <c r="AA1678" t="e">
        <f t="shared" si="865"/>
        <v>#DIV/0!</v>
      </c>
      <c r="AB1678" t="str">
        <f t="shared" si="866"/>
        <v>1.2532397221434-0.242903619368929i</v>
      </c>
      <c r="AC1678" t="str">
        <f t="shared" si="867"/>
        <v>1.12302673047079-1.66381304843752i</v>
      </c>
      <c r="AD1678" t="str">
        <f t="shared" si="868"/>
        <v>0.449580493766604+0.449779385278904i</v>
      </c>
      <c r="AE1678" t="e">
        <f t="shared" si="869"/>
        <v>#DIV/0!</v>
      </c>
      <c r="AF1678" t="str">
        <f t="shared" si="870"/>
        <v>-18.5950419492773-2.73265621648513i</v>
      </c>
      <c r="AG1678" t="e">
        <f t="shared" si="871"/>
        <v>#DIV/0!</v>
      </c>
      <c r="AH1678" t="e">
        <f t="shared" si="872"/>
        <v>#DIV/0!</v>
      </c>
      <c r="AI1678" t="e">
        <f t="shared" si="873"/>
        <v>#DIV/0!</v>
      </c>
      <c r="AJ1678" t="e">
        <f t="shared" si="874"/>
        <v>#DIV/0!</v>
      </c>
      <c r="AK1678"/>
      <c r="AL1678"/>
      <c r="AM1678"/>
      <c r="AN1678"/>
    </row>
    <row r="1679" spans="1:40" x14ac:dyDescent="0.25">
      <c r="A1679"/>
      <c r="B1679">
        <f t="shared" si="840"/>
        <v>154500</v>
      </c>
      <c r="C1679" s="186" t="str">
        <f t="shared" si="843"/>
        <v>-4.12063644779978E-06+0.0204005947032956i</v>
      </c>
      <c r="D1679" s="158" t="str">
        <f t="shared" si="844"/>
        <v>-7.66669825821279+0.156404559391933i</v>
      </c>
      <c r="E1679" t="str">
        <f t="shared" si="845"/>
        <v>7.99992661422325-0.0242297508968576i</v>
      </c>
      <c r="F1679" t="str">
        <f t="shared" si="846"/>
        <v>0.999200646809405+2.41910301216014E-06i</v>
      </c>
      <c r="G1679">
        <f t="shared" si="841"/>
        <v>1</v>
      </c>
      <c r="H1679" t="str">
        <f t="shared" si="847"/>
        <v>10.9293331109253+2.88757519753662i</v>
      </c>
      <c r="I1679" t="str">
        <f t="shared" si="848"/>
        <v>606.720081224529i</v>
      </c>
      <c r="J1679" t="str">
        <f t="shared" si="842"/>
        <v>-497.272690222543+132.730938729328i</v>
      </c>
      <c r="K1679" t="str">
        <f t="shared" si="849"/>
        <v>0.304006214640629-1.13895064440853i</v>
      </c>
      <c r="L1679" t="str">
        <f t="shared" si="850"/>
        <v>0.0381937770311432-0.121546660317473i</v>
      </c>
      <c r="M1679" t="str">
        <f t="shared" si="851"/>
        <v>0.342199991671772-1.260497304726i</v>
      </c>
      <c r="N1679" t="str">
        <f t="shared" si="852"/>
        <v>-1.13834168365317i</v>
      </c>
      <c r="O1679" t="str">
        <f t="shared" si="853"/>
        <v>0.419100730852576-0.907939743264297i</v>
      </c>
      <c r="P1679" t="str">
        <f t="shared" si="854"/>
        <v>0.580899269147424+0.907939743264297i</v>
      </c>
      <c r="Q1679" t="str">
        <f t="shared" si="855"/>
        <v>-0.580899269147424+0.230401940388873i</v>
      </c>
      <c r="R1679" t="str">
        <f t="shared" si="856"/>
        <v>-0.328408075598612-1.69324640839231i</v>
      </c>
      <c r="S1679" t="str">
        <f t="shared" si="857"/>
        <v>0.120025212443041i</v>
      </c>
      <c r="T1679" t="str">
        <f t="shared" si="858"/>
        <v>0.203232259885703-0.0394172490417337i</v>
      </c>
      <c r="U1679" t="e">
        <f t="shared" si="859"/>
        <v>#DIV/0!</v>
      </c>
      <c r="V1679" t="str">
        <f t="shared" si="860"/>
        <v>1.33333333333333E-06-0.000686752721000627i</v>
      </c>
      <c r="W1679" t="e">
        <f t="shared" si="861"/>
        <v>#DIV/0!</v>
      </c>
      <c r="X1679" t="e">
        <f t="shared" si="862"/>
        <v>#DIV/0!</v>
      </c>
      <c r="Y1679" t="str">
        <f t="shared" si="863"/>
        <v>0.00083+0.155320340793479i</v>
      </c>
      <c r="Z1679" t="e">
        <f t="shared" si="864"/>
        <v>#DIV/0!</v>
      </c>
      <c r="AA1679" t="e">
        <f t="shared" si="865"/>
        <v>#DIV/0!</v>
      </c>
      <c r="AB1679" t="str">
        <f t="shared" si="866"/>
        <v>1.25317828471933-0.243056100297537i</v>
      </c>
      <c r="AC1679" t="str">
        <f t="shared" si="867"/>
        <v>1.12246603927194-1.66280164572746i</v>
      </c>
      <c r="AD1679" t="str">
        <f t="shared" si="868"/>
        <v>0.449907189902631+0.449947078866425i</v>
      </c>
      <c r="AE1679" t="e">
        <f t="shared" si="869"/>
        <v>#DIV/0!</v>
      </c>
      <c r="AF1679" t="str">
        <f t="shared" si="870"/>
        <v>-18.5960313691381-2.73117063814469i</v>
      </c>
      <c r="AG1679" t="e">
        <f t="shared" si="871"/>
        <v>#DIV/0!</v>
      </c>
      <c r="AH1679" t="e">
        <f t="shared" si="872"/>
        <v>#DIV/0!</v>
      </c>
      <c r="AI1679" t="e">
        <f t="shared" si="873"/>
        <v>#DIV/0!</v>
      </c>
      <c r="AJ1679" t="e">
        <f t="shared" si="874"/>
        <v>#DIV/0!</v>
      </c>
      <c r="AK1679"/>
      <c r="AL1679"/>
      <c r="AM1679"/>
      <c r="AN1679"/>
    </row>
    <row r="1680" spans="1:40" x14ac:dyDescent="0.25">
      <c r="A1680"/>
      <c r="B1680">
        <f t="shared" si="840"/>
        <v>154600</v>
      </c>
      <c r="C1680" s="186" t="str">
        <f t="shared" si="843"/>
        <v>-4.11530746513066E-06+0.0203873989768789i</v>
      </c>
      <c r="D1680" s="158" t="str">
        <f t="shared" si="844"/>
        <v>-7.66669821735727+0.156303392156072i</v>
      </c>
      <c r="E1680" t="str">
        <f t="shared" si="845"/>
        <v>7.99992651919561-0.0242454332955213i</v>
      </c>
      <c r="F1680" t="str">
        <f t="shared" si="846"/>
        <v>0.999200646818882+2.42066874591943E-06i</v>
      </c>
      <c r="G1680">
        <f t="shared" si="841"/>
        <v>1</v>
      </c>
      <c r="H1680" t="str">
        <f t="shared" si="847"/>
        <v>10.9303208458231+2.8859898802542i</v>
      </c>
      <c r="I1680" t="str">
        <f t="shared" si="848"/>
        <v>607.112780306227i</v>
      </c>
      <c r="J1680" t="str">
        <f t="shared" si="842"/>
        <v>-497.917912155903+132.816848722033i</v>
      </c>
      <c r="K1680" t="str">
        <f t="shared" si="849"/>
        <v>0.303637702260533-1.13830927488569i</v>
      </c>
      <c r="L1680" t="str">
        <f t="shared" si="850"/>
        <v>0.0381488168933405-0.121482158975333i</v>
      </c>
      <c r="M1680" t="str">
        <f t="shared" si="851"/>
        <v>0.341786519153873-1.25979143386102i</v>
      </c>
      <c r="N1680" t="str">
        <f t="shared" si="852"/>
        <v>-1.13907847438692i</v>
      </c>
      <c r="O1680" t="str">
        <f t="shared" si="853"/>
        <v>0.418431655566832-0.908248286329019i</v>
      </c>
      <c r="P1680" t="str">
        <f t="shared" si="854"/>
        <v>0.581568344433168+0.908248286329019i</v>
      </c>
      <c r="Q1680" t="str">
        <f t="shared" si="855"/>
        <v>-0.581568344433168+0.230830188057901i</v>
      </c>
      <c r="R1680" t="str">
        <f t="shared" si="856"/>
        <v>-0.328401531210314-1.69206815150147i</v>
      </c>
      <c r="S1680" t="str">
        <f t="shared" si="857"/>
        <v>0.120102898664687i</v>
      </c>
      <c r="T1680" t="str">
        <f t="shared" si="858"/>
        <v>0.203222289733525-0.0394419758242804i</v>
      </c>
      <c r="U1680" t="e">
        <f t="shared" si="859"/>
        <v>#DIV/0!</v>
      </c>
      <c r="V1680" t="str">
        <f t="shared" si="860"/>
        <v>1.33333333333333E-06-0.000686308508373846i</v>
      </c>
      <c r="W1680" t="e">
        <f t="shared" si="861"/>
        <v>#DIV/0!</v>
      </c>
      <c r="X1680" t="e">
        <f t="shared" si="862"/>
        <v>#DIV/0!</v>
      </c>
      <c r="Y1680" t="str">
        <f t="shared" si="863"/>
        <v>0.00083+0.155420871758394i</v>
      </c>
      <c r="Z1680" t="e">
        <f t="shared" si="864"/>
        <v>#DIV/0!</v>
      </c>
      <c r="AA1680" t="e">
        <f t="shared" si="865"/>
        <v>#DIV/0!</v>
      </c>
      <c r="AB1680" t="str">
        <f t="shared" si="866"/>
        <v>1.25311680639787-0.24320857149948i</v>
      </c>
      <c r="AC1680" t="str">
        <f t="shared" si="867"/>
        <v>1.12190635633533-1.66179122940851i</v>
      </c>
      <c r="AD1680" t="str">
        <f t="shared" si="868"/>
        <v>0.450234016372192+0.450114544086119i</v>
      </c>
      <c r="AE1680" t="e">
        <f t="shared" si="869"/>
        <v>#DIV/0!</v>
      </c>
      <c r="AF1680" t="str">
        <f t="shared" si="870"/>
        <v>-18.5970190631804-2.72968648809813i</v>
      </c>
      <c r="AG1680" t="e">
        <f t="shared" si="871"/>
        <v>#DIV/0!</v>
      </c>
      <c r="AH1680" t="e">
        <f t="shared" si="872"/>
        <v>#DIV/0!</v>
      </c>
      <c r="AI1680" t="e">
        <f t="shared" si="873"/>
        <v>#DIV/0!</v>
      </c>
      <c r="AJ1680" t="e">
        <f t="shared" si="874"/>
        <v>#DIV/0!</v>
      </c>
      <c r="AK1680"/>
      <c r="AL1680"/>
      <c r="AM1680"/>
      <c r="AN1680"/>
    </row>
    <row r="1681" spans="1:40" x14ac:dyDescent="0.25">
      <c r="A1681"/>
      <c r="B1681">
        <f t="shared" si="840"/>
        <v>154700</v>
      </c>
      <c r="C1681" s="186" t="str">
        <f t="shared" si="843"/>
        <v>-4.10998881328216E-06+0.0203742203102227i</v>
      </c>
      <c r="D1681" s="158" t="str">
        <f t="shared" si="844"/>
        <v>-7.66669817658088+0.156202355711707i</v>
      </c>
      <c r="E1681" t="str">
        <f t="shared" si="845"/>
        <v>7.99992642410649-0.024261115693626i</v>
      </c>
      <c r="F1681" t="str">
        <f t="shared" si="846"/>
        <v>0.999200646828369+2.42223447962301E-06i</v>
      </c>
      <c r="G1681">
        <f t="shared" si="841"/>
        <v>1</v>
      </c>
      <c r="H1681" t="str">
        <f t="shared" si="847"/>
        <v>10.9313068587158+2.88440612039985i</v>
      </c>
      <c r="I1681" t="str">
        <f t="shared" si="848"/>
        <v>607.505479387926i</v>
      </c>
      <c r="J1681" t="str">
        <f t="shared" si="842"/>
        <v>-498.563551573529+132.902758714738i</v>
      </c>
      <c r="K1681" t="str">
        <f t="shared" si="849"/>
        <v>0.30326984463015-1.13766856524396i</v>
      </c>
      <c r="L1681" t="str">
        <f t="shared" si="850"/>
        <v>0.0381039334930747-0.121417716939959i</v>
      </c>
      <c r="M1681" t="str">
        <f t="shared" si="851"/>
        <v>0.341373778123225-1.25908628218392i</v>
      </c>
      <c r="N1681" t="str">
        <f t="shared" si="852"/>
        <v>-1.13981526512068i</v>
      </c>
      <c r="O1681" t="str">
        <f t="shared" si="853"/>
        <v>0.417762353131036-0.908556336341572i</v>
      </c>
      <c r="P1681" t="str">
        <f t="shared" si="854"/>
        <v>0.582237646868964+0.908556336341572i</v>
      </c>
      <c r="Q1681" t="str">
        <f t="shared" si="855"/>
        <v>-0.582237646868964+0.231258928779108i</v>
      </c>
      <c r="R1681" t="str">
        <f t="shared" si="856"/>
        <v>-0.32839498214751-1.69089136269989i</v>
      </c>
      <c r="S1681" t="str">
        <f t="shared" si="857"/>
        <v>0.120180584886333i</v>
      </c>
      <c r="T1681" t="str">
        <f t="shared" si="858"/>
        <v>0.203212312948521-0.0394667010282246i</v>
      </c>
      <c r="U1681" t="e">
        <f t="shared" si="859"/>
        <v>#DIV/0!</v>
      </c>
      <c r="V1681" t="str">
        <f t="shared" si="860"/>
        <v>1.33333333333333E-06-0.00068586487003618i</v>
      </c>
      <c r="W1681" t="e">
        <f t="shared" si="861"/>
        <v>#DIV/0!</v>
      </c>
      <c r="X1681" t="e">
        <f t="shared" si="862"/>
        <v>#DIV/0!</v>
      </c>
      <c r="Y1681" t="str">
        <f t="shared" si="863"/>
        <v>0.00083+0.155521402723309i</v>
      </c>
      <c r="Z1681" t="e">
        <f t="shared" si="864"/>
        <v>#DIV/0!</v>
      </c>
      <c r="AA1681" t="e">
        <f t="shared" si="865"/>
        <v>#DIV/0!</v>
      </c>
      <c r="AB1681" t="str">
        <f t="shared" si="866"/>
        <v>1.25305528717683-0.243361032967387i</v>
      </c>
      <c r="AC1681" t="str">
        <f t="shared" si="867"/>
        <v>1.12134767935349-1.66078179817443i</v>
      </c>
      <c r="AD1681" t="str">
        <f t="shared" si="868"/>
        <v>0.450560973024736+0.45028178083979i</v>
      </c>
      <c r="AE1681" t="e">
        <f t="shared" si="869"/>
        <v>#DIV/0!</v>
      </c>
      <c r="AF1681" t="str">
        <f t="shared" si="870"/>
        <v>-18.5980050352967-2.72820376468814i</v>
      </c>
      <c r="AG1681" t="e">
        <f t="shared" si="871"/>
        <v>#DIV/0!</v>
      </c>
      <c r="AH1681" t="e">
        <f t="shared" si="872"/>
        <v>#DIV/0!</v>
      </c>
      <c r="AI1681" t="e">
        <f t="shared" si="873"/>
        <v>#DIV/0!</v>
      </c>
      <c r="AJ1681" t="e">
        <f t="shared" si="874"/>
        <v>#DIV/0!</v>
      </c>
      <c r="AK1681"/>
      <c r="AL1681"/>
      <c r="AM1681"/>
      <c r="AN1681"/>
    </row>
    <row r="1682" spans="1:40" x14ac:dyDescent="0.25">
      <c r="A1682"/>
      <c r="B1682">
        <f t="shared" si="840"/>
        <v>154800</v>
      </c>
      <c r="C1682" s="186" t="str">
        <f t="shared" si="843"/>
        <v>-4.10468046556829E-06+0.0203610586702655i</v>
      </c>
      <c r="D1682" s="158" t="str">
        <f t="shared" si="844"/>
        <v>-7.66669813588361+0.156101449805369i</v>
      </c>
      <c r="E1682" t="str">
        <f t="shared" si="845"/>
        <v>7.99992632895588-0.0242767980911713i</v>
      </c>
      <c r="F1682" t="str">
        <f t="shared" si="846"/>
        <v>0.999200646837857+0.0000024238002132708i</v>
      </c>
      <c r="G1682">
        <f t="shared" si="841"/>
        <v>1</v>
      </c>
      <c r="H1682" t="str">
        <f t="shared" si="847"/>
        <v>10.9322911534863+2.8828239160642i</v>
      </c>
      <c r="I1682" t="str">
        <f t="shared" si="848"/>
        <v>607.898178469625i</v>
      </c>
      <c r="J1682" t="str">
        <f t="shared" si="842"/>
        <v>-499.209608475421+132.988668707443i</v>
      </c>
      <c r="K1682" t="str">
        <f t="shared" si="849"/>
        <v>0.302902640236165-1.13702851459558i</v>
      </c>
      <c r="L1682" t="str">
        <f t="shared" si="850"/>
        <v>0.0380591266621294-0.121353334149174i</v>
      </c>
      <c r="M1682" t="str">
        <f t="shared" si="851"/>
        <v>0.340961766898294-1.25838184874475i</v>
      </c>
      <c r="N1682" t="str">
        <f t="shared" si="852"/>
        <v>-1.14055205585444i</v>
      </c>
      <c r="O1682" t="str">
        <f t="shared" si="853"/>
        <v>0.417092823908534-0.908863893134723i</v>
      </c>
      <c r="P1682" t="str">
        <f t="shared" si="854"/>
        <v>0.582907176091466+0.908863893134723i</v>
      </c>
      <c r="Q1682" t="str">
        <f t="shared" si="855"/>
        <v>-0.582907176091466+0.231688162719717i</v>
      </c>
      <c r="R1682" t="str">
        <f t="shared" si="856"/>
        <v>-0.328388428409312-1.68971603913955i</v>
      </c>
      <c r="S1682" t="str">
        <f t="shared" si="857"/>
        <v>0.120258271107979i</v>
      </c>
      <c r="T1682" t="str">
        <f t="shared" si="858"/>
        <v>0.203202329530344-0.0394914246523702i</v>
      </c>
      <c r="U1682" t="e">
        <f t="shared" si="859"/>
        <v>#DIV/0!</v>
      </c>
      <c r="V1682" t="str">
        <f t="shared" si="860"/>
        <v>1.33333333333333E-06-0.000685421804874657i</v>
      </c>
      <c r="W1682" t="e">
        <f t="shared" si="861"/>
        <v>#DIV/0!</v>
      </c>
      <c r="X1682" t="e">
        <f t="shared" si="862"/>
        <v>#DIV/0!</v>
      </c>
      <c r="Y1682" t="str">
        <f t="shared" si="863"/>
        <v>0.00083+0.155621933688224i</v>
      </c>
      <c r="Z1682" t="e">
        <f t="shared" si="864"/>
        <v>#DIV/0!</v>
      </c>
      <c r="AA1682" t="e">
        <f t="shared" si="865"/>
        <v>#DIV/0!</v>
      </c>
      <c r="AB1682" t="str">
        <f t="shared" si="866"/>
        <v>1.25299372705407-0.243513484693881i</v>
      </c>
      <c r="AC1682" t="str">
        <f t="shared" si="867"/>
        <v>1.12079000602547-1.65977335072066i</v>
      </c>
      <c r="AD1682" t="str">
        <f t="shared" si="868"/>
        <v>0.450888059709654+0.45044878902933i</v>
      </c>
      <c r="AE1682" t="e">
        <f t="shared" si="869"/>
        <v>#DIV/0!</v>
      </c>
      <c r="AF1682" t="str">
        <f t="shared" si="870"/>
        <v>-18.5989892893699-2.72672246625883i</v>
      </c>
      <c r="AG1682" t="e">
        <f t="shared" si="871"/>
        <v>#DIV/0!</v>
      </c>
      <c r="AH1682" t="e">
        <f t="shared" si="872"/>
        <v>#DIV/0!</v>
      </c>
      <c r="AI1682" t="e">
        <f t="shared" si="873"/>
        <v>#DIV/0!</v>
      </c>
      <c r="AJ1682" t="e">
        <f t="shared" si="874"/>
        <v>#DIV/0!</v>
      </c>
      <c r="AK1682"/>
      <c r="AL1682"/>
      <c r="AM1682"/>
      <c r="AN1682"/>
    </row>
    <row r="1683" spans="1:40" x14ac:dyDescent="0.25">
      <c r="A1683"/>
      <c r="B1683">
        <f t="shared" si="840"/>
        <v>154900</v>
      </c>
      <c r="C1683" s="186" t="str">
        <f t="shared" si="843"/>
        <v>-4.09938239538915E-06+0.0203479140240313i</v>
      </c>
      <c r="D1683" s="158" t="str">
        <f t="shared" si="844"/>
        <v>-7.66669809526507+0.15600067418424i</v>
      </c>
      <c r="E1683" t="str">
        <f t="shared" si="845"/>
        <v>7.99992623374378-0.0242924804881568i</v>
      </c>
      <c r="F1683" t="str">
        <f t="shared" si="846"/>
        <v>0.999200646847364+2.42536594686286E-06i</v>
      </c>
      <c r="G1683">
        <f t="shared" si="841"/>
        <v>1</v>
      </c>
      <c r="H1683" t="str">
        <f t="shared" si="847"/>
        <v>10.9332737340061+2.8812432653396i</v>
      </c>
      <c r="I1683" t="str">
        <f t="shared" si="848"/>
        <v>608.290877551324i</v>
      </c>
      <c r="J1683" t="str">
        <f t="shared" si="842"/>
        <v>-499.856082861579+133.074578700148i</v>
      </c>
      <c r="K1683" t="str">
        <f t="shared" si="849"/>
        <v>0.302536087569517-1.136389122054i</v>
      </c>
      <c r="L1683" t="str">
        <f t="shared" si="850"/>
        <v>0.0380143962327292-0.121289010540819i</v>
      </c>
      <c r="M1683" t="str">
        <f t="shared" si="851"/>
        <v>0.340550483802246-1.25767813259482i</v>
      </c>
      <c r="N1683" t="str">
        <f t="shared" si="852"/>
        <v>-1.14128884658819i</v>
      </c>
      <c r="O1683" t="str">
        <f t="shared" si="853"/>
        <v>0.416423068262798-0.909170956541506i</v>
      </c>
      <c r="P1683" t="str">
        <f t="shared" si="854"/>
        <v>0.583576931737202+0.909170956541506i</v>
      </c>
      <c r="Q1683" t="str">
        <f t="shared" si="855"/>
        <v>-0.583576931737202+0.232117890046684i</v>
      </c>
      <c r="R1683" t="str">
        <f t="shared" si="856"/>
        <v>-0.328381869994824-1.68854217797977i</v>
      </c>
      <c r="S1683" t="str">
        <f t="shared" si="857"/>
        <v>0.120335957329625i</v>
      </c>
      <c r="T1683" t="str">
        <f t="shared" si="858"/>
        <v>0.203192339478646-0.0395161466955196i</v>
      </c>
      <c r="U1683" t="e">
        <f t="shared" si="859"/>
        <v>#DIV/0!</v>
      </c>
      <c r="V1683" t="str">
        <f t="shared" si="860"/>
        <v>1.33333333333333E-06-0.000684979311779191i</v>
      </c>
      <c r="W1683" t="e">
        <f t="shared" si="861"/>
        <v>#DIV/0!</v>
      </c>
      <c r="X1683" t="e">
        <f t="shared" si="862"/>
        <v>#DIV/0!</v>
      </c>
      <c r="Y1683" t="str">
        <f t="shared" si="863"/>
        <v>0.00083+0.155722464653139i</v>
      </c>
      <c r="Z1683" t="e">
        <f t="shared" si="864"/>
        <v>#DIV/0!</v>
      </c>
      <c r="AA1683" t="e">
        <f t="shared" si="865"/>
        <v>#DIV/0!</v>
      </c>
      <c r="AB1683" t="str">
        <f t="shared" si="866"/>
        <v>1.25293212602745-0.243665926671577i</v>
      </c>
      <c r="AC1683" t="str">
        <f t="shared" si="867"/>
        <v>1.12023333405673-1.65876588574439i</v>
      </c>
      <c r="AD1683" t="str">
        <f t="shared" si="868"/>
        <v>0.45121527627623+0.45061556855672i</v>
      </c>
      <c r="AE1683" t="e">
        <f t="shared" si="869"/>
        <v>#DIV/0!</v>
      </c>
      <c r="AF1683" t="str">
        <f t="shared" si="870"/>
        <v>-18.5999718292712-2.72524259115536i</v>
      </c>
      <c r="AG1683" t="e">
        <f t="shared" si="871"/>
        <v>#DIV/0!</v>
      </c>
      <c r="AH1683" t="e">
        <f t="shared" si="872"/>
        <v>#DIV/0!</v>
      </c>
      <c r="AI1683" t="e">
        <f t="shared" si="873"/>
        <v>#DIV/0!</v>
      </c>
      <c r="AJ1683" t="e">
        <f t="shared" si="874"/>
        <v>#DIV/0!</v>
      </c>
      <c r="AK1683"/>
      <c r="AL1683"/>
      <c r="AM1683"/>
      <c r="AN1683"/>
    </row>
    <row r="1684" spans="1:40" x14ac:dyDescent="0.25">
      <c r="A1684"/>
      <c r="B1684">
        <f t="shared" si="840"/>
        <v>155000</v>
      </c>
      <c r="C1684" s="186" t="str">
        <f t="shared" si="843"/>
        <v>-4.09409457623063E-06+0.0203347863386288i</v>
      </c>
      <c r="D1684" s="158" t="str">
        <f t="shared" si="844"/>
        <v>-7.66669805472512+0.155900028596154i</v>
      </c>
      <c r="E1684" t="str">
        <f t="shared" si="845"/>
        <v>7.99992613847021-0.0243081628845821i</v>
      </c>
      <c r="F1684" t="str">
        <f t="shared" si="846"/>
        <v>0.999200646856861+0.000002426931680399i</v>
      </c>
      <c r="G1684">
        <f t="shared" si="841"/>
        <v>1</v>
      </c>
      <c r="H1684" t="str">
        <f t="shared" si="847"/>
        <v>10.9342546041367+2.87966416632044i</v>
      </c>
      <c r="I1684" t="str">
        <f t="shared" si="848"/>
        <v>608.683576633022i</v>
      </c>
      <c r="J1684" t="str">
        <f t="shared" si="842"/>
        <v>-500.502974732003+133.160488692853i</v>
      </c>
      <c r="K1684" t="str">
        <f t="shared" si="849"/>
        <v>0.302170185125387-1.13575038673385i</v>
      </c>
      <c r="L1684" t="str">
        <f t="shared" si="850"/>
        <v>0.0379697420375382-0.121224746052762i</v>
      </c>
      <c r="M1684" t="str">
        <f t="shared" si="851"/>
        <v>0.340139927162925-1.25697513278661i</v>
      </c>
      <c r="N1684" t="str">
        <f t="shared" si="852"/>
        <v>-1.14202563732195i</v>
      </c>
      <c r="O1684" t="str">
        <f t="shared" si="853"/>
        <v>0.415753086557392-0.909477526395239i</v>
      </c>
      <c r="P1684" t="str">
        <f t="shared" si="854"/>
        <v>0.584246913442608+0.909477526395239i</v>
      </c>
      <c r="Q1684" t="str">
        <f t="shared" si="855"/>
        <v>-0.584246913442608+0.232548110926711i</v>
      </c>
      <c r="R1684" t="str">
        <f t="shared" si="856"/>
        <v>-0.328375306903167-1.68736977638717i</v>
      </c>
      <c r="S1684" t="str">
        <f t="shared" si="857"/>
        <v>0.120413643551271i</v>
      </c>
      <c r="T1684" t="str">
        <f t="shared" si="858"/>
        <v>0.203182342793073-0.0395408671564772i</v>
      </c>
      <c r="U1684" t="e">
        <f t="shared" si="859"/>
        <v>#DIV/0!</v>
      </c>
      <c r="V1684" t="str">
        <f t="shared" si="860"/>
        <v>1.33333333333333E-06-0.000684537389642562i</v>
      </c>
      <c r="W1684" t="e">
        <f t="shared" si="861"/>
        <v>#DIV/0!</v>
      </c>
      <c r="X1684" t="e">
        <f t="shared" si="862"/>
        <v>#DIV/0!</v>
      </c>
      <c r="Y1684" t="str">
        <f t="shared" si="863"/>
        <v>0.00083+0.155822995618054i</v>
      </c>
      <c r="Z1684" t="e">
        <f t="shared" si="864"/>
        <v>#DIV/0!</v>
      </c>
      <c r="AA1684" t="e">
        <f t="shared" si="865"/>
        <v>#DIV/0!</v>
      </c>
      <c r="AB1684" t="str">
        <f t="shared" si="866"/>
        <v>1.25287048409479-0.243818358893104i</v>
      </c>
      <c r="AC1684" t="str">
        <f t="shared" si="867"/>
        <v>1.11967766115911-1.65775940194436i</v>
      </c>
      <c r="AD1684" t="str">
        <f t="shared" si="868"/>
        <v>0.451542622573708+0.450782119324027i</v>
      </c>
      <c r="AE1684" t="e">
        <f t="shared" si="869"/>
        <v>#DIV/0!</v>
      </c>
      <c r="AF1684" t="str">
        <f t="shared" si="870"/>
        <v>-18.6009526588618-2.72376413772429i</v>
      </c>
      <c r="AG1684" t="e">
        <f t="shared" si="871"/>
        <v>#DIV/0!</v>
      </c>
      <c r="AH1684" t="e">
        <f t="shared" si="872"/>
        <v>#DIV/0!</v>
      </c>
      <c r="AI1684" t="e">
        <f t="shared" si="873"/>
        <v>#DIV/0!</v>
      </c>
      <c r="AJ1684" t="e">
        <f t="shared" si="874"/>
        <v>#DIV/0!</v>
      </c>
      <c r="AK1684"/>
      <c r="AL1684"/>
      <c r="AM1684"/>
      <c r="AN1684"/>
    </row>
    <row r="1685" spans="1:40" x14ac:dyDescent="0.25">
      <c r="A1685"/>
      <c r="B1685">
        <f t="shared" si="840"/>
        <v>155100</v>
      </c>
      <c r="C1685" s="186" t="str">
        <f t="shared" si="843"/>
        <v>-4.08881698166406E-06+0.0203216755812518i</v>
      </c>
      <c r="D1685" s="158" t="str">
        <f t="shared" si="844"/>
        <v>-7.66669801426352+0.155799512789597i</v>
      </c>
      <c r="E1685" t="str">
        <f t="shared" si="845"/>
        <v>7.99992604313514-0.024323845280447i</v>
      </c>
      <c r="F1685" t="str">
        <f t="shared" si="846"/>
        <v>0.999200646866378+2.42849741387935E-06i</v>
      </c>
      <c r="G1685">
        <f t="shared" si="841"/>
        <v>1</v>
      </c>
      <c r="H1685" t="str">
        <f t="shared" si="847"/>
        <v>10.935233767729+2.87808661710302i</v>
      </c>
      <c r="I1685" t="str">
        <f t="shared" si="848"/>
        <v>609.076275714721i</v>
      </c>
      <c r="J1685" t="str">
        <f t="shared" si="842"/>
        <v>-501.150284086694+133.246398685558i</v>
      </c>
      <c r="K1685" t="str">
        <f t="shared" si="849"/>
        <v>0.301804931403183-1.13511230775098i</v>
      </c>
      <c r="L1685" t="str">
        <f t="shared" si="850"/>
        <v>0.0379251639096598-0.121160540622889i</v>
      </c>
      <c r="M1685" t="str">
        <f t="shared" si="851"/>
        <v>0.339730095312843-1.25627284837387i</v>
      </c>
      <c r="N1685" t="str">
        <f t="shared" si="852"/>
        <v>-1.1427624280557i</v>
      </c>
      <c r="O1685" t="str">
        <f t="shared" si="853"/>
        <v>0.415082879156041-0.909783602529487i</v>
      </c>
      <c r="P1685" t="str">
        <f t="shared" si="854"/>
        <v>0.584917120843959+0.909783602529487i</v>
      </c>
      <c r="Q1685" t="str">
        <f t="shared" si="855"/>
        <v>-0.584917120843959+0.232978825526213i</v>
      </c>
      <c r="R1685" t="str">
        <f t="shared" si="856"/>
        <v>-0.328368739133443-1.68619883153572i</v>
      </c>
      <c r="S1685" t="str">
        <f t="shared" si="857"/>
        <v>0.120491329772917i</v>
      </c>
      <c r="T1685" t="str">
        <f t="shared" si="858"/>
        <v>0.203172339473278-0.0395655860340446i</v>
      </c>
      <c r="U1685" t="e">
        <f t="shared" si="859"/>
        <v>#DIV/0!</v>
      </c>
      <c r="V1685" t="str">
        <f t="shared" si="860"/>
        <v>1.33333333333333E-06-0.000684096037360393i</v>
      </c>
      <c r="W1685" t="e">
        <f t="shared" si="861"/>
        <v>#DIV/0!</v>
      </c>
      <c r="X1685" t="e">
        <f t="shared" si="862"/>
        <v>#DIV/0!</v>
      </c>
      <c r="Y1685" t="str">
        <f t="shared" si="863"/>
        <v>0.00083+0.155923526582969i</v>
      </c>
      <c r="Z1685" t="e">
        <f t="shared" si="864"/>
        <v>#DIV/0!</v>
      </c>
      <c r="AA1685" t="e">
        <f t="shared" si="865"/>
        <v>#DIV/0!</v>
      </c>
      <c r="AB1685" t="str">
        <f t="shared" si="866"/>
        <v>1.25280880125394-0.243970781351072i</v>
      </c>
      <c r="AC1685" t="str">
        <f t="shared" si="867"/>
        <v>1.11912298505086-1.65675389802109i</v>
      </c>
      <c r="AD1685" t="str">
        <f t="shared" si="868"/>
        <v>0.451870098451222+0.450948441233408i</v>
      </c>
      <c r="AE1685" t="e">
        <f t="shared" si="869"/>
        <v>#DIV/0!</v>
      </c>
      <c r="AF1685" t="str">
        <f t="shared" si="870"/>
        <v>-18.6019317819925-2.72228710431342i</v>
      </c>
      <c r="AG1685" t="e">
        <f t="shared" si="871"/>
        <v>#DIV/0!</v>
      </c>
      <c r="AH1685" t="e">
        <f t="shared" si="872"/>
        <v>#DIV/0!</v>
      </c>
      <c r="AI1685" t="e">
        <f t="shared" si="873"/>
        <v>#DIV/0!</v>
      </c>
      <c r="AJ1685" t="e">
        <f t="shared" si="874"/>
        <v>#DIV/0!</v>
      </c>
      <c r="AK1685"/>
      <c r="AL1685"/>
      <c r="AM1685"/>
      <c r="AN1685"/>
    </row>
    <row r="1686" spans="1:40" x14ac:dyDescent="0.25">
      <c r="A1686"/>
      <c r="B1686">
        <f t="shared" si="840"/>
        <v>155200</v>
      </c>
      <c r="C1686" s="186" t="str">
        <f t="shared" si="843"/>
        <v>-4.08354958534591E-06+0.0203085817191787i</v>
      </c>
      <c r="D1686" s="158" t="str">
        <f t="shared" si="844"/>
        <v>-7.66669797388019+0.155699126513703i</v>
      </c>
      <c r="E1686" t="str">
        <f t="shared" si="845"/>
        <v>7.9999259477386-0.0243395276757511i</v>
      </c>
      <c r="F1686" t="str">
        <f t="shared" si="846"/>
        <v>0.999200646875895+2.43006314730376E-06i</v>
      </c>
      <c r="G1686">
        <f t="shared" si="841"/>
        <v>1</v>
      </c>
      <c r="H1686" t="str">
        <f t="shared" si="847"/>
        <v>10.9362112286234+2.87651061578556i</v>
      </c>
      <c r="I1686" t="str">
        <f t="shared" si="848"/>
        <v>609.46897479642i</v>
      </c>
      <c r="J1686" t="str">
        <f t="shared" si="842"/>
        <v>-501.798010925651+133.332308678263i</v>
      </c>
      <c r="K1686" t="str">
        <f t="shared" si="849"/>
        <v>0.301440324906527-1.1344748842224i</v>
      </c>
      <c r="L1686" t="str">
        <f t="shared" si="850"/>
        <v>0.0378806616826348-0.121096394189115i</v>
      </c>
      <c r="M1686" t="str">
        <f t="shared" si="851"/>
        <v>0.339320986589162-1.25557127841151i</v>
      </c>
      <c r="N1686" t="str">
        <f t="shared" si="852"/>
        <v>-1.14349921878946i</v>
      </c>
      <c r="O1686" t="str">
        <f t="shared" si="853"/>
        <v>0.414412446422556-0.910089184778103i</v>
      </c>
      <c r="P1686" t="str">
        <f t="shared" si="854"/>
        <v>0.585587553577444+0.910089184778103i</v>
      </c>
      <c r="Q1686" t="str">
        <f t="shared" si="855"/>
        <v>-0.585587553577444+0.233410034011357i</v>
      </c>
      <c r="R1686" t="str">
        <f t="shared" si="856"/>
        <v>-0.328362166684766-1.68502934060661i</v>
      </c>
      <c r="S1686" t="str">
        <f t="shared" si="857"/>
        <v>0.120569015994563i</v>
      </c>
      <c r="T1686" t="str">
        <f t="shared" si="858"/>
        <v>0.203162329518906-0.0395903033270249i</v>
      </c>
      <c r="U1686" t="e">
        <f t="shared" si="859"/>
        <v>#DIV/0!</v>
      </c>
      <c r="V1686" t="str">
        <f t="shared" si="860"/>
        <v>1.33333333333333E-06-0.000683655253831164i</v>
      </c>
      <c r="W1686" t="e">
        <f t="shared" si="861"/>
        <v>#DIV/0!</v>
      </c>
      <c r="X1686" t="e">
        <f t="shared" si="862"/>
        <v>#DIV/0!</v>
      </c>
      <c r="Y1686" t="str">
        <f t="shared" si="863"/>
        <v>0.00083+0.156024057547883i</v>
      </c>
      <c r="Z1686" t="e">
        <f t="shared" si="864"/>
        <v>#DIV/0!</v>
      </c>
      <c r="AA1686" t="e">
        <f t="shared" si="865"/>
        <v>#DIV/0!</v>
      </c>
      <c r="AB1686" t="str">
        <f t="shared" si="866"/>
        <v>1.25274707750271-0.2441231940381i</v>
      </c>
      <c r="AC1686" t="str">
        <f t="shared" si="867"/>
        <v>1.11856930345659-1.65574937267667i</v>
      </c>
      <c r="AD1686" t="str">
        <f t="shared" si="868"/>
        <v>0.452197703757858+0.451114534187096i</v>
      </c>
      <c r="AE1686" t="e">
        <f t="shared" si="869"/>
        <v>#DIV/0!</v>
      </c>
      <c r="AF1686" t="str">
        <f t="shared" si="870"/>
        <v>-18.6029092025036-2.72081148927186i</v>
      </c>
      <c r="AG1686" t="e">
        <f t="shared" si="871"/>
        <v>#DIV/0!</v>
      </c>
      <c r="AH1686" t="e">
        <f t="shared" si="872"/>
        <v>#DIV/0!</v>
      </c>
      <c r="AI1686" t="e">
        <f t="shared" si="873"/>
        <v>#DIV/0!</v>
      </c>
      <c r="AJ1686" t="e">
        <f t="shared" si="874"/>
        <v>#DIV/0!</v>
      </c>
      <c r="AK1686"/>
      <c r="AL1686"/>
      <c r="AM1686"/>
      <c r="AN1686"/>
    </row>
    <row r="1687" spans="1:40" x14ac:dyDescent="0.25">
      <c r="A1687"/>
      <c r="B1687">
        <f t="shared" si="840"/>
        <v>155300</v>
      </c>
      <c r="C1687" s="186" t="str">
        <f t="shared" si="843"/>
        <v>-0.0000040782923610174+0.020295504719772i</v>
      </c>
      <c r="D1687" s="158" t="str">
        <f t="shared" si="844"/>
        <v>-7.66669793357476+0.155598869518252i</v>
      </c>
      <c r="E1687" t="str">
        <f t="shared" si="845"/>
        <v>7.99992585228057-0.0243552100704939i</v>
      </c>
      <c r="F1687" t="str">
        <f t="shared" si="846"/>
        <v>0.999200646885412+2.43162888067219E-06i</v>
      </c>
      <c r="G1687">
        <f t="shared" si="841"/>
        <v>1</v>
      </c>
      <c r="H1687" t="str">
        <f t="shared" si="847"/>
        <v>10.9371869906497+2.87493616046814i</v>
      </c>
      <c r="I1687" t="str">
        <f t="shared" si="848"/>
        <v>609.861673878119i</v>
      </c>
      <c r="J1687" t="str">
        <f t="shared" si="842"/>
        <v>-502.446155248873+133.418218670969i</v>
      </c>
      <c r="K1687" t="str">
        <f t="shared" si="849"/>
        <v>0.301076364143244-1.13383811526633i</v>
      </c>
      <c r="L1687" t="str">
        <f t="shared" si="850"/>
        <v>0.0378362351904398-0.121032306689374i</v>
      </c>
      <c r="M1687" t="str">
        <f t="shared" si="851"/>
        <v>0.338912599333684-1.2548704219557i</v>
      </c>
      <c r="N1687" t="str">
        <f t="shared" si="852"/>
        <v>-1.14423600952322i</v>
      </c>
      <c r="O1687" t="str">
        <f t="shared" si="853"/>
        <v>0.413741788720899-0.910394272975193i</v>
      </c>
      <c r="P1687" t="str">
        <f t="shared" si="854"/>
        <v>0.586258211279101+0.910394272975193i</v>
      </c>
      <c r="Q1687" t="str">
        <f t="shared" si="855"/>
        <v>-0.586258211279101+0.233841736548027i</v>
      </c>
      <c r="R1687" t="str">
        <f t="shared" si="856"/>
        <v>-0.328355589556238-1.68386130078834i</v>
      </c>
      <c r="S1687" t="str">
        <f t="shared" si="857"/>
        <v>0.120646702216209i</v>
      </c>
      <c r="T1687" t="str">
        <f t="shared" si="858"/>
        <v>0.203152312929609-0.0396150190342192i</v>
      </c>
      <c r="U1687" t="e">
        <f t="shared" si="859"/>
        <v>#DIV/0!</v>
      </c>
      <c r="V1687" t="str">
        <f t="shared" si="860"/>
        <v>1.33333333333333E-06-0.000683215037956196i</v>
      </c>
      <c r="W1687" t="e">
        <f t="shared" si="861"/>
        <v>#DIV/0!</v>
      </c>
      <c r="X1687" t="e">
        <f t="shared" si="862"/>
        <v>#DIV/0!</v>
      </c>
      <c r="Y1687" t="str">
        <f t="shared" si="863"/>
        <v>0.00083+0.156124588512798i</v>
      </c>
      <c r="Z1687" t="e">
        <f t="shared" si="864"/>
        <v>#DIV/0!</v>
      </c>
      <c r="AA1687" t="e">
        <f t="shared" si="865"/>
        <v>#DIV/0!</v>
      </c>
      <c r="AB1687" t="str">
        <f t="shared" si="866"/>
        <v>1.25268531283897-0.244275596946796i</v>
      </c>
      <c r="AC1687" t="str">
        <f t="shared" si="867"/>
        <v>1.11801661410728-1.65474582461497i</v>
      </c>
      <c r="AD1687" t="str">
        <f t="shared" si="868"/>
        <v>0.452525438342608+0.451280398087429i</v>
      </c>
      <c r="AE1687" t="e">
        <f t="shared" si="869"/>
        <v>#DIV/0!</v>
      </c>
      <c r="AF1687" t="str">
        <f t="shared" si="870"/>
        <v>-18.6038849242245-2.71933729094989i</v>
      </c>
      <c r="AG1687" t="e">
        <f t="shared" si="871"/>
        <v>#DIV/0!</v>
      </c>
      <c r="AH1687" t="e">
        <f t="shared" si="872"/>
        <v>#DIV/0!</v>
      </c>
      <c r="AI1687" t="e">
        <f t="shared" si="873"/>
        <v>#DIV/0!</v>
      </c>
      <c r="AJ1687" t="e">
        <f t="shared" si="874"/>
        <v>#DIV/0!</v>
      </c>
      <c r="AK1687"/>
      <c r="AL1687"/>
      <c r="AM1687"/>
      <c r="AN1687"/>
    </row>
    <row r="1688" spans="1:40" x14ac:dyDescent="0.25">
      <c r="A1688"/>
      <c r="B1688">
        <f t="shared" si="840"/>
        <v>155400</v>
      </c>
      <c r="C1688" s="186" t="str">
        <f t="shared" si="843"/>
        <v>-4.07304528250424E-06+0.0202824445504784i</v>
      </c>
      <c r="D1688" s="158" t="str">
        <f t="shared" si="844"/>
        <v>-7.66669789334715+0.155498741553668i</v>
      </c>
      <c r="E1688" t="str">
        <f t="shared" si="845"/>
        <v>7.99992575676105-0.0243708924646752i</v>
      </c>
      <c r="F1688" t="str">
        <f t="shared" si="846"/>
        <v>0.999200646894939+2.43319461398467E-06i</v>
      </c>
      <c r="G1688">
        <f t="shared" si="841"/>
        <v>1</v>
      </c>
      <c r="H1688" t="str">
        <f t="shared" si="847"/>
        <v>10.9381610576275+2.87336324925286i</v>
      </c>
      <c r="I1688" t="str">
        <f t="shared" si="848"/>
        <v>610.254372959817i</v>
      </c>
      <c r="J1688" t="str">
        <f t="shared" si="842"/>
        <v>-503.094717056362+133.504128663673i</v>
      </c>
      <c r="K1688" t="str">
        <f t="shared" si="849"/>
        <v>0.300713047625331-1.13320200000218i</v>
      </c>
      <c r="L1688" t="str">
        <f t="shared" si="850"/>
        <v>0.0377918842674866-0.120968278061625i</v>
      </c>
      <c r="M1688" t="str">
        <f t="shared" si="851"/>
        <v>0.338504931892818-1.25417027806381i</v>
      </c>
      <c r="N1688" t="str">
        <f t="shared" si="852"/>
        <v>-1.14497280025697i</v>
      </c>
      <c r="O1688" t="str">
        <f t="shared" si="853"/>
        <v>0.413070906415151-0.910698866955134i</v>
      </c>
      <c r="P1688" t="str">
        <f t="shared" si="854"/>
        <v>0.586929093584849+0.910698866955134i</v>
      </c>
      <c r="Q1688" t="str">
        <f t="shared" si="855"/>
        <v>-0.586929093584849+0.234273933301836i</v>
      </c>
      <c r="R1688" t="str">
        <f t="shared" si="856"/>
        <v>-0.328349007746974-1.68269470927666i</v>
      </c>
      <c r="S1688" t="str">
        <f t="shared" si="857"/>
        <v>0.120724388437855i</v>
      </c>
      <c r="T1688" t="str">
        <f t="shared" si="858"/>
        <v>0.203142289705039-0.03963973315443i</v>
      </c>
      <c r="U1688" t="e">
        <f t="shared" si="859"/>
        <v>#DIV/0!</v>
      </c>
      <c r="V1688" t="str">
        <f t="shared" si="860"/>
        <v>1.33333333333333E-06-0.00068277538863962i</v>
      </c>
      <c r="W1688" t="e">
        <f t="shared" si="861"/>
        <v>#DIV/0!</v>
      </c>
      <c r="X1688" t="e">
        <f t="shared" si="862"/>
        <v>#DIV/0!</v>
      </c>
      <c r="Y1688" t="str">
        <f t="shared" si="863"/>
        <v>0.00083+0.156225119477713i</v>
      </c>
      <c r="Z1688" t="e">
        <f t="shared" si="864"/>
        <v>#DIV/0!</v>
      </c>
      <c r="AA1688" t="e">
        <f t="shared" si="865"/>
        <v>#DIV/0!</v>
      </c>
      <c r="AB1688" t="str">
        <f t="shared" si="866"/>
        <v>1.25262350726056-0.244427990069775i</v>
      </c>
      <c r="AC1688" t="str">
        <f t="shared" si="867"/>
        <v>1.11746491474019-1.65374325254151i</v>
      </c>
      <c r="AD1688" t="str">
        <f t="shared" si="868"/>
        <v>0.452853302054385+0.451446032836831i</v>
      </c>
      <c r="AE1688" t="e">
        <f t="shared" si="869"/>
        <v>#DIV/0!</v>
      </c>
      <c r="AF1688" t="str">
        <f t="shared" si="870"/>
        <v>-18.6048589509747-2.71786450769919i</v>
      </c>
      <c r="AG1688" t="e">
        <f t="shared" si="871"/>
        <v>#DIV/0!</v>
      </c>
      <c r="AH1688" t="e">
        <f t="shared" si="872"/>
        <v>#DIV/0!</v>
      </c>
      <c r="AI1688" t="e">
        <f t="shared" si="873"/>
        <v>#DIV/0!</v>
      </c>
      <c r="AJ1688" t="e">
        <f t="shared" si="874"/>
        <v>#DIV/0!</v>
      </c>
      <c r="AK1688"/>
      <c r="AL1688"/>
      <c r="AM1688"/>
      <c r="AN1688"/>
    </row>
    <row r="1689" spans="1:40" x14ac:dyDescent="0.25">
      <c r="A1689"/>
      <c r="B1689">
        <f t="shared" si="840"/>
        <v>155500</v>
      </c>
      <c r="C1689" s="186" t="str">
        <f t="shared" si="843"/>
        <v>-4.06780832371627E-06+0.0202694011788281i</v>
      </c>
      <c r="D1689" s="158" t="str">
        <f t="shared" si="844"/>
        <v>-7.66669785319712+0.155398742371016i</v>
      </c>
      <c r="E1689" t="str">
        <f t="shared" si="845"/>
        <v>7.99992566118005-0.0243865748582946i</v>
      </c>
      <c r="F1689" t="str">
        <f t="shared" si="846"/>
        <v>0.999200646904477+2.43476034724116E-06i</v>
      </c>
      <c r="G1689">
        <f t="shared" si="841"/>
        <v>1</v>
      </c>
      <c r="H1689" t="str">
        <f t="shared" si="847"/>
        <v>10.939133433366+2.87179188024372i</v>
      </c>
      <c r="I1689" t="str">
        <f t="shared" si="848"/>
        <v>610.647072041516i</v>
      </c>
      <c r="J1689" t="str">
        <f t="shared" si="842"/>
        <v>-503.743696348118+133.590038656378i</v>
      </c>
      <c r="K1689" t="str">
        <f t="shared" si="849"/>
        <v>0.300350373868977-1.13256653755055i</v>
      </c>
      <c r="L1689" t="str">
        <f t="shared" si="850"/>
        <v>0.0377476087486199-0.120904308243853i</v>
      </c>
      <c r="M1689" t="str">
        <f t="shared" si="851"/>
        <v>0.338097982617597-1.2534708457944i</v>
      </c>
      <c r="N1689" t="str">
        <f t="shared" si="852"/>
        <v>-1.14570959099073i</v>
      </c>
      <c r="O1689" t="str">
        <f t="shared" si="853"/>
        <v>0.41239979986949-0.911002966552582i</v>
      </c>
      <c r="P1689" t="str">
        <f t="shared" si="854"/>
        <v>0.58760020013051+0.911002966552582i</v>
      </c>
      <c r="Q1689" t="str">
        <f t="shared" si="855"/>
        <v>-0.58760020013051+0.234706624438148i</v>
      </c>
      <c r="R1689" t="str">
        <f t="shared" si="856"/>
        <v>-0.328342421256077-1.68152956327446i</v>
      </c>
      <c r="S1689" t="str">
        <f t="shared" si="857"/>
        <v>0.120802074659501i</v>
      </c>
      <c r="T1689" t="str">
        <f t="shared" si="858"/>
        <v>0.203132259844839-0.0396644456864579i</v>
      </c>
      <c r="U1689" t="e">
        <f t="shared" si="859"/>
        <v>#DIV/0!</v>
      </c>
      <c r="V1689" t="str">
        <f t="shared" si="860"/>
        <v>1.33333333333333E-06-0.000682336304788404i</v>
      </c>
      <c r="W1689" t="e">
        <f t="shared" si="861"/>
        <v>#DIV/0!</v>
      </c>
      <c r="X1689" t="e">
        <f t="shared" si="862"/>
        <v>#DIV/0!</v>
      </c>
      <c r="Y1689" t="str">
        <f t="shared" si="863"/>
        <v>0.00083+0.156325650442628i</v>
      </c>
      <c r="Z1689" t="e">
        <f t="shared" si="864"/>
        <v>#DIV/0!</v>
      </c>
      <c r="AA1689" t="e">
        <f t="shared" si="865"/>
        <v>#DIV/0!</v>
      </c>
      <c r="AB1689" t="str">
        <f t="shared" si="866"/>
        <v>1.25256166076528-0.244580373399642i</v>
      </c>
      <c r="AC1689" t="str">
        <f t="shared" si="867"/>
        <v>1.11691420309893-1.65274165516337i</v>
      </c>
      <c r="AD1689" t="str">
        <f t="shared" si="868"/>
        <v>0.453181294742054+0.451611438337795i</v>
      </c>
      <c r="AE1689" t="e">
        <f t="shared" si="869"/>
        <v>#DIV/0!</v>
      </c>
      <c r="AF1689" t="str">
        <f t="shared" si="870"/>
        <v>-18.6058312865631-2.7163931378727i</v>
      </c>
      <c r="AG1689" t="e">
        <f t="shared" si="871"/>
        <v>#DIV/0!</v>
      </c>
      <c r="AH1689" t="e">
        <f t="shared" si="872"/>
        <v>#DIV/0!</v>
      </c>
      <c r="AI1689" t="e">
        <f t="shared" si="873"/>
        <v>#DIV/0!</v>
      </c>
      <c r="AJ1689" t="e">
        <f t="shared" si="874"/>
        <v>#DIV/0!</v>
      </c>
      <c r="AK1689"/>
      <c r="AL1689"/>
      <c r="AM1689"/>
      <c r="AN1689"/>
    </row>
    <row r="1690" spans="1:40" x14ac:dyDescent="0.25">
      <c r="A1690"/>
      <c r="B1690">
        <f t="shared" si="840"/>
        <v>155600</v>
      </c>
      <c r="C1690" s="186" t="str">
        <f t="shared" si="843"/>
        <v>-4.06258145864712E-06+0.020256374572435i</v>
      </c>
      <c r="D1690" s="158" t="str">
        <f t="shared" si="844"/>
        <v>-7.66669781312453+0.155298871722002i</v>
      </c>
      <c r="E1690" t="str">
        <f t="shared" si="845"/>
        <v>7.99992556553757-0.0244022572513516i</v>
      </c>
      <c r="F1690" t="str">
        <f t="shared" si="846"/>
        <v>0.999200646914024+2.43632608044161E-06i</v>
      </c>
      <c r="G1690">
        <f t="shared" si="841"/>
        <v>1</v>
      </c>
      <c r="H1690" t="str">
        <f t="shared" si="847"/>
        <v>10.9401041216641+2.87022205154666i</v>
      </c>
      <c r="I1690" t="str">
        <f t="shared" si="848"/>
        <v>611.039771123215i</v>
      </c>
      <c r="J1690" t="str">
        <f t="shared" si="842"/>
        <v>-504.393093124139+133.675948649083i</v>
      </c>
      <c r="K1690" t="str">
        <f t="shared" si="849"/>
        <v>0.299988341394519-1.13193172703323i</v>
      </c>
      <c r="L1690" t="str">
        <f t="shared" si="850"/>
        <v>0.0377034084691172-0.120840397174065i</v>
      </c>
      <c r="M1690" t="str">
        <f t="shared" si="851"/>
        <v>0.337691749863636-1.2527721242073i</v>
      </c>
      <c r="N1690" t="str">
        <f t="shared" si="852"/>
        <v>-1.14644638172448i</v>
      </c>
      <c r="O1690" t="str">
        <f t="shared" si="853"/>
        <v>0.411728469448252-0.911306571602444i</v>
      </c>
      <c r="P1690" t="str">
        <f t="shared" si="854"/>
        <v>0.588271530551748+0.911306571602444i</v>
      </c>
      <c r="Q1690" t="str">
        <f t="shared" si="855"/>
        <v>-0.588271530551748+0.235139810122036i</v>
      </c>
      <c r="R1690" t="str">
        <f t="shared" si="856"/>
        <v>-0.328335830082652-1.6803658599919i</v>
      </c>
      <c r="S1690" t="str">
        <f t="shared" si="857"/>
        <v>0.120879760881147i</v>
      </c>
      <c r="T1690" t="str">
        <f t="shared" si="858"/>
        <v>0.203122223348664-0.0396891566291039i</v>
      </c>
      <c r="U1690" t="e">
        <f t="shared" si="859"/>
        <v>#DIV/0!</v>
      </c>
      <c r="V1690" t="str">
        <f t="shared" si="860"/>
        <v>1.33333333333333E-06-0.000681897785312317i</v>
      </c>
      <c r="W1690" t="e">
        <f t="shared" si="861"/>
        <v>#DIV/0!</v>
      </c>
      <c r="X1690" t="e">
        <f t="shared" si="862"/>
        <v>#DIV/0!</v>
      </c>
      <c r="Y1690" t="str">
        <f t="shared" si="863"/>
        <v>0.00083+0.156426181407543i</v>
      </c>
      <c r="Z1690" t="e">
        <f t="shared" si="864"/>
        <v>#DIV/0!</v>
      </c>
      <c r="AA1690" t="e">
        <f t="shared" si="865"/>
        <v>#DIV/0!</v>
      </c>
      <c r="AB1690" t="str">
        <f t="shared" si="866"/>
        <v>1.252499773351-0.244732746929004i</v>
      </c>
      <c r="AC1690" t="str">
        <f t="shared" si="867"/>
        <v>1.11636447693337-1.65174103118948i</v>
      </c>
      <c r="AD1690" t="str">
        <f t="shared" si="868"/>
        <v>0.453509416254367+0.451776614492925i</v>
      </c>
      <c r="AE1690" t="e">
        <f t="shared" si="869"/>
        <v>#DIV/0!</v>
      </c>
      <c r="AF1690" t="str">
        <f t="shared" si="870"/>
        <v>-18.6068019347886-2.71492317982466i</v>
      </c>
      <c r="AG1690" t="e">
        <f t="shared" si="871"/>
        <v>#DIV/0!</v>
      </c>
      <c r="AH1690" t="e">
        <f t="shared" si="872"/>
        <v>#DIV/0!</v>
      </c>
      <c r="AI1690" t="e">
        <f t="shared" si="873"/>
        <v>#DIV/0!</v>
      </c>
      <c r="AJ1690" t="e">
        <f t="shared" si="874"/>
        <v>#DIV/0!</v>
      </c>
      <c r="AK1690"/>
      <c r="AL1690"/>
      <c r="AM1690"/>
      <c r="AN1690"/>
    </row>
    <row r="1691" spans="1:40" x14ac:dyDescent="0.25">
      <c r="A1691"/>
      <c r="B1691">
        <f t="shared" si="840"/>
        <v>155700</v>
      </c>
      <c r="C1691" s="186" t="str">
        <f t="shared" si="843"/>
        <v>-4.05736466137393E-06+0.020243364698996i</v>
      </c>
      <c r="D1691" s="158" t="str">
        <f t="shared" si="844"/>
        <v>-7.66669777312906+0.155199129358969i</v>
      </c>
      <c r="E1691" t="str">
        <f t="shared" si="845"/>
        <v>7.9999254698336-0.024417939643846i</v>
      </c>
      <c r="F1691" t="str">
        <f t="shared" si="846"/>
        <v>0.999200646923571+2.43789181358595E-06i</v>
      </c>
      <c r="G1691">
        <f t="shared" si="841"/>
        <v>1</v>
      </c>
      <c r="H1691" t="str">
        <f t="shared" si="847"/>
        <v>10.9410731263102+2.86865376126951i</v>
      </c>
      <c r="I1691" t="str">
        <f t="shared" si="848"/>
        <v>611.432470204913i</v>
      </c>
      <c r="J1691" t="str">
        <f t="shared" si="842"/>
        <v>-505.042907384426+133.761858641789i</v>
      </c>
      <c r="K1691" t="str">
        <f t="shared" si="849"/>
        <v>0.29962694872644-1.1312975675732i</v>
      </c>
      <c r="L1691" t="str">
        <f t="shared" si="850"/>
        <v>0.0376592832646872-0.120776544790295i</v>
      </c>
      <c r="M1691" t="str">
        <f t="shared" si="851"/>
        <v>0.337286231991127-1.2520741123635i</v>
      </c>
      <c r="N1691" t="str">
        <f t="shared" si="852"/>
        <v>-1.14718317245824i</v>
      </c>
      <c r="O1691" t="str">
        <f t="shared" si="853"/>
        <v>0.411056915515857-0.911609681939913i</v>
      </c>
      <c r="P1691" t="str">
        <f t="shared" si="854"/>
        <v>0.588943084484143+0.911609681939913i</v>
      </c>
      <c r="Q1691" t="str">
        <f t="shared" si="855"/>
        <v>-0.588943084484143+0.235573490518327i</v>
      </c>
      <c r="R1691" t="str">
        <f t="shared" si="856"/>
        <v>-0.328329234225806-1.67920359664623i</v>
      </c>
      <c r="S1691" t="str">
        <f t="shared" si="857"/>
        <v>0.120957447102793i</v>
      </c>
      <c r="T1691" t="str">
        <f t="shared" si="858"/>
        <v>0.203112180216156-0.0397138659811685i</v>
      </c>
      <c r="U1691" t="e">
        <f t="shared" si="859"/>
        <v>#DIV/0!</v>
      </c>
      <c r="V1691" t="str">
        <f t="shared" si="860"/>
        <v>1.33333333333333E-06-0.000681459829123938i</v>
      </c>
      <c r="W1691" t="e">
        <f t="shared" si="861"/>
        <v>#DIV/0!</v>
      </c>
      <c r="X1691" t="e">
        <f t="shared" si="862"/>
        <v>#DIV/0!</v>
      </c>
      <c r="Y1691" t="str">
        <f t="shared" si="863"/>
        <v>0.00083+0.156526712372458i</v>
      </c>
      <c r="Z1691" t="e">
        <f t="shared" si="864"/>
        <v>#DIV/0!</v>
      </c>
      <c r="AA1691" t="e">
        <f t="shared" si="865"/>
        <v>#DIV/0!</v>
      </c>
      <c r="AB1691" t="str">
        <f t="shared" si="866"/>
        <v>1.25243784501553-0.244885110650463i</v>
      </c>
      <c r="AC1691" t="str">
        <f t="shared" si="867"/>
        <v>1.11581573399966-1.6507413793303i</v>
      </c>
      <c r="AD1691" t="str">
        <f t="shared" si="868"/>
        <v>0.453837666440027+0.451941561204895i</v>
      </c>
      <c r="AE1691" t="e">
        <f t="shared" si="869"/>
        <v>#DIV/0!</v>
      </c>
      <c r="AF1691" t="str">
        <f t="shared" si="870"/>
        <v>-18.6077708994393-2.71345463191054i</v>
      </c>
      <c r="AG1691" t="e">
        <f t="shared" si="871"/>
        <v>#DIV/0!</v>
      </c>
      <c r="AH1691" t="e">
        <f t="shared" si="872"/>
        <v>#DIV/0!</v>
      </c>
      <c r="AI1691" t="e">
        <f t="shared" si="873"/>
        <v>#DIV/0!</v>
      </c>
      <c r="AJ1691" t="e">
        <f t="shared" si="874"/>
        <v>#DIV/0!</v>
      </c>
      <c r="AK1691"/>
      <c r="AL1691"/>
      <c r="AM1691"/>
      <c r="AN1691"/>
    </row>
    <row r="1692" spans="1:40" x14ac:dyDescent="0.25">
      <c r="A1692"/>
      <c r="B1692">
        <f t="shared" si="840"/>
        <v>155800</v>
      </c>
      <c r="C1692" s="186" t="str">
        <f t="shared" si="843"/>
        <v>-4.05215790605701E-06+0.0202303715262912i</v>
      </c>
      <c r="D1692" s="158" t="str">
        <f t="shared" si="844"/>
        <v>-7.66669773321065+0.155099515034899i</v>
      </c>
      <c r="E1692" t="str">
        <f t="shared" si="845"/>
        <v>7.99992537406815-0.0244336220357774i</v>
      </c>
      <c r="F1692" t="str">
        <f t="shared" si="846"/>
        <v>0.999200646933118+2.43945754667414E-06i</v>
      </c>
      <c r="G1692">
        <f t="shared" si="841"/>
        <v>1</v>
      </c>
      <c r="H1692" t="str">
        <f t="shared" si="847"/>
        <v>10.9420404510825+2.86708700752212i</v>
      </c>
      <c r="I1692" t="str">
        <f t="shared" si="848"/>
        <v>611.825169286612i</v>
      </c>
      <c r="J1692" t="str">
        <f t="shared" si="842"/>
        <v>-505.69313912898+133.847768634493i</v>
      </c>
      <c r="K1692" t="str">
        <f t="shared" si="849"/>
        <v>0.299266194393351-1.13066405829463i</v>
      </c>
      <c r="L1692" t="str">
        <f t="shared" si="850"/>
        <v>0.0376152329714672-0.120712751030601i</v>
      </c>
      <c r="M1692" t="str">
        <f t="shared" si="851"/>
        <v>0.336881427364818-1.25137680932523i</v>
      </c>
      <c r="N1692" t="str">
        <f t="shared" si="852"/>
        <v>-1.147919963192i</v>
      </c>
      <c r="O1692" t="str">
        <f t="shared" si="853"/>
        <v>0.410385138436874-0.91191229740044i</v>
      </c>
      <c r="P1692" t="str">
        <f t="shared" si="854"/>
        <v>0.589614861563126+0.91191229740044i</v>
      </c>
      <c r="Q1692" t="str">
        <f t="shared" si="855"/>
        <v>-0.589614861563126+0.23600766579156i</v>
      </c>
      <c r="R1692" t="str">
        <f t="shared" si="856"/>
        <v>-0.328322633684646-1.67804277046189i</v>
      </c>
      <c r="S1692" t="str">
        <f t="shared" si="857"/>
        <v>0.121035133324439i</v>
      </c>
      <c r="T1692" t="str">
        <f t="shared" si="858"/>
        <v>0.203102130446966-0.0397385737414521i</v>
      </c>
      <c r="U1692" t="e">
        <f t="shared" si="859"/>
        <v>#DIV/0!</v>
      </c>
      <c r="V1692" t="str">
        <f t="shared" si="860"/>
        <v>1.33333333333333E-06-0.000681022435138619i</v>
      </c>
      <c r="W1692" t="e">
        <f t="shared" si="861"/>
        <v>#DIV/0!</v>
      </c>
      <c r="X1692" t="e">
        <f t="shared" si="862"/>
        <v>#DIV/0!</v>
      </c>
      <c r="Y1692" t="str">
        <f t="shared" si="863"/>
        <v>0.00083+0.156627243337373i</v>
      </c>
      <c r="Z1692" t="e">
        <f t="shared" si="864"/>
        <v>#DIV/0!</v>
      </c>
      <c r="AA1692" t="e">
        <f t="shared" si="865"/>
        <v>#DIV/0!</v>
      </c>
      <c r="AB1692" t="str">
        <f t="shared" si="866"/>
        <v>1.2523758757567-0.245037464556624i</v>
      </c>
      <c r="AC1692" t="str">
        <f t="shared" si="867"/>
        <v>1.11526797206017-1.649742698298i</v>
      </c>
      <c r="AD1692" t="str">
        <f t="shared" si="868"/>
        <v>0.45416604514766+0.45210627837648i</v>
      </c>
      <c r="AE1692" t="e">
        <f t="shared" si="869"/>
        <v>#DIV/0!</v>
      </c>
      <c r="AF1692" t="str">
        <f t="shared" si="870"/>
        <v>-18.6087381842931-2.71198749248722i</v>
      </c>
      <c r="AG1692" t="e">
        <f t="shared" si="871"/>
        <v>#DIV/0!</v>
      </c>
      <c r="AH1692" t="e">
        <f t="shared" si="872"/>
        <v>#DIV/0!</v>
      </c>
      <c r="AI1692" t="e">
        <f t="shared" si="873"/>
        <v>#DIV/0!</v>
      </c>
      <c r="AJ1692" t="e">
        <f t="shared" si="874"/>
        <v>#DIV/0!</v>
      </c>
      <c r="AK1692"/>
      <c r="AL1692"/>
      <c r="AM1692"/>
      <c r="AN1692"/>
    </row>
    <row r="1693" spans="1:40" x14ac:dyDescent="0.25">
      <c r="A1693"/>
      <c r="B1693">
        <f t="shared" si="840"/>
        <v>155900</v>
      </c>
      <c r="C1693" s="186" t="str">
        <f t="shared" si="843"/>
        <v>-4.04696116693949E-06+0.0202173950221831i</v>
      </c>
      <c r="D1693" s="158" t="str">
        <f t="shared" si="844"/>
        <v>-7.66669769336897+0.155000028503404i</v>
      </c>
      <c r="E1693" t="str">
        <f t="shared" si="845"/>
        <v>7.99992527824121-0.0244493044271454i</v>
      </c>
      <c r="F1693" t="str">
        <f t="shared" si="846"/>
        <v>0.999200646942685+2.44102327970623E-06i</v>
      </c>
      <c r="G1693">
        <f t="shared" si="841"/>
        <v>1</v>
      </c>
      <c r="H1693" t="str">
        <f t="shared" si="847"/>
        <v>10.9430060997491+2.86552178841621i</v>
      </c>
      <c r="I1693" t="str">
        <f t="shared" si="848"/>
        <v>612.217868368311i</v>
      </c>
      <c r="J1693" t="str">
        <f t="shared" si="842"/>
        <v>-506.3437883578+133.933678627198i</v>
      </c>
      <c r="K1693" t="str">
        <f t="shared" si="849"/>
        <v>0.29890607692799-1.1300311983229i</v>
      </c>
      <c r="L1693" t="str">
        <f t="shared" si="850"/>
        <v>0.037571257426024-0.120649015833067i</v>
      </c>
      <c r="M1693" t="str">
        <f t="shared" si="851"/>
        <v>0.336477334354014-1.25068021415597i</v>
      </c>
      <c r="N1693" t="str">
        <f t="shared" si="852"/>
        <v>-1.14865675392575i</v>
      </c>
      <c r="O1693" t="str">
        <f t="shared" si="853"/>
        <v>0.409713138575994-0.912214417819741i</v>
      </c>
      <c r="P1693" t="str">
        <f t="shared" si="854"/>
        <v>0.590286861424006+0.912214417819741i</v>
      </c>
      <c r="Q1693" t="str">
        <f t="shared" si="855"/>
        <v>-0.590286861424006+0.236442336106009i</v>
      </c>
      <c r="R1693" t="str">
        <f t="shared" si="856"/>
        <v>-0.328316028458272-1.67688337867045i</v>
      </c>
      <c r="S1693" t="str">
        <f t="shared" si="857"/>
        <v>0.121112819546085i</v>
      </c>
      <c r="T1693" t="str">
        <f t="shared" si="858"/>
        <v>0.203092074040744-0.039763279908754i</v>
      </c>
      <c r="U1693" t="e">
        <f t="shared" si="859"/>
        <v>#DIV/0!</v>
      </c>
      <c r="V1693" t="str">
        <f t="shared" si="860"/>
        <v>1.33333333333333E-06-0.000680585602274513i</v>
      </c>
      <c r="W1693" t="e">
        <f t="shared" si="861"/>
        <v>#DIV/0!</v>
      </c>
      <c r="X1693" t="e">
        <f t="shared" si="862"/>
        <v>#DIV/0!</v>
      </c>
      <c r="Y1693" t="str">
        <f t="shared" si="863"/>
        <v>0.00083+0.156727774302288i</v>
      </c>
      <c r="Z1693" t="e">
        <f t="shared" si="864"/>
        <v>#DIV/0!</v>
      </c>
      <c r="AA1693" t="e">
        <f t="shared" si="865"/>
        <v>#DIV/0!</v>
      </c>
      <c r="AB1693" t="str">
        <f t="shared" si="866"/>
        <v>1.25231386557236-0.245189808640082i</v>
      </c>
      <c r="AC1693" t="str">
        <f t="shared" si="867"/>
        <v>1.11472118888352-1.64874498680652i</v>
      </c>
      <c r="AD1693" t="str">
        <f t="shared" si="868"/>
        <v>0.454494552225786+0.45227076591054i</v>
      </c>
      <c r="AE1693" t="e">
        <f t="shared" si="869"/>
        <v>#DIV/0!</v>
      </c>
      <c r="AF1693" t="str">
        <f t="shared" si="870"/>
        <v>-18.6097037931181-2.71052175991281i</v>
      </c>
      <c r="AG1693" t="e">
        <f t="shared" si="871"/>
        <v>#DIV/0!</v>
      </c>
      <c r="AH1693" t="e">
        <f t="shared" si="872"/>
        <v>#DIV/0!</v>
      </c>
      <c r="AI1693" t="e">
        <f t="shared" si="873"/>
        <v>#DIV/0!</v>
      </c>
      <c r="AJ1693" t="e">
        <f t="shared" si="874"/>
        <v>#DIV/0!</v>
      </c>
      <c r="AK1693"/>
      <c r="AL1693"/>
      <c r="AM1693"/>
      <c r="AN1693"/>
    </row>
    <row r="1694" spans="1:40" x14ac:dyDescent="0.25">
      <c r="A1694"/>
      <c r="B1694">
        <f t="shared" si="840"/>
        <v>156000</v>
      </c>
      <c r="C1694" s="186" t="str">
        <f t="shared" si="843"/>
        <v>-4.04177441834705E-06+0.0202044351546167i</v>
      </c>
      <c r="D1694" s="158" t="str">
        <f t="shared" si="844"/>
        <v>-7.66669765360389+0.154900669518728i</v>
      </c>
      <c r="E1694" t="str">
        <f t="shared" si="845"/>
        <v>7.99992518235279-0.0244649868179497i</v>
      </c>
      <c r="F1694" t="str">
        <f t="shared" si="846"/>
        <v>0.999200646952242+2.44258901268206E-06i</v>
      </c>
      <c r="G1694">
        <f t="shared" si="841"/>
        <v>1</v>
      </c>
      <c r="H1694" t="str">
        <f t="shared" si="847"/>
        <v>10.9439700760676+2.86395810206548i</v>
      </c>
      <c r="I1694" t="str">
        <f t="shared" si="848"/>
        <v>612.61056745001i</v>
      </c>
      <c r="J1694" t="str">
        <f t="shared" si="842"/>
        <v>-506.994855070886+134.019588619904i</v>
      </c>
      <c r="K1694" t="str">
        <f t="shared" si="849"/>
        <v>0.298546594867197-1.12939898678454i</v>
      </c>
      <c r="L1694" t="str">
        <f t="shared" si="850"/>
        <v>0.0375273564653506-0.120585339135803i</v>
      </c>
      <c r="M1694" t="str">
        <f t="shared" si="851"/>
        <v>0.336073951332548-1.24998432592034i</v>
      </c>
      <c r="N1694" t="str">
        <f t="shared" si="852"/>
        <v>-1.14939354465951i</v>
      </c>
      <c r="O1694" t="str">
        <f t="shared" si="853"/>
        <v>0.409040916298-0.912516043033816i</v>
      </c>
      <c r="P1694" t="str">
        <f t="shared" si="854"/>
        <v>0.590959083702+0.912516043033816i</v>
      </c>
      <c r="Q1694" t="str">
        <f t="shared" si="855"/>
        <v>-0.590959083702+0.236877501625694i</v>
      </c>
      <c r="R1694" t="str">
        <f t="shared" si="856"/>
        <v>-0.328309418545792-1.67572541851052i</v>
      </c>
      <c r="S1694" t="str">
        <f t="shared" si="857"/>
        <v>0.121190505767731i</v>
      </c>
      <c r="T1694" t="str">
        <f t="shared" si="858"/>
        <v>0.203082010997133-0.0397879844818742i</v>
      </c>
      <c r="U1694" t="e">
        <f t="shared" si="859"/>
        <v>#DIV/0!</v>
      </c>
      <c r="V1694" t="str">
        <f t="shared" si="860"/>
        <v>1.33333333333333E-06-0.000680149329452546i</v>
      </c>
      <c r="W1694" t="e">
        <f t="shared" si="861"/>
        <v>#DIV/0!</v>
      </c>
      <c r="X1694" t="e">
        <f t="shared" si="862"/>
        <v>#DIV/0!</v>
      </c>
      <c r="Y1694" t="str">
        <f t="shared" si="863"/>
        <v>0.00083+0.156828305267202i</v>
      </c>
      <c r="Z1694" t="e">
        <f t="shared" si="864"/>
        <v>#DIV/0!</v>
      </c>
      <c r="AA1694" t="e">
        <f t="shared" si="865"/>
        <v>#DIV/0!</v>
      </c>
      <c r="AB1694" t="str">
        <f t="shared" si="866"/>
        <v>1.2522518144603-0.245342142893438i</v>
      </c>
      <c r="AC1694" t="str">
        <f t="shared" si="867"/>
        <v>1.11417538224452-1.64774824357127i</v>
      </c>
      <c r="AD1694" t="str">
        <f t="shared" si="868"/>
        <v>0.454823187522903+0.452435023710012i</v>
      </c>
      <c r="AE1694" t="e">
        <f t="shared" si="869"/>
        <v>#DIV/0!</v>
      </c>
      <c r="AF1694" t="str">
        <f t="shared" si="870"/>
        <v>-18.6106677296715-2.70905743254675i</v>
      </c>
      <c r="AG1694" t="e">
        <f t="shared" si="871"/>
        <v>#DIV/0!</v>
      </c>
      <c r="AH1694" t="e">
        <f t="shared" si="872"/>
        <v>#DIV/0!</v>
      </c>
      <c r="AI1694" t="e">
        <f t="shared" si="873"/>
        <v>#DIV/0!</v>
      </c>
      <c r="AJ1694" t="e">
        <f t="shared" si="874"/>
        <v>#DIV/0!</v>
      </c>
      <c r="AK1694"/>
      <c r="AL1694"/>
      <c r="AM1694"/>
      <c r="AN1694"/>
    </row>
    <row r="1695" spans="1:40" x14ac:dyDescent="0.25">
      <c r="A1695"/>
      <c r="B1695">
        <f t="shared" si="840"/>
        <v>156100</v>
      </c>
      <c r="C1695" s="186" t="str">
        <f t="shared" si="843"/>
        <v>-4.03659763468755E-06+0.0201914918916192i</v>
      </c>
      <c r="D1695" s="158" t="str">
        <f t="shared" si="844"/>
        <v>-7.66669761391517+0.154801437835747i</v>
      </c>
      <c r="E1695" t="str">
        <f t="shared" si="845"/>
        <v>7.99992508640289-0.0244806692081899i</v>
      </c>
      <c r="F1695" t="str">
        <f t="shared" si="846"/>
        <v>0.999200646961819+2.44415474560172E-06i</v>
      </c>
      <c r="G1695">
        <f t="shared" si="841"/>
        <v>1</v>
      </c>
      <c r="H1695" t="str">
        <f t="shared" si="847"/>
        <v>10.9449323837857+2.8623959465856i</v>
      </c>
      <c r="I1695" t="str">
        <f t="shared" si="848"/>
        <v>613.003266531708i</v>
      </c>
      <c r="J1695" t="str">
        <f t="shared" si="842"/>
        <v>-507.646339268238+134.105498612609i</v>
      </c>
      <c r="K1695" t="str">
        <f t="shared" si="849"/>
        <v>0.298187746751895-1.12876742280731i</v>
      </c>
      <c r="L1695" t="str">
        <f t="shared" si="850"/>
        <v>0.0374835299268664-0.120521720876944i</v>
      </c>
      <c r="M1695" t="str">
        <f t="shared" si="851"/>
        <v>0.335671276678761-1.24928914368425i</v>
      </c>
      <c r="N1695" t="str">
        <f t="shared" si="852"/>
        <v>-1.15013033539326i</v>
      </c>
      <c r="O1695" t="str">
        <f t="shared" si="853"/>
        <v>0.408368471967834-0.912817172878916i</v>
      </c>
      <c r="P1695" t="str">
        <f t="shared" si="854"/>
        <v>0.591631528032166+0.912817172878916i</v>
      </c>
      <c r="Q1695" t="str">
        <f t="shared" si="855"/>
        <v>-0.591631528032166+0.237313162514344i</v>
      </c>
      <c r="R1695" t="str">
        <f t="shared" si="856"/>
        <v>-0.328302803946306-1.67456888722786i</v>
      </c>
      <c r="S1695" t="str">
        <f t="shared" si="857"/>
        <v>0.121268191989377i</v>
      </c>
      <c r="T1695" t="str">
        <f t="shared" si="858"/>
        <v>0.203071941315786-0.0398126874596114i</v>
      </c>
      <c r="U1695" t="e">
        <f t="shared" si="859"/>
        <v>#DIV/0!</v>
      </c>
      <c r="V1695" t="str">
        <f t="shared" si="860"/>
        <v>1.33333333333333E-06-0.000679713615596393i</v>
      </c>
      <c r="W1695" t="e">
        <f t="shared" si="861"/>
        <v>#DIV/0!</v>
      </c>
      <c r="X1695" t="e">
        <f t="shared" si="862"/>
        <v>#DIV/0!</v>
      </c>
      <c r="Y1695" t="str">
        <f t="shared" si="863"/>
        <v>0.00083+0.156928836232117i</v>
      </c>
      <c r="Z1695" t="e">
        <f t="shared" si="864"/>
        <v>#DIV/0!</v>
      </c>
      <c r="AA1695" t="e">
        <f t="shared" si="865"/>
        <v>#DIV/0!</v>
      </c>
      <c r="AB1695" t="str">
        <f t="shared" si="866"/>
        <v>1.25218972241839-0.245494467309284i</v>
      </c>
      <c r="AC1695" t="str">
        <f t="shared" si="867"/>
        <v>1.11363054992417-1.64675246730957i</v>
      </c>
      <c r="AD1695" t="str">
        <f t="shared" si="868"/>
        <v>0.455151950887375+0.452599051677943i</v>
      </c>
      <c r="AE1695" t="e">
        <f t="shared" si="869"/>
        <v>#DIV/0!</v>
      </c>
      <c r="AF1695" t="str">
        <f t="shared" si="870"/>
        <v>-18.6116299977009-2.70759450874985i</v>
      </c>
      <c r="AG1695" t="e">
        <f t="shared" si="871"/>
        <v>#DIV/0!</v>
      </c>
      <c r="AH1695" t="e">
        <f t="shared" si="872"/>
        <v>#DIV/0!</v>
      </c>
      <c r="AI1695" t="e">
        <f t="shared" si="873"/>
        <v>#DIV/0!</v>
      </c>
      <c r="AJ1695" t="e">
        <f t="shared" si="874"/>
        <v>#DIV/0!</v>
      </c>
      <c r="AK1695"/>
      <c r="AL1695"/>
      <c r="AM1695"/>
      <c r="AN1695"/>
    </row>
    <row r="1696" spans="1:40" x14ac:dyDescent="0.25">
      <c r="A1696"/>
      <c r="B1696">
        <f t="shared" si="840"/>
        <v>156200</v>
      </c>
      <c r="C1696" s="186" t="str">
        <f t="shared" si="843"/>
        <v>-4.03143079045083E-06+0.0201785652012996i</v>
      </c>
      <c r="D1696" s="158" t="str">
        <f t="shared" si="844"/>
        <v>-7.66669757430273+0.154702333209964i</v>
      </c>
      <c r="E1696" t="str">
        <f t="shared" si="845"/>
        <v>7.99992499039149-0.0244963515978656i</v>
      </c>
      <c r="F1696" t="str">
        <f t="shared" si="846"/>
        <v>0.999200646971396+2.44572047846509E-06i</v>
      </c>
      <c r="G1696">
        <f t="shared" si="841"/>
        <v>1</v>
      </c>
      <c r="H1696" t="str">
        <f t="shared" si="847"/>
        <v>10.9458930266409+2.86083532009421i</v>
      </c>
      <c r="I1696" t="str">
        <f t="shared" si="848"/>
        <v>613.395965613407i</v>
      </c>
      <c r="J1696" t="str">
        <f t="shared" si="842"/>
        <v>-508.298240949856+134.191408605313i</v>
      </c>
      <c r="K1696" t="str">
        <f t="shared" si="849"/>
        <v>0.297829531127094-1.12813650552014i</v>
      </c>
      <c r="L1696" t="str">
        <f t="shared" si="850"/>
        <v>0.0374397776484155-0.120458160994653i</v>
      </c>
      <c r="M1696" t="str">
        <f t="shared" si="851"/>
        <v>0.335269308775509-1.24859466651479i</v>
      </c>
      <c r="N1696" t="str">
        <f t="shared" si="852"/>
        <v>-1.15086712612702i</v>
      </c>
      <c r="O1696" t="str">
        <f t="shared" si="853"/>
        <v>0.407695805950522-0.913117807191577i</v>
      </c>
      <c r="P1696" t="str">
        <f t="shared" si="854"/>
        <v>0.592304194049478+0.913117807191577i</v>
      </c>
      <c r="Q1696" t="str">
        <f t="shared" si="855"/>
        <v>-0.592304194049478+0.237749318935443i</v>
      </c>
      <c r="R1696" t="str">
        <f t="shared" si="856"/>
        <v>-0.328296184658913-1.6734137820752i</v>
      </c>
      <c r="S1696" t="str">
        <f t="shared" si="857"/>
        <v>0.121345878211023i</v>
      </c>
      <c r="T1696" t="str">
        <f t="shared" si="858"/>
        <v>0.203061864996345-0.039837388840764i</v>
      </c>
      <c r="U1696" t="e">
        <f t="shared" si="859"/>
        <v>#DIV/0!</v>
      </c>
      <c r="V1696" t="str">
        <f t="shared" si="860"/>
        <v>1.33333333333333E-06-0.000679278459632501i</v>
      </c>
      <c r="W1696" t="e">
        <f t="shared" si="861"/>
        <v>#DIV/0!</v>
      </c>
      <c r="X1696" t="e">
        <f t="shared" si="862"/>
        <v>#DIV/0!</v>
      </c>
      <c r="Y1696" t="str">
        <f t="shared" si="863"/>
        <v>0.00083+0.157029367197032i</v>
      </c>
      <c r="Z1696" t="e">
        <f t="shared" si="864"/>
        <v>#DIV/0!</v>
      </c>
      <c r="AA1696" t="e">
        <f t="shared" si="865"/>
        <v>#DIV/0!</v>
      </c>
      <c r="AB1696" t="str">
        <f t="shared" si="866"/>
        <v>1.25212758944442-0.245646781880211i</v>
      </c>
      <c r="AC1696" t="str">
        <f t="shared" si="867"/>
        <v>1.11308668970962-1.64575765674023i</v>
      </c>
      <c r="AD1696" t="str">
        <f t="shared" si="868"/>
        <v>0.455480842167529+0.452762849717447i</v>
      </c>
      <c r="AE1696" t="e">
        <f t="shared" si="869"/>
        <v>#DIV/0!</v>
      </c>
      <c r="AF1696" t="str">
        <f t="shared" si="870"/>
        <v>-18.6125906009436-2.70613298688425i</v>
      </c>
      <c r="AG1696" t="e">
        <f t="shared" si="871"/>
        <v>#DIV/0!</v>
      </c>
      <c r="AH1696" t="e">
        <f t="shared" si="872"/>
        <v>#DIV/0!</v>
      </c>
      <c r="AI1696" t="e">
        <f t="shared" si="873"/>
        <v>#DIV/0!</v>
      </c>
      <c r="AJ1696" t="e">
        <f t="shared" si="874"/>
        <v>#DIV/0!</v>
      </c>
      <c r="AK1696"/>
      <c r="AL1696"/>
      <c r="AM1696"/>
      <c r="AN1696"/>
    </row>
    <row r="1697" spans="1:40" x14ac:dyDescent="0.25">
      <c r="A1697"/>
      <c r="B1697">
        <f t="shared" si="840"/>
        <v>156300</v>
      </c>
      <c r="C1697" s="186" t="str">
        <f t="shared" si="843"/>
        <v>-4.02627386020821E-06+0.0201656550518486i</v>
      </c>
      <c r="D1697" s="158" t="str">
        <f t="shared" si="844"/>
        <v>-7.66669753476626+0.154603355397506i</v>
      </c>
      <c r="E1697" t="str">
        <f t="shared" si="845"/>
        <v>7.99992489431862-0.0245120339869765i</v>
      </c>
      <c r="F1697" t="str">
        <f t="shared" si="846"/>
        <v>0.999200646980983+2.44728621127217E-06i</v>
      </c>
      <c r="G1697">
        <f t="shared" si="841"/>
        <v>1</v>
      </c>
      <c r="H1697" t="str">
        <f t="shared" si="847"/>
        <v>10.9468520083604+2.85927622071083i</v>
      </c>
      <c r="I1697" t="str">
        <f t="shared" si="848"/>
        <v>613.788664695106i</v>
      </c>
      <c r="J1697" t="str">
        <f t="shared" si="842"/>
        <v>-508.950560115741+134.277318598019i</v>
      </c>
      <c r="K1697" t="str">
        <f t="shared" si="849"/>
        <v>0.297471946541871-1.12750623405313i</v>
      </c>
      <c r="L1697" t="str">
        <f t="shared" si="850"/>
        <v>0.0373960994682646-0.12039465942712i</v>
      </c>
      <c r="M1697" t="str">
        <f t="shared" si="851"/>
        <v>0.334868046010136-1.24790089348025i</v>
      </c>
      <c r="N1697" t="str">
        <f t="shared" si="852"/>
        <v>-1.15160391686078i</v>
      </c>
      <c r="O1697" t="str">
        <f t="shared" si="853"/>
        <v>0.407022918611236-0.913417945808594i</v>
      </c>
      <c r="P1697" t="str">
        <f t="shared" si="854"/>
        <v>0.592977081388764+0.913417945808594i</v>
      </c>
      <c r="Q1697" t="str">
        <f t="shared" si="855"/>
        <v>-0.592977081388764+0.238185971052186i</v>
      </c>
      <c r="R1697" t="str">
        <f t="shared" si="856"/>
        <v>-0.328289560682721-1.67226010031236i</v>
      </c>
      <c r="S1697" t="str">
        <f t="shared" si="857"/>
        <v>0.121423564432669i</v>
      </c>
      <c r="T1697" t="str">
        <f t="shared" si="858"/>
        <v>0.203051782038459-0.039862088624131i</v>
      </c>
      <c r="U1697" t="e">
        <f t="shared" si="859"/>
        <v>#DIV/0!</v>
      </c>
      <c r="V1697" t="str">
        <f t="shared" si="860"/>
        <v>1.33333333333333E-06-0.000678843860490065i</v>
      </c>
      <c r="W1697" t="e">
        <f t="shared" si="861"/>
        <v>#DIV/0!</v>
      </c>
      <c r="X1697" t="e">
        <f t="shared" si="862"/>
        <v>#DIV/0!</v>
      </c>
      <c r="Y1697" t="str">
        <f t="shared" si="863"/>
        <v>0.00083+0.157129898161947i</v>
      </c>
      <c r="Z1697" t="e">
        <f t="shared" si="864"/>
        <v>#DIV/0!</v>
      </c>
      <c r="AA1697" t="e">
        <f t="shared" si="865"/>
        <v>#DIV/0!</v>
      </c>
      <c r="AB1697" t="str">
        <f t="shared" si="866"/>
        <v>1.25206541553623-0.245799086598813i</v>
      </c>
      <c r="AC1697" t="str">
        <f t="shared" si="867"/>
        <v>1.1125437993942-1.6447638105838i</v>
      </c>
      <c r="AD1697" t="str">
        <f t="shared" si="868"/>
        <v>0.455809861211612+0.452926417731736i</v>
      </c>
      <c r="AE1697" t="e">
        <f t="shared" si="869"/>
        <v>#DIV/0!</v>
      </c>
      <c r="AF1697" t="str">
        <f t="shared" si="870"/>
        <v>-18.6135495431267-2.70467286531332i</v>
      </c>
      <c r="AG1697" t="e">
        <f t="shared" si="871"/>
        <v>#DIV/0!</v>
      </c>
      <c r="AH1697" t="e">
        <f t="shared" si="872"/>
        <v>#DIV/0!</v>
      </c>
      <c r="AI1697" t="e">
        <f t="shared" si="873"/>
        <v>#DIV/0!</v>
      </c>
      <c r="AJ1697" t="e">
        <f t="shared" si="874"/>
        <v>#DIV/0!</v>
      </c>
      <c r="AK1697"/>
      <c r="AL1697"/>
      <c r="AM1697"/>
      <c r="AN1697"/>
    </row>
    <row r="1698" spans="1:40" x14ac:dyDescent="0.25">
      <c r="A1698"/>
      <c r="B1698">
        <f t="shared" si="840"/>
        <v>156400</v>
      </c>
      <c r="C1698" s="186" t="str">
        <f t="shared" si="843"/>
        <v>-4.02112681861222E-06+0.020152761411538i</v>
      </c>
      <c r="D1698" s="158" t="str">
        <f t="shared" si="844"/>
        <v>-7.66669749530562+0.154504504155125i</v>
      </c>
      <c r="E1698" t="str">
        <f t="shared" si="845"/>
        <v>7.99992479818426-0.0245277163755222i</v>
      </c>
      <c r="F1698" t="str">
        <f t="shared" si="846"/>
        <v>0.99920064699057+2.44885194402289E-06i</v>
      </c>
      <c r="G1698">
        <f t="shared" si="841"/>
        <v>1</v>
      </c>
      <c r="H1698" t="str">
        <f t="shared" si="847"/>
        <v>10.9478093326616+2.85771864655697i</v>
      </c>
      <c r="I1698" t="str">
        <f t="shared" si="848"/>
        <v>614.181363776805i</v>
      </c>
      <c r="J1698" t="str">
        <f t="shared" si="842"/>
        <v>-509.603296765892+134.363228590724i</v>
      </c>
      <c r="K1698" t="str">
        <f t="shared" si="849"/>
        <v>0.297114991549343-1.12687660753761i</v>
      </c>
      <c r="L1698" t="str">
        <f t="shared" si="850"/>
        <v>0.0373524952251029-0.120331216112559i</v>
      </c>
      <c r="M1698" t="str">
        <f t="shared" si="851"/>
        <v>0.334467486774446-1.24720782365017i</v>
      </c>
      <c r="N1698" t="str">
        <f t="shared" si="852"/>
        <v>-1.15234070759453i</v>
      </c>
      <c r="O1698" t="str">
        <f t="shared" si="853"/>
        <v>0.406349810315269-0.913717588567028i</v>
      </c>
      <c r="P1698" t="str">
        <f t="shared" si="854"/>
        <v>0.593650189684731+0.913717588567028i</v>
      </c>
      <c r="Q1698" t="str">
        <f t="shared" si="855"/>
        <v>-0.593650189684731+0.238623119027502i</v>
      </c>
      <c r="R1698" t="str">
        <f t="shared" si="856"/>
        <v>-0.328282932016826-1.67110783920616i</v>
      </c>
      <c r="S1698" t="str">
        <f t="shared" si="857"/>
        <v>0.121501250654315i</v>
      </c>
      <c r="T1698" t="str">
        <f t="shared" si="858"/>
        <v>0.203041692441778-0.0398867868085098i</v>
      </c>
      <c r="U1698" t="e">
        <f t="shared" si="859"/>
        <v>#DIV/0!</v>
      </c>
      <c r="V1698" t="str">
        <f t="shared" si="860"/>
        <v>1.33333333333333E-06-0.000678409817101004i</v>
      </c>
      <c r="W1698" t="e">
        <f t="shared" si="861"/>
        <v>#DIV/0!</v>
      </c>
      <c r="X1698" t="e">
        <f t="shared" si="862"/>
        <v>#DIV/0!</v>
      </c>
      <c r="Y1698" t="str">
        <f t="shared" si="863"/>
        <v>0.00083+0.157230429126862i</v>
      </c>
      <c r="Z1698" t="e">
        <f t="shared" si="864"/>
        <v>#DIV/0!</v>
      </c>
      <c r="AA1698" t="e">
        <f t="shared" si="865"/>
        <v>#DIV/0!</v>
      </c>
      <c r="AB1698" t="str">
        <f t="shared" si="866"/>
        <v>1.25200320069165-0.245951381457675i</v>
      </c>
      <c r="AC1698" t="str">
        <f t="shared" si="867"/>
        <v>1.11200187677732-1.64377092756253i</v>
      </c>
      <c r="AD1698" t="str">
        <f t="shared" si="868"/>
        <v>0.456139007867779+0.453089755624117i</v>
      </c>
      <c r="AE1698" t="e">
        <f t="shared" si="869"/>
        <v>#DIV/0!</v>
      </c>
      <c r="AF1698" t="str">
        <f t="shared" si="870"/>
        <v>-18.6145068279672-2.70321414240184i</v>
      </c>
      <c r="AG1698" t="e">
        <f t="shared" si="871"/>
        <v>#DIV/0!</v>
      </c>
      <c r="AH1698" t="e">
        <f t="shared" si="872"/>
        <v>#DIV/0!</v>
      </c>
      <c r="AI1698" t="e">
        <f t="shared" si="873"/>
        <v>#DIV/0!</v>
      </c>
      <c r="AJ1698" t="e">
        <f t="shared" si="874"/>
        <v>#DIV/0!</v>
      </c>
      <c r="AK1698"/>
      <c r="AL1698"/>
      <c r="AM1698"/>
      <c r="AN1698"/>
    </row>
    <row r="1699" spans="1:40" x14ac:dyDescent="0.25">
      <c r="A1699"/>
      <c r="B1699">
        <f t="shared" si="840"/>
        <v>156500</v>
      </c>
      <c r="C1699" s="186" t="str">
        <f t="shared" si="843"/>
        <v>-4.01598964039662E-06+0.0201398842487211i</v>
      </c>
      <c r="D1699" s="158" t="str">
        <f t="shared" si="844"/>
        <v>-7.66669745592058+0.154405779240195i</v>
      </c>
      <c r="E1699" t="str">
        <f t="shared" si="845"/>
        <v>7.99992470198842-0.0245433987635023i</v>
      </c>
      <c r="F1699" t="str">
        <f t="shared" si="846"/>
        <v>0.999200647000167+2.45041767671724E-06i</v>
      </c>
      <c r="G1699">
        <f t="shared" si="841"/>
        <v>1</v>
      </c>
      <c r="H1699" t="str">
        <f t="shared" si="847"/>
        <v>10.9487650032515+2.85616259575614i</v>
      </c>
      <c r="I1699" t="str">
        <f t="shared" si="848"/>
        <v>614.574062858503i</v>
      </c>
      <c r="J1699" t="str">
        <f t="shared" si="842"/>
        <v>-510.256450900308+134.449138583429i</v>
      </c>
      <c r="K1699" t="str">
        <f t="shared" si="849"/>
        <v>0.296758664706677-1.12624762510607i</v>
      </c>
      <c r="L1699" t="str">
        <f t="shared" si="850"/>
        <v>0.0373089647580407-0.120267830989216i</v>
      </c>
      <c r="M1699" t="str">
        <f t="shared" si="851"/>
        <v>0.334067629464718-1.24651545609529i</v>
      </c>
      <c r="N1699" t="str">
        <f t="shared" si="852"/>
        <v>-1.15307749832829i</v>
      </c>
      <c r="O1699" t="str">
        <f t="shared" si="853"/>
        <v>0.405676481428007-0.914016735304224i</v>
      </c>
      <c r="P1699" t="str">
        <f t="shared" si="854"/>
        <v>0.594323518571993+0.914016735304224i</v>
      </c>
      <c r="Q1699" t="str">
        <f t="shared" si="855"/>
        <v>-0.594323518571993+0.239060763024066i</v>
      </c>
      <c r="R1699" t="str">
        <f t="shared" si="856"/>
        <v>-0.328276298660331-1.66995699603036i</v>
      </c>
      <c r="S1699" t="str">
        <f t="shared" si="857"/>
        <v>0.121578936875961i</v>
      </c>
      <c r="T1699" t="str">
        <f t="shared" si="858"/>
        <v>0.203031596205945-0.0399114833926985i</v>
      </c>
      <c r="U1699" t="e">
        <f t="shared" si="859"/>
        <v>#DIV/0!</v>
      </c>
      <c r="V1699" t="str">
        <f t="shared" si="860"/>
        <v>1.33333333333333E-06-0.000677976328399979i</v>
      </c>
      <c r="W1699" t="e">
        <f t="shared" si="861"/>
        <v>#DIV/0!</v>
      </c>
      <c r="X1699" t="e">
        <f t="shared" si="862"/>
        <v>#DIV/0!</v>
      </c>
      <c r="Y1699" t="str">
        <f t="shared" si="863"/>
        <v>0.00083+0.157330960091777i</v>
      </c>
      <c r="Z1699" t="e">
        <f t="shared" si="864"/>
        <v>#DIV/0!</v>
      </c>
      <c r="AA1699" t="e">
        <f t="shared" si="865"/>
        <v>#DIV/0!</v>
      </c>
      <c r="AB1699" t="str">
        <f t="shared" si="866"/>
        <v>1.25194094490848-0.246103666449386i</v>
      </c>
      <c r="AC1699" t="str">
        <f t="shared" si="867"/>
        <v>1.11146091966452-1.64277900640028i</v>
      </c>
      <c r="AD1699" t="str">
        <f t="shared" si="868"/>
        <v>0.456468281984125+0.45325286329797i</v>
      </c>
      <c r="AE1699" t="e">
        <f t="shared" si="869"/>
        <v>#DIV/0!</v>
      </c>
      <c r="AF1699" t="str">
        <f t="shared" si="870"/>
        <v>-18.6154624591721-2.70175681651594i</v>
      </c>
      <c r="AG1699" t="e">
        <f t="shared" si="871"/>
        <v>#DIV/0!</v>
      </c>
      <c r="AH1699" t="e">
        <f t="shared" si="872"/>
        <v>#DIV/0!</v>
      </c>
      <c r="AI1699" t="e">
        <f t="shared" si="873"/>
        <v>#DIV/0!</v>
      </c>
      <c r="AJ1699" t="e">
        <f t="shared" si="874"/>
        <v>#DIV/0!</v>
      </c>
      <c r="AK1699"/>
      <c r="AL1699"/>
      <c r="AM1699"/>
      <c r="AN1699"/>
    </row>
    <row r="1700" spans="1:40" x14ac:dyDescent="0.25">
      <c r="A1700"/>
      <c r="B1700">
        <f t="shared" si="840"/>
        <v>156600</v>
      </c>
      <c r="C1700" s="186" t="str">
        <f t="shared" si="843"/>
        <v>-4.01086230037556E-06+0.0201270235318319i</v>
      </c>
      <c r="D1700" s="158" t="str">
        <f t="shared" si="844"/>
        <v>-7.66669741661097+0.154307180410711i</v>
      </c>
      <c r="E1700" t="str">
        <f t="shared" si="845"/>
        <v>7.99992460573109-0.0245590811509166i</v>
      </c>
      <c r="F1700" t="str">
        <f t="shared" si="846"/>
        <v>0.999200647009774+2.45198340935521E-06i</v>
      </c>
      <c r="G1700">
        <f t="shared" si="841"/>
        <v>1</v>
      </c>
      <c r="H1700" t="str">
        <f t="shared" si="847"/>
        <v>10.9497190238274+2.85460806643376i</v>
      </c>
      <c r="I1700" t="str">
        <f t="shared" si="848"/>
        <v>614.966761940202i</v>
      </c>
      <c r="J1700" t="str">
        <f t="shared" si="842"/>
        <v>-510.910022518991+134.535048576134i</v>
      </c>
      <c r="K1700" t="str">
        <f t="shared" si="849"/>
        <v>0.296402964575057-1.12561928589218i</v>
      </c>
      <c r="L1700" t="str">
        <f t="shared" si="850"/>
        <v>0.037265507906607-0.12020450399536i</v>
      </c>
      <c r="M1700" t="str">
        <f t="shared" si="851"/>
        <v>0.333668472481664-1.24582378988754i</v>
      </c>
      <c r="N1700" t="str">
        <f t="shared" si="852"/>
        <v>-1.15381428906205i</v>
      </c>
      <c r="O1700" t="str">
        <f t="shared" si="853"/>
        <v>0.405002932314982-0.914315385857782i</v>
      </c>
      <c r="P1700" t="str">
        <f t="shared" si="854"/>
        <v>0.594997067685018+0.914315385857782i</v>
      </c>
      <c r="Q1700" t="str">
        <f t="shared" si="855"/>
        <v>-0.594997067685018+0.239498903204268i</v>
      </c>
      <c r="R1700" t="str">
        <f t="shared" si="856"/>
        <v>-0.328269660612334-1.66880756806573i</v>
      </c>
      <c r="S1700" t="str">
        <f t="shared" si="857"/>
        <v>0.121656623097607i</v>
      </c>
      <c r="T1700" t="str">
        <f t="shared" si="858"/>
        <v>0.203021493330607-0.0399361783754941i</v>
      </c>
      <c r="U1700" t="e">
        <f t="shared" si="859"/>
        <v>#DIV/0!</v>
      </c>
      <c r="V1700" t="str">
        <f t="shared" si="860"/>
        <v>1.33333333333333E-06-0.000677543393324376i</v>
      </c>
      <c r="W1700" t="e">
        <f t="shared" si="861"/>
        <v>#DIV/0!</v>
      </c>
      <c r="X1700" t="e">
        <f t="shared" si="862"/>
        <v>#DIV/0!</v>
      </c>
      <c r="Y1700" t="str">
        <f t="shared" si="863"/>
        <v>0.00083+0.157431491056692i</v>
      </c>
      <c r="Z1700" t="e">
        <f t="shared" si="864"/>
        <v>#DIV/0!</v>
      </c>
      <c r="AA1700" t="e">
        <f t="shared" si="865"/>
        <v>#DIV/0!</v>
      </c>
      <c r="AB1700" t="str">
        <f t="shared" si="866"/>
        <v>1.25187864818456-0.246255941566527i</v>
      </c>
      <c r="AC1700" t="str">
        <f t="shared" si="867"/>
        <v>1.11092092586742-1.64178804582262i</v>
      </c>
      <c r="AD1700" t="str">
        <f t="shared" si="868"/>
        <v>0.456797683408669+0.453415740656779i</v>
      </c>
      <c r="AE1700" t="e">
        <f t="shared" si="869"/>
        <v>#DIV/0!</v>
      </c>
      <c r="AF1700" t="str">
        <f t="shared" si="870"/>
        <v>-18.6164164404384-2.70030088602305i</v>
      </c>
      <c r="AG1700" t="e">
        <f t="shared" si="871"/>
        <v>#DIV/0!</v>
      </c>
      <c r="AH1700" t="e">
        <f t="shared" si="872"/>
        <v>#DIV/0!</v>
      </c>
      <c r="AI1700" t="e">
        <f t="shared" si="873"/>
        <v>#DIV/0!</v>
      </c>
      <c r="AJ1700" t="e">
        <f t="shared" si="874"/>
        <v>#DIV/0!</v>
      </c>
      <c r="AK1700"/>
      <c r="AL1700"/>
      <c r="AM1700"/>
      <c r="AN1700"/>
    </row>
    <row r="1701" spans="1:40" x14ac:dyDescent="0.25">
      <c r="A1701"/>
      <c r="B1701">
        <f t="shared" si="840"/>
        <v>156700</v>
      </c>
      <c r="C1701" s="186" t="str">
        <f t="shared" si="843"/>
        <v>-4.00574477344359E-06+0.0201141792293847i</v>
      </c>
      <c r="D1701" s="158" t="str">
        <f t="shared" si="844"/>
        <v>-7.66669737737657+0.154208707425283i</v>
      </c>
      <c r="E1701" t="str">
        <f t="shared" si="845"/>
        <v>7.99992450941228-0.0245747635377646i</v>
      </c>
      <c r="F1701" t="str">
        <f t="shared" si="846"/>
        <v>0.999200647019381+2.45354914193671E-06i</v>
      </c>
      <c r="G1701">
        <f t="shared" si="841"/>
        <v>1</v>
      </c>
      <c r="H1701" t="str">
        <f t="shared" si="847"/>
        <v>10.9506713980763+2.85305505671723i</v>
      </c>
      <c r="I1701" t="str">
        <f t="shared" si="848"/>
        <v>615.359461021901i</v>
      </c>
      <c r="J1701" t="str">
        <f t="shared" si="842"/>
        <v>-511.56401162194+134.620958568839i</v>
      </c>
      <c r="K1701" t="str">
        <f t="shared" si="849"/>
        <v>0.296047889719686-1.12499158903084i</v>
      </c>
      <c r="L1701" t="str">
        <f t="shared" si="850"/>
        <v>0.03722212451075-0.120141235069292i</v>
      </c>
      <c r="M1701" t="str">
        <f t="shared" si="851"/>
        <v>0.333270014230436-1.24513282410013i</v>
      </c>
      <c r="N1701" t="str">
        <f t="shared" si="852"/>
        <v>-1.1545510797958i</v>
      </c>
      <c r="O1701" t="str">
        <f t="shared" si="853"/>
        <v>0.404329163341848-0.914613540065574i</v>
      </c>
      <c r="P1701" t="str">
        <f t="shared" si="854"/>
        <v>0.595670836658152+0.914613540065574i</v>
      </c>
      <c r="Q1701" t="str">
        <f t="shared" si="855"/>
        <v>-0.595670836658152+0.239937539730226i</v>
      </c>
      <c r="R1701" t="str">
        <f t="shared" si="856"/>
        <v>-0.328263017871934-1.66765955259997i</v>
      </c>
      <c r="S1701" t="str">
        <f t="shared" si="857"/>
        <v>0.121734309319253i</v>
      </c>
      <c r="T1701" t="str">
        <f t="shared" si="858"/>
        <v>0.203011383815412-0.0399608717556935i</v>
      </c>
      <c r="U1701" t="e">
        <f t="shared" si="859"/>
        <v>#DIV/0!</v>
      </c>
      <c r="V1701" t="str">
        <f t="shared" si="860"/>
        <v>1.33333333333333E-06-0.000677111010814276i</v>
      </c>
      <c r="W1701" t="e">
        <f t="shared" si="861"/>
        <v>#DIV/0!</v>
      </c>
      <c r="X1701" t="e">
        <f t="shared" si="862"/>
        <v>#DIV/0!</v>
      </c>
      <c r="Y1701" t="str">
        <f t="shared" si="863"/>
        <v>0.00083+0.157532022021607i</v>
      </c>
      <c r="Z1701" t="e">
        <f t="shared" si="864"/>
        <v>#DIV/0!</v>
      </c>
      <c r="AA1701" t="e">
        <f t="shared" si="865"/>
        <v>#DIV/0!</v>
      </c>
      <c r="AB1701" t="str">
        <f t="shared" si="866"/>
        <v>1.2518163105177-0.24640820680168i</v>
      </c>
      <c r="AC1701" t="str">
        <f t="shared" si="867"/>
        <v>1.1103818932037-1.6407980445568i</v>
      </c>
      <c r="AD1701" t="str">
        <f t="shared" si="868"/>
        <v>0.45712721198934+0.453578387604108i</v>
      </c>
      <c r="AE1701" t="e">
        <f t="shared" si="869"/>
        <v>#DIV/0!</v>
      </c>
      <c r="AF1701" t="str">
        <f t="shared" si="870"/>
        <v>-18.6173687754529-2.69884634929195i</v>
      </c>
      <c r="AG1701" t="e">
        <f t="shared" si="871"/>
        <v>#DIV/0!</v>
      </c>
      <c r="AH1701" t="e">
        <f t="shared" si="872"/>
        <v>#DIV/0!</v>
      </c>
      <c r="AI1701" t="e">
        <f t="shared" si="873"/>
        <v>#DIV/0!</v>
      </c>
      <c r="AJ1701" t="e">
        <f t="shared" si="874"/>
        <v>#DIV/0!</v>
      </c>
      <c r="AK1701"/>
      <c r="AL1701"/>
      <c r="AM1701"/>
      <c r="AN1701"/>
    </row>
    <row r="1702" spans="1:40" x14ac:dyDescent="0.25">
      <c r="A1702"/>
      <c r="B1702">
        <f t="shared" si="840"/>
        <v>156800</v>
      </c>
      <c r="C1702" s="186" t="str">
        <f t="shared" si="843"/>
        <v>-4.00063703457531E-06+0.0201013513099744i</v>
      </c>
      <c r="D1702" s="158" t="str">
        <f t="shared" si="844"/>
        <v>-7.66669733821723+0.154110360043137i</v>
      </c>
      <c r="E1702" t="str">
        <f t="shared" si="845"/>
        <v>7.99992441303198-0.0245904459240459i</v>
      </c>
      <c r="F1702" t="str">
        <f t="shared" si="846"/>
        <v>0.999200647028997+2.45511487446173E-06i</v>
      </c>
      <c r="G1702">
        <f t="shared" si="841"/>
        <v>1</v>
      </c>
      <c r="H1702" t="str">
        <f t="shared" si="847"/>
        <v>10.9516221296756+2.85150356473598i</v>
      </c>
      <c r="I1702" t="str">
        <f t="shared" si="848"/>
        <v>615.752160103599i</v>
      </c>
      <c r="J1702" t="str">
        <f t="shared" si="842"/>
        <v>-512.218418209156+134.706868561544i</v>
      </c>
      <c r="K1702" t="str">
        <f t="shared" si="849"/>
        <v>0.29569343870976-1.12436453365807i</v>
      </c>
      <c r="L1702" t="str">
        <f t="shared" si="850"/>
        <v>0.0371788144108341-0.120078024149339i</v>
      </c>
      <c r="M1702" t="str">
        <f t="shared" si="851"/>
        <v>0.332872253120594-1.24444255780741i</v>
      </c>
      <c r="N1702" t="str">
        <f t="shared" si="852"/>
        <v>-1.15528787052956i</v>
      </c>
      <c r="O1702" t="str">
        <f t="shared" si="853"/>
        <v>0.403655174874349-0.91491119776575i</v>
      </c>
      <c r="P1702" t="str">
        <f t="shared" si="854"/>
        <v>0.596344825125651+0.91491119776575i</v>
      </c>
      <c r="Q1702" t="str">
        <f t="shared" si="855"/>
        <v>-0.596344825125651+0.24037667276381i</v>
      </c>
      <c r="R1702" t="str">
        <f t="shared" si="856"/>
        <v>-0.328256370438227-1.66651294692767i</v>
      </c>
      <c r="S1702" t="str">
        <f t="shared" si="857"/>
        <v>0.121811995540899i</v>
      </c>
      <c r="T1702" t="str">
        <f t="shared" si="858"/>
        <v>0.203001267660004-0.039985563532093i</v>
      </c>
      <c r="U1702" t="e">
        <f t="shared" si="859"/>
        <v>#DIV/0!</v>
      </c>
      <c r="V1702" t="str">
        <f t="shared" si="860"/>
        <v>1.33333333333333E-06-0.00067667917981248i</v>
      </c>
      <c r="W1702" t="e">
        <f t="shared" si="861"/>
        <v>#DIV/0!</v>
      </c>
      <c r="X1702" t="e">
        <f t="shared" si="862"/>
        <v>#DIV/0!</v>
      </c>
      <c r="Y1702" t="str">
        <f t="shared" si="863"/>
        <v>0.00083+0.157632552986521i</v>
      </c>
      <c r="Z1702" t="e">
        <f t="shared" si="864"/>
        <v>#DIV/0!</v>
      </c>
      <c r="AA1702" t="e">
        <f t="shared" si="865"/>
        <v>#DIV/0!</v>
      </c>
      <c r="AB1702" t="str">
        <f t="shared" si="866"/>
        <v>1.25175393190572-0.246560462147423i</v>
      </c>
      <c r="AC1702" t="str">
        <f t="shared" si="867"/>
        <v>1.1098438194971-1.6398090013317i</v>
      </c>
      <c r="AD1702" t="str">
        <f t="shared" si="868"/>
        <v>0.457456867574013+0.453740804043612i</v>
      </c>
      <c r="AE1702" t="e">
        <f t="shared" si="869"/>
        <v>#DIV/0!</v>
      </c>
      <c r="AF1702" t="str">
        <f t="shared" si="870"/>
        <v>-18.6183194678928-2.69739320469284i</v>
      </c>
      <c r="AG1702" t="e">
        <f t="shared" si="871"/>
        <v>#DIV/0!</v>
      </c>
      <c r="AH1702" t="e">
        <f t="shared" si="872"/>
        <v>#DIV/0!</v>
      </c>
      <c r="AI1702" t="e">
        <f t="shared" si="873"/>
        <v>#DIV/0!</v>
      </c>
      <c r="AJ1702" t="e">
        <f t="shared" si="874"/>
        <v>#DIV/0!</v>
      </c>
      <c r="AK1702"/>
      <c r="AL1702"/>
      <c r="AM1702"/>
      <c r="AN1702"/>
    </row>
    <row r="1703" spans="1:40" x14ac:dyDescent="0.25">
      <c r="A1703"/>
      <c r="B1703">
        <f t="shared" si="840"/>
        <v>156900</v>
      </c>
      <c r="C1703" s="186" t="str">
        <f t="shared" si="843"/>
        <v>-3.99553905882497E-06+0.0200885397422757i</v>
      </c>
      <c r="D1703" s="158" t="str">
        <f t="shared" si="844"/>
        <v>-7.6666972991328+0.154012138024114i</v>
      </c>
      <c r="E1703" t="str">
        <f t="shared" si="845"/>
        <v>7.9999243165902-0.0246061283097603i</v>
      </c>
      <c r="F1703" t="str">
        <f t="shared" si="846"/>
        <v>0.999200647038614+2.45668060693022E-06i</v>
      </c>
      <c r="G1703">
        <f t="shared" si="841"/>
        <v>1</v>
      </c>
      <c r="H1703" t="str">
        <f t="shared" si="847"/>
        <v>10.9525712222926+2.84995358862134i</v>
      </c>
      <c r="I1703" t="str">
        <f t="shared" si="848"/>
        <v>616.144859185298i</v>
      </c>
      <c r="J1703" t="str">
        <f t="shared" si="842"/>
        <v>-512.873242280637+134.79277855425i</v>
      </c>
      <c r="K1703" t="str">
        <f t="shared" si="849"/>
        <v>0.29533961011847-1.12373811891114i</v>
      </c>
      <c r="L1703" t="str">
        <f t="shared" si="850"/>
        <v>0.0371355774476402-0.120014871173857i</v>
      </c>
      <c r="M1703" t="str">
        <f t="shared" si="851"/>
        <v>0.33247518756611-1.243752990085i</v>
      </c>
      <c r="N1703" t="str">
        <f t="shared" si="852"/>
        <v>-1.15602466126331i</v>
      </c>
      <c r="O1703" t="str">
        <f t="shared" si="853"/>
        <v>0.402980967278384-0.915208358796716i</v>
      </c>
      <c r="P1703" t="str">
        <f t="shared" si="854"/>
        <v>0.597019032721616+0.915208358796716i</v>
      </c>
      <c r="Q1703" t="str">
        <f t="shared" si="855"/>
        <v>-0.597019032721616+0.240816302466594i</v>
      </c>
      <c r="R1703" t="str">
        <f t="shared" si="856"/>
        <v>-0.328249718310312-1.66536774835036i</v>
      </c>
      <c r="S1703" t="str">
        <f t="shared" si="857"/>
        <v>0.121889681762545i</v>
      </c>
      <c r="T1703" t="str">
        <f t="shared" si="858"/>
        <v>0.202991144864031-0.040010253703489i</v>
      </c>
      <c r="U1703" t="e">
        <f t="shared" si="859"/>
        <v>#DIV/0!</v>
      </c>
      <c r="V1703" t="str">
        <f t="shared" si="860"/>
        <v>1.33333333333333E-06-0.000676247899264478i</v>
      </c>
      <c r="W1703" t="e">
        <f t="shared" si="861"/>
        <v>#DIV/0!</v>
      </c>
      <c r="X1703" t="e">
        <f t="shared" si="862"/>
        <v>#DIV/0!</v>
      </c>
      <c r="Y1703" t="str">
        <f t="shared" si="863"/>
        <v>0.00083+0.157733083951436i</v>
      </c>
      <c r="Z1703" t="e">
        <f t="shared" si="864"/>
        <v>#DIV/0!</v>
      </c>
      <c r="AA1703" t="e">
        <f t="shared" si="865"/>
        <v>#DIV/0!</v>
      </c>
      <c r="AB1703" t="str">
        <f t="shared" si="866"/>
        <v>1.25169151234644-0.246712707596334i</v>
      </c>
      <c r="AC1703" t="str">
        <f t="shared" si="867"/>
        <v>1.10930670257738-1.63882091487793i</v>
      </c>
      <c r="AD1703" t="str">
        <f t="shared" si="868"/>
        <v>0.457786650010467+0.453902989879032i</v>
      </c>
      <c r="AE1703" t="e">
        <f t="shared" si="869"/>
        <v>#DIV/0!</v>
      </c>
      <c r="AF1703" t="str">
        <f t="shared" si="870"/>
        <v>-18.6192685214254-2.69594145059723i</v>
      </c>
      <c r="AG1703" t="e">
        <f t="shared" si="871"/>
        <v>#DIV/0!</v>
      </c>
      <c r="AH1703" t="e">
        <f t="shared" si="872"/>
        <v>#DIV/0!</v>
      </c>
      <c r="AI1703" t="e">
        <f t="shared" si="873"/>
        <v>#DIV/0!</v>
      </c>
      <c r="AJ1703" t="e">
        <f t="shared" si="874"/>
        <v>#DIV/0!</v>
      </c>
      <c r="AK1703"/>
      <c r="AL1703"/>
      <c r="AM1703"/>
      <c r="AN1703"/>
    </row>
    <row r="1704" spans="1:40" x14ac:dyDescent="0.25">
      <c r="A1704"/>
      <c r="B1704">
        <f t="shared" si="840"/>
        <v>157000</v>
      </c>
      <c r="C1704" s="186" t="str">
        <f t="shared" si="843"/>
        <v>-3.99045082132646E-06+0.0200757444950436i</v>
      </c>
      <c r="D1704" s="158" t="str">
        <f t="shared" si="844"/>
        <v>-7.66669726012296+0.153914041128668i</v>
      </c>
      <c r="E1704" t="str">
        <f t="shared" si="845"/>
        <v>7.99992422008694-0.0246218106949073i</v>
      </c>
      <c r="F1704" t="str">
        <f t="shared" si="846"/>
        <v>0.999200647048241+2.45824633934216E-06i</v>
      </c>
      <c r="G1704">
        <f t="shared" si="841"/>
        <v>1</v>
      </c>
      <c r="H1704" t="str">
        <f t="shared" si="847"/>
        <v>10.9535186795844+2.8484051265066i</v>
      </c>
      <c r="I1704" t="str">
        <f t="shared" si="848"/>
        <v>616.537558266997i</v>
      </c>
      <c r="J1704" t="str">
        <f t="shared" si="842"/>
        <v>-513.528483836385+134.878688546954i</v>
      </c>
      <c r="K1704" t="str">
        <f t="shared" si="849"/>
        <v>0.294986402522965-1.12311234392847i</v>
      </c>
      <c r="L1704" t="str">
        <f t="shared" si="850"/>
        <v>0.0370924134623636-0.11995177608123i</v>
      </c>
      <c r="M1704" t="str">
        <f t="shared" si="851"/>
        <v>0.332078815985329-1.2430641200097i</v>
      </c>
      <c r="N1704" t="str">
        <f t="shared" si="852"/>
        <v>-1.15676145199707i</v>
      </c>
      <c r="O1704" t="str">
        <f t="shared" si="853"/>
        <v>0.402306540919936-0.915505022997163i</v>
      </c>
      <c r="P1704" t="str">
        <f t="shared" si="854"/>
        <v>0.597693459080064+0.915505022997163i</v>
      </c>
      <c r="Q1704" t="str">
        <f t="shared" si="855"/>
        <v>-0.597693459080064+0.241256428999907i</v>
      </c>
      <c r="R1704" t="str">
        <f t="shared" si="856"/>
        <v>-0.328243061487285-1.66422395417638i</v>
      </c>
      <c r="S1704" t="str">
        <f t="shared" si="857"/>
        <v>0.121967367984191i</v>
      </c>
      <c r="T1704" t="str">
        <f t="shared" si="858"/>
        <v>0.202981015427136-0.0400349422686771i</v>
      </c>
      <c r="U1704" t="e">
        <f t="shared" si="859"/>
        <v>#DIV/0!</v>
      </c>
      <c r="V1704" t="str">
        <f t="shared" si="860"/>
        <v>1.33333333333333E-06-0.000675817168118453i</v>
      </c>
      <c r="W1704" t="e">
        <f t="shared" si="861"/>
        <v>#DIV/0!</v>
      </c>
      <c r="X1704" t="e">
        <f t="shared" si="862"/>
        <v>#DIV/0!</v>
      </c>
      <c r="Y1704" t="str">
        <f t="shared" si="863"/>
        <v>0.00083+0.157833614916351i</v>
      </c>
      <c r="Z1704" t="e">
        <f t="shared" si="864"/>
        <v>#DIV/0!</v>
      </c>
      <c r="AA1704" t="e">
        <f t="shared" si="865"/>
        <v>#DIV/0!</v>
      </c>
      <c r="AB1704" t="str">
        <f t="shared" si="866"/>
        <v>1.25162905183765-0.246864943140986i</v>
      </c>
      <c r="AC1704" t="str">
        <f t="shared" si="867"/>
        <v>1.10877054028029-1.63783378392769i</v>
      </c>
      <c r="AD1704" t="str">
        <f t="shared" si="868"/>
        <v>0.458116559146423+0.454064945014199i</v>
      </c>
      <c r="AE1704" t="e">
        <f t="shared" si="869"/>
        <v>#DIV/0!</v>
      </c>
      <c r="AF1704" t="str">
        <f t="shared" si="870"/>
        <v>-18.6202159397074-2.69449108537793i</v>
      </c>
      <c r="AG1704" t="e">
        <f t="shared" si="871"/>
        <v>#DIV/0!</v>
      </c>
      <c r="AH1704" t="e">
        <f t="shared" si="872"/>
        <v>#DIV/0!</v>
      </c>
      <c r="AI1704" t="e">
        <f t="shared" si="873"/>
        <v>#DIV/0!</v>
      </c>
      <c r="AJ1704" t="e">
        <f t="shared" si="874"/>
        <v>#DIV/0!</v>
      </c>
      <c r="AK1704"/>
      <c r="AL1704"/>
      <c r="AM1704"/>
      <c r="AN1704"/>
    </row>
    <row r="1705" spans="1:40" x14ac:dyDescent="0.25">
      <c r="A1705"/>
      <c r="B1705">
        <f t="shared" si="840"/>
        <v>157100</v>
      </c>
      <c r="C1705" s="186" t="str">
        <f t="shared" si="843"/>
        <v>-3.98537229729256E-06+0.0200629655371123i</v>
      </c>
      <c r="D1705" s="158" t="str">
        <f t="shared" si="844"/>
        <v>-7.66669722118764+0.153816069117861i</v>
      </c>
      <c r="E1705" t="str">
        <f t="shared" si="845"/>
        <v>7.99992412352219-0.0246374930794866i</v>
      </c>
      <c r="F1705" t="str">
        <f t="shared" si="846"/>
        <v>0.999200647057878+2.45981207169754E-06i</v>
      </c>
      <c r="G1705">
        <f t="shared" si="841"/>
        <v>1</v>
      </c>
      <c r="H1705" t="str">
        <f t="shared" si="847"/>
        <v>10.9544645051989+2.84685817652708i</v>
      </c>
      <c r="I1705" t="str">
        <f t="shared" si="848"/>
        <v>616.930257348696i</v>
      </c>
      <c r="J1705" t="str">
        <f t="shared" si="842"/>
        <v>-514.184142876399+134.964598539659i</v>
      </c>
      <c r="K1705" t="str">
        <f t="shared" si="849"/>
        <v>0.29463381450437-1.12248720784967i</v>
      </c>
      <c r="L1705" t="str">
        <f t="shared" si="850"/>
        <v>0.0370493222966126-0.119888738809874i</v>
      </c>
      <c r="M1705" t="str">
        <f t="shared" si="851"/>
        <v>0.331683136800983-1.24237594665954i</v>
      </c>
      <c r="N1705" t="str">
        <f t="shared" si="852"/>
        <v>-1.15749824273083i</v>
      </c>
      <c r="O1705" t="str">
        <f t="shared" si="853"/>
        <v>0.401631896165133-0.91580119020604i</v>
      </c>
      <c r="P1705" t="str">
        <f t="shared" si="854"/>
        <v>0.598368103834867+0.91580119020604i</v>
      </c>
      <c r="Q1705" t="str">
        <f t="shared" si="855"/>
        <v>-0.598368103834867+0.24169705252479i</v>
      </c>
      <c r="R1705" t="str">
        <f t="shared" si="856"/>
        <v>-0.328236399968244-1.66308156172098i</v>
      </c>
      <c r="S1705" t="str">
        <f t="shared" si="857"/>
        <v>0.122045054205837i</v>
      </c>
      <c r="T1705" t="str">
        <f t="shared" si="858"/>
        <v>0.202970879348965-0.0400596292264531i</v>
      </c>
      <c r="U1705" t="e">
        <f t="shared" si="859"/>
        <v>#DIV/0!</v>
      </c>
      <c r="V1705" t="str">
        <f t="shared" si="860"/>
        <v>1.33333333333333E-06-0.000675386985325251i</v>
      </c>
      <c r="W1705" t="e">
        <f t="shared" si="861"/>
        <v>#DIV/0!</v>
      </c>
      <c r="X1705" t="e">
        <f t="shared" si="862"/>
        <v>#DIV/0!</v>
      </c>
      <c r="Y1705" t="str">
        <f t="shared" si="863"/>
        <v>0.00083+0.157934145881266i</v>
      </c>
      <c r="Z1705" t="e">
        <f t="shared" si="864"/>
        <v>#DIV/0!</v>
      </c>
      <c r="AA1705" t="e">
        <f t="shared" si="865"/>
        <v>#DIV/0!</v>
      </c>
      <c r="AB1705" t="str">
        <f t="shared" si="866"/>
        <v>1.25156655037719-0.247017168773954i</v>
      </c>
      <c r="AC1705" t="str">
        <f t="shared" si="867"/>
        <v>1.10823533044759-1.63684760721492i</v>
      </c>
      <c r="AD1705" t="str">
        <f t="shared" si="868"/>
        <v>0.45844659482952+0.454226669353039i</v>
      </c>
      <c r="AE1705" t="e">
        <f t="shared" si="869"/>
        <v>#DIV/0!</v>
      </c>
      <c r="AF1705" t="str">
        <f t="shared" si="870"/>
        <v>-18.6211617263865-2.69304210740922i</v>
      </c>
      <c r="AG1705" t="e">
        <f t="shared" si="871"/>
        <v>#DIV/0!</v>
      </c>
      <c r="AH1705" t="e">
        <f t="shared" si="872"/>
        <v>#DIV/0!</v>
      </c>
      <c r="AI1705" t="e">
        <f t="shared" si="873"/>
        <v>#DIV/0!</v>
      </c>
      <c r="AJ1705" t="e">
        <f t="shared" si="874"/>
        <v>#DIV/0!</v>
      </c>
      <c r="AK1705"/>
      <c r="AL1705"/>
      <c r="AM1705"/>
      <c r="AN1705"/>
    </row>
    <row r="1706" spans="1:40" x14ac:dyDescent="0.25">
      <c r="A1706"/>
      <c r="B1706">
        <f t="shared" si="840"/>
        <v>157200</v>
      </c>
      <c r="C1706" s="186" t="str">
        <f t="shared" si="843"/>
        <v>-3.98030346201493E-06+0.0200502028373952i</v>
      </c>
      <c r="D1706" s="158" t="str">
        <f t="shared" si="844"/>
        <v>-7.66669718232653+0.153718221753363i</v>
      </c>
      <c r="E1706" t="str">
        <f t="shared" si="845"/>
        <v>7.99992402689596-0.0246531754634978i</v>
      </c>
      <c r="F1706" t="str">
        <f t="shared" si="846"/>
        <v>0.999200647067515+2.46137780399625E-06i</v>
      </c>
      <c r="G1706">
        <f t="shared" si="841"/>
        <v>1</v>
      </c>
      <c r="H1706" t="str">
        <f t="shared" si="847"/>
        <v>10.9554087027734+2.84531273682005i</v>
      </c>
      <c r="I1706" t="str">
        <f t="shared" si="848"/>
        <v>617.322956430394i</v>
      </c>
      <c r="J1706" t="str">
        <f t="shared" si="842"/>
        <v>-514.840219400679+135.050508532365i</v>
      </c>
      <c r="K1706" t="str">
        <f t="shared" si="849"/>
        <v>0.294281844647753-1.12186270981554i</v>
      </c>
      <c r="L1706" t="str">
        <f t="shared" si="850"/>
        <v>0.0370063037924082-0.119825759298231i</v>
      </c>
      <c r="M1706" t="str">
        <f t="shared" si="851"/>
        <v>0.331288148440161-1.24168846911377i</v>
      </c>
      <c r="N1706" t="str">
        <f t="shared" si="852"/>
        <v>-1.15823503346458i</v>
      </c>
      <c r="O1706" t="str">
        <f t="shared" si="853"/>
        <v>0.400957033380224-0.916096860262565i</v>
      </c>
      <c r="P1706" t="str">
        <f t="shared" si="854"/>
        <v>0.599042966619776+0.916096860262565i</v>
      </c>
      <c r="Q1706" t="str">
        <f t="shared" si="855"/>
        <v>-0.599042966619776+0.242138173202015i</v>
      </c>
      <c r="R1706" t="str">
        <f t="shared" si="856"/>
        <v>-0.328229733752279-1.66194056830624i</v>
      </c>
      <c r="S1706" t="str">
        <f t="shared" si="857"/>
        <v>0.122122740427483i</v>
      </c>
      <c r="T1706" t="str">
        <f t="shared" si="858"/>
        <v>0.202960736629167-0.0400843145756114i</v>
      </c>
      <c r="U1706" t="e">
        <f t="shared" si="859"/>
        <v>#DIV/0!</v>
      </c>
      <c r="V1706" t="str">
        <f t="shared" si="860"/>
        <v>1.33333333333333E-06-0.000674957349838401i</v>
      </c>
      <c r="W1706" t="e">
        <f t="shared" si="861"/>
        <v>#DIV/0!</v>
      </c>
      <c r="X1706" t="e">
        <f t="shared" si="862"/>
        <v>#DIV/0!</v>
      </c>
      <c r="Y1706" t="str">
        <f t="shared" si="863"/>
        <v>0.00083+0.158034676846181i</v>
      </c>
      <c r="Z1706" t="e">
        <f t="shared" si="864"/>
        <v>#DIV/0!</v>
      </c>
      <c r="AA1706" t="e">
        <f t="shared" si="865"/>
        <v>#DIV/0!</v>
      </c>
      <c r="AB1706" t="str">
        <f t="shared" si="866"/>
        <v>1.25150400796288-0.247169384487804i</v>
      </c>
      <c r="AC1706" t="str">
        <f t="shared" si="867"/>
        <v>1.10770107092701-1.63586238347523i</v>
      </c>
      <c r="AD1706" t="str">
        <f t="shared" si="868"/>
        <v>0.458776756907316+0.454388162799564i</v>
      </c>
      <c r="AE1706" t="e">
        <f t="shared" si="869"/>
        <v>#DIV/0!</v>
      </c>
      <c r="AF1706" t="str">
        <f t="shared" si="870"/>
        <v>-18.6221058850999-2.69159451506669i</v>
      </c>
      <c r="AG1706" t="e">
        <f t="shared" si="871"/>
        <v>#DIV/0!</v>
      </c>
      <c r="AH1706" t="e">
        <f t="shared" si="872"/>
        <v>#DIV/0!</v>
      </c>
      <c r="AI1706" t="e">
        <f t="shared" si="873"/>
        <v>#DIV/0!</v>
      </c>
      <c r="AJ1706" t="e">
        <f t="shared" si="874"/>
        <v>#DIV/0!</v>
      </c>
      <c r="AK1706"/>
      <c r="AL1706"/>
      <c r="AM1706"/>
      <c r="AN1706"/>
    </row>
    <row r="1707" spans="1:40" x14ac:dyDescent="0.25">
      <c r="A1707"/>
      <c r="B1707">
        <f t="shared" si="840"/>
        <v>157300</v>
      </c>
      <c r="C1707" s="186" t="str">
        <f t="shared" si="843"/>
        <v>-3.97524429086369E-06+0.0200374563648849i</v>
      </c>
      <c r="D1707" s="158" t="str">
        <f t="shared" si="844"/>
        <v>-7.66669714353956+0.153620498797451i</v>
      </c>
      <c r="E1707" t="str">
        <f t="shared" si="845"/>
        <v>7.99992393020824-0.0246688578469406i</v>
      </c>
      <c r="F1707" t="str">
        <f t="shared" si="846"/>
        <v>0.999200647077162+2.46294353623833E-06i</v>
      </c>
      <c r="G1707">
        <f t="shared" si="841"/>
        <v>1</v>
      </c>
      <c r="H1707" t="str">
        <f t="shared" si="847"/>
        <v>10.9563512759359+2.84376880552477i</v>
      </c>
      <c r="I1707" t="str">
        <f t="shared" si="848"/>
        <v>617.715655512093i</v>
      </c>
      <c r="J1707" t="str">
        <f t="shared" si="842"/>
        <v>-515.496713409225+135.13641852507i</v>
      </c>
      <c r="K1707" t="str">
        <f t="shared" si="849"/>
        <v>0.29393049154211-1.12123884896806i</v>
      </c>
      <c r="L1707" t="str">
        <f t="shared" si="850"/>
        <v>0.0369633577921816-0.119762837484774i</v>
      </c>
      <c r="M1707" t="str">
        <f t="shared" si="851"/>
        <v>0.330893849334292-1.24100168645283i</v>
      </c>
      <c r="N1707" t="str">
        <f t="shared" si="852"/>
        <v>-1.15897182419834i</v>
      </c>
      <c r="O1707" t="str">
        <f t="shared" si="853"/>
        <v>0.400281952931545-0.916392033006239i</v>
      </c>
      <c r="P1707" t="str">
        <f t="shared" si="854"/>
        <v>0.599718047068455+0.916392033006239i</v>
      </c>
      <c r="Q1707" t="str">
        <f t="shared" si="855"/>
        <v>-0.599718047068455+0.242579791192101i</v>
      </c>
      <c r="R1707" t="str">
        <f t="shared" si="856"/>
        <v>-0.328223062838491-1.66080097126099i</v>
      </c>
      <c r="S1707" t="str">
        <f t="shared" si="857"/>
        <v>0.122200426649129i</v>
      </c>
      <c r="T1707" t="str">
        <f t="shared" si="858"/>
        <v>0.202950587267381-0.0401089983149475i</v>
      </c>
      <c r="U1707" t="e">
        <f t="shared" si="859"/>
        <v>#DIV/0!</v>
      </c>
      <c r="V1707" t="str">
        <f t="shared" si="860"/>
        <v>1.33333333333333E-06-0.000674528260614095i</v>
      </c>
      <c r="W1707" t="e">
        <f t="shared" si="861"/>
        <v>#DIV/0!</v>
      </c>
      <c r="X1707" t="e">
        <f t="shared" si="862"/>
        <v>#DIV/0!</v>
      </c>
      <c r="Y1707" t="str">
        <f t="shared" si="863"/>
        <v>0.00083+0.158135207811096i</v>
      </c>
      <c r="Z1707" t="e">
        <f t="shared" si="864"/>
        <v>#DIV/0!</v>
      </c>
      <c r="AA1707" t="e">
        <f t="shared" si="865"/>
        <v>#DIV/0!</v>
      </c>
      <c r="AB1707" t="str">
        <f t="shared" si="866"/>
        <v>1.2514414245925-0.247321590275109i</v>
      </c>
      <c r="AC1707" t="str">
        <f t="shared" si="867"/>
        <v>1.1071677595722-1.63487811144583i</v>
      </c>
      <c r="AD1707" t="str">
        <f t="shared" si="868"/>
        <v>0.459107045227306+0.454549425257868i</v>
      </c>
      <c r="AE1707" t="e">
        <f t="shared" si="869"/>
        <v>#DIV/0!</v>
      </c>
      <c r="AF1707" t="str">
        <f t="shared" si="870"/>
        <v>-18.6230484194755-2.69014830672732i</v>
      </c>
      <c r="AG1707" t="e">
        <f t="shared" si="871"/>
        <v>#DIV/0!</v>
      </c>
      <c r="AH1707" t="e">
        <f t="shared" si="872"/>
        <v>#DIV/0!</v>
      </c>
      <c r="AI1707" t="e">
        <f t="shared" si="873"/>
        <v>#DIV/0!</v>
      </c>
      <c r="AJ1707" t="e">
        <f t="shared" si="874"/>
        <v>#DIV/0!</v>
      </c>
      <c r="AK1707"/>
      <c r="AL1707"/>
      <c r="AM1707"/>
      <c r="AN1707"/>
    </row>
    <row r="1708" spans="1:40" x14ac:dyDescent="0.25">
      <c r="A1708"/>
      <c r="B1708">
        <f t="shared" si="840"/>
        <v>157400</v>
      </c>
      <c r="C1708" s="186" t="str">
        <f t="shared" si="843"/>
        <v>-3.97019475928738E-06+0.020024726088653i</v>
      </c>
      <c r="D1708" s="158" t="str">
        <f t="shared" si="844"/>
        <v>-7.6666971048265+0.153522900013006i</v>
      </c>
      <c r="E1708" t="str">
        <f t="shared" si="845"/>
        <v>7.99992383345904-0.0246845402298145i</v>
      </c>
      <c r="F1708" t="str">
        <f t="shared" si="846"/>
        <v>0.999200647086809+2.46450926842367E-06i</v>
      </c>
      <c r="G1708">
        <f t="shared" si="841"/>
        <v>1</v>
      </c>
      <c r="H1708" t="str">
        <f t="shared" si="847"/>
        <v>10.9572922283047+2.84222638078251i</v>
      </c>
      <c r="I1708" t="str">
        <f t="shared" si="848"/>
        <v>618.108354593792i</v>
      </c>
      <c r="J1708" t="str">
        <f t="shared" si="842"/>
        <v>-516.153624902037+135.222328517774i</v>
      </c>
      <c r="K1708" t="str">
        <f t="shared" si="849"/>
        <v>0.293579753780365-1.1206156244504i</v>
      </c>
      <c r="L1708" t="str">
        <f t="shared" si="850"/>
        <v>0.0369204841387742-0.119699973308007i</v>
      </c>
      <c r="M1708" t="str">
        <f t="shared" si="851"/>
        <v>0.330500237919139-1.24031559775841i</v>
      </c>
      <c r="N1708" t="str">
        <f t="shared" si="852"/>
        <v>-1.15970861493209i</v>
      </c>
      <c r="O1708" t="str">
        <f t="shared" si="853"/>
        <v>0.39960665518559-0.916686708276817i</v>
      </c>
      <c r="P1708" t="str">
        <f t="shared" si="854"/>
        <v>0.60039334481441+0.916686708276817i</v>
      </c>
      <c r="Q1708" t="str">
        <f t="shared" si="855"/>
        <v>-0.60039334481441+0.243021906655273i</v>
      </c>
      <c r="R1708" t="str">
        <f t="shared" si="856"/>
        <v>-0.328216387225971-1.65966276792091i</v>
      </c>
      <c r="S1708" t="str">
        <f t="shared" si="857"/>
        <v>0.122278112870775i</v>
      </c>
      <c r="T1708" t="str">
        <f t="shared" si="858"/>
        <v>0.202940431263256-0.0401336804432553i</v>
      </c>
      <c r="U1708" t="e">
        <f t="shared" si="859"/>
        <v>#DIV/0!</v>
      </c>
      <c r="V1708" t="str">
        <f t="shared" si="860"/>
        <v>1.33333333333333E-06-0.000674099716611162i</v>
      </c>
      <c r="W1708" t="e">
        <f t="shared" si="861"/>
        <v>#DIV/0!</v>
      </c>
      <c r="X1708" t="e">
        <f t="shared" si="862"/>
        <v>#DIV/0!</v>
      </c>
      <c r="Y1708" t="str">
        <f t="shared" si="863"/>
        <v>0.00083+0.158235738776011i</v>
      </c>
      <c r="Z1708" t="e">
        <f t="shared" si="864"/>
        <v>#DIV/0!</v>
      </c>
      <c r="AA1708" t="e">
        <f t="shared" si="865"/>
        <v>#DIV/0!</v>
      </c>
      <c r="AB1708" t="str">
        <f t="shared" si="866"/>
        <v>1.25137880026388-0.247473786128432i</v>
      </c>
      <c r="AC1708" t="str">
        <f t="shared" si="867"/>
        <v>1.10663539424276-1.63389478986569i</v>
      </c>
      <c r="AD1708" t="str">
        <f t="shared" si="868"/>
        <v>0.459437459636896+0.454710456632146i</v>
      </c>
      <c r="AE1708" t="e">
        <f t="shared" si="869"/>
        <v>#DIV/0!</v>
      </c>
      <c r="AF1708" t="str">
        <f t="shared" si="870"/>
        <v>-18.6239893331312-2.6887034807695i</v>
      </c>
      <c r="AG1708" t="e">
        <f t="shared" si="871"/>
        <v>#DIV/0!</v>
      </c>
      <c r="AH1708" t="e">
        <f t="shared" si="872"/>
        <v>#DIV/0!</v>
      </c>
      <c r="AI1708" t="e">
        <f t="shared" si="873"/>
        <v>#DIV/0!</v>
      </c>
      <c r="AJ1708" t="e">
        <f t="shared" si="874"/>
        <v>#DIV/0!</v>
      </c>
      <c r="AK1708"/>
      <c r="AL1708"/>
      <c r="AM1708"/>
      <c r="AN1708"/>
    </row>
    <row r="1709" spans="1:40" x14ac:dyDescent="0.25">
      <c r="A1709"/>
      <c r="B1709">
        <f t="shared" si="840"/>
        <v>157500</v>
      </c>
      <c r="C1709" s="186" t="str">
        <f t="shared" si="843"/>
        <v>-3.96515484281224E-06+0.0200120119778493i</v>
      </c>
      <c r="D1709" s="158" t="str">
        <f t="shared" si="844"/>
        <v>-7.66669706618711+0.153425425163511i</v>
      </c>
      <c r="E1709" t="str">
        <f t="shared" si="845"/>
        <v>7.99992373664835-0.0247002226121193i</v>
      </c>
      <c r="F1709" t="str">
        <f t="shared" si="846"/>
        <v>0.999200647096475+2.46607500055235E-06i</v>
      </c>
      <c r="G1709">
        <f t="shared" si="841"/>
        <v>1</v>
      </c>
      <c r="H1709" t="str">
        <f t="shared" si="847"/>
        <v>10.9582315634878+2.84068546073642i</v>
      </c>
      <c r="I1709" t="str">
        <f t="shared" si="848"/>
        <v>618.501053675491i</v>
      </c>
      <c r="J1709" t="str">
        <f t="shared" si="842"/>
        <v>-516.810953879116+135.30823851048i</v>
      </c>
      <c r="K1709" t="str">
        <f t="shared" si="849"/>
        <v>0.293229629959355-1.11999303540691i</v>
      </c>
      <c r="L1709" t="str">
        <f t="shared" si="850"/>
        <v>0.036877682675436-0.119637166706464i</v>
      </c>
      <c r="M1709" t="str">
        <f t="shared" si="851"/>
        <v>0.330107312634791-1.23963020211337i</v>
      </c>
      <c r="N1709" t="str">
        <f t="shared" si="852"/>
        <v>-1.16044540566585i</v>
      </c>
      <c r="O1709" t="str">
        <f t="shared" si="853"/>
        <v>0.398931140508933-0.916980885914337i</v>
      </c>
      <c r="P1709" t="str">
        <f t="shared" si="854"/>
        <v>0.601068859491067+0.916980885914337i</v>
      </c>
      <c r="Q1709" t="str">
        <f t="shared" si="855"/>
        <v>-0.601068859491067+0.243464519751513i</v>
      </c>
      <c r="R1709" t="str">
        <f t="shared" si="856"/>
        <v>-0.328209706913809-1.6585259556284i</v>
      </c>
      <c r="S1709" t="str">
        <f t="shared" si="857"/>
        <v>0.12235579909242i</v>
      </c>
      <c r="T1709" t="str">
        <f t="shared" si="858"/>
        <v>0.202930268616432-0.0401583609593281i</v>
      </c>
      <c r="U1709" t="e">
        <f t="shared" si="859"/>
        <v>#DIV/0!</v>
      </c>
      <c r="V1709" t="str">
        <f t="shared" si="860"/>
        <v>1.33333333333333E-06-0.00067367171679109i</v>
      </c>
      <c r="W1709" t="e">
        <f t="shared" si="861"/>
        <v>#DIV/0!</v>
      </c>
      <c r="X1709" t="e">
        <f t="shared" si="862"/>
        <v>#DIV/0!</v>
      </c>
      <c r="Y1709" t="str">
        <f t="shared" si="863"/>
        <v>0.00083+0.158336269740926i</v>
      </c>
      <c r="Z1709" t="e">
        <f t="shared" si="864"/>
        <v>#DIV/0!</v>
      </c>
      <c r="AA1709" t="e">
        <f t="shared" si="865"/>
        <v>#DIV/0!</v>
      </c>
      <c r="AB1709" t="str">
        <f t="shared" si="866"/>
        <v>1.25131613497481-0.247625972040332i</v>
      </c>
      <c r="AC1709" t="str">
        <f t="shared" si="867"/>
        <v>1.10610397280421-1.63291241747536i</v>
      </c>
      <c r="AD1709" t="str">
        <f t="shared" si="868"/>
        <v>0.45976799998343+0.454871256826669i</v>
      </c>
      <c r="AE1709" t="e">
        <f t="shared" si="869"/>
        <v>#DIV/0!</v>
      </c>
      <c r="AF1709" t="str">
        <f t="shared" si="870"/>
        <v>-18.6249286296749-2.68726003557291i</v>
      </c>
      <c r="AG1709" t="e">
        <f t="shared" si="871"/>
        <v>#DIV/0!</v>
      </c>
      <c r="AH1709" t="e">
        <f t="shared" si="872"/>
        <v>#DIV/0!</v>
      </c>
      <c r="AI1709" t="e">
        <f t="shared" si="873"/>
        <v>#DIV/0!</v>
      </c>
      <c r="AJ1709" t="e">
        <f t="shared" si="874"/>
        <v>#DIV/0!</v>
      </c>
      <c r="AK1709"/>
      <c r="AL1709"/>
      <c r="AM1709"/>
      <c r="AN1709"/>
    </row>
    <row r="1710" spans="1:40" x14ac:dyDescent="0.25">
      <c r="A1710"/>
      <c r="B1710">
        <f t="shared" si="840"/>
        <v>157600</v>
      </c>
      <c r="C1710" s="186" t="str">
        <f t="shared" si="843"/>
        <v>-3.96012451704222E-06+0.0199993140017021i</v>
      </c>
      <c r="D1710" s="158" t="str">
        <f t="shared" si="844"/>
        <v>-7.66669702762132+0.153328074013049i</v>
      </c>
      <c r="E1710" t="str">
        <f t="shared" si="845"/>
        <v>7.99992363977618-0.0247159049938546i</v>
      </c>
      <c r="F1710" t="str">
        <f t="shared" si="846"/>
        <v>0.999200647106132+2.46764073262418E-06i</v>
      </c>
      <c r="G1710">
        <f t="shared" si="841"/>
        <v>1</v>
      </c>
      <c r="H1710" t="str">
        <f t="shared" si="847"/>
        <v>10.9591692850841+2.83914604353182i</v>
      </c>
      <c r="I1710" t="str">
        <f t="shared" si="848"/>
        <v>618.893752757189i</v>
      </c>
      <c r="J1710" t="str">
        <f t="shared" si="842"/>
        <v>-517.468700340461+135.394148503185i</v>
      </c>
      <c r="K1710" t="str">
        <f t="shared" si="849"/>
        <v>0.292880118679803-1.11937108098311i</v>
      </c>
      <c r="L1710" t="str">
        <f t="shared" si="850"/>
        <v>0.0368349532458235-0.119574417618707i</v>
      </c>
      <c r="M1710" t="str">
        <f t="shared" si="851"/>
        <v>0.329715071925626-1.23894549860182i</v>
      </c>
      <c r="N1710" t="str">
        <f t="shared" si="852"/>
        <v>-1.16118219639961i</v>
      </c>
      <c r="O1710" t="str">
        <f t="shared" si="853"/>
        <v>0.398255409268293-0.9172745657591i</v>
      </c>
      <c r="P1710" t="str">
        <f t="shared" si="854"/>
        <v>0.601744590731707+0.9172745657591i</v>
      </c>
      <c r="Q1710" t="str">
        <f t="shared" si="855"/>
        <v>-0.601744590731707+0.24390763064051i</v>
      </c>
      <c r="R1710" t="str">
        <f t="shared" si="856"/>
        <v>-0.328203021901102-1.65739053173262i</v>
      </c>
      <c r="S1710" t="str">
        <f t="shared" si="857"/>
        <v>0.122433485314067i</v>
      </c>
      <c r="T1710" t="str">
        <f t="shared" si="858"/>
        <v>0.202920099326559-0.040183039861961i</v>
      </c>
      <c r="U1710" t="e">
        <f t="shared" si="859"/>
        <v>#DIV/0!</v>
      </c>
      <c r="V1710" t="str">
        <f t="shared" si="860"/>
        <v>1.33333333333333E-06-0.000673244260118002i</v>
      </c>
      <c r="W1710" t="e">
        <f t="shared" si="861"/>
        <v>#DIV/0!</v>
      </c>
      <c r="X1710" t="e">
        <f t="shared" si="862"/>
        <v>#DIV/0!</v>
      </c>
      <c r="Y1710" t="str">
        <f t="shared" si="863"/>
        <v>0.00083+0.15843680070584i</v>
      </c>
      <c r="Z1710" t="e">
        <f t="shared" si="864"/>
        <v>#DIV/0!</v>
      </c>
      <c r="AA1710" t="e">
        <f t="shared" si="865"/>
        <v>#DIV/0!</v>
      </c>
      <c r="AB1710" t="str">
        <f t="shared" si="866"/>
        <v>1.25125342872312-0.247778148003378i</v>
      </c>
      <c r="AC1710" t="str">
        <f t="shared" si="867"/>
        <v>1.10557349312795-1.63193099301714i</v>
      </c>
      <c r="AD1710" t="str">
        <f t="shared" si="868"/>
        <v>0.460098666114173+0.455031825745811i</v>
      </c>
      <c r="AE1710" t="e">
        <f t="shared" si="869"/>
        <v>#DIV/0!</v>
      </c>
      <c r="AF1710" t="str">
        <f t="shared" si="870"/>
        <v>-18.6258663127054-2.68581796951877i</v>
      </c>
      <c r="AG1710" t="e">
        <f t="shared" si="871"/>
        <v>#DIV/0!</v>
      </c>
      <c r="AH1710" t="e">
        <f t="shared" si="872"/>
        <v>#DIV/0!</v>
      </c>
      <c r="AI1710" t="e">
        <f t="shared" si="873"/>
        <v>#DIV/0!</v>
      </c>
      <c r="AJ1710" t="e">
        <f t="shared" si="874"/>
        <v>#DIV/0!</v>
      </c>
      <c r="AK1710"/>
      <c r="AL1710"/>
      <c r="AM1710"/>
      <c r="AN1710"/>
    </row>
    <row r="1711" spans="1:40" x14ac:dyDescent="0.25">
      <c r="A1711"/>
      <c r="B1711">
        <f t="shared" si="840"/>
        <v>157700</v>
      </c>
      <c r="C1711" s="186" t="str">
        <f t="shared" si="843"/>
        <v>-3.95510375765848E-06+0.0199866321295175i</v>
      </c>
      <c r="D1711" s="158" t="str">
        <f t="shared" si="844"/>
        <v>-7.66669698912883+0.153230846326301i</v>
      </c>
      <c r="E1711" t="str">
        <f t="shared" si="845"/>
        <v>7.99992354284253-0.02473158737502i</v>
      </c>
      <c r="F1711" t="str">
        <f t="shared" si="846"/>
        <v>0.999200647115809+2.46920646463927E-06i</v>
      </c>
      <c r="G1711">
        <f t="shared" si="841"/>
        <v>1</v>
      </c>
      <c r="H1711" t="str">
        <f t="shared" si="847"/>
        <v>10.9601053966824+2.83760812731581i</v>
      </c>
      <c r="I1711" t="str">
        <f t="shared" si="848"/>
        <v>619.286451838888i</v>
      </c>
      <c r="J1711" t="str">
        <f t="shared" si="842"/>
        <v>-518.126864286071+135.48005849589i</v>
      </c>
      <c r="K1711" t="str">
        <f t="shared" si="849"/>
        <v>0.292531218546326-1.11874976032572i</v>
      </c>
      <c r="L1711" t="str">
        <f t="shared" si="850"/>
        <v>0.0367922956940002-0.119511725983333i</v>
      </c>
      <c r="M1711" t="str">
        <f t="shared" si="851"/>
        <v>0.329323514240326-1.23826148630905i</v>
      </c>
      <c r="N1711" t="str">
        <f t="shared" si="852"/>
        <v>-1.16191898713336i</v>
      </c>
      <c r="O1711" t="str">
        <f t="shared" si="853"/>
        <v>0.397579461830507-0.917567747651673i</v>
      </c>
      <c r="P1711" t="str">
        <f t="shared" si="854"/>
        <v>0.602420538169493+0.917567747651673i</v>
      </c>
      <c r="Q1711" t="str">
        <f t="shared" si="855"/>
        <v>-0.602420538169493+0.244351239481687i</v>
      </c>
      <c r="R1711" t="str">
        <f t="shared" si="856"/>
        <v>-0.328196332186939-1.65625649358949i</v>
      </c>
      <c r="S1711" t="str">
        <f t="shared" si="857"/>
        <v>0.122511171535713i</v>
      </c>
      <c r="T1711" t="str">
        <f t="shared" si="858"/>
        <v>0.202909923393281-0.0402077171499459i</v>
      </c>
      <c r="U1711" t="e">
        <f t="shared" si="859"/>
        <v>#DIV/0!</v>
      </c>
      <c r="V1711" t="str">
        <f t="shared" si="860"/>
        <v>1.33333333333333E-06-0.000672817345558636i</v>
      </c>
      <c r="W1711" t="e">
        <f t="shared" si="861"/>
        <v>#DIV/0!</v>
      </c>
      <c r="X1711" t="e">
        <f t="shared" si="862"/>
        <v>#DIV/0!</v>
      </c>
      <c r="Y1711" t="str">
        <f t="shared" si="863"/>
        <v>0.00083+0.158537331670755i</v>
      </c>
      <c r="Z1711" t="e">
        <f t="shared" si="864"/>
        <v>#DIV/0!</v>
      </c>
      <c r="AA1711" t="e">
        <f t="shared" si="865"/>
        <v>#DIV/0!</v>
      </c>
      <c r="AB1711" t="str">
        <f t="shared" si="866"/>
        <v>1.25119068150662-0.247930314010123i</v>
      </c>
      <c r="AC1711" t="str">
        <f t="shared" si="867"/>
        <v>1.10504395309126-1.63095051523494i</v>
      </c>
      <c r="AD1711" t="str">
        <f t="shared" si="868"/>
        <v>0.460429457876317+0.455192163294032i</v>
      </c>
      <c r="AE1711" t="e">
        <f t="shared" si="869"/>
        <v>#DIV/0!</v>
      </c>
      <c r="AF1711" t="str">
        <f t="shared" si="870"/>
        <v>-18.6268023858112-2.68437728098951i</v>
      </c>
      <c r="AG1711" t="e">
        <f t="shared" si="871"/>
        <v>#DIV/0!</v>
      </c>
      <c r="AH1711" t="e">
        <f t="shared" si="872"/>
        <v>#DIV/0!</v>
      </c>
      <c r="AI1711" t="e">
        <f t="shared" si="873"/>
        <v>#DIV/0!</v>
      </c>
      <c r="AJ1711" t="e">
        <f t="shared" si="874"/>
        <v>#DIV/0!</v>
      </c>
      <c r="AK1711"/>
      <c r="AL1711"/>
      <c r="AM1711"/>
      <c r="AN1711"/>
    </row>
    <row r="1712" spans="1:40" x14ac:dyDescent="0.25">
      <c r="A1712"/>
      <c r="B1712">
        <f t="shared" si="840"/>
        <v>157800</v>
      </c>
      <c r="C1712" s="186" t="str">
        <f t="shared" si="843"/>
        <v>-3.95009254041949E-06+0.01997396633068i</v>
      </c>
      <c r="D1712" s="158" t="str">
        <f t="shared" si="844"/>
        <v>-7.66669695070948+0.153133741868547i</v>
      </c>
      <c r="E1712" t="str">
        <f t="shared" si="845"/>
        <v>7.99992344584739-0.0247472697556152i</v>
      </c>
      <c r="F1712" t="str">
        <f t="shared" si="846"/>
        <v>0.999200647125486+2.47077219659749E-06i</v>
      </c>
      <c r="G1712">
        <f t="shared" si="841"/>
        <v>1</v>
      </c>
      <c r="H1712" t="str">
        <f t="shared" si="847"/>
        <v>10.961039901862+2.83607171023763i</v>
      </c>
      <c r="I1712" t="str">
        <f t="shared" si="848"/>
        <v>619.679150920587i</v>
      </c>
      <c r="J1712" t="str">
        <f t="shared" si="842"/>
        <v>-518.785445715949+135.565968488595i</v>
      </c>
      <c r="K1712" t="str">
        <f t="shared" si="849"/>
        <v>0.292182928167405-1.11812907258263i</v>
      </c>
      <c r="L1712" t="str">
        <f t="shared" si="850"/>
        <v>0.0367497098644336-0.119449091738967i</v>
      </c>
      <c r="M1712" t="str">
        <f t="shared" si="851"/>
        <v>0.328932638031839-1.2375781643216i</v>
      </c>
      <c r="N1712" t="str">
        <f t="shared" si="852"/>
        <v>-1.16265577786712i</v>
      </c>
      <c r="O1712" t="str">
        <f t="shared" si="853"/>
        <v>0.396903298562503-0.917860431432908i</v>
      </c>
      <c r="P1712" t="str">
        <f t="shared" si="854"/>
        <v>0.603096701437497+0.917860431432908i</v>
      </c>
      <c r="Q1712" t="str">
        <f t="shared" si="855"/>
        <v>-0.603096701437497+0.244795346434212i</v>
      </c>
      <c r="R1712" t="str">
        <f t="shared" si="856"/>
        <v>-0.328189637770411-1.65512383856154i</v>
      </c>
      <c r="S1712" t="str">
        <f t="shared" si="857"/>
        <v>0.122588857757358i</v>
      </c>
      <c r="T1712" t="str">
        <f t="shared" si="858"/>
        <v>0.202899740816233-0.0402323928220758i</v>
      </c>
      <c r="U1712" t="e">
        <f t="shared" si="859"/>
        <v>#DIV/0!</v>
      </c>
      <c r="V1712" t="str">
        <f t="shared" si="860"/>
        <v>1.33333333333333E-06-0.000672390972082362i</v>
      </c>
      <c r="W1712" t="e">
        <f t="shared" si="861"/>
        <v>#DIV/0!</v>
      </c>
      <c r="X1712" t="e">
        <f t="shared" si="862"/>
        <v>#DIV/0!</v>
      </c>
      <c r="Y1712" t="str">
        <f t="shared" si="863"/>
        <v>0.00083+0.15863786263567i</v>
      </c>
      <c r="Z1712" t="e">
        <f t="shared" si="864"/>
        <v>#DIV/0!</v>
      </c>
      <c r="AA1712" t="e">
        <f t="shared" si="865"/>
        <v>#DIV/0!</v>
      </c>
      <c r="AB1712" t="str">
        <f t="shared" si="866"/>
        <v>1.25112789332306-0.248082470053122i</v>
      </c>
      <c r="AC1712" t="str">
        <f t="shared" si="867"/>
        <v>1.10451535057726-1.62997098287433i</v>
      </c>
      <c r="AD1712" t="str">
        <f t="shared" si="868"/>
        <v>0.46076037511697+0.455352269375862i</v>
      </c>
      <c r="AE1712" t="e">
        <f t="shared" si="869"/>
        <v>#DIV/0!</v>
      </c>
      <c r="AF1712" t="str">
        <f t="shared" si="870"/>
        <v>-18.6277368525715-2.68293796836908i</v>
      </c>
      <c r="AG1712" t="e">
        <f t="shared" si="871"/>
        <v>#DIV/0!</v>
      </c>
      <c r="AH1712" t="e">
        <f t="shared" si="872"/>
        <v>#DIV/0!</v>
      </c>
      <c r="AI1712" t="e">
        <f t="shared" si="873"/>
        <v>#DIV/0!</v>
      </c>
      <c r="AJ1712" t="e">
        <f t="shared" si="874"/>
        <v>#DIV/0!</v>
      </c>
      <c r="AK1712"/>
      <c r="AL1712"/>
      <c r="AM1712"/>
      <c r="AN1712"/>
    </row>
    <row r="1713" spans="1:40" x14ac:dyDescent="0.25">
      <c r="A1713"/>
      <c r="B1713">
        <f t="shared" si="840"/>
        <v>157900</v>
      </c>
      <c r="C1713" s="186" t="str">
        <f t="shared" si="843"/>
        <v>-3.94509084116019E-06+0.019961316574651i</v>
      </c>
      <c r="D1713" s="158" t="str">
        <f t="shared" si="844"/>
        <v>-7.66669691236311+0.153036760405658i</v>
      </c>
      <c r="E1713" t="str">
        <f t="shared" si="845"/>
        <v>7.99992334879076-0.0247629521356398i</v>
      </c>
      <c r="F1713" t="str">
        <f t="shared" si="846"/>
        <v>0.999200647135163+0.0000024723379284988i</v>
      </c>
      <c r="G1713">
        <f t="shared" si="841"/>
        <v>1</v>
      </c>
      <c r="H1713" t="str">
        <f t="shared" si="847"/>
        <v>10.9619728041926+2.83453679044847i</v>
      </c>
      <c r="I1713" t="str">
        <f t="shared" si="848"/>
        <v>620.071850002285i</v>
      </c>
      <c r="J1713" t="str">
        <f t="shared" si="842"/>
        <v>-519.444444630091+135.6518784813i</v>
      </c>
      <c r="K1713" t="str">
        <f t="shared" si="849"/>
        <v>0.291835246155388-1.11750901690292i</v>
      </c>
      <c r="L1713" t="str">
        <f t="shared" si="850"/>
        <v>0.0367071956019953-0.119386514824267i</v>
      </c>
      <c r="M1713" t="str">
        <f t="shared" si="851"/>
        <v>0.328542441757383-1.23689553172719i</v>
      </c>
      <c r="N1713" t="str">
        <f t="shared" si="852"/>
        <v>-1.16339256860087i</v>
      </c>
      <c r="O1713" t="str">
        <f t="shared" si="853"/>
        <v>0.396226919831361-0.918152616943911i</v>
      </c>
      <c r="P1713" t="str">
        <f t="shared" si="854"/>
        <v>0.603773080168639+0.918152616943911i</v>
      </c>
      <c r="Q1713" t="str">
        <f t="shared" si="855"/>
        <v>-0.603773080168639+0.245239951656959i</v>
      </c>
      <c r="R1713" t="str">
        <f t="shared" si="856"/>
        <v>-0.328182938650609-1.65399256401809i</v>
      </c>
      <c r="S1713" t="str">
        <f t="shared" si="857"/>
        <v>0.122666543979004i</v>
      </c>
      <c r="T1713" t="str">
        <f t="shared" si="858"/>
        <v>0.202889551595071-0.0402570668771437i</v>
      </c>
      <c r="U1713" t="e">
        <f t="shared" si="859"/>
        <v>#DIV/0!</v>
      </c>
      <c r="V1713" t="str">
        <f t="shared" si="860"/>
        <v>1.33333333333333E-06-0.000671965138661161i</v>
      </c>
      <c r="W1713" t="e">
        <f t="shared" si="861"/>
        <v>#DIV/0!</v>
      </c>
      <c r="X1713" t="e">
        <f t="shared" si="862"/>
        <v>#DIV/0!</v>
      </c>
      <c r="Y1713" t="str">
        <f t="shared" si="863"/>
        <v>0.00083+0.158738393600585i</v>
      </c>
      <c r="Z1713" t="e">
        <f t="shared" si="864"/>
        <v>#DIV/0!</v>
      </c>
      <c r="AA1713" t="e">
        <f t="shared" si="865"/>
        <v>#DIV/0!</v>
      </c>
      <c r="AB1713" t="str">
        <f t="shared" si="866"/>
        <v>1.25106506417031-0.248234616124934i</v>
      </c>
      <c r="AC1713" t="str">
        <f t="shared" si="867"/>
        <v>1.10398768347493-1.62899239468264i</v>
      </c>
      <c r="AD1713" t="str">
        <f t="shared" si="868"/>
        <v>0.461091417683174+0.455512143895953i</v>
      </c>
      <c r="AE1713" t="e">
        <f t="shared" si="869"/>
        <v>#DIV/0!</v>
      </c>
      <c r="AF1713" t="str">
        <f t="shared" si="870"/>
        <v>-18.6286697165557-2.68150003004281i</v>
      </c>
      <c r="AG1713" t="e">
        <f t="shared" si="871"/>
        <v>#DIV/0!</v>
      </c>
      <c r="AH1713" t="e">
        <f t="shared" si="872"/>
        <v>#DIV/0!</v>
      </c>
      <c r="AI1713" t="e">
        <f t="shared" si="873"/>
        <v>#DIV/0!</v>
      </c>
      <c r="AJ1713" t="e">
        <f t="shared" si="874"/>
        <v>#DIV/0!</v>
      </c>
      <c r="AK1713"/>
      <c r="AL1713"/>
      <c r="AM1713"/>
      <c r="AN1713"/>
    </row>
    <row r="1714" spans="1:40" x14ac:dyDescent="0.25">
      <c r="A1714"/>
      <c r="B1714">
        <f t="shared" ref="B1714:B1777" si="875">B1713+100</f>
        <v>158000</v>
      </c>
      <c r="C1714" s="186" t="str">
        <f t="shared" si="843"/>
        <v>-3.94009863579206E-06+0.0199486828309696i</v>
      </c>
      <c r="D1714" s="158" t="str">
        <f t="shared" si="844"/>
        <v>-7.66669687408958+0.1529399017041i</v>
      </c>
      <c r="E1714" t="str">
        <f t="shared" si="845"/>
        <v>7.99992325167266-0.0247786345150933i</v>
      </c>
      <c r="F1714" t="str">
        <f t="shared" si="846"/>
        <v>0.999200647144849+2.47390366034321E-06i</v>
      </c>
      <c r="G1714">
        <f t="shared" si="841"/>
        <v>1</v>
      </c>
      <c r="H1714" t="str">
        <f t="shared" si="847"/>
        <v>10.9629041072344+2.83300336610152i</v>
      </c>
      <c r="I1714" t="str">
        <f t="shared" si="848"/>
        <v>620.464549083984i</v>
      </c>
      <c r="J1714" t="str">
        <f t="shared" si="842"/>
        <v>-520.103861028501+135.737788474005i</v>
      </c>
      <c r="K1714" t="str">
        <f t="shared" si="849"/>
        <v>0.29148817112646-1.11688959243683i</v>
      </c>
      <c r="L1714" t="str">
        <f t="shared" si="850"/>
        <v>0.0366647527519596-0.119323995177921i</v>
      </c>
      <c r="M1714" t="str">
        <f t="shared" si="851"/>
        <v>0.32815292387842-1.23621358761475i</v>
      </c>
      <c r="N1714" t="str">
        <f t="shared" si="852"/>
        <v>-1.16412935933463i</v>
      </c>
      <c r="O1714" t="str">
        <f t="shared" si="853"/>
        <v>0.395550326004241-0.918444304026074i</v>
      </c>
      <c r="P1714" t="str">
        <f t="shared" si="854"/>
        <v>0.604449673995759+0.918444304026074i</v>
      </c>
      <c r="Q1714" t="str">
        <f t="shared" si="855"/>
        <v>-0.604449673995759+0.245685055308556i</v>
      </c>
      <c r="R1714" t="str">
        <f t="shared" si="856"/>
        <v>-0.328176234826626-1.65286266733501i</v>
      </c>
      <c r="S1714" t="str">
        <f t="shared" si="857"/>
        <v>0.12274423020065i</v>
      </c>
      <c r="T1714" t="str">
        <f t="shared" si="858"/>
        <v>0.202879355729429-0.040281739313942i</v>
      </c>
      <c r="U1714" t="e">
        <f t="shared" si="859"/>
        <v>#DIV/0!</v>
      </c>
      <c r="V1714" t="str">
        <f t="shared" si="860"/>
        <v>1.33333333333333E-06-0.000671539844269601i</v>
      </c>
      <c r="W1714" t="e">
        <f t="shared" si="861"/>
        <v>#DIV/0!</v>
      </c>
      <c r="X1714" t="e">
        <f t="shared" si="862"/>
        <v>#DIV/0!</v>
      </c>
      <c r="Y1714" t="str">
        <f t="shared" si="863"/>
        <v>0.00083+0.1588389245655i</v>
      </c>
      <c r="Z1714" t="e">
        <f t="shared" si="864"/>
        <v>#DIV/0!</v>
      </c>
      <c r="AA1714" t="e">
        <f t="shared" si="865"/>
        <v>#DIV/0!</v>
      </c>
      <c r="AB1714" t="str">
        <f t="shared" si="866"/>
        <v>1.25100219404613-0.248386752218112i</v>
      </c>
      <c r="AC1714" t="str">
        <f t="shared" si="867"/>
        <v>1.10346094967903-1.62801474940873i</v>
      </c>
      <c r="AD1714" t="str">
        <f t="shared" si="868"/>
        <v>0.461422585421903+0.455671786759026i</v>
      </c>
      <c r="AE1714" t="e">
        <f t="shared" si="869"/>
        <v>#DIV/0!</v>
      </c>
      <c r="AF1714" t="str">
        <f t="shared" si="870"/>
        <v>-18.629600981324-2.68006346439742i</v>
      </c>
      <c r="AG1714" t="e">
        <f t="shared" si="871"/>
        <v>#DIV/0!</v>
      </c>
      <c r="AH1714" t="e">
        <f t="shared" si="872"/>
        <v>#DIV/0!</v>
      </c>
      <c r="AI1714" t="e">
        <f t="shared" si="873"/>
        <v>#DIV/0!</v>
      </c>
      <c r="AJ1714" t="e">
        <f t="shared" si="874"/>
        <v>#DIV/0!</v>
      </c>
      <c r="AK1714"/>
      <c r="AL1714"/>
      <c r="AM1714"/>
      <c r="AN1714"/>
    </row>
    <row r="1715" spans="1:40" x14ac:dyDescent="0.25">
      <c r="A1715"/>
      <c r="B1715">
        <f t="shared" si="875"/>
        <v>158100</v>
      </c>
      <c r="C1715" s="186" t="str">
        <f t="shared" si="843"/>
        <v>-3.93511590030273E-06+0.0199360650692517i</v>
      </c>
      <c r="D1715" s="158" t="str">
        <f t="shared" si="844"/>
        <v>-7.66669683588857+0.15284316553093i</v>
      </c>
      <c r="E1715" t="str">
        <f t="shared" si="845"/>
        <v>7.99992315449307-0.0247943168939756i</v>
      </c>
      <c r="F1715" t="str">
        <f t="shared" si="846"/>
        <v>0.999200647154546+2.47546939213069E-06i</v>
      </c>
      <c r="G1715">
        <f t="shared" si="841"/>
        <v>1</v>
      </c>
      <c r="H1715" t="str">
        <f t="shared" si="847"/>
        <v>10.9638338145376+2.83147143535192i</v>
      </c>
      <c r="I1715" t="str">
        <f t="shared" si="848"/>
        <v>620.857248165683i</v>
      </c>
      <c r="J1715" t="str">
        <f t="shared" si="842"/>
        <v>-520.763694911176+135.823698466711i</v>
      </c>
      <c r="K1715" t="str">
        <f t="shared" si="849"/>
        <v>0.291141701700652-1.11627079833582i</v>
      </c>
      <c r="L1715" t="str">
        <f t="shared" si="850"/>
        <v>0.0366223811600012-0.11926153273865i</v>
      </c>
      <c r="M1715" t="str">
        <f t="shared" si="851"/>
        <v>0.327764082860653-1.23553233107447i</v>
      </c>
      <c r="N1715" t="str">
        <f t="shared" si="852"/>
        <v>-1.16486615006839i</v>
      </c>
      <c r="O1715" t="str">
        <f t="shared" si="853"/>
        <v>0.39487351744845-0.918735492521046i</v>
      </c>
      <c r="P1715" t="str">
        <f t="shared" si="854"/>
        <v>0.60512648255155+0.918735492521046i</v>
      </c>
      <c r="Q1715" t="str">
        <f t="shared" si="855"/>
        <v>-0.60512648255155+0.246130657547344i</v>
      </c>
      <c r="R1715" t="str">
        <f t="shared" si="856"/>
        <v>-0.328169526297544-1.65173414589489i</v>
      </c>
      <c r="S1715" t="str">
        <f t="shared" si="857"/>
        <v>0.122821916422296i</v>
      </c>
      <c r="T1715" t="str">
        <f t="shared" si="858"/>
        <v>0.202869153218955-0.0403064101312614i</v>
      </c>
      <c r="U1715" t="e">
        <f t="shared" si="859"/>
        <v>#DIV/0!</v>
      </c>
      <c r="V1715" t="str">
        <f t="shared" si="860"/>
        <v>1.33333333333333E-06-0.000671115087884863i</v>
      </c>
      <c r="W1715" t="e">
        <f t="shared" si="861"/>
        <v>#DIV/0!</v>
      </c>
      <c r="X1715" t="e">
        <f t="shared" si="862"/>
        <v>#DIV/0!</v>
      </c>
      <c r="Y1715" t="str">
        <f t="shared" si="863"/>
        <v>0.00083+0.158939455530415i</v>
      </c>
      <c r="Z1715" t="e">
        <f t="shared" si="864"/>
        <v>#DIV/0!</v>
      </c>
      <c r="AA1715" t="e">
        <f t="shared" si="865"/>
        <v>#DIV/0!</v>
      </c>
      <c r="AB1715" t="str">
        <f t="shared" si="866"/>
        <v>1.25093928294834-0.248538878325199i</v>
      </c>
      <c r="AC1715" t="str">
        <f t="shared" si="867"/>
        <v>1.10293514709016-1.62703804580326i</v>
      </c>
      <c r="AD1715" t="str">
        <f t="shared" si="868"/>
        <v>0.461753878180032+0.455831197869896i</v>
      </c>
      <c r="AE1715" t="e">
        <f t="shared" si="869"/>
        <v>#DIV/0!</v>
      </c>
      <c r="AF1715" t="str">
        <f t="shared" si="870"/>
        <v>-18.6305306504262-2.67862826982099i</v>
      </c>
      <c r="AG1715" t="e">
        <f t="shared" si="871"/>
        <v>#DIV/0!</v>
      </c>
      <c r="AH1715" t="e">
        <f t="shared" si="872"/>
        <v>#DIV/0!</v>
      </c>
      <c r="AI1715" t="e">
        <f t="shared" si="873"/>
        <v>#DIV/0!</v>
      </c>
      <c r="AJ1715" t="e">
        <f t="shared" si="874"/>
        <v>#DIV/0!</v>
      </c>
      <c r="AK1715"/>
      <c r="AL1715"/>
      <c r="AM1715"/>
      <c r="AN1715"/>
    </row>
    <row r="1716" spans="1:40" x14ac:dyDescent="0.25">
      <c r="A1716"/>
      <c r="B1716">
        <f t="shared" si="875"/>
        <v>158200</v>
      </c>
      <c r="C1716" s="186" t="str">
        <f t="shared" si="843"/>
        <v>-3.93014261075563E-06+0.0199234632591901i</v>
      </c>
      <c r="D1716" s="158" t="str">
        <f t="shared" si="844"/>
        <v>-7.66669679776001+0.152746551653791i</v>
      </c>
      <c r="E1716" t="str">
        <f t="shared" si="845"/>
        <v>7.99992305725199-0.0248099992722862i</v>
      </c>
      <c r="F1716" t="str">
        <f t="shared" si="846"/>
        <v>0.999200647164243+2.47703512386116E-06i</v>
      </c>
      <c r="G1716">
        <f t="shared" si="841"/>
        <v>1</v>
      </c>
      <c r="H1716" t="str">
        <f t="shared" si="847"/>
        <v>10.9647619296434+2.82994099635688i</v>
      </c>
      <c r="I1716" t="str">
        <f t="shared" si="848"/>
        <v>621.249947247382i</v>
      </c>
      <c r="J1716" t="str">
        <f t="shared" si="842"/>
        <v>-521.423946278118+135.909608459415i</v>
      </c>
      <c r="K1716" t="str">
        <f t="shared" si="849"/>
        <v>0.2907958365018-1.11565263375248i</v>
      </c>
      <c r="L1716" t="str">
        <f t="shared" si="850"/>
        <v>0.0365800806721957-0.119199127445208i</v>
      </c>
      <c r="M1716" t="str">
        <f t="shared" si="851"/>
        <v>0.327375917173996-1.23485176119769i</v>
      </c>
      <c r="N1716" t="str">
        <f t="shared" si="852"/>
        <v>-1.16560294080214i</v>
      </c>
      <c r="O1716" t="str">
        <f t="shared" si="853"/>
        <v>0.394196494531409-0.91902618227075i</v>
      </c>
      <c r="P1716" t="str">
        <f t="shared" si="854"/>
        <v>0.605803505468591+0.91902618227075i</v>
      </c>
      <c r="Q1716" t="str">
        <f t="shared" si="855"/>
        <v>-0.605803505468591+0.24657675853139i</v>
      </c>
      <c r="R1716" t="str">
        <f t="shared" si="856"/>
        <v>-0.328162813062456-1.65060699708691i</v>
      </c>
      <c r="S1716" t="str">
        <f t="shared" si="857"/>
        <v>0.122899602643942i</v>
      </c>
      <c r="T1716" t="str">
        <f t="shared" si="858"/>
        <v>0.202858944063292-0.0403310793278941i</v>
      </c>
      <c r="U1716" t="e">
        <f t="shared" si="859"/>
        <v>#DIV/0!</v>
      </c>
      <c r="V1716" t="str">
        <f t="shared" si="860"/>
        <v>1.33333333333333E-06-0.000670690868486704i</v>
      </c>
      <c r="W1716" t="e">
        <f t="shared" si="861"/>
        <v>#DIV/0!</v>
      </c>
      <c r="X1716" t="e">
        <f t="shared" si="862"/>
        <v>#DIV/0!</v>
      </c>
      <c r="Y1716" t="str">
        <f t="shared" si="863"/>
        <v>0.00083+0.15903998649533i</v>
      </c>
      <c r="Z1716" t="e">
        <f t="shared" si="864"/>
        <v>#DIV/0!</v>
      </c>
      <c r="AA1716" t="e">
        <f t="shared" si="865"/>
        <v>#DIV/0!</v>
      </c>
      <c r="AB1716" t="str">
        <f t="shared" si="866"/>
        <v>1.25087633087474-0.248690994438748i</v>
      </c>
      <c r="AC1716" t="str">
        <f t="shared" si="867"/>
        <v>1.10241027361467-1.62606228261848i</v>
      </c>
      <c r="AD1716" t="str">
        <f t="shared" si="868"/>
        <v>0.462085295804385+0.45599037713347i</v>
      </c>
      <c r="AE1716" t="e">
        <f t="shared" si="869"/>
        <v>#DIV/0!</v>
      </c>
      <c r="AF1716" t="str">
        <f t="shared" si="870"/>
        <v>-18.6314587274034-2.67719444470309i</v>
      </c>
      <c r="AG1716" t="e">
        <f t="shared" si="871"/>
        <v>#DIV/0!</v>
      </c>
      <c r="AH1716" t="e">
        <f t="shared" si="872"/>
        <v>#DIV/0!</v>
      </c>
      <c r="AI1716" t="e">
        <f t="shared" si="873"/>
        <v>#DIV/0!</v>
      </c>
      <c r="AJ1716" t="e">
        <f t="shared" si="874"/>
        <v>#DIV/0!</v>
      </c>
      <c r="AK1716"/>
      <c r="AL1716"/>
      <c r="AM1716"/>
      <c r="AN1716"/>
    </row>
    <row r="1717" spans="1:40" x14ac:dyDescent="0.25">
      <c r="A1717"/>
      <c r="B1717">
        <f t="shared" si="875"/>
        <v>158300</v>
      </c>
      <c r="C1717" s="186" t="str">
        <f t="shared" si="843"/>
        <v>-0.00000392517874329+0.0199108773705546i</v>
      </c>
      <c r="D1717" s="158" t="str">
        <f t="shared" si="844"/>
        <v>-7.66669675970368+0.152650059840919i</v>
      </c>
      <c r="E1717" t="str">
        <f t="shared" si="845"/>
        <v>7.99992295994943-0.0248256816500247i</v>
      </c>
      <c r="F1717" t="str">
        <f t="shared" si="846"/>
        <v>0.999200647173959+2.47860085553467E-06i</v>
      </c>
      <c r="G1717">
        <f t="shared" si="841"/>
        <v>1</v>
      </c>
      <c r="H1717" t="str">
        <f t="shared" si="847"/>
        <v>10.9656884560831+2.82841204727558i</v>
      </c>
      <c r="I1717" t="str">
        <f t="shared" si="848"/>
        <v>621.64264632908i</v>
      </c>
      <c r="J1717" t="str">
        <f t="shared" si="842"/>
        <v>-522.084615129326+135.99551845212i</v>
      </c>
      <c r="K1717" t="str">
        <f t="shared" si="849"/>
        <v>0.290450574157565-1.11503509784061i</v>
      </c>
      <c r="L1717" t="str">
        <f t="shared" si="850"/>
        <v>0.0365378511350174-0.119136779236379i</v>
      </c>
      <c r="M1717" t="str">
        <f t="shared" si="851"/>
        <v>0.326988425292582-1.23417187707699i</v>
      </c>
      <c r="N1717" t="str">
        <f t="shared" si="852"/>
        <v>-1.1663397315359i</v>
      </c>
      <c r="O1717" t="str">
        <f t="shared" si="853"/>
        <v>0.393519257620628-0.919316373117389i</v>
      </c>
      <c r="P1717" t="str">
        <f t="shared" si="854"/>
        <v>0.606480742379372+0.919316373117389i</v>
      </c>
      <c r="Q1717" t="str">
        <f t="shared" si="855"/>
        <v>-0.606480742379372+0.247023358418511i</v>
      </c>
      <c r="R1717" t="str">
        <f t="shared" si="856"/>
        <v>-0.328156095120449-1.64948121830681i</v>
      </c>
      <c r="S1717" t="str">
        <f t="shared" si="857"/>
        <v>0.122977288865588i</v>
      </c>
      <c r="T1717" t="str">
        <f t="shared" si="858"/>
        <v>0.202848728262079-0.0403557469026308i</v>
      </c>
      <c r="U1717" t="e">
        <f t="shared" si="859"/>
        <v>#DIV/0!</v>
      </c>
      <c r="V1717" t="str">
        <f t="shared" si="860"/>
        <v>1.33333333333333E-06-0.000670267185057467i</v>
      </c>
      <c r="W1717" t="e">
        <f t="shared" si="861"/>
        <v>#DIV/0!</v>
      </c>
      <c r="X1717" t="e">
        <f t="shared" si="862"/>
        <v>#DIV/0!</v>
      </c>
      <c r="Y1717" t="str">
        <f t="shared" si="863"/>
        <v>0.00083+0.159140517460245i</v>
      </c>
      <c r="Z1717" t="e">
        <f t="shared" si="864"/>
        <v>#DIV/0!</v>
      </c>
      <c r="AA1717" t="e">
        <f t="shared" si="865"/>
        <v>#DIV/0!</v>
      </c>
      <c r="AB1717" t="str">
        <f t="shared" si="866"/>
        <v>1.25081333782311-0.248843100551302i</v>
      </c>
      <c r="AC1717" t="str">
        <f t="shared" si="867"/>
        <v>1.10188632716468-1.62508745860828i</v>
      </c>
      <c r="AD1717" t="str">
        <f t="shared" si="868"/>
        <v>0.462416838141709+0.456149324454741i</v>
      </c>
      <c r="AE1717" t="e">
        <f t="shared" si="869"/>
        <v>#DIV/0!</v>
      </c>
      <c r="AF1717" t="str">
        <f t="shared" si="870"/>
        <v>-18.6323852157868-2.67576198743466i</v>
      </c>
      <c r="AG1717" t="e">
        <f t="shared" si="871"/>
        <v>#DIV/0!</v>
      </c>
      <c r="AH1717" t="e">
        <f t="shared" si="872"/>
        <v>#DIV/0!</v>
      </c>
      <c r="AI1717" t="e">
        <f t="shared" si="873"/>
        <v>#DIV/0!</v>
      </c>
      <c r="AJ1717" t="e">
        <f t="shared" si="874"/>
        <v>#DIV/0!</v>
      </c>
      <c r="AK1717"/>
      <c r="AL1717"/>
      <c r="AM1717"/>
      <c r="AN1717"/>
    </row>
    <row r="1718" spans="1:40" x14ac:dyDescent="0.25">
      <c r="A1718"/>
      <c r="B1718">
        <f t="shared" si="875"/>
        <v>158400</v>
      </c>
      <c r="C1718" s="186" t="str">
        <f t="shared" si="843"/>
        <v>-3.92022427412014E-06+0.0198983073731907i</v>
      </c>
      <c r="D1718" s="158" t="str">
        <f t="shared" si="844"/>
        <v>-7.66669672171941+0.152553689861129i</v>
      </c>
      <c r="E1718" t="str">
        <f t="shared" si="845"/>
        <v>7.99992286258539-0.0248413640271908i</v>
      </c>
      <c r="F1718" t="str">
        <f t="shared" si="846"/>
        <v>0.999200647183666+2.48016658715105E-06i</v>
      </c>
      <c r="G1718">
        <f t="shared" si="841"/>
        <v>1</v>
      </c>
      <c r="H1718" t="str">
        <f t="shared" si="847"/>
        <v>10.9666133973788+2.82688458626921i</v>
      </c>
      <c r="I1718" t="str">
        <f t="shared" si="848"/>
        <v>622.035345410779i</v>
      </c>
      <c r="J1718" t="str">
        <f t="shared" si="842"/>
        <v>-522.7457014648+136.081428444825i</v>
      </c>
      <c r="K1718" t="str">
        <f t="shared" si="849"/>
        <v>0.2901059132994-1.11441818975518i</v>
      </c>
      <c r="L1718" t="str">
        <f t="shared" si="850"/>
        <v>0.0364956923953379-0.119074488050982i</v>
      </c>
      <c r="M1718" t="str">
        <f t="shared" si="851"/>
        <v>0.326601605694738-1.23349267780616i</v>
      </c>
      <c r="N1718" t="str">
        <f t="shared" si="852"/>
        <v>-1.16707652226965i</v>
      </c>
      <c r="O1718" t="str">
        <f t="shared" si="853"/>
        <v>0.392841807083772-0.919606064903422i</v>
      </c>
      <c r="P1718" t="str">
        <f t="shared" si="854"/>
        <v>0.607158192916228+0.919606064903422i</v>
      </c>
      <c r="Q1718" t="str">
        <f t="shared" si="855"/>
        <v>-0.607158192916228+0.247470457366228i</v>
      </c>
      <c r="R1718" t="str">
        <f t="shared" si="856"/>
        <v>-0.328149372470608-1.64835680695698i</v>
      </c>
      <c r="S1718" t="str">
        <f t="shared" si="857"/>
        <v>0.123054975087234i</v>
      </c>
      <c r="T1718" t="str">
        <f t="shared" si="858"/>
        <v>0.202838505814964-0.0403804128542621i</v>
      </c>
      <c r="U1718" t="e">
        <f t="shared" si="859"/>
        <v>#DIV/0!</v>
      </c>
      <c r="V1718" t="str">
        <f t="shared" si="860"/>
        <v>1.33333333333333E-06-0.000669844036582051i</v>
      </c>
      <c r="W1718" t="e">
        <f t="shared" si="861"/>
        <v>#DIV/0!</v>
      </c>
      <c r="X1718" t="e">
        <f t="shared" si="862"/>
        <v>#DIV/0!</v>
      </c>
      <c r="Y1718" t="str">
        <f t="shared" si="863"/>
        <v>0.00083+0.159241048425159i</v>
      </c>
      <c r="Z1718" t="e">
        <f t="shared" si="864"/>
        <v>#DIV/0!</v>
      </c>
      <c r="AA1718" t="e">
        <f t="shared" si="865"/>
        <v>#DIV/0!</v>
      </c>
      <c r="AB1718" t="str">
        <f t="shared" si="866"/>
        <v>1.25075030379127-0.248995196655403i</v>
      </c>
      <c r="AC1718" t="str">
        <f t="shared" si="867"/>
        <v>1.10136330565807-1.62411357252829i</v>
      </c>
      <c r="AD1718" t="str">
        <f t="shared" si="868"/>
        <v>0.462748505038667+0.456308039738794i</v>
      </c>
      <c r="AE1718" t="e">
        <f t="shared" si="869"/>
        <v>#DIV/0!</v>
      </c>
      <c r="AF1718" t="str">
        <f t="shared" si="870"/>
        <v>-18.6333101190982-2.67433089640808i</v>
      </c>
      <c r="AG1718" t="e">
        <f t="shared" si="871"/>
        <v>#DIV/0!</v>
      </c>
      <c r="AH1718" t="e">
        <f t="shared" si="872"/>
        <v>#DIV/0!</v>
      </c>
      <c r="AI1718" t="e">
        <f t="shared" si="873"/>
        <v>#DIV/0!</v>
      </c>
      <c r="AJ1718" t="e">
        <f t="shared" si="874"/>
        <v>#DIV/0!</v>
      </c>
      <c r="AK1718"/>
      <c r="AL1718"/>
      <c r="AM1718"/>
      <c r="AN1718"/>
    </row>
    <row r="1719" spans="1:40" x14ac:dyDescent="0.25">
      <c r="A1719"/>
      <c r="B1719">
        <f t="shared" si="875"/>
        <v>158500</v>
      </c>
      <c r="C1719" s="186" t="str">
        <f t="shared" si="843"/>
        <v>-3.91527917953544E-06+0.0198857532370204i</v>
      </c>
      <c r="D1719" s="158" t="str">
        <f t="shared" si="844"/>
        <v>-7.66669668380705+0.152457441483823i</v>
      </c>
      <c r="E1719" t="str">
        <f t="shared" si="845"/>
        <v>7.99992276515986-0.0248570464037841i</v>
      </c>
      <c r="F1719" t="str">
        <f t="shared" si="846"/>
        <v>0.999200647193383+2.48173231871034E-06i</v>
      </c>
      <c r="G1719">
        <f t="shared" si="841"/>
        <v>1</v>
      </c>
      <c r="H1719" t="str">
        <f t="shared" si="847"/>
        <v>10.9675367570431+2.82535861150096i</v>
      </c>
      <c r="I1719" t="str">
        <f t="shared" si="848"/>
        <v>622.428044492478i</v>
      </c>
      <c r="J1719" t="str">
        <f t="shared" si="842"/>
        <v>-523.40720528454+136.167338437531i</v>
      </c>
      <c r="K1719" t="str">
        <f t="shared" si="849"/>
        <v>0.289761852562542-1.11380190865234i</v>
      </c>
      <c r="L1719" t="str">
        <f t="shared" si="850"/>
        <v>0.036453604300426-0.119012253827869i</v>
      </c>
      <c r="M1719" t="str">
        <f t="shared" si="851"/>
        <v>0.326215456862968-1.23281416248021i</v>
      </c>
      <c r="N1719" t="str">
        <f t="shared" si="852"/>
        <v>-1.16781331300341i</v>
      </c>
      <c r="O1719" t="str">
        <f t="shared" si="853"/>
        <v>0.392164143288583-0.919895257471595i</v>
      </c>
      <c r="P1719" t="str">
        <f t="shared" si="854"/>
        <v>0.607835856711417+0.919895257471595i</v>
      </c>
      <c r="Q1719" t="str">
        <f t="shared" si="855"/>
        <v>-0.607835856711417+0.247918055531815i</v>
      </c>
      <c r="R1719" t="str">
        <f t="shared" si="856"/>
        <v>-0.328142645112021-1.64723376044628i</v>
      </c>
      <c r="S1719" t="str">
        <f t="shared" si="857"/>
        <v>0.12313266130888i</v>
      </c>
      <c r="T1719" t="str">
        <f t="shared" si="858"/>
        <v>0.202828276721585-0.0404050771815785i</v>
      </c>
      <c r="U1719" t="e">
        <f t="shared" si="859"/>
        <v>#DIV/0!</v>
      </c>
      <c r="V1719" t="str">
        <f t="shared" si="860"/>
        <v>1.33333333333333E-06-0.000669421422047928i</v>
      </c>
      <c r="W1719" t="e">
        <f t="shared" si="861"/>
        <v>#DIV/0!</v>
      </c>
      <c r="X1719" t="e">
        <f t="shared" si="862"/>
        <v>#DIV/0!</v>
      </c>
      <c r="Y1719" t="str">
        <f t="shared" si="863"/>
        <v>0.00083+0.159341579390074i</v>
      </c>
      <c r="Z1719" t="e">
        <f t="shared" si="864"/>
        <v>#DIV/0!</v>
      </c>
      <c r="AA1719" t="e">
        <f t="shared" si="865"/>
        <v>#DIV/0!</v>
      </c>
      <c r="AB1719" t="str">
        <f t="shared" si="866"/>
        <v>1.25068722877698-0.249147282743593i</v>
      </c>
      <c r="AC1719" t="str">
        <f t="shared" si="867"/>
        <v>1.1008412070184-1.62314062313576i</v>
      </c>
      <c r="AD1719" t="str">
        <f t="shared" si="868"/>
        <v>0.463080296341844+0.4564665228908i</v>
      </c>
      <c r="AE1719" t="e">
        <f t="shared" si="869"/>
        <v>#DIV/0!</v>
      </c>
      <c r="AF1719" t="str">
        <f t="shared" si="870"/>
        <v>-18.6342334408501-2.67290117001714i</v>
      </c>
      <c r="AG1719" t="e">
        <f t="shared" si="871"/>
        <v>#DIV/0!</v>
      </c>
      <c r="AH1719" t="e">
        <f t="shared" si="872"/>
        <v>#DIV/0!</v>
      </c>
      <c r="AI1719" t="e">
        <f t="shared" si="873"/>
        <v>#DIV/0!</v>
      </c>
      <c r="AJ1719" t="e">
        <f t="shared" si="874"/>
        <v>#DIV/0!</v>
      </c>
      <c r="AK1719"/>
      <c r="AL1719"/>
      <c r="AM1719"/>
      <c r="AN1719"/>
    </row>
    <row r="1720" spans="1:40" x14ac:dyDescent="0.25">
      <c r="A1720"/>
      <c r="B1720">
        <f t="shared" si="875"/>
        <v>158600</v>
      </c>
      <c r="C1720" s="186" t="str">
        <f t="shared" si="843"/>
        <v>-3.91034343589993E-06+0.0198732149320412i</v>
      </c>
      <c r="D1720" s="158" t="str">
        <f t="shared" si="844"/>
        <v>-7.66669664596638+0.152361314478983i</v>
      </c>
      <c r="E1720" t="str">
        <f t="shared" si="845"/>
        <v>7.99992266767284-0.0248727287798042i</v>
      </c>
      <c r="F1720" t="str">
        <f t="shared" si="846"/>
        <v>0.999200647203109+2.48329805021252E-06i</v>
      </c>
      <c r="G1720">
        <f t="shared" si="841"/>
        <v>1</v>
      </c>
      <c r="H1720" t="str">
        <f t="shared" si="847"/>
        <v>10.9684585385791+2.82383412113602i</v>
      </c>
      <c r="I1720" t="str">
        <f t="shared" si="848"/>
        <v>622.820743574176i</v>
      </c>
      <c r="J1720" t="str">
        <f t="shared" si="842"/>
        <v>-524.069126588546+136.253248430235i</v>
      </c>
      <c r="K1720" t="str">
        <f t="shared" si="849"/>
        <v>0.289418390585996-1.11318625368941i</v>
      </c>
      <c r="L1720" t="str">
        <f t="shared" si="850"/>
        <v>0.0364115866979451-0.118950076505922i</v>
      </c>
      <c r="M1720" t="str">
        <f t="shared" si="851"/>
        <v>0.325829977283941-1.23213633019533i</v>
      </c>
      <c r="N1720" t="str">
        <f t="shared" si="852"/>
        <v>-1.16855010373717i</v>
      </c>
      <c r="O1720" t="str">
        <f t="shared" si="853"/>
        <v>0.391486266602947-0.920183950664912i</v>
      </c>
      <c r="P1720" t="str">
        <f t="shared" si="854"/>
        <v>0.608513733397053+0.920183950664912i</v>
      </c>
      <c r="Q1720" t="str">
        <f t="shared" si="855"/>
        <v>-0.608513733397053+0.248366153072258i</v>
      </c>
      <c r="R1720" t="str">
        <f t="shared" si="856"/>
        <v>-0.328135913043771-1.64611207619016i</v>
      </c>
      <c r="S1720" t="str">
        <f t="shared" si="857"/>
        <v>0.123210347530526i</v>
      </c>
      <c r="T1720" t="str">
        <f t="shared" si="858"/>
        <v>0.202818040981585-0.0404297398833695i</v>
      </c>
      <c r="U1720" t="e">
        <f t="shared" si="859"/>
        <v>#DIV/0!</v>
      </c>
      <c r="V1720" t="str">
        <f t="shared" si="860"/>
        <v>1.33333333333333E-06-0.000668999340445127i</v>
      </c>
      <c r="W1720" t="e">
        <f t="shared" si="861"/>
        <v>#DIV/0!</v>
      </c>
      <c r="X1720" t="e">
        <f t="shared" si="862"/>
        <v>#DIV/0!</v>
      </c>
      <c r="Y1720" t="str">
        <f t="shared" si="863"/>
        <v>0.00083+0.159442110354989i</v>
      </c>
      <c r="Z1720" t="e">
        <f t="shared" si="864"/>
        <v>#DIV/0!</v>
      </c>
      <c r="AA1720" t="e">
        <f t="shared" si="865"/>
        <v>#DIV/0!</v>
      </c>
      <c r="AB1720" t="str">
        <f t="shared" si="866"/>
        <v>1.25062411277806-0.249299358808409i</v>
      </c>
      <c r="AC1720" t="str">
        <f t="shared" si="867"/>
        <v>1.10032002917498-1.62216860918959i</v>
      </c>
      <c r="AD1720" t="str">
        <f t="shared" si="868"/>
        <v>0.463412211897773+0.45662477381603i</v>
      </c>
      <c r="AE1720" t="e">
        <f t="shared" si="869"/>
        <v>#DIV/0!</v>
      </c>
      <c r="AF1720" t="str">
        <f t="shared" si="870"/>
        <v>-18.6351551845455-2.67147280665704i</v>
      </c>
      <c r="AG1720" t="e">
        <f t="shared" si="871"/>
        <v>#DIV/0!</v>
      </c>
      <c r="AH1720" t="e">
        <f t="shared" si="872"/>
        <v>#DIV/0!</v>
      </c>
      <c r="AI1720" t="e">
        <f t="shared" si="873"/>
        <v>#DIV/0!</v>
      </c>
      <c r="AJ1720" t="e">
        <f t="shared" si="874"/>
        <v>#DIV/0!</v>
      </c>
      <c r="AK1720"/>
      <c r="AL1720"/>
      <c r="AM1720"/>
      <c r="AN1720"/>
    </row>
    <row r="1721" spans="1:40" x14ac:dyDescent="0.25">
      <c r="A1721"/>
      <c r="B1721">
        <f t="shared" si="875"/>
        <v>158700</v>
      </c>
      <c r="C1721" s="186" t="str">
        <f t="shared" si="843"/>
        <v>-3.90541701965233E-06+0.0198606924283269i</v>
      </c>
      <c r="D1721" s="158" t="str">
        <f t="shared" si="844"/>
        <v>-7.66669660819716+0.152265308617173i</v>
      </c>
      <c r="E1721" t="str">
        <f t="shared" si="845"/>
        <v>7.99992257012435-0.0248884111552509i</v>
      </c>
      <c r="F1721" t="str">
        <f t="shared" si="846"/>
        <v>0.999200647212846+2.48486378165756E-06i</v>
      </c>
      <c r="G1721">
        <f t="shared" si="841"/>
        <v>1</v>
      </c>
      <c r="H1721" t="str">
        <f t="shared" si="847"/>
        <v>10.9693787454803+2.82231111334158i</v>
      </c>
      <c r="I1721" t="str">
        <f t="shared" si="848"/>
        <v>623.213442655875i</v>
      </c>
      <c r="J1721" t="str">
        <f t="shared" si="842"/>
        <v>-524.731465376819+136.33915842294i</v>
      </c>
      <c r="K1721" t="str">
        <f t="shared" si="849"/>
        <v>0.289075526012536-1.11257122402488i</v>
      </c>
      <c r="L1721" t="str">
        <f t="shared" si="850"/>
        <v>0.0363696394359534-0.11888795602406i</v>
      </c>
      <c r="M1721" t="str">
        <f t="shared" si="851"/>
        <v>0.325445165448489-1.23145918004894i</v>
      </c>
      <c r="N1721" t="str">
        <f t="shared" si="852"/>
        <v>-1.16928689447092i</v>
      </c>
      <c r="O1721" t="str">
        <f t="shared" si="853"/>
        <v>0.390808177394867-0.920472144326651i</v>
      </c>
      <c r="P1721" t="str">
        <f t="shared" si="854"/>
        <v>0.609191822605133+0.920472144326651i</v>
      </c>
      <c r="Q1721" t="str">
        <f t="shared" si="855"/>
        <v>-0.609191822605133+0.248814750144269i</v>
      </c>
      <c r="R1721" t="str">
        <f t="shared" si="856"/>
        <v>-0.328129176264946-1.64499175161058i</v>
      </c>
      <c r="S1721" t="str">
        <f t="shared" si="857"/>
        <v>0.123288033752172i</v>
      </c>
      <c r="T1721" t="str">
        <f t="shared" si="858"/>
        <v>0.20280779859461-0.0404544009584251i</v>
      </c>
      <c r="U1721" t="e">
        <f t="shared" si="859"/>
        <v>#DIV/0!</v>
      </c>
      <c r="V1721" t="str">
        <f t="shared" si="860"/>
        <v>1.33333333333333E-06-0.000668577790766206i</v>
      </c>
      <c r="W1721" t="e">
        <f t="shared" si="861"/>
        <v>#DIV/0!</v>
      </c>
      <c r="X1721" t="e">
        <f t="shared" si="862"/>
        <v>#DIV/0!</v>
      </c>
      <c r="Y1721" t="str">
        <f t="shared" si="863"/>
        <v>0.00083+0.159542641319904i</v>
      </c>
      <c r="Z1721" t="e">
        <f t="shared" si="864"/>
        <v>#DIV/0!</v>
      </c>
      <c r="AA1721" t="e">
        <f t="shared" si="865"/>
        <v>#DIV/0!</v>
      </c>
      <c r="AB1721" t="str">
        <f t="shared" si="866"/>
        <v>1.25056095579231-0.249451424842388i</v>
      </c>
      <c r="AC1721" t="str">
        <f t="shared" si="867"/>
        <v>1.0997997700628-1.62119752945041i</v>
      </c>
      <c r="AD1721" t="str">
        <f t="shared" si="868"/>
        <v>0.463744251552887+0.456782792419838i</v>
      </c>
      <c r="AE1721" t="e">
        <f t="shared" si="869"/>
        <v>#DIV/0!</v>
      </c>
      <c r="AF1721" t="str">
        <f t="shared" si="870"/>
        <v>-18.6360753536775-2.67004580472441i</v>
      </c>
      <c r="AG1721" t="e">
        <f t="shared" si="871"/>
        <v>#DIV/0!</v>
      </c>
      <c r="AH1721" t="e">
        <f t="shared" si="872"/>
        <v>#DIV/0!</v>
      </c>
      <c r="AI1721" t="e">
        <f t="shared" si="873"/>
        <v>#DIV/0!</v>
      </c>
      <c r="AJ1721" t="e">
        <f t="shared" si="874"/>
        <v>#DIV/0!</v>
      </c>
      <c r="AK1721"/>
      <c r="AL1721"/>
      <c r="AM1721"/>
      <c r="AN1721"/>
    </row>
    <row r="1722" spans="1:40" x14ac:dyDescent="0.25">
      <c r="A1722"/>
      <c r="B1722">
        <f t="shared" si="875"/>
        <v>158800</v>
      </c>
      <c r="C1722" s="186" t="str">
        <f t="shared" si="843"/>
        <v>-3.90049990730528E-06+0.0198481856960261i</v>
      </c>
      <c r="D1722" s="158" t="str">
        <f t="shared" si="844"/>
        <v>-7.66669657049931+0.152169423669533i</v>
      </c>
      <c r="E1722" t="str">
        <f t="shared" si="845"/>
        <v>7.99992247251437-0.0249040935301237i</v>
      </c>
      <c r="F1722" t="str">
        <f t="shared" si="846"/>
        <v>0.999200647222583+2.48642951304536E-06i</v>
      </c>
      <c r="G1722">
        <f t="shared" si="841"/>
        <v>1</v>
      </c>
      <c r="H1722" t="str">
        <f t="shared" si="847"/>
        <v>10.9702973812313+2.82078958628688i</v>
      </c>
      <c r="I1722" t="str">
        <f t="shared" si="848"/>
        <v>623.606141737574i</v>
      </c>
      <c r="J1722" t="str">
        <f t="shared" si="842"/>
        <v>-525.394221649357+136.425068415646i</v>
      </c>
      <c r="K1722" t="str">
        <f t="shared" si="849"/>
        <v>0.288733257488682-1.11195681881844i</v>
      </c>
      <c r="L1722" t="str">
        <f t="shared" si="850"/>
        <v>0.036327762362902-0.118825892321236i</v>
      </c>
      <c r="M1722" t="str">
        <f t="shared" si="851"/>
        <v>0.325061019851584-1.23078271113968i</v>
      </c>
      <c r="N1722" t="str">
        <f t="shared" si="852"/>
        <v>-1.17002368520468i</v>
      </c>
      <c r="O1722" t="str">
        <f t="shared" si="853"/>
        <v>0.39012987603243-0.920759838300368i</v>
      </c>
      <c r="P1722" t="str">
        <f t="shared" si="854"/>
        <v>0.60987012396757+0.920759838300368i</v>
      </c>
      <c r="Q1722" t="str">
        <f t="shared" si="855"/>
        <v>-0.60987012396757+0.249263846904312i</v>
      </c>
      <c r="R1722" t="str">
        <f t="shared" si="856"/>
        <v>-0.328122434774629-1.64387278413594i</v>
      </c>
      <c r="S1722" t="str">
        <f t="shared" si="857"/>
        <v>0.123365719973818i</v>
      </c>
      <c r="T1722" t="str">
        <f t="shared" si="858"/>
        <v>0.202797549560295-0.0404790604055342i</v>
      </c>
      <c r="U1722" t="e">
        <f t="shared" si="859"/>
        <v>#DIV/0!</v>
      </c>
      <c r="V1722" t="str">
        <f t="shared" si="860"/>
        <v>1.33333333333333E-06-0.000668156772006277i</v>
      </c>
      <c r="W1722" t="e">
        <f t="shared" si="861"/>
        <v>#DIV/0!</v>
      </c>
      <c r="X1722" t="e">
        <f t="shared" si="862"/>
        <v>#DIV/0!</v>
      </c>
      <c r="Y1722" t="str">
        <f t="shared" si="863"/>
        <v>0.00083+0.159643172284819i</v>
      </c>
      <c r="Z1722" t="e">
        <f t="shared" si="864"/>
        <v>#DIV/0!</v>
      </c>
      <c r="AA1722" t="e">
        <f t="shared" si="865"/>
        <v>#DIV/0!</v>
      </c>
      <c r="AB1722" t="str">
        <f t="shared" si="866"/>
        <v>1.25049775781749-0.249603480838064i</v>
      </c>
      <c r="AC1722" t="str">
        <f t="shared" si="867"/>
        <v>1.0992804276225-1.62022738268043i</v>
      </c>
      <c r="AD1722" t="str">
        <f t="shared" si="868"/>
        <v>0.464076415153558+0.45694057860766i</v>
      </c>
      <c r="AE1722" t="e">
        <f t="shared" si="869"/>
        <v>#DIV/0!</v>
      </c>
      <c r="AF1722" t="str">
        <f t="shared" si="870"/>
        <v>-18.6369939517306-2.66862016261735i</v>
      </c>
      <c r="AG1722" t="e">
        <f t="shared" si="871"/>
        <v>#DIV/0!</v>
      </c>
      <c r="AH1722" t="e">
        <f t="shared" si="872"/>
        <v>#DIV/0!</v>
      </c>
      <c r="AI1722" t="e">
        <f t="shared" si="873"/>
        <v>#DIV/0!</v>
      </c>
      <c r="AJ1722" t="e">
        <f t="shared" si="874"/>
        <v>#DIV/0!</v>
      </c>
      <c r="AK1722"/>
      <c r="AL1722"/>
      <c r="AM1722"/>
      <c r="AN1722"/>
    </row>
    <row r="1723" spans="1:40" x14ac:dyDescent="0.25">
      <c r="A1723"/>
      <c r="B1723">
        <f t="shared" si="875"/>
        <v>158900</v>
      </c>
      <c r="C1723" s="186" t="str">
        <f t="shared" si="843"/>
        <v>-3.89559207544539E-06+0.0198356947053625i</v>
      </c>
      <c r="D1723" s="158" t="str">
        <f t="shared" si="844"/>
        <v>-7.66669653287262+0.152073659407779i</v>
      </c>
      <c r="E1723" t="str">
        <f t="shared" si="845"/>
        <v>7.9999223748429-0.0249197759044223i</v>
      </c>
      <c r="F1723" t="str">
        <f t="shared" si="846"/>
        <v>0.999200647232329+2.48799524437595E-06i</v>
      </c>
      <c r="G1723">
        <f t="shared" si="841"/>
        <v>1</v>
      </c>
      <c r="H1723" t="str">
        <f t="shared" si="847"/>
        <v>10.971214449307+2.81926953814316i</v>
      </c>
      <c r="I1723" t="str">
        <f t="shared" si="848"/>
        <v>623.998840819273i</v>
      </c>
      <c r="J1723" t="str">
        <f t="shared" si="842"/>
        <v>-526.057395406162+136.510978408351i</v>
      </c>
      <c r="K1723" t="str">
        <f t="shared" si="849"/>
        <v>0.288391583664684-1.11134303723092i</v>
      </c>
      <c r="L1723" t="str">
        <f t="shared" si="850"/>
        <v>0.0362859553276336-0.118763885336432i</v>
      </c>
      <c r="M1723" t="str">
        <f t="shared" si="851"/>
        <v>0.324677538992318-1.23010692256735i</v>
      </c>
      <c r="N1723" t="str">
        <f t="shared" si="852"/>
        <v>-1.17076047593844i</v>
      </c>
      <c r="O1723" t="str">
        <f t="shared" si="853"/>
        <v>0.389451362883871-0.921047032429884i</v>
      </c>
      <c r="P1723" t="str">
        <f t="shared" si="854"/>
        <v>0.610548637116129+0.921047032429884i</v>
      </c>
      <c r="Q1723" t="str">
        <f t="shared" si="855"/>
        <v>-0.610548637116129+0.249713443508556i</v>
      </c>
      <c r="R1723" t="str">
        <f t="shared" si="856"/>
        <v>-0.328115688571901-1.64275517120118i</v>
      </c>
      <c r="S1723" t="str">
        <f t="shared" si="857"/>
        <v>0.123443406195464i</v>
      </c>
      <c r="T1723" t="str">
        <f t="shared" si="858"/>
        <v>0.202787293878286-0.0405037182234855i</v>
      </c>
      <c r="U1723" t="e">
        <f t="shared" si="859"/>
        <v>#DIV/0!</v>
      </c>
      <c r="V1723" t="str">
        <f t="shared" si="860"/>
        <v>1.33333333333333E-06-0.000667736283162978i</v>
      </c>
      <c r="W1723" t="e">
        <f t="shared" si="861"/>
        <v>#DIV/0!</v>
      </c>
      <c r="X1723" t="e">
        <f t="shared" si="862"/>
        <v>#DIV/0!</v>
      </c>
      <c r="Y1723" t="str">
        <f t="shared" si="863"/>
        <v>0.00083+0.159743703249734i</v>
      </c>
      <c r="Z1723" t="e">
        <f t="shared" si="864"/>
        <v>#DIV/0!</v>
      </c>
      <c r="AA1723" t="e">
        <f t="shared" si="865"/>
        <v>#DIV/0!</v>
      </c>
      <c r="AB1723" t="str">
        <f t="shared" si="866"/>
        <v>1.25043451885142-0.249755526787966i</v>
      </c>
      <c r="AC1723" t="str">
        <f t="shared" si="867"/>
        <v>1.09876199980039-1.61925816764355i</v>
      </c>
      <c r="AD1723" t="str">
        <f t="shared" si="868"/>
        <v>0.464408702546093+0.457098132285045i</v>
      </c>
      <c r="AE1723" t="e">
        <f t="shared" si="869"/>
        <v>#DIV/0!</v>
      </c>
      <c r="AF1723" t="str">
        <f t="shared" si="870"/>
        <v>-18.6379109821796-2.66719587873538i</v>
      </c>
      <c r="AG1723" t="e">
        <f t="shared" si="871"/>
        <v>#DIV/0!</v>
      </c>
      <c r="AH1723" t="e">
        <f t="shared" si="872"/>
        <v>#DIV/0!</v>
      </c>
      <c r="AI1723" t="e">
        <f t="shared" si="873"/>
        <v>#DIV/0!</v>
      </c>
      <c r="AJ1723" t="e">
        <f t="shared" si="874"/>
        <v>#DIV/0!</v>
      </c>
      <c r="AK1723"/>
      <c r="AL1723"/>
      <c r="AM1723"/>
      <c r="AN1723"/>
    </row>
    <row r="1724" spans="1:40" x14ac:dyDescent="0.25">
      <c r="A1724"/>
      <c r="B1724">
        <f t="shared" si="875"/>
        <v>159000</v>
      </c>
      <c r="C1724" s="186" t="str">
        <f t="shared" si="843"/>
        <v>-3.89069350073279E-06+0.0198232194266349i</v>
      </c>
      <c r="D1724" s="158" t="str">
        <f t="shared" si="844"/>
        <v>-7.66669649531684+0.151978015604201i</v>
      </c>
      <c r="E1724" t="str">
        <f t="shared" si="845"/>
        <v>7.99992227710995-0.0249354582781463i</v>
      </c>
      <c r="F1724" t="str">
        <f t="shared" si="846"/>
        <v>0.999200647242076+2.48956097564923E-06i</v>
      </c>
      <c r="G1724">
        <f t="shared" si="841"/>
        <v>1</v>
      </c>
      <c r="H1724" t="str">
        <f t="shared" si="847"/>
        <v>10.9721299531732+2.81775096708363i</v>
      </c>
      <c r="I1724" t="str">
        <f t="shared" si="848"/>
        <v>624.391539900971i</v>
      </c>
      <c r="J1724" t="str">
        <f t="shared" si="842"/>
        <v>-526.720986647233+136.596888401055i</v>
      </c>
      <c r="K1724" t="str">
        <f t="shared" si="849"/>
        <v>0.288050503194521-1.11072987842436i</v>
      </c>
      <c r="L1724" t="str">
        <f t="shared" si="850"/>
        <v>0.036244218179382-0.118701935008671i</v>
      </c>
      <c r="M1724" t="str">
        <f t="shared" si="851"/>
        <v>0.324294721373903-1.22943181343303i</v>
      </c>
      <c r="N1724" t="str">
        <f t="shared" si="852"/>
        <v>-1.17149726667219i</v>
      </c>
      <c r="O1724" t="str">
        <f t="shared" si="853"/>
        <v>0.388772638317535-0.921333726559287i</v>
      </c>
      <c r="P1724" t="str">
        <f t="shared" si="854"/>
        <v>0.611227361682465+0.921333726559287i</v>
      </c>
      <c r="Q1724" t="str">
        <f t="shared" si="855"/>
        <v>-0.611227361682465+0.250163540112903i</v>
      </c>
      <c r="R1724" t="str">
        <f t="shared" si="856"/>
        <v>-0.328108937655849-1.64163891024767i</v>
      </c>
      <c r="S1724" t="str">
        <f t="shared" si="857"/>
        <v>0.12352109241711i</v>
      </c>
      <c r="T1724" t="str">
        <f t="shared" si="858"/>
        <v>0.202777031548226-0.0405283744110679i</v>
      </c>
      <c r="U1724" t="e">
        <f t="shared" si="859"/>
        <v>#DIV/0!</v>
      </c>
      <c r="V1724" t="str">
        <f t="shared" si="860"/>
        <v>1.33333333333333E-06-0.000667316323236459i</v>
      </c>
      <c r="W1724" t="e">
        <f t="shared" si="861"/>
        <v>#DIV/0!</v>
      </c>
      <c r="X1724" t="e">
        <f t="shared" si="862"/>
        <v>#DIV/0!</v>
      </c>
      <c r="Y1724" t="str">
        <f t="shared" si="863"/>
        <v>0.00083+0.159844234214649i</v>
      </c>
      <c r="Z1724" t="e">
        <f t="shared" si="864"/>
        <v>#DIV/0!</v>
      </c>
      <c r="AA1724" t="e">
        <f t="shared" si="865"/>
        <v>#DIV/0!</v>
      </c>
      <c r="AB1724" t="str">
        <f t="shared" si="866"/>
        <v>1.25037123889188-0.249907562684628i</v>
      </c>
      <c r="AC1724" t="str">
        <f t="shared" si="867"/>
        <v>1.09824448454839-1.61828988310539i</v>
      </c>
      <c r="AD1724" t="str">
        <f t="shared" si="868"/>
        <v>0.464741113576697+0.457255453357614i</v>
      </c>
      <c r="AE1724" t="e">
        <f t="shared" si="869"/>
        <v>#DIV/0!</v>
      </c>
      <c r="AF1724" t="str">
        <f t="shared" si="870"/>
        <v>-18.63882644849-2.66577295147943i</v>
      </c>
      <c r="AG1724" t="e">
        <f t="shared" si="871"/>
        <v>#DIV/0!</v>
      </c>
      <c r="AH1724" t="e">
        <f t="shared" si="872"/>
        <v>#DIV/0!</v>
      </c>
      <c r="AI1724" t="e">
        <f t="shared" si="873"/>
        <v>#DIV/0!</v>
      </c>
      <c r="AJ1724" t="e">
        <f t="shared" si="874"/>
        <v>#DIV/0!</v>
      </c>
      <c r="AK1724"/>
      <c r="AL1724"/>
      <c r="AM1724"/>
      <c r="AN1724"/>
    </row>
    <row r="1725" spans="1:40" x14ac:dyDescent="0.25">
      <c r="A1725"/>
      <c r="B1725">
        <f t="shared" si="875"/>
        <v>159100</v>
      </c>
      <c r="C1725" s="186" t="str">
        <f t="shared" si="843"/>
        <v>-3.88580415990116E-06+0.0198107598302171i</v>
      </c>
      <c r="D1725" s="158" t="str">
        <f t="shared" si="844"/>
        <v>-7.6666964578319+0.151882492031664i</v>
      </c>
      <c r="E1725" t="str">
        <f t="shared" si="845"/>
        <v>7.99992217931552-0.0249511406512954i</v>
      </c>
      <c r="F1725" t="str">
        <f t="shared" si="846"/>
        <v>0.999200647251832+2.49112670686522E-06i</v>
      </c>
      <c r="G1725">
        <f t="shared" si="841"/>
        <v>1</v>
      </c>
      <c r="H1725" t="str">
        <f t="shared" si="847"/>
        <v>10.9730438962864+2.81623387128358i</v>
      </c>
      <c r="I1725" t="str">
        <f t="shared" si="848"/>
        <v>624.78423898267i</v>
      </c>
      <c r="J1725" t="str">
        <f t="shared" si="842"/>
        <v>-527.38499537257+136.682798393761i</v>
      </c>
      <c r="K1725" t="str">
        <f t="shared" si="849"/>
        <v>0.287710014735891-1.11011734156195i</v>
      </c>
      <c r="L1725" t="str">
        <f t="shared" si="850"/>
        <v>0.0362025507677701-0.118640041277004i</v>
      </c>
      <c r="M1725" t="str">
        <f t="shared" si="851"/>
        <v>0.323912565503661-1.22875738283895i</v>
      </c>
      <c r="N1725" t="str">
        <f t="shared" si="852"/>
        <v>-1.17223405740595i</v>
      </c>
      <c r="O1725" t="str">
        <f t="shared" si="853"/>
        <v>0.388093702701858-0.921619920532951i</v>
      </c>
      <c r="P1725" t="str">
        <f t="shared" si="854"/>
        <v>0.611906297298142+0.921619920532951i</v>
      </c>
      <c r="Q1725" t="str">
        <f t="shared" si="855"/>
        <v>-0.611906297298142+0.250614136872999i</v>
      </c>
      <c r="R1725" t="str">
        <f t="shared" si="856"/>
        <v>-0.328102182025551-1.64052399872316i</v>
      </c>
      <c r="S1725" t="str">
        <f t="shared" si="857"/>
        <v>0.123598778638756i</v>
      </c>
      <c r="T1725" t="str">
        <f t="shared" si="858"/>
        <v>0.202766762569751-0.0405530289670689i</v>
      </c>
      <c r="U1725" t="e">
        <f t="shared" si="859"/>
        <v>#DIV/0!</v>
      </c>
      <c r="V1725" t="str">
        <f t="shared" si="860"/>
        <v>1.33333333333333E-06-0.000666896891229395i</v>
      </c>
      <c r="W1725" t="e">
        <f t="shared" si="861"/>
        <v>#DIV/0!</v>
      </c>
      <c r="X1725" t="e">
        <f t="shared" si="862"/>
        <v>#DIV/0!</v>
      </c>
      <c r="Y1725" t="str">
        <f t="shared" si="863"/>
        <v>0.00083+0.159944765179564i</v>
      </c>
      <c r="Z1725" t="e">
        <f t="shared" si="864"/>
        <v>#DIV/0!</v>
      </c>
      <c r="AA1725" t="e">
        <f t="shared" si="865"/>
        <v>#DIV/0!</v>
      </c>
      <c r="AB1725" t="str">
        <f t="shared" si="866"/>
        <v>1.25030791793664-0.250059588520571i</v>
      </c>
      <c r="AC1725" t="str">
        <f t="shared" si="867"/>
        <v>1.09772787982408-1.61732252783313i</v>
      </c>
      <c r="AD1725" t="str">
        <f t="shared" si="868"/>
        <v>0.465073648091528+0.457412541731073i</v>
      </c>
      <c r="AE1725" t="e">
        <f t="shared" si="869"/>
        <v>#DIV/0!</v>
      </c>
      <c r="AF1725" t="str">
        <f t="shared" si="870"/>
        <v>-18.6397403541183-2.66435137925192i</v>
      </c>
      <c r="AG1725" t="e">
        <f t="shared" si="871"/>
        <v>#DIV/0!</v>
      </c>
      <c r="AH1725" t="e">
        <f t="shared" si="872"/>
        <v>#DIV/0!</v>
      </c>
      <c r="AI1725" t="e">
        <f t="shared" si="873"/>
        <v>#DIV/0!</v>
      </c>
      <c r="AJ1725" t="e">
        <f t="shared" si="874"/>
        <v>#DIV/0!</v>
      </c>
      <c r="AK1725"/>
      <c r="AL1725"/>
      <c r="AM1725"/>
      <c r="AN1725"/>
    </row>
    <row r="1726" spans="1:40" x14ac:dyDescent="0.25">
      <c r="A1726"/>
      <c r="B1726">
        <f t="shared" si="875"/>
        <v>159200</v>
      </c>
      <c r="C1726" s="186" t="str">
        <f t="shared" si="843"/>
        <v>-3.88092402975701E-06+0.0197983158865568i</v>
      </c>
      <c r="D1726" s="158" t="str">
        <f t="shared" si="844"/>
        <v>-7.66669642041757+0.151787088463602i</v>
      </c>
      <c r="E1726" t="str">
        <f t="shared" si="845"/>
        <v>7.9999220814596-0.0249668230238691i</v>
      </c>
      <c r="F1726" t="str">
        <f t="shared" si="846"/>
        <v>0.999200647261589+2.49269243802382E-06i</v>
      </c>
      <c r="G1726">
        <f t="shared" si="841"/>
        <v>1</v>
      </c>
      <c r="H1726" t="str">
        <f t="shared" si="847"/>
        <v>10.9739562820938+2.81471824892028i</v>
      </c>
      <c r="I1726" t="str">
        <f t="shared" si="848"/>
        <v>625.176938064369i</v>
      </c>
      <c r="J1726" t="str">
        <f t="shared" si="842"/>
        <v>-528.049421582174+136.768708386466i</v>
      </c>
      <c r="K1726" t="str">
        <f t="shared" si="849"/>
        <v>0.287370116950178-1.10950542580805i</v>
      </c>
      <c r="L1726" t="str">
        <f t="shared" si="850"/>
        <v>0.0361609529428095-0.118578204080522i</v>
      </c>
      <c r="M1726" t="str">
        <f t="shared" si="851"/>
        <v>0.323531069892988-1.22808362988857i</v>
      </c>
      <c r="N1726" t="str">
        <f t="shared" si="852"/>
        <v>-1.1729708481397i</v>
      </c>
      <c r="O1726" t="str">
        <f t="shared" si="853"/>
        <v>0.387414556405424-0.921905614195503i</v>
      </c>
      <c r="P1726" t="str">
        <f t="shared" si="854"/>
        <v>0.612585443594576+0.921905614195503i</v>
      </c>
      <c r="Q1726" t="str">
        <f t="shared" si="855"/>
        <v>-0.612585443594576+0.251065233944197i</v>
      </c>
      <c r="R1726" t="str">
        <f t="shared" si="856"/>
        <v>-0.32809542168009-1.6394104340819i</v>
      </c>
      <c r="S1726" t="str">
        <f t="shared" si="857"/>
        <v>0.123676464860402i</v>
      </c>
      <c r="T1726" t="str">
        <f t="shared" si="858"/>
        <v>0.202756486942507-0.0405776818902764i</v>
      </c>
      <c r="U1726" t="e">
        <f t="shared" si="859"/>
        <v>#DIV/0!</v>
      </c>
      <c r="V1726" t="str">
        <f t="shared" si="860"/>
        <v>1.33333333333333E-06-0.000666477986146963i</v>
      </c>
      <c r="W1726" t="e">
        <f t="shared" si="861"/>
        <v>#DIV/0!</v>
      </c>
      <c r="X1726" t="e">
        <f t="shared" si="862"/>
        <v>#DIV/0!</v>
      </c>
      <c r="Y1726" t="str">
        <f t="shared" si="863"/>
        <v>0.00083+0.160045296144478i</v>
      </c>
      <c r="Z1726" t="e">
        <f t="shared" si="864"/>
        <v>#DIV/0!</v>
      </c>
      <c r="AA1726" t="e">
        <f t="shared" si="865"/>
        <v>#DIV/0!</v>
      </c>
      <c r="AB1726" t="str">
        <f t="shared" si="866"/>
        <v>1.25024455598352-0.250211604288323i</v>
      </c>
      <c r="AC1726" t="str">
        <f t="shared" si="867"/>
        <v>1.09721218359059-1.61635610059571i</v>
      </c>
      <c r="AD1726" t="str">
        <f t="shared" si="868"/>
        <v>0.465406305936654+0.457569397311245i</v>
      </c>
      <c r="AE1726" t="e">
        <f t="shared" si="869"/>
        <v>#DIV/0!</v>
      </c>
      <c r="AF1726" t="str">
        <f t="shared" si="870"/>
        <v>-18.6406527025114-2.66293116045668i</v>
      </c>
      <c r="AG1726" t="e">
        <f t="shared" si="871"/>
        <v>#DIV/0!</v>
      </c>
      <c r="AH1726" t="e">
        <f t="shared" si="872"/>
        <v>#DIV/0!</v>
      </c>
      <c r="AI1726" t="e">
        <f t="shared" si="873"/>
        <v>#DIV/0!</v>
      </c>
      <c r="AJ1726" t="e">
        <f t="shared" si="874"/>
        <v>#DIV/0!</v>
      </c>
      <c r="AK1726"/>
      <c r="AL1726"/>
      <c r="AM1726"/>
      <c r="AN1726"/>
    </row>
    <row r="1727" spans="1:40" x14ac:dyDescent="0.25">
      <c r="A1727"/>
      <c r="B1727">
        <f t="shared" si="875"/>
        <v>159300</v>
      </c>
      <c r="C1727" s="186" t="str">
        <f t="shared" si="843"/>
        <v>-0.0000038760530871797+0.0197858875661761i</v>
      </c>
      <c r="D1727" s="158" t="str">
        <f t="shared" si="844"/>
        <v>-7.66669638307369+0.151691804674017i</v>
      </c>
      <c r="E1727" t="str">
        <f t="shared" si="845"/>
        <v>7.9999219835422-0.0249825053958672i</v>
      </c>
      <c r="F1727" t="str">
        <f t="shared" si="846"/>
        <v>0.999200647271365+2.49425816912512E-06i</v>
      </c>
      <c r="G1727">
        <f t="shared" si="841"/>
        <v>1</v>
      </c>
      <c r="H1727" t="str">
        <f t="shared" si="847"/>
        <v>10.9748671140334+2.81320409817302i</v>
      </c>
      <c r="I1727" t="str">
        <f t="shared" si="848"/>
        <v>625.569637146068i</v>
      </c>
      <c r="J1727" t="str">
        <f t="shared" si="842"/>
        <v>-528.714265276043+136.854618379171i</v>
      </c>
      <c r="K1727" t="str">
        <f t="shared" si="849"/>
        <v>0.287030808502467-1.10889413032821i</v>
      </c>
      <c r="L1727" t="str">
        <f t="shared" si="850"/>
        <v>0.0361194245548994-0.118516423358348i</v>
      </c>
      <c r="M1727" t="str">
        <f t="shared" si="851"/>
        <v>0.323150233057366-1.22741055368656i</v>
      </c>
      <c r="N1727" t="str">
        <f t="shared" si="852"/>
        <v>-1.17370763887346i</v>
      </c>
      <c r="O1727" t="str">
        <f t="shared" si="853"/>
        <v>0.386735199796899-0.922190807391861i</v>
      </c>
      <c r="P1727" t="str">
        <f t="shared" si="854"/>
        <v>0.613264800203101+0.922190807391861i</v>
      </c>
      <c r="Q1727" t="str">
        <f t="shared" si="855"/>
        <v>-0.613264800203101+0.251516831481599i</v>
      </c>
      <c r="R1727" t="str">
        <f t="shared" si="856"/>
        <v>-0.328088656618545-1.63829821378444i</v>
      </c>
      <c r="S1727" t="str">
        <f t="shared" si="857"/>
        <v>0.123754151082048i</v>
      </c>
      <c r="T1727" t="str">
        <f t="shared" si="858"/>
        <v>0.202746204666129-0.0406023331794776i</v>
      </c>
      <c r="U1727" t="e">
        <f t="shared" si="859"/>
        <v>#DIV/0!</v>
      </c>
      <c r="V1727" t="str">
        <f t="shared" si="860"/>
        <v>1.33333333333333E-06-0.000666059606996843i</v>
      </c>
      <c r="W1727" t="e">
        <f t="shared" si="861"/>
        <v>#DIV/0!</v>
      </c>
      <c r="X1727" t="e">
        <f t="shared" si="862"/>
        <v>#DIV/0!</v>
      </c>
      <c r="Y1727" t="str">
        <f t="shared" si="863"/>
        <v>0.00083+0.160145827109393i</v>
      </c>
      <c r="Z1727" t="e">
        <f t="shared" si="864"/>
        <v>#DIV/0!</v>
      </c>
      <c r="AA1727" t="e">
        <f t="shared" si="865"/>
        <v>#DIV/0!</v>
      </c>
      <c r="AB1727" t="str">
        <f t="shared" si="866"/>
        <v>1.25018115303026-0.250363609980405i</v>
      </c>
      <c r="AC1727" t="str">
        <f t="shared" si="867"/>
        <v>1.09669739381664-1.61539060016362i</v>
      </c>
      <c r="AD1727" t="str">
        <f t="shared" si="868"/>
        <v>0.465739086958081+0.457726020004015i</v>
      </c>
      <c r="AE1727" t="e">
        <f t="shared" si="869"/>
        <v>#DIV/0!</v>
      </c>
      <c r="AF1727" t="str">
        <f t="shared" si="870"/>
        <v>-18.6415634971071-2.661512293499i</v>
      </c>
      <c r="AG1727" t="e">
        <f t="shared" si="871"/>
        <v>#DIV/0!</v>
      </c>
      <c r="AH1727" t="e">
        <f t="shared" si="872"/>
        <v>#DIV/0!</v>
      </c>
      <c r="AI1727" t="e">
        <f t="shared" si="873"/>
        <v>#DIV/0!</v>
      </c>
      <c r="AJ1727" t="e">
        <f t="shared" si="874"/>
        <v>#DIV/0!</v>
      </c>
      <c r="AK1727"/>
      <c r="AL1727"/>
      <c r="AM1727"/>
      <c r="AN1727"/>
    </row>
    <row r="1728" spans="1:40" x14ac:dyDescent="0.25">
      <c r="A1728"/>
      <c r="B1728">
        <f t="shared" si="875"/>
        <v>159400</v>
      </c>
      <c r="C1728" s="186" t="str">
        <f t="shared" si="843"/>
        <v>-3.87119130912109E-06+0.0197734748396712i</v>
      </c>
      <c r="D1728" s="158" t="str">
        <f t="shared" si="844"/>
        <v>-7.66669634580005+0.151596640437479i</v>
      </c>
      <c r="E1728" t="str">
        <f t="shared" si="845"/>
        <v>7.99992188556331-0.0249981877672892i</v>
      </c>
      <c r="F1728" t="str">
        <f t="shared" si="846"/>
        <v>0.999200647281132+2.49582390016891E-06i</v>
      </c>
      <c r="G1728">
        <f t="shared" si="841"/>
        <v>1</v>
      </c>
      <c r="H1728" t="str">
        <f t="shared" si="847"/>
        <v>10.9757763955339+2.81169141722313i</v>
      </c>
      <c r="I1728" t="str">
        <f t="shared" si="848"/>
        <v>625.962336227766i</v>
      </c>
      <c r="J1728" t="str">
        <f t="shared" si="842"/>
        <v>-529.379526454179+136.940528371876i</v>
      </c>
      <c r="K1728" t="str">
        <f t="shared" si="849"/>
        <v>0.286692088061511-1.10828345428914i</v>
      </c>
      <c r="L1728" t="str">
        <f t="shared" si="850"/>
        <v>0.0360779654548243-0.11845469904964i</v>
      </c>
      <c r="M1728" t="str">
        <f t="shared" si="851"/>
        <v>0.322770053516335-1.22673815333878i</v>
      </c>
      <c r="N1728" t="str">
        <f t="shared" si="852"/>
        <v>-1.17444442960722i</v>
      </c>
      <c r="O1728" t="str">
        <f t="shared" si="853"/>
        <v>0.386055633245085-0.9224754999672i</v>
      </c>
      <c r="P1728" t="str">
        <f t="shared" si="854"/>
        <v>0.613944366754915+0.9224754999672i</v>
      </c>
      <c r="Q1728" t="str">
        <f t="shared" si="855"/>
        <v>-0.613944366754915+0.25196892964002i</v>
      </c>
      <c r="R1728" t="str">
        <f t="shared" si="856"/>
        <v>-0.328081886839999-1.63718733529776i</v>
      </c>
      <c r="S1728" t="str">
        <f t="shared" si="857"/>
        <v>0.123831837303694i</v>
      </c>
      <c r="T1728" t="str">
        <f t="shared" si="858"/>
        <v>0.202735915740261-0.0406269828334597i</v>
      </c>
      <c r="U1728" t="e">
        <f t="shared" si="859"/>
        <v>#DIV/0!</v>
      </c>
      <c r="V1728" t="str">
        <f t="shared" si="860"/>
        <v>1.33333333333333E-06-0.00066564175278919i</v>
      </c>
      <c r="W1728" t="e">
        <f t="shared" si="861"/>
        <v>#DIV/0!</v>
      </c>
      <c r="X1728" t="e">
        <f t="shared" si="862"/>
        <v>#DIV/0!</v>
      </c>
      <c r="Y1728" t="str">
        <f t="shared" si="863"/>
        <v>0.00083+0.160246358074308i</v>
      </c>
      <c r="Z1728" t="e">
        <f t="shared" si="864"/>
        <v>#DIV/0!</v>
      </c>
      <c r="AA1728" t="e">
        <f t="shared" si="865"/>
        <v>#DIV/0!</v>
      </c>
      <c r="AB1728" t="str">
        <f t="shared" si="866"/>
        <v>1.25011770907467-0.250515605589338i</v>
      </c>
      <c r="AC1728" t="str">
        <f t="shared" si="867"/>
        <v>1.09618350847654-1.61442602530911i</v>
      </c>
      <c r="AD1728" t="str">
        <f t="shared" si="868"/>
        <v>0.466071991001731+0.457882409715373i</v>
      </c>
      <c r="AE1728" t="e">
        <f t="shared" si="869"/>
        <v>#DIV/0!</v>
      </c>
      <c r="AF1728" t="str">
        <f t="shared" si="870"/>
        <v>-18.642472741334-2.66009477678565i</v>
      </c>
      <c r="AG1728" t="e">
        <f t="shared" si="871"/>
        <v>#DIV/0!</v>
      </c>
      <c r="AH1728" t="e">
        <f t="shared" si="872"/>
        <v>#DIV/0!</v>
      </c>
      <c r="AI1728" t="e">
        <f t="shared" si="873"/>
        <v>#DIV/0!</v>
      </c>
      <c r="AJ1728" t="e">
        <f t="shared" si="874"/>
        <v>#DIV/0!</v>
      </c>
      <c r="AK1728"/>
      <c r="AL1728"/>
      <c r="AM1728"/>
      <c r="AN1728"/>
    </row>
    <row r="1729" spans="1:40" x14ac:dyDescent="0.25">
      <c r="A1729"/>
      <c r="B1729">
        <f t="shared" si="875"/>
        <v>159500</v>
      </c>
      <c r="C1729" s="186" t="str">
        <f t="shared" si="843"/>
        <v>-0.0000038663386726052+0.0197610776777116i</v>
      </c>
      <c r="D1729" s="158" t="str">
        <f t="shared" si="844"/>
        <v>-7.66669630859647+0.151501595529122i</v>
      </c>
      <c r="E1729" t="str">
        <f t="shared" si="845"/>
        <v>7.99992178752294-0.0250138701381349i</v>
      </c>
      <c r="F1729" t="str">
        <f t="shared" si="846"/>
        <v>0.999200647290919+2.49738963115532E-06i</v>
      </c>
      <c r="G1729">
        <f t="shared" si="841"/>
        <v>1</v>
      </c>
      <c r="H1729" t="str">
        <f t="shared" si="847"/>
        <v>10.9766841300151+2.81018020425392i</v>
      </c>
      <c r="I1729" t="str">
        <f t="shared" si="848"/>
        <v>626.355035309465i</v>
      </c>
      <c r="J1729" t="str">
        <f t="shared" si="842"/>
        <v>-530.045205116581+137.026438364581i</v>
      </c>
      <c r="K1729" t="str">
        <f t="shared" si="849"/>
        <v>0.286353954299735-1.10767339685872i</v>
      </c>
      <c r="L1729" t="str">
        <f t="shared" si="850"/>
        <v>0.0360365754937543-0.118393031093593i</v>
      </c>
      <c r="M1729" t="str">
        <f t="shared" si="851"/>
        <v>0.322390529793489-1.22606642795231i</v>
      </c>
      <c r="N1729" t="str">
        <f t="shared" si="852"/>
        <v>-1.17518122034097i</v>
      </c>
      <c r="O1729" t="str">
        <f t="shared" si="853"/>
        <v>0.385375857118904-0.922759691766968i</v>
      </c>
      <c r="P1729" t="str">
        <f t="shared" si="854"/>
        <v>0.614624142881096+0.922759691766968i</v>
      </c>
      <c r="Q1729" t="str">
        <f t="shared" si="855"/>
        <v>-0.614624142881096+0.252421528574002i</v>
      </c>
      <c r="R1729" t="str">
        <f t="shared" si="856"/>
        <v>-0.328075112343527-1.63607779609521i</v>
      </c>
      <c r="S1729" t="str">
        <f t="shared" si="857"/>
        <v>0.12390952352534i</v>
      </c>
      <c r="T1729" t="str">
        <f t="shared" si="858"/>
        <v>0.202725620164546-0.0406516308510088i</v>
      </c>
      <c r="U1729" t="e">
        <f t="shared" si="859"/>
        <v>#DIV/0!</v>
      </c>
      <c r="V1729" t="str">
        <f t="shared" si="860"/>
        <v>1.33333333333333E-06-0.000665224422536656i</v>
      </c>
      <c r="W1729" t="e">
        <f t="shared" si="861"/>
        <v>#DIV/0!</v>
      </c>
      <c r="X1729" t="e">
        <f t="shared" si="862"/>
        <v>#DIV/0!</v>
      </c>
      <c r="Y1729" t="str">
        <f t="shared" si="863"/>
        <v>0.00083+0.160346889039223i</v>
      </c>
      <c r="Z1729" t="e">
        <f t="shared" si="864"/>
        <v>#DIV/0!</v>
      </c>
      <c r="AA1729" t="e">
        <f t="shared" si="865"/>
        <v>#DIV/0!</v>
      </c>
      <c r="AB1729" t="str">
        <f t="shared" si="866"/>
        <v>1.25005422411455-0.250667591107638i</v>
      </c>
      <c r="AC1729" t="str">
        <f t="shared" si="867"/>
        <v>1.09567052555013-1.61346237480607i</v>
      </c>
      <c r="AD1729" t="str">
        <f t="shared" si="868"/>
        <v>0.466405017913452+0.458038566351402i</v>
      </c>
      <c r="AE1729" t="e">
        <f t="shared" si="869"/>
        <v>#DIV/0!</v>
      </c>
      <c r="AF1729" t="str">
        <f t="shared" si="870"/>
        <v>-18.6433804386116-2.6586786087248i</v>
      </c>
      <c r="AG1729" t="e">
        <f t="shared" si="871"/>
        <v>#DIV/0!</v>
      </c>
      <c r="AH1729" t="e">
        <f t="shared" si="872"/>
        <v>#DIV/0!</v>
      </c>
      <c r="AI1729" t="e">
        <f t="shared" si="873"/>
        <v>#DIV/0!</v>
      </c>
      <c r="AJ1729" t="e">
        <f t="shared" si="874"/>
        <v>#DIV/0!</v>
      </c>
      <c r="AK1729"/>
      <c r="AL1729"/>
      <c r="AM1729"/>
      <c r="AN1729"/>
    </row>
    <row r="1730" spans="1:40" x14ac:dyDescent="0.25">
      <c r="A1730"/>
      <c r="B1730">
        <f t="shared" si="875"/>
        <v>159600</v>
      </c>
      <c r="C1730" s="186" t="str">
        <f t="shared" si="843"/>
        <v>-3.86149515472821E-06+0.0197486960510411i</v>
      </c>
      <c r="D1730" s="158" t="str">
        <f t="shared" si="844"/>
        <v>-7.66669627146282+0.151406669724649i</v>
      </c>
      <c r="E1730" t="str">
        <f t="shared" si="845"/>
        <v>7.99992168942109-0.0250295525084038i</v>
      </c>
      <c r="F1730" t="str">
        <f t="shared" si="846"/>
        <v>0.999200647300705+2.49895536208421E-06i</v>
      </c>
      <c r="G1730">
        <f t="shared" si="841"/>
        <v>1</v>
      </c>
      <c r="H1730" t="str">
        <f t="shared" si="847"/>
        <v>10.9775903208874+2.80867045745079i</v>
      </c>
      <c r="I1730" t="str">
        <f t="shared" si="848"/>
        <v>626.747734391164i</v>
      </c>
      <c r="J1730" t="str">
        <f t="shared" si="842"/>
        <v>-530.711301263249+137.112348357286i</v>
      </c>
      <c r="K1730" t="str">
        <f t="shared" si="849"/>
        <v>0.286016405893212-1.10706395720599i</v>
      </c>
      <c r="L1730" t="str">
        <f t="shared" si="850"/>
        <v>0.0359952545232433-0.118331419429437i</v>
      </c>
      <c r="M1730" t="str">
        <f t="shared" si="851"/>
        <v>0.322011660416455-1.22539537663543i</v>
      </c>
      <c r="N1730" t="str">
        <f t="shared" si="852"/>
        <v>-1.17591801107473i</v>
      </c>
      <c r="O1730" t="str">
        <f t="shared" si="853"/>
        <v>0.384695871787359-0.923043382636896i</v>
      </c>
      <c r="P1730" t="str">
        <f t="shared" si="854"/>
        <v>0.615304128212641+0.923043382636896i</v>
      </c>
      <c r="Q1730" t="str">
        <f t="shared" si="855"/>
        <v>-0.615304128212641+0.252874628437834i</v>
      </c>
      <c r="R1730" t="str">
        <f t="shared" si="856"/>
        <v>-0.328068333128212-1.63496959365638i</v>
      </c>
      <c r="S1730" t="str">
        <f t="shared" si="857"/>
        <v>0.123987209746986i</v>
      </c>
      <c r="T1730" t="str">
        <f t="shared" si="858"/>
        <v>0.202715317938618-0.0406762772309117i</v>
      </c>
      <c r="U1730" t="e">
        <f t="shared" si="859"/>
        <v>#DIV/0!</v>
      </c>
      <c r="V1730" t="str">
        <f t="shared" si="860"/>
        <v>1.33333333333333E-06-0.000664807615254368i</v>
      </c>
      <c r="W1730" t="e">
        <f t="shared" si="861"/>
        <v>#DIV/0!</v>
      </c>
      <c r="X1730" t="e">
        <f t="shared" si="862"/>
        <v>#DIV/0!</v>
      </c>
      <c r="Y1730" t="str">
        <f t="shared" si="863"/>
        <v>0.00083+0.160447420004138i</v>
      </c>
      <c r="Z1730" t="e">
        <f t="shared" si="864"/>
        <v>#DIV/0!</v>
      </c>
      <c r="AA1730" t="e">
        <f t="shared" si="865"/>
        <v>#DIV/0!</v>
      </c>
      <c r="AB1730" t="str">
        <f t="shared" si="866"/>
        <v>1.24999069814763-0.250819566527823i</v>
      </c>
      <c r="AC1730" t="str">
        <f t="shared" si="867"/>
        <v>1.09515844302275-1.61249964742996i</v>
      </c>
      <c r="AD1730" t="str">
        <f t="shared" si="868"/>
        <v>0.46673816753903+0.45819448981826i</v>
      </c>
      <c r="AE1730" t="e">
        <f t="shared" si="869"/>
        <v>#DIV/0!</v>
      </c>
      <c r="AF1730" t="str">
        <f t="shared" si="870"/>
        <v>-18.6442865923502-2.65726378772614i</v>
      </c>
      <c r="AG1730" t="e">
        <f t="shared" si="871"/>
        <v>#DIV/0!</v>
      </c>
      <c r="AH1730" t="e">
        <f t="shared" si="872"/>
        <v>#DIV/0!</v>
      </c>
      <c r="AI1730" t="e">
        <f t="shared" si="873"/>
        <v>#DIV/0!</v>
      </c>
      <c r="AJ1730" t="e">
        <f t="shared" si="874"/>
        <v>#DIV/0!</v>
      </c>
      <c r="AK1730"/>
      <c r="AL1730"/>
      <c r="AM1730"/>
      <c r="AN1730"/>
    </row>
    <row r="1731" spans="1:40" x14ac:dyDescent="0.25">
      <c r="A1731"/>
      <c r="B1731">
        <f t="shared" si="875"/>
        <v>159700</v>
      </c>
      <c r="C1731" s="186" t="str">
        <f t="shared" si="843"/>
        <v>-3.85666073265779E-06+0.0197363299304761i</v>
      </c>
      <c r="D1731" s="158" t="str">
        <f t="shared" si="844"/>
        <v>-7.66669623439893+0.151311862800317i</v>
      </c>
      <c r="E1731" t="str">
        <f t="shared" si="845"/>
        <v>7.99992159125775-0.0250452348780956i</v>
      </c>
      <c r="F1731" t="str">
        <f t="shared" si="846"/>
        <v>0.999200647310491+2.50052109295554E-06i</v>
      </c>
      <c r="G1731">
        <f t="shared" si="841"/>
        <v>1</v>
      </c>
      <c r="H1731" t="str">
        <f t="shared" si="847"/>
        <v>10.9784949715524+2.80716217500112i</v>
      </c>
      <c r="I1731" t="str">
        <f t="shared" si="848"/>
        <v>627.140433472862i</v>
      </c>
      <c r="J1731" t="str">
        <f t="shared" si="842"/>
        <v>-531.377814894183+137.198258349991i</v>
      </c>
      <c r="K1731" t="str">
        <f t="shared" si="849"/>
        <v>0.285679441521657-1.10645513450119i</v>
      </c>
      <c r="L1731" t="str">
        <f t="shared" si="850"/>
        <v>0.0359540023952275-0.118269863996437i</v>
      </c>
      <c r="M1731" t="str">
        <f t="shared" si="851"/>
        <v>0.321633443916884-1.22472499849763i</v>
      </c>
      <c r="N1731" t="str">
        <f t="shared" si="852"/>
        <v>-1.17665480180848i</v>
      </c>
      <c r="O1731" t="str">
        <f t="shared" si="853"/>
        <v>0.384015677619607-0.923326572422972i</v>
      </c>
      <c r="P1731" t="str">
        <f t="shared" si="854"/>
        <v>0.615984322380393+0.923326572422972i</v>
      </c>
      <c r="Q1731" t="str">
        <f t="shared" si="855"/>
        <v>-0.615984322380393+0.253328229385508i</v>
      </c>
      <c r="R1731" t="str">
        <f t="shared" si="856"/>
        <v>-0.328061549193128-1.63386272546726i</v>
      </c>
      <c r="S1731" t="str">
        <f t="shared" si="857"/>
        <v>0.124064895968632i</v>
      </c>
      <c r="T1731" t="str">
        <f t="shared" si="858"/>
        <v>0.202705009062121-0.0407009219719537i</v>
      </c>
      <c r="U1731" t="e">
        <f t="shared" si="859"/>
        <v>#DIV/0!</v>
      </c>
      <c r="V1731" t="str">
        <f t="shared" si="860"/>
        <v>1.33333333333333E-06-0.000664391329959905i</v>
      </c>
      <c r="W1731" t="e">
        <f t="shared" si="861"/>
        <v>#DIV/0!</v>
      </c>
      <c r="X1731" t="e">
        <f t="shared" si="862"/>
        <v>#DIV/0!</v>
      </c>
      <c r="Y1731" t="str">
        <f t="shared" si="863"/>
        <v>0.00083+0.160547950969053i</v>
      </c>
      <c r="Z1731" t="e">
        <f t="shared" si="864"/>
        <v>#DIV/0!</v>
      </c>
      <c r="AA1731" t="e">
        <f t="shared" si="865"/>
        <v>#DIV/0!</v>
      </c>
      <c r="AB1731" t="str">
        <f t="shared" si="866"/>
        <v>1.24992713117173-0.250971531842403i</v>
      </c>
      <c r="AC1731" t="str">
        <f t="shared" si="867"/>
        <v>1.09464725888528-1.61153784195801i</v>
      </c>
      <c r="AD1731" t="str">
        <f t="shared" si="868"/>
        <v>0.467071439724164+0.458350180022219i</v>
      </c>
      <c r="AE1731" t="e">
        <f t="shared" si="869"/>
        <v>#DIV/0!</v>
      </c>
      <c r="AF1731" t="str">
        <f t="shared" si="870"/>
        <v>-18.6451912059513-2.6558503122008i</v>
      </c>
      <c r="AG1731" t="e">
        <f t="shared" si="871"/>
        <v>#DIV/0!</v>
      </c>
      <c r="AH1731" t="e">
        <f t="shared" si="872"/>
        <v>#DIV/0!</v>
      </c>
      <c r="AI1731" t="e">
        <f t="shared" si="873"/>
        <v>#DIV/0!</v>
      </c>
      <c r="AJ1731" t="e">
        <f t="shared" si="874"/>
        <v>#DIV/0!</v>
      </c>
      <c r="AK1731"/>
      <c r="AL1731"/>
      <c r="AM1731"/>
      <c r="AN1731"/>
    </row>
    <row r="1732" spans="1:40" x14ac:dyDescent="0.25">
      <c r="A1732"/>
      <c r="B1732">
        <f t="shared" si="875"/>
        <v>159800</v>
      </c>
      <c r="C1732" s="186" t="str">
        <f t="shared" si="843"/>
        <v>-3.85183538363309E-06+0.0197239792869062i</v>
      </c>
      <c r="D1732" s="158" t="str">
        <f t="shared" si="844"/>
        <v>-7.66669619740458+0.151217174532948i</v>
      </c>
      <c r="E1732" t="str">
        <f t="shared" si="845"/>
        <v>7.99992149303292-0.0250609172472099i</v>
      </c>
      <c r="F1732" t="str">
        <f t="shared" si="846"/>
        <v>0.999200647320308+2.50208682376942E-06i</v>
      </c>
      <c r="G1732">
        <f t="shared" si="841"/>
        <v>1</v>
      </c>
      <c r="H1732" t="str">
        <f t="shared" si="847"/>
        <v>10.9793980854024+2.80565535509433i</v>
      </c>
      <c r="I1732" t="str">
        <f t="shared" si="848"/>
        <v>627.533132554561i</v>
      </c>
      <c r="J1732" t="str">
        <f t="shared" si="842"/>
        <v>-532.044746009383+137.284168342696i</v>
      </c>
      <c r="K1732" t="str">
        <f t="shared" si="849"/>
        <v>0.285343059868417-1.1058469279157i</v>
      </c>
      <c r="L1732" t="str">
        <f t="shared" si="850"/>
        <v>0.0359128189620254-0.118208364733895i</v>
      </c>
      <c r="M1732" t="str">
        <f t="shared" si="851"/>
        <v>0.321255878830442-1.22405529264959i</v>
      </c>
      <c r="N1732" t="str">
        <f t="shared" si="852"/>
        <v>-1.17739159254224i</v>
      </c>
      <c r="O1732" t="str">
        <f t="shared" si="853"/>
        <v>0.38333527498488-0.923609260971471i</v>
      </c>
      <c r="P1732" t="str">
        <f t="shared" si="854"/>
        <v>0.61666472501512+0.923609260971471i</v>
      </c>
      <c r="Q1732" t="str">
        <f t="shared" si="855"/>
        <v>-0.61666472501512+0.253782331570769i</v>
      </c>
      <c r="R1732" t="str">
        <f t="shared" si="856"/>
        <v>-0.328054760537353-1.63275718902008i</v>
      </c>
      <c r="S1732" t="str">
        <f t="shared" si="857"/>
        <v>0.124142582190278i</v>
      </c>
      <c r="T1732" t="str">
        <f t="shared" si="858"/>
        <v>0.202694693534693-0.0407255650729203i</v>
      </c>
      <c r="U1732" t="e">
        <f t="shared" si="859"/>
        <v>#DIV/0!</v>
      </c>
      <c r="V1732" t="str">
        <f t="shared" si="860"/>
        <v>1.33333333333333E-06-0.000663975565673321i</v>
      </c>
      <c r="W1732" t="e">
        <f t="shared" si="861"/>
        <v>#DIV/0!</v>
      </c>
      <c r="X1732" t="e">
        <f t="shared" si="862"/>
        <v>#DIV/0!</v>
      </c>
      <c r="Y1732" t="str">
        <f t="shared" si="863"/>
        <v>0.00083+0.160648481933968i</v>
      </c>
      <c r="Z1732" t="e">
        <f t="shared" si="864"/>
        <v>#DIV/0!</v>
      </c>
      <c r="AA1732" t="e">
        <f t="shared" si="865"/>
        <v>#DIV/0!</v>
      </c>
      <c r="AB1732" t="str">
        <f t="shared" si="866"/>
        <v>1.24986352318462-0.251123487043889i</v>
      </c>
      <c r="AC1732" t="str">
        <f t="shared" si="867"/>
        <v>1.09413697113409-1.61057695716905i</v>
      </c>
      <c r="AD1732" t="str">
        <f t="shared" si="868"/>
        <v>0.467404834314485+0.458505636869625i</v>
      </c>
      <c r="AE1732" t="e">
        <f t="shared" si="869"/>
        <v>#DIV/0!</v>
      </c>
      <c r="AF1732" t="str">
        <f t="shared" si="870"/>
        <v>-18.646094282807-2.65443818056138i</v>
      </c>
      <c r="AG1732" t="e">
        <f t="shared" si="871"/>
        <v>#DIV/0!</v>
      </c>
      <c r="AH1732" t="e">
        <f t="shared" si="872"/>
        <v>#DIV/0!</v>
      </c>
      <c r="AI1732" t="e">
        <f t="shared" si="873"/>
        <v>#DIV/0!</v>
      </c>
      <c r="AJ1732" t="e">
        <f t="shared" si="874"/>
        <v>#DIV/0!</v>
      </c>
      <c r="AK1732"/>
      <c r="AL1732"/>
      <c r="AM1732"/>
      <c r="AN1732"/>
    </row>
    <row r="1733" spans="1:40" x14ac:dyDescent="0.25">
      <c r="A1733"/>
      <c r="B1733">
        <f t="shared" si="875"/>
        <v>159900</v>
      </c>
      <c r="C1733" s="186" t="str">
        <f t="shared" si="843"/>
        <v>-3.84701908496433E-06+0.0197116440912939i</v>
      </c>
      <c r="D1733" s="158" t="str">
        <f t="shared" si="844"/>
        <v>-7.66669616047969+0.15112260469992i</v>
      </c>
      <c r="E1733" t="str">
        <f t="shared" si="845"/>
        <v>7.99992139474662-0.0250765996157463i</v>
      </c>
      <c r="F1733" t="str">
        <f t="shared" si="846"/>
        <v>0.999200647330104+2.50365255452557E-06i</v>
      </c>
      <c r="G1733">
        <f t="shared" ref="G1733:G1796" si="876">IF($C$11=$C$7,$C$24,F1733)</f>
        <v>1</v>
      </c>
      <c r="H1733" t="str">
        <f t="shared" si="847"/>
        <v>10.9802996658206+2.80414999592186i</v>
      </c>
      <c r="I1733" t="str">
        <f t="shared" si="848"/>
        <v>627.92583163626i</v>
      </c>
      <c r="J1733" t="str">
        <f t="shared" ref="J1733:J1796" si="877">IMSUM(COMPLEX(0,2*PI()*B1733*$C$113*$C$112),COMPLEX(0,2*PI()*B1733*$C$113*$C$111),COMPLEX(0,2*PI()*B1733*$C$28*10^-12*$C$111),COMPLEX(-1*2*PI()*B1733*2*PI()*B1733*$C$113*$C$112*$C$28*10^-12*$C$111,0),COMPLEX(1,0))</f>
        <v>-532.712094608849+137.370078335401i</v>
      </c>
      <c r="K1733" t="str">
        <f t="shared" si="849"/>
        <v>0.285007259620456-1.10523933662207i</v>
      </c>
      <c r="L1733" t="str">
        <f t="shared" si="850"/>
        <v>0.0358717040763351-0.118146921581149i</v>
      </c>
      <c r="M1733" t="str">
        <f t="shared" si="851"/>
        <v>0.320878963696791-1.22338625820322i</v>
      </c>
      <c r="N1733" t="str">
        <f t="shared" si="852"/>
        <v>-1.178128383276i</v>
      </c>
      <c r="O1733" t="str">
        <f t="shared" si="853"/>
        <v>0.38265466425255-0.923891448128928i</v>
      </c>
      <c r="P1733" t="str">
        <f t="shared" si="854"/>
        <v>0.61734533574745+0.923891448128928i</v>
      </c>
      <c r="Q1733" t="str">
        <f t="shared" si="855"/>
        <v>-0.61734533574745+0.254236935147072i</v>
      </c>
      <c r="R1733" t="str">
        <f t="shared" si="856"/>
        <v>-0.328047967159965-1.63165298181337i</v>
      </c>
      <c r="S1733" t="str">
        <f t="shared" si="857"/>
        <v>0.124220268411924i</v>
      </c>
      <c r="T1733" t="str">
        <f t="shared" si="858"/>
        <v>0.202684371355973-0.0407502065325969i</v>
      </c>
      <c r="U1733" t="e">
        <f t="shared" si="859"/>
        <v>#DIV/0!</v>
      </c>
      <c r="V1733" t="str">
        <f t="shared" si="860"/>
        <v>1.33333333333333E-06-0.000663560321417118i</v>
      </c>
      <c r="W1733" t="e">
        <f t="shared" si="861"/>
        <v>#DIV/0!</v>
      </c>
      <c r="X1733" t="e">
        <f t="shared" si="862"/>
        <v>#DIV/0!</v>
      </c>
      <c r="Y1733" t="str">
        <f t="shared" si="863"/>
        <v>0.00083+0.160749012898883i</v>
      </c>
      <c r="Z1733" t="e">
        <f t="shared" si="864"/>
        <v>#DIV/0!</v>
      </c>
      <c r="AA1733" t="e">
        <f t="shared" si="865"/>
        <v>#DIV/0!</v>
      </c>
      <c r="AB1733" t="str">
        <f t="shared" si="866"/>
        <v>1.24979987418406-0.251275432124793i</v>
      </c>
      <c r="AC1733" t="str">
        <f t="shared" si="867"/>
        <v>1.09362757777101-1.60961699184356i</v>
      </c>
      <c r="AD1733" t="str">
        <f t="shared" si="868"/>
        <v>0.467738351155551+0.458660860266913i</v>
      </c>
      <c r="AE1733" t="e">
        <f t="shared" si="869"/>
        <v>#DIV/0!</v>
      </c>
      <c r="AF1733" t="str">
        <f t="shared" si="870"/>
        <v>-18.6469958263003-2.65302739122194i</v>
      </c>
      <c r="AG1733" t="e">
        <f t="shared" si="871"/>
        <v>#DIV/0!</v>
      </c>
      <c r="AH1733" t="e">
        <f t="shared" si="872"/>
        <v>#DIV/0!</v>
      </c>
      <c r="AI1733" t="e">
        <f t="shared" si="873"/>
        <v>#DIV/0!</v>
      </c>
      <c r="AJ1733" t="e">
        <f t="shared" si="874"/>
        <v>#DIV/0!</v>
      </c>
      <c r="AK1733"/>
      <c r="AL1733"/>
      <c r="AM1733"/>
      <c r="AN1733"/>
    </row>
    <row r="1734" spans="1:40" x14ac:dyDescent="0.25">
      <c r="A1734"/>
      <c r="B1734">
        <f t="shared" si="875"/>
        <v>160000</v>
      </c>
      <c r="C1734" s="186" t="str">
        <f t="shared" ref="C1734:C1797" si="878">IMPRODUCT(COMPLEX(-1,0),IMDIV(IMPRODUCT(G1734,COMPLEX($C$100+$C$101,0)),COMPLEX($C$100,2*PI()*B1734*$C$103*$C$102*(2*$C$100+$C$101))))</f>
        <v>-3.84221181403285E-06+0.0196993243146745i</v>
      </c>
      <c r="D1734" s="158" t="str">
        <f t="shared" ref="D1734:D1797" si="879">IMPRODUCT(COMPLEX($C$106,0),IMSUB(C1734,G1734))</f>
        <v>-7.66669612362388+0.151028153079171i</v>
      </c>
      <c r="E1734" t="str">
        <f t="shared" ref="E1734:E1797" si="880">IMDIV(COMPLEX($C$20*10^3,0),COMPLEX(1,2*PI()*B1734*$C$20*1000*$C$29*10^-12))</f>
        <v>7.99992129639883-0.0250922819837046i</v>
      </c>
      <c r="F1734" t="str">
        <f t="shared" ref="F1734:F1797" si="881">IMDIV(COMPLEX($C$22*1000,0),IMSUM(COMPLEX($C$22*1000,0),E1734))</f>
        <v>0.999200647339911+2.50521828522411E-06i</v>
      </c>
      <c r="G1734">
        <f t="shared" si="876"/>
        <v>1</v>
      </c>
      <c r="H1734" t="str">
        <f t="shared" ref="H1734:H1797" si="882">IMPRODUCT(COMPLEX($C$108,0),IMPRODUCT(COMPLEX(-1,0),D1734),IMDIV(COMPLEX(0,2*PI()*B1734*$C$109*$C$110),COMPLEX(1,2*PI()*B1734*$C$109*$C$110)))</f>
        <v>10.9811997161812+2.80264609567714i</v>
      </c>
      <c r="I1734" t="str">
        <f t="shared" ref="I1734:I1797" si="883">COMPLEX(0,2*PI()*B1734*$C$113*$C$112*$C$114)</f>
        <v>628.318530717959i</v>
      </c>
      <c r="J1734" t="str">
        <f t="shared" si="877"/>
        <v>-533.379860692582+137.455988328107i</v>
      </c>
      <c r="K1734" t="str">
        <f t="shared" ref="K1734:K1797" si="884">IMDIV(I1734,J1734)</f>
        <v>0.284672039468343-1.10463235979403i</v>
      </c>
      <c r="L1734" t="str">
        <f t="shared" ref="L1734:L1797" si="885">IMDIV(COMPLEX($C$117,0),COMPLEX(1,2*PI()*B1734*$C$115*$C$116))</f>
        <v>0.0358306575912346-0.118085534477574i</v>
      </c>
      <c r="M1734" t="str">
        <f t="shared" ref="M1734:M1797" si="886">IMSUM(K1734,L1734)</f>
        <v>0.320502697059578-1.2227178942716i</v>
      </c>
      <c r="N1734" t="str">
        <f t="shared" ref="N1734:N1797" si="887">COMPLEX(0,-2*PI()*B1734*$C$43)</f>
        <v>-1.17886517400975i</v>
      </c>
      <c r="O1734" t="str">
        <f t="shared" ref="O1734:O1797" si="888">IMEXP(N1734)</f>
        <v>0.381973845792104-0.924173133742152i</v>
      </c>
      <c r="P1734" t="str">
        <f t="shared" ref="P1734:P1797" si="889">IMSUB(COMPLEX(1,0),O1734)</f>
        <v>0.618026154207896+0.924173133742152i</v>
      </c>
      <c r="Q1734" t="str">
        <f t="shared" ref="Q1734:Q1797" si="890">IMSUM(COMPLEX(0,2*PI()*B1734*$C$43),O1734,COMPLEX(-1,0))</f>
        <v>-0.618026154207896+0.254692040267598i</v>
      </c>
      <c r="R1734" t="str">
        <f t="shared" ref="R1734:R1797" si="891">IMDIV(P1734,Q1734)</f>
        <v>-0.328041169060037-1.63055010135192i</v>
      </c>
      <c r="S1734" t="str">
        <f t="shared" ref="S1734:S1797" si="892">IMDIV(COMPLEX(0,2*PI()*B1734*$C$123),COMPLEX($C$124,0))</f>
        <v>0.12429795463357i</v>
      </c>
      <c r="T1734" t="str">
        <f t="shared" ref="T1734:T1797" si="893">IMPRODUCT(R1734,S1734)</f>
        <v>0.202674042525604-0.0407748463497677i</v>
      </c>
      <c r="U1734" t="e">
        <f t="shared" ref="U1734:U1797" si="894">IMDIV(COMPLEX(1,2*PI()*B1734*$C$16*10^-3*$C$15*10^-6),COMPLEX(0,2*PI()*B1734*$C$15*10^-6))</f>
        <v>#DIV/0!</v>
      </c>
      <c r="V1734" t="str">
        <f t="shared" ref="V1734:V1797" si="895">IMSUM(COMPLEX($C$18*10^-3,0),IMDIV(COMPLEX(1,0),COMPLEX(0,2*PI()*B1734*($C$17*1*10^-6))))</f>
        <v>1.33333333333333E-06-0.000663145596216231i</v>
      </c>
      <c r="W1734" t="e">
        <f t="shared" ref="W1734:W1797" si="896">IMDIV(IMPRODUCT(U1734,V1734),IMSUM(U1734,V1734))</f>
        <v>#DIV/0!</v>
      </c>
      <c r="X1734" t="e">
        <f t="shared" ref="X1734:X1797" si="897">IMDIV(IMPRODUCT(COMPLEX($C$19,0),W1734),IMSUM(COMPLEX($C$19,0),W1734))</f>
        <v>#DIV/0!</v>
      </c>
      <c r="Y1734" t="str">
        <f t="shared" ref="Y1734:Y1797" si="898">COMPLEX($C$13*10^-3,2*PI()*B1734*$C$12*0.000001)</f>
        <v>0.00083+0.160849543863797i</v>
      </c>
      <c r="Z1734" t="e">
        <f t="shared" ref="Z1734:Z1797" si="899">IMPRODUCT(COMPLEX($C$6,0),IMDIV(X1734,IMSUM(X1734,Y1734)))</f>
        <v>#DIV/0!</v>
      </c>
      <c r="AA1734" t="e">
        <f t="shared" ref="AA1734:AA1797" si="900">IMDIV(COMPLEX($C$6,0),IMSUM(X1734,Y1734))</f>
        <v>#DIV/0!</v>
      </c>
      <c r="AB1734" t="str">
        <f t="shared" ref="AB1734:AB1797" si="901">IMPRODUCT(COMPLEX($C$119,0),T1734)</f>
        <v>1.24973618416786-0.251427367077616i</v>
      </c>
      <c r="AC1734" t="str">
        <f t="shared" ref="AC1734:AC1797" si="902">IMSUM(COMPLEX(1,0),IMPRODUCT(AB1734,M1734))</f>
        <v>1.09311907680335-1.60865794476371i</v>
      </c>
      <c r="AD1734" t="str">
        <f t="shared" ref="AD1734:AD1797" si="903">IMDIV(AB1734,AC1734)</f>
        <v>0.468071990092847+0.458815850120626i</v>
      </c>
      <c r="AE1734" t="e">
        <f t="shared" ref="AE1734:AE1797" si="904">IMPRODUCT(AD1734,AA1734,X1734)</f>
        <v>#DIV/0!</v>
      </c>
      <c r="AF1734" t="str">
        <f t="shared" ref="AF1734:AF1797" si="905">IMSUB(D1734,H1734)</f>
        <v>-18.6478958398051-2.65161794259797i</v>
      </c>
      <c r="AG1734" t="e">
        <f t="shared" ref="AG1734:AG1797" si="906">IMSUM(COMPLEX(1,0),IMPRODUCT(AD1734,AA1734,COMPLEX($C$127,0)))</f>
        <v>#DIV/0!</v>
      </c>
      <c r="AH1734" t="e">
        <f t="shared" ref="AH1734:AH1797" si="907">IMDIV(IMPRODUCT(AE1734,AF1734),AG1734)</f>
        <v>#DIV/0!</v>
      </c>
      <c r="AI1734" t="e">
        <f t="shared" ref="AI1734:AI1797" si="908">20*LOG10(IMABS(AH1734))</f>
        <v>#DIV/0!</v>
      </c>
      <c r="AJ1734" t="e">
        <f t="shared" ref="AJ1734:AJ1797" si="909">IMARGUMENT(AH1734)*180/PI()</f>
        <v>#DIV/0!</v>
      </c>
      <c r="AK1734"/>
      <c r="AL1734"/>
      <c r="AM1734"/>
      <c r="AN1734"/>
    </row>
    <row r="1735" spans="1:40" x14ac:dyDescent="0.25">
      <c r="A1735"/>
      <c r="B1735">
        <f t="shared" si="875"/>
        <v>160100</v>
      </c>
      <c r="C1735" s="186" t="str">
        <f t="shared" si="878"/>
        <v>-3.83741354829037E-06+0.0196870199281553i</v>
      </c>
      <c r="D1735" s="158" t="str">
        <f t="shared" si="879"/>
        <v>-7.66669608683722+0.150933819449191i</v>
      </c>
      <c r="E1735" t="str">
        <f t="shared" si="880"/>
        <v>7.99992119798955-0.0251079643510843i</v>
      </c>
      <c r="F1735" t="str">
        <f t="shared" si="881"/>
        <v>0.999200647349727+0.000002506784015865i</v>
      </c>
      <c r="G1735">
        <f t="shared" si="876"/>
        <v>1</v>
      </c>
      <c r="H1735" t="str">
        <f t="shared" si="882"/>
        <v>10.9820982398498+2.80114365255574i</v>
      </c>
      <c r="I1735" t="str">
        <f t="shared" si="883"/>
        <v>628.711229799657i</v>
      </c>
      <c r="J1735" t="str">
        <f t="shared" si="877"/>
        <v>-534.048044260581+137.541898320811i</v>
      </c>
      <c r="K1735" t="str">
        <f t="shared" si="884"/>
        <v>0.284337398106239-1.10402599660647i</v>
      </c>
      <c r="L1735" t="str">
        <f t="shared" si="885"/>
        <v>0.0357896793601803-0.118024203362582i</v>
      </c>
      <c r="M1735" t="str">
        <f t="shared" si="886"/>
        <v>0.320127077466419-1.22205019996905i</v>
      </c>
      <c r="N1735" t="str">
        <f t="shared" si="887"/>
        <v>-1.17960196474351i</v>
      </c>
      <c r="O1735" t="str">
        <f t="shared" si="888"/>
        <v>0.381292819973112-0.924454317658235i</v>
      </c>
      <c r="P1735" t="str">
        <f t="shared" si="889"/>
        <v>0.618707180026888+0.924454317658235i</v>
      </c>
      <c r="Q1735" t="str">
        <f t="shared" si="890"/>
        <v>-0.618707180026888+0.255147647085275i</v>
      </c>
      <c r="R1735" t="str">
        <f t="shared" si="891"/>
        <v>-0.32803436623665-1.62944854514669i</v>
      </c>
      <c r="S1735" t="str">
        <f t="shared" si="892"/>
        <v>0.124375640855216i</v>
      </c>
      <c r="T1735" t="str">
        <f t="shared" si="893"/>
        <v>0.202663707043219-0.040799484523218i</v>
      </c>
      <c r="U1735" t="e">
        <f t="shared" si="894"/>
        <v>#DIV/0!</v>
      </c>
      <c r="V1735" t="str">
        <f t="shared" si="895"/>
        <v>1.33333333333333E-06-0.000662731389098043i</v>
      </c>
      <c r="W1735" t="e">
        <f t="shared" si="896"/>
        <v>#DIV/0!</v>
      </c>
      <c r="X1735" t="e">
        <f t="shared" si="897"/>
        <v>#DIV/0!</v>
      </c>
      <c r="Y1735" t="str">
        <f t="shared" si="898"/>
        <v>0.00083+0.160950074828712i</v>
      </c>
      <c r="Z1735" t="e">
        <f t="shared" si="899"/>
        <v>#DIV/0!</v>
      </c>
      <c r="AA1735" t="e">
        <f t="shared" si="900"/>
        <v>#DIV/0!</v>
      </c>
      <c r="AB1735" t="str">
        <f t="shared" si="901"/>
        <v>1.24967245313375-0.251579291894869i</v>
      </c>
      <c r="AC1735" t="str">
        <f t="shared" si="902"/>
        <v>1.0926114662438-1.60769981471329i</v>
      </c>
      <c r="AD1735" t="str">
        <f t="shared" si="903"/>
        <v>0.468405750971774+0.45897060633738i</v>
      </c>
      <c r="AE1735" t="e">
        <f t="shared" si="904"/>
        <v>#DIV/0!</v>
      </c>
      <c r="AF1735" t="str">
        <f t="shared" si="905"/>
        <v>-18.648794326687-2.65020983310655i</v>
      </c>
      <c r="AG1735" t="e">
        <f t="shared" si="906"/>
        <v>#DIV/0!</v>
      </c>
      <c r="AH1735" t="e">
        <f t="shared" si="907"/>
        <v>#DIV/0!</v>
      </c>
      <c r="AI1735" t="e">
        <f t="shared" si="908"/>
        <v>#DIV/0!</v>
      </c>
      <c r="AJ1735" t="e">
        <f t="shared" si="909"/>
        <v>#DIV/0!</v>
      </c>
      <c r="AK1735"/>
      <c r="AL1735"/>
      <c r="AM1735"/>
      <c r="AN1735"/>
    </row>
    <row r="1736" spans="1:40" x14ac:dyDescent="0.25">
      <c r="A1736"/>
      <c r="B1736">
        <f t="shared" si="875"/>
        <v>160200</v>
      </c>
      <c r="C1736" s="186" t="str">
        <f t="shared" si="878"/>
        <v>-3.83262426525905E-06+0.0196747309029159i</v>
      </c>
      <c r="D1736" s="158" t="str">
        <f t="shared" si="879"/>
        <v>-7.66669605011941+0.150839603589022i</v>
      </c>
      <c r="E1736" t="str">
        <f t="shared" si="880"/>
        <v>7.99992109951879-0.0251236467178851i</v>
      </c>
      <c r="F1736" t="str">
        <f t="shared" si="881"/>
        <v>0.999200647359554+0.0000025083497464482i</v>
      </c>
      <c r="G1736">
        <f t="shared" si="876"/>
        <v>1</v>
      </c>
      <c r="H1736" t="str">
        <f t="shared" si="882"/>
        <v>10.9829952401825+2.79964266475518i</v>
      </c>
      <c r="I1736" t="str">
        <f t="shared" si="883"/>
        <v>629.103928881356i</v>
      </c>
      <c r="J1736" t="str">
        <f t="shared" si="877"/>
        <v>-534.716645312846+137.627808313516i</v>
      </c>
      <c r="K1736" t="str">
        <f t="shared" si="884"/>
        <v>0.284003334231898-1.10342024623544i</v>
      </c>
      <c r="L1736" t="str">
        <f t="shared" si="885"/>
        <v>0.0357487692370051-0.11796292817562i</v>
      </c>
      <c r="M1736" t="str">
        <f t="shared" si="886"/>
        <v>0.319752103468903-1.22138317441106i</v>
      </c>
      <c r="N1736" t="str">
        <f t="shared" si="887"/>
        <v>-1.18033875547726i</v>
      </c>
      <c r="O1736" t="str">
        <f t="shared" si="888"/>
        <v>0.380611587165296-0.924734999724524i</v>
      </c>
      <c r="P1736" t="str">
        <f t="shared" si="889"/>
        <v>0.619388412834704+0.924734999724524i</v>
      </c>
      <c r="Q1736" t="str">
        <f t="shared" si="890"/>
        <v>-0.619388412834704+0.255603755752736i</v>
      </c>
      <c r="R1736" t="str">
        <f t="shared" si="891"/>
        <v>-0.328027558688869-1.62834831071494i</v>
      </c>
      <c r="S1736" t="str">
        <f t="shared" si="892"/>
        <v>0.124453327076862i</v>
      </c>
      <c r="T1736" t="str">
        <f t="shared" si="893"/>
        <v>0.202653364908462-0.0408241210517304i</v>
      </c>
      <c r="U1736" t="e">
        <f t="shared" si="894"/>
        <v>#DIV/0!</v>
      </c>
      <c r="V1736" t="str">
        <f t="shared" si="895"/>
        <v>1.33333333333333E-06-0.000662317699092367i</v>
      </c>
      <c r="W1736" t="e">
        <f t="shared" si="896"/>
        <v>#DIV/0!</v>
      </c>
      <c r="X1736" t="e">
        <f t="shared" si="897"/>
        <v>#DIV/0!</v>
      </c>
      <c r="Y1736" t="str">
        <f t="shared" si="898"/>
        <v>0.00083+0.161050605793627i</v>
      </c>
      <c r="Z1736" t="e">
        <f t="shared" si="899"/>
        <v>#DIV/0!</v>
      </c>
      <c r="AA1736" t="e">
        <f t="shared" si="900"/>
        <v>#DIV/0!</v>
      </c>
      <c r="AB1736" t="str">
        <f t="shared" si="901"/>
        <v>1.24960868107954-0.251731206569045i</v>
      </c>
      <c r="AC1736" t="str">
        <f t="shared" si="902"/>
        <v>1.09210474411056-1.60674260047776i</v>
      </c>
      <c r="AD1736" t="str">
        <f t="shared" si="903"/>
        <v>0.468739633637675+0.459125128823893i</v>
      </c>
      <c r="AE1736" t="e">
        <f t="shared" si="904"/>
        <v>#DIV/0!</v>
      </c>
      <c r="AF1736" t="str">
        <f t="shared" si="905"/>
        <v>-18.6496912903019-2.64880306116616i</v>
      </c>
      <c r="AG1736" t="e">
        <f t="shared" si="906"/>
        <v>#DIV/0!</v>
      </c>
      <c r="AH1736" t="e">
        <f t="shared" si="907"/>
        <v>#DIV/0!</v>
      </c>
      <c r="AI1736" t="e">
        <f t="shared" si="908"/>
        <v>#DIV/0!</v>
      </c>
      <c r="AJ1736" t="e">
        <f t="shared" si="909"/>
        <v>#DIV/0!</v>
      </c>
      <c r="AK1736"/>
      <c r="AL1736"/>
      <c r="AM1736"/>
      <c r="AN1736"/>
    </row>
    <row r="1737" spans="1:40" x14ac:dyDescent="0.25">
      <c r="A1737"/>
      <c r="B1737">
        <f t="shared" si="875"/>
        <v>160300</v>
      </c>
      <c r="C1737" s="186" t="str">
        <f t="shared" si="878"/>
        <v>-3.82784394253106E-06+0.0196624572102077i</v>
      </c>
      <c r="D1737" s="158" t="str">
        <f t="shared" si="879"/>
        <v>-7.66669601347021+0.150745505278259i</v>
      </c>
      <c r="E1737" t="str">
        <f t="shared" si="880"/>
        <v>7.99992100098654-0.0251393290841065i</v>
      </c>
      <c r="F1737" t="str">
        <f t="shared" si="881"/>
        <v>0.99920064736938+2.50991547697361E-06i</v>
      </c>
      <c r="G1737">
        <f t="shared" si="876"/>
        <v>1</v>
      </c>
      <c r="H1737" t="str">
        <f t="shared" si="882"/>
        <v>10.9838907205266+2.79814313047498i</v>
      </c>
      <c r="I1737" t="str">
        <f t="shared" si="883"/>
        <v>629.496627963055i</v>
      </c>
      <c r="J1737" t="str">
        <f t="shared" si="877"/>
        <v>-535.385663849377+137.713718306222i</v>
      </c>
      <c r="K1737" t="str">
        <f t="shared" si="884"/>
        <v>0.283669846546641-1.10281510785816i</v>
      </c>
      <c r="L1737" t="str">
        <f t="shared" si="885"/>
        <v>0.0357079270759185-0.117901708856175i</v>
      </c>
      <c r="M1737" t="str">
        <f t="shared" si="886"/>
        <v>0.31937777362256-1.22071681671433i</v>
      </c>
      <c r="N1737" t="str">
        <f t="shared" si="887"/>
        <v>-1.18107554621102i</v>
      </c>
      <c r="O1737" t="str">
        <f t="shared" si="888"/>
        <v>0.37993014773845-0.925015179788656i</v>
      </c>
      <c r="P1737" t="str">
        <f t="shared" si="889"/>
        <v>0.62006985226155+0.925015179788656i</v>
      </c>
      <c r="Q1737" t="str">
        <f t="shared" si="890"/>
        <v>-0.62006985226155+0.256060366422364i</v>
      </c>
      <c r="R1737" t="str">
        <f t="shared" si="891"/>
        <v>-0.328020746415775-1.62724939558005i</v>
      </c>
      <c r="S1737" t="str">
        <f t="shared" si="892"/>
        <v>0.124531013298508i</v>
      </c>
      <c r="T1737" t="str">
        <f t="shared" si="893"/>
        <v>0.202643016120968-0.0408487559340894i</v>
      </c>
      <c r="U1737" t="e">
        <f t="shared" si="894"/>
        <v>#DIV/0!</v>
      </c>
      <c r="V1737" t="str">
        <f t="shared" si="895"/>
        <v>1.33333333333333E-06-0.000661904525231422i</v>
      </c>
      <c r="W1737" t="e">
        <f t="shared" si="896"/>
        <v>#DIV/0!</v>
      </c>
      <c r="X1737" t="e">
        <f t="shared" si="897"/>
        <v>#DIV/0!</v>
      </c>
      <c r="Y1737" t="str">
        <f t="shared" si="898"/>
        <v>0.00083+0.161151136758542i</v>
      </c>
      <c r="Z1737" t="e">
        <f t="shared" si="899"/>
        <v>#DIV/0!</v>
      </c>
      <c r="AA1737" t="e">
        <f t="shared" si="900"/>
        <v>#DIV/0!</v>
      </c>
      <c r="AB1737" t="str">
        <f t="shared" si="901"/>
        <v>1.24954486800297-0.251883111092649i</v>
      </c>
      <c r="AC1737" t="str">
        <f t="shared" si="902"/>
        <v>1.09159890842716-1.60578630084421i</v>
      </c>
      <c r="AD1737" t="str">
        <f t="shared" si="903"/>
        <v>0.469073637935812+0.459279417486967i</v>
      </c>
      <c r="AE1737" t="e">
        <f t="shared" si="904"/>
        <v>#DIV/0!</v>
      </c>
      <c r="AF1737" t="str">
        <f t="shared" si="905"/>
        <v>-18.6505867339968-2.64739762519672i</v>
      </c>
      <c r="AG1737" t="e">
        <f t="shared" si="906"/>
        <v>#DIV/0!</v>
      </c>
      <c r="AH1737" t="e">
        <f t="shared" si="907"/>
        <v>#DIV/0!</v>
      </c>
      <c r="AI1737" t="e">
        <f t="shared" si="908"/>
        <v>#DIV/0!</v>
      </c>
      <c r="AJ1737" t="e">
        <f t="shared" si="909"/>
        <v>#DIV/0!</v>
      </c>
      <c r="AK1737"/>
      <c r="AL1737"/>
      <c r="AM1737"/>
      <c r="AN1737"/>
    </row>
    <row r="1738" spans="1:40" x14ac:dyDescent="0.25">
      <c r="A1738"/>
      <c r="B1738">
        <f t="shared" si="875"/>
        <v>160400</v>
      </c>
      <c r="C1738" s="186" t="str">
        <f t="shared" si="878"/>
        <v>-3.82307255776861E-06+0.0196501988213541i</v>
      </c>
      <c r="D1738" s="158" t="str">
        <f t="shared" si="879"/>
        <v>-7.66669597688963+0.150651524297048i</v>
      </c>
      <c r="E1738" t="str">
        <f t="shared" si="880"/>
        <v>7.99992090239282-0.0251550114497484i</v>
      </c>
      <c r="F1738" t="str">
        <f t="shared" si="881"/>
        <v>0.999200647379216+2.51148120744128E-06i</v>
      </c>
      <c r="G1738">
        <f t="shared" si="876"/>
        <v>1</v>
      </c>
      <c r="H1738" t="str">
        <f t="shared" si="882"/>
        <v>10.9847846842208+2.79664504791681i</v>
      </c>
      <c r="I1738" t="str">
        <f t="shared" si="883"/>
        <v>629.889327044753i</v>
      </c>
      <c r="J1738" t="str">
        <f t="shared" si="877"/>
        <v>-536.055099870174+137.799628298927i</v>
      </c>
      <c r="K1738" t="str">
        <f t="shared" si="884"/>
        <v>0.283336933755342-1.10221058065301i</v>
      </c>
      <c r="L1738" t="str">
        <f t="shared" si="885"/>
        <v>0.0356671527315044-0.117840545343769i</v>
      </c>
      <c r="M1738" t="str">
        <f t="shared" si="886"/>
        <v>0.319004086486846-1.22005112599678i</v>
      </c>
      <c r="N1738" t="str">
        <f t="shared" si="887"/>
        <v>-1.18181233694478i</v>
      </c>
      <c r="O1738" t="str">
        <f t="shared" si="888"/>
        <v>0.379248502062512-0.925294857698529i</v>
      </c>
      <c r="P1738" t="str">
        <f t="shared" si="889"/>
        <v>0.620751497937488+0.925294857698529i</v>
      </c>
      <c r="Q1738" t="str">
        <f t="shared" si="890"/>
        <v>-0.620751497937488+0.256517479246251i</v>
      </c>
      <c r="R1738" t="str">
        <f t="shared" si="891"/>
        <v>-0.328013929416435-1.62615179727161i</v>
      </c>
      <c r="S1738" t="str">
        <f t="shared" si="892"/>
        <v>0.124608699520154i</v>
      </c>
      <c r="T1738" t="str">
        <f t="shared" si="893"/>
        <v>0.202632660680376-0.0408733891690776i</v>
      </c>
      <c r="U1738" t="e">
        <f t="shared" si="894"/>
        <v>#DIV/0!</v>
      </c>
      <c r="V1738" t="str">
        <f t="shared" si="895"/>
        <v>1.33333333333333E-06-0.000661491866549855i</v>
      </c>
      <c r="W1738" t="e">
        <f t="shared" si="896"/>
        <v>#DIV/0!</v>
      </c>
      <c r="X1738" t="e">
        <f t="shared" si="897"/>
        <v>#DIV/0!</v>
      </c>
      <c r="Y1738" t="str">
        <f t="shared" si="898"/>
        <v>0.00083+0.161251667723457i</v>
      </c>
      <c r="Z1738" t="e">
        <f t="shared" si="899"/>
        <v>#DIV/0!</v>
      </c>
      <c r="AA1738" t="e">
        <f t="shared" si="900"/>
        <v>#DIV/0!</v>
      </c>
      <c r="AB1738" t="str">
        <f t="shared" si="901"/>
        <v>1.24948101390183-0.252035005458175i</v>
      </c>
      <c r="AC1738" t="str">
        <f t="shared" si="902"/>
        <v>1.09109395722256-1.60483091460142i</v>
      </c>
      <c r="AD1738" t="str">
        <f t="shared" si="903"/>
        <v>0.469407763711372+0.459433472233502i</v>
      </c>
      <c r="AE1738" t="e">
        <f t="shared" si="904"/>
        <v>#DIV/0!</v>
      </c>
      <c r="AF1738" t="str">
        <f t="shared" si="905"/>
        <v>-18.6514806611104-2.64599352361976i</v>
      </c>
      <c r="AG1738" t="e">
        <f t="shared" si="906"/>
        <v>#DIV/0!</v>
      </c>
      <c r="AH1738" t="e">
        <f t="shared" si="907"/>
        <v>#DIV/0!</v>
      </c>
      <c r="AI1738" t="e">
        <f t="shared" si="908"/>
        <v>#DIV/0!</v>
      </c>
      <c r="AJ1738" t="e">
        <f t="shared" si="909"/>
        <v>#DIV/0!</v>
      </c>
      <c r="AK1738"/>
      <c r="AL1738"/>
      <c r="AM1738"/>
      <c r="AN1738"/>
    </row>
    <row r="1739" spans="1:40" x14ac:dyDescent="0.25">
      <c r="A1739"/>
      <c r="B1739">
        <f t="shared" si="875"/>
        <v>160500</v>
      </c>
      <c r="C1739" s="186" t="str">
        <f t="shared" si="878"/>
        <v>-3.81831008870327E-06+0.0196379557077497i</v>
      </c>
      <c r="D1739" s="158" t="str">
        <f t="shared" si="879"/>
        <v>-7.66669594037736+0.150557660426081i</v>
      </c>
      <c r="E1739" t="str">
        <f t="shared" si="880"/>
        <v>7.9999208037376-0.0251706938148102i</v>
      </c>
      <c r="F1739" t="str">
        <f t="shared" si="881"/>
        <v>0.999200647389063+2.51304693785114E-06i</v>
      </c>
      <c r="G1739">
        <f t="shared" si="876"/>
        <v>1</v>
      </c>
      <c r="H1739" t="str">
        <f t="shared" si="882"/>
        <v>10.9856771345946+2.79514841528426i</v>
      </c>
      <c r="I1739" t="str">
        <f t="shared" si="883"/>
        <v>630.282026126452i</v>
      </c>
      <c r="J1739" t="str">
        <f t="shared" si="877"/>
        <v>-536.724953375238+137.885538291631i</v>
      </c>
      <c r="K1739" t="str">
        <f t="shared" si="884"/>
        <v>0.283004594566432-1.10160666379953i</v>
      </c>
      <c r="L1739" t="str">
        <f t="shared" si="885"/>
        <v>0.0356264460587207-0.117779437577963i</v>
      </c>
      <c r="M1739" t="str">
        <f t="shared" si="886"/>
        <v>0.318631040625153-1.21938610137749i</v>
      </c>
      <c r="N1739" t="str">
        <f t="shared" si="887"/>
        <v>-1.18254912767853i</v>
      </c>
      <c r="O1739" t="str">
        <f t="shared" si="888"/>
        <v>0.378566650507528-0.925574033302313i</v>
      </c>
      <c r="P1739" t="str">
        <f t="shared" si="889"/>
        <v>0.621433349492472+0.925574033302313i</v>
      </c>
      <c r="Q1739" t="str">
        <f t="shared" si="890"/>
        <v>-0.621433349492472+0.256975094376217i</v>
      </c>
      <c r="R1739" t="str">
        <f t="shared" si="891"/>
        <v>-0.328007107689927-1.62505551332538i</v>
      </c>
      <c r="S1739" t="str">
        <f t="shared" si="892"/>
        <v>0.1246863857418i</v>
      </c>
      <c r="T1739" t="str">
        <f t="shared" si="893"/>
        <v>0.202622298586327-0.0408980207554784i</v>
      </c>
      <c r="U1739" t="e">
        <f t="shared" si="894"/>
        <v>#DIV/0!</v>
      </c>
      <c r="V1739" t="str">
        <f t="shared" si="895"/>
        <v>1.33333333333333E-06-0.000661079722084714i</v>
      </c>
      <c r="W1739" t="e">
        <f t="shared" si="896"/>
        <v>#DIV/0!</v>
      </c>
      <c r="X1739" t="e">
        <f t="shared" si="897"/>
        <v>#DIV/0!</v>
      </c>
      <c r="Y1739" t="str">
        <f t="shared" si="898"/>
        <v>0.00083+0.161352198688372i</v>
      </c>
      <c r="Z1739" t="e">
        <f t="shared" si="899"/>
        <v>#DIV/0!</v>
      </c>
      <c r="AA1739" t="e">
        <f t="shared" si="900"/>
        <v>#DIV/0!</v>
      </c>
      <c r="AB1739" t="str">
        <f t="shared" si="901"/>
        <v>1.24941711877389-0.252186889658119i</v>
      </c>
      <c r="AC1739" t="str">
        <f t="shared" si="902"/>
        <v>1.09058988853108-1.60387644053978i</v>
      </c>
      <c r="AD1739" t="str">
        <f t="shared" si="903"/>
        <v>0.469742010809477+0.459587292970487i</v>
      </c>
      <c r="AE1739" t="e">
        <f t="shared" si="904"/>
        <v>#DIV/0!</v>
      </c>
      <c r="AF1739" t="str">
        <f t="shared" si="905"/>
        <v>-18.652373074972-2.64459075485818i</v>
      </c>
      <c r="AG1739" t="e">
        <f t="shared" si="906"/>
        <v>#DIV/0!</v>
      </c>
      <c r="AH1739" t="e">
        <f t="shared" si="907"/>
        <v>#DIV/0!</v>
      </c>
      <c r="AI1739" t="e">
        <f t="shared" si="908"/>
        <v>#DIV/0!</v>
      </c>
      <c r="AJ1739" t="e">
        <f t="shared" si="909"/>
        <v>#DIV/0!</v>
      </c>
      <c r="AK1739"/>
      <c r="AL1739"/>
      <c r="AM1739"/>
      <c r="AN1739"/>
    </row>
    <row r="1740" spans="1:40" x14ac:dyDescent="0.25">
      <c r="A1740"/>
      <c r="B1740">
        <f t="shared" si="875"/>
        <v>160600</v>
      </c>
      <c r="C1740" s="186" t="str">
        <f t="shared" si="878"/>
        <v>-3.81355651313599E-06+0.0196257278408604i</v>
      </c>
      <c r="D1740" s="158" t="str">
        <f t="shared" si="879"/>
        <v>-7.66669590393325+0.150463913446596i</v>
      </c>
      <c r="E1740" t="str">
        <f t="shared" si="880"/>
        <v>7.99992070502091-0.0251863761792917i</v>
      </c>
      <c r="F1740" t="str">
        <f t="shared" si="881"/>
        <v>0.999200647398909+2.51461266820313E-06i</v>
      </c>
      <c r="G1740">
        <f t="shared" si="876"/>
        <v>1</v>
      </c>
      <c r="H1740" t="str">
        <f t="shared" si="882"/>
        <v>10.9865680749687+2.79365323078302i</v>
      </c>
      <c r="I1740" t="str">
        <f t="shared" si="883"/>
        <v>630.674725208151i</v>
      </c>
      <c r="J1740" t="str">
        <f t="shared" si="877"/>
        <v>-537.395224364568+137.971448284337i</v>
      </c>
      <c r="K1740" t="str">
        <f t="shared" si="884"/>
        <v>0.282672827691883-1.10100335647844i</v>
      </c>
      <c r="L1740" t="str">
        <f t="shared" si="885"/>
        <v>0.0355858069128984-0.117718385498357i</v>
      </c>
      <c r="M1740" t="str">
        <f t="shared" si="886"/>
        <v>0.318258634604781-1.2187217419768i</v>
      </c>
      <c r="N1740" t="str">
        <f t="shared" si="887"/>
        <v>-1.18328591841229i</v>
      </c>
      <c r="O1740" t="str">
        <f t="shared" si="888"/>
        <v>0.377884593443631-0.925852706448462i</v>
      </c>
      <c r="P1740" t="str">
        <f t="shared" si="889"/>
        <v>0.622115406556369+0.925852706448462i</v>
      </c>
      <c r="Q1740" t="str">
        <f t="shared" si="890"/>
        <v>-0.622115406556369+0.257433211963828i</v>
      </c>
      <c r="R1740" t="str">
        <f t="shared" si="891"/>
        <v>-0.328000281235319-1.62396054128322i</v>
      </c>
      <c r="S1740" t="str">
        <f t="shared" si="892"/>
        <v>0.124764071963446i</v>
      </c>
      <c r="T1740" t="str">
        <f t="shared" si="893"/>
        <v>0.202611929838456-0.0409226506920739i</v>
      </c>
      <c r="U1740" t="e">
        <f t="shared" si="894"/>
        <v>#DIV/0!</v>
      </c>
      <c r="V1740" t="str">
        <f t="shared" si="895"/>
        <v>1.33333333333333E-06-0.000660668090875449i</v>
      </c>
      <c r="W1740" t="e">
        <f t="shared" si="896"/>
        <v>#DIV/0!</v>
      </c>
      <c r="X1740" t="e">
        <f t="shared" si="897"/>
        <v>#DIV/0!</v>
      </c>
      <c r="Y1740" t="str">
        <f t="shared" si="898"/>
        <v>0.00083+0.161452729653287i</v>
      </c>
      <c r="Z1740" t="e">
        <f t="shared" si="899"/>
        <v>#DIV/0!</v>
      </c>
      <c r="AA1740" t="e">
        <f t="shared" si="900"/>
        <v>#DIV/0!</v>
      </c>
      <c r="AB1740" t="str">
        <f t="shared" si="901"/>
        <v>1.24935318261691-0.252338763684973i</v>
      </c>
      <c r="AC1740" t="str">
        <f t="shared" si="902"/>
        <v>1.09008670039237-1.60292287745138i</v>
      </c>
      <c r="AD1740" t="str">
        <f t="shared" si="903"/>
        <v>0.470076379075157+0.459740879605003i</v>
      </c>
      <c r="AE1740" t="e">
        <f t="shared" si="904"/>
        <v>#DIV/0!</v>
      </c>
      <c r="AF1740" t="str">
        <f t="shared" si="905"/>
        <v>-18.653263978902-2.64318931733642i</v>
      </c>
      <c r="AG1740" t="e">
        <f t="shared" si="906"/>
        <v>#DIV/0!</v>
      </c>
      <c r="AH1740" t="e">
        <f t="shared" si="907"/>
        <v>#DIV/0!</v>
      </c>
      <c r="AI1740" t="e">
        <f t="shared" si="908"/>
        <v>#DIV/0!</v>
      </c>
      <c r="AJ1740" t="e">
        <f t="shared" si="909"/>
        <v>#DIV/0!</v>
      </c>
      <c r="AK1740"/>
      <c r="AL1740"/>
      <c r="AM1740"/>
      <c r="AN1740"/>
    </row>
    <row r="1741" spans="1:40" x14ac:dyDescent="0.25">
      <c r="A1741"/>
      <c r="B1741">
        <f t="shared" si="875"/>
        <v>160700</v>
      </c>
      <c r="C1741" s="186" t="str">
        <f t="shared" si="878"/>
        <v>-3.80881180893676E-06+0.0196135151922231i</v>
      </c>
      <c r="D1741" s="158" t="str">
        <f t="shared" si="879"/>
        <v>-7.66669586755721+0.150370283140377i</v>
      </c>
      <c r="E1741" t="str">
        <f t="shared" si="880"/>
        <v>7.99992060624273-0.0252020585431924i</v>
      </c>
      <c r="F1741" t="str">
        <f t="shared" si="881"/>
        <v>0.999200647408765+2.51617839849724E-06i</v>
      </c>
      <c r="G1741">
        <f t="shared" si="876"/>
        <v>1</v>
      </c>
      <c r="H1741" t="str">
        <f t="shared" si="882"/>
        <v>10.9874575086552+2.79215949262083i</v>
      </c>
      <c r="I1741" t="str">
        <f t="shared" si="883"/>
        <v>631.06742428985i</v>
      </c>
      <c r="J1741" t="str">
        <f t="shared" si="877"/>
        <v>-538.065912838163+138.057358277042i</v>
      </c>
      <c r="K1741" t="str">
        <f t="shared" si="884"/>
        <v>0.282341631847186-1.1004006578716i</v>
      </c>
      <c r="L1741" t="str">
        <f t="shared" si="885"/>
        <v>0.0355452351497393-0.117657389044585i</v>
      </c>
      <c r="M1741" t="str">
        <f t="shared" si="886"/>
        <v>0.317886866996925-1.21805804691618i</v>
      </c>
      <c r="N1741" t="str">
        <f t="shared" si="887"/>
        <v>-1.18402270914605i</v>
      </c>
      <c r="O1741" t="str">
        <f t="shared" si="888"/>
        <v>0.377202331241092-0.926130876985691i</v>
      </c>
      <c r="P1741" t="str">
        <f t="shared" si="889"/>
        <v>0.622797668758908+0.926130876985691i</v>
      </c>
      <c r="Q1741" t="str">
        <f t="shared" si="890"/>
        <v>-0.622797668758908+0.257891832160359i</v>
      </c>
      <c r="R1741" t="str">
        <f t="shared" si="891"/>
        <v>-0.327993450051681-1.62286687869311i</v>
      </c>
      <c r="S1741" t="str">
        <f t="shared" si="892"/>
        <v>0.124841758185092i</v>
      </c>
      <c r="T1741" t="str">
        <f t="shared" si="893"/>
        <v>0.2026015544364-0.040947278977646i</v>
      </c>
      <c r="U1741" t="e">
        <f t="shared" si="894"/>
        <v>#DIV/0!</v>
      </c>
      <c r="V1741" t="str">
        <f t="shared" si="895"/>
        <v>1.33333333333333E-06-0.000660256971963888i</v>
      </c>
      <c r="W1741" t="e">
        <f t="shared" si="896"/>
        <v>#DIV/0!</v>
      </c>
      <c r="X1741" t="e">
        <f t="shared" si="897"/>
        <v>#DIV/0!</v>
      </c>
      <c r="Y1741" t="str">
        <f t="shared" si="898"/>
        <v>0.00083+0.161553260618201i</v>
      </c>
      <c r="Z1741" t="e">
        <f t="shared" si="899"/>
        <v>#DIV/0!</v>
      </c>
      <c r="AA1741" t="e">
        <f t="shared" si="900"/>
        <v>#DIV/0!</v>
      </c>
      <c r="AB1741" t="str">
        <f t="shared" si="901"/>
        <v>1.24928920542864-0.252490627531226i</v>
      </c>
      <c r="AC1741" t="str">
        <f t="shared" si="902"/>
        <v>1.08958439085146-1.60197022412986i</v>
      </c>
      <c r="AD1741" t="str">
        <f t="shared" si="903"/>
        <v>0.4704108683534+0.459894232044211i</v>
      </c>
      <c r="AE1741" t="e">
        <f t="shared" si="904"/>
        <v>#DIV/0!</v>
      </c>
      <c r="AF1741" t="str">
        <f t="shared" si="905"/>
        <v>-18.6541533762124-2.64178920948045i</v>
      </c>
      <c r="AG1741" t="e">
        <f t="shared" si="906"/>
        <v>#DIV/0!</v>
      </c>
      <c r="AH1741" t="e">
        <f t="shared" si="907"/>
        <v>#DIV/0!</v>
      </c>
      <c r="AI1741" t="e">
        <f t="shared" si="908"/>
        <v>#DIV/0!</v>
      </c>
      <c r="AJ1741" t="e">
        <f t="shared" si="909"/>
        <v>#DIV/0!</v>
      </c>
      <c r="AK1741"/>
      <c r="AL1741"/>
      <c r="AM1741"/>
      <c r="AN1741"/>
    </row>
    <row r="1742" spans="1:40" x14ac:dyDescent="0.25">
      <c r="A1742"/>
      <c r="B1742">
        <f t="shared" si="875"/>
        <v>160800</v>
      </c>
      <c r="C1742" s="186" t="str">
        <f t="shared" si="878"/>
        <v>-0.0000038040759540443+0.0196013177334454i</v>
      </c>
      <c r="D1742" s="158" t="str">
        <f t="shared" si="879"/>
        <v>-7.66669583124895+0.150276769289748i</v>
      </c>
      <c r="E1742" t="str">
        <f t="shared" si="880"/>
        <v>7.99992050740306-0.0252177409065121i</v>
      </c>
      <c r="F1742" t="str">
        <f t="shared" si="881"/>
        <v>0.999200647418622+2.51774412873341E-06i</v>
      </c>
      <c r="G1742">
        <f t="shared" si="876"/>
        <v>1</v>
      </c>
      <c r="H1742" t="str">
        <f t="shared" si="882"/>
        <v>10.988345438957+2.79066719900739i</v>
      </c>
      <c r="I1742" t="str">
        <f t="shared" si="883"/>
        <v>631.460123371548i</v>
      </c>
      <c r="J1742" t="str">
        <f t="shared" si="877"/>
        <v>-538.737018796025+138.143268269747i</v>
      </c>
      <c r="K1742" t="str">
        <f t="shared" si="884"/>
        <v>0.282011005751347-1.09979856716204i</v>
      </c>
      <c r="L1742" t="str">
        <f t="shared" si="885"/>
        <v>0.0355047306253163-0.117596448156325i</v>
      </c>
      <c r="M1742" t="str">
        <f t="shared" si="886"/>
        <v>0.317515736376663-1.21739501531837i</v>
      </c>
      <c r="N1742" t="str">
        <f t="shared" si="887"/>
        <v>-1.1847594998798i</v>
      </c>
      <c r="O1742" t="str">
        <f t="shared" si="888"/>
        <v>0.376519864270293-0.92640854476299i</v>
      </c>
      <c r="P1742" t="str">
        <f t="shared" si="889"/>
        <v>0.623480135729707+0.92640854476299i</v>
      </c>
      <c r="Q1742" t="str">
        <f t="shared" si="890"/>
        <v>-0.623480135729707+0.25835095511681i</v>
      </c>
      <c r="R1742" t="str">
        <f t="shared" si="891"/>
        <v>-0.327986614138086-1.62177452310918i</v>
      </c>
      <c r="S1742" t="str">
        <f t="shared" si="892"/>
        <v>0.124919444406738i</v>
      </c>
      <c r="T1742" t="str">
        <f t="shared" si="893"/>
        <v>0.202591172379801-0.0409719056109769i</v>
      </c>
      <c r="U1742" t="e">
        <f t="shared" si="894"/>
        <v>#DIV/0!</v>
      </c>
      <c r="V1742" t="str">
        <f t="shared" si="895"/>
        <v>1.33333333333333E-06-0.000659846364394258i</v>
      </c>
      <c r="W1742" t="e">
        <f t="shared" si="896"/>
        <v>#DIV/0!</v>
      </c>
      <c r="X1742" t="e">
        <f t="shared" si="897"/>
        <v>#DIV/0!</v>
      </c>
      <c r="Y1742" t="str">
        <f t="shared" si="898"/>
        <v>0.00083+0.161653791583116i</v>
      </c>
      <c r="Z1742" t="e">
        <f t="shared" si="899"/>
        <v>#DIV/0!</v>
      </c>
      <c r="AA1742" t="e">
        <f t="shared" si="900"/>
        <v>#DIV/0!</v>
      </c>
      <c r="AB1742" t="str">
        <f t="shared" si="901"/>
        <v>1.24922518720689-0.252642481189367i</v>
      </c>
      <c r="AC1742" t="str">
        <f t="shared" si="902"/>
        <v>1.08908295795867-1.60101847937069i</v>
      </c>
      <c r="AD1742" t="str">
        <f t="shared" si="903"/>
        <v>0.470745478489077+0.460047350195389i</v>
      </c>
      <c r="AE1742" t="e">
        <f t="shared" si="904"/>
        <v>#DIV/0!</v>
      </c>
      <c r="AF1742" t="str">
        <f t="shared" si="905"/>
        <v>-18.6550412702059-2.64039042971764i</v>
      </c>
      <c r="AG1742" t="e">
        <f t="shared" si="906"/>
        <v>#DIV/0!</v>
      </c>
      <c r="AH1742" t="e">
        <f t="shared" si="907"/>
        <v>#DIV/0!</v>
      </c>
      <c r="AI1742" t="e">
        <f t="shared" si="908"/>
        <v>#DIV/0!</v>
      </c>
      <c r="AJ1742" t="e">
        <f t="shared" si="909"/>
        <v>#DIV/0!</v>
      </c>
      <c r="AK1742"/>
      <c r="AL1742"/>
      <c r="AM1742"/>
      <c r="AN1742"/>
    </row>
    <row r="1743" spans="1:40" x14ac:dyDescent="0.25">
      <c r="A1743"/>
      <c r="B1743">
        <f t="shared" si="875"/>
        <v>160900</v>
      </c>
      <c r="C1743" s="186" t="str">
        <f t="shared" si="878"/>
        <v>-3.79934892646607E-06+0.019589135436206i</v>
      </c>
      <c r="D1743" s="158" t="str">
        <f t="shared" si="879"/>
        <v>-7.66669579500847+0.150183371677579i</v>
      </c>
      <c r="E1743" t="str">
        <f t="shared" si="880"/>
        <v>7.99992040850191-0.0252334232692502i</v>
      </c>
      <c r="F1743" t="str">
        <f t="shared" si="881"/>
        <v>0.999200647428488+2.51930985891162E-06i</v>
      </c>
      <c r="G1743">
        <f t="shared" si="876"/>
        <v>1</v>
      </c>
      <c r="H1743" t="str">
        <f t="shared" si="882"/>
        <v>10.9892318691687+2.78917634815457i</v>
      </c>
      <c r="I1743" t="str">
        <f t="shared" si="883"/>
        <v>631.852822453247i</v>
      </c>
      <c r="J1743" t="str">
        <f t="shared" si="877"/>
        <v>-539.408542238153+138.229178262452i</v>
      </c>
      <c r="K1743" t="str">
        <f t="shared" si="884"/>
        <v>0.281680948126882-1.09919708353395i</v>
      </c>
      <c r="L1743" t="str">
        <f t="shared" si="885"/>
        <v>0.0354642931960718-0.117535562773288i</v>
      </c>
      <c r="M1743" t="str">
        <f t="shared" si="886"/>
        <v>0.317145241322954-1.21673264630724i</v>
      </c>
      <c r="N1743" t="str">
        <f t="shared" si="887"/>
        <v>-1.18549629061356i</v>
      </c>
      <c r="O1743" t="str">
        <f t="shared" si="888"/>
        <v>0.375837192901699-0.92668570962963i</v>
      </c>
      <c r="P1743" t="str">
        <f t="shared" si="889"/>
        <v>0.624162807098301+0.92668570962963i</v>
      </c>
      <c r="Q1743" t="str">
        <f t="shared" si="890"/>
        <v>-0.624162807098301+0.25881058098393i</v>
      </c>
      <c r="R1743" t="str">
        <f t="shared" si="891"/>
        <v>-0.327979773493603-1.62068347209156i</v>
      </c>
      <c r="S1743" t="str">
        <f t="shared" si="892"/>
        <v>0.124997130628384i</v>
      </c>
      <c r="T1743" t="str">
        <f t="shared" si="893"/>
        <v>0.202580783668292-0.0409965305908477i</v>
      </c>
      <c r="U1743" t="e">
        <f t="shared" si="894"/>
        <v>#DIV/0!</v>
      </c>
      <c r="V1743" t="str">
        <f t="shared" si="895"/>
        <v>1.33333333333333E-06-0.000659436267213158i</v>
      </c>
      <c r="W1743" t="e">
        <f t="shared" si="896"/>
        <v>#DIV/0!</v>
      </c>
      <c r="X1743" t="e">
        <f t="shared" si="897"/>
        <v>#DIV/0!</v>
      </c>
      <c r="Y1743" t="str">
        <f t="shared" si="898"/>
        <v>0.00083+0.161754322548031i</v>
      </c>
      <c r="Z1743" t="e">
        <f t="shared" si="899"/>
        <v>#DIV/0!</v>
      </c>
      <c r="AA1743" t="e">
        <f t="shared" si="900"/>
        <v>#DIV/0!</v>
      </c>
      <c r="AB1743" t="str">
        <f t="shared" si="901"/>
        <v>1.24916112794939-0.252794324651882i</v>
      </c>
      <c r="AC1743" t="str">
        <f t="shared" si="902"/>
        <v>1.08858239976963-1.60006764197079i</v>
      </c>
      <c r="AD1743" t="str">
        <f t="shared" si="903"/>
        <v>0.471080209327029+0.460200233965881i</v>
      </c>
      <c r="AE1743" t="e">
        <f t="shared" si="904"/>
        <v>#DIV/0!</v>
      </c>
      <c r="AF1743" t="str">
        <f t="shared" si="905"/>
        <v>-18.6559276641772-2.63899297647699i</v>
      </c>
      <c r="AG1743" t="e">
        <f t="shared" si="906"/>
        <v>#DIV/0!</v>
      </c>
      <c r="AH1743" t="e">
        <f t="shared" si="907"/>
        <v>#DIV/0!</v>
      </c>
      <c r="AI1743" t="e">
        <f t="shared" si="908"/>
        <v>#DIV/0!</v>
      </c>
      <c r="AJ1743" t="e">
        <f t="shared" si="909"/>
        <v>#DIV/0!</v>
      </c>
      <c r="AK1743"/>
      <c r="AL1743"/>
      <c r="AM1743"/>
      <c r="AN1743"/>
    </row>
    <row r="1744" spans="1:40" x14ac:dyDescent="0.25">
      <c r="A1744"/>
      <c r="B1744">
        <f t="shared" si="875"/>
        <v>161000</v>
      </c>
      <c r="C1744" s="186" t="str">
        <f t="shared" si="878"/>
        <v>-3.79463070427759E-06+0.0195769682722533i</v>
      </c>
      <c r="D1744" s="158" t="str">
        <f t="shared" si="879"/>
        <v>-7.66669575883537+0.150090090087275i</v>
      </c>
      <c r="E1744" t="str">
        <f t="shared" si="880"/>
        <v>7.99992030953928-0.0252491056314066i</v>
      </c>
      <c r="F1744" t="str">
        <f t="shared" si="881"/>
        <v>0.999200647438364+2.52087558903187E-06i</v>
      </c>
      <c r="G1744">
        <f t="shared" si="876"/>
        <v>1</v>
      </c>
      <c r="H1744" t="str">
        <f t="shared" si="882"/>
        <v>10.9901168025756+2.78768693827611i</v>
      </c>
      <c r="I1744" t="str">
        <f t="shared" si="883"/>
        <v>632.245521534946i</v>
      </c>
      <c r="J1744" t="str">
        <f t="shared" si="877"/>
        <v>-540.080483164548+138.315088255157i</v>
      </c>
      <c r="K1744" t="str">
        <f t="shared" si="884"/>
        <v>0.281351457699795-1.09859620617268i</v>
      </c>
      <c r="L1744" t="str">
        <f t="shared" si="885"/>
        <v>0.0354239227188158-0.117474732835228i</v>
      </c>
      <c r="M1744" t="str">
        <f t="shared" si="886"/>
        <v>0.316775380418611-1.21607093900791i</v>
      </c>
      <c r="N1744" t="str">
        <f t="shared" si="887"/>
        <v>-1.18623308134731i</v>
      </c>
      <c r="O1744" t="str">
        <f t="shared" si="888"/>
        <v>0.375154317505926-0.926962371435142i</v>
      </c>
      <c r="P1744" t="str">
        <f t="shared" si="889"/>
        <v>0.624845682494074+0.926962371435142i</v>
      </c>
      <c r="Q1744" t="str">
        <f t="shared" si="890"/>
        <v>-0.624845682494074+0.259270709912168i</v>
      </c>
      <c r="R1744" t="str">
        <f t="shared" si="891"/>
        <v>-0.327972928117297-1.6195937232065i</v>
      </c>
      <c r="S1744" t="str">
        <f t="shared" si="892"/>
        <v>0.12507481685003i</v>
      </c>
      <c r="T1744" t="str">
        <f t="shared" si="893"/>
        <v>0.202570388301511-0.041021153916039i</v>
      </c>
      <c r="U1744" t="e">
        <f t="shared" si="894"/>
        <v>#DIV/0!</v>
      </c>
      <c r="V1744" t="str">
        <f t="shared" si="895"/>
        <v>1.33333333333333E-06-0.000659026679469546i</v>
      </c>
      <c r="W1744" t="e">
        <f t="shared" si="896"/>
        <v>#DIV/0!</v>
      </c>
      <c r="X1744" t="e">
        <f t="shared" si="897"/>
        <v>#DIV/0!</v>
      </c>
      <c r="Y1744" t="str">
        <f t="shared" si="898"/>
        <v>0.00083+0.161854853512946i</v>
      </c>
      <c r="Z1744" t="e">
        <f t="shared" si="899"/>
        <v>#DIV/0!</v>
      </c>
      <c r="AA1744" t="e">
        <f t="shared" si="900"/>
        <v>#DIV/0!</v>
      </c>
      <c r="AB1744" t="str">
        <f t="shared" si="901"/>
        <v>1.2490970276539-0.252946157911251i</v>
      </c>
      <c r="AC1744" t="str">
        <f t="shared" si="902"/>
        <v>1.08808271434524-1.59911771072883i</v>
      </c>
      <c r="AD1744" t="str">
        <f t="shared" si="903"/>
        <v>0.471415060711998+0.460352883263137i</v>
      </c>
      <c r="AE1744" t="e">
        <f t="shared" si="904"/>
        <v>#DIV/0!</v>
      </c>
      <c r="AF1744" t="str">
        <f t="shared" si="905"/>
        <v>-18.656812561411-2.63759684818883i</v>
      </c>
      <c r="AG1744" t="e">
        <f t="shared" si="906"/>
        <v>#DIV/0!</v>
      </c>
      <c r="AH1744" t="e">
        <f t="shared" si="907"/>
        <v>#DIV/0!</v>
      </c>
      <c r="AI1744" t="e">
        <f t="shared" si="908"/>
        <v>#DIV/0!</v>
      </c>
      <c r="AJ1744" t="e">
        <f t="shared" si="909"/>
        <v>#DIV/0!</v>
      </c>
      <c r="AK1744"/>
      <c r="AL1744"/>
      <c r="AM1744"/>
      <c r="AN1744"/>
    </row>
    <row r="1745" spans="1:40" x14ac:dyDescent="0.25">
      <c r="A1745"/>
      <c r="B1745">
        <f t="shared" si="875"/>
        <v>161100</v>
      </c>
      <c r="C1745" s="186" t="str">
        <f t="shared" si="878"/>
        <v>-3.78992126562249E-06+0.0195648162134063i</v>
      </c>
      <c r="D1745" s="158" t="str">
        <f t="shared" si="879"/>
        <v>-7.66669572272974+0.149996924302782i</v>
      </c>
      <c r="E1745" t="str">
        <f t="shared" si="880"/>
        <v>7.99992021051516-0.0252647879929808i</v>
      </c>
      <c r="F1745" t="str">
        <f t="shared" si="881"/>
        <v>0.999200647448241+2.52244131909405E-06i</v>
      </c>
      <c r="G1745">
        <f t="shared" si="876"/>
        <v>1</v>
      </c>
      <c r="H1745" t="str">
        <f t="shared" si="882"/>
        <v>10.9910002424549+2.786198967588i</v>
      </c>
      <c r="I1745" t="str">
        <f t="shared" si="883"/>
        <v>632.638220616645i</v>
      </c>
      <c r="J1745" t="str">
        <f t="shared" si="877"/>
        <v>-540.752841575208+138.400998247862i</v>
      </c>
      <c r="K1745" t="str">
        <f t="shared" si="884"/>
        <v>0.281022533199575-1.09799593426474i</v>
      </c>
      <c r="L1745" t="str">
        <f t="shared" si="885"/>
        <v>0.0353836190507267-0.117413958281935i</v>
      </c>
      <c r="M1745" t="str">
        <f t="shared" si="886"/>
        <v>0.316406152250302-1.21540989254667i</v>
      </c>
      <c r="N1745" t="str">
        <f t="shared" si="887"/>
        <v>-1.18696987208107i</v>
      </c>
      <c r="O1745" t="str">
        <f t="shared" si="888"/>
        <v>0.374471238453661-0.927238530029346i</v>
      </c>
      <c r="P1745" t="str">
        <f t="shared" si="889"/>
        <v>0.625528761546339+0.927238530029346i</v>
      </c>
      <c r="Q1745" t="str">
        <f t="shared" si="890"/>
        <v>-0.625528761546339+0.259731342051724i</v>
      </c>
      <c r="R1745" t="str">
        <f t="shared" si="891"/>
        <v>-0.32796607800824-1.61850527402626i</v>
      </c>
      <c r="S1745" t="str">
        <f t="shared" si="892"/>
        <v>0.125152503071676i</v>
      </c>
      <c r="T1745" t="str">
        <f t="shared" si="893"/>
        <v>0.202559986279095-0.0410457755853318i</v>
      </c>
      <c r="U1745" t="e">
        <f t="shared" si="894"/>
        <v>#DIV/0!</v>
      </c>
      <c r="V1745" t="str">
        <f t="shared" si="895"/>
        <v>1.33333333333333E-06-0.000658617600214753i</v>
      </c>
      <c r="W1745" t="e">
        <f t="shared" si="896"/>
        <v>#DIV/0!</v>
      </c>
      <c r="X1745" t="e">
        <f t="shared" si="897"/>
        <v>#DIV/0!</v>
      </c>
      <c r="Y1745" t="str">
        <f t="shared" si="898"/>
        <v>0.00083+0.161955384477861i</v>
      </c>
      <c r="Z1745" t="e">
        <f t="shared" si="899"/>
        <v>#DIV/0!</v>
      </c>
      <c r="AA1745" t="e">
        <f t="shared" si="900"/>
        <v>#DIV/0!</v>
      </c>
      <c r="AB1745" t="str">
        <f t="shared" si="901"/>
        <v>1.24903288631819-0.253097980959957i</v>
      </c>
      <c r="AC1745" t="str">
        <f t="shared" si="902"/>
        <v>1.08758389975171-1.59816868444511i</v>
      </c>
      <c r="AD1745" t="str">
        <f t="shared" si="903"/>
        <v>0.471750032488662+0.460505297994688i</v>
      </c>
      <c r="AE1745" t="e">
        <f t="shared" si="904"/>
        <v>#DIV/0!</v>
      </c>
      <c r="AF1745" t="str">
        <f t="shared" si="905"/>
        <v>-18.6576959651846-2.63620204328522i</v>
      </c>
      <c r="AG1745" t="e">
        <f t="shared" si="906"/>
        <v>#DIV/0!</v>
      </c>
      <c r="AH1745" t="e">
        <f t="shared" si="907"/>
        <v>#DIV/0!</v>
      </c>
      <c r="AI1745" t="e">
        <f t="shared" si="908"/>
        <v>#DIV/0!</v>
      </c>
      <c r="AJ1745" t="e">
        <f t="shared" si="909"/>
        <v>#DIV/0!</v>
      </c>
      <c r="AK1745"/>
      <c r="AL1745"/>
      <c r="AM1745"/>
      <c r="AN1745"/>
    </row>
    <row r="1746" spans="1:40" x14ac:dyDescent="0.25">
      <c r="A1746"/>
      <c r="B1746">
        <f t="shared" si="875"/>
        <v>161200</v>
      </c>
      <c r="C1746" s="186" t="str">
        <f t="shared" si="878"/>
        <v>-3.78522058871208E-06+0.0195526792315536i</v>
      </c>
      <c r="D1746" s="158" t="str">
        <f t="shared" si="879"/>
        <v>-7.66669568669119+0.149903874108578i</v>
      </c>
      <c r="E1746" t="str">
        <f t="shared" si="880"/>
        <v>7.99992011142956-0.0252804703539724i</v>
      </c>
      <c r="F1746" t="str">
        <f t="shared" si="881"/>
        <v>0.999200647458127+2.52400704909818E-06i</v>
      </c>
      <c r="G1746">
        <f t="shared" si="876"/>
        <v>1</v>
      </c>
      <c r="H1746" t="str">
        <f t="shared" si="882"/>
        <v>10.9918821920745+2.78471243430805i</v>
      </c>
      <c r="I1746" t="str">
        <f t="shared" si="883"/>
        <v>633.030919698343i</v>
      </c>
      <c r="J1746" t="str">
        <f t="shared" si="877"/>
        <v>-541.425617470135+138.486908240567i</v>
      </c>
      <c r="K1746" t="str">
        <f t="shared" si="884"/>
        <v>0.280694173359176-1.09739626699777i</v>
      </c>
      <c r="L1746" t="str">
        <f t="shared" si="885"/>
        <v>0.0353433820493478-0.117353239053239i</v>
      </c>
      <c r="M1746" t="str">
        <f t="shared" si="886"/>
        <v>0.316037555408524-1.21474950605101i</v>
      </c>
      <c r="N1746" t="str">
        <f t="shared" si="887"/>
        <v>-1.18770666281483i</v>
      </c>
      <c r="O1746" t="str">
        <f t="shared" si="888"/>
        <v>0.373787956115728-0.927514185262321i</v>
      </c>
      <c r="P1746" t="str">
        <f t="shared" si="889"/>
        <v>0.626212043884272+0.927514185262321i</v>
      </c>
      <c r="Q1746" t="str">
        <f t="shared" si="890"/>
        <v>-0.626212043884272+0.260192477552509i</v>
      </c>
      <c r="R1746" t="str">
        <f t="shared" si="891"/>
        <v>-0.327959223165499-1.61741812212914i</v>
      </c>
      <c r="S1746" t="str">
        <f t="shared" si="892"/>
        <v>0.125230189293322i</v>
      </c>
      <c r="T1746" t="str">
        <f t="shared" si="893"/>
        <v>0.202549577600682-0.0410703955975063i</v>
      </c>
      <c r="U1746" t="e">
        <f t="shared" si="894"/>
        <v>#DIV/0!</v>
      </c>
      <c r="V1746" t="str">
        <f t="shared" si="895"/>
        <v>1.33333333333333E-06-0.000658209028502464i</v>
      </c>
      <c r="W1746" t="e">
        <f t="shared" si="896"/>
        <v>#DIV/0!</v>
      </c>
      <c r="X1746" t="e">
        <f t="shared" si="897"/>
        <v>#DIV/0!</v>
      </c>
      <c r="Y1746" t="str">
        <f t="shared" si="898"/>
        <v>0.00083+0.162055915442776i</v>
      </c>
      <c r="Z1746" t="e">
        <f t="shared" si="899"/>
        <v>#DIV/0!</v>
      </c>
      <c r="AA1746" t="e">
        <f t="shared" si="900"/>
        <v>#DIV/0!</v>
      </c>
      <c r="AB1746" t="str">
        <f t="shared" si="901"/>
        <v>1.24896870394002-0.253249793790479i</v>
      </c>
      <c r="AC1746" t="str">
        <f t="shared" si="902"/>
        <v>1.08708595406045-1.59722056192157i</v>
      </c>
      <c r="AD1746" t="str">
        <f t="shared" si="903"/>
        <v>0.472085124501626+0.460657478068175i</v>
      </c>
      <c r="AE1746" t="e">
        <f t="shared" si="904"/>
        <v>#DIV/0!</v>
      </c>
      <c r="AF1746" t="str">
        <f t="shared" si="905"/>
        <v>-18.6585778787657-2.63480856019947i</v>
      </c>
      <c r="AG1746" t="e">
        <f t="shared" si="906"/>
        <v>#DIV/0!</v>
      </c>
      <c r="AH1746" t="e">
        <f t="shared" si="907"/>
        <v>#DIV/0!</v>
      </c>
      <c r="AI1746" t="e">
        <f t="shared" si="908"/>
        <v>#DIV/0!</v>
      </c>
      <c r="AJ1746" t="e">
        <f t="shared" si="909"/>
        <v>#DIV/0!</v>
      </c>
      <c r="AK1746"/>
      <c r="AL1746"/>
      <c r="AM1746"/>
      <c r="AN1746"/>
    </row>
    <row r="1747" spans="1:40" x14ac:dyDescent="0.25">
      <c r="A1747"/>
      <c r="B1747">
        <f t="shared" si="875"/>
        <v>161300</v>
      </c>
      <c r="C1747" s="186" t="str">
        <f t="shared" si="878"/>
        <v>-3.78052865182544E-06+0.0195405572986538i</v>
      </c>
      <c r="D1747" s="158" t="str">
        <f t="shared" si="879"/>
        <v>-7.66669565071965+0.149810939289679i</v>
      </c>
      <c r="E1747" t="str">
        <f t="shared" si="880"/>
        <v>7.99992001228248-0.0252961527143812i</v>
      </c>
      <c r="F1747" t="str">
        <f t="shared" si="881"/>
        <v>0.999200647468013+2.52557277904418E-06i</v>
      </c>
      <c r="G1747">
        <f t="shared" si="876"/>
        <v>1</v>
      </c>
      <c r="H1747" t="str">
        <f t="shared" si="882"/>
        <v>10.9927626546942+2.78322733665629i</v>
      </c>
      <c r="I1747" t="str">
        <f t="shared" si="883"/>
        <v>633.423618780042i</v>
      </c>
      <c r="J1747" t="str">
        <f t="shared" si="877"/>
        <v>-542.098810849328+138.572818233272i</v>
      </c>
      <c r="K1747" t="str">
        <f t="shared" si="884"/>
        <v>0.280366376915018-1.09679720356061i</v>
      </c>
      <c r="L1747" t="str">
        <f t="shared" si="885"/>
        <v>0.0353032115725885-0.11729257508901i</v>
      </c>
      <c r="M1747" t="str">
        <f t="shared" si="886"/>
        <v>0.315669588487606-1.21408977864962i</v>
      </c>
      <c r="N1747" t="str">
        <f t="shared" si="887"/>
        <v>-1.18844345354858i</v>
      </c>
      <c r="O1747" t="str">
        <f t="shared" si="888"/>
        <v>0.373104470863066-0.927789336984421i</v>
      </c>
      <c r="P1747" t="str">
        <f t="shared" si="889"/>
        <v>0.626895529136934+0.927789336984421i</v>
      </c>
      <c r="Q1747" t="str">
        <f t="shared" si="890"/>
        <v>-0.626895529136934+0.260654116564159i</v>
      </c>
      <c r="R1747" t="str">
        <f t="shared" si="891"/>
        <v>-0.327952363588136-1.61633226509944i</v>
      </c>
      <c r="S1747" t="str">
        <f t="shared" si="892"/>
        <v>0.125307875514968i</v>
      </c>
      <c r="T1747" t="str">
        <f t="shared" si="893"/>
        <v>0.202539162265907-0.0410950139513417i</v>
      </c>
      <c r="U1747" t="e">
        <f t="shared" si="894"/>
        <v>#DIV/0!</v>
      </c>
      <c r="V1747" t="str">
        <f t="shared" si="895"/>
        <v>1.33333333333333E-06-0.000657800963388698i</v>
      </c>
      <c r="W1747" t="e">
        <f t="shared" si="896"/>
        <v>#DIV/0!</v>
      </c>
      <c r="X1747" t="e">
        <f t="shared" si="897"/>
        <v>#DIV/0!</v>
      </c>
      <c r="Y1747" t="str">
        <f t="shared" si="898"/>
        <v>0.00083+0.162156446407691i</v>
      </c>
      <c r="Z1747" t="e">
        <f t="shared" si="899"/>
        <v>#DIV/0!</v>
      </c>
      <c r="AA1747" t="e">
        <f t="shared" si="900"/>
        <v>#DIV/0!</v>
      </c>
      <c r="AB1747" t="str">
        <f t="shared" si="901"/>
        <v>1.24890448051715-0.253401596395289i</v>
      </c>
      <c r="AC1747" t="str">
        <f t="shared" si="902"/>
        <v>1.08658887534816-1.59627334196179i</v>
      </c>
      <c r="AD1747" t="str">
        <f t="shared" si="903"/>
        <v>0.472420336595421+0.46080942339131i</v>
      </c>
      <c r="AE1747" t="e">
        <f t="shared" si="904"/>
        <v>#DIV/0!</v>
      </c>
      <c r="AF1747" t="str">
        <f t="shared" si="905"/>
        <v>-18.6594583054138-2.63341639736661i</v>
      </c>
      <c r="AG1747" t="e">
        <f t="shared" si="906"/>
        <v>#DIV/0!</v>
      </c>
      <c r="AH1747" t="e">
        <f t="shared" si="907"/>
        <v>#DIV/0!</v>
      </c>
      <c r="AI1747" t="e">
        <f t="shared" si="908"/>
        <v>#DIV/0!</v>
      </c>
      <c r="AJ1747" t="e">
        <f t="shared" si="909"/>
        <v>#DIV/0!</v>
      </c>
      <c r="AK1747"/>
      <c r="AL1747"/>
      <c r="AM1747"/>
      <c r="AN1747"/>
    </row>
    <row r="1748" spans="1:40" x14ac:dyDescent="0.25">
      <c r="A1748"/>
      <c r="B1748">
        <f t="shared" si="875"/>
        <v>161400</v>
      </c>
      <c r="C1748" s="186" t="str">
        <f t="shared" si="878"/>
        <v>-3.77584543330867E-06+0.0195284503867349i</v>
      </c>
      <c r="D1748" s="158" t="str">
        <f t="shared" si="879"/>
        <v>-7.66669561481497+0.149718119631634i</v>
      </c>
      <c r="E1748" t="str">
        <f t="shared" si="880"/>
        <v>7.99991991307391-0.0253118350742067i</v>
      </c>
      <c r="F1748" t="str">
        <f t="shared" si="881"/>
        <v>0.999200647477909+2.52713850893206E-06i</v>
      </c>
      <c r="G1748">
        <f t="shared" si="876"/>
        <v>1</v>
      </c>
      <c r="H1748" t="str">
        <f t="shared" si="882"/>
        <v>10.9936416335647+2.78174367285471i</v>
      </c>
      <c r="I1748" t="str">
        <f t="shared" si="883"/>
        <v>633.816317861741i</v>
      </c>
      <c r="J1748" t="str">
        <f t="shared" si="877"/>
        <v>-542.772421712787+138.658728225977i</v>
      </c>
      <c r="K1748" t="str">
        <f t="shared" si="884"/>
        <v>0.280039142606965-1.09619874314323i</v>
      </c>
      <c r="L1748" t="str">
        <f t="shared" si="885"/>
        <v>0.035263107478722-0.117231966329158i</v>
      </c>
      <c r="M1748" t="str">
        <f t="shared" si="886"/>
        <v>0.315302250085687-1.21343070947239i</v>
      </c>
      <c r="N1748" t="str">
        <f t="shared" si="887"/>
        <v>-1.18918024428234i</v>
      </c>
      <c r="O1748" t="str">
        <f t="shared" si="888"/>
        <v>0.372420783066692-0.928063985046285i</v>
      </c>
      <c r="P1748" t="str">
        <f t="shared" si="889"/>
        <v>0.627579216933308+0.928063985046285i</v>
      </c>
      <c r="Q1748" t="str">
        <f t="shared" si="890"/>
        <v>-0.627579216933308+0.261116259236055i</v>
      </c>
      <c r="R1748" t="str">
        <f t="shared" si="891"/>
        <v>-0.327945499275221-1.61524770052743i</v>
      </c>
      <c r="S1748" t="str">
        <f t="shared" si="892"/>
        <v>0.125385561736614i</v>
      </c>
      <c r="T1748" t="str">
        <f t="shared" si="893"/>
        <v>0.202528740274406-0.0411196306456179i</v>
      </c>
      <c r="U1748" t="e">
        <f t="shared" si="894"/>
        <v>#DIV/0!</v>
      </c>
      <c r="V1748" t="str">
        <f t="shared" si="895"/>
        <v>1.33333333333333E-06-0.000657393403931826i</v>
      </c>
      <c r="W1748" t="e">
        <f t="shared" si="896"/>
        <v>#DIV/0!</v>
      </c>
      <c r="X1748" t="e">
        <f t="shared" si="897"/>
        <v>#DIV/0!</v>
      </c>
      <c r="Y1748" t="str">
        <f t="shared" si="898"/>
        <v>0.00083+0.162256977372606i</v>
      </c>
      <c r="Z1748" t="e">
        <f t="shared" si="899"/>
        <v>#DIV/0!</v>
      </c>
      <c r="AA1748" t="e">
        <f t="shared" si="900"/>
        <v>#DIV/0!</v>
      </c>
      <c r="AB1748" t="str">
        <f t="shared" si="901"/>
        <v>1.24884021604732-0.253553388766863i</v>
      </c>
      <c r="AC1748" t="str">
        <f t="shared" si="902"/>
        <v>1.08609266169671-1.595327023371i</v>
      </c>
      <c r="AD1748" t="str">
        <f t="shared" si="903"/>
        <v>0.472755668614499+0.460961133871907i</v>
      </c>
      <c r="AE1748" t="e">
        <f t="shared" si="904"/>
        <v>#DIV/0!</v>
      </c>
      <c r="AF1748" t="str">
        <f t="shared" si="905"/>
        <v>-18.6603372483797-2.63202555322308i</v>
      </c>
      <c r="AG1748" t="e">
        <f t="shared" si="906"/>
        <v>#DIV/0!</v>
      </c>
      <c r="AH1748" t="e">
        <f t="shared" si="907"/>
        <v>#DIV/0!</v>
      </c>
      <c r="AI1748" t="e">
        <f t="shared" si="908"/>
        <v>#DIV/0!</v>
      </c>
      <c r="AJ1748" t="e">
        <f t="shared" si="909"/>
        <v>#DIV/0!</v>
      </c>
      <c r="AK1748"/>
      <c r="AL1748"/>
      <c r="AM1748"/>
      <c r="AN1748"/>
    </row>
    <row r="1749" spans="1:40" x14ac:dyDescent="0.25">
      <c r="A1749"/>
      <c r="B1749">
        <f t="shared" si="875"/>
        <v>161500</v>
      </c>
      <c r="C1749" s="186" t="str">
        <f t="shared" si="878"/>
        <v>-3.77117091157497E-06+0.0195163584678941i</v>
      </c>
      <c r="D1749" s="158" t="str">
        <f t="shared" si="879"/>
        <v>-7.66669557897698+0.149625414920521i</v>
      </c>
      <c r="E1749" t="str">
        <f t="shared" si="880"/>
        <v>7.99991981380385-0.0253275174334485i</v>
      </c>
      <c r="F1749" t="str">
        <f t="shared" si="881"/>
        <v>0.999200647487815+2.52870423876178E-06i</v>
      </c>
      <c r="G1749">
        <f t="shared" si="876"/>
        <v>1</v>
      </c>
      <c r="H1749" t="str">
        <f t="shared" si="882"/>
        <v>10.9945191319284+2.7802614411274i</v>
      </c>
      <c r="I1749" t="str">
        <f t="shared" si="883"/>
        <v>634.209016943439i</v>
      </c>
      <c r="J1749" t="str">
        <f t="shared" si="877"/>
        <v>-543.446450060512+138.744638218682i</v>
      </c>
      <c r="K1749" t="str">
        <f t="shared" si="884"/>
        <v>0.279712469178321-1.09560088493676i</v>
      </c>
      <c r="L1749" t="str">
        <f t="shared" si="885"/>
        <v>0.0352230696263839-0.117171412713631i</v>
      </c>
      <c r="M1749" t="str">
        <f t="shared" si="886"/>
        <v>0.314935538804705-1.21277229765039i</v>
      </c>
      <c r="N1749" t="str">
        <f t="shared" si="887"/>
        <v>-1.18991703501609i</v>
      </c>
      <c r="O1749" t="str">
        <f t="shared" si="888"/>
        <v>0.371736893097773-0.928338129298811i</v>
      </c>
      <c r="P1749" t="str">
        <f t="shared" si="889"/>
        <v>0.628263106902227+0.928338129298811i</v>
      </c>
      <c r="Q1749" t="str">
        <f t="shared" si="890"/>
        <v>-0.628263106902227+0.261578905717279i</v>
      </c>
      <c r="R1749" t="str">
        <f t="shared" si="891"/>
        <v>-0.327938630225818-1.61416442600938i</v>
      </c>
      <c r="S1749" t="str">
        <f t="shared" si="892"/>
        <v>0.12546324795826i</v>
      </c>
      <c r="T1749" t="str">
        <f t="shared" si="893"/>
        <v>0.202518311625817-0.0411442456791139i</v>
      </c>
      <c r="U1749" t="e">
        <f t="shared" si="894"/>
        <v>#DIV/0!</v>
      </c>
      <c r="V1749" t="str">
        <f t="shared" si="895"/>
        <v>1.33333333333333E-06-0.000656986349192553i</v>
      </c>
      <c r="W1749" t="e">
        <f t="shared" si="896"/>
        <v>#DIV/0!</v>
      </c>
      <c r="X1749" t="e">
        <f t="shared" si="897"/>
        <v>#DIV/0!</v>
      </c>
      <c r="Y1749" t="str">
        <f t="shared" si="898"/>
        <v>0.00083+0.16235750833752i</v>
      </c>
      <c r="Z1749" t="e">
        <f t="shared" si="899"/>
        <v>#DIV/0!</v>
      </c>
      <c r="AA1749" t="e">
        <f t="shared" si="900"/>
        <v>#DIV/0!</v>
      </c>
      <c r="AB1749" t="str">
        <f t="shared" si="901"/>
        <v>1.24877591052832-0.253705170897673i</v>
      </c>
      <c r="AC1749" t="str">
        <f t="shared" si="902"/>
        <v>1.08559731119322-1.59438160495609i</v>
      </c>
      <c r="AD1749" t="str">
        <f t="shared" si="903"/>
        <v>0.47309112040325+0.461112609417876i</v>
      </c>
      <c r="AE1749" t="e">
        <f t="shared" si="904"/>
        <v>#DIV/0!</v>
      </c>
      <c r="AF1749" t="str">
        <f t="shared" si="905"/>
        <v>-18.6612147109054-2.63063602620688i</v>
      </c>
      <c r="AG1749" t="e">
        <f t="shared" si="906"/>
        <v>#DIV/0!</v>
      </c>
      <c r="AH1749" t="e">
        <f t="shared" si="907"/>
        <v>#DIV/0!</v>
      </c>
      <c r="AI1749" t="e">
        <f t="shared" si="908"/>
        <v>#DIV/0!</v>
      </c>
      <c r="AJ1749" t="e">
        <f t="shared" si="909"/>
        <v>#DIV/0!</v>
      </c>
      <c r="AK1749"/>
      <c r="AL1749"/>
      <c r="AM1749"/>
      <c r="AN1749"/>
    </row>
    <row r="1750" spans="1:40" x14ac:dyDescent="0.25">
      <c r="A1750"/>
      <c r="B1750">
        <f t="shared" si="875"/>
        <v>161600</v>
      </c>
      <c r="C1750" s="186" t="str">
        <f t="shared" si="878"/>
        <v>-3.76650506510425E-06+0.0195042815142975i</v>
      </c>
      <c r="D1750" s="158" t="str">
        <f t="shared" si="879"/>
        <v>-7.66669554320554+0.149532824942948i</v>
      </c>
      <c r="E1750" t="str">
        <f t="shared" si="880"/>
        <v>7.99991971447232-0.0253431997921064i</v>
      </c>
      <c r="F1750" t="str">
        <f t="shared" si="881"/>
        <v>0.999200647497722+2.53026996853326E-06i</v>
      </c>
      <c r="G1750">
        <f t="shared" si="876"/>
        <v>1</v>
      </c>
      <c r="H1750" t="str">
        <f t="shared" si="882"/>
        <v>10.995395153019+2.77878063970045i</v>
      </c>
      <c r="I1750" t="str">
        <f t="shared" si="883"/>
        <v>634.601716025138i</v>
      </c>
      <c r="J1750" t="str">
        <f t="shared" si="877"/>
        <v>-544.120895892503+138.830548211388i</v>
      </c>
      <c r="K1750" t="str">
        <f t="shared" si="884"/>
        <v>0.279386355375816-1.09500362813348i</v>
      </c>
      <c r="L1750" t="str">
        <f t="shared" si="885"/>
        <v>0.0351830978745725-0.117110914182418i</v>
      </c>
      <c r="M1750" t="str">
        <f t="shared" si="886"/>
        <v>0.314569453250389-1.2121145423159i</v>
      </c>
      <c r="N1750" t="str">
        <f t="shared" si="887"/>
        <v>-1.19065382574985i</v>
      </c>
      <c r="O1750" t="str">
        <f t="shared" si="888"/>
        <v>0.371052801327545-0.928611769593182i</v>
      </c>
      <c r="P1750" t="str">
        <f t="shared" si="889"/>
        <v>0.628947198672455+0.928611769593182i</v>
      </c>
      <c r="Q1750" t="str">
        <f t="shared" si="890"/>
        <v>-0.628947198672455+0.262042056156668i</v>
      </c>
      <c r="R1750" t="str">
        <f t="shared" si="891"/>
        <v>-0.327931756438993-1.61308243914746i</v>
      </c>
      <c r="S1750" t="str">
        <f t="shared" si="892"/>
        <v>0.125540934179906i</v>
      </c>
      <c r="T1750" t="str">
        <f t="shared" si="893"/>
        <v>0.202507876319774-0.0411688590506086i</v>
      </c>
      <c r="U1750" t="e">
        <f t="shared" si="894"/>
        <v>#DIV/0!</v>
      </c>
      <c r="V1750" t="str">
        <f t="shared" si="895"/>
        <v>1.33333333333333E-06-0.000656579798233892i</v>
      </c>
      <c r="W1750" t="e">
        <f t="shared" si="896"/>
        <v>#DIV/0!</v>
      </c>
      <c r="X1750" t="e">
        <f t="shared" si="897"/>
        <v>#DIV/0!</v>
      </c>
      <c r="Y1750" t="str">
        <f t="shared" si="898"/>
        <v>0.00083+0.162458039302435i</v>
      </c>
      <c r="Z1750" t="e">
        <f t="shared" si="899"/>
        <v>#DIV/0!</v>
      </c>
      <c r="AA1750" t="e">
        <f t="shared" si="900"/>
        <v>#DIV/0!</v>
      </c>
      <c r="AB1750" t="str">
        <f t="shared" si="901"/>
        <v>1.24871156395787-0.25385694278019i</v>
      </c>
      <c r="AC1750" t="str">
        <f t="shared" si="902"/>
        <v>1.08510282192994-1.59343708552555i</v>
      </c>
      <c r="AD1750" t="str">
        <f t="shared" si="903"/>
        <v>0.473426691805981+0.461263849937211i</v>
      </c>
      <c r="AE1750" t="e">
        <f t="shared" si="904"/>
        <v>#DIV/0!</v>
      </c>
      <c r="AF1750" t="str">
        <f t="shared" si="905"/>
        <v>-18.6620906962245-2.6292478147575i</v>
      </c>
      <c r="AG1750" t="e">
        <f t="shared" si="906"/>
        <v>#DIV/0!</v>
      </c>
      <c r="AH1750" t="e">
        <f t="shared" si="907"/>
        <v>#DIV/0!</v>
      </c>
      <c r="AI1750" t="e">
        <f t="shared" si="908"/>
        <v>#DIV/0!</v>
      </c>
      <c r="AJ1750" t="e">
        <f t="shared" si="909"/>
        <v>#DIV/0!</v>
      </c>
      <c r="AK1750"/>
      <c r="AL1750"/>
      <c r="AM1750"/>
      <c r="AN1750"/>
    </row>
    <row r="1751" spans="1:40" x14ac:dyDescent="0.25">
      <c r="A1751"/>
      <c r="B1751">
        <f t="shared" si="875"/>
        <v>161700</v>
      </c>
      <c r="C1751" s="186" t="str">
        <f t="shared" si="878"/>
        <v>-3.76184787244314E-06+0.0194922194981807i</v>
      </c>
      <c r="D1751" s="158" t="str">
        <f t="shared" si="879"/>
        <v>-7.66669550750034+0.149440349486052i</v>
      </c>
      <c r="E1751" t="str">
        <f t="shared" si="880"/>
        <v>7.99991961507929-0.0253588821501799i</v>
      </c>
      <c r="F1751" t="str">
        <f t="shared" si="881"/>
        <v>0.999200647507638+0.0000025318356982465i</v>
      </c>
      <c r="G1751">
        <f t="shared" si="876"/>
        <v>1</v>
      </c>
      <c r="H1751" t="str">
        <f t="shared" si="882"/>
        <v>10.9962697000614+2.77730126680195i</v>
      </c>
      <c r="I1751" t="str">
        <f t="shared" si="883"/>
        <v>634.994415106837i</v>
      </c>
      <c r="J1751" t="str">
        <f t="shared" si="877"/>
        <v>-544.795759208761+138.916458204092i</v>
      </c>
      <c r="K1751" t="str">
        <f t="shared" si="884"/>
        <v>0.279060799949589-1.09440697192683i</v>
      </c>
      <c r="L1751" t="str">
        <f t="shared" si="885"/>
        <v>0.0351431920826467-0.117050470675547i</v>
      </c>
      <c r="M1751" t="str">
        <f t="shared" si="886"/>
        <v>0.314203992032236-1.21145744260238i</v>
      </c>
      <c r="N1751" t="str">
        <f t="shared" si="887"/>
        <v>-1.19139061648361i</v>
      </c>
      <c r="O1751" t="str">
        <f t="shared" si="888"/>
        <v>0.370368508127386-0.928884905780848i</v>
      </c>
      <c r="P1751" t="str">
        <f t="shared" si="889"/>
        <v>0.629631491872614+0.928884905780848i</v>
      </c>
      <c r="Q1751" t="str">
        <f t="shared" si="890"/>
        <v>-0.629631491872614+0.262505710702762i</v>
      </c>
      <c r="R1751" t="str">
        <f t="shared" si="891"/>
        <v>-0.327924877913808-1.6120017375498i</v>
      </c>
      <c r="S1751" t="str">
        <f t="shared" si="892"/>
        <v>0.125618620401552i</v>
      </c>
      <c r="T1751" t="str">
        <f t="shared" si="893"/>
        <v>0.202497434355911-0.0411934707588799i</v>
      </c>
      <c r="U1751" t="e">
        <f t="shared" si="894"/>
        <v>#DIV/0!</v>
      </c>
      <c r="V1751" t="str">
        <f t="shared" si="895"/>
        <v>1.33333333333333E-06-0.000656173750121192i</v>
      </c>
      <c r="W1751" t="e">
        <f t="shared" si="896"/>
        <v>#DIV/0!</v>
      </c>
      <c r="X1751" t="e">
        <f t="shared" si="897"/>
        <v>#DIV/0!</v>
      </c>
      <c r="Y1751" t="str">
        <f t="shared" si="898"/>
        <v>0.00083+0.16255857026735i</v>
      </c>
      <c r="Z1751" t="e">
        <f t="shared" si="899"/>
        <v>#DIV/0!</v>
      </c>
      <c r="AA1751" t="e">
        <f t="shared" si="900"/>
        <v>#DIV/0!</v>
      </c>
      <c r="AB1751" t="str">
        <f t="shared" si="901"/>
        <v>1.24864717633373-0.254008704406876i</v>
      </c>
      <c r="AC1751" t="str">
        <f t="shared" si="902"/>
        <v>1.08460919200434-1.59249346388952i</v>
      </c>
      <c r="AD1751" t="str">
        <f t="shared" si="903"/>
        <v>0.473762382666937+0.461414855337999i</v>
      </c>
      <c r="AE1751" t="e">
        <f t="shared" si="904"/>
        <v>#DIV/0!</v>
      </c>
      <c r="AF1751" t="str">
        <f t="shared" si="905"/>
        <v>-18.6629652075617-2.6278609173159i</v>
      </c>
      <c r="AG1751" t="e">
        <f t="shared" si="906"/>
        <v>#DIV/0!</v>
      </c>
      <c r="AH1751" t="e">
        <f t="shared" si="907"/>
        <v>#DIV/0!</v>
      </c>
      <c r="AI1751" t="e">
        <f t="shared" si="908"/>
        <v>#DIV/0!</v>
      </c>
      <c r="AJ1751" t="e">
        <f t="shared" si="909"/>
        <v>#DIV/0!</v>
      </c>
      <c r="AK1751"/>
      <c r="AL1751"/>
      <c r="AM1751"/>
      <c r="AN1751"/>
    </row>
    <row r="1752" spans="1:40" x14ac:dyDescent="0.25">
      <c r="A1752"/>
      <c r="B1752">
        <f t="shared" si="875"/>
        <v>161800</v>
      </c>
      <c r="C1752" s="186" t="str">
        <f t="shared" si="878"/>
        <v>-3.75719931220434E-06+0.0194801723918473i</v>
      </c>
      <c r="D1752" s="158" t="str">
        <f t="shared" si="879"/>
        <v>-7.66669547186138+0.149347988337496i</v>
      </c>
      <c r="E1752" t="str">
        <f t="shared" si="880"/>
        <v>7.99991951562479-0.0253745645076687i</v>
      </c>
      <c r="F1752" t="str">
        <f t="shared" si="881"/>
        <v>0.999200647517564+2.53340142790148E-06i</v>
      </c>
      <c r="G1752">
        <f t="shared" si="876"/>
        <v>1</v>
      </c>
      <c r="H1752" t="str">
        <f t="shared" si="882"/>
        <v>10.9971427762725+2.77582332066217i</v>
      </c>
      <c r="I1752" t="str">
        <f t="shared" si="883"/>
        <v>635.387114188536i</v>
      </c>
      <c r="J1752" t="str">
        <f t="shared" si="877"/>
        <v>-545.471040009284+139.002368196797i</v>
      </c>
      <c r="K1752" t="str">
        <f t="shared" si="884"/>
        <v>0.278735801653197-1.0938109155114i</v>
      </c>
      <c r="L1752" t="str">
        <f t="shared" si="885"/>
        <v>0.0351033521103246-0.116990082133087i</v>
      </c>
      <c r="M1752" t="str">
        <f t="shared" si="886"/>
        <v>0.313839153763522-1.21080099764449i</v>
      </c>
      <c r="N1752" t="str">
        <f t="shared" si="887"/>
        <v>-1.19212740721736i</v>
      </c>
      <c r="O1752" t="str">
        <f t="shared" si="888"/>
        <v>0.36968401386878-0.929157537713529i</v>
      </c>
      <c r="P1752" t="str">
        <f t="shared" si="889"/>
        <v>0.63031598613122+0.929157537713529i</v>
      </c>
      <c r="Q1752" t="str">
        <f t="shared" si="890"/>
        <v>-0.63031598613122+0.262969869503831i</v>
      </c>
      <c r="R1752" t="str">
        <f t="shared" si="891"/>
        <v>-0.327917994649326-1.61092231883047i</v>
      </c>
      <c r="S1752" t="str">
        <f t="shared" si="892"/>
        <v>0.125696306623198i</v>
      </c>
      <c r="T1752" t="str">
        <f t="shared" si="893"/>
        <v>0.202486985733868-0.0412180808027059i</v>
      </c>
      <c r="U1752" t="e">
        <f t="shared" si="894"/>
        <v>#DIV/0!</v>
      </c>
      <c r="V1752" t="str">
        <f t="shared" si="895"/>
        <v>1.33333333333333E-06-0.000655768203922105i</v>
      </c>
      <c r="W1752" t="e">
        <f t="shared" si="896"/>
        <v>#DIV/0!</v>
      </c>
      <c r="X1752" t="e">
        <f t="shared" si="897"/>
        <v>#DIV/0!</v>
      </c>
      <c r="Y1752" t="str">
        <f t="shared" si="898"/>
        <v>0.00083+0.162659101232265i</v>
      </c>
      <c r="Z1752" t="e">
        <f t="shared" si="899"/>
        <v>#DIV/0!</v>
      </c>
      <c r="AA1752" t="e">
        <f t="shared" si="900"/>
        <v>#DIV/0!</v>
      </c>
      <c r="AB1752" t="str">
        <f t="shared" si="901"/>
        <v>1.24858274765367-0.254160455770199i</v>
      </c>
      <c r="AC1752" t="str">
        <f t="shared" si="902"/>
        <v>1.08411641951903-1.59155073885983i</v>
      </c>
      <c r="AD1752" t="str">
        <f t="shared" si="903"/>
        <v>0.474098192830277+0.461565625528427i</v>
      </c>
      <c r="AE1752" t="e">
        <f t="shared" si="904"/>
        <v>#DIV/0!</v>
      </c>
      <c r="AF1752" t="str">
        <f t="shared" si="905"/>
        <v>-18.6638382481339-2.62647533232467i</v>
      </c>
      <c r="AG1752" t="e">
        <f t="shared" si="906"/>
        <v>#DIV/0!</v>
      </c>
      <c r="AH1752" t="e">
        <f t="shared" si="907"/>
        <v>#DIV/0!</v>
      </c>
      <c r="AI1752" t="e">
        <f t="shared" si="908"/>
        <v>#DIV/0!</v>
      </c>
      <c r="AJ1752" t="e">
        <f t="shared" si="909"/>
        <v>#DIV/0!</v>
      </c>
      <c r="AK1752"/>
      <c r="AL1752"/>
      <c r="AM1752"/>
      <c r="AN1752"/>
    </row>
    <row r="1753" spans="1:40" x14ac:dyDescent="0.25">
      <c r="A1753"/>
      <c r="B1753">
        <f t="shared" si="875"/>
        <v>161900</v>
      </c>
      <c r="C1753" s="186" t="str">
        <f t="shared" si="878"/>
        <v>-3.75255936306665E-06+0.0194681401676696i</v>
      </c>
      <c r="D1753" s="158" t="str">
        <f t="shared" si="879"/>
        <v>-7.66669543628843+0.149255741285467i</v>
      </c>
      <c r="E1753" t="str">
        <f t="shared" si="880"/>
        <v>7.9999194161088-0.0253902468645725i</v>
      </c>
      <c r="F1753" t="str">
        <f t="shared" si="881"/>
        <v>0.99920064752749+2.53496715749812E-06i</v>
      </c>
      <c r="G1753">
        <f t="shared" si="876"/>
        <v>1</v>
      </c>
      <c r="H1753" t="str">
        <f t="shared" si="882"/>
        <v>10.9980143848603+2.77434679951335i</v>
      </c>
      <c r="I1753" t="str">
        <f t="shared" si="883"/>
        <v>635.779813270234i</v>
      </c>
      <c r="J1753" t="str">
        <f t="shared" si="877"/>
        <v>-546.146738294074+139.088278189503i</v>
      </c>
      <c r="K1753" t="str">
        <f t="shared" si="884"/>
        <v>0.278411359243581-1.09321545808291i</v>
      </c>
      <c r="L1753" t="str">
        <f t="shared" si="885"/>
        <v>0.035063577817684-0.116929748495149i</v>
      </c>
      <c r="M1753" t="str">
        <f t="shared" si="886"/>
        <v>0.313474937061265-1.21014520657806i</v>
      </c>
      <c r="N1753" t="str">
        <f t="shared" si="887"/>
        <v>-1.19286419795112i</v>
      </c>
      <c r="O1753" t="str">
        <f t="shared" si="888"/>
        <v>0.368999318923294-0.929429665243231i</v>
      </c>
      <c r="P1753" t="str">
        <f t="shared" si="889"/>
        <v>0.631000681076706+0.929429665243231i</v>
      </c>
      <c r="Q1753" t="str">
        <f t="shared" si="890"/>
        <v>-0.631000681076706+0.263434532707889i</v>
      </c>
      <c r="R1753" t="str">
        <f t="shared" si="891"/>
        <v>-0.327911106644608-1.60984418060936i</v>
      </c>
      <c r="S1753" t="str">
        <f t="shared" si="892"/>
        <v>0.125773992844844i</v>
      </c>
      <c r="T1753" t="str">
        <f t="shared" si="893"/>
        <v>0.202476530453275-0.0412426891808638i</v>
      </c>
      <c r="U1753" t="e">
        <f t="shared" si="894"/>
        <v>#DIV/0!</v>
      </c>
      <c r="V1753" t="str">
        <f t="shared" si="895"/>
        <v>1.33333333333333E-06-0.000655363158706591i</v>
      </c>
      <c r="W1753" t="e">
        <f t="shared" si="896"/>
        <v>#DIV/0!</v>
      </c>
      <c r="X1753" t="e">
        <f t="shared" si="897"/>
        <v>#DIV/0!</v>
      </c>
      <c r="Y1753" t="str">
        <f t="shared" si="898"/>
        <v>0.00083+0.16275963219718i</v>
      </c>
      <c r="Z1753" t="e">
        <f t="shared" si="899"/>
        <v>#DIV/0!</v>
      </c>
      <c r="AA1753" t="e">
        <f t="shared" si="900"/>
        <v>#DIV/0!</v>
      </c>
      <c r="AB1753" t="str">
        <f t="shared" si="901"/>
        <v>1.24851827791542-0.254312196862617i</v>
      </c>
      <c r="AC1753" t="str">
        <f t="shared" si="902"/>
        <v>1.08362450258174-1.59060890924986i</v>
      </c>
      <c r="AD1753" t="str">
        <f t="shared" si="903"/>
        <v>0.474434122140104+0.461716160416766i</v>
      </c>
      <c r="AE1753" t="e">
        <f t="shared" si="904"/>
        <v>#DIV/0!</v>
      </c>
      <c r="AF1753" t="str">
        <f t="shared" si="905"/>
        <v>-18.6647098211487-2.62509105822788i</v>
      </c>
      <c r="AG1753" t="e">
        <f t="shared" si="906"/>
        <v>#DIV/0!</v>
      </c>
      <c r="AH1753" t="e">
        <f t="shared" si="907"/>
        <v>#DIV/0!</v>
      </c>
      <c r="AI1753" t="e">
        <f t="shared" si="908"/>
        <v>#DIV/0!</v>
      </c>
      <c r="AJ1753" t="e">
        <f t="shared" si="909"/>
        <v>#DIV/0!</v>
      </c>
      <c r="AK1753"/>
      <c r="AL1753"/>
      <c r="AM1753"/>
      <c r="AN1753"/>
    </row>
    <row r="1754" spans="1:40" x14ac:dyDescent="0.25">
      <c r="A1754"/>
      <c r="B1754">
        <f t="shared" si="875"/>
        <v>162000</v>
      </c>
      <c r="C1754" s="186" t="str">
        <f t="shared" si="878"/>
        <v>-3.74792800377466E-06+0.0194561227980879i</v>
      </c>
      <c r="D1754" s="158" t="str">
        <f t="shared" si="879"/>
        <v>-7.66669540078134+0.149163608118674i</v>
      </c>
      <c r="E1754" t="str">
        <f t="shared" si="880"/>
        <v>7.99991931653132-0.0254059292208908i</v>
      </c>
      <c r="F1754" t="str">
        <f t="shared" si="881"/>
        <v>0.999200647537426+2.53653288703642E-06i</v>
      </c>
      <c r="G1754">
        <f t="shared" si="876"/>
        <v>1</v>
      </c>
      <c r="H1754" t="str">
        <f t="shared" si="882"/>
        <v>10.9988845290244+2.77287170158978i</v>
      </c>
      <c r="I1754" t="str">
        <f t="shared" si="883"/>
        <v>636.172512351933i</v>
      </c>
      <c r="J1754" t="str">
        <f t="shared" si="877"/>
        <v>-546.82285406313+139.174188182208i</v>
      </c>
      <c r="K1754" t="str">
        <f t="shared" si="884"/>
        <v>0.278087471481065-1.09262059883828i</v>
      </c>
      <c r="L1754" t="str">
        <f t="shared" si="885"/>
        <v>0.0350238690651595-0.116869469701883i</v>
      </c>
      <c r="M1754" t="str">
        <f t="shared" si="886"/>
        <v>0.313111340546224-1.20949006854016i</v>
      </c>
      <c r="N1754" t="str">
        <f t="shared" si="887"/>
        <v>-1.19360098868487i</v>
      </c>
      <c r="O1754" t="str">
        <f t="shared" si="888"/>
        <v>0.36831442366264-0.929701288222221i</v>
      </c>
      <c r="P1754" t="str">
        <f t="shared" si="889"/>
        <v>0.63168557633736+0.929701288222221i</v>
      </c>
      <c r="Q1754" t="str">
        <f t="shared" si="890"/>
        <v>-0.63168557633736+0.263899700462649i</v>
      </c>
      <c r="R1754" t="str">
        <f t="shared" si="891"/>
        <v>-0.327904213898719-1.60876732051232i</v>
      </c>
      <c r="S1754" t="str">
        <f t="shared" si="892"/>
        <v>0.12585167906649i</v>
      </c>
      <c r="T1754" t="str">
        <f t="shared" si="893"/>
        <v>0.202466068513774-0.0412672958921313i</v>
      </c>
      <c r="U1754" t="e">
        <f t="shared" si="894"/>
        <v>#DIV/0!</v>
      </c>
      <c r="V1754" t="str">
        <f t="shared" si="895"/>
        <v>1.33333333333333E-06-0.000654958613546894i</v>
      </c>
      <c r="W1754" t="e">
        <f t="shared" si="896"/>
        <v>#DIV/0!</v>
      </c>
      <c r="X1754" t="e">
        <f t="shared" si="897"/>
        <v>#DIV/0!</v>
      </c>
      <c r="Y1754" t="str">
        <f t="shared" si="898"/>
        <v>0.00083+0.162860163162095i</v>
      </c>
      <c r="Z1754" t="e">
        <f t="shared" si="899"/>
        <v>#DIV/0!</v>
      </c>
      <c r="AA1754" t="e">
        <f t="shared" si="900"/>
        <v>#DIV/0!</v>
      </c>
      <c r="AB1754" t="str">
        <f t="shared" si="901"/>
        <v>1.24845376711676-0.254463927676593i</v>
      </c>
      <c r="AC1754" t="str">
        <f t="shared" si="902"/>
        <v>1.08313343930535-1.58966797387475i</v>
      </c>
      <c r="AD1754" t="str">
        <f t="shared" si="903"/>
        <v>0.474770170440424+0.461866459911386i</v>
      </c>
      <c r="AE1754" t="e">
        <f t="shared" si="904"/>
        <v>#DIV/0!</v>
      </c>
      <c r="AF1754" t="str">
        <f t="shared" si="905"/>
        <v>-18.6655799298057-2.62370809347111i</v>
      </c>
      <c r="AG1754" t="e">
        <f t="shared" si="906"/>
        <v>#DIV/0!</v>
      </c>
      <c r="AH1754" t="e">
        <f t="shared" si="907"/>
        <v>#DIV/0!</v>
      </c>
      <c r="AI1754" t="e">
        <f t="shared" si="908"/>
        <v>#DIV/0!</v>
      </c>
      <c r="AJ1754" t="e">
        <f t="shared" si="909"/>
        <v>#DIV/0!</v>
      </c>
      <c r="AK1754"/>
      <c r="AL1754"/>
      <c r="AM1754"/>
      <c r="AN1754"/>
    </row>
    <row r="1755" spans="1:40" x14ac:dyDescent="0.25">
      <c r="A1755"/>
      <c r="B1755">
        <f t="shared" si="875"/>
        <v>162100</v>
      </c>
      <c r="C1755" s="186" t="str">
        <f t="shared" si="878"/>
        <v>-3.74330521313843E-06+0.0194441202556106i</v>
      </c>
      <c r="D1755" s="158" t="str">
        <f t="shared" si="879"/>
        <v>-7.66669536533995+0.149071588626348i</v>
      </c>
      <c r="E1755" t="str">
        <f t="shared" si="880"/>
        <v>7.99991921689237-0.0254216115766233i</v>
      </c>
      <c r="F1755" t="str">
        <f t="shared" si="881"/>
        <v>0.999200647547362+2.53809861651629E-06i</v>
      </c>
      <c r="G1755">
        <f t="shared" si="876"/>
        <v>1</v>
      </c>
      <c r="H1755" t="str">
        <f t="shared" si="882"/>
        <v>10.999753211956+2.77139802512784i</v>
      </c>
      <c r="I1755" t="str">
        <f t="shared" si="883"/>
        <v>636.565211433632i</v>
      </c>
      <c r="J1755" t="str">
        <f t="shared" si="877"/>
        <v>-547.499387316452+139.260098174912i</v>
      </c>
      <c r="K1755" t="str">
        <f t="shared" si="884"/>
        <v>0.277764137129348-1.09202633697552i</v>
      </c>
      <c r="L1755" t="str">
        <f t="shared" si="885"/>
        <v>0.0349842257135429-0.116809245693479i</v>
      </c>
      <c r="M1755" t="str">
        <f t="shared" si="886"/>
        <v>0.312748362842891-1.208835582669i</v>
      </c>
      <c r="N1755" t="str">
        <f t="shared" si="887"/>
        <v>-1.19433777941863i</v>
      </c>
      <c r="O1755" t="str">
        <f t="shared" si="888"/>
        <v>0.367629328458602-0.929972406503052i</v>
      </c>
      <c r="P1755" t="str">
        <f t="shared" si="889"/>
        <v>0.632370671541398+0.929972406503052i</v>
      </c>
      <c r="Q1755" t="str">
        <f t="shared" si="890"/>
        <v>-0.632370671541398+0.264365372915578i</v>
      </c>
      <c r="R1755" t="str">
        <f t="shared" si="891"/>
        <v>-0.327897316410718-1.60769173617096i</v>
      </c>
      <c r="S1755" t="str">
        <f t="shared" si="892"/>
        <v>0.125929365288136i</v>
      </c>
      <c r="T1755" t="str">
        <f t="shared" si="893"/>
        <v>0.20245559991499-0.0412919009352848i</v>
      </c>
      <c r="U1755" t="e">
        <f t="shared" si="894"/>
        <v>#DIV/0!</v>
      </c>
      <c r="V1755" t="str">
        <f t="shared" si="895"/>
        <v>1.33333333333333E-06-0.000654554567517561i</v>
      </c>
      <c r="W1755" t="e">
        <f t="shared" si="896"/>
        <v>#DIV/0!</v>
      </c>
      <c r="X1755" t="e">
        <f t="shared" si="897"/>
        <v>#DIV/0!</v>
      </c>
      <c r="Y1755" t="str">
        <f t="shared" si="898"/>
        <v>0.00083+0.16296069412701i</v>
      </c>
      <c r="Z1755" t="e">
        <f t="shared" si="899"/>
        <v>#DIV/0!</v>
      </c>
      <c r="AA1755" t="e">
        <f t="shared" si="900"/>
        <v>#DIV/0!</v>
      </c>
      <c r="AB1755" t="str">
        <f t="shared" si="901"/>
        <v>1.24838921525538-0.254615648204584i</v>
      </c>
      <c r="AC1755" t="str">
        <f t="shared" si="902"/>
        <v>1.08264322780781-1.5887279315511i</v>
      </c>
      <c r="AD1755" t="str">
        <f t="shared" si="903"/>
        <v>0.475106337575203+0.462016523920733i</v>
      </c>
      <c r="AE1755" t="e">
        <f t="shared" si="904"/>
        <v>#DIV/0!</v>
      </c>
      <c r="AF1755" t="str">
        <f t="shared" si="905"/>
        <v>-18.6664485772959-2.62232643650149i</v>
      </c>
      <c r="AG1755" t="e">
        <f t="shared" si="906"/>
        <v>#DIV/0!</v>
      </c>
      <c r="AH1755" t="e">
        <f t="shared" si="907"/>
        <v>#DIV/0!</v>
      </c>
      <c r="AI1755" t="e">
        <f t="shared" si="908"/>
        <v>#DIV/0!</v>
      </c>
      <c r="AJ1755" t="e">
        <f t="shared" si="909"/>
        <v>#DIV/0!</v>
      </c>
      <c r="AK1755"/>
      <c r="AL1755"/>
      <c r="AM1755"/>
      <c r="AN1755"/>
    </row>
    <row r="1756" spans="1:40" x14ac:dyDescent="0.25">
      <c r="A1756"/>
      <c r="B1756">
        <f t="shared" si="875"/>
        <v>162200</v>
      </c>
      <c r="C1756" s="186" t="str">
        <f t="shared" si="878"/>
        <v>-3.73869097003353E-06+0.0194321325128143i</v>
      </c>
      <c r="D1756" s="158" t="str">
        <f t="shared" si="879"/>
        <v>-7.66669532996411+0.148979682598243i</v>
      </c>
      <c r="E1756" t="str">
        <f t="shared" si="880"/>
        <v>7.99991911719193-0.0254372939317697i</v>
      </c>
      <c r="F1756" t="str">
        <f t="shared" si="881"/>
        <v>0.999200647557309+2.53966434593775E-06i</v>
      </c>
      <c r="G1756">
        <f t="shared" si="876"/>
        <v>1</v>
      </c>
      <c r="H1756" t="str">
        <f t="shared" si="882"/>
        <v>11.0006204368378+2.7699257683659i</v>
      </c>
      <c r="I1756" t="str">
        <f t="shared" si="883"/>
        <v>636.957910515331i</v>
      </c>
      <c r="J1756" t="str">
        <f t="shared" si="877"/>
        <v>-548.17633805404+139.346008167618i</v>
      </c>
      <c r="K1756" t="str">
        <f t="shared" si="884"/>
        <v>0.277441354955497-1.09143267169384i</v>
      </c>
      <c r="L1756" t="str">
        <f t="shared" si="885"/>
        <v>0.0349446476239815-0.116749076410171i</v>
      </c>
      <c r="M1756" t="str">
        <f t="shared" si="886"/>
        <v>0.312386002579478-1.20818174810401i</v>
      </c>
      <c r="N1756" t="str">
        <f t="shared" si="887"/>
        <v>-1.19507457015239i</v>
      </c>
      <c r="O1756" t="str">
        <f t="shared" si="888"/>
        <v>0.366944033683101-0.93024301993854i</v>
      </c>
      <c r="P1756" t="str">
        <f t="shared" si="889"/>
        <v>0.633055966316899+0.93024301993854i</v>
      </c>
      <c r="Q1756" t="str">
        <f t="shared" si="890"/>
        <v>-0.633055966316899+0.26483155021385i</v>
      </c>
      <c r="R1756" t="str">
        <f t="shared" si="891"/>
        <v>-0.327890414179663-1.60661742522282i</v>
      </c>
      <c r="S1756" t="str">
        <f t="shared" si="892"/>
        <v>0.126007051509782i</v>
      </c>
      <c r="T1756" t="str">
        <f t="shared" si="893"/>
        <v>0.202445124656565-0.0413165043091006i</v>
      </c>
      <c r="U1756" t="e">
        <f t="shared" si="894"/>
        <v>#DIV/0!</v>
      </c>
      <c r="V1756" t="str">
        <f t="shared" si="895"/>
        <v>1.33333333333333E-06-0.00065415101969542i</v>
      </c>
      <c r="W1756" t="e">
        <f t="shared" si="896"/>
        <v>#DIV/0!</v>
      </c>
      <c r="X1756" t="e">
        <f t="shared" si="897"/>
        <v>#DIV/0!</v>
      </c>
      <c r="Y1756" t="str">
        <f t="shared" si="898"/>
        <v>0.00083+0.163061225091925i</v>
      </c>
      <c r="Z1756" t="e">
        <f t="shared" si="899"/>
        <v>#DIV/0!</v>
      </c>
      <c r="AA1756" t="e">
        <f t="shared" si="900"/>
        <v>#DIV/0!</v>
      </c>
      <c r="AB1756" t="str">
        <f t="shared" si="901"/>
        <v>1.24832462232908-0.254767358439042i</v>
      </c>
      <c r="AC1756" t="str">
        <f t="shared" si="902"/>
        <v>1.0821538662122-1.58778878109733i</v>
      </c>
      <c r="AD1756" t="str">
        <f t="shared" si="903"/>
        <v>0.475442623388303+0.46216635235337i</v>
      </c>
      <c r="AE1756" t="e">
        <f t="shared" si="904"/>
        <v>#DIV/0!</v>
      </c>
      <c r="AF1756" t="str">
        <f t="shared" si="905"/>
        <v>-18.6673157668019-2.62094608576766i</v>
      </c>
      <c r="AG1756" t="e">
        <f t="shared" si="906"/>
        <v>#DIV/0!</v>
      </c>
      <c r="AH1756" t="e">
        <f t="shared" si="907"/>
        <v>#DIV/0!</v>
      </c>
      <c r="AI1756" t="e">
        <f t="shared" si="908"/>
        <v>#DIV/0!</v>
      </c>
      <c r="AJ1756" t="e">
        <f t="shared" si="909"/>
        <v>#DIV/0!</v>
      </c>
      <c r="AK1756"/>
      <c r="AL1756"/>
      <c r="AM1756"/>
      <c r="AN1756"/>
    </row>
    <row r="1757" spans="1:40" x14ac:dyDescent="0.25">
      <c r="A1757"/>
      <c r="B1757">
        <f t="shared" si="875"/>
        <v>162300</v>
      </c>
      <c r="C1757" s="186" t="str">
        <f t="shared" si="878"/>
        <v>-3.73408525340037E-06+0.0194201595423427i</v>
      </c>
      <c r="D1757" s="158" t="str">
        <f t="shared" si="879"/>
        <v>-7.66669529465359+0.148887889824627i</v>
      </c>
      <c r="E1757" t="str">
        <f t="shared" si="880"/>
        <v>7.99991901743-0.0254529762863295i</v>
      </c>
      <c r="F1757" t="str">
        <f t="shared" si="881"/>
        <v>0.999200647567265+2.54123007530077E-06i</v>
      </c>
      <c r="G1757">
        <f t="shared" si="876"/>
        <v>1</v>
      </c>
      <c r="H1757" t="str">
        <f t="shared" si="882"/>
        <v>11.0014862068441+2.76845492954442i</v>
      </c>
      <c r="I1757" t="str">
        <f t="shared" si="883"/>
        <v>637.350609597029i</v>
      </c>
      <c r="J1757" t="str">
        <f t="shared" si="877"/>
        <v>-548.853706275895+139.431918160323i</v>
      </c>
      <c r="K1757" t="str">
        <f t="shared" si="884"/>
        <v>0.277119123729915-1.09083960219356i</v>
      </c>
      <c r="L1757" t="str">
        <f t="shared" si="885"/>
        <v>0.0349051346579769-0.116688961792231i</v>
      </c>
      <c r="M1757" t="str">
        <f t="shared" si="886"/>
        <v>0.312024258387892-1.20752856398579i</v>
      </c>
      <c r="N1757" t="str">
        <f t="shared" si="887"/>
        <v>-1.19581136088614i</v>
      </c>
      <c r="O1757" t="str">
        <f t="shared" si="888"/>
        <v>0.366258539708164-0.930513128381778i</v>
      </c>
      <c r="P1757" t="str">
        <f t="shared" si="889"/>
        <v>0.633741460291836+0.930513128381778i</v>
      </c>
      <c r="Q1757" t="str">
        <f t="shared" si="890"/>
        <v>-0.633741460291836+0.265298232504362i</v>
      </c>
      <c r="R1757" t="str">
        <f t="shared" si="891"/>
        <v>-0.327883507204621-1.60554438531123i</v>
      </c>
      <c r="S1757" t="str">
        <f t="shared" si="892"/>
        <v>0.126084737731428i</v>
      </c>
      <c r="T1757" t="str">
        <f t="shared" si="893"/>
        <v>0.202434642738133-0.0413411060123554i</v>
      </c>
      <c r="U1757" t="e">
        <f t="shared" si="894"/>
        <v>#DIV/0!</v>
      </c>
      <c r="V1757" t="str">
        <f t="shared" si="895"/>
        <v>1.33333333333333E-06-0.000653747969159562i</v>
      </c>
      <c r="W1757" t="e">
        <f t="shared" si="896"/>
        <v>#DIV/0!</v>
      </c>
      <c r="X1757" t="e">
        <f t="shared" si="897"/>
        <v>#DIV/0!</v>
      </c>
      <c r="Y1757" t="str">
        <f t="shared" si="898"/>
        <v>0.00083+0.163161756056839i</v>
      </c>
      <c r="Z1757" t="e">
        <f t="shared" si="899"/>
        <v>#DIV/0!</v>
      </c>
      <c r="AA1757" t="e">
        <f t="shared" si="900"/>
        <v>#DIV/0!</v>
      </c>
      <c r="AB1757" t="str">
        <f t="shared" si="901"/>
        <v>1.24825998833559-0.254919058372426i</v>
      </c>
      <c r="AC1757" t="str">
        <f t="shared" si="902"/>
        <v>1.08166535264663-1.58685052133339i</v>
      </c>
      <c r="AD1757" t="str">
        <f t="shared" si="903"/>
        <v>0.475779027723534+0.462315945117941i</v>
      </c>
      <c r="AE1757" t="e">
        <f t="shared" si="904"/>
        <v>#DIV/0!</v>
      </c>
      <c r="AF1757" t="str">
        <f t="shared" si="905"/>
        <v>-18.6681815014977-2.61956703971979i</v>
      </c>
      <c r="AG1757" t="e">
        <f t="shared" si="906"/>
        <v>#DIV/0!</v>
      </c>
      <c r="AH1757" t="e">
        <f t="shared" si="907"/>
        <v>#DIV/0!</v>
      </c>
      <c r="AI1757" t="e">
        <f t="shared" si="908"/>
        <v>#DIV/0!</v>
      </c>
      <c r="AJ1757" t="e">
        <f t="shared" si="909"/>
        <v>#DIV/0!</v>
      </c>
      <c r="AK1757"/>
      <c r="AL1757"/>
      <c r="AM1757"/>
      <c r="AN1757"/>
    </row>
    <row r="1758" spans="1:40" x14ac:dyDescent="0.25">
      <c r="A1758"/>
      <c r="B1758">
        <f t="shared" si="875"/>
        <v>162400</v>
      </c>
      <c r="C1758" s="186" t="str">
        <f t="shared" si="878"/>
        <v>-3.72948804224427E-06+0.019408201316907i</v>
      </c>
      <c r="D1758" s="158" t="str">
        <f t="shared" si="879"/>
        <v>-7.66669525940831+0.148796210096287i</v>
      </c>
      <c r="E1758" t="str">
        <f t="shared" si="880"/>
        <v>7.99991891760659-0.0254686586403025i</v>
      </c>
      <c r="F1758" t="str">
        <f t="shared" si="881"/>
        <v>0.999200647577221+2.54279580460526E-06i</v>
      </c>
      <c r="G1758">
        <f t="shared" si="876"/>
        <v>1</v>
      </c>
      <c r="H1758" t="str">
        <f t="shared" si="882"/>
        <v>11.0023505251408+2.76698550690593i</v>
      </c>
      <c r="I1758" t="str">
        <f t="shared" si="883"/>
        <v>637.743308678728i</v>
      </c>
      <c r="J1758" t="str">
        <f t="shared" si="877"/>
        <v>-549.531491982016+139.517828153028i</v>
      </c>
      <c r="K1758" t="str">
        <f t="shared" si="884"/>
        <v>0.276797442226358-1.09024712767617i</v>
      </c>
      <c r="L1758" t="str">
        <f t="shared" si="885"/>
        <v>0.0348656866773846-0.116628901779974i</v>
      </c>
      <c r="M1758" t="str">
        <f t="shared" si="886"/>
        <v>0.311663128903743-1.20687602945614i</v>
      </c>
      <c r="N1758" t="str">
        <f t="shared" si="887"/>
        <v>-1.1965481516199i</v>
      </c>
      <c r="O1758" t="str">
        <f t="shared" si="888"/>
        <v>0.365572846905903-0.93078273168614i</v>
      </c>
      <c r="P1758" t="str">
        <f t="shared" si="889"/>
        <v>0.634427153094097+0.93078273168614i</v>
      </c>
      <c r="Q1758" t="str">
        <f t="shared" si="890"/>
        <v>-0.634427153094097+0.26576541993376i</v>
      </c>
      <c r="R1758" t="str">
        <f t="shared" si="891"/>
        <v>-0.32787659548464-1.60447261408528i</v>
      </c>
      <c r="S1758" t="str">
        <f t="shared" si="892"/>
        <v>0.126162423953074i</v>
      </c>
      <c r="T1758" t="str">
        <f t="shared" si="893"/>
        <v>0.202424154159324-0.0413657060438237i</v>
      </c>
      <c r="U1758" t="e">
        <f t="shared" si="894"/>
        <v>#DIV/0!</v>
      </c>
      <c r="V1758" t="str">
        <f t="shared" si="895"/>
        <v>1.33333333333333E-06-0.000653345414991359i</v>
      </c>
      <c r="W1758" t="e">
        <f t="shared" si="896"/>
        <v>#DIV/0!</v>
      </c>
      <c r="X1758" t="e">
        <f t="shared" si="897"/>
        <v>#DIV/0!</v>
      </c>
      <c r="Y1758" t="str">
        <f t="shared" si="898"/>
        <v>0.00083+0.163262287021754i</v>
      </c>
      <c r="Z1758" t="e">
        <f t="shared" si="899"/>
        <v>#DIV/0!</v>
      </c>
      <c r="AA1758" t="e">
        <f t="shared" si="900"/>
        <v>#DIV/0!</v>
      </c>
      <c r="AB1758" t="str">
        <f t="shared" si="901"/>
        <v>1.24819531327265-0.255070747997177i</v>
      </c>
      <c r="AC1758" t="str">
        <f t="shared" si="902"/>
        <v>1.0811776852443-1.58591315108088i</v>
      </c>
      <c r="AD1758" t="str">
        <f t="shared" si="903"/>
        <v>0.476115550424623+0.462465302123178i</v>
      </c>
      <c r="AE1758" t="e">
        <f t="shared" si="904"/>
        <v>#DIV/0!</v>
      </c>
      <c r="AF1758" t="str">
        <f t="shared" si="905"/>
        <v>-18.6690457845491-2.61818929680964i</v>
      </c>
      <c r="AG1758" t="e">
        <f t="shared" si="906"/>
        <v>#DIV/0!</v>
      </c>
      <c r="AH1758" t="e">
        <f t="shared" si="907"/>
        <v>#DIV/0!</v>
      </c>
      <c r="AI1758" t="e">
        <f t="shared" si="908"/>
        <v>#DIV/0!</v>
      </c>
      <c r="AJ1758" t="e">
        <f t="shared" si="909"/>
        <v>#DIV/0!</v>
      </c>
      <c r="AK1758"/>
      <c r="AL1758"/>
      <c r="AM1758"/>
      <c r="AN1758"/>
    </row>
    <row r="1759" spans="1:40" x14ac:dyDescent="0.25">
      <c r="A1759"/>
      <c r="B1759">
        <f t="shared" si="875"/>
        <v>162500</v>
      </c>
      <c r="C1759" s="186" t="str">
        <f t="shared" si="878"/>
        <v>-3.72489931563503E-06+0.0193962578092854i</v>
      </c>
      <c r="D1759" s="158" t="str">
        <f t="shared" si="879"/>
        <v>-7.66669522422812+0.148704643204521i</v>
      </c>
      <c r="E1759" t="str">
        <f t="shared" si="880"/>
        <v>7.99991881772169-0.0254843409936882i</v>
      </c>
      <c r="F1759" t="str">
        <f t="shared" si="881"/>
        <v>0.999200647587187+2.54436153385123E-06i</v>
      </c>
      <c r="G1759">
        <f t="shared" si="876"/>
        <v>1</v>
      </c>
      <c r="H1759" t="str">
        <f t="shared" si="882"/>
        <v>11.0032133948858+2.76551749869499i</v>
      </c>
      <c r="I1759" t="str">
        <f t="shared" si="883"/>
        <v>638.136007760427i</v>
      </c>
      <c r="J1759" t="str">
        <f t="shared" si="877"/>
        <v>-550.209695172402+139.603738145733i</v>
      </c>
      <c r="K1759" t="str">
        <f t="shared" si="884"/>
        <v>0.276476309221908-1.0896552473443i</v>
      </c>
      <c r="L1759" t="str">
        <f t="shared" si="885"/>
        <v>0.034826303544412-0.116568896313758i</v>
      </c>
      <c r="M1759" t="str">
        <f t="shared" si="886"/>
        <v>0.31130261276632-1.20622414365806i</v>
      </c>
      <c r="N1759" t="str">
        <f t="shared" si="887"/>
        <v>-1.19728494235365i</v>
      </c>
      <c r="O1759" t="str">
        <f t="shared" si="888"/>
        <v>0.36488695564857-0.931051829705263i</v>
      </c>
      <c r="P1759" t="str">
        <f t="shared" si="889"/>
        <v>0.63511304435143+0.931051829705263i</v>
      </c>
      <c r="Q1759" t="str">
        <f t="shared" si="890"/>
        <v>-0.63511304435143+0.266233112648387i</v>
      </c>
      <c r="R1759" t="str">
        <f t="shared" si="891"/>
        <v>-0.327869679018787-1.60340210919992i</v>
      </c>
      <c r="S1759" t="str">
        <f t="shared" si="892"/>
        <v>0.12624011017472i</v>
      </c>
      <c r="T1759" t="str">
        <f t="shared" si="893"/>
        <v>0.202413658919776-0.0413903044022818i</v>
      </c>
      <c r="U1759" t="e">
        <f t="shared" si="894"/>
        <v>#DIV/0!</v>
      </c>
      <c r="V1759" t="str">
        <f t="shared" si="895"/>
        <v>1.33333333333333E-06-0.000652943356274444i</v>
      </c>
      <c r="W1759" t="e">
        <f t="shared" si="896"/>
        <v>#DIV/0!</v>
      </c>
      <c r="X1759" t="e">
        <f t="shared" si="897"/>
        <v>#DIV/0!</v>
      </c>
      <c r="Y1759" t="str">
        <f t="shared" si="898"/>
        <v>0.00083+0.163362817986669i</v>
      </c>
      <c r="Z1759" t="e">
        <f t="shared" si="899"/>
        <v>#DIV/0!</v>
      </c>
      <c r="AA1759" t="e">
        <f t="shared" si="900"/>
        <v>#DIV/0!</v>
      </c>
      <c r="AB1759" t="str">
        <f t="shared" si="901"/>
        <v>1.248130597138-0.255222427305752i</v>
      </c>
      <c r="AC1759" t="str">
        <f t="shared" si="902"/>
        <v>1.08069086214343-1.58497666916305i</v>
      </c>
      <c r="AD1759" t="str">
        <f t="shared" si="903"/>
        <v>0.476452191335226+0.462614423277911i</v>
      </c>
      <c r="AE1759" t="e">
        <f t="shared" si="904"/>
        <v>#DIV/0!</v>
      </c>
      <c r="AF1759" t="str">
        <f t="shared" si="905"/>
        <v>-18.6699086191139-2.61681285549047i</v>
      </c>
      <c r="AG1759" t="e">
        <f t="shared" si="906"/>
        <v>#DIV/0!</v>
      </c>
      <c r="AH1759" t="e">
        <f t="shared" si="907"/>
        <v>#DIV/0!</v>
      </c>
      <c r="AI1759" t="e">
        <f t="shared" si="908"/>
        <v>#DIV/0!</v>
      </c>
      <c r="AJ1759" t="e">
        <f t="shared" si="909"/>
        <v>#DIV/0!</v>
      </c>
      <c r="AK1759"/>
      <c r="AL1759"/>
      <c r="AM1759"/>
      <c r="AN1759"/>
    </row>
    <row r="1760" spans="1:40" x14ac:dyDescent="0.25">
      <c r="A1760"/>
      <c r="B1760">
        <f t="shared" si="875"/>
        <v>162600</v>
      </c>
      <c r="C1760" s="186" t="str">
        <f t="shared" si="878"/>
        <v>-3.72031905270703E-06+0.0193843289923236i</v>
      </c>
      <c r="D1760" s="158" t="str">
        <f t="shared" si="879"/>
        <v>-7.66669518911272+0.148613188941148i</v>
      </c>
      <c r="E1760" t="str">
        <f t="shared" si="880"/>
        <v>7.99991871777532-0.0255000233464863i</v>
      </c>
      <c r="F1760" t="str">
        <f t="shared" si="881"/>
        <v>0.999200647597153+2.54592726303859E-06i</v>
      </c>
      <c r="G1760">
        <f t="shared" si="876"/>
        <v>1</v>
      </c>
      <c r="H1760" t="str">
        <f t="shared" si="882"/>
        <v>11.0040748192279+2.76405090315817i</v>
      </c>
      <c r="I1760" t="str">
        <f t="shared" si="883"/>
        <v>638.528706842126i</v>
      </c>
      <c r="J1760" t="str">
        <f t="shared" si="877"/>
        <v>-550.888315847055+139.689648138438i</v>
      </c>
      <c r="K1760" t="str">
        <f t="shared" si="884"/>
        <v>0.276155723496965-1.08906396040171i</v>
      </c>
      <c r="L1760" t="str">
        <f t="shared" si="885"/>
        <v>0.0347869851216185-0.116508945333979i</v>
      </c>
      <c r="M1760" t="str">
        <f t="shared" si="886"/>
        <v>0.310942708618583-1.20557290573569i</v>
      </c>
      <c r="N1760" t="str">
        <f t="shared" si="887"/>
        <v>-1.19802173308741i</v>
      </c>
      <c r="O1760" t="str">
        <f t="shared" si="888"/>
        <v>0.36420086630849-0.931320422293072i</v>
      </c>
      <c r="P1760" t="str">
        <f t="shared" si="889"/>
        <v>0.63579913369151+0.931320422293072i</v>
      </c>
      <c r="Q1760" t="str">
        <f t="shared" si="890"/>
        <v>-0.63579913369151+0.266701310794338i</v>
      </c>
      <c r="R1760" t="str">
        <f t="shared" si="891"/>
        <v>-0.327862757806116-1.60233286831579i</v>
      </c>
      <c r="S1760" t="str">
        <f t="shared" si="892"/>
        <v>0.126317796396366i</v>
      </c>
      <c r="T1760" t="str">
        <f t="shared" si="893"/>
        <v>0.202403157019119-0.041414901086504i</v>
      </c>
      <c r="U1760" t="e">
        <f t="shared" si="894"/>
        <v>#DIV/0!</v>
      </c>
      <c r="V1760" t="str">
        <f t="shared" si="895"/>
        <v>1.33333333333333E-06-0.000652541792094692i</v>
      </c>
      <c r="W1760" t="e">
        <f t="shared" si="896"/>
        <v>#DIV/0!</v>
      </c>
      <c r="X1760" t="e">
        <f t="shared" si="897"/>
        <v>#DIV/0!</v>
      </c>
      <c r="Y1760" t="str">
        <f t="shared" si="898"/>
        <v>0.00083+0.163463348951584i</v>
      </c>
      <c r="Z1760" t="e">
        <f t="shared" si="899"/>
        <v>#DIV/0!</v>
      </c>
      <c r="AA1760" t="e">
        <f t="shared" si="900"/>
        <v>#DIV/0!</v>
      </c>
      <c r="AB1760" t="str">
        <f t="shared" si="901"/>
        <v>1.24806583992938-0.25537409629059i</v>
      </c>
      <c r="AC1760" t="str">
        <f t="shared" si="902"/>
        <v>1.0802048814873-1.58404107440474i</v>
      </c>
      <c r="AD1760" t="str">
        <f t="shared" si="903"/>
        <v>0.476788950298939+0.462763308491053i</v>
      </c>
      <c r="AE1760" t="e">
        <f t="shared" si="904"/>
        <v>#DIV/0!</v>
      </c>
      <c r="AF1760" t="str">
        <f t="shared" si="905"/>
        <v>-18.6707700083406-2.61543771421702i</v>
      </c>
      <c r="AG1760" t="e">
        <f t="shared" si="906"/>
        <v>#DIV/0!</v>
      </c>
      <c r="AH1760" t="e">
        <f t="shared" si="907"/>
        <v>#DIV/0!</v>
      </c>
      <c r="AI1760" t="e">
        <f t="shared" si="908"/>
        <v>#DIV/0!</v>
      </c>
      <c r="AJ1760" t="e">
        <f t="shared" si="909"/>
        <v>#DIV/0!</v>
      </c>
      <c r="AK1760"/>
      <c r="AL1760"/>
      <c r="AM1760"/>
      <c r="AN1760"/>
    </row>
    <row r="1761" spans="1:40" x14ac:dyDescent="0.25">
      <c r="A1761"/>
      <c r="B1761">
        <f t="shared" si="875"/>
        <v>162700</v>
      </c>
      <c r="C1761" s="186" t="str">
        <f t="shared" si="878"/>
        <v>-3.71574723265852E-06+0.0193724148389336i</v>
      </c>
      <c r="D1761" s="158" t="str">
        <f t="shared" si="879"/>
        <v>-7.6666951540621+0.148521847098491i</v>
      </c>
      <c r="E1761" t="str">
        <f t="shared" si="880"/>
        <v>7.99991861776745-0.0255157056986965i</v>
      </c>
      <c r="F1761" t="str">
        <f t="shared" si="881"/>
        <v>0.999200647607129+2.54749299216737E-06i</v>
      </c>
      <c r="G1761">
        <f t="shared" si="876"/>
        <v>1</v>
      </c>
      <c r="H1761" t="str">
        <f t="shared" si="882"/>
        <v>11.0049348013085+2.76258571854422i</v>
      </c>
      <c r="I1761" t="str">
        <f t="shared" si="883"/>
        <v>638.921405923824i</v>
      </c>
      <c r="J1761" t="str">
        <f t="shared" si="877"/>
        <v>-551.567354005974+139.775558131143i</v>
      </c>
      <c r="K1761" t="str">
        <f t="shared" si="884"/>
        <v>0.275835683835237-1.08847326605332i</v>
      </c>
      <c r="L1761" t="str">
        <f t="shared" si="885"/>
        <v>0.0347477312719139-0.11644904878108i</v>
      </c>
      <c r="M1761" t="str">
        <f t="shared" si="886"/>
        <v>0.310583415107151-1.2049223148344i</v>
      </c>
      <c r="N1761" t="str">
        <f t="shared" si="887"/>
        <v>-1.19875852382117i</v>
      </c>
      <c r="O1761" t="str">
        <f t="shared" si="888"/>
        <v>0.363514579258124-0.931588509303753i</v>
      </c>
      <c r="P1761" t="str">
        <f t="shared" si="889"/>
        <v>0.636485420741876+0.931588509303753i</v>
      </c>
      <c r="Q1761" t="str">
        <f t="shared" si="890"/>
        <v>-0.636485420741876+0.267170014517417i</v>
      </c>
      <c r="R1761" t="str">
        <f t="shared" si="891"/>
        <v>-0.327855831845682-1.60126488909934i</v>
      </c>
      <c r="S1761" t="str">
        <f t="shared" si="892"/>
        <v>0.126395482618012i</v>
      </c>
      <c r="T1761" t="str">
        <f t="shared" si="893"/>
        <v>0.202392648456989-0.0414394960952648i</v>
      </c>
      <c r="U1761" t="e">
        <f t="shared" si="894"/>
        <v>#DIV/0!</v>
      </c>
      <c r="V1761" t="str">
        <f t="shared" si="895"/>
        <v>1.33333333333333E-06-0.000652140721540238i</v>
      </c>
      <c r="W1761" t="e">
        <f t="shared" si="896"/>
        <v>#DIV/0!</v>
      </c>
      <c r="X1761" t="e">
        <f t="shared" si="897"/>
        <v>#DIV/0!</v>
      </c>
      <c r="Y1761" t="str">
        <f t="shared" si="898"/>
        <v>0.00083+0.163563879916499i</v>
      </c>
      <c r="Z1761" t="e">
        <f t="shared" si="899"/>
        <v>#DIV/0!</v>
      </c>
      <c r="AA1761" t="e">
        <f t="shared" si="900"/>
        <v>#DIV/0!</v>
      </c>
      <c r="AB1761" t="str">
        <f t="shared" si="901"/>
        <v>1.24800104164454-0.255525754944137i</v>
      </c>
      <c r="AC1761" t="str">
        <f t="shared" si="902"/>
        <v>1.07971974142415-1.58310636563246i</v>
      </c>
      <c r="AD1761" t="str">
        <f t="shared" si="903"/>
        <v>0.477125827159274+0.462911957671632i</v>
      </c>
      <c r="AE1761" t="e">
        <f t="shared" si="904"/>
        <v>#DIV/0!</v>
      </c>
      <c r="AF1761" t="str">
        <f t="shared" si="905"/>
        <v>-18.6716299553706-2.61406387144573i</v>
      </c>
      <c r="AG1761" t="e">
        <f t="shared" si="906"/>
        <v>#DIV/0!</v>
      </c>
      <c r="AH1761" t="e">
        <f t="shared" si="907"/>
        <v>#DIV/0!</v>
      </c>
      <c r="AI1761" t="e">
        <f t="shared" si="908"/>
        <v>#DIV/0!</v>
      </c>
      <c r="AJ1761" t="e">
        <f t="shared" si="909"/>
        <v>#DIV/0!</v>
      </c>
      <c r="AK1761"/>
      <c r="AL1761"/>
      <c r="AM1761"/>
      <c r="AN1761"/>
    </row>
    <row r="1762" spans="1:40" x14ac:dyDescent="0.25">
      <c r="A1762"/>
      <c r="B1762">
        <f t="shared" si="875"/>
        <v>162800</v>
      </c>
      <c r="C1762" s="186" t="str">
        <f t="shared" si="878"/>
        <v>-3.71118383475171E-06+0.019360515322094i</v>
      </c>
      <c r="D1762" s="158" t="str">
        <f t="shared" si="879"/>
        <v>-7.66669511907603+0.148430617469387i</v>
      </c>
      <c r="E1762" t="str">
        <f t="shared" si="880"/>
        <v>7.99991851769811-0.0255313880503183i</v>
      </c>
      <c r="F1762" t="str">
        <f t="shared" si="881"/>
        <v>0.999200647617115+2.54905872123752E-06i</v>
      </c>
      <c r="G1762">
        <f t="shared" si="876"/>
        <v>1</v>
      </c>
      <c r="H1762" t="str">
        <f t="shared" si="882"/>
        <v>11.00579334426+2.76112194310383i</v>
      </c>
      <c r="I1762" t="str">
        <f t="shared" si="883"/>
        <v>639.314105005523i</v>
      </c>
      <c r="J1762" t="str">
        <f t="shared" si="877"/>
        <v>-552.24680964916+139.861468123849i</v>
      </c>
      <c r="K1762" t="str">
        <f t="shared" si="884"/>
        <v>0.275516189023735-1.08788316350519i</v>
      </c>
      <c r="L1762" t="str">
        <f t="shared" si="885"/>
        <v>0.0347085418585569-0.116389206595541i</v>
      </c>
      <c r="M1762" t="str">
        <f t="shared" si="886"/>
        <v>0.310224730882292-1.20427237010073i</v>
      </c>
      <c r="N1762" t="str">
        <f t="shared" si="887"/>
        <v>-1.19949531455492i</v>
      </c>
      <c r="O1762" t="str">
        <f t="shared" si="888"/>
        <v>0.362828094870039-0.931856090591771i</v>
      </c>
      <c r="P1762" t="str">
        <f t="shared" si="889"/>
        <v>0.637171905129961+0.931856090591771i</v>
      </c>
      <c r="Q1762" t="str">
        <f t="shared" si="890"/>
        <v>-0.637171905129961+0.267639223963149i</v>
      </c>
      <c r="R1762" t="str">
        <f t="shared" si="891"/>
        <v>-0.327848901136544-1.60019816922274i</v>
      </c>
      <c r="S1762" t="str">
        <f t="shared" si="892"/>
        <v>0.126473168839658i</v>
      </c>
      <c r="T1762" t="str">
        <f t="shared" si="893"/>
        <v>0.202382133233019-0.0414640894273385i</v>
      </c>
      <c r="U1762" t="e">
        <f t="shared" si="894"/>
        <v>#DIV/0!</v>
      </c>
      <c r="V1762" t="str">
        <f t="shared" si="895"/>
        <v>1.33333333333333E-06-0.000651740143701457i</v>
      </c>
      <c r="W1762" t="e">
        <f t="shared" si="896"/>
        <v>#DIV/0!</v>
      </c>
      <c r="X1762" t="e">
        <f t="shared" si="897"/>
        <v>#DIV/0!</v>
      </c>
      <c r="Y1762" t="str">
        <f t="shared" si="898"/>
        <v>0.00083+0.163664410881414i</v>
      </c>
      <c r="Z1762" t="e">
        <f t="shared" si="899"/>
        <v>#DIV/0!</v>
      </c>
      <c r="AA1762" t="e">
        <f t="shared" si="900"/>
        <v>#DIV/0!</v>
      </c>
      <c r="AB1762" t="str">
        <f t="shared" si="901"/>
        <v>1.24793620228122-0.255677403258834i</v>
      </c>
      <c r="AC1762" t="str">
        <f t="shared" si="902"/>
        <v>1.07923544010724-1.58217254167436i</v>
      </c>
      <c r="AD1762" t="str">
        <f t="shared" si="903"/>
        <v>0.477462821759665+0.463060370728753i</v>
      </c>
      <c r="AE1762" t="e">
        <f t="shared" si="904"/>
        <v>#DIV/0!</v>
      </c>
      <c r="AF1762" t="str">
        <f t="shared" si="905"/>
        <v>-18.672488463336-2.61269132563444i</v>
      </c>
      <c r="AG1762" t="e">
        <f t="shared" si="906"/>
        <v>#DIV/0!</v>
      </c>
      <c r="AH1762" t="e">
        <f t="shared" si="907"/>
        <v>#DIV/0!</v>
      </c>
      <c r="AI1762" t="e">
        <f t="shared" si="908"/>
        <v>#DIV/0!</v>
      </c>
      <c r="AJ1762" t="e">
        <f t="shared" si="909"/>
        <v>#DIV/0!</v>
      </c>
      <c r="AK1762"/>
      <c r="AL1762"/>
      <c r="AM1762"/>
      <c r="AN1762"/>
    </row>
    <row r="1763" spans="1:40" x14ac:dyDescent="0.25">
      <c r="A1763"/>
      <c r="B1763">
        <f t="shared" si="875"/>
        <v>162900</v>
      </c>
      <c r="C1763" s="186" t="str">
        <f t="shared" si="878"/>
        <v>-3.70662883831236E-06+0.0193486304148498i</v>
      </c>
      <c r="D1763" s="158" t="str">
        <f t="shared" si="879"/>
        <v>-7.66669508415444+0.148339499847182i</v>
      </c>
      <c r="E1763" t="str">
        <f t="shared" si="880"/>
        <v>7.99991841756728-0.0255470704013514i</v>
      </c>
      <c r="F1763" t="str">
        <f t="shared" si="881"/>
        <v>0.999200647627101+2.55062445024895E-06i</v>
      </c>
      <c r="G1763">
        <f t="shared" si="876"/>
        <v>1</v>
      </c>
      <c r="H1763" t="str">
        <f t="shared" si="882"/>
        <v>11.0066504512071+2.75965957508981i</v>
      </c>
      <c r="I1763" t="str">
        <f t="shared" si="883"/>
        <v>639.706804087222i</v>
      </c>
      <c r="J1763" t="str">
        <f t="shared" si="877"/>
        <v>-552.926682776611+139.947378116553i</v>
      </c>
      <c r="K1763" t="str">
        <f t="shared" si="884"/>
        <v>0.27519723785275-1.08729365196453i</v>
      </c>
      <c r="L1763" t="str">
        <f t="shared" si="885"/>
        <v>0.0346694167451551-0.116329418717888i</v>
      </c>
      <c r="M1763" t="str">
        <f t="shared" si="886"/>
        <v>0.309866654597905-1.20362307068242i</v>
      </c>
      <c r="N1763" t="str">
        <f t="shared" si="887"/>
        <v>-1.20023210528868i</v>
      </c>
      <c r="O1763" t="str">
        <f t="shared" si="888"/>
        <v>0.362141413516881-0.932123166011872i</v>
      </c>
      <c r="P1763" t="str">
        <f t="shared" si="889"/>
        <v>0.637858586483119+0.932123166011872i</v>
      </c>
      <c r="Q1763" t="str">
        <f t="shared" si="890"/>
        <v>-0.637858586483119+0.268108939276808i</v>
      </c>
      <c r="R1763" t="str">
        <f t="shared" si="891"/>
        <v>-0.327841965677756-1.59913270636383i</v>
      </c>
      <c r="S1763" t="str">
        <f t="shared" si="892"/>
        <v>0.126550855061303i</v>
      </c>
      <c r="T1763" t="str">
        <f t="shared" si="893"/>
        <v>0.202371611346838-0.0414886810814984i</v>
      </c>
      <c r="U1763" t="e">
        <f t="shared" si="894"/>
        <v>#DIV/0!</v>
      </c>
      <c r="V1763" t="str">
        <f t="shared" si="895"/>
        <v>1.33333333333333E-06-0.000651340057670946i</v>
      </c>
      <c r="W1763" t="e">
        <f t="shared" si="896"/>
        <v>#DIV/0!</v>
      </c>
      <c r="X1763" t="e">
        <f t="shared" si="897"/>
        <v>#DIV/0!</v>
      </c>
      <c r="Y1763" t="str">
        <f t="shared" si="898"/>
        <v>0.00083+0.163764941846329i</v>
      </c>
      <c r="Z1763" t="e">
        <f t="shared" si="899"/>
        <v>#DIV/0!</v>
      </c>
      <c r="AA1763" t="e">
        <f t="shared" si="900"/>
        <v>#DIV/0!</v>
      </c>
      <c r="AB1763" t="str">
        <f t="shared" si="901"/>
        <v>1.24787132183712-0.255829041227116i</v>
      </c>
      <c r="AC1763" t="str">
        <f t="shared" si="902"/>
        <v>1.07875197569481-1.58123960136016i</v>
      </c>
      <c r="AD1763" t="str">
        <f t="shared" si="903"/>
        <v>0.477799933943483+0.463208547571601i</v>
      </c>
      <c r="AE1763" t="e">
        <f t="shared" si="904"/>
        <v>#DIV/0!</v>
      </c>
      <c r="AF1763" t="str">
        <f t="shared" si="905"/>
        <v>-18.6733455353615-2.61132007524263i</v>
      </c>
      <c r="AG1763" t="e">
        <f t="shared" si="906"/>
        <v>#DIV/0!</v>
      </c>
      <c r="AH1763" t="e">
        <f t="shared" si="907"/>
        <v>#DIV/0!</v>
      </c>
      <c r="AI1763" t="e">
        <f t="shared" si="908"/>
        <v>#DIV/0!</v>
      </c>
      <c r="AJ1763" t="e">
        <f t="shared" si="909"/>
        <v>#DIV/0!</v>
      </c>
      <c r="AK1763"/>
      <c r="AL1763"/>
      <c r="AM1763"/>
      <c r="AN1763"/>
    </row>
    <row r="1764" spans="1:40" x14ac:dyDescent="0.25">
      <c r="A1764"/>
      <c r="B1764">
        <f t="shared" si="875"/>
        <v>163000</v>
      </c>
      <c r="C1764" s="186" t="str">
        <f t="shared" si="878"/>
        <v>-3.70208222272982E-06+0.0193367600903124i</v>
      </c>
      <c r="D1764" s="158" t="str">
        <f t="shared" si="879"/>
        <v>-7.66669504929702+0.148248494025728i</v>
      </c>
      <c r="E1764" t="str">
        <f t="shared" si="880"/>
        <v>7.99991831737496-0.0255627527517955i</v>
      </c>
      <c r="F1764" t="str">
        <f t="shared" si="881"/>
        <v>0.999200647637097+0.0000025521901792017i</v>
      </c>
      <c r="G1764">
        <f t="shared" si="876"/>
        <v>1</v>
      </c>
      <c r="H1764" t="str">
        <f t="shared" si="882"/>
        <v>11.0075061252658+2.75819861275696i</v>
      </c>
      <c r="I1764" t="str">
        <f t="shared" si="883"/>
        <v>640.09950316892i</v>
      </c>
      <c r="J1764" t="str">
        <f t="shared" si="877"/>
        <v>-553.606973388329+140.033288109258i</v>
      </c>
      <c r="K1764" t="str">
        <f t="shared" si="884"/>
        <v>0.274878829115858-1.08670473063966i</v>
      </c>
      <c r="L1764" t="str">
        <f t="shared" si="885"/>
        <v>0.0346303557956634-0.116269685088688i</v>
      </c>
      <c r="M1764" t="str">
        <f t="shared" si="886"/>
        <v>0.309509184911521-1.20297441572835i</v>
      </c>
      <c r="N1764" t="str">
        <f t="shared" si="887"/>
        <v>-1.20096889602244i</v>
      </c>
      <c r="O1764" t="str">
        <f t="shared" si="888"/>
        <v>0.361454535571433-0.932389735419068i</v>
      </c>
      <c r="P1764" t="str">
        <f t="shared" si="889"/>
        <v>0.638545464428567+0.932389735419068i</v>
      </c>
      <c r="Q1764" t="str">
        <f t="shared" si="890"/>
        <v>-0.638545464428567+0.268579160603372i</v>
      </c>
      <c r="R1764" t="str">
        <f t="shared" si="891"/>
        <v>-0.32783502546837-1.59806849820621i</v>
      </c>
      <c r="S1764" t="str">
        <f t="shared" si="892"/>
        <v>0.12662854128295i</v>
      </c>
      <c r="T1764" t="str">
        <f t="shared" si="893"/>
        <v>0.202361082798087-0.0415132710565185i</v>
      </c>
      <c r="U1764" t="e">
        <f t="shared" si="894"/>
        <v>#DIV/0!</v>
      </c>
      <c r="V1764" t="str">
        <f t="shared" si="895"/>
        <v>1.33333333333333E-06-0.000650940462543539i</v>
      </c>
      <c r="W1764" t="e">
        <f t="shared" si="896"/>
        <v>#DIV/0!</v>
      </c>
      <c r="X1764" t="e">
        <f t="shared" si="897"/>
        <v>#DIV/0!</v>
      </c>
      <c r="Y1764" t="str">
        <f t="shared" si="898"/>
        <v>0.00083+0.163865472811244i</v>
      </c>
      <c r="Z1764" t="e">
        <f t="shared" si="899"/>
        <v>#DIV/0!</v>
      </c>
      <c r="AA1764" t="e">
        <f t="shared" si="900"/>
        <v>#DIV/0!</v>
      </c>
      <c r="AB1764" t="str">
        <f t="shared" si="901"/>
        <v>1.24780640031004-0.255980668841424i</v>
      </c>
      <c r="AC1764" t="str">
        <f t="shared" si="902"/>
        <v>1.07826934635008-1.58030754352128i</v>
      </c>
      <c r="AD1764" t="str">
        <f t="shared" si="903"/>
        <v>0.478137163554035+0.463356488109487i</v>
      </c>
      <c r="AE1764" t="e">
        <f t="shared" si="904"/>
        <v>#DIV/0!</v>
      </c>
      <c r="AF1764" t="str">
        <f t="shared" si="905"/>
        <v>-18.6742011745628-2.60995011873123i</v>
      </c>
      <c r="AG1764" t="e">
        <f t="shared" si="906"/>
        <v>#DIV/0!</v>
      </c>
      <c r="AH1764" t="e">
        <f t="shared" si="907"/>
        <v>#DIV/0!</v>
      </c>
      <c r="AI1764" t="e">
        <f t="shared" si="908"/>
        <v>#DIV/0!</v>
      </c>
      <c r="AJ1764" t="e">
        <f t="shared" si="909"/>
        <v>#DIV/0!</v>
      </c>
      <c r="AK1764"/>
      <c r="AL1764"/>
      <c r="AM1764"/>
      <c r="AN1764"/>
    </row>
    <row r="1765" spans="1:40" x14ac:dyDescent="0.25">
      <c r="A1765"/>
      <c r="B1765">
        <f t="shared" si="875"/>
        <v>163100</v>
      </c>
      <c r="C1765" s="186" t="str">
        <f t="shared" si="878"/>
        <v>-3.69754396745643E-06+0.0193249043216588i</v>
      </c>
      <c r="D1765" s="158" t="str">
        <f t="shared" si="879"/>
        <v>-7.66669501450377+0.148157599799384i</v>
      </c>
      <c r="E1765" t="str">
        <f t="shared" si="880"/>
        <v>7.99991821712116-0.0255784351016502i</v>
      </c>
      <c r="F1765" t="str">
        <f t="shared" si="881"/>
        <v>0.999200647647103+2.55375590809571E-06i</v>
      </c>
      <c r="G1765">
        <f t="shared" si="876"/>
        <v>1</v>
      </c>
      <c r="H1765" t="str">
        <f t="shared" si="882"/>
        <v>11.0083603695444+2.75673905436223i</v>
      </c>
      <c r="I1765" t="str">
        <f t="shared" si="883"/>
        <v>640.492202250619i</v>
      </c>
      <c r="J1765" t="str">
        <f t="shared" si="877"/>
        <v>-554.287681484313+140.119198101964i</v>
      </c>
      <c r="K1765" t="str">
        <f t="shared" si="884"/>
        <v>0.274560961609899-1.08611639874009i</v>
      </c>
      <c r="L1765" t="str">
        <f t="shared" si="885"/>
        <v>0.0345913588743825-0.116210005648551i</v>
      </c>
      <c r="M1765" t="str">
        <f t="shared" si="886"/>
        <v>0.309152320484282-1.20232640438864i</v>
      </c>
      <c r="N1765" t="str">
        <f t="shared" si="887"/>
        <v>-1.20170568675619i</v>
      </c>
      <c r="O1765" t="str">
        <f t="shared" si="888"/>
        <v>0.360767461406582-0.932655798668646i</v>
      </c>
      <c r="P1765" t="str">
        <f t="shared" si="889"/>
        <v>0.639232538593418+0.932655798668646i</v>
      </c>
      <c r="Q1765" t="str">
        <f t="shared" si="890"/>
        <v>-0.639232538593418+0.269049888087544i</v>
      </c>
      <c r="R1765" t="str">
        <f t="shared" si="891"/>
        <v>-0.327828080507444-1.59700554243914i</v>
      </c>
      <c r="S1765" t="str">
        <f t="shared" si="892"/>
        <v>0.126706227504595i</v>
      </c>
      <c r="T1765" t="str">
        <f t="shared" si="893"/>
        <v>0.202350547586393-0.0415378593511709i</v>
      </c>
      <c r="U1765" t="e">
        <f t="shared" si="894"/>
        <v>#DIV/0!</v>
      </c>
      <c r="V1765" t="str">
        <f t="shared" si="895"/>
        <v>1.33333333333333E-06-0.000650541357416288i</v>
      </c>
      <c r="W1765" t="e">
        <f t="shared" si="896"/>
        <v>#DIV/0!</v>
      </c>
      <c r="X1765" t="e">
        <f t="shared" si="897"/>
        <v>#DIV/0!</v>
      </c>
      <c r="Y1765" t="str">
        <f t="shared" si="898"/>
        <v>0.00083+0.163966003776158i</v>
      </c>
      <c r="Z1765" t="e">
        <f t="shared" si="899"/>
        <v>#DIV/0!</v>
      </c>
      <c r="AA1765" t="e">
        <f t="shared" si="900"/>
        <v>#DIV/0!</v>
      </c>
      <c r="AB1765" t="str">
        <f t="shared" si="901"/>
        <v>1.24774143769767-0.256132286094187i</v>
      </c>
      <c r="AC1765" t="str">
        <f t="shared" si="902"/>
        <v>1.07778755024116-1.57937636699071i</v>
      </c>
      <c r="AD1765" t="str">
        <f t="shared" si="903"/>
        <v>0.478474510434533+0.46350419225179i</v>
      </c>
      <c r="AE1765" t="e">
        <f t="shared" si="904"/>
        <v>#DIV/0!</v>
      </c>
      <c r="AF1765" t="str">
        <f t="shared" si="905"/>
        <v>-18.6750553840482-2.60858145456285i</v>
      </c>
      <c r="AG1765" t="e">
        <f t="shared" si="906"/>
        <v>#DIV/0!</v>
      </c>
      <c r="AH1765" t="e">
        <f t="shared" si="907"/>
        <v>#DIV/0!</v>
      </c>
      <c r="AI1765" t="e">
        <f t="shared" si="908"/>
        <v>#DIV/0!</v>
      </c>
      <c r="AJ1765" t="e">
        <f t="shared" si="909"/>
        <v>#DIV/0!</v>
      </c>
      <c r="AK1765"/>
      <c r="AL1765"/>
      <c r="AM1765"/>
      <c r="AN1765"/>
    </row>
    <row r="1766" spans="1:40" x14ac:dyDescent="0.25">
      <c r="A1766"/>
      <c r="B1766">
        <f t="shared" si="875"/>
        <v>163200</v>
      </c>
      <c r="C1766" s="186" t="str">
        <f t="shared" si="878"/>
        <v>-3.69301405200752E-06+0.0193130630821319i</v>
      </c>
      <c r="D1766" s="158" t="str">
        <f t="shared" si="879"/>
        <v>-7.66669497977439+0.148066816963011i</v>
      </c>
      <c r="E1766" t="str">
        <f t="shared" si="880"/>
        <v>7.99991811680588-0.0255941174509151i</v>
      </c>
      <c r="F1766" t="str">
        <f t="shared" si="881"/>
        <v>0.999200647657109+2.55532163693089E-06i</v>
      </c>
      <c r="G1766">
        <f t="shared" si="876"/>
        <v>1</v>
      </c>
      <c r="H1766" t="str">
        <f t="shared" si="882"/>
        <v>11.0092131871424+2.75528089816453i</v>
      </c>
      <c r="I1766" t="str">
        <f t="shared" si="883"/>
        <v>640.884901332318i</v>
      </c>
      <c r="J1766" t="str">
        <f t="shared" si="877"/>
        <v>-554.968807064562+140.205108094669i</v>
      </c>
      <c r="K1766" t="str">
        <f t="shared" si="884"/>
        <v>0.274243634134967-1.08552865547643i</v>
      </c>
      <c r="L1766" t="str">
        <f t="shared" si="885"/>
        <v>0.0345524258459594-0.11615038033813i</v>
      </c>
      <c r="M1766" t="str">
        <f t="shared" si="886"/>
        <v>0.308796059980926-1.20167903581456i</v>
      </c>
      <c r="N1766" t="str">
        <f t="shared" si="887"/>
        <v>-1.20244247748995i</v>
      </c>
      <c r="O1766" t="str">
        <f t="shared" si="888"/>
        <v>0.360080191395295-0.932921355616178i</v>
      </c>
      <c r="P1766" t="str">
        <f t="shared" si="889"/>
        <v>0.639919808604705+0.932921355616178i</v>
      </c>
      <c r="Q1766" t="str">
        <f t="shared" si="890"/>
        <v>-0.639919808604705+0.269521121873772i</v>
      </c>
      <c r="R1766" t="str">
        <f t="shared" si="891"/>
        <v>-0.32782113079403-1.59594383675749i</v>
      </c>
      <c r="S1766" t="str">
        <f t="shared" si="892"/>
        <v>0.126783913726241i</v>
      </c>
      <c r="T1766" t="str">
        <f t="shared" si="893"/>
        <v>0.202340005711388-0.0415624459642291i</v>
      </c>
      <c r="U1766" t="e">
        <f t="shared" si="894"/>
        <v>#DIV/0!</v>
      </c>
      <c r="V1766" t="str">
        <f t="shared" si="895"/>
        <v>1.33333333333333E-06-0.000650142741388462i</v>
      </c>
      <c r="W1766" t="e">
        <f t="shared" si="896"/>
        <v>#DIV/0!</v>
      </c>
      <c r="X1766" t="e">
        <f t="shared" si="897"/>
        <v>#DIV/0!</v>
      </c>
      <c r="Y1766" t="str">
        <f t="shared" si="898"/>
        <v>0.00083+0.164066534741073i</v>
      </c>
      <c r="Z1766" t="e">
        <f t="shared" si="899"/>
        <v>#DIV/0!</v>
      </c>
      <c r="AA1766" t="e">
        <f t="shared" si="900"/>
        <v>#DIV/0!</v>
      </c>
      <c r="AB1766" t="str">
        <f t="shared" si="901"/>
        <v>1.24767643399774-0.256283892977842i</v>
      </c>
      <c r="AC1766" t="str">
        <f t="shared" si="902"/>
        <v>1.07730658554114-1.57844607060308i</v>
      </c>
      <c r="AD1766" t="str">
        <f t="shared" si="903"/>
        <v>0.478811974428136+0.463651659907984i</v>
      </c>
      <c r="AE1766" t="e">
        <f t="shared" si="904"/>
        <v>#DIV/0!</v>
      </c>
      <c r="AF1766" t="str">
        <f t="shared" si="905"/>
        <v>-18.6759081669168-2.60721408120152i</v>
      </c>
      <c r="AG1766" t="e">
        <f t="shared" si="906"/>
        <v>#DIV/0!</v>
      </c>
      <c r="AH1766" t="e">
        <f t="shared" si="907"/>
        <v>#DIV/0!</v>
      </c>
      <c r="AI1766" t="e">
        <f t="shared" si="908"/>
        <v>#DIV/0!</v>
      </c>
      <c r="AJ1766" t="e">
        <f t="shared" si="909"/>
        <v>#DIV/0!</v>
      </c>
      <c r="AK1766"/>
      <c r="AL1766"/>
      <c r="AM1766"/>
      <c r="AN1766"/>
    </row>
    <row r="1767" spans="1:40" x14ac:dyDescent="0.25">
      <c r="A1767"/>
      <c r="B1767">
        <f t="shared" si="875"/>
        <v>163300</v>
      </c>
      <c r="C1767" s="186" t="str">
        <f t="shared" si="878"/>
        <v>-0.0000036884924559611+0.01930123634504i</v>
      </c>
      <c r="D1767" s="158" t="str">
        <f t="shared" si="879"/>
        <v>-7.66669494510886+0.147976145311973i</v>
      </c>
      <c r="E1767" t="str">
        <f t="shared" si="880"/>
        <v>7.99991801642911-0.0256097997995899i</v>
      </c>
      <c r="F1767" t="str">
        <f t="shared" si="881"/>
        <v>0.999200647667125+2.55688736570728E-06i</v>
      </c>
      <c r="G1767">
        <f t="shared" si="876"/>
        <v>1</v>
      </c>
      <c r="H1767" t="str">
        <f t="shared" si="882"/>
        <v>11.0100645811518+2.75382414242494i</v>
      </c>
      <c r="I1767" t="str">
        <f t="shared" si="883"/>
        <v>641.277600414016i</v>
      </c>
      <c r="J1767" t="str">
        <f t="shared" si="877"/>
        <v>-555.650350129079+140.291018087373i</v>
      </c>
      <c r="K1767" t="str">
        <f t="shared" si="884"/>
        <v>0.273926845494402-1.08494150006043i</v>
      </c>
      <c r="L1767" t="str">
        <f t="shared" si="885"/>
        <v>0.0345135565753844-0.11609080909812i</v>
      </c>
      <c r="M1767" t="str">
        <f t="shared" si="886"/>
        <v>0.308440402069786-1.20103230915855i</v>
      </c>
      <c r="N1767" t="str">
        <f t="shared" si="887"/>
        <v>-1.2031792682237i</v>
      </c>
      <c r="O1767" t="str">
        <f t="shared" si="888"/>
        <v>0.359392725910683-0.933186406117496i</v>
      </c>
      <c r="P1767" t="str">
        <f t="shared" si="889"/>
        <v>0.640607274089317+0.933186406117496i</v>
      </c>
      <c r="Q1767" t="str">
        <f t="shared" si="890"/>
        <v>-0.640607274089317+0.269992862106204i</v>
      </c>
      <c r="R1767" t="str">
        <f t="shared" si="891"/>
        <v>-0.327814176327179-1.59488337886187i</v>
      </c>
      <c r="S1767" t="str">
        <f t="shared" si="892"/>
        <v>0.126861599947888i</v>
      </c>
      <c r="T1767" t="str">
        <f t="shared" si="893"/>
        <v>0.20232945717271-0.041587030894465i</v>
      </c>
      <c r="U1767" t="e">
        <f t="shared" si="894"/>
        <v>#DIV/0!</v>
      </c>
      <c r="V1767" t="str">
        <f t="shared" si="895"/>
        <v>1.33333333333333E-06-0.000649744613561524i</v>
      </c>
      <c r="W1767" t="e">
        <f t="shared" si="896"/>
        <v>#DIV/0!</v>
      </c>
      <c r="X1767" t="e">
        <f t="shared" si="897"/>
        <v>#DIV/0!</v>
      </c>
      <c r="Y1767" t="str">
        <f t="shared" si="898"/>
        <v>0.00083+0.164167065705988i</v>
      </c>
      <c r="Z1767" t="e">
        <f t="shared" si="899"/>
        <v>#DIV/0!</v>
      </c>
      <c r="AA1767" t="e">
        <f t="shared" si="900"/>
        <v>#DIV/0!</v>
      </c>
      <c r="AB1767" t="str">
        <f t="shared" si="901"/>
        <v>1.24761138920803-0.256435489484815i</v>
      </c>
      <c r="AC1767" t="str">
        <f t="shared" si="902"/>
        <v>1.07682645042802-1.57751665319469i</v>
      </c>
      <c r="AD1767" t="str">
        <f t="shared" si="903"/>
        <v>0.479149555377923+0.463798890987657i</v>
      </c>
      <c r="AE1767" t="e">
        <f t="shared" si="904"/>
        <v>#DIV/0!</v>
      </c>
      <c r="AF1767" t="str">
        <f t="shared" si="905"/>
        <v>-18.6767595262607-2.60584799711297i</v>
      </c>
      <c r="AG1767" t="e">
        <f t="shared" si="906"/>
        <v>#DIV/0!</v>
      </c>
      <c r="AH1767" t="e">
        <f t="shared" si="907"/>
        <v>#DIV/0!</v>
      </c>
      <c r="AI1767" t="e">
        <f t="shared" si="908"/>
        <v>#DIV/0!</v>
      </c>
      <c r="AJ1767" t="e">
        <f t="shared" si="909"/>
        <v>#DIV/0!</v>
      </c>
      <c r="AK1767"/>
      <c r="AL1767"/>
      <c r="AM1767"/>
      <c r="AN1767"/>
    </row>
    <row r="1768" spans="1:40" x14ac:dyDescent="0.25">
      <c r="A1768"/>
      <c r="B1768">
        <f t="shared" si="875"/>
        <v>163400</v>
      </c>
      <c r="C1768" s="186" t="str">
        <f t="shared" si="878"/>
        <v>-3.68397915895762E-06+0.0192894240837568i</v>
      </c>
      <c r="D1768" s="158" t="str">
        <f t="shared" si="879"/>
        <v>-7.6666949105069+0.147885584642136i</v>
      </c>
      <c r="E1768" t="str">
        <f t="shared" si="880"/>
        <v>7.99991791599086-0.0256254821476742i</v>
      </c>
      <c r="F1768" t="str">
        <f t="shared" si="881"/>
        <v>0.999200647677141+2.55845309442477E-06i</v>
      </c>
      <c r="G1768">
        <f t="shared" si="876"/>
        <v>1</v>
      </c>
      <c r="H1768" t="str">
        <f t="shared" si="882"/>
        <v>11.0109145546559+2.75236878540644i</v>
      </c>
      <c r="I1768" t="str">
        <f t="shared" si="883"/>
        <v>641.670299495715i</v>
      </c>
      <c r="J1768" t="str">
        <f t="shared" si="877"/>
        <v>-556.332310677861+140.376928080079i</v>
      </c>
      <c r="K1768" t="str">
        <f t="shared" si="884"/>
        <v>0.273610594494791-1.08435493170499i</v>
      </c>
      <c r="L1768" t="str">
        <f t="shared" si="885"/>
        <v>0.0344747509279917-0.11603129186926i</v>
      </c>
      <c r="M1768" t="str">
        <f t="shared" si="886"/>
        <v>0.308085345422783-1.20038622357425i</v>
      </c>
      <c r="N1768" t="str">
        <f t="shared" si="887"/>
        <v>-1.20391605895746i</v>
      </c>
      <c r="O1768" t="str">
        <f t="shared" si="888"/>
        <v>0.358705065325925-0.933450950028722i</v>
      </c>
      <c r="P1768" t="str">
        <f t="shared" si="889"/>
        <v>0.641294934674075+0.933450950028722i</v>
      </c>
      <c r="Q1768" t="str">
        <f t="shared" si="890"/>
        <v>-0.641294934674075+0.270465108928738i</v>
      </c>
      <c r="R1768" t="str">
        <f t="shared" si="891"/>
        <v>-0.327807217105943-1.59382416645841i</v>
      </c>
      <c r="S1768" t="str">
        <f t="shared" si="892"/>
        <v>0.126939286169533i</v>
      </c>
      <c r="T1768" t="str">
        <f t="shared" si="893"/>
        <v>0.202318901969982-0.0416116141406495i</v>
      </c>
      <c r="U1768" t="e">
        <f t="shared" si="894"/>
        <v>#DIV/0!</v>
      </c>
      <c r="V1768" t="str">
        <f t="shared" si="895"/>
        <v>1.33333333333333E-06-0.000649346973039147i</v>
      </c>
      <c r="W1768" t="e">
        <f t="shared" si="896"/>
        <v>#DIV/0!</v>
      </c>
      <c r="X1768" t="e">
        <f t="shared" si="897"/>
        <v>#DIV/0!</v>
      </c>
      <c r="Y1768" t="str">
        <f t="shared" si="898"/>
        <v>0.00083+0.164267596670903i</v>
      </c>
      <c r="Z1768" t="e">
        <f t="shared" si="899"/>
        <v>#DIV/0!</v>
      </c>
      <c r="AA1768" t="e">
        <f t="shared" si="900"/>
        <v>#DIV/0!</v>
      </c>
      <c r="AB1768" t="str">
        <f t="shared" si="901"/>
        <v>1.24754630332621-0.256587075607528i</v>
      </c>
      <c r="AC1768" t="str">
        <f t="shared" si="902"/>
        <v>1.07634714308469-1.57658811360333i</v>
      </c>
      <c r="AD1768" t="str">
        <f t="shared" si="903"/>
        <v>0.479487253126915+0.463945885400455i</v>
      </c>
      <c r="AE1768" t="e">
        <f t="shared" si="904"/>
        <v>#DIV/0!</v>
      </c>
      <c r="AF1768" t="str">
        <f t="shared" si="905"/>
        <v>-18.6776094651628-2.6044832007643i</v>
      </c>
      <c r="AG1768" t="e">
        <f t="shared" si="906"/>
        <v>#DIV/0!</v>
      </c>
      <c r="AH1768" t="e">
        <f t="shared" si="907"/>
        <v>#DIV/0!</v>
      </c>
      <c r="AI1768" t="e">
        <f t="shared" si="908"/>
        <v>#DIV/0!</v>
      </c>
      <c r="AJ1768" t="e">
        <f t="shared" si="909"/>
        <v>#DIV/0!</v>
      </c>
      <c r="AK1768"/>
      <c r="AL1768"/>
      <c r="AM1768"/>
      <c r="AN1768"/>
    </row>
    <row r="1769" spans="1:40" x14ac:dyDescent="0.25">
      <c r="A1769"/>
      <c r="B1769">
        <f t="shared" si="875"/>
        <v>163500</v>
      </c>
      <c r="C1769" s="186" t="str">
        <f t="shared" si="878"/>
        <v>-3.67947414069995E-06+0.0192776262717214i</v>
      </c>
      <c r="D1769" s="158" t="str">
        <f t="shared" si="879"/>
        <v>-7.66669487596841+0.147795134749864i</v>
      </c>
      <c r="E1769" t="str">
        <f t="shared" si="880"/>
        <v>7.99991781549113-0.0256411644951677i</v>
      </c>
      <c r="F1769" t="str">
        <f t="shared" si="881"/>
        <v>0.999200647687167+2.56001882308339E-06i</v>
      </c>
      <c r="G1769">
        <f t="shared" si="876"/>
        <v>1</v>
      </c>
      <c r="H1769" t="str">
        <f t="shared" si="882"/>
        <v>11.0117631107304+2.75091482537424i</v>
      </c>
      <c r="I1769" t="str">
        <f t="shared" si="883"/>
        <v>642.062998577414i</v>
      </c>
      <c r="J1769" t="str">
        <f t="shared" si="877"/>
        <v>-557.014688710909+140.462838072784i</v>
      </c>
      <c r="K1769" t="str">
        <f t="shared" si="884"/>
        <v>0.273294879945933-1.08376894962415i</v>
      </c>
      <c r="L1769" t="str">
        <f t="shared" si="885"/>
        <v>0.0344360087694581-0.115971828592333i</v>
      </c>
      <c r="M1769" t="str">
        <f t="shared" si="886"/>
        <v>0.307730888715391-1.19974077821648i</v>
      </c>
      <c r="N1769" t="str">
        <f t="shared" si="887"/>
        <v>-1.20465284969122i</v>
      </c>
      <c r="O1769" t="str">
        <f t="shared" si="888"/>
        <v>0.358017210014334-0.933714987206242i</v>
      </c>
      <c r="P1769" t="str">
        <f t="shared" si="889"/>
        <v>0.641982789985666+0.933714987206242i</v>
      </c>
      <c r="Q1769" t="str">
        <f t="shared" si="890"/>
        <v>-0.641982789985666+0.270937862484978i</v>
      </c>
      <c r="R1769" t="str">
        <f t="shared" si="891"/>
        <v>-0.327800253129375-1.59276619725893i</v>
      </c>
      <c r="S1769" t="str">
        <f t="shared" si="892"/>
        <v>0.127016972391179i</v>
      </c>
      <c r="T1769" t="str">
        <f t="shared" si="893"/>
        <v>0.202308340102841-0.0416361957015553i</v>
      </c>
      <c r="U1769" t="e">
        <f t="shared" si="894"/>
        <v>#DIV/0!</v>
      </c>
      <c r="V1769" t="str">
        <f t="shared" si="895"/>
        <v>1.33333333333333E-06-0.0006489498189272i</v>
      </c>
      <c r="W1769" t="e">
        <f t="shared" si="896"/>
        <v>#DIV/0!</v>
      </c>
      <c r="X1769" t="e">
        <f t="shared" si="897"/>
        <v>#DIV/0!</v>
      </c>
      <c r="Y1769" t="str">
        <f t="shared" si="898"/>
        <v>0.00083+0.164368127635818i</v>
      </c>
      <c r="Z1769" t="e">
        <f t="shared" si="899"/>
        <v>#DIV/0!</v>
      </c>
      <c r="AA1769" t="e">
        <f t="shared" si="900"/>
        <v>#DIV/0!</v>
      </c>
      <c r="AB1769" t="str">
        <f t="shared" si="901"/>
        <v>1.24748117635004-0.256738651338414i</v>
      </c>
      <c r="AC1769" t="str">
        <f t="shared" si="902"/>
        <v>1.07586866169892-1.57566045066857i</v>
      </c>
      <c r="AD1769" t="str">
        <f t="shared" si="903"/>
        <v>0.479825067518036+0.464092643056147i</v>
      </c>
      <c r="AE1769" t="e">
        <f t="shared" si="904"/>
        <v>#DIV/0!</v>
      </c>
      <c r="AF1769" t="str">
        <f t="shared" si="905"/>
        <v>-18.6784579866988-2.60311969062438i</v>
      </c>
      <c r="AG1769" t="e">
        <f t="shared" si="906"/>
        <v>#DIV/0!</v>
      </c>
      <c r="AH1769" t="e">
        <f t="shared" si="907"/>
        <v>#DIV/0!</v>
      </c>
      <c r="AI1769" t="e">
        <f t="shared" si="908"/>
        <v>#DIV/0!</v>
      </c>
      <c r="AJ1769" t="e">
        <f t="shared" si="909"/>
        <v>#DIV/0!</v>
      </c>
      <c r="AK1769"/>
      <c r="AL1769"/>
      <c r="AM1769"/>
      <c r="AN1769"/>
    </row>
    <row r="1770" spans="1:40" x14ac:dyDescent="0.25">
      <c r="A1770"/>
      <c r="B1770">
        <f t="shared" si="875"/>
        <v>163600</v>
      </c>
      <c r="C1770" s="186" t="str">
        <f t="shared" si="878"/>
        <v>-3.67497738095278E-06+0.0192658428824376i</v>
      </c>
      <c r="D1770" s="158" t="str">
        <f t="shared" si="879"/>
        <v>-7.66669484149325+0.147704795432022i</v>
      </c>
      <c r="E1770" t="str">
        <f t="shared" si="880"/>
        <v>7.99991771492991-0.0256568468420699i</v>
      </c>
      <c r="F1770" t="str">
        <f t="shared" si="881"/>
        <v>0.999200647697203+2.56158455168309E-06i</v>
      </c>
      <c r="G1770">
        <f t="shared" si="876"/>
        <v>1</v>
      </c>
      <c r="H1770" t="str">
        <f t="shared" si="882"/>
        <v>11.0126102524426+2.74946226059552i</v>
      </c>
      <c r="I1770" t="str">
        <f t="shared" si="883"/>
        <v>642.455697659113i</v>
      </c>
      <c r="J1770" t="str">
        <f t="shared" si="877"/>
        <v>-557.697484228224+140.548748065489i</v>
      </c>
      <c r="K1770" t="str">
        <f t="shared" si="884"/>
        <v>0.272979700660847-1.08318355303308i</v>
      </c>
      <c r="L1770" t="str">
        <f t="shared" si="885"/>
        <v>0.0343973299658009-0.115912419208164i</v>
      </c>
      <c r="M1770" t="str">
        <f t="shared" si="886"/>
        <v>0.307377030626648-1.19909597224124i</v>
      </c>
      <c r="N1770" t="str">
        <f t="shared" si="887"/>
        <v>-1.20538964042497i</v>
      </c>
      <c r="O1770" t="str">
        <f t="shared" si="888"/>
        <v>0.357329160349329-0.933978517506716i</v>
      </c>
      <c r="P1770" t="str">
        <f t="shared" si="889"/>
        <v>0.642670839650671+0.933978517506716i</v>
      </c>
      <c r="Q1770" t="str">
        <f t="shared" si="890"/>
        <v>-0.642670839650671+0.271411122918254i</v>
      </c>
      <c r="R1770" t="str">
        <f t="shared" si="891"/>
        <v>-0.327793284396522-1.59170946898084i</v>
      </c>
      <c r="S1770" t="str">
        <f t="shared" si="892"/>
        <v>0.127094658612825i</v>
      </c>
      <c r="T1770" t="str">
        <f t="shared" si="893"/>
        <v>0.202297771570921-0.0416607755759526i</v>
      </c>
      <c r="U1770" t="e">
        <f t="shared" si="894"/>
        <v>#DIV/0!</v>
      </c>
      <c r="V1770" t="str">
        <f t="shared" si="895"/>
        <v>1.33333333333333E-06-0.000648553150333722i</v>
      </c>
      <c r="W1770" t="e">
        <f t="shared" si="896"/>
        <v>#DIV/0!</v>
      </c>
      <c r="X1770" t="e">
        <f t="shared" si="897"/>
        <v>#DIV/0!</v>
      </c>
      <c r="Y1770" t="str">
        <f t="shared" si="898"/>
        <v>0.00083+0.164468658600733i</v>
      </c>
      <c r="Z1770" t="e">
        <f t="shared" si="899"/>
        <v>#DIV/0!</v>
      </c>
      <c r="AA1770" t="e">
        <f t="shared" si="900"/>
        <v>#DIV/0!</v>
      </c>
      <c r="AB1770" t="str">
        <f t="shared" si="901"/>
        <v>1.24741600827726-0.256890216669888i</v>
      </c>
      <c r="AC1770" t="str">
        <f t="shared" si="902"/>
        <v>1.07539100446337-1.57473366323153i</v>
      </c>
      <c r="AD1770" t="str">
        <f t="shared" si="903"/>
        <v>0.480162998394155+0.464239163864589i</v>
      </c>
      <c r="AE1770" t="e">
        <f t="shared" si="904"/>
        <v>#DIV/0!</v>
      </c>
      <c r="AF1770" t="str">
        <f t="shared" si="905"/>
        <v>-18.6793050939359-2.6017574651635i</v>
      </c>
      <c r="AG1770" t="e">
        <f t="shared" si="906"/>
        <v>#DIV/0!</v>
      </c>
      <c r="AH1770" t="e">
        <f t="shared" si="907"/>
        <v>#DIV/0!</v>
      </c>
      <c r="AI1770" t="e">
        <f t="shared" si="908"/>
        <v>#DIV/0!</v>
      </c>
      <c r="AJ1770" t="e">
        <f t="shared" si="909"/>
        <v>#DIV/0!</v>
      </c>
      <c r="AK1770"/>
      <c r="AL1770"/>
      <c r="AM1770"/>
      <c r="AN1770"/>
    </row>
    <row r="1771" spans="1:40" x14ac:dyDescent="0.25">
      <c r="A1771"/>
      <c r="B1771">
        <f t="shared" si="875"/>
        <v>163700</v>
      </c>
      <c r="C1771" s="186" t="str">
        <f t="shared" si="878"/>
        <v>-3.67048885954265E-06+0.0192540738894739i</v>
      </c>
      <c r="D1771" s="158" t="str">
        <f t="shared" si="879"/>
        <v>-7.66669480708126+0.147614566485967i</v>
      </c>
      <c r="E1771" t="str">
        <f t="shared" si="880"/>
        <v>7.99991761430721-0.0256725291883805i</v>
      </c>
      <c r="F1771" t="str">
        <f t="shared" si="881"/>
        <v>0.999200647707239+2.56315028022379E-06i</v>
      </c>
      <c r="G1771">
        <f t="shared" si="876"/>
        <v>1</v>
      </c>
      <c r="H1771" t="str">
        <f t="shared" si="882"/>
        <v>11.0134559828519+2.74801108933952i</v>
      </c>
      <c r="I1771" t="str">
        <f t="shared" si="883"/>
        <v>642.848396740811i</v>
      </c>
      <c r="J1771" t="str">
        <f t="shared" si="877"/>
        <v>-558.380697229805+140.634658058194i</v>
      </c>
      <c r="K1771" t="str">
        <f t="shared" si="884"/>
        <v>0.27266505545576-1.08259874114808i</v>
      </c>
      <c r="L1771" t="str">
        <f t="shared" si="885"/>
        <v>0.0343587143833786-0.115853063657623i</v>
      </c>
      <c r="M1771" t="str">
        <f t="shared" si="886"/>
        <v>0.307023769839139-1.1984518048057i</v>
      </c>
      <c r="N1771" t="str">
        <f t="shared" si="887"/>
        <v>-1.20612643115873i</v>
      </c>
      <c r="O1771" t="str">
        <f t="shared" si="888"/>
        <v>0.356640916704406-0.934241540787093i</v>
      </c>
      <c r="P1771" t="str">
        <f t="shared" si="889"/>
        <v>0.643359083295594+0.934241540787093i</v>
      </c>
      <c r="Q1771" t="str">
        <f t="shared" si="890"/>
        <v>-0.643359083295594+0.271884890371637i</v>
      </c>
      <c r="R1771" t="str">
        <f t="shared" si="891"/>
        <v>-0.327786310906438-1.59065397934706i</v>
      </c>
      <c r="S1771" t="str">
        <f t="shared" si="892"/>
        <v>0.127172344834471i</v>
      </c>
      <c r="T1771" t="str">
        <f t="shared" si="893"/>
        <v>0.202287196373848-0.0416853537626127i</v>
      </c>
      <c r="U1771" t="e">
        <f t="shared" si="894"/>
        <v>#DIV/0!</v>
      </c>
      <c r="V1771" t="str">
        <f t="shared" si="895"/>
        <v>1.33333333333333E-06-0.000648156966368948i</v>
      </c>
      <c r="W1771" t="e">
        <f t="shared" si="896"/>
        <v>#DIV/0!</v>
      </c>
      <c r="X1771" t="e">
        <f t="shared" si="897"/>
        <v>#DIV/0!</v>
      </c>
      <c r="Y1771" t="str">
        <f t="shared" si="898"/>
        <v>0.00083+0.164569189565648i</v>
      </c>
      <c r="Z1771" t="e">
        <f t="shared" si="899"/>
        <v>#DIV/0!</v>
      </c>
      <c r="AA1771" t="e">
        <f t="shared" si="900"/>
        <v>#DIV/0!</v>
      </c>
      <c r="AB1771" t="str">
        <f t="shared" si="901"/>
        <v>1.24735079910556-0.257041771594375i</v>
      </c>
      <c r="AC1771" t="str">
        <f t="shared" si="902"/>
        <v>1.07491416957552-1.57380775013493i</v>
      </c>
      <c r="AD1771" t="str">
        <f t="shared" si="903"/>
        <v>0.480501045598063+0.464385447735716i</v>
      </c>
      <c r="AE1771" t="e">
        <f t="shared" si="904"/>
        <v>#DIV/0!</v>
      </c>
      <c r="AF1771" t="str">
        <f t="shared" si="905"/>
        <v>-18.6801507899332-2.60039652285355i</v>
      </c>
      <c r="AG1771" t="e">
        <f t="shared" si="906"/>
        <v>#DIV/0!</v>
      </c>
      <c r="AH1771" t="e">
        <f t="shared" si="907"/>
        <v>#DIV/0!</v>
      </c>
      <c r="AI1771" t="e">
        <f t="shared" si="908"/>
        <v>#DIV/0!</v>
      </c>
      <c r="AJ1771" t="e">
        <f t="shared" si="909"/>
        <v>#DIV/0!</v>
      </c>
      <c r="AK1771"/>
      <c r="AL1771"/>
      <c r="AM1771"/>
      <c r="AN1771"/>
    </row>
    <row r="1772" spans="1:40" x14ac:dyDescent="0.25">
      <c r="A1772"/>
      <c r="B1772">
        <f t="shared" si="875"/>
        <v>163800</v>
      </c>
      <c r="C1772" s="186" t="str">
        <f t="shared" si="878"/>
        <v>-0.0000036660085563576+0.0192423192664632i</v>
      </c>
      <c r="D1772" s="158" t="str">
        <f t="shared" si="879"/>
        <v>-7.6666947727323+0.147524447709551i</v>
      </c>
      <c r="E1772" t="str">
        <f t="shared" si="880"/>
        <v>7.99991751362302-0.0256882115340992i</v>
      </c>
      <c r="F1772" t="str">
        <f t="shared" si="881"/>
        <v>0.999200647717284+2.56471600870551E-06i</v>
      </c>
      <c r="G1772">
        <f t="shared" si="876"/>
        <v>1</v>
      </c>
      <c r="H1772" t="str">
        <f t="shared" si="882"/>
        <v>11.0143003050095+2.74656130987757i</v>
      </c>
      <c r="I1772" t="str">
        <f t="shared" si="883"/>
        <v>643.24109582251i</v>
      </c>
      <c r="J1772" t="str">
        <f t="shared" si="877"/>
        <v>-559.064327715652+140.720568050899i</v>
      </c>
      <c r="K1772" t="str">
        <f t="shared" si="884"/>
        <v>0.272350943150095-1.08201451318657i</v>
      </c>
      <c r="L1772" t="str">
        <f t="shared" si="885"/>
        <v>0.0343201618888882-0.115793761881623i</v>
      </c>
      <c r="M1772" t="str">
        <f t="shared" si="886"/>
        <v>0.306671105038983-1.19780827506819i</v>
      </c>
      <c r="N1772" t="str">
        <f t="shared" si="887"/>
        <v>-1.20686322189248i</v>
      </c>
      <c r="O1772" t="str">
        <f t="shared" si="888"/>
        <v>0.355952479453205-0.934504056904578i</v>
      </c>
      <c r="P1772" t="str">
        <f t="shared" si="889"/>
        <v>0.644047520546795+0.934504056904578i</v>
      </c>
      <c r="Q1772" t="str">
        <f t="shared" si="890"/>
        <v>-0.644047520546795+0.272359164987902i</v>
      </c>
      <c r="R1772" t="str">
        <f t="shared" si="891"/>
        <v>-0.327779332658165-1.58959972608615i</v>
      </c>
      <c r="S1772" t="str">
        <f t="shared" si="892"/>
        <v>0.127250031056117i</v>
      </c>
      <c r="T1772" t="str">
        <f t="shared" si="893"/>
        <v>0.202276614511258-0.0417099302603048i</v>
      </c>
      <c r="U1772" t="e">
        <f t="shared" si="894"/>
        <v>#DIV/0!</v>
      </c>
      <c r="V1772" t="str">
        <f t="shared" si="895"/>
        <v>1.33333333333333E-06-0.000647761266145282i</v>
      </c>
      <c r="W1772" t="e">
        <f t="shared" si="896"/>
        <v>#DIV/0!</v>
      </c>
      <c r="X1772" t="e">
        <f t="shared" si="897"/>
        <v>#DIV/0!</v>
      </c>
      <c r="Y1772" t="str">
        <f t="shared" si="898"/>
        <v>0.00083+0.164669720530563i</v>
      </c>
      <c r="Z1772" t="e">
        <f t="shared" si="899"/>
        <v>#DIV/0!</v>
      </c>
      <c r="AA1772" t="e">
        <f t="shared" si="900"/>
        <v>#DIV/0!</v>
      </c>
      <c r="AB1772" t="str">
        <f t="shared" si="901"/>
        <v>1.24728554883271-0.257193316104284i</v>
      </c>
      <c r="AC1772" t="str">
        <f t="shared" si="902"/>
        <v>1.07443815523774-1.57288271022313i</v>
      </c>
      <c r="AD1772" t="str">
        <f t="shared" si="903"/>
        <v>0.480839208972492+0.46453149457958i</v>
      </c>
      <c r="AE1772" t="e">
        <f t="shared" si="904"/>
        <v>#DIV/0!</v>
      </c>
      <c r="AF1772" t="str">
        <f t="shared" si="905"/>
        <v>-18.6809950777418-2.59903686216802i</v>
      </c>
      <c r="AG1772" t="e">
        <f t="shared" si="906"/>
        <v>#DIV/0!</v>
      </c>
      <c r="AH1772" t="e">
        <f t="shared" si="907"/>
        <v>#DIV/0!</v>
      </c>
      <c r="AI1772" t="e">
        <f t="shared" si="908"/>
        <v>#DIV/0!</v>
      </c>
      <c r="AJ1772" t="e">
        <f t="shared" si="909"/>
        <v>#DIV/0!</v>
      </c>
      <c r="AK1772"/>
      <c r="AL1772"/>
      <c r="AM1772"/>
      <c r="AN1772"/>
    </row>
    <row r="1773" spans="1:40" x14ac:dyDescent="0.25">
      <c r="A1773"/>
      <c r="B1773">
        <f t="shared" si="875"/>
        <v>163900</v>
      </c>
      <c r="C1773" s="186" t="str">
        <f t="shared" si="878"/>
        <v>-3.66153645134721E-06+0.0192305789871033i</v>
      </c>
      <c r="D1773" s="158" t="str">
        <f t="shared" si="879"/>
        <v>-7.66669473844612+0.147434438901125i</v>
      </c>
      <c r="E1773" t="str">
        <f t="shared" si="880"/>
        <v>7.99991741287735-0.0257038938792256i</v>
      </c>
      <c r="F1773" t="str">
        <f t="shared" si="881"/>
        <v>0.99920064772733+2.56628173712815E-06i</v>
      </c>
      <c r="G1773">
        <f t="shared" si="876"/>
        <v>1</v>
      </c>
      <c r="H1773" t="str">
        <f t="shared" si="882"/>
        <v>11.0151432219588+2.74511292048301i</v>
      </c>
      <c r="I1773" t="str">
        <f t="shared" si="883"/>
        <v>643.633794904209i</v>
      </c>
      <c r="J1773" t="str">
        <f t="shared" si="877"/>
        <v>-559.748375685765+140.806478043604i</v>
      </c>
      <c r="K1773" t="str">
        <f t="shared" si="884"/>
        <v>0.272037362566457-1.08143086836714i</v>
      </c>
      <c r="L1773" t="str">
        <f t="shared" si="885"/>
        <v>0.0342816723493657-0.115734513821121i</v>
      </c>
      <c r="M1773" t="str">
        <f t="shared" si="886"/>
        <v>0.306319034915823-1.19716538218826i</v>
      </c>
      <c r="N1773" t="str">
        <f t="shared" si="887"/>
        <v>-1.20760001262624i</v>
      </c>
      <c r="O1773" t="str">
        <f t="shared" si="888"/>
        <v>0.355263848969432-0.934766065716672i</v>
      </c>
      <c r="P1773" t="str">
        <f t="shared" si="889"/>
        <v>0.644736151030568+0.934766065716672i</v>
      </c>
      <c r="Q1773" t="str">
        <f t="shared" si="890"/>
        <v>-0.644736151030568+0.272833946909568i</v>
      </c>
      <c r="R1773" t="str">
        <f t="shared" si="891"/>
        <v>-0.327772349650758-1.58854670693214i</v>
      </c>
      <c r="S1773" t="str">
        <f t="shared" si="892"/>
        <v>0.127327717277763i</v>
      </c>
      <c r="T1773" t="str">
        <f t="shared" si="893"/>
        <v>0.202266025982777-0.0417345050677998i</v>
      </c>
      <c r="U1773" t="e">
        <f t="shared" si="894"/>
        <v>#DIV/0!</v>
      </c>
      <c r="V1773" t="str">
        <f t="shared" si="895"/>
        <v>1.33333333333333E-06-0.000647366048777285i</v>
      </c>
      <c r="W1773" t="e">
        <f t="shared" si="896"/>
        <v>#DIV/0!</v>
      </c>
      <c r="X1773" t="e">
        <f t="shared" si="897"/>
        <v>#DIV/0!</v>
      </c>
      <c r="Y1773" t="str">
        <f t="shared" si="898"/>
        <v>0.00083+0.164770251495477i</v>
      </c>
      <c r="Z1773" t="e">
        <f t="shared" si="899"/>
        <v>#DIV/0!</v>
      </c>
      <c r="AA1773" t="e">
        <f t="shared" si="900"/>
        <v>#DIV/0!</v>
      </c>
      <c r="AB1773" t="str">
        <f t="shared" si="901"/>
        <v>1.2472202574564-0.257344850192038i</v>
      </c>
      <c r="AC1773" t="str">
        <f t="shared" si="902"/>
        <v>1.07396295965718-1.57195854234211i</v>
      </c>
      <c r="AD1773" t="str">
        <f t="shared" si="903"/>
        <v>0.481177488360084+0.464677304306302i</v>
      </c>
      <c r="AE1773" t="e">
        <f t="shared" si="904"/>
        <v>#DIV/0!</v>
      </c>
      <c r="AF1773" t="str">
        <f t="shared" si="905"/>
        <v>-18.6818379604049-2.59767848158189i</v>
      </c>
      <c r="AG1773" t="e">
        <f t="shared" si="906"/>
        <v>#DIV/0!</v>
      </c>
      <c r="AH1773" t="e">
        <f t="shared" si="907"/>
        <v>#DIV/0!</v>
      </c>
      <c r="AI1773" t="e">
        <f t="shared" si="908"/>
        <v>#DIV/0!</v>
      </c>
      <c r="AJ1773" t="e">
        <f t="shared" si="909"/>
        <v>#DIV/0!</v>
      </c>
      <c r="AK1773"/>
      <c r="AL1773"/>
      <c r="AM1773"/>
      <c r="AN1773"/>
    </row>
    <row r="1774" spans="1:40" x14ac:dyDescent="0.25">
      <c r="A1774"/>
      <c r="B1774">
        <f t="shared" si="875"/>
        <v>164000</v>
      </c>
      <c r="C1774" s="186" t="str">
        <f t="shared" si="878"/>
        <v>-3.65707252452196E-06+0.0192188530251558i</v>
      </c>
      <c r="D1774" s="158" t="str">
        <f t="shared" si="879"/>
        <v>-7.66669470422266+0.147344539859528i</v>
      </c>
      <c r="E1774" t="str">
        <f t="shared" si="880"/>
        <v>7.9999173120702-0.0257195762237593i</v>
      </c>
      <c r="F1774" t="str">
        <f t="shared" si="881"/>
        <v>0.999200647737386+2.56784746549173E-06i</v>
      </c>
      <c r="G1774">
        <f t="shared" si="876"/>
        <v>1</v>
      </c>
      <c r="H1774" t="str">
        <f t="shared" si="882"/>
        <v>11.0159847367351+2.74366591943128i</v>
      </c>
      <c r="I1774" t="str">
        <f t="shared" si="883"/>
        <v>644.026493985908i</v>
      </c>
      <c r="J1774" t="str">
        <f t="shared" si="877"/>
        <v>-560.432841140144+140.892388036309i</v>
      </c>
      <c r="K1774" t="str">
        <f t="shared" si="884"/>
        <v>0.271724312530628-1.08084780590948i</v>
      </c>
      <c r="L1774" t="str">
        <f t="shared" si="885"/>
        <v>0.0342432456321845-0.115675319417118i</v>
      </c>
      <c r="M1774" t="str">
        <f t="shared" si="886"/>
        <v>0.305967558162813-1.1965231253266i</v>
      </c>
      <c r="N1774" t="str">
        <f t="shared" si="887"/>
        <v>-1.20833680336i</v>
      </c>
      <c r="O1774" t="str">
        <f t="shared" si="888"/>
        <v>0.354575025626926-0.935027567081134i</v>
      </c>
      <c r="P1774" t="str">
        <f t="shared" si="889"/>
        <v>0.645424974373074+0.935027567081134i</v>
      </c>
      <c r="Q1774" t="str">
        <f t="shared" si="890"/>
        <v>-0.645424974373074+0.273309236278866i</v>
      </c>
      <c r="R1774" t="str">
        <f t="shared" si="891"/>
        <v>-0.327765361883262-1.58749491962463i</v>
      </c>
      <c r="S1774" t="str">
        <f t="shared" si="892"/>
        <v>0.127405403499409i</v>
      </c>
      <c r="T1774" t="str">
        <f t="shared" si="893"/>
        <v>0.202255430788038-0.0417590781838668i</v>
      </c>
      <c r="U1774" t="e">
        <f t="shared" si="894"/>
        <v>#DIV/0!</v>
      </c>
      <c r="V1774" t="str">
        <f t="shared" si="895"/>
        <v>1.33333333333333E-06-0.000646971313381688i</v>
      </c>
      <c r="W1774" t="e">
        <f t="shared" si="896"/>
        <v>#DIV/0!</v>
      </c>
      <c r="X1774" t="e">
        <f t="shared" si="897"/>
        <v>#DIV/0!</v>
      </c>
      <c r="Y1774" t="str">
        <f t="shared" si="898"/>
        <v>0.00083+0.164870782460392i</v>
      </c>
      <c r="Z1774" t="e">
        <f t="shared" si="899"/>
        <v>#DIV/0!</v>
      </c>
      <c r="AA1774" t="e">
        <f t="shared" si="900"/>
        <v>#DIV/0!</v>
      </c>
      <c r="AB1774" t="str">
        <f t="shared" si="901"/>
        <v>1.24715492497436-0.257496373850045i</v>
      </c>
      <c r="AC1774" t="str">
        <f t="shared" si="902"/>
        <v>1.07348858104581-1.57103524533946i</v>
      </c>
      <c r="AD1774" t="str">
        <f t="shared" si="903"/>
        <v>0.481515883603417+0.464822876826114i</v>
      </c>
      <c r="AE1774" t="e">
        <f t="shared" si="904"/>
        <v>#DIV/0!</v>
      </c>
      <c r="AF1774" t="str">
        <f t="shared" si="905"/>
        <v>-18.6826794409578-2.59632137957175i</v>
      </c>
      <c r="AG1774" t="e">
        <f t="shared" si="906"/>
        <v>#DIV/0!</v>
      </c>
      <c r="AH1774" t="e">
        <f t="shared" si="907"/>
        <v>#DIV/0!</v>
      </c>
      <c r="AI1774" t="e">
        <f t="shared" si="908"/>
        <v>#DIV/0!</v>
      </c>
      <c r="AJ1774" t="e">
        <f t="shared" si="909"/>
        <v>#DIV/0!</v>
      </c>
      <c r="AK1774"/>
      <c r="AL1774"/>
      <c r="AM1774"/>
      <c r="AN1774"/>
    </row>
    <row r="1775" spans="1:40" x14ac:dyDescent="0.25">
      <c r="A1775"/>
      <c r="B1775">
        <f t="shared" si="875"/>
        <v>164100</v>
      </c>
      <c r="C1775" s="186" t="str">
        <f t="shared" si="878"/>
        <v>-3.65261675595329E-06+0.0192071413544461i</v>
      </c>
      <c r="D1775" s="158" t="str">
        <f t="shared" si="879"/>
        <v>-7.66669467006183+0.147254750384087i</v>
      </c>
      <c r="E1775" t="str">
        <f t="shared" si="880"/>
        <v>7.99991721120156-0.0257352585677i</v>
      </c>
      <c r="F1775" t="str">
        <f t="shared" si="881"/>
        <v>0.999200647747452+2.56941319379623E-06i</v>
      </c>
      <c r="G1775">
        <f t="shared" si="876"/>
        <v>1</v>
      </c>
      <c r="H1775" t="str">
        <f t="shared" si="882"/>
        <v>11.016824852366+2.74222030499995i</v>
      </c>
      <c r="I1775" t="str">
        <f t="shared" si="883"/>
        <v>644.419193067606i</v>
      </c>
      <c r="J1775" t="str">
        <f t="shared" si="877"/>
        <v>-561.11772407879+140.978298029014i</v>
      </c>
      <c r="K1775" t="str">
        <f t="shared" si="884"/>
        <v>0.271411791871554-1.08026532503442i</v>
      </c>
      <c r="L1775" t="str">
        <f t="shared" si="885"/>
        <v>0.0342048816050537-0.11561617861066i</v>
      </c>
      <c r="M1775" t="str">
        <f t="shared" si="886"/>
        <v>0.305616673476608-1.19588150364508i</v>
      </c>
      <c r="N1775" t="str">
        <f t="shared" si="887"/>
        <v>-1.20907359409375i</v>
      </c>
      <c r="O1775" t="str">
        <f t="shared" si="888"/>
        <v>0.353886009799632-0.935288560856004i</v>
      </c>
      <c r="P1775" t="str">
        <f t="shared" si="889"/>
        <v>0.646113990200368+0.935288560856004i</v>
      </c>
      <c r="Q1775" t="str">
        <f t="shared" si="890"/>
        <v>-0.646113990200368+0.273785033237746i</v>
      </c>
      <c r="R1775" t="str">
        <f t="shared" si="891"/>
        <v>-0.327758369354725-1.58644436190875i</v>
      </c>
      <c r="S1775" t="str">
        <f t="shared" si="892"/>
        <v>0.127483089721055i</v>
      </c>
      <c r="T1775" t="str">
        <f t="shared" si="893"/>
        <v>0.202244828926675-0.0417836496072751i</v>
      </c>
      <c r="U1775" t="e">
        <f t="shared" si="894"/>
        <v>#DIV/0!</v>
      </c>
      <c r="V1775" t="str">
        <f t="shared" si="895"/>
        <v>1.33333333333333E-06-0.000646577059077371i</v>
      </c>
      <c r="W1775" t="e">
        <f t="shared" si="896"/>
        <v>#DIV/0!</v>
      </c>
      <c r="X1775" t="e">
        <f t="shared" si="897"/>
        <v>#DIV/0!</v>
      </c>
      <c r="Y1775" t="str">
        <f t="shared" si="898"/>
        <v>0.00083+0.164971313425307i</v>
      </c>
      <c r="Z1775" t="e">
        <f t="shared" si="899"/>
        <v>#DIV/0!</v>
      </c>
      <c r="AA1775" t="e">
        <f t="shared" si="900"/>
        <v>#DIV/0!</v>
      </c>
      <c r="AB1775" t="str">
        <f t="shared" si="901"/>
        <v>1.24708955138433-0.257647887070718i</v>
      </c>
      <c r="AC1775" t="str">
        <f t="shared" si="902"/>
        <v>1.07301501762041-1.57011281806439i</v>
      </c>
      <c r="AD1775" t="str">
        <f t="shared" si="903"/>
        <v>0.481854394545006+0.464968212049339i</v>
      </c>
      <c r="AE1775" t="e">
        <f t="shared" si="904"/>
        <v>#DIV/0!</v>
      </c>
      <c r="AF1775" t="str">
        <f t="shared" si="905"/>
        <v>-18.6835195224278-2.59496555461586i</v>
      </c>
      <c r="AG1775" t="e">
        <f t="shared" si="906"/>
        <v>#DIV/0!</v>
      </c>
      <c r="AH1775" t="e">
        <f t="shared" si="907"/>
        <v>#DIV/0!</v>
      </c>
      <c r="AI1775" t="e">
        <f t="shared" si="908"/>
        <v>#DIV/0!</v>
      </c>
      <c r="AJ1775" t="e">
        <f t="shared" si="909"/>
        <v>#DIV/0!</v>
      </c>
      <c r="AK1775"/>
      <c r="AL1775"/>
      <c r="AM1775"/>
      <c r="AN1775"/>
    </row>
    <row r="1776" spans="1:40" x14ac:dyDescent="0.25">
      <c r="A1776"/>
      <c r="B1776">
        <f t="shared" si="875"/>
        <v>164200</v>
      </c>
      <c r="C1776" s="186" t="str">
        <f t="shared" si="878"/>
        <v>-3.64816912577323E-06+0.0191954439488634i</v>
      </c>
      <c r="D1776" s="158" t="str">
        <f t="shared" si="879"/>
        <v>-7.66669463596333+0.147165070274619i</v>
      </c>
      <c r="E1776" t="str">
        <f t="shared" si="880"/>
        <v>7.99991711027144-0.0257509409110473i</v>
      </c>
      <c r="F1776" t="str">
        <f t="shared" si="881"/>
        <v>0.999200647757517+2.57097892204154E-06i</v>
      </c>
      <c r="G1776">
        <f t="shared" si="876"/>
        <v>1</v>
      </c>
      <c r="H1776" t="str">
        <f t="shared" si="882"/>
        <v>11.0176635718706+2.74077607546847i</v>
      </c>
      <c r="I1776" t="str">
        <f t="shared" si="883"/>
        <v>644.811892149305i</v>
      </c>
      <c r="J1776" t="str">
        <f t="shared" si="877"/>
        <v>-561.803024501701+141.064208021719i</v>
      </c>
      <c r="K1776" t="str">
        <f t="shared" si="884"/>
        <v>0.271099799421339-1.07968342496392i</v>
      </c>
      <c r="L1776" t="str">
        <f t="shared" si="885"/>
        <v>0.0341665801360185-0.115557091342838i</v>
      </c>
      <c r="M1776" t="str">
        <f t="shared" si="886"/>
        <v>0.305266379557357-1.19524051630676i</v>
      </c>
      <c r="N1776" t="str">
        <f t="shared" si="887"/>
        <v>-1.20981038482751i</v>
      </c>
      <c r="O1776" t="str">
        <f t="shared" si="888"/>
        <v>0.353196801861572-0.935549046899604i</v>
      </c>
      <c r="P1776" t="str">
        <f t="shared" si="889"/>
        <v>0.646803198138428+0.935549046899604i</v>
      </c>
      <c r="Q1776" t="str">
        <f t="shared" si="890"/>
        <v>-0.646803198138428+0.274261337927906i</v>
      </c>
      <c r="R1776" t="str">
        <f t="shared" si="891"/>
        <v>-0.327751372064188-1.58539503153504i</v>
      </c>
      <c r="S1776" t="str">
        <f t="shared" si="892"/>
        <v>0.127560775942701i</v>
      </c>
      <c r="T1776" t="str">
        <f t="shared" si="893"/>
        <v>0.202234220398313-0.0418082193367927i</v>
      </c>
      <c r="U1776" t="e">
        <f t="shared" si="894"/>
        <v>#DIV/0!</v>
      </c>
      <c r="V1776" t="str">
        <f t="shared" si="895"/>
        <v>1.33333333333333E-06-0.000646183284985366i</v>
      </c>
      <c r="W1776" t="e">
        <f t="shared" si="896"/>
        <v>#DIV/0!</v>
      </c>
      <c r="X1776" t="e">
        <f t="shared" si="897"/>
        <v>#DIV/0!</v>
      </c>
      <c r="Y1776" t="str">
        <f t="shared" si="898"/>
        <v>0.00083+0.165071844390222i</v>
      </c>
      <c r="Z1776" t="e">
        <f t="shared" si="899"/>
        <v>#DIV/0!</v>
      </c>
      <c r="AA1776" t="e">
        <f t="shared" si="900"/>
        <v>#DIV/0!</v>
      </c>
      <c r="AB1776" t="str">
        <f t="shared" si="901"/>
        <v>1.24702413668401-0.25779938984646i</v>
      </c>
      <c r="AC1776" t="str">
        <f t="shared" si="902"/>
        <v>1.07254226760252-1.56919125936771i</v>
      </c>
      <c r="AD1776" t="str">
        <f t="shared" si="903"/>
        <v>0.48219302102728+0.465113309886386i</v>
      </c>
      <c r="AE1776" t="e">
        <f t="shared" si="904"/>
        <v>#DIV/0!</v>
      </c>
      <c r="AF1776" t="str">
        <f t="shared" si="905"/>
        <v>-18.6843582078339-2.59361100519385i</v>
      </c>
      <c r="AG1776" t="e">
        <f t="shared" si="906"/>
        <v>#DIV/0!</v>
      </c>
      <c r="AH1776" t="e">
        <f t="shared" si="907"/>
        <v>#DIV/0!</v>
      </c>
      <c r="AI1776" t="e">
        <f t="shared" si="908"/>
        <v>#DIV/0!</v>
      </c>
      <c r="AJ1776" t="e">
        <f t="shared" si="909"/>
        <v>#DIV/0!</v>
      </c>
      <c r="AK1776"/>
      <c r="AL1776"/>
      <c r="AM1776"/>
      <c r="AN1776"/>
    </row>
    <row r="1777" spans="1:40" x14ac:dyDescent="0.25">
      <c r="A1777"/>
      <c r="B1777">
        <f t="shared" si="875"/>
        <v>164300</v>
      </c>
      <c r="C1777" s="186" t="str">
        <f t="shared" si="878"/>
        <v>-3.64372961417446E-06+0.0191837607823611i</v>
      </c>
      <c r="D1777" s="158" t="str">
        <f t="shared" si="879"/>
        <v>-7.66669460192701+0.147075499331435i</v>
      </c>
      <c r="E1777" t="str">
        <f t="shared" si="880"/>
        <v>7.99991700927983-0.0257666232538009i</v>
      </c>
      <c r="F1777" t="str">
        <f t="shared" si="881"/>
        <v>0.999200647767594+2.57254465022769E-06i</v>
      </c>
      <c r="G1777">
        <f t="shared" si="876"/>
        <v>1</v>
      </c>
      <c r="H1777" t="str">
        <f t="shared" si="882"/>
        <v>11.0185008982606+2.7393332291185i</v>
      </c>
      <c r="I1777" t="str">
        <f t="shared" si="883"/>
        <v>645.204591231004i</v>
      </c>
      <c r="J1777" t="str">
        <f t="shared" si="877"/>
        <v>-562.488742408879+141.150118014424i</v>
      </c>
      <c r="K1777" t="str">
        <f t="shared" si="884"/>
        <v>0.27078833401523-1.07910210492107i</v>
      </c>
      <c r="L1777" t="str">
        <f t="shared" si="885"/>
        <v>0.0341283410934585-0.115498057554785i</v>
      </c>
      <c r="M1777" t="str">
        <f t="shared" si="886"/>
        <v>0.304916675108688-1.19460016247586i</v>
      </c>
      <c r="N1777" t="str">
        <f t="shared" si="887"/>
        <v>-1.21054717556126i</v>
      </c>
      <c r="O1777" t="str">
        <f t="shared" si="888"/>
        <v>0.352507402186906-0.935809025070521i</v>
      </c>
      <c r="P1777" t="str">
        <f t="shared" si="889"/>
        <v>0.647492597813094+0.935809025070521i</v>
      </c>
      <c r="Q1777" t="str">
        <f t="shared" si="890"/>
        <v>-0.647492597813094+0.274738150490739i</v>
      </c>
      <c r="R1777" t="str">
        <f t="shared" si="891"/>
        <v>-0.327744370010703-1.58434692625959i</v>
      </c>
      <c r="S1777" t="str">
        <f t="shared" si="892"/>
        <v>0.127638462164347i</v>
      </c>
      <c r="T1777" t="str">
        <f t="shared" si="893"/>
        <v>0.202223605202584-0.0418327873711889i</v>
      </c>
      <c r="U1777" t="e">
        <f t="shared" si="894"/>
        <v>#DIV/0!</v>
      </c>
      <c r="V1777" t="str">
        <f t="shared" si="895"/>
        <v>1.33333333333333E-06-0.00064578999022883i</v>
      </c>
      <c r="W1777" t="e">
        <f t="shared" si="896"/>
        <v>#DIV/0!</v>
      </c>
      <c r="X1777" t="e">
        <f t="shared" si="897"/>
        <v>#DIV/0!</v>
      </c>
      <c r="Y1777" t="str">
        <f t="shared" si="898"/>
        <v>0.00083+0.165172375355137i</v>
      </c>
      <c r="Z1777" t="e">
        <f t="shared" si="899"/>
        <v>#DIV/0!</v>
      </c>
      <c r="AA1777" t="e">
        <f t="shared" si="900"/>
        <v>#DIV/0!</v>
      </c>
      <c r="AB1777" t="str">
        <f t="shared" si="901"/>
        <v>1.24695868087112-0.257950882169681i</v>
      </c>
      <c r="AC1777" t="str">
        <f t="shared" si="902"/>
        <v>1.07207032921845-1.56827056810186i</v>
      </c>
      <c r="AD1777" t="str">
        <f t="shared" si="903"/>
        <v>0.482531762892602+0.465258170247762i</v>
      </c>
      <c r="AE1777" t="e">
        <f t="shared" si="904"/>
        <v>#DIV/0!</v>
      </c>
      <c r="AF1777" t="str">
        <f t="shared" si="905"/>
        <v>-18.6851955001876-2.59225772978707i</v>
      </c>
      <c r="AG1777" t="e">
        <f t="shared" si="906"/>
        <v>#DIV/0!</v>
      </c>
      <c r="AH1777" t="e">
        <f t="shared" si="907"/>
        <v>#DIV/0!</v>
      </c>
      <c r="AI1777" t="e">
        <f t="shared" si="908"/>
        <v>#DIV/0!</v>
      </c>
      <c r="AJ1777" t="e">
        <f t="shared" si="909"/>
        <v>#DIV/0!</v>
      </c>
      <c r="AK1777"/>
      <c r="AL1777"/>
      <c r="AM1777"/>
      <c r="AN1777"/>
    </row>
    <row r="1778" spans="1:40" x14ac:dyDescent="0.25">
      <c r="A1778"/>
      <c r="B1778">
        <f t="shared" ref="B1778:B1841" si="910">B1777+100</f>
        <v>164400</v>
      </c>
      <c r="C1778" s="186" t="str">
        <f t="shared" si="878"/>
        <v>-0.0000036392982014097+0.0191720918289551i</v>
      </c>
      <c r="D1778" s="158" t="str">
        <f t="shared" si="879"/>
        <v>-7.66669456795287+0.146986037355323i</v>
      </c>
      <c r="E1778" t="str">
        <f t="shared" si="880"/>
        <v>7.99991690822674-0.0257823055959603i</v>
      </c>
      <c r="F1778" t="str">
        <f t="shared" si="881"/>
        <v>0.999200647777679+2.57411037835462E-06i</v>
      </c>
      <c r="G1778">
        <f t="shared" si="876"/>
        <v>1</v>
      </c>
      <c r="H1778" t="str">
        <f t="shared" si="882"/>
        <v>11.0193368345398+2.73789176423373i</v>
      </c>
      <c r="I1778" t="str">
        <f t="shared" si="883"/>
        <v>645.597290312703i</v>
      </c>
      <c r="J1778" t="str">
        <f t="shared" si="877"/>
        <v>-563.174877800323+141.23602800713i</v>
      </c>
      <c r="K1778" t="str">
        <f t="shared" si="884"/>
        <v>0.270477394491611-1.07852136413007i</v>
      </c>
      <c r="L1778" t="str">
        <f t="shared" si="885"/>
        <v>0.034090164346086-0.115439077187681i</v>
      </c>
      <c r="M1778" t="str">
        <f t="shared" si="886"/>
        <v>0.304567558837697-1.19396044131775i</v>
      </c>
      <c r="N1778" t="str">
        <f t="shared" si="887"/>
        <v>-1.21128396629502i</v>
      </c>
      <c r="O1778" t="str">
        <f t="shared" si="888"/>
        <v>0.351817811149866-0.936068495227629i</v>
      </c>
      <c r="P1778" t="str">
        <f t="shared" si="889"/>
        <v>0.648182188850134+0.936068495227629i</v>
      </c>
      <c r="Q1778" t="str">
        <f t="shared" si="890"/>
        <v>-0.648182188850134+0.275215471067391i</v>
      </c>
      <c r="R1778" t="str">
        <f t="shared" si="891"/>
        <v>-0.32773736319331-1.58330004384391i</v>
      </c>
      <c r="S1778" t="str">
        <f t="shared" si="892"/>
        <v>0.127716148385993i</v>
      </c>
      <c r="T1778" t="str">
        <f t="shared" si="893"/>
        <v>0.202212983339118-0.0418573537092309i</v>
      </c>
      <c r="U1778" t="e">
        <f t="shared" si="894"/>
        <v>#DIV/0!</v>
      </c>
      <c r="V1778" t="str">
        <f t="shared" si="895"/>
        <v>1.33333333333333E-06-0.000645397173933069i</v>
      </c>
      <c r="W1778" t="e">
        <f t="shared" si="896"/>
        <v>#DIV/0!</v>
      </c>
      <c r="X1778" t="e">
        <f t="shared" si="897"/>
        <v>#DIV/0!</v>
      </c>
      <c r="Y1778" t="str">
        <f t="shared" si="898"/>
        <v>0.00083+0.165272906320052i</v>
      </c>
      <c r="Z1778" t="e">
        <f t="shared" si="899"/>
        <v>#DIV/0!</v>
      </c>
      <c r="AA1778" t="e">
        <f t="shared" si="900"/>
        <v>#DIV/0!</v>
      </c>
      <c r="AB1778" t="str">
        <f t="shared" si="901"/>
        <v>1.24689318394339-0.25810236403278i</v>
      </c>
      <c r="AC1778" t="str">
        <f t="shared" si="902"/>
        <v>1.07159920069927-1.56735074312085i</v>
      </c>
      <c r="AD1778" t="str">
        <f t="shared" si="903"/>
        <v>0.482870619983278+0.465402793044074i</v>
      </c>
      <c r="AE1778" t="e">
        <f t="shared" si="904"/>
        <v>#DIV/0!</v>
      </c>
      <c r="AF1778" t="str">
        <f t="shared" si="905"/>
        <v>-18.6860314024927-2.59090572687841i</v>
      </c>
      <c r="AG1778" t="e">
        <f t="shared" si="906"/>
        <v>#DIV/0!</v>
      </c>
      <c r="AH1778" t="e">
        <f t="shared" si="907"/>
        <v>#DIV/0!</v>
      </c>
      <c r="AI1778" t="e">
        <f t="shared" si="908"/>
        <v>#DIV/0!</v>
      </c>
      <c r="AJ1778" t="e">
        <f t="shared" si="909"/>
        <v>#DIV/0!</v>
      </c>
      <c r="AK1778"/>
      <c r="AL1778"/>
      <c r="AM1778"/>
      <c r="AN1778"/>
    </row>
    <row r="1779" spans="1:40" x14ac:dyDescent="0.25">
      <c r="A1779"/>
      <c r="B1779">
        <f t="shared" si="910"/>
        <v>164500</v>
      </c>
      <c r="C1779" s="186" t="str">
        <f t="shared" si="878"/>
        <v>-3.63487486779171E-06+0.019160437062725i</v>
      </c>
      <c r="D1779" s="158" t="str">
        <f t="shared" si="879"/>
        <v>-7.66669453404067+0.146896684147558i</v>
      </c>
      <c r="E1779" t="str">
        <f t="shared" si="880"/>
        <v>7.99991680711216-0.0257979879375253i</v>
      </c>
      <c r="F1779" t="str">
        <f t="shared" si="881"/>
        <v>0.999200647787765+2.57567610642228E-06i</v>
      </c>
      <c r="G1779">
        <f t="shared" si="876"/>
        <v>1</v>
      </c>
      <c r="H1779" t="str">
        <f t="shared" si="882"/>
        <v>11.0201713837038+2.73645167909991i</v>
      </c>
      <c r="I1779" t="str">
        <f t="shared" si="883"/>
        <v>645.989989394401i</v>
      </c>
      <c r="J1779" t="str">
        <f t="shared" si="877"/>
        <v>-563.861430676033+141.321937999834i</v>
      </c>
      <c r="K1779" t="str">
        <f t="shared" si="884"/>
        <v>0.270166979691986-1.07794120181628i</v>
      </c>
      <c r="L1779" t="str">
        <f t="shared" si="885"/>
        <v>0.0340520497629469-0.115380150182751i</v>
      </c>
      <c r="M1779" t="str">
        <f t="shared" si="886"/>
        <v>0.304219029454933-1.19332135199903i</v>
      </c>
      <c r="N1779" t="str">
        <f t="shared" si="887"/>
        <v>-1.21202075702878i</v>
      </c>
      <c r="O1779" t="str">
        <f t="shared" si="888"/>
        <v>0.351128029124811-0.936327457230069i</v>
      </c>
      <c r="P1779" t="str">
        <f t="shared" si="889"/>
        <v>0.648871970875189+0.936327457230069i</v>
      </c>
      <c r="Q1779" t="str">
        <f t="shared" si="890"/>
        <v>-0.648871970875189+0.275693299798711i</v>
      </c>
      <c r="R1779" t="str">
        <f t="shared" si="891"/>
        <v>-0.327730351611055-1.58225438205497i</v>
      </c>
      <c r="S1779" t="str">
        <f t="shared" si="892"/>
        <v>0.127793834607639i</v>
      </c>
      <c r="T1779" t="str">
        <f t="shared" si="893"/>
        <v>0.202202354807545-0.0418819183496865i</v>
      </c>
      <c r="U1779" t="e">
        <f t="shared" si="894"/>
        <v>#DIV/0!</v>
      </c>
      <c r="V1779" t="str">
        <f t="shared" si="895"/>
        <v>1.33333333333333E-06-0.000645004835225514i</v>
      </c>
      <c r="W1779" t="e">
        <f t="shared" si="896"/>
        <v>#DIV/0!</v>
      </c>
      <c r="X1779" t="e">
        <f t="shared" si="897"/>
        <v>#DIV/0!</v>
      </c>
      <c r="Y1779" t="str">
        <f t="shared" si="898"/>
        <v>0.00083+0.165373437284967i</v>
      </c>
      <c r="Z1779" t="e">
        <f t="shared" si="899"/>
        <v>#DIV/0!</v>
      </c>
      <c r="AA1779" t="e">
        <f t="shared" si="900"/>
        <v>#DIV/0!</v>
      </c>
      <c r="AB1779" t="str">
        <f t="shared" si="901"/>
        <v>1.24682764589853-0.258253835428159i</v>
      </c>
      <c r="AC1779" t="str">
        <f t="shared" si="902"/>
        <v>1.07112888028076-1.56643178328037i</v>
      </c>
      <c r="AD1779" t="str">
        <f t="shared" si="903"/>
        <v>0.483209592141515+0.465547178186016i</v>
      </c>
      <c r="AE1779" t="e">
        <f t="shared" si="904"/>
        <v>#DIV/0!</v>
      </c>
      <c r="AF1779" t="str">
        <f t="shared" si="905"/>
        <v>-18.6868659177445-2.58955499495235i</v>
      </c>
      <c r="AG1779" t="e">
        <f t="shared" si="906"/>
        <v>#DIV/0!</v>
      </c>
      <c r="AH1779" t="e">
        <f t="shared" si="907"/>
        <v>#DIV/0!</v>
      </c>
      <c r="AI1779" t="e">
        <f t="shared" si="908"/>
        <v>#DIV/0!</v>
      </c>
      <c r="AJ1779" t="e">
        <f t="shared" si="909"/>
        <v>#DIV/0!</v>
      </c>
      <c r="AK1779"/>
      <c r="AL1779"/>
      <c r="AM1779"/>
      <c r="AN1779"/>
    </row>
    <row r="1780" spans="1:40" x14ac:dyDescent="0.25">
      <c r="A1780"/>
      <c r="B1780">
        <f t="shared" si="910"/>
        <v>164600</v>
      </c>
      <c r="C1780" s="186" t="str">
        <f t="shared" si="878"/>
        <v>-3.63045959369298E-06+0.0191487964578131i</v>
      </c>
      <c r="D1780" s="158" t="str">
        <f t="shared" si="879"/>
        <v>-7.66669450019019+0.1468074395099i</v>
      </c>
      <c r="E1780" t="str">
        <f t="shared" si="880"/>
        <v>7.99991670593611-0.0258136702784955i</v>
      </c>
      <c r="F1780" t="str">
        <f t="shared" si="881"/>
        <v>0.999200647797861+2.57724183443067E-06i</v>
      </c>
      <c r="G1780">
        <f t="shared" si="876"/>
        <v>1</v>
      </c>
      <c r="H1780" t="str">
        <f t="shared" si="882"/>
        <v>11.0210045487407+2.73501297200479i</v>
      </c>
      <c r="I1780" t="str">
        <f t="shared" si="883"/>
        <v>646.3826884761i</v>
      </c>
      <c r="J1780" t="str">
        <f t="shared" si="877"/>
        <v>-564.548401036009+141.407847992539i</v>
      </c>
      <c r="K1780" t="str">
        <f t="shared" si="884"/>
        <v>0.269857088460987-1.07736161720615i</v>
      </c>
      <c r="L1780" t="str">
        <f t="shared" si="885"/>
        <v>0.0340139972134176-0.115321276481264i</v>
      </c>
      <c r="M1780" t="str">
        <f t="shared" si="886"/>
        <v>0.303871085674405-1.19268289368741i</v>
      </c>
      <c r="N1780" t="str">
        <f t="shared" si="887"/>
        <v>-1.21275754776253i</v>
      </c>
      <c r="O1780" t="str">
        <f t="shared" si="888"/>
        <v>0.350438056486206-0.936585910937256i</v>
      </c>
      <c r="P1780" t="str">
        <f t="shared" si="889"/>
        <v>0.649561943513794+0.936585910937256i</v>
      </c>
      <c r="Q1780" t="str">
        <f t="shared" si="890"/>
        <v>-0.649561943513794+0.276171636825274i</v>
      </c>
      <c r="R1780" t="str">
        <f t="shared" si="891"/>
        <v>-0.327723335262981-1.58120993866516i</v>
      </c>
      <c r="S1780" t="str">
        <f t="shared" si="892"/>
        <v>0.127871520829285i</v>
      </c>
      <c r="T1780" t="str">
        <f t="shared" si="893"/>
        <v>0.202191719607494-0.041906481291323i</v>
      </c>
      <c r="U1780" t="e">
        <f t="shared" si="894"/>
        <v>#DIV/0!</v>
      </c>
      <c r="V1780" t="str">
        <f t="shared" si="895"/>
        <v>1.33333333333333E-06-0.000644612973235704i</v>
      </c>
      <c r="W1780" t="e">
        <f t="shared" si="896"/>
        <v>#DIV/0!</v>
      </c>
      <c r="X1780" t="e">
        <f t="shared" si="897"/>
        <v>#DIV/0!</v>
      </c>
      <c r="Y1780" t="str">
        <f t="shared" si="898"/>
        <v>0.00083+0.165473968249882i</v>
      </c>
      <c r="Z1780" t="e">
        <f t="shared" si="899"/>
        <v>#DIV/0!</v>
      </c>
      <c r="AA1780" t="e">
        <f t="shared" si="900"/>
        <v>#DIV/0!</v>
      </c>
      <c r="AB1780" t="str">
        <f t="shared" si="901"/>
        <v>1.24676206673425-0.258405296348217i</v>
      </c>
      <c r="AC1780" t="str">
        <f t="shared" si="902"/>
        <v>1.07065936620346-1.56551368743765i</v>
      </c>
      <c r="AD1780" t="str">
        <f t="shared" si="903"/>
        <v>0.483548679209473+0.46569132558437i</v>
      </c>
      <c r="AE1780" t="e">
        <f t="shared" si="904"/>
        <v>#DIV/0!</v>
      </c>
      <c r="AF1780" t="str">
        <f t="shared" si="905"/>
        <v>-18.6876990489309-2.58820553249489i</v>
      </c>
      <c r="AG1780" t="e">
        <f t="shared" si="906"/>
        <v>#DIV/0!</v>
      </c>
      <c r="AH1780" t="e">
        <f t="shared" si="907"/>
        <v>#DIV/0!</v>
      </c>
      <c r="AI1780" t="e">
        <f t="shared" si="908"/>
        <v>#DIV/0!</v>
      </c>
      <c r="AJ1780" t="e">
        <f t="shared" si="909"/>
        <v>#DIV/0!</v>
      </c>
      <c r="AK1780"/>
      <c r="AL1780"/>
      <c r="AM1780"/>
      <c r="AN1780"/>
    </row>
    <row r="1781" spans="1:40" x14ac:dyDescent="0.25">
      <c r="A1781"/>
      <c r="B1781">
        <f t="shared" si="910"/>
        <v>164700</v>
      </c>
      <c r="C1781" s="186" t="str">
        <f t="shared" si="878"/>
        <v>-3.62605235954579E-06+0.0191371699884249i</v>
      </c>
      <c r="D1781" s="158" t="str">
        <f t="shared" si="879"/>
        <v>-7.66669446640143+0.146718303244591i</v>
      </c>
      <c r="E1781" t="str">
        <f t="shared" si="880"/>
        <v>7.99991660469856-0.0258293526188704i</v>
      </c>
      <c r="F1781" t="str">
        <f t="shared" si="881"/>
        <v>0.999200647807956+2.57880756237968E-06i</v>
      </c>
      <c r="G1781">
        <f t="shared" si="876"/>
        <v>1</v>
      </c>
      <c r="H1781" t="str">
        <f t="shared" si="882"/>
        <v>11.0218363326307+2.7335756412383i</v>
      </c>
      <c r="I1781" t="str">
        <f t="shared" si="883"/>
        <v>646.775387557799i</v>
      </c>
      <c r="J1781" t="str">
        <f t="shared" si="877"/>
        <v>-565.235788880252+141.493757985245i</v>
      </c>
      <c r="K1781" t="str">
        <f t="shared" si="884"/>
        <v>0.269547719646341-1.07678260952727i</v>
      </c>
      <c r="L1781" t="str">
        <f t="shared" si="885"/>
        <v>0.0339760065672057-0.115262456024534i</v>
      </c>
      <c r="M1781" t="str">
        <f t="shared" si="886"/>
        <v>0.303523726213547-1.1920450655518i</v>
      </c>
      <c r="N1781" t="str">
        <f t="shared" si="887"/>
        <v>-1.21349433849629i</v>
      </c>
      <c r="O1781" t="str">
        <f t="shared" si="888"/>
        <v>0.349747893608593-0.936843856208895i</v>
      </c>
      <c r="P1781" t="str">
        <f t="shared" si="889"/>
        <v>0.650252106391407+0.936843856208895i</v>
      </c>
      <c r="Q1781" t="str">
        <f t="shared" si="890"/>
        <v>-0.650252106391407+0.276650482287395i</v>
      </c>
      <c r="R1781" t="str">
        <f t="shared" si="891"/>
        <v>-0.327716314148129-1.58016671145227i</v>
      </c>
      <c r="S1781" t="str">
        <f t="shared" si="892"/>
        <v>0.127949207050931i</v>
      </c>
      <c r="T1781" t="str">
        <f t="shared" si="893"/>
        <v>0.202181077738595-0.0419310425329069i</v>
      </c>
      <c r="U1781" t="e">
        <f t="shared" si="894"/>
        <v>#DIV/0!</v>
      </c>
      <c r="V1781" t="str">
        <f t="shared" si="895"/>
        <v>1.33333333333333E-06-0.000644221587095305i</v>
      </c>
      <c r="W1781" t="e">
        <f t="shared" si="896"/>
        <v>#DIV/0!</v>
      </c>
      <c r="X1781" t="e">
        <f t="shared" si="897"/>
        <v>#DIV/0!</v>
      </c>
      <c r="Y1781" t="str">
        <f t="shared" si="898"/>
        <v>0.00083+0.165574499214796i</v>
      </c>
      <c r="Z1781" t="e">
        <f t="shared" si="899"/>
        <v>#DIV/0!</v>
      </c>
      <c r="AA1781" t="e">
        <f t="shared" si="900"/>
        <v>#DIV/0!</v>
      </c>
      <c r="AB1781" t="str">
        <f t="shared" si="901"/>
        <v>1.24669644644827-0.258556746785347i</v>
      </c>
      <c r="AC1781" t="str">
        <f t="shared" si="902"/>
        <v>1.07019065671257-1.56459645445157i</v>
      </c>
      <c r="AD1781" t="str">
        <f t="shared" si="903"/>
        <v>0.483887881029226+0.465835235150029i</v>
      </c>
      <c r="AE1781" t="e">
        <f t="shared" si="904"/>
        <v>#DIV/0!</v>
      </c>
      <c r="AF1781" t="str">
        <f t="shared" si="905"/>
        <v>-18.6885307990321-2.58685733799371i</v>
      </c>
      <c r="AG1781" t="e">
        <f t="shared" si="906"/>
        <v>#DIV/0!</v>
      </c>
      <c r="AH1781" t="e">
        <f t="shared" si="907"/>
        <v>#DIV/0!</v>
      </c>
      <c r="AI1781" t="e">
        <f t="shared" si="908"/>
        <v>#DIV/0!</v>
      </c>
      <c r="AJ1781" t="e">
        <f t="shared" si="909"/>
        <v>#DIV/0!</v>
      </c>
      <c r="AK1781"/>
      <c r="AL1781"/>
      <c r="AM1781"/>
      <c r="AN1781"/>
    </row>
    <row r="1782" spans="1:40" x14ac:dyDescent="0.25">
      <c r="A1782"/>
      <c r="B1782">
        <f t="shared" si="910"/>
        <v>164800</v>
      </c>
      <c r="C1782" s="186" t="str">
        <f t="shared" si="878"/>
        <v>-3.62165314584154E-06+0.0191255576288281i</v>
      </c>
      <c r="D1782" s="158" t="str">
        <f t="shared" si="879"/>
        <v>-7.66669443267415+0.146629275154349i</v>
      </c>
      <c r="E1782" t="str">
        <f t="shared" si="880"/>
        <v>7.99991650339954-0.0258450349586498i</v>
      </c>
      <c r="F1782" t="str">
        <f t="shared" si="881"/>
        <v>0.999200647818062+2.58037329026936E-06i</v>
      </c>
      <c r="G1782">
        <f t="shared" si="876"/>
        <v>1</v>
      </c>
      <c r="H1782" t="str">
        <f t="shared" si="882"/>
        <v>11.0226667383461+2.73213968509233i</v>
      </c>
      <c r="I1782" t="str">
        <f t="shared" si="883"/>
        <v>647.168086639497i</v>
      </c>
      <c r="J1782" t="str">
        <f t="shared" si="877"/>
        <v>-565.923594208761+141.579667977949i</v>
      </c>
      <c r="K1782" t="str">
        <f t="shared" si="884"/>
        <v>0.269238872098872-1.07620417800837i</v>
      </c>
      <c r="L1782" t="str">
        <f t="shared" si="885"/>
        <v>0.0339380776943485-0.115203688753922i</v>
      </c>
      <c r="M1782" t="str">
        <f t="shared" si="886"/>
        <v>0.30317694979322-1.19140786676229i</v>
      </c>
      <c r="N1782" t="str">
        <f t="shared" si="887"/>
        <v>-1.21423112923005i</v>
      </c>
      <c r="O1782" t="str">
        <f t="shared" si="888"/>
        <v>0.349057540866642-0.937101292904952i</v>
      </c>
      <c r="P1782" t="str">
        <f t="shared" si="889"/>
        <v>0.650942459133358+0.937101292904952i</v>
      </c>
      <c r="Q1782" t="str">
        <f t="shared" si="890"/>
        <v>-0.650942459133358+0.277129836325098i</v>
      </c>
      <c r="R1782" t="str">
        <f t="shared" si="891"/>
        <v>-0.327709288265542-1.57912469819949i</v>
      </c>
      <c r="S1782" t="str">
        <f t="shared" si="892"/>
        <v>0.128026893272577i</v>
      </c>
      <c r="T1782" t="str">
        <f t="shared" si="893"/>
        <v>0.202170429200476-0.0419556020732047i</v>
      </c>
      <c r="U1782" t="e">
        <f t="shared" si="894"/>
        <v>#DIV/0!</v>
      </c>
      <c r="V1782" t="str">
        <f t="shared" si="895"/>
        <v>1.33333333333333E-06-0.00064383067593809i</v>
      </c>
      <c r="W1782" t="e">
        <f t="shared" si="896"/>
        <v>#DIV/0!</v>
      </c>
      <c r="X1782" t="e">
        <f t="shared" si="897"/>
        <v>#DIV/0!</v>
      </c>
      <c r="Y1782" t="str">
        <f t="shared" si="898"/>
        <v>0.00083+0.165675030179711i</v>
      </c>
      <c r="Z1782" t="e">
        <f t="shared" si="899"/>
        <v>#DIV/0!</v>
      </c>
      <c r="AA1782" t="e">
        <f t="shared" si="900"/>
        <v>#DIV/0!</v>
      </c>
      <c r="AB1782" t="str">
        <f t="shared" si="901"/>
        <v>1.24663078503831-0.258708186731944i</v>
      </c>
      <c r="AC1782" t="str">
        <f t="shared" si="902"/>
        <v>1.069722750058-1.56368008318262i</v>
      </c>
      <c r="AD1782" t="str">
        <f t="shared" si="903"/>
        <v>0.484227197442779+0.465978906793971i</v>
      </c>
      <c r="AE1782" t="e">
        <f t="shared" si="904"/>
        <v>#DIV/0!</v>
      </c>
      <c r="AF1782" t="str">
        <f t="shared" si="905"/>
        <v>-18.6893611710203-2.58551040993798i</v>
      </c>
      <c r="AG1782" t="e">
        <f t="shared" si="906"/>
        <v>#DIV/0!</v>
      </c>
      <c r="AH1782" t="e">
        <f t="shared" si="907"/>
        <v>#DIV/0!</v>
      </c>
      <c r="AI1782" t="e">
        <f t="shared" si="908"/>
        <v>#DIV/0!</v>
      </c>
      <c r="AJ1782" t="e">
        <f t="shared" si="909"/>
        <v>#DIV/0!</v>
      </c>
      <c r="AK1782"/>
      <c r="AL1782"/>
      <c r="AM1782"/>
      <c r="AN1782"/>
    </row>
    <row r="1783" spans="1:40" x14ac:dyDescent="0.25">
      <c r="A1783"/>
      <c r="B1783">
        <f t="shared" si="910"/>
        <v>164900</v>
      </c>
      <c r="C1783" s="186" t="str">
        <f t="shared" si="878"/>
        <v>-3.61726193313084E-06+0.019113959353353i</v>
      </c>
      <c r="D1783" s="158" t="str">
        <f t="shared" si="879"/>
        <v>-7.66669439900813+0.146540355042373i</v>
      </c>
      <c r="E1783" t="str">
        <f t="shared" si="880"/>
        <v>7.99991640203903-0.0258607172978333i</v>
      </c>
      <c r="F1783" t="str">
        <f t="shared" si="881"/>
        <v>0.999200647828178+2.58193901809965E-06i</v>
      </c>
      <c r="G1783">
        <f t="shared" si="876"/>
        <v>1</v>
      </c>
      <c r="H1783" t="str">
        <f t="shared" si="882"/>
        <v>11.0234957688514+2.73070510186086i</v>
      </c>
      <c r="I1783" t="str">
        <f t="shared" si="883"/>
        <v>647.560785721196i</v>
      </c>
      <c r="J1783" t="str">
        <f t="shared" si="877"/>
        <v>-566.611817021535+141.665577970654i</v>
      </c>
      <c r="K1783" t="str">
        <f t="shared" si="884"/>
        <v>0.268930544672499-1.07562632187927i</v>
      </c>
      <c r="L1783" t="str">
        <f t="shared" si="885"/>
        <v>0.0339002104652111-0.115144974610832i</v>
      </c>
      <c r="M1783" t="str">
        <f t="shared" si="886"/>
        <v>0.30283075513771-1.1907712964901i</v>
      </c>
      <c r="N1783" t="str">
        <f t="shared" si="887"/>
        <v>-1.2149679199638i</v>
      </c>
      <c r="O1783" t="str">
        <f t="shared" si="888"/>
        <v>0.348366998635128-0.937358220885672i</v>
      </c>
      <c r="P1783" t="str">
        <f t="shared" si="889"/>
        <v>0.651633001364872+0.937358220885672i</v>
      </c>
      <c r="Q1783" t="str">
        <f t="shared" si="890"/>
        <v>-0.651633001364872+0.277609699078128i</v>
      </c>
      <c r="R1783" t="str">
        <f t="shared" si="891"/>
        <v>-0.32770225761426-1.57808389669539i</v>
      </c>
      <c r="S1783" t="str">
        <f t="shared" si="892"/>
        <v>0.128104579494223i</v>
      </c>
      <c r="T1783" t="str">
        <f t="shared" si="893"/>
        <v>0.202159773992768-0.0419801599109823i</v>
      </c>
      <c r="U1783" t="e">
        <f t="shared" si="894"/>
        <v>#DIV/0!</v>
      </c>
      <c r="V1783" t="str">
        <f t="shared" si="895"/>
        <v>1.33333333333333E-06-0.000643440238899921i</v>
      </c>
      <c r="W1783" t="e">
        <f t="shared" si="896"/>
        <v>#DIV/0!</v>
      </c>
      <c r="X1783" t="e">
        <f t="shared" si="897"/>
        <v>#DIV/0!</v>
      </c>
      <c r="Y1783" t="str">
        <f t="shared" si="898"/>
        <v>0.00083+0.165775561144626i</v>
      </c>
      <c r="Z1783" t="e">
        <f t="shared" si="899"/>
        <v>#DIV/0!</v>
      </c>
      <c r="AA1783" t="e">
        <f t="shared" si="900"/>
        <v>#DIV/0!</v>
      </c>
      <c r="AB1783" t="str">
        <f t="shared" si="901"/>
        <v>1.24656508250207-0.258859616180398i</v>
      </c>
      <c r="AC1783" t="str">
        <f t="shared" si="902"/>
        <v>1.06925564449434-1.56276457249285i</v>
      </c>
      <c r="AD1783" t="str">
        <f t="shared" si="903"/>
        <v>0.484566628292073+0.466122340427264i</v>
      </c>
      <c r="AE1783" t="e">
        <f t="shared" si="904"/>
        <v>#DIV/0!</v>
      </c>
      <c r="AF1783" t="str">
        <f t="shared" si="905"/>
        <v>-18.6901901678595-2.58416474681849i</v>
      </c>
      <c r="AG1783" t="e">
        <f t="shared" si="906"/>
        <v>#DIV/0!</v>
      </c>
      <c r="AH1783" t="e">
        <f t="shared" si="907"/>
        <v>#DIV/0!</v>
      </c>
      <c r="AI1783" t="e">
        <f t="shared" si="908"/>
        <v>#DIV/0!</v>
      </c>
      <c r="AJ1783" t="e">
        <f t="shared" si="909"/>
        <v>#DIV/0!</v>
      </c>
      <c r="AK1783"/>
      <c r="AL1783"/>
      <c r="AM1783"/>
      <c r="AN1783"/>
    </row>
    <row r="1784" spans="1:40" x14ac:dyDescent="0.25">
      <c r="A1784"/>
      <c r="B1784">
        <f t="shared" si="910"/>
        <v>165000</v>
      </c>
      <c r="C1784" s="186" t="str">
        <f t="shared" si="878"/>
        <v>-3.61287870202322E-06+0.0191023751363921i</v>
      </c>
      <c r="D1784" s="158" t="str">
        <f t="shared" si="879"/>
        <v>-7.66669436540337+0.146451542712339i</v>
      </c>
      <c r="E1784" t="str">
        <f t="shared" si="880"/>
        <v>7.99991630061703-0.0258763996364205i</v>
      </c>
      <c r="F1784" t="str">
        <f t="shared" si="881"/>
        <v>0.999200647838294+2.58350474587048E-06i</v>
      </c>
      <c r="G1784">
        <f t="shared" si="876"/>
        <v>1</v>
      </c>
      <c r="H1784" t="str">
        <f t="shared" si="882"/>
        <v>11.0243234271037+2.72927188983996i</v>
      </c>
      <c r="I1784" t="str">
        <f t="shared" si="883"/>
        <v>647.953484802895i</v>
      </c>
      <c r="J1784" t="str">
        <f t="shared" si="877"/>
        <v>-567.300457318576+141.75148796336i</v>
      </c>
      <c r="K1784" t="str">
        <f t="shared" si="884"/>
        <v>0.26862273622421-1.07504904037093i</v>
      </c>
      <c r="L1784" t="str">
        <f t="shared" si="885"/>
        <v>0.0338624047504874-0.115086313536716i</v>
      </c>
      <c r="M1784" t="str">
        <f t="shared" si="886"/>
        <v>0.302485140974697-1.19013535390765i</v>
      </c>
      <c r="N1784" t="str">
        <f t="shared" si="887"/>
        <v>-1.21570471069756i</v>
      </c>
      <c r="O1784" t="str">
        <f t="shared" si="888"/>
        <v>0.3476762672889-0.937614640011587i</v>
      </c>
      <c r="P1784" t="str">
        <f t="shared" si="889"/>
        <v>0.6523237327111+0.937614640011587i</v>
      </c>
      <c r="Q1784" t="str">
        <f t="shared" si="890"/>
        <v>-0.6523237327111+0.278090070685973i</v>
      </c>
      <c r="R1784" t="str">
        <f t="shared" si="891"/>
        <v>-0.327695222193327-1.57704430473388i</v>
      </c>
      <c r="S1784" t="str">
        <f t="shared" si="892"/>
        <v>0.128182265715869i</v>
      </c>
      <c r="T1784" t="str">
        <f t="shared" si="893"/>
        <v>0.202149112115096-0.0420047160450058i</v>
      </c>
      <c r="U1784" t="e">
        <f t="shared" si="894"/>
        <v>#DIV/0!</v>
      </c>
      <c r="V1784" t="str">
        <f t="shared" si="895"/>
        <v>1.33333333333333E-06-0.000643050275118768i</v>
      </c>
      <c r="W1784" t="e">
        <f t="shared" si="896"/>
        <v>#DIV/0!</v>
      </c>
      <c r="X1784" t="e">
        <f t="shared" si="897"/>
        <v>#DIV/0!</v>
      </c>
      <c r="Y1784" t="str">
        <f t="shared" si="898"/>
        <v>0.00083+0.165876092109541i</v>
      </c>
      <c r="Z1784" t="e">
        <f t="shared" si="899"/>
        <v>#DIV/0!</v>
      </c>
      <c r="AA1784" t="e">
        <f t="shared" si="900"/>
        <v>#DIV/0!</v>
      </c>
      <c r="AB1784" t="str">
        <f t="shared" si="901"/>
        <v>1.24649933883726-0.2590110351231i</v>
      </c>
      <c r="AC1784" t="str">
        <f t="shared" si="902"/>
        <v>1.06878933828084-1.56184992124595i</v>
      </c>
      <c r="AD1784" t="str">
        <f t="shared" si="903"/>
        <v>0.484906173418972+0.466265535961073i</v>
      </c>
      <c r="AE1784" t="e">
        <f t="shared" si="904"/>
        <v>#DIV/0!</v>
      </c>
      <c r="AF1784" t="str">
        <f t="shared" si="905"/>
        <v>-18.6910177925071-2.58282034712762i</v>
      </c>
      <c r="AG1784" t="e">
        <f t="shared" si="906"/>
        <v>#DIV/0!</v>
      </c>
      <c r="AH1784" t="e">
        <f t="shared" si="907"/>
        <v>#DIV/0!</v>
      </c>
      <c r="AI1784" t="e">
        <f t="shared" si="908"/>
        <v>#DIV/0!</v>
      </c>
      <c r="AJ1784" t="e">
        <f t="shared" si="909"/>
        <v>#DIV/0!</v>
      </c>
      <c r="AK1784"/>
      <c r="AL1784"/>
      <c r="AM1784"/>
      <c r="AN1784"/>
    </row>
    <row r="1785" spans="1:40" x14ac:dyDescent="0.25">
      <c r="A1785"/>
      <c r="B1785">
        <f t="shared" si="910"/>
        <v>165100</v>
      </c>
      <c r="C1785" s="186" t="str">
        <f t="shared" si="878"/>
        <v>-3.60850343318686E-06+0.0190908049523999i</v>
      </c>
      <c r="D1785" s="158" t="str">
        <f t="shared" si="879"/>
        <v>-7.66669433185963+0.146362837968399i</v>
      </c>
      <c r="E1785" t="str">
        <f t="shared" si="880"/>
        <v>7.99991619913356-0.0258920819744111i</v>
      </c>
      <c r="F1785" t="str">
        <f t="shared" si="881"/>
        <v>0.999200647848419+2.58507047358185E-06i</v>
      </c>
      <c r="G1785">
        <f t="shared" si="876"/>
        <v>1</v>
      </c>
      <c r="H1785" t="str">
        <f t="shared" si="882"/>
        <v>11.025149716052+2.72784004732773i</v>
      </c>
      <c r="I1785" t="str">
        <f t="shared" si="883"/>
        <v>648.346183884594i</v>
      </c>
      <c r="J1785" t="str">
        <f t="shared" si="877"/>
        <v>-567.989515099883+141.837397956065i</v>
      </c>
      <c r="K1785" t="str">
        <f t="shared" si="884"/>
        <v>0.26831544561406-1.07447233271542i</v>
      </c>
      <c r="L1785" t="str">
        <f t="shared" si="885"/>
        <v>0.0338246604211972-0.115027705473071i</v>
      </c>
      <c r="M1785" t="str">
        <f t="shared" si="886"/>
        <v>0.302140106035257-1.18950003818849i</v>
      </c>
      <c r="N1785" t="str">
        <f t="shared" si="887"/>
        <v>-1.21644150143131i</v>
      </c>
      <c r="O1785" t="str">
        <f t="shared" si="888"/>
        <v>0.346985347202948-0.937870550143489i</v>
      </c>
      <c r="P1785" t="str">
        <f t="shared" si="889"/>
        <v>0.653014652797052+0.937870550143489i</v>
      </c>
      <c r="Q1785" t="str">
        <f t="shared" si="890"/>
        <v>-0.653014652797052+0.278570951287821i</v>
      </c>
      <c r="R1785" t="str">
        <f t="shared" si="891"/>
        <v>-0.32768818200178-1.57600592011424i</v>
      </c>
      <c r="S1785" t="str">
        <f t="shared" si="892"/>
        <v>0.128259951937515i</v>
      </c>
      <c r="T1785" t="str">
        <f t="shared" si="893"/>
        <v>0.202138443567092-0.04202927047404i</v>
      </c>
      <c r="U1785" t="e">
        <f t="shared" si="894"/>
        <v>#DIV/0!</v>
      </c>
      <c r="V1785" t="str">
        <f t="shared" si="895"/>
        <v>1.33333333333333E-06-0.000642660783734689i</v>
      </c>
      <c r="W1785" t="e">
        <f t="shared" si="896"/>
        <v>#DIV/0!</v>
      </c>
      <c r="X1785" t="e">
        <f t="shared" si="897"/>
        <v>#DIV/0!</v>
      </c>
      <c r="Y1785" t="str">
        <f t="shared" si="898"/>
        <v>0.00083+0.165976623074456i</v>
      </c>
      <c r="Z1785" t="e">
        <f t="shared" si="899"/>
        <v>#DIV/0!</v>
      </c>
      <c r="AA1785" t="e">
        <f t="shared" si="900"/>
        <v>#DIV/0!</v>
      </c>
      <c r="AB1785" t="str">
        <f t="shared" si="901"/>
        <v>1.2464335540416-0.259162443552435i</v>
      </c>
      <c r="AC1785" t="str">
        <f t="shared" si="902"/>
        <v>1.06832382968139-1.56093612830719i</v>
      </c>
      <c r="AD1785" t="str">
        <f t="shared" si="903"/>
        <v>0.485245832665278+0.466408493306665i</v>
      </c>
      <c r="AE1785" t="e">
        <f t="shared" si="904"/>
        <v>#DIV/0!</v>
      </c>
      <c r="AF1785" t="str">
        <f t="shared" si="905"/>
        <v>-18.6918440479116-2.58147720935933i</v>
      </c>
      <c r="AG1785" t="e">
        <f t="shared" si="906"/>
        <v>#DIV/0!</v>
      </c>
      <c r="AH1785" t="e">
        <f t="shared" si="907"/>
        <v>#DIV/0!</v>
      </c>
      <c r="AI1785" t="e">
        <f t="shared" si="908"/>
        <v>#DIV/0!</v>
      </c>
      <c r="AJ1785" t="e">
        <f t="shared" si="909"/>
        <v>#DIV/0!</v>
      </c>
      <c r="AK1785"/>
      <c r="AL1785"/>
      <c r="AM1785"/>
      <c r="AN1785"/>
    </row>
    <row r="1786" spans="1:40" x14ac:dyDescent="0.25">
      <c r="A1786"/>
      <c r="B1786">
        <f t="shared" si="910"/>
        <v>165200</v>
      </c>
      <c r="C1786" s="186" t="str">
        <f t="shared" si="878"/>
        <v>-3.60413610734861E-06+0.019079248775893i</v>
      </c>
      <c r="D1786" s="158" t="str">
        <f t="shared" si="879"/>
        <v>-7.66669429837685+0.14627424061518i</v>
      </c>
      <c r="E1786" t="str">
        <f t="shared" si="880"/>
        <v>7.99991609758859-0.0259077643118046i</v>
      </c>
      <c r="F1786" t="str">
        <f t="shared" si="881"/>
        <v>0.999200647858545+2.58663620123368E-06i</v>
      </c>
      <c r="G1786">
        <f t="shared" si="876"/>
        <v>1</v>
      </c>
      <c r="H1786" t="str">
        <f t="shared" si="882"/>
        <v>11.025974638638+2.72640957262438i</v>
      </c>
      <c r="I1786" t="str">
        <f t="shared" si="883"/>
        <v>648.738882966292i</v>
      </c>
      <c r="J1786" t="str">
        <f t="shared" si="877"/>
        <v>-568.678990365457+141.923307948769i</v>
      </c>
      <c r="K1786" t="str">
        <f t="shared" si="884"/>
        <v>0.268008671705163-1.07389619814595i</v>
      </c>
      <c r="L1786" t="str">
        <f t="shared" si="885"/>
        <v>0.0337869773486863-0.114969150361438i</v>
      </c>
      <c r="M1786" t="str">
        <f t="shared" si="886"/>
        <v>0.301795649053849-1.18886534850739i</v>
      </c>
      <c r="N1786" t="str">
        <f t="shared" si="887"/>
        <v>-1.21717829216507i</v>
      </c>
      <c r="O1786" t="str">
        <f t="shared" si="888"/>
        <v>0.346294238752326-0.938125951142461i</v>
      </c>
      <c r="P1786" t="str">
        <f t="shared" si="889"/>
        <v>0.653705761247674+0.938125951142461i</v>
      </c>
      <c r="Q1786" t="str">
        <f t="shared" si="890"/>
        <v>-0.653705761247674+0.279052341022609i</v>
      </c>
      <c r="R1786" t="str">
        <f t="shared" si="891"/>
        <v>-0.327681137038657-1.57496874064105i</v>
      </c>
      <c r="S1786" t="str">
        <f t="shared" si="892"/>
        <v>0.128337638159161i</v>
      </c>
      <c r="T1786" t="str">
        <f t="shared" si="893"/>
        <v>0.202127768348381-0.0420538231968496i</v>
      </c>
      <c r="U1786" t="e">
        <f t="shared" si="894"/>
        <v>#DIV/0!</v>
      </c>
      <c r="V1786" t="str">
        <f t="shared" si="895"/>
        <v>1.33333333333333E-06-0.000642271763889812i</v>
      </c>
      <c r="W1786" t="e">
        <f t="shared" si="896"/>
        <v>#DIV/0!</v>
      </c>
      <c r="X1786" t="e">
        <f t="shared" si="897"/>
        <v>#DIV/0!</v>
      </c>
      <c r="Y1786" t="str">
        <f t="shared" si="898"/>
        <v>0.00083+0.166077154039371i</v>
      </c>
      <c r="Z1786" t="e">
        <f t="shared" si="899"/>
        <v>#DIV/0!</v>
      </c>
      <c r="AA1786" t="e">
        <f t="shared" si="900"/>
        <v>#DIV/0!</v>
      </c>
      <c r="AB1786" t="str">
        <f t="shared" si="901"/>
        <v>1.24636772811278-0.259313841460784i</v>
      </c>
      <c r="AC1786" t="str">
        <f t="shared" si="902"/>
        <v>1.0678591169645-1.56002319254347i</v>
      </c>
      <c r="AD1786" t="str">
        <f t="shared" si="903"/>
        <v>0.485585605872701+0.466551212375392i</v>
      </c>
      <c r="AE1786" t="e">
        <f t="shared" si="904"/>
        <v>#DIV/0!</v>
      </c>
      <c r="AF1786" t="str">
        <f t="shared" si="905"/>
        <v>-18.6926689370149-2.5801353320092i</v>
      </c>
      <c r="AG1786" t="e">
        <f t="shared" si="906"/>
        <v>#DIV/0!</v>
      </c>
      <c r="AH1786" t="e">
        <f t="shared" si="907"/>
        <v>#DIV/0!</v>
      </c>
      <c r="AI1786" t="e">
        <f t="shared" si="908"/>
        <v>#DIV/0!</v>
      </c>
      <c r="AJ1786" t="e">
        <f t="shared" si="909"/>
        <v>#DIV/0!</v>
      </c>
      <c r="AK1786"/>
      <c r="AL1786"/>
      <c r="AM1786"/>
      <c r="AN1786"/>
    </row>
    <row r="1787" spans="1:40" x14ac:dyDescent="0.25">
      <c r="A1787"/>
      <c r="B1787">
        <f t="shared" si="910"/>
        <v>165300</v>
      </c>
      <c r="C1787" s="186" t="str">
        <f t="shared" si="878"/>
        <v>-3.59977670529343E-06+0.0190677065814493i</v>
      </c>
      <c r="D1787" s="158" t="str">
        <f t="shared" si="879"/>
        <v>-7.66669426495478+0.146185750457778i</v>
      </c>
      <c r="E1787" t="str">
        <f t="shared" si="880"/>
        <v>7.99991599598215-0.0259234466486008i</v>
      </c>
      <c r="F1787" t="str">
        <f t="shared" si="881"/>
        <v>0.999200647868681+2.58820192882598E-06i</v>
      </c>
      <c r="G1787">
        <f t="shared" si="876"/>
        <v>1</v>
      </c>
      <c r="H1787" t="str">
        <f t="shared" si="882"/>
        <v>11.0267981977953+2.72498046403209i</v>
      </c>
      <c r="I1787" t="str">
        <f t="shared" si="883"/>
        <v>649.131582047991i</v>
      </c>
      <c r="J1787" t="str">
        <f t="shared" si="877"/>
        <v>-569.368883115296+142.009217941475i</v>
      </c>
      <c r="K1787" t="str">
        <f t="shared" si="884"/>
        <v>0.267702413363689-1.07332063589681i</v>
      </c>
      <c r="L1787" t="str">
        <f t="shared" si="885"/>
        <v>0.0337493554046259-0.114910648143409i</v>
      </c>
      <c r="M1787" t="str">
        <f t="shared" si="886"/>
        <v>0.301451768768315-1.18823128404022i</v>
      </c>
      <c r="N1787" t="str">
        <f t="shared" si="887"/>
        <v>-1.21791508289883i</v>
      </c>
      <c r="O1787" t="str">
        <f t="shared" si="888"/>
        <v>0.34560294231222-0.938380842869853i</v>
      </c>
      <c r="P1787" t="str">
        <f t="shared" si="889"/>
        <v>0.65439705768778+0.938380842869853i</v>
      </c>
      <c r="Q1787" t="str">
        <f t="shared" si="890"/>
        <v>-0.65439705768778+0.279534240028977i</v>
      </c>
      <c r="R1787" t="str">
        <f t="shared" si="891"/>
        <v>-0.327674087302995-1.57393276412422i</v>
      </c>
      <c r="S1787" t="str">
        <f t="shared" si="892"/>
        <v>0.128415324380807i</v>
      </c>
      <c r="T1787" t="str">
        <f t="shared" si="893"/>
        <v>0.202117086458592-0.042078374212199i</v>
      </c>
      <c r="U1787" t="e">
        <f t="shared" si="894"/>
        <v>#DIV/0!</v>
      </c>
      <c r="V1787" t="str">
        <f t="shared" si="895"/>
        <v>1.33333333333333E-06-0.000641883214728353i</v>
      </c>
      <c r="W1787" t="e">
        <f t="shared" si="896"/>
        <v>#DIV/0!</v>
      </c>
      <c r="X1787" t="e">
        <f t="shared" si="897"/>
        <v>#DIV/0!</v>
      </c>
      <c r="Y1787" t="str">
        <f t="shared" si="898"/>
        <v>0.00083+0.166177685004286i</v>
      </c>
      <c r="Z1787" t="e">
        <f t="shared" si="899"/>
        <v>#DIV/0!</v>
      </c>
      <c r="AA1787" t="e">
        <f t="shared" si="900"/>
        <v>#DIV/0!</v>
      </c>
      <c r="AB1787" t="str">
        <f t="shared" si="901"/>
        <v>1.24630186104851-0.259465228840528i</v>
      </c>
      <c r="AC1787" t="str">
        <f t="shared" si="902"/>
        <v>1.06739519840335-1.55911111282324i</v>
      </c>
      <c r="AD1787" t="str">
        <f t="shared" si="903"/>
        <v>0.485925492882909+0.466693693078695i</v>
      </c>
      <c r="AE1787" t="e">
        <f t="shared" si="904"/>
        <v>#DIV/0!</v>
      </c>
      <c r="AF1787" t="str">
        <f t="shared" si="905"/>
        <v>-18.6934924627501-2.57879471357431i</v>
      </c>
      <c r="AG1787" t="e">
        <f t="shared" si="906"/>
        <v>#DIV/0!</v>
      </c>
      <c r="AH1787" t="e">
        <f t="shared" si="907"/>
        <v>#DIV/0!</v>
      </c>
      <c r="AI1787" t="e">
        <f t="shared" si="908"/>
        <v>#DIV/0!</v>
      </c>
      <c r="AJ1787" t="e">
        <f t="shared" si="909"/>
        <v>#DIV/0!</v>
      </c>
      <c r="AK1787"/>
      <c r="AL1787"/>
      <c r="AM1787"/>
      <c r="AN1787"/>
    </row>
    <row r="1788" spans="1:40" x14ac:dyDescent="0.25">
      <c r="A1788"/>
      <c r="B1788">
        <f t="shared" si="910"/>
        <v>165400</v>
      </c>
      <c r="C1788" s="186" t="str">
        <f t="shared" si="878"/>
        <v>-3.59542520786439E-06+0.0190561783437084i</v>
      </c>
      <c r="D1788" s="158" t="str">
        <f t="shared" si="879"/>
        <v>-7.66669423159328+0.146097367301764i</v>
      </c>
      <c r="E1788" t="str">
        <f t="shared" si="880"/>
        <v>7.99991589431422-0.0259391289847993i</v>
      </c>
      <c r="F1788" t="str">
        <f t="shared" si="881"/>
        <v>0.999200647878826+2.58976765635873E-06i</v>
      </c>
      <c r="G1788">
        <f t="shared" si="876"/>
        <v>1</v>
      </c>
      <c r="H1788" t="str">
        <f t="shared" si="882"/>
        <v>11.02762039645+2.72355271985519i</v>
      </c>
      <c r="I1788" t="str">
        <f t="shared" si="883"/>
        <v>649.52428112969i</v>
      </c>
      <c r="J1788" t="str">
        <f t="shared" si="877"/>
        <v>-570.059193349402+142.09512793418i</v>
      </c>
      <c r="K1788" t="str">
        <f t="shared" si="884"/>
        <v>0.267396669458833-1.07274564520345i</v>
      </c>
      <c r="L1788" t="str">
        <f t="shared" si="885"/>
        <v>0.0337117944610101-0.114852198760615i</v>
      </c>
      <c r="M1788" t="str">
        <f t="shared" si="886"/>
        <v>0.301108463919843-1.18759784396407i</v>
      </c>
      <c r="N1788" t="str">
        <f t="shared" si="887"/>
        <v>-1.21865187363258i</v>
      </c>
      <c r="O1788" t="str">
        <f t="shared" si="888"/>
        <v>0.344911458257916-0.938635225187292i</v>
      </c>
      <c r="P1788" t="str">
        <f t="shared" si="889"/>
        <v>0.655088541742084+0.938635225187292i</v>
      </c>
      <c r="Q1788" t="str">
        <f t="shared" si="890"/>
        <v>-0.655088541742084+0.280016648445288i</v>
      </c>
      <c r="R1788" t="str">
        <f t="shared" si="891"/>
        <v>-0.327667032793837-1.57289798837897i</v>
      </c>
      <c r="S1788" t="str">
        <f t="shared" si="892"/>
        <v>0.128493010602453i</v>
      </c>
      <c r="T1788" t="str">
        <f t="shared" si="893"/>
        <v>0.202106397897356-0.0421029235188528i</v>
      </c>
      <c r="U1788" t="e">
        <f t="shared" si="894"/>
        <v>#DIV/0!</v>
      </c>
      <c r="V1788" t="str">
        <f t="shared" si="895"/>
        <v>1.33333333333333E-06-0.000641495135396594i</v>
      </c>
      <c r="W1788" t="e">
        <f t="shared" si="896"/>
        <v>#DIV/0!</v>
      </c>
      <c r="X1788" t="e">
        <f t="shared" si="897"/>
        <v>#DIV/0!</v>
      </c>
      <c r="Y1788" t="str">
        <f t="shared" si="898"/>
        <v>0.00083+0.166278215969201i</v>
      </c>
      <c r="Z1788" t="e">
        <f t="shared" si="899"/>
        <v>#DIV/0!</v>
      </c>
      <c r="AA1788" t="e">
        <f t="shared" si="900"/>
        <v>#DIV/0!</v>
      </c>
      <c r="AB1788" t="str">
        <f t="shared" si="901"/>
        <v>1.24623595284652-0.259616605684051i</v>
      </c>
      <c r="AC1788" t="str">
        <f t="shared" si="902"/>
        <v>1.06693207227565-1.55819988801664i</v>
      </c>
      <c r="AD1788" t="str">
        <f t="shared" si="903"/>
        <v>0.48626549353747+0.466835935328137i</v>
      </c>
      <c r="AE1788" t="e">
        <f t="shared" si="904"/>
        <v>#DIV/0!</v>
      </c>
      <c r="AF1788" t="str">
        <f t="shared" si="905"/>
        <v>-18.6943146280433-2.57745535255343i</v>
      </c>
      <c r="AG1788" t="e">
        <f t="shared" si="906"/>
        <v>#DIV/0!</v>
      </c>
      <c r="AH1788" t="e">
        <f t="shared" si="907"/>
        <v>#DIV/0!</v>
      </c>
      <c r="AI1788" t="e">
        <f t="shared" si="908"/>
        <v>#DIV/0!</v>
      </c>
      <c r="AJ1788" t="e">
        <f t="shared" si="909"/>
        <v>#DIV/0!</v>
      </c>
      <c r="AK1788"/>
      <c r="AL1788"/>
      <c r="AM1788"/>
      <c r="AN1788"/>
    </row>
    <row r="1789" spans="1:40" x14ac:dyDescent="0.25">
      <c r="A1789"/>
      <c r="B1789">
        <f t="shared" si="910"/>
        <v>165500</v>
      </c>
      <c r="C1789" s="186" t="str">
        <f t="shared" si="878"/>
        <v>-3.59108159596237E-06+0.019044664037371i</v>
      </c>
      <c r="D1789" s="158" t="str">
        <f t="shared" si="879"/>
        <v>-7.66669419829227+0.146009090953178i</v>
      </c>
      <c r="E1789" t="str">
        <f t="shared" si="880"/>
        <v>7.9999157925848-0.0259548113203997i</v>
      </c>
      <c r="F1789" t="str">
        <f t="shared" si="881"/>
        <v>0.999200647888972+2.59133338383182E-06i</v>
      </c>
      <c r="G1789">
        <f t="shared" si="876"/>
        <v>1</v>
      </c>
      <c r="H1789" t="str">
        <f t="shared" si="882"/>
        <v>11.0284412375208+2.72212633840004i</v>
      </c>
      <c r="I1789" t="str">
        <f t="shared" si="883"/>
        <v>649.916980211388i</v>
      </c>
      <c r="J1789" t="str">
        <f t="shared" si="877"/>
        <v>-570.749921067773+142.181037926885i</v>
      </c>
      <c r="K1789" t="str">
        <f t="shared" si="884"/>
        <v>0.267091438862827-1.07217122530241i</v>
      </c>
      <c r="L1789" t="str">
        <f t="shared" si="885"/>
        <v>0.033674294390157-0.114793802154741i</v>
      </c>
      <c r="M1789" t="str">
        <f t="shared" si="886"/>
        <v>0.300765733252984-1.18696502745715i</v>
      </c>
      <c r="N1789" t="str">
        <f t="shared" si="887"/>
        <v>-1.21938866436634i</v>
      </c>
      <c r="O1789" t="str">
        <f t="shared" si="888"/>
        <v>0.344219786964775-0.938889097956689i</v>
      </c>
      <c r="P1789" t="str">
        <f t="shared" si="889"/>
        <v>0.655780213035225+0.938889097956689i</v>
      </c>
      <c r="Q1789" t="str">
        <f t="shared" si="890"/>
        <v>-0.655780213035225+0.280499566409651i</v>
      </c>
      <c r="R1789" t="str">
        <f t="shared" si="891"/>
        <v>-0.327659973510215-1.57186441122574i</v>
      </c>
      <c r="S1789" t="str">
        <f t="shared" si="892"/>
        <v>0.128570696824099i</v>
      </c>
      <c r="T1789" t="str">
        <f t="shared" si="893"/>
        <v>0.202095702664295-0.0421274711155742i</v>
      </c>
      <c r="U1789" t="e">
        <f t="shared" si="894"/>
        <v>#DIV/0!</v>
      </c>
      <c r="V1789" t="str">
        <f t="shared" si="895"/>
        <v>1.33333333333333E-06-0.000641107525042883i</v>
      </c>
      <c r="W1789" t="e">
        <f t="shared" si="896"/>
        <v>#DIV/0!</v>
      </c>
      <c r="X1789" t="e">
        <f t="shared" si="897"/>
        <v>#DIV/0!</v>
      </c>
      <c r="Y1789" t="str">
        <f t="shared" si="898"/>
        <v>0.00083+0.166378746934115i</v>
      </c>
      <c r="Z1789" t="e">
        <f t="shared" si="899"/>
        <v>#DIV/0!</v>
      </c>
      <c r="AA1789" t="e">
        <f t="shared" si="900"/>
        <v>#DIV/0!</v>
      </c>
      <c r="AB1789" t="str">
        <f t="shared" si="901"/>
        <v>1.24617000350447-0.259767971983725i</v>
      </c>
      <c r="AC1789" t="str">
        <f t="shared" si="902"/>
        <v>1.06646973686375-1.55728951699529i</v>
      </c>
      <c r="AD1789" t="str">
        <f t="shared" si="903"/>
        <v>0.4866056076779+0.466977939035336i</v>
      </c>
      <c r="AE1789" t="e">
        <f t="shared" si="904"/>
        <v>#DIV/0!</v>
      </c>
      <c r="AF1789" t="str">
        <f t="shared" si="905"/>
        <v>-18.6951354358131-2.57611724744686i</v>
      </c>
      <c r="AG1789" t="e">
        <f t="shared" si="906"/>
        <v>#DIV/0!</v>
      </c>
      <c r="AH1789" t="e">
        <f t="shared" si="907"/>
        <v>#DIV/0!</v>
      </c>
      <c r="AI1789" t="e">
        <f t="shared" si="908"/>
        <v>#DIV/0!</v>
      </c>
      <c r="AJ1789" t="e">
        <f t="shared" si="909"/>
        <v>#DIV/0!</v>
      </c>
      <c r="AK1789"/>
      <c r="AL1789"/>
      <c r="AM1789"/>
      <c r="AN1789"/>
    </row>
    <row r="1790" spans="1:40" x14ac:dyDescent="0.25">
      <c r="A1790"/>
      <c r="B1790">
        <f t="shared" si="910"/>
        <v>165600</v>
      </c>
      <c r="C1790" s="186" t="str">
        <f t="shared" si="878"/>
        <v>-3.58674585054607E-06+0.0190331636371993i</v>
      </c>
      <c r="D1790" s="158" t="str">
        <f t="shared" si="879"/>
        <v>-7.66669416505152+0.145920921218528i</v>
      </c>
      <c r="E1790" t="str">
        <f t="shared" si="880"/>
        <v>7.99991569079391-0.0259704936554016i</v>
      </c>
      <c r="F1790" t="str">
        <f t="shared" si="881"/>
        <v>0.999200647899127+2.59289911124527E-06i</v>
      </c>
      <c r="G1790">
        <f t="shared" si="876"/>
        <v>1</v>
      </c>
      <c r="H1790" t="str">
        <f t="shared" si="882"/>
        <v>11.0292607239184+2.72070131797504i</v>
      </c>
      <c r="I1790" t="str">
        <f t="shared" si="883"/>
        <v>650.309679293087i</v>
      </c>
      <c r="J1790" t="str">
        <f t="shared" si="877"/>
        <v>-571.441066270411+142.26694791959i</v>
      </c>
      <c r="K1790" t="str">
        <f t="shared" si="884"/>
        <v>0.26678672045092-1.07159737543134i</v>
      </c>
      <c r="L1790" t="str">
        <f t="shared" si="885"/>
        <v>0.0336368550647058-0.114735458267512i</v>
      </c>
      <c r="M1790" t="str">
        <f t="shared" si="886"/>
        <v>0.300423575515626-1.18633283369885i</v>
      </c>
      <c r="N1790" t="str">
        <f t="shared" si="887"/>
        <v>-1.22012545510009i</v>
      </c>
      <c r="O1790" t="str">
        <f t="shared" si="888"/>
        <v>0.343527928808298-0.93914246104022i</v>
      </c>
      <c r="P1790" t="str">
        <f t="shared" si="889"/>
        <v>0.656472071191702+0.93914246104022i</v>
      </c>
      <c r="Q1790" t="str">
        <f t="shared" si="890"/>
        <v>-0.656472071191702+0.28098299405987i</v>
      </c>
      <c r="R1790" t="str">
        <f t="shared" si="891"/>
        <v>-0.327652909451163-1.5708320304903i</v>
      </c>
      <c r="S1790" t="str">
        <f t="shared" si="892"/>
        <v>0.128648383045745i</v>
      </c>
      <c r="T1790" t="str">
        <f t="shared" si="893"/>
        <v>0.202085000759042-0.042152017001126i</v>
      </c>
      <c r="U1790" t="e">
        <f t="shared" si="894"/>
        <v>#DIV/0!</v>
      </c>
      <c r="V1790" t="str">
        <f t="shared" si="895"/>
        <v>1.33333333333333E-06-0.000640720382817614i</v>
      </c>
      <c r="W1790" t="e">
        <f t="shared" si="896"/>
        <v>#DIV/0!</v>
      </c>
      <c r="X1790" t="e">
        <f t="shared" si="897"/>
        <v>#DIV/0!</v>
      </c>
      <c r="Y1790" t="str">
        <f t="shared" si="898"/>
        <v>0.00083+0.16647927789903i</v>
      </c>
      <c r="Z1790" t="e">
        <f t="shared" si="899"/>
        <v>#DIV/0!</v>
      </c>
      <c r="AA1790" t="e">
        <f t="shared" si="900"/>
        <v>#DIV/0!</v>
      </c>
      <c r="AB1790" t="str">
        <f t="shared" si="901"/>
        <v>1.24610401302011-0.259919327731922i</v>
      </c>
      <c r="AC1790" t="str">
        <f t="shared" si="902"/>
        <v>1.06600819045456-1.5563799986325i</v>
      </c>
      <c r="AD1790" t="str">
        <f t="shared" si="903"/>
        <v>0.486945835145641+0.467119704112047i</v>
      </c>
      <c r="AE1790" t="e">
        <f t="shared" si="904"/>
        <v>#DIV/0!</v>
      </c>
      <c r="AF1790" t="str">
        <f t="shared" si="905"/>
        <v>-18.6959548889699-2.57478039675651i</v>
      </c>
      <c r="AG1790" t="e">
        <f t="shared" si="906"/>
        <v>#DIV/0!</v>
      </c>
      <c r="AH1790" t="e">
        <f t="shared" si="907"/>
        <v>#DIV/0!</v>
      </c>
      <c r="AI1790" t="e">
        <f t="shared" si="908"/>
        <v>#DIV/0!</v>
      </c>
      <c r="AJ1790" t="e">
        <f t="shared" si="909"/>
        <v>#DIV/0!</v>
      </c>
      <c r="AK1790"/>
      <c r="AL1790"/>
      <c r="AM1790"/>
      <c r="AN1790"/>
    </row>
    <row r="1791" spans="1:40" x14ac:dyDescent="0.25">
      <c r="A1791"/>
      <c r="B1791">
        <f t="shared" si="910"/>
        <v>165700</v>
      </c>
      <c r="C1791" s="186" t="str">
        <f t="shared" si="878"/>
        <v>-3.58241795263146E-06+0.0190216771180162i</v>
      </c>
      <c r="D1791" s="158" t="str">
        <f t="shared" si="879"/>
        <v>-7.66669413187095+0.145832857904791i</v>
      </c>
      <c r="E1791" t="str">
        <f t="shared" si="880"/>
        <v>7.99991558894153-0.0259861759898047i</v>
      </c>
      <c r="F1791" t="str">
        <f t="shared" si="881"/>
        <v>0.999200647909293+2.59446483859906E-06i</v>
      </c>
      <c r="G1791">
        <f t="shared" si="876"/>
        <v>1</v>
      </c>
      <c r="H1791" t="str">
        <f t="shared" si="882"/>
        <v>11.0300788585464+2.7192776568907i</v>
      </c>
      <c r="I1791" t="str">
        <f t="shared" si="883"/>
        <v>650.702378374786i</v>
      </c>
      <c r="J1791" t="str">
        <f t="shared" si="877"/>
        <v>-572.132628957315+142.352857912295i</v>
      </c>
      <c r="K1791" t="str">
        <f t="shared" si="884"/>
        <v>0.266482513101371-1.07102409482902i</v>
      </c>
      <c r="L1791" t="str">
        <f t="shared" si="885"/>
        <v>0.0335994763576175-0.114677167040703i</v>
      </c>
      <c r="M1791" t="str">
        <f t="shared" si="886"/>
        <v>0.300081989458989-1.18570126186972i</v>
      </c>
      <c r="N1791" t="str">
        <f t="shared" si="887"/>
        <v>-1.22086224583385i</v>
      </c>
      <c r="O1791" t="str">
        <f t="shared" si="888"/>
        <v>0.342835884164046-0.939395314300352i</v>
      </c>
      <c r="P1791" t="str">
        <f t="shared" si="889"/>
        <v>0.657164115835954+0.939395314300352i</v>
      </c>
      <c r="Q1791" t="str">
        <f t="shared" si="890"/>
        <v>-0.657164115835954+0.281466931533498i</v>
      </c>
      <c r="R1791" t="str">
        <f t="shared" si="891"/>
        <v>-0.327645840615723-1.56980084400362i</v>
      </c>
      <c r="S1791" t="str">
        <f t="shared" si="892"/>
        <v>0.128726069267391i</v>
      </c>
      <c r="T1791" t="str">
        <f t="shared" si="893"/>
        <v>0.202074292181219-0.0421765611742721i</v>
      </c>
      <c r="U1791" t="e">
        <f t="shared" si="894"/>
        <v>#DIV/0!</v>
      </c>
      <c r="V1791" t="str">
        <f t="shared" si="895"/>
        <v>1.33333333333333E-06-0.000640333707873245i</v>
      </c>
      <c r="W1791" t="e">
        <f t="shared" si="896"/>
        <v>#DIV/0!</v>
      </c>
      <c r="X1791" t="e">
        <f t="shared" si="897"/>
        <v>#DIV/0!</v>
      </c>
      <c r="Y1791" t="str">
        <f t="shared" si="898"/>
        <v>0.00083+0.166579808863945i</v>
      </c>
      <c r="Z1791" t="e">
        <f t="shared" si="899"/>
        <v>#DIV/0!</v>
      </c>
      <c r="AA1791" t="e">
        <f t="shared" si="900"/>
        <v>#DIV/0!</v>
      </c>
      <c r="AB1791" t="str">
        <f t="shared" si="901"/>
        <v>1.2460379813911-0.260070672921019i</v>
      </c>
      <c r="AC1791" t="str">
        <f t="shared" si="902"/>
        <v>1.06554743133954-1.5554713318031i</v>
      </c>
      <c r="AD1791" t="str">
        <f t="shared" si="903"/>
        <v>0.487286175782065+0.467261230470082i</v>
      </c>
      <c r="AE1791" t="e">
        <f t="shared" si="904"/>
        <v>#DIV/0!</v>
      </c>
      <c r="AF1791" t="str">
        <f t="shared" si="905"/>
        <v>-18.6967729904174-2.57344479898591i</v>
      </c>
      <c r="AG1791" t="e">
        <f t="shared" si="906"/>
        <v>#DIV/0!</v>
      </c>
      <c r="AH1791" t="e">
        <f t="shared" si="907"/>
        <v>#DIV/0!</v>
      </c>
      <c r="AI1791" t="e">
        <f t="shared" si="908"/>
        <v>#DIV/0!</v>
      </c>
      <c r="AJ1791" t="e">
        <f t="shared" si="909"/>
        <v>#DIV/0!</v>
      </c>
      <c r="AK1791"/>
      <c r="AL1791"/>
      <c r="AM1791"/>
      <c r="AN1791"/>
    </row>
    <row r="1792" spans="1:40" x14ac:dyDescent="0.25">
      <c r="A1792"/>
      <c r="B1792">
        <f t="shared" si="910"/>
        <v>165800</v>
      </c>
      <c r="C1792" s="186" t="str">
        <f t="shared" si="878"/>
        <v>-3.57809788329181E-06+0.0190102044547051i</v>
      </c>
      <c r="D1792" s="158" t="str">
        <f t="shared" si="879"/>
        <v>-7.66669409875042+0.145744900819406i</v>
      </c>
      <c r="E1792" t="str">
        <f t="shared" si="880"/>
        <v>7.99991548702766-0.0260018583236086i</v>
      </c>
      <c r="F1792" t="str">
        <f t="shared" si="881"/>
        <v>0.999200647919459+2.59603056589309E-06i</v>
      </c>
      <c r="G1792">
        <f t="shared" si="876"/>
        <v>1</v>
      </c>
      <c r="H1792" t="str">
        <f t="shared" si="882"/>
        <v>11.0308956443005+2.71785535345957i</v>
      </c>
      <c r="I1792" t="str">
        <f t="shared" si="883"/>
        <v>651.095077456485i</v>
      </c>
      <c r="J1792" t="str">
        <f t="shared" si="877"/>
        <v>-572.824609128486+142.438767905i</v>
      </c>
      <c r="K1792" t="str">
        <f t="shared" si="884"/>
        <v>0.266178815695441-1.07045138273533i</v>
      </c>
      <c r="L1792" t="str">
        <f t="shared" si="885"/>
        <v>0.0335621581421731-0.114618928416136i</v>
      </c>
      <c r="M1792" t="str">
        <f t="shared" si="886"/>
        <v>0.299740973837614-1.18507031115147i</v>
      </c>
      <c r="N1792" t="str">
        <f t="shared" si="887"/>
        <v>-1.22159903656761i</v>
      </c>
      <c r="O1792" t="str">
        <f t="shared" si="888"/>
        <v>0.342143653407714-0.939647657599816i</v>
      </c>
      <c r="P1792" t="str">
        <f t="shared" si="889"/>
        <v>0.657856346592286+0.939647657599816i</v>
      </c>
      <c r="Q1792" t="str">
        <f t="shared" si="890"/>
        <v>-0.657856346592286+0.281951378967794i</v>
      </c>
      <c r="R1792" t="str">
        <f t="shared" si="891"/>
        <v>-0.327638767002925-1.56877084960192i</v>
      </c>
      <c r="S1792" t="str">
        <f t="shared" si="892"/>
        <v>0.128803755489037i</v>
      </c>
      <c r="T1792" t="str">
        <f t="shared" si="893"/>
        <v>0.202063576930455-0.0422011036337743i</v>
      </c>
      <c r="U1792" t="e">
        <f t="shared" si="894"/>
        <v>#DIV/0!</v>
      </c>
      <c r="V1792" t="str">
        <f t="shared" si="895"/>
        <v>1.33333333333333E-06-0.000639947499364277i</v>
      </c>
      <c r="W1792" t="e">
        <f t="shared" si="896"/>
        <v>#DIV/0!</v>
      </c>
      <c r="X1792" t="e">
        <f t="shared" si="897"/>
        <v>#DIV/0!</v>
      </c>
      <c r="Y1792" t="str">
        <f t="shared" si="898"/>
        <v>0.00083+0.16668033982886i</v>
      </c>
      <c r="Z1792" t="e">
        <f t="shared" si="899"/>
        <v>#DIV/0!</v>
      </c>
      <c r="AA1792" t="e">
        <f t="shared" si="900"/>
        <v>#DIV/0!</v>
      </c>
      <c r="AB1792" t="str">
        <f t="shared" si="901"/>
        <v>1.24597190861515-0.260222007543382i</v>
      </c>
      <c r="AC1792" t="str">
        <f t="shared" si="902"/>
        <v>1.06508745781472-1.55456351538358i</v>
      </c>
      <c r="AD1792" t="str">
        <f t="shared" si="903"/>
        <v>0.487626629428462+0.467402518021364i</v>
      </c>
      <c r="AE1792" t="e">
        <f t="shared" si="904"/>
        <v>#DIV/0!</v>
      </c>
      <c r="AF1792" t="str">
        <f t="shared" si="905"/>
        <v>-18.6975897430509-2.57211045264016i</v>
      </c>
      <c r="AG1792" t="e">
        <f t="shared" si="906"/>
        <v>#DIV/0!</v>
      </c>
      <c r="AH1792" t="e">
        <f t="shared" si="907"/>
        <v>#DIV/0!</v>
      </c>
      <c r="AI1792" t="e">
        <f t="shared" si="908"/>
        <v>#DIV/0!</v>
      </c>
      <c r="AJ1792" t="e">
        <f t="shared" si="909"/>
        <v>#DIV/0!</v>
      </c>
      <c r="AK1792"/>
      <c r="AL1792"/>
      <c r="AM1792"/>
      <c r="AN1792"/>
    </row>
    <row r="1793" spans="1:40" x14ac:dyDescent="0.25">
      <c r="A1793"/>
      <c r="B1793">
        <f t="shared" si="910"/>
        <v>165900</v>
      </c>
      <c r="C1793" s="186" t="str">
        <f t="shared" si="878"/>
        <v>-3.57378562365732E-06+0.0189987456222101i</v>
      </c>
      <c r="D1793" s="158" t="str">
        <f t="shared" si="879"/>
        <v>-7.66669406568976+0.145657049770277i</v>
      </c>
      <c r="E1793" t="str">
        <f t="shared" si="880"/>
        <v>7.99991538505231-0.0260175406568131i</v>
      </c>
      <c r="F1793" t="str">
        <f t="shared" si="881"/>
        <v>0.999200647929624+2.59759629312733E-06i</v>
      </c>
      <c r="G1793">
        <f t="shared" si="876"/>
        <v>1</v>
      </c>
      <c r="H1793" t="str">
        <f t="shared" si="882"/>
        <v>11.031711084069+2.71643440599625i</v>
      </c>
      <c r="I1793" t="str">
        <f t="shared" si="883"/>
        <v>651.487776538183i</v>
      </c>
      <c r="J1793" t="str">
        <f t="shared" si="877"/>
        <v>-573.517006783922+142.524677897706i</v>
      </c>
      <c r="K1793" t="str">
        <f t="shared" si="884"/>
        <v>0.265875627117383-1.06987923839128i</v>
      </c>
      <c r="L1793" t="str">
        <f t="shared" si="885"/>
        <v>0.0335249002919724-0.114560742335678i</v>
      </c>
      <c r="M1793" t="str">
        <f t="shared" si="886"/>
        <v>0.299400527409355-1.18443998072696i</v>
      </c>
      <c r="N1793" t="str">
        <f t="shared" si="887"/>
        <v>-1.22233582730136i</v>
      </c>
      <c r="O1793" t="str">
        <f t="shared" si="888"/>
        <v>0.341451236915096-0.939899490801623i</v>
      </c>
      <c r="P1793" t="str">
        <f t="shared" si="889"/>
        <v>0.658548763084904+0.939899490801623i</v>
      </c>
      <c r="Q1793" t="str">
        <f t="shared" si="890"/>
        <v>-0.658548763084904+0.282436336499737i</v>
      </c>
      <c r="R1793" t="str">
        <f t="shared" si="891"/>
        <v>-0.327631688611805-1.56774204512667i</v>
      </c>
      <c r="S1793" t="str">
        <f t="shared" si="892"/>
        <v>0.128881441710683i</v>
      </c>
      <c r="T1793" t="str">
        <f t="shared" si="893"/>
        <v>0.20205285500638-0.042225644378395i</v>
      </c>
      <c r="U1793" t="e">
        <f t="shared" si="894"/>
        <v>#DIV/0!</v>
      </c>
      <c r="V1793" t="str">
        <f t="shared" si="895"/>
        <v>1.33333333333333E-06-0.000639561756447239i</v>
      </c>
      <c r="W1793" t="e">
        <f t="shared" si="896"/>
        <v>#DIV/0!</v>
      </c>
      <c r="X1793" t="e">
        <f t="shared" si="897"/>
        <v>#DIV/0!</v>
      </c>
      <c r="Y1793" t="str">
        <f t="shared" si="898"/>
        <v>0.00083+0.166780870793775i</v>
      </c>
      <c r="Z1793" t="e">
        <f t="shared" si="899"/>
        <v>#DIV/0!</v>
      </c>
      <c r="AA1793" t="e">
        <f t="shared" si="900"/>
        <v>#DIV/0!</v>
      </c>
      <c r="AB1793" t="str">
        <f t="shared" si="901"/>
        <v>1.24590579468999-0.260373331591379i</v>
      </c>
      <c r="AC1793" t="str">
        <f t="shared" si="902"/>
        <v>1.06462826818065-1.55365654825201i</v>
      </c>
      <c r="AD1793" t="str">
        <f t="shared" si="903"/>
        <v>0.487967195926064+0.467543566677924i</v>
      </c>
      <c r="AE1793" t="e">
        <f t="shared" si="904"/>
        <v>#DIV/0!</v>
      </c>
      <c r="AF1793" t="str">
        <f t="shared" si="905"/>
        <v>-18.6984051497588-2.57077735622597i</v>
      </c>
      <c r="AG1793" t="e">
        <f t="shared" si="906"/>
        <v>#DIV/0!</v>
      </c>
      <c r="AH1793" t="e">
        <f t="shared" si="907"/>
        <v>#DIV/0!</v>
      </c>
      <c r="AI1793" t="e">
        <f t="shared" si="908"/>
        <v>#DIV/0!</v>
      </c>
      <c r="AJ1793" t="e">
        <f t="shared" si="909"/>
        <v>#DIV/0!</v>
      </c>
      <c r="AK1793"/>
      <c r="AL1793"/>
      <c r="AM1793"/>
      <c r="AN1793"/>
    </row>
    <row r="1794" spans="1:40" x14ac:dyDescent="0.25">
      <c r="A1794"/>
      <c r="B1794">
        <f t="shared" si="910"/>
        <v>166000</v>
      </c>
      <c r="C1794" s="186" t="str">
        <f t="shared" si="878"/>
        <v>-3.56948115491524E-06+0.018987300595536i</v>
      </c>
      <c r="D1794" s="158" t="str">
        <f t="shared" si="879"/>
        <v>-7.66669403268882+0.145569304565776i</v>
      </c>
      <c r="E1794" t="str">
        <f t="shared" si="880"/>
        <v>7.99991528301548-0.0260332229894176i</v>
      </c>
      <c r="F1794" t="str">
        <f t="shared" si="881"/>
        <v>0.99920064793981+2.59916202030184E-06i</v>
      </c>
      <c r="G1794">
        <f t="shared" si="876"/>
        <v>1</v>
      </c>
      <c r="H1794" t="str">
        <f t="shared" si="882"/>
        <v>11.0325251807326+2.71501481281741i</v>
      </c>
      <c r="I1794" t="str">
        <f t="shared" si="883"/>
        <v>651.880475619882i</v>
      </c>
      <c r="J1794" t="str">
        <f t="shared" si="877"/>
        <v>-574.209821923625+142.61058789041i</v>
      </c>
      <c r="K1794" t="str">
        <f t="shared" si="884"/>
        <v>0.265572946254425-1.06930766103896i</v>
      </c>
      <c r="L1794" t="str">
        <f t="shared" si="885"/>
        <v>0.0334877026809341-0.114502608741244i</v>
      </c>
      <c r="M1794" t="str">
        <f t="shared" si="886"/>
        <v>0.299060648935359-1.1838102697802i</v>
      </c>
      <c r="N1794" t="str">
        <f t="shared" si="887"/>
        <v>-1.22307261803512i</v>
      </c>
      <c r="O1794" t="str">
        <f t="shared" si="888"/>
        <v>0.340758635062059-0.940150813769069i</v>
      </c>
      <c r="P1794" t="str">
        <f t="shared" si="889"/>
        <v>0.659241364937941+0.940150813769069i</v>
      </c>
      <c r="Q1794" t="str">
        <f t="shared" si="890"/>
        <v>-0.659241364937941+0.282921804266051i</v>
      </c>
      <c r="R1794" t="str">
        <f t="shared" si="891"/>
        <v>-0.327624605441396-1.56671442842445i</v>
      </c>
      <c r="S1794" t="str">
        <f t="shared" si="892"/>
        <v>0.128959127932329i</v>
      </c>
      <c r="T1794" t="str">
        <f t="shared" si="893"/>
        <v>0.202042126408614-0.0422501834068958i</v>
      </c>
      <c r="U1794" t="e">
        <f t="shared" si="894"/>
        <v>#DIV/0!</v>
      </c>
      <c r="V1794" t="str">
        <f t="shared" si="895"/>
        <v>1.33333333333333E-06-0.000639176478280703i</v>
      </c>
      <c r="W1794" t="e">
        <f t="shared" si="896"/>
        <v>#DIV/0!</v>
      </c>
      <c r="X1794" t="e">
        <f t="shared" si="897"/>
        <v>#DIV/0!</v>
      </c>
      <c r="Y1794" t="str">
        <f t="shared" si="898"/>
        <v>0.00083+0.16688140175869i</v>
      </c>
      <c r="Z1794" t="e">
        <f t="shared" si="899"/>
        <v>#DIV/0!</v>
      </c>
      <c r="AA1794" t="e">
        <f t="shared" si="900"/>
        <v>#DIV/0!</v>
      </c>
      <c r="AB1794" t="str">
        <f t="shared" si="901"/>
        <v>1.24583963961326-0.260524645057374i</v>
      </c>
      <c r="AC1794" t="str">
        <f t="shared" si="902"/>
        <v>1.06416986074237-1.55275042928795i</v>
      </c>
      <c r="AD1794" t="str">
        <f t="shared" si="903"/>
        <v>0.48830787511604+0.467684376351862i</v>
      </c>
      <c r="AE1794" t="e">
        <f t="shared" si="904"/>
        <v>#DIV/0!</v>
      </c>
      <c r="AF1794" t="str">
        <f t="shared" si="905"/>
        <v>-18.6992192134214-2.56944550825163i</v>
      </c>
      <c r="AG1794" t="e">
        <f t="shared" si="906"/>
        <v>#DIV/0!</v>
      </c>
      <c r="AH1794" t="e">
        <f t="shared" si="907"/>
        <v>#DIV/0!</v>
      </c>
      <c r="AI1794" t="e">
        <f t="shared" si="908"/>
        <v>#DIV/0!</v>
      </c>
      <c r="AJ1794" t="e">
        <f t="shared" si="909"/>
        <v>#DIV/0!</v>
      </c>
      <c r="AK1794"/>
      <c r="AL1794"/>
      <c r="AM1794"/>
      <c r="AN1794"/>
    </row>
    <row r="1795" spans="1:40" x14ac:dyDescent="0.25">
      <c r="A1795"/>
      <c r="B1795">
        <f t="shared" si="910"/>
        <v>166100</v>
      </c>
      <c r="C1795" s="186" t="str">
        <f t="shared" si="878"/>
        <v>-3.56518445830922E-06+0.0189758693497476i</v>
      </c>
      <c r="D1795" s="158" t="str">
        <f t="shared" si="879"/>
        <v>-7.66669399974753+0.145481665014732i</v>
      </c>
      <c r="E1795" t="str">
        <f t="shared" si="880"/>
        <v>7.99991518091716-0.0260489053214218i</v>
      </c>
      <c r="F1795" t="str">
        <f t="shared" si="881"/>
        <v>0.999200647949995+2.60072774741648E-06i</v>
      </c>
      <c r="G1795">
        <f t="shared" si="876"/>
        <v>1</v>
      </c>
      <c r="H1795" t="str">
        <f t="shared" si="882"/>
        <v>11.0333379371647+2.7135965722418i</v>
      </c>
      <c r="I1795" t="str">
        <f t="shared" si="883"/>
        <v>652.273174701581i</v>
      </c>
      <c r="J1795" t="str">
        <f t="shared" si="877"/>
        <v>-574.903054547594+142.696497883115i</v>
      </c>
      <c r="K1795" t="str">
        <f t="shared" si="884"/>
        <v>0.265270771996776-1.0687366499216i</v>
      </c>
      <c r="L1795" t="str">
        <f t="shared" si="885"/>
        <v>0.0334505651832942-0.114444527574796i</v>
      </c>
      <c r="M1795" t="str">
        <f t="shared" si="886"/>
        <v>0.29872133718007-1.1831811774964i</v>
      </c>
      <c r="N1795" t="str">
        <f t="shared" si="887"/>
        <v>-1.22380940876887i</v>
      </c>
      <c r="O1795" t="str">
        <f t="shared" si="888"/>
        <v>0.340065848224607-0.940401626365713i</v>
      </c>
      <c r="P1795" t="str">
        <f t="shared" si="889"/>
        <v>0.659934151775393+0.940401626365713i</v>
      </c>
      <c r="Q1795" t="str">
        <f t="shared" si="890"/>
        <v>-0.659934151775393+0.283407782403157i</v>
      </c>
      <c r="R1795" t="str">
        <f t="shared" si="891"/>
        <v>-0.32761751749073-1.56568799734712i</v>
      </c>
      <c r="S1795" t="str">
        <f t="shared" si="892"/>
        <v>0.129036814153975i</v>
      </c>
      <c r="T1795" t="str">
        <f t="shared" si="893"/>
        <v>0.20203139113679-0.042274720718038i</v>
      </c>
      <c r="U1795" t="e">
        <f t="shared" si="894"/>
        <v>#DIV/0!</v>
      </c>
      <c r="V1795" t="str">
        <f t="shared" si="895"/>
        <v>1.33333333333333E-06-0.000638791664025269i</v>
      </c>
      <c r="W1795" t="e">
        <f t="shared" si="896"/>
        <v>#DIV/0!</v>
      </c>
      <c r="X1795" t="e">
        <f t="shared" si="897"/>
        <v>#DIV/0!</v>
      </c>
      <c r="Y1795" t="str">
        <f t="shared" si="898"/>
        <v>0.00083+0.166981932723605i</v>
      </c>
      <c r="Z1795" t="e">
        <f t="shared" si="899"/>
        <v>#DIV/0!</v>
      </c>
      <c r="AA1795" t="e">
        <f t="shared" si="900"/>
        <v>#DIV/0!</v>
      </c>
      <c r="AB1795" t="str">
        <f t="shared" si="901"/>
        <v>1.24577344338271-0.260675947933729i</v>
      </c>
      <c r="AC1795" t="str">
        <f t="shared" si="902"/>
        <v>1.06371223380948-1.55184515737275i</v>
      </c>
      <c r="AD1795" t="str">
        <f t="shared" si="903"/>
        <v>0.488648666839451+0.467824946955395i</v>
      </c>
      <c r="AE1795" t="e">
        <f t="shared" si="904"/>
        <v>#DIV/0!</v>
      </c>
      <c r="AF1795" t="str">
        <f t="shared" si="905"/>
        <v>-18.7000319369122-2.56811490722707i</v>
      </c>
      <c r="AG1795" t="e">
        <f t="shared" si="906"/>
        <v>#DIV/0!</v>
      </c>
      <c r="AH1795" t="e">
        <f t="shared" si="907"/>
        <v>#DIV/0!</v>
      </c>
      <c r="AI1795" t="e">
        <f t="shared" si="908"/>
        <v>#DIV/0!</v>
      </c>
      <c r="AJ1795" t="e">
        <f t="shared" si="909"/>
        <v>#DIV/0!</v>
      </c>
      <c r="AK1795"/>
      <c r="AL1795"/>
      <c r="AM1795"/>
      <c r="AN1795"/>
    </row>
    <row r="1796" spans="1:40" x14ac:dyDescent="0.25">
      <c r="A1796"/>
      <c r="B1796">
        <f t="shared" si="910"/>
        <v>166200</v>
      </c>
      <c r="C1796" s="186" t="str">
        <f t="shared" si="878"/>
        <v>-3.56089551513938E-06+0.0189644518599695i</v>
      </c>
      <c r="D1796" s="158" t="str">
        <f t="shared" si="879"/>
        <v>-7.66669396686566+0.145394130926433i</v>
      </c>
      <c r="E1796" t="str">
        <f t="shared" si="880"/>
        <v>7.99991507875736-0.0260645876528255i</v>
      </c>
      <c r="F1796" t="str">
        <f t="shared" si="881"/>
        <v>0.999200647960181+2.60229347447123E-06i</v>
      </c>
      <c r="G1796">
        <f t="shared" si="876"/>
        <v>1</v>
      </c>
      <c r="H1796" t="str">
        <f t="shared" si="882"/>
        <v>11.034149356231+2.71217968259019i</v>
      </c>
      <c r="I1796" t="str">
        <f t="shared" si="883"/>
        <v>652.665873783279i</v>
      </c>
      <c r="J1796" t="str">
        <f t="shared" si="877"/>
        <v>-575.596704655829+142.782407875821i</v>
      </c>
      <c r="K1796" t="str">
        <f t="shared" si="884"/>
        <v>0.264969103237607-1.06816620428352i</v>
      </c>
      <c r="L1796" t="str">
        <f t="shared" si="885"/>
        <v>0.0334134876736048-0.114386498778343i</v>
      </c>
      <c r="M1796" t="str">
        <f t="shared" si="886"/>
        <v>0.298382590911212-1.18255270306186i</v>
      </c>
      <c r="N1796" t="str">
        <f t="shared" si="887"/>
        <v>-1.22454619950263i</v>
      </c>
      <c r="O1796" t="str">
        <f t="shared" si="888"/>
        <v>0.339372876778809-0.940651928455407i</v>
      </c>
      <c r="P1796" t="str">
        <f t="shared" si="889"/>
        <v>0.660627123221191+0.940651928455407i</v>
      </c>
      <c r="Q1796" t="str">
        <f t="shared" si="890"/>
        <v>-0.660627123221191+0.283894271047223i</v>
      </c>
      <c r="R1796" t="str">
        <f t="shared" si="891"/>
        <v>-0.327610424758838-1.56466274975165i</v>
      </c>
      <c r="S1796" t="str">
        <f t="shared" si="892"/>
        <v>0.129114500375621i</v>
      </c>
      <c r="T1796" t="str">
        <f t="shared" si="893"/>
        <v>0.20202064919053-0.0422992563105823i</v>
      </c>
      <c r="U1796" t="e">
        <f t="shared" si="894"/>
        <v>#DIV/0!</v>
      </c>
      <c r="V1796" t="str">
        <f t="shared" si="895"/>
        <v>1.33333333333333E-06-0.000638407312843544i</v>
      </c>
      <c r="W1796" t="e">
        <f t="shared" si="896"/>
        <v>#DIV/0!</v>
      </c>
      <c r="X1796" t="e">
        <f t="shared" si="897"/>
        <v>#DIV/0!</v>
      </c>
      <c r="Y1796" t="str">
        <f t="shared" si="898"/>
        <v>0.00083+0.16708246368852i</v>
      </c>
      <c r="Z1796" t="e">
        <f t="shared" si="899"/>
        <v>#DIV/0!</v>
      </c>
      <c r="AA1796" t="e">
        <f t="shared" si="900"/>
        <v>#DIV/0!</v>
      </c>
      <c r="AB1796" t="str">
        <f t="shared" si="901"/>
        <v>1.24570720599601-0.260827240212802i</v>
      </c>
      <c r="AC1796" t="str">
        <f t="shared" si="902"/>
        <v>1.06325538569604-1.55094073138914i</v>
      </c>
      <c r="AD1796" t="str">
        <f t="shared" si="903"/>
        <v>0.48898957093734+0.467965278400818i</v>
      </c>
      <c r="AE1796" t="e">
        <f t="shared" si="904"/>
        <v>#DIV/0!</v>
      </c>
      <c r="AF1796" t="str">
        <f t="shared" si="905"/>
        <v>-18.7008433230967-2.56678555166376i</v>
      </c>
      <c r="AG1796" t="e">
        <f t="shared" si="906"/>
        <v>#DIV/0!</v>
      </c>
      <c r="AH1796" t="e">
        <f t="shared" si="907"/>
        <v>#DIV/0!</v>
      </c>
      <c r="AI1796" t="e">
        <f t="shared" si="908"/>
        <v>#DIV/0!</v>
      </c>
      <c r="AJ1796" t="e">
        <f t="shared" si="909"/>
        <v>#DIV/0!</v>
      </c>
      <c r="AK1796"/>
      <c r="AL1796"/>
      <c r="AM1796"/>
      <c r="AN1796"/>
    </row>
    <row r="1797" spans="1:40" x14ac:dyDescent="0.25">
      <c r="A1797"/>
      <c r="B1797">
        <f t="shared" si="910"/>
        <v>166300</v>
      </c>
      <c r="C1797" s="186" t="str">
        <f t="shared" si="878"/>
        <v>-3.55661430676206E-06+0.0189530481013863i</v>
      </c>
      <c r="D1797" s="158" t="str">
        <f t="shared" si="879"/>
        <v>-7.66669393404305+0.145306702110628i</v>
      </c>
      <c r="E1797" t="str">
        <f t="shared" si="880"/>
        <v>7.99991497653607-0.0260802699836281i</v>
      </c>
      <c r="F1797" t="str">
        <f t="shared" si="881"/>
        <v>0.999200647970386+2.60385920146613E-06i</v>
      </c>
      <c r="G1797">
        <f t="shared" ref="G1797:G1860" si="911">IF($C$11=$C$7,$C$24,F1797)</f>
        <v>1</v>
      </c>
      <c r="H1797" t="str">
        <f t="shared" si="882"/>
        <v>11.0349594407898+2.71076414218541i</v>
      </c>
      <c r="I1797" t="str">
        <f t="shared" si="883"/>
        <v>653.058572864978i</v>
      </c>
      <c r="J1797" t="str">
        <f t="shared" ref="J1797:J1860" si="912">IMSUM(COMPLEX(0,2*PI()*B1797*$C$113*$C$112),COMPLEX(0,2*PI()*B1797*$C$113*$C$111),COMPLEX(0,2*PI()*B1797*$C$28*10^-12*$C$111),COMPLEX(-1*2*PI()*B1797*2*PI()*B1797*$C$113*$C$112*$C$28*10^-12*$C$111,0),COMPLEX(1,0))</f>
        <v>-576.29077224833+142.868317868526i</v>
      </c>
      <c r="K1797" t="str">
        <f t="shared" si="884"/>
        <v>0.264667938873035-1.06759632337014i</v>
      </c>
      <c r="L1797" t="str">
        <f t="shared" si="885"/>
        <v>0.033376470026734-0.114328522293942i</v>
      </c>
      <c r="M1797" t="str">
        <f t="shared" si="886"/>
        <v>0.298044408899769-1.18192484566408i</v>
      </c>
      <c r="N1797" t="str">
        <f t="shared" si="887"/>
        <v>-1.22528299023639i</v>
      </c>
      <c r="O1797" t="str">
        <f t="shared" si="888"/>
        <v>0.338679721100861-0.940901719902267i</v>
      </c>
      <c r="P1797" t="str">
        <f t="shared" si="889"/>
        <v>0.661320278899139+0.940901719902267i</v>
      </c>
      <c r="Q1797" t="str">
        <f t="shared" si="890"/>
        <v>-0.661320278899139+0.284381270334123i</v>
      </c>
      <c r="R1797" t="str">
        <f t="shared" si="891"/>
        <v>-0.327603327244752-1.56363868350017i</v>
      </c>
      <c r="S1797" t="str">
        <f t="shared" si="892"/>
        <v>0.129192186597267i</v>
      </c>
      <c r="T1797" t="str">
        <f t="shared" si="893"/>
        <v>0.202009900569459-0.0423237901832895i</v>
      </c>
      <c r="U1797" t="e">
        <f t="shared" si="894"/>
        <v>#DIV/0!</v>
      </c>
      <c r="V1797" t="str">
        <f t="shared" si="895"/>
        <v>1.33333333333333E-06-0.000638023423900161i</v>
      </c>
      <c r="W1797" t="e">
        <f t="shared" si="896"/>
        <v>#DIV/0!</v>
      </c>
      <c r="X1797" t="e">
        <f t="shared" si="897"/>
        <v>#DIV/0!</v>
      </c>
      <c r="Y1797" t="str">
        <f t="shared" si="898"/>
        <v>0.00083+0.167182994653434i</v>
      </c>
      <c r="Z1797" t="e">
        <f t="shared" si="899"/>
        <v>#DIV/0!</v>
      </c>
      <c r="AA1797" t="e">
        <f t="shared" si="900"/>
        <v>#DIV/0!</v>
      </c>
      <c r="AB1797" t="str">
        <f t="shared" si="901"/>
        <v>1.24564092745084-0.260978521886951i</v>
      </c>
      <c r="AC1797" t="str">
        <f t="shared" si="902"/>
        <v>1.06279931472057-1.55003715022153i</v>
      </c>
      <c r="AD1797" t="str">
        <f t="shared" si="903"/>
        <v>0.489330587250643+0.468105370600532i</v>
      </c>
      <c r="AE1797" t="e">
        <f t="shared" si="904"/>
        <v>#DIV/0!</v>
      </c>
      <c r="AF1797" t="str">
        <f t="shared" si="905"/>
        <v>-18.7016533748329-2.56545744007478i</v>
      </c>
      <c r="AG1797" t="e">
        <f t="shared" si="906"/>
        <v>#DIV/0!</v>
      </c>
      <c r="AH1797" t="e">
        <f t="shared" si="907"/>
        <v>#DIV/0!</v>
      </c>
      <c r="AI1797" t="e">
        <f t="shared" si="908"/>
        <v>#DIV/0!</v>
      </c>
      <c r="AJ1797" t="e">
        <f t="shared" si="909"/>
        <v>#DIV/0!</v>
      </c>
      <c r="AK1797"/>
      <c r="AL1797"/>
      <c r="AM1797"/>
      <c r="AN1797"/>
    </row>
    <row r="1798" spans="1:40" x14ac:dyDescent="0.25">
      <c r="A1798"/>
      <c r="B1798">
        <f t="shared" si="910"/>
        <v>166400</v>
      </c>
      <c r="C1798" s="186" t="str">
        <f t="shared" ref="C1798:C1861" si="913">IMPRODUCT(COMPLEX(-1,0),IMDIV(IMPRODUCT(G1798,COMPLEX($C$100+$C$101,0)),COMPLEX($C$100,2*PI()*B1798*$C$103*$C$102*(2*$C$100+$C$101))))</f>
        <v>-3.55234081458952E-06+0.0189416580492421i</v>
      </c>
      <c r="D1798" s="158" t="str">
        <f t="shared" ref="D1798:D1861" si="914">IMPRODUCT(COMPLEX($C$106,0),IMSUB(C1798,G1798))</f>
        <v>-7.66669390127955+0.145219378377523i</v>
      </c>
      <c r="E1798" t="str">
        <f t="shared" ref="E1798:E1861" si="915">IMDIV(COMPLEX($C$20*10^3,0),COMPLEX(1,2*PI()*B1798*$C$20*1000*$C$29*10^-12))</f>
        <v>7.9999148742533-0.0260959523138294i</v>
      </c>
      <c r="F1798" t="str">
        <f t="shared" ref="F1798:F1861" si="916">IMDIV(COMPLEX($C$22*1000,0),IMSUM(COMPLEX($C$22*1000,0),E1798))</f>
        <v>0.999200647980582+2.60542492840101E-06i</v>
      </c>
      <c r="G1798">
        <f t="shared" si="911"/>
        <v>1</v>
      </c>
      <c r="H1798" t="str">
        <f t="shared" ref="H1798:H1861" si="917">IMPRODUCT(COMPLEX($C$108,0),IMPRODUCT(COMPLEX(-1,0),D1798),IMDIV(COMPLEX(0,2*PI()*B1798*$C$109*$C$110),COMPLEX(1,2*PI()*B1798*$C$109*$C$110)))</f>
        <v>11.035768193692+2.70934994935239i</v>
      </c>
      <c r="I1798" t="str">
        <f t="shared" ref="I1798:I1861" si="918">COMPLEX(0,2*PI()*B1798*$C$113*$C$112*$C$114)</f>
        <v>653.451271946677i</v>
      </c>
      <c r="J1798" t="str">
        <f t="shared" si="912"/>
        <v>-576.985257325097+142.95422786123i</v>
      </c>
      <c r="K1798" t="str">
        <f t="shared" ref="K1798:K1861" si="919">IMDIV(I1798,J1798)</f>
        <v>0.26436727780213-1.06702700642802i</v>
      </c>
      <c r="L1798" t="str">
        <f t="shared" ref="L1798:L1861" si="920">IMDIV(COMPLEX($C$117,0),COMPLEX(1,2*PI()*B1798*$C$115*$C$116))</f>
        <v>0.0333395121178641-0.114270598063697i</v>
      </c>
      <c r="M1798" t="str">
        <f t="shared" ref="M1798:M1861" si="921">IMSUM(K1798,L1798)</f>
        <v>0.297706789919994-1.18129760449172i</v>
      </c>
      <c r="N1798" t="str">
        <f t="shared" ref="N1798:N1861" si="922">COMPLEX(0,-2*PI()*B1798*$C$43)</f>
        <v>-1.22601978097014i</v>
      </c>
      <c r="O1798" t="str">
        <f t="shared" ref="O1798:O1861" si="923">IMEXP(N1798)</f>
        <v>0.337986381567058-0.941151000570688i</v>
      </c>
      <c r="P1798" t="str">
        <f t="shared" ref="P1798:P1861" si="924">IMSUB(COMPLEX(1,0),O1798)</f>
        <v>0.662013618432942+0.941151000570688i</v>
      </c>
      <c r="Q1798" t="str">
        <f t="shared" ref="Q1798:Q1861" si="925">IMSUM(COMPLEX(0,2*PI()*B1798*$C$43),O1798,COMPLEX(-1,0))</f>
        <v>-0.662013618432942+0.284868780399452i</v>
      </c>
      <c r="R1798" t="str">
        <f t="shared" ref="R1798:R1861" si="926">IMDIV(P1798,Q1798)</f>
        <v>-0.327596224947502-1.56261579645998i</v>
      </c>
      <c r="S1798" t="str">
        <f t="shared" ref="S1798:S1861" si="927">IMDIV(COMPLEX(0,2*PI()*B1798*$C$123),COMPLEX($C$124,0))</f>
        <v>0.129269872818913i</v>
      </c>
      <c r="T1798" t="str">
        <f t="shared" ref="T1798:T1861" si="928">IMPRODUCT(R1798,S1798)</f>
        <v>0.201999145273206-0.0423483223349196i</v>
      </c>
      <c r="U1798" t="e">
        <f t="shared" ref="U1798:U1861" si="929">IMDIV(COMPLEX(1,2*PI()*B1798*$C$16*10^-3*$C$15*10^-6),COMPLEX(0,2*PI()*B1798*$C$15*10^-6))</f>
        <v>#DIV/0!</v>
      </c>
      <c r="V1798" t="str">
        <f t="shared" ref="V1798:V1861" si="930">IMSUM(COMPLEX($C$18*10^-3,0),IMDIV(COMPLEX(1,0),COMPLEX(0,2*PI()*B1798*($C$17*1*10^-6))))</f>
        <v>1.33333333333333E-06-0.000637639996361762i</v>
      </c>
      <c r="W1798" t="e">
        <f t="shared" ref="W1798:W1861" si="931">IMDIV(IMPRODUCT(U1798,V1798),IMSUM(U1798,V1798))</f>
        <v>#DIV/0!</v>
      </c>
      <c r="X1798" t="e">
        <f t="shared" ref="X1798:X1861" si="932">IMDIV(IMPRODUCT(COMPLEX($C$19,0),W1798),IMSUM(COMPLEX($C$19,0),W1798))</f>
        <v>#DIV/0!</v>
      </c>
      <c r="Y1798" t="str">
        <f t="shared" ref="Y1798:Y1861" si="933">COMPLEX($C$13*10^-3,2*PI()*B1798*$C$12*0.000001)</f>
        <v>0.00083+0.167283525618349i</v>
      </c>
      <c r="Z1798" t="e">
        <f t="shared" ref="Z1798:Z1861" si="934">IMPRODUCT(COMPLEX($C$6,0),IMDIV(X1798,IMSUM(X1798,Y1798)))</f>
        <v>#DIV/0!</v>
      </c>
      <c r="AA1798" t="e">
        <f t="shared" ref="AA1798:AA1861" si="935">IMDIV(COMPLEX($C$6,0),IMSUM(X1798,Y1798))</f>
        <v>#DIV/0!</v>
      </c>
      <c r="AB1798" t="str">
        <f t="shared" ref="AB1798:AB1861" si="936">IMPRODUCT(COMPLEX($C$119,0),T1798)</f>
        <v>1.24557460774491-0.261129792948532i</v>
      </c>
      <c r="AC1798" t="str">
        <f t="shared" ref="AC1798:AC1861" si="937">IMSUM(COMPLEX(1,0),IMPRODUCT(AB1798,M1798))</f>
        <v>1.06234401920607-1.54913441275596i</v>
      </c>
      <c r="AD1798" t="str">
        <f t="shared" ref="AD1798:AD1861" si="938">IMDIV(AB1798,AC1798)</f>
        <v>0.489671715620227+0.468245223467033i</v>
      </c>
      <c r="AE1798" t="e">
        <f t="shared" ref="AE1798:AE1861" si="939">IMPRODUCT(AD1798,AA1798,X1798)</f>
        <v>#DIV/0!</v>
      </c>
      <c r="AF1798" t="str">
        <f t="shared" ref="AF1798:AF1861" si="940">IMSUB(D1798,H1798)</f>
        <v>-18.7024620949716-2.56413057097487i</v>
      </c>
      <c r="AG1798" t="e">
        <f t="shared" ref="AG1798:AG1861" si="941">IMSUM(COMPLEX(1,0),IMPRODUCT(AD1798,AA1798,COMPLEX($C$127,0)))</f>
        <v>#DIV/0!</v>
      </c>
      <c r="AH1798" t="e">
        <f t="shared" ref="AH1798:AH1861" si="942">IMDIV(IMPRODUCT(AE1798,AF1798),AG1798)</f>
        <v>#DIV/0!</v>
      </c>
      <c r="AI1798" t="e">
        <f t="shared" ref="AI1798:AI1861" si="943">20*LOG10(IMABS(AH1798))</f>
        <v>#DIV/0!</v>
      </c>
      <c r="AJ1798" t="e">
        <f t="shared" ref="AJ1798:AJ1861" si="944">IMARGUMENT(AH1798)*180/PI()</f>
        <v>#DIV/0!</v>
      </c>
      <c r="AK1798"/>
      <c r="AL1798"/>
      <c r="AM1798"/>
      <c r="AN1798"/>
    </row>
    <row r="1799" spans="1:40" x14ac:dyDescent="0.25">
      <c r="A1799"/>
      <c r="B1799">
        <f t="shared" si="910"/>
        <v>166500</v>
      </c>
      <c r="C1799" s="186" t="str">
        <f t="shared" si="913"/>
        <v>-3.54807502009005E-06+0.0189302816788409i</v>
      </c>
      <c r="D1799" s="158" t="str">
        <f t="shared" si="914"/>
        <v>-7.66669386857516+0.14513215953778i</v>
      </c>
      <c r="E1799" t="str">
        <f t="shared" si="915"/>
        <v>7.99991477190905-0.026111634643429i</v>
      </c>
      <c r="F1799" t="str">
        <f t="shared" si="916"/>
        <v>0.999200647990797+2.60699065527599E-06i</v>
      </c>
      <c r="G1799">
        <f t="shared" si="911"/>
        <v>1</v>
      </c>
      <c r="H1799" t="str">
        <f t="shared" si="917"/>
        <v>11.0365756177815+2.70793710241815i</v>
      </c>
      <c r="I1799" t="str">
        <f t="shared" si="918"/>
        <v>653.843971028376i</v>
      </c>
      <c r="J1799" t="str">
        <f t="shared" si="912"/>
        <v>-577.68015988613+143.040137853936i</v>
      </c>
      <c r="K1799" t="str">
        <f t="shared" si="919"/>
        <v>0.264067118926897-1.06645825270478i</v>
      </c>
      <c r="L1799" t="str">
        <f t="shared" si="920"/>
        <v>0.0333026138224917-0.11421272602976i</v>
      </c>
      <c r="M1799" t="str">
        <f t="shared" si="921"/>
        <v>0.297369732749389-1.18067097873454i</v>
      </c>
      <c r="N1799" t="str">
        <f t="shared" si="922"/>
        <v>-1.2267565717039i</v>
      </c>
      <c r="O1799" t="str">
        <f t="shared" si="923"/>
        <v>0.33729285855377-0.941399770325353i</v>
      </c>
      <c r="P1799" t="str">
        <f t="shared" si="924"/>
        <v>0.66270714144623+0.941399770325353i</v>
      </c>
      <c r="Q1799" t="str">
        <f t="shared" si="925"/>
        <v>-0.66270714144623+0.285356801378547i</v>
      </c>
      <c r="R1799" t="str">
        <f t="shared" si="926"/>
        <v>-0.327589117866118-1.56159408650347i</v>
      </c>
      <c r="S1799" t="str">
        <f t="shared" si="927"/>
        <v>0.129347559040559i</v>
      </c>
      <c r="T1799" t="str">
        <f t="shared" si="928"/>
        <v>0.201988383301395-0.0423728527642323i</v>
      </c>
      <c r="U1799" t="e">
        <f t="shared" si="929"/>
        <v>#DIV/0!</v>
      </c>
      <c r="V1799" t="str">
        <f t="shared" si="930"/>
        <v>1.33333333333333E-06-0.000637257029396979i</v>
      </c>
      <c r="W1799" t="e">
        <f t="shared" si="931"/>
        <v>#DIV/0!</v>
      </c>
      <c r="X1799" t="e">
        <f t="shared" si="932"/>
        <v>#DIV/0!</v>
      </c>
      <c r="Y1799" t="str">
        <f t="shared" si="933"/>
        <v>0.00083+0.167384056583264i</v>
      </c>
      <c r="Z1799" t="e">
        <f t="shared" si="934"/>
        <v>#DIV/0!</v>
      </c>
      <c r="AA1799" t="e">
        <f t="shared" si="935"/>
        <v>#DIV/0!</v>
      </c>
      <c r="AB1799" t="str">
        <f t="shared" si="936"/>
        <v>1.24550824687592-0.261281053389895i</v>
      </c>
      <c r="AC1799" t="str">
        <f t="shared" si="937"/>
        <v>1.06188949748001-1.54823251787997i</v>
      </c>
      <c r="AD1799" t="str">
        <f t="shared" si="938"/>
        <v>0.490012955886912+0.468384836912909i</v>
      </c>
      <c r="AE1799" t="e">
        <f t="shared" si="939"/>
        <v>#DIV/0!</v>
      </c>
      <c r="AF1799" t="str">
        <f t="shared" si="940"/>
        <v>-18.7032694863567-2.56280494288037i</v>
      </c>
      <c r="AG1799" t="e">
        <f t="shared" si="941"/>
        <v>#DIV/0!</v>
      </c>
      <c r="AH1799" t="e">
        <f t="shared" si="942"/>
        <v>#DIV/0!</v>
      </c>
      <c r="AI1799" t="e">
        <f t="shared" si="943"/>
        <v>#DIV/0!</v>
      </c>
      <c r="AJ1799" t="e">
        <f t="shared" si="944"/>
        <v>#DIV/0!</v>
      </c>
      <c r="AK1799"/>
      <c r="AL1799"/>
      <c r="AM1799"/>
      <c r="AN1799"/>
    </row>
    <row r="1800" spans="1:40" x14ac:dyDescent="0.25">
      <c r="A1800"/>
      <c r="B1800">
        <f t="shared" si="910"/>
        <v>166600</v>
      </c>
      <c r="C1800" s="186" t="str">
        <f t="shared" si="913"/>
        <v>-3.54381690478732E-06+0.0189189189655456i</v>
      </c>
      <c r="D1800" s="158" t="str">
        <f t="shared" si="914"/>
        <v>-7.66669383592957+0.145045045402516i</v>
      </c>
      <c r="E1800" t="str">
        <f t="shared" si="915"/>
        <v>7.99991466950332-0.0261273169724266i</v>
      </c>
      <c r="F1800" t="str">
        <f t="shared" si="916"/>
        <v>0.999200648001013+2.60855638209092E-06i</v>
      </c>
      <c r="G1800">
        <f t="shared" si="911"/>
        <v>1</v>
      </c>
      <c r="H1800" t="str">
        <f t="shared" si="917"/>
        <v>11.0373817158942+2.70652559971165i</v>
      </c>
      <c r="I1800" t="str">
        <f t="shared" si="918"/>
        <v>654.236670110074i</v>
      </c>
      <c r="J1800" t="str">
        <f t="shared" si="912"/>
        <v>-578.37547993143+143.126047846641i</v>
      </c>
      <c r="K1800" t="str">
        <f t="shared" si="919"/>
        <v>0.263767461152261-1.06589006144918i</v>
      </c>
      <c r="L1800" t="str">
        <f t="shared" si="920"/>
        <v>0.0332657750164259-0.114154906134329i</v>
      </c>
      <c r="M1800" t="str">
        <f t="shared" si="921"/>
        <v>0.297033236168687-1.18004496758351i</v>
      </c>
      <c r="N1800" t="str">
        <f t="shared" si="922"/>
        <v>-1.22749336243765i</v>
      </c>
      <c r="O1800" t="str">
        <f t="shared" si="923"/>
        <v>0.336599152437501-0.941648029031207i</v>
      </c>
      <c r="P1800" t="str">
        <f t="shared" si="924"/>
        <v>0.663400847562499+0.941648029031207i</v>
      </c>
      <c r="Q1800" t="str">
        <f t="shared" si="925"/>
        <v>-0.663400847562499+0.285845333406443i</v>
      </c>
      <c r="R1800" t="str">
        <f t="shared" si="926"/>
        <v>-0.327582005999628-1.56057355150814i</v>
      </c>
      <c r="S1800" t="str">
        <f t="shared" si="927"/>
        <v>0.129425245262205i</v>
      </c>
      <c r="T1800" t="str">
        <f t="shared" si="928"/>
        <v>0.201977614653651-0.042397381469987i</v>
      </c>
      <c r="U1800" t="e">
        <f t="shared" si="929"/>
        <v>#DIV/0!</v>
      </c>
      <c r="V1800" t="str">
        <f t="shared" si="930"/>
        <v>1.33333333333333E-06-0.000636874522176451i</v>
      </c>
      <c r="W1800" t="e">
        <f t="shared" si="931"/>
        <v>#DIV/0!</v>
      </c>
      <c r="X1800" t="e">
        <f t="shared" si="932"/>
        <v>#DIV/0!</v>
      </c>
      <c r="Y1800" t="str">
        <f t="shared" si="933"/>
        <v>0.00083+0.167484587548179i</v>
      </c>
      <c r="Z1800" t="e">
        <f t="shared" si="934"/>
        <v>#DIV/0!</v>
      </c>
      <c r="AA1800" t="e">
        <f t="shared" si="935"/>
        <v>#DIV/0!</v>
      </c>
      <c r="AB1800" t="str">
        <f t="shared" si="936"/>
        <v>1.24544184484153-0.261432303203391i</v>
      </c>
      <c r="AC1800" t="str">
        <f t="shared" si="937"/>
        <v>1.06143574787425-1.54733146448271i</v>
      </c>
      <c r="AD1800" t="str">
        <f t="shared" si="938"/>
        <v>0.490354307891425+0.468524210850839i</v>
      </c>
      <c r="AE1800" t="e">
        <f t="shared" si="939"/>
        <v>#DIV/0!</v>
      </c>
      <c r="AF1800" t="str">
        <f t="shared" si="940"/>
        <v>-18.7040755518238-2.56148055430913i</v>
      </c>
      <c r="AG1800" t="e">
        <f t="shared" si="941"/>
        <v>#DIV/0!</v>
      </c>
      <c r="AH1800" t="e">
        <f t="shared" si="942"/>
        <v>#DIV/0!</v>
      </c>
      <c r="AI1800" t="e">
        <f t="shared" si="943"/>
        <v>#DIV/0!</v>
      </c>
      <c r="AJ1800" t="e">
        <f t="shared" si="944"/>
        <v>#DIV/0!</v>
      </c>
      <c r="AK1800"/>
      <c r="AL1800"/>
      <c r="AM1800"/>
      <c r="AN1800"/>
    </row>
    <row r="1801" spans="1:40" x14ac:dyDescent="0.25">
      <c r="A1801"/>
      <c r="B1801">
        <f t="shared" si="910"/>
        <v>166700</v>
      </c>
      <c r="C1801" s="186" t="str">
        <f t="shared" si="913"/>
        <v>-3.53956645026046E-06+0.0189075698847783i</v>
      </c>
      <c r="D1801" s="158" t="str">
        <f t="shared" si="914"/>
        <v>-7.66669380334279+0.1449580357833i</v>
      </c>
      <c r="E1801" t="str">
        <f t="shared" si="915"/>
        <v>7.9999145670361-0.0261429993008217i</v>
      </c>
      <c r="F1801" t="str">
        <f t="shared" si="916"/>
        <v>0.999200648011238+2.61012210884582E-06i</v>
      </c>
      <c r="G1801">
        <f t="shared" si="911"/>
        <v>1</v>
      </c>
      <c r="H1801" t="str">
        <f t="shared" si="917"/>
        <v>11.0381864908591+2.70511543956406i</v>
      </c>
      <c r="I1801" t="str">
        <f t="shared" si="918"/>
        <v>654.629369191773i</v>
      </c>
      <c r="J1801" t="str">
        <f t="shared" si="912"/>
        <v>-579.071217460996+143.211957839346i</v>
      </c>
      <c r="K1801" t="str">
        <f t="shared" si="919"/>
        <v>0.263468303386071-1.06532243191105i</v>
      </c>
      <c r="L1801" t="str">
        <f t="shared" si="920"/>
        <v>0.0332289955757875-0.114097138319653i</v>
      </c>
      <c r="M1801" t="str">
        <f t="shared" si="921"/>
        <v>0.296697298961859-1.1794195702307i</v>
      </c>
      <c r="N1801" t="str">
        <f t="shared" si="922"/>
        <v>-1.22823015317141i</v>
      </c>
      <c r="O1801" t="str">
        <f t="shared" si="923"/>
        <v>0.335905263594817-0.941895776553487i</v>
      </c>
      <c r="P1801" t="str">
        <f t="shared" si="924"/>
        <v>0.664094736405183+0.941895776553487i</v>
      </c>
      <c r="Q1801" t="str">
        <f t="shared" si="925"/>
        <v>-0.664094736405183+0.286334376617923i</v>
      </c>
      <c r="R1801" t="str">
        <f t="shared" si="926"/>
        <v>-0.327574889347062-1.55955418935659i</v>
      </c>
      <c r="S1801" t="str">
        <f t="shared" si="927"/>
        <v>0.129502931483851i</v>
      </c>
      <c r="T1801" t="str">
        <f t="shared" si="928"/>
        <v>0.201966839329599-0.0424219084509426i</v>
      </c>
      <c r="U1801" t="e">
        <f t="shared" si="929"/>
        <v>#DIV/0!</v>
      </c>
      <c r="V1801" t="str">
        <f t="shared" si="930"/>
        <v>1.33333333333333E-06-0.000636492473872805i</v>
      </c>
      <c r="W1801" t="e">
        <f t="shared" si="931"/>
        <v>#DIV/0!</v>
      </c>
      <c r="X1801" t="e">
        <f t="shared" si="932"/>
        <v>#DIV/0!</v>
      </c>
      <c r="Y1801" t="str">
        <f t="shared" si="933"/>
        <v>0.00083+0.167585118513094i</v>
      </c>
      <c r="Z1801" t="e">
        <f t="shared" si="934"/>
        <v>#DIV/0!</v>
      </c>
      <c r="AA1801" t="e">
        <f t="shared" si="935"/>
        <v>#DIV/0!</v>
      </c>
      <c r="AB1801" t="str">
        <f t="shared" si="936"/>
        <v>1.24537540163945-0.261583542381366i</v>
      </c>
      <c r="AC1801" t="str">
        <f t="shared" si="937"/>
        <v>1.06098276872511-1.54643125145491i</v>
      </c>
      <c r="AD1801" t="str">
        <f t="shared" si="938"/>
        <v>0.49069577147444+0.468663345193607i</v>
      </c>
      <c r="AE1801" t="e">
        <f t="shared" si="939"/>
        <v>#DIV/0!</v>
      </c>
      <c r="AF1801" t="str">
        <f t="shared" si="940"/>
        <v>-18.7048802942019-2.56015740378076i</v>
      </c>
      <c r="AG1801" t="e">
        <f t="shared" si="941"/>
        <v>#DIV/0!</v>
      </c>
      <c r="AH1801" t="e">
        <f t="shared" si="942"/>
        <v>#DIV/0!</v>
      </c>
      <c r="AI1801" t="e">
        <f t="shared" si="943"/>
        <v>#DIV/0!</v>
      </c>
      <c r="AJ1801" t="e">
        <f t="shared" si="944"/>
        <v>#DIV/0!</v>
      </c>
      <c r="AK1801"/>
      <c r="AL1801"/>
      <c r="AM1801"/>
      <c r="AN1801"/>
    </row>
    <row r="1802" spans="1:40" x14ac:dyDescent="0.25">
      <c r="A1802"/>
      <c r="B1802">
        <f t="shared" si="910"/>
        <v>166800</v>
      </c>
      <c r="C1802" s="186" t="str">
        <f t="shared" si="913"/>
        <v>-3.53532363814377E-06+0.01889623441202i</v>
      </c>
      <c r="D1802" s="158" t="str">
        <f t="shared" si="914"/>
        <v>-7.66669377081458+0.144871130492153i</v>
      </c>
      <c r="E1802" t="str">
        <f t="shared" si="915"/>
        <v>7.99991446450739-0.026158681628614i</v>
      </c>
      <c r="F1802" t="str">
        <f t="shared" si="916"/>
        <v>0.999200648021464+0.0000026116878355406i</v>
      </c>
      <c r="G1802">
        <f t="shared" si="911"/>
        <v>1</v>
      </c>
      <c r="H1802" t="str">
        <f t="shared" si="917"/>
        <v>11.0389899454975+2.70370662030848i</v>
      </c>
      <c r="I1802" t="str">
        <f t="shared" si="918"/>
        <v>655.022068273472i</v>
      </c>
      <c r="J1802" t="str">
        <f t="shared" si="912"/>
        <v>-579.767372474828+143.297867832051i</v>
      </c>
      <c r="K1802" t="str">
        <f t="shared" si="919"/>
        <v>0.263169644539082-1.06475536334136i</v>
      </c>
      <c r="L1802" t="str">
        <f t="shared" si="920"/>
        <v>0.033192275377009-0.114039422528026i</v>
      </c>
      <c r="M1802" t="str">
        <f t="shared" si="921"/>
        <v>0.296361919916091-1.17879478586939i</v>
      </c>
      <c r="N1802" t="str">
        <f t="shared" si="922"/>
        <v>-1.22896694390517i</v>
      </c>
      <c r="O1802" t="str">
        <f t="shared" si="923"/>
        <v>0.335211192402414-0.942143012757698i</v>
      </c>
      <c r="P1802" t="str">
        <f t="shared" si="924"/>
        <v>0.664788807597586+0.942143012757698i</v>
      </c>
      <c r="Q1802" t="str">
        <f t="shared" si="925"/>
        <v>-0.664788807597586+0.286823931147472i</v>
      </c>
      <c r="R1802" t="str">
        <f t="shared" si="926"/>
        <v>-0.327567767907445-1.55853599793649i</v>
      </c>
      <c r="S1802" t="str">
        <f t="shared" si="927"/>
        <v>0.129580617705497i</v>
      </c>
      <c r="T1802" t="str">
        <f t="shared" si="928"/>
        <v>0.201956057328864-0.0424464337058576i</v>
      </c>
      <c r="U1802" t="e">
        <f t="shared" si="929"/>
        <v>#DIV/0!</v>
      </c>
      <c r="V1802" t="str">
        <f t="shared" si="930"/>
        <v>1.33333333333333E-06-0.000636110883660654i</v>
      </c>
      <c r="W1802" t="e">
        <f t="shared" si="931"/>
        <v>#DIV/0!</v>
      </c>
      <c r="X1802" t="e">
        <f t="shared" si="932"/>
        <v>#DIV/0!</v>
      </c>
      <c r="Y1802" t="str">
        <f t="shared" si="933"/>
        <v>0.00083+0.167685649478009i</v>
      </c>
      <c r="Z1802" t="e">
        <f t="shared" si="934"/>
        <v>#DIV/0!</v>
      </c>
      <c r="AA1802" t="e">
        <f t="shared" si="935"/>
        <v>#DIV/0!</v>
      </c>
      <c r="AB1802" t="str">
        <f t="shared" si="936"/>
        <v>1.24530891726736-0.261734770916167i</v>
      </c>
      <c r="AC1802" t="str">
        <f t="shared" si="937"/>
        <v>1.06053055837329-1.54553187768893i</v>
      </c>
      <c r="AD1802" t="str">
        <f t="shared" si="938"/>
        <v>0.491037346476535+0.468802239854086i</v>
      </c>
      <c r="AE1802" t="e">
        <f t="shared" si="939"/>
        <v>#DIV/0!</v>
      </c>
      <c r="AF1802" t="str">
        <f t="shared" si="940"/>
        <v>-18.7056837163121-2.55883548981633i</v>
      </c>
      <c r="AG1802" t="e">
        <f t="shared" si="941"/>
        <v>#DIV/0!</v>
      </c>
      <c r="AH1802" t="e">
        <f t="shared" si="942"/>
        <v>#DIV/0!</v>
      </c>
      <c r="AI1802" t="e">
        <f t="shared" si="943"/>
        <v>#DIV/0!</v>
      </c>
      <c r="AJ1802" t="e">
        <f t="shared" si="944"/>
        <v>#DIV/0!</v>
      </c>
      <c r="AK1802"/>
      <c r="AL1802"/>
      <c r="AM1802"/>
      <c r="AN1802"/>
    </row>
    <row r="1803" spans="1:40" x14ac:dyDescent="0.25">
      <c r="A1803"/>
      <c r="B1803">
        <f t="shared" si="910"/>
        <v>166900</v>
      </c>
      <c r="C1803" s="186" t="str">
        <f t="shared" si="913"/>
        <v>-3.53108845012671E-06+0.0188849125228107i</v>
      </c>
      <c r="D1803" s="158" t="str">
        <f t="shared" si="914"/>
        <v>-7.66669373834479+0.144784329341549i</v>
      </c>
      <c r="E1803" t="str">
        <f t="shared" si="915"/>
        <v>7.9999143619172-0.0261743639558032i</v>
      </c>
      <c r="F1803" t="str">
        <f t="shared" si="916"/>
        <v>0.999200648031699+2.61325356217528E-06i</v>
      </c>
      <c r="G1803">
        <f t="shared" si="911"/>
        <v>1</v>
      </c>
      <c r="H1803" t="str">
        <f t="shared" si="917"/>
        <v>11.0397920826237+2.70229914028013i</v>
      </c>
      <c r="I1803" t="str">
        <f t="shared" si="918"/>
        <v>655.414767355171i</v>
      </c>
      <c r="J1803" t="str">
        <f t="shared" si="912"/>
        <v>-580.463944972926+143.383777824756i</v>
      </c>
      <c r="K1803" t="str">
        <f t="shared" si="919"/>
        <v>0.262871483524947-1.06418885499215i</v>
      </c>
      <c r="L1803" t="str">
        <f t="shared" si="920"/>
        <v>0.0331556142968324-0.113981758701792i</v>
      </c>
      <c r="M1803" t="str">
        <f t="shared" si="921"/>
        <v>0.296027097821779-1.17817061369394i</v>
      </c>
      <c r="N1803" t="str">
        <f t="shared" si="922"/>
        <v>-1.22970373463892i</v>
      </c>
      <c r="O1803" t="str">
        <f t="shared" si="923"/>
        <v>0.334516939237085-0.942389737509621i</v>
      </c>
      <c r="P1803" t="str">
        <f t="shared" si="924"/>
        <v>0.665483060762915+0.942389737509621i</v>
      </c>
      <c r="Q1803" t="str">
        <f t="shared" si="925"/>
        <v>-0.665483060762915+0.287313997129299i</v>
      </c>
      <c r="R1803" t="str">
        <f t="shared" si="926"/>
        <v>-0.327560641679804-1.5575189751406i</v>
      </c>
      <c r="S1803" t="str">
        <f t="shared" si="927"/>
        <v>0.129658303927143i</v>
      </c>
      <c r="T1803" t="str">
        <f t="shared" si="928"/>
        <v>0.201945268651072-0.04247095723349i</v>
      </c>
      <c r="U1803" t="e">
        <f t="shared" si="929"/>
        <v>#DIV/0!</v>
      </c>
      <c r="V1803" t="str">
        <f t="shared" si="930"/>
        <v>1.33333333333333E-06-0.000635729750716578i</v>
      </c>
      <c r="W1803" t="e">
        <f t="shared" si="931"/>
        <v>#DIV/0!</v>
      </c>
      <c r="X1803" t="e">
        <f t="shared" si="932"/>
        <v>#DIV/0!</v>
      </c>
      <c r="Y1803" t="str">
        <f t="shared" si="933"/>
        <v>0.00083+0.167786180442924i</v>
      </c>
      <c r="Z1803" t="e">
        <f t="shared" si="934"/>
        <v>#DIV/0!</v>
      </c>
      <c r="AA1803" t="e">
        <f t="shared" si="935"/>
        <v>#DIV/0!</v>
      </c>
      <c r="AB1803" t="str">
        <f t="shared" si="936"/>
        <v>1.24524239172296-0.261885988800133i</v>
      </c>
      <c r="AC1803" t="str">
        <f t="shared" si="937"/>
        <v>1.0600791151639-1.54463334207864i</v>
      </c>
      <c r="AD1803" t="str">
        <f t="shared" si="938"/>
        <v>0.491379032738247+0.468940894745252i</v>
      </c>
      <c r="AE1803" t="e">
        <f t="shared" si="939"/>
        <v>#DIV/0!</v>
      </c>
      <c r="AF1803" t="str">
        <f t="shared" si="940"/>
        <v>-18.7064858209685-2.55751481093858i</v>
      </c>
      <c r="AG1803" t="e">
        <f t="shared" si="941"/>
        <v>#DIV/0!</v>
      </c>
      <c r="AH1803" t="e">
        <f t="shared" si="942"/>
        <v>#DIV/0!</v>
      </c>
      <c r="AI1803" t="e">
        <f t="shared" si="943"/>
        <v>#DIV/0!</v>
      </c>
      <c r="AJ1803" t="e">
        <f t="shared" si="944"/>
        <v>#DIV/0!</v>
      </c>
      <c r="AK1803"/>
      <c r="AL1803"/>
      <c r="AM1803"/>
      <c r="AN1803"/>
    </row>
    <row r="1804" spans="1:40" x14ac:dyDescent="0.25">
      <c r="A1804"/>
      <c r="B1804">
        <f t="shared" si="910"/>
        <v>167000</v>
      </c>
      <c r="C1804" s="186" t="str">
        <f t="shared" si="913"/>
        <v>-3.52686086795337E-06+0.0188736041927487i</v>
      </c>
      <c r="D1804" s="158" t="str">
        <f t="shared" si="914"/>
        <v>-7.66669370593334+0.144697632144407i</v>
      </c>
      <c r="E1804" t="str">
        <f t="shared" si="915"/>
        <v>7.99991425926553-0.0261900462823889i</v>
      </c>
      <c r="F1804" t="str">
        <f t="shared" si="916"/>
        <v>0.999200648041934+2.61481928874977E-06i</v>
      </c>
      <c r="G1804">
        <f t="shared" si="911"/>
        <v>1</v>
      </c>
      <c r="H1804" t="str">
        <f t="shared" si="917"/>
        <v>11.0405929050446+2.7008929978163i</v>
      </c>
      <c r="I1804" t="str">
        <f t="shared" si="918"/>
        <v>655.807466436869i</v>
      </c>
      <c r="J1804" t="str">
        <f t="shared" si="912"/>
        <v>-581.16093495529+143.469687817461i</v>
      </c>
      <c r="K1804" t="str">
        <f t="shared" si="919"/>
        <v>0.26257381926021-1.06362290611657i</v>
      </c>
      <c r="L1804" t="str">
        <f t="shared" si="920"/>
        <v>0.0331190122123091-0.113924146783341i</v>
      </c>
      <c r="M1804" t="str">
        <f t="shared" si="921"/>
        <v>0.295692831472519-1.17754705289991i</v>
      </c>
      <c r="N1804" t="str">
        <f t="shared" si="922"/>
        <v>-1.23044052537268i</v>
      </c>
      <c r="O1804" t="str">
        <f t="shared" si="923"/>
        <v>0.333822504475692-0.942635950675326i</v>
      </c>
      <c r="P1804" t="str">
        <f t="shared" si="924"/>
        <v>0.666177495524308+0.942635950675326i</v>
      </c>
      <c r="Q1804" t="str">
        <f t="shared" si="925"/>
        <v>-0.666177495524308+0.287804574697354i</v>
      </c>
      <c r="R1804" t="str">
        <f t="shared" si="926"/>
        <v>-0.327553510663169-1.55650311886666i</v>
      </c>
      <c r="S1804" t="str">
        <f t="shared" si="927"/>
        <v>0.129735990148789i</v>
      </c>
      <c r="T1804" t="str">
        <f t="shared" si="928"/>
        <v>0.201934473295844-0.0424954790325981i</v>
      </c>
      <c r="U1804" t="e">
        <f t="shared" si="929"/>
        <v>#DIV/0!</v>
      </c>
      <c r="V1804" t="str">
        <f t="shared" si="930"/>
        <v>1.33333333333333E-06-0.000635349074219142i</v>
      </c>
      <c r="W1804" t="e">
        <f t="shared" si="931"/>
        <v>#DIV/0!</v>
      </c>
      <c r="X1804" t="e">
        <f t="shared" si="932"/>
        <v>#DIV/0!</v>
      </c>
      <c r="Y1804" t="str">
        <f t="shared" si="933"/>
        <v>0.00083+0.167886711407839i</v>
      </c>
      <c r="Z1804" t="e">
        <f t="shared" si="934"/>
        <v>#DIV/0!</v>
      </c>
      <c r="AA1804" t="e">
        <f t="shared" si="935"/>
        <v>#DIV/0!</v>
      </c>
      <c r="AB1804" t="str">
        <f t="shared" si="936"/>
        <v>1.2451758250039-0.262037196025609i</v>
      </c>
      <c r="AC1804" t="str">
        <f t="shared" si="937"/>
        <v>1.05962843744642-1.54373564351949i</v>
      </c>
      <c r="AD1804" t="str">
        <f t="shared" si="938"/>
        <v>0.491720830100028+0.469079309780159i</v>
      </c>
      <c r="AE1804" t="e">
        <f t="shared" si="939"/>
        <v>#DIV/0!</v>
      </c>
      <c r="AF1804" t="str">
        <f t="shared" si="940"/>
        <v>-18.7072866109779-2.55619536567189i</v>
      </c>
      <c r="AG1804" t="e">
        <f t="shared" si="941"/>
        <v>#DIV/0!</v>
      </c>
      <c r="AH1804" t="e">
        <f t="shared" si="942"/>
        <v>#DIV/0!</v>
      </c>
      <c r="AI1804" t="e">
        <f t="shared" si="943"/>
        <v>#DIV/0!</v>
      </c>
      <c r="AJ1804" t="e">
        <f t="shared" si="944"/>
        <v>#DIV/0!</v>
      </c>
      <c r="AK1804"/>
      <c r="AL1804"/>
      <c r="AM1804"/>
      <c r="AN1804"/>
    </row>
    <row r="1805" spans="1:40" x14ac:dyDescent="0.25">
      <c r="A1805"/>
      <c r="B1805">
        <f t="shared" si="910"/>
        <v>167100</v>
      </c>
      <c r="C1805" s="186" t="str">
        <f t="shared" si="913"/>
        <v>-3.52264087342252E-06+0.018862309397491i</v>
      </c>
      <c r="D1805" s="158" t="str">
        <f t="shared" si="914"/>
        <v>-7.66669367358001+0.144611038714098i</v>
      </c>
      <c r="E1805" t="str">
        <f t="shared" si="915"/>
        <v>7.99991415655238-0.0262057286083707i</v>
      </c>
      <c r="F1805" t="str">
        <f t="shared" si="916"/>
        <v>0.99920064805218+2.61638501526408E-06i</v>
      </c>
      <c r="G1805">
        <f t="shared" si="911"/>
        <v>1</v>
      </c>
      <c r="H1805" t="str">
        <f t="shared" si="917"/>
        <v>11.0413924155598+2.69948819125629i</v>
      </c>
      <c r="I1805" t="str">
        <f t="shared" si="918"/>
        <v>656.200165518568i</v>
      </c>
      <c r="J1805" t="str">
        <f t="shared" si="912"/>
        <v>-581.858342421921+143.555597810166i</v>
      </c>
      <c r="K1805" t="str">
        <f t="shared" si="919"/>
        <v>0.262276650664295-1.06305751596886i</v>
      </c>
      <c r="L1805" t="str">
        <f t="shared" si="920"/>
        <v>0.0330824690007994-0.113866586715115i</v>
      </c>
      <c r="M1805" t="str">
        <f t="shared" si="921"/>
        <v>0.295359119665094-1.17692410268397i</v>
      </c>
      <c r="N1805" t="str">
        <f t="shared" si="922"/>
        <v>-1.23117731610644i</v>
      </c>
      <c r="O1805" t="str">
        <f t="shared" si="923"/>
        <v>0.333127888495228-0.942881652121151i</v>
      </c>
      <c r="P1805" t="str">
        <f t="shared" si="924"/>
        <v>0.666872111504772+0.942881652121151i</v>
      </c>
      <c r="Q1805" t="str">
        <f t="shared" si="925"/>
        <v>-0.666872111504772+0.288295663985289i</v>
      </c>
      <c r="R1805" t="str">
        <f t="shared" si="926"/>
        <v>-0.327546374856561-1.5554884270175i</v>
      </c>
      <c r="S1805" t="str">
        <f t="shared" si="927"/>
        <v>0.129813676370435i</v>
      </c>
      <c r="T1805" t="str">
        <f t="shared" si="928"/>
        <v>0.201923671262807-0.0425199991019388i</v>
      </c>
      <c r="U1805" t="e">
        <f t="shared" si="929"/>
        <v>#DIV/0!</v>
      </c>
      <c r="V1805" t="str">
        <f t="shared" si="930"/>
        <v>1.33333333333333E-06-0.000634968853348876i</v>
      </c>
      <c r="W1805" t="e">
        <f t="shared" si="931"/>
        <v>#DIV/0!</v>
      </c>
      <c r="X1805" t="e">
        <f t="shared" si="932"/>
        <v>#DIV/0!</v>
      </c>
      <c r="Y1805" t="str">
        <f t="shared" si="933"/>
        <v>0.00083+0.167987242372753i</v>
      </c>
      <c r="Z1805" t="e">
        <f t="shared" si="934"/>
        <v>#DIV/0!</v>
      </c>
      <c r="AA1805" t="e">
        <f t="shared" si="935"/>
        <v>#DIV/0!</v>
      </c>
      <c r="AB1805" t="str">
        <f t="shared" si="936"/>
        <v>1.24510921710789-0.262188392584929i</v>
      </c>
      <c r="AC1805" t="str">
        <f t="shared" si="937"/>
        <v>1.05917852357471-1.54283878090853i</v>
      </c>
      <c r="AD1805" t="str">
        <f t="shared" si="938"/>
        <v>0.492062738402268+0.469217484871977i</v>
      </c>
      <c r="AE1805" t="e">
        <f t="shared" si="939"/>
        <v>#DIV/0!</v>
      </c>
      <c r="AF1805" t="str">
        <f t="shared" si="940"/>
        <v>-18.7080860891398-2.55487715254219i</v>
      </c>
      <c r="AG1805" t="e">
        <f t="shared" si="941"/>
        <v>#DIV/0!</v>
      </c>
      <c r="AH1805" t="e">
        <f t="shared" si="942"/>
        <v>#DIV/0!</v>
      </c>
      <c r="AI1805" t="e">
        <f t="shared" si="943"/>
        <v>#DIV/0!</v>
      </c>
      <c r="AJ1805" t="e">
        <f t="shared" si="944"/>
        <v>#DIV/0!</v>
      </c>
      <c r="AK1805"/>
      <c r="AL1805"/>
      <c r="AM1805"/>
      <c r="AN1805"/>
    </row>
    <row r="1806" spans="1:40" x14ac:dyDescent="0.25">
      <c r="A1806"/>
      <c r="B1806">
        <f t="shared" si="910"/>
        <v>167200</v>
      </c>
      <c r="C1806" s="186" t="str">
        <f t="shared" si="913"/>
        <v>-3.51842844838726E-06+0.0188510281127522i</v>
      </c>
      <c r="D1806" s="158" t="str">
        <f t="shared" si="914"/>
        <v>-7.66669364128479+0.144524548864434i</v>
      </c>
      <c r="E1806" t="str">
        <f t="shared" si="915"/>
        <v>7.99991405377774-0.0262214109337483i</v>
      </c>
      <c r="F1806" t="str">
        <f t="shared" si="916"/>
        <v>0.999200648062435+2.61795074171819E-06i</v>
      </c>
      <c r="G1806">
        <f t="shared" si="911"/>
        <v>1</v>
      </c>
      <c r="H1806" t="str">
        <f t="shared" si="917"/>
        <v>11.0421906169619+2.69808471894154i</v>
      </c>
      <c r="I1806" t="str">
        <f t="shared" si="918"/>
        <v>656.592864600267i</v>
      </c>
      <c r="J1806" t="str">
        <f t="shared" si="912"/>
        <v>-582.556167372817+143.641507802871i</v>
      </c>
      <c r="K1806" t="str">
        <f t="shared" si="919"/>
        <v>0.261979976659502-1.06249268380438i</v>
      </c>
      <c r="L1806" t="str">
        <f t="shared" si="920"/>
        <v>0.03304598453997-0.113809078439601i</v>
      </c>
      <c r="M1806" t="str">
        <f t="shared" si="921"/>
        <v>0.295025961199472-1.17630176224398i</v>
      </c>
      <c r="N1806" t="str">
        <f t="shared" si="922"/>
        <v>-1.23191410684019i</v>
      </c>
      <c r="O1806" t="str">
        <f t="shared" si="923"/>
        <v>0.332433091672781-0.943126841713709i</v>
      </c>
      <c r="P1806" t="str">
        <f t="shared" si="924"/>
        <v>0.667566908327219+0.943126841713709i</v>
      </c>
      <c r="Q1806" t="str">
        <f t="shared" si="925"/>
        <v>-0.667566908327219+0.288787265126481i</v>
      </c>
      <c r="R1806" t="str">
        <f t="shared" si="926"/>
        <v>-0.327539234259005-1.55447489750096i</v>
      </c>
      <c r="S1806" t="str">
        <f t="shared" si="927"/>
        <v>0.129891362592081i</v>
      </c>
      <c r="T1806" t="str">
        <f t="shared" si="928"/>
        <v>0.201912862551585-0.042544517440269i</v>
      </c>
      <c r="U1806" t="e">
        <f t="shared" si="929"/>
        <v>#DIV/0!</v>
      </c>
      <c r="V1806" t="str">
        <f t="shared" si="930"/>
        <v>1.33333333333333E-06-0.000634589087288259i</v>
      </c>
      <c r="W1806" t="e">
        <f t="shared" si="931"/>
        <v>#DIV/0!</v>
      </c>
      <c r="X1806" t="e">
        <f t="shared" si="932"/>
        <v>#DIV/0!</v>
      </c>
      <c r="Y1806" t="str">
        <f t="shared" si="933"/>
        <v>0.00083+0.168087773337668i</v>
      </c>
      <c r="Z1806" t="e">
        <f t="shared" si="934"/>
        <v>#DIV/0!</v>
      </c>
      <c r="AA1806" t="e">
        <f t="shared" si="935"/>
        <v>#DIV/0!</v>
      </c>
      <c r="AB1806" t="str">
        <f t="shared" si="936"/>
        <v>1.2450425680326-0.262339578470429i</v>
      </c>
      <c r="AC1806" t="str">
        <f t="shared" si="937"/>
        <v>1.05872937190697-1.54194275314442i</v>
      </c>
      <c r="AD1806" t="str">
        <f t="shared" si="938"/>
        <v>0.492404757485265+0.469355419933957i</v>
      </c>
      <c r="AE1806" t="e">
        <f t="shared" si="939"/>
        <v>#DIV/0!</v>
      </c>
      <c r="AF1806" t="str">
        <f t="shared" si="940"/>
        <v>-18.7088842582467-2.55356017007711i</v>
      </c>
      <c r="AG1806" t="e">
        <f t="shared" si="941"/>
        <v>#DIV/0!</v>
      </c>
      <c r="AH1806" t="e">
        <f t="shared" si="942"/>
        <v>#DIV/0!</v>
      </c>
      <c r="AI1806" t="e">
        <f t="shared" si="943"/>
        <v>#DIV/0!</v>
      </c>
      <c r="AJ1806" t="e">
        <f t="shared" si="944"/>
        <v>#DIV/0!</v>
      </c>
      <c r="AK1806"/>
      <c r="AL1806"/>
      <c r="AM1806"/>
      <c r="AN1806"/>
    </row>
    <row r="1807" spans="1:40" x14ac:dyDescent="0.25">
      <c r="A1807"/>
      <c r="B1807">
        <f t="shared" si="910"/>
        <v>167300</v>
      </c>
      <c r="C1807" s="186" t="str">
        <f t="shared" si="913"/>
        <v>-3.51422357475513E-06+0.018839760314306i</v>
      </c>
      <c r="D1807" s="158" t="str">
        <f t="shared" si="914"/>
        <v>-7.66669360904737+0.144438162409679i</v>
      </c>
      <c r="E1807" t="str">
        <f t="shared" si="915"/>
        <v>7.99991395094161-0.0262370932585212i</v>
      </c>
      <c r="F1807" t="str">
        <f t="shared" si="916"/>
        <v>0.999200648072701+2.61951646811204E-06i</v>
      </c>
      <c r="G1807">
        <f t="shared" si="911"/>
        <v>1</v>
      </c>
      <c r="H1807" t="str">
        <f t="shared" si="917"/>
        <v>11.0429875120357+2.69668257921542i</v>
      </c>
      <c r="I1807" t="str">
        <f t="shared" si="918"/>
        <v>656.985563681965i</v>
      </c>
      <c r="J1807" t="str">
        <f t="shared" si="912"/>
        <v>-583.25440980798+143.727417795576i</v>
      </c>
      <c r="K1807" t="str">
        <f t="shared" si="919"/>
        <v>0.261683796170988-1.06192840887954i</v>
      </c>
      <c r="L1807" t="str">
        <f t="shared" si="920"/>
        <v>0.0330095587077951-0.113751621899336i</v>
      </c>
      <c r="M1807" t="str">
        <f t="shared" si="921"/>
        <v>0.294693354878783-1.17568003077888i</v>
      </c>
      <c r="N1807" t="str">
        <f t="shared" si="922"/>
        <v>-1.23265089757395i</v>
      </c>
      <c r="O1807" t="str">
        <f t="shared" si="923"/>
        <v>0.33173811438551-0.943371519319905i</v>
      </c>
      <c r="P1807" t="str">
        <f t="shared" si="924"/>
        <v>0.66826188561449+0.943371519319905i</v>
      </c>
      <c r="Q1807" t="str">
        <f t="shared" si="925"/>
        <v>-0.66826188561449+0.289279378254045i</v>
      </c>
      <c r="R1807" t="str">
        <f t="shared" si="926"/>
        <v>-0.327532088869527-1.55346252822985i</v>
      </c>
      <c r="S1807" t="str">
        <f t="shared" si="927"/>
        <v>0.129969048813727i</v>
      </c>
      <c r="T1807" t="str">
        <f t="shared" si="928"/>
        <v>0.201902047161801-0.0425690340463455i</v>
      </c>
      <c r="U1807" t="e">
        <f t="shared" si="929"/>
        <v>#DIV/0!</v>
      </c>
      <c r="V1807" t="str">
        <f t="shared" si="930"/>
        <v>1.33333333333333E-06-0.000634209775221738i</v>
      </c>
      <c r="W1807" t="e">
        <f t="shared" si="931"/>
        <v>#DIV/0!</v>
      </c>
      <c r="X1807" t="e">
        <f t="shared" si="932"/>
        <v>#DIV/0!</v>
      </c>
      <c r="Y1807" t="str">
        <f t="shared" si="933"/>
        <v>0.00083+0.168188304302583i</v>
      </c>
      <c r="Z1807" t="e">
        <f t="shared" si="934"/>
        <v>#DIV/0!</v>
      </c>
      <c r="AA1807" t="e">
        <f t="shared" si="935"/>
        <v>#DIV/0!</v>
      </c>
      <c r="AB1807" t="str">
        <f t="shared" si="936"/>
        <v>1.24497587777572-0.262490753674441i</v>
      </c>
      <c r="AC1807" t="str">
        <f t="shared" si="937"/>
        <v>1.05828098080575-1.5410475591273i</v>
      </c>
      <c r="AD1807" t="str">
        <f t="shared" si="938"/>
        <v>0.492746887189284+0.469493114879459i</v>
      </c>
      <c r="AE1807" t="e">
        <f t="shared" si="939"/>
        <v>#DIV/0!</v>
      </c>
      <c r="AF1807" t="str">
        <f t="shared" si="940"/>
        <v>-18.7096811210831-2.55224441680574i</v>
      </c>
      <c r="AG1807" t="e">
        <f t="shared" si="941"/>
        <v>#DIV/0!</v>
      </c>
      <c r="AH1807" t="e">
        <f t="shared" si="942"/>
        <v>#DIV/0!</v>
      </c>
      <c r="AI1807" t="e">
        <f t="shared" si="943"/>
        <v>#DIV/0!</v>
      </c>
      <c r="AJ1807" t="e">
        <f t="shared" si="944"/>
        <v>#DIV/0!</v>
      </c>
      <c r="AK1807"/>
      <c r="AL1807"/>
      <c r="AM1807"/>
      <c r="AN1807"/>
    </row>
    <row r="1808" spans="1:40" x14ac:dyDescent="0.25">
      <c r="A1808"/>
      <c r="B1808">
        <f t="shared" si="910"/>
        <v>167400</v>
      </c>
      <c r="C1808" s="186" t="str">
        <f t="shared" si="913"/>
        <v>-3.51002623448747E-06+0.0188285059779832i</v>
      </c>
      <c r="D1808" s="158" t="str">
        <f t="shared" si="914"/>
        <v>-7.66669357686777+0.144351879164538i</v>
      </c>
      <c r="E1808" t="str">
        <f t="shared" si="915"/>
        <v>7.99991384804401-0.0262527755826892i</v>
      </c>
      <c r="F1808" t="str">
        <f t="shared" si="916"/>
        <v>0.999200648082966+2.62108219444556E-06i</v>
      </c>
      <c r="G1808">
        <f t="shared" si="911"/>
        <v>1</v>
      </c>
      <c r="H1808" t="str">
        <f t="shared" si="917"/>
        <v>11.0437831035595+2.6952817704235i</v>
      </c>
      <c r="I1808" t="str">
        <f t="shared" si="918"/>
        <v>657.378262763664i</v>
      </c>
      <c r="J1808" t="str">
        <f t="shared" si="912"/>
        <v>-583.953069727409+143.813327788281i</v>
      </c>
      <c r="K1808" t="str">
        <f t="shared" si="919"/>
        <v>0.26138810812677-1.0613646904519i</v>
      </c>
      <c r="L1808" t="str">
        <f t="shared" si="920"/>
        <v>0.0329731913825543-0.113694217036906i</v>
      </c>
      <c r="M1808" t="str">
        <f t="shared" si="921"/>
        <v>0.294361299509324-1.17505890748881i</v>
      </c>
      <c r="N1808" t="str">
        <f t="shared" si="922"/>
        <v>-1.2333876883077i</v>
      </c>
      <c r="O1808" t="str">
        <f t="shared" si="923"/>
        <v>0.331042957010709-0.943615684806906i</v>
      </c>
      <c r="P1808" t="str">
        <f t="shared" si="924"/>
        <v>0.668957042989291+0.943615684806906i</v>
      </c>
      <c r="Q1808" t="str">
        <f t="shared" si="925"/>
        <v>-0.668957042989291+0.289772003500794i</v>
      </c>
      <c r="R1808" t="str">
        <f t="shared" si="926"/>
        <v>-0.327524938687151-1.55245131712199i</v>
      </c>
      <c r="S1808" t="str">
        <f t="shared" si="927"/>
        <v>0.130046735035373i</v>
      </c>
      <c r="T1808" t="str">
        <f t="shared" si="928"/>
        <v>0.201891225093079-0.0425935489189247i</v>
      </c>
      <c r="U1808" t="e">
        <f t="shared" si="929"/>
        <v>#DIV/0!</v>
      </c>
      <c r="V1808" t="str">
        <f t="shared" si="930"/>
        <v>1.33333333333333E-06-0.000633830916335706i</v>
      </c>
      <c r="W1808" t="e">
        <f t="shared" si="931"/>
        <v>#DIV/0!</v>
      </c>
      <c r="X1808" t="e">
        <f t="shared" si="932"/>
        <v>#DIV/0!</v>
      </c>
      <c r="Y1808" t="str">
        <f t="shared" si="933"/>
        <v>0.00083+0.168288835267498i</v>
      </c>
      <c r="Z1808" t="e">
        <f t="shared" si="934"/>
        <v>#DIV/0!</v>
      </c>
      <c r="AA1808" t="e">
        <f t="shared" si="935"/>
        <v>#DIV/0!</v>
      </c>
      <c r="AB1808" t="str">
        <f t="shared" si="936"/>
        <v>1.24490914633493-0.262641918189298i</v>
      </c>
      <c r="AC1808" t="str">
        <f t="shared" si="937"/>
        <v>1.05783334863791-1.54015319775897i</v>
      </c>
      <c r="AD1808" t="str">
        <f t="shared" si="938"/>
        <v>0.493089127354489+0.469630569621933i</v>
      </c>
      <c r="AE1808" t="e">
        <f t="shared" si="939"/>
        <v>#DIV/0!</v>
      </c>
      <c r="AF1808" t="str">
        <f t="shared" si="940"/>
        <v>-18.7104766804273-2.55092989125896i</v>
      </c>
      <c r="AG1808" t="e">
        <f t="shared" si="941"/>
        <v>#DIV/0!</v>
      </c>
      <c r="AH1808" t="e">
        <f t="shared" si="942"/>
        <v>#DIV/0!</v>
      </c>
      <c r="AI1808" t="e">
        <f t="shared" si="943"/>
        <v>#DIV/0!</v>
      </c>
      <c r="AJ1808" t="e">
        <f t="shared" si="944"/>
        <v>#DIV/0!</v>
      </c>
      <c r="AK1808"/>
      <c r="AL1808"/>
      <c r="AM1808"/>
      <c r="AN1808"/>
    </row>
    <row r="1809" spans="1:40" x14ac:dyDescent="0.25">
      <c r="A1809"/>
      <c r="B1809">
        <f t="shared" si="910"/>
        <v>167500</v>
      </c>
      <c r="C1809" s="186" t="str">
        <f t="shared" si="913"/>
        <v>-3.50583640959953E-06+0.0188172650796725i</v>
      </c>
      <c r="D1809" s="158" t="str">
        <f t="shared" si="914"/>
        <v>-7.66669354474581+0.144265698944156i</v>
      </c>
      <c r="E1809" t="str">
        <f t="shared" si="915"/>
        <v>7.99991374508492-0.0262684579062519i</v>
      </c>
      <c r="F1809" t="str">
        <f t="shared" si="916"/>
        <v>0.999200648093231+2.62264792071871E-06i</v>
      </c>
      <c r="G1809">
        <f t="shared" si="911"/>
        <v>1</v>
      </c>
      <c r="H1809" t="str">
        <f t="shared" si="917"/>
        <v>11.0445773943041+2.69388229091333i</v>
      </c>
      <c r="I1809" t="str">
        <f t="shared" si="918"/>
        <v>657.770961845363i</v>
      </c>
      <c r="J1809" t="str">
        <f t="shared" si="912"/>
        <v>-584.652147131104+143.899237780987i</v>
      </c>
      <c r="K1809" t="str">
        <f t="shared" si="919"/>
        <v>0.261092911457708-1.06080152778008i</v>
      </c>
      <c r="L1809" t="str">
        <f t="shared" si="920"/>
        <v>0.0329368824428317-0.113636863794944i</v>
      </c>
      <c r="M1809" t="str">
        <f t="shared" si="921"/>
        <v>0.29402979390054-1.17443839157502i</v>
      </c>
      <c r="N1809" t="str">
        <f t="shared" si="922"/>
        <v>-1.23412447904146i</v>
      </c>
      <c r="O1809" t="str">
        <f t="shared" si="923"/>
        <v>0.330347619925734-0.94385933804217i</v>
      </c>
      <c r="P1809" t="str">
        <f t="shared" si="924"/>
        <v>0.669652380074266+0.94385933804217i</v>
      </c>
      <c r="Q1809" t="str">
        <f t="shared" si="925"/>
        <v>-0.669652380074266+0.29026514099929i</v>
      </c>
      <c r="R1809" t="str">
        <f t="shared" si="926"/>
        <v>-0.327517783710895-1.55144126210015i</v>
      </c>
      <c r="S1809" t="str">
        <f t="shared" si="927"/>
        <v>0.130124421257019i</v>
      </c>
      <c r="T1809" t="str">
        <f t="shared" si="928"/>
        <v>0.201880396345041-0.0426180620567617i</v>
      </c>
      <c r="U1809" t="e">
        <f t="shared" si="929"/>
        <v>#DIV/0!</v>
      </c>
      <c r="V1809" t="str">
        <f t="shared" si="930"/>
        <v>1.33333333333333E-06-0.000633452509818489i</v>
      </c>
      <c r="W1809" t="e">
        <f t="shared" si="931"/>
        <v>#DIV/0!</v>
      </c>
      <c r="X1809" t="e">
        <f t="shared" si="932"/>
        <v>#DIV/0!</v>
      </c>
      <c r="Y1809" t="str">
        <f t="shared" si="933"/>
        <v>0.00083+0.168389366232413i</v>
      </c>
      <c r="Z1809" t="e">
        <f t="shared" si="934"/>
        <v>#DIV/0!</v>
      </c>
      <c r="AA1809" t="e">
        <f t="shared" si="935"/>
        <v>#DIV/0!</v>
      </c>
      <c r="AB1809" t="str">
        <f t="shared" si="936"/>
        <v>1.24484237370789-0.262793072007323i</v>
      </c>
      <c r="AC1809" t="str">
        <f t="shared" si="937"/>
        <v>1.05738647377465-1.53925966794273i</v>
      </c>
      <c r="AD1809" t="str">
        <f t="shared" si="938"/>
        <v>0.493431477820988+0.469767784074912i</v>
      </c>
      <c r="AE1809" t="e">
        <f t="shared" si="939"/>
        <v>#DIV/0!</v>
      </c>
      <c r="AF1809" t="str">
        <f t="shared" si="940"/>
        <v>-18.7112709390499-2.54961659196917i</v>
      </c>
      <c r="AG1809" t="e">
        <f t="shared" si="941"/>
        <v>#DIV/0!</v>
      </c>
      <c r="AH1809" t="e">
        <f t="shared" si="942"/>
        <v>#DIV/0!</v>
      </c>
      <c r="AI1809" t="e">
        <f t="shared" si="943"/>
        <v>#DIV/0!</v>
      </c>
      <c r="AJ1809" t="e">
        <f t="shared" si="944"/>
        <v>#DIV/0!</v>
      </c>
      <c r="AK1809"/>
      <c r="AL1809"/>
      <c r="AM1809"/>
      <c r="AN1809"/>
    </row>
    <row r="1810" spans="1:40" x14ac:dyDescent="0.25">
      <c r="A1810"/>
      <c r="B1810">
        <f t="shared" si="910"/>
        <v>167600</v>
      </c>
      <c r="C1810" s="186" t="str">
        <f t="shared" si="913"/>
        <v>-0.0000035016540821602+0.0188060375953203i</v>
      </c>
      <c r="D1810" s="158" t="str">
        <f t="shared" si="914"/>
        <v>-7.66669351268128+0.144179621564122i</v>
      </c>
      <c r="E1810" t="str">
        <f t="shared" si="915"/>
        <v>7.99991364206434-0.0262841402292089i</v>
      </c>
      <c r="F1810" t="str">
        <f t="shared" si="916"/>
        <v>0.999200648103507+2.62421364693151E-06i</v>
      </c>
      <c r="G1810">
        <f t="shared" si="911"/>
        <v>1</v>
      </c>
      <c r="H1810" t="str">
        <f t="shared" si="917"/>
        <v>11.045370387033+2.69248413903449i</v>
      </c>
      <c r="I1810" t="str">
        <f t="shared" si="918"/>
        <v>658.163660927062i</v>
      </c>
      <c r="J1810" t="str">
        <f t="shared" si="912"/>
        <v>-585.351642019065+143.985147773691i</v>
      </c>
      <c r="K1810" t="str">
        <f t="shared" si="919"/>
        <v>0.260798205097495-1.0602389201238i</v>
      </c>
      <c r="L1810" t="str">
        <f t="shared" si="920"/>
        <v>0.032900631767516-0.113579562116133i</v>
      </c>
      <c r="M1810" t="str">
        <f t="shared" si="921"/>
        <v>0.293698836865011-1.17381848223993i</v>
      </c>
      <c r="N1810" t="str">
        <f t="shared" si="922"/>
        <v>-1.23486126977522i</v>
      </c>
      <c r="O1810" t="str">
        <f t="shared" si="923"/>
        <v>0.329652103508065-0.944102478893424i</v>
      </c>
      <c r="P1810" t="str">
        <f t="shared" si="924"/>
        <v>0.670347896491935+0.944102478893424i</v>
      </c>
      <c r="Q1810" t="str">
        <f t="shared" si="925"/>
        <v>-0.670347896491935+0.290758790881796i</v>
      </c>
      <c r="R1810" t="str">
        <f t="shared" si="926"/>
        <v>-0.327510623939783-1.55043236109208i</v>
      </c>
      <c r="S1810" t="str">
        <f t="shared" si="927"/>
        <v>0.130202107478665i</v>
      </c>
      <c r="T1810" t="str">
        <f t="shared" si="928"/>
        <v>0.201869560917311-0.0426425734586123i</v>
      </c>
      <c r="U1810" t="e">
        <f t="shared" si="929"/>
        <v>#DIV/0!</v>
      </c>
      <c r="V1810" t="str">
        <f t="shared" si="930"/>
        <v>1.33333333333333E-06-0.000633074554860362i</v>
      </c>
      <c r="W1810" t="e">
        <f t="shared" si="931"/>
        <v>#DIV/0!</v>
      </c>
      <c r="X1810" t="e">
        <f t="shared" si="932"/>
        <v>#DIV/0!</v>
      </c>
      <c r="Y1810" t="str">
        <f t="shared" si="933"/>
        <v>0.00083+0.168489897197328i</v>
      </c>
      <c r="Z1810" t="e">
        <f t="shared" si="934"/>
        <v>#DIV/0!</v>
      </c>
      <c r="AA1810" t="e">
        <f t="shared" si="935"/>
        <v>#DIV/0!</v>
      </c>
      <c r="AB1810" t="str">
        <f t="shared" si="936"/>
        <v>1.24477555989228-0.262944215120845i</v>
      </c>
      <c r="AC1810" t="str">
        <f t="shared" si="937"/>
        <v>1.05694035459144-1.53836696858349i</v>
      </c>
      <c r="AD1810" t="str">
        <f t="shared" si="938"/>
        <v>0.493773938428816+0.469904758152042i</v>
      </c>
      <c r="AE1810" t="e">
        <f t="shared" si="939"/>
        <v>#DIV/0!</v>
      </c>
      <c r="AF1810" t="str">
        <f t="shared" si="940"/>
        <v>-18.7120638997143-2.54830451747037i</v>
      </c>
      <c r="AG1810" t="e">
        <f t="shared" si="941"/>
        <v>#DIV/0!</v>
      </c>
      <c r="AH1810" t="e">
        <f t="shared" si="942"/>
        <v>#DIV/0!</v>
      </c>
      <c r="AI1810" t="e">
        <f t="shared" si="943"/>
        <v>#DIV/0!</v>
      </c>
      <c r="AJ1810" t="e">
        <f t="shared" si="944"/>
        <v>#DIV/0!</v>
      </c>
      <c r="AK1810"/>
      <c r="AL1810"/>
      <c r="AM1810"/>
      <c r="AN1810"/>
    </row>
    <row r="1811" spans="1:40" x14ac:dyDescent="0.25">
      <c r="A1811"/>
      <c r="B1811">
        <f t="shared" si="910"/>
        <v>167700</v>
      </c>
      <c r="C1811" s="186" t="str">
        <f t="shared" si="913"/>
        <v>-3.49747923429174E-06+0.0187948235009299i</v>
      </c>
      <c r="D1811" s="158" t="str">
        <f t="shared" si="914"/>
        <v>-7.6666934806741+0.144093646840463i</v>
      </c>
      <c r="E1811" t="str">
        <f t="shared" si="915"/>
        <v>7.99991353898228-0.0262998225515599i</v>
      </c>
      <c r="F1811" t="str">
        <f t="shared" si="916"/>
        <v>0.999200648113792+2.62577937308392E-06i</v>
      </c>
      <c r="G1811">
        <f t="shared" si="911"/>
        <v>1</v>
      </c>
      <c r="H1811" t="str">
        <f t="shared" si="917"/>
        <v>11.0461620845028+2.69108731313868i</v>
      </c>
      <c r="I1811" t="str">
        <f t="shared" si="918"/>
        <v>658.55636000876i</v>
      </c>
      <c r="J1811" t="str">
        <f t="shared" si="912"/>
        <v>-586.051554391292+144.071057766396i</v>
      </c>
      <c r="K1811" t="str">
        <f t="shared" si="919"/>
        <v>0.26050398798266-1.05967686674386i</v>
      </c>
      <c r="L1811" t="str">
        <f t="shared" si="920"/>
        <v>0.0328644392357982-0.113522311943207i</v>
      </c>
      <c r="M1811" t="str">
        <f t="shared" si="921"/>
        <v>0.293368427218458-1.17319917868707i</v>
      </c>
      <c r="N1811" t="str">
        <f t="shared" si="922"/>
        <v>-1.23559806050897i</v>
      </c>
      <c r="O1811" t="str">
        <f t="shared" si="923"/>
        <v>0.328956408135279-0.944345107228674i</v>
      </c>
      <c r="P1811" t="str">
        <f t="shared" si="924"/>
        <v>0.671043591864721+0.944345107228674i</v>
      </c>
      <c r="Q1811" t="str">
        <f t="shared" si="925"/>
        <v>-0.671043591864721+0.291252953280296i</v>
      </c>
      <c r="R1811" t="str">
        <f t="shared" si="926"/>
        <v>-0.327503459372838-1.54942461203047i</v>
      </c>
      <c r="S1811" t="str">
        <f t="shared" si="927"/>
        <v>0.130279793700311i</v>
      </c>
      <c r="T1811" t="str">
        <f t="shared" si="928"/>
        <v>0.201858718809514-0.0426670831232315i</v>
      </c>
      <c r="U1811" t="e">
        <f t="shared" si="929"/>
        <v>#DIV/0!</v>
      </c>
      <c r="V1811" t="str">
        <f t="shared" si="930"/>
        <v>1.33333333333333E-06-0.000632697050653531i</v>
      </c>
      <c r="W1811" t="e">
        <f t="shared" si="931"/>
        <v>#DIV/0!</v>
      </c>
      <c r="X1811" t="e">
        <f t="shared" si="932"/>
        <v>#DIV/0!</v>
      </c>
      <c r="Y1811" t="str">
        <f t="shared" si="933"/>
        <v>0.00083+0.168590428162243i</v>
      </c>
      <c r="Z1811" t="e">
        <f t="shared" si="934"/>
        <v>#DIV/0!</v>
      </c>
      <c r="AA1811" t="e">
        <f t="shared" si="935"/>
        <v>#DIV/0!</v>
      </c>
      <c r="AB1811" t="str">
        <f t="shared" si="936"/>
        <v>1.2447087048858-0.263095347522186i</v>
      </c>
      <c r="AC1811" t="str">
        <f t="shared" si="937"/>
        <v>1.05649498946805-1.53747509858774i</v>
      </c>
      <c r="AD1811" t="str">
        <f t="shared" si="938"/>
        <v>0.494116509017938+0.47004149176707i</v>
      </c>
      <c r="AE1811" t="e">
        <f t="shared" si="939"/>
        <v>#DIV/0!</v>
      </c>
      <c r="AF1811" t="str">
        <f t="shared" si="940"/>
        <v>-18.7128555651769-2.54699366629822i</v>
      </c>
      <c r="AG1811" t="e">
        <f t="shared" si="941"/>
        <v>#DIV/0!</v>
      </c>
      <c r="AH1811" t="e">
        <f t="shared" si="942"/>
        <v>#DIV/0!</v>
      </c>
      <c r="AI1811" t="e">
        <f t="shared" si="943"/>
        <v>#DIV/0!</v>
      </c>
      <c r="AJ1811" t="e">
        <f t="shared" si="944"/>
        <v>#DIV/0!</v>
      </c>
      <c r="AK1811"/>
      <c r="AL1811"/>
      <c r="AM1811"/>
      <c r="AN1811"/>
    </row>
    <row r="1812" spans="1:40" x14ac:dyDescent="0.25">
      <c r="A1812"/>
      <c r="B1812">
        <f t="shared" si="910"/>
        <v>167800</v>
      </c>
      <c r="C1812" s="186" t="str">
        <f t="shared" si="913"/>
        <v>-3.49331184816988E-06+0.0187836227725625i</v>
      </c>
      <c r="D1812" s="158" t="str">
        <f t="shared" si="914"/>
        <v>-7.66669344872419+0.144007774589646i</v>
      </c>
      <c r="E1812" t="str">
        <f t="shared" si="915"/>
        <v>7.99991343583874-0.0263155048733045i</v>
      </c>
      <c r="F1812" t="str">
        <f t="shared" si="916"/>
        <v>0.999200648124087+2.62734509917591E-06i</v>
      </c>
      <c r="G1812">
        <f t="shared" si="911"/>
        <v>1</v>
      </c>
      <c r="H1812" t="str">
        <f t="shared" si="917"/>
        <v>11.0469524894629+2.68969181157965i</v>
      </c>
      <c r="I1812" t="str">
        <f t="shared" si="918"/>
        <v>658.949059090459i</v>
      </c>
      <c r="J1812" t="str">
        <f t="shared" si="912"/>
        <v>-586.751884247786+144.156967759102i</v>
      </c>
      <c r="K1812" t="str">
        <f t="shared" si="919"/>
        <v>0.260210259052546-1.05911536690217i</v>
      </c>
      <c r="L1812" t="str">
        <f t="shared" si="920"/>
        <v>0.0328283047271718-0.113465113218945i</v>
      </c>
      <c r="M1812" t="str">
        <f t="shared" si="921"/>
        <v>0.293038563779718-1.17258048012112i</v>
      </c>
      <c r="N1812" t="str">
        <f t="shared" si="922"/>
        <v>-1.23633485124273i</v>
      </c>
      <c r="O1812" t="str">
        <f t="shared" si="923"/>
        <v>0.328260534185024-0.944587222916213i</v>
      </c>
      <c r="P1812" t="str">
        <f t="shared" si="924"/>
        <v>0.671739465814976+0.944587222916213i</v>
      </c>
      <c r="Q1812" t="str">
        <f t="shared" si="925"/>
        <v>-0.671739465814976+0.291747628326517i</v>
      </c>
      <c r="R1812" t="str">
        <f t="shared" si="926"/>
        <v>-0.327496290009077-1.5484180128529i</v>
      </c>
      <c r="S1812" t="str">
        <f t="shared" si="927"/>
        <v>0.130357479921957i</v>
      </c>
      <c r="T1812" t="str">
        <f t="shared" si="928"/>
        <v>0.201847870021268-0.0426915910493737i</v>
      </c>
      <c r="U1812" t="e">
        <f t="shared" si="929"/>
        <v>#DIV/0!</v>
      </c>
      <c r="V1812" t="str">
        <f t="shared" si="930"/>
        <v>1.33333333333333E-06-0.000632319996392116i</v>
      </c>
      <c r="W1812" t="e">
        <f t="shared" si="931"/>
        <v>#DIV/0!</v>
      </c>
      <c r="X1812" t="e">
        <f t="shared" si="932"/>
        <v>#DIV/0!</v>
      </c>
      <c r="Y1812" t="str">
        <f t="shared" si="933"/>
        <v>0.00083+0.168690959127158i</v>
      </c>
      <c r="Z1812" t="e">
        <f t="shared" si="934"/>
        <v>#DIV/0!</v>
      </c>
      <c r="AA1812" t="e">
        <f t="shared" si="935"/>
        <v>#DIV/0!</v>
      </c>
      <c r="AB1812" t="str">
        <f t="shared" si="936"/>
        <v>1.24464180868609-0.263246469203666i</v>
      </c>
      <c r="AC1812" t="str">
        <f t="shared" si="937"/>
        <v>1.05605037678854-1.53658405686348i</v>
      </c>
      <c r="AD1812" t="str">
        <f t="shared" si="938"/>
        <v>0.494459189428249+0.47017798483381i</v>
      </c>
      <c r="AE1812" t="e">
        <f t="shared" si="939"/>
        <v>#DIV/0!</v>
      </c>
      <c r="AF1812" t="str">
        <f t="shared" si="940"/>
        <v>-18.7136459381871-2.54568403699i</v>
      </c>
      <c r="AG1812" t="e">
        <f t="shared" si="941"/>
        <v>#DIV/0!</v>
      </c>
      <c r="AH1812" t="e">
        <f t="shared" si="942"/>
        <v>#DIV/0!</v>
      </c>
      <c r="AI1812" t="e">
        <f t="shared" si="943"/>
        <v>#DIV/0!</v>
      </c>
      <c r="AJ1812" t="e">
        <f t="shared" si="944"/>
        <v>#DIV/0!</v>
      </c>
      <c r="AK1812"/>
      <c r="AL1812"/>
      <c r="AM1812"/>
      <c r="AN1812"/>
    </row>
    <row r="1813" spans="1:40" x14ac:dyDescent="0.25">
      <c r="A1813"/>
      <c r="B1813">
        <f t="shared" si="910"/>
        <v>167900</v>
      </c>
      <c r="C1813" s="186" t="str">
        <f t="shared" si="913"/>
        <v>-3.48915190602319E-06+0.018772435386336i</v>
      </c>
      <c r="D1813" s="158" t="str">
        <f t="shared" si="914"/>
        <v>-7.66669341683131+0.143922004628576i</v>
      </c>
      <c r="E1813" t="str">
        <f t="shared" si="915"/>
        <v>7.99991333263371-0.0263311871944423i</v>
      </c>
      <c r="F1813" t="str">
        <f t="shared" si="916"/>
        <v>0.999200648134382+2.62891082520737E-06i</v>
      </c>
      <c r="G1813">
        <f t="shared" si="911"/>
        <v>1</v>
      </c>
      <c r="H1813" t="str">
        <f t="shared" si="917"/>
        <v>11.0477416046556+2.68829763271313i</v>
      </c>
      <c r="I1813" t="str">
        <f t="shared" si="918"/>
        <v>659.341758172158i</v>
      </c>
      <c r="J1813" t="str">
        <f t="shared" si="912"/>
        <v>-587.452631588546+144.242877751807i</v>
      </c>
      <c r="K1813" t="str">
        <f t="shared" si="919"/>
        <v>0.259917017249303-1.05855441986172i</v>
      </c>
      <c r="L1813" t="str">
        <f t="shared" si="920"/>
        <v>0.0327922281214321-0.113407965886178i</v>
      </c>
      <c r="M1813" t="str">
        <f t="shared" si="921"/>
        <v>0.292709245370735-1.1719623857479i</v>
      </c>
      <c r="N1813" t="str">
        <f t="shared" si="922"/>
        <v>-1.23707164197648i</v>
      </c>
      <c r="O1813" t="str">
        <f t="shared" si="923"/>
        <v>0.32756448203508-0.944828825824599i</v>
      </c>
      <c r="P1813" t="str">
        <f t="shared" si="924"/>
        <v>0.67243551796492+0.944828825824599i</v>
      </c>
      <c r="Q1813" t="str">
        <f t="shared" si="925"/>
        <v>-0.67243551796492+0.292242816151881i</v>
      </c>
      <c r="R1813" t="str">
        <f t="shared" si="926"/>
        <v>-0.327489115847522-1.54741256150192i</v>
      </c>
      <c r="S1813" t="str">
        <f t="shared" si="927"/>
        <v>0.130435166143603i</v>
      </c>
      <c r="T1813" t="str">
        <f t="shared" si="928"/>
        <v>0.201837014552201-0.0427160972357932i</v>
      </c>
      <c r="U1813" t="e">
        <f t="shared" si="929"/>
        <v>#DIV/0!</v>
      </c>
      <c r="V1813" t="str">
        <f t="shared" si="930"/>
        <v>1.33333333333333E-06-0.000631943391272167i</v>
      </c>
      <c r="W1813" t="e">
        <f t="shared" si="931"/>
        <v>#DIV/0!</v>
      </c>
      <c r="X1813" t="e">
        <f t="shared" si="932"/>
        <v>#DIV/0!</v>
      </c>
      <c r="Y1813" t="str">
        <f t="shared" si="933"/>
        <v>0.00083+0.168791490092072i</v>
      </c>
      <c r="Z1813" t="e">
        <f t="shared" si="934"/>
        <v>#DIV/0!</v>
      </c>
      <c r="AA1813" t="e">
        <f t="shared" si="935"/>
        <v>#DIV/0!</v>
      </c>
      <c r="AB1813" t="str">
        <f t="shared" si="936"/>
        <v>1.24457487129085-0.263397580157604i</v>
      </c>
      <c r="AC1813" t="str">
        <f t="shared" si="937"/>
        <v>1.0556065149412-1.53569384232032i</v>
      </c>
      <c r="AD1813" t="str">
        <f t="shared" si="938"/>
        <v>0.494801979499581+0.470314237266206i</v>
      </c>
      <c r="AE1813" t="e">
        <f t="shared" si="939"/>
        <v>#DIV/0!</v>
      </c>
      <c r="AF1813" t="str">
        <f t="shared" si="940"/>
        <v>-18.7144350214869-2.54437562808455i</v>
      </c>
      <c r="AG1813" t="e">
        <f t="shared" si="941"/>
        <v>#DIV/0!</v>
      </c>
      <c r="AH1813" t="e">
        <f t="shared" si="942"/>
        <v>#DIV/0!</v>
      </c>
      <c r="AI1813" t="e">
        <f t="shared" si="943"/>
        <v>#DIV/0!</v>
      </c>
      <c r="AJ1813" t="e">
        <f t="shared" si="944"/>
        <v>#DIV/0!</v>
      </c>
      <c r="AK1813"/>
      <c r="AL1813"/>
      <c r="AM1813"/>
      <c r="AN1813"/>
    </row>
    <row r="1814" spans="1:40" x14ac:dyDescent="0.25">
      <c r="A1814"/>
      <c r="B1814">
        <f t="shared" si="910"/>
        <v>168000</v>
      </c>
      <c r="C1814" s="186" t="str">
        <f t="shared" si="913"/>
        <v>-3.48499939013321E-06+0.0187612613184251i</v>
      </c>
      <c r="D1814" s="158" t="str">
        <f t="shared" si="914"/>
        <v>-7.66669338499533+0.143836336774592i</v>
      </c>
      <c r="E1814" t="str">
        <f t="shared" si="915"/>
        <v>7.9999132293672-0.0263468695149729i</v>
      </c>
      <c r="F1814" t="str">
        <f t="shared" si="916"/>
        <v>0.999200648144678+2.63047655117828E-06i</v>
      </c>
      <c r="G1814">
        <f t="shared" si="911"/>
        <v>1</v>
      </c>
      <c r="H1814" t="str">
        <f t="shared" si="917"/>
        <v>11.0485294328161+2.68690477489698i</v>
      </c>
      <c r="I1814" t="str">
        <f t="shared" si="918"/>
        <v>659.734457253857i</v>
      </c>
      <c r="J1814" t="str">
        <f t="shared" si="912"/>
        <v>-588.153796413572+144.328787744511i</v>
      </c>
      <c r="K1814" t="str">
        <f t="shared" si="919"/>
        <v>0.259624261517888-1.05799402488658i</v>
      </c>
      <c r="L1814" t="str">
        <f t="shared" si="920"/>
        <v>0.0327562092986739-0.113350869887786i</v>
      </c>
      <c r="M1814" t="str">
        <f t="shared" si="921"/>
        <v>0.292380470816562-1.17134489477437i</v>
      </c>
      <c r="N1814" t="str">
        <f t="shared" si="922"/>
        <v>-1.23780843271024i</v>
      </c>
      <c r="O1814" t="str">
        <f t="shared" si="923"/>
        <v>0.326868252063288-0.945069915822682i</v>
      </c>
      <c r="P1814" t="str">
        <f t="shared" si="924"/>
        <v>0.673131747936712+0.945069915822682i</v>
      </c>
      <c r="Q1814" t="str">
        <f t="shared" si="925"/>
        <v>-0.673131747936712+0.292738516887558i</v>
      </c>
      <c r="R1814" t="str">
        <f t="shared" si="926"/>
        <v>-0.327481936887192-1.54640825592492i</v>
      </c>
      <c r="S1814" t="str">
        <f t="shared" si="927"/>
        <v>0.130512852365248i</v>
      </c>
      <c r="T1814" t="str">
        <f t="shared" si="928"/>
        <v>0.20182615240193-0.0427406016812436i</v>
      </c>
      <c r="U1814" t="e">
        <f t="shared" si="929"/>
        <v>#DIV/0!</v>
      </c>
      <c r="V1814" t="str">
        <f t="shared" si="930"/>
        <v>1.33333333333333E-06-0.000631567234491647i</v>
      </c>
      <c r="W1814" t="e">
        <f t="shared" si="931"/>
        <v>#DIV/0!</v>
      </c>
      <c r="X1814" t="e">
        <f t="shared" si="932"/>
        <v>#DIV/0!</v>
      </c>
      <c r="Y1814" t="str">
        <f t="shared" si="933"/>
        <v>0.00083+0.168892021056987i</v>
      </c>
      <c r="Z1814" t="e">
        <f t="shared" si="934"/>
        <v>#DIV/0!</v>
      </c>
      <c r="AA1814" t="e">
        <f t="shared" si="935"/>
        <v>#DIV/0!</v>
      </c>
      <c r="AB1814" t="str">
        <f t="shared" si="936"/>
        <v>1.24450789269773-0.263548680376313i</v>
      </c>
      <c r="AC1814" t="str">
        <f t="shared" si="937"/>
        <v>1.05516340231857-1.53480445386941i</v>
      </c>
      <c r="AD1814" t="str">
        <f t="shared" si="938"/>
        <v>0.495144879071684+0.470450248978278i</v>
      </c>
      <c r="AE1814" t="e">
        <f t="shared" si="939"/>
        <v>#DIV/0!</v>
      </c>
      <c r="AF1814" t="str">
        <f t="shared" si="940"/>
        <v>-18.7152228178114-2.54306843812239i</v>
      </c>
      <c r="AG1814" t="e">
        <f t="shared" si="941"/>
        <v>#DIV/0!</v>
      </c>
      <c r="AH1814" t="e">
        <f t="shared" si="942"/>
        <v>#DIV/0!</v>
      </c>
      <c r="AI1814" t="e">
        <f t="shared" si="943"/>
        <v>#DIV/0!</v>
      </c>
      <c r="AJ1814" t="e">
        <f t="shared" si="944"/>
        <v>#DIV/0!</v>
      </c>
      <c r="AK1814"/>
      <c r="AL1814"/>
      <c r="AM1814"/>
      <c r="AN1814"/>
    </row>
    <row r="1815" spans="1:40" x14ac:dyDescent="0.25">
      <c r="A1815"/>
      <c r="B1815">
        <f t="shared" si="910"/>
        <v>168100</v>
      </c>
      <c r="C1815" s="186" t="str">
        <f t="shared" si="913"/>
        <v>-3.48085428283408E-06+0.018750100545061i</v>
      </c>
      <c r="D1815" s="158" t="str">
        <f t="shared" si="914"/>
        <v>-7.66669335321615+0.143750770845468i</v>
      </c>
      <c r="E1815" t="str">
        <f t="shared" si="915"/>
        <v>7.99991312603921-0.0263625518348961i</v>
      </c>
      <c r="F1815" t="str">
        <f t="shared" si="916"/>
        <v>0.999200648154993+2.63204227708871E-06i</v>
      </c>
      <c r="G1815">
        <f t="shared" si="911"/>
        <v>1</v>
      </c>
      <c r="H1815" t="str">
        <f t="shared" si="917"/>
        <v>11.0493159766726+2.68551323649108i</v>
      </c>
      <c r="I1815" t="str">
        <f t="shared" si="918"/>
        <v>660.127156335555i</v>
      </c>
      <c r="J1815" t="str">
        <f t="shared" si="912"/>
        <v>-588.855378722864+144.414697737217i</v>
      </c>
      <c r="K1815" t="str">
        <f t="shared" si="919"/>
        <v>0.259331990806053-1.05743418124191i</v>
      </c>
      <c r="L1815" t="str">
        <f t="shared" si="920"/>
        <v>0.0327202481392923-0.113293825166698i</v>
      </c>
      <c r="M1815" t="str">
        <f t="shared" si="921"/>
        <v>0.292052238945345-1.17072800640861i</v>
      </c>
      <c r="N1815" t="str">
        <f t="shared" si="922"/>
        <v>-1.238545223444i</v>
      </c>
      <c r="O1815" t="str">
        <f t="shared" si="923"/>
        <v>0.326171844647614-0.94531049277958i</v>
      </c>
      <c r="P1815" t="str">
        <f t="shared" si="924"/>
        <v>0.673828155352386+0.94531049277958i</v>
      </c>
      <c r="Q1815" t="str">
        <f t="shared" si="925"/>
        <v>-0.673828155352386+0.29323473066442i</v>
      </c>
      <c r="R1815" t="str">
        <f t="shared" si="926"/>
        <v>-0.327474753127102-1.54540509407421i</v>
      </c>
      <c r="S1815" t="str">
        <f t="shared" si="927"/>
        <v>0.130590538586895i</v>
      </c>
      <c r="T1815" t="str">
        <f t="shared" si="928"/>
        <v>0.201815283570082-0.0427651043844787i</v>
      </c>
      <c r="U1815" t="e">
        <f t="shared" si="929"/>
        <v>#DIV/0!</v>
      </c>
      <c r="V1815" t="str">
        <f t="shared" si="930"/>
        <v>1.33333333333333E-06-0.000631191525250429i</v>
      </c>
      <c r="W1815" t="e">
        <f t="shared" si="931"/>
        <v>#DIV/0!</v>
      </c>
      <c r="X1815" t="e">
        <f t="shared" si="932"/>
        <v>#DIV/0!</v>
      </c>
      <c r="Y1815" t="str">
        <f t="shared" si="933"/>
        <v>0.00083+0.168992552021902i</v>
      </c>
      <c r="Z1815" t="e">
        <f t="shared" si="934"/>
        <v>#DIV/0!</v>
      </c>
      <c r="AA1815" t="e">
        <f t="shared" si="935"/>
        <v>#DIV/0!</v>
      </c>
      <c r="AB1815" t="str">
        <f t="shared" si="936"/>
        <v>1.24444087290441-0.26369976985211i</v>
      </c>
      <c r="AC1815" t="str">
        <f t="shared" si="937"/>
        <v>1.05472103731746-1.53391589042345i</v>
      </c>
      <c r="AD1815" t="str">
        <f t="shared" si="938"/>
        <v>0.495487887984259+0.470586019884144i</v>
      </c>
      <c r="AE1815" t="e">
        <f t="shared" si="939"/>
        <v>#DIV/0!</v>
      </c>
      <c r="AF1815" t="str">
        <f t="shared" si="940"/>
        <v>-18.7160093298887-2.54176246564561i</v>
      </c>
      <c r="AG1815" t="e">
        <f t="shared" si="941"/>
        <v>#DIV/0!</v>
      </c>
      <c r="AH1815" t="e">
        <f t="shared" si="942"/>
        <v>#DIV/0!</v>
      </c>
      <c r="AI1815" t="e">
        <f t="shared" si="943"/>
        <v>#DIV/0!</v>
      </c>
      <c r="AJ1815" t="e">
        <f t="shared" si="944"/>
        <v>#DIV/0!</v>
      </c>
      <c r="AK1815"/>
      <c r="AL1815"/>
      <c r="AM1815"/>
      <c r="AN1815"/>
    </row>
    <row r="1816" spans="1:40" x14ac:dyDescent="0.25">
      <c r="A1816"/>
      <c r="B1816">
        <f t="shared" si="910"/>
        <v>168200</v>
      </c>
      <c r="C1816" s="186" t="str">
        <f t="shared" si="913"/>
        <v>-3.47671656651264E-06+0.018738953042532i</v>
      </c>
      <c r="D1816" s="158" t="str">
        <f t="shared" si="914"/>
        <v>-7.66669332149371+0.143665306659412i</v>
      </c>
      <c r="E1816" t="str">
        <f t="shared" si="915"/>
        <v>7.99991302264973-0.0263782341542115i</v>
      </c>
      <c r="F1816" t="str">
        <f t="shared" si="916"/>
        <v>0.999200648165308+2.63360800293853E-06i</v>
      </c>
      <c r="G1816">
        <f t="shared" si="911"/>
        <v>1</v>
      </c>
      <c r="H1816" t="str">
        <f t="shared" si="917"/>
        <v>11.0501012389465+2.68412301585742i</v>
      </c>
      <c r="I1816" t="str">
        <f t="shared" si="918"/>
        <v>660.519855417254i</v>
      </c>
      <c r="J1816" t="str">
        <f t="shared" si="912"/>
        <v>-589.557378516422+144.500607729922i</v>
      </c>
      <c r="K1816" t="str">
        <f t="shared" si="919"/>
        <v>0.259040204064325-1.05687488819397i</v>
      </c>
      <c r="L1816" t="str">
        <f t="shared" si="920"/>
        <v>0.0326843445239811-0.113236831665893i</v>
      </c>
      <c r="M1816" t="str">
        <f t="shared" si="921"/>
        <v>0.291724548588306-1.17011171985986i</v>
      </c>
      <c r="N1816" t="str">
        <f t="shared" si="922"/>
        <v>-1.23928201417775i</v>
      </c>
      <c r="O1816" t="str">
        <f t="shared" si="923"/>
        <v>0.325475260166119-0.945550556564691i</v>
      </c>
      <c r="P1816" t="str">
        <f t="shared" si="924"/>
        <v>0.674524739833881+0.945550556564691i</v>
      </c>
      <c r="Q1816" t="str">
        <f t="shared" si="925"/>
        <v>-0.674524739833881+0.293731457613059i</v>
      </c>
      <c r="R1816" t="str">
        <f t="shared" si="926"/>
        <v>-0.327467564566273-1.54440307390696i</v>
      </c>
      <c r="S1816" t="str">
        <f t="shared" si="927"/>
        <v>0.130668224808541i</v>
      </c>
      <c r="T1816" t="str">
        <f t="shared" si="928"/>
        <v>0.201804408056276-0.0427896053442512i</v>
      </c>
      <c r="U1816" t="e">
        <f t="shared" si="929"/>
        <v>#DIV/0!</v>
      </c>
      <c r="V1816" t="str">
        <f t="shared" si="930"/>
        <v>1.33333333333333E-06-0.000630816262750279i</v>
      </c>
      <c r="W1816" t="e">
        <f t="shared" si="931"/>
        <v>#DIV/0!</v>
      </c>
      <c r="X1816" t="e">
        <f t="shared" si="932"/>
        <v>#DIV/0!</v>
      </c>
      <c r="Y1816" t="str">
        <f t="shared" si="933"/>
        <v>0.00083+0.169093082986817i</v>
      </c>
      <c r="Z1816" t="e">
        <f t="shared" si="934"/>
        <v>#DIV/0!</v>
      </c>
      <c r="AA1816" t="e">
        <f t="shared" si="935"/>
        <v>#DIV/0!</v>
      </c>
      <c r="AB1816" t="str">
        <f t="shared" si="936"/>
        <v>1.24437381190856-0.263850848577303i</v>
      </c>
      <c r="AC1816" t="str">
        <f t="shared" si="937"/>
        <v>1.05427941833886-1.53302815089675i</v>
      </c>
      <c r="AD1816" t="str">
        <f t="shared" si="938"/>
        <v>0.49583100607691+0.470721549898026i</v>
      </c>
      <c r="AE1816" t="e">
        <f t="shared" si="939"/>
        <v>#DIV/0!</v>
      </c>
      <c r="AF1816" t="str">
        <f t="shared" si="940"/>
        <v>-18.7167945604402-2.54045770919801i</v>
      </c>
      <c r="AG1816" t="e">
        <f t="shared" si="941"/>
        <v>#DIV/0!</v>
      </c>
      <c r="AH1816" t="e">
        <f t="shared" si="942"/>
        <v>#DIV/0!</v>
      </c>
      <c r="AI1816" t="e">
        <f t="shared" si="943"/>
        <v>#DIV/0!</v>
      </c>
      <c r="AJ1816" t="e">
        <f t="shared" si="944"/>
        <v>#DIV/0!</v>
      </c>
      <c r="AK1816"/>
      <c r="AL1816"/>
      <c r="AM1816"/>
      <c r="AN1816"/>
    </row>
    <row r="1817" spans="1:40" x14ac:dyDescent="0.25">
      <c r="A1817"/>
      <c r="B1817">
        <f t="shared" si="910"/>
        <v>168300</v>
      </c>
      <c r="C1817" s="186" t="str">
        <f t="shared" si="913"/>
        <v>-3.47258622360785E-06+0.0187278187871823i</v>
      </c>
      <c r="D1817" s="158" t="str">
        <f t="shared" si="914"/>
        <v>-7.66669328982769+0.143579944035064i</v>
      </c>
      <c r="E1817" t="str">
        <f t="shared" si="915"/>
        <v>7.99991291919877-0.0263939164729186i</v>
      </c>
      <c r="F1817" t="str">
        <f t="shared" si="916"/>
        <v>0.999200648175623+2.63517372872767E-06i</v>
      </c>
      <c r="G1817">
        <f t="shared" si="911"/>
        <v>1</v>
      </c>
      <c r="H1817" t="str">
        <f t="shared" si="917"/>
        <v>11.0508852223516+2.68273411135993i</v>
      </c>
      <c r="I1817" t="str">
        <f t="shared" si="918"/>
        <v>660.912554498953i</v>
      </c>
      <c r="J1817" t="str">
        <f t="shared" si="912"/>
        <v>-590.259795794247+144.586517722627i</v>
      </c>
      <c r="K1817" t="str">
        <f t="shared" si="919"/>
        <v>0.258748900246015-1.05631614501009i</v>
      </c>
      <c r="L1817" t="str">
        <f t="shared" si="920"/>
        <v>0.0326484983337314-0.113179889328397i</v>
      </c>
      <c r="M1817" t="str">
        <f t="shared" si="921"/>
        <v>0.291397398579746-1.16949603433849i</v>
      </c>
      <c r="N1817" t="str">
        <f t="shared" si="922"/>
        <v>-1.24001880491151i</v>
      </c>
      <c r="O1817" t="str">
        <f t="shared" si="923"/>
        <v>0.324778498996932-0.9457901070477i</v>
      </c>
      <c r="P1817" t="str">
        <f t="shared" si="924"/>
        <v>0.675221501003068+0.9457901070477i</v>
      </c>
      <c r="Q1817" t="str">
        <f t="shared" si="925"/>
        <v>-0.675221501003068+0.29422869786381i</v>
      </c>
      <c r="R1817" t="str">
        <f t="shared" si="926"/>
        <v>-0.32746037120372-1.54340219338518i</v>
      </c>
      <c r="S1817" t="str">
        <f t="shared" si="927"/>
        <v>0.130745911030186i</v>
      </c>
      <c r="T1817" t="str">
        <f t="shared" si="928"/>
        <v>0.201793525860133-0.0428141045593133i</v>
      </c>
      <c r="U1817" t="e">
        <f t="shared" si="929"/>
        <v>#DIV/0!</v>
      </c>
      <c r="V1817" t="str">
        <f t="shared" si="930"/>
        <v>1.33333333333333E-06-0.00063044144619487i</v>
      </c>
      <c r="W1817" t="e">
        <f t="shared" si="931"/>
        <v>#DIV/0!</v>
      </c>
      <c r="X1817" t="e">
        <f t="shared" si="932"/>
        <v>#DIV/0!</v>
      </c>
      <c r="Y1817" t="str">
        <f t="shared" si="933"/>
        <v>0.00083+0.169193613951732i</v>
      </c>
      <c r="Z1817" t="e">
        <f t="shared" si="934"/>
        <v>#DIV/0!</v>
      </c>
      <c r="AA1817" t="e">
        <f t="shared" si="935"/>
        <v>#DIV/0!</v>
      </c>
      <c r="AB1817" t="str">
        <f t="shared" si="936"/>
        <v>1.24430670970784-0.264001916544199i</v>
      </c>
      <c r="AC1817" t="str">
        <f t="shared" si="937"/>
        <v>1.05383854378799-1.53214123420514i</v>
      </c>
      <c r="AD1817" t="str">
        <f t="shared" si="938"/>
        <v>0.496174233189185+0.470856838934233i</v>
      </c>
      <c r="AE1817" t="e">
        <f t="shared" si="939"/>
        <v>#DIV/0!</v>
      </c>
      <c r="AF1817" t="str">
        <f t="shared" si="940"/>
        <v>-18.7175785121793-2.53915416732487i</v>
      </c>
      <c r="AG1817" t="e">
        <f t="shared" si="941"/>
        <v>#DIV/0!</v>
      </c>
      <c r="AH1817" t="e">
        <f t="shared" si="942"/>
        <v>#DIV/0!</v>
      </c>
      <c r="AI1817" t="e">
        <f t="shared" si="943"/>
        <v>#DIV/0!</v>
      </c>
      <c r="AJ1817" t="e">
        <f t="shared" si="944"/>
        <v>#DIV/0!</v>
      </c>
      <c r="AK1817"/>
      <c r="AL1817"/>
      <c r="AM1817"/>
      <c r="AN1817"/>
    </row>
    <row r="1818" spans="1:40" x14ac:dyDescent="0.25">
      <c r="A1818"/>
      <c r="B1818">
        <f t="shared" si="910"/>
        <v>168400</v>
      </c>
      <c r="C1818" s="186" t="str">
        <f t="shared" si="913"/>
        <v>-3.46846323661087E-06+0.0187166977554124i</v>
      </c>
      <c r="D1818" s="158" t="str">
        <f t="shared" si="914"/>
        <v>-7.66669325821818+0.143494682791495i</v>
      </c>
      <c r="E1818" t="str">
        <f t="shared" si="915"/>
        <v>7.99991281568632-0.0264095987910171i</v>
      </c>
      <c r="F1818" t="str">
        <f t="shared" si="916"/>
        <v>0.999200648185949+2.63673945445618E-06i</v>
      </c>
      <c r="G1818">
        <f t="shared" si="911"/>
        <v>1</v>
      </c>
      <c r="H1818" t="str">
        <f t="shared" si="917"/>
        <v>11.0516679295954+2.68134652136472i</v>
      </c>
      <c r="I1818" t="str">
        <f t="shared" si="918"/>
        <v>661.305253580651i</v>
      </c>
      <c r="J1818" t="str">
        <f t="shared" si="912"/>
        <v>-590.962630556337+144.672427715332i</v>
      </c>
      <c r="K1818" t="str">
        <f t="shared" si="919"/>
        <v>0.258458078307196-1.05575795095868i</v>
      </c>
      <c r="L1818" t="str">
        <f t="shared" si="920"/>
        <v>0.0326127094498321-0.11312299809729i</v>
      </c>
      <c r="M1818" t="str">
        <f t="shared" si="921"/>
        <v>0.291070787757028-1.16888094905597i</v>
      </c>
      <c r="N1818" t="str">
        <f t="shared" si="922"/>
        <v>-1.24075559564526i</v>
      </c>
      <c r="O1818" t="str">
        <f t="shared" si="923"/>
        <v>0.324081561518316-0.946029144098558i</v>
      </c>
      <c r="P1818" t="str">
        <f t="shared" si="924"/>
        <v>0.675918438481684+0.946029144098558i</v>
      </c>
      <c r="Q1818" t="str">
        <f t="shared" si="925"/>
        <v>-0.675918438481684+0.294726451546702i</v>
      </c>
      <c r="R1818" t="str">
        <f t="shared" si="926"/>
        <v>-0.32745317303846-1.54240245047575i</v>
      </c>
      <c r="S1818" t="str">
        <f t="shared" si="927"/>
        <v>0.130823597251833i</v>
      </c>
      <c r="T1818" t="str">
        <f t="shared" si="928"/>
        <v>0.20178263698128-0.0428386020284183i</v>
      </c>
      <c r="U1818" t="e">
        <f t="shared" si="929"/>
        <v>#DIV/0!</v>
      </c>
      <c r="V1818" t="str">
        <f t="shared" si="930"/>
        <v>1.33333333333333E-06-0.000630067074789769i</v>
      </c>
      <c r="W1818" t="e">
        <f t="shared" si="931"/>
        <v>#DIV/0!</v>
      </c>
      <c r="X1818" t="e">
        <f t="shared" si="932"/>
        <v>#DIV/0!</v>
      </c>
      <c r="Y1818" t="str">
        <f t="shared" si="933"/>
        <v>0.00083+0.169294144916647i</v>
      </c>
      <c r="Z1818" t="e">
        <f t="shared" si="934"/>
        <v>#DIV/0!</v>
      </c>
      <c r="AA1818" t="e">
        <f t="shared" si="935"/>
        <v>#DIV/0!</v>
      </c>
      <c r="AB1818" t="str">
        <f t="shared" si="936"/>
        <v>1.24423956629994-0.264152973745109i</v>
      </c>
      <c r="AC1818" t="str">
        <f t="shared" si="937"/>
        <v>1.05339841207425-1.53125513926601i</v>
      </c>
      <c r="AD1818" t="str">
        <f t="shared" si="938"/>
        <v>0.496517569160573+0.470991886907187i</v>
      </c>
      <c r="AE1818" t="e">
        <f t="shared" si="939"/>
        <v>#DIV/0!</v>
      </c>
      <c r="AF1818" t="str">
        <f t="shared" si="940"/>
        <v>-18.7183611878136-2.53785183857322i</v>
      </c>
      <c r="AG1818" t="e">
        <f t="shared" si="941"/>
        <v>#DIV/0!</v>
      </c>
      <c r="AH1818" t="e">
        <f t="shared" si="942"/>
        <v>#DIV/0!</v>
      </c>
      <c r="AI1818" t="e">
        <f t="shared" si="943"/>
        <v>#DIV/0!</v>
      </c>
      <c r="AJ1818" t="e">
        <f t="shared" si="944"/>
        <v>#DIV/0!</v>
      </c>
      <c r="AK1818"/>
      <c r="AL1818"/>
      <c r="AM1818"/>
      <c r="AN1818"/>
    </row>
    <row r="1819" spans="1:40" x14ac:dyDescent="0.25">
      <c r="A1819"/>
      <c r="B1819">
        <f t="shared" si="910"/>
        <v>168500</v>
      </c>
      <c r="C1819" s="186" t="str">
        <f t="shared" si="913"/>
        <v>-3.46434758806471E-06+0.0187055899236787i</v>
      </c>
      <c r="D1819" s="158" t="str">
        <f t="shared" si="914"/>
        <v>-7.66669322666486+0.143409522748203i</v>
      </c>
      <c r="E1819" t="str">
        <f t="shared" si="915"/>
        <v>7.99991271211239-0.0264252811085067i</v>
      </c>
      <c r="F1819" t="str">
        <f t="shared" si="916"/>
        <v>0.999200648196284+0.000002638305180124i</v>
      </c>
      <c r="G1819">
        <f t="shared" si="911"/>
        <v>1</v>
      </c>
      <c r="H1819" t="str">
        <f t="shared" si="917"/>
        <v>11.0524493633778+2.67996024423985i</v>
      </c>
      <c r="I1819" t="str">
        <f t="shared" si="918"/>
        <v>661.69795266235i</v>
      </c>
      <c r="J1819" t="str">
        <f t="shared" si="912"/>
        <v>-591.665882802694+144.758337708037i</v>
      </c>
      <c r="K1819" t="str">
        <f t="shared" si="919"/>
        <v>0.258167737206704-1.05520030530924i</v>
      </c>
      <c r="L1819" t="str">
        <f t="shared" si="920"/>
        <v>0.0325769777538673-0.113066157915698i</v>
      </c>
      <c r="M1819" t="str">
        <f t="shared" si="921"/>
        <v>0.290744714960571-1.16826646322494i</v>
      </c>
      <c r="N1819" t="str">
        <f t="shared" si="922"/>
        <v>-1.24149238637902i</v>
      </c>
      <c r="O1819" t="str">
        <f t="shared" si="923"/>
        <v>0.323384448108593-0.946267667587507i</v>
      </c>
      <c r="P1819" t="str">
        <f t="shared" si="924"/>
        <v>0.676615551891407+0.946267667587507i</v>
      </c>
      <c r="Q1819" t="str">
        <f t="shared" si="925"/>
        <v>-0.676615551891407+0.295224718791513i</v>
      </c>
      <c r="R1819" t="str">
        <f t="shared" si="926"/>
        <v>-0.327445970069506-1.54140384315032i</v>
      </c>
      <c r="S1819" t="str">
        <f t="shared" si="927"/>
        <v>0.130901283473478i</v>
      </c>
      <c r="T1819" t="str">
        <f t="shared" si="928"/>
        <v>0.201771741419328-0.0428630977503164i</v>
      </c>
      <c r="U1819" t="e">
        <f t="shared" si="929"/>
        <v>#DIV/0!</v>
      </c>
      <c r="V1819" t="str">
        <f t="shared" si="930"/>
        <v>1.33333333333333E-06-0.000629693147742415i</v>
      </c>
      <c r="W1819" t="e">
        <f t="shared" si="931"/>
        <v>#DIV/0!</v>
      </c>
      <c r="X1819" t="e">
        <f t="shared" si="932"/>
        <v>#DIV/0!</v>
      </c>
      <c r="Y1819" t="str">
        <f t="shared" si="933"/>
        <v>0.00083+0.169394675881562i</v>
      </c>
      <c r="Z1819" t="e">
        <f t="shared" si="934"/>
        <v>#DIV/0!</v>
      </c>
      <c r="AA1819" t="e">
        <f t="shared" si="935"/>
        <v>#DIV/0!</v>
      </c>
      <c r="AB1819" t="str">
        <f t="shared" si="936"/>
        <v>1.24417238168247-0.264304020172327i</v>
      </c>
      <c r="AC1819" t="str">
        <f t="shared" si="937"/>
        <v>1.05295902161123-1.53036986499827i</v>
      </c>
      <c r="AD1819" t="str">
        <f t="shared" si="938"/>
        <v>0.496861013830477+0.471126693731376i</v>
      </c>
      <c r="AE1819" t="e">
        <f t="shared" si="939"/>
        <v>#DIV/0!</v>
      </c>
      <c r="AF1819" t="str">
        <f t="shared" si="940"/>
        <v>-18.7191425900427-2.53655072149165i</v>
      </c>
      <c r="AG1819" t="e">
        <f t="shared" si="941"/>
        <v>#DIV/0!</v>
      </c>
      <c r="AH1819" t="e">
        <f t="shared" si="942"/>
        <v>#DIV/0!</v>
      </c>
      <c r="AI1819" t="e">
        <f t="shared" si="943"/>
        <v>#DIV/0!</v>
      </c>
      <c r="AJ1819" t="e">
        <f t="shared" si="944"/>
        <v>#DIV/0!</v>
      </c>
      <c r="AK1819"/>
      <c r="AL1819"/>
      <c r="AM1819"/>
      <c r="AN1819"/>
    </row>
    <row r="1820" spans="1:40" x14ac:dyDescent="0.25">
      <c r="A1820"/>
      <c r="B1820">
        <f t="shared" si="910"/>
        <v>168600</v>
      </c>
      <c r="C1820" s="186" t="str">
        <f t="shared" si="913"/>
        <v>-3.46023926056434E-06+0.018694495268494i</v>
      </c>
      <c r="D1820" s="158" t="str">
        <f t="shared" si="914"/>
        <v>-7.66669319516766+0.143324463725121i</v>
      </c>
      <c r="E1820" t="str">
        <f t="shared" si="915"/>
        <v>7.99991260847698-0.026440963425387i</v>
      </c>
      <c r="F1820" t="str">
        <f t="shared" si="916"/>
        <v>0.999200648206619+2.63987090573106E-06i</v>
      </c>
      <c r="G1820">
        <f t="shared" si="911"/>
        <v>1</v>
      </c>
      <c r="H1820" t="str">
        <f t="shared" si="917"/>
        <v>11.0532295263923+2.67857527835546i</v>
      </c>
      <c r="I1820" t="str">
        <f t="shared" si="918"/>
        <v>662.090651744049i</v>
      </c>
      <c r="J1820" t="str">
        <f t="shared" si="912"/>
        <v>-592.369552533317+144.844247700742i</v>
      </c>
      <c r="K1820" t="str">
        <f t="shared" si="919"/>
        <v>0.25787787590612-1.05464320733234i</v>
      </c>
      <c r="L1820" t="str">
        <f t="shared" si="920"/>
        <v>0.0325413031277173-0.1130093687268i</v>
      </c>
      <c r="M1820" t="str">
        <f t="shared" si="921"/>
        <v>0.290419179033837-1.16765257605914i</v>
      </c>
      <c r="N1820" t="str">
        <f t="shared" si="922"/>
        <v>-1.24222917711278i</v>
      </c>
      <c r="O1820" t="str">
        <f t="shared" si="923"/>
        <v>0.322687159146207-0.94650567738506i</v>
      </c>
      <c r="P1820" t="str">
        <f t="shared" si="924"/>
        <v>0.677312840853793+0.94650567738506i</v>
      </c>
      <c r="Q1820" t="str">
        <f t="shared" si="925"/>
        <v>-0.677312840853793+0.29572349972772i</v>
      </c>
      <c r="R1820" t="str">
        <f t="shared" si="926"/>
        <v>-0.327438762295875-1.54040636938541i</v>
      </c>
      <c r="S1820" t="str">
        <f t="shared" si="927"/>
        <v>0.130978969695124i</v>
      </c>
      <c r="T1820" t="str">
        <f t="shared" si="928"/>
        <v>0.201760839173908-0.0428875917237603i</v>
      </c>
      <c r="U1820" t="e">
        <f t="shared" si="929"/>
        <v>#DIV/0!</v>
      </c>
      <c r="V1820" t="str">
        <f t="shared" si="930"/>
        <v>1.33333333333333E-06-0.000629319664262139i</v>
      </c>
      <c r="W1820" t="e">
        <f t="shared" si="931"/>
        <v>#DIV/0!</v>
      </c>
      <c r="X1820" t="e">
        <f t="shared" si="932"/>
        <v>#DIV/0!</v>
      </c>
      <c r="Y1820" t="str">
        <f t="shared" si="933"/>
        <v>0.00083+0.169495206846477i</v>
      </c>
      <c r="Z1820" t="e">
        <f t="shared" si="934"/>
        <v>#DIV/0!</v>
      </c>
      <c r="AA1820" t="e">
        <f t="shared" si="935"/>
        <v>#DIV/0!</v>
      </c>
      <c r="AB1820" t="str">
        <f t="shared" si="936"/>
        <v>1.24410515585315-0.264455055818162i</v>
      </c>
      <c r="AC1820" t="str">
        <f t="shared" si="937"/>
        <v>1.0525203708167-1.52948541032245i</v>
      </c>
      <c r="AD1820" t="str">
        <f t="shared" si="938"/>
        <v>0.497204567038247+0.471261259321421i</v>
      </c>
      <c r="AE1820" t="e">
        <f t="shared" si="939"/>
        <v>#DIV/0!</v>
      </c>
      <c r="AF1820" t="str">
        <f t="shared" si="940"/>
        <v>-18.71992272156-2.53525081463034i</v>
      </c>
      <c r="AG1820" t="e">
        <f t="shared" si="941"/>
        <v>#DIV/0!</v>
      </c>
      <c r="AH1820" t="e">
        <f t="shared" si="942"/>
        <v>#DIV/0!</v>
      </c>
      <c r="AI1820" t="e">
        <f t="shared" si="943"/>
        <v>#DIV/0!</v>
      </c>
      <c r="AJ1820" t="e">
        <f t="shared" si="944"/>
        <v>#DIV/0!</v>
      </c>
      <c r="AK1820"/>
      <c r="AL1820"/>
      <c r="AM1820"/>
      <c r="AN1820"/>
    </row>
    <row r="1821" spans="1:40" x14ac:dyDescent="0.25">
      <c r="A1821"/>
      <c r="B1821">
        <f t="shared" si="910"/>
        <v>168700</v>
      </c>
      <c r="C1821" s="186" t="str">
        <f t="shared" si="913"/>
        <v>-3.45613823675612E-06+0.018683413766426i</v>
      </c>
      <c r="D1821" s="158" t="str">
        <f t="shared" si="914"/>
        <v>-7.66669316372651+0.143239505542599i</v>
      </c>
      <c r="E1821" t="str">
        <f t="shared" si="915"/>
        <v>7.99991250478009-0.0264566457416577i</v>
      </c>
      <c r="F1821" t="str">
        <f t="shared" si="916"/>
        <v>0.999200648216964+2.64143663127738E-06i</v>
      </c>
      <c r="G1821">
        <f t="shared" si="911"/>
        <v>1</v>
      </c>
      <c r="H1821" t="str">
        <f t="shared" si="917"/>
        <v>11.0540084213252+2.6771916220838i</v>
      </c>
      <c r="I1821" t="str">
        <f t="shared" si="918"/>
        <v>662.483350825748i</v>
      </c>
      <c r="J1821" t="str">
        <f t="shared" si="912"/>
        <v>-593.073639748206+144.930157693448i</v>
      </c>
      <c r="K1821" t="str">
        <f t="shared" si="919"/>
        <v>0.257588493369772-1.05408665629965i</v>
      </c>
      <c r="L1821" t="str">
        <f t="shared" si="920"/>
        <v>0.0325056854535566-0.112952630473823i</v>
      </c>
      <c r="M1821" t="str">
        <f t="shared" si="921"/>
        <v>0.290094178823329-1.16703928677347i</v>
      </c>
      <c r="N1821" t="str">
        <f t="shared" si="922"/>
        <v>-1.24296596784653i</v>
      </c>
      <c r="O1821" t="str">
        <f t="shared" si="923"/>
        <v>0.321989695009699-0.946743173362006i</v>
      </c>
      <c r="P1821" t="str">
        <f t="shared" si="924"/>
        <v>0.678010304990301+0.946743173362006i</v>
      </c>
      <c r="Q1821" t="str">
        <f t="shared" si="925"/>
        <v>-0.678010304990301+0.296222794484524i</v>
      </c>
      <c r="R1821" t="str">
        <f t="shared" si="926"/>
        <v>-0.327431549716577-1.53941002716231i</v>
      </c>
      <c r="S1821" t="str">
        <f t="shared" si="927"/>
        <v>0.131056655916771i</v>
      </c>
      <c r="T1821" t="str">
        <f t="shared" si="928"/>
        <v>0.201749930244638-0.0429120839475005i</v>
      </c>
      <c r="U1821" t="e">
        <f t="shared" si="929"/>
        <v>#DIV/0!</v>
      </c>
      <c r="V1821" t="str">
        <f t="shared" si="930"/>
        <v>1.33333333333333E-06-0.000628946623560149i</v>
      </c>
      <c r="W1821" t="e">
        <f t="shared" si="931"/>
        <v>#DIV/0!</v>
      </c>
      <c r="X1821" t="e">
        <f t="shared" si="932"/>
        <v>#DIV/0!</v>
      </c>
      <c r="Y1821" t="str">
        <f t="shared" si="933"/>
        <v>0.00083+0.169595737811391i</v>
      </c>
      <c r="Z1821" t="e">
        <f t="shared" si="934"/>
        <v>#DIV/0!</v>
      </c>
      <c r="AA1821" t="e">
        <f t="shared" si="935"/>
        <v>#DIV/0!</v>
      </c>
      <c r="AB1821" t="str">
        <f t="shared" si="936"/>
        <v>1.24403788880963-0.26460608067491i</v>
      </c>
      <c r="AC1821" t="str">
        <f t="shared" si="937"/>
        <v>1.05208245811257-1.52860177416061i</v>
      </c>
      <c r="AD1821" t="str">
        <f t="shared" si="938"/>
        <v>0.497548228623146+0.471395583592018i</v>
      </c>
      <c r="AE1821" t="e">
        <f t="shared" si="939"/>
        <v>#DIV/0!</v>
      </c>
      <c r="AF1821" t="str">
        <f t="shared" si="940"/>
        <v>-18.7207015850517-2.5339521165412i</v>
      </c>
      <c r="AG1821" t="e">
        <f t="shared" si="941"/>
        <v>#DIV/0!</v>
      </c>
      <c r="AH1821" t="e">
        <f t="shared" si="942"/>
        <v>#DIV/0!</v>
      </c>
      <c r="AI1821" t="e">
        <f t="shared" si="943"/>
        <v>#DIV/0!</v>
      </c>
      <c r="AJ1821" t="e">
        <f t="shared" si="944"/>
        <v>#DIV/0!</v>
      </c>
      <c r="AK1821"/>
      <c r="AL1821"/>
      <c r="AM1821"/>
      <c r="AN1821"/>
    </row>
    <row r="1822" spans="1:40" x14ac:dyDescent="0.25">
      <c r="A1822"/>
      <c r="B1822">
        <f t="shared" si="910"/>
        <v>168800</v>
      </c>
      <c r="C1822" s="186" t="str">
        <f t="shared" si="913"/>
        <v>-3.45204449933785E-06+0.0186723453940985i</v>
      </c>
      <c r="D1822" s="158" t="str">
        <f t="shared" si="914"/>
        <v>-7.66669313234117+0.143154648021422i</v>
      </c>
      <c r="E1822" t="str">
        <f t="shared" si="915"/>
        <v>7.9999124010217-0.0264723280573183i</v>
      </c>
      <c r="F1822" t="str">
        <f t="shared" si="916"/>
        <v>0.999200648227319+0.0000026430023567629i</v>
      </c>
      <c r="G1822">
        <f t="shared" si="911"/>
        <v>1</v>
      </c>
      <c r="H1822" t="str">
        <f t="shared" si="917"/>
        <v>11.0547860508558+2.67580927379908i</v>
      </c>
      <c r="I1822" t="str">
        <f t="shared" si="918"/>
        <v>662.876049907446i</v>
      </c>
      <c r="J1822" t="str">
        <f t="shared" si="912"/>
        <v>-593.778144447361+145.016067686152i</v>
      </c>
      <c r="K1822" t="str">
        <f t="shared" si="919"/>
        <v>0.257299588564712-1.0535306514839i</v>
      </c>
      <c r="L1822" t="str">
        <f t="shared" si="920"/>
        <v>0.0324701246138529-0.112895943100044i</v>
      </c>
      <c r="M1822" t="str">
        <f t="shared" si="921"/>
        <v>0.289769713178565-1.16642659458394i</v>
      </c>
      <c r="N1822" t="str">
        <f t="shared" si="922"/>
        <v>-1.24370275858029i</v>
      </c>
      <c r="O1822" t="str">
        <f t="shared" si="923"/>
        <v>0.321292056077674-0.946980155389426i</v>
      </c>
      <c r="P1822" t="str">
        <f t="shared" si="924"/>
        <v>0.678707943922326+0.946980155389426i</v>
      </c>
      <c r="Q1822" t="str">
        <f t="shared" si="925"/>
        <v>-0.678707943922326+0.296722603190864i</v>
      </c>
      <c r="R1822" t="str">
        <f t="shared" si="926"/>
        <v>-0.327424332330631-1.53841481446708i</v>
      </c>
      <c r="S1822" t="str">
        <f t="shared" si="927"/>
        <v>0.131134342138416i</v>
      </c>
      <c r="T1822" t="str">
        <f t="shared" si="928"/>
        <v>0.201739014631134-0.0429365744202874i</v>
      </c>
      <c r="U1822" t="e">
        <f t="shared" si="929"/>
        <v>#DIV/0!</v>
      </c>
      <c r="V1822" t="str">
        <f t="shared" si="930"/>
        <v>1.33333333333333E-06-0.000628574024849508i</v>
      </c>
      <c r="W1822" t="e">
        <f t="shared" si="931"/>
        <v>#DIV/0!</v>
      </c>
      <c r="X1822" t="e">
        <f t="shared" si="932"/>
        <v>#DIV/0!</v>
      </c>
      <c r="Y1822" t="str">
        <f t="shared" si="933"/>
        <v>0.00083+0.169696268776306i</v>
      </c>
      <c r="Z1822" t="e">
        <f t="shared" si="934"/>
        <v>#DIV/0!</v>
      </c>
      <c r="AA1822" t="e">
        <f t="shared" si="935"/>
        <v>#DIV/0!</v>
      </c>
      <c r="AB1822" t="str">
        <f t="shared" si="936"/>
        <v>1.24397058054954-0.264757094734864i</v>
      </c>
      <c r="AC1822" t="str">
        <f t="shared" si="937"/>
        <v>1.05164528192489-1.52771895543632i</v>
      </c>
      <c r="AD1822" t="str">
        <f t="shared" si="938"/>
        <v>0.497891998424378+0.471529666457958i</v>
      </c>
      <c r="AE1822" t="e">
        <f t="shared" si="939"/>
        <v>#DIV/0!</v>
      </c>
      <c r="AF1822" t="str">
        <f t="shared" si="940"/>
        <v>-18.721479183197-2.53265462577766i</v>
      </c>
      <c r="AG1822" t="e">
        <f t="shared" si="941"/>
        <v>#DIV/0!</v>
      </c>
      <c r="AH1822" t="e">
        <f t="shared" si="942"/>
        <v>#DIV/0!</v>
      </c>
      <c r="AI1822" t="e">
        <f t="shared" si="943"/>
        <v>#DIV/0!</v>
      </c>
      <c r="AJ1822" t="e">
        <f t="shared" si="944"/>
        <v>#DIV/0!</v>
      </c>
      <c r="AK1822"/>
      <c r="AL1822"/>
      <c r="AM1822"/>
      <c r="AN1822"/>
    </row>
    <row r="1823" spans="1:40" x14ac:dyDescent="0.25">
      <c r="A1823"/>
      <c r="B1823">
        <f t="shared" si="910"/>
        <v>168900</v>
      </c>
      <c r="C1823" s="186" t="str">
        <f t="shared" si="913"/>
        <v>-3.44795803105853E-06+0.0186612901281904i</v>
      </c>
      <c r="D1823" s="158" t="str">
        <f t="shared" si="914"/>
        <v>-7.66669310101157+0.143069890982793i</v>
      </c>
      <c r="E1823" t="str">
        <f t="shared" si="915"/>
        <v>7.99991229720184-0.0264880103723686i</v>
      </c>
      <c r="F1823" t="str">
        <f t="shared" si="916"/>
        <v>0.999200648237674+2.64456808218755E-06i</v>
      </c>
      <c r="G1823">
        <f t="shared" si="911"/>
        <v>1</v>
      </c>
      <c r="H1823" t="str">
        <f t="shared" si="917"/>
        <v>11.0555624176568+2.67442823187761i</v>
      </c>
      <c r="I1823" t="str">
        <f t="shared" si="918"/>
        <v>663.268748989145i</v>
      </c>
      <c r="J1823" t="str">
        <f t="shared" si="912"/>
        <v>-594.483066630783+145.101977678857i</v>
      </c>
      <c r="K1823" t="str">
        <f t="shared" si="919"/>
        <v>0.257011160460728-1.05297519215889i</v>
      </c>
      <c r="L1823" t="str">
        <f t="shared" si="920"/>
        <v>0.0324346204913673-0.112839306548791i</v>
      </c>
      <c r="M1823" t="str">
        <f t="shared" si="921"/>
        <v>0.289445780952095-1.16581449870768i</v>
      </c>
      <c r="N1823" t="str">
        <f t="shared" si="922"/>
        <v>-1.24443954931404i</v>
      </c>
      <c r="O1823" t="str">
        <f t="shared" si="923"/>
        <v>0.320594242728873-0.947216623338664i</v>
      </c>
      <c r="P1823" t="str">
        <f t="shared" si="924"/>
        <v>0.679405757271127+0.947216623338664i</v>
      </c>
      <c r="Q1823" t="str">
        <f t="shared" si="925"/>
        <v>-0.679405757271127+0.297222925975376i</v>
      </c>
      <c r="R1823" t="str">
        <f t="shared" si="926"/>
        <v>-0.327417110137045-1.53742072929059i</v>
      </c>
      <c r="S1823" t="str">
        <f t="shared" si="927"/>
        <v>0.131212028360062i</v>
      </c>
      <c r="T1823" t="str">
        <f t="shared" si="928"/>
        <v>0.201728092333024-0.0429610631408715i</v>
      </c>
      <c r="U1823" t="e">
        <f t="shared" si="929"/>
        <v>#DIV/0!</v>
      </c>
      <c r="V1823" t="str">
        <f t="shared" si="930"/>
        <v>1.33333333333333E-06-0.000628201867345156i</v>
      </c>
      <c r="W1823" t="e">
        <f t="shared" si="931"/>
        <v>#DIV/0!</v>
      </c>
      <c r="X1823" t="e">
        <f t="shared" si="932"/>
        <v>#DIV/0!</v>
      </c>
      <c r="Y1823" t="str">
        <f t="shared" si="933"/>
        <v>0.00083+0.169796799741221i</v>
      </c>
      <c r="Z1823" t="e">
        <f t="shared" si="934"/>
        <v>#DIV/0!</v>
      </c>
      <c r="AA1823" t="e">
        <f t="shared" si="935"/>
        <v>#DIV/0!</v>
      </c>
      <c r="AB1823" t="str">
        <f t="shared" si="936"/>
        <v>1.24390323107058-0.264908097990321i</v>
      </c>
      <c r="AC1823" t="str">
        <f t="shared" si="937"/>
        <v>1.05120884068387-1.52683695307475i</v>
      </c>
      <c r="AD1823" t="str">
        <f t="shared" si="938"/>
        <v>0.498235876281083+0.471663507834142i</v>
      </c>
      <c r="AE1823" t="e">
        <f t="shared" si="939"/>
        <v>#DIV/0!</v>
      </c>
      <c r="AF1823" t="str">
        <f t="shared" si="940"/>
        <v>-18.7222555186684-2.53135834089482i</v>
      </c>
      <c r="AG1823" t="e">
        <f t="shared" si="941"/>
        <v>#DIV/0!</v>
      </c>
      <c r="AH1823" t="e">
        <f t="shared" si="942"/>
        <v>#DIV/0!</v>
      </c>
      <c r="AI1823" t="e">
        <f t="shared" si="943"/>
        <v>#DIV/0!</v>
      </c>
      <c r="AJ1823" t="e">
        <f t="shared" si="944"/>
        <v>#DIV/0!</v>
      </c>
      <c r="AK1823"/>
      <c r="AL1823"/>
      <c r="AM1823"/>
      <c r="AN1823"/>
    </row>
    <row r="1824" spans="1:40" x14ac:dyDescent="0.25">
      <c r="A1824"/>
      <c r="B1824">
        <f t="shared" si="910"/>
        <v>169000</v>
      </c>
      <c r="C1824" s="186" t="str">
        <f t="shared" si="913"/>
        <v>-3.44387881471813E-06+0.0186502479454357i</v>
      </c>
      <c r="D1824" s="158" t="str">
        <f t="shared" si="914"/>
        <v>-7.66669306973755+0.14298523424834i</v>
      </c>
      <c r="E1824" t="str">
        <f t="shared" si="915"/>
        <v>7.99991219332049-0.0265036926868081i</v>
      </c>
      <c r="F1824" t="str">
        <f t="shared" si="916"/>
        <v>0.99920064824804+2.64613380755133E-06i</v>
      </c>
      <c r="G1824">
        <f t="shared" si="911"/>
        <v>1</v>
      </c>
      <c r="H1824" t="str">
        <f t="shared" si="917"/>
        <v>11.0563375243939+2.67304849469774i</v>
      </c>
      <c r="I1824" t="str">
        <f t="shared" si="918"/>
        <v>663.661448070844i</v>
      </c>
      <c r="J1824" t="str">
        <f t="shared" si="912"/>
        <v>-595.18840629847+145.187887671563i</v>
      </c>
      <c r="K1824" t="str">
        <f t="shared" si="919"/>
        <v>0.256723208030317-1.05242027759953i</v>
      </c>
      <c r="L1824" t="str">
        <f t="shared" si="920"/>
        <v>0.0323991729691522-0.112782720763442i</v>
      </c>
      <c r="M1824" t="str">
        <f t="shared" si="921"/>
        <v>0.289122380999469-1.16520299836297i</v>
      </c>
      <c r="N1824" t="str">
        <f t="shared" si="922"/>
        <v>-1.2451763400478i</v>
      </c>
      <c r="O1824" t="str">
        <f t="shared" si="923"/>
        <v>0.319896255342092-0.947452577081358i</v>
      </c>
      <c r="P1824" t="str">
        <f t="shared" si="924"/>
        <v>0.680103744657908+0.947452577081358i</v>
      </c>
      <c r="Q1824" t="str">
        <f t="shared" si="925"/>
        <v>-0.680103744657908+0.297723762966442i</v>
      </c>
      <c r="R1824" t="str">
        <f t="shared" si="926"/>
        <v>-0.327409883134832-1.53642776962839i</v>
      </c>
      <c r="S1824" t="str">
        <f t="shared" si="927"/>
        <v>0.131289714581708i</v>
      </c>
      <c r="T1824" t="str">
        <f t="shared" si="928"/>
        <v>0.201717163349922-0.0429855501080025i</v>
      </c>
      <c r="U1824" t="e">
        <f t="shared" si="929"/>
        <v>#DIV/0!</v>
      </c>
      <c r="V1824" t="str">
        <f t="shared" si="930"/>
        <v>1.33333333333333E-06-0.000627830150263885i</v>
      </c>
      <c r="W1824" t="e">
        <f t="shared" si="931"/>
        <v>#DIV/0!</v>
      </c>
      <c r="X1824" t="e">
        <f t="shared" si="932"/>
        <v>#DIV/0!</v>
      </c>
      <c r="Y1824" t="str">
        <f t="shared" si="933"/>
        <v>0.00083+0.169897330706136i</v>
      </c>
      <c r="Z1824" t="e">
        <f t="shared" si="934"/>
        <v>#DIV/0!</v>
      </c>
      <c r="AA1824" t="e">
        <f t="shared" si="935"/>
        <v>#DIV/0!</v>
      </c>
      <c r="AB1824" t="str">
        <f t="shared" si="936"/>
        <v>1.24383584037038-0.26505909043357i</v>
      </c>
      <c r="AC1824" t="str">
        <f t="shared" si="937"/>
        <v>1.0507731328238-1.5259557660026i</v>
      </c>
      <c r="AD1824" t="str">
        <f t="shared" si="938"/>
        <v>0.498579862032315+0.471797107635557i</v>
      </c>
      <c r="AE1824" t="e">
        <f t="shared" si="939"/>
        <v>#DIV/0!</v>
      </c>
      <c r="AF1824" t="str">
        <f t="shared" si="940"/>
        <v>-18.7230305941315-2.5300632604494i</v>
      </c>
      <c r="AG1824" t="e">
        <f t="shared" si="941"/>
        <v>#DIV/0!</v>
      </c>
      <c r="AH1824" t="e">
        <f t="shared" si="942"/>
        <v>#DIV/0!</v>
      </c>
      <c r="AI1824" t="e">
        <f t="shared" si="943"/>
        <v>#DIV/0!</v>
      </c>
      <c r="AJ1824" t="e">
        <f t="shared" si="944"/>
        <v>#DIV/0!</v>
      </c>
      <c r="AK1824"/>
      <c r="AL1824"/>
      <c r="AM1824"/>
      <c r="AN1824"/>
    </row>
    <row r="1825" spans="1:40" x14ac:dyDescent="0.25">
      <c r="A1825"/>
      <c r="B1825">
        <f t="shared" si="910"/>
        <v>169100</v>
      </c>
      <c r="C1825" s="186" t="str">
        <f t="shared" si="913"/>
        <v>-3.43980683316764E-06+0.018639218822624i</v>
      </c>
      <c r="D1825" s="158" t="str">
        <f t="shared" si="914"/>
        <v>-7.66669303851903+0.142900677640117i</v>
      </c>
      <c r="E1825" t="str">
        <f t="shared" si="915"/>
        <v>7.99991208937766-0.0265193750006365i</v>
      </c>
      <c r="F1825" t="str">
        <f t="shared" si="916"/>
        <v>0.999200648258404+2.64769953285417E-06i</v>
      </c>
      <c r="G1825">
        <f t="shared" si="911"/>
        <v>1</v>
      </c>
      <c r="H1825" t="str">
        <f t="shared" si="917"/>
        <v>11.057111373726+2.67167006063988i</v>
      </c>
      <c r="I1825" t="str">
        <f t="shared" si="918"/>
        <v>664.054147152543i</v>
      </c>
      <c r="J1825" t="str">
        <f t="shared" si="912"/>
        <v>-595.894163450424+145.273797664268i</v>
      </c>
      <c r="K1825" t="str">
        <f t="shared" si="919"/>
        <v>0.256435730248683-1.05186590708176i</v>
      </c>
      <c r="L1825" t="str">
        <f t="shared" si="920"/>
        <v>0.0323637819305515-0.112726185687426i</v>
      </c>
      <c r="M1825" t="str">
        <f t="shared" si="921"/>
        <v>0.288799512179234-1.16459209276919i</v>
      </c>
      <c r="N1825" t="str">
        <f t="shared" si="922"/>
        <v>-1.24591313078156i</v>
      </c>
      <c r="O1825" t="str">
        <f t="shared" si="923"/>
        <v>0.319198094296251-0.947688016489415i</v>
      </c>
      <c r="P1825" t="str">
        <f t="shared" si="924"/>
        <v>0.680801905703749+0.947688016489415i</v>
      </c>
      <c r="Q1825" t="str">
        <f t="shared" si="925"/>
        <v>-0.680801905703749+0.298225114292145i</v>
      </c>
      <c r="R1825" t="str">
        <f t="shared" si="926"/>
        <v>-0.327402651323002-1.53543593348084i</v>
      </c>
      <c r="S1825" t="str">
        <f t="shared" si="927"/>
        <v>0.131367400803354i</v>
      </c>
      <c r="T1825" t="str">
        <f t="shared" si="928"/>
        <v>0.201706227681449-0.0430100353204296i</v>
      </c>
      <c r="U1825" t="e">
        <f t="shared" si="929"/>
        <v>#DIV/0!</v>
      </c>
      <c r="V1825" t="str">
        <f t="shared" si="930"/>
        <v>1.33333333333333E-06-0.000627458872824347i</v>
      </c>
      <c r="W1825" t="e">
        <f t="shared" si="931"/>
        <v>#DIV/0!</v>
      </c>
      <c r="X1825" t="e">
        <f t="shared" si="932"/>
        <v>#DIV/0!</v>
      </c>
      <c r="Y1825" t="str">
        <f t="shared" si="933"/>
        <v>0.00083+0.169997861671051i</v>
      </c>
      <c r="Z1825" t="e">
        <f t="shared" si="934"/>
        <v>#DIV/0!</v>
      </c>
      <c r="AA1825" t="e">
        <f t="shared" si="935"/>
        <v>#DIV/0!</v>
      </c>
      <c r="AB1825" t="str">
        <f t="shared" si="936"/>
        <v>1.24376840844659-0.265210072056899i</v>
      </c>
      <c r="AC1825" t="str">
        <f t="shared" si="937"/>
        <v>1.05033815678311-1.52507539314807i</v>
      </c>
      <c r="AD1825" t="str">
        <f t="shared" si="938"/>
        <v>0.498923955517082+0.471930465777282i</v>
      </c>
      <c r="AE1825" t="e">
        <f t="shared" si="939"/>
        <v>#DIV/0!</v>
      </c>
      <c r="AF1825" t="str">
        <f t="shared" si="940"/>
        <v>-18.723804412245-2.52876938299976i</v>
      </c>
      <c r="AG1825" t="e">
        <f t="shared" si="941"/>
        <v>#DIV/0!</v>
      </c>
      <c r="AH1825" t="e">
        <f t="shared" si="942"/>
        <v>#DIV/0!</v>
      </c>
      <c r="AI1825" t="e">
        <f t="shared" si="943"/>
        <v>#DIV/0!</v>
      </c>
      <c r="AJ1825" t="e">
        <f t="shared" si="944"/>
        <v>#DIV/0!</v>
      </c>
      <c r="AK1825"/>
      <c r="AL1825"/>
      <c r="AM1825"/>
      <c r="AN1825"/>
    </row>
    <row r="1826" spans="1:40" x14ac:dyDescent="0.25">
      <c r="A1826"/>
      <c r="B1826">
        <f t="shared" si="910"/>
        <v>169200</v>
      </c>
      <c r="C1826" s="186" t="str">
        <f t="shared" si="913"/>
        <v>-3.43574206930854E-06+0.0186282027365991i</v>
      </c>
      <c r="D1826" s="158" t="str">
        <f t="shared" si="914"/>
        <v>-7.66669300735587+0.142816220980593i</v>
      </c>
      <c r="E1826" t="str">
        <f t="shared" si="915"/>
        <v>7.99991198537335-0.0265350573138535i</v>
      </c>
      <c r="F1826" t="str">
        <f t="shared" si="916"/>
        <v>0.99920064826878+2.64926525809609E-06i</v>
      </c>
      <c r="G1826">
        <f t="shared" si="911"/>
        <v>1</v>
      </c>
      <c r="H1826" t="str">
        <f t="shared" si="917"/>
        <v>11.057883968305+2.67029292808647i</v>
      </c>
      <c r="I1826" t="str">
        <f t="shared" si="918"/>
        <v>664.446846234241i</v>
      </c>
      <c r="J1826" t="str">
        <f t="shared" si="912"/>
        <v>-596.600338086644+145.359707656972i</v>
      </c>
      <c r="K1826" t="str">
        <f t="shared" si="919"/>
        <v>0.25614872609373-1.05131207988263i</v>
      </c>
      <c r="L1826" t="str">
        <f t="shared" si="920"/>
        <v>0.0323284472591995-0.112669701264222i</v>
      </c>
      <c r="M1826" t="str">
        <f t="shared" si="921"/>
        <v>0.288477173352929-1.16398178114685i</v>
      </c>
      <c r="N1826" t="str">
        <f t="shared" si="922"/>
        <v>-1.24664992151531i</v>
      </c>
      <c r="O1826" t="str">
        <f t="shared" si="923"/>
        <v>0.318499759970362-0.947922941435021i</v>
      </c>
      <c r="P1826" t="str">
        <f t="shared" si="924"/>
        <v>0.681500240029638+0.947922941435021i</v>
      </c>
      <c r="Q1826" t="str">
        <f t="shared" si="925"/>
        <v>-0.681500240029638+0.298726980080289i</v>
      </c>
      <c r="R1826" t="str">
        <f t="shared" si="926"/>
        <v>-0.327395414700569-1.53444521885301i</v>
      </c>
      <c r="S1826" t="str">
        <f t="shared" si="927"/>
        <v>0.131445087025i</v>
      </c>
      <c r="T1826" t="str">
        <f t="shared" si="928"/>
        <v>0.201695285327229-0.0430345187769023i</v>
      </c>
      <c r="U1826" t="e">
        <f t="shared" si="929"/>
        <v>#DIV/0!</v>
      </c>
      <c r="V1826" t="str">
        <f t="shared" si="930"/>
        <v>1.33333333333333E-06-0.000627088034247026i</v>
      </c>
      <c r="W1826" t="e">
        <f t="shared" si="931"/>
        <v>#DIV/0!</v>
      </c>
      <c r="X1826" t="e">
        <f t="shared" si="932"/>
        <v>#DIV/0!</v>
      </c>
      <c r="Y1826" t="str">
        <f t="shared" si="933"/>
        <v>0.00083+0.170098392635966i</v>
      </c>
      <c r="Z1826" t="e">
        <f t="shared" si="934"/>
        <v>#DIV/0!</v>
      </c>
      <c r="AA1826" t="e">
        <f t="shared" si="935"/>
        <v>#DIV/0!</v>
      </c>
      <c r="AB1826" t="str">
        <f t="shared" si="936"/>
        <v>1.24370093529691-0.265361042852597i</v>
      </c>
      <c r="AC1826" t="str">
        <f t="shared" si="937"/>
        <v>1.0499039110043-1.524195833441i</v>
      </c>
      <c r="AD1826" t="str">
        <f t="shared" si="938"/>
        <v>0.499268156574306+0.472063582174521i</v>
      </c>
      <c r="AE1826" t="e">
        <f t="shared" si="939"/>
        <v>#DIV/0!</v>
      </c>
      <c r="AF1826" t="str">
        <f t="shared" si="940"/>
        <v>-18.7245769756609-2.52747670710588i</v>
      </c>
      <c r="AG1826" t="e">
        <f t="shared" si="941"/>
        <v>#DIV/0!</v>
      </c>
      <c r="AH1826" t="e">
        <f t="shared" si="942"/>
        <v>#DIV/0!</v>
      </c>
      <c r="AI1826" t="e">
        <f t="shared" si="943"/>
        <v>#DIV/0!</v>
      </c>
      <c r="AJ1826" t="e">
        <f t="shared" si="944"/>
        <v>#DIV/0!</v>
      </c>
      <c r="AK1826"/>
      <c r="AL1826"/>
      <c r="AM1826"/>
      <c r="AN1826"/>
    </row>
    <row r="1827" spans="1:40" x14ac:dyDescent="0.25">
      <c r="A1827"/>
      <c r="B1827">
        <f t="shared" si="910"/>
        <v>169300</v>
      </c>
      <c r="C1827" s="186" t="str">
        <f t="shared" si="913"/>
        <v>-3.43168450609285E-06+0.0186171996642599i</v>
      </c>
      <c r="D1827" s="158" t="str">
        <f t="shared" si="914"/>
        <v>-7.66669297624791+0.142731864092659i</v>
      </c>
      <c r="E1827" t="str">
        <f t="shared" si="915"/>
        <v>7.99991188130755-0.0265507396264586i</v>
      </c>
      <c r="F1827" t="str">
        <f t="shared" si="916"/>
        <v>0.999200648279165+2.65083098327703E-06i</v>
      </c>
      <c r="G1827">
        <f t="shared" si="911"/>
        <v>1</v>
      </c>
      <c r="H1827" t="str">
        <f t="shared" si="917"/>
        <v>11.0586553107763+2.66891709542198i</v>
      </c>
      <c r="I1827" t="str">
        <f t="shared" si="918"/>
        <v>664.83954531594i</v>
      </c>
      <c r="J1827" t="str">
        <f t="shared" si="912"/>
        <v>-597.30693020713+145.445617649678i</v>
      </c>
      <c r="K1827" t="str">
        <f t="shared" si="919"/>
        <v>0.255862194546061-1.05075879528025i</v>
      </c>
      <c r="L1827" t="str">
        <f t="shared" si="920"/>
        <v>0.0322931688390194-0.112613267437358i</v>
      </c>
      <c r="M1827" t="str">
        <f t="shared" si="921"/>
        <v>0.28815536338508-1.16337206271761i</v>
      </c>
      <c r="N1827" t="str">
        <f t="shared" si="922"/>
        <v>-1.24738671224907i</v>
      </c>
      <c r="O1827" t="str">
        <f t="shared" si="923"/>
        <v>0.317801252743506-0.94815735179065i</v>
      </c>
      <c r="P1827" t="str">
        <f t="shared" si="924"/>
        <v>0.682198747256494+0.94815735179065i</v>
      </c>
      <c r="Q1827" t="str">
        <f t="shared" si="925"/>
        <v>-0.682198747256494+0.29922936045842i</v>
      </c>
      <c r="R1827" t="str">
        <f t="shared" si="926"/>
        <v>-0.327388173266537-1.53345562375465i</v>
      </c>
      <c r="S1827" t="str">
        <f t="shared" si="927"/>
        <v>0.131522773246646i</v>
      </c>
      <c r="T1827" t="str">
        <f t="shared" si="928"/>
        <v>0.201684336286877-0.0430590004761684i</v>
      </c>
      <c r="U1827" t="e">
        <f t="shared" si="929"/>
        <v>#DIV/0!</v>
      </c>
      <c r="V1827" t="str">
        <f t="shared" si="930"/>
        <v>1.33333333333333E-06-0.000626717633754262i</v>
      </c>
      <c r="W1827" t="e">
        <f t="shared" si="931"/>
        <v>#DIV/0!</v>
      </c>
      <c r="X1827" t="e">
        <f t="shared" si="932"/>
        <v>#DIV/0!</v>
      </c>
      <c r="Y1827" t="str">
        <f t="shared" si="933"/>
        <v>0.00083+0.170198923600881i</v>
      </c>
      <c r="Z1827" t="e">
        <f t="shared" si="934"/>
        <v>#DIV/0!</v>
      </c>
      <c r="AA1827" t="e">
        <f t="shared" si="935"/>
        <v>#DIV/0!</v>
      </c>
      <c r="AB1827" t="str">
        <f t="shared" si="936"/>
        <v>1.24363342091895-0.265512002812943i</v>
      </c>
      <c r="AC1827" t="str">
        <f t="shared" si="937"/>
        <v>1.04947039393395-1.5233170858127i</v>
      </c>
      <c r="AD1827" t="str">
        <f t="shared" si="938"/>
        <v>0.499612465042837+0.472196456742542i</v>
      </c>
      <c r="AE1827" t="e">
        <f t="shared" si="939"/>
        <v>#DIV/0!</v>
      </c>
      <c r="AF1827" t="str">
        <f t="shared" si="940"/>
        <v>-18.7253482870242-2.52618523132932i</v>
      </c>
      <c r="AG1827" t="e">
        <f t="shared" si="941"/>
        <v>#DIV/0!</v>
      </c>
      <c r="AH1827" t="e">
        <f t="shared" si="942"/>
        <v>#DIV/0!</v>
      </c>
      <c r="AI1827" t="e">
        <f t="shared" si="943"/>
        <v>#DIV/0!</v>
      </c>
      <c r="AJ1827" t="e">
        <f t="shared" si="944"/>
        <v>#DIV/0!</v>
      </c>
      <c r="AK1827"/>
      <c r="AL1827"/>
      <c r="AM1827"/>
      <c r="AN1827"/>
    </row>
    <row r="1828" spans="1:40" x14ac:dyDescent="0.25">
      <c r="A1828"/>
      <c r="B1828">
        <f t="shared" si="910"/>
        <v>169400</v>
      </c>
      <c r="C1828" s="186" t="str">
        <f t="shared" si="913"/>
        <v>-3.42763412652282E-06+0.0186062095825595i</v>
      </c>
      <c r="D1828" s="158" t="str">
        <f t="shared" si="914"/>
        <v>-7.666692945195+0.142647606799623i</v>
      </c>
      <c r="E1828" t="str">
        <f t="shared" si="915"/>
        <v>7.99991177718027-0.0265664219384515i</v>
      </c>
      <c r="F1828" t="str">
        <f t="shared" si="916"/>
        <v>0.99920064828955+2.65239670839691E-06i</v>
      </c>
      <c r="G1828">
        <f t="shared" si="911"/>
        <v>1</v>
      </c>
      <c r="H1828" t="str">
        <f t="shared" si="917"/>
        <v>11.0594254037782+2.66754256103294i</v>
      </c>
      <c r="I1828" t="str">
        <f t="shared" si="918"/>
        <v>665.232244397639i</v>
      </c>
      <c r="J1828" t="str">
        <f t="shared" si="912"/>
        <v>-598.013939811882+145.531527642383i</v>
      </c>
      <c r="K1828" t="str">
        <f t="shared" si="919"/>
        <v>0.255576134588949-1.05020605255379i</v>
      </c>
      <c r="L1828" t="str">
        <f t="shared" si="920"/>
        <v>0.0322579465542235-0.112556884150415i</v>
      </c>
      <c r="M1828" t="str">
        <f t="shared" si="921"/>
        <v>0.287834081143172-1.1627629367042i</v>
      </c>
      <c r="N1828" t="str">
        <f t="shared" si="922"/>
        <v>-1.24812350298283i</v>
      </c>
      <c r="O1828" t="str">
        <f t="shared" si="923"/>
        <v>0.317102572994884-0.948391247429047i</v>
      </c>
      <c r="P1828" t="str">
        <f t="shared" si="924"/>
        <v>0.682897427005116+0.948391247429047i</v>
      </c>
      <c r="Q1828" t="str">
        <f t="shared" si="925"/>
        <v>-0.682897427005116+0.299732255553783i</v>
      </c>
      <c r="R1828" t="str">
        <f t="shared" si="926"/>
        <v>-0.327380927019916-1.53246714620024i</v>
      </c>
      <c r="S1828" t="str">
        <f t="shared" si="927"/>
        <v>0.131600459468292i</v>
      </c>
      <c r="T1828" t="str">
        <f t="shared" si="928"/>
        <v>0.201673380560014-0.0430834804169763i</v>
      </c>
      <c r="U1828" t="e">
        <f t="shared" si="929"/>
        <v>#DIV/0!</v>
      </c>
      <c r="V1828" t="str">
        <f t="shared" si="930"/>
        <v>1.33333333333333E-06-0.000626347670570231i</v>
      </c>
      <c r="W1828" t="e">
        <f t="shared" si="931"/>
        <v>#DIV/0!</v>
      </c>
      <c r="X1828" t="e">
        <f t="shared" si="932"/>
        <v>#DIV/0!</v>
      </c>
      <c r="Y1828" t="str">
        <f t="shared" si="933"/>
        <v>0.00083+0.170299454565796i</v>
      </c>
      <c r="Z1828" t="e">
        <f t="shared" si="934"/>
        <v>#DIV/0!</v>
      </c>
      <c r="AA1828" t="e">
        <f t="shared" si="935"/>
        <v>#DIV/0!</v>
      </c>
      <c r="AB1828" t="str">
        <f t="shared" si="936"/>
        <v>1.24356586531037-0.265662951930218i</v>
      </c>
      <c r="AC1828" t="str">
        <f t="shared" si="937"/>
        <v>1.04903760402274-1.522439149196i</v>
      </c>
      <c r="AD1828" t="str">
        <f t="shared" si="938"/>
        <v>0.499956880761481+0.47232908939672i</v>
      </c>
      <c r="AE1828" t="e">
        <f t="shared" si="939"/>
        <v>#DIV/0!</v>
      </c>
      <c r="AF1828" t="str">
        <f t="shared" si="940"/>
        <v>-18.7261183489732-2.52489495423332i</v>
      </c>
      <c r="AG1828" t="e">
        <f t="shared" si="941"/>
        <v>#DIV/0!</v>
      </c>
      <c r="AH1828" t="e">
        <f t="shared" si="942"/>
        <v>#DIV/0!</v>
      </c>
      <c r="AI1828" t="e">
        <f t="shared" si="943"/>
        <v>#DIV/0!</v>
      </c>
      <c r="AJ1828" t="e">
        <f t="shared" si="944"/>
        <v>#DIV/0!</v>
      </c>
      <c r="AK1828"/>
      <c r="AL1828"/>
      <c r="AM1828"/>
      <c r="AN1828"/>
    </row>
    <row r="1829" spans="1:40" x14ac:dyDescent="0.25">
      <c r="A1829"/>
      <c r="B1829">
        <f t="shared" si="910"/>
        <v>169500</v>
      </c>
      <c r="C1829" s="186" t="str">
        <f t="shared" si="913"/>
        <v>-3.42359091365103E-06+0.018595232468506i</v>
      </c>
      <c r="D1829" s="158" t="str">
        <f t="shared" si="914"/>
        <v>-7.66669291419698+0.142563448925213i</v>
      </c>
      <c r="E1829" t="str">
        <f t="shared" si="915"/>
        <v>7.9999116729915-0.0265821042498319i</v>
      </c>
      <c r="F1829" t="str">
        <f t="shared" si="916"/>
        <v>0.999200648299945+2.65396243345577E-06i</v>
      </c>
      <c r="G1829">
        <f t="shared" si="911"/>
        <v>1</v>
      </c>
      <c r="H1829" t="str">
        <f t="shared" si="917"/>
        <v>11.0601942499423+2.66616932330793i</v>
      </c>
      <c r="I1829" t="str">
        <f t="shared" si="918"/>
        <v>665.624943479337i</v>
      </c>
      <c r="J1829" t="str">
        <f t="shared" si="912"/>
        <v>-598.721366900901+145.617437635087i</v>
      </c>
      <c r="K1829" t="str">
        <f t="shared" si="919"/>
        <v>0.255290545208347-1.0496538509835i</v>
      </c>
      <c r="L1829" t="str">
        <f t="shared" si="920"/>
        <v>0.0322227802893114-0.112500551347023i</v>
      </c>
      <c r="M1829" t="str">
        <f t="shared" si="921"/>
        <v>0.287513325497658-1.16215440233052i</v>
      </c>
      <c r="N1829" t="str">
        <f t="shared" si="922"/>
        <v>-1.24886029371658i</v>
      </c>
      <c r="O1829" t="str">
        <f t="shared" si="923"/>
        <v>0.31640372110379-0.948624628223237i</v>
      </c>
      <c r="P1829" t="str">
        <f t="shared" si="924"/>
        <v>0.68359627889621+0.948624628223237i</v>
      </c>
      <c r="Q1829" t="str">
        <f t="shared" si="925"/>
        <v>-0.68359627889621+0.300235665493343i</v>
      </c>
      <c r="R1829" t="str">
        <f t="shared" si="926"/>
        <v>-0.327373675959717-1.53147978420894i</v>
      </c>
      <c r="S1829" t="str">
        <f t="shared" si="927"/>
        <v>0.131678145689938i</v>
      </c>
      <c r="T1829" t="str">
        <f t="shared" si="928"/>
        <v>0.20166241814626-0.0431079585980742i</v>
      </c>
      <c r="U1829" t="e">
        <f t="shared" si="929"/>
        <v>#DIV/0!</v>
      </c>
      <c r="V1829" t="str">
        <f t="shared" si="930"/>
        <v>1.33333333333333E-06-0.000625978143920926i</v>
      </c>
      <c r="W1829" t="e">
        <f t="shared" si="931"/>
        <v>#DIV/0!</v>
      </c>
      <c r="X1829" t="e">
        <f t="shared" si="932"/>
        <v>#DIV/0!</v>
      </c>
      <c r="Y1829" t="str">
        <f t="shared" si="933"/>
        <v>0.00083+0.17039998553071i</v>
      </c>
      <c r="Z1829" t="e">
        <f t="shared" si="934"/>
        <v>#DIV/0!</v>
      </c>
      <c r="AA1829" t="e">
        <f t="shared" si="935"/>
        <v>#DIV/0!</v>
      </c>
      <c r="AB1829" t="str">
        <f t="shared" si="936"/>
        <v>1.24349826846885-0.265813890196705i</v>
      </c>
      <c r="AC1829" t="str">
        <f t="shared" si="937"/>
        <v>1.04860553972536-1.52156202252538i</v>
      </c>
      <c r="AD1829" t="str">
        <f t="shared" si="938"/>
        <v>0.500301403568942+0.472461480052545i</v>
      </c>
      <c r="AE1829" t="e">
        <f t="shared" si="939"/>
        <v>#DIV/0!</v>
      </c>
      <c r="AF1829" t="str">
        <f t="shared" si="940"/>
        <v>-18.7268871641393-2.52360587438272i</v>
      </c>
      <c r="AG1829" t="e">
        <f t="shared" si="941"/>
        <v>#DIV/0!</v>
      </c>
      <c r="AH1829" t="e">
        <f t="shared" si="942"/>
        <v>#DIV/0!</v>
      </c>
      <c r="AI1829" t="e">
        <f t="shared" si="943"/>
        <v>#DIV/0!</v>
      </c>
      <c r="AJ1829" t="e">
        <f t="shared" si="944"/>
        <v>#DIV/0!</v>
      </c>
      <c r="AK1829"/>
      <c r="AL1829"/>
      <c r="AM1829"/>
      <c r="AN1829"/>
    </row>
    <row r="1830" spans="1:40" x14ac:dyDescent="0.25">
      <c r="A1830"/>
      <c r="B1830">
        <f t="shared" si="910"/>
        <v>169600</v>
      </c>
      <c r="C1830" s="186" t="str">
        <f t="shared" si="913"/>
        <v>-0.0000034195548505798+0.0185842682991611i</v>
      </c>
      <c r="D1830" s="158" t="str">
        <f t="shared" si="914"/>
        <v>-7.66669288325385+0.142479390293568i</v>
      </c>
      <c r="E1830" t="str">
        <f t="shared" si="915"/>
        <v>7.99991156874125-0.0265977865605993i</v>
      </c>
      <c r="F1830" t="str">
        <f t="shared" si="916"/>
        <v>0.99920064831035+2.65552815845353E-06i</v>
      </c>
      <c r="G1830">
        <f t="shared" si="911"/>
        <v>1</v>
      </c>
      <c r="H1830" t="str">
        <f t="shared" si="917"/>
        <v>11.0609618518939+2.6647973806376i</v>
      </c>
      <c r="I1830" t="str">
        <f t="shared" si="918"/>
        <v>666.017642561036i</v>
      </c>
      <c r="J1830" t="str">
        <f t="shared" si="912"/>
        <v>-599.429211474185+145.703347627792i</v>
      </c>
      <c r="K1830" t="str">
        <f t="shared" si="919"/>
        <v>0.255005425392881-1.0491021898507i</v>
      </c>
      <c r="L1830" t="str">
        <f t="shared" si="920"/>
        <v>0.0321876699290702-0.112444268970864i</v>
      </c>
      <c r="M1830" t="str">
        <f t="shared" si="921"/>
        <v>0.287193095321951-1.16154645882156i</v>
      </c>
      <c r="N1830" t="str">
        <f t="shared" si="922"/>
        <v>-1.24959708445034i</v>
      </c>
      <c r="O1830" t="str">
        <f t="shared" si="923"/>
        <v>0.315704697449586-0.948857494046533i</v>
      </c>
      <c r="P1830" t="str">
        <f t="shared" si="924"/>
        <v>0.684295302550414+0.948857494046533i</v>
      </c>
      <c r="Q1830" t="str">
        <f t="shared" si="925"/>
        <v>-0.684295302550414+0.300739590403807i</v>
      </c>
      <c r="R1830" t="str">
        <f t="shared" si="926"/>
        <v>-0.327366420084946-1.53049353580457i</v>
      </c>
      <c r="S1830" t="str">
        <f t="shared" si="927"/>
        <v>0.131755831911584i</v>
      </c>
      <c r="T1830" t="str">
        <f t="shared" si="928"/>
        <v>0.201651449045233-0.0431324350182091i</v>
      </c>
      <c r="U1830" t="e">
        <f t="shared" si="929"/>
        <v>#DIV/0!</v>
      </c>
      <c r="V1830" t="str">
        <f t="shared" si="930"/>
        <v>1.33333333333333E-06-0.000625609053034178i</v>
      </c>
      <c r="W1830" t="e">
        <f t="shared" si="931"/>
        <v>#DIV/0!</v>
      </c>
      <c r="X1830" t="e">
        <f t="shared" si="932"/>
        <v>#DIV/0!</v>
      </c>
      <c r="Y1830" t="str">
        <f t="shared" si="933"/>
        <v>0.00083+0.170500516495625i</v>
      </c>
      <c r="Z1830" t="e">
        <f t="shared" si="934"/>
        <v>#DIV/0!</v>
      </c>
      <c r="AA1830" t="e">
        <f t="shared" si="935"/>
        <v>#DIV/0!</v>
      </c>
      <c r="AB1830" t="str">
        <f t="shared" si="936"/>
        <v>1.24343063039201-0.265964817604677i</v>
      </c>
      <c r="AC1830" t="str">
        <f t="shared" si="937"/>
        <v>1.04817419950057-1.52068570473672i</v>
      </c>
      <c r="AD1830" t="str">
        <f t="shared" si="938"/>
        <v>0.500646033303886+0.47259362862558i</v>
      </c>
      <c r="AE1830" t="e">
        <f t="shared" si="939"/>
        <v>#DIV/0!</v>
      </c>
      <c r="AF1830" t="str">
        <f t="shared" si="940"/>
        <v>-18.7276547351478-2.52231799034403i</v>
      </c>
      <c r="AG1830" t="e">
        <f t="shared" si="941"/>
        <v>#DIV/0!</v>
      </c>
      <c r="AH1830" t="e">
        <f t="shared" si="942"/>
        <v>#DIV/0!</v>
      </c>
      <c r="AI1830" t="e">
        <f t="shared" si="943"/>
        <v>#DIV/0!</v>
      </c>
      <c r="AJ1830" t="e">
        <f t="shared" si="944"/>
        <v>#DIV/0!</v>
      </c>
      <c r="AK1830"/>
      <c r="AL1830"/>
      <c r="AM1830"/>
      <c r="AN1830"/>
    </row>
    <row r="1831" spans="1:40" x14ac:dyDescent="0.25">
      <c r="A1831"/>
      <c r="B1831">
        <f t="shared" si="910"/>
        <v>169700</v>
      </c>
      <c r="C1831" s="186" t="str">
        <f t="shared" si="913"/>
        <v>-0.0000034155259204613+0.0185733170516409i</v>
      </c>
      <c r="D1831" s="158" t="str">
        <f t="shared" si="914"/>
        <v>-7.66669285236539+0.142395430729247i</v>
      </c>
      <c r="E1831" t="str">
        <f t="shared" si="915"/>
        <v>7.99991146442951-0.0266134688707535i</v>
      </c>
      <c r="F1831" t="str">
        <f t="shared" si="916"/>
        <v>0.999200648320755+2.65709388339014E-06i</v>
      </c>
      <c r="G1831">
        <f t="shared" si="911"/>
        <v>1</v>
      </c>
      <c r="H1831" t="str">
        <f t="shared" si="917"/>
        <v>11.0617282122511+2.66342673141458i</v>
      </c>
      <c r="I1831" t="str">
        <f t="shared" si="918"/>
        <v>666.410341642735i</v>
      </c>
      <c r="J1831" t="str">
        <f t="shared" si="912"/>
        <v>-600.137473531736+145.789257620498i</v>
      </c>
      <c r="K1831" t="str">
        <f t="shared" si="919"/>
        <v>0.254720774133826-1.04855106843777i</v>
      </c>
      <c r="L1831" t="str">
        <f t="shared" si="920"/>
        <v>0.0321526153585729-0.112388036965671i</v>
      </c>
      <c r="M1831" t="str">
        <f t="shared" si="921"/>
        <v>0.286873389492399-1.16093910540344i</v>
      </c>
      <c r="N1831" t="str">
        <f t="shared" si="922"/>
        <v>-1.25033387518409i</v>
      </c>
      <c r="O1831" t="str">
        <f t="shared" si="923"/>
        <v>0.315005502411762-0.949089844772513i</v>
      </c>
      <c r="P1831" t="str">
        <f t="shared" si="924"/>
        <v>0.684994497588238+0.949089844772513i</v>
      </c>
      <c r="Q1831" t="str">
        <f t="shared" si="925"/>
        <v>-0.684994497588238+0.301244030411577i</v>
      </c>
      <c r="R1831" t="str">
        <f t="shared" si="926"/>
        <v>-0.327359159394606-1.52950839901561i</v>
      </c>
      <c r="S1831" t="str">
        <f t="shared" si="927"/>
        <v>0.13183351813323i</v>
      </c>
      <c r="T1831" t="str">
        <f t="shared" si="928"/>
        <v>0.201640473256552-0.0431569096761277i</v>
      </c>
      <c r="U1831" t="e">
        <f t="shared" si="929"/>
        <v>#DIV/0!</v>
      </c>
      <c r="V1831" t="str">
        <f t="shared" si="930"/>
        <v>1.33333333333333E-06-0.000625240397139641i</v>
      </c>
      <c r="W1831" t="e">
        <f t="shared" si="931"/>
        <v>#DIV/0!</v>
      </c>
      <c r="X1831" t="e">
        <f t="shared" si="932"/>
        <v>#DIV/0!</v>
      </c>
      <c r="Y1831" t="str">
        <f t="shared" si="933"/>
        <v>0.00083+0.17060104746054i</v>
      </c>
      <c r="Z1831" t="e">
        <f t="shared" si="934"/>
        <v>#DIV/0!</v>
      </c>
      <c r="AA1831" t="e">
        <f t="shared" si="935"/>
        <v>#DIV/0!</v>
      </c>
      <c r="AB1831" t="str">
        <f t="shared" si="936"/>
        <v>1.24336295107751-0.266115734146405i</v>
      </c>
      <c r="AC1831" t="str">
        <f t="shared" si="937"/>
        <v>1.04774358181117-1.51981019476754i</v>
      </c>
      <c r="AD1831" t="str">
        <f t="shared" si="938"/>
        <v>0.500990769804886+0.472725535031493i</v>
      </c>
      <c r="AE1831" t="e">
        <f t="shared" si="939"/>
        <v>#DIV/0!</v>
      </c>
      <c r="AF1831" t="str">
        <f t="shared" si="940"/>
        <v>-18.7284210646165-2.52103130068533i</v>
      </c>
      <c r="AG1831" t="e">
        <f t="shared" si="941"/>
        <v>#DIV/0!</v>
      </c>
      <c r="AH1831" t="e">
        <f t="shared" si="942"/>
        <v>#DIV/0!</v>
      </c>
      <c r="AI1831" t="e">
        <f t="shared" si="943"/>
        <v>#DIV/0!</v>
      </c>
      <c r="AJ1831" t="e">
        <f t="shared" si="944"/>
        <v>#DIV/0!</v>
      </c>
      <c r="AK1831"/>
      <c r="AL1831"/>
      <c r="AM1831"/>
      <c r="AN1831"/>
    </row>
    <row r="1832" spans="1:40" x14ac:dyDescent="0.25">
      <c r="A1832"/>
      <c r="B1832">
        <f t="shared" si="910"/>
        <v>169800</v>
      </c>
      <c r="C1832" s="186" t="str">
        <f t="shared" si="913"/>
        <v>-3.41150410649724E-06+0.0185623787031151i</v>
      </c>
      <c r="D1832" s="158" t="str">
        <f t="shared" si="914"/>
        <v>-7.66669282153151+0.142311570057216i</v>
      </c>
      <c r="E1832" t="str">
        <f t="shared" si="915"/>
        <v>7.9999113600563-0.0266291511802941i</v>
      </c>
      <c r="F1832" t="str">
        <f t="shared" si="916"/>
        <v>0.99920064833116+2.65865960826555E-06i</v>
      </c>
      <c r="G1832">
        <f t="shared" si="911"/>
        <v>1</v>
      </c>
      <c r="H1832" t="str">
        <f t="shared" si="917"/>
        <v>11.0624933336253+2.66205737403361i</v>
      </c>
      <c r="I1832" t="str">
        <f t="shared" si="918"/>
        <v>666.803040724433i</v>
      </c>
      <c r="J1832" t="str">
        <f t="shared" si="912"/>
        <v>-600.846153073553+145.875167613203i</v>
      </c>
      <c r="K1832" t="str">
        <f t="shared" si="919"/>
        <v>0.254436590425108-1.04800048602817i</v>
      </c>
      <c r="L1832" t="str">
        <f t="shared" si="920"/>
        <v>0.0321176164631774-0.112331855275227i</v>
      </c>
      <c r="M1832" t="str">
        <f t="shared" si="921"/>
        <v>0.286554206888285-1.1603323413034i</v>
      </c>
      <c r="N1832" t="str">
        <f t="shared" si="922"/>
        <v>-1.25107066591785i</v>
      </c>
      <c r="O1832" t="str">
        <f t="shared" si="923"/>
        <v>0.314306136369864-0.949321680275052i</v>
      </c>
      <c r="P1832" t="str">
        <f t="shared" si="924"/>
        <v>0.685693863630136+0.949321680275052i</v>
      </c>
      <c r="Q1832" t="str">
        <f t="shared" si="925"/>
        <v>-0.685693863630136+0.301748985642798i</v>
      </c>
      <c r="R1832" t="str">
        <f t="shared" si="926"/>
        <v>-0.32735189388771-1.52852437187518i</v>
      </c>
      <c r="S1832" t="str">
        <f t="shared" si="927"/>
        <v>0.131911204354876i</v>
      </c>
      <c r="T1832" t="str">
        <f t="shared" si="928"/>
        <v>0.201629490779835-0.0431813825705774i</v>
      </c>
      <c r="U1832" t="e">
        <f t="shared" si="929"/>
        <v>#DIV/0!</v>
      </c>
      <c r="V1832" t="str">
        <f t="shared" si="930"/>
        <v>1.33333333333333E-06-0.000624872175468769i</v>
      </c>
      <c r="W1832" t="e">
        <f t="shared" si="931"/>
        <v>#DIV/0!</v>
      </c>
      <c r="X1832" t="e">
        <f t="shared" si="932"/>
        <v>#DIV/0!</v>
      </c>
      <c r="Y1832" t="str">
        <f t="shared" si="933"/>
        <v>0.00083+0.170701578425455i</v>
      </c>
      <c r="Z1832" t="e">
        <f t="shared" si="934"/>
        <v>#DIV/0!</v>
      </c>
      <c r="AA1832" t="e">
        <f t="shared" si="935"/>
        <v>#DIV/0!</v>
      </c>
      <c r="AB1832" t="str">
        <f t="shared" si="936"/>
        <v>1.243295230523-0.266266639814165i</v>
      </c>
      <c r="AC1832" t="str">
        <f t="shared" si="937"/>
        <v>1.04731368512395-1.51893549155686i</v>
      </c>
      <c r="AD1832" t="str">
        <f t="shared" si="938"/>
        <v>0.501335612910457+0.472857199186058i</v>
      </c>
      <c r="AE1832" t="e">
        <f t="shared" si="939"/>
        <v>#DIV/0!</v>
      </c>
      <c r="AF1832" t="str">
        <f t="shared" si="940"/>
        <v>-18.7291861551568-2.51974580397639i</v>
      </c>
      <c r="AG1832" t="e">
        <f t="shared" si="941"/>
        <v>#DIV/0!</v>
      </c>
      <c r="AH1832" t="e">
        <f t="shared" si="942"/>
        <v>#DIV/0!</v>
      </c>
      <c r="AI1832" t="e">
        <f t="shared" si="943"/>
        <v>#DIV/0!</v>
      </c>
      <c r="AJ1832" t="e">
        <f t="shared" si="944"/>
        <v>#DIV/0!</v>
      </c>
      <c r="AK1832"/>
      <c r="AL1832"/>
      <c r="AM1832"/>
      <c r="AN1832"/>
    </row>
    <row r="1833" spans="1:40" x14ac:dyDescent="0.25">
      <c r="A1833"/>
      <c r="B1833">
        <f t="shared" si="910"/>
        <v>169900</v>
      </c>
      <c r="C1833" s="186" t="str">
        <f t="shared" si="913"/>
        <v>-3.40748939193893E-06+0.0185514532308078i</v>
      </c>
      <c r="D1833" s="158" t="str">
        <f t="shared" si="914"/>
        <v>-7.66669279075199+0.14222780810286i</v>
      </c>
      <c r="E1833" t="str">
        <f t="shared" si="915"/>
        <v>7.99991125562159-0.0266448334892206i</v>
      </c>
      <c r="F1833" t="str">
        <f t="shared" si="916"/>
        <v>0.999200648341585+2.66022533307983E-06i</v>
      </c>
      <c r="G1833">
        <f t="shared" si="911"/>
        <v>1</v>
      </c>
      <c r="H1833" t="str">
        <f t="shared" si="917"/>
        <v>11.0632572186215+2.66068930689139i</v>
      </c>
      <c r="I1833" t="str">
        <f t="shared" si="918"/>
        <v>667.195739806132i</v>
      </c>
      <c r="J1833" t="str">
        <f t="shared" si="912"/>
        <v>-601.555250099636+145.961077605907i</v>
      </c>
      <c r="K1833" t="str">
        <f t="shared" si="919"/>
        <v>0.254152873263296-1.04745044190641i</v>
      </c>
      <c r="L1833" t="str">
        <f t="shared" si="920"/>
        <v>0.0320826731285266-0.112275723843367i</v>
      </c>
      <c r="M1833" t="str">
        <f t="shared" si="921"/>
        <v>0.286235546391823-1.15972616574978i</v>
      </c>
      <c r="N1833" t="str">
        <f t="shared" si="922"/>
        <v>-1.25180745665161i</v>
      </c>
      <c r="O1833" t="str">
        <f t="shared" si="923"/>
        <v>0.313606599703562-0.949553000428291i</v>
      </c>
      <c r="P1833" t="str">
        <f t="shared" si="924"/>
        <v>0.686393400296438+0.949553000428291i</v>
      </c>
      <c r="Q1833" t="str">
        <f t="shared" si="925"/>
        <v>-0.686393400296438+0.302254456223319i</v>
      </c>
      <c r="R1833" t="str">
        <f t="shared" si="926"/>
        <v>-0.327344623563256-1.52754145242103i</v>
      </c>
      <c r="S1833" t="str">
        <f t="shared" si="927"/>
        <v>0.131988890576522i</v>
      </c>
      <c r="T1833" t="str">
        <f t="shared" si="928"/>
        <v>0.201618501614701-0.0432058537003034i</v>
      </c>
      <c r="U1833" t="e">
        <f t="shared" si="929"/>
        <v>#DIV/0!</v>
      </c>
      <c r="V1833" t="str">
        <f t="shared" si="930"/>
        <v>1.33333333333333E-06-0.000624504387254836i</v>
      </c>
      <c r="W1833" t="e">
        <f t="shared" si="931"/>
        <v>#DIV/0!</v>
      </c>
      <c r="X1833" t="e">
        <f t="shared" si="932"/>
        <v>#DIV/0!</v>
      </c>
      <c r="Y1833" t="str">
        <f t="shared" si="933"/>
        <v>0.00083+0.17080210939037i</v>
      </c>
      <c r="Z1833" t="e">
        <f t="shared" si="934"/>
        <v>#DIV/0!</v>
      </c>
      <c r="AA1833" t="e">
        <f t="shared" si="935"/>
        <v>#DIV/0!</v>
      </c>
      <c r="AB1833" t="str">
        <f t="shared" si="936"/>
        <v>1.24322746872612-0.266417534600222i</v>
      </c>
      <c r="AC1833" t="str">
        <f t="shared" si="937"/>
        <v>1.04688450790972-1.5180615940452i</v>
      </c>
      <c r="AD1833" t="str">
        <f t="shared" si="938"/>
        <v>0.501680562459054+0.472988621005139i</v>
      </c>
      <c r="AE1833" t="e">
        <f t="shared" si="939"/>
        <v>#DIV/0!</v>
      </c>
      <c r="AF1833" t="str">
        <f t="shared" si="940"/>
        <v>-18.7299500093735-2.51846149878853i</v>
      </c>
      <c r="AG1833" t="e">
        <f t="shared" si="941"/>
        <v>#DIV/0!</v>
      </c>
      <c r="AH1833" t="e">
        <f t="shared" si="942"/>
        <v>#DIV/0!</v>
      </c>
      <c r="AI1833" t="e">
        <f t="shared" si="943"/>
        <v>#DIV/0!</v>
      </c>
      <c r="AJ1833" t="e">
        <f t="shared" si="944"/>
        <v>#DIV/0!</v>
      </c>
      <c r="AK1833"/>
      <c r="AL1833"/>
      <c r="AM1833"/>
      <c r="AN1833"/>
    </row>
    <row r="1834" spans="1:40" x14ac:dyDescent="0.25">
      <c r="A1834"/>
      <c r="B1834">
        <f t="shared" si="910"/>
        <v>170000</v>
      </c>
      <c r="C1834" s="186" t="str">
        <f t="shared" si="913"/>
        <v>-3.40348176008672E-06+0.0185405406119959i</v>
      </c>
      <c r="D1834" s="158" t="str">
        <f t="shared" si="914"/>
        <v>-7.66669276002683+0.142144144691969i</v>
      </c>
      <c r="E1834" t="str">
        <f t="shared" si="915"/>
        <v>7.99991115112541-0.0266605157975328i</v>
      </c>
      <c r="F1834" t="str">
        <f t="shared" si="916"/>
        <v>0.99920064835201+2.66179105783283E-06i</v>
      </c>
      <c r="G1834">
        <f t="shared" si="911"/>
        <v>1</v>
      </c>
      <c r="H1834" t="str">
        <f t="shared" si="917"/>
        <v>11.0640198698379+2.65932252838676i</v>
      </c>
      <c r="I1834" t="str">
        <f t="shared" si="918"/>
        <v>667.588438887831i</v>
      </c>
      <c r="J1834" t="str">
        <f t="shared" si="912"/>
        <v>-602.264764609985+146.046987598613i</v>
      </c>
      <c r="K1834" t="str">
        <f t="shared" si="919"/>
        <v>0.253869621647597-1.04690093535807i</v>
      </c>
      <c r="L1834" t="str">
        <f t="shared" si="920"/>
        <v>0.0320477852405472-0.112219642613975i</v>
      </c>
      <c r="M1834" t="str">
        <f t="shared" si="921"/>
        <v>0.285917406888144-1.15912057797205i</v>
      </c>
      <c r="N1834" t="str">
        <f t="shared" si="922"/>
        <v>-1.25254424738536i</v>
      </c>
      <c r="O1834" t="str">
        <f t="shared" si="923"/>
        <v>0.312906892792614-0.949783805106653i</v>
      </c>
      <c r="P1834" t="str">
        <f t="shared" si="924"/>
        <v>0.687093107207386+0.949783805106653i</v>
      </c>
      <c r="Q1834" t="str">
        <f t="shared" si="925"/>
        <v>-0.687093107207386+0.302760442278707i</v>
      </c>
      <c r="R1834" t="str">
        <f t="shared" si="926"/>
        <v>-0.327337348420254-1.52655963869555i</v>
      </c>
      <c r="S1834" t="str">
        <f t="shared" si="927"/>
        <v>0.132066576798168i</v>
      </c>
      <c r="T1834" t="str">
        <f t="shared" si="928"/>
        <v>0.201607505760769-0.0432303230640522i</v>
      </c>
      <c r="U1834" t="e">
        <f t="shared" si="929"/>
        <v>#DIV/0!</v>
      </c>
      <c r="V1834" t="str">
        <f t="shared" si="930"/>
        <v>1.33333333333333E-06-0.000624137031732925i</v>
      </c>
      <c r="W1834" t="e">
        <f t="shared" si="931"/>
        <v>#DIV/0!</v>
      </c>
      <c r="X1834" t="e">
        <f t="shared" si="932"/>
        <v>#DIV/0!</v>
      </c>
      <c r="Y1834" t="str">
        <f t="shared" si="933"/>
        <v>0.00083+0.170902640355285i</v>
      </c>
      <c r="Z1834" t="e">
        <f t="shared" si="934"/>
        <v>#DIV/0!</v>
      </c>
      <c r="AA1834" t="e">
        <f t="shared" si="935"/>
        <v>#DIV/0!</v>
      </c>
      <c r="AB1834" t="str">
        <f t="shared" si="936"/>
        <v>1.24315966568453-0.266568418496844i</v>
      </c>
      <c r="AC1834" t="str">
        <f t="shared" si="937"/>
        <v>1.0464560486433-1.51718850117468i</v>
      </c>
      <c r="AD1834" t="str">
        <f t="shared" si="938"/>
        <v>0.502025618289046+0.473119800404697i</v>
      </c>
      <c r="AE1834" t="e">
        <f t="shared" si="939"/>
        <v>#DIV/0!</v>
      </c>
      <c r="AF1834" t="str">
        <f t="shared" si="940"/>
        <v>-18.7307126298647-2.51717838369479i</v>
      </c>
      <c r="AG1834" t="e">
        <f t="shared" si="941"/>
        <v>#DIV/0!</v>
      </c>
      <c r="AH1834" t="e">
        <f t="shared" si="942"/>
        <v>#DIV/0!</v>
      </c>
      <c r="AI1834" t="e">
        <f t="shared" si="943"/>
        <v>#DIV/0!</v>
      </c>
      <c r="AJ1834" t="e">
        <f t="shared" si="944"/>
        <v>#DIV/0!</v>
      </c>
      <c r="AK1834"/>
      <c r="AL1834"/>
      <c r="AM1834"/>
      <c r="AN1834"/>
    </row>
    <row r="1835" spans="1:40" x14ac:dyDescent="0.25">
      <c r="A1835"/>
      <c r="B1835">
        <f t="shared" si="910"/>
        <v>170100</v>
      </c>
      <c r="C1835" s="186" t="str">
        <f t="shared" si="913"/>
        <v>-3.39948119429014E-06+0.0185296408240104i</v>
      </c>
      <c r="D1835" s="158" t="str">
        <f t="shared" si="914"/>
        <v>-7.66669272935579+0.142060579650746i</v>
      </c>
      <c r="E1835" t="str">
        <f t="shared" si="915"/>
        <v>7.99991104656774-0.0266761981052303i</v>
      </c>
      <c r="F1835" t="str">
        <f t="shared" si="916"/>
        <v>0.999200648362435+2.66335678252453E-06i</v>
      </c>
      <c r="G1835">
        <f t="shared" si="911"/>
        <v>1</v>
      </c>
      <c r="H1835" t="str">
        <f t="shared" si="917"/>
        <v>11.0647812898659+2.65795703692051i</v>
      </c>
      <c r="I1835" t="str">
        <f t="shared" si="918"/>
        <v>667.98113796953i</v>
      </c>
      <c r="J1835" t="str">
        <f t="shared" si="912"/>
        <v>-602.974696604601+146.132897591318i</v>
      </c>
      <c r="K1835" t="str">
        <f t="shared" si="919"/>
        <v>0.253586834579835-1.04635196566979i</v>
      </c>
      <c r="L1835" t="str">
        <f t="shared" si="920"/>
        <v>0.0320129526854482-0.11216361153099i</v>
      </c>
      <c r="M1835" t="str">
        <f t="shared" si="921"/>
        <v>0.285599787265283-1.15851557720078i</v>
      </c>
      <c r="N1835" t="str">
        <f t="shared" si="922"/>
        <v>-1.25328103811912i</v>
      </c>
      <c r="O1835" t="str">
        <f t="shared" si="923"/>
        <v>0.312207016016845-0.950014094184848i</v>
      </c>
      <c r="P1835" t="str">
        <f t="shared" si="924"/>
        <v>0.687792983983155+0.950014094184848i</v>
      </c>
      <c r="Q1835" t="str">
        <f t="shared" si="925"/>
        <v>-0.687792983983155+0.303266943934272i</v>
      </c>
      <c r="R1835" t="str">
        <f t="shared" si="926"/>
        <v>-0.327330068457703-1.52557892874567i</v>
      </c>
      <c r="S1835" t="str">
        <f t="shared" si="927"/>
        <v>0.132144263019814i</v>
      </c>
      <c r="T1835" t="str">
        <f t="shared" si="928"/>
        <v>0.201596503217654-0.0432547906605684i</v>
      </c>
      <c r="U1835" t="e">
        <f t="shared" si="929"/>
        <v>#DIV/0!</v>
      </c>
      <c r="V1835" t="str">
        <f t="shared" si="930"/>
        <v>1.33333333333333E-06-0.0006237701081399i</v>
      </c>
      <c r="W1835" t="e">
        <f t="shared" si="931"/>
        <v>#DIV/0!</v>
      </c>
      <c r="X1835" t="e">
        <f t="shared" si="932"/>
        <v>#DIV/0!</v>
      </c>
      <c r="Y1835" t="str">
        <f t="shared" si="933"/>
        <v>0.00083+0.1710031713202i</v>
      </c>
      <c r="Z1835" t="e">
        <f t="shared" si="934"/>
        <v>#DIV/0!</v>
      </c>
      <c r="AA1835" t="e">
        <f t="shared" si="935"/>
        <v>#DIV/0!</v>
      </c>
      <c r="AB1835" t="str">
        <f t="shared" si="936"/>
        <v>1.24309182139586-0.266719291496291i</v>
      </c>
      <c r="AC1835" t="str">
        <f t="shared" si="937"/>
        <v>1.04602830580346-1.51631621188888i</v>
      </c>
      <c r="AD1835" t="str">
        <f t="shared" si="938"/>
        <v>0.502370780238748+0.473250737300794i</v>
      </c>
      <c r="AE1835" t="e">
        <f t="shared" si="939"/>
        <v>#DIV/0!</v>
      </c>
      <c r="AF1835" t="str">
        <f t="shared" si="940"/>
        <v>-18.7314740192217-2.51589645726976i</v>
      </c>
      <c r="AG1835" t="e">
        <f t="shared" si="941"/>
        <v>#DIV/0!</v>
      </c>
      <c r="AH1835" t="e">
        <f t="shared" si="942"/>
        <v>#DIV/0!</v>
      </c>
      <c r="AI1835" t="e">
        <f t="shared" si="943"/>
        <v>#DIV/0!</v>
      </c>
      <c r="AJ1835" t="e">
        <f t="shared" si="944"/>
        <v>#DIV/0!</v>
      </c>
      <c r="AK1835"/>
      <c r="AL1835"/>
      <c r="AM1835"/>
      <c r="AN1835"/>
    </row>
    <row r="1836" spans="1:40" x14ac:dyDescent="0.25">
      <c r="A1836"/>
      <c r="B1836">
        <f t="shared" si="910"/>
        <v>170200</v>
      </c>
      <c r="C1836" s="186" t="str">
        <f t="shared" si="913"/>
        <v>-3.39548767794757E-06+0.018518753844235i</v>
      </c>
      <c r="D1836" s="158" t="str">
        <f t="shared" si="914"/>
        <v>-7.66669269873888+0.141977112805802i</v>
      </c>
      <c r="E1836" t="str">
        <f t="shared" si="915"/>
        <v>7.99991094194859-0.0266918804123127i</v>
      </c>
      <c r="F1836" t="str">
        <f t="shared" si="916"/>
        <v>0.99920064837288+2.66492250715499E-06i</v>
      </c>
      <c r="G1836">
        <f t="shared" si="911"/>
        <v>1</v>
      </c>
      <c r="H1836" t="str">
        <f t="shared" si="917"/>
        <v>11.0655414812907+2.65659283089556i</v>
      </c>
      <c r="I1836" t="str">
        <f t="shared" si="918"/>
        <v>668.373837051229i</v>
      </c>
      <c r="J1836" t="str">
        <f t="shared" si="912"/>
        <v>-603.685046083482+146.218807584023i</v>
      </c>
      <c r="K1836" t="str">
        <f t="shared" si="919"/>
        <v>0.253304511064459-1.04580353212928i</v>
      </c>
      <c r="L1836" t="str">
        <f t="shared" si="920"/>
        <v>0.0319781753497211-0.112107630538398i</v>
      </c>
      <c r="M1836" t="str">
        <f t="shared" si="921"/>
        <v>0.28528268641418-1.15791116266768i</v>
      </c>
      <c r="N1836" t="str">
        <f t="shared" si="922"/>
        <v>-1.25401782885287i</v>
      </c>
      <c r="O1836" t="str">
        <f t="shared" si="923"/>
        <v>0.31150696975621-0.950243867537857i</v>
      </c>
      <c r="P1836" t="str">
        <f t="shared" si="924"/>
        <v>0.68849303024379+0.950243867537857i</v>
      </c>
      <c r="Q1836" t="str">
        <f t="shared" si="925"/>
        <v>-0.68849303024379+0.303773961315013i</v>
      </c>
      <c r="R1836" t="str">
        <f t="shared" si="926"/>
        <v>-0.32732278367461-1.524599320623i</v>
      </c>
      <c r="S1836" t="str">
        <f t="shared" si="927"/>
        <v>0.13222194924146i</v>
      </c>
      <c r="T1836" t="str">
        <f t="shared" si="928"/>
        <v>0.201585493984979-0.0432792564885977i</v>
      </c>
      <c r="U1836" t="e">
        <f t="shared" si="929"/>
        <v>#DIV/0!</v>
      </c>
      <c r="V1836" t="str">
        <f t="shared" si="930"/>
        <v>1.33333333333333E-06-0.000623403615714435i</v>
      </c>
      <c r="W1836" t="e">
        <f t="shared" si="931"/>
        <v>#DIV/0!</v>
      </c>
      <c r="X1836" t="e">
        <f t="shared" si="932"/>
        <v>#DIV/0!</v>
      </c>
      <c r="Y1836" t="str">
        <f t="shared" si="933"/>
        <v>0.00083+0.171103702285114i</v>
      </c>
      <c r="Z1836" t="e">
        <f t="shared" si="934"/>
        <v>#DIV/0!</v>
      </c>
      <c r="AA1836" t="e">
        <f t="shared" si="935"/>
        <v>#DIV/0!</v>
      </c>
      <c r="AB1836" t="str">
        <f t="shared" si="936"/>
        <v>1.24302393585777-0.266870153590829i</v>
      </c>
      <c r="AC1836" t="str">
        <f t="shared" si="937"/>
        <v>1.04560127787297-1.51544472513298i</v>
      </c>
      <c r="AD1836" t="str">
        <f t="shared" si="938"/>
        <v>0.502716048146395+0.473381431609589i</v>
      </c>
      <c r="AE1836" t="e">
        <f t="shared" si="939"/>
        <v>#DIV/0!</v>
      </c>
      <c r="AF1836" t="str">
        <f t="shared" si="940"/>
        <v>-18.7322341800296-2.51461571808976i</v>
      </c>
      <c r="AG1836" t="e">
        <f t="shared" si="941"/>
        <v>#DIV/0!</v>
      </c>
      <c r="AH1836" t="e">
        <f t="shared" si="942"/>
        <v>#DIV/0!</v>
      </c>
      <c r="AI1836" t="e">
        <f t="shared" si="943"/>
        <v>#DIV/0!</v>
      </c>
      <c r="AJ1836" t="e">
        <f t="shared" si="944"/>
        <v>#DIV/0!</v>
      </c>
      <c r="AK1836"/>
      <c r="AL1836"/>
      <c r="AM1836"/>
      <c r="AN1836"/>
    </row>
    <row r="1837" spans="1:40" x14ac:dyDescent="0.25">
      <c r="A1837"/>
      <c r="B1837">
        <f t="shared" si="910"/>
        <v>170300</v>
      </c>
      <c r="C1837" s="186" t="str">
        <f t="shared" si="913"/>
        <v>-0.0000033915011945061+0.0185078796501067i</v>
      </c>
      <c r="D1837" s="158" t="str">
        <f t="shared" si="914"/>
        <v>-7.66669266817579+0.141893743984151i</v>
      </c>
      <c r="E1837" t="str">
        <f t="shared" si="915"/>
        <v>7.99991083726795-0.0267075627187797i</v>
      </c>
      <c r="F1837" t="str">
        <f t="shared" si="916"/>
        <v>0.999200648383315+2.66648823172402E-06i</v>
      </c>
      <c r="G1837">
        <f t="shared" si="911"/>
        <v>1</v>
      </c>
      <c r="H1837" t="str">
        <f t="shared" si="917"/>
        <v>11.0663004466904+2.65522990871674i</v>
      </c>
      <c r="I1837" t="str">
        <f t="shared" si="918"/>
        <v>668.766536132927i</v>
      </c>
      <c r="J1837" t="str">
        <f t="shared" si="912"/>
        <v>-604.39581304663+146.304717576728i</v>
      </c>
      <c r="K1837" t="str">
        <f t="shared" si="919"/>
        <v>0.253022650108522-1.04525563402529i</v>
      </c>
      <c r="L1837" t="str">
        <f t="shared" si="920"/>
        <v>0.0319434531201383-0.11205169958024i</v>
      </c>
      <c r="M1837" t="str">
        <f t="shared" si="921"/>
        <v>0.28496610322866-1.15730733360553i</v>
      </c>
      <c r="N1837" t="str">
        <f t="shared" si="922"/>
        <v>-1.25475461958663i</v>
      </c>
      <c r="O1837" t="str">
        <f t="shared" si="923"/>
        <v>0.310806754390717-0.950473125040949i</v>
      </c>
      <c r="P1837" t="str">
        <f t="shared" si="924"/>
        <v>0.689193245609283+0.950473125040949i</v>
      </c>
      <c r="Q1837" t="str">
        <f t="shared" si="925"/>
        <v>-0.689193245609283+0.304281494545681i</v>
      </c>
      <c r="R1837" t="str">
        <f t="shared" si="926"/>
        <v>-0.327315494069973-1.52362081238362i</v>
      </c>
      <c r="S1837" t="str">
        <f t="shared" si="927"/>
        <v>0.132299635463106i</v>
      </c>
      <c r="T1837" t="str">
        <f t="shared" si="928"/>
        <v>0.201574478062354-0.0433037205468839i</v>
      </c>
      <c r="U1837" t="e">
        <f t="shared" si="929"/>
        <v>#DIV/0!</v>
      </c>
      <c r="V1837" t="str">
        <f t="shared" si="930"/>
        <v>1.33333333333333E-06-0.000623037553696985i</v>
      </c>
      <c r="W1837" t="e">
        <f t="shared" si="931"/>
        <v>#DIV/0!</v>
      </c>
      <c r="X1837" t="e">
        <f t="shared" si="932"/>
        <v>#DIV/0!</v>
      </c>
      <c r="Y1837" t="str">
        <f t="shared" si="933"/>
        <v>0.00083+0.171204233250029i</v>
      </c>
      <c r="Z1837" t="e">
        <f t="shared" si="934"/>
        <v>#DIV/0!</v>
      </c>
      <c r="AA1837" t="e">
        <f t="shared" si="935"/>
        <v>#DIV/0!</v>
      </c>
      <c r="AB1837" t="str">
        <f t="shared" si="936"/>
        <v>1.24295600906786-0.267021004772711i</v>
      </c>
      <c r="AC1837" t="str">
        <f t="shared" si="937"/>
        <v>1.04517496333854-1.51457403985358i</v>
      </c>
      <c r="AD1837" t="str">
        <f t="shared" si="938"/>
        <v>0.503061421850169+0.473511883247324i</v>
      </c>
      <c r="AE1837" t="e">
        <f t="shared" si="939"/>
        <v>#DIV/0!</v>
      </c>
      <c r="AF1837" t="str">
        <f t="shared" si="940"/>
        <v>-18.7329931148662-2.51333616473259i</v>
      </c>
      <c r="AG1837" t="e">
        <f t="shared" si="941"/>
        <v>#DIV/0!</v>
      </c>
      <c r="AH1837" t="e">
        <f t="shared" si="942"/>
        <v>#DIV/0!</v>
      </c>
      <c r="AI1837" t="e">
        <f t="shared" si="943"/>
        <v>#DIV/0!</v>
      </c>
      <c r="AJ1837" t="e">
        <f t="shared" si="944"/>
        <v>#DIV/0!</v>
      </c>
      <c r="AK1837"/>
      <c r="AL1837"/>
      <c r="AM1837"/>
      <c r="AN1837"/>
    </row>
    <row r="1838" spans="1:40" x14ac:dyDescent="0.25">
      <c r="A1838"/>
      <c r="B1838">
        <f t="shared" si="910"/>
        <v>170400</v>
      </c>
      <c r="C1838" s="186" t="str">
        <f t="shared" si="913"/>
        <v>-3.38752172746152E-06+0.018497018219116i</v>
      </c>
      <c r="D1838" s="158" t="str">
        <f t="shared" si="914"/>
        <v>-7.6666926376666+0.141810473013223i</v>
      </c>
      <c r="E1838" t="str">
        <f t="shared" si="915"/>
        <v>7.99991073252583-0.0267232450246308i</v>
      </c>
      <c r="F1838" t="str">
        <f t="shared" si="916"/>
        <v>0.99920064839377+2.66805395623173E-06i</v>
      </c>
      <c r="G1838">
        <f t="shared" si="911"/>
        <v>1</v>
      </c>
      <c r="H1838" t="str">
        <f t="shared" si="917"/>
        <v>11.067058188637+2.65386826879106i</v>
      </c>
      <c r="I1838" t="str">
        <f t="shared" si="918"/>
        <v>669.159235214626i</v>
      </c>
      <c r="J1838" t="str">
        <f t="shared" si="912"/>
        <v>-605.106997494044+146.390627569433i</v>
      </c>
      <c r="K1838" t="str">
        <f t="shared" si="919"/>
        <v>0.252741250721683-1.04470827064765i</v>
      </c>
      <c r="L1838" t="str">
        <f t="shared" si="920"/>
        <v>0.0319087858837531-0.111995818600606i</v>
      </c>
      <c r="M1838" t="str">
        <f t="shared" si="921"/>
        <v>0.284650036605436-1.15670408924826i</v>
      </c>
      <c r="N1838" t="str">
        <f t="shared" si="922"/>
        <v>-1.25549141032039i</v>
      </c>
      <c r="O1838" t="str">
        <f t="shared" si="923"/>
        <v>0.310106370300496-0.950701866569669i</v>
      </c>
      <c r="P1838" t="str">
        <f t="shared" si="924"/>
        <v>0.689893629699504+0.950701866569669i</v>
      </c>
      <c r="Q1838" t="str">
        <f t="shared" si="925"/>
        <v>-0.689893629699504+0.304789543750721i</v>
      </c>
      <c r="R1838" t="str">
        <f t="shared" si="926"/>
        <v>-0.327308199642797-1.52264340208825i</v>
      </c>
      <c r="S1838" t="str">
        <f t="shared" si="927"/>
        <v>0.132377321684752i</v>
      </c>
      <c r="T1838" t="str">
        <f t="shared" si="928"/>
        <v>0.201563455449401-0.0433281828341716i</v>
      </c>
      <c r="U1838" t="e">
        <f t="shared" si="929"/>
        <v>#DIV/0!</v>
      </c>
      <c r="V1838" t="str">
        <f t="shared" si="930"/>
        <v>1.33333333333333E-06-0.000622671921329795i</v>
      </c>
      <c r="W1838" t="e">
        <f t="shared" si="931"/>
        <v>#DIV/0!</v>
      </c>
      <c r="X1838" t="e">
        <f t="shared" si="932"/>
        <v>#DIV/0!</v>
      </c>
      <c r="Y1838" t="str">
        <f t="shared" si="933"/>
        <v>0.00083+0.171304764214944i</v>
      </c>
      <c r="Z1838" t="e">
        <f t="shared" si="934"/>
        <v>#DIV/0!</v>
      </c>
      <c r="AA1838" t="e">
        <f t="shared" si="935"/>
        <v>#DIV/0!</v>
      </c>
      <c r="AB1838" t="str">
        <f t="shared" si="936"/>
        <v>1.2428880410238-0.267171845034197i</v>
      </c>
      <c r="AC1838" t="str">
        <f t="shared" si="937"/>
        <v>1.04474936069083-1.51370415499891i</v>
      </c>
      <c r="AD1838" t="str">
        <f t="shared" si="938"/>
        <v>0.503406901188171+0.473642092130362i</v>
      </c>
      <c r="AE1838" t="e">
        <f t="shared" si="939"/>
        <v>#DIV/0!</v>
      </c>
      <c r="AF1838" t="str">
        <f t="shared" si="940"/>
        <v>-18.7337508263036-2.51205779577784i</v>
      </c>
      <c r="AG1838" t="e">
        <f t="shared" si="941"/>
        <v>#DIV/0!</v>
      </c>
      <c r="AH1838" t="e">
        <f t="shared" si="942"/>
        <v>#DIV/0!</v>
      </c>
      <c r="AI1838" t="e">
        <f t="shared" si="943"/>
        <v>#DIV/0!</v>
      </c>
      <c r="AJ1838" t="e">
        <f t="shared" si="944"/>
        <v>#DIV/0!</v>
      </c>
      <c r="AK1838"/>
      <c r="AL1838"/>
      <c r="AM1838"/>
      <c r="AN1838"/>
    </row>
    <row r="1839" spans="1:40" x14ac:dyDescent="0.25">
      <c r="A1839"/>
      <c r="B1839">
        <f t="shared" si="910"/>
        <v>170500</v>
      </c>
      <c r="C1839" s="186" t="str">
        <f t="shared" si="913"/>
        <v>-3.38354926035786E-06+0.0184861695288055i</v>
      </c>
      <c r="D1839" s="158" t="str">
        <f t="shared" si="914"/>
        <v>-7.666692607211+0.141727299720842i</v>
      </c>
      <c r="E1839" t="str">
        <f t="shared" si="915"/>
        <v>7.99991062772223-0.0267389273298658i</v>
      </c>
      <c r="F1839" t="str">
        <f t="shared" si="916"/>
        <v>0.999200648404225+0.000002669619680678i</v>
      </c>
      <c r="G1839">
        <f t="shared" si="911"/>
        <v>1</v>
      </c>
      <c r="H1839" t="str">
        <f t="shared" si="917"/>
        <v>11.0678147096954+2.65250790952744i</v>
      </c>
      <c r="I1839" t="str">
        <f t="shared" si="918"/>
        <v>669.551934296325i</v>
      </c>
      <c r="J1839" t="str">
        <f t="shared" si="912"/>
        <v>-605.818599425724+146.476537562138i</v>
      </c>
      <c r="K1839" t="str">
        <f t="shared" si="919"/>
        <v>0.252460311916189-1.04416144128725i</v>
      </c>
      <c r="L1839" t="str">
        <f t="shared" si="920"/>
        <v>0.0318741735278983-0.11193998754364i</v>
      </c>
      <c r="M1839" t="str">
        <f t="shared" si="921"/>
        <v>0.284334485444087-1.15610142883089i</v>
      </c>
      <c r="N1839" t="str">
        <f t="shared" si="922"/>
        <v>-1.25622820105414i</v>
      </c>
      <c r="O1839" t="str">
        <f t="shared" si="923"/>
        <v>0.309405817865765-0.950930091999836i</v>
      </c>
      <c r="P1839" t="str">
        <f t="shared" si="924"/>
        <v>0.690594182134235+0.950930091999836i</v>
      </c>
      <c r="Q1839" t="str">
        <f t="shared" si="925"/>
        <v>-0.690594182134235+0.305298109054304i</v>
      </c>
      <c r="R1839" t="str">
        <f t="shared" si="926"/>
        <v>-0.327300900392082-1.52166708780215i</v>
      </c>
      <c r="S1839" t="str">
        <f t="shared" si="927"/>
        <v>0.132455007906398i</v>
      </c>
      <c r="T1839" t="str">
        <f t="shared" si="928"/>
        <v>0.201552426145739-0.0433526433492044i</v>
      </c>
      <c r="U1839" t="e">
        <f t="shared" si="929"/>
        <v>#DIV/0!</v>
      </c>
      <c r="V1839" t="str">
        <f t="shared" si="930"/>
        <v>1.33333333333333E-06-0.000622306717856873i</v>
      </c>
      <c r="W1839" t="e">
        <f t="shared" si="931"/>
        <v>#DIV/0!</v>
      </c>
      <c r="X1839" t="e">
        <f t="shared" si="932"/>
        <v>#DIV/0!</v>
      </c>
      <c r="Y1839" t="str">
        <f t="shared" si="933"/>
        <v>0.00083+0.171405295179859i</v>
      </c>
      <c r="Z1839" t="e">
        <f t="shared" si="934"/>
        <v>#DIV/0!</v>
      </c>
      <c r="AA1839" t="e">
        <f t="shared" si="935"/>
        <v>#DIV/0!</v>
      </c>
      <c r="AB1839" t="str">
        <f t="shared" si="936"/>
        <v>1.24282003172325-0.267322674367539i</v>
      </c>
      <c r="AC1839" t="str">
        <f t="shared" si="937"/>
        <v>1.04432446842443-1.51283506951873i</v>
      </c>
      <c r="AD1839" t="str">
        <f t="shared" si="938"/>
        <v>0.503752485998428+0.473772058175164i</v>
      </c>
      <c r="AE1839" t="e">
        <f t="shared" si="939"/>
        <v>#DIV/0!</v>
      </c>
      <c r="AF1839" t="str">
        <f t="shared" si="940"/>
        <v>-18.7345073169064-2.5107806098066i</v>
      </c>
      <c r="AG1839" t="e">
        <f t="shared" si="941"/>
        <v>#DIV/0!</v>
      </c>
      <c r="AH1839" t="e">
        <f t="shared" si="942"/>
        <v>#DIV/0!</v>
      </c>
      <c r="AI1839" t="e">
        <f t="shared" si="943"/>
        <v>#DIV/0!</v>
      </c>
      <c r="AJ1839" t="e">
        <f t="shared" si="944"/>
        <v>#DIV/0!</v>
      </c>
      <c r="AK1839"/>
      <c r="AL1839"/>
      <c r="AM1839"/>
      <c r="AN1839"/>
    </row>
    <row r="1840" spans="1:40" x14ac:dyDescent="0.25">
      <c r="A1840"/>
      <c r="B1840">
        <f t="shared" si="910"/>
        <v>170600</v>
      </c>
      <c r="C1840" s="186" t="str">
        <f t="shared" si="913"/>
        <v>-3.37958377678741E-06+0.0184753335567708i</v>
      </c>
      <c r="D1840" s="158" t="str">
        <f t="shared" si="914"/>
        <v>-7.66669257680898+0.141644223935243i</v>
      </c>
      <c r="E1840" t="str">
        <f t="shared" si="915"/>
        <v>7.99991052285714-0.0267546096344842i</v>
      </c>
      <c r="F1840" t="str">
        <f t="shared" si="916"/>
        <v>0.999200648414679+2.67118540506277E-06i</v>
      </c>
      <c r="G1840">
        <f t="shared" si="911"/>
        <v>1</v>
      </c>
      <c r="H1840" t="str">
        <f t="shared" si="917"/>
        <v>11.0685700124245+2.65114882933696i</v>
      </c>
      <c r="I1840" t="str">
        <f t="shared" si="918"/>
        <v>669.944633378023i</v>
      </c>
      <c r="J1840" t="str">
        <f t="shared" si="912"/>
        <v>-606.53061884167+146.562447554844i</v>
      </c>
      <c r="K1840" t="str">
        <f t="shared" si="919"/>
        <v>0.252179832706879-1.043615145236i</v>
      </c>
      <c r="L1840" t="str">
        <f t="shared" si="920"/>
        <v>0.0318396159401852-0.111884206353534i</v>
      </c>
      <c r="M1840" t="str">
        <f t="shared" si="921"/>
        <v>0.284019448647064-1.15549935158953i</v>
      </c>
      <c r="N1840" t="str">
        <f t="shared" si="922"/>
        <v>-1.2569649917879i</v>
      </c>
      <c r="O1840" t="str">
        <f t="shared" si="923"/>
        <v>0.30870509746681-0.951157801207564i</v>
      </c>
      <c r="P1840" t="str">
        <f t="shared" si="924"/>
        <v>0.69129490253319+0.951157801207564i</v>
      </c>
      <c r="Q1840" t="str">
        <f t="shared" si="925"/>
        <v>-0.69129490253319+0.305807190580336i</v>
      </c>
      <c r="R1840" t="str">
        <f t="shared" si="926"/>
        <v>-0.327293596316827-1.52069186759507i</v>
      </c>
      <c r="S1840" t="str">
        <f t="shared" si="927"/>
        <v>0.132532694128044i</v>
      </c>
      <c r="T1840" t="str">
        <f t="shared" si="928"/>
        <v>0.201541390150981-0.0433771020907255i</v>
      </c>
      <c r="U1840" t="e">
        <f t="shared" si="929"/>
        <v>#DIV/0!</v>
      </c>
      <c r="V1840" t="str">
        <f t="shared" si="930"/>
        <v>1.33333333333333E-06-0.000621941942524013i</v>
      </c>
      <c r="W1840" t="e">
        <f t="shared" si="931"/>
        <v>#DIV/0!</v>
      </c>
      <c r="X1840" t="e">
        <f t="shared" si="932"/>
        <v>#DIV/0!</v>
      </c>
      <c r="Y1840" t="str">
        <f t="shared" si="933"/>
        <v>0.00083+0.171505826144774i</v>
      </c>
      <c r="Z1840" t="e">
        <f t="shared" si="934"/>
        <v>#DIV/0!</v>
      </c>
      <c r="AA1840" t="e">
        <f t="shared" si="935"/>
        <v>#DIV/0!</v>
      </c>
      <c r="AB1840" t="str">
        <f t="shared" si="936"/>
        <v>1.24275198116381-0.267473492764987i</v>
      </c>
      <c r="AC1840" t="str">
        <f t="shared" si="937"/>
        <v>1.04390028503786-1.5119667823642i</v>
      </c>
      <c r="AD1840" t="str">
        <f t="shared" si="938"/>
        <v>0.504098176118926+0.473901781298263i</v>
      </c>
      <c r="AE1840" t="e">
        <f t="shared" si="939"/>
        <v>#DIV/0!</v>
      </c>
      <c r="AF1840" t="str">
        <f t="shared" si="940"/>
        <v>-18.7352625892335-2.50950460540172i</v>
      </c>
      <c r="AG1840" t="e">
        <f t="shared" si="941"/>
        <v>#DIV/0!</v>
      </c>
      <c r="AH1840" t="e">
        <f t="shared" si="942"/>
        <v>#DIV/0!</v>
      </c>
      <c r="AI1840" t="e">
        <f t="shared" si="943"/>
        <v>#DIV/0!</v>
      </c>
      <c r="AJ1840" t="e">
        <f t="shared" si="944"/>
        <v>#DIV/0!</v>
      </c>
      <c r="AK1840"/>
      <c r="AL1840"/>
      <c r="AM1840"/>
      <c r="AN1840"/>
    </row>
    <row r="1841" spans="1:40" x14ac:dyDescent="0.25">
      <c r="A1841"/>
      <c r="B1841">
        <f t="shared" si="910"/>
        <v>170700</v>
      </c>
      <c r="C1841" s="186" t="str">
        <f t="shared" si="913"/>
        <v>-3.37562526039044E-06+0.0184645102806597i</v>
      </c>
      <c r="D1841" s="158" t="str">
        <f t="shared" si="914"/>
        <v>-7.66669254646033+0.141561245485058i</v>
      </c>
      <c r="E1841" t="str">
        <f t="shared" si="915"/>
        <v>7.99991041793057-0.0267702919384858i</v>
      </c>
      <c r="F1841" t="str">
        <f t="shared" si="916"/>
        <v>0.999200648425154+2.67275112938613E-06i</v>
      </c>
      <c r="G1841">
        <f t="shared" si="911"/>
        <v>1</v>
      </c>
      <c r="H1841" t="str">
        <f t="shared" si="917"/>
        <v>11.0693240993764+2.64979102663258i</v>
      </c>
      <c r="I1841" t="str">
        <f t="shared" si="918"/>
        <v>670.337332459722i</v>
      </c>
      <c r="J1841" t="str">
        <f t="shared" si="912"/>
        <v>-607.243055741883+146.648357547548i</v>
      </c>
      <c r="K1841" t="str">
        <f t="shared" si="919"/>
        <v>0.251899812111161-1.04306938178692i</v>
      </c>
      <c r="L1841" t="str">
        <f t="shared" si="920"/>
        <v>0.0318051130085037-0.111828474974536i</v>
      </c>
      <c r="M1841" t="str">
        <f t="shared" si="921"/>
        <v>0.283704925119665-1.15489785676146i</v>
      </c>
      <c r="N1841" t="str">
        <f t="shared" si="922"/>
        <v>-1.25770178252165i</v>
      </c>
      <c r="O1841" t="str">
        <f t="shared" si="923"/>
        <v>0.308004209484041-0.951384994069231i</v>
      </c>
      <c r="P1841" t="str">
        <f t="shared" si="924"/>
        <v>0.691995790515959+0.951384994069231i</v>
      </c>
      <c r="Q1841" t="str">
        <f t="shared" si="925"/>
        <v>-0.691995790515959+0.306316788452419i</v>
      </c>
      <c r="R1841" t="str">
        <f t="shared" si="926"/>
        <v>-0.327286287416032-1.51971773954132i</v>
      </c>
      <c r="S1841" t="str">
        <f t="shared" si="927"/>
        <v>0.13261038034969i</v>
      </c>
      <c r="T1841" t="str">
        <f t="shared" si="928"/>
        <v>0.201530347464746-0.043401559057478i</v>
      </c>
      <c r="U1841" t="e">
        <f t="shared" si="929"/>
        <v>#DIV/0!</v>
      </c>
      <c r="V1841" t="str">
        <f t="shared" si="930"/>
        <v>1.33333333333333E-06-0.000621577594578776i</v>
      </c>
      <c r="W1841" t="e">
        <f t="shared" si="931"/>
        <v>#DIV/0!</v>
      </c>
      <c r="X1841" t="e">
        <f t="shared" si="932"/>
        <v>#DIV/0!</v>
      </c>
      <c r="Y1841" t="str">
        <f t="shared" si="933"/>
        <v>0.00083+0.171606357109689i</v>
      </c>
      <c r="Z1841" t="e">
        <f t="shared" si="934"/>
        <v>#DIV/0!</v>
      </c>
      <c r="AA1841" t="e">
        <f t="shared" si="935"/>
        <v>#DIV/0!</v>
      </c>
      <c r="AB1841" t="str">
        <f t="shared" si="936"/>
        <v>1.24268388934314-0.267624300218792i</v>
      </c>
      <c r="AC1841" t="str">
        <f t="shared" si="937"/>
        <v>1.04347680903354-1.51109929248816i</v>
      </c>
      <c r="AD1841" t="str">
        <f t="shared" si="938"/>
        <v>0.504443971387541+0.474031261416314i</v>
      </c>
      <c r="AE1841" t="e">
        <f t="shared" si="939"/>
        <v>#DIV/0!</v>
      </c>
      <c r="AF1841" t="str">
        <f t="shared" si="940"/>
        <v>-18.7360166458367-2.50822978114752i</v>
      </c>
      <c r="AG1841" t="e">
        <f t="shared" si="941"/>
        <v>#DIV/0!</v>
      </c>
      <c r="AH1841" t="e">
        <f t="shared" si="942"/>
        <v>#DIV/0!</v>
      </c>
      <c r="AI1841" t="e">
        <f t="shared" si="943"/>
        <v>#DIV/0!</v>
      </c>
      <c r="AJ1841" t="e">
        <f t="shared" si="944"/>
        <v>#DIV/0!</v>
      </c>
      <c r="AK1841"/>
      <c r="AL1841"/>
      <c r="AM1841"/>
      <c r="AN1841"/>
    </row>
    <row r="1842" spans="1:40" x14ac:dyDescent="0.25">
      <c r="A1842"/>
      <c r="B1842">
        <f t="shared" ref="B1842:B1905" si="945">B1841+100</f>
        <v>170800</v>
      </c>
      <c r="C1842" s="186" t="str">
        <f t="shared" si="913"/>
        <v>-3.37167369485528E-06+0.0184536996781729i</v>
      </c>
      <c r="D1842" s="158" t="str">
        <f t="shared" si="914"/>
        <v>-7.66669251616496+0.141478364199326i</v>
      </c>
      <c r="E1842" t="str">
        <f t="shared" si="915"/>
        <v>7.99991031294252-0.0267859742418701i</v>
      </c>
      <c r="F1842" t="str">
        <f t="shared" si="916"/>
        <v>0.999200648435629+2.67431685364792E-06i</v>
      </c>
      <c r="G1842">
        <f t="shared" si="911"/>
        <v>1</v>
      </c>
      <c r="H1842" t="str">
        <f t="shared" si="917"/>
        <v>11.0700769730965+2.64843449982945i</v>
      </c>
      <c r="I1842" t="str">
        <f t="shared" si="918"/>
        <v>670.730031541421i</v>
      </c>
      <c r="J1842" t="str">
        <f t="shared" si="912"/>
        <v>-607.955910126361+146.734267540253i</v>
      </c>
      <c r="K1842" t="str">
        <f t="shared" si="919"/>
        <v>0.251620249149022-1.04252415023403i</v>
      </c>
      <c r="L1842" t="str">
        <f t="shared" si="920"/>
        <v>0.0317706646210204-0.111772793350942i</v>
      </c>
      <c r="M1842" t="str">
        <f t="shared" si="921"/>
        <v>0.283390913770042-1.15429694358497i</v>
      </c>
      <c r="N1842" t="str">
        <f t="shared" si="922"/>
        <v>-1.25843857325541i</v>
      </c>
      <c r="O1842" t="str">
        <f t="shared" si="923"/>
        <v>0.307303154297926-0.95161167046151i</v>
      </c>
      <c r="P1842" t="str">
        <f t="shared" si="924"/>
        <v>0.692696845702074+0.95161167046151i</v>
      </c>
      <c r="Q1842" t="str">
        <f t="shared" si="925"/>
        <v>-0.692696845702074+0.3068269027939i</v>
      </c>
      <c r="R1842" t="str">
        <f t="shared" si="926"/>
        <v>-0.327278973688695-1.51874470171971i</v>
      </c>
      <c r="S1842" t="str">
        <f t="shared" si="927"/>
        <v>0.132688066571336i</v>
      </c>
      <c r="T1842" t="str">
        <f t="shared" si="928"/>
        <v>0.201519298086649-0.0434260142482041i</v>
      </c>
      <c r="U1842" t="e">
        <f t="shared" si="929"/>
        <v>#DIV/0!</v>
      </c>
      <c r="V1842" t="str">
        <f t="shared" si="930"/>
        <v>1.33333333333333E-06-0.000621213673270474i</v>
      </c>
      <c r="W1842" t="e">
        <f t="shared" si="931"/>
        <v>#DIV/0!</v>
      </c>
      <c r="X1842" t="e">
        <f t="shared" si="932"/>
        <v>#DIV/0!</v>
      </c>
      <c r="Y1842" t="str">
        <f t="shared" si="933"/>
        <v>0.00083+0.171706888074604i</v>
      </c>
      <c r="Z1842" t="e">
        <f t="shared" si="934"/>
        <v>#DIV/0!</v>
      </c>
      <c r="AA1842" t="e">
        <f t="shared" si="935"/>
        <v>#DIV/0!</v>
      </c>
      <c r="AB1842" t="str">
        <f t="shared" si="936"/>
        <v>1.24261575625886-0.267775096721197i</v>
      </c>
      <c r="AC1842" t="str">
        <f t="shared" si="937"/>
        <v>1.0430540389178-1.51023259884481i</v>
      </c>
      <c r="AD1842" t="str">
        <f t="shared" si="938"/>
        <v>0.504789871642131+0.474160498446056i</v>
      </c>
      <c r="AE1842" t="e">
        <f t="shared" si="939"/>
        <v>#DIV/0!</v>
      </c>
      <c r="AF1842" t="str">
        <f t="shared" si="940"/>
        <v>-18.7367694892615-2.50695613563012i</v>
      </c>
      <c r="AG1842" t="e">
        <f t="shared" si="941"/>
        <v>#DIV/0!</v>
      </c>
      <c r="AH1842" t="e">
        <f t="shared" si="942"/>
        <v>#DIV/0!</v>
      </c>
      <c r="AI1842" t="e">
        <f t="shared" si="943"/>
        <v>#DIV/0!</v>
      </c>
      <c r="AJ1842" t="e">
        <f t="shared" si="944"/>
        <v>#DIV/0!</v>
      </c>
      <c r="AK1842"/>
      <c r="AL1842"/>
      <c r="AM1842"/>
      <c r="AN1842"/>
    </row>
    <row r="1843" spans="1:40" x14ac:dyDescent="0.25">
      <c r="A1843"/>
      <c r="B1843">
        <f t="shared" si="945"/>
        <v>170900</v>
      </c>
      <c r="C1843" s="186" t="str">
        <f t="shared" si="913"/>
        <v>-3.36772906391779E-06+0.0184429017270629i</v>
      </c>
      <c r="D1843" s="158" t="str">
        <f t="shared" si="914"/>
        <v>-7.6666924859228+0.141395579907482i</v>
      </c>
      <c r="E1843" t="str">
        <f t="shared" si="915"/>
        <v>7.99991020789298-0.0268016565446368i</v>
      </c>
      <c r="F1843" t="str">
        <f t="shared" si="916"/>
        <v>0.999200648446104+2.67588257784812E-06i</v>
      </c>
      <c r="G1843">
        <f t="shared" si="911"/>
        <v>1</v>
      </c>
      <c r="H1843" t="str">
        <f t="shared" si="917"/>
        <v>11.0708286361243+2.64707924734466i</v>
      </c>
      <c r="I1843" t="str">
        <f t="shared" si="918"/>
        <v>671.12273062312i</v>
      </c>
      <c r="J1843" t="str">
        <f t="shared" si="912"/>
        <v>-608.669181995106+146.820177532959i</v>
      </c>
      <c r="K1843" t="str">
        <f t="shared" si="919"/>
        <v>0.251341142843006-1.04197944987245i</v>
      </c>
      <c r="L1843" t="str">
        <f t="shared" si="920"/>
        <v>0.0317362706661789-0.111717161427101i</v>
      </c>
      <c r="M1843" t="str">
        <f t="shared" si="921"/>
        <v>0.283077413509185-1.15369661129955i</v>
      </c>
      <c r="N1843" t="str">
        <f t="shared" si="922"/>
        <v>-1.25917536398917i</v>
      </c>
      <c r="O1843" t="str">
        <f t="shared" si="923"/>
        <v>0.306601932289047-0.951837830261344i</v>
      </c>
      <c r="P1843" t="str">
        <f t="shared" si="924"/>
        <v>0.693398067710953+0.951837830261344i</v>
      </c>
      <c r="Q1843" t="str">
        <f t="shared" si="925"/>
        <v>-0.693398067710953+0.307337533727826i</v>
      </c>
      <c r="R1843" t="str">
        <f t="shared" si="926"/>
        <v>-0.327271655133815-1.51777275221353i</v>
      </c>
      <c r="S1843" t="str">
        <f t="shared" si="927"/>
        <v>0.132765752792982i</v>
      </c>
      <c r="T1843" t="str">
        <f t="shared" si="928"/>
        <v>0.201508242016305-0.0434504676616461i</v>
      </c>
      <c r="U1843" t="e">
        <f t="shared" si="929"/>
        <v>#DIV/0!</v>
      </c>
      <c r="V1843" t="str">
        <f t="shared" si="930"/>
        <v>1.33333333333333E-06-0.000620850177850185i</v>
      </c>
      <c r="W1843" t="e">
        <f t="shared" si="931"/>
        <v>#DIV/0!</v>
      </c>
      <c r="X1843" t="e">
        <f t="shared" si="932"/>
        <v>#DIV/0!</v>
      </c>
      <c r="Y1843" t="str">
        <f t="shared" si="933"/>
        <v>0.00083+0.171807419039519i</v>
      </c>
      <c r="Z1843" t="e">
        <f t="shared" si="934"/>
        <v>#DIV/0!</v>
      </c>
      <c r="AA1843" t="e">
        <f t="shared" si="935"/>
        <v>#DIV/0!</v>
      </c>
      <c r="AB1843" t="str">
        <f t="shared" si="936"/>
        <v>1.2425475819086-0.267925882264447i</v>
      </c>
      <c r="AC1843" t="str">
        <f t="shared" si="937"/>
        <v>1.04263197320084-1.50936670038999i</v>
      </c>
      <c r="AD1843" t="str">
        <f t="shared" si="938"/>
        <v>0.50513587672044+0.474289492304331i</v>
      </c>
      <c r="AE1843" t="e">
        <f t="shared" si="939"/>
        <v>#DIV/0!</v>
      </c>
      <c r="AF1843" t="str">
        <f t="shared" si="940"/>
        <v>-18.7375211220471-2.50568366743718i</v>
      </c>
      <c r="AG1843" t="e">
        <f t="shared" si="941"/>
        <v>#DIV/0!</v>
      </c>
      <c r="AH1843" t="e">
        <f t="shared" si="942"/>
        <v>#DIV/0!</v>
      </c>
      <c r="AI1843" t="e">
        <f t="shared" si="943"/>
        <v>#DIV/0!</v>
      </c>
      <c r="AJ1843" t="e">
        <f t="shared" si="944"/>
        <v>#DIV/0!</v>
      </c>
      <c r="AK1843"/>
      <c r="AL1843"/>
      <c r="AM1843"/>
      <c r="AN1843"/>
    </row>
    <row r="1844" spans="1:40" x14ac:dyDescent="0.25">
      <c r="A1844"/>
      <c r="B1844">
        <f t="shared" si="945"/>
        <v>171000</v>
      </c>
      <c r="C1844" s="186" t="str">
        <f t="shared" si="913"/>
        <v>-3.36379135136145E-06+0.0184321164051341i</v>
      </c>
      <c r="D1844" s="158" t="str">
        <f t="shared" si="914"/>
        <v>-7.66669245573369+0.141312892439361i</v>
      </c>
      <c r="E1844" t="str">
        <f t="shared" si="915"/>
        <v>7.99991010278196-0.0268173388467855i</v>
      </c>
      <c r="F1844" t="str">
        <f t="shared" si="916"/>
        <v>0.999200648456589+2.67744830198673E-06i</v>
      </c>
      <c r="G1844">
        <f t="shared" si="911"/>
        <v>1</v>
      </c>
      <c r="H1844" t="str">
        <f t="shared" si="917"/>
        <v>11.0715790909923+2.64572526759738i</v>
      </c>
      <c r="I1844" t="str">
        <f t="shared" si="918"/>
        <v>671.515429704818i</v>
      </c>
      <c r="J1844" t="str">
        <f t="shared" si="912"/>
        <v>-609.382871348117+146.906087525664i</v>
      </c>
      <c r="K1844" t="str">
        <f t="shared" si="919"/>
        <v>0.251062492218208-1.04143527999831i</v>
      </c>
      <c r="L1844" t="str">
        <f t="shared" si="920"/>
        <v>0.0317019310326983-0.111661579147417i</v>
      </c>
      <c r="M1844" t="str">
        <f t="shared" si="921"/>
        <v>0.282764423250906-1.15309685914573i</v>
      </c>
      <c r="N1844" t="str">
        <f t="shared" si="922"/>
        <v>-1.25991215472292i</v>
      </c>
      <c r="O1844" t="str">
        <f t="shared" si="923"/>
        <v>0.305900543838081-0.952063473345956i</v>
      </c>
      <c r="P1844" t="str">
        <f t="shared" si="924"/>
        <v>0.694099456161919+0.952063473345956i</v>
      </c>
      <c r="Q1844" t="str">
        <f t="shared" si="925"/>
        <v>-0.694099456161919+0.307848681376964i</v>
      </c>
      <c r="R1844" t="str">
        <f t="shared" si="926"/>
        <v>-0.327264331750388-1.51680188911058i</v>
      </c>
      <c r="S1844" t="str">
        <f t="shared" si="927"/>
        <v>0.132843439014628i</v>
      </c>
      <c r="T1844" t="str">
        <f t="shared" si="928"/>
        <v>0.201497179253334-0.0434749192965457i</v>
      </c>
      <c r="U1844" t="e">
        <f t="shared" si="929"/>
        <v>#DIV/0!</v>
      </c>
      <c r="V1844" t="str">
        <f t="shared" si="930"/>
        <v>1.33333333333333E-06-0.000620487107570744i</v>
      </c>
      <c r="W1844" t="e">
        <f t="shared" si="931"/>
        <v>#DIV/0!</v>
      </c>
      <c r="X1844" t="e">
        <f t="shared" si="932"/>
        <v>#DIV/0!</v>
      </c>
      <c r="Y1844" t="str">
        <f t="shared" si="933"/>
        <v>0.00083+0.171907950004433i</v>
      </c>
      <c r="Z1844" t="e">
        <f t="shared" si="934"/>
        <v>#DIV/0!</v>
      </c>
      <c r="AA1844" t="e">
        <f t="shared" si="935"/>
        <v>#DIV/0!</v>
      </c>
      <c r="AB1844" t="str">
        <f t="shared" si="936"/>
        <v>1.24247936629002-0.268076656840783i</v>
      </c>
      <c r="AC1844" t="str">
        <f t="shared" si="937"/>
        <v>1.04221061039675-1.50850159608101i</v>
      </c>
      <c r="AD1844" t="str">
        <f t="shared" si="938"/>
        <v>0.505481986460176+0.474418242908088i</v>
      </c>
      <c r="AE1844" t="e">
        <f t="shared" si="939"/>
        <v>#DIV/0!</v>
      </c>
      <c r="AF1844" t="str">
        <f t="shared" si="940"/>
        <v>-18.738271546726-2.50441237515802i</v>
      </c>
      <c r="AG1844" t="e">
        <f t="shared" si="941"/>
        <v>#DIV/0!</v>
      </c>
      <c r="AH1844" t="e">
        <f t="shared" si="942"/>
        <v>#DIV/0!</v>
      </c>
      <c r="AI1844" t="e">
        <f t="shared" si="943"/>
        <v>#DIV/0!</v>
      </c>
      <c r="AJ1844" t="e">
        <f t="shared" si="944"/>
        <v>#DIV/0!</v>
      </c>
      <c r="AK1844"/>
      <c r="AL1844"/>
      <c r="AM1844"/>
      <c r="AN1844"/>
    </row>
    <row r="1845" spans="1:40" x14ac:dyDescent="0.25">
      <c r="A1845"/>
      <c r="B1845">
        <f t="shared" si="945"/>
        <v>171100</v>
      </c>
      <c r="C1845" s="186" t="str">
        <f t="shared" si="913"/>
        <v>-3.35986054101702E-06+0.018421343690243i</v>
      </c>
      <c r="D1845" s="158" t="str">
        <f t="shared" si="914"/>
        <v>-7.66669242559748+0.141230301625196i</v>
      </c>
      <c r="E1845" t="str">
        <f t="shared" si="915"/>
        <v>7.99990999760945-0.0268330211483159i</v>
      </c>
      <c r="F1845" t="str">
        <f t="shared" si="916"/>
        <v>0.999200648467083+2.67901402606374E-06i</v>
      </c>
      <c r="G1845">
        <f t="shared" si="911"/>
        <v>1</v>
      </c>
      <c r="H1845" t="str">
        <f t="shared" si="917"/>
        <v>11.0723283402268+2.64437255900874i</v>
      </c>
      <c r="I1845" t="str">
        <f t="shared" si="918"/>
        <v>671.908128786517i</v>
      </c>
      <c r="J1845" t="str">
        <f t="shared" si="912"/>
        <v>-610.096978185394+146.991997518368i</v>
      </c>
      <c r="K1845" t="str">
        <f t="shared" si="919"/>
        <v>0.250784296302272-1.04089163990882i</v>
      </c>
      <c r="L1845" t="str">
        <f t="shared" si="920"/>
        <v>0.0316676456095724-0.11160604645634i</v>
      </c>
      <c r="M1845" t="str">
        <f t="shared" si="921"/>
        <v>0.282451941911844-1.15249768636516i</v>
      </c>
      <c r="N1845" t="str">
        <f t="shared" si="922"/>
        <v>-1.26064894545668i</v>
      </c>
      <c r="O1845" t="str">
        <f t="shared" si="923"/>
        <v>0.305198989325765-0.952288599592861i</v>
      </c>
      <c r="P1845" t="str">
        <f t="shared" si="924"/>
        <v>0.694801010674235+0.952288599592861i</v>
      </c>
      <c r="Q1845" t="str">
        <f t="shared" si="925"/>
        <v>-0.694801010674235+0.308360345863819i</v>
      </c>
      <c r="R1845" t="str">
        <f t="shared" si="926"/>
        <v>-0.327257003537412-1.5158321105031i</v>
      </c>
      <c r="S1845" t="str">
        <f t="shared" si="927"/>
        <v>0.132921125236274i</v>
      </c>
      <c r="T1845" t="str">
        <f t="shared" si="928"/>
        <v>0.201486109797348-0.0434993691516441i</v>
      </c>
      <c r="U1845" t="e">
        <f t="shared" si="929"/>
        <v>#DIV/0!</v>
      </c>
      <c r="V1845" t="str">
        <f t="shared" si="930"/>
        <v>1.33333333333333E-06-0.000620124461686715i</v>
      </c>
      <c r="W1845" t="e">
        <f t="shared" si="931"/>
        <v>#DIV/0!</v>
      </c>
      <c r="X1845" t="e">
        <f t="shared" si="932"/>
        <v>#DIV/0!</v>
      </c>
      <c r="Y1845" t="str">
        <f t="shared" si="933"/>
        <v>0.00083+0.172008480969348i</v>
      </c>
      <c r="Z1845" t="e">
        <f t="shared" si="934"/>
        <v>#DIV/0!</v>
      </c>
      <c r="AA1845" t="e">
        <f t="shared" si="935"/>
        <v>#DIV/0!</v>
      </c>
      <c r="AB1845" t="str">
        <f t="shared" si="936"/>
        <v>1.24241110940072-0.268227420442443i</v>
      </c>
      <c r="AC1845" t="str">
        <f t="shared" si="937"/>
        <v>1.04178994902347-1.50763728487667i</v>
      </c>
      <c r="AD1845" t="str">
        <f t="shared" si="938"/>
        <v>0.505828200698964+0.474546750174355i</v>
      </c>
      <c r="AE1845" t="e">
        <f t="shared" si="939"/>
        <v>#DIV/0!</v>
      </c>
      <c r="AF1845" t="str">
        <f t="shared" si="940"/>
        <v>-18.7390207658243-2.50314225738354i</v>
      </c>
      <c r="AG1845" t="e">
        <f t="shared" si="941"/>
        <v>#DIV/0!</v>
      </c>
      <c r="AH1845" t="e">
        <f t="shared" si="942"/>
        <v>#DIV/0!</v>
      </c>
      <c r="AI1845" t="e">
        <f t="shared" si="943"/>
        <v>#DIV/0!</v>
      </c>
      <c r="AJ1845" t="e">
        <f t="shared" si="944"/>
        <v>#DIV/0!</v>
      </c>
      <c r="AK1845"/>
      <c r="AL1845"/>
      <c r="AM1845"/>
      <c r="AN1845"/>
    </row>
    <row r="1846" spans="1:40" x14ac:dyDescent="0.25">
      <c r="A1846"/>
      <c r="B1846">
        <f t="shared" si="945"/>
        <v>171200</v>
      </c>
      <c r="C1846" s="186" t="str">
        <f t="shared" si="913"/>
        <v>-3.35593661676268E-06+0.0184105835602981i</v>
      </c>
      <c r="D1846" s="158" t="str">
        <f t="shared" si="914"/>
        <v>-7.66669239551409+0.141147807295619i</v>
      </c>
      <c r="E1846" t="str">
        <f t="shared" si="915"/>
        <v>7.99990989237546-0.0268487034492276i</v>
      </c>
      <c r="F1846" t="str">
        <f t="shared" si="916"/>
        <v>0.999200648477578+2.68057975007904E-06i</v>
      </c>
      <c r="G1846">
        <f t="shared" si="911"/>
        <v>1</v>
      </c>
      <c r="H1846" t="str">
        <f t="shared" si="917"/>
        <v>11.0730763863475+2.64302112000197i</v>
      </c>
      <c r="I1846" t="str">
        <f t="shared" si="918"/>
        <v>672.300827868216i</v>
      </c>
      <c r="J1846" t="str">
        <f t="shared" si="912"/>
        <v>-610.811502506937+147.077907511074i</v>
      </c>
      <c r="K1846" t="str">
        <f t="shared" si="919"/>
        <v>0.250506554125386-1.04034852890222i</v>
      </c>
      <c r="L1846" t="str">
        <f t="shared" si="920"/>
        <v>0.0316334142860694-0.111550563298378i</v>
      </c>
      <c r="M1846" t="str">
        <f t="shared" si="921"/>
        <v>0.282139968411455-1.1518990922006i</v>
      </c>
      <c r="N1846" t="str">
        <f t="shared" si="922"/>
        <v>-1.26138573619044i</v>
      </c>
      <c r="O1846" t="str">
        <f t="shared" si="923"/>
        <v>0.304497269132954-0.952513208879842i</v>
      </c>
      <c r="P1846" t="str">
        <f t="shared" si="924"/>
        <v>0.695502730867046+0.952513208879842i</v>
      </c>
      <c r="Q1846" t="str">
        <f t="shared" si="925"/>
        <v>-0.695502730867046+0.308872527310598i</v>
      </c>
      <c r="R1846" t="str">
        <f t="shared" si="926"/>
        <v>-0.327249670493881-1.51486341448781i</v>
      </c>
      <c r="S1846" t="str">
        <f t="shared" si="927"/>
        <v>0.13299881145792i</v>
      </c>
      <c r="T1846" t="str">
        <f t="shared" si="928"/>
        <v>0.201475033647965-0.0435238172256821i</v>
      </c>
      <c r="U1846" t="e">
        <f t="shared" si="929"/>
        <v>#DIV/0!</v>
      </c>
      <c r="V1846" t="str">
        <f t="shared" si="930"/>
        <v>1.33333333333333E-06-0.00061976223945442i</v>
      </c>
      <c r="W1846" t="e">
        <f t="shared" si="931"/>
        <v>#DIV/0!</v>
      </c>
      <c r="X1846" t="e">
        <f t="shared" si="932"/>
        <v>#DIV/0!</v>
      </c>
      <c r="Y1846" t="str">
        <f t="shared" si="933"/>
        <v>0.00083+0.172109011934263i</v>
      </c>
      <c r="Z1846" t="e">
        <f t="shared" si="934"/>
        <v>#DIV/0!</v>
      </c>
      <c r="AA1846" t="e">
        <f t="shared" si="935"/>
        <v>#DIV/0!</v>
      </c>
      <c r="AB1846" t="str">
        <f t="shared" si="936"/>
        <v>1.24234281123834-0.268378173061662i</v>
      </c>
      <c r="AC1846" t="str">
        <f t="shared" si="937"/>
        <v>1.0413699876028-1.50677376573733i</v>
      </c>
      <c r="AD1846" t="str">
        <f t="shared" si="938"/>
        <v>0.506174519274361+0.474675014020272i</v>
      </c>
      <c r="AE1846" t="e">
        <f t="shared" si="939"/>
        <v>#DIV/0!</v>
      </c>
      <c r="AF1846" t="str">
        <f t="shared" si="940"/>
        <v>-18.7397687818616-2.50187331270635i</v>
      </c>
      <c r="AG1846" t="e">
        <f t="shared" si="941"/>
        <v>#DIV/0!</v>
      </c>
      <c r="AH1846" t="e">
        <f t="shared" si="942"/>
        <v>#DIV/0!</v>
      </c>
      <c r="AI1846" t="e">
        <f t="shared" si="943"/>
        <v>#DIV/0!</v>
      </c>
      <c r="AJ1846" t="e">
        <f t="shared" si="944"/>
        <v>#DIV/0!</v>
      </c>
      <c r="AK1846"/>
      <c r="AL1846"/>
      <c r="AM1846"/>
      <c r="AN1846"/>
    </row>
    <row r="1847" spans="1:40" x14ac:dyDescent="0.25">
      <c r="A1847"/>
      <c r="B1847">
        <f t="shared" si="945"/>
        <v>171300</v>
      </c>
      <c r="C1847" s="186" t="str">
        <f t="shared" si="913"/>
        <v>-3.35201956252345E-06+0.0183998359932591i</v>
      </c>
      <c r="D1847" s="158" t="str">
        <f t="shared" si="914"/>
        <v>-7.6666923654833+0.141065409281653i</v>
      </c>
      <c r="E1847" t="str">
        <f t="shared" si="915"/>
        <v>7.99990978707999-0.0268643857495203i</v>
      </c>
      <c r="F1847" t="str">
        <f t="shared" si="916"/>
        <v>0.999200648488083+2.68214547403266E-06i</v>
      </c>
      <c r="G1847">
        <f t="shared" si="911"/>
        <v>1</v>
      </c>
      <c r="H1847" t="str">
        <f t="shared" si="917"/>
        <v>11.0738232318678+2.64167094900228i</v>
      </c>
      <c r="I1847" t="str">
        <f t="shared" si="918"/>
        <v>672.693526949914i</v>
      </c>
      <c r="J1847" t="str">
        <f t="shared" si="912"/>
        <v>-611.526444312747+147.163817503779i</v>
      </c>
      <c r="K1847" t="str">
        <f t="shared" si="919"/>
        <v>0.250229264720256-1.03980594627781i</v>
      </c>
      <c r="L1847" t="str">
        <f t="shared" si="920"/>
        <v>0.0315992369517309-0.111495129618087i</v>
      </c>
      <c r="M1847" t="str">
        <f t="shared" si="921"/>
        <v>0.281828501671987-1.1513010758959i</v>
      </c>
      <c r="N1847" t="str">
        <f t="shared" si="922"/>
        <v>-1.26212252692419i</v>
      </c>
      <c r="O1847" t="str">
        <f t="shared" si="923"/>
        <v>0.303795383640595-0.952737301084965i</v>
      </c>
      <c r="P1847" t="str">
        <f t="shared" si="924"/>
        <v>0.696204616359405+0.952737301084965i</v>
      </c>
      <c r="Q1847" t="str">
        <f t="shared" si="925"/>
        <v>-0.696204616359405+0.309385225839225i</v>
      </c>
      <c r="R1847" t="str">
        <f t="shared" si="926"/>
        <v>-0.327242332618789-1.51389579916586i</v>
      </c>
      <c r="S1847" t="str">
        <f t="shared" si="927"/>
        <v>0.133076497679566i</v>
      </c>
      <c r="T1847" t="str">
        <f t="shared" si="928"/>
        <v>0.2014639508048-0.0435482635174i</v>
      </c>
      <c r="U1847" t="e">
        <f t="shared" si="929"/>
        <v>#DIV/0!</v>
      </c>
      <c r="V1847" t="str">
        <f t="shared" si="930"/>
        <v>1.33333333333333E-06-0.000619400440131916i</v>
      </c>
      <c r="W1847" t="e">
        <f t="shared" si="931"/>
        <v>#DIV/0!</v>
      </c>
      <c r="X1847" t="e">
        <f t="shared" si="932"/>
        <v>#DIV/0!</v>
      </c>
      <c r="Y1847" t="str">
        <f t="shared" si="933"/>
        <v>0.00083+0.172209542899178i</v>
      </c>
      <c r="Z1847" t="e">
        <f t="shared" si="934"/>
        <v>#DIV/0!</v>
      </c>
      <c r="AA1847" t="e">
        <f t="shared" si="935"/>
        <v>#DIV/0!</v>
      </c>
      <c r="AB1847" t="str">
        <f t="shared" si="936"/>
        <v>1.24227447180052-0.268528914690673i</v>
      </c>
      <c r="AC1847" t="str">
        <f t="shared" si="937"/>
        <v>1.04095072466037-1.50591103762483i</v>
      </c>
      <c r="AD1847" t="str">
        <f t="shared" si="938"/>
        <v>0.506520942023865+0.474803034363081i</v>
      </c>
      <c r="AE1847" t="e">
        <f t="shared" si="939"/>
        <v>#DIV/0!</v>
      </c>
      <c r="AF1847" t="str">
        <f t="shared" si="940"/>
        <v>-18.7405155973511-2.50060553972063i</v>
      </c>
      <c r="AG1847" t="e">
        <f t="shared" si="941"/>
        <v>#DIV/0!</v>
      </c>
      <c r="AH1847" t="e">
        <f t="shared" si="942"/>
        <v>#DIV/0!</v>
      </c>
      <c r="AI1847" t="e">
        <f t="shared" si="943"/>
        <v>#DIV/0!</v>
      </c>
      <c r="AJ1847" t="e">
        <f t="shared" si="944"/>
        <v>#DIV/0!</v>
      </c>
      <c r="AK1847"/>
      <c r="AL1847"/>
      <c r="AM1847"/>
      <c r="AN1847"/>
    </row>
    <row r="1848" spans="1:40" x14ac:dyDescent="0.25">
      <c r="A1848"/>
      <c r="B1848">
        <f t="shared" si="945"/>
        <v>171400</v>
      </c>
      <c r="C1848" s="186" t="str">
        <f t="shared" si="913"/>
        <v>-3.34810936227131E-06+0.0183891009671372i</v>
      </c>
      <c r="D1848" s="158" t="str">
        <f t="shared" si="914"/>
        <v>-7.6666923355051+0.140983107414719i</v>
      </c>
      <c r="E1848" t="str">
        <f t="shared" si="915"/>
        <v>7.99990968172304-0.0268800680491935i</v>
      </c>
      <c r="F1848" t="str">
        <f t="shared" si="916"/>
        <v>0.999200648498598+2.68371119792454E-06i</v>
      </c>
      <c r="G1848">
        <f t="shared" si="911"/>
        <v>1</v>
      </c>
      <c r="H1848" t="str">
        <f t="shared" si="917"/>
        <v>11.0745688792949+2.64032204443696i</v>
      </c>
      <c r="I1848" t="str">
        <f t="shared" si="918"/>
        <v>673.086226031613i</v>
      </c>
      <c r="J1848" t="str">
        <f t="shared" si="912"/>
        <v>-612.241803602822+147.249727496484i</v>
      </c>
      <c r="K1848" t="str">
        <f t="shared" si="919"/>
        <v>0.249952427122122-1.03926389133593i</v>
      </c>
      <c r="L1848" t="str">
        <f t="shared" si="920"/>
        <v>0.0315651134963705-0.111439745360077i</v>
      </c>
      <c r="M1848" t="str">
        <f t="shared" si="921"/>
        <v>0.281517540618492-1.15070363669601i</v>
      </c>
      <c r="N1848" t="str">
        <f t="shared" si="922"/>
        <v>-1.26285931765795i</v>
      </c>
      <c r="O1848" t="str">
        <f t="shared" si="923"/>
        <v>0.303093333229694-0.952960876086586i</v>
      </c>
      <c r="P1848" t="str">
        <f t="shared" si="924"/>
        <v>0.696906666770306+0.952960876086586i</v>
      </c>
      <c r="Q1848" t="str">
        <f t="shared" si="925"/>
        <v>-0.696906666770306+0.309898441571364i</v>
      </c>
      <c r="R1848" t="str">
        <f t="shared" si="926"/>
        <v>-0.327234989911133-1.51292926264282i</v>
      </c>
      <c r="S1848" t="str">
        <f t="shared" si="927"/>
        <v>0.133154183901212i</v>
      </c>
      <c r="T1848" t="str">
        <f t="shared" si="928"/>
        <v>0.201452861267467-0.0435727080255383i</v>
      </c>
      <c r="U1848" t="e">
        <f t="shared" si="929"/>
        <v>#DIV/0!</v>
      </c>
      <c r="V1848" t="str">
        <f t="shared" si="930"/>
        <v>1.33333333333333E-06-0.000619039062978979i</v>
      </c>
      <c r="W1848" t="e">
        <f t="shared" si="931"/>
        <v>#DIV/0!</v>
      </c>
      <c r="X1848" t="e">
        <f t="shared" si="932"/>
        <v>#DIV/0!</v>
      </c>
      <c r="Y1848" t="str">
        <f t="shared" si="933"/>
        <v>0.00083+0.172310073864093i</v>
      </c>
      <c r="Z1848" t="e">
        <f t="shared" si="934"/>
        <v>#DIV/0!</v>
      </c>
      <c r="AA1848" t="e">
        <f t="shared" si="935"/>
        <v>#DIV/0!</v>
      </c>
      <c r="AB1848" t="str">
        <f t="shared" si="936"/>
        <v>1.24220609108488-0.26867964532171i</v>
      </c>
      <c r="AC1848" t="str">
        <f t="shared" si="937"/>
        <v>1.04053215872564-1.50504909950252i</v>
      </c>
      <c r="AD1848" t="str">
        <f t="shared" si="938"/>
        <v>0.506867468784902+0.474930811120111i</v>
      </c>
      <c r="AE1848" t="e">
        <f t="shared" si="939"/>
        <v>#DIV/0!</v>
      </c>
      <c r="AF1848" t="str">
        <f t="shared" si="940"/>
        <v>-18.7412612148-2.49933893702224i</v>
      </c>
      <c r="AG1848" t="e">
        <f t="shared" si="941"/>
        <v>#DIV/0!</v>
      </c>
      <c r="AH1848" t="e">
        <f t="shared" si="942"/>
        <v>#DIV/0!</v>
      </c>
      <c r="AI1848" t="e">
        <f t="shared" si="943"/>
        <v>#DIV/0!</v>
      </c>
      <c r="AJ1848" t="e">
        <f t="shared" si="944"/>
        <v>#DIV/0!</v>
      </c>
      <c r="AK1848"/>
      <c r="AL1848"/>
      <c r="AM1848"/>
      <c r="AN1848"/>
    </row>
    <row r="1849" spans="1:40" x14ac:dyDescent="0.25">
      <c r="A1849"/>
      <c r="B1849">
        <f t="shared" si="945"/>
        <v>171500</v>
      </c>
      <c r="C1849" s="186" t="str">
        <f t="shared" si="913"/>
        <v>-3.34420600002495E-06+0.018378378459995i</v>
      </c>
      <c r="D1849" s="158" t="str">
        <f t="shared" si="914"/>
        <v>-7.66669230557934+0.140900901526628i</v>
      </c>
      <c r="E1849" t="str">
        <f t="shared" si="915"/>
        <v>7.99990957630459-0.0268957503482469i</v>
      </c>
      <c r="F1849" t="str">
        <f t="shared" si="916"/>
        <v>0.999200648509112+2.68527692175461E-06i</v>
      </c>
      <c r="G1849">
        <f t="shared" si="911"/>
        <v>1</v>
      </c>
      <c r="H1849" t="str">
        <f t="shared" si="917"/>
        <v>11.0753133311293+2.63897440473528i</v>
      </c>
      <c r="I1849" t="str">
        <f t="shared" si="918"/>
        <v>673.478925113312i</v>
      </c>
      <c r="J1849" t="str">
        <f t="shared" si="912"/>
        <v>-612.957580377164+147.335637489189i</v>
      </c>
      <c r="K1849" t="str">
        <f t="shared" si="919"/>
        <v>0.249676040368733-1.03872236337797i</v>
      </c>
      <c r="L1849" t="str">
        <f t="shared" si="920"/>
        <v>0.0315310438100743-0.111384410469009i</v>
      </c>
      <c r="M1849" t="str">
        <f t="shared" si="921"/>
        <v>0.281207084178807-1.15010677384698i</v>
      </c>
      <c r="N1849" t="str">
        <f t="shared" si="922"/>
        <v>-1.2635961083917i</v>
      </c>
      <c r="O1849" t="str">
        <f t="shared" si="923"/>
        <v>0.302391118281385-0.953183933763329i</v>
      </c>
      <c r="P1849" t="str">
        <f t="shared" si="924"/>
        <v>0.697608881718615+0.953183933763329i</v>
      </c>
      <c r="Q1849" t="str">
        <f t="shared" si="925"/>
        <v>-0.697608881718615+0.310412174628371i</v>
      </c>
      <c r="R1849" t="str">
        <f t="shared" si="926"/>
        <v>-0.327227642369907-1.51196380302872i</v>
      </c>
      <c r="S1849" t="str">
        <f t="shared" si="927"/>
        <v>0.133231870122858i</v>
      </c>
      <c r="T1849" t="str">
        <f t="shared" si="928"/>
        <v>0.201441765035585-0.0435971507488365i</v>
      </c>
      <c r="U1849" t="e">
        <f t="shared" si="929"/>
        <v>#DIV/0!</v>
      </c>
      <c r="V1849" t="str">
        <f t="shared" si="930"/>
        <v>1.33333333333333E-06-0.000618678107257124i</v>
      </c>
      <c r="W1849" t="e">
        <f t="shared" si="931"/>
        <v>#DIV/0!</v>
      </c>
      <c r="X1849" t="e">
        <f t="shared" si="932"/>
        <v>#DIV/0!</v>
      </c>
      <c r="Y1849" t="str">
        <f t="shared" si="933"/>
        <v>0.00083+0.172410604829008i</v>
      </c>
      <c r="Z1849" t="e">
        <f t="shared" si="934"/>
        <v>#DIV/0!</v>
      </c>
      <c r="AA1849" t="e">
        <f t="shared" si="935"/>
        <v>#DIV/0!</v>
      </c>
      <c r="AB1849" t="str">
        <f t="shared" si="936"/>
        <v>1.24213766908906-0.268830364946999i</v>
      </c>
      <c r="AC1849" t="str">
        <f t="shared" si="937"/>
        <v>1.0401142883319-1.5041879503353i</v>
      </c>
      <c r="AD1849" t="str">
        <f t="shared" si="938"/>
        <v>0.507214099394821+0.475058344208796i</v>
      </c>
      <c r="AE1849" t="e">
        <f t="shared" si="939"/>
        <v>#DIV/0!</v>
      </c>
      <c r="AF1849" t="str">
        <f t="shared" si="940"/>
        <v>-18.7420056367086-2.49807350320865i</v>
      </c>
      <c r="AG1849" t="e">
        <f t="shared" si="941"/>
        <v>#DIV/0!</v>
      </c>
      <c r="AH1849" t="e">
        <f t="shared" si="942"/>
        <v>#DIV/0!</v>
      </c>
      <c r="AI1849" t="e">
        <f t="shared" si="943"/>
        <v>#DIV/0!</v>
      </c>
      <c r="AJ1849" t="e">
        <f t="shared" si="944"/>
        <v>#DIV/0!</v>
      </c>
      <c r="AK1849"/>
      <c r="AL1849"/>
      <c r="AM1849"/>
      <c r="AN1849"/>
    </row>
    <row r="1850" spans="1:40" x14ac:dyDescent="0.25">
      <c r="A1850"/>
      <c r="B1850">
        <f t="shared" si="945"/>
        <v>171600</v>
      </c>
      <c r="C1850" s="186" t="str">
        <f t="shared" si="913"/>
        <v>-3.34030945984955E-06+0.0183676684499459i</v>
      </c>
      <c r="D1850" s="158" t="str">
        <f t="shared" si="914"/>
        <v>-7.66669227570586+0.140818791449585i</v>
      </c>
      <c r="E1850" t="str">
        <f t="shared" si="915"/>
        <v>7.99990947082467-0.0269114326466802i</v>
      </c>
      <c r="F1850" t="str">
        <f t="shared" si="916"/>
        <v>0.999200648519637+2.68684264552289E-06i</v>
      </c>
      <c r="G1850">
        <f t="shared" si="911"/>
        <v>1</v>
      </c>
      <c r="H1850" t="str">
        <f t="shared" si="917"/>
        <v>11.0760565898653+2.63762802832856i</v>
      </c>
      <c r="I1850" t="str">
        <f t="shared" si="918"/>
        <v>673.871624195011i</v>
      </c>
      <c r="J1850" t="str">
        <f t="shared" si="912"/>
        <v>-613.673774635772+147.421547481894i</v>
      </c>
      <c r="K1850" t="str">
        <f t="shared" si="919"/>
        <v>0.249400103500348-1.03818136170636i</v>
      </c>
      <c r="L1850" t="str">
        <f t="shared" si="920"/>
        <v>0.0314970277831989-0.111329124889599i</v>
      </c>
      <c r="M1850" t="str">
        <f t="shared" si="921"/>
        <v>0.280897131283547-1.14951048659596i</v>
      </c>
      <c r="N1850" t="str">
        <f t="shared" si="922"/>
        <v>-1.26433289912546i</v>
      </c>
      <c r="O1850" t="str">
        <f t="shared" si="923"/>
        <v>0.301688739176855-0.953406473994109i</v>
      </c>
      <c r="P1850" t="str">
        <f t="shared" si="924"/>
        <v>0.698311260823145+0.953406473994109i</v>
      </c>
      <c r="Q1850" t="str">
        <f t="shared" si="925"/>
        <v>-0.698311260823145+0.310926425131351i</v>
      </c>
      <c r="R1850" t="str">
        <f t="shared" si="926"/>
        <v>-0.327220289994099-1.51099941843791i</v>
      </c>
      <c r="S1850" t="str">
        <f t="shared" si="927"/>
        <v>0.133309556344504i</v>
      </c>
      <c r="T1850" t="str">
        <f t="shared" si="928"/>
        <v>0.201430662108761-0.0436215916860333i</v>
      </c>
      <c r="U1850" t="e">
        <f t="shared" si="929"/>
        <v>#DIV/0!</v>
      </c>
      <c r="V1850" t="str">
        <f t="shared" si="930"/>
        <v>1.33333333333333E-06-0.000618317572229584i</v>
      </c>
      <c r="W1850" t="e">
        <f t="shared" si="931"/>
        <v>#DIV/0!</v>
      </c>
      <c r="X1850" t="e">
        <f t="shared" si="932"/>
        <v>#DIV/0!</v>
      </c>
      <c r="Y1850" t="str">
        <f t="shared" si="933"/>
        <v>0.00083+0.172511135793923i</v>
      </c>
      <c r="Z1850" t="e">
        <f t="shared" si="934"/>
        <v>#DIV/0!</v>
      </c>
      <c r="AA1850" t="e">
        <f t="shared" si="935"/>
        <v>#DIV/0!</v>
      </c>
      <c r="AB1850" t="str">
        <f t="shared" si="936"/>
        <v>1.24206920581064-0.268981073558764i</v>
      </c>
      <c r="AC1850" t="str">
        <f t="shared" si="937"/>
        <v>1.0396971120162-1.50332758908947i</v>
      </c>
      <c r="AD1850" t="str">
        <f t="shared" si="938"/>
        <v>0.507560833690922+0.47518563354666i</v>
      </c>
      <c r="AE1850" t="e">
        <f t="shared" si="939"/>
        <v>#DIV/0!</v>
      </c>
      <c r="AF1850" t="str">
        <f t="shared" si="940"/>
        <v>-18.7427488655712-2.49680923687897i</v>
      </c>
      <c r="AG1850" t="e">
        <f t="shared" si="941"/>
        <v>#DIV/0!</v>
      </c>
      <c r="AH1850" t="e">
        <f t="shared" si="942"/>
        <v>#DIV/0!</v>
      </c>
      <c r="AI1850" t="e">
        <f t="shared" si="943"/>
        <v>#DIV/0!</v>
      </c>
      <c r="AJ1850" t="e">
        <f t="shared" si="944"/>
        <v>#DIV/0!</v>
      </c>
      <c r="AK1850"/>
      <c r="AL1850"/>
      <c r="AM1850"/>
      <c r="AN1850"/>
    </row>
    <row r="1851" spans="1:40" x14ac:dyDescent="0.25">
      <c r="A1851"/>
      <c r="B1851">
        <f t="shared" si="945"/>
        <v>171700</v>
      </c>
      <c r="C1851" s="186" t="str">
        <f t="shared" si="913"/>
        <v>-3.33641972585684E-06+0.0183569709151549i</v>
      </c>
      <c r="D1851" s="158" t="str">
        <f t="shared" si="914"/>
        <v>-7.6666922458846+0.140736777016188i</v>
      </c>
      <c r="E1851" t="str">
        <f t="shared" si="915"/>
        <v>7.99990936528326-0.026927114944493i</v>
      </c>
      <c r="F1851" t="str">
        <f t="shared" si="916"/>
        <v>0.999200648530162+2.68840836922929E-06i</v>
      </c>
      <c r="G1851">
        <f t="shared" si="911"/>
        <v>1</v>
      </c>
      <c r="H1851" t="str">
        <f t="shared" si="917"/>
        <v>11.0767986579909+2.63628291365012i</v>
      </c>
      <c r="I1851" t="str">
        <f t="shared" si="918"/>
        <v>674.264323276709i</v>
      </c>
      <c r="J1851" t="str">
        <f t="shared" si="912"/>
        <v>-614.390386378646+147.507457474599i</v>
      </c>
      <c r="K1851" t="str">
        <f t="shared" si="919"/>
        <v>0.249124615559725-1.03764088562457i</v>
      </c>
      <c r="L1851" t="str">
        <f t="shared" si="920"/>
        <v>0.0314630653063713-0.111273888566612i</v>
      </c>
      <c r="M1851" t="str">
        <f t="shared" si="921"/>
        <v>0.280587680866096-1.14891477419118i</v>
      </c>
      <c r="N1851" t="str">
        <f t="shared" si="922"/>
        <v>-1.26506968985922i</v>
      </c>
      <c r="O1851" t="str">
        <f t="shared" si="923"/>
        <v>0.300986196297406-0.953628496658116i</v>
      </c>
      <c r="P1851" t="str">
        <f t="shared" si="924"/>
        <v>0.699013803702594+0.953628496658116i</v>
      </c>
      <c r="Q1851" t="str">
        <f t="shared" si="925"/>
        <v>-0.699013803702594+0.311441193201104i</v>
      </c>
      <c r="R1851" t="str">
        <f t="shared" si="926"/>
        <v>-0.327212932782706-1.51003610698922i</v>
      </c>
      <c r="S1851" t="str">
        <f t="shared" si="927"/>
        <v>0.13338724256615i</v>
      </c>
      <c r="T1851" t="str">
        <f t="shared" si="928"/>
        <v>0.201419552486616-0.0436460308358681i</v>
      </c>
      <c r="U1851" t="e">
        <f t="shared" si="929"/>
        <v>#DIV/0!</v>
      </c>
      <c r="V1851" t="str">
        <f t="shared" si="930"/>
        <v>1.33333333333333E-06-0.000617957457161311i</v>
      </c>
      <c r="W1851" t="e">
        <f t="shared" si="931"/>
        <v>#DIV/0!</v>
      </c>
      <c r="X1851" t="e">
        <f t="shared" si="932"/>
        <v>#DIV/0!</v>
      </c>
      <c r="Y1851" t="str">
        <f t="shared" si="933"/>
        <v>0.00083+0.172611666758838i</v>
      </c>
      <c r="Z1851" t="e">
        <f t="shared" si="934"/>
        <v>#DIV/0!</v>
      </c>
      <c r="AA1851" t="e">
        <f t="shared" si="935"/>
        <v>#DIV/0!</v>
      </c>
      <c r="AB1851" t="str">
        <f t="shared" si="936"/>
        <v>1.24200070124728-0.269131771149231i</v>
      </c>
      <c r="AC1851" t="str">
        <f t="shared" si="937"/>
        <v>1.03928062831945-1.50246801473295i</v>
      </c>
      <c r="AD1851" t="str">
        <f t="shared" si="938"/>
        <v>0.507907671510424+0.475312679051334i</v>
      </c>
      <c r="AE1851" t="e">
        <f t="shared" si="939"/>
        <v>#DIV/0!</v>
      </c>
      <c r="AF1851" t="str">
        <f t="shared" si="940"/>
        <v>-18.7434909038755-2.49554613663393i</v>
      </c>
      <c r="AG1851" t="e">
        <f t="shared" si="941"/>
        <v>#DIV/0!</v>
      </c>
      <c r="AH1851" t="e">
        <f t="shared" si="942"/>
        <v>#DIV/0!</v>
      </c>
      <c r="AI1851" t="e">
        <f t="shared" si="943"/>
        <v>#DIV/0!</v>
      </c>
      <c r="AJ1851" t="e">
        <f t="shared" si="944"/>
        <v>#DIV/0!</v>
      </c>
      <c r="AK1851"/>
      <c r="AL1851"/>
      <c r="AM1851"/>
      <c r="AN1851"/>
    </row>
    <row r="1852" spans="1:40" x14ac:dyDescent="0.25">
      <c r="A1852"/>
      <c r="B1852">
        <f t="shared" si="945"/>
        <v>171800</v>
      </c>
      <c r="C1852" s="186" t="str">
        <f t="shared" si="913"/>
        <v>-3.33253678220464E-06+0.0183462858338375i</v>
      </c>
      <c r="D1852" s="158" t="str">
        <f t="shared" si="914"/>
        <v>-7.66669221611532+0.140654858059421i</v>
      </c>
      <c r="E1852" t="str">
        <f t="shared" si="915"/>
        <v>7.99990925968037-0.0269427972416849i</v>
      </c>
      <c r="F1852" t="str">
        <f t="shared" si="916"/>
        <v>0.999200648540696+2.68997409287381E-06i</v>
      </c>
      <c r="G1852">
        <f t="shared" si="911"/>
        <v>1</v>
      </c>
      <c r="H1852" t="str">
        <f t="shared" si="917"/>
        <v>11.0775395379877+2.63493905913533i</v>
      </c>
      <c r="I1852" t="str">
        <f t="shared" si="918"/>
        <v>674.657022358408i</v>
      </c>
      <c r="J1852" t="str">
        <f t="shared" si="912"/>
        <v>-615.107415605786+147.593367467305i</v>
      </c>
      <c r="K1852" t="str">
        <f t="shared" si="919"/>
        <v>0.248849575592114-1.03710093443711i</v>
      </c>
      <c r="L1852" t="str">
        <f t="shared" si="920"/>
        <v>0.0314291562704883-0.111218701444868i</v>
      </c>
      <c r="M1852" t="str">
        <f t="shared" si="921"/>
        <v>0.280278731862602-1.14831963588198i</v>
      </c>
      <c r="N1852" t="str">
        <f t="shared" si="922"/>
        <v>-1.26580648059297i</v>
      </c>
      <c r="O1852" t="str">
        <f t="shared" si="923"/>
        <v>0.300283490024432-0.95385000163482i</v>
      </c>
      <c r="P1852" t="str">
        <f t="shared" si="924"/>
        <v>0.699716509975568+0.95385000163482i</v>
      </c>
      <c r="Q1852" t="str">
        <f t="shared" si="925"/>
        <v>-0.699716509975568+0.31195647895815i</v>
      </c>
      <c r="R1852" t="str">
        <f t="shared" si="926"/>
        <v>-0.327205570734716-1.50907386680583i</v>
      </c>
      <c r="S1852" t="str">
        <f t="shared" si="927"/>
        <v>0.133464928787796i</v>
      </c>
      <c r="T1852" t="str">
        <f t="shared" si="928"/>
        <v>0.201408436168764-0.043670468197079i</v>
      </c>
      <c r="U1852" t="e">
        <f t="shared" si="929"/>
        <v>#DIV/0!</v>
      </c>
      <c r="V1852" t="str">
        <f t="shared" si="930"/>
        <v>1.33333333333333E-06-0.000617597761318957i</v>
      </c>
      <c r="W1852" t="e">
        <f t="shared" si="931"/>
        <v>#DIV/0!</v>
      </c>
      <c r="X1852" t="e">
        <f t="shared" si="932"/>
        <v>#DIV/0!</v>
      </c>
      <c r="Y1852" t="str">
        <f t="shared" si="933"/>
        <v>0.00083+0.172712197723752i</v>
      </c>
      <c r="Z1852" t="e">
        <f t="shared" si="934"/>
        <v>#DIV/0!</v>
      </c>
      <c r="AA1852" t="e">
        <f t="shared" si="935"/>
        <v>#DIV/0!</v>
      </c>
      <c r="AB1852" t="str">
        <f t="shared" si="936"/>
        <v>1.24193215539661-0.26928245771062i</v>
      </c>
      <c r="AC1852" t="str">
        <f t="shared" si="937"/>
        <v>1.03886483578629-1.50160922623514i</v>
      </c>
      <c r="AD1852" t="str">
        <f t="shared" si="938"/>
        <v>0.508254612690475+0.475439480640551i</v>
      </c>
      <c r="AE1852" t="e">
        <f t="shared" si="939"/>
        <v>#DIV/0!</v>
      </c>
      <c r="AF1852" t="str">
        <f t="shared" si="940"/>
        <v>-18.744231754103-2.49428420107591i</v>
      </c>
      <c r="AG1852" t="e">
        <f t="shared" si="941"/>
        <v>#DIV/0!</v>
      </c>
      <c r="AH1852" t="e">
        <f t="shared" si="942"/>
        <v>#DIV/0!</v>
      </c>
      <c r="AI1852" t="e">
        <f t="shared" si="943"/>
        <v>#DIV/0!</v>
      </c>
      <c r="AJ1852" t="e">
        <f t="shared" si="944"/>
        <v>#DIV/0!</v>
      </c>
      <c r="AK1852"/>
      <c r="AL1852"/>
      <c r="AM1852"/>
      <c r="AN1852"/>
    </row>
    <row r="1853" spans="1:40" x14ac:dyDescent="0.25">
      <c r="A1853"/>
      <c r="B1853">
        <f t="shared" si="945"/>
        <v>171900</v>
      </c>
      <c r="C1853" s="186" t="str">
        <f t="shared" si="913"/>
        <v>-3.32866061309685E-06+0.0183356131842598i</v>
      </c>
      <c r="D1853" s="158" t="str">
        <f t="shared" si="914"/>
        <v>-7.66669218639801+0.140573034412659i</v>
      </c>
      <c r="E1853" t="str">
        <f t="shared" si="915"/>
        <v>7.999909154016-0.0269584795382556i</v>
      </c>
      <c r="F1853" t="str">
        <f t="shared" si="916"/>
        <v>0.999200648551241+2.69153981645643E-06i</v>
      </c>
      <c r="G1853">
        <f t="shared" si="911"/>
        <v>1</v>
      </c>
      <c r="H1853" t="str">
        <f t="shared" si="917"/>
        <v>11.0782792323311+2.63359646322155i</v>
      </c>
      <c r="I1853" t="str">
        <f t="shared" si="918"/>
        <v>675.049721440107i</v>
      </c>
      <c r="J1853" t="str">
        <f t="shared" si="912"/>
        <v>-615.824862317193+147.679277460009i</v>
      </c>
      <c r="K1853" t="str">
        <f t="shared" si="919"/>
        <v>0.248574982645247-1.03656150744955i</v>
      </c>
      <c r="L1853" t="str">
        <f t="shared" si="920"/>
        <v>0.0313953005667148-0.111163563469239i</v>
      </c>
      <c r="M1853" t="str">
        <f t="shared" si="921"/>
        <v>0.279970283211962-1.14772507091879i</v>
      </c>
      <c r="N1853" t="str">
        <f t="shared" si="922"/>
        <v>-1.26654327132673i</v>
      </c>
      <c r="O1853" t="str">
        <f t="shared" si="923"/>
        <v>0.299580620739385-0.95407098880398i</v>
      </c>
      <c r="P1853" t="str">
        <f t="shared" si="924"/>
        <v>0.700419379260615+0.95407098880398i</v>
      </c>
      <c r="Q1853" t="str">
        <f t="shared" si="925"/>
        <v>-0.700419379260615+0.31247228252275i</v>
      </c>
      <c r="R1853" t="str">
        <f t="shared" si="926"/>
        <v>-0.327198203849121-1.50811269601526i</v>
      </c>
      <c r="S1853" t="str">
        <f t="shared" si="927"/>
        <v>0.133542615009442i</v>
      </c>
      <c r="T1853" t="str">
        <f t="shared" si="928"/>
        <v>0.201397313154818-0.0436949037684041i</v>
      </c>
      <c r="U1853" t="e">
        <f t="shared" si="929"/>
        <v>#DIV/0!</v>
      </c>
      <c r="V1853" t="str">
        <f t="shared" si="930"/>
        <v>1.33333333333333E-06-0.000617238483970894i</v>
      </c>
      <c r="W1853" t="e">
        <f t="shared" si="931"/>
        <v>#DIV/0!</v>
      </c>
      <c r="X1853" t="e">
        <f t="shared" si="932"/>
        <v>#DIV/0!</v>
      </c>
      <c r="Y1853" t="str">
        <f t="shared" si="933"/>
        <v>0.00083+0.172812728688667i</v>
      </c>
      <c r="Z1853" t="e">
        <f t="shared" si="934"/>
        <v>#DIV/0!</v>
      </c>
      <c r="AA1853" t="e">
        <f t="shared" si="935"/>
        <v>#DIV/0!</v>
      </c>
      <c r="AB1853" t="str">
        <f t="shared" si="936"/>
        <v>1.24186356825623-0.269433133235148i</v>
      </c>
      <c r="AC1853" t="str">
        <f t="shared" si="937"/>
        <v>1.03844973296513-1.50075122256687i</v>
      </c>
      <c r="AD1853" t="str">
        <f t="shared" si="938"/>
        <v>0.508601657068173+0.475566038232138i</v>
      </c>
      <c r="AE1853" t="e">
        <f t="shared" si="939"/>
        <v>#DIV/0!</v>
      </c>
      <c r="AF1853" t="str">
        <f t="shared" si="940"/>
        <v>-18.7449714187291-2.49302342880889i</v>
      </c>
      <c r="AG1853" t="e">
        <f t="shared" si="941"/>
        <v>#DIV/0!</v>
      </c>
      <c r="AH1853" t="e">
        <f t="shared" si="942"/>
        <v>#DIV/0!</v>
      </c>
      <c r="AI1853" t="e">
        <f t="shared" si="943"/>
        <v>#DIV/0!</v>
      </c>
      <c r="AJ1853" t="e">
        <f t="shared" si="944"/>
        <v>#DIV/0!</v>
      </c>
      <c r="AK1853"/>
      <c r="AL1853"/>
      <c r="AM1853"/>
      <c r="AN1853"/>
    </row>
    <row r="1854" spans="1:40" x14ac:dyDescent="0.25">
      <c r="A1854"/>
      <c r="B1854">
        <f t="shared" si="945"/>
        <v>172000</v>
      </c>
      <c r="C1854" s="186" t="str">
        <f t="shared" si="913"/>
        <v>-3.32479120278326E-06+0.0183249529447383i</v>
      </c>
      <c r="D1854" s="158" t="str">
        <f t="shared" si="914"/>
        <v>-7.66669215673254+0.14049130590966i</v>
      </c>
      <c r="E1854" t="str">
        <f t="shared" si="915"/>
        <v>7.99990904829014-0.0269741618342047i</v>
      </c>
      <c r="F1854" t="str">
        <f t="shared" si="916"/>
        <v>0.999200648561786+2.69310553997706E-06i</v>
      </c>
      <c r="G1854">
        <f t="shared" si="911"/>
        <v>1</v>
      </c>
      <c r="H1854" t="str">
        <f t="shared" si="917"/>
        <v>11.0790177434902+2.63225512434821i</v>
      </c>
      <c r="I1854" t="str">
        <f t="shared" si="918"/>
        <v>675.442420521806i</v>
      </c>
      <c r="J1854" t="str">
        <f t="shared" si="912"/>
        <v>-616.542726512865+147.765187452714i</v>
      </c>
      <c r="K1854" t="str">
        <f t="shared" si="919"/>
        <v>0.248300835769339-1.03602260396848i</v>
      </c>
      <c r="L1854" t="str">
        <f t="shared" si="920"/>
        <v>0.0313614980864841-0.111108474584647i</v>
      </c>
      <c r="M1854" t="str">
        <f t="shared" si="921"/>
        <v>0.279662333855823-1.14713107855313i</v>
      </c>
      <c r="N1854" t="str">
        <f t="shared" si="922"/>
        <v>-1.26728006206048i</v>
      </c>
      <c r="O1854" t="str">
        <f t="shared" si="923"/>
        <v>0.298877588823843-0.954291458045625i</v>
      </c>
      <c r="P1854" t="str">
        <f t="shared" si="924"/>
        <v>0.701122411176157+0.954291458045625i</v>
      </c>
      <c r="Q1854" t="str">
        <f t="shared" si="925"/>
        <v>-0.701122411176157+0.312988604014855i</v>
      </c>
      <c r="R1854" t="str">
        <f t="shared" si="926"/>
        <v>-0.327190832124912-1.50715259274941i</v>
      </c>
      <c r="S1854" t="str">
        <f t="shared" si="927"/>
        <v>0.133620301231088i</v>
      </c>
      <c r="T1854" t="str">
        <f t="shared" si="928"/>
        <v>0.201386183444391-0.0437193375485811i</v>
      </c>
      <c r="U1854" t="e">
        <f t="shared" si="929"/>
        <v>#DIV/0!</v>
      </c>
      <c r="V1854" t="str">
        <f t="shared" si="930"/>
        <v>1.33333333333333E-06-0.000616879624387192i</v>
      </c>
      <c r="W1854" t="e">
        <f t="shared" si="931"/>
        <v>#DIV/0!</v>
      </c>
      <c r="X1854" t="e">
        <f t="shared" si="932"/>
        <v>#DIV/0!</v>
      </c>
      <c r="Y1854" t="str">
        <f t="shared" si="933"/>
        <v>0.00083+0.172913259653582i</v>
      </c>
      <c r="Z1854" t="e">
        <f t="shared" si="934"/>
        <v>#DIV/0!</v>
      </c>
      <c r="AA1854" t="e">
        <f t="shared" si="935"/>
        <v>#DIV/0!</v>
      </c>
      <c r="AB1854" t="str">
        <f t="shared" si="936"/>
        <v>1.24179493982376-0.269583797715032i</v>
      </c>
      <c r="AC1854" t="str">
        <f t="shared" si="937"/>
        <v>1.03803531840817-1.49989400270055i</v>
      </c>
      <c r="AD1854" t="str">
        <f t="shared" si="938"/>
        <v>0.508948804480526+0.475692351744009i</v>
      </c>
      <c r="AE1854" t="e">
        <f t="shared" si="939"/>
        <v>#DIV/0!</v>
      </c>
      <c r="AF1854" t="str">
        <f t="shared" si="940"/>
        <v>-18.7457099002227-2.49176381843855i</v>
      </c>
      <c r="AG1854" t="e">
        <f t="shared" si="941"/>
        <v>#DIV/0!</v>
      </c>
      <c r="AH1854" t="e">
        <f t="shared" si="942"/>
        <v>#DIV/0!</v>
      </c>
      <c r="AI1854" t="e">
        <f t="shared" si="943"/>
        <v>#DIV/0!</v>
      </c>
      <c r="AJ1854" t="e">
        <f t="shared" si="944"/>
        <v>#DIV/0!</v>
      </c>
      <c r="AK1854"/>
      <c r="AL1854"/>
      <c r="AM1854"/>
      <c r="AN1854"/>
    </row>
    <row r="1855" spans="1:40" x14ac:dyDescent="0.25">
      <c r="A1855"/>
      <c r="B1855">
        <f t="shared" si="945"/>
        <v>172100</v>
      </c>
      <c r="C1855" s="186" t="str">
        <f t="shared" si="913"/>
        <v>-3.32092853555954E-06+0.0183143050936405i</v>
      </c>
      <c r="D1855" s="158" t="str">
        <f t="shared" si="914"/>
        <v>-7.66669212711881+0.140409672384577i</v>
      </c>
      <c r="E1855" t="str">
        <f t="shared" si="915"/>
        <v>7.9999089425028-0.0269898441295318i</v>
      </c>
      <c r="F1855" t="str">
        <f t="shared" si="916"/>
        <v>0.999200648572341+2.69467126343571E-06i</v>
      </c>
      <c r="G1855">
        <f t="shared" si="911"/>
        <v>1</v>
      </c>
      <c r="H1855" t="str">
        <f t="shared" si="917"/>
        <v>11.0797550739279+2.63091504095675i</v>
      </c>
      <c r="I1855" t="str">
        <f t="shared" si="918"/>
        <v>675.835119603504i</v>
      </c>
      <c r="J1855" t="str">
        <f t="shared" si="912"/>
        <v>-617.261008192804+147.85109744542i</v>
      </c>
      <c r="K1855" t="str">
        <f t="shared" si="919"/>
        <v>0.248027134017069-1.03548422330152i</v>
      </c>
      <c r="L1855" t="str">
        <f t="shared" si="920"/>
        <v>0.0313277487214964-0.111053434736071i</v>
      </c>
      <c r="M1855" t="str">
        <f t="shared" si="921"/>
        <v>0.279354882738565-1.14653765803759i</v>
      </c>
      <c r="N1855" t="str">
        <f t="shared" si="922"/>
        <v>-1.26801685279424i</v>
      </c>
      <c r="O1855" t="str">
        <f t="shared" si="923"/>
        <v>0.298174394659437-0.954511409240077i</v>
      </c>
      <c r="P1855" t="str">
        <f t="shared" si="924"/>
        <v>0.701825605340563+0.954511409240077i</v>
      </c>
      <c r="Q1855" t="str">
        <f t="shared" si="925"/>
        <v>-0.701825605340563+0.313505443554163i</v>
      </c>
      <c r="R1855" t="str">
        <f t="shared" si="926"/>
        <v>-0.327183455561075-1.50619355514449i</v>
      </c>
      <c r="S1855" t="str">
        <f t="shared" si="927"/>
        <v>0.133697987452734i</v>
      </c>
      <c r="T1855" t="str">
        <f t="shared" si="928"/>
        <v>0.201375047037097-0.0437437695363468i</v>
      </c>
      <c r="U1855" t="e">
        <f t="shared" si="929"/>
        <v>#DIV/0!</v>
      </c>
      <c r="V1855" t="str">
        <f t="shared" si="930"/>
        <v>1.33333333333333E-06-0.00061652118183961i</v>
      </c>
      <c r="W1855" t="e">
        <f t="shared" si="931"/>
        <v>#DIV/0!</v>
      </c>
      <c r="X1855" t="e">
        <f t="shared" si="932"/>
        <v>#DIV/0!</v>
      </c>
      <c r="Y1855" t="str">
        <f t="shared" si="933"/>
        <v>0.00083+0.173013790618497i</v>
      </c>
      <c r="Z1855" t="e">
        <f t="shared" si="934"/>
        <v>#DIV/0!</v>
      </c>
      <c r="AA1855" t="e">
        <f t="shared" si="935"/>
        <v>#DIV/0!</v>
      </c>
      <c r="AB1855" t="str">
        <f t="shared" si="936"/>
        <v>1.24172627009683-0.269734451142484i</v>
      </c>
      <c r="AC1855" t="str">
        <f t="shared" si="937"/>
        <v>1.03762159067134-1.49903756561003i</v>
      </c>
      <c r="AD1855" t="str">
        <f t="shared" si="938"/>
        <v>0.5092960547645+0.475818421094196i</v>
      </c>
      <c r="AE1855" t="e">
        <f t="shared" si="939"/>
        <v>#DIV/0!</v>
      </c>
      <c r="AF1855" t="str">
        <f t="shared" si="940"/>
        <v>-18.7464472010467-2.49050536857217i</v>
      </c>
      <c r="AG1855" t="e">
        <f t="shared" si="941"/>
        <v>#DIV/0!</v>
      </c>
      <c r="AH1855" t="e">
        <f t="shared" si="942"/>
        <v>#DIV/0!</v>
      </c>
      <c r="AI1855" t="e">
        <f t="shared" si="943"/>
        <v>#DIV/0!</v>
      </c>
      <c r="AJ1855" t="e">
        <f t="shared" si="944"/>
        <v>#DIV/0!</v>
      </c>
      <c r="AK1855"/>
      <c r="AL1855"/>
      <c r="AM1855"/>
      <c r="AN1855"/>
    </row>
    <row r="1856" spans="1:40" x14ac:dyDescent="0.25">
      <c r="A1856"/>
      <c r="B1856">
        <f t="shared" si="945"/>
        <v>172200</v>
      </c>
      <c r="C1856" s="186" t="str">
        <f t="shared" si="913"/>
        <v>-0.0000033170725957668+0.0183036696093837i</v>
      </c>
      <c r="D1856" s="158" t="str">
        <f t="shared" si="914"/>
        <v>-7.6666920975566+0.140328133671942i</v>
      </c>
      <c r="E1856" t="str">
        <f t="shared" si="915"/>
        <v>7.99990883665397-0.0270055264242366i</v>
      </c>
      <c r="F1856" t="str">
        <f t="shared" si="916"/>
        <v>0.999200648582895+2.69623698683229E-06i</v>
      </c>
      <c r="G1856">
        <f t="shared" si="911"/>
        <v>1</v>
      </c>
      <c r="H1856" t="str">
        <f t="shared" si="917"/>
        <v>11.0804912261005+2.62957621149054i</v>
      </c>
      <c r="I1856" t="str">
        <f t="shared" si="918"/>
        <v>676.227818685203i</v>
      </c>
      <c r="J1856" t="str">
        <f t="shared" si="912"/>
        <v>-617.979707357009+147.937007438125i</v>
      </c>
      <c r="K1856" t="str">
        <f t="shared" si="919"/>
        <v>0.24775387644358-1.03494636475735i</v>
      </c>
      <c r="L1856" t="str">
        <f t="shared" si="920"/>
        <v>0.0312940523637186-0.110998443868539i</v>
      </c>
      <c r="M1856" t="str">
        <f t="shared" si="921"/>
        <v>0.279047928807299-1.14594480862589i</v>
      </c>
      <c r="N1856" t="str">
        <f t="shared" si="922"/>
        <v>-1.268753643528i</v>
      </c>
      <c r="O1856" t="str">
        <f t="shared" si="923"/>
        <v>0.297471038627911-0.95473084226793i</v>
      </c>
      <c r="P1856" t="str">
        <f t="shared" si="924"/>
        <v>0.702528961372089+0.95473084226793i</v>
      </c>
      <c r="Q1856" t="str">
        <f t="shared" si="925"/>
        <v>-0.702528961372089+0.31402280126007i</v>
      </c>
      <c r="R1856" t="str">
        <f t="shared" si="926"/>
        <v>-0.327176074156601-1.50523558134108i</v>
      </c>
      <c r="S1856" t="str">
        <f t="shared" si="927"/>
        <v>0.13377567367438i</v>
      </c>
      <c r="T1856" t="str">
        <f t="shared" si="928"/>
        <v>0.20136390393255-0.0437681997304382i</v>
      </c>
      <c r="U1856" t="e">
        <f t="shared" si="929"/>
        <v>#DIV/0!</v>
      </c>
      <c r="V1856" t="str">
        <f t="shared" si="930"/>
        <v>1.33333333333333E-06-0.000616163155601607i</v>
      </c>
      <c r="W1856" t="e">
        <f t="shared" si="931"/>
        <v>#DIV/0!</v>
      </c>
      <c r="X1856" t="e">
        <f t="shared" si="932"/>
        <v>#DIV/0!</v>
      </c>
      <c r="Y1856" t="str">
        <f t="shared" si="933"/>
        <v>0.00083+0.173114321583412i</v>
      </c>
      <c r="Z1856" t="e">
        <f t="shared" si="934"/>
        <v>#DIV/0!</v>
      </c>
      <c r="AA1856" t="e">
        <f t="shared" si="935"/>
        <v>#DIV/0!</v>
      </c>
      <c r="AB1856" t="str">
        <f t="shared" si="936"/>
        <v>1.24165755907305-0.269885093509715i</v>
      </c>
      <c r="AC1856" t="str">
        <f t="shared" si="937"/>
        <v>1.03720854831429-1.49818191027071i</v>
      </c>
      <c r="AD1856" t="str">
        <f t="shared" si="938"/>
        <v>0.509643407756967+0.475944246200821i</v>
      </c>
      <c r="AE1856" t="e">
        <f t="shared" si="939"/>
        <v>#DIV/0!</v>
      </c>
      <c r="AF1856" t="str">
        <f t="shared" si="940"/>
        <v>-18.7471833236571-2.4892480778186i</v>
      </c>
      <c r="AG1856" t="e">
        <f t="shared" si="941"/>
        <v>#DIV/0!</v>
      </c>
      <c r="AH1856" t="e">
        <f t="shared" si="942"/>
        <v>#DIV/0!</v>
      </c>
      <c r="AI1856" t="e">
        <f t="shared" si="943"/>
        <v>#DIV/0!</v>
      </c>
      <c r="AJ1856" t="e">
        <f t="shared" si="944"/>
        <v>#DIV/0!</v>
      </c>
      <c r="AK1856"/>
      <c r="AL1856"/>
      <c r="AM1856"/>
      <c r="AN1856"/>
    </row>
    <row r="1857" spans="1:40" x14ac:dyDescent="0.25">
      <c r="A1857"/>
      <c r="B1857">
        <f t="shared" si="945"/>
        <v>172300</v>
      </c>
      <c r="C1857" s="186" t="str">
        <f t="shared" si="913"/>
        <v>-3.31322336779163E-06+0.0182930464704353i</v>
      </c>
      <c r="D1857" s="158" t="str">
        <f t="shared" si="914"/>
        <v>-7.66669206804584+0.140246689606671i</v>
      </c>
      <c r="E1857" t="str">
        <f t="shared" si="915"/>
        <v>7.99990873074367-0.0270212087183188i</v>
      </c>
      <c r="F1857" t="str">
        <f t="shared" si="916"/>
        <v>0.99920064859347+2.69780271016689E-06i</v>
      </c>
      <c r="G1857">
        <f t="shared" si="911"/>
        <v>1</v>
      </c>
      <c r="H1857" t="str">
        <f t="shared" si="917"/>
        <v>11.0812262024586+2.62823863439508i</v>
      </c>
      <c r="I1857" t="str">
        <f t="shared" si="918"/>
        <v>676.620517766902i</v>
      </c>
      <c r="J1857" t="str">
        <f t="shared" si="912"/>
        <v>-618.69882400548+148.022917430829i</v>
      </c>
      <c r="K1857" t="str">
        <f t="shared" si="919"/>
        <v>0.247481062106466-1.03440902764566i</v>
      </c>
      <c r="L1857" t="str">
        <f t="shared" si="920"/>
        <v>0.0312604089053832-0.110943501927135i</v>
      </c>
      <c r="M1857" t="str">
        <f t="shared" si="921"/>
        <v>0.278741471011849-1.14535252957279i</v>
      </c>
      <c r="N1857" t="str">
        <f t="shared" si="922"/>
        <v>-1.26949043426175i</v>
      </c>
      <c r="O1857" t="str">
        <f t="shared" si="923"/>
        <v>0.2967675211111-0.95494975701006i</v>
      </c>
      <c r="P1857" t="str">
        <f t="shared" si="924"/>
        <v>0.7032324788889+0.95494975701006i</v>
      </c>
      <c r="Q1857" t="str">
        <f t="shared" si="925"/>
        <v>-0.7032324788889+0.31454067725169i</v>
      </c>
      <c r="R1857" t="str">
        <f t="shared" si="926"/>
        <v>-0.327168687910478-1.50427866948406i</v>
      </c>
      <c r="S1857" t="str">
        <f t="shared" si="927"/>
        <v>0.133853359896026i</v>
      </c>
      <c r="T1857" t="str">
        <f t="shared" si="928"/>
        <v>0.201352754130365-0.0437926281295918i</v>
      </c>
      <c r="U1857" t="e">
        <f t="shared" si="929"/>
        <v>#DIV/0!</v>
      </c>
      <c r="V1857" t="str">
        <f t="shared" si="930"/>
        <v>1.33333333333333E-06-0.000615805544948329i</v>
      </c>
      <c r="W1857" t="e">
        <f t="shared" si="931"/>
        <v>#DIV/0!</v>
      </c>
      <c r="X1857" t="e">
        <f t="shared" si="932"/>
        <v>#DIV/0!</v>
      </c>
      <c r="Y1857" t="str">
        <f t="shared" si="933"/>
        <v>0.00083+0.173214852548327i</v>
      </c>
      <c r="Z1857" t="e">
        <f t="shared" si="934"/>
        <v>#DIV/0!</v>
      </c>
      <c r="AA1857" t="e">
        <f t="shared" si="935"/>
        <v>#DIV/0!</v>
      </c>
      <c r="AB1857" t="str">
        <f t="shared" si="936"/>
        <v>1.24158880675004-0.270035724808933i</v>
      </c>
      <c r="AC1857" t="str">
        <f t="shared" si="937"/>
        <v>1.03679618990042-1.49732703565941i</v>
      </c>
      <c r="AD1857" t="str">
        <f t="shared" si="938"/>
        <v>0.509990863294764+0.476069826982105i</v>
      </c>
      <c r="AE1857" t="e">
        <f t="shared" si="939"/>
        <v>#DIV/0!</v>
      </c>
      <c r="AF1857" t="str">
        <f t="shared" si="940"/>
        <v>-18.7479182705044-2.48799194478841i</v>
      </c>
      <c r="AG1857" t="e">
        <f t="shared" si="941"/>
        <v>#DIV/0!</v>
      </c>
      <c r="AH1857" t="e">
        <f t="shared" si="942"/>
        <v>#DIV/0!</v>
      </c>
      <c r="AI1857" t="e">
        <f t="shared" si="943"/>
        <v>#DIV/0!</v>
      </c>
      <c r="AJ1857" t="e">
        <f t="shared" si="944"/>
        <v>#DIV/0!</v>
      </c>
      <c r="AK1857"/>
      <c r="AL1857"/>
      <c r="AM1857"/>
      <c r="AN1857"/>
    </row>
    <row r="1858" spans="1:40" x14ac:dyDescent="0.25">
      <c r="A1858"/>
      <c r="B1858">
        <f t="shared" si="945"/>
        <v>172400</v>
      </c>
      <c r="C1858" s="186" t="str">
        <f t="shared" si="913"/>
        <v>-3.30938083606581E-06+0.0182824356553126i</v>
      </c>
      <c r="D1858" s="158" t="str">
        <f t="shared" si="914"/>
        <v>-7.66669203858644+0.140165340024063i</v>
      </c>
      <c r="E1858" t="str">
        <f t="shared" si="915"/>
        <v>7.99990862477187-0.0270368910117779i</v>
      </c>
      <c r="F1858" t="str">
        <f t="shared" si="916"/>
        <v>0.999200648604034+2.69936843343929E-06i</v>
      </c>
      <c r="G1858">
        <f t="shared" si="911"/>
        <v>1</v>
      </c>
      <c r="H1858" t="str">
        <f t="shared" si="917"/>
        <v>11.0819600054464+2.62690230811783i</v>
      </c>
      <c r="I1858" t="str">
        <f t="shared" si="918"/>
        <v>677.0132168486i</v>
      </c>
      <c r="J1858" t="str">
        <f t="shared" si="912"/>
        <v>-619.418358138217+148.108827423535i</v>
      </c>
      <c r="K1858" t="str">
        <f t="shared" si="919"/>
        <v>0.247208690065777-1.0338722112772i</v>
      </c>
      <c r="L1858" t="str">
        <f t="shared" si="920"/>
        <v>0.0312268182389873-0.110888608856991i</v>
      </c>
      <c r="M1858" t="str">
        <f t="shared" si="921"/>
        <v>0.278435508304764-1.14476082013419i</v>
      </c>
      <c r="N1858" t="str">
        <f t="shared" si="922"/>
        <v>-1.27022722499551i</v>
      </c>
      <c r="O1858" t="str">
        <f t="shared" si="923"/>
        <v>0.296063842490896-0.955168153347632i</v>
      </c>
      <c r="P1858" t="str">
        <f t="shared" si="924"/>
        <v>0.703936157509104+0.955168153347632i</v>
      </c>
      <c r="Q1858" t="str">
        <f t="shared" si="925"/>
        <v>-0.703936157509104+0.315059071647878i</v>
      </c>
      <c r="R1858" t="str">
        <f t="shared" si="926"/>
        <v>-0.327161296821691-1.50332281772258i</v>
      </c>
      <c r="S1858" t="str">
        <f t="shared" si="927"/>
        <v>0.133931046117672i</v>
      </c>
      <c r="T1858" t="str">
        <f t="shared" si="928"/>
        <v>0.201341597630151-0.0438170547325433i</v>
      </c>
      <c r="U1858" t="e">
        <f t="shared" si="929"/>
        <v>#DIV/0!</v>
      </c>
      <c r="V1858" t="str">
        <f t="shared" si="930"/>
        <v>1.33333333333333E-06-0.000615448349156595i</v>
      </c>
      <c r="W1858" t="e">
        <f t="shared" si="931"/>
        <v>#DIV/0!</v>
      </c>
      <c r="X1858" t="e">
        <f t="shared" si="932"/>
        <v>#DIV/0!</v>
      </c>
      <c r="Y1858" t="str">
        <f t="shared" si="933"/>
        <v>0.00083+0.173315383513242i</v>
      </c>
      <c r="Z1858" t="e">
        <f t="shared" si="934"/>
        <v>#DIV/0!</v>
      </c>
      <c r="AA1858" t="e">
        <f t="shared" si="935"/>
        <v>#DIV/0!</v>
      </c>
      <c r="AB1858" t="str">
        <f t="shared" si="936"/>
        <v>1.2415200131254-0.270186345032344i</v>
      </c>
      <c r="AC1858" t="str">
        <f t="shared" si="937"/>
        <v>1.03638451399682-1.49647294075453i</v>
      </c>
      <c r="AD1858" t="str">
        <f t="shared" si="938"/>
        <v>0.51033842121462+0.476195163356364i</v>
      </c>
      <c r="AE1858" t="e">
        <f t="shared" si="939"/>
        <v>#DIV/0!</v>
      </c>
      <c r="AF1858" t="str">
        <f t="shared" si="940"/>
        <v>-18.7486520440328-2.48673696809377i</v>
      </c>
      <c r="AG1858" t="e">
        <f t="shared" si="941"/>
        <v>#DIV/0!</v>
      </c>
      <c r="AH1858" t="e">
        <f t="shared" si="942"/>
        <v>#DIV/0!</v>
      </c>
      <c r="AI1858" t="e">
        <f t="shared" si="943"/>
        <v>#DIV/0!</v>
      </c>
      <c r="AJ1858" t="e">
        <f t="shared" si="944"/>
        <v>#DIV/0!</v>
      </c>
      <c r="AK1858"/>
      <c r="AL1858"/>
      <c r="AM1858"/>
      <c r="AN1858"/>
    </row>
    <row r="1859" spans="1:40" x14ac:dyDescent="0.25">
      <c r="A1859"/>
      <c r="B1859">
        <f t="shared" si="945"/>
        <v>172500</v>
      </c>
      <c r="C1859" s="186" t="str">
        <f t="shared" si="913"/>
        <v>-3.30554498506645E-06+0.0182718371425832i</v>
      </c>
      <c r="D1859" s="158" t="str">
        <f t="shared" si="914"/>
        <v>-7.66669200917826+0.140084084759805i</v>
      </c>
      <c r="E1859" t="str">
        <f t="shared" si="915"/>
        <v>7.9999085187386-0.0270525733046136i</v>
      </c>
      <c r="F1859" t="str">
        <f t="shared" si="916"/>
        <v>0.999200648614619+2.70093415664962E-06i</v>
      </c>
      <c r="G1859">
        <f t="shared" si="911"/>
        <v>1</v>
      </c>
      <c r="H1859" t="str">
        <f t="shared" si="917"/>
        <v>11.0826926375017+2.62556723110831i</v>
      </c>
      <c r="I1859" t="str">
        <f t="shared" si="918"/>
        <v>677.405915930299i</v>
      </c>
      <c r="J1859" t="str">
        <f t="shared" si="912"/>
        <v>-620.138309755221+148.19473741624i</v>
      </c>
      <c r="K1859" t="str">
        <f t="shared" si="919"/>
        <v>0.246936759383991-1.03333591496373i</v>
      </c>
      <c r="L1859" t="str">
        <f t="shared" si="920"/>
        <v>0.0311932802572925-0.110833764603298i</v>
      </c>
      <c r="M1859" t="str">
        <f t="shared" si="921"/>
        <v>0.278130039641284-1.14416967956703i</v>
      </c>
      <c r="N1859" t="str">
        <f t="shared" si="922"/>
        <v>-1.27096401572926i</v>
      </c>
      <c r="O1859" t="str">
        <f t="shared" si="923"/>
        <v>0.295360003149318-0.955386031162082i</v>
      </c>
      <c r="P1859" t="str">
        <f t="shared" si="924"/>
        <v>0.704639996850682+0.955386031162082i</v>
      </c>
      <c r="Q1859" t="str">
        <f t="shared" si="925"/>
        <v>-0.704639996850682+0.315577984567178i</v>
      </c>
      <c r="R1859" t="str">
        <f t="shared" si="926"/>
        <v>-0.327153900889228-1.50236802421013i</v>
      </c>
      <c r="S1859" t="str">
        <f t="shared" si="927"/>
        <v>0.134008732339318i</v>
      </c>
      <c r="T1859" t="str">
        <f t="shared" si="928"/>
        <v>0.201330434431525-0.0438414795380283i</v>
      </c>
      <c r="U1859" t="e">
        <f t="shared" si="929"/>
        <v>#DIV/0!</v>
      </c>
      <c r="V1859" t="str">
        <f t="shared" si="930"/>
        <v>1.33333333333333E-06-0.000615091567504909i</v>
      </c>
      <c r="W1859" t="e">
        <f t="shared" si="931"/>
        <v>#DIV/0!</v>
      </c>
      <c r="X1859" t="e">
        <f t="shared" si="932"/>
        <v>#DIV/0!</v>
      </c>
      <c r="Y1859" t="str">
        <f t="shared" si="933"/>
        <v>0.00083+0.173415914478157i</v>
      </c>
      <c r="Z1859" t="e">
        <f t="shared" si="934"/>
        <v>#DIV/0!</v>
      </c>
      <c r="AA1859" t="e">
        <f t="shared" si="935"/>
        <v>#DIV/0!</v>
      </c>
      <c r="AB1859" t="str">
        <f t="shared" si="936"/>
        <v>1.24145117819676-0.270336954172151i</v>
      </c>
      <c r="AC1859" t="str">
        <f t="shared" si="937"/>
        <v>1.03597351917431-1.4956196245359i</v>
      </c>
      <c r="AD1859" t="str">
        <f t="shared" si="938"/>
        <v>0.510686081353233+0.47632025524202i</v>
      </c>
      <c r="AE1859" t="e">
        <f t="shared" si="939"/>
        <v>#DIV/0!</v>
      </c>
      <c r="AF1859" t="str">
        <f t="shared" si="940"/>
        <v>-18.74938464668-2.48548314634851i</v>
      </c>
      <c r="AG1859" t="e">
        <f t="shared" si="941"/>
        <v>#DIV/0!</v>
      </c>
      <c r="AH1859" t="e">
        <f t="shared" si="942"/>
        <v>#DIV/0!</v>
      </c>
      <c r="AI1859" t="e">
        <f t="shared" si="943"/>
        <v>#DIV/0!</v>
      </c>
      <c r="AJ1859" t="e">
        <f t="shared" si="944"/>
        <v>#DIV/0!</v>
      </c>
      <c r="AK1859"/>
      <c r="AL1859"/>
      <c r="AM1859"/>
      <c r="AN1859"/>
    </row>
    <row r="1860" spans="1:40" x14ac:dyDescent="0.25">
      <c r="A1860"/>
      <c r="B1860">
        <f t="shared" si="945"/>
        <v>172600</v>
      </c>
      <c r="C1860" s="186" t="str">
        <f t="shared" si="913"/>
        <v>-3.30171579931539E-06+0.0182612509108639i</v>
      </c>
      <c r="D1860" s="158" t="str">
        <f t="shared" si="914"/>
        <v>-7.66669197982114+0.140002923649957i</v>
      </c>
      <c r="E1860" t="str">
        <f t="shared" si="915"/>
        <v>7.99990841264384-0.0270682555968256i</v>
      </c>
      <c r="F1860" t="str">
        <f t="shared" si="916"/>
        <v>0.999200648625204+2.70249987979775E-06i</v>
      </c>
      <c r="G1860">
        <f t="shared" si="911"/>
        <v>1</v>
      </c>
      <c r="H1860" t="str">
        <f t="shared" si="917"/>
        <v>11.0834241010563+2.62423340181796i</v>
      </c>
      <c r="I1860" t="str">
        <f t="shared" si="918"/>
        <v>677.798615011998i</v>
      </c>
      <c r="J1860" t="str">
        <f t="shared" si="912"/>
        <v>-620.85867885649+148.280647408945i</v>
      </c>
      <c r="K1860" t="str">
        <f t="shared" si="919"/>
        <v>0.246665269126026-1.03280013801805i</v>
      </c>
      <c r="L1860" t="str">
        <f t="shared" si="920"/>
        <v>0.0311597948533239-0.110778969111296i</v>
      </c>
      <c r="M1860" t="str">
        <f t="shared" si="921"/>
        <v>0.27782506397935-1.14357910712935i</v>
      </c>
      <c r="N1860" t="str">
        <f t="shared" si="922"/>
        <v>-1.27170080646302i</v>
      </c>
      <c r="O1860" t="str">
        <f t="shared" si="923"/>
        <v>0.294656003468435-0.955603390335138i</v>
      </c>
      <c r="P1860" t="str">
        <f t="shared" si="924"/>
        <v>0.705343996531565+0.955603390335138i</v>
      </c>
      <c r="Q1860" t="str">
        <f t="shared" si="925"/>
        <v>-0.705343996531565+0.316097416127882i</v>
      </c>
      <c r="R1860" t="str">
        <f t="shared" si="926"/>
        <v>-0.327146500112071-1.50141428710445i</v>
      </c>
      <c r="S1860" t="str">
        <f t="shared" si="927"/>
        <v>0.134086418560964i</v>
      </c>
      <c r="T1860" t="str">
        <f t="shared" si="928"/>
        <v>0.201319264534099-0.0438659025447816i</v>
      </c>
      <c r="U1860" t="e">
        <f t="shared" si="929"/>
        <v>#DIV/0!</v>
      </c>
      <c r="V1860" t="str">
        <f t="shared" si="930"/>
        <v>1.33333333333333E-06-0.000614735199273445i</v>
      </c>
      <c r="W1860" t="e">
        <f t="shared" si="931"/>
        <v>#DIV/0!</v>
      </c>
      <c r="X1860" t="e">
        <f t="shared" si="932"/>
        <v>#DIV/0!</v>
      </c>
      <c r="Y1860" t="str">
        <f t="shared" si="933"/>
        <v>0.00083+0.173516445443071i</v>
      </c>
      <c r="Z1860" t="e">
        <f t="shared" si="934"/>
        <v>#DIV/0!</v>
      </c>
      <c r="AA1860" t="e">
        <f t="shared" si="935"/>
        <v>#DIV/0!</v>
      </c>
      <c r="AB1860" t="str">
        <f t="shared" si="936"/>
        <v>1.24138230196173-0.270487552220551i</v>
      </c>
      <c r="AC1860" t="str">
        <f t="shared" si="937"/>
        <v>1.03556320400737-1.49476708598486i</v>
      </c>
      <c r="AD1860" t="str">
        <f t="shared" si="938"/>
        <v>0.511033843547215+0.476445102557595i</v>
      </c>
      <c r="AE1860" t="e">
        <f t="shared" si="939"/>
        <v>#DIV/0!</v>
      </c>
      <c r="AF1860" t="str">
        <f t="shared" si="940"/>
        <v>-18.7501160808774-2.484230478168i</v>
      </c>
      <c r="AG1860" t="e">
        <f t="shared" si="941"/>
        <v>#DIV/0!</v>
      </c>
      <c r="AH1860" t="e">
        <f t="shared" si="942"/>
        <v>#DIV/0!</v>
      </c>
      <c r="AI1860" t="e">
        <f t="shared" si="943"/>
        <v>#DIV/0!</v>
      </c>
      <c r="AJ1860" t="e">
        <f t="shared" si="944"/>
        <v>#DIV/0!</v>
      </c>
      <c r="AK1860"/>
      <c r="AL1860"/>
      <c r="AM1860"/>
      <c r="AN1860"/>
    </row>
    <row r="1861" spans="1:40" x14ac:dyDescent="0.25">
      <c r="A1861"/>
      <c r="B1861">
        <f t="shared" si="945"/>
        <v>172700</v>
      </c>
      <c r="C1861" s="186" t="str">
        <f t="shared" si="913"/>
        <v>-3.29789326337937E-06+0.0182506769388211i</v>
      </c>
      <c r="D1861" s="158" t="str">
        <f t="shared" si="914"/>
        <v>-7.666691950515+0.139921856530962i</v>
      </c>
      <c r="E1861" t="str">
        <f t="shared" si="915"/>
        <v>7.99990830648759-0.0270839378884134i</v>
      </c>
      <c r="F1861" t="str">
        <f t="shared" si="916"/>
        <v>0.999200648635788+2.70406560288362E-06i</v>
      </c>
      <c r="G1861">
        <f t="shared" ref="G1861:G1924" si="946">IF($C$11=$C$7,$C$24,F1861)</f>
        <v>1</v>
      </c>
      <c r="H1861" t="str">
        <f t="shared" si="917"/>
        <v>11.084154398536+2.62290081870035i</v>
      </c>
      <c r="I1861" t="str">
        <f t="shared" si="918"/>
        <v>678.191314093697i</v>
      </c>
      <c r="J1861" t="str">
        <f t="shared" ref="J1861:J1924" si="947">IMSUM(COMPLEX(0,2*PI()*B1861*$C$113*$C$112),COMPLEX(0,2*PI()*B1861*$C$113*$C$111),COMPLEX(0,2*PI()*B1861*$C$28*10^-12*$C$111),COMPLEX(-1*2*PI()*B1861*2*PI()*B1861*$C$113*$C$112*$C$28*10^-12*$C$111,0),COMPLEX(1,0))</f>
        <v>-621.579465442026+148.36655740165i</v>
      </c>
      <c r="K1861" t="str">
        <f t="shared" si="919"/>
        <v>0.246394218359219-1.032264879754i</v>
      </c>
      <c r="L1861" t="str">
        <f t="shared" si="920"/>
        <v>0.0311263619203689-0.110724222326278i</v>
      </c>
      <c r="M1861" t="str">
        <f t="shared" si="921"/>
        <v>0.277520580279588-1.14298910208028i</v>
      </c>
      <c r="N1861" t="str">
        <f t="shared" si="922"/>
        <v>-1.27243759719678i</v>
      </c>
      <c r="O1861" t="str">
        <f t="shared" si="923"/>
        <v>0.293951843830427-0.955820230748802i</v>
      </c>
      <c r="P1861" t="str">
        <f t="shared" si="924"/>
        <v>0.706048156169573+0.955820230748802i</v>
      </c>
      <c r="Q1861" t="str">
        <f t="shared" si="925"/>
        <v>-0.706048156169573+0.316617366447978i</v>
      </c>
      <c r="R1861" t="str">
        <f t="shared" si="926"/>
        <v>-0.32713909448921-1.50046160456754i</v>
      </c>
      <c r="S1861" t="str">
        <f t="shared" si="927"/>
        <v>0.13416410478261i</v>
      </c>
      <c r="T1861" t="str">
        <f t="shared" si="928"/>
        <v>0.201308087937483-0.0438903237515385i</v>
      </c>
      <c r="U1861" t="e">
        <f t="shared" si="929"/>
        <v>#DIV/0!</v>
      </c>
      <c r="V1861" t="str">
        <f t="shared" si="930"/>
        <v>1.33333333333333E-06-0.000614379243744048i</v>
      </c>
      <c r="W1861" t="e">
        <f t="shared" si="931"/>
        <v>#DIV/0!</v>
      </c>
      <c r="X1861" t="e">
        <f t="shared" si="932"/>
        <v>#DIV/0!</v>
      </c>
      <c r="Y1861" t="str">
        <f t="shared" si="933"/>
        <v>0.00083+0.173616976407986i</v>
      </c>
      <c r="Z1861" t="e">
        <f t="shared" si="934"/>
        <v>#DIV/0!</v>
      </c>
      <c r="AA1861" t="e">
        <f t="shared" si="935"/>
        <v>#DIV/0!</v>
      </c>
      <c r="AB1861" t="str">
        <f t="shared" si="936"/>
        <v>1.24131338441791-0.270638139169747i</v>
      </c>
      <c r="AC1861" t="str">
        <f t="shared" si="937"/>
        <v>1.03515356707417-1.49391532408424i</v>
      </c>
      <c r="AD1861" t="str">
        <f t="shared" si="938"/>
        <v>0.511381707633116+0.476569705221702i</v>
      </c>
      <c r="AE1861" t="e">
        <f t="shared" si="939"/>
        <v>#DIV/0!</v>
      </c>
      <c r="AF1861" t="str">
        <f t="shared" si="940"/>
        <v>-18.750846349051-2.48297896216939i</v>
      </c>
      <c r="AG1861" t="e">
        <f t="shared" si="941"/>
        <v>#DIV/0!</v>
      </c>
      <c r="AH1861" t="e">
        <f t="shared" si="942"/>
        <v>#DIV/0!</v>
      </c>
      <c r="AI1861" t="e">
        <f t="shared" si="943"/>
        <v>#DIV/0!</v>
      </c>
      <c r="AJ1861" t="e">
        <f t="shared" si="944"/>
        <v>#DIV/0!</v>
      </c>
      <c r="AK1861"/>
      <c r="AL1861"/>
      <c r="AM1861"/>
      <c r="AN1861"/>
    </row>
    <row r="1862" spans="1:40" x14ac:dyDescent="0.25">
      <c r="A1862"/>
      <c r="B1862">
        <f t="shared" si="945"/>
        <v>172800</v>
      </c>
      <c r="C1862" s="186" t="str">
        <f t="shared" ref="C1862:C1925" si="948">IMPRODUCT(COMPLEX(-1,0),IMDIV(IMPRODUCT(G1862,COMPLEX($C$100+$C$101,0)),COMPLEX($C$100,2*PI()*B1862*$C$103*$C$102*(2*$C$100+$C$101))))</f>
        <v>-3.29407736186968E-06+0.0182401152051705i</v>
      </c>
      <c r="D1862" s="158" t="str">
        <f t="shared" ref="D1862:D1925" si="949">IMPRODUCT(COMPLEX($C$106,0),IMSUB(C1862,G1862))</f>
        <v>-7.66669192125976+0.139840883239641i</v>
      </c>
      <c r="E1862" t="str">
        <f t="shared" ref="E1862:E1925" si="950">IMDIV(COMPLEX($C$20*10^3,0),COMPLEX(1,2*PI()*B1862*$C$20*1000*$C$29*10^-12))</f>
        <v>7.99990820026987-0.0270996201793768i</v>
      </c>
      <c r="F1862" t="str">
        <f t="shared" ref="F1862:F1925" si="951">IMDIV(COMPLEX($C$22*1000,0),IMSUM(COMPLEX($C$22*1000,0),E1862))</f>
        <v>0.999200648646383+2.70563132590728E-06i</v>
      </c>
      <c r="G1862">
        <f t="shared" si="946"/>
        <v>1</v>
      </c>
      <c r="H1862" t="str">
        <f t="shared" ref="H1862:H1925" si="952">IMPRODUCT(COMPLEX($C$108,0),IMPRODUCT(COMPLEX(-1,0),D1862),IMDIV(COMPLEX(0,2*PI()*B1862*$C$109*$C$110),COMPLEX(1,2*PI()*B1862*$C$109*$C$110)))</f>
        <v>11.0848835323603+2.621569480211i</v>
      </c>
      <c r="I1862" t="str">
        <f t="shared" ref="I1862:I1925" si="953">COMPLEX(0,2*PI()*B1862*$C$113*$C$112*$C$114)</f>
        <v>678.584013175395i</v>
      </c>
      <c r="J1862" t="str">
        <f t="shared" si="947"/>
        <v>-622.300669511828+148.452467394355i</v>
      </c>
      <c r="K1862" t="str">
        <f t="shared" ref="K1862:K1925" si="954">IMDIV(I1862,J1862)</f>
        <v>0.24612360615333-1.03173013948643i</v>
      </c>
      <c r="L1862" t="str">
        <f t="shared" ref="L1862:L1925" si="955">IMDIV(COMPLEX($C$117,0),COMPLEX(1,2*PI()*B1862*$C$115*$C$116))</f>
        <v>0.0310929813519771-0.110669524193591i</v>
      </c>
      <c r="M1862" t="str">
        <f t="shared" ref="M1862:M1925" si="956">IMSUM(K1862,L1862)</f>
        <v>0.277216587505307-1.14239966368002i</v>
      </c>
      <c r="N1862" t="str">
        <f t="shared" ref="N1862:N1925" si="957">COMPLEX(0,-2*PI()*B1862*$C$43)</f>
        <v>-1.27317438793053i</v>
      </c>
      <c r="O1862" t="str">
        <f t="shared" ref="O1862:O1925" si="958">IMEXP(N1862)</f>
        <v>0.293247524617567-0.956036552285356i</v>
      </c>
      <c r="P1862" t="str">
        <f t="shared" ref="P1862:P1925" si="959">IMSUB(COMPLEX(1,0),O1862)</f>
        <v>0.706752475382433+0.956036552285356i</v>
      </c>
      <c r="Q1862" t="str">
        <f t="shared" ref="Q1862:Q1925" si="960">IMSUM(COMPLEX(0,2*PI()*B1862*$C$43),O1862,COMPLEX(-1,0))</f>
        <v>-0.706752475382433+0.317137835645174i</v>
      </c>
      <c r="R1862" t="str">
        <f t="shared" ref="R1862:R1925" si="961">IMDIV(P1862,Q1862)</f>
        <v>-0.327131684019624-1.49950997476569i</v>
      </c>
      <c r="S1862" t="str">
        <f t="shared" ref="S1862:S1925" si="962">IMDIV(COMPLEX(0,2*PI()*B1862*$C$123),COMPLEX($C$124,0))</f>
        <v>0.134241791004256i</v>
      </c>
      <c r="T1862" t="str">
        <f t="shared" ref="T1862:T1925" si="963">IMPRODUCT(R1862,S1862)</f>
        <v>0.201296904641293-0.0439147431570327i</v>
      </c>
      <c r="U1862" t="e">
        <f t="shared" ref="U1862:U1925" si="964">IMDIV(COMPLEX(1,2*PI()*B1862*$C$16*10^-3*$C$15*10^-6),COMPLEX(0,2*PI()*B1862*$C$15*10^-6))</f>
        <v>#DIV/0!</v>
      </c>
      <c r="V1862" t="str">
        <f t="shared" ref="V1862:V1925" si="965">IMSUM(COMPLEX($C$18*10^-3,0),IMDIV(COMPLEX(1,0),COMPLEX(0,2*PI()*B1862*($C$17*1*10^-6))))</f>
        <v>1.33333333333333E-06-0.000614023700200213i</v>
      </c>
      <c r="W1862" t="e">
        <f t="shared" ref="W1862:W1925" si="966">IMDIV(IMPRODUCT(U1862,V1862),IMSUM(U1862,V1862))</f>
        <v>#DIV/0!</v>
      </c>
      <c r="X1862" t="e">
        <f t="shared" ref="X1862:X1925" si="967">IMDIV(IMPRODUCT(COMPLEX($C$19,0),W1862),IMSUM(COMPLEX($C$19,0),W1862))</f>
        <v>#DIV/0!</v>
      </c>
      <c r="Y1862" t="str">
        <f t="shared" ref="Y1862:Y1925" si="968">COMPLEX($C$13*10^-3,2*PI()*B1862*$C$12*0.000001)</f>
        <v>0.00083+0.173717507372901i</v>
      </c>
      <c r="Z1862" t="e">
        <f t="shared" ref="Z1862:Z1925" si="969">IMPRODUCT(COMPLEX($C$6,0),IMDIV(X1862,IMSUM(X1862,Y1862)))</f>
        <v>#DIV/0!</v>
      </c>
      <c r="AA1862" t="e">
        <f t="shared" ref="AA1862:AA1925" si="970">IMDIV(COMPLEX($C$6,0),IMSUM(X1862,Y1862))</f>
        <v>#DIV/0!</v>
      </c>
      <c r="AB1862" t="str">
        <f t="shared" ref="AB1862:AB1925" si="971">IMPRODUCT(COMPLEX($C$119,0),T1862)</f>
        <v>1.24124442556293-0.27078871501193i</v>
      </c>
      <c r="AC1862" t="str">
        <f t="shared" ref="AC1862:AC1925" si="972">IMSUM(COMPLEX(1,0),IMPRODUCT(AB1862,M1862))</f>
        <v>1.03474460695657-1.49306433781835i</v>
      </c>
      <c r="AD1862" t="str">
        <f t="shared" ref="AD1862:AD1925" si="973">IMDIV(AB1862,AC1862)</f>
        <v>0.511729673447421+0.476694063153061i</v>
      </c>
      <c r="AE1862" t="e">
        <f t="shared" ref="AE1862:AE1925" si="974">IMPRODUCT(AD1862,AA1862,X1862)</f>
        <v>#DIV/0!</v>
      </c>
      <c r="AF1862" t="str">
        <f t="shared" ref="AF1862:AF1925" si="975">IMSUB(D1862,H1862)</f>
        <v>-18.7515754536201-2.48172859697136i</v>
      </c>
      <c r="AG1862" t="e">
        <f t="shared" ref="AG1862:AG1925" si="976">IMSUM(COMPLEX(1,0),IMPRODUCT(AD1862,AA1862,COMPLEX($C$127,0)))</f>
        <v>#DIV/0!</v>
      </c>
      <c r="AH1862" t="e">
        <f t="shared" ref="AH1862:AH1925" si="977">IMDIV(IMPRODUCT(AE1862,AF1862),AG1862)</f>
        <v>#DIV/0!</v>
      </c>
      <c r="AI1862" t="e">
        <f t="shared" ref="AI1862:AI1925" si="978">20*LOG10(IMABS(AH1862))</f>
        <v>#DIV/0!</v>
      </c>
      <c r="AJ1862" t="e">
        <f t="shared" ref="AJ1862:AJ1925" si="979">IMARGUMENT(AH1862)*180/PI()</f>
        <v>#DIV/0!</v>
      </c>
      <c r="AK1862"/>
      <c r="AL1862"/>
      <c r="AM1862"/>
      <c r="AN1862"/>
    </row>
    <row r="1863" spans="1:40" x14ac:dyDescent="0.25">
      <c r="A1863"/>
      <c r="B1863">
        <f t="shared" si="945"/>
        <v>172900</v>
      </c>
      <c r="C1863" s="186" t="str">
        <f t="shared" si="948"/>
        <v>-3.29026807944231E-06+0.0182295656886775i</v>
      </c>
      <c r="D1863" s="158" t="str">
        <f t="shared" si="949"/>
        <v>-7.66669189205528+0.139760003613194i</v>
      </c>
      <c r="E1863" t="str">
        <f t="shared" si="950"/>
        <v>7.99990809399066-0.0271153024697153i</v>
      </c>
      <c r="F1863" t="str">
        <f t="shared" si="951"/>
        <v>0.999200648656987+2.70719704886866E-06i</v>
      </c>
      <c r="G1863">
        <f t="shared" si="946"/>
        <v>1</v>
      </c>
      <c r="H1863" t="str">
        <f t="shared" si="952"/>
        <v>11.0856115049427+2.62023938480744i</v>
      </c>
      <c r="I1863" t="str">
        <f t="shared" si="953"/>
        <v>678.976712257094i</v>
      </c>
      <c r="J1863" t="str">
        <f t="shared" si="947"/>
        <v>-623.022291065896+148.53837738706i</v>
      </c>
      <c r="K1863" t="str">
        <f t="shared" si="954"/>
        <v>0.245853431580524-1.03119591653123i</v>
      </c>
      <c r="L1863" t="str">
        <f t="shared" si="955"/>
        <v>0.0310596530419591-0.110614874658636i</v>
      </c>
      <c r="M1863" t="str">
        <f t="shared" si="956"/>
        <v>0.276913084622483-1.14181079118987i</v>
      </c>
      <c r="N1863" t="str">
        <f t="shared" si="957"/>
        <v>-1.27391117866429i</v>
      </c>
      <c r="O1863" t="str">
        <f t="shared" si="958"/>
        <v>0.292543046212181-0.956252354827374i</v>
      </c>
      <c r="P1863" t="str">
        <f t="shared" si="959"/>
        <v>0.707456953787819+0.956252354827374i</v>
      </c>
      <c r="Q1863" t="str">
        <f t="shared" si="960"/>
        <v>-0.707456953787819+0.317658823836916i</v>
      </c>
      <c r="R1863" t="str">
        <f t="shared" si="961"/>
        <v>-0.327124268702299-1.49855939586937i</v>
      </c>
      <c r="S1863" t="str">
        <f t="shared" si="962"/>
        <v>0.134319477225902i</v>
      </c>
      <c r="T1863" t="str">
        <f t="shared" si="963"/>
        <v>0.201285714645137-0.0439391607599983i</v>
      </c>
      <c r="U1863" t="e">
        <f t="shared" si="964"/>
        <v>#DIV/0!</v>
      </c>
      <c r="V1863" t="str">
        <f t="shared" si="965"/>
        <v>1.33333333333333E-06-0.000613668567927106i</v>
      </c>
      <c r="W1863" t="e">
        <f t="shared" si="966"/>
        <v>#DIV/0!</v>
      </c>
      <c r="X1863" t="e">
        <f t="shared" si="967"/>
        <v>#DIV/0!</v>
      </c>
      <c r="Y1863" t="str">
        <f t="shared" si="968"/>
        <v>0.00083+0.173818038337816i</v>
      </c>
      <c r="Z1863" t="e">
        <f t="shared" si="969"/>
        <v>#DIV/0!</v>
      </c>
      <c r="AA1863" t="e">
        <f t="shared" si="970"/>
        <v>#DIV/0!</v>
      </c>
      <c r="AB1863" t="str">
        <f t="shared" si="971"/>
        <v>1.24117542539437-0.270939279739295i</v>
      </c>
      <c r="AC1863" t="str">
        <f t="shared" si="972"/>
        <v>1.03433632224004-1.49221412617297i</v>
      </c>
      <c r="AD1863" t="str">
        <f t="shared" si="973"/>
        <v>0.512077740826546+0.476818176270486i</v>
      </c>
      <c r="AE1863" t="e">
        <f t="shared" si="974"/>
        <v>#DIV/0!</v>
      </c>
      <c r="AF1863" t="str">
        <f t="shared" si="975"/>
        <v>-18.752303396998-2.48047938119425i</v>
      </c>
      <c r="AG1863" t="e">
        <f t="shared" si="976"/>
        <v>#DIV/0!</v>
      </c>
      <c r="AH1863" t="e">
        <f t="shared" si="977"/>
        <v>#DIV/0!</v>
      </c>
      <c r="AI1863" t="e">
        <f t="shared" si="978"/>
        <v>#DIV/0!</v>
      </c>
      <c r="AJ1863" t="e">
        <f t="shared" si="979"/>
        <v>#DIV/0!</v>
      </c>
      <c r="AK1863"/>
      <c r="AL1863"/>
      <c r="AM1863"/>
      <c r="AN1863"/>
    </row>
    <row r="1864" spans="1:40" x14ac:dyDescent="0.25">
      <c r="A1864"/>
      <c r="B1864">
        <f t="shared" si="945"/>
        <v>173000</v>
      </c>
      <c r="C1864" s="186" t="str">
        <f t="shared" si="948"/>
        <v>-3.28646540079738E-06+0.0182190283681562i</v>
      </c>
      <c r="D1864" s="158" t="str">
        <f t="shared" si="949"/>
        <v>-7.6666918629014+0.139679217489198i</v>
      </c>
      <c r="E1864" t="str">
        <f t="shared" si="950"/>
        <v>7.99990798764996-0.0271309847594286i</v>
      </c>
      <c r="F1864" t="str">
        <f t="shared" si="951"/>
        <v>0.999200648667592+0.0000027087627717677i</v>
      </c>
      <c r="G1864">
        <f t="shared" si="946"/>
        <v>1</v>
      </c>
      <c r="H1864" t="str">
        <f t="shared" si="952"/>
        <v>11.0863383186903+2.61891053094921i</v>
      </c>
      <c r="I1864" t="str">
        <f t="shared" si="953"/>
        <v>679.369411338793i</v>
      </c>
      <c r="J1864" t="str">
        <f t="shared" si="947"/>
        <v>-623.74433010423+148.624287379765i</v>
      </c>
      <c r="K1864" t="str">
        <f t="shared" si="954"/>
        <v>0.245583693715373-1.03066221020531i</v>
      </c>
      <c r="L1864" t="str">
        <f t="shared" si="955"/>
        <v>0.031026376884386-0.110560273666865i</v>
      </c>
      <c r="M1864" t="str">
        <f t="shared" si="956"/>
        <v>0.276610070599759-1.14122248387217i</v>
      </c>
      <c r="N1864" t="str">
        <f t="shared" si="957"/>
        <v>-1.27464796939804i</v>
      </c>
      <c r="O1864" t="str">
        <f t="shared" si="958"/>
        <v>0.291838408996722-0.9564676382577i</v>
      </c>
      <c r="P1864" t="str">
        <f t="shared" si="959"/>
        <v>0.708161591003278+0.9564676382577i</v>
      </c>
      <c r="Q1864" t="str">
        <f t="shared" si="960"/>
        <v>-0.708161591003278+0.31818033114034i</v>
      </c>
      <c r="R1864" t="str">
        <f t="shared" si="961"/>
        <v>-0.327116848536218-1.49760986605334i</v>
      </c>
      <c r="S1864" t="str">
        <f t="shared" si="962"/>
        <v>0.134397163447548i</v>
      </c>
      <c r="T1864" t="str">
        <f t="shared" si="963"/>
        <v>0.201274517948631-0.0439635765591689i</v>
      </c>
      <c r="U1864" t="e">
        <f t="shared" si="964"/>
        <v>#DIV/0!</v>
      </c>
      <c r="V1864" t="str">
        <f t="shared" si="965"/>
        <v>1.33333333333333E-06-0.000613313846211544i</v>
      </c>
      <c r="W1864" t="e">
        <f t="shared" si="966"/>
        <v>#DIV/0!</v>
      </c>
      <c r="X1864" t="e">
        <f t="shared" si="967"/>
        <v>#DIV/0!</v>
      </c>
      <c r="Y1864" t="str">
        <f t="shared" si="968"/>
        <v>0.00083+0.173918569302731i</v>
      </c>
      <c r="Z1864" t="e">
        <f t="shared" si="969"/>
        <v>#DIV/0!</v>
      </c>
      <c r="AA1864" t="e">
        <f t="shared" si="970"/>
        <v>#DIV/0!</v>
      </c>
      <c r="AB1864" t="str">
        <f t="shared" si="971"/>
        <v>1.24110638390987-0.271089833344032i</v>
      </c>
      <c r="AC1864" t="str">
        <f t="shared" si="972"/>
        <v>1.03392871151375-1.4913646881354i</v>
      </c>
      <c r="AD1864" t="str">
        <f t="shared" si="973"/>
        <v>0.512425909606841+0.476942044492896i</v>
      </c>
      <c r="AE1864" t="e">
        <f t="shared" si="974"/>
        <v>#DIV/0!</v>
      </c>
      <c r="AF1864" t="str">
        <f t="shared" si="975"/>
        <v>-18.7530301815917-2.47923131346001i</v>
      </c>
      <c r="AG1864" t="e">
        <f t="shared" si="976"/>
        <v>#DIV/0!</v>
      </c>
      <c r="AH1864" t="e">
        <f t="shared" si="977"/>
        <v>#DIV/0!</v>
      </c>
      <c r="AI1864" t="e">
        <f t="shared" si="978"/>
        <v>#DIV/0!</v>
      </c>
      <c r="AJ1864" t="e">
        <f t="shared" si="979"/>
        <v>#DIV/0!</v>
      </c>
      <c r="AK1864"/>
      <c r="AL1864"/>
      <c r="AM1864"/>
      <c r="AN1864"/>
    </row>
    <row r="1865" spans="1:40" x14ac:dyDescent="0.25">
      <c r="A1865"/>
      <c r="B1865">
        <f t="shared" si="945"/>
        <v>173100</v>
      </c>
      <c r="C1865" s="186" t="str">
        <f t="shared" si="948"/>
        <v>-3.28266931067925E-06+0.0182085032224696i</v>
      </c>
      <c r="D1865" s="158" t="str">
        <f t="shared" si="949"/>
        <v>-7.66669183379805+0.1395985247056i</v>
      </c>
      <c r="E1865" t="str">
        <f t="shared" si="950"/>
        <v>7.99990788124779-0.0271466670485163i</v>
      </c>
      <c r="F1865" t="str">
        <f t="shared" si="951"/>
        <v>0.999200648678216+2.71032849460444E-06i</v>
      </c>
      <c r="G1865">
        <f t="shared" si="946"/>
        <v>1</v>
      </c>
      <c r="H1865" t="str">
        <f t="shared" si="952"/>
        <v>11.0870639760046+2.61758291709787i</v>
      </c>
      <c r="I1865" t="str">
        <f t="shared" si="953"/>
        <v>679.762110420492i</v>
      </c>
      <c r="J1865" t="str">
        <f t="shared" si="947"/>
        <v>-624.466786626831+148.71019737247i</v>
      </c>
      <c r="K1865" t="str">
        <f t="shared" si="954"/>
        <v>0.245314391634839-1.03012901982661i</v>
      </c>
      <c r="L1865" t="str">
        <f t="shared" si="955"/>
        <v>0.030993152773589-0.110505721163785i</v>
      </c>
      <c r="M1865" t="str">
        <f t="shared" si="956"/>
        <v>0.276307544408428-1.14063474099039i</v>
      </c>
      <c r="N1865" t="str">
        <f t="shared" si="957"/>
        <v>-1.2753847601318i</v>
      </c>
      <c r="O1865" t="str">
        <f t="shared" si="958"/>
        <v>0.291133613353692-0.95668240245947i</v>
      </c>
      <c r="P1865" t="str">
        <f t="shared" si="959"/>
        <v>0.708866386646308+0.95668240245947i</v>
      </c>
      <c r="Q1865" t="str">
        <f t="shared" si="960"/>
        <v>-0.708866386646308+0.31870235767233i</v>
      </c>
      <c r="R1865" t="str">
        <f t="shared" si="961"/>
        <v>-0.32710942352036-1.49666138349652i</v>
      </c>
      <c r="S1865" t="str">
        <f t="shared" si="962"/>
        <v>0.134474849669194i</v>
      </c>
      <c r="T1865" t="str">
        <f t="shared" si="963"/>
        <v>0.201263314551382-0.0439879905532771i</v>
      </c>
      <c r="U1865" t="e">
        <f t="shared" si="964"/>
        <v>#DIV/0!</v>
      </c>
      <c r="V1865" t="str">
        <f t="shared" si="965"/>
        <v>1.33333333333333E-06-0.000612959534341981i</v>
      </c>
      <c r="W1865" t="e">
        <f t="shared" si="966"/>
        <v>#DIV/0!</v>
      </c>
      <c r="X1865" t="e">
        <f t="shared" si="967"/>
        <v>#DIV/0!</v>
      </c>
      <c r="Y1865" t="str">
        <f t="shared" si="968"/>
        <v>0.00083+0.174019100267646i</v>
      </c>
      <c r="Z1865" t="e">
        <f t="shared" si="969"/>
        <v>#DIV/0!</v>
      </c>
      <c r="AA1865" t="e">
        <f t="shared" si="970"/>
        <v>#DIV/0!</v>
      </c>
      <c r="AB1865" t="str">
        <f t="shared" si="971"/>
        <v>1.24103730110699-0.271240375818326i</v>
      </c>
      <c r="AC1865" t="str">
        <f t="shared" si="972"/>
        <v>1.03352177337046-1.49051602269437i</v>
      </c>
      <c r="AD1865" t="str">
        <f t="shared" si="973"/>
        <v>0.512774179624584+0.477065667739294i</v>
      </c>
      <c r="AE1865" t="e">
        <f t="shared" si="974"/>
        <v>#DIV/0!</v>
      </c>
      <c r="AF1865" t="str">
        <f t="shared" si="975"/>
        <v>-18.7537558098027-2.47798439239227i</v>
      </c>
      <c r="AG1865" t="e">
        <f t="shared" si="976"/>
        <v>#DIV/0!</v>
      </c>
      <c r="AH1865" t="e">
        <f t="shared" si="977"/>
        <v>#DIV/0!</v>
      </c>
      <c r="AI1865" t="e">
        <f t="shared" si="978"/>
        <v>#DIV/0!</v>
      </c>
      <c r="AJ1865" t="e">
        <f t="shared" si="979"/>
        <v>#DIV/0!</v>
      </c>
      <c r="AK1865"/>
      <c r="AL1865"/>
      <c r="AM1865"/>
      <c r="AN1865"/>
    </row>
    <row r="1866" spans="1:40" x14ac:dyDescent="0.25">
      <c r="A1866"/>
      <c r="B1866">
        <f t="shared" si="945"/>
        <v>173200</v>
      </c>
      <c r="C1866" s="186" t="str">
        <f t="shared" si="948"/>
        <v>-3.27887979387634E-06+0.0181979902305298i</v>
      </c>
      <c r="D1866" s="158" t="str">
        <f t="shared" si="949"/>
        <v>-7.66669180474506+0.139517925100729i</v>
      </c>
      <c r="E1866" t="str">
        <f t="shared" si="950"/>
        <v>7.99990777478413-0.0271623493369782i</v>
      </c>
      <c r="F1866" t="str">
        <f t="shared" si="951"/>
        <v>0.999200648688831+2.71189421737872E-06i</v>
      </c>
      <c r="G1866">
        <f t="shared" si="946"/>
        <v>1</v>
      </c>
      <c r="H1866" t="str">
        <f t="shared" si="952"/>
        <v>11.0877884792805+2.61625654171696i</v>
      </c>
      <c r="I1866" t="str">
        <f t="shared" si="953"/>
        <v>680.15480950219i</v>
      </c>
      <c r="J1866" t="str">
        <f t="shared" si="947"/>
        <v>-625.189660633697+148.796107365175i</v>
      </c>
      <c r="K1866" t="str">
        <f t="shared" si="954"/>
        <v>0.245045524418276-1.02959634471408i</v>
      </c>
      <c r="L1866" t="str">
        <f t="shared" si="955"/>
        <v>0.0309599806041574-0.110451217094956i</v>
      </c>
      <c r="M1866" t="str">
        <f t="shared" si="956"/>
        <v>0.276005505022433-1.14004756180904i</v>
      </c>
      <c r="N1866" t="str">
        <f t="shared" si="957"/>
        <v>-1.27612155086556i</v>
      </c>
      <c r="O1866" t="str">
        <f t="shared" si="958"/>
        <v>0.290428659665705-0.956896647316094i</v>
      </c>
      <c r="P1866" t="str">
        <f t="shared" si="959"/>
        <v>0.709571340334295+0.956896647316094i</v>
      </c>
      <c r="Q1866" t="str">
        <f t="shared" si="960"/>
        <v>-0.709571340334295+0.319224903549466i</v>
      </c>
      <c r="R1866" t="str">
        <f t="shared" si="961"/>
        <v>-0.327101993653708-1.49571394638209i</v>
      </c>
      <c r="S1866" t="str">
        <f t="shared" si="962"/>
        <v>0.13455253589084i</v>
      </c>
      <c r="T1866" t="str">
        <f t="shared" si="963"/>
        <v>0.201252104453006-0.0440124027410559i</v>
      </c>
      <c r="U1866" t="e">
        <f t="shared" si="964"/>
        <v>#DIV/0!</v>
      </c>
      <c r="V1866" t="str">
        <f t="shared" si="965"/>
        <v>1.33333333333333E-06-0.000612605631608526i</v>
      </c>
      <c r="W1866" t="e">
        <f t="shared" si="966"/>
        <v>#DIV/0!</v>
      </c>
      <c r="X1866" t="e">
        <f t="shared" si="967"/>
        <v>#DIV/0!</v>
      </c>
      <c r="Y1866" t="str">
        <f t="shared" si="968"/>
        <v>0.00083+0.174119631232561i</v>
      </c>
      <c r="Z1866" t="e">
        <f t="shared" si="969"/>
        <v>#DIV/0!</v>
      </c>
      <c r="AA1866" t="e">
        <f t="shared" si="970"/>
        <v>#DIV/0!</v>
      </c>
      <c r="AB1866" t="str">
        <f t="shared" si="971"/>
        <v>1.24096817698338-0.271390907154366i</v>
      </c>
      <c r="AC1866" t="str">
        <f t="shared" si="972"/>
        <v>1.03311550640659-1.48966812884015i</v>
      </c>
      <c r="AD1866" t="str">
        <f t="shared" si="973"/>
        <v>0.513122550715996+0.477189045928807i</v>
      </c>
      <c r="AE1866" t="e">
        <f t="shared" si="974"/>
        <v>#DIV/0!</v>
      </c>
      <c r="AF1866" t="str">
        <f t="shared" si="975"/>
        <v>-18.7544802840256-2.47673861661623i</v>
      </c>
      <c r="AG1866" t="e">
        <f t="shared" si="976"/>
        <v>#DIV/0!</v>
      </c>
      <c r="AH1866" t="e">
        <f t="shared" si="977"/>
        <v>#DIV/0!</v>
      </c>
      <c r="AI1866" t="e">
        <f t="shared" si="978"/>
        <v>#DIV/0!</v>
      </c>
      <c r="AJ1866" t="e">
        <f t="shared" si="979"/>
        <v>#DIV/0!</v>
      </c>
      <c r="AK1866"/>
      <c r="AL1866"/>
      <c r="AM1866"/>
      <c r="AN1866"/>
    </row>
    <row r="1867" spans="1:40" x14ac:dyDescent="0.25">
      <c r="A1867"/>
      <c r="B1867">
        <f t="shared" si="945"/>
        <v>173300</v>
      </c>
      <c r="C1867" s="186" t="str">
        <f t="shared" si="948"/>
        <v>-3.27509683522084E-06+0.0181874893712971i</v>
      </c>
      <c r="D1867" s="158" t="str">
        <f t="shared" si="949"/>
        <v>-7.66669177574244+0.139437418513278i</v>
      </c>
      <c r="E1867" t="str">
        <f t="shared" si="950"/>
        <v>7.99990766825898-0.0271780316248137i</v>
      </c>
      <c r="F1867" t="str">
        <f t="shared" si="951"/>
        <v>0.999200648699455+2.71345994009058E-06i</v>
      </c>
      <c r="G1867">
        <f t="shared" si="946"/>
        <v>1</v>
      </c>
      <c r="H1867" t="str">
        <f t="shared" si="952"/>
        <v>11.0885118309076+2.61493140327212i</v>
      </c>
      <c r="I1867" t="str">
        <f t="shared" si="953"/>
        <v>680.547508583889i</v>
      </c>
      <c r="J1867" t="str">
        <f t="shared" si="947"/>
        <v>-625.91295212483+148.88201735788i</v>
      </c>
      <c r="K1867" t="str">
        <f t="shared" si="954"/>
        <v>0.244777091147418-1.02906418418772i</v>
      </c>
      <c r="L1867" t="str">
        <f t="shared" si="955"/>
        <v>0.0309268602709397-0.11039676140599i</v>
      </c>
      <c r="M1867" t="str">
        <f t="shared" si="956"/>
        <v>0.275703951418358-1.13946094559371i</v>
      </c>
      <c r="N1867" t="str">
        <f t="shared" si="957"/>
        <v>-1.27685834159931i</v>
      </c>
      <c r="O1867" t="str">
        <f t="shared" si="958"/>
        <v>0.289723548315463-0.957110372711266i</v>
      </c>
      <c r="P1867" t="str">
        <f t="shared" si="959"/>
        <v>0.710276451684537+0.957110372711266i</v>
      </c>
      <c r="Q1867" t="str">
        <f t="shared" si="960"/>
        <v>-0.710276451684537+0.319747968888044i</v>
      </c>
      <c r="R1867" t="str">
        <f t="shared" si="961"/>
        <v>-0.327094558935243-1.4947675528974i</v>
      </c>
      <c r="S1867" t="str">
        <f t="shared" si="962"/>
        <v>0.134630222112486i</v>
      </c>
      <c r="T1867" t="str">
        <f t="shared" si="963"/>
        <v>0.201240887653114-0.0440368131212374i</v>
      </c>
      <c r="U1867" t="e">
        <f t="shared" si="964"/>
        <v>#DIV/0!</v>
      </c>
      <c r="V1867" t="str">
        <f t="shared" si="965"/>
        <v>1.33333333333333E-06-0.000612252137302926i</v>
      </c>
      <c r="W1867" t="e">
        <f t="shared" si="966"/>
        <v>#DIV/0!</v>
      </c>
      <c r="X1867" t="e">
        <f t="shared" si="967"/>
        <v>#DIV/0!</v>
      </c>
      <c r="Y1867" t="str">
        <f t="shared" si="968"/>
        <v>0.00083+0.174220162197476i</v>
      </c>
      <c r="Z1867" t="e">
        <f t="shared" si="969"/>
        <v>#DIV/0!</v>
      </c>
      <c r="AA1867" t="e">
        <f t="shared" si="970"/>
        <v>#DIV/0!</v>
      </c>
      <c r="AB1867" t="str">
        <f t="shared" si="971"/>
        <v>1.24089901153663-0.271541427344332i</v>
      </c>
      <c r="AC1867" t="str">
        <f t="shared" si="972"/>
        <v>1.03270990922215-1.48882100556444i</v>
      </c>
      <c r="AD1867" t="str">
        <f t="shared" si="973"/>
        <v>0.513471022717226+0.477312178980646i</v>
      </c>
      <c r="AE1867" t="e">
        <f t="shared" si="974"/>
        <v>#DIV/0!</v>
      </c>
      <c r="AF1867" t="str">
        <f t="shared" si="975"/>
        <v>-18.75520360665-2.47549398475884i</v>
      </c>
      <c r="AG1867" t="e">
        <f t="shared" si="976"/>
        <v>#DIV/0!</v>
      </c>
      <c r="AH1867" t="e">
        <f t="shared" si="977"/>
        <v>#DIV/0!</v>
      </c>
      <c r="AI1867" t="e">
        <f t="shared" si="978"/>
        <v>#DIV/0!</v>
      </c>
      <c r="AJ1867" t="e">
        <f t="shared" si="979"/>
        <v>#DIV/0!</v>
      </c>
      <c r="AK1867"/>
      <c r="AL1867"/>
      <c r="AM1867"/>
      <c r="AN1867"/>
    </row>
    <row r="1868" spans="1:40" x14ac:dyDescent="0.25">
      <c r="A1868"/>
      <c r="B1868">
        <f t="shared" si="945"/>
        <v>173400</v>
      </c>
      <c r="C1868" s="186" t="str">
        <f t="shared" si="948"/>
        <v>-3.27132041958888E-06+0.0181770006237811i</v>
      </c>
      <c r="D1868" s="158" t="str">
        <f t="shared" si="949"/>
        <v>-7.66669174678989+0.139357004782322i</v>
      </c>
      <c r="E1868" t="str">
        <f t="shared" si="950"/>
        <v>7.99990756167235-0.0271937139120226i</v>
      </c>
      <c r="F1868" t="str">
        <f t="shared" si="951"/>
        <v>0.99920064871009+0.00000271502566274i</v>
      </c>
      <c r="G1868">
        <f t="shared" si="946"/>
        <v>1</v>
      </c>
      <c r="H1868" t="str">
        <f t="shared" si="952"/>
        <v>11.0892340332686+2.61360750023081i</v>
      </c>
      <c r="I1868" t="str">
        <f t="shared" si="953"/>
        <v>680.940207665588i</v>
      </c>
      <c r="J1868" t="str">
        <f t="shared" si="947"/>
        <v>-626.636661100229+148.967927350586i</v>
      </c>
      <c r="K1868" t="str">
        <f t="shared" si="954"/>
        <v>0.244509090906374-1.02853253756853i</v>
      </c>
      <c r="L1868" t="str">
        <f t="shared" si="955"/>
        <v>0.030893791669041-0.110342354042554i</v>
      </c>
      <c r="M1868" t="str">
        <f t="shared" si="956"/>
        <v>0.275402882575415-1.13887489161108i</v>
      </c>
      <c r="N1868" t="str">
        <f t="shared" si="957"/>
        <v>-1.27759513233307i</v>
      </c>
      <c r="O1868" t="str">
        <f t="shared" si="958"/>
        <v>0.289018279685723-0.957323578528966i</v>
      </c>
      <c r="P1868" t="str">
        <f t="shared" si="959"/>
        <v>0.710981720314277+0.957323578528966i</v>
      </c>
      <c r="Q1868" t="str">
        <f t="shared" si="960"/>
        <v>-0.710981720314277+0.320271553804104i</v>
      </c>
      <c r="R1868" t="str">
        <f t="shared" si="961"/>
        <v>-0.327087119363943-1.49382220123394i</v>
      </c>
      <c r="S1868" t="str">
        <f t="shared" si="962"/>
        <v>0.134707908334131i</v>
      </c>
      <c r="T1868" t="str">
        <f t="shared" si="963"/>
        <v>0.201229664151311-0.044061221692553i</v>
      </c>
      <c r="U1868" t="e">
        <f t="shared" si="964"/>
        <v>#DIV/0!</v>
      </c>
      <c r="V1868" t="str">
        <f t="shared" si="965"/>
        <v>1.33333333333333E-06-0.000611899050718552i</v>
      </c>
      <c r="W1868" t="e">
        <f t="shared" si="966"/>
        <v>#DIV/0!</v>
      </c>
      <c r="X1868" t="e">
        <f t="shared" si="967"/>
        <v>#DIV/0!</v>
      </c>
      <c r="Y1868" t="str">
        <f t="shared" si="968"/>
        <v>0.00083+0.17432069316239i</v>
      </c>
      <c r="Z1868" t="e">
        <f t="shared" si="969"/>
        <v>#DIV/0!</v>
      </c>
      <c r="AA1868" t="e">
        <f t="shared" si="970"/>
        <v>#DIV/0!</v>
      </c>
      <c r="AB1868" t="str">
        <f t="shared" si="971"/>
        <v>1.24082980476431-0.271691936380402i</v>
      </c>
      <c r="AC1868" t="str">
        <f t="shared" si="972"/>
        <v>1.03230498042075-1.48797465186041i</v>
      </c>
      <c r="AD1868" t="str">
        <f t="shared" si="973"/>
        <v>0.513819595464352+0.477435066814115i</v>
      </c>
      <c r="AE1868" t="e">
        <f t="shared" si="974"/>
        <v>#DIV/0!</v>
      </c>
      <c r="AF1868" t="str">
        <f t="shared" si="975"/>
        <v>-18.7559257800585-2.47425049544849i</v>
      </c>
      <c r="AG1868" t="e">
        <f t="shared" si="976"/>
        <v>#DIV/0!</v>
      </c>
      <c r="AH1868" t="e">
        <f t="shared" si="977"/>
        <v>#DIV/0!</v>
      </c>
      <c r="AI1868" t="e">
        <f t="shared" si="978"/>
        <v>#DIV/0!</v>
      </c>
      <c r="AJ1868" t="e">
        <f t="shared" si="979"/>
        <v>#DIV/0!</v>
      </c>
      <c r="AK1868"/>
      <c r="AL1868"/>
      <c r="AM1868"/>
      <c r="AN1868"/>
    </row>
    <row r="1869" spans="1:40" x14ac:dyDescent="0.25">
      <c r="A1869"/>
      <c r="B1869">
        <f t="shared" si="945"/>
        <v>173500</v>
      </c>
      <c r="C1869" s="186" t="str">
        <f t="shared" si="948"/>
        <v>-3.26755053189996E-06+0.0181665239670392i</v>
      </c>
      <c r="D1869" s="158" t="str">
        <f t="shared" si="949"/>
        <v>-7.6666917178874+0.139276683747301i</v>
      </c>
      <c r="E1869" t="str">
        <f t="shared" si="950"/>
        <v>7.99990745502424-0.0272093961986044i</v>
      </c>
      <c r="F1869" t="str">
        <f t="shared" si="951"/>
        <v>0.999200648720734+2.71659138532693E-06i</v>
      </c>
      <c r="G1869">
        <f t="shared" si="946"/>
        <v>1</v>
      </c>
      <c r="H1869" t="str">
        <f t="shared" si="952"/>
        <v>11.0899550887408+2.61228483106269i</v>
      </c>
      <c r="I1869" t="str">
        <f t="shared" si="953"/>
        <v>681.332906747286i</v>
      </c>
      <c r="J1869" t="str">
        <f t="shared" si="947"/>
        <v>-627.360787559894+149.05383734329i</v>
      </c>
      <c r="K1869" t="str">
        <f t="shared" si="954"/>
        <v>0.244241522781612-1.02800140417853i</v>
      </c>
      <c r="L1869" t="str">
        <f t="shared" si="955"/>
        <v>0.0308607746938239-0.110287994950367i</v>
      </c>
      <c r="M1869" t="str">
        <f t="shared" si="956"/>
        <v>0.275102297475436-1.1382893991289i</v>
      </c>
      <c r="N1869" t="str">
        <f t="shared" si="957"/>
        <v>-1.27833192306683i</v>
      </c>
      <c r="O1869" t="str">
        <f t="shared" si="958"/>
        <v>0.288312854159358-0.957536264653452i</v>
      </c>
      <c r="P1869" t="str">
        <f t="shared" si="959"/>
        <v>0.711687145840642+0.957536264653452i</v>
      </c>
      <c r="Q1869" t="str">
        <f t="shared" si="960"/>
        <v>-0.711687145840642+0.320795658413378i</v>
      </c>
      <c r="R1869" t="str">
        <f t="shared" si="961"/>
        <v>-0.327079674938787-1.49287788958742i</v>
      </c>
      <c r="S1869" t="str">
        <f t="shared" si="962"/>
        <v>0.134785594555778i</v>
      </c>
      <c r="T1869" t="str">
        <f t="shared" si="963"/>
        <v>0.201218433947215-0.044085628453735i</v>
      </c>
      <c r="U1869" t="e">
        <f t="shared" si="964"/>
        <v>#DIV/0!</v>
      </c>
      <c r="V1869" t="str">
        <f t="shared" si="965"/>
        <v>1.33333333333333E-06-0.000611546371150413i</v>
      </c>
      <c r="W1869" t="e">
        <f t="shared" si="966"/>
        <v>#DIV/0!</v>
      </c>
      <c r="X1869" t="e">
        <f t="shared" si="967"/>
        <v>#DIV/0!</v>
      </c>
      <c r="Y1869" t="str">
        <f t="shared" si="968"/>
        <v>0.00083+0.174421224127305i</v>
      </c>
      <c r="Z1869" t="e">
        <f t="shared" si="969"/>
        <v>#DIV/0!</v>
      </c>
      <c r="AA1869" t="e">
        <f t="shared" si="970"/>
        <v>#DIV/0!</v>
      </c>
      <c r="AB1869" t="str">
        <f t="shared" si="971"/>
        <v>1.24076055666406-0.271842434254759i</v>
      </c>
      <c r="AC1869" t="str">
        <f t="shared" si="972"/>
        <v>1.0319007186096-1.48712906672277i</v>
      </c>
      <c r="AD1869" t="str">
        <f t="shared" si="973"/>
        <v>0.51416826879339+0.47755770934864i</v>
      </c>
      <c r="AE1869" t="e">
        <f t="shared" si="974"/>
        <v>#DIV/0!</v>
      </c>
      <c r="AF1869" t="str">
        <f t="shared" si="975"/>
        <v>-18.7566468066282-2.47300814731539i</v>
      </c>
      <c r="AG1869" t="e">
        <f t="shared" si="976"/>
        <v>#DIV/0!</v>
      </c>
      <c r="AH1869" t="e">
        <f t="shared" si="977"/>
        <v>#DIV/0!</v>
      </c>
      <c r="AI1869" t="e">
        <f t="shared" si="978"/>
        <v>#DIV/0!</v>
      </c>
      <c r="AJ1869" t="e">
        <f t="shared" si="979"/>
        <v>#DIV/0!</v>
      </c>
      <c r="AK1869"/>
      <c r="AL1869"/>
      <c r="AM1869"/>
      <c r="AN1869"/>
    </row>
    <row r="1870" spans="1:40" x14ac:dyDescent="0.25">
      <c r="A1870"/>
      <c r="B1870">
        <f t="shared" si="945"/>
        <v>173600</v>
      </c>
      <c r="C1870" s="186" t="str">
        <f t="shared" si="948"/>
        <v>-3.26378715711708E-06+0.0181560593801771i</v>
      </c>
      <c r="D1870" s="158" t="str">
        <f t="shared" si="949"/>
        <v>-7.6666916890349+0.139196455248024i</v>
      </c>
      <c r="E1870" t="str">
        <f t="shared" si="950"/>
        <v>7.99990734831465-0.0272250784845589i</v>
      </c>
      <c r="F1870" t="str">
        <f t="shared" si="951"/>
        <v>0.999200648731379+0.0000027181571078513i</v>
      </c>
      <c r="G1870">
        <f t="shared" si="946"/>
        <v>1</v>
      </c>
      <c r="H1870" t="str">
        <f t="shared" si="952"/>
        <v>11.0906749996954+2.61096339423931i</v>
      </c>
      <c r="I1870" t="str">
        <f t="shared" si="953"/>
        <v>681.725605828985i</v>
      </c>
      <c r="J1870" t="str">
        <f t="shared" si="947"/>
        <v>-628.085331503825+149.139747335995i</v>
      </c>
      <c r="K1870" t="str">
        <f t="shared" si="954"/>
        <v>0.24397438586197-1.02747078334076i</v>
      </c>
      <c r="L1870" t="str">
        <f t="shared" si="955"/>
        <v>0.0308278092409069-0.110233684075203i</v>
      </c>
      <c r="M1870" t="str">
        <f t="shared" si="956"/>
        <v>0.274802195102877-1.13770446741596i</v>
      </c>
      <c r="N1870" t="str">
        <f t="shared" si="957"/>
        <v>-1.27906871380058i</v>
      </c>
      <c r="O1870" t="str">
        <f t="shared" si="958"/>
        <v>0.287607272119324-0.957748430969261i</v>
      </c>
      <c r="P1870" t="str">
        <f t="shared" si="959"/>
        <v>0.712392727880676+0.957748430969261i</v>
      </c>
      <c r="Q1870" t="str">
        <f t="shared" si="960"/>
        <v>-0.712392727880676+0.321320282831319i</v>
      </c>
      <c r="R1870" t="str">
        <f t="shared" si="961"/>
        <v>-0.327072225658755-1.49193461615771i</v>
      </c>
      <c r="S1870" t="str">
        <f t="shared" si="962"/>
        <v>0.134863280777424i</v>
      </c>
      <c r="T1870" t="str">
        <f t="shared" si="963"/>
        <v>0.201207197040436-0.0441100334035137i</v>
      </c>
      <c r="U1870" t="e">
        <f t="shared" si="964"/>
        <v>#DIV/0!</v>
      </c>
      <c r="V1870" t="str">
        <f t="shared" si="965"/>
        <v>1.33333333333333E-06-0.000611194097895145i</v>
      </c>
      <c r="W1870" t="e">
        <f t="shared" si="966"/>
        <v>#DIV/0!</v>
      </c>
      <c r="X1870" t="e">
        <f t="shared" si="967"/>
        <v>#DIV/0!</v>
      </c>
      <c r="Y1870" t="str">
        <f t="shared" si="968"/>
        <v>0.00083+0.17452175509222i</v>
      </c>
      <c r="Z1870" t="e">
        <f t="shared" si="969"/>
        <v>#DIV/0!</v>
      </c>
      <c r="AA1870" t="e">
        <f t="shared" si="970"/>
        <v>#DIV/0!</v>
      </c>
      <c r="AB1870" t="str">
        <f t="shared" si="971"/>
        <v>1.24069126723348-0.271992920959574i</v>
      </c>
      <c r="AC1870" t="str">
        <f t="shared" si="972"/>
        <v>1.03149712239951-1.48628424914763i</v>
      </c>
      <c r="AD1870" t="str">
        <f t="shared" si="973"/>
        <v>0.514517042540297+0.477680106503731i</v>
      </c>
      <c r="AE1870" t="e">
        <f t="shared" si="974"/>
        <v>#DIV/0!</v>
      </c>
      <c r="AF1870" t="str">
        <f t="shared" si="975"/>
        <v>-18.7573666887303-2.47176693899129i</v>
      </c>
      <c r="AG1870" t="e">
        <f t="shared" si="976"/>
        <v>#DIV/0!</v>
      </c>
      <c r="AH1870" t="e">
        <f t="shared" si="977"/>
        <v>#DIV/0!</v>
      </c>
      <c r="AI1870" t="e">
        <f t="shared" si="978"/>
        <v>#DIV/0!</v>
      </c>
      <c r="AJ1870" t="e">
        <f t="shared" si="979"/>
        <v>#DIV/0!</v>
      </c>
      <c r="AK1870"/>
      <c r="AL1870"/>
      <c r="AM1870"/>
      <c r="AN1870"/>
    </row>
    <row r="1871" spans="1:40" x14ac:dyDescent="0.25">
      <c r="A1871"/>
      <c r="B1871">
        <f t="shared" si="945"/>
        <v>173700</v>
      </c>
      <c r="C1871" s="186" t="str">
        <f t="shared" si="948"/>
        <v>-3.26003028024643E-06+0.0181456068423487i</v>
      </c>
      <c r="D1871" s="158" t="str">
        <f t="shared" si="949"/>
        <v>-7.66669166023215+0.139116319124673i</v>
      </c>
      <c r="E1871" t="str">
        <f t="shared" si="950"/>
        <v>7.99990724154357-0.0272407607698856i</v>
      </c>
      <c r="F1871" t="str">
        <f t="shared" si="951"/>
        <v>0.999200648742033+2.71972283031311E-06i</v>
      </c>
      <c r="G1871">
        <f t="shared" si="946"/>
        <v>1</v>
      </c>
      <c r="H1871" t="str">
        <f t="shared" si="952"/>
        <v>11.0913937684975+2.60964318823422i</v>
      </c>
      <c r="I1871" t="str">
        <f t="shared" si="953"/>
        <v>682.118304910684i</v>
      </c>
      <c r="J1871" t="str">
        <f t="shared" si="947"/>
        <v>-628.810292932022+149.225657328701i</v>
      </c>
      <c r="K1871" t="str">
        <f t="shared" si="954"/>
        <v>0.243707679238633-1.02694067437929i</v>
      </c>
      <c r="L1871" t="str">
        <f t="shared" si="955"/>
        <v>0.0307948952061634-0.110179421362888i</v>
      </c>
      <c r="M1871" t="str">
        <f t="shared" si="956"/>
        <v>0.274502574444796-1.13712009574218i</v>
      </c>
      <c r="N1871" t="str">
        <f t="shared" si="957"/>
        <v>-1.27980550453434i</v>
      </c>
      <c r="O1871" t="str">
        <f t="shared" si="958"/>
        <v>0.286901533948636-0.957960077361223i</v>
      </c>
      <c r="P1871" t="str">
        <f t="shared" si="959"/>
        <v>0.713098466051364+0.957960077361223i</v>
      </c>
      <c r="Q1871" t="str">
        <f t="shared" si="960"/>
        <v>-0.713098466051364+0.321845427173117i</v>
      </c>
      <c r="R1871" t="str">
        <f t="shared" si="961"/>
        <v>-0.327064771522823-1.49099237914877i</v>
      </c>
      <c r="S1871" t="str">
        <f t="shared" si="962"/>
        <v>0.134940966999069i</v>
      </c>
      <c r="T1871" t="str">
        <f t="shared" si="963"/>
        <v>0.201195953430578-0.0441344365406193i</v>
      </c>
      <c r="U1871" t="e">
        <f t="shared" si="964"/>
        <v>#DIV/0!</v>
      </c>
      <c r="V1871" t="str">
        <f t="shared" si="965"/>
        <v>1.33333333333333E-06-0.00061084223025099i</v>
      </c>
      <c r="W1871" t="e">
        <f t="shared" si="966"/>
        <v>#DIV/0!</v>
      </c>
      <c r="X1871" t="e">
        <f t="shared" si="967"/>
        <v>#DIV/0!</v>
      </c>
      <c r="Y1871" t="str">
        <f t="shared" si="968"/>
        <v>0.00083+0.174622286057135i</v>
      </c>
      <c r="Z1871" t="e">
        <f t="shared" si="969"/>
        <v>#DIV/0!</v>
      </c>
      <c r="AA1871" t="e">
        <f t="shared" si="970"/>
        <v>#DIV/0!</v>
      </c>
      <c r="AB1871" t="str">
        <f t="shared" si="971"/>
        <v>1.24062193647013-0.272143396487017i</v>
      </c>
      <c r="AC1871" t="str">
        <f t="shared" si="972"/>
        <v>1.03109419040482-1.4854401981326i</v>
      </c>
      <c r="AD1871" t="str">
        <f t="shared" si="973"/>
        <v>0.514865916540942+0.47780225819899i</v>
      </c>
      <c r="AE1871" t="e">
        <f t="shared" si="974"/>
        <v>#DIV/0!</v>
      </c>
      <c r="AF1871" t="str">
        <f t="shared" si="975"/>
        <v>-18.7580854287297-2.47052686910955i</v>
      </c>
      <c r="AG1871" t="e">
        <f t="shared" si="976"/>
        <v>#DIV/0!</v>
      </c>
      <c r="AH1871" t="e">
        <f t="shared" si="977"/>
        <v>#DIV/0!</v>
      </c>
      <c r="AI1871" t="e">
        <f t="shared" si="978"/>
        <v>#DIV/0!</v>
      </c>
      <c r="AJ1871" t="e">
        <f t="shared" si="979"/>
        <v>#DIV/0!</v>
      </c>
      <c r="AK1871"/>
      <c r="AL1871"/>
      <c r="AM1871"/>
      <c r="AN1871"/>
    </row>
    <row r="1872" spans="1:40" x14ac:dyDescent="0.25">
      <c r="A1872"/>
      <c r="B1872">
        <f t="shared" si="945"/>
        <v>173800</v>
      </c>
      <c r="C1872" s="186" t="str">
        <f t="shared" si="948"/>
        <v>-3.25627988633752E-06+0.0181351663327561i</v>
      </c>
      <c r="D1872" s="158" t="str">
        <f t="shared" si="949"/>
        <v>-7.66669163147916+0.139036275217797i</v>
      </c>
      <c r="E1872" t="str">
        <f t="shared" si="950"/>
        <v>7.99990713471101-0.0272564430545843i</v>
      </c>
      <c r="F1872" t="str">
        <f t="shared" si="951"/>
        <v>0.999200648752688+2.72128855271229E-06i</v>
      </c>
      <c r="G1872">
        <f t="shared" si="946"/>
        <v>1</v>
      </c>
      <c r="H1872" t="str">
        <f t="shared" si="952"/>
        <v>11.0921113975063+2.60832421152305i</v>
      </c>
      <c r="I1872" t="str">
        <f t="shared" si="953"/>
        <v>682.511003992383i</v>
      </c>
      <c r="J1872" t="str">
        <f t="shared" si="947"/>
        <v>-629.535671844486+149.311567321406i</v>
      </c>
      <c r="K1872" t="str">
        <f t="shared" si="954"/>
        <v>0.243441402005127-1.02641107661918i</v>
      </c>
      <c r="L1872" t="str">
        <f t="shared" si="955"/>
        <v>0.0307620324857219-0.110125206759303i</v>
      </c>
      <c r="M1872" t="str">
        <f t="shared" si="956"/>
        <v>0.274203434490849-1.13653628337848i</v>
      </c>
      <c r="N1872" t="str">
        <f t="shared" si="957"/>
        <v>-1.28054229526809i</v>
      </c>
      <c r="O1872" t="str">
        <f t="shared" si="958"/>
        <v>0.28619564003043-0.958171203714437i</v>
      </c>
      <c r="P1872" t="str">
        <f t="shared" si="959"/>
        <v>0.71380435996957+0.958171203714437i</v>
      </c>
      <c r="Q1872" t="str">
        <f t="shared" si="960"/>
        <v>-0.71380435996957+0.322371091553653i</v>
      </c>
      <c r="R1872" t="str">
        <f t="shared" si="961"/>
        <v>-0.327057312529967-1.49005117676876i</v>
      </c>
      <c r="S1872" t="str">
        <f t="shared" si="962"/>
        <v>0.135018653220716i</v>
      </c>
      <c r="T1872" t="str">
        <f t="shared" si="963"/>
        <v>0.201184703117261-0.0441588378637829i</v>
      </c>
      <c r="U1872" t="e">
        <f t="shared" si="964"/>
        <v>#DIV/0!</v>
      </c>
      <c r="V1872" t="str">
        <f t="shared" si="965"/>
        <v>1.33333333333333E-06-0.000610490767517818i</v>
      </c>
      <c r="W1872" t="e">
        <f t="shared" si="966"/>
        <v>#DIV/0!</v>
      </c>
      <c r="X1872" t="e">
        <f t="shared" si="967"/>
        <v>#DIV/0!</v>
      </c>
      <c r="Y1872" t="str">
        <f t="shared" si="968"/>
        <v>0.00083+0.17472281702205i</v>
      </c>
      <c r="Z1872" t="e">
        <f t="shared" si="969"/>
        <v>#DIV/0!</v>
      </c>
      <c r="AA1872" t="e">
        <f t="shared" si="970"/>
        <v>#DIV/0!</v>
      </c>
      <c r="AB1872" t="str">
        <f t="shared" si="971"/>
        <v>1.24055256437166-0.272293860829264i</v>
      </c>
      <c r="AC1872" t="str">
        <f t="shared" si="972"/>
        <v>1.03069192124347-1.48459691267677i</v>
      </c>
      <c r="AD1872" t="str">
        <f t="shared" si="973"/>
        <v>0.515214890631158+0.477924164354144i</v>
      </c>
      <c r="AE1872" t="e">
        <f t="shared" si="974"/>
        <v>#DIV/0!</v>
      </c>
      <c r="AF1872" t="str">
        <f t="shared" si="975"/>
        <v>-18.7588030289855-2.46928793630525i</v>
      </c>
      <c r="AG1872" t="e">
        <f t="shared" si="976"/>
        <v>#DIV/0!</v>
      </c>
      <c r="AH1872" t="e">
        <f t="shared" si="977"/>
        <v>#DIV/0!</v>
      </c>
      <c r="AI1872" t="e">
        <f t="shared" si="978"/>
        <v>#DIV/0!</v>
      </c>
      <c r="AJ1872" t="e">
        <f t="shared" si="979"/>
        <v>#DIV/0!</v>
      </c>
      <c r="AK1872"/>
      <c r="AL1872"/>
      <c r="AM1872"/>
      <c r="AN1872"/>
    </row>
    <row r="1873" spans="1:40" x14ac:dyDescent="0.25">
      <c r="A1873"/>
      <c r="B1873">
        <f t="shared" si="945"/>
        <v>173900</v>
      </c>
      <c r="C1873" s="186" t="str">
        <f t="shared" si="948"/>
        <v>-3.25253596048265E-06+0.018124737830649i</v>
      </c>
      <c r="D1873" s="158" t="str">
        <f t="shared" si="949"/>
        <v>-7.6666916027757+0.138956323368309i</v>
      </c>
      <c r="E1873" t="str">
        <f t="shared" si="950"/>
        <v>7.99990702781696-0.0272721253386545i</v>
      </c>
      <c r="F1873" t="str">
        <f t="shared" si="951"/>
        <v>0.999200648763352+2.72285427504884E-06i</v>
      </c>
      <c r="G1873">
        <f t="shared" si="946"/>
        <v>1</v>
      </c>
      <c r="H1873" t="str">
        <f t="shared" si="952"/>
        <v>11.0928278890752+2.6070064625833i</v>
      </c>
      <c r="I1873" t="str">
        <f t="shared" si="953"/>
        <v>682.903703074081i</v>
      </c>
      <c r="J1873" t="str">
        <f t="shared" si="947"/>
        <v>-630.261468241216+149.39747731411i</v>
      </c>
      <c r="K1873" t="str">
        <f t="shared" si="954"/>
        <v>0.24317555325732-1.02588198938653i</v>
      </c>
      <c r="L1873" t="str">
        <f t="shared" si="955"/>
        <v>0.0307292209759646-0.110071040210381i</v>
      </c>
      <c r="M1873" t="str">
        <f t="shared" si="956"/>
        <v>0.273904774233285-1.13595302959691i</v>
      </c>
      <c r="N1873" t="str">
        <f t="shared" si="957"/>
        <v>-1.28127908600185i</v>
      </c>
      <c r="O1873" t="str">
        <f t="shared" si="958"/>
        <v>0.285489590747889-0.958381809914297i</v>
      </c>
      <c r="P1873" t="str">
        <f t="shared" si="959"/>
        <v>0.714510409252111+0.958381809914297i</v>
      </c>
      <c r="Q1873" t="str">
        <f t="shared" si="960"/>
        <v>-0.714510409252111+0.322897276087553i</v>
      </c>
      <c r="R1873" t="str">
        <f t="shared" si="961"/>
        <v>-0.327049848679163-1.48911100722988i</v>
      </c>
      <c r="S1873" t="str">
        <f t="shared" si="962"/>
        <v>0.135096339442361i</v>
      </c>
      <c r="T1873" t="str">
        <f t="shared" si="963"/>
        <v>0.201173446100084-0.044183237371733i</v>
      </c>
      <c r="U1873" t="e">
        <f t="shared" si="964"/>
        <v>#DIV/0!</v>
      </c>
      <c r="V1873" t="str">
        <f t="shared" si="965"/>
        <v>1.33333333333333E-06-0.000610139708997109i</v>
      </c>
      <c r="W1873" t="e">
        <f t="shared" si="966"/>
        <v>#DIV/0!</v>
      </c>
      <c r="X1873" t="e">
        <f t="shared" si="967"/>
        <v>#DIV/0!</v>
      </c>
      <c r="Y1873" t="str">
        <f t="shared" si="968"/>
        <v>0.00083+0.174823347986965i</v>
      </c>
      <c r="Z1873" t="e">
        <f t="shared" si="969"/>
        <v>#DIV/0!</v>
      </c>
      <c r="AA1873" t="e">
        <f t="shared" si="970"/>
        <v>#DIV/0!</v>
      </c>
      <c r="AB1873" t="str">
        <f t="shared" si="971"/>
        <v>1.2404831509356-0.272444313978474i</v>
      </c>
      <c r="AC1873" t="str">
        <f t="shared" si="972"/>
        <v>1.03029031353691-1.48375439178063i</v>
      </c>
      <c r="AD1873" t="str">
        <f t="shared" si="973"/>
        <v>0.51556396464669+0.478045824888988i</v>
      </c>
      <c r="AE1873" t="e">
        <f t="shared" si="974"/>
        <v>#DIV/0!</v>
      </c>
      <c r="AF1873" t="str">
        <f t="shared" si="975"/>
        <v>-18.7595194918509-2.46805013921499i</v>
      </c>
      <c r="AG1873" t="e">
        <f t="shared" si="976"/>
        <v>#DIV/0!</v>
      </c>
      <c r="AH1873" t="e">
        <f t="shared" si="977"/>
        <v>#DIV/0!</v>
      </c>
      <c r="AI1873" t="e">
        <f t="shared" si="978"/>
        <v>#DIV/0!</v>
      </c>
      <c r="AJ1873" t="e">
        <f t="shared" si="979"/>
        <v>#DIV/0!</v>
      </c>
      <c r="AK1873"/>
      <c r="AL1873"/>
      <c r="AM1873"/>
      <c r="AN1873"/>
    </row>
    <row r="1874" spans="1:40" x14ac:dyDescent="0.25">
      <c r="A1874"/>
      <c r="B1874">
        <f t="shared" si="945"/>
        <v>174000</v>
      </c>
      <c r="C1874" s="186" t="str">
        <f t="shared" si="948"/>
        <v>-3.24879848781701E-06+0.0181143213153247i</v>
      </c>
      <c r="D1874" s="158" t="str">
        <f t="shared" si="949"/>
        <v>-7.66669157412176+0.138876463417489i</v>
      </c>
      <c r="E1874" t="str">
        <f t="shared" si="950"/>
        <v>7.99990692086143-0.0272878076220958i</v>
      </c>
      <c r="F1874" t="str">
        <f t="shared" si="951"/>
        <v>0.999200648774016+2.72441999732266E-06i</v>
      </c>
      <c r="G1874">
        <f t="shared" si="946"/>
        <v>1</v>
      </c>
      <c r="H1874" t="str">
        <f t="shared" si="952"/>
        <v>11.0935432455514+2.60568993989462i</v>
      </c>
      <c r="I1874" t="str">
        <f t="shared" si="953"/>
        <v>683.29640215578i</v>
      </c>
      <c r="J1874" t="str">
        <f t="shared" si="947"/>
        <v>-630.987682122212+149.483387306816i</v>
      </c>
      <c r="K1874" t="str">
        <f t="shared" si="954"/>
        <v>0.242910132093414-1.02535341200845i</v>
      </c>
      <c r="L1874" t="str">
        <f t="shared" si="955"/>
        <v>0.0306964605735268-0.11001692166211i</v>
      </c>
      <c r="M1874" t="str">
        <f t="shared" si="956"/>
        <v>0.273606592666941-1.13537033367056i</v>
      </c>
      <c r="N1874" t="str">
        <f t="shared" si="957"/>
        <v>-1.28201587673561i</v>
      </c>
      <c r="O1874" t="str">
        <f t="shared" si="958"/>
        <v>0.284783386484308-0.95859189584647i</v>
      </c>
      <c r="P1874" t="str">
        <f t="shared" si="959"/>
        <v>0.715216613515692+0.95859189584647i</v>
      </c>
      <c r="Q1874" t="str">
        <f t="shared" si="960"/>
        <v>-0.715216613515692+0.32342398088914i</v>
      </c>
      <c r="R1874" t="str">
        <f t="shared" si="961"/>
        <v>-0.327042379969388-1.48817186874851i</v>
      </c>
      <c r="S1874" t="str">
        <f t="shared" si="962"/>
        <v>0.135174025664007i</v>
      </c>
      <c r="T1874" t="str">
        <f t="shared" si="963"/>
        <v>0.201162182378664-0.0442076350632i</v>
      </c>
      <c r="U1874" t="e">
        <f t="shared" si="964"/>
        <v>#DIV/0!</v>
      </c>
      <c r="V1874" t="str">
        <f t="shared" si="965"/>
        <v>1.33333333333333E-06-0.000609789053991937i</v>
      </c>
      <c r="W1874" t="e">
        <f t="shared" si="966"/>
        <v>#DIV/0!</v>
      </c>
      <c r="X1874" t="e">
        <f t="shared" si="967"/>
        <v>#DIV/0!</v>
      </c>
      <c r="Y1874" t="str">
        <f t="shared" si="968"/>
        <v>0.00083+0.17492387895188i</v>
      </c>
      <c r="Z1874" t="e">
        <f t="shared" si="969"/>
        <v>#DIV/0!</v>
      </c>
      <c r="AA1874" t="e">
        <f t="shared" si="970"/>
        <v>#DIV/0!</v>
      </c>
      <c r="AB1874" t="str">
        <f t="shared" si="971"/>
        <v>1.24041369615959-0.272594755926819i</v>
      </c>
      <c r="AC1874" t="str">
        <f t="shared" si="972"/>
        <v>1.02988936591015-1.48291263444626i</v>
      </c>
      <c r="AD1874" t="str">
        <f t="shared" si="973"/>
        <v>0.515913138423213+0.478167239723446i</v>
      </c>
      <c r="AE1874" t="e">
        <f t="shared" si="974"/>
        <v>#DIV/0!</v>
      </c>
      <c r="AF1874" t="str">
        <f t="shared" si="975"/>
        <v>-18.7602348196732-2.46681347647713i</v>
      </c>
      <c r="AG1874" t="e">
        <f t="shared" si="976"/>
        <v>#DIV/0!</v>
      </c>
      <c r="AH1874" t="e">
        <f t="shared" si="977"/>
        <v>#DIV/0!</v>
      </c>
      <c r="AI1874" t="e">
        <f t="shared" si="978"/>
        <v>#DIV/0!</v>
      </c>
      <c r="AJ1874" t="e">
        <f t="shared" si="979"/>
        <v>#DIV/0!</v>
      </c>
      <c r="AK1874"/>
      <c r="AL1874"/>
      <c r="AM1874"/>
      <c r="AN1874"/>
    </row>
    <row r="1875" spans="1:40" x14ac:dyDescent="0.25">
      <c r="A1875"/>
      <c r="B1875">
        <f t="shared" si="945"/>
        <v>174100</v>
      </c>
      <c r="C1875" s="186" t="str">
        <f t="shared" si="948"/>
        <v>-0.0000032450674535184+0.0181039167661281i</v>
      </c>
      <c r="D1875" s="158" t="str">
        <f t="shared" si="949"/>
        <v>-7.66669154551712+0.138796695206982i</v>
      </c>
      <c r="E1875" t="str">
        <f t="shared" si="950"/>
        <v>7.99990681384442-0.027303489904908i</v>
      </c>
      <c r="F1875" t="str">
        <f t="shared" si="951"/>
        <v>0.9992006487847+2.72598571953386E-06i</v>
      </c>
      <c r="G1875">
        <f t="shared" si="946"/>
        <v>1</v>
      </c>
      <c r="H1875" t="str">
        <f t="shared" si="952"/>
        <v>11.0942574692764+2.60437464193849i</v>
      </c>
      <c r="I1875" t="str">
        <f t="shared" si="953"/>
        <v>683.689101237479i</v>
      </c>
      <c r="J1875" t="str">
        <f t="shared" si="947"/>
        <v>-631.714313487474+149.569297299521i</v>
      </c>
      <c r="K1875" t="str">
        <f t="shared" si="954"/>
        <v>0.242645137613928-1.02482534381304i</v>
      </c>
      <c r="L1875" t="str">
        <f t="shared" si="955"/>
        <v>0.0306637511752965-0.109962851060531i</v>
      </c>
      <c r="M1875" t="str">
        <f t="shared" si="956"/>
        <v>0.273308888789224-1.13478819487357i</v>
      </c>
      <c r="N1875" t="str">
        <f t="shared" si="957"/>
        <v>-1.28275266746936i</v>
      </c>
      <c r="O1875" t="str">
        <f t="shared" si="958"/>
        <v>0.284077027623069-0.958801461396906i</v>
      </c>
      <c r="P1875" t="str">
        <f t="shared" si="959"/>
        <v>0.715922972376931+0.958801461396906i</v>
      </c>
      <c r="Q1875" t="str">
        <f t="shared" si="960"/>
        <v>-0.715922972376931+0.323951206072454i</v>
      </c>
      <c r="R1875" t="str">
        <f t="shared" si="961"/>
        <v>-0.327034906399613-1.48723375954511i</v>
      </c>
      <c r="S1875" t="str">
        <f t="shared" si="962"/>
        <v>0.135251711885653i</v>
      </c>
      <c r="T1875" t="str">
        <f t="shared" si="963"/>
        <v>0.201150911952612-0.044232030936912i</v>
      </c>
      <c r="U1875" t="e">
        <f t="shared" si="964"/>
        <v>#DIV/0!</v>
      </c>
      <c r="V1875" t="str">
        <f t="shared" si="965"/>
        <v>1.33333333333333E-06-0.000609438801806989i</v>
      </c>
      <c r="W1875" t="e">
        <f t="shared" si="966"/>
        <v>#DIV/0!</v>
      </c>
      <c r="X1875" t="e">
        <f t="shared" si="967"/>
        <v>#DIV/0!</v>
      </c>
      <c r="Y1875" t="str">
        <f t="shared" si="968"/>
        <v>0.00083+0.175024409916795i</v>
      </c>
      <c r="Z1875" t="e">
        <f t="shared" si="969"/>
        <v>#DIV/0!</v>
      </c>
      <c r="AA1875" t="e">
        <f t="shared" si="970"/>
        <v>#DIV/0!</v>
      </c>
      <c r="AB1875" t="str">
        <f t="shared" si="971"/>
        <v>1.24034420004123-0.272745186666456i</v>
      </c>
      <c r="AC1875" t="str">
        <f t="shared" si="972"/>
        <v>1.02948907699175-1.48207163967711i</v>
      </c>
      <c r="AD1875" t="str">
        <f t="shared" si="973"/>
        <v>0.516262411796356+0.478288408777527i</v>
      </c>
      <c r="AE1875" t="e">
        <f t="shared" si="974"/>
        <v>#DIV/0!</v>
      </c>
      <c r="AF1875" t="str">
        <f t="shared" si="975"/>
        <v>-18.7609490147935-2.46557794673151i</v>
      </c>
      <c r="AG1875" t="e">
        <f t="shared" si="976"/>
        <v>#DIV/0!</v>
      </c>
      <c r="AH1875" t="e">
        <f t="shared" si="977"/>
        <v>#DIV/0!</v>
      </c>
      <c r="AI1875" t="e">
        <f t="shared" si="978"/>
        <v>#DIV/0!</v>
      </c>
      <c r="AJ1875" t="e">
        <f t="shared" si="979"/>
        <v>#DIV/0!</v>
      </c>
      <c r="AK1875"/>
      <c r="AL1875"/>
      <c r="AM1875"/>
      <c r="AN1875"/>
    </row>
    <row r="1876" spans="1:40" x14ac:dyDescent="0.25">
      <c r="A1876"/>
      <c r="B1876">
        <f t="shared" si="945"/>
        <v>174200</v>
      </c>
      <c r="C1876" s="186" t="str">
        <f t="shared" si="948"/>
        <v>-3.24134284280733E-06+0.0180935241624521i</v>
      </c>
      <c r="D1876" s="158" t="str">
        <f t="shared" si="949"/>
        <v>-7.66669151696178+0.138717018578799i</v>
      </c>
      <c r="E1876" t="str">
        <f t="shared" si="950"/>
        <v>7.99990670676592-0.0273191721870906i</v>
      </c>
      <c r="F1876" t="str">
        <f t="shared" si="951"/>
        <v>0.999200648795375+0.0000027275514416822i</v>
      </c>
      <c r="G1876">
        <f t="shared" si="946"/>
        <v>1</v>
      </c>
      <c r="H1876" t="str">
        <f t="shared" si="952"/>
        <v>11.094970562586+2.60306056719854i</v>
      </c>
      <c r="I1876" t="str">
        <f t="shared" si="953"/>
        <v>684.081800319177i</v>
      </c>
      <c r="J1876" t="str">
        <f t="shared" si="947"/>
        <v>-632.441362337002+149.655207292225i</v>
      </c>
      <c r="K1876" t="str">
        <f t="shared" si="954"/>
        <v>0.2423805689217-1.02429778412944i</v>
      </c>
      <c r="L1876" t="str">
        <f t="shared" si="955"/>
        <v>0.030631092678413-0.109908828351739i</v>
      </c>
      <c r="M1876" t="str">
        <f t="shared" si="956"/>
        <v>0.273011661600113-1.13420661248118i</v>
      </c>
      <c r="N1876" t="str">
        <f t="shared" si="957"/>
        <v>-1.28348945820312i</v>
      </c>
      <c r="O1876" t="str">
        <f t="shared" si="958"/>
        <v>0.283370514547604-0.959010506451846i</v>
      </c>
      <c r="P1876" t="str">
        <f t="shared" si="959"/>
        <v>0.716629485452396+0.959010506451846i</v>
      </c>
      <c r="Q1876" t="str">
        <f t="shared" si="960"/>
        <v>-0.716629485452396+0.324478951751274i</v>
      </c>
      <c r="R1876" t="str">
        <f t="shared" si="961"/>
        <v>-0.327027427968818-1.48629667784418i</v>
      </c>
      <c r="S1876" t="str">
        <f t="shared" si="962"/>
        <v>0.135329398107299i</v>
      </c>
      <c r="T1876" t="str">
        <f t="shared" si="963"/>
        <v>0.201139634821531-0.0442564249915982i</v>
      </c>
      <c r="U1876" t="e">
        <f t="shared" si="964"/>
        <v>#DIV/0!</v>
      </c>
      <c r="V1876" t="str">
        <f t="shared" si="965"/>
        <v>1.33333333333333E-06-0.000609088951748545i</v>
      </c>
      <c r="W1876" t="e">
        <f t="shared" si="966"/>
        <v>#DIV/0!</v>
      </c>
      <c r="X1876" t="e">
        <f t="shared" si="967"/>
        <v>#DIV/0!</v>
      </c>
      <c r="Y1876" t="str">
        <f t="shared" si="968"/>
        <v>0.00083+0.175124940881709i</v>
      </c>
      <c r="Z1876" t="e">
        <f t="shared" si="969"/>
        <v>#DIV/0!</v>
      </c>
      <c r="AA1876" t="e">
        <f t="shared" si="970"/>
        <v>#DIV/0!</v>
      </c>
      <c r="AB1876" t="str">
        <f t="shared" si="971"/>
        <v>1.24027466257807-0.272895606189548i</v>
      </c>
      <c r="AC1876" t="str">
        <f t="shared" si="972"/>
        <v>1.02908944541371-1.48123140647809i</v>
      </c>
      <c r="AD1876" t="str">
        <f t="shared" si="973"/>
        <v>0.516611784601665+0.478409331971343i</v>
      </c>
      <c r="AE1876" t="e">
        <f t="shared" si="974"/>
        <v>#DIV/0!</v>
      </c>
      <c r="AF1876" t="str">
        <f t="shared" si="975"/>
        <v>-18.7616620795478-2.46434354861974i</v>
      </c>
      <c r="AG1876" t="e">
        <f t="shared" si="976"/>
        <v>#DIV/0!</v>
      </c>
      <c r="AH1876" t="e">
        <f t="shared" si="977"/>
        <v>#DIV/0!</v>
      </c>
      <c r="AI1876" t="e">
        <f t="shared" si="978"/>
        <v>#DIV/0!</v>
      </c>
      <c r="AJ1876" t="e">
        <f t="shared" si="979"/>
        <v>#DIV/0!</v>
      </c>
      <c r="AK1876"/>
      <c r="AL1876"/>
      <c r="AM1876"/>
      <c r="AN1876"/>
    </row>
    <row r="1877" spans="1:40" x14ac:dyDescent="0.25">
      <c r="A1877"/>
      <c r="B1877">
        <f t="shared" si="945"/>
        <v>174300</v>
      </c>
      <c r="C1877" s="186" t="str">
        <f t="shared" si="948"/>
        <v>-3.23762464094652E-06+0.018083143483736i</v>
      </c>
      <c r="D1877" s="158" t="str">
        <f t="shared" si="949"/>
        <v>-7.66669148845558+0.138637433375309i</v>
      </c>
      <c r="E1877" t="str">
        <f t="shared" si="950"/>
        <v>7.99990659962594-0.0273348544686434i</v>
      </c>
      <c r="F1877" t="str">
        <f t="shared" si="951"/>
        <v>0.999200648806069+2.72911716376785E-06i</v>
      </c>
      <c r="G1877">
        <f t="shared" si="946"/>
        <v>1</v>
      </c>
      <c r="H1877" t="str">
        <f t="shared" si="952"/>
        <v>11.0956825278097+2.60174771416029i</v>
      </c>
      <c r="I1877" t="str">
        <f t="shared" si="953"/>
        <v>684.474499400876i</v>
      </c>
      <c r="J1877" t="str">
        <f t="shared" si="947"/>
        <v>-633.168828670796+149.741117284931i</v>
      </c>
      <c r="K1877" t="str">
        <f t="shared" si="954"/>
        <v>0.242116425121883-1.02377073228777i</v>
      </c>
      <c r="L1877" t="str">
        <f t="shared" si="955"/>
        <v>0.030598484980267-0.109854853481882i</v>
      </c>
      <c r="M1877" t="str">
        <f t="shared" si="956"/>
        <v>0.27271491010215-1.13362558576965i</v>
      </c>
      <c r="N1877" t="str">
        <f t="shared" si="957"/>
        <v>-1.28422624893687i</v>
      </c>
      <c r="O1877" t="str">
        <f t="shared" si="958"/>
        <v>0.282663847641474-0.959219030897802i</v>
      </c>
      <c r="P1877" t="str">
        <f t="shared" si="959"/>
        <v>0.717336152358526+0.959219030897802i</v>
      </c>
      <c r="Q1877" t="str">
        <f t="shared" si="960"/>
        <v>-0.717336152358526+0.325007218039068i</v>
      </c>
      <c r="R1877" t="str">
        <f t="shared" si="961"/>
        <v>-0.327019944675968-1.48536062187437i</v>
      </c>
      <c r="S1877" t="str">
        <f t="shared" si="962"/>
        <v>0.135407084328945i</v>
      </c>
      <c r="T1877" t="str">
        <f t="shared" si="963"/>
        <v>0.201128350985037-0.0442808172259857i</v>
      </c>
      <c r="U1877" t="e">
        <f t="shared" si="964"/>
        <v>#DIV/0!</v>
      </c>
      <c r="V1877" t="str">
        <f t="shared" si="965"/>
        <v>1.33333333333333E-06-0.000608739503124481i</v>
      </c>
      <c r="W1877" t="e">
        <f t="shared" si="966"/>
        <v>#DIV/0!</v>
      </c>
      <c r="X1877" t="e">
        <f t="shared" si="967"/>
        <v>#DIV/0!</v>
      </c>
      <c r="Y1877" t="str">
        <f t="shared" si="968"/>
        <v>0.00083+0.175225471846624i</v>
      </c>
      <c r="Z1877" t="e">
        <f t="shared" si="969"/>
        <v>#DIV/0!</v>
      </c>
      <c r="AA1877" t="e">
        <f t="shared" si="970"/>
        <v>#DIV/0!</v>
      </c>
      <c r="AB1877" t="str">
        <f t="shared" si="971"/>
        <v>1.24020508376774-0.273046014488247i</v>
      </c>
      <c r="AC1877" t="str">
        <f t="shared" si="972"/>
        <v>1.02869046981164-1.48039193385561i</v>
      </c>
      <c r="AD1877" t="str">
        <f t="shared" si="973"/>
        <v>0.516961256674634+0.478530009225104i</v>
      </c>
      <c r="AE1877" t="e">
        <f t="shared" si="974"/>
        <v>#DIV/0!</v>
      </c>
      <c r="AF1877" t="str">
        <f t="shared" si="975"/>
        <v>-18.7623740162653-2.46311028078498i</v>
      </c>
      <c r="AG1877" t="e">
        <f t="shared" si="976"/>
        <v>#DIV/0!</v>
      </c>
      <c r="AH1877" t="e">
        <f t="shared" si="977"/>
        <v>#DIV/0!</v>
      </c>
      <c r="AI1877" t="e">
        <f t="shared" si="978"/>
        <v>#DIV/0!</v>
      </c>
      <c r="AJ1877" t="e">
        <f t="shared" si="979"/>
        <v>#DIV/0!</v>
      </c>
      <c r="AK1877"/>
      <c r="AL1877"/>
      <c r="AM1877"/>
      <c r="AN1877"/>
    </row>
    <row r="1878" spans="1:40" x14ac:dyDescent="0.25">
      <c r="A1878"/>
      <c r="B1878">
        <f t="shared" si="945"/>
        <v>174400</v>
      </c>
      <c r="C1878" s="186" t="str">
        <f t="shared" si="948"/>
        <v>-3.23391283324098E-06+0.0180727747094669i</v>
      </c>
      <c r="D1878" s="158" t="str">
        <f t="shared" si="949"/>
        <v>-7.66669145999837+0.138557939439246i</v>
      </c>
      <c r="E1878" t="str">
        <f t="shared" si="950"/>
        <v>7.99990649242448-0.0273505367495658i</v>
      </c>
      <c r="F1878" t="str">
        <f t="shared" si="951"/>
        <v>0.999200648816764+2.73068288579062E-06i</v>
      </c>
      <c r="G1878">
        <f t="shared" si="946"/>
        <v>1</v>
      </c>
      <c r="H1878" t="str">
        <f t="shared" si="952"/>
        <v>11.0963933672714+2.60043608131129i</v>
      </c>
      <c r="I1878" t="str">
        <f t="shared" si="953"/>
        <v>684.867198482575i</v>
      </c>
      <c r="J1878" t="str">
        <f t="shared" si="947"/>
        <v>-633.896712488857+149.827027277636i</v>
      </c>
      <c r="K1878" t="str">
        <f t="shared" si="954"/>
        <v>0.241852705321923-1.02324418761919i</v>
      </c>
      <c r="L1878" t="str">
        <f t="shared" si="955"/>
        <v>0.0305659279784997-0.109800926397165i</v>
      </c>
      <c r="M1878" t="str">
        <f t="shared" si="956"/>
        <v>0.272418633300423-1.13304511401636i</v>
      </c>
      <c r="N1878" t="str">
        <f t="shared" si="957"/>
        <v>-1.28496303967063i</v>
      </c>
      <c r="O1878" t="str">
        <f t="shared" si="958"/>
        <v>0.281957027288278-0.959427034621579i</v>
      </c>
      <c r="P1878" t="str">
        <f t="shared" si="959"/>
        <v>0.718042972711722+0.959427034621579i</v>
      </c>
      <c r="Q1878" t="str">
        <f t="shared" si="960"/>
        <v>-0.718042972711722+0.325536005049051i</v>
      </c>
      <c r="R1878" t="str">
        <f t="shared" si="961"/>
        <v>-0.327012456520041-1.48442558986831i</v>
      </c>
      <c r="S1878" t="str">
        <f t="shared" si="962"/>
        <v>0.135484770550591i</v>
      </c>
      <c r="T1878" t="str">
        <f t="shared" si="963"/>
        <v>0.201117060442734-0.0443052076388029i</v>
      </c>
      <c r="U1878" t="e">
        <f t="shared" si="964"/>
        <v>#DIV/0!</v>
      </c>
      <c r="V1878" t="str">
        <f t="shared" si="965"/>
        <v>1.33333333333333E-06-0.000608390455244248i</v>
      </c>
      <c r="W1878" t="e">
        <f t="shared" si="966"/>
        <v>#DIV/0!</v>
      </c>
      <c r="X1878" t="e">
        <f t="shared" si="967"/>
        <v>#DIV/0!</v>
      </c>
      <c r="Y1878" t="str">
        <f t="shared" si="968"/>
        <v>0.00083+0.175326002811539i</v>
      </c>
      <c r="Z1878" t="e">
        <f t="shared" si="969"/>
        <v>#DIV/0!</v>
      </c>
      <c r="AA1878" t="e">
        <f t="shared" si="970"/>
        <v>#DIV/0!</v>
      </c>
      <c r="AB1878" t="str">
        <f t="shared" si="971"/>
        <v>1.24013546360781-0.273196411554712i</v>
      </c>
      <c r="AC1878" t="str">
        <f t="shared" si="972"/>
        <v>1.02829214882456-1.47955322081756i</v>
      </c>
      <c r="AD1878" t="str">
        <f t="shared" si="973"/>
        <v>0.517310827850663+0.478650440459124i</v>
      </c>
      <c r="AE1878" t="e">
        <f t="shared" si="974"/>
        <v>#DIV/0!</v>
      </c>
      <c r="AF1878" t="str">
        <f t="shared" si="975"/>
        <v>-18.7630848272698-2.46187814187204i</v>
      </c>
      <c r="AG1878" t="e">
        <f t="shared" si="976"/>
        <v>#DIV/0!</v>
      </c>
      <c r="AH1878" t="e">
        <f t="shared" si="977"/>
        <v>#DIV/0!</v>
      </c>
      <c r="AI1878" t="e">
        <f t="shared" si="978"/>
        <v>#DIV/0!</v>
      </c>
      <c r="AJ1878" t="e">
        <f t="shared" si="979"/>
        <v>#DIV/0!</v>
      </c>
      <c r="AK1878"/>
      <c r="AL1878"/>
      <c r="AM1878"/>
      <c r="AN1878"/>
    </row>
    <row r="1879" spans="1:40" x14ac:dyDescent="0.25">
      <c r="A1879"/>
      <c r="B1879">
        <f t="shared" si="945"/>
        <v>174500</v>
      </c>
      <c r="C1879" s="186" t="str">
        <f t="shared" si="948"/>
        <v>-3.23020740503784E-06+0.0180624178191786i</v>
      </c>
      <c r="D1879" s="158" t="str">
        <f t="shared" si="949"/>
        <v>-7.66669143159015+0.138478536613703i</v>
      </c>
      <c r="E1879" t="str">
        <f t="shared" si="950"/>
        <v>7.99990638516153-0.0273662190298577i</v>
      </c>
      <c r="F1879" t="str">
        <f t="shared" si="951"/>
        <v>0.999200648827458+0.0000027322486077505i</v>
      </c>
      <c r="G1879">
        <f t="shared" si="946"/>
        <v>1</v>
      </c>
      <c r="H1879" t="str">
        <f t="shared" si="952"/>
        <v>11.0971030832893+2.59912566714108i</v>
      </c>
      <c r="I1879" t="str">
        <f t="shared" si="953"/>
        <v>685.259897564274i</v>
      </c>
      <c r="J1879" t="str">
        <f t="shared" si="947"/>
        <v>-634.625013791184+149.912937270341i</v>
      </c>
      <c r="K1879" t="str">
        <f t="shared" si="954"/>
        <v>0.241589408631569-1.02271814945585i</v>
      </c>
      <c r="L1879" t="str">
        <f t="shared" si="955"/>
        <v>0.0305334215710014-0.109747047043841i</v>
      </c>
      <c r="M1879" t="str">
        <f t="shared" si="956"/>
        <v>0.27212283020257-1.13246519649969i</v>
      </c>
      <c r="N1879" t="str">
        <f t="shared" si="957"/>
        <v>-1.28569983040439i</v>
      </c>
      <c r="O1879" t="str">
        <f t="shared" si="958"/>
        <v>0.281250053871733-0.959634517510259i</v>
      </c>
      <c r="P1879" t="str">
        <f t="shared" si="959"/>
        <v>0.718749946128267+0.959634517510259i</v>
      </c>
      <c r="Q1879" t="str">
        <f t="shared" si="960"/>
        <v>-0.718749946128267+0.326065312894131i</v>
      </c>
      <c r="R1879" t="str">
        <f t="shared" si="961"/>
        <v>-0.327004963500006-1.48349158006273i</v>
      </c>
      <c r="S1879" t="str">
        <f t="shared" si="962"/>
        <v>0.135562456772237i</v>
      </c>
      <c r="T1879" t="str">
        <f t="shared" si="963"/>
        <v>0.201105763194231-0.0443295962287765i</v>
      </c>
      <c r="U1879" t="e">
        <f t="shared" si="964"/>
        <v>#DIV/0!</v>
      </c>
      <c r="V1879" t="str">
        <f t="shared" si="965"/>
        <v>1.33333333333333E-06-0.000608041807418892i</v>
      </c>
      <c r="W1879" t="e">
        <f t="shared" si="966"/>
        <v>#DIV/0!</v>
      </c>
      <c r="X1879" t="e">
        <f t="shared" si="967"/>
        <v>#DIV/0!</v>
      </c>
      <c r="Y1879" t="str">
        <f t="shared" si="968"/>
        <v>0.00083+0.175426533776454i</v>
      </c>
      <c r="Z1879" t="e">
        <f t="shared" si="969"/>
        <v>#DIV/0!</v>
      </c>
      <c r="AA1879" t="e">
        <f t="shared" si="970"/>
        <v>#DIV/0!</v>
      </c>
      <c r="AB1879" t="str">
        <f t="shared" si="971"/>
        <v>1.24006580209586-0.273346797381092i</v>
      </c>
      <c r="AC1879" t="str">
        <f t="shared" si="972"/>
        <v>1.02789448109501-1.47871526637318i</v>
      </c>
      <c r="AD1879" t="str">
        <f t="shared" si="973"/>
        <v>0.517660497965129+0.478770625593813i</v>
      </c>
      <c r="AE1879" t="e">
        <f t="shared" si="974"/>
        <v>#DIV/0!</v>
      </c>
      <c r="AF1879" t="str">
        <f t="shared" si="975"/>
        <v>-18.7637945148795-2.46064713052738i</v>
      </c>
      <c r="AG1879" t="e">
        <f t="shared" si="976"/>
        <v>#DIV/0!</v>
      </c>
      <c r="AH1879" t="e">
        <f t="shared" si="977"/>
        <v>#DIV/0!</v>
      </c>
      <c r="AI1879" t="e">
        <f t="shared" si="978"/>
        <v>#DIV/0!</v>
      </c>
      <c r="AJ1879" t="e">
        <f t="shared" si="979"/>
        <v>#DIV/0!</v>
      </c>
      <c r="AK1879"/>
      <c r="AL1879"/>
      <c r="AM1879"/>
      <c r="AN1879"/>
    </row>
    <row r="1880" spans="1:40" x14ac:dyDescent="0.25">
      <c r="A1880"/>
      <c r="B1880">
        <f t="shared" si="945"/>
        <v>174600</v>
      </c>
      <c r="C1880" s="186" t="str">
        <f t="shared" si="948"/>
        <v>-3.22650834172609E-06+0.0180520727924518i</v>
      </c>
      <c r="D1880" s="158" t="str">
        <f t="shared" si="949"/>
        <v>-7.66669140323061+0.138399224742131i</v>
      </c>
      <c r="E1880" t="str">
        <f t="shared" si="950"/>
        <v>7.9999062778371-0.0273819013095185i</v>
      </c>
      <c r="F1880" t="str">
        <f t="shared" si="951"/>
        <v>0.999200648838172+2.73381432964756E-06i</v>
      </c>
      <c r="G1880">
        <f t="shared" si="946"/>
        <v>1</v>
      </c>
      <c r="H1880" t="str">
        <f t="shared" si="952"/>
        <v>11.0978116781754+2.59781647014113i</v>
      </c>
      <c r="I1880" t="str">
        <f t="shared" si="953"/>
        <v>685.652596645972i</v>
      </c>
      <c r="J1880" t="str">
        <f t="shared" si="947"/>
        <v>-635.353732577777+149.998847263046i</v>
      </c>
      <c r="K1880" t="str">
        <f t="shared" si="954"/>
        <v>0.241326534162857-1.02219261713089i</v>
      </c>
      <c r="L1880" t="str">
        <f t="shared" si="955"/>
        <v>0.0305009656559116-0.109693215368223i</v>
      </c>
      <c r="M1880" t="str">
        <f t="shared" si="956"/>
        <v>0.271827499818769-1.13188583249911i</v>
      </c>
      <c r="N1880" t="str">
        <f t="shared" si="957"/>
        <v>-1.28643662113814i</v>
      </c>
      <c r="O1880" t="str">
        <f t="shared" si="958"/>
        <v>0.280542927775635-0.959841479451203i</v>
      </c>
      <c r="P1880" t="str">
        <f t="shared" si="959"/>
        <v>0.719457072224365+0.959841479451203i</v>
      </c>
      <c r="Q1880" t="str">
        <f t="shared" si="960"/>
        <v>-0.719457072224365+0.326595141686937i</v>
      </c>
      <c r="R1880" t="str">
        <f t="shared" si="961"/>
        <v>-0.326997465614835-1.4825585906984i</v>
      </c>
      <c r="S1880" t="str">
        <f t="shared" si="962"/>
        <v>0.135640142993883i</v>
      </c>
      <c r="T1880" t="str">
        <f t="shared" si="963"/>
        <v>0.201094459239141-0.0443539829946336i</v>
      </c>
      <c r="U1880" t="e">
        <f t="shared" si="964"/>
        <v>#DIV/0!</v>
      </c>
      <c r="V1880" t="str">
        <f t="shared" si="965"/>
        <v>1.33333333333333E-06-0.000607693558961037i</v>
      </c>
      <c r="W1880" t="e">
        <f t="shared" si="966"/>
        <v>#DIV/0!</v>
      </c>
      <c r="X1880" t="e">
        <f t="shared" si="967"/>
        <v>#DIV/0!</v>
      </c>
      <c r="Y1880" t="str">
        <f t="shared" si="968"/>
        <v>0.00083+0.175527064741369i</v>
      </c>
      <c r="Z1880" t="e">
        <f t="shared" si="969"/>
        <v>#DIV/0!</v>
      </c>
      <c r="AA1880" t="e">
        <f t="shared" si="970"/>
        <v>#DIV/0!</v>
      </c>
      <c r="AB1880" t="str">
        <f t="shared" si="971"/>
        <v>1.2399960992295-0.273497171959536i</v>
      </c>
      <c r="AC1880" t="str">
        <f t="shared" si="972"/>
        <v>1.02749746526901-1.4778780695333i</v>
      </c>
      <c r="AD1880" t="str">
        <f t="shared" si="973"/>
        <v>0.518010266853302+0.47889056454969i</v>
      </c>
      <c r="AE1880" t="e">
        <f t="shared" si="974"/>
        <v>#DIV/0!</v>
      </c>
      <c r="AF1880" t="str">
        <f t="shared" si="975"/>
        <v>-18.764503081406-2.459417245399i</v>
      </c>
      <c r="AG1880" t="e">
        <f t="shared" si="976"/>
        <v>#DIV/0!</v>
      </c>
      <c r="AH1880" t="e">
        <f t="shared" si="977"/>
        <v>#DIV/0!</v>
      </c>
      <c r="AI1880" t="e">
        <f t="shared" si="978"/>
        <v>#DIV/0!</v>
      </c>
      <c r="AJ1880" t="e">
        <f t="shared" si="979"/>
        <v>#DIV/0!</v>
      </c>
      <c r="AK1880"/>
      <c r="AL1880"/>
      <c r="AM1880"/>
      <c r="AN1880"/>
    </row>
    <row r="1881" spans="1:40" x14ac:dyDescent="0.25">
      <c r="A1881"/>
      <c r="B1881">
        <f t="shared" si="945"/>
        <v>174700</v>
      </c>
      <c r="C1881" s="186" t="str">
        <f t="shared" si="948"/>
        <v>-3.22281562873671E-06+0.0180417396089143i</v>
      </c>
      <c r="D1881" s="158" t="str">
        <f t="shared" si="949"/>
        <v>-7.66669137491983+0.138320003668343i</v>
      </c>
      <c r="E1881" t="str">
        <f t="shared" si="950"/>
        <v>7.99990617045119-0.027397583588548i</v>
      </c>
      <c r="F1881" t="str">
        <f t="shared" si="951"/>
        <v>0.999200648848876+0.0000027353800514816i</v>
      </c>
      <c r="G1881">
        <f t="shared" si="946"/>
        <v>1</v>
      </c>
      <c r="H1881" t="str">
        <f t="shared" si="952"/>
        <v>11.0985191542363+2.596508488805i</v>
      </c>
      <c r="I1881" t="str">
        <f t="shared" si="953"/>
        <v>686.045295727671i</v>
      </c>
      <c r="J1881" t="str">
        <f t="shared" si="947"/>
        <v>-636.082868848636+150.084757255751i</v>
      </c>
      <c r="K1881" t="str">
        <f t="shared" si="954"/>
        <v>0.241064081030105-1.02166758997849i</v>
      </c>
      <c r="L1881" t="str">
        <f t="shared" si="955"/>
        <v>0.030468560131618-0.109639431316674i</v>
      </c>
      <c r="M1881" t="str">
        <f t="shared" si="956"/>
        <v>0.271532641161723-1.13130702129516i</v>
      </c>
      <c r="N1881" t="str">
        <f t="shared" si="957"/>
        <v>-1.2871734118719i</v>
      </c>
      <c r="O1881" t="str">
        <f t="shared" si="958"/>
        <v>0.279835649383837-0.960047920332067i</v>
      </c>
      <c r="P1881" t="str">
        <f t="shared" si="959"/>
        <v>0.720164350616163+0.960047920332067i</v>
      </c>
      <c r="Q1881" t="str">
        <f t="shared" si="960"/>
        <v>-0.720164350616163+0.327125491539833i</v>
      </c>
      <c r="R1881" t="str">
        <f t="shared" si="961"/>
        <v>-0.326989962863497-1.48162662002008i</v>
      </c>
      <c r="S1881" t="str">
        <f t="shared" si="962"/>
        <v>0.135717829215529i</v>
      </c>
      <c r="T1881" t="str">
        <f t="shared" si="963"/>
        <v>0.201083148577067-0.0443783679351003i</v>
      </c>
      <c r="U1881" t="e">
        <f t="shared" si="964"/>
        <v>#DIV/0!</v>
      </c>
      <c r="V1881" t="str">
        <f t="shared" si="965"/>
        <v>1.33333333333333E-06-0.000607345709184871i</v>
      </c>
      <c r="W1881" t="e">
        <f t="shared" si="966"/>
        <v>#DIV/0!</v>
      </c>
      <c r="X1881" t="e">
        <f t="shared" si="967"/>
        <v>#DIV/0!</v>
      </c>
      <c r="Y1881" t="str">
        <f t="shared" si="968"/>
        <v>0.00083+0.175627595706284i</v>
      </c>
      <c r="Z1881" t="e">
        <f t="shared" si="969"/>
        <v>#DIV/0!</v>
      </c>
      <c r="AA1881" t="e">
        <f t="shared" si="970"/>
        <v>#DIV/0!</v>
      </c>
      <c r="AB1881" t="str">
        <f t="shared" si="971"/>
        <v>1.23992635500629-0.273647535282191i</v>
      </c>
      <c r="AC1881" t="str">
        <f t="shared" si="972"/>
        <v>1.02710109999603-1.4770416293101i</v>
      </c>
      <c r="AD1881" t="str">
        <f t="shared" si="973"/>
        <v>0.518360134350413+0.47901025724736i</v>
      </c>
      <c r="AE1881" t="e">
        <f t="shared" si="974"/>
        <v>#DIV/0!</v>
      </c>
      <c r="AF1881" t="str">
        <f t="shared" si="975"/>
        <v>-18.7652105291561-2.45818848513666i</v>
      </c>
      <c r="AG1881" t="e">
        <f t="shared" si="976"/>
        <v>#DIV/0!</v>
      </c>
      <c r="AH1881" t="e">
        <f t="shared" si="977"/>
        <v>#DIV/0!</v>
      </c>
      <c r="AI1881" t="e">
        <f t="shared" si="978"/>
        <v>#DIV/0!</v>
      </c>
      <c r="AJ1881" t="e">
        <f t="shared" si="979"/>
        <v>#DIV/0!</v>
      </c>
      <c r="AK1881"/>
      <c r="AL1881"/>
      <c r="AM1881"/>
      <c r="AN1881"/>
    </row>
    <row r="1882" spans="1:40" x14ac:dyDescent="0.25">
      <c r="A1882"/>
      <c r="B1882">
        <f t="shared" si="945"/>
        <v>174800</v>
      </c>
      <c r="C1882" s="186" t="str">
        <f t="shared" si="948"/>
        <v>-3.21912925154218E-06+0.0180314182482401i</v>
      </c>
      <c r="D1882" s="158" t="str">
        <f t="shared" si="949"/>
        <v>-7.66669134665759+0.138240873236507i</v>
      </c>
      <c r="E1882" t="str">
        <f t="shared" si="950"/>
        <v>7.99990606300379-0.0274132658669458i</v>
      </c>
      <c r="F1882" t="str">
        <f t="shared" si="951"/>
        <v>0.999200648859601+2.73694577325274E-06i</v>
      </c>
      <c r="G1882">
        <f t="shared" si="946"/>
        <v>1</v>
      </c>
      <c r="H1882" t="str">
        <f t="shared" si="952"/>
        <v>11.0992255137725+2.59520172162816i</v>
      </c>
      <c r="I1882" t="str">
        <f t="shared" si="953"/>
        <v>686.43799480937i</v>
      </c>
      <c r="J1882" t="str">
        <f t="shared" si="947"/>
        <v>-636.812422603761+150.170667248456i</v>
      </c>
      <c r="K1882" t="str">
        <f t="shared" si="954"/>
        <v>0.240802048349905-1.0211430673338i</v>
      </c>
      <c r="L1882" t="str">
        <f t="shared" si="955"/>
        <v>0.0304362048967558-0.109585694835612i</v>
      </c>
      <c r="M1882" t="str">
        <f t="shared" si="956"/>
        <v>0.271238253246661-1.13072876216941i</v>
      </c>
      <c r="N1882" t="str">
        <f t="shared" si="957"/>
        <v>-1.28791020260565i</v>
      </c>
      <c r="O1882" t="str">
        <f t="shared" si="958"/>
        <v>0.279128219080311-0.960253840040775i</v>
      </c>
      <c r="P1882" t="str">
        <f t="shared" si="959"/>
        <v>0.720871780919689+0.960253840040775i</v>
      </c>
      <c r="Q1882" t="str">
        <f t="shared" si="960"/>
        <v>-0.720871780919689+0.327656362564875i</v>
      </c>
      <c r="R1882" t="str">
        <f t="shared" si="961"/>
        <v>-0.326982455244961-1.48069566627659i</v>
      </c>
      <c r="S1882" t="str">
        <f t="shared" si="962"/>
        <v>0.135795515437175i</v>
      </c>
      <c r="T1882" t="str">
        <f t="shared" si="963"/>
        <v>0.201071831207621-0.0444027510489025i</v>
      </c>
      <c r="U1882" t="e">
        <f t="shared" si="964"/>
        <v>#DIV/0!</v>
      </c>
      <c r="V1882" t="str">
        <f t="shared" si="965"/>
        <v>1.33333333333333E-06-0.00060699825740616i</v>
      </c>
      <c r="W1882" t="e">
        <f t="shared" si="966"/>
        <v>#DIV/0!</v>
      </c>
      <c r="X1882" t="e">
        <f t="shared" si="967"/>
        <v>#DIV/0!</v>
      </c>
      <c r="Y1882" t="str">
        <f t="shared" si="968"/>
        <v>0.00083+0.175728126671199i</v>
      </c>
      <c r="Z1882" t="e">
        <f t="shared" si="969"/>
        <v>#DIV/0!</v>
      </c>
      <c r="AA1882" t="e">
        <f t="shared" si="970"/>
        <v>#DIV/0!</v>
      </c>
      <c r="AB1882" t="str">
        <f t="shared" si="971"/>
        <v>1.23985656942384-0.273797887341199i</v>
      </c>
      <c r="AC1882" t="str">
        <f t="shared" si="972"/>
        <v>1.02670538392901-1.47620594471728i</v>
      </c>
      <c r="AD1882" t="str">
        <f t="shared" si="973"/>
        <v>0.518710100291613+0.479129703607544i</v>
      </c>
      <c r="AE1882" t="e">
        <f t="shared" si="974"/>
        <v>#DIV/0!</v>
      </c>
      <c r="AF1882" t="str">
        <f t="shared" si="975"/>
        <v>-18.7659168604301-2.45696084839165i</v>
      </c>
      <c r="AG1882" t="e">
        <f t="shared" si="976"/>
        <v>#DIV/0!</v>
      </c>
      <c r="AH1882" t="e">
        <f t="shared" si="977"/>
        <v>#DIV/0!</v>
      </c>
      <c r="AI1882" t="e">
        <f t="shared" si="978"/>
        <v>#DIV/0!</v>
      </c>
      <c r="AJ1882" t="e">
        <f t="shared" si="979"/>
        <v>#DIV/0!</v>
      </c>
      <c r="AK1882"/>
      <c r="AL1882"/>
      <c r="AM1882"/>
      <c r="AN1882"/>
    </row>
    <row r="1883" spans="1:40" x14ac:dyDescent="0.25">
      <c r="A1883"/>
      <c r="B1883">
        <f t="shared" si="945"/>
        <v>174900</v>
      </c>
      <c r="C1883" s="186" t="str">
        <f t="shared" si="948"/>
        <v>-3.21544919565655E-06+0.0180211086901499i</v>
      </c>
      <c r="D1883" s="158" t="str">
        <f t="shared" si="949"/>
        <v>-7.66669131844387+0.138161833291149i</v>
      </c>
      <c r="E1883" t="str">
        <f t="shared" si="950"/>
        <v>7.99990595549491-0.0274289481447115i</v>
      </c>
      <c r="F1883" t="str">
        <f t="shared" si="951"/>
        <v>0.999200648870325+2.73851149496085E-06i</v>
      </c>
      <c r="G1883">
        <f t="shared" si="946"/>
        <v>1</v>
      </c>
      <c r="H1883" t="str">
        <f t="shared" si="952"/>
        <v>11.0999307590792+2.59389616710811i</v>
      </c>
      <c r="I1883" t="str">
        <f t="shared" si="953"/>
        <v>686.830693891068i</v>
      </c>
      <c r="J1883" t="str">
        <f t="shared" si="947"/>
        <v>-637.542393843152+150.256577241162i</v>
      </c>
      <c r="K1883" t="str">
        <f t="shared" si="954"/>
        <v>0.24054043524112-1.02061904853298i</v>
      </c>
      <c r="L1883" t="str">
        <f t="shared" si="955"/>
        <v>0.0304038998502073-0.109532005871511i</v>
      </c>
      <c r="M1883" t="str">
        <f t="shared" si="956"/>
        <v>0.270944335091327-1.13015105440449i</v>
      </c>
      <c r="N1883" t="str">
        <f t="shared" si="957"/>
        <v>-1.28864699333941i</v>
      </c>
      <c r="O1883" t="str">
        <f t="shared" si="958"/>
        <v>0.278420637249073-0.960459238465548i</v>
      </c>
      <c r="P1883" t="str">
        <f t="shared" si="959"/>
        <v>0.721579362750927+0.960459238465548i</v>
      </c>
      <c r="Q1883" t="str">
        <f t="shared" si="960"/>
        <v>-0.721579362750927+0.328187754873862i</v>
      </c>
      <c r="R1883" t="str">
        <f t="shared" si="961"/>
        <v>-0.326974942758198-1.47976572772071i</v>
      </c>
      <c r="S1883" t="str">
        <f t="shared" si="962"/>
        <v>0.135873201658821i</v>
      </c>
      <c r="T1883" t="str">
        <f t="shared" si="963"/>
        <v>0.201060507130408-0.0444271323347661i</v>
      </c>
      <c r="U1883" t="e">
        <f t="shared" si="964"/>
        <v>#DIV/0!</v>
      </c>
      <c r="V1883" t="str">
        <f t="shared" si="965"/>
        <v>1.33333333333333E-06-0.000606651202942237i</v>
      </c>
      <c r="W1883" t="e">
        <f t="shared" si="966"/>
        <v>#DIV/0!</v>
      </c>
      <c r="X1883" t="e">
        <f t="shared" si="967"/>
        <v>#DIV/0!</v>
      </c>
      <c r="Y1883" t="str">
        <f t="shared" si="968"/>
        <v>0.00083+0.175828657636114i</v>
      </c>
      <c r="Z1883" t="e">
        <f t="shared" si="969"/>
        <v>#DIV/0!</v>
      </c>
      <c r="AA1883" t="e">
        <f t="shared" si="970"/>
        <v>#DIV/0!</v>
      </c>
      <c r="AB1883" t="str">
        <f t="shared" si="971"/>
        <v>1.2397867424797-0.273948228128705i</v>
      </c>
      <c r="AC1883" t="str">
        <f t="shared" si="972"/>
        <v>1.02631031572431-1.47537101476992i</v>
      </c>
      <c r="AD1883" t="str">
        <f t="shared" si="973"/>
        <v>0.519060164511998+0.479248903551046i</v>
      </c>
      <c r="AE1883" t="e">
        <f t="shared" si="974"/>
        <v>#DIV/0!</v>
      </c>
      <c r="AF1883" t="str">
        <f t="shared" si="975"/>
        <v>-18.7666220775231-2.45573433381696i</v>
      </c>
      <c r="AG1883" t="e">
        <f t="shared" si="976"/>
        <v>#DIV/0!</v>
      </c>
      <c r="AH1883" t="e">
        <f t="shared" si="977"/>
        <v>#DIV/0!</v>
      </c>
      <c r="AI1883" t="e">
        <f t="shared" si="978"/>
        <v>#DIV/0!</v>
      </c>
      <c r="AJ1883" t="e">
        <f t="shared" si="979"/>
        <v>#DIV/0!</v>
      </c>
      <c r="AK1883"/>
      <c r="AL1883"/>
      <c r="AM1883"/>
      <c r="AN1883"/>
    </row>
    <row r="1884" spans="1:40" x14ac:dyDescent="0.25">
      <c r="A1884"/>
      <c r="B1884">
        <f t="shared" si="945"/>
        <v>175000</v>
      </c>
      <c r="C1884" s="186" t="str">
        <f t="shared" si="948"/>
        <v>-3.21177544663517E-06+0.0180108109144106i</v>
      </c>
      <c r="D1884" s="158" t="str">
        <f t="shared" si="949"/>
        <v>-7.66669129027845+0.138082883677148i</v>
      </c>
      <c r="E1884" t="str">
        <f t="shared" si="950"/>
        <v>7.99990584792455-0.0274446304218447i</v>
      </c>
      <c r="F1884" t="str">
        <f t="shared" si="951"/>
        <v>0.999200648881059+2.74007721660593E-06i</v>
      </c>
      <c r="G1884">
        <f t="shared" si="946"/>
        <v>1</v>
      </c>
      <c r="H1884" t="str">
        <f t="shared" si="952"/>
        <v>11.1006348924451+2.59259182374427i</v>
      </c>
      <c r="I1884" t="str">
        <f t="shared" si="953"/>
        <v>687.223392972767i</v>
      </c>
      <c r="J1884" t="str">
        <f t="shared" si="947"/>
        <v>-638.27278256681+150.342487233866i</v>
      </c>
      <c r="K1884" t="str">
        <f t="shared" si="954"/>
        <v>0.240279240824868-1.02009553291322i</v>
      </c>
      <c r="L1884" t="str">
        <f t="shared" si="955"/>
        <v>0.0303716448911001-0.109478364370895i</v>
      </c>
      <c r="M1884" t="str">
        <f t="shared" si="956"/>
        <v>0.270650885715968-1.12957389728411i</v>
      </c>
      <c r="N1884" t="str">
        <f t="shared" si="957"/>
        <v>-1.28938378407317i</v>
      </c>
      <c r="O1884" t="str">
        <f t="shared" si="958"/>
        <v>0.277712904274253-0.96066411549488i</v>
      </c>
      <c r="P1884" t="str">
        <f t="shared" si="959"/>
        <v>0.722287095725747+0.96066411549488i</v>
      </c>
      <c r="Q1884" t="str">
        <f t="shared" si="960"/>
        <v>-0.722287095725747+0.32871966857829i</v>
      </c>
      <c r="R1884" t="str">
        <f t="shared" si="961"/>
        <v>-0.326967425402171-1.47883680260924i</v>
      </c>
      <c r="S1884" t="str">
        <f t="shared" si="962"/>
        <v>0.135950887880467i</v>
      </c>
      <c r="T1884" t="str">
        <f t="shared" si="963"/>
        <v>0.201049176345037-0.0444515117914155i</v>
      </c>
      <c r="U1884" t="e">
        <f t="shared" si="964"/>
        <v>#DIV/0!</v>
      </c>
      <c r="V1884" t="str">
        <f t="shared" si="965"/>
        <v>1.33333333333333E-06-0.000606304545111983i</v>
      </c>
      <c r="W1884" t="e">
        <f t="shared" si="966"/>
        <v>#DIV/0!</v>
      </c>
      <c r="X1884" t="e">
        <f t="shared" si="967"/>
        <v>#DIV/0!</v>
      </c>
      <c r="Y1884" t="str">
        <f t="shared" si="968"/>
        <v>0.00083+0.175929188601028i</v>
      </c>
      <c r="Z1884" t="e">
        <f t="shared" si="969"/>
        <v>#DIV/0!</v>
      </c>
      <c r="AA1884" t="e">
        <f t="shared" si="970"/>
        <v>#DIV/0!</v>
      </c>
      <c r="AB1884" t="str">
        <f t="shared" si="971"/>
        <v>1.23971687417147-0.274098557636843i</v>
      </c>
      <c r="AC1884" t="str">
        <f t="shared" si="972"/>
        <v>1.02591589404174-1.47453683848462i</v>
      </c>
      <c r="AD1884" t="str">
        <f t="shared" si="973"/>
        <v>0.519410326846586+0.479367856998789i</v>
      </c>
      <c r="AE1884" t="e">
        <f t="shared" si="974"/>
        <v>#DIV/0!</v>
      </c>
      <c r="AF1884" t="str">
        <f t="shared" si="975"/>
        <v>-18.7673261827236-2.45450894006712i</v>
      </c>
      <c r="AG1884" t="e">
        <f t="shared" si="976"/>
        <v>#DIV/0!</v>
      </c>
      <c r="AH1884" t="e">
        <f t="shared" si="977"/>
        <v>#DIV/0!</v>
      </c>
      <c r="AI1884" t="e">
        <f t="shared" si="978"/>
        <v>#DIV/0!</v>
      </c>
      <c r="AJ1884" t="e">
        <f t="shared" si="979"/>
        <v>#DIV/0!</v>
      </c>
      <c r="AK1884"/>
      <c r="AL1884"/>
      <c r="AM1884"/>
      <c r="AN1884"/>
    </row>
    <row r="1885" spans="1:40" x14ac:dyDescent="0.25">
      <c r="A1885"/>
      <c r="B1885">
        <f t="shared" si="945"/>
        <v>175100</v>
      </c>
      <c r="C1885" s="186" t="str">
        <f t="shared" si="948"/>
        <v>-3.20810799007483E-06+0.0180005249008356i</v>
      </c>
      <c r="D1885" s="158" t="str">
        <f t="shared" si="949"/>
        <v>-7.66669126216126+0.13800402423974i</v>
      </c>
      <c r="E1885" t="str">
        <f t="shared" si="950"/>
        <v>7.9999057402927-0.0274603126983452i</v>
      </c>
      <c r="F1885" t="str">
        <f t="shared" si="951"/>
        <v>0.999200648891793+0.0000027416429381879i</v>
      </c>
      <c r="G1885">
        <f t="shared" si="946"/>
        <v>1</v>
      </c>
      <c r="H1885" t="str">
        <f t="shared" si="952"/>
        <v>11.1013379161539+2.59128869003809i</v>
      </c>
      <c r="I1885" t="str">
        <f t="shared" si="953"/>
        <v>687.616092054466i</v>
      </c>
      <c r="J1885" t="str">
        <f t="shared" si="947"/>
        <v>-639.003588774733+150.428397226571i</v>
      </c>
      <c r="K1885" t="str">
        <f t="shared" si="954"/>
        <v>0.24001846422453-1.01957251981266i</v>
      </c>
      <c r="L1885" t="str">
        <f t="shared" si="955"/>
        <v>0.0303394399188084-0.109424770280346i</v>
      </c>
      <c r="M1885" t="str">
        <f t="shared" si="956"/>
        <v>0.270357904143338-1.12899729009301i</v>
      </c>
      <c r="N1885" t="str">
        <f t="shared" si="957"/>
        <v>-1.29012057480692i</v>
      </c>
      <c r="O1885" t="str">
        <f t="shared" si="958"/>
        <v>0.277005020540059-0.960868471017549i</v>
      </c>
      <c r="P1885" t="str">
        <f t="shared" si="959"/>
        <v>0.722994979459941+0.960868471017549i</v>
      </c>
      <c r="Q1885" t="str">
        <f t="shared" si="960"/>
        <v>-0.722994979459941+0.329252103789371i</v>
      </c>
      <c r="R1885" t="str">
        <f t="shared" si="961"/>
        <v>-0.326959903175852-1.47790888920297i</v>
      </c>
      <c r="S1885" t="str">
        <f t="shared" si="962"/>
        <v>0.136028574102113i</v>
      </c>
      <c r="T1885" t="str">
        <f t="shared" si="963"/>
        <v>0.201037838851118-0.0444758894175761i</v>
      </c>
      <c r="U1885" t="e">
        <f t="shared" si="964"/>
        <v>#DIV/0!</v>
      </c>
      <c r="V1885" t="str">
        <f t="shared" si="965"/>
        <v>1.33333333333333E-06-0.000605958283235847i</v>
      </c>
      <c r="W1885" t="e">
        <f t="shared" si="966"/>
        <v>#DIV/0!</v>
      </c>
      <c r="X1885" t="e">
        <f t="shared" si="967"/>
        <v>#DIV/0!</v>
      </c>
      <c r="Y1885" t="str">
        <f t="shared" si="968"/>
        <v>0.00083+0.176029719565943i</v>
      </c>
      <c r="Z1885" t="e">
        <f t="shared" si="969"/>
        <v>#DIV/0!</v>
      </c>
      <c r="AA1885" t="e">
        <f t="shared" si="970"/>
        <v>#DIV/0!</v>
      </c>
      <c r="AB1885" t="str">
        <f t="shared" si="971"/>
        <v>1.23964696449674-0.274248875857752i</v>
      </c>
      <c r="AC1885" t="str">
        <f t="shared" si="972"/>
        <v>1.02552211754453-1.47370341487941i</v>
      </c>
      <c r="AD1885" t="str">
        <f t="shared" si="973"/>
        <v>0.519760587130334+0.47948656387179i</v>
      </c>
      <c r="AE1885" t="e">
        <f t="shared" si="974"/>
        <v>#DIV/0!</v>
      </c>
      <c r="AF1885" t="str">
        <f t="shared" si="975"/>
        <v>-18.7680291783152-2.45328466579835i</v>
      </c>
      <c r="AG1885" t="e">
        <f t="shared" si="976"/>
        <v>#DIV/0!</v>
      </c>
      <c r="AH1885" t="e">
        <f t="shared" si="977"/>
        <v>#DIV/0!</v>
      </c>
      <c r="AI1885" t="e">
        <f t="shared" si="978"/>
        <v>#DIV/0!</v>
      </c>
      <c r="AJ1885" t="e">
        <f t="shared" si="979"/>
        <v>#DIV/0!</v>
      </c>
      <c r="AK1885"/>
      <c r="AL1885"/>
      <c r="AM1885"/>
      <c r="AN1885"/>
    </row>
    <row r="1886" spans="1:40" x14ac:dyDescent="0.25">
      <c r="A1886"/>
      <c r="B1886">
        <f t="shared" si="945"/>
        <v>175200</v>
      </c>
      <c r="C1886" s="186" t="str">
        <f t="shared" si="948"/>
        <v>-3.20444681161322E-06+0.0179902506292841i</v>
      </c>
      <c r="D1886" s="158" t="str">
        <f t="shared" si="949"/>
        <v>-7.66669123409221+0.137925254824511i</v>
      </c>
      <c r="E1886" t="str">
        <f t="shared" si="950"/>
        <v>7.99990563259937-0.0274759949742125i</v>
      </c>
      <c r="F1886" t="str">
        <f t="shared" si="951"/>
        <v>0.999200648902537+2.74320865970678E-06i</v>
      </c>
      <c r="G1886">
        <f t="shared" si="946"/>
        <v>1</v>
      </c>
      <c r="H1886" t="str">
        <f t="shared" si="952"/>
        <v>11.1020398324833+2.58998676449301i</v>
      </c>
      <c r="I1886" t="str">
        <f t="shared" si="953"/>
        <v>688.008791136165i</v>
      </c>
      <c r="J1886" t="str">
        <f t="shared" si="947"/>
        <v>-639.734812466923+150.514307219277i</v>
      </c>
      <c r="K1886" t="str">
        <f t="shared" si="954"/>
        <v>0.239758104565731-1.01905000857047i</v>
      </c>
      <c r="L1886" t="str">
        <f t="shared" si="955"/>
        <v>0.0303072848329501-0.109371223546499i</v>
      </c>
      <c r="M1886" t="str">
        <f t="shared" si="956"/>
        <v>0.270065389398681-1.12842123211697i</v>
      </c>
      <c r="N1886" t="str">
        <f t="shared" si="957"/>
        <v>-1.29085736554068i</v>
      </c>
      <c r="O1886" t="str">
        <f t="shared" si="958"/>
        <v>0.276296986430754-0.961072304922623i</v>
      </c>
      <c r="P1886" t="str">
        <f t="shared" si="959"/>
        <v>0.723703013569246+0.961072304922623i</v>
      </c>
      <c r="Q1886" t="str">
        <f t="shared" si="960"/>
        <v>-0.723703013569246+0.329785060618057i</v>
      </c>
      <c r="R1886" t="str">
        <f t="shared" si="961"/>
        <v>-0.326952376078206-1.47698198576662i</v>
      </c>
      <c r="S1886" t="str">
        <f t="shared" si="962"/>
        <v>0.136106260323759i</v>
      </c>
      <c r="T1886" t="str">
        <f t="shared" si="963"/>
        <v>0.201026494648254-0.0445002652119719i</v>
      </c>
      <c r="U1886" t="e">
        <f t="shared" si="964"/>
        <v>#DIV/0!</v>
      </c>
      <c r="V1886" t="str">
        <f t="shared" si="965"/>
        <v>1.33333333333333E-06-0.000605612416635825i</v>
      </c>
      <c r="W1886" t="e">
        <f t="shared" si="966"/>
        <v>#DIV/0!</v>
      </c>
      <c r="X1886" t="e">
        <f t="shared" si="967"/>
        <v>#DIV/0!</v>
      </c>
      <c r="Y1886" t="str">
        <f t="shared" si="968"/>
        <v>0.00083+0.176130250530858i</v>
      </c>
      <c r="Z1886" t="e">
        <f t="shared" si="969"/>
        <v>#DIV/0!</v>
      </c>
      <c r="AA1886" t="e">
        <f t="shared" si="970"/>
        <v>#DIV/0!</v>
      </c>
      <c r="AB1886" t="str">
        <f t="shared" si="971"/>
        <v>1.23957701345307-0.274399182783566i</v>
      </c>
      <c r="AC1886" t="str">
        <f t="shared" si="972"/>
        <v>1.02512898489934-1.47287074297371i</v>
      </c>
      <c r="AD1886" t="str">
        <f t="shared" si="973"/>
        <v>0.520110945198146+0.479605024091151i</v>
      </c>
      <c r="AE1886" t="e">
        <f t="shared" si="974"/>
        <v>#DIV/0!</v>
      </c>
      <c r="AF1886" t="str">
        <f t="shared" si="975"/>
        <v>-18.7687310665755-2.4520615096685i</v>
      </c>
      <c r="AG1886" t="e">
        <f t="shared" si="976"/>
        <v>#DIV/0!</v>
      </c>
      <c r="AH1886" t="e">
        <f t="shared" si="977"/>
        <v>#DIV/0!</v>
      </c>
      <c r="AI1886" t="e">
        <f t="shared" si="978"/>
        <v>#DIV/0!</v>
      </c>
      <c r="AJ1886" t="e">
        <f t="shared" si="979"/>
        <v>#DIV/0!</v>
      </c>
      <c r="AK1886"/>
      <c r="AL1886"/>
      <c r="AM1886"/>
      <c r="AN1886"/>
    </row>
    <row r="1887" spans="1:40" x14ac:dyDescent="0.25">
      <c r="A1887"/>
      <c r="B1887">
        <f t="shared" si="945"/>
        <v>175300</v>
      </c>
      <c r="C1887" s="186" t="str">
        <f t="shared" si="948"/>
        <v>-3.20079189692903E-06+0.0179799880796613i</v>
      </c>
      <c r="D1887" s="158" t="str">
        <f t="shared" si="949"/>
        <v>-7.66669120607124+0.137846575277403i</v>
      </c>
      <c r="E1887" t="str">
        <f t="shared" si="950"/>
        <v>7.99990552484456-0.0274916772494463i</v>
      </c>
      <c r="F1887" t="str">
        <f t="shared" si="951"/>
        <v>0.999200648913292+2.74477438116253E-06i</v>
      </c>
      <c r="G1887">
        <f t="shared" si="946"/>
        <v>1</v>
      </c>
      <c r="H1887" t="str">
        <f t="shared" si="952"/>
        <v>11.1027406437052+2.58868604561443i</v>
      </c>
      <c r="I1887" t="str">
        <f t="shared" si="953"/>
        <v>688.401490217864i</v>
      </c>
      <c r="J1887" t="str">
        <f t="shared" si="947"/>
        <v>-640.466453643379+150.600217211982i</v>
      </c>
      <c r="K1887" t="str">
        <f t="shared" si="954"/>
        <v>0.239498160976334-1.01852799852681i</v>
      </c>
      <c r="L1887" t="str">
        <f t="shared" si="955"/>
        <v>0.0302751795333877-0.109317724116041i</v>
      </c>
      <c r="M1887" t="str">
        <f t="shared" si="956"/>
        <v>0.269773340509722-1.12784572264285i</v>
      </c>
      <c r="N1887" t="str">
        <f t="shared" si="957"/>
        <v>-1.29159415627444i</v>
      </c>
      <c r="O1887" t="str">
        <f t="shared" si="958"/>
        <v>0.275588802330713-0.961275617099447i</v>
      </c>
      <c r="P1887" t="str">
        <f t="shared" si="959"/>
        <v>0.724411197669287+0.961275617099447i</v>
      </c>
      <c r="Q1887" t="str">
        <f t="shared" si="960"/>
        <v>-0.724411197669287+0.330318539174993i</v>
      </c>
      <c r="R1887" t="str">
        <f t="shared" si="961"/>
        <v>-0.326944844108196-1.4760560905689i</v>
      </c>
      <c r="S1887" t="str">
        <f t="shared" si="962"/>
        <v>0.136183946545405i</v>
      </c>
      <c r="T1887" t="str">
        <f t="shared" si="963"/>
        <v>0.201015143736055-0.0445246391733263i</v>
      </c>
      <c r="U1887" t="e">
        <f t="shared" si="964"/>
        <v>#DIV/0!</v>
      </c>
      <c r="V1887" t="str">
        <f t="shared" si="965"/>
        <v>1.33333333333333E-06-0.000605266944635465i</v>
      </c>
      <c r="W1887" t="e">
        <f t="shared" si="966"/>
        <v>#DIV/0!</v>
      </c>
      <c r="X1887" t="e">
        <f t="shared" si="967"/>
        <v>#DIV/0!</v>
      </c>
      <c r="Y1887" t="str">
        <f t="shared" si="968"/>
        <v>0.00083+0.176230781495773i</v>
      </c>
      <c r="Z1887" t="e">
        <f t="shared" si="969"/>
        <v>#DIV/0!</v>
      </c>
      <c r="AA1887" t="e">
        <f t="shared" si="970"/>
        <v>#DIV/0!</v>
      </c>
      <c r="AB1887" t="str">
        <f t="shared" si="971"/>
        <v>1.23950702103805-0.274549478406412i</v>
      </c>
      <c r="AC1887" t="str">
        <f t="shared" si="972"/>
        <v>1.02473649477619-1.47203882178845i</v>
      </c>
      <c r="AD1887" t="str">
        <f t="shared" si="973"/>
        <v>0.520461400884839+0.479723237578105i</v>
      </c>
      <c r="AE1887" t="e">
        <f t="shared" si="974"/>
        <v>#DIV/0!</v>
      </c>
      <c r="AF1887" t="str">
        <f t="shared" si="975"/>
        <v>-18.7694318497764-2.45083947033703i</v>
      </c>
      <c r="AG1887" t="e">
        <f t="shared" si="976"/>
        <v>#DIV/0!</v>
      </c>
      <c r="AH1887" t="e">
        <f t="shared" si="977"/>
        <v>#DIV/0!</v>
      </c>
      <c r="AI1887" t="e">
        <f t="shared" si="978"/>
        <v>#DIV/0!</v>
      </c>
      <c r="AJ1887" t="e">
        <f t="shared" si="979"/>
        <v>#DIV/0!</v>
      </c>
      <c r="AK1887"/>
      <c r="AL1887"/>
      <c r="AM1887"/>
      <c r="AN1887"/>
    </row>
    <row r="1888" spans="1:40" x14ac:dyDescent="0.25">
      <c r="A1888"/>
      <c r="B1888">
        <f t="shared" si="945"/>
        <v>175400</v>
      </c>
      <c r="C1888" s="186" t="str">
        <f t="shared" si="948"/>
        <v>-3.19714323174175E-06+0.0179697372319183i</v>
      </c>
      <c r="D1888" s="158" t="str">
        <f t="shared" si="949"/>
        <v>-7.6666911780981+0.137767985444707i</v>
      </c>
      <c r="E1888" t="str">
        <f t="shared" si="950"/>
        <v>7.99990541702826-0.0275073595240462i</v>
      </c>
      <c r="F1888" t="str">
        <f t="shared" si="951"/>
        <v>0.999200648924046+2.74634010255506E-06i</v>
      </c>
      <c r="G1888">
        <f t="shared" si="946"/>
        <v>1</v>
      </c>
      <c r="H1888" t="str">
        <f t="shared" si="952"/>
        <v>11.103440352086+2.58738653190968i</v>
      </c>
      <c r="I1888" t="str">
        <f t="shared" si="953"/>
        <v>688.794189299562i</v>
      </c>
      <c r="J1888" t="str">
        <f t="shared" si="947"/>
        <v>-641.198512304102+150.686127204686i</v>
      </c>
      <c r="K1888" t="str">
        <f t="shared" si="954"/>
        <v>0.239238632586438-1.01800648902284i</v>
      </c>
      <c r="L1888" t="str">
        <f t="shared" si="955"/>
        <v>0.0302431239202272-0.109264271935717i</v>
      </c>
      <c r="M1888" t="str">
        <f t="shared" si="956"/>
        <v>0.269481756506665-1.12727076095856i</v>
      </c>
      <c r="N1888" t="str">
        <f t="shared" si="957"/>
        <v>-1.29233094700819i</v>
      </c>
      <c r="O1888" t="str">
        <f t="shared" si="958"/>
        <v>0.274880468624389-0.961478407437648i</v>
      </c>
      <c r="P1888" t="str">
        <f t="shared" si="959"/>
        <v>0.725119531375611+0.961478407437648i</v>
      </c>
      <c r="Q1888" t="str">
        <f t="shared" si="960"/>
        <v>-0.725119531375611+0.330852539570542i</v>
      </c>
      <c r="R1888" t="str">
        <f t="shared" si="961"/>
        <v>-0.326937307264792-1.47513120188247i</v>
      </c>
      <c r="S1888" t="str">
        <f t="shared" si="962"/>
        <v>0.136261632767051i</v>
      </c>
      <c r="T1888" t="str">
        <f t="shared" si="963"/>
        <v>0.201003786114128-0.0445490113003636i</v>
      </c>
      <c r="U1888" t="e">
        <f t="shared" si="964"/>
        <v>#DIV/0!</v>
      </c>
      <c r="V1888" t="str">
        <f t="shared" si="965"/>
        <v>1.33333333333333E-06-0.000604921866559845i</v>
      </c>
      <c r="W1888" t="e">
        <f t="shared" si="966"/>
        <v>#DIV/0!</v>
      </c>
      <c r="X1888" t="e">
        <f t="shared" si="967"/>
        <v>#DIV/0!</v>
      </c>
      <c r="Y1888" t="str">
        <f t="shared" si="968"/>
        <v>0.00083+0.176331312460688i</v>
      </c>
      <c r="Z1888" t="e">
        <f t="shared" si="969"/>
        <v>#DIV/0!</v>
      </c>
      <c r="AA1888" t="e">
        <f t="shared" si="970"/>
        <v>#DIV/0!</v>
      </c>
      <c r="AB1888" t="str">
        <f t="shared" si="971"/>
        <v>1.23943698724926-0.274699762718424i</v>
      </c>
      <c r="AC1888" t="str">
        <f t="shared" si="972"/>
        <v>1.02434464584853-1.47120765034598i</v>
      </c>
      <c r="AD1888" t="str">
        <f t="shared" si="973"/>
        <v>0.520811954025179+0.479841204253963i</v>
      </c>
      <c r="AE1888" t="e">
        <f t="shared" si="974"/>
        <v>#DIV/0!</v>
      </c>
      <c r="AF1888" t="str">
        <f t="shared" si="975"/>
        <v>-18.7701315301841-2.44961854646497i</v>
      </c>
      <c r="AG1888" t="e">
        <f t="shared" si="976"/>
        <v>#DIV/0!</v>
      </c>
      <c r="AH1888" t="e">
        <f t="shared" si="977"/>
        <v>#DIV/0!</v>
      </c>
      <c r="AI1888" t="e">
        <f t="shared" si="978"/>
        <v>#DIV/0!</v>
      </c>
      <c r="AJ1888" t="e">
        <f t="shared" si="979"/>
        <v>#DIV/0!</v>
      </c>
      <c r="AK1888"/>
      <c r="AL1888"/>
      <c r="AM1888"/>
      <c r="AN1888"/>
    </row>
    <row r="1889" spans="1:40" x14ac:dyDescent="0.25">
      <c r="A1889"/>
      <c r="B1889">
        <f t="shared" si="945"/>
        <v>175500</v>
      </c>
      <c r="C1889" s="186" t="str">
        <f t="shared" si="948"/>
        <v>-3.19350080181166E-06+0.0179594980660521i</v>
      </c>
      <c r="D1889" s="158" t="str">
        <f t="shared" si="949"/>
        <v>-7.6666911501728+0.137689485173066i</v>
      </c>
      <c r="E1889" t="str">
        <f t="shared" si="950"/>
        <v>7.99990530915048-0.0275230417980118i</v>
      </c>
      <c r="F1889" t="str">
        <f t="shared" si="951"/>
        <v>0.9992006489348+2.74790582388433E-06i</v>
      </c>
      <c r="G1889">
        <f t="shared" si="946"/>
        <v>1</v>
      </c>
      <c r="H1889" t="str">
        <f t="shared" si="952"/>
        <v>11.1041389598863+2.58608822188817i</v>
      </c>
      <c r="I1889" t="str">
        <f t="shared" si="953"/>
        <v>689.186888381261i</v>
      </c>
      <c r="J1889" t="str">
        <f t="shared" si="947"/>
        <v>-641.93098844909+150.772037197391i</v>
      </c>
      <c r="K1889" t="str">
        <f t="shared" si="954"/>
        <v>0.238979518528375-1.0174854794007i</v>
      </c>
      <c r="L1889" t="str">
        <f t="shared" si="955"/>
        <v>0.0302111178938168-0.109210866952323i</v>
      </c>
      <c r="M1889" t="str">
        <f t="shared" si="956"/>
        <v>0.269190636422192-1.12669634635302i</v>
      </c>
      <c r="N1889" t="str">
        <f t="shared" si="957"/>
        <v>-1.29306773774195i</v>
      </c>
      <c r="O1889" t="str">
        <f t="shared" si="958"/>
        <v>0.274171985696291-0.961680675827144i</v>
      </c>
      <c r="P1889" t="str">
        <f t="shared" si="959"/>
        <v>0.725828014303709+0.961680675827144i</v>
      </c>
      <c r="Q1889" t="str">
        <f t="shared" si="960"/>
        <v>-0.725828014303709+0.331387061914806i</v>
      </c>
      <c r="R1889" t="str">
        <f t="shared" si="961"/>
        <v>-0.326929765546952-1.47420731798389i</v>
      </c>
      <c r="S1889" t="str">
        <f t="shared" si="962"/>
        <v>0.136339318988697i</v>
      </c>
      <c r="T1889" t="str">
        <f t="shared" si="963"/>
        <v>0.200992421782077-0.0445733815918058i</v>
      </c>
      <c r="U1889" t="e">
        <f t="shared" si="964"/>
        <v>#DIV/0!</v>
      </c>
      <c r="V1889" t="str">
        <f t="shared" si="965"/>
        <v>1.33333333333333E-06-0.000604577181735593i</v>
      </c>
      <c r="W1889" t="e">
        <f t="shared" si="966"/>
        <v>#DIV/0!</v>
      </c>
      <c r="X1889" t="e">
        <f t="shared" si="967"/>
        <v>#DIV/0!</v>
      </c>
      <c r="Y1889" t="str">
        <f t="shared" si="968"/>
        <v>0.00083+0.176431843425603i</v>
      </c>
      <c r="Z1889" t="e">
        <f t="shared" si="969"/>
        <v>#DIV/0!</v>
      </c>
      <c r="AA1889" t="e">
        <f t="shared" si="970"/>
        <v>#DIV/0!</v>
      </c>
      <c r="AB1889" t="str">
        <f t="shared" si="971"/>
        <v>1.23936691208425-0.274850035711722i</v>
      </c>
      <c r="AC1889" t="str">
        <f t="shared" si="972"/>
        <v>1.02395343679317-1.47037722767005i</v>
      </c>
      <c r="AD1889" t="str">
        <f t="shared" si="973"/>
        <v>0.521162604453863+0.479958924040138i</v>
      </c>
      <c r="AE1889" t="e">
        <f t="shared" si="974"/>
        <v>#DIV/0!</v>
      </c>
      <c r="AF1889" t="str">
        <f t="shared" si="975"/>
        <v>-18.7708301100591-2.4483987367151i</v>
      </c>
      <c r="AG1889" t="e">
        <f t="shared" si="976"/>
        <v>#DIV/0!</v>
      </c>
      <c r="AH1889" t="e">
        <f t="shared" si="977"/>
        <v>#DIV/0!</v>
      </c>
      <c r="AI1889" t="e">
        <f t="shared" si="978"/>
        <v>#DIV/0!</v>
      </c>
      <c r="AJ1889" t="e">
        <f t="shared" si="979"/>
        <v>#DIV/0!</v>
      </c>
      <c r="AK1889"/>
      <c r="AL1889"/>
      <c r="AM1889"/>
      <c r="AN1889"/>
    </row>
    <row r="1890" spans="1:40" x14ac:dyDescent="0.25">
      <c r="A1890"/>
      <c r="B1890">
        <f t="shared" si="945"/>
        <v>175600</v>
      </c>
      <c r="C1890" s="186" t="str">
        <f t="shared" si="948"/>
        <v>-3.18986459293944E-06+0.017949270562105i</v>
      </c>
      <c r="D1890" s="158" t="str">
        <f t="shared" si="949"/>
        <v>-7.66669112229519+0.137611074309472i</v>
      </c>
      <c r="E1890" t="str">
        <f t="shared" si="950"/>
        <v>7.99990520121121-0.0275387240713429i</v>
      </c>
      <c r="F1890" t="str">
        <f t="shared" si="951"/>
        <v>0.999200648945574+2.74947154515043E-06i</v>
      </c>
      <c r="G1890">
        <f t="shared" si="946"/>
        <v>1</v>
      </c>
      <c r="H1890" t="str">
        <f t="shared" si="952"/>
        <v>11.1048364693611+2.58479111406117i</v>
      </c>
      <c r="I1890" t="str">
        <f t="shared" si="953"/>
        <v>689.57958746296i</v>
      </c>
      <c r="J1890" t="str">
        <f t="shared" si="947"/>
        <v>-642.663882078345+150.857947190097i</v>
      </c>
      <c r="K1890" t="str">
        <f t="shared" si="954"/>
        <v>0.238720817936692-1.01696496900353i</v>
      </c>
      <c r="L1890" t="str">
        <f t="shared" si="955"/>
        <v>0.0301791613547469-0.109157509112711i</v>
      </c>
      <c r="M1890" t="str">
        <f t="shared" si="956"/>
        <v>0.268899979291439-1.12612247811624i</v>
      </c>
      <c r="N1890" t="str">
        <f t="shared" si="957"/>
        <v>-1.2938045284757i</v>
      </c>
      <c r="O1890" t="str">
        <f t="shared" si="958"/>
        <v>0.273463353931044-0.961882422158127i</v>
      </c>
      <c r="P1890" t="str">
        <f t="shared" si="959"/>
        <v>0.726536646068956+0.961882422158127i</v>
      </c>
      <c r="Q1890" t="str">
        <f t="shared" si="960"/>
        <v>-0.726536646068956+0.331922106317573i</v>
      </c>
      <c r="R1890" t="str">
        <f t="shared" si="961"/>
        <v>-0.326922218953644-1.4732844371537i</v>
      </c>
      <c r="S1890" t="str">
        <f t="shared" si="962"/>
        <v>0.136417005210343i</v>
      </c>
      <c r="T1890" t="str">
        <f t="shared" si="963"/>
        <v>0.200981050739514-0.0445977500463761i</v>
      </c>
      <c r="U1890" t="e">
        <f t="shared" si="964"/>
        <v>#DIV/0!</v>
      </c>
      <c r="V1890" t="str">
        <f t="shared" si="965"/>
        <v>1.33333333333333E-06-0.000604232889490872i</v>
      </c>
      <c r="W1890" t="e">
        <f t="shared" si="966"/>
        <v>#DIV/0!</v>
      </c>
      <c r="X1890" t="e">
        <f t="shared" si="967"/>
        <v>#DIV/0!</v>
      </c>
      <c r="Y1890" t="str">
        <f t="shared" si="968"/>
        <v>0.00083+0.176532374390518i</v>
      </c>
      <c r="Z1890" t="e">
        <f t="shared" si="969"/>
        <v>#DIV/0!</v>
      </c>
      <c r="AA1890" t="e">
        <f t="shared" si="970"/>
        <v>#DIV/0!</v>
      </c>
      <c r="AB1890" t="str">
        <f t="shared" si="971"/>
        <v>1.23929679554063-0.275000297378432i</v>
      </c>
      <c r="AC1890" t="str">
        <f t="shared" si="972"/>
        <v>1.02356286629032-1.46954755278593i</v>
      </c>
      <c r="AD1890" t="str">
        <f t="shared" si="973"/>
        <v>0.521513352005517+0.480076396858156i</v>
      </c>
      <c r="AE1890" t="e">
        <f t="shared" si="974"/>
        <v>#DIV/0!</v>
      </c>
      <c r="AF1890" t="str">
        <f t="shared" si="975"/>
        <v>-18.7715275916563-2.4471800397517i</v>
      </c>
      <c r="AG1890" t="e">
        <f t="shared" si="976"/>
        <v>#DIV/0!</v>
      </c>
      <c r="AH1890" t="e">
        <f t="shared" si="977"/>
        <v>#DIV/0!</v>
      </c>
      <c r="AI1890" t="e">
        <f t="shared" si="978"/>
        <v>#DIV/0!</v>
      </c>
      <c r="AJ1890" t="e">
        <f t="shared" si="979"/>
        <v>#DIV/0!</v>
      </c>
      <c r="AK1890"/>
      <c r="AL1890"/>
      <c r="AM1890"/>
      <c r="AN1890"/>
    </row>
    <row r="1891" spans="1:40" x14ac:dyDescent="0.25">
      <c r="A1891"/>
      <c r="B1891">
        <f t="shared" si="945"/>
        <v>175700</v>
      </c>
      <c r="C1891" s="186" t="str">
        <f t="shared" si="948"/>
        <v>-3.18623459096622E-06+0.0179390547001646i</v>
      </c>
      <c r="D1891" s="158" t="str">
        <f t="shared" si="949"/>
        <v>-7.66669109446519+0.137532752701262i</v>
      </c>
      <c r="E1891" t="str">
        <f t="shared" si="950"/>
        <v>7.99990509321047-0.027554406344039i</v>
      </c>
      <c r="F1891" t="str">
        <f t="shared" si="951"/>
        <v>0.999200648956348+0.0000027510372663532i</v>
      </c>
      <c r="G1891">
        <f t="shared" si="946"/>
        <v>1</v>
      </c>
      <c r="H1891" t="str">
        <f t="shared" si="952"/>
        <v>11.10553288276+2.58349520694204i</v>
      </c>
      <c r="I1891" t="str">
        <f t="shared" si="953"/>
        <v>689.972286544658i</v>
      </c>
      <c r="J1891" t="str">
        <f t="shared" si="947"/>
        <v>-643.397193191865+150.943857182802i</v>
      </c>
      <c r="K1891" t="str">
        <f t="shared" si="954"/>
        <v>0.238462529948151-1.01644495717546i</v>
      </c>
      <c r="L1891" t="str">
        <f t="shared" si="955"/>
        <v>0.0301472542038496-0.109104198363787i</v>
      </c>
      <c r="M1891" t="str">
        <f t="shared" si="956"/>
        <v>0.268609784152001-1.12554915553925i</v>
      </c>
      <c r="N1891" t="str">
        <f t="shared" si="957"/>
        <v>-1.29454131920946i</v>
      </c>
      <c r="O1891" t="str">
        <f t="shared" si="958"/>
        <v>0.272754573713318-0.962083646321081i</v>
      </c>
      <c r="P1891" t="str">
        <f t="shared" si="959"/>
        <v>0.727245426286682+0.962083646321081i</v>
      </c>
      <c r="Q1891" t="str">
        <f t="shared" si="960"/>
        <v>-0.727245426286682+0.332457672888379i</v>
      </c>
      <c r="R1891" t="str">
        <f t="shared" si="961"/>
        <v>-0.326914667483828-1.47236255767628i</v>
      </c>
      <c r="S1891" t="str">
        <f t="shared" si="962"/>
        <v>0.136494691431989i</v>
      </c>
      <c r="T1891" t="str">
        <f t="shared" si="963"/>
        <v>0.200969672986038-0.0446221166627964i</v>
      </c>
      <c r="U1891" t="e">
        <f t="shared" si="964"/>
        <v>#DIV/0!</v>
      </c>
      <c r="V1891" t="str">
        <f t="shared" si="965"/>
        <v>1.33333333333333E-06-0.000603888989155361i</v>
      </c>
      <c r="W1891" t="e">
        <f t="shared" si="966"/>
        <v>#DIV/0!</v>
      </c>
      <c r="X1891" t="e">
        <f t="shared" si="967"/>
        <v>#DIV/0!</v>
      </c>
      <c r="Y1891" t="str">
        <f t="shared" si="968"/>
        <v>0.00083+0.176632905355432i</v>
      </c>
      <c r="Z1891" t="e">
        <f t="shared" si="969"/>
        <v>#DIV/0!</v>
      </c>
      <c r="AA1891" t="e">
        <f t="shared" si="970"/>
        <v>#DIV/0!</v>
      </c>
      <c r="AB1891" t="str">
        <f t="shared" si="971"/>
        <v>1.23922663761594-0.275150547710673i</v>
      </c>
      <c r="AC1891" t="str">
        <f t="shared" si="972"/>
        <v>1.02317293302352-1.46871862472023i</v>
      </c>
      <c r="AD1891" t="str">
        <f t="shared" si="973"/>
        <v>0.521864196514716+0.48019362262963i</v>
      </c>
      <c r="AE1891" t="e">
        <f t="shared" si="974"/>
        <v>#DIV/0!</v>
      </c>
      <c r="AF1891" t="str">
        <f t="shared" si="975"/>
        <v>-18.7722239772252-2.44596245424078i</v>
      </c>
      <c r="AG1891" t="e">
        <f t="shared" si="976"/>
        <v>#DIV/0!</v>
      </c>
      <c r="AH1891" t="e">
        <f t="shared" si="977"/>
        <v>#DIV/0!</v>
      </c>
      <c r="AI1891" t="e">
        <f t="shared" si="978"/>
        <v>#DIV/0!</v>
      </c>
      <c r="AJ1891" t="e">
        <f t="shared" si="979"/>
        <v>#DIV/0!</v>
      </c>
      <c r="AK1891"/>
      <c r="AL1891"/>
      <c r="AM1891"/>
      <c r="AN1891"/>
    </row>
    <row r="1892" spans="1:40" x14ac:dyDescent="0.25">
      <c r="A1892"/>
      <c r="B1892">
        <f t="shared" si="945"/>
        <v>175800</v>
      </c>
      <c r="C1892" s="186" t="str">
        <f t="shared" si="948"/>
        <v>-3.18261078177337E-06+0.0179288504603641i</v>
      </c>
      <c r="D1892" s="158" t="str">
        <f t="shared" si="949"/>
        <v>-7.66669106668265+0.137454520196125i</v>
      </c>
      <c r="E1892" t="str">
        <f t="shared" si="950"/>
        <v>7.99990498514823-0.0275700886160997i</v>
      </c>
      <c r="F1892" t="str">
        <f t="shared" si="951"/>
        <v>0.999200648967132+2.75260298749265E-06i</v>
      </c>
      <c r="G1892">
        <f t="shared" si="946"/>
        <v>1</v>
      </c>
      <c r="H1892" t="str">
        <f t="shared" si="952"/>
        <v>11.1062282023265+2.58220049904599i</v>
      </c>
      <c r="I1892" t="str">
        <f t="shared" si="953"/>
        <v>690.364985626357i</v>
      </c>
      <c r="J1892" t="str">
        <f t="shared" si="947"/>
        <v>-644.130921789652+151.029767175506i</v>
      </c>
      <c r="K1892" t="str">
        <f t="shared" si="954"/>
        <v>0.238204653701721-1.01592544326161i</v>
      </c>
      <c r="L1892" t="str">
        <f t="shared" si="955"/>
        <v>0.0301153963421969-0.10905093465251i</v>
      </c>
      <c r="M1892" t="str">
        <f t="shared" si="956"/>
        <v>0.268320050043918-1.12497637791412i</v>
      </c>
      <c r="N1892" t="str">
        <f t="shared" si="957"/>
        <v>-1.29527810994322i</v>
      </c>
      <c r="O1892" t="str">
        <f t="shared" si="958"/>
        <v>0.272045645427891-0.962284348206767i</v>
      </c>
      <c r="P1892" t="str">
        <f t="shared" si="959"/>
        <v>0.727954354572109+0.962284348206767i</v>
      </c>
      <c r="Q1892" t="str">
        <f t="shared" si="960"/>
        <v>-0.727954354572109+0.332993761736453i</v>
      </c>
      <c r="R1892" t="str">
        <f t="shared" si="961"/>
        <v>-0.326907111136467-1.47144167783997i</v>
      </c>
      <c r="S1892" t="str">
        <f t="shared" si="962"/>
        <v>0.136572377653635i</v>
      </c>
      <c r="T1892" t="str">
        <f t="shared" si="963"/>
        <v>0.200958288521259-0.0446464814397884i</v>
      </c>
      <c r="U1892" t="e">
        <f t="shared" si="964"/>
        <v>#DIV/0!</v>
      </c>
      <c r="V1892" t="str">
        <f t="shared" si="965"/>
        <v>1.33333333333333E-06-0.000603545480060277i</v>
      </c>
      <c r="W1892" t="e">
        <f t="shared" si="966"/>
        <v>#DIV/0!</v>
      </c>
      <c r="X1892" t="e">
        <f t="shared" si="967"/>
        <v>#DIV/0!</v>
      </c>
      <c r="Y1892" t="str">
        <f t="shared" si="968"/>
        <v>0.00083+0.176733436320347i</v>
      </c>
      <c r="Z1892" t="e">
        <f t="shared" si="969"/>
        <v>#DIV/0!</v>
      </c>
      <c r="AA1892" t="e">
        <f t="shared" si="970"/>
        <v>#DIV/0!</v>
      </c>
      <c r="AB1892" t="str">
        <f t="shared" si="971"/>
        <v>1.23915643830775-0.275300786700564i</v>
      </c>
      <c r="AC1892" t="str">
        <f t="shared" si="972"/>
        <v>1.02278363567967-1.46789044250104i</v>
      </c>
      <c r="AD1892" t="str">
        <f t="shared" si="973"/>
        <v>0.522215137815959+0.480310601276283i</v>
      </c>
      <c r="AE1892" t="e">
        <f t="shared" si="974"/>
        <v>#DIV/0!</v>
      </c>
      <c r="AF1892" t="str">
        <f t="shared" si="975"/>
        <v>-18.7729192690092-2.44474597884987i</v>
      </c>
      <c r="AG1892" t="e">
        <f t="shared" si="976"/>
        <v>#DIV/0!</v>
      </c>
      <c r="AH1892" t="e">
        <f t="shared" si="977"/>
        <v>#DIV/0!</v>
      </c>
      <c r="AI1892" t="e">
        <f t="shared" si="978"/>
        <v>#DIV/0!</v>
      </c>
      <c r="AJ1892" t="e">
        <f t="shared" si="979"/>
        <v>#DIV/0!</v>
      </c>
      <c r="AK1892"/>
      <c r="AL1892"/>
      <c r="AM1892"/>
      <c r="AN1892"/>
    </row>
    <row r="1893" spans="1:40" x14ac:dyDescent="0.25">
      <c r="A1893"/>
      <c r="B1893">
        <f t="shared" si="945"/>
        <v>175900</v>
      </c>
      <c r="C1893" s="186" t="str">
        <f t="shared" si="948"/>
        <v>-3.17899315128233E-06+0.0179186578228817i</v>
      </c>
      <c r="D1893" s="158" t="str">
        <f t="shared" si="949"/>
        <v>-7.66669103894749+0.137376376642093i</v>
      </c>
      <c r="E1893" t="str">
        <f t="shared" si="950"/>
        <v>7.99990487702452-0.0275857708875248i</v>
      </c>
      <c r="F1893" t="str">
        <f t="shared" si="951"/>
        <v>0.999200648977916+2.75416870856871E-06i</v>
      </c>
      <c r="G1893">
        <f t="shared" si="946"/>
        <v>1</v>
      </c>
      <c r="H1893" t="str">
        <f t="shared" si="952"/>
        <v>11.1069224302988+2.58090698889029i</v>
      </c>
      <c r="I1893" t="str">
        <f t="shared" si="953"/>
        <v>690.757684708056i</v>
      </c>
      <c r="J1893" t="str">
        <f t="shared" si="947"/>
        <v>-644.865067871705+151.115677168212i</v>
      </c>
      <c r="K1893" t="str">
        <f t="shared" si="954"/>
        <v>0.237947188338577-1.0154064266081i</v>
      </c>
      <c r="L1893" t="str">
        <f t="shared" si="955"/>
        <v>0.0300835876711016-0.108997717925897i</v>
      </c>
      <c r="M1893" t="str">
        <f t="shared" si="956"/>
        <v>0.268030776009679-1.124404144534i</v>
      </c>
      <c r="N1893" t="str">
        <f t="shared" si="957"/>
        <v>-1.29601490067697i</v>
      </c>
      <c r="O1893" t="str">
        <f t="shared" si="958"/>
        <v>0.271336569459622-0.96248452770623i</v>
      </c>
      <c r="P1893" t="str">
        <f t="shared" si="959"/>
        <v>0.728663430540378+0.96248452770623i</v>
      </c>
      <c r="Q1893" t="str">
        <f t="shared" si="960"/>
        <v>-0.728663430540378+0.33353037297074i</v>
      </c>
      <c r="R1893" t="str">
        <f t="shared" si="961"/>
        <v>-0.326899549910523-1.470521795937i</v>
      </c>
      <c r="S1893" t="str">
        <f t="shared" si="962"/>
        <v>0.136650063875281i</v>
      </c>
      <c r="T1893" t="str">
        <f t="shared" si="963"/>
        <v>0.200946897344784-0.0446708443760736i</v>
      </c>
      <c r="U1893" t="e">
        <f t="shared" si="964"/>
        <v>#DIV/0!</v>
      </c>
      <c r="V1893" t="str">
        <f t="shared" si="965"/>
        <v>1.33333333333333E-06-0.000603202361538358i</v>
      </c>
      <c r="W1893" t="e">
        <f t="shared" si="966"/>
        <v>#DIV/0!</v>
      </c>
      <c r="X1893" t="e">
        <f t="shared" si="967"/>
        <v>#DIV/0!</v>
      </c>
      <c r="Y1893" t="str">
        <f t="shared" si="968"/>
        <v>0.00083+0.176833967285262i</v>
      </c>
      <c r="Z1893" t="e">
        <f t="shared" si="969"/>
        <v>#DIV/0!</v>
      </c>
      <c r="AA1893" t="e">
        <f t="shared" si="970"/>
        <v>#DIV/0!</v>
      </c>
      <c r="AB1893" t="str">
        <f t="shared" si="971"/>
        <v>1.23908619761366-0.27545101434022i</v>
      </c>
      <c r="AC1893" t="str">
        <f t="shared" si="972"/>
        <v>1.02239497294903-1.46706300515794i</v>
      </c>
      <c r="AD1893" t="str">
        <f t="shared" si="973"/>
        <v>0.52256617574367+0.480427332719943i</v>
      </c>
      <c r="AE1893" t="e">
        <f t="shared" si="974"/>
        <v>#DIV/0!</v>
      </c>
      <c r="AF1893" t="str">
        <f t="shared" si="975"/>
        <v>-18.7736134692463-2.4435306122482i</v>
      </c>
      <c r="AG1893" t="e">
        <f t="shared" si="976"/>
        <v>#DIV/0!</v>
      </c>
      <c r="AH1893" t="e">
        <f t="shared" si="977"/>
        <v>#DIV/0!</v>
      </c>
      <c r="AI1893" t="e">
        <f t="shared" si="978"/>
        <v>#DIV/0!</v>
      </c>
      <c r="AJ1893" t="e">
        <f t="shared" si="979"/>
        <v>#DIV/0!</v>
      </c>
      <c r="AK1893"/>
      <c r="AL1893"/>
      <c r="AM1893"/>
      <c r="AN1893"/>
    </row>
    <row r="1894" spans="1:40" x14ac:dyDescent="0.25">
      <c r="A1894"/>
      <c r="B1894">
        <f t="shared" si="945"/>
        <v>176000</v>
      </c>
      <c r="C1894" s="186" t="str">
        <f t="shared" si="948"/>
        <v>-3.17538168545472E-06+0.0179084767679409i</v>
      </c>
      <c r="D1894" s="158" t="str">
        <f t="shared" si="949"/>
        <v>-7.66669101125963+0.137298321887547i</v>
      </c>
      <c r="E1894" t="str">
        <f t="shared" si="950"/>
        <v>7.99990476883932-0.0276014531583138i</v>
      </c>
      <c r="F1894" t="str">
        <f t="shared" si="951"/>
        <v>0.999200648988711+2.75573442958139E-06i</v>
      </c>
      <c r="G1894">
        <f t="shared" si="946"/>
        <v>1</v>
      </c>
      <c r="H1894" t="str">
        <f t="shared" si="952"/>
        <v>11.1076155689098+2.57961467499414i</v>
      </c>
      <c r="I1894" t="str">
        <f t="shared" si="953"/>
        <v>691.150383789754i</v>
      </c>
      <c r="J1894" t="str">
        <f t="shared" si="947"/>
        <v>-645.599631438024+151.201587160917i</v>
      </c>
      <c r="K1894" t="str">
        <f t="shared" si="954"/>
        <v>0.237690133002081-1.01488790656202i</v>
      </c>
      <c r="L1894" t="str">
        <f t="shared" si="955"/>
        <v>0.0300518280921151-0.108944548131014i</v>
      </c>
      <c r="M1894" t="str">
        <f t="shared" si="956"/>
        <v>0.267741961094196-1.12383245469303i</v>
      </c>
      <c r="N1894" t="str">
        <f t="shared" si="957"/>
        <v>-1.29675169141073i</v>
      </c>
      <c r="O1894" t="str">
        <f t="shared" si="958"/>
        <v>0.270627346193421-0.962684184710805i</v>
      </c>
      <c r="P1894" t="str">
        <f t="shared" si="959"/>
        <v>0.729372653806579+0.962684184710805i</v>
      </c>
      <c r="Q1894" t="str">
        <f t="shared" si="960"/>
        <v>-0.729372653806579+0.334067506699925i</v>
      </c>
      <c r="R1894" t="str">
        <f t="shared" si="961"/>
        <v>-0.326891983804955-1.46960291026344i</v>
      </c>
      <c r="S1894" t="str">
        <f t="shared" si="962"/>
        <v>0.136727750096927i</v>
      </c>
      <c r="T1894" t="str">
        <f t="shared" si="963"/>
        <v>0.200935499456216-0.0446952054703726i</v>
      </c>
      <c r="U1894" t="e">
        <f t="shared" si="964"/>
        <v>#DIV/0!</v>
      </c>
      <c r="V1894" t="str">
        <f t="shared" si="965"/>
        <v>1.33333333333333E-06-0.000602859632923846i</v>
      </c>
      <c r="W1894" t="e">
        <f t="shared" si="966"/>
        <v>#DIV/0!</v>
      </c>
      <c r="X1894" t="e">
        <f t="shared" si="967"/>
        <v>#DIV/0!</v>
      </c>
      <c r="Y1894" t="str">
        <f t="shared" si="968"/>
        <v>0.00083+0.176934498250177i</v>
      </c>
      <c r="Z1894" t="e">
        <f t="shared" si="969"/>
        <v>#DIV/0!</v>
      </c>
      <c r="AA1894" t="e">
        <f t="shared" si="970"/>
        <v>#DIV/0!</v>
      </c>
      <c r="AB1894" t="str">
        <f t="shared" si="971"/>
        <v>1.23901591553122-0.275601230621752i</v>
      </c>
      <c r="AC1894" t="str">
        <f t="shared" si="972"/>
        <v>1.02200694352519-1.46623631172182i</v>
      </c>
      <c r="AD1894" t="str">
        <f t="shared" si="973"/>
        <v>0.522917310132239+0.480543816882524i</v>
      </c>
      <c r="AE1894" t="e">
        <f t="shared" si="974"/>
        <v>#DIV/0!</v>
      </c>
      <c r="AF1894" t="str">
        <f t="shared" si="975"/>
        <v>-18.7743065801694-2.44231635310659i</v>
      </c>
      <c r="AG1894" t="e">
        <f t="shared" si="976"/>
        <v>#DIV/0!</v>
      </c>
      <c r="AH1894" t="e">
        <f t="shared" si="977"/>
        <v>#DIV/0!</v>
      </c>
      <c r="AI1894" t="e">
        <f t="shared" si="978"/>
        <v>#DIV/0!</v>
      </c>
      <c r="AJ1894" t="e">
        <f t="shared" si="979"/>
        <v>#DIV/0!</v>
      </c>
      <c r="AK1894"/>
      <c r="AL1894"/>
      <c r="AM1894"/>
      <c r="AN1894"/>
    </row>
    <row r="1895" spans="1:40" x14ac:dyDescent="0.25">
      <c r="A1895"/>
      <c r="B1895">
        <f t="shared" si="945"/>
        <v>176100</v>
      </c>
      <c r="C1895" s="186" t="str">
        <f t="shared" si="948"/>
        <v>-3.17177637029181E-06+0.0178983072758098i</v>
      </c>
      <c r="D1895" s="158" t="str">
        <f t="shared" si="949"/>
        <v>-7.66669098361884+0.137220355781209i</v>
      </c>
      <c r="E1895" t="str">
        <f t="shared" si="950"/>
        <v>7.99990466059264-0.0276171354284664i</v>
      </c>
      <c r="F1895" t="str">
        <f t="shared" si="951"/>
        <v>0.999200648999504+2.75730015053059E-06i</v>
      </c>
      <c r="G1895">
        <f t="shared" si="946"/>
        <v>1</v>
      </c>
      <c r="H1895" t="str">
        <f t="shared" si="952"/>
        <v>11.1083076203861+2.5783235558787i</v>
      </c>
      <c r="I1895" t="str">
        <f t="shared" si="953"/>
        <v>691.543082871453i</v>
      </c>
      <c r="J1895" t="str">
        <f t="shared" si="947"/>
        <v>-646.33461248861+151.287497153622i</v>
      </c>
      <c r="K1895" t="str">
        <f t="shared" si="954"/>
        <v>0.237433486837787-1.01436988247146i</v>
      </c>
      <c r="L1895" t="str">
        <f t="shared" si="955"/>
        <v>0.0300201175070278-0.108891425214987i</v>
      </c>
      <c r="M1895" t="str">
        <f t="shared" si="956"/>
        <v>0.267453604344815-1.12326130768645i</v>
      </c>
      <c r="N1895" t="str">
        <f t="shared" si="957"/>
        <v>-1.29748848214448i</v>
      </c>
      <c r="O1895" t="str">
        <f t="shared" si="958"/>
        <v>0.269917976014317-0.9628833191121i</v>
      </c>
      <c r="P1895" t="str">
        <f t="shared" si="959"/>
        <v>0.730082023985683+0.9628833191121i</v>
      </c>
      <c r="Q1895" t="str">
        <f t="shared" si="960"/>
        <v>-0.730082023985683+0.33460516303238i</v>
      </c>
      <c r="R1895" t="str">
        <f t="shared" si="961"/>
        <v>-0.326884412818721-1.46868501911928i</v>
      </c>
      <c r="S1895" t="str">
        <f t="shared" si="962"/>
        <v>0.136805436318573i</v>
      </c>
      <c r="T1895" t="str">
        <f t="shared" si="963"/>
        <v>0.200924094855165-0.0447195647214057i</v>
      </c>
      <c r="U1895" t="e">
        <f t="shared" si="964"/>
        <v>#DIV/0!</v>
      </c>
      <c r="V1895" t="str">
        <f t="shared" si="965"/>
        <v>1.33333333333333E-06-0.000602517293552508i</v>
      </c>
      <c r="W1895" t="e">
        <f t="shared" si="966"/>
        <v>#DIV/0!</v>
      </c>
      <c r="X1895" t="e">
        <f t="shared" si="967"/>
        <v>#DIV/0!</v>
      </c>
      <c r="Y1895" t="str">
        <f t="shared" si="968"/>
        <v>0.00083+0.177035029215092i</v>
      </c>
      <c r="Z1895" t="e">
        <f t="shared" si="969"/>
        <v>#DIV/0!</v>
      </c>
      <c r="AA1895" t="e">
        <f t="shared" si="970"/>
        <v>#DIV/0!</v>
      </c>
      <c r="AB1895" t="str">
        <f t="shared" si="971"/>
        <v>1.23894559205801-0.275751435537271i</v>
      </c>
      <c r="AC1895" t="str">
        <f t="shared" si="972"/>
        <v>1.02161954610502-1.46541036122514i</v>
      </c>
      <c r="AD1895" t="str">
        <f t="shared" si="973"/>
        <v>0.523268540815943+0.480660053686064i</v>
      </c>
      <c r="AE1895" t="e">
        <f t="shared" si="974"/>
        <v>#DIV/0!</v>
      </c>
      <c r="AF1895" t="str">
        <f t="shared" si="975"/>
        <v>-18.7749986040049-2.44110320009749i</v>
      </c>
      <c r="AG1895" t="e">
        <f t="shared" si="976"/>
        <v>#DIV/0!</v>
      </c>
      <c r="AH1895" t="e">
        <f t="shared" si="977"/>
        <v>#DIV/0!</v>
      </c>
      <c r="AI1895" t="e">
        <f t="shared" si="978"/>
        <v>#DIV/0!</v>
      </c>
      <c r="AJ1895" t="e">
        <f t="shared" si="979"/>
        <v>#DIV/0!</v>
      </c>
      <c r="AK1895"/>
      <c r="AL1895"/>
      <c r="AM1895"/>
      <c r="AN1895"/>
    </row>
    <row r="1896" spans="1:40" x14ac:dyDescent="0.25">
      <c r="A1896"/>
      <c r="B1896">
        <f t="shared" si="945"/>
        <v>176200</v>
      </c>
      <c r="C1896" s="186" t="str">
        <f t="shared" si="948"/>
        <v>-3.16817719183464E-06+0.0178881493268016i</v>
      </c>
      <c r="D1896" s="158" t="str">
        <f t="shared" si="949"/>
        <v>-7.66669095602513+0.137142478172146i</v>
      </c>
      <c r="E1896" t="str">
        <f t="shared" si="950"/>
        <v>7.99990455228448-0.0276328176979823i</v>
      </c>
      <c r="F1896" t="str">
        <f t="shared" si="951"/>
        <v>0.999200649010309+2.75886587141635E-06i</v>
      </c>
      <c r="G1896">
        <f t="shared" si="946"/>
        <v>1</v>
      </c>
      <c r="H1896" t="str">
        <f t="shared" si="952"/>
        <v>11.1089985869494+2.57703363006711i</v>
      </c>
      <c r="I1896" t="str">
        <f t="shared" si="953"/>
        <v>691.935781953152i</v>
      </c>
      <c r="J1896" t="str">
        <f t="shared" si="947"/>
        <v>-647.070011023461+151.373407146327i</v>
      </c>
      <c r="K1896" t="str">
        <f t="shared" si="954"/>
        <v>0.237177248993431-1.01385235368548i</v>
      </c>
      <c r="L1896" t="str">
        <f t="shared" si="955"/>
        <v>0.0299884558178682-0.108838349124992i</v>
      </c>
      <c r="M1896" t="str">
        <f t="shared" si="956"/>
        <v>0.267165704811299-1.12269070281047i</v>
      </c>
      <c r="N1896" t="str">
        <f t="shared" si="957"/>
        <v>-1.29822527287824i</v>
      </c>
      <c r="O1896" t="str">
        <f t="shared" si="958"/>
        <v>0.269208459307379-0.96308193080202i</v>
      </c>
      <c r="P1896" t="str">
        <f t="shared" si="959"/>
        <v>0.730791540692621+0.96308193080202i</v>
      </c>
      <c r="Q1896" t="str">
        <f t="shared" si="960"/>
        <v>-0.730791540692621+0.33514334207622i</v>
      </c>
      <c r="R1896" t="str">
        <f t="shared" si="961"/>
        <v>-0.326876836950785-1.4677681208083i</v>
      </c>
      <c r="S1896" t="str">
        <f t="shared" si="962"/>
        <v>0.136883122540219i</v>
      </c>
      <c r="T1896" t="str">
        <f t="shared" si="963"/>
        <v>0.200912683541229-0.0447439221278935i</v>
      </c>
      <c r="U1896" t="e">
        <f t="shared" si="964"/>
        <v>#DIV/0!</v>
      </c>
      <c r="V1896" t="str">
        <f t="shared" si="965"/>
        <v>1.33333333333333E-06-0.000602175342761618i</v>
      </c>
      <c r="W1896" t="e">
        <f t="shared" si="966"/>
        <v>#DIV/0!</v>
      </c>
      <c r="X1896" t="e">
        <f t="shared" si="967"/>
        <v>#DIV/0!</v>
      </c>
      <c r="Y1896" t="str">
        <f t="shared" si="968"/>
        <v>0.00083+0.177135560180007i</v>
      </c>
      <c r="Z1896" t="e">
        <f t="shared" si="969"/>
        <v>#DIV/0!</v>
      </c>
      <c r="AA1896" t="e">
        <f t="shared" si="970"/>
        <v>#DIV/0!</v>
      </c>
      <c r="AB1896" t="str">
        <f t="shared" si="971"/>
        <v>1.23887522719156-0.275901629078885i</v>
      </c>
      <c r="AC1896" t="str">
        <f t="shared" si="972"/>
        <v>1.02123277938876-1.46458515270162i</v>
      </c>
      <c r="AD1896" t="str">
        <f t="shared" si="973"/>
        <v>0.523619867629048+0.480776043052668i</v>
      </c>
      <c r="AE1896" t="e">
        <f t="shared" si="974"/>
        <v>#DIV/0!</v>
      </c>
      <c r="AF1896" t="str">
        <f t="shared" si="975"/>
        <v>-18.7756895429745-2.43989115189496i</v>
      </c>
      <c r="AG1896" t="e">
        <f t="shared" si="976"/>
        <v>#DIV/0!</v>
      </c>
      <c r="AH1896" t="e">
        <f t="shared" si="977"/>
        <v>#DIV/0!</v>
      </c>
      <c r="AI1896" t="e">
        <f t="shared" si="978"/>
        <v>#DIV/0!</v>
      </c>
      <c r="AJ1896" t="e">
        <f t="shared" si="979"/>
        <v>#DIV/0!</v>
      </c>
      <c r="AK1896"/>
      <c r="AL1896"/>
      <c r="AM1896"/>
      <c r="AN1896"/>
    </row>
    <row r="1897" spans="1:40" x14ac:dyDescent="0.25">
      <c r="A1897"/>
      <c r="B1897">
        <f t="shared" si="945"/>
        <v>176300</v>
      </c>
      <c r="C1897" s="186" t="str">
        <f t="shared" si="948"/>
        <v>-3.16458413616378E-06+0.0178780029012736i</v>
      </c>
      <c r="D1897" s="158" t="str">
        <f t="shared" si="949"/>
        <v>-7.66669092847841+0.137064688909764i</v>
      </c>
      <c r="E1897" t="str">
        <f t="shared" si="950"/>
        <v>7.99990444391483-0.0276484999668608i</v>
      </c>
      <c r="F1897" t="str">
        <f t="shared" si="951"/>
        <v>0.999200649021123+0.0000027604315922386i</v>
      </c>
      <c r="G1897">
        <f t="shared" si="946"/>
        <v>1</v>
      </c>
      <c r="H1897" t="str">
        <f t="shared" si="952"/>
        <v>11.1096884708157+2.5757448960845i</v>
      </c>
      <c r="I1897" t="str">
        <f t="shared" si="953"/>
        <v>692.328481034851i</v>
      </c>
      <c r="J1897" t="str">
        <f t="shared" si="947"/>
        <v>-647.805827042579+151.459317139032i</v>
      </c>
      <c r="K1897" t="str">
        <f t="shared" si="954"/>
        <v>0.236921418618921-1.01333531955413i</v>
      </c>
      <c r="L1897" t="str">
        <f t="shared" si="955"/>
        <v>0.0299568429269015-0.108785319808263i</v>
      </c>
      <c r="M1897" t="str">
        <f t="shared" si="956"/>
        <v>0.266878261545823-1.12212063936239i</v>
      </c>
      <c r="N1897" t="str">
        <f t="shared" si="957"/>
        <v>-1.298962063612i</v>
      </c>
      <c r="O1897" t="str">
        <f t="shared" si="958"/>
        <v>0.268498796457786-0.963280019672743i</v>
      </c>
      <c r="P1897" t="str">
        <f t="shared" si="959"/>
        <v>0.731501203542214+0.963280019672743i</v>
      </c>
      <c r="Q1897" t="str">
        <f t="shared" si="960"/>
        <v>-0.731501203542214+0.335682043939257i</v>
      </c>
      <c r="R1897" t="str">
        <f t="shared" si="961"/>
        <v>-0.326869256200101-1.46685221363819i</v>
      </c>
      <c r="S1897" t="str">
        <f t="shared" si="962"/>
        <v>0.136960808761865i</v>
      </c>
      <c r="T1897" t="str">
        <f t="shared" si="963"/>
        <v>0.200901265514018-0.0447682776885551i</v>
      </c>
      <c r="U1897" t="e">
        <f t="shared" si="964"/>
        <v>#DIV/0!</v>
      </c>
      <c r="V1897" t="str">
        <f t="shared" si="965"/>
        <v>1.33333333333333E-06-0.000601833779889943i</v>
      </c>
      <c r="W1897" t="e">
        <f t="shared" si="966"/>
        <v>#DIV/0!</v>
      </c>
      <c r="X1897" t="e">
        <f t="shared" si="967"/>
        <v>#DIV/0!</v>
      </c>
      <c r="Y1897" t="str">
        <f t="shared" si="968"/>
        <v>0.00083+0.177236091144922i</v>
      </c>
      <c r="Z1897" t="e">
        <f t="shared" si="969"/>
        <v>#DIV/0!</v>
      </c>
      <c r="AA1897" t="e">
        <f t="shared" si="970"/>
        <v>#DIV/0!</v>
      </c>
      <c r="AB1897" t="str">
        <f t="shared" si="971"/>
        <v>1.23880482092947-0.276051811238698i</v>
      </c>
      <c r="AC1897" t="str">
        <f t="shared" si="972"/>
        <v>1.02084664207993-1.46376068518655i</v>
      </c>
      <c r="AD1897" t="str">
        <f t="shared" si="973"/>
        <v>0.52397129040572+0.480891784904575i</v>
      </c>
      <c r="AE1897" t="e">
        <f t="shared" si="974"/>
        <v>#DIV/0!</v>
      </c>
      <c r="AF1897" t="str">
        <f t="shared" si="975"/>
        <v>-18.7763793992941-2.43868020717474i</v>
      </c>
      <c r="AG1897" t="e">
        <f t="shared" si="976"/>
        <v>#DIV/0!</v>
      </c>
      <c r="AH1897" t="e">
        <f t="shared" si="977"/>
        <v>#DIV/0!</v>
      </c>
      <c r="AI1897" t="e">
        <f t="shared" si="978"/>
        <v>#DIV/0!</v>
      </c>
      <c r="AJ1897" t="e">
        <f t="shared" si="979"/>
        <v>#DIV/0!</v>
      </c>
      <c r="AK1897"/>
      <c r="AL1897"/>
      <c r="AM1897"/>
      <c r="AN1897"/>
    </row>
    <row r="1898" spans="1:40" x14ac:dyDescent="0.25">
      <c r="A1898"/>
      <c r="B1898">
        <f t="shared" si="945"/>
        <v>176400</v>
      </c>
      <c r="C1898" s="186" t="str">
        <f t="shared" si="948"/>
        <v>-3.16099718939941E-06+0.0178678679796286i</v>
      </c>
      <c r="D1898" s="158" t="str">
        <f t="shared" si="949"/>
        <v>-7.66669090097846+0.136986987843819i</v>
      </c>
      <c r="E1898" t="str">
        <f t="shared" si="950"/>
        <v>7.9999043354837-0.027664182235102i</v>
      </c>
      <c r="F1898" t="str">
        <f t="shared" si="951"/>
        <v>0.999200649031937+2.76199731299728E-06i</v>
      </c>
      <c r="G1898">
        <f t="shared" si="946"/>
        <v>1</v>
      </c>
      <c r="H1898" t="str">
        <f t="shared" si="952"/>
        <v>11.1103772741953+2.57445735245789i</v>
      </c>
      <c r="I1898" t="str">
        <f t="shared" si="953"/>
        <v>692.721180116549i</v>
      </c>
      <c r="J1898" t="str">
        <f t="shared" si="947"/>
        <v>-648.542060545963+151.545227131737i</v>
      </c>
      <c r="K1898" t="str">
        <f t="shared" si="954"/>
        <v>0.236665994866334-1.01281877942845i</v>
      </c>
      <c r="L1898" t="str">
        <f t="shared" si="955"/>
        <v>0.0299252787366303-0.108732337212086i</v>
      </c>
      <c r="M1898" t="str">
        <f t="shared" si="956"/>
        <v>0.266591273602964-1.12155111664054i</v>
      </c>
      <c r="N1898" t="str">
        <f t="shared" si="957"/>
        <v>-1.29969885434575i</v>
      </c>
      <c r="O1898" t="str">
        <f t="shared" si="958"/>
        <v>0.267788987850796-0.963477585616732i</v>
      </c>
      <c r="P1898" t="str">
        <f t="shared" si="959"/>
        <v>0.732211012149204+0.963477585616732i</v>
      </c>
      <c r="Q1898" t="str">
        <f t="shared" si="960"/>
        <v>-0.732211012149204+0.336221268729018i</v>
      </c>
      <c r="R1898" t="str">
        <f t="shared" si="961"/>
        <v>-0.326861670565628-1.46593729592047i</v>
      </c>
      <c r="S1898" t="str">
        <f t="shared" si="962"/>
        <v>0.137038494983511i</v>
      </c>
      <c r="T1898" t="str">
        <f t="shared" si="963"/>
        <v>0.200889840773139-0.0447926314021098i</v>
      </c>
      <c r="U1898" t="e">
        <f t="shared" si="964"/>
        <v>#DIV/0!</v>
      </c>
      <c r="V1898" t="str">
        <f t="shared" si="965"/>
        <v>1.33333333333333E-06-0.00060149260427776i</v>
      </c>
      <c r="W1898" t="e">
        <f t="shared" si="966"/>
        <v>#DIV/0!</v>
      </c>
      <c r="X1898" t="e">
        <f t="shared" si="967"/>
        <v>#DIV/0!</v>
      </c>
      <c r="Y1898" t="str">
        <f t="shared" si="968"/>
        <v>0.00083+0.177336622109837i</v>
      </c>
      <c r="Z1898" t="e">
        <f t="shared" si="969"/>
        <v>#DIV/0!</v>
      </c>
      <c r="AA1898" t="e">
        <f t="shared" si="970"/>
        <v>#DIV/0!</v>
      </c>
      <c r="AB1898" t="str">
        <f t="shared" si="971"/>
        <v>1.23873437326931-0.276201982008812i</v>
      </c>
      <c r="AC1898" t="str">
        <f t="shared" si="972"/>
        <v>1.02046113288532-1.46293695771661i</v>
      </c>
      <c r="AD1898" t="str">
        <f t="shared" si="973"/>
        <v>0.52432280898006+0.481007279164122i</v>
      </c>
      <c r="AE1898" t="e">
        <f t="shared" si="974"/>
        <v>#DIV/0!</v>
      </c>
      <c r="AF1898" t="str">
        <f t="shared" si="975"/>
        <v>-18.7770681751738-2.43747036461407i</v>
      </c>
      <c r="AG1898" t="e">
        <f t="shared" si="976"/>
        <v>#DIV/0!</v>
      </c>
      <c r="AH1898" t="e">
        <f t="shared" si="977"/>
        <v>#DIV/0!</v>
      </c>
      <c r="AI1898" t="e">
        <f t="shared" si="978"/>
        <v>#DIV/0!</v>
      </c>
      <c r="AJ1898" t="e">
        <f t="shared" si="979"/>
        <v>#DIV/0!</v>
      </c>
      <c r="AK1898"/>
      <c r="AL1898"/>
      <c r="AM1898"/>
      <c r="AN1898"/>
    </row>
    <row r="1899" spans="1:40" x14ac:dyDescent="0.25">
      <c r="A1899"/>
      <c r="B1899">
        <f t="shared" si="945"/>
        <v>176500</v>
      </c>
      <c r="C1899" s="186" t="str">
        <f t="shared" si="948"/>
        <v>-3.15741633770086E-06+0.017857744542313i</v>
      </c>
      <c r="D1899" s="158" t="str">
        <f t="shared" si="949"/>
        <v>-7.66669087352528+0.1369093748244i</v>
      </c>
      <c r="E1899" t="str">
        <f t="shared" si="950"/>
        <v>7.99990422699108-0.0276798645027053i</v>
      </c>
      <c r="F1899" t="str">
        <f t="shared" si="951"/>
        <v>0.999200649042761+0.0000027635630336924i</v>
      </c>
      <c r="G1899">
        <f t="shared" si="946"/>
        <v>1</v>
      </c>
      <c r="H1899" t="str">
        <f t="shared" si="952"/>
        <v>11.1110649992933+2.57317099771633i</v>
      </c>
      <c r="I1899" t="str">
        <f t="shared" si="953"/>
        <v>693.113879198248i</v>
      </c>
      <c r="J1899" t="str">
        <f t="shared" si="947"/>
        <v>-649.278711533613+151.631137124443i</v>
      </c>
      <c r="K1899" t="str">
        <f t="shared" si="954"/>
        <v>0.236410976889912-1.01230273266045i</v>
      </c>
      <c r="L1899" t="str">
        <f t="shared" si="955"/>
        <v>0.0298937631497924-0.108679401283803i</v>
      </c>
      <c r="M1899" t="str">
        <f t="shared" si="956"/>
        <v>0.266304740039704-1.12098213394425i</v>
      </c>
      <c r="N1899" t="str">
        <f t="shared" si="957"/>
        <v>-1.30043564507951i</v>
      </c>
      <c r="O1899" t="str">
        <f t="shared" si="958"/>
        <v>0.267079033871716-0.96367462852674i</v>
      </c>
      <c r="P1899" t="str">
        <f t="shared" si="959"/>
        <v>0.732920966128284+0.96367462852674i</v>
      </c>
      <c r="Q1899" t="str">
        <f t="shared" si="960"/>
        <v>-0.732920966128284+0.33676101655277i</v>
      </c>
      <c r="R1899" t="str">
        <f t="shared" si="961"/>
        <v>-0.32685408004632-1.46502336597043i</v>
      </c>
      <c r="S1899" t="str">
        <f t="shared" si="962"/>
        <v>0.137116181205157i</v>
      </c>
      <c r="T1899" t="str">
        <f t="shared" si="963"/>
        <v>0.200878409318191-0.0448169832672761i</v>
      </c>
      <c r="U1899" t="e">
        <f t="shared" si="964"/>
        <v>#DIV/0!</v>
      </c>
      <c r="V1899" t="str">
        <f t="shared" si="965"/>
        <v>1.33333333333333E-06-0.000601151815266836i</v>
      </c>
      <c r="W1899" t="e">
        <f t="shared" si="966"/>
        <v>#DIV/0!</v>
      </c>
      <c r="X1899" t="e">
        <f t="shared" si="967"/>
        <v>#DIV/0!</v>
      </c>
      <c r="Y1899" t="str">
        <f t="shared" si="968"/>
        <v>0.00083+0.177437153074752i</v>
      </c>
      <c r="Z1899" t="e">
        <f t="shared" si="969"/>
        <v>#DIV/0!</v>
      </c>
      <c r="AA1899" t="e">
        <f t="shared" si="970"/>
        <v>#DIV/0!</v>
      </c>
      <c r="AB1899" t="str">
        <f t="shared" si="971"/>
        <v>1.23866388420861-0.276352141381325i</v>
      </c>
      <c r="AC1899" t="str">
        <f t="shared" si="972"/>
        <v>1.02007625051504-1.46211396932981i</v>
      </c>
      <c r="AD1899" t="str">
        <f t="shared" si="973"/>
        <v>0.524674423186134+0.481122525753721i</v>
      </c>
      <c r="AE1899" t="e">
        <f t="shared" si="974"/>
        <v>#DIV/0!</v>
      </c>
      <c r="AF1899" t="str">
        <f t="shared" si="975"/>
        <v>-18.7777558728186-2.43626162289193i</v>
      </c>
      <c r="AG1899" t="e">
        <f t="shared" si="976"/>
        <v>#DIV/0!</v>
      </c>
      <c r="AH1899" t="e">
        <f t="shared" si="977"/>
        <v>#DIV/0!</v>
      </c>
      <c r="AI1899" t="e">
        <f t="shared" si="978"/>
        <v>#DIV/0!</v>
      </c>
      <c r="AJ1899" t="e">
        <f t="shared" si="979"/>
        <v>#DIV/0!</v>
      </c>
      <c r="AK1899"/>
      <c r="AL1899"/>
      <c r="AM1899"/>
      <c r="AN1899"/>
    </row>
    <row r="1900" spans="1:40" x14ac:dyDescent="0.25">
      <c r="A1900"/>
      <c r="B1900">
        <f t="shared" si="945"/>
        <v>176600</v>
      </c>
      <c r="C1900" s="186" t="str">
        <f t="shared" si="948"/>
        <v>-3.15384156726667E-06+0.0178476325698177i</v>
      </c>
      <c r="D1900" s="158" t="str">
        <f t="shared" si="949"/>
        <v>-7.66669084611871+0.136831849701936i</v>
      </c>
      <c r="E1900" t="str">
        <f t="shared" si="950"/>
        <v>7.99990411843698-0.0276955467696704i</v>
      </c>
      <c r="F1900" t="str">
        <f t="shared" si="951"/>
        <v>0.999200649053595+2.76512875432392E-06i</v>
      </c>
      <c r="G1900">
        <f t="shared" si="946"/>
        <v>1</v>
      </c>
      <c r="H1900" t="str">
        <f t="shared" si="952"/>
        <v>11.1117516483089+2.57188583039079i</v>
      </c>
      <c r="I1900" t="str">
        <f t="shared" si="953"/>
        <v>693.506578279947i</v>
      </c>
      <c r="J1900" t="str">
        <f t="shared" si="947"/>
        <v>-650.015780005529+151.717047117147i</v>
      </c>
      <c r="K1900" t="str">
        <f t="shared" si="954"/>
        <v>0.236156363846043-1.01178717860312i</v>
      </c>
      <c r="L1900" t="str">
        <f t="shared" si="955"/>
        <v>0.0298622960693615-0.10862651197081i</v>
      </c>
      <c r="M1900" t="str">
        <f t="shared" si="956"/>
        <v>0.266018659915405-1.12041369057393i</v>
      </c>
      <c r="N1900" t="str">
        <f t="shared" si="957"/>
        <v>-1.30117243581326i</v>
      </c>
      <c r="O1900" t="str">
        <f t="shared" si="958"/>
        <v>0.266368934905971-0.963871148295797i</v>
      </c>
      <c r="P1900" t="str">
        <f t="shared" si="959"/>
        <v>0.733631065094029+0.963871148295797i</v>
      </c>
      <c r="Q1900" t="str">
        <f t="shared" si="960"/>
        <v>-0.733631065094029+0.337301287517463i</v>
      </c>
      <c r="R1900" t="str">
        <f t="shared" si="961"/>
        <v>-0.326846484641138-1.46411042210725i</v>
      </c>
      <c r="S1900" t="str">
        <f t="shared" si="962"/>
        <v>0.137193867426803i</v>
      </c>
      <c r="T1900" t="str">
        <f t="shared" si="963"/>
        <v>0.200866971148783-0.0448413332827729i</v>
      </c>
      <c r="U1900" t="e">
        <f t="shared" si="964"/>
        <v>#DIV/0!</v>
      </c>
      <c r="V1900" t="str">
        <f t="shared" si="965"/>
        <v>1.33333333333333E-06-0.000600811412200436i</v>
      </c>
      <c r="W1900" t="e">
        <f t="shared" si="966"/>
        <v>#DIV/0!</v>
      </c>
      <c r="X1900" t="e">
        <f t="shared" si="967"/>
        <v>#DIV/0!</v>
      </c>
      <c r="Y1900" t="str">
        <f t="shared" si="968"/>
        <v>0.00083+0.177537684039666i</v>
      </c>
      <c r="Z1900" t="e">
        <f t="shared" si="969"/>
        <v>#DIV/0!</v>
      </c>
      <c r="AA1900" t="e">
        <f t="shared" si="970"/>
        <v>#DIV/0!</v>
      </c>
      <c r="AB1900" t="str">
        <f t="shared" si="971"/>
        <v>1.23859335374495-0.276502289348337i</v>
      </c>
      <c r="AC1900" t="str">
        <f t="shared" si="972"/>
        <v>1.01969199368245-1.46129171906571i</v>
      </c>
      <c r="AD1900" t="str">
        <f t="shared" si="973"/>
        <v>0.525026132857905+0.481237524595912i</v>
      </c>
      <c r="AE1900" t="e">
        <f t="shared" si="974"/>
        <v>#DIV/0!</v>
      </c>
      <c r="AF1900" t="str">
        <f t="shared" si="975"/>
        <v>-18.7784424944276-2.43505398068885i</v>
      </c>
      <c r="AG1900" t="e">
        <f t="shared" si="976"/>
        <v>#DIV/0!</v>
      </c>
      <c r="AH1900" t="e">
        <f t="shared" si="977"/>
        <v>#DIV/0!</v>
      </c>
      <c r="AI1900" t="e">
        <f t="shared" si="978"/>
        <v>#DIV/0!</v>
      </c>
      <c r="AJ1900" t="e">
        <f t="shared" si="979"/>
        <v>#DIV/0!</v>
      </c>
      <c r="AK1900"/>
      <c r="AL1900"/>
      <c r="AM1900"/>
      <c r="AN1900"/>
    </row>
    <row r="1901" spans="1:40" x14ac:dyDescent="0.25">
      <c r="A1901"/>
      <c r="B1901">
        <f t="shared" si="945"/>
        <v>176700</v>
      </c>
      <c r="C1901" s="186" t="str">
        <f t="shared" si="948"/>
        <v>-3.15027286433439E-06+0.0178375320426777i</v>
      </c>
      <c r="D1901" s="158" t="str">
        <f t="shared" si="949"/>
        <v>-7.6666908187586+0.136754412327196i</v>
      </c>
      <c r="E1901" t="str">
        <f t="shared" si="950"/>
        <v>7.9999040098214-0.0277112290359969i</v>
      </c>
      <c r="F1901" t="str">
        <f t="shared" si="951"/>
        <v>0.999200649064429+2.76669447489176E-06i</v>
      </c>
      <c r="G1901">
        <f t="shared" si="946"/>
        <v>1</v>
      </c>
      <c r="H1901" t="str">
        <f t="shared" si="952"/>
        <v>11.1124372234362+2.57060184901418i</v>
      </c>
      <c r="I1901" t="str">
        <f t="shared" si="953"/>
        <v>693.899277361646i</v>
      </c>
      <c r="J1901" t="str">
        <f t="shared" si="947"/>
        <v>-650.753265961712+151.802957109852i</v>
      </c>
      <c r="K1901" t="str">
        <f t="shared" si="954"/>
        <v>0.235902154893275-1.01127211661045i</v>
      </c>
      <c r="L1901" t="str">
        <f t="shared" si="955"/>
        <v>0.0298308773985458-0.108573669220557i</v>
      </c>
      <c r="M1901" t="str">
        <f t="shared" si="956"/>
        <v>0.265733032291821-1.11984578583101i</v>
      </c>
      <c r="N1901" t="str">
        <f t="shared" si="957"/>
        <v>-1.30190922654702i</v>
      </c>
      <c r="O1901" t="str">
        <f t="shared" si="958"/>
        <v>0.265658691339027-0.964067144817225i</v>
      </c>
      <c r="P1901" t="str">
        <f t="shared" si="959"/>
        <v>0.734341308660973+0.964067144817225i</v>
      </c>
      <c r="Q1901" t="str">
        <f t="shared" si="960"/>
        <v>-0.734341308660973+0.337842081729795i</v>
      </c>
      <c r="R1901" t="str">
        <f t="shared" si="961"/>
        <v>-0.326838884349035-1.46319846265384i</v>
      </c>
      <c r="S1901" t="str">
        <f t="shared" si="962"/>
        <v>0.137271553648449i</v>
      </c>
      <c r="T1901" t="str">
        <f t="shared" si="963"/>
        <v>0.200855526264515-0.0448656814473178i</v>
      </c>
      <c r="U1901" t="e">
        <f t="shared" si="964"/>
        <v>#DIV/0!</v>
      </c>
      <c r="V1901" t="str">
        <f t="shared" si="965"/>
        <v>1.33333333333333E-06-0.000600471394423298i</v>
      </c>
      <c r="W1901" t="e">
        <f t="shared" si="966"/>
        <v>#DIV/0!</v>
      </c>
      <c r="X1901" t="e">
        <f t="shared" si="967"/>
        <v>#DIV/0!</v>
      </c>
      <c r="Y1901" t="str">
        <f t="shared" si="968"/>
        <v>0.00083+0.177638215004581i</v>
      </c>
      <c r="Z1901" t="e">
        <f t="shared" si="969"/>
        <v>#DIV/0!</v>
      </c>
      <c r="AA1901" t="e">
        <f t="shared" si="970"/>
        <v>#DIV/0!</v>
      </c>
      <c r="AB1901" t="str">
        <f t="shared" si="971"/>
        <v>1.23852278187588-0.276652425901942i</v>
      </c>
      <c r="AC1901" t="str">
        <f t="shared" si="972"/>
        <v>1.01930836110416-1.46047020596521i</v>
      </c>
      <c r="AD1901" t="str">
        <f t="shared" si="973"/>
        <v>0.525377937829292+0.481352275613329i</v>
      </c>
      <c r="AE1901" t="e">
        <f t="shared" si="974"/>
        <v>#DIV/0!</v>
      </c>
      <c r="AF1901" t="str">
        <f t="shared" si="975"/>
        <v>-18.7791280421948-2.43384743668698i</v>
      </c>
      <c r="AG1901" t="e">
        <f t="shared" si="976"/>
        <v>#DIV/0!</v>
      </c>
      <c r="AH1901" t="e">
        <f t="shared" si="977"/>
        <v>#DIV/0!</v>
      </c>
      <c r="AI1901" t="e">
        <f t="shared" si="978"/>
        <v>#DIV/0!</v>
      </c>
      <c r="AJ1901" t="e">
        <f t="shared" si="979"/>
        <v>#DIV/0!</v>
      </c>
      <c r="AK1901"/>
      <c r="AL1901"/>
      <c r="AM1901"/>
      <c r="AN1901"/>
    </row>
    <row r="1902" spans="1:40" x14ac:dyDescent="0.25">
      <c r="A1902"/>
      <c r="B1902">
        <f t="shared" si="945"/>
        <v>176800</v>
      </c>
      <c r="C1902" s="186" t="str">
        <f t="shared" si="948"/>
        <v>-3.14671021518062E-06+0.0178274429414725i</v>
      </c>
      <c r="D1902" s="158" t="str">
        <f t="shared" si="949"/>
        <v>-7.66669079144502+0.136677062551289i</v>
      </c>
      <c r="E1902" t="str">
        <f t="shared" si="950"/>
        <v>7.99990390114433-0.0277269113016845i</v>
      </c>
      <c r="F1902" t="str">
        <f t="shared" si="951"/>
        <v>0.999200649075273+2.76826019539593E-06i</v>
      </c>
      <c r="G1902">
        <f t="shared" si="946"/>
        <v>1</v>
      </c>
      <c r="H1902" t="str">
        <f t="shared" si="952"/>
        <v>11.1131217268639+2.56931905212149i</v>
      </c>
      <c r="I1902" t="str">
        <f t="shared" si="953"/>
        <v>694.291976443344i</v>
      </c>
      <c r="J1902" t="str">
        <f t="shared" si="947"/>
        <v>-651.49116940216+151.888867102558i</v>
      </c>
      <c r="K1902" t="str">
        <f t="shared" si="954"/>
        <v>0.235648349192294-1.01075754603736i</v>
      </c>
      <c r="L1902" t="str">
        <f t="shared" si="955"/>
        <v>0.0297995070407871-0.10852087298055i</v>
      </c>
      <c r="M1902" t="str">
        <f t="shared" si="956"/>
        <v>0.265447856233081-1.11927841901791i</v>
      </c>
      <c r="N1902" t="str">
        <f t="shared" si="957"/>
        <v>-1.30264601728078i</v>
      </c>
      <c r="O1902" t="str">
        <f t="shared" si="958"/>
        <v>0.264948303556457-0.964262617984621i</v>
      </c>
      <c r="P1902" t="str">
        <f t="shared" si="959"/>
        <v>0.735051696443543+0.964262617984621i</v>
      </c>
      <c r="Q1902" t="str">
        <f t="shared" si="960"/>
        <v>-0.735051696443543+0.338383399296159i</v>
      </c>
      <c r="R1902" t="str">
        <f t="shared" si="961"/>
        <v>-0.326831279168963-1.46228748593696i</v>
      </c>
      <c r="S1902" t="str">
        <f t="shared" si="962"/>
        <v>0.137349239870095i</v>
      </c>
      <c r="T1902" t="str">
        <f t="shared" si="963"/>
        <v>0.200844074664994-0.0448900277596279i</v>
      </c>
      <c r="U1902" t="e">
        <f t="shared" si="964"/>
        <v>#DIV/0!</v>
      </c>
      <c r="V1902" t="str">
        <f t="shared" si="965"/>
        <v>1.33333333333333E-06-0.000600131761281655i</v>
      </c>
      <c r="W1902" t="e">
        <f t="shared" si="966"/>
        <v>#DIV/0!</v>
      </c>
      <c r="X1902" t="e">
        <f t="shared" si="967"/>
        <v>#DIV/0!</v>
      </c>
      <c r="Y1902" t="str">
        <f t="shared" si="968"/>
        <v>0.00083+0.177738745969496i</v>
      </c>
      <c r="Z1902" t="e">
        <f t="shared" si="969"/>
        <v>#DIV/0!</v>
      </c>
      <c r="AA1902" t="e">
        <f t="shared" si="970"/>
        <v>#DIV/0!</v>
      </c>
      <c r="AB1902" t="str">
        <f t="shared" si="971"/>
        <v>1.23845216859897-0.276802551034227i</v>
      </c>
      <c r="AC1902" t="str">
        <f t="shared" si="972"/>
        <v>1.01892535150009-1.45964942907064i</v>
      </c>
      <c r="AD1902" t="str">
        <f t="shared" si="973"/>
        <v>0.525729837934152+0.481466778728701i</v>
      </c>
      <c r="AE1902" t="e">
        <f t="shared" si="974"/>
        <v>#DIV/0!</v>
      </c>
      <c r="AF1902" t="str">
        <f t="shared" si="975"/>
        <v>-18.7798125183089-2.4326419895702i</v>
      </c>
      <c r="AG1902" t="e">
        <f t="shared" si="976"/>
        <v>#DIV/0!</v>
      </c>
      <c r="AH1902" t="e">
        <f t="shared" si="977"/>
        <v>#DIV/0!</v>
      </c>
      <c r="AI1902" t="e">
        <f t="shared" si="978"/>
        <v>#DIV/0!</v>
      </c>
      <c r="AJ1902" t="e">
        <f t="shared" si="979"/>
        <v>#DIV/0!</v>
      </c>
      <c r="AK1902"/>
      <c r="AL1902"/>
      <c r="AM1902"/>
      <c r="AN1902"/>
    </row>
    <row r="1903" spans="1:40" x14ac:dyDescent="0.25">
      <c r="A1903"/>
      <c r="B1903">
        <f t="shared" si="945"/>
        <v>176900</v>
      </c>
      <c r="C1903" s="186" t="str">
        <f t="shared" si="948"/>
        <v>-3.14315360612059E-06+0.0178173652468249i</v>
      </c>
      <c r="D1903" s="158" t="str">
        <f t="shared" si="949"/>
        <v>-7.66669076417768+0.136599800225658i</v>
      </c>
      <c r="E1903" t="str">
        <f t="shared" si="950"/>
        <v>7.99990379240579-0.0277425935667328i</v>
      </c>
      <c r="F1903" t="str">
        <f t="shared" si="951"/>
        <v>0.999200649086116+2.76982591583633E-06i</v>
      </c>
      <c r="G1903">
        <f t="shared" si="946"/>
        <v>1</v>
      </c>
      <c r="H1903" t="str">
        <f t="shared" si="952"/>
        <v>11.1138051607749+2.56803743824946i</v>
      </c>
      <c r="I1903" t="str">
        <f t="shared" si="953"/>
        <v>694.684675525043i</v>
      </c>
      <c r="J1903" t="str">
        <f t="shared" si="947"/>
        <v>-652.229490326875+151.974777095263i</v>
      </c>
      <c r="K1903" t="str">
        <f t="shared" si="954"/>
        <v>0.235394945905918-1.0102434662398i</v>
      </c>
      <c r="L1903" t="str">
        <f t="shared" si="955"/>
        <v>0.0297681848997611-0.108468123198348i</v>
      </c>
      <c r="M1903" t="str">
        <f t="shared" si="956"/>
        <v>0.265163130805679-1.11871158943815i</v>
      </c>
      <c r="N1903" t="str">
        <f t="shared" si="957"/>
        <v>-1.30338280801453i</v>
      </c>
      <c r="O1903" t="str">
        <f t="shared" si="958"/>
        <v>0.264237771943913-0.964457567691869i</v>
      </c>
      <c r="P1903" t="str">
        <f t="shared" si="959"/>
        <v>0.735762228056087+0.964457567691869i</v>
      </c>
      <c r="Q1903" t="str">
        <f t="shared" si="960"/>
        <v>-0.735762228056087+0.338925240322661i</v>
      </c>
      <c r="R1903" t="str">
        <f t="shared" si="961"/>
        <v>-0.326823669099877-1.46137749028714i</v>
      </c>
      <c r="S1903" t="str">
        <f t="shared" si="962"/>
        <v>0.137426926091741i</v>
      </c>
      <c r="T1903" t="str">
        <f t="shared" si="963"/>
        <v>0.200832616349825-0.0449143722184204i</v>
      </c>
      <c r="U1903" t="e">
        <f t="shared" si="964"/>
        <v>#DIV/0!</v>
      </c>
      <c r="V1903" t="str">
        <f t="shared" si="965"/>
        <v>1.33333333333333E-06-0.000599792512123217i</v>
      </c>
      <c r="W1903" t="e">
        <f t="shared" si="966"/>
        <v>#DIV/0!</v>
      </c>
      <c r="X1903" t="e">
        <f t="shared" si="967"/>
        <v>#DIV/0!</v>
      </c>
      <c r="Y1903" t="str">
        <f t="shared" si="968"/>
        <v>0.00083+0.177839276934411i</v>
      </c>
      <c r="Z1903" t="e">
        <f t="shared" si="969"/>
        <v>#DIV/0!</v>
      </c>
      <c r="AA1903" t="e">
        <f t="shared" si="970"/>
        <v>#DIV/0!</v>
      </c>
      <c r="AB1903" t="str">
        <f t="shared" si="971"/>
        <v>1.23838151391178-0.276952664737284i</v>
      </c>
      <c r="AC1903" t="str">
        <f t="shared" si="972"/>
        <v>1.01854296359335-1.45882938742578i</v>
      </c>
      <c r="AD1903" t="str">
        <f t="shared" si="973"/>
        <v>0.526081833006262+0.481581033864868i</v>
      </c>
      <c r="AE1903" t="e">
        <f t="shared" si="974"/>
        <v>#DIV/0!</v>
      </c>
      <c r="AF1903" t="str">
        <f t="shared" si="975"/>
        <v>-18.7804959249526-2.4314376380238i</v>
      </c>
      <c r="AG1903" t="e">
        <f t="shared" si="976"/>
        <v>#DIV/0!</v>
      </c>
      <c r="AH1903" t="e">
        <f t="shared" si="977"/>
        <v>#DIV/0!</v>
      </c>
      <c r="AI1903" t="e">
        <f t="shared" si="978"/>
        <v>#DIV/0!</v>
      </c>
      <c r="AJ1903" t="e">
        <f t="shared" si="979"/>
        <v>#DIV/0!</v>
      </c>
      <c r="AK1903"/>
      <c r="AL1903"/>
      <c r="AM1903"/>
      <c r="AN1903"/>
    </row>
    <row r="1904" spans="1:40" x14ac:dyDescent="0.25">
      <c r="A1904"/>
      <c r="B1904">
        <f t="shared" si="945"/>
        <v>177000</v>
      </c>
      <c r="C1904" s="186" t="str">
        <f t="shared" si="948"/>
        <v>-3.13960302350824E-06+0.0178072989394019i</v>
      </c>
      <c r="D1904" s="158" t="str">
        <f t="shared" si="949"/>
        <v>-7.66669073695649+0.136522625202081i</v>
      </c>
      <c r="E1904" t="str">
        <f t="shared" si="950"/>
        <v>7.99990368360575-0.0277582758311414i</v>
      </c>
      <c r="F1904" t="str">
        <f t="shared" si="951"/>
        <v>0.99920064909697+0.000002771391636213i</v>
      </c>
      <c r="G1904">
        <f t="shared" si="946"/>
        <v>1</v>
      </c>
      <c r="H1904" t="str">
        <f t="shared" si="952"/>
        <v>11.1144875273467+2.56675700593692i</v>
      </c>
      <c r="I1904" t="str">
        <f t="shared" si="953"/>
        <v>695.077374606742i</v>
      </c>
      <c r="J1904" t="str">
        <f t="shared" si="947"/>
        <v>-652.968228735856+152.060687087967i</v>
      </c>
      <c r="K1904" t="str">
        <f t="shared" si="954"/>
        <v>0.235141944199097-1.00972987657465i</v>
      </c>
      <c r="L1904" t="str">
        <f t="shared" si="955"/>
        <v>0.0297369108793759-0.108415419821568i</v>
      </c>
      <c r="M1904" t="str">
        <f t="shared" si="956"/>
        <v>0.264878855078473-1.11814529639622i</v>
      </c>
      <c r="N1904" t="str">
        <f t="shared" si="957"/>
        <v>-1.30411959874829i</v>
      </c>
      <c r="O1904" t="str">
        <f t="shared" si="958"/>
        <v>0.263527096887093-0.964651993833144i</v>
      </c>
      <c r="P1904" t="str">
        <f t="shared" si="959"/>
        <v>0.736472903112907+0.964651993833144i</v>
      </c>
      <c r="Q1904" t="str">
        <f t="shared" si="960"/>
        <v>-0.736472903112907+0.339467604915146i</v>
      </c>
      <c r="R1904" t="str">
        <f t="shared" si="961"/>
        <v>-0.326816054140733-1.46046847403864i</v>
      </c>
      <c r="S1904" t="str">
        <f t="shared" si="962"/>
        <v>0.137504612313387i</v>
      </c>
      <c r="T1904" t="str">
        <f t="shared" si="963"/>
        <v>0.200821151318607-0.0449387148224124i</v>
      </c>
      <c r="U1904" t="e">
        <f t="shared" si="964"/>
        <v>#DIV/0!</v>
      </c>
      <c r="V1904" t="str">
        <f t="shared" si="965"/>
        <v>1.33333333333333E-06-0.000599453646297158i</v>
      </c>
      <c r="W1904" t="e">
        <f t="shared" si="966"/>
        <v>#DIV/0!</v>
      </c>
      <c r="X1904" t="e">
        <f t="shared" si="967"/>
        <v>#DIV/0!</v>
      </c>
      <c r="Y1904" t="str">
        <f t="shared" si="968"/>
        <v>0.00083+0.177939807899326i</v>
      </c>
      <c r="Z1904" t="e">
        <f t="shared" si="969"/>
        <v>#DIV/0!</v>
      </c>
      <c r="AA1904" t="e">
        <f t="shared" si="970"/>
        <v>#DIV/0!</v>
      </c>
      <c r="AB1904" t="str">
        <f t="shared" si="971"/>
        <v>1.23831081781184-0.277102767003201i</v>
      </c>
      <c r="AC1904" t="str">
        <f t="shared" si="972"/>
        <v>1.01816119611028-1.45801008007575i</v>
      </c>
      <c r="AD1904" t="str">
        <f t="shared" si="973"/>
        <v>0.526433922879352+0.481695040944767i</v>
      </c>
      <c r="AE1904" t="e">
        <f t="shared" si="974"/>
        <v>#DIV/0!</v>
      </c>
      <c r="AF1904" t="str">
        <f t="shared" si="975"/>
        <v>-18.7811782643032-2.43023438073484i</v>
      </c>
      <c r="AG1904" t="e">
        <f t="shared" si="976"/>
        <v>#DIV/0!</v>
      </c>
      <c r="AH1904" t="e">
        <f t="shared" si="977"/>
        <v>#DIV/0!</v>
      </c>
      <c r="AI1904" t="e">
        <f t="shared" si="978"/>
        <v>#DIV/0!</v>
      </c>
      <c r="AJ1904" t="e">
        <f t="shared" si="979"/>
        <v>#DIV/0!</v>
      </c>
      <c r="AK1904"/>
      <c r="AL1904"/>
      <c r="AM1904"/>
      <c r="AN1904"/>
    </row>
    <row r="1905" spans="1:40" x14ac:dyDescent="0.25">
      <c r="A1905"/>
      <c r="B1905">
        <f t="shared" si="945"/>
        <v>177100</v>
      </c>
      <c r="C1905" s="186" t="str">
        <f t="shared" si="948"/>
        <v>-0.000003136058453736+0.017797243999914i</v>
      </c>
      <c r="D1905" s="158" t="str">
        <f t="shared" si="949"/>
        <v>-7.66669070978145+0.136445537332674i</v>
      </c>
      <c r="E1905" t="str">
        <f t="shared" si="950"/>
        <v>7.99990357474424-0.0277739580949099i</v>
      </c>
      <c r="F1905" t="str">
        <f t="shared" si="951"/>
        <v>0.999200649107834+2.77295735652588E-06i</v>
      </c>
      <c r="G1905">
        <f t="shared" si="946"/>
        <v>1</v>
      </c>
      <c r="H1905" t="str">
        <f t="shared" si="952"/>
        <v>11.1151688287519+2.56547775372466i</v>
      </c>
      <c r="I1905" t="str">
        <f t="shared" si="953"/>
        <v>695.47007368844i</v>
      </c>
      <c r="J1905" t="str">
        <f t="shared" si="947"/>
        <v>-653.707384629103+152.146597080673i</v>
      </c>
      <c r="K1905" t="str">
        <f t="shared" si="954"/>
        <v>0.23488934323891-1.0092167763998i</v>
      </c>
      <c r="L1905" t="str">
        <f t="shared" si="955"/>
        <v>0.0297056848837715-0.108362762797877i</v>
      </c>
      <c r="M1905" t="str">
        <f t="shared" si="956"/>
        <v>0.264595028122681-1.11757953919768i</v>
      </c>
      <c r="N1905" t="str">
        <f t="shared" si="957"/>
        <v>-1.30485638948204i</v>
      </c>
      <c r="O1905" t="str">
        <f t="shared" si="958"/>
        <v>0.262816278771816-0.964845896302894i</v>
      </c>
      <c r="P1905" t="str">
        <f t="shared" si="959"/>
        <v>0.737183721228184+0.964845896302894i</v>
      </c>
      <c r="Q1905" t="str">
        <f t="shared" si="960"/>
        <v>-0.737183721228184+0.340010493179146i</v>
      </c>
      <c r="R1905" t="str">
        <f t="shared" si="961"/>
        <v>-0.326808434290479-1.45956043552955i</v>
      </c>
      <c r="S1905" t="str">
        <f t="shared" si="962"/>
        <v>0.137582298535033i</v>
      </c>
      <c r="T1905" t="str">
        <f t="shared" si="963"/>
        <v>0.200809679570949-0.0449630555703194i</v>
      </c>
      <c r="U1905" t="e">
        <f t="shared" si="964"/>
        <v>#DIV/0!</v>
      </c>
      <c r="V1905" t="str">
        <f t="shared" si="965"/>
        <v>1.33333333333333E-06-0.000599115163154132i</v>
      </c>
      <c r="W1905" t="e">
        <f t="shared" si="966"/>
        <v>#DIV/0!</v>
      </c>
      <c r="X1905" t="e">
        <f t="shared" si="967"/>
        <v>#DIV/0!</v>
      </c>
      <c r="Y1905" t="str">
        <f t="shared" si="968"/>
        <v>0.00083+0.178040338864241i</v>
      </c>
      <c r="Z1905" t="e">
        <f t="shared" si="969"/>
        <v>#DIV/0!</v>
      </c>
      <c r="AA1905" t="e">
        <f t="shared" si="970"/>
        <v>#DIV/0!</v>
      </c>
      <c r="AB1905" t="str">
        <f t="shared" si="971"/>
        <v>1.23824008029674-0.277252857824058i</v>
      </c>
      <c r="AC1905" t="str">
        <f t="shared" si="972"/>
        <v>1.0177800477805-1.45719150606718i</v>
      </c>
      <c r="AD1905" t="str">
        <f t="shared" si="973"/>
        <v>0.52678610738707+0.481808799891438i</v>
      </c>
      <c r="AE1905" t="e">
        <f t="shared" si="974"/>
        <v>#DIV/0!</v>
      </c>
      <c r="AF1905" t="str">
        <f t="shared" si="975"/>
        <v>-18.7818595385334-2.42903221639199i</v>
      </c>
      <c r="AG1905" t="e">
        <f t="shared" si="976"/>
        <v>#DIV/0!</v>
      </c>
      <c r="AH1905" t="e">
        <f t="shared" si="977"/>
        <v>#DIV/0!</v>
      </c>
      <c r="AI1905" t="e">
        <f t="shared" si="978"/>
        <v>#DIV/0!</v>
      </c>
      <c r="AJ1905" t="e">
        <f t="shared" si="979"/>
        <v>#DIV/0!</v>
      </c>
      <c r="AK1905"/>
      <c r="AL1905"/>
      <c r="AM1905"/>
      <c r="AN1905"/>
    </row>
    <row r="1906" spans="1:40" x14ac:dyDescent="0.25">
      <c r="A1906"/>
      <c r="B1906">
        <f t="shared" ref="B1906:B1969" si="980">B1905+100</f>
        <v>177200</v>
      </c>
      <c r="C1906" s="186" t="str">
        <f t="shared" si="948"/>
        <v>-3.13251988323465E-06+0.0177872004091149i</v>
      </c>
      <c r="D1906" s="158" t="str">
        <f t="shared" si="949"/>
        <v>-7.66669068265242+0.136368536469881i</v>
      </c>
      <c r="E1906" t="str">
        <f t="shared" si="950"/>
        <v>7.99990346582124-0.0277896403580381i</v>
      </c>
      <c r="F1906" t="str">
        <f t="shared" si="951"/>
        <v>0.999200649118698+0.0000027745230767749i</v>
      </c>
      <c r="G1906">
        <f t="shared" si="946"/>
        <v>1</v>
      </c>
      <c r="H1906" t="str">
        <f t="shared" si="952"/>
        <v>11.1158490671573+2.56419968015538i</v>
      </c>
      <c r="I1906" t="str">
        <f t="shared" si="953"/>
        <v>695.862772770139i</v>
      </c>
      <c r="J1906" t="str">
        <f t="shared" si="947"/>
        <v>-654.446958006616+152.232507073378i</v>
      </c>
      <c r="K1906" t="str">
        <f t="shared" si="954"/>
        <v>0.234637142194543-1.00870416507407i</v>
      </c>
      <c r="L1906" t="str">
        <f t="shared" si="955"/>
        <v>0.0296745068173197-0.108310152075i</v>
      </c>
      <c r="M1906" t="str">
        <f t="shared" si="956"/>
        <v>0.264311649011863-1.11701431714907i</v>
      </c>
      <c r="N1906" t="str">
        <f t="shared" si="957"/>
        <v>-1.3055931802158i</v>
      </c>
      <c r="O1906" t="str">
        <f t="shared" si="958"/>
        <v>0.262105317983936-0.965039274995862i</v>
      </c>
      <c r="P1906" t="str">
        <f t="shared" si="959"/>
        <v>0.737894682016064+0.965039274995862i</v>
      </c>
      <c r="Q1906" t="str">
        <f t="shared" si="960"/>
        <v>-0.737894682016064+0.340553905219938i</v>
      </c>
      <c r="R1906" t="str">
        <f t="shared" si="961"/>
        <v>-0.32680080954807-1.45865337310164i</v>
      </c>
      <c r="S1906" t="str">
        <f t="shared" si="962"/>
        <v>0.137659984756679i</v>
      </c>
      <c r="T1906" t="str">
        <f t="shared" si="963"/>
        <v>0.20079820110645-0.0449873944608577i</v>
      </c>
      <c r="U1906" t="e">
        <f t="shared" si="964"/>
        <v>#DIV/0!</v>
      </c>
      <c r="V1906" t="str">
        <f t="shared" si="965"/>
        <v>1.33333333333333E-06-0.000598777062046259i</v>
      </c>
      <c r="W1906" t="e">
        <f t="shared" si="966"/>
        <v>#DIV/0!</v>
      </c>
      <c r="X1906" t="e">
        <f t="shared" si="967"/>
        <v>#DIV/0!</v>
      </c>
      <c r="Y1906" t="str">
        <f t="shared" si="968"/>
        <v>0.00083+0.178140869829156i</v>
      </c>
      <c r="Z1906" t="e">
        <f t="shared" si="969"/>
        <v>#DIV/0!</v>
      </c>
      <c r="AA1906" t="e">
        <f t="shared" si="970"/>
        <v>#DIV/0!</v>
      </c>
      <c r="AB1906" t="str">
        <f t="shared" si="971"/>
        <v>1.238169301364-0.277402937191939i</v>
      </c>
      <c r="AC1906" t="str">
        <f t="shared" si="972"/>
        <v>1.01739951733679-1.45637366444799i</v>
      </c>
      <c r="AD1906" t="str">
        <f t="shared" si="973"/>
        <v>0.527138386363021+0.481922310628017i</v>
      </c>
      <c r="AE1906" t="e">
        <f t="shared" si="974"/>
        <v>#DIV/0!</v>
      </c>
      <c r="AF1906" t="str">
        <f t="shared" si="975"/>
        <v>-18.7825397498097-2.4278311436855i</v>
      </c>
      <c r="AG1906" t="e">
        <f t="shared" si="976"/>
        <v>#DIV/0!</v>
      </c>
      <c r="AH1906" t="e">
        <f t="shared" si="977"/>
        <v>#DIV/0!</v>
      </c>
      <c r="AI1906" t="e">
        <f t="shared" si="978"/>
        <v>#DIV/0!</v>
      </c>
      <c r="AJ1906" t="e">
        <f t="shared" si="979"/>
        <v>#DIV/0!</v>
      </c>
      <c r="AK1906"/>
      <c r="AL1906"/>
      <c r="AM1906"/>
      <c r="AN1906"/>
    </row>
    <row r="1907" spans="1:40" x14ac:dyDescent="0.25">
      <c r="A1907"/>
      <c r="B1907">
        <f t="shared" si="980"/>
        <v>177300</v>
      </c>
      <c r="C1907" s="186" t="str">
        <f t="shared" si="948"/>
        <v>-3.12898729847339E-06+0.0177771681478027i</v>
      </c>
      <c r="D1907" s="158" t="str">
        <f t="shared" si="949"/>
        <v>-7.6666906555693+0.136291622466487i</v>
      </c>
      <c r="E1907" t="str">
        <f t="shared" si="950"/>
        <v>7.99990335683676-0.0278053226205255i</v>
      </c>
      <c r="F1907" t="str">
        <f t="shared" si="951"/>
        <v>0.999200649129572+2.77608879696007E-06i</v>
      </c>
      <c r="G1907">
        <f t="shared" si="946"/>
        <v>1</v>
      </c>
      <c r="H1907" t="str">
        <f t="shared" si="952"/>
        <v>11.1165282447243+2.5629227837737i</v>
      </c>
      <c r="I1907" t="str">
        <f t="shared" si="953"/>
        <v>696.255471851838i</v>
      </c>
      <c r="J1907" t="str">
        <f t="shared" si="947"/>
        <v>-655.186948868395+152.318417066083i</v>
      </c>
      <c r="K1907" t="str">
        <f t="shared" si="954"/>
        <v>0.2343853402373-1.0081920419573i</v>
      </c>
      <c r="L1907" t="str">
        <f t="shared" si="955"/>
        <v>0.0296433765846225-0.108257587600717i</v>
      </c>
      <c r="M1907" t="str">
        <f t="shared" si="956"/>
        <v>0.264028716821923-1.11644962955802i</v>
      </c>
      <c r="N1907" t="str">
        <f t="shared" si="957"/>
        <v>-1.30632997094956i</v>
      </c>
      <c r="O1907" t="str">
        <f t="shared" si="958"/>
        <v>0.261394214909417-0.965232129807069i</v>
      </c>
      <c r="P1907" t="str">
        <f t="shared" si="959"/>
        <v>0.738605785090583+0.965232129807069i</v>
      </c>
      <c r="Q1907" t="str">
        <f t="shared" si="960"/>
        <v>-0.738605785090583+0.341097841142491i</v>
      </c>
      <c r="R1907" t="str">
        <f t="shared" si="961"/>
        <v>-0.326793179912454-1.45774728510047i</v>
      </c>
      <c r="S1907" t="str">
        <f t="shared" si="962"/>
        <v>0.137737670978325i</v>
      </c>
      <c r="T1907" t="str">
        <f t="shared" si="963"/>
        <v>0.200786715924715-0.0450117314927422i</v>
      </c>
      <c r="U1907" t="e">
        <f t="shared" si="964"/>
        <v>#DIV/0!</v>
      </c>
      <c r="V1907" t="str">
        <f t="shared" si="965"/>
        <v>1.33333333333333E-06-0.000598439342327112i</v>
      </c>
      <c r="W1907" t="e">
        <f t="shared" si="966"/>
        <v>#DIV/0!</v>
      </c>
      <c r="X1907" t="e">
        <f t="shared" si="967"/>
        <v>#DIV/0!</v>
      </c>
      <c r="Y1907" t="str">
        <f t="shared" si="968"/>
        <v>0.00083+0.17824140079407i</v>
      </c>
      <c r="Z1907" t="e">
        <f t="shared" si="969"/>
        <v>#DIV/0!</v>
      </c>
      <c r="AA1907" t="e">
        <f t="shared" si="970"/>
        <v>#DIV/0!</v>
      </c>
      <c r="AB1907" t="str">
        <f t="shared" si="971"/>
        <v>1.2380984810112-0.277553005098921i</v>
      </c>
      <c r="AC1907" t="str">
        <f t="shared" si="972"/>
        <v>1.01701960351515-1.45555655426764i</v>
      </c>
      <c r="AD1907" t="str">
        <f t="shared" si="973"/>
        <v>0.527490759640718+0.48203557307776i</v>
      </c>
      <c r="AE1907" t="e">
        <f t="shared" si="974"/>
        <v>#DIV/0!</v>
      </c>
      <c r="AF1907" t="str">
        <f t="shared" si="975"/>
        <v>-18.7832189002936-2.42663116130721i</v>
      </c>
      <c r="AG1907" t="e">
        <f t="shared" si="976"/>
        <v>#DIV/0!</v>
      </c>
      <c r="AH1907" t="e">
        <f t="shared" si="977"/>
        <v>#DIV/0!</v>
      </c>
      <c r="AI1907" t="e">
        <f t="shared" si="978"/>
        <v>#DIV/0!</v>
      </c>
      <c r="AJ1907" t="e">
        <f t="shared" si="979"/>
        <v>#DIV/0!</v>
      </c>
      <c r="AK1907"/>
      <c r="AL1907"/>
      <c r="AM1907"/>
      <c r="AN1907"/>
    </row>
    <row r="1908" spans="1:40" x14ac:dyDescent="0.25">
      <c r="A1908"/>
      <c r="B1908">
        <f t="shared" si="980"/>
        <v>177400</v>
      </c>
      <c r="C1908" s="186" t="str">
        <f t="shared" si="948"/>
        <v>-3.12546068595936E-06+0.0177671471968178i</v>
      </c>
      <c r="D1908" s="158" t="str">
        <f t="shared" si="949"/>
        <v>-7.66669062853196+0.136214795175603i</v>
      </c>
      <c r="E1908" t="str">
        <f t="shared" si="950"/>
        <v>7.99990324779079-0.0278210048823718i</v>
      </c>
      <c r="F1908" t="str">
        <f t="shared" si="951"/>
        <v>0.999200649140446+0.0000027776545170813i</v>
      </c>
      <c r="G1908">
        <f t="shared" si="946"/>
        <v>1</v>
      </c>
      <c r="H1908" t="str">
        <f t="shared" si="952"/>
        <v>11.117206363609+2.56164706312623i</v>
      </c>
      <c r="I1908" t="str">
        <f t="shared" si="953"/>
        <v>696.648170933537i</v>
      </c>
      <c r="J1908" t="str">
        <f t="shared" si="947"/>
        <v>-655.927357214441+152.404327058788i</v>
      </c>
      <c r="K1908" t="str">
        <f t="shared" si="954"/>
        <v>0.234133936540584-1.00768040641024i</v>
      </c>
      <c r="L1908" t="str">
        <f t="shared" si="955"/>
        <v>0.0296122940905124-0.108205069322859i</v>
      </c>
      <c r="M1908" t="str">
        <f t="shared" si="956"/>
        <v>0.263746230631096-1.1158854757331i</v>
      </c>
      <c r="N1908" t="str">
        <f t="shared" si="957"/>
        <v>-1.30706676168331i</v>
      </c>
      <c r="O1908" t="str">
        <f t="shared" si="958"/>
        <v>0.260682969934297-0.965424460631817i</v>
      </c>
      <c r="P1908" t="str">
        <f t="shared" si="959"/>
        <v>0.739317030065703+0.965424460631817i</v>
      </c>
      <c r="Q1908" t="str">
        <f t="shared" si="960"/>
        <v>-0.739317030065703+0.341642301051493i</v>
      </c>
      <c r="R1908" t="str">
        <f t="shared" si="961"/>
        <v>-0.326785545382582-1.45684216987531i</v>
      </c>
      <c r="S1908" t="str">
        <f t="shared" si="962"/>
        <v>0.137815357199971i</v>
      </c>
      <c r="T1908" t="str">
        <f t="shared" si="963"/>
        <v>0.200775224025347-0.0450360666646879i</v>
      </c>
      <c r="U1908" t="e">
        <f t="shared" si="964"/>
        <v>#DIV/0!</v>
      </c>
      <c r="V1908" t="str">
        <f t="shared" si="965"/>
        <v>1.33333333333333E-06-0.000598102003351729i</v>
      </c>
      <c r="W1908" t="e">
        <f t="shared" si="966"/>
        <v>#DIV/0!</v>
      </c>
      <c r="X1908" t="e">
        <f t="shared" si="967"/>
        <v>#DIV/0!</v>
      </c>
      <c r="Y1908" t="str">
        <f t="shared" si="968"/>
        <v>0.00083+0.178341931758985i</v>
      </c>
      <c r="Z1908" t="e">
        <f t="shared" si="969"/>
        <v>#DIV/0!</v>
      </c>
      <c r="AA1908" t="e">
        <f t="shared" si="970"/>
        <v>#DIV/0!</v>
      </c>
      <c r="AB1908" t="str">
        <f t="shared" si="971"/>
        <v>1.23802761923588-0.277703061537079i</v>
      </c>
      <c r="AC1908" t="str">
        <f t="shared" si="972"/>
        <v>1.01664030505481-1.45474017457687i</v>
      </c>
      <c r="AD1908" t="str">
        <f t="shared" si="973"/>
        <v>0.527843227053642+0.482148587164001i</v>
      </c>
      <c r="AE1908" t="e">
        <f t="shared" si="974"/>
        <v>#DIV/0!</v>
      </c>
      <c r="AF1908" t="str">
        <f t="shared" si="975"/>
        <v>-18.783896992141-2.42543226795063i</v>
      </c>
      <c r="AG1908" t="e">
        <f t="shared" si="976"/>
        <v>#DIV/0!</v>
      </c>
      <c r="AH1908" t="e">
        <f t="shared" si="977"/>
        <v>#DIV/0!</v>
      </c>
      <c r="AI1908" t="e">
        <f t="shared" si="978"/>
        <v>#DIV/0!</v>
      </c>
      <c r="AJ1908" t="e">
        <f t="shared" si="979"/>
        <v>#DIV/0!</v>
      </c>
      <c r="AK1908"/>
      <c r="AL1908"/>
      <c r="AM1908"/>
      <c r="AN1908"/>
    </row>
    <row r="1909" spans="1:40" x14ac:dyDescent="0.25">
      <c r="A1909"/>
      <c r="B1909">
        <f t="shared" si="980"/>
        <v>177500</v>
      </c>
      <c r="C1909" s="186" t="str">
        <f t="shared" si="948"/>
        <v>-3.12194003223777E-06+0.0177571375370442i</v>
      </c>
      <c r="D1909" s="158" t="str">
        <f t="shared" si="949"/>
        <v>-7.66669060154023+0.136138054450672i</v>
      </c>
      <c r="E1909" t="str">
        <f t="shared" si="950"/>
        <v>7.99990313868334-0.0278366871435766i</v>
      </c>
      <c r="F1909" t="str">
        <f t="shared" si="951"/>
        <v>0.99920064915133+0.0000027792202371386i</v>
      </c>
      <c r="G1909">
        <f t="shared" si="946"/>
        <v>1</v>
      </c>
      <c r="H1909" t="str">
        <f t="shared" si="952"/>
        <v>11.1178834259623+2.56037251676147i</v>
      </c>
      <c r="I1909" t="str">
        <f t="shared" si="953"/>
        <v>697.040870015235i</v>
      </c>
      <c r="J1909" t="str">
        <f t="shared" si="947"/>
        <v>-656.668183044753+152.490237051493i</v>
      </c>
      <c r="K1909" t="str">
        <f t="shared" si="954"/>
        <v>0.2338829302799-1.00716925779467i</v>
      </c>
      <c r="L1909" t="str">
        <f t="shared" si="955"/>
        <v>0.0295812592400514-0.108152597189317i</v>
      </c>
      <c r="M1909" t="str">
        <f t="shared" si="956"/>
        <v>0.263464189519951-1.11532185498399i</v>
      </c>
      <c r="N1909" t="str">
        <f t="shared" si="957"/>
        <v>-1.30780355241707i</v>
      </c>
      <c r="O1909" t="str">
        <f t="shared" si="958"/>
        <v>0.259971583444664-0.965616267365704i</v>
      </c>
      <c r="P1909" t="str">
        <f t="shared" si="959"/>
        <v>0.740028416555336+0.965616267365704i</v>
      </c>
      <c r="Q1909" t="str">
        <f t="shared" si="960"/>
        <v>-0.740028416555336+0.342187285051366i</v>
      </c>
      <c r="R1909" t="str">
        <f t="shared" si="961"/>
        <v>-0.326777905957404-1.45593802577914i</v>
      </c>
      <c r="S1909" t="str">
        <f t="shared" si="962"/>
        <v>0.137893043421617i</v>
      </c>
      <c r="T1909" t="str">
        <f t="shared" si="963"/>
        <v>0.200763725407946-0.0450603999754094i</v>
      </c>
      <c r="U1909" t="e">
        <f t="shared" si="964"/>
        <v>#DIV/0!</v>
      </c>
      <c r="V1909" t="str">
        <f t="shared" si="965"/>
        <v>1.33333333333333E-06-0.0005977650444766i</v>
      </c>
      <c r="W1909" t="e">
        <f t="shared" si="966"/>
        <v>#DIV/0!</v>
      </c>
      <c r="X1909" t="e">
        <f t="shared" si="967"/>
        <v>#DIV/0!</v>
      </c>
      <c r="Y1909" t="str">
        <f t="shared" si="968"/>
        <v>0.00083+0.1784424627239i</v>
      </c>
      <c r="Z1909" t="e">
        <f t="shared" si="969"/>
        <v>#DIV/0!</v>
      </c>
      <c r="AA1909" t="e">
        <f t="shared" si="970"/>
        <v>#DIV/0!</v>
      </c>
      <c r="AB1909" t="str">
        <f t="shared" si="971"/>
        <v>1.23795671603557-0.277853106498487i</v>
      </c>
      <c r="AC1909" t="str">
        <f t="shared" si="972"/>
        <v>1.01626162069813-1.45392452442791i</v>
      </c>
      <c r="AD1909" t="str">
        <f t="shared" si="973"/>
        <v>0.528195788435177+0.482261352810186i</v>
      </c>
      <c r="AE1909" t="e">
        <f t="shared" si="974"/>
        <v>#DIV/0!</v>
      </c>
      <c r="AF1909" t="str">
        <f t="shared" si="975"/>
        <v>-18.7845740275025-2.4242344623108i</v>
      </c>
      <c r="AG1909" t="e">
        <f t="shared" si="976"/>
        <v>#DIV/0!</v>
      </c>
      <c r="AH1909" t="e">
        <f t="shared" si="977"/>
        <v>#DIV/0!</v>
      </c>
      <c r="AI1909" t="e">
        <f t="shared" si="978"/>
        <v>#DIV/0!</v>
      </c>
      <c r="AJ1909" t="e">
        <f t="shared" si="979"/>
        <v>#DIV/0!</v>
      </c>
      <c r="AK1909"/>
      <c r="AL1909"/>
      <c r="AM1909"/>
      <c r="AN1909"/>
    </row>
    <row r="1910" spans="1:40" x14ac:dyDescent="0.25">
      <c r="A1910"/>
      <c r="B1910">
        <f t="shared" si="980"/>
        <v>177600</v>
      </c>
      <c r="C1910" s="186" t="str">
        <f t="shared" si="948"/>
        <v>-3.11842532389166E-06+0.0177471391494089i</v>
      </c>
      <c r="D1910" s="158" t="str">
        <f t="shared" si="949"/>
        <v>-7.66669057459412+0.136061400145468i</v>
      </c>
      <c r="E1910" t="str">
        <f t="shared" si="950"/>
        <v>7.99990302951441-0.0278523694041396i</v>
      </c>
      <c r="F1910" t="str">
        <f t="shared" si="951"/>
        <v>0.999200649162224+2.78078595713195E-06i</v>
      </c>
      <c r="G1910">
        <f t="shared" si="946"/>
        <v>1</v>
      </c>
      <c r="H1910" t="str">
        <f t="shared" si="952"/>
        <v>11.1185594339296+2.55909914322996i</v>
      </c>
      <c r="I1910" t="str">
        <f t="shared" si="953"/>
        <v>697.433569096934i</v>
      </c>
      <c r="J1910" t="str">
        <f t="shared" si="947"/>
        <v>-657.40942635933+152.576147044198i</v>
      </c>
      <c r="K1910" t="str">
        <f t="shared" si="954"/>
        <v>0.233632320632845-1.00665859547328i</v>
      </c>
      <c r="L1910" t="str">
        <f t="shared" si="955"/>
        <v>0.0295502719385298-0.108100171148033i</v>
      </c>
      <c r="M1910" t="str">
        <f t="shared" si="956"/>
        <v>0.263182592571375-1.11475876662131i</v>
      </c>
      <c r="N1910" t="str">
        <f t="shared" si="957"/>
        <v>-1.30854034315083i</v>
      </c>
      <c r="O1910" t="str">
        <f t="shared" si="958"/>
        <v>0.259260055826712-0.965807549904602i</v>
      </c>
      <c r="P1910" t="str">
        <f t="shared" si="959"/>
        <v>0.740739944173288+0.965807549904602i</v>
      </c>
      <c r="Q1910" t="str">
        <f t="shared" si="960"/>
        <v>-0.740739944173288+0.342732793246228i</v>
      </c>
      <c r="R1910" t="str">
        <f t="shared" si="961"/>
        <v>-0.326770261635867-1.45503485116866i</v>
      </c>
      <c r="S1910" t="str">
        <f t="shared" si="962"/>
        <v>0.137970729643263i</v>
      </c>
      <c r="T1910" t="str">
        <f t="shared" si="963"/>
        <v>0.200752220072117-0.0450847314236205i</v>
      </c>
      <c r="U1910" t="e">
        <f t="shared" si="964"/>
        <v>#DIV/0!</v>
      </c>
      <c r="V1910" t="str">
        <f t="shared" si="965"/>
        <v>1.33333333333333E-06-0.000597428465059668i</v>
      </c>
      <c r="W1910" t="e">
        <f t="shared" si="966"/>
        <v>#DIV/0!</v>
      </c>
      <c r="X1910" t="e">
        <f t="shared" si="967"/>
        <v>#DIV/0!</v>
      </c>
      <c r="Y1910" t="str">
        <f t="shared" si="968"/>
        <v>0.00083+0.178542993688815i</v>
      </c>
      <c r="Z1910" t="e">
        <f t="shared" si="969"/>
        <v>#DIV/0!</v>
      </c>
      <c r="AA1910" t="e">
        <f t="shared" si="970"/>
        <v>#DIV/0!</v>
      </c>
      <c r="AB1910" t="str">
        <f t="shared" si="971"/>
        <v>1.23788577140784-0.278003139975215i</v>
      </c>
      <c r="AC1910" t="str">
        <f t="shared" si="972"/>
        <v>1.01588354919071-1.45310960287433i</v>
      </c>
      <c r="AD1910" t="str">
        <f t="shared" si="973"/>
        <v>0.528548443618678+0.482373869939865i</v>
      </c>
      <c r="AE1910" t="e">
        <f t="shared" si="974"/>
        <v>#DIV/0!</v>
      </c>
      <c r="AF1910" t="str">
        <f t="shared" si="975"/>
        <v>-18.7852500085237-2.42303774308449i</v>
      </c>
      <c r="AG1910" t="e">
        <f t="shared" si="976"/>
        <v>#DIV/0!</v>
      </c>
      <c r="AH1910" t="e">
        <f t="shared" si="977"/>
        <v>#DIV/0!</v>
      </c>
      <c r="AI1910" t="e">
        <f t="shared" si="978"/>
        <v>#DIV/0!</v>
      </c>
      <c r="AJ1910" t="e">
        <f t="shared" si="979"/>
        <v>#DIV/0!</v>
      </c>
      <c r="AK1910"/>
      <c r="AL1910"/>
      <c r="AM1910"/>
      <c r="AN1910"/>
    </row>
    <row r="1911" spans="1:40" x14ac:dyDescent="0.25">
      <c r="A1911"/>
      <c r="B1911">
        <f t="shared" si="980"/>
        <v>177700</v>
      </c>
      <c r="C1911" s="186" t="str">
        <f t="shared" si="948"/>
        <v>-3.11491654754193E-06+0.0177371520148819i</v>
      </c>
      <c r="D1911" s="158" t="str">
        <f t="shared" si="949"/>
        <v>-7.66669054769355+0.135984832114095i</v>
      </c>
      <c r="E1911" t="str">
        <f t="shared" si="950"/>
        <v>7.999902920284-0.0278680516640604i</v>
      </c>
      <c r="F1911" t="str">
        <f t="shared" si="951"/>
        <v>0.999200649173118+2.78235167706125E-06i</v>
      </c>
      <c r="G1911">
        <f t="shared" si="946"/>
        <v>1</v>
      </c>
      <c r="H1911" t="str">
        <f t="shared" si="952"/>
        <v>11.1192343896511+2.55782694108411i</v>
      </c>
      <c r="I1911" t="str">
        <f t="shared" si="953"/>
        <v>697.826268178633i</v>
      </c>
      <c r="J1911" t="str">
        <f t="shared" si="947"/>
        <v>-658.151087158174+152.662057036904i</v>
      </c>
      <c r="K1911" t="str">
        <f t="shared" si="954"/>
        <v>0.233382106779098-1.00614841880977i</v>
      </c>
      <c r="L1911" t="str">
        <f t="shared" si="955"/>
        <v>0.0295193320914667-0.108047791147006i</v>
      </c>
      <c r="M1911" t="str">
        <f t="shared" si="956"/>
        <v>0.262901438870565-1.11419620995678i</v>
      </c>
      <c r="N1911" t="str">
        <f t="shared" si="957"/>
        <v>-1.30927713388458i</v>
      </c>
      <c r="O1911" t="str">
        <f t="shared" si="958"/>
        <v>0.25854838746671-0.96599830814467i</v>
      </c>
      <c r="P1911" t="str">
        <f t="shared" si="959"/>
        <v>0.74145161253329+0.96599830814467i</v>
      </c>
      <c r="Q1911" t="str">
        <f t="shared" si="960"/>
        <v>-0.74145161253329+0.34327882573991i</v>
      </c>
      <c r="R1911" t="str">
        <f t="shared" si="961"/>
        <v>-0.326762612416921-1.45413264440429i</v>
      </c>
      <c r="S1911" t="str">
        <f t="shared" si="962"/>
        <v>0.138048415864909i</v>
      </c>
      <c r="T1911" t="str">
        <f t="shared" si="963"/>
        <v>0.200740708017463-0.0451090610080352i</v>
      </c>
      <c r="U1911" t="e">
        <f t="shared" si="964"/>
        <v>#DIV/0!</v>
      </c>
      <c r="V1911" t="str">
        <f t="shared" si="965"/>
        <v>1.33333333333333E-06-0.000597092264460308i</v>
      </c>
      <c r="W1911" t="e">
        <f t="shared" si="966"/>
        <v>#DIV/0!</v>
      </c>
      <c r="X1911" t="e">
        <f t="shared" si="967"/>
        <v>#DIV/0!</v>
      </c>
      <c r="Y1911" t="str">
        <f t="shared" si="968"/>
        <v>0.00083+0.17864352465373i</v>
      </c>
      <c r="Z1911" t="e">
        <f t="shared" si="969"/>
        <v>#DIV/0!</v>
      </c>
      <c r="AA1911" t="e">
        <f t="shared" si="970"/>
        <v>#DIV/0!</v>
      </c>
      <c r="AB1911" t="str">
        <f t="shared" si="971"/>
        <v>1.23781478535025-0.278153161959333i</v>
      </c>
      <c r="AC1911" t="str">
        <f t="shared" si="972"/>
        <v>1.01550608928126-1.45229540897122i</v>
      </c>
      <c r="AD1911" t="str">
        <f t="shared" si="973"/>
        <v>0.528901192437388+0.482486138476699i</v>
      </c>
      <c r="AE1911" t="e">
        <f t="shared" si="974"/>
        <v>#DIV/0!</v>
      </c>
      <c r="AF1911" t="str">
        <f t="shared" si="975"/>
        <v>-18.7859249373446-2.42184210897002i</v>
      </c>
      <c r="AG1911" t="e">
        <f t="shared" si="976"/>
        <v>#DIV/0!</v>
      </c>
      <c r="AH1911" t="e">
        <f t="shared" si="977"/>
        <v>#DIV/0!</v>
      </c>
      <c r="AI1911" t="e">
        <f t="shared" si="978"/>
        <v>#DIV/0!</v>
      </c>
      <c r="AJ1911" t="e">
        <f t="shared" si="979"/>
        <v>#DIV/0!</v>
      </c>
      <c r="AK1911"/>
      <c r="AL1911"/>
      <c r="AM1911"/>
      <c r="AN1911"/>
    </row>
    <row r="1912" spans="1:40" x14ac:dyDescent="0.25">
      <c r="A1912"/>
      <c r="B1912">
        <f t="shared" si="980"/>
        <v>177800</v>
      </c>
      <c r="C1912" s="186" t="str">
        <f t="shared" si="948"/>
        <v>-3.11141368984698E-06+0.017727176114476i</v>
      </c>
      <c r="D1912" s="158" t="str">
        <f t="shared" si="949"/>
        <v>-7.66669052083829+0.135908350210983i</v>
      </c>
      <c r="E1912" t="str">
        <f t="shared" si="950"/>
        <v>7.9999028109921-0.0278837339233387i</v>
      </c>
      <c r="F1912" t="str">
        <f t="shared" si="951"/>
        <v>0.999200649184022+2.78391739692653E-06i</v>
      </c>
      <c r="G1912">
        <f t="shared" si="946"/>
        <v>1</v>
      </c>
      <c r="H1912" t="str">
        <f t="shared" si="952"/>
        <v>11.1199082952617+2.55655590887825i</v>
      </c>
      <c r="I1912" t="str">
        <f t="shared" si="953"/>
        <v>698.218967260332i</v>
      </c>
      <c r="J1912" t="str">
        <f t="shared" si="947"/>
        <v>-658.893165441285+152.747967029608i</v>
      </c>
      <c r="K1912" t="str">
        <f t="shared" si="954"/>
        <v>0.233132287900416-1.00563872716878i</v>
      </c>
      <c r="L1912" t="str">
        <f t="shared" si="955"/>
        <v>0.0294884396046082-0.107995457134288i</v>
      </c>
      <c r="M1912" t="str">
        <f t="shared" si="956"/>
        <v>0.262620727505024-1.11363418430307i</v>
      </c>
      <c r="N1912" t="str">
        <f t="shared" si="957"/>
        <v>-1.31001392461834i</v>
      </c>
      <c r="O1912" t="str">
        <f t="shared" si="958"/>
        <v>0.257836578750975-0.966188541982357i</v>
      </c>
      <c r="P1912" t="str">
        <f t="shared" si="959"/>
        <v>0.742163421249025+0.966188541982357i</v>
      </c>
      <c r="Q1912" t="str">
        <f t="shared" si="960"/>
        <v>-0.742163421249025+0.343825382635983i</v>
      </c>
      <c r="R1912" t="str">
        <f t="shared" si="961"/>
        <v>-0.326754958299512-1.45323140385007i</v>
      </c>
      <c r="S1912" t="str">
        <f t="shared" si="962"/>
        <v>0.138126102086555i</v>
      </c>
      <c r="T1912" t="str">
        <f t="shared" si="963"/>
        <v>0.200729189243582-0.0451333887273664i</v>
      </c>
      <c r="U1912" t="e">
        <f t="shared" si="964"/>
        <v>#DIV/0!</v>
      </c>
      <c r="V1912" t="str">
        <f t="shared" si="965"/>
        <v>1.33333333333333E-06-0.000596756442039351i</v>
      </c>
      <c r="W1912" t="e">
        <f t="shared" si="966"/>
        <v>#DIV/0!</v>
      </c>
      <c r="X1912" t="e">
        <f t="shared" si="967"/>
        <v>#DIV/0!</v>
      </c>
      <c r="Y1912" t="str">
        <f t="shared" si="968"/>
        <v>0.00083+0.178744055618645i</v>
      </c>
      <c r="Z1912" t="e">
        <f t="shared" si="969"/>
        <v>#DIV/0!</v>
      </c>
      <c r="AA1912" t="e">
        <f t="shared" si="970"/>
        <v>#DIV/0!</v>
      </c>
      <c r="AB1912" t="str">
        <f t="shared" si="971"/>
        <v>1.23774375786031-0.278303172442903i</v>
      </c>
      <c r="AC1912" t="str">
        <f t="shared" si="972"/>
        <v>1.01512923972167-1.45148194177489i</v>
      </c>
      <c r="AD1912" t="str">
        <f t="shared" si="973"/>
        <v>0.529254034724537+0.482598158344434i</v>
      </c>
      <c r="AE1912" t="e">
        <f t="shared" si="974"/>
        <v>#DIV/0!</v>
      </c>
      <c r="AF1912" t="str">
        <f t="shared" si="975"/>
        <v>-18.7865988161-2.42064755866727i</v>
      </c>
      <c r="AG1912" t="e">
        <f t="shared" si="976"/>
        <v>#DIV/0!</v>
      </c>
      <c r="AH1912" t="e">
        <f t="shared" si="977"/>
        <v>#DIV/0!</v>
      </c>
      <c r="AI1912" t="e">
        <f t="shared" si="978"/>
        <v>#DIV/0!</v>
      </c>
      <c r="AJ1912" t="e">
        <f t="shared" si="979"/>
        <v>#DIV/0!</v>
      </c>
      <c r="AK1912"/>
      <c r="AL1912"/>
      <c r="AM1912"/>
      <c r="AN1912"/>
    </row>
    <row r="1913" spans="1:40" x14ac:dyDescent="0.25">
      <c r="A1913"/>
      <c r="B1913">
        <f t="shared" si="980"/>
        <v>177900</v>
      </c>
      <c r="C1913" s="186" t="str">
        <f t="shared" si="948"/>
        <v>-3.10791673750271E-06+0.0177172114292466i</v>
      </c>
      <c r="D1913" s="158" t="str">
        <f t="shared" si="949"/>
        <v>-7.66669049402834+0.135831954290891i</v>
      </c>
      <c r="E1913" t="str">
        <f t="shared" si="950"/>
        <v>7.99990270163872-0.027899416181974i</v>
      </c>
      <c r="F1913" t="str">
        <f t="shared" si="951"/>
        <v>0.999200649194935+2.78548311672773E-06i</v>
      </c>
      <c r="G1913">
        <f t="shared" si="946"/>
        <v>1</v>
      </c>
      <c r="H1913" t="str">
        <f t="shared" si="952"/>
        <v>11.1205811528909+2.55528604516874i</v>
      </c>
      <c r="I1913" t="str">
        <f t="shared" si="953"/>
        <v>698.61166634203i</v>
      </c>
      <c r="J1913" t="str">
        <f t="shared" si="947"/>
        <v>-659.635661208661+152.833877022313i</v>
      </c>
      <c r="K1913" t="str">
        <f t="shared" si="954"/>
        <v>0.232882863180636-1.00512951991591i</v>
      </c>
      <c r="L1913" t="str">
        <f t="shared" si="955"/>
        <v>0.0294575943839276-0.107943169057987i</v>
      </c>
      <c r="M1913" t="str">
        <f t="shared" si="956"/>
        <v>0.262340457564564-1.1130726889739i</v>
      </c>
      <c r="N1913" t="str">
        <f t="shared" si="957"/>
        <v>-1.31075071535209i</v>
      </c>
      <c r="O1913" t="str">
        <f t="shared" si="958"/>
        <v>0.257124630065941-0.966378251314387i</v>
      </c>
      <c r="P1913" t="str">
        <f t="shared" si="959"/>
        <v>0.742875369934059+0.966378251314387i</v>
      </c>
      <c r="Q1913" t="str">
        <f t="shared" si="960"/>
        <v>-0.742875369934059+0.344372464037703i</v>
      </c>
      <c r="R1913" t="str">
        <f t="shared" si="961"/>
        <v>-0.326747299282583-1.4523311278738i</v>
      </c>
      <c r="S1913" t="str">
        <f t="shared" si="962"/>
        <v>0.138203788308201i</v>
      </c>
      <c r="T1913" t="str">
        <f t="shared" si="963"/>
        <v>0.200717663750081-0.0451577145803265i</v>
      </c>
      <c r="U1913" t="e">
        <f t="shared" si="964"/>
        <v>#DIV/0!</v>
      </c>
      <c r="V1913" t="str">
        <f t="shared" si="965"/>
        <v>1.33333333333333E-06-0.000596420997159062i</v>
      </c>
      <c r="W1913" t="e">
        <f t="shared" si="966"/>
        <v>#DIV/0!</v>
      </c>
      <c r="X1913" t="e">
        <f t="shared" si="967"/>
        <v>#DIV/0!</v>
      </c>
      <c r="Y1913" t="str">
        <f t="shared" si="968"/>
        <v>0.00083+0.17884458658356i</v>
      </c>
      <c r="Z1913" t="e">
        <f t="shared" si="969"/>
        <v>#DIV/0!</v>
      </c>
      <c r="AA1913" t="e">
        <f t="shared" si="970"/>
        <v>#DIV/0!</v>
      </c>
      <c r="AB1913" t="str">
        <f t="shared" si="971"/>
        <v>1.2376726889356-0.278453171417987i</v>
      </c>
      <c r="AC1913" t="str">
        <f t="shared" si="972"/>
        <v>1.014752999267-1.4506692003432i</v>
      </c>
      <c r="AD1913" t="str">
        <f t="shared" si="973"/>
        <v>0.529606970313256+0.48270992946693i</v>
      </c>
      <c r="AE1913" t="e">
        <f t="shared" si="974"/>
        <v>#DIV/0!</v>
      </c>
      <c r="AF1913" t="str">
        <f t="shared" si="975"/>
        <v>-18.7872716469192-2.41945409087785i</v>
      </c>
      <c r="AG1913" t="e">
        <f t="shared" si="976"/>
        <v>#DIV/0!</v>
      </c>
      <c r="AH1913" t="e">
        <f t="shared" si="977"/>
        <v>#DIV/0!</v>
      </c>
      <c r="AI1913" t="e">
        <f t="shared" si="978"/>
        <v>#DIV/0!</v>
      </c>
      <c r="AJ1913" t="e">
        <f t="shared" si="979"/>
        <v>#DIV/0!</v>
      </c>
      <c r="AK1913"/>
      <c r="AL1913"/>
      <c r="AM1913"/>
      <c r="AN1913"/>
    </row>
    <row r="1914" spans="1:40" x14ac:dyDescent="0.25">
      <c r="A1914"/>
      <c r="B1914">
        <f t="shared" si="980"/>
        <v>178000</v>
      </c>
      <c r="C1914" s="186" t="str">
        <f t="shared" si="948"/>
        <v>-3.10442567724235E-06+0.0177072579402916i</v>
      </c>
      <c r="D1914" s="158" t="str">
        <f t="shared" si="949"/>
        <v>-7.66669046726355+0.135755644208902i</v>
      </c>
      <c r="E1914" t="str">
        <f t="shared" si="950"/>
        <v>7.99990259222385-0.027915098439966i</v>
      </c>
      <c r="F1914" t="str">
        <f t="shared" si="951"/>
        <v>0.999200649205849+2.78704883646478E-06i</v>
      </c>
      <c r="G1914">
        <f t="shared" si="946"/>
        <v>1</v>
      </c>
      <c r="H1914" t="str">
        <f t="shared" si="952"/>
        <v>11.121252964663+2.55401734851375i</v>
      </c>
      <c r="I1914" t="str">
        <f t="shared" si="953"/>
        <v>699.004365423729i</v>
      </c>
      <c r="J1914" t="str">
        <f t="shared" si="947"/>
        <v>-660.378574460304+152.919787015019i</v>
      </c>
      <c r="K1914" t="str">
        <f t="shared" si="954"/>
        <v>0.232633831805659-1.00462079641774i</v>
      </c>
      <c r="L1914" t="str">
        <f t="shared" si="955"/>
        <v>0.0294267963356247-0.107890926866267i</v>
      </c>
      <c r="M1914" t="str">
        <f t="shared" si="956"/>
        <v>0.262060628141284-1.11251172328401i</v>
      </c>
      <c r="N1914" t="str">
        <f t="shared" si="957"/>
        <v>-1.31148750608585i</v>
      </c>
      <c r="O1914" t="str">
        <f t="shared" si="958"/>
        <v>0.256412541798076-0.966567436037781i</v>
      </c>
      <c r="P1914" t="str">
        <f t="shared" si="959"/>
        <v>0.743587458201924+0.966567436037781i</v>
      </c>
      <c r="Q1914" t="str">
        <f t="shared" si="960"/>
        <v>-0.743587458201924+0.344920070048069i</v>
      </c>
      <c r="R1914" t="str">
        <f t="shared" si="961"/>
        <v>-0.326739635365085-1.45143181484687i</v>
      </c>
      <c r="S1914" t="str">
        <f t="shared" si="962"/>
        <v>0.138281474529847i</v>
      </c>
      <c r="T1914" t="str">
        <f t="shared" si="963"/>
        <v>0.200706131536557-0.0451820385656285i</v>
      </c>
      <c r="U1914" t="e">
        <f t="shared" si="964"/>
        <v>#DIV/0!</v>
      </c>
      <c r="V1914" t="str">
        <f t="shared" si="965"/>
        <v>1.33333333333333E-06-0.000596085929183128i</v>
      </c>
      <c r="W1914" t="e">
        <f t="shared" si="966"/>
        <v>#DIV/0!</v>
      </c>
      <c r="X1914" t="e">
        <f t="shared" si="967"/>
        <v>#DIV/0!</v>
      </c>
      <c r="Y1914" t="str">
        <f t="shared" si="968"/>
        <v>0.00083+0.178945117548475i</v>
      </c>
      <c r="Z1914" t="e">
        <f t="shared" si="969"/>
        <v>#DIV/0!</v>
      </c>
      <c r="AA1914" t="e">
        <f t="shared" si="970"/>
        <v>#DIV/0!</v>
      </c>
      <c r="AB1914" t="str">
        <f t="shared" si="971"/>
        <v>1.23760157857364-0.278603158876649i</v>
      </c>
      <c r="AC1914" t="str">
        <f t="shared" si="972"/>
        <v>1.01437736667542-1.44985718373533i</v>
      </c>
      <c r="AD1914" t="str">
        <f t="shared" si="973"/>
        <v>0.529959999036625+0.482821451768141i</v>
      </c>
      <c r="AE1914" t="e">
        <f t="shared" si="974"/>
        <v>#DIV/0!</v>
      </c>
      <c r="AF1914" t="str">
        <f t="shared" si="975"/>
        <v>-18.7879434319265-2.41826170430485i</v>
      </c>
      <c r="AG1914" t="e">
        <f t="shared" si="976"/>
        <v>#DIV/0!</v>
      </c>
      <c r="AH1914" t="e">
        <f t="shared" si="977"/>
        <v>#DIV/0!</v>
      </c>
      <c r="AI1914" t="e">
        <f t="shared" si="978"/>
        <v>#DIV/0!</v>
      </c>
      <c r="AJ1914" t="e">
        <f t="shared" si="979"/>
        <v>#DIV/0!</v>
      </c>
      <c r="AK1914"/>
      <c r="AL1914"/>
      <c r="AM1914"/>
      <c r="AN1914"/>
    </row>
    <row r="1915" spans="1:40" x14ac:dyDescent="0.25">
      <c r="A1915"/>
      <c r="B1915">
        <f t="shared" si="980"/>
        <v>178100</v>
      </c>
      <c r="C1915" s="186" t="str">
        <f t="shared" si="948"/>
        <v>-3.10094049583652E-06+0.0176973156287516i</v>
      </c>
      <c r="D1915" s="158" t="str">
        <f t="shared" si="949"/>
        <v>-7.66669044054384+0.135679419820429i</v>
      </c>
      <c r="E1915" t="str">
        <f t="shared" si="950"/>
        <v>7.9999024827475-0.0279307806973144i</v>
      </c>
      <c r="F1915" t="str">
        <f t="shared" si="951"/>
        <v>0.999200649216773+2.78861455613769E-06i</v>
      </c>
      <c r="G1915">
        <f t="shared" si="946"/>
        <v>1</v>
      </c>
      <c r="H1915" t="str">
        <f t="shared" si="952"/>
        <v>11.1219237326971+2.5527498174735i</v>
      </c>
      <c r="I1915" t="str">
        <f t="shared" si="953"/>
        <v>699.397064505428i</v>
      </c>
      <c r="J1915" t="str">
        <f t="shared" si="947"/>
        <v>-661.121905196212+153.005697007724i</v>
      </c>
      <c r="K1915" t="str">
        <f t="shared" si="954"/>
        <v>0.232385192963442-1.00411255604178i</v>
      </c>
      <c r="L1915" t="str">
        <f t="shared" si="955"/>
        <v>0.0293960453661242-0.107838730507344i</v>
      </c>
      <c r="M1915" t="str">
        <f t="shared" si="956"/>
        <v>0.261781238329566-1.11195128654912i</v>
      </c>
      <c r="N1915" t="str">
        <f t="shared" si="957"/>
        <v>-1.31222429681961i</v>
      </c>
      <c r="O1915" t="str">
        <f t="shared" si="958"/>
        <v>0.255700314333955-0.966756096049834i</v>
      </c>
      <c r="P1915" t="str">
        <f t="shared" si="959"/>
        <v>0.744299685666045+0.966756096049834i</v>
      </c>
      <c r="Q1915" t="str">
        <f t="shared" si="960"/>
        <v>-0.744299685666045+0.345468200769776i</v>
      </c>
      <c r="R1915" t="str">
        <f t="shared" si="961"/>
        <v>-0.326731966545959-1.45053346314437i</v>
      </c>
      <c r="S1915" t="str">
        <f t="shared" si="962"/>
        <v>0.138359160751493i</v>
      </c>
      <c r="T1915" t="str">
        <f t="shared" si="963"/>
        <v>0.200694592602612-0.0452063606819838i</v>
      </c>
      <c r="U1915" t="e">
        <f t="shared" si="964"/>
        <v>#DIV/0!</v>
      </c>
      <c r="V1915" t="str">
        <f t="shared" si="965"/>
        <v>1.33333333333333E-06-0.00059575123747668i</v>
      </c>
      <c r="W1915" t="e">
        <f t="shared" si="966"/>
        <v>#DIV/0!</v>
      </c>
      <c r="X1915" t="e">
        <f t="shared" si="967"/>
        <v>#DIV/0!</v>
      </c>
      <c r="Y1915" t="str">
        <f t="shared" si="968"/>
        <v>0.00083+0.179045648513389i</v>
      </c>
      <c r="Z1915" t="e">
        <f t="shared" si="969"/>
        <v>#DIV/0!</v>
      </c>
      <c r="AA1915" t="e">
        <f t="shared" si="970"/>
        <v>#DIV/0!</v>
      </c>
      <c r="AB1915" t="str">
        <f t="shared" si="971"/>
        <v>1.23753042677197-0.278753134810942i</v>
      </c>
      <c r="AC1915" t="str">
        <f t="shared" si="972"/>
        <v>1.01400234070826-1.44904589101183i</v>
      </c>
      <c r="AD1915" t="str">
        <f t="shared" si="973"/>
        <v>0.530313120727671+0.482932725172122i</v>
      </c>
      <c r="AE1915" t="e">
        <f t="shared" si="974"/>
        <v>#DIV/0!</v>
      </c>
      <c r="AF1915" t="str">
        <f t="shared" si="975"/>
        <v>-18.7886141732409-2.41707039765307i</v>
      </c>
      <c r="AG1915" t="e">
        <f t="shared" si="976"/>
        <v>#DIV/0!</v>
      </c>
      <c r="AH1915" t="e">
        <f t="shared" si="977"/>
        <v>#DIV/0!</v>
      </c>
      <c r="AI1915" t="e">
        <f t="shared" si="978"/>
        <v>#DIV/0!</v>
      </c>
      <c r="AJ1915" t="e">
        <f t="shared" si="979"/>
        <v>#DIV/0!</v>
      </c>
      <c r="AK1915"/>
      <c r="AL1915"/>
      <c r="AM1915"/>
      <c r="AN1915"/>
    </row>
    <row r="1916" spans="1:40" x14ac:dyDescent="0.25">
      <c r="A1916"/>
      <c r="B1916">
        <f t="shared" si="980"/>
        <v>178200</v>
      </c>
      <c r="C1916" s="186" t="str">
        <f t="shared" si="948"/>
        <v>-3.09746118009279E-06+0.0176873844758095i</v>
      </c>
      <c r="D1916" s="158" t="str">
        <f t="shared" si="949"/>
        <v>-7.66669041386905+0.135603280981206i</v>
      </c>
      <c r="E1916" t="str">
        <f t="shared" si="950"/>
        <v>7.99990237320967-0.0279464629540187i</v>
      </c>
      <c r="F1916" t="str">
        <f t="shared" si="951"/>
        <v>0.999200649227696+2.79018027574637E-06i</v>
      </c>
      <c r="G1916">
        <f t="shared" si="946"/>
        <v>1</v>
      </c>
      <c r="H1916" t="str">
        <f t="shared" si="952"/>
        <v>11.122593459107+2.55148345061005i</v>
      </c>
      <c r="I1916" t="str">
        <f t="shared" si="953"/>
        <v>699.789763587126i</v>
      </c>
      <c r="J1916" t="str">
        <f t="shared" si="947"/>
        <v>-661.865653416387+153.091607000428i</v>
      </c>
      <c r="K1916" t="str">
        <f t="shared" si="954"/>
        <v>0.232136945844001-1.00360479815654i</v>
      </c>
      <c r="L1916" t="str">
        <f t="shared" si="955"/>
        <v>0.0293653413820765-0.107786579929491i</v>
      </c>
      <c r="M1916" t="str">
        <f t="shared" si="956"/>
        <v>0.261502287226077-1.11139137808603i</v>
      </c>
      <c r="N1916" t="str">
        <f t="shared" si="957"/>
        <v>-1.31296108755336i</v>
      </c>
      <c r="O1916" t="str">
        <f t="shared" si="958"/>
        <v>0.254987948060227-0.966944231248129i</v>
      </c>
      <c r="P1916" t="str">
        <f t="shared" si="959"/>
        <v>0.745012051939773+0.966944231248129i</v>
      </c>
      <c r="Q1916" t="str">
        <f t="shared" si="960"/>
        <v>-0.745012051939773+0.346016856305231i</v>
      </c>
      <c r="R1916" t="str">
        <f t="shared" si="961"/>
        <v>-0.326724292824153-1.44963607114506i</v>
      </c>
      <c r="S1916" t="str">
        <f t="shared" si="962"/>
        <v>0.138436846973139i</v>
      </c>
      <c r="T1916" t="str">
        <f t="shared" si="963"/>
        <v>0.200683046947851-0.0452306809281043i</v>
      </c>
      <c r="U1916" t="e">
        <f t="shared" si="964"/>
        <v>#DIV/0!</v>
      </c>
      <c r="V1916" t="str">
        <f t="shared" si="965"/>
        <v>1.33333333333333E-06-0.000595416921406269i</v>
      </c>
      <c r="W1916" t="e">
        <f t="shared" si="966"/>
        <v>#DIV/0!</v>
      </c>
      <c r="X1916" t="e">
        <f t="shared" si="967"/>
        <v>#DIV/0!</v>
      </c>
      <c r="Y1916" t="str">
        <f t="shared" si="968"/>
        <v>0.00083+0.179146179478304i</v>
      </c>
      <c r="Z1916" t="e">
        <f t="shared" si="969"/>
        <v>#DIV/0!</v>
      </c>
      <c r="AA1916" t="e">
        <f t="shared" si="970"/>
        <v>#DIV/0!</v>
      </c>
      <c r="AB1916" t="str">
        <f t="shared" si="971"/>
        <v>1.23745923352815-0.278903099212924i</v>
      </c>
      <c r="AC1916" t="str">
        <f t="shared" si="972"/>
        <v>1.01362792012992-1.44823532123475i</v>
      </c>
      <c r="AD1916" t="str">
        <f t="shared" si="973"/>
        <v>0.530666335219325+0.483043749603055i</v>
      </c>
      <c r="AE1916" t="e">
        <f t="shared" si="974"/>
        <v>#DIV/0!</v>
      </c>
      <c r="AF1916" t="str">
        <f t="shared" si="975"/>
        <v>-18.789283872976-2.41588016962884i</v>
      </c>
      <c r="AG1916" t="e">
        <f t="shared" si="976"/>
        <v>#DIV/0!</v>
      </c>
      <c r="AH1916" t="e">
        <f t="shared" si="977"/>
        <v>#DIV/0!</v>
      </c>
      <c r="AI1916" t="e">
        <f t="shared" si="978"/>
        <v>#DIV/0!</v>
      </c>
      <c r="AJ1916" t="e">
        <f t="shared" si="979"/>
        <v>#DIV/0!</v>
      </c>
      <c r="AK1916"/>
      <c r="AL1916"/>
      <c r="AM1916"/>
      <c r="AN1916"/>
    </row>
    <row r="1917" spans="1:40" x14ac:dyDescent="0.25">
      <c r="A1917"/>
      <c r="B1917">
        <f t="shared" si="980"/>
        <v>178300</v>
      </c>
      <c r="C1917" s="186" t="str">
        <f t="shared" si="948"/>
        <v>-3.09398771685577E-06+0.0176774644626901i</v>
      </c>
      <c r="D1917" s="158" t="str">
        <f t="shared" si="949"/>
        <v>-7.66669038723919+0.135527227547291i</v>
      </c>
      <c r="E1917" t="str">
        <f t="shared" si="950"/>
        <v>7.99990226361036-0.0279621452100787i</v>
      </c>
      <c r="F1917" t="str">
        <f t="shared" si="951"/>
        <v>0.99920064923863+2.79174599529084E-06i</v>
      </c>
      <c r="G1917">
        <f t="shared" si="946"/>
        <v>1</v>
      </c>
      <c r="H1917" t="str">
        <f t="shared" si="952"/>
        <v>11.1232621460014+2.5502182464875i</v>
      </c>
      <c r="I1917" t="str">
        <f t="shared" si="953"/>
        <v>700.182462668825i</v>
      </c>
      <c r="J1917" t="str">
        <f t="shared" si="947"/>
        <v>-662.609819120828+153.177516993134i</v>
      </c>
      <c r="K1917" t="str">
        <f t="shared" si="954"/>
        <v>0.231889089639404-1.00309752213144i</v>
      </c>
      <c r="L1917" t="str">
        <f t="shared" si="955"/>
        <v>0.0293346842903563-0.107734475081037i</v>
      </c>
      <c r="M1917" t="str">
        <f t="shared" si="956"/>
        <v>0.26122377392976-1.11083199721248i</v>
      </c>
      <c r="N1917" t="str">
        <f t="shared" si="957"/>
        <v>-1.31369787828712i</v>
      </c>
      <c r="O1917" t="str">
        <f t="shared" si="958"/>
        <v>0.254275443363589-0.967131841530538i</v>
      </c>
      <c r="P1917" t="str">
        <f t="shared" si="959"/>
        <v>0.745724556636411+0.967131841530538i</v>
      </c>
      <c r="Q1917" t="str">
        <f t="shared" si="960"/>
        <v>-0.745724556636411+0.346566036756582i</v>
      </c>
      <c r="R1917" t="str">
        <f t="shared" si="961"/>
        <v>-0.326716614198605-1.44873963723126i</v>
      </c>
      <c r="S1917" t="str">
        <f t="shared" si="962"/>
        <v>0.138514533194785i</v>
      </c>
      <c r="T1917" t="str">
        <f t="shared" si="963"/>
        <v>0.20067149457187-0.0452549993027004i</v>
      </c>
      <c r="U1917" t="e">
        <f t="shared" si="964"/>
        <v>#DIV/0!</v>
      </c>
      <c r="V1917" t="str">
        <f t="shared" si="965"/>
        <v>1.33333333333333E-06-0.000595082980339859i</v>
      </c>
      <c r="W1917" t="e">
        <f t="shared" si="966"/>
        <v>#DIV/0!</v>
      </c>
      <c r="X1917" t="e">
        <f t="shared" si="967"/>
        <v>#DIV/0!</v>
      </c>
      <c r="Y1917" t="str">
        <f t="shared" si="968"/>
        <v>0.00083+0.179246710443219i</v>
      </c>
      <c r="Z1917" t="e">
        <f t="shared" si="969"/>
        <v>#DIV/0!</v>
      </c>
      <c r="AA1917" t="e">
        <f t="shared" si="970"/>
        <v>#DIV/0!</v>
      </c>
      <c r="AB1917" t="str">
        <f t="shared" si="971"/>
        <v>1.2373879988397-0.279053052074643i</v>
      </c>
      <c r="AC1917" t="str">
        <f t="shared" si="972"/>
        <v>1.01325410370799-1.44742547346741i</v>
      </c>
      <c r="AD1917" t="str">
        <f t="shared" si="973"/>
        <v>0.531019642344487+0.483154524985183i</v>
      </c>
      <c r="AE1917" t="e">
        <f t="shared" si="974"/>
        <v>#DIV/0!</v>
      </c>
      <c r="AF1917" t="str">
        <f t="shared" si="975"/>
        <v>-18.7899525332406-2.41469101894021i</v>
      </c>
      <c r="AG1917" t="e">
        <f t="shared" si="976"/>
        <v>#DIV/0!</v>
      </c>
      <c r="AH1917" t="e">
        <f t="shared" si="977"/>
        <v>#DIV/0!</v>
      </c>
      <c r="AI1917" t="e">
        <f t="shared" si="978"/>
        <v>#DIV/0!</v>
      </c>
      <c r="AJ1917" t="e">
        <f t="shared" si="979"/>
        <v>#DIV/0!</v>
      </c>
      <c r="AK1917"/>
      <c r="AL1917"/>
      <c r="AM1917"/>
      <c r="AN1917"/>
    </row>
    <row r="1918" spans="1:40" x14ac:dyDescent="0.25">
      <c r="A1918"/>
      <c r="B1918">
        <f t="shared" si="980"/>
        <v>178400</v>
      </c>
      <c r="C1918" s="186" t="str">
        <f t="shared" si="948"/>
        <v>-3.09052009300692E-06+0.0176675555706607i</v>
      </c>
      <c r="D1918" s="158" t="str">
        <f t="shared" si="949"/>
        <v>-7.66669036065403+0.135451259375065i</v>
      </c>
      <c r="E1918" t="str">
        <f t="shared" si="950"/>
        <v>7.99990215394956-0.0279778274654939i</v>
      </c>
      <c r="F1918" t="str">
        <f t="shared" si="951"/>
        <v>0.999200649249574+2.79331171477106E-06i</v>
      </c>
      <c r="G1918">
        <f t="shared" si="946"/>
        <v>1</v>
      </c>
      <c r="H1918" t="str">
        <f t="shared" si="952"/>
        <v>11.1239297954835+2.54895420367175i</v>
      </c>
      <c r="I1918" t="str">
        <f t="shared" si="953"/>
        <v>700.575161750524i</v>
      </c>
      <c r="J1918" t="str">
        <f t="shared" si="947"/>
        <v>-663.354402309535+153.263426985839i</v>
      </c>
      <c r="K1918" t="str">
        <f t="shared" si="954"/>
        <v>0.231641623543753-1.00259072733689i</v>
      </c>
      <c r="L1918" t="str">
        <f t="shared" si="955"/>
        <v>0.0293040739980616-0.107682415910363i</v>
      </c>
      <c r="M1918" t="str">
        <f t="shared" si="956"/>
        <v>0.260945697541815-1.11027314324725i</v>
      </c>
      <c r="N1918" t="str">
        <f t="shared" si="957"/>
        <v>-1.31443466902087i</v>
      </c>
      <c r="O1918" t="str">
        <f t="shared" si="958"/>
        <v>0.253562800630852-0.967318926795211i</v>
      </c>
      <c r="P1918" t="str">
        <f t="shared" si="959"/>
        <v>0.746437199369148+0.967318926795211i</v>
      </c>
      <c r="Q1918" t="str">
        <f t="shared" si="960"/>
        <v>-0.746437199369148+0.347115742225659i</v>
      </c>
      <c r="R1918" t="str">
        <f t="shared" si="961"/>
        <v>-0.32670893066826-1.447844159789i</v>
      </c>
      <c r="S1918" t="str">
        <f t="shared" si="962"/>
        <v>0.138592219416431i</v>
      </c>
      <c r="T1918" t="str">
        <f t="shared" si="963"/>
        <v>0.200659935474275-0.045279315804483i</v>
      </c>
      <c r="U1918" t="e">
        <f t="shared" si="964"/>
        <v>#DIV/0!</v>
      </c>
      <c r="V1918" t="str">
        <f t="shared" si="965"/>
        <v>1.33333333333333E-06-0.000594749413646843i</v>
      </c>
      <c r="W1918" t="e">
        <f t="shared" si="966"/>
        <v>#DIV/0!</v>
      </c>
      <c r="X1918" t="e">
        <f t="shared" si="967"/>
        <v>#DIV/0!</v>
      </c>
      <c r="Y1918" t="str">
        <f t="shared" si="968"/>
        <v>0.00083+0.179347241408134i</v>
      </c>
      <c r="Z1918" t="e">
        <f t="shared" si="969"/>
        <v>#DIV/0!</v>
      </c>
      <c r="AA1918" t="e">
        <f t="shared" si="970"/>
        <v>#DIV/0!</v>
      </c>
      <c r="AB1918" t="str">
        <f t="shared" si="971"/>
        <v>1.23731672270419-0.279202993388151i</v>
      </c>
      <c r="AC1918" t="str">
        <f t="shared" si="972"/>
        <v>1.01288089021309-1.4466163467746i</v>
      </c>
      <c r="AD1918" t="str">
        <f t="shared" si="973"/>
        <v>0.531373041935978+0.483265051242897i</v>
      </c>
      <c r="AE1918" t="e">
        <f t="shared" si="974"/>
        <v>#DIV/0!</v>
      </c>
      <c r="AF1918" t="str">
        <f t="shared" si="975"/>
        <v>-18.7906201561375-2.41350294429668i</v>
      </c>
      <c r="AG1918" t="e">
        <f t="shared" si="976"/>
        <v>#DIV/0!</v>
      </c>
      <c r="AH1918" t="e">
        <f t="shared" si="977"/>
        <v>#DIV/0!</v>
      </c>
      <c r="AI1918" t="e">
        <f t="shared" si="978"/>
        <v>#DIV/0!</v>
      </c>
      <c r="AJ1918" t="e">
        <f t="shared" si="979"/>
        <v>#DIV/0!</v>
      </c>
      <c r="AK1918"/>
      <c r="AL1918"/>
      <c r="AM1918"/>
      <c r="AN1918"/>
    </row>
    <row r="1919" spans="1:40" x14ac:dyDescent="0.25">
      <c r="A1919"/>
      <c r="B1919">
        <f t="shared" si="980"/>
        <v>178500</v>
      </c>
      <c r="C1919" s="186" t="str">
        <f t="shared" si="948"/>
        <v>-3.08705829546439E-06+0.0176576577810302i</v>
      </c>
      <c r="D1919" s="158" t="str">
        <f t="shared" si="949"/>
        <v>-7.66669033411364+0.135375376321232i</v>
      </c>
      <c r="E1919" t="str">
        <f t="shared" si="950"/>
        <v>7.99990204422728-0.0279935097202642i</v>
      </c>
      <c r="F1919" t="str">
        <f t="shared" si="951"/>
        <v>0.999200649260518+2.79487743418696E-06i</v>
      </c>
      <c r="G1919">
        <f t="shared" si="946"/>
        <v>1</v>
      </c>
      <c r="H1919" t="str">
        <f t="shared" si="952"/>
        <v>11.1245964096518+2.54769132073077i</v>
      </c>
      <c r="I1919" t="str">
        <f t="shared" si="953"/>
        <v>700.967860832223i</v>
      </c>
      <c r="J1919" t="str">
        <f t="shared" si="947"/>
        <v>-664.099402982509+153.349336978544i</v>
      </c>
      <c r="K1919" t="str">
        <f t="shared" si="954"/>
        <v>0.231394546753192-1.00208441314424i</v>
      </c>
      <c r="L1919" t="str">
        <f t="shared" si="955"/>
        <v>0.0292735104125141-0.107630402365907i</v>
      </c>
      <c r="M1919" t="str">
        <f t="shared" si="956"/>
        <v>0.260668057165706-1.10971481551015i</v>
      </c>
      <c r="N1919" t="str">
        <f t="shared" si="957"/>
        <v>-1.31517145975463i</v>
      </c>
      <c r="O1919" t="str">
        <f t="shared" si="958"/>
        <v>0.25285002024886-0.967505486940591i</v>
      </c>
      <c r="P1919" t="str">
        <f t="shared" si="959"/>
        <v>0.74714997975114+0.967505486940591i</v>
      </c>
      <c r="Q1919" t="str">
        <f t="shared" si="960"/>
        <v>-0.74714997975114+0.347665972814039i</v>
      </c>
      <c r="R1919" t="str">
        <f t="shared" si="961"/>
        <v>-0.32670124223206-1.44694963720784i</v>
      </c>
      <c r="S1919" t="str">
        <f t="shared" si="962"/>
        <v>0.138669905638077i</v>
      </c>
      <c r="T1919" t="str">
        <f t="shared" si="963"/>
        <v>0.200648369654661-0.0453036304321623i</v>
      </c>
      <c r="U1919" t="e">
        <f t="shared" si="964"/>
        <v>#DIV/0!</v>
      </c>
      <c r="V1919" t="str">
        <f t="shared" si="965"/>
        <v>1.33333333333333E-06-0.000594416220698023i</v>
      </c>
      <c r="W1919" t="e">
        <f t="shared" si="966"/>
        <v>#DIV/0!</v>
      </c>
      <c r="X1919" t="e">
        <f t="shared" si="967"/>
        <v>#DIV/0!</v>
      </c>
      <c r="Y1919" t="str">
        <f t="shared" si="968"/>
        <v>0.00083+0.179447772373049i</v>
      </c>
      <c r="Z1919" t="e">
        <f t="shared" si="969"/>
        <v>#DIV/0!</v>
      </c>
      <c r="AA1919" t="e">
        <f t="shared" si="970"/>
        <v>#DIV/0!</v>
      </c>
      <c r="AB1919" t="str">
        <f t="shared" si="971"/>
        <v>1.23724540511911-0.279352923145493i</v>
      </c>
      <c r="AC1919" t="str">
        <f t="shared" si="972"/>
        <v>1.01250827841897-1.44580794022243i</v>
      </c>
      <c r="AD1919" t="str">
        <f t="shared" si="973"/>
        <v>0.531726533826556+0.483375328300646i</v>
      </c>
      <c r="AE1919" t="e">
        <f t="shared" si="974"/>
        <v>#DIV/0!</v>
      </c>
      <c r="AF1919" t="str">
        <f t="shared" si="975"/>
        <v>-18.7912867437654-2.41231594440954i</v>
      </c>
      <c r="AG1919" t="e">
        <f t="shared" si="976"/>
        <v>#DIV/0!</v>
      </c>
      <c r="AH1919" t="e">
        <f t="shared" si="977"/>
        <v>#DIV/0!</v>
      </c>
      <c r="AI1919" t="e">
        <f t="shared" si="978"/>
        <v>#DIV/0!</v>
      </c>
      <c r="AJ1919" t="e">
        <f t="shared" si="979"/>
        <v>#DIV/0!</v>
      </c>
      <c r="AK1919"/>
      <c r="AL1919"/>
      <c r="AM1919"/>
      <c r="AN1919"/>
    </row>
    <row r="1920" spans="1:40" x14ac:dyDescent="0.25">
      <c r="A1920"/>
      <c r="B1920">
        <f t="shared" si="980"/>
        <v>178600</v>
      </c>
      <c r="C1920" s="186" t="str">
        <f t="shared" si="948"/>
        <v>-3.08360231118311E-06+0.0176477710751497i</v>
      </c>
      <c r="D1920" s="158" t="str">
        <f t="shared" si="949"/>
        <v>-7.66669030761771+0.135299578242814i</v>
      </c>
      <c r="E1920" t="str">
        <f t="shared" si="950"/>
        <v>7.99990193444351-0.0280091919743889i</v>
      </c>
      <c r="F1920" t="str">
        <f t="shared" si="951"/>
        <v>0.999200649271471+2.79644315353852E-06i</v>
      </c>
      <c r="G1920">
        <f t="shared" si="946"/>
        <v>1</v>
      </c>
      <c r="H1920" t="str">
        <f t="shared" si="952"/>
        <v>11.1252619905989+2.54642959623428i</v>
      </c>
      <c r="I1920" t="str">
        <f t="shared" si="953"/>
        <v>701.360559913921i</v>
      </c>
      <c r="J1920" t="str">
        <f t="shared" si="947"/>
        <v>-664.844821139749+153.435246971248i</v>
      </c>
      <c r="K1920" t="str">
        <f t="shared" si="954"/>
        <v>0.231147858465893-1.00157857892581i</v>
      </c>
      <c r="L1920" t="str">
        <f t="shared" si="955"/>
        <v>0.0292429934412575-0.107578434396161i</v>
      </c>
      <c r="M1920" t="str">
        <f t="shared" si="956"/>
        <v>0.260390851907151-1.10915701332197i</v>
      </c>
      <c r="N1920" t="str">
        <f t="shared" si="957"/>
        <v>-1.31590825048839i</v>
      </c>
      <c r="O1920" t="str">
        <f t="shared" si="958"/>
        <v>0.252137102604564-0.967691521865401i</v>
      </c>
      <c r="P1920" t="str">
        <f t="shared" si="959"/>
        <v>0.747862897395436+0.967691521865401i</v>
      </c>
      <c r="Q1920" t="str">
        <f t="shared" si="960"/>
        <v>-0.747862897395436+0.348216728622989i</v>
      </c>
      <c r="R1920" t="str">
        <f t="shared" si="961"/>
        <v>-0.326693548888949-1.44605606788101i</v>
      </c>
      <c r="S1920" t="str">
        <f t="shared" si="962"/>
        <v>0.138747591859723i</v>
      </c>
      <c r="T1920" t="str">
        <f t="shared" si="963"/>
        <v>0.20063679711263-0.0453279431844484i</v>
      </c>
      <c r="U1920" t="e">
        <f t="shared" si="964"/>
        <v>#DIV/0!</v>
      </c>
      <c r="V1920" t="str">
        <f t="shared" si="965"/>
        <v>1.33333333333333E-06-0.000594083400865605i</v>
      </c>
      <c r="W1920" t="e">
        <f t="shared" si="966"/>
        <v>#DIV/0!</v>
      </c>
      <c r="X1920" t="e">
        <f t="shared" si="967"/>
        <v>#DIV/0!</v>
      </c>
      <c r="Y1920" t="str">
        <f t="shared" si="968"/>
        <v>0.00083+0.179548303337964i</v>
      </c>
      <c r="Z1920" t="e">
        <f t="shared" si="969"/>
        <v>#DIV/0!</v>
      </c>
      <c r="AA1920" t="e">
        <f t="shared" si="970"/>
        <v>#DIV/0!</v>
      </c>
      <c r="AB1920" t="str">
        <f t="shared" si="971"/>
        <v>1.23717404608201-0.279502841338716i</v>
      </c>
      <c r="AC1920" t="str">
        <f t="shared" si="972"/>
        <v>1.01213626710246-1.44500025287844i</v>
      </c>
      <c r="AD1920" t="str">
        <f t="shared" si="973"/>
        <v>0.532080117848917+0.483485356083008i</v>
      </c>
      <c r="AE1920" t="e">
        <f t="shared" si="974"/>
        <v>#DIV/0!</v>
      </c>
      <c r="AF1920" t="str">
        <f t="shared" si="975"/>
        <v>-18.7919522982166-2.41113001799147i</v>
      </c>
      <c r="AG1920" t="e">
        <f t="shared" si="976"/>
        <v>#DIV/0!</v>
      </c>
      <c r="AH1920" t="e">
        <f t="shared" si="977"/>
        <v>#DIV/0!</v>
      </c>
      <c r="AI1920" t="e">
        <f t="shared" si="978"/>
        <v>#DIV/0!</v>
      </c>
      <c r="AJ1920" t="e">
        <f t="shared" si="979"/>
        <v>#DIV/0!</v>
      </c>
      <c r="AK1920"/>
      <c r="AL1920"/>
      <c r="AM1920"/>
      <c r="AN1920"/>
    </row>
    <row r="1921" spans="1:40" x14ac:dyDescent="0.25">
      <c r="A1921"/>
      <c r="B1921">
        <f t="shared" si="980"/>
        <v>178700</v>
      </c>
      <c r="C1921" s="186" t="str">
        <f t="shared" si="948"/>
        <v>-3.08015212715433E-06+0.0176378954344119i</v>
      </c>
      <c r="D1921" s="158" t="str">
        <f t="shared" si="949"/>
        <v>-7.66669028116633+0.135223864997158i</v>
      </c>
      <c r="E1921" t="str">
        <f t="shared" si="950"/>
        <v>7.99990182459826-0.0280248742278678i</v>
      </c>
      <c r="F1921" t="str">
        <f t="shared" si="951"/>
        <v>0.999200649282425+2.79800887282568E-06i</v>
      </c>
      <c r="G1921">
        <f t="shared" si="946"/>
        <v>1</v>
      </c>
      <c r="H1921" t="str">
        <f t="shared" si="952"/>
        <v>11.1259265404131+2.54516902875413i</v>
      </c>
      <c r="I1921" t="str">
        <f t="shared" si="953"/>
        <v>701.75325899562i</v>
      </c>
      <c r="J1921" t="str">
        <f t="shared" si="947"/>
        <v>-665.590656781254+153.521156963954i</v>
      </c>
      <c r="K1921" t="str">
        <f t="shared" si="954"/>
        <v>0.230901557882059-1.00107322405484i</v>
      </c>
      <c r="L1921" t="str">
        <f t="shared" si="955"/>
        <v>0.0292125229920578-0.107526511949673i</v>
      </c>
      <c r="M1921" t="str">
        <f t="shared" si="956"/>
        <v>0.260114080874117-1.10859973600451i</v>
      </c>
      <c r="N1921" t="str">
        <f t="shared" si="957"/>
        <v>-1.31664504122214i</v>
      </c>
      <c r="O1921" t="str">
        <f t="shared" si="958"/>
        <v>0.25142404808499-0.967877031468645i</v>
      </c>
      <c r="P1921" t="str">
        <f t="shared" si="959"/>
        <v>0.74857595191501+0.967877031468645i</v>
      </c>
      <c r="Q1921" t="str">
        <f t="shared" si="960"/>
        <v>-0.74857595191501+0.348768009753495i</v>
      </c>
      <c r="R1921" t="str">
        <f t="shared" si="961"/>
        <v>-0.32668585063786-1.44516345020534i</v>
      </c>
      <c r="S1921" t="str">
        <f t="shared" si="962"/>
        <v>0.138825278081369i</v>
      </c>
      <c r="T1921" t="str">
        <f t="shared" si="963"/>
        <v>0.200625217847787-0.0453522540600495i</v>
      </c>
      <c r="U1921" t="e">
        <f t="shared" si="964"/>
        <v>#DIV/0!</v>
      </c>
      <c r="V1921" t="str">
        <f t="shared" si="965"/>
        <v>1.33333333333333E-06-0.000593750953523205i</v>
      </c>
      <c r="W1921" t="e">
        <f t="shared" si="966"/>
        <v>#DIV/0!</v>
      </c>
      <c r="X1921" t="e">
        <f t="shared" si="967"/>
        <v>#DIV/0!</v>
      </c>
      <c r="Y1921" t="str">
        <f t="shared" si="968"/>
        <v>0.00083+0.179648834302879i</v>
      </c>
      <c r="Z1921" t="e">
        <f t="shared" si="969"/>
        <v>#DIV/0!</v>
      </c>
      <c r="AA1921" t="e">
        <f t="shared" si="970"/>
        <v>#DIV/0!</v>
      </c>
      <c r="AB1921" t="str">
        <f t="shared" si="971"/>
        <v>1.23710264559046-0.279652747959854i</v>
      </c>
      <c r="AC1921" t="str">
        <f t="shared" si="972"/>
        <v>1.01176485504347-1.44419328381156i</v>
      </c>
      <c r="AD1921" t="str">
        <f t="shared" si="973"/>
        <v>0.532433793835696+0.483595134514675i</v>
      </c>
      <c r="AE1921" t="e">
        <f t="shared" si="974"/>
        <v>#DIV/0!</v>
      </c>
      <c r="AF1921" t="str">
        <f t="shared" si="975"/>
        <v>-18.7926168215794-2.40994516375697i</v>
      </c>
      <c r="AG1921" t="e">
        <f t="shared" si="976"/>
        <v>#DIV/0!</v>
      </c>
      <c r="AH1921" t="e">
        <f t="shared" si="977"/>
        <v>#DIV/0!</v>
      </c>
      <c r="AI1921" t="e">
        <f t="shared" si="978"/>
        <v>#DIV/0!</v>
      </c>
      <c r="AJ1921" t="e">
        <f t="shared" si="979"/>
        <v>#DIV/0!</v>
      </c>
      <c r="AK1921"/>
      <c r="AL1921"/>
      <c r="AM1921"/>
      <c r="AN1921"/>
    </row>
    <row r="1922" spans="1:40" x14ac:dyDescent="0.25">
      <c r="A1922"/>
      <c r="B1922">
        <f t="shared" si="980"/>
        <v>178800</v>
      </c>
      <c r="C1922" s="186" t="str">
        <f t="shared" si="948"/>
        <v>-3.07670773040571E-06+0.0176280308402512i</v>
      </c>
      <c r="D1922" s="158" t="str">
        <f t="shared" si="949"/>
        <v>-7.66669025475927+0.135148236441926i</v>
      </c>
      <c r="E1922" t="str">
        <f t="shared" si="950"/>
        <v>7.99990171469153-0.0280405564807005i</v>
      </c>
      <c r="F1922" t="str">
        <f t="shared" si="951"/>
        <v>0.999200649293389+2.79957459204845E-06i</v>
      </c>
      <c r="G1922">
        <f t="shared" si="946"/>
        <v>1</v>
      </c>
      <c r="H1922" t="str">
        <f t="shared" si="952"/>
        <v>11.1265900611769+2.54390961686391i</v>
      </c>
      <c r="I1922" t="str">
        <f t="shared" si="953"/>
        <v>702.145958077319i</v>
      </c>
      <c r="J1922" t="str">
        <f t="shared" si="947"/>
        <v>-666.336909907026+153.607066956659i</v>
      </c>
      <c r="K1922" t="str">
        <f t="shared" si="954"/>
        <v>0.230655644203899-1.00056834790555i</v>
      </c>
      <c r="L1922" t="str">
        <f t="shared" si="955"/>
        <v>0.0291820989729023-0.107474634975045i</v>
      </c>
      <c r="M1922" t="str">
        <f t="shared" si="956"/>
        <v>0.259837743176801-1.1080429828806i</v>
      </c>
      <c r="N1922" t="str">
        <f t="shared" si="957"/>
        <v>-1.3173818319559i</v>
      </c>
      <c r="O1922" t="str">
        <f t="shared" si="958"/>
        <v>0.250710857077206-0.968062015649624i</v>
      </c>
      <c r="P1922" t="str">
        <f t="shared" si="959"/>
        <v>0.749289142922794+0.968062015649624i</v>
      </c>
      <c r="Q1922" t="str">
        <f t="shared" si="960"/>
        <v>-0.749289142922794+0.349319816306276i</v>
      </c>
      <c r="R1922" t="str">
        <f t="shared" si="961"/>
        <v>-0.326678147477739-1.44427178258117i</v>
      </c>
      <c r="S1922" t="str">
        <f t="shared" si="962"/>
        <v>0.138902964303015i</v>
      </c>
      <c r="T1922" t="str">
        <f t="shared" si="963"/>
        <v>0.200613631859724-0.0453765630576754i</v>
      </c>
      <c r="U1922" t="e">
        <f t="shared" si="964"/>
        <v>#DIV/0!</v>
      </c>
      <c r="V1922" t="str">
        <f t="shared" si="965"/>
        <v>1.33333333333333E-06-0.000593418878045842i</v>
      </c>
      <c r="W1922" t="e">
        <f t="shared" si="966"/>
        <v>#DIV/0!</v>
      </c>
      <c r="X1922" t="e">
        <f t="shared" si="967"/>
        <v>#DIV/0!</v>
      </c>
      <c r="Y1922" t="str">
        <f t="shared" si="968"/>
        <v>0.00083+0.179749365267794i</v>
      </c>
      <c r="Z1922" t="e">
        <f t="shared" si="969"/>
        <v>#DIV/0!</v>
      </c>
      <c r="AA1922" t="e">
        <f t="shared" si="970"/>
        <v>#DIV/0!</v>
      </c>
      <c r="AB1922" t="str">
        <f t="shared" si="971"/>
        <v>1.23703120364195-0.279802643000953i</v>
      </c>
      <c r="AC1922" t="str">
        <f t="shared" si="972"/>
        <v>1.01139404102495-1.44338703209208i</v>
      </c>
      <c r="AD1922" t="str">
        <f t="shared" si="973"/>
        <v>0.532787561619451+0.483704663520411i</v>
      </c>
      <c r="AE1922" t="e">
        <f t="shared" si="974"/>
        <v>#DIV/0!</v>
      </c>
      <c r="AF1922" t="str">
        <f t="shared" si="975"/>
        <v>-18.7932803159362-2.40876138042198i</v>
      </c>
      <c r="AG1922" t="e">
        <f t="shared" si="976"/>
        <v>#DIV/0!</v>
      </c>
      <c r="AH1922" t="e">
        <f t="shared" si="977"/>
        <v>#DIV/0!</v>
      </c>
      <c r="AI1922" t="e">
        <f t="shared" si="978"/>
        <v>#DIV/0!</v>
      </c>
      <c r="AJ1922" t="e">
        <f t="shared" si="979"/>
        <v>#DIV/0!</v>
      </c>
      <c r="AK1922"/>
      <c r="AL1922"/>
      <c r="AM1922"/>
      <c r="AN1922"/>
    </row>
    <row r="1923" spans="1:40" x14ac:dyDescent="0.25">
      <c r="A1923"/>
      <c r="B1923">
        <f t="shared" si="980"/>
        <v>178900</v>
      </c>
      <c r="C1923" s="186" t="str">
        <f t="shared" si="948"/>
        <v>-3.07326910800114E-06+0.0176181772741431i</v>
      </c>
      <c r="D1923" s="158" t="str">
        <f t="shared" si="949"/>
        <v>-7.66669022839651+0.135072692435097i</v>
      </c>
      <c r="E1923" t="str">
        <f t="shared" si="950"/>
        <v>7.99990160472332-0.0280562387328867i</v>
      </c>
      <c r="F1923" t="str">
        <f t="shared" si="951"/>
        <v>0.999200649304362+0.0000028011403112068i</v>
      </c>
      <c r="G1923">
        <f t="shared" si="946"/>
        <v>1</v>
      </c>
      <c r="H1923" t="str">
        <f t="shared" si="952"/>
        <v>11.127252554968+2.54265135913923i</v>
      </c>
      <c r="I1923" t="str">
        <f t="shared" si="953"/>
        <v>702.538657159017i</v>
      </c>
      <c r="J1923" t="str">
        <f t="shared" si="947"/>
        <v>-667.083580517064+153.692976949364i</v>
      </c>
      <c r="K1923" t="str">
        <f t="shared" si="954"/>
        <v>0.230410116635645-1.00006394985309i</v>
      </c>
      <c r="L1923" t="str">
        <f t="shared" si="955"/>
        <v>0.0291517212919985-0.107422803420936i</v>
      </c>
      <c r="M1923" t="str">
        <f t="shared" si="956"/>
        <v>0.259561837927644-1.10748675327403i</v>
      </c>
      <c r="N1923" t="str">
        <f t="shared" si="957"/>
        <v>-1.31811862268965i</v>
      </c>
      <c r="O1923" t="str">
        <f t="shared" si="958"/>
        <v>0.249997529968395-0.968246474307912i</v>
      </c>
      <c r="P1923" t="str">
        <f t="shared" si="959"/>
        <v>0.750002470031605+0.968246474307912i</v>
      </c>
      <c r="Q1923" t="str">
        <f t="shared" si="960"/>
        <v>-0.750002470031605+0.349872148381738i</v>
      </c>
      <c r="R1923" t="str">
        <f t="shared" si="961"/>
        <v>-0.326670439407523-1.44338106341251i</v>
      </c>
      <c r="S1923" t="str">
        <f t="shared" si="962"/>
        <v>0.138980650524661i</v>
      </c>
      <c r="T1923" t="str">
        <f t="shared" si="963"/>
        <v>0.200602039148048-0.0454008701760344i</v>
      </c>
      <c r="U1923" t="e">
        <f t="shared" si="964"/>
        <v>#DIV/0!</v>
      </c>
      <c r="V1923" t="str">
        <f t="shared" si="965"/>
        <v>1.33333333333333E-06-0.000593087173809933i</v>
      </c>
      <c r="W1923" t="e">
        <f t="shared" si="966"/>
        <v>#DIV/0!</v>
      </c>
      <c r="X1923" t="e">
        <f t="shared" si="967"/>
        <v>#DIV/0!</v>
      </c>
      <c r="Y1923" t="str">
        <f t="shared" si="968"/>
        <v>0.00083+0.179849896232708i</v>
      </c>
      <c r="Z1923" t="e">
        <f t="shared" si="969"/>
        <v>#DIV/0!</v>
      </c>
      <c r="AA1923" t="e">
        <f t="shared" si="970"/>
        <v>#DIV/0!</v>
      </c>
      <c r="AB1923" t="str">
        <f t="shared" si="971"/>
        <v>1.23695972023404-0.279952526454046i</v>
      </c>
      <c r="AC1923" t="str">
        <f t="shared" si="972"/>
        <v>1.01102382383296-1.44258149679165i</v>
      </c>
      <c r="AD1923" t="str">
        <f t="shared" si="973"/>
        <v>0.533141421032703+0.4838139430251i</v>
      </c>
      <c r="AE1923" t="e">
        <f t="shared" si="974"/>
        <v>#DIV/0!</v>
      </c>
      <c r="AF1923" t="str">
        <f t="shared" si="975"/>
        <v>-18.7939427833645-2.40757866670413i</v>
      </c>
      <c r="AG1923" t="e">
        <f t="shared" si="976"/>
        <v>#DIV/0!</v>
      </c>
      <c r="AH1923" t="e">
        <f t="shared" si="977"/>
        <v>#DIV/0!</v>
      </c>
      <c r="AI1923" t="e">
        <f t="shared" si="978"/>
        <v>#DIV/0!</v>
      </c>
      <c r="AJ1923" t="e">
        <f t="shared" si="979"/>
        <v>#DIV/0!</v>
      </c>
      <c r="AK1923"/>
      <c r="AL1923"/>
      <c r="AM1923"/>
      <c r="AN1923"/>
    </row>
    <row r="1924" spans="1:40" x14ac:dyDescent="0.25">
      <c r="A1924"/>
      <c r="B1924">
        <f t="shared" si="980"/>
        <v>179000</v>
      </c>
      <c r="C1924" s="186" t="str">
        <f t="shared" si="948"/>
        <v>-3.06983624704075E-06+0.0176083347176052i</v>
      </c>
      <c r="D1924" s="158" t="str">
        <f t="shared" si="949"/>
        <v>-7.66669020207792+0.134997232834973i</v>
      </c>
      <c r="E1924" t="str">
        <f t="shared" si="950"/>
        <v>7.99990149469362-0.028071920984426i</v>
      </c>
      <c r="F1924" t="str">
        <f t="shared" si="951"/>
        <v>0.999200649315336+2.80270603030063E-06i</v>
      </c>
      <c r="G1924">
        <f t="shared" si="946"/>
        <v>1</v>
      </c>
      <c r="H1924" t="str">
        <f t="shared" si="952"/>
        <v>11.1279140238588+2.54139425415761i</v>
      </c>
      <c r="I1924" t="str">
        <f t="shared" si="953"/>
        <v>702.931356240716i</v>
      </c>
      <c r="J1924" t="str">
        <f t="shared" si="947"/>
        <v>-667.830668611368+153.778886942069i</v>
      </c>
      <c r="K1924" t="str">
        <f t="shared" si="954"/>
        <v>0.23016497438353-0.99956002927357i</v>
      </c>
      <c r="L1924" t="str">
        <f t="shared" si="955"/>
        <v>0.0291213898577745-0.107371017236057i</v>
      </c>
      <c r="M1924" t="str">
        <f t="shared" si="956"/>
        <v>0.259286364241305-1.10693104650963i</v>
      </c>
      <c r="N1924" t="str">
        <f t="shared" si="957"/>
        <v>-1.31885541342341i</v>
      </c>
      <c r="O1924" t="str">
        <f t="shared" si="958"/>
        <v>0.249284067145775-0.968430407343378i</v>
      </c>
      <c r="P1924" t="str">
        <f t="shared" si="959"/>
        <v>0.750715932854225+0.968430407343378i</v>
      </c>
      <c r="Q1924" t="str">
        <f t="shared" si="960"/>
        <v>-0.750715932854225+0.350425006080032i</v>
      </c>
      <c r="R1924" t="str">
        <f t="shared" si="961"/>
        <v>-0.326662726426149-1.44249129110686i</v>
      </c>
      <c r="S1924" t="str">
        <f t="shared" si="962"/>
        <v>0.139058336746306i</v>
      </c>
      <c r="T1924" t="str">
        <f t="shared" si="963"/>
        <v>0.200590439712351-0.0454251754138339i</v>
      </c>
      <c r="U1924" t="e">
        <f t="shared" si="964"/>
        <v>#DIV/0!</v>
      </c>
      <c r="V1924" t="str">
        <f t="shared" si="965"/>
        <v>1.33333333333333E-06-0.000592755840193278i</v>
      </c>
      <c r="W1924" t="e">
        <f t="shared" si="966"/>
        <v>#DIV/0!</v>
      </c>
      <c r="X1924" t="e">
        <f t="shared" si="967"/>
        <v>#DIV/0!</v>
      </c>
      <c r="Y1924" t="str">
        <f t="shared" si="968"/>
        <v>0.00083+0.179950427197623i</v>
      </c>
      <c r="Z1924" t="e">
        <f t="shared" si="969"/>
        <v>#DIV/0!</v>
      </c>
      <c r="AA1924" t="e">
        <f t="shared" si="970"/>
        <v>#DIV/0!</v>
      </c>
      <c r="AB1924" t="str">
        <f t="shared" si="971"/>
        <v>1.23688819536422-0.280102398311163i</v>
      </c>
      <c r="AC1924" t="str">
        <f t="shared" si="972"/>
        <v>1.01065420225654-1.44177667698329i</v>
      </c>
      <c r="AD1924" t="str">
        <f t="shared" si="973"/>
        <v>0.53349537190789+0.483922972953724i</v>
      </c>
      <c r="AE1924" t="e">
        <f t="shared" si="974"/>
        <v>#DIV/0!</v>
      </c>
      <c r="AF1924" t="str">
        <f t="shared" si="975"/>
        <v>-18.7946042259367-2.40639702132264i</v>
      </c>
      <c r="AG1924" t="e">
        <f t="shared" si="976"/>
        <v>#DIV/0!</v>
      </c>
      <c r="AH1924" t="e">
        <f t="shared" si="977"/>
        <v>#DIV/0!</v>
      </c>
      <c r="AI1924" t="e">
        <f t="shared" si="978"/>
        <v>#DIV/0!</v>
      </c>
      <c r="AJ1924" t="e">
        <f t="shared" si="979"/>
        <v>#DIV/0!</v>
      </c>
      <c r="AK1924"/>
      <c r="AL1924"/>
      <c r="AM1924"/>
      <c r="AN1924"/>
    </row>
    <row r="1925" spans="1:40" x14ac:dyDescent="0.25">
      <c r="A1925"/>
      <c r="B1925">
        <f t="shared" si="980"/>
        <v>179100</v>
      </c>
      <c r="C1925" s="186" t="str">
        <f t="shared" si="948"/>
        <v>-3.06640913466054E-06+0.0175985031521959i</v>
      </c>
      <c r="D1925" s="158" t="str">
        <f t="shared" si="949"/>
        <v>-7.66669017580333+0.134921857500169i</v>
      </c>
      <c r="E1925" t="str">
        <f t="shared" si="950"/>
        <v>7.99990138460244-0.028087603235318i</v>
      </c>
      <c r="F1925" t="str">
        <f t="shared" si="951"/>
        <v>0.99920064932632+2.80427174932995E-06i</v>
      </c>
      <c r="G1925">
        <f t="shared" ref="G1925:G1988" si="981">IF($C$11=$C$7,$C$24,F1925)</f>
        <v>1</v>
      </c>
      <c r="H1925" t="str">
        <f t="shared" si="952"/>
        <v>11.1285744699166+2.54013830049845i</v>
      </c>
      <c r="I1925" t="str">
        <f t="shared" si="953"/>
        <v>703.324055322415i</v>
      </c>
      <c r="J1925" t="str">
        <f t="shared" ref="J1925:J1988" si="982">IMSUM(COMPLEX(0,2*PI()*B1925*$C$113*$C$112),COMPLEX(0,2*PI()*B1925*$C$113*$C$111),COMPLEX(0,2*PI()*B1925*$C$28*10^-12*$C$111),COMPLEX(-1*2*PI()*B1925*2*PI()*B1925*$C$113*$C$112*$C$28*10^-12*$C$111,0),COMPLEX(1,0))</f>
        <v>-668.578174189939+153.864796934774i</v>
      </c>
      <c r="K1925" t="str">
        <f t="shared" si="954"/>
        <v>0.22992021665579-0.999056585544046i</v>
      </c>
      <c r="L1925" t="str">
        <f t="shared" si="955"/>
        <v>0.0290911045788773-0.107319276369176i</v>
      </c>
      <c r="M1925" t="str">
        <f t="shared" si="956"/>
        <v>0.259011321234667-1.10637586191322i</v>
      </c>
      <c r="N1925" t="str">
        <f t="shared" si="957"/>
        <v>-1.31959220415717i</v>
      </c>
      <c r="O1925" t="str">
        <f t="shared" si="958"/>
        <v>0.248570468996667-0.96861381465617i</v>
      </c>
      <c r="P1925" t="str">
        <f t="shared" si="959"/>
        <v>0.751429531003333+0.96861381465617i</v>
      </c>
      <c r="Q1925" t="str">
        <f t="shared" si="960"/>
        <v>-0.751429531003333+0.350978389501i</v>
      </c>
      <c r="R1925" t="str">
        <f t="shared" si="961"/>
        <v>-0.326655008532554-1.44160246407531i</v>
      </c>
      <c r="S1925" t="str">
        <f t="shared" si="962"/>
        <v>0.139136022967952i</v>
      </c>
      <c r="T1925" t="str">
        <f t="shared" si="963"/>
        <v>0.200578833552239-0.045449478769782i</v>
      </c>
      <c r="U1925" t="e">
        <f t="shared" si="964"/>
        <v>#DIV/0!</v>
      </c>
      <c r="V1925" t="str">
        <f t="shared" si="965"/>
        <v>1.33333333333333E-06-0.000592424876575079i</v>
      </c>
      <c r="W1925" t="e">
        <f t="shared" si="966"/>
        <v>#DIV/0!</v>
      </c>
      <c r="X1925" t="e">
        <f t="shared" si="967"/>
        <v>#DIV/0!</v>
      </c>
      <c r="Y1925" t="str">
        <f t="shared" si="968"/>
        <v>0.00083+0.180050958162538i</v>
      </c>
      <c r="Z1925" t="e">
        <f t="shared" si="969"/>
        <v>#DIV/0!</v>
      </c>
      <c r="AA1925" t="e">
        <f t="shared" si="970"/>
        <v>#DIV/0!</v>
      </c>
      <c r="AB1925" t="str">
        <f t="shared" si="971"/>
        <v>1.23681662903007-0.280252258564339i</v>
      </c>
      <c r="AC1925" t="str">
        <f t="shared" si="972"/>
        <v>1.01028517508784-1.4409725717415i</v>
      </c>
      <c r="AD1925" t="str">
        <f t="shared" si="973"/>
        <v>0.53384941407738+0.484031753231377i</v>
      </c>
      <c r="AE1925" t="e">
        <f t="shared" si="974"/>
        <v>#DIV/0!</v>
      </c>
      <c r="AF1925" t="str">
        <f t="shared" si="975"/>
        <v>-18.7952646457199-2.40521644299828i</v>
      </c>
      <c r="AG1925" t="e">
        <f t="shared" si="976"/>
        <v>#DIV/0!</v>
      </c>
      <c r="AH1925" t="e">
        <f t="shared" si="977"/>
        <v>#DIV/0!</v>
      </c>
      <c r="AI1925" t="e">
        <f t="shared" si="978"/>
        <v>#DIV/0!</v>
      </c>
      <c r="AJ1925" t="e">
        <f t="shared" si="979"/>
        <v>#DIV/0!</v>
      </c>
      <c r="AK1925"/>
      <c r="AL1925"/>
      <c r="AM1925"/>
      <c r="AN1925"/>
    </row>
    <row r="1926" spans="1:40" x14ac:dyDescent="0.25">
      <c r="A1926"/>
      <c r="B1926">
        <f t="shared" si="980"/>
        <v>179200</v>
      </c>
      <c r="C1926" s="186" t="str">
        <f t="shared" ref="C1926:C1989" si="983">IMPRODUCT(COMPLEX(-1,0),IMDIV(IMPRODUCT(G1926,COMPLEX($C$100+$C$101,0)),COMPLEX($C$100,2*PI()*B1926*$C$103*$C$102*(2*$C$100+$C$101))))</f>
        <v>-3.06298775803244E-06+0.0175886825595149i</v>
      </c>
      <c r="D1926" s="158" t="str">
        <f t="shared" ref="D1926:D1989" si="984">IMPRODUCT(COMPLEX($C$106,0),IMSUB(C1926,G1926))</f>
        <v>-7.66669014957283+0.134846566289614i</v>
      </c>
      <c r="E1926" t="str">
        <f t="shared" ref="E1926:E1989" si="985">IMDIV(COMPLEX($C$20*10^3,0),COMPLEX(1,2*PI()*B1926*$C$20*1000*$C$29*10^-12))</f>
        <v>7.99990127444977-0.0281032854855623i</v>
      </c>
      <c r="F1926" t="str">
        <f t="shared" ref="F1926:F1989" si="986">IMDIV(COMPLEX($C$22*1000,0),IMSUM(COMPLEX($C$22*1000,0),E1926))</f>
        <v>0.999200649337303+2.80583746829468E-06i</v>
      </c>
      <c r="G1926">
        <f t="shared" si="981"/>
        <v>1</v>
      </c>
      <c r="H1926" t="str">
        <f t="shared" ref="H1926:H1989" si="987">IMPRODUCT(COMPLEX($C$108,0),IMPRODUCT(COMPLEX(-1,0),D1926),IMDIV(COMPLEX(0,2*PI()*B1926*$C$109*$C$110),COMPLEX(1,2*PI()*B1926*$C$109*$C$110)))</f>
        <v>11.1292338952039+2.53888349674315i</v>
      </c>
      <c r="I1926" t="str">
        <f t="shared" ref="I1926:I1989" si="988">COMPLEX(0,2*PI()*B1926*$C$113*$C$112*$C$114)</f>
        <v>703.716754404114i</v>
      </c>
      <c r="J1926" t="str">
        <f t="shared" si="982"/>
        <v>-669.326097252775+153.950706927479i</v>
      </c>
      <c r="K1926" t="str">
        <f t="shared" ref="K1926:K1989" si="989">IMDIV(I1926,J1926)</f>
        <v>0.229675842662654-0.998553618042514i</v>
      </c>
      <c r="L1926" t="str">
        <f t="shared" ref="L1926:L1989" si="990">IMDIV(COMPLEX($C$117,0),COMPLEX(1,2*PI()*B1926*$C$115*$C$116))</f>
        <v>0.0290608653641732-0.107267580769117i</v>
      </c>
      <c r="M1926" t="str">
        <f t="shared" ref="M1926:M1989" si="991">IMSUM(K1926,L1926)</f>
        <v>0.258736708026827-1.10582119881163i</v>
      </c>
      <c r="N1926" t="str">
        <f t="shared" ref="N1926:N1989" si="992">COMPLEX(0,-2*PI()*B1926*$C$43)</f>
        <v>-1.32032899489092i</v>
      </c>
      <c r="O1926" t="str">
        <f t="shared" ref="O1926:O1989" si="993">IMEXP(N1926)</f>
        <v>0.247856735908464-0.968796696146721i</v>
      </c>
      <c r="P1926" t="str">
        <f t="shared" ref="P1926:P1989" si="994">IMSUB(COMPLEX(1,0),O1926)</f>
        <v>0.752143264091536+0.968796696146721i</v>
      </c>
      <c r="Q1926" t="str">
        <f t="shared" ref="Q1926:Q1989" si="995">IMSUM(COMPLEX(0,2*PI()*B1926*$C$43),O1926,COMPLEX(-1,0))</f>
        <v>-0.752143264091536+0.351532298744199i</v>
      </c>
      <c r="R1926" t="str">
        <f t="shared" ref="R1926:R1989" si="996">IMDIV(P1926,Q1926)</f>
        <v>-0.326647285725676-1.44071458073251i</v>
      </c>
      <c r="S1926" t="str">
        <f t="shared" ref="S1926:S1989" si="997">IMDIV(COMPLEX(0,2*PI()*B1926*$C$123),COMPLEX($C$124,0))</f>
        <v>0.139213709189599i</v>
      </c>
      <c r="T1926" t="str">
        <f t="shared" ref="T1926:T1989" si="998">IMPRODUCT(R1926,S1926)</f>
        <v>0.200567220667311-0.0454737802425861i</v>
      </c>
      <c r="U1926" t="e">
        <f t="shared" ref="U1926:U1989" si="999">IMDIV(COMPLEX(1,2*PI()*B1926*$C$16*10^-3*$C$15*10^-6),COMPLEX(0,2*PI()*B1926*$C$15*10^-6))</f>
        <v>#DIV/0!</v>
      </c>
      <c r="V1926" t="str">
        <f t="shared" ref="V1926:V1989" si="1000">IMSUM(COMPLEX($C$18*10^-3,0),IMDIV(COMPLEX(1,0),COMPLEX(0,2*PI()*B1926*($C$17*1*10^-6))))</f>
        <v>1.33333333333333E-06-0.000592094282335921i</v>
      </c>
      <c r="W1926" t="e">
        <f t="shared" ref="W1926:W1989" si="1001">IMDIV(IMPRODUCT(U1926,V1926),IMSUM(U1926,V1926))</f>
        <v>#DIV/0!</v>
      </c>
      <c r="X1926" t="e">
        <f t="shared" ref="X1926:X1989" si="1002">IMDIV(IMPRODUCT(COMPLEX($C$19,0),W1926),IMSUM(COMPLEX($C$19,0),W1926))</f>
        <v>#DIV/0!</v>
      </c>
      <c r="Y1926" t="str">
        <f t="shared" ref="Y1926:Y1989" si="1003">COMPLEX($C$13*10^-3,2*PI()*B1926*$C$12*0.000001)</f>
        <v>0.00083+0.180151489127453i</v>
      </c>
      <c r="Z1926" t="e">
        <f t="shared" ref="Z1926:Z1989" si="1004">IMPRODUCT(COMPLEX($C$6,0),IMDIV(X1926,IMSUM(X1926,Y1926)))</f>
        <v>#DIV/0!</v>
      </c>
      <c r="AA1926" t="e">
        <f t="shared" ref="AA1926:AA1989" si="1005">IMDIV(COMPLEX($C$6,0),IMSUM(X1926,Y1926))</f>
        <v>#DIV/0!</v>
      </c>
      <c r="AB1926" t="str">
        <f t="shared" ref="AB1926:AB1989" si="1006">IMPRODUCT(COMPLEX($C$119,0),T1926)</f>
        <v>1.23674502122911-0.280402107205603i</v>
      </c>
      <c r="AC1926" t="str">
        <f t="shared" ref="AC1926:AC1989" si="1007">IMSUM(COMPLEX(1,0),IMPRODUCT(AB1926,M1926))</f>
        <v>1.00991674112198-1.44016918014205i</v>
      </c>
      <c r="AD1926" t="str">
        <f t="shared" ref="AD1926:AD1989" si="1008">IMDIV(AB1926,AC1926)</f>
        <v>0.534203547373494+0.484140283783255i</v>
      </c>
      <c r="AE1926" t="e">
        <f t="shared" ref="AE1926:AE1989" si="1009">IMPRODUCT(AD1926,AA1926,X1926)</f>
        <v>#DIV/0!</v>
      </c>
      <c r="AF1926" t="str">
        <f t="shared" ref="AF1926:AF1989" si="1010">IMSUB(D1926,H1926)</f>
        <v>-18.7959240447767-2.40403693045354i</v>
      </c>
      <c r="AG1926" t="e">
        <f t="shared" ref="AG1926:AG1989" si="1011">IMSUM(COMPLEX(1,0),IMPRODUCT(AD1926,AA1926,COMPLEX($C$127,0)))</f>
        <v>#DIV/0!</v>
      </c>
      <c r="AH1926" t="e">
        <f t="shared" ref="AH1926:AH1989" si="1012">IMDIV(IMPRODUCT(AE1926,AF1926),AG1926)</f>
        <v>#DIV/0!</v>
      </c>
      <c r="AI1926" t="e">
        <f t="shared" ref="AI1926:AI1989" si="1013">20*LOG10(IMABS(AH1926))</f>
        <v>#DIV/0!</v>
      </c>
      <c r="AJ1926" t="e">
        <f t="shared" ref="AJ1926:AJ1989" si="1014">IMARGUMENT(AH1926)*180/PI()</f>
        <v>#DIV/0!</v>
      </c>
      <c r="AK1926"/>
      <c r="AL1926"/>
      <c r="AM1926"/>
      <c r="AN1926"/>
    </row>
    <row r="1927" spans="1:40" x14ac:dyDescent="0.25">
      <c r="A1927"/>
      <c r="B1927">
        <f t="shared" si="980"/>
        <v>179300</v>
      </c>
      <c r="C1927" s="186" t="str">
        <f t="shared" si="983"/>
        <v>-3.05957210436409E-06+0.0175788729212027i</v>
      </c>
      <c r="D1927" s="158" t="str">
        <f t="shared" si="984"/>
        <v>-7.6666901233861+0.134771359062554i</v>
      </c>
      <c r="E1927" t="str">
        <f t="shared" si="985"/>
        <v>7.99990116423563-0.0281189677351588i</v>
      </c>
      <c r="F1927" t="str">
        <f t="shared" si="986"/>
        <v>0.999200649348307+2.80740318719491E-06i</v>
      </c>
      <c r="G1927">
        <f t="shared" si="981"/>
        <v>1</v>
      </c>
      <c r="H1927" t="str">
        <f t="shared" si="987"/>
        <v>11.1298923017776+2.53762984147488i</v>
      </c>
      <c r="I1927" t="str">
        <f t="shared" si="988"/>
        <v>704.109453485812i</v>
      </c>
      <c r="J1927" t="str">
        <f t="shared" si="982"/>
        <v>-670.074437799878+154.036616920184i</v>
      </c>
      <c r="K1927" t="str">
        <f t="shared" si="989"/>
        <v>0.22943185161634-0.998051126147912i</v>
      </c>
      <c r="L1927" t="str">
        <f t="shared" si="990"/>
        <v>0.0290306721227468-0.107215930384756i</v>
      </c>
      <c r="M1927" t="str">
        <f t="shared" si="991"/>
        <v>0.258462523739087-1.10526705653267i</v>
      </c>
      <c r="N1927" t="str">
        <f t="shared" si="992"/>
        <v>-1.32106578562468i</v>
      </c>
      <c r="O1927" t="str">
        <f t="shared" si="993"/>
        <v>0.247142868268605-0.968979051715757i</v>
      </c>
      <c r="P1927" t="str">
        <f t="shared" si="994"/>
        <v>0.752857131731395+0.968979051715757i</v>
      </c>
      <c r="Q1927" t="str">
        <f t="shared" si="995"/>
        <v>-0.752857131731395+0.352086733908923i</v>
      </c>
      <c r="R1927" t="str">
        <f t="shared" si="996"/>
        <v>-0.326639558004451-1.4398276394966i</v>
      </c>
      <c r="S1927" t="str">
        <f t="shared" si="997"/>
        <v>0.139291395411244i</v>
      </c>
      <c r="T1927" t="str">
        <f t="shared" si="998"/>
        <v>0.200555601057159-0.0454980798309519i</v>
      </c>
      <c r="U1927" t="e">
        <f t="shared" si="999"/>
        <v>#DIV/0!</v>
      </c>
      <c r="V1927" t="str">
        <f t="shared" si="1000"/>
        <v>1.33333333333333E-06-0.000591764056857763i</v>
      </c>
      <c r="W1927" t="e">
        <f t="shared" si="1001"/>
        <v>#DIV/0!</v>
      </c>
      <c r="X1927" t="e">
        <f t="shared" si="1002"/>
        <v>#DIV/0!</v>
      </c>
      <c r="Y1927" t="str">
        <f t="shared" si="1003"/>
        <v>0.00083+0.180252020092368i</v>
      </c>
      <c r="Z1927" t="e">
        <f t="shared" si="1004"/>
        <v>#DIV/0!</v>
      </c>
      <c r="AA1927" t="e">
        <f t="shared" si="1005"/>
        <v>#DIV/0!</v>
      </c>
      <c r="AB1927" t="str">
        <f t="shared" si="1006"/>
        <v>1.23667337195883-0.280551944226973i</v>
      </c>
      <c r="AC1927" t="str">
        <f t="shared" si="1007"/>
        <v>1.00954889915714-1.43936650126208i</v>
      </c>
      <c r="AD1927" t="str">
        <f t="shared" si="1008"/>
        <v>0.534557771628481+0.484248564534636i</v>
      </c>
      <c r="AE1927" t="e">
        <f t="shared" si="1009"/>
        <v>#DIV/0!</v>
      </c>
      <c r="AF1927" t="str">
        <f t="shared" si="1010"/>
        <v>-18.7965824251637-2.40285848241233i</v>
      </c>
      <c r="AG1927" t="e">
        <f t="shared" si="1011"/>
        <v>#DIV/0!</v>
      </c>
      <c r="AH1927" t="e">
        <f t="shared" si="1012"/>
        <v>#DIV/0!</v>
      </c>
      <c r="AI1927" t="e">
        <f t="shared" si="1013"/>
        <v>#DIV/0!</v>
      </c>
      <c r="AJ1927" t="e">
        <f t="shared" si="1014"/>
        <v>#DIV/0!</v>
      </c>
      <c r="AK1927"/>
      <c r="AL1927"/>
      <c r="AM1927"/>
      <c r="AN1927"/>
    </row>
    <row r="1928" spans="1:40" x14ac:dyDescent="0.25">
      <c r="A1928"/>
      <c r="B1928">
        <f t="shared" si="980"/>
        <v>179400</v>
      </c>
      <c r="C1928" s="186" t="str">
        <f t="shared" si="983"/>
        <v>-3.05616216089894E-06+0.0175690742189412i</v>
      </c>
      <c r="D1928" s="158" t="str">
        <f t="shared" si="984"/>
        <v>-7.66669009724323+0.134696235678549i</v>
      </c>
      <c r="E1928" t="str">
        <f t="shared" si="985"/>
        <v>7.99990105396-0.0281346499841069i</v>
      </c>
      <c r="F1928" t="str">
        <f t="shared" si="986"/>
        <v>0.9992006493593+2.80896890603042E-06i</v>
      </c>
      <c r="G1928">
        <f t="shared" si="981"/>
        <v>1</v>
      </c>
      <c r="H1928" t="str">
        <f t="shared" si="987"/>
        <v>11.1305496916902+2.53637733327888i</v>
      </c>
      <c r="I1928" t="str">
        <f t="shared" si="988"/>
        <v>704.502152567511i</v>
      </c>
      <c r="J1928" t="str">
        <f t="shared" si="982"/>
        <v>-670.823195831247+154.122526912889i</v>
      </c>
      <c r="K1928" t="str">
        <f t="shared" si="989"/>
        <v>0.22918824273105-0.997549109240129i</v>
      </c>
      <c r="L1928" t="str">
        <f t="shared" si="990"/>
        <v>0.0290005247638996-0.107164325165028i</v>
      </c>
      <c r="M1928" t="str">
        <f t="shared" si="991"/>
        <v>0.25818876749495-1.10471343440516i</v>
      </c>
      <c r="N1928" t="str">
        <f t="shared" si="992"/>
        <v>-1.32180257635843i</v>
      </c>
      <c r="O1928" t="str">
        <f t="shared" si="993"/>
        <v>0.246428866464639-0.969160881264279i</v>
      </c>
      <c r="P1928" t="str">
        <f t="shared" si="994"/>
        <v>0.753571133535361+0.969160881264279i</v>
      </c>
      <c r="Q1928" t="str">
        <f t="shared" si="995"/>
        <v>-0.753571133535361+0.352641695094151i</v>
      </c>
      <c r="R1928" t="str">
        <f t="shared" si="996"/>
        <v>-0.326631825367813-1.4389416387893i</v>
      </c>
      <c r="S1928" t="str">
        <f t="shared" si="997"/>
        <v>0.13936908163289i</v>
      </c>
      <c r="T1928" t="str">
        <f t="shared" si="998"/>
        <v>0.20054397472139-0.0455223775335866i</v>
      </c>
      <c r="U1928" t="e">
        <f t="shared" si="999"/>
        <v>#DIV/0!</v>
      </c>
      <c r="V1928" t="str">
        <f t="shared" si="1000"/>
        <v>1.33333333333333E-06-0.00059143419952395i</v>
      </c>
      <c r="W1928" t="e">
        <f t="shared" si="1001"/>
        <v>#DIV/0!</v>
      </c>
      <c r="X1928" t="e">
        <f t="shared" si="1002"/>
        <v>#DIV/0!</v>
      </c>
      <c r="Y1928" t="str">
        <f t="shared" si="1003"/>
        <v>0.00083+0.180352551057283i</v>
      </c>
      <c r="Z1928" t="e">
        <f t="shared" si="1004"/>
        <v>#DIV/0!</v>
      </c>
      <c r="AA1928" t="e">
        <f t="shared" si="1005"/>
        <v>#DIV/0!</v>
      </c>
      <c r="AB1928" t="str">
        <f t="shared" si="1006"/>
        <v>1.23660168121679-0.280701769620478i</v>
      </c>
      <c r="AC1928" t="str">
        <f t="shared" si="1007"/>
        <v>1.0091816479945-1.43856453418016i</v>
      </c>
      <c r="AD1928" t="str">
        <f t="shared" si="1008"/>
        <v>0.534912086674531+0.484356595410928i</v>
      </c>
      <c r="AE1928" t="e">
        <f t="shared" si="1009"/>
        <v>#DIV/0!</v>
      </c>
      <c r="AF1928" t="str">
        <f t="shared" si="1010"/>
        <v>-18.7972397889334-2.40168109760033i</v>
      </c>
      <c r="AG1928" t="e">
        <f t="shared" si="1011"/>
        <v>#DIV/0!</v>
      </c>
      <c r="AH1928" t="e">
        <f t="shared" si="1012"/>
        <v>#DIV/0!</v>
      </c>
      <c r="AI1928" t="e">
        <f t="shared" si="1013"/>
        <v>#DIV/0!</v>
      </c>
      <c r="AJ1928" t="e">
        <f t="shared" si="1014"/>
        <v>#DIV/0!</v>
      </c>
      <c r="AK1928"/>
      <c r="AL1928"/>
      <c r="AM1928"/>
      <c r="AN1928"/>
    </row>
    <row r="1929" spans="1:40" x14ac:dyDescent="0.25">
      <c r="A1929"/>
      <c r="B1929">
        <f t="shared" si="980"/>
        <v>179500</v>
      </c>
      <c r="C1929" s="186" t="str">
        <f t="shared" si="983"/>
        <v>-3.05275791491577E-06+0.0175592864344529i</v>
      </c>
      <c r="D1929" s="158" t="str">
        <f t="shared" si="984"/>
        <v>-7.66669007114398+0.134621195997472i</v>
      </c>
      <c r="E1929" t="str">
        <f t="shared" si="985"/>
        <v>7.99990094362288-0.0281503322324062i</v>
      </c>
      <c r="F1929" t="str">
        <f t="shared" si="986"/>
        <v>0.999200649370324+2.81053462480139E-06i</v>
      </c>
      <c r="G1929">
        <f t="shared" si="981"/>
        <v>1</v>
      </c>
      <c r="H1929" t="str">
        <f t="shared" si="987"/>
        <v>11.1312060669886+2.53512597074218i</v>
      </c>
      <c r="I1929" t="str">
        <f t="shared" si="988"/>
        <v>704.89485164921i</v>
      </c>
      <c r="J1929" t="str">
        <f t="shared" si="982"/>
        <v>-671.572371346882+154.208436905594i</v>
      </c>
      <c r="K1929" t="str">
        <f t="shared" si="989"/>
        <v>0.22894501522296-0.997047566699989i</v>
      </c>
      <c r="L1929" t="str">
        <f t="shared" si="990"/>
        <v>0.0289704231971508-0.107112765058919i</v>
      </c>
      <c r="M1929" t="str">
        <f t="shared" si="991"/>
        <v>0.257915438420111-1.10416033175891i</v>
      </c>
      <c r="N1929" t="str">
        <f t="shared" si="992"/>
        <v>-1.32253936709219i</v>
      </c>
      <c r="O1929" t="str">
        <f t="shared" si="993"/>
        <v>0.245714730884151-0.969342184693583i</v>
      </c>
      <c r="P1929" t="str">
        <f t="shared" si="994"/>
        <v>0.754285269115849+0.969342184693583i</v>
      </c>
      <c r="Q1929" t="str">
        <f t="shared" si="995"/>
        <v>-0.754285269115849+0.353197182398607i</v>
      </c>
      <c r="R1929" t="str">
        <f t="shared" si="996"/>
        <v>-0.326624087814696-1.43805657703578i</v>
      </c>
      <c r="S1929" t="str">
        <f t="shared" si="997"/>
        <v>0.139446767854536i</v>
      </c>
      <c r="T1929" t="str">
        <f t="shared" si="998"/>
        <v>0.200532341659597-0.0455466733491955i</v>
      </c>
      <c r="U1929" t="e">
        <f t="shared" si="999"/>
        <v>#DIV/0!</v>
      </c>
      <c r="V1929" t="str">
        <f t="shared" si="1000"/>
        <v>1.33333333333333E-06-0.000591104709719204i</v>
      </c>
      <c r="W1929" t="e">
        <f t="shared" si="1001"/>
        <v>#DIV/0!</v>
      </c>
      <c r="X1929" t="e">
        <f t="shared" si="1002"/>
        <v>#DIV/0!</v>
      </c>
      <c r="Y1929" t="str">
        <f t="shared" si="1003"/>
        <v>0.00083+0.180453082022198i</v>
      </c>
      <c r="Z1929" t="e">
        <f t="shared" si="1004"/>
        <v>#DIV/0!</v>
      </c>
      <c r="AA1929" t="e">
        <f t="shared" si="1005"/>
        <v>#DIV/0!</v>
      </c>
      <c r="AB1929" t="str">
        <f t="shared" si="1006"/>
        <v>1.2365299490005-0.280851583378136i</v>
      </c>
      <c r="AC1929" t="str">
        <f t="shared" si="1007"/>
        <v>1.00881498643824-1.43776327797617i</v>
      </c>
      <c r="AD1929" t="str">
        <f t="shared" si="1008"/>
        <v>0.535266492343775+0.484464376337629i</v>
      </c>
      <c r="AE1929" t="e">
        <f t="shared" si="1009"/>
        <v>#DIV/0!</v>
      </c>
      <c r="AF1929" t="str">
        <f t="shared" si="1010"/>
        <v>-18.7978961381326-2.40050477474471i</v>
      </c>
      <c r="AG1929" t="e">
        <f t="shared" si="1011"/>
        <v>#DIV/0!</v>
      </c>
      <c r="AH1929" t="e">
        <f t="shared" si="1012"/>
        <v>#DIV/0!</v>
      </c>
      <c r="AI1929" t="e">
        <f t="shared" si="1013"/>
        <v>#DIV/0!</v>
      </c>
      <c r="AJ1929" t="e">
        <f t="shared" si="1014"/>
        <v>#DIV/0!</v>
      </c>
      <c r="AK1929"/>
      <c r="AL1929"/>
      <c r="AM1929"/>
      <c r="AN1929"/>
    </row>
    <row r="1930" spans="1:40" x14ac:dyDescent="0.25">
      <c r="A1930"/>
      <c r="B1930">
        <f t="shared" si="980"/>
        <v>179600</v>
      </c>
      <c r="C1930" s="186" t="str">
        <f t="shared" si="983"/>
        <v>-3.04935935372887E-06+0.0175495095495009i</v>
      </c>
      <c r="D1930" s="158" t="str">
        <f t="shared" si="984"/>
        <v>-7.66669004508835+0.134546239879507i</v>
      </c>
      <c r="E1930" t="str">
        <f t="shared" si="985"/>
        <v>7.99990083322428-0.0281660144800565i</v>
      </c>
      <c r="F1930" t="str">
        <f t="shared" si="986"/>
        <v>0.999200649381327+2.81210034350753E-06i</v>
      </c>
      <c r="G1930">
        <f t="shared" si="981"/>
        <v>1</v>
      </c>
      <c r="H1930" t="str">
        <f t="shared" si="987"/>
        <v>11.1318614297149+2.53387575245379i</v>
      </c>
      <c r="I1930" t="str">
        <f t="shared" si="988"/>
        <v>705.287550730909i</v>
      </c>
      <c r="J1930" t="str">
        <f t="shared" si="982"/>
        <v>-672.321964346783+154.2943468983i</v>
      </c>
      <c r="K1930" t="str">
        <f t="shared" si="989"/>
        <v>0.228702168310222-0.996546497909256i</v>
      </c>
      <c r="L1930" t="str">
        <f t="shared" si="990"/>
        <v>0.0289403673322361-0.107061250015473i</v>
      </c>
      <c r="M1930" t="str">
        <f t="shared" si="991"/>
        <v>0.257642535642458-1.10360774792473i</v>
      </c>
      <c r="N1930" t="str">
        <f t="shared" si="992"/>
        <v>-1.32327615782595i</v>
      </c>
      <c r="O1930" t="str">
        <f t="shared" si="993"/>
        <v>0.245000461914827-0.969522961905246i</v>
      </c>
      <c r="P1930" t="str">
        <f t="shared" si="994"/>
        <v>0.754999538085173+0.969522961905246i</v>
      </c>
      <c r="Q1930" t="str">
        <f t="shared" si="995"/>
        <v>-0.754999538085173+0.353753195920704i</v>
      </c>
      <c r="R1930" t="str">
        <f t="shared" si="996"/>
        <v>-0.326616345344034-1.43717245266477i</v>
      </c>
      <c r="S1930" t="str">
        <f t="shared" si="997"/>
        <v>0.139524454076182i</v>
      </c>
      <c r="T1930" t="str">
        <f t="shared" si="998"/>
        <v>0.20052070187138-0.0455709672764841i</v>
      </c>
      <c r="U1930" t="e">
        <f t="shared" si="999"/>
        <v>#DIV/0!</v>
      </c>
      <c r="V1930" t="str">
        <f t="shared" si="1000"/>
        <v>1.33333333333333E-06-0.000590775586829604i</v>
      </c>
      <c r="W1930" t="e">
        <f t="shared" si="1001"/>
        <v>#DIV/0!</v>
      </c>
      <c r="X1930" t="e">
        <f t="shared" si="1002"/>
        <v>#DIV/0!</v>
      </c>
      <c r="Y1930" t="str">
        <f t="shared" si="1003"/>
        <v>0.00083+0.180553612987113i</v>
      </c>
      <c r="Z1930" t="e">
        <f t="shared" si="1004"/>
        <v>#DIV/0!</v>
      </c>
      <c r="AA1930" t="e">
        <f t="shared" si="1005"/>
        <v>#DIV/0!</v>
      </c>
      <c r="AB1930" t="str">
        <f t="shared" si="1006"/>
        <v>1.23645817530748-0.281001385491962i</v>
      </c>
      <c r="AC1930" t="str">
        <f t="shared" si="1007"/>
        <v>1.00844891329555-1.4369627317314i</v>
      </c>
      <c r="AD1930" t="str">
        <f t="shared" si="1008"/>
        <v>0.535620988468266+0.484571907240337i</v>
      </c>
      <c r="AE1930" t="e">
        <f t="shared" si="1009"/>
        <v>#DIV/0!</v>
      </c>
      <c r="AF1930" t="str">
        <f t="shared" si="1010"/>
        <v>-18.7985514748033-2.39932951257428i</v>
      </c>
      <c r="AG1930" t="e">
        <f t="shared" si="1011"/>
        <v>#DIV/0!</v>
      </c>
      <c r="AH1930" t="e">
        <f t="shared" si="1012"/>
        <v>#DIV/0!</v>
      </c>
      <c r="AI1930" t="e">
        <f t="shared" si="1013"/>
        <v>#DIV/0!</v>
      </c>
      <c r="AJ1930" t="e">
        <f t="shared" si="1014"/>
        <v>#DIV/0!</v>
      </c>
      <c r="AK1930"/>
      <c r="AL1930"/>
      <c r="AM1930"/>
      <c r="AN1930"/>
    </row>
    <row r="1931" spans="1:40" x14ac:dyDescent="0.25">
      <c r="A1931"/>
      <c r="B1931">
        <f t="shared" si="980"/>
        <v>179700</v>
      </c>
      <c r="C1931" s="186" t="str">
        <f t="shared" si="983"/>
        <v>-3.04596646468773E-06+0.0175397435458888i</v>
      </c>
      <c r="D1931" s="158" t="str">
        <f t="shared" si="984"/>
        <v>-7.6666900190762+0.134471367185148i</v>
      </c>
      <c r="E1931" t="str">
        <f t="shared" si="985"/>
        <v>7.9999007227642-0.0281816967270574i</v>
      </c>
      <c r="F1931" t="str">
        <f t="shared" si="986"/>
        <v>0.999200649392341+2.81366606214895E-06i</v>
      </c>
      <c r="G1931">
        <f t="shared" si="981"/>
        <v>1</v>
      </c>
      <c r="H1931" t="str">
        <f t="shared" si="987"/>
        <v>11.1325157819063+2.5326266770046i</v>
      </c>
      <c r="I1931" t="str">
        <f t="shared" si="988"/>
        <v>705.680249812607i</v>
      </c>
      <c r="J1931" t="str">
        <f t="shared" si="982"/>
        <v>-673.07197483095+154.380256891004i</v>
      </c>
      <c r="K1931" t="str">
        <f t="shared" si="989"/>
        <v>0.228459701212944-0.996045902250636i</v>
      </c>
      <c r="L1931" t="str">
        <f t="shared" si="990"/>
        <v>0.0289103570791062-0.107009779983788i</v>
      </c>
      <c r="M1931" t="str">
        <f t="shared" si="991"/>
        <v>0.25737005829205-1.10305568223442i</v>
      </c>
      <c r="N1931" t="str">
        <f t="shared" si="992"/>
        <v>-1.3240129485597i</v>
      </c>
      <c r="O1931" t="str">
        <f t="shared" si="993"/>
        <v>0.244286059944424-0.969703212801128i</v>
      </c>
      <c r="P1931" t="str">
        <f t="shared" si="994"/>
        <v>0.755713940055576+0.969703212801128i</v>
      </c>
      <c r="Q1931" t="str">
        <f t="shared" si="995"/>
        <v>-0.755713940055576+0.354309735758572i</v>
      </c>
      <c r="R1931" t="str">
        <f t="shared" si="996"/>
        <v>-0.326608597954761-1.4362892641085i</v>
      </c>
      <c r="S1931" t="str">
        <f t="shared" si="997"/>
        <v>0.139602140297828i</v>
      </c>
      <c r="T1931" t="str">
        <f t="shared" si="998"/>
        <v>0.200509055356339-0.0455952593141574i</v>
      </c>
      <c r="U1931" t="e">
        <f t="shared" si="999"/>
        <v>#DIV/0!</v>
      </c>
      <c r="V1931" t="str">
        <f t="shared" si="1000"/>
        <v>1.33333333333333E-06-0.000590446830242608i</v>
      </c>
      <c r="W1931" t="e">
        <f t="shared" si="1001"/>
        <v>#DIV/0!</v>
      </c>
      <c r="X1931" t="e">
        <f t="shared" si="1002"/>
        <v>#DIV/0!</v>
      </c>
      <c r="Y1931" t="str">
        <f t="shared" si="1003"/>
        <v>0.00083+0.180654143952027i</v>
      </c>
      <c r="Z1931" t="e">
        <f t="shared" si="1004"/>
        <v>#DIV/0!</v>
      </c>
      <c r="AA1931" t="e">
        <f t="shared" si="1005"/>
        <v>#DIV/0!</v>
      </c>
      <c r="AB1931" t="str">
        <f t="shared" si="1006"/>
        <v>1.23638636013527-0.281151175953973i</v>
      </c>
      <c r="AC1931" t="str">
        <f t="shared" si="1007"/>
        <v>1.00808342737659-1.43616289452849i</v>
      </c>
      <c r="AD1931" t="str">
        <f t="shared" si="1008"/>
        <v>0.535975574880009+0.484679188044768i</v>
      </c>
      <c r="AE1931" t="e">
        <f t="shared" si="1009"/>
        <v>#DIV/0!</v>
      </c>
      <c r="AF1931" t="str">
        <f t="shared" si="1010"/>
        <v>-18.7992058009825-2.39815530981945i</v>
      </c>
      <c r="AG1931" t="e">
        <f t="shared" si="1011"/>
        <v>#DIV/0!</v>
      </c>
      <c r="AH1931" t="e">
        <f t="shared" si="1012"/>
        <v>#DIV/0!</v>
      </c>
      <c r="AI1931" t="e">
        <f t="shared" si="1013"/>
        <v>#DIV/0!</v>
      </c>
      <c r="AJ1931" t="e">
        <f t="shared" si="1014"/>
        <v>#DIV/0!</v>
      </c>
      <c r="AK1931"/>
      <c r="AL1931"/>
      <c r="AM1931"/>
      <c r="AN1931"/>
    </row>
    <row r="1932" spans="1:40" x14ac:dyDescent="0.25">
      <c r="A1932"/>
      <c r="B1932">
        <f t="shared" si="980"/>
        <v>179800</v>
      </c>
      <c r="C1932" s="186" t="str">
        <f t="shared" si="983"/>
        <v>-3.04257923517718E-06+0.0175299884054613i</v>
      </c>
      <c r="D1932" s="158" t="str">
        <f t="shared" si="984"/>
        <v>-7.66668999310751+0.134396577775203i</v>
      </c>
      <c r="E1932" t="str">
        <f t="shared" si="985"/>
        <v>7.99990061224264-0.0281973789734085i</v>
      </c>
      <c r="F1932" t="str">
        <f t="shared" si="986"/>
        <v>0.999200649403374+2.81523178072567E-06i</v>
      </c>
      <c r="G1932">
        <f t="shared" si="981"/>
        <v>1</v>
      </c>
      <c r="H1932" t="str">
        <f t="shared" si="987"/>
        <v>11.1331691255948+2.53137874298745i</v>
      </c>
      <c r="I1932" t="str">
        <f t="shared" si="988"/>
        <v>706.072948894306i</v>
      </c>
      <c r="J1932" t="str">
        <f t="shared" si="982"/>
        <v>-673.822402799384+154.466166883709i</v>
      </c>
      <c r="K1932" t="str">
        <f t="shared" si="989"/>
        <v>0.228217613153205-0.995545779107769i</v>
      </c>
      <c r="L1932" t="str">
        <f t="shared" si="990"/>
        <v>0.0288803923479279-0.106958354913018i</v>
      </c>
      <c r="M1932" t="str">
        <f t="shared" si="991"/>
        <v>0.257098005501133-1.10250413402079i</v>
      </c>
      <c r="N1932" t="str">
        <f t="shared" si="992"/>
        <v>-1.32474973929346i</v>
      </c>
      <c r="O1932" t="str">
        <f t="shared" si="993"/>
        <v>0.243571525360744-0.969882937283382i</v>
      </c>
      <c r="P1932" t="str">
        <f t="shared" si="994"/>
        <v>0.756428474639256+0.969882937283382i</v>
      </c>
      <c r="Q1932" t="str">
        <f t="shared" si="995"/>
        <v>-0.756428474639256+0.354866802010078i</v>
      </c>
      <c r="R1932" t="str">
        <f t="shared" si="996"/>
        <v>-0.326600845645807-1.43540700980263i</v>
      </c>
      <c r="S1932" t="str">
        <f t="shared" si="997"/>
        <v>0.139679826519474i</v>
      </c>
      <c r="T1932" t="str">
        <f t="shared" si="998"/>
        <v>0.200497402114068-0.0456195494609198i</v>
      </c>
      <c r="U1932" t="e">
        <f t="shared" si="999"/>
        <v>#DIV/0!</v>
      </c>
      <c r="V1932" t="str">
        <f t="shared" si="1000"/>
        <v>1.33333333333333E-06-0.000590118439347037i</v>
      </c>
      <c r="W1932" t="e">
        <f t="shared" si="1001"/>
        <v>#DIV/0!</v>
      </c>
      <c r="X1932" t="e">
        <f t="shared" si="1002"/>
        <v>#DIV/0!</v>
      </c>
      <c r="Y1932" t="str">
        <f t="shared" si="1003"/>
        <v>0.00083+0.180754674916942i</v>
      </c>
      <c r="Z1932" t="e">
        <f t="shared" si="1004"/>
        <v>#DIV/0!</v>
      </c>
      <c r="AA1932" t="e">
        <f t="shared" si="1005"/>
        <v>#DIV/0!</v>
      </c>
      <c r="AB1932" t="str">
        <f t="shared" si="1006"/>
        <v>1.23631450348137-0.281300954756179i</v>
      </c>
      <c r="AC1932" t="str">
        <f t="shared" si="1007"/>
        <v>1.0077185274945-1.43536376545145i</v>
      </c>
      <c r="AD1932" t="str">
        <f t="shared" si="1008"/>
        <v>0.536330251410929+0.484786218676725i</v>
      </c>
      <c r="AE1932" t="e">
        <f t="shared" si="1009"/>
        <v>#DIV/0!</v>
      </c>
      <c r="AF1932" t="str">
        <f t="shared" si="1010"/>
        <v>-18.7998591187023-2.39698216521225i</v>
      </c>
      <c r="AG1932" t="e">
        <f t="shared" si="1011"/>
        <v>#DIV/0!</v>
      </c>
      <c r="AH1932" t="e">
        <f t="shared" si="1012"/>
        <v>#DIV/0!</v>
      </c>
      <c r="AI1932" t="e">
        <f t="shared" si="1013"/>
        <v>#DIV/0!</v>
      </c>
      <c r="AJ1932" t="e">
        <f t="shared" si="1014"/>
        <v>#DIV/0!</v>
      </c>
      <c r="AK1932"/>
      <c r="AL1932"/>
      <c r="AM1932"/>
      <c r="AN1932"/>
    </row>
    <row r="1933" spans="1:40" x14ac:dyDescent="0.25">
      <c r="A1933"/>
      <c r="B1933">
        <f t="shared" si="980"/>
        <v>179900</v>
      </c>
      <c r="C1933" s="186" t="str">
        <f t="shared" si="983"/>
        <v>-3.03919765261693E-06+0.0175202441101027i</v>
      </c>
      <c r="D1933" s="158" t="str">
        <f t="shared" si="984"/>
        <v>-7.66668996718199+0.134321871510787i</v>
      </c>
      <c r="E1933" t="str">
        <f t="shared" si="985"/>
        <v>7.99990050165959-0.0282130612191094i</v>
      </c>
      <c r="F1933" t="str">
        <f t="shared" si="986"/>
        <v>0.999200649414398+2.81679749923749E-06i</v>
      </c>
      <c r="G1933">
        <f t="shared" si="981"/>
        <v>1</v>
      </c>
      <c r="H1933" t="str">
        <f t="shared" si="987"/>
        <v>11.1338214628073+2.53013194899694i</v>
      </c>
      <c r="I1933" t="str">
        <f t="shared" si="988"/>
        <v>706.465647976005i</v>
      </c>
      <c r="J1933" t="str">
        <f t="shared" si="982"/>
        <v>-674.573248252083+154.552076876415i</v>
      </c>
      <c r="K1933" t="str">
        <f t="shared" si="989"/>
        <v>0.227975903355032-0.995046127865233i</v>
      </c>
      <c r="L1933" t="str">
        <f t="shared" si="990"/>
        <v>0.0288504730490821-0.106906974752371i</v>
      </c>
      <c r="M1933" t="str">
        <f t="shared" si="991"/>
        <v>0.256826376404114-1.1019531026176i</v>
      </c>
      <c r="N1933" t="str">
        <f t="shared" si="992"/>
        <v>-1.32548653002722i</v>
      </c>
      <c r="O1933" t="str">
        <f t="shared" si="993"/>
        <v>0.242856858551689-0.970062135254441i</v>
      </c>
      <c r="P1933" t="str">
        <f t="shared" si="994"/>
        <v>0.757143141448311+0.970062135254441i</v>
      </c>
      <c r="Q1933" t="str">
        <f t="shared" si="995"/>
        <v>-0.757143141448311+0.355424394772779i</v>
      </c>
      <c r="R1933" t="str">
        <f t="shared" si="996"/>
        <v>-0.326593088416105-1.43452568818634i</v>
      </c>
      <c r="S1933" t="str">
        <f t="shared" si="997"/>
        <v>0.13975751274112i</v>
      </c>
      <c r="T1933" t="str">
        <f t="shared" si="998"/>
        <v>0.200485742144166-0.0456438377154755i</v>
      </c>
      <c r="U1933" t="e">
        <f t="shared" si="999"/>
        <v>#DIV/0!</v>
      </c>
      <c r="V1933" t="str">
        <f t="shared" si="1000"/>
        <v>1.33333333333333E-06-0.000589790413533057i</v>
      </c>
      <c r="W1933" t="e">
        <f t="shared" si="1001"/>
        <v>#DIV/0!</v>
      </c>
      <c r="X1933" t="e">
        <f t="shared" si="1002"/>
        <v>#DIV/0!</v>
      </c>
      <c r="Y1933" t="str">
        <f t="shared" si="1003"/>
        <v>0.00083+0.180855205881857i</v>
      </c>
      <c r="Z1933" t="e">
        <f t="shared" si="1004"/>
        <v>#DIV/0!</v>
      </c>
      <c r="AA1933" t="e">
        <f t="shared" si="1005"/>
        <v>#DIV/0!</v>
      </c>
      <c r="AB1933" t="str">
        <f t="shared" si="1006"/>
        <v>1.2362426053433-0.28145072189059i</v>
      </c>
      <c r="AC1933" t="str">
        <f t="shared" si="1007"/>
        <v>1.0073542124654-1.4345653435856i</v>
      </c>
      <c r="AD1933" t="str">
        <f t="shared" si="1008"/>
        <v>0.536685017892917+0.484892999062119i</v>
      </c>
      <c r="AE1933" t="e">
        <f t="shared" si="1009"/>
        <v>#DIV/0!</v>
      </c>
      <c r="AF1933" t="str">
        <f t="shared" si="1010"/>
        <v>-18.8005114299893-2.39581007748615i</v>
      </c>
      <c r="AG1933" t="e">
        <f t="shared" si="1011"/>
        <v>#DIV/0!</v>
      </c>
      <c r="AH1933" t="e">
        <f t="shared" si="1012"/>
        <v>#DIV/0!</v>
      </c>
      <c r="AI1933" t="e">
        <f t="shared" si="1013"/>
        <v>#DIV/0!</v>
      </c>
      <c r="AJ1933" t="e">
        <f t="shared" si="1014"/>
        <v>#DIV/0!</v>
      </c>
      <c r="AK1933"/>
      <c r="AL1933"/>
      <c r="AM1933"/>
      <c r="AN1933"/>
    </row>
    <row r="1934" spans="1:40" x14ac:dyDescent="0.25">
      <c r="A1934"/>
      <c r="B1934">
        <f t="shared" si="980"/>
        <v>180000</v>
      </c>
      <c r="C1934" s="186" t="str">
        <f t="shared" si="983"/>
        <v>-3.03582170446169E-06+0.0175105106417379i</v>
      </c>
      <c r="D1934" s="158" t="str">
        <f t="shared" si="984"/>
        <v>-7.6666899412997+0.134247248253324i</v>
      </c>
      <c r="E1934" t="str">
        <f t="shared" si="985"/>
        <v>7.99990039101506-0.0282287434641598i</v>
      </c>
      <c r="F1934" t="str">
        <f t="shared" si="986"/>
        <v>0.999200649425442+2.81836321768455E-06i</v>
      </c>
      <c r="G1934">
        <f t="shared" si="981"/>
        <v>1</v>
      </c>
      <c r="H1934" t="str">
        <f t="shared" si="987"/>
        <v>11.1344727955661+2.52888629362976i</v>
      </c>
      <c r="I1934" t="str">
        <f t="shared" si="988"/>
        <v>706.858347057703i</v>
      </c>
      <c r="J1934" t="str">
        <f t="shared" si="982"/>
        <v>-675.324511189049+154.63798686912i</v>
      </c>
      <c r="K1934" t="str">
        <f t="shared" si="989"/>
        <v>0.227734571044395-0.99454694790854i</v>
      </c>
      <c r="L1934" t="str">
        <f t="shared" si="990"/>
        <v>0.0288205990931638-0.106855639451111i</v>
      </c>
      <c r="M1934" t="str">
        <f t="shared" si="991"/>
        <v>0.256555170137559-1.10140258735965i</v>
      </c>
      <c r="N1934" t="str">
        <f t="shared" si="992"/>
        <v>-1.32622332076097i</v>
      </c>
      <c r="O1934" t="str">
        <f t="shared" si="993"/>
        <v>0.242142059905233-0.970240806617022i</v>
      </c>
      <c r="P1934" t="str">
        <f t="shared" si="994"/>
        <v>0.757857940094767+0.970240806617022i</v>
      </c>
      <c r="Q1934" t="str">
        <f t="shared" si="995"/>
        <v>-0.757857940094767+0.355982514143948i</v>
      </c>
      <c r="R1934" t="str">
        <f t="shared" si="996"/>
        <v>-0.326585326264584-1.43364529770229i</v>
      </c>
      <c r="S1934" t="str">
        <f t="shared" si="997"/>
        <v>0.139835198962766i</v>
      </c>
      <c r="T1934" t="str">
        <f t="shared" si="998"/>
        <v>0.200474075446234-0.0456681240765279i</v>
      </c>
      <c r="U1934" t="e">
        <f t="shared" si="999"/>
        <v>#DIV/0!</v>
      </c>
      <c r="V1934" t="str">
        <f t="shared" si="1000"/>
        <v>1.33333333333333E-06-0.000589462752192204i</v>
      </c>
      <c r="W1934" t="e">
        <f t="shared" si="1001"/>
        <v>#DIV/0!</v>
      </c>
      <c r="X1934" t="e">
        <f t="shared" si="1002"/>
        <v>#DIV/0!</v>
      </c>
      <c r="Y1934" t="str">
        <f t="shared" si="1003"/>
        <v>0.00083+0.180955736846772i</v>
      </c>
      <c r="Z1934" t="e">
        <f t="shared" si="1004"/>
        <v>#DIV/0!</v>
      </c>
      <c r="AA1934" t="e">
        <f t="shared" si="1005"/>
        <v>#DIV/0!</v>
      </c>
      <c r="AB1934" t="str">
        <f t="shared" si="1006"/>
        <v>1.2361706657186-0.28160047734921i</v>
      </c>
      <c r="AC1934" t="str">
        <f t="shared" si="1007"/>
        <v>1.00699048110836-1.43376762801771i</v>
      </c>
      <c r="AD1934" t="str">
        <f t="shared" si="1008"/>
        <v>0.537039874157769+0.484999529126979i</v>
      </c>
      <c r="AE1934" t="e">
        <f t="shared" si="1009"/>
        <v>#DIV/0!</v>
      </c>
      <c r="AF1934" t="str">
        <f t="shared" si="1010"/>
        <v>-18.8011627368658-2.39463904537644i</v>
      </c>
      <c r="AG1934" t="e">
        <f t="shared" si="1011"/>
        <v>#DIV/0!</v>
      </c>
      <c r="AH1934" t="e">
        <f t="shared" si="1012"/>
        <v>#DIV/0!</v>
      </c>
      <c r="AI1934" t="e">
        <f t="shared" si="1013"/>
        <v>#DIV/0!</v>
      </c>
      <c r="AJ1934" t="e">
        <f t="shared" si="1014"/>
        <v>#DIV/0!</v>
      </c>
      <c r="AK1934"/>
      <c r="AL1934"/>
      <c r="AM1934"/>
      <c r="AN1934"/>
    </row>
    <row r="1935" spans="1:40" x14ac:dyDescent="0.25">
      <c r="A1935"/>
      <c r="B1935">
        <f t="shared" si="980"/>
        <v>180100</v>
      </c>
      <c r="C1935" s="186" t="str">
        <f t="shared" si="983"/>
        <v>-0.000003032451378201+0.0175007879823321i</v>
      </c>
      <c r="D1935" s="158" t="str">
        <f t="shared" si="984"/>
        <v>-7.66668991546058+0.134172707864546i</v>
      </c>
      <c r="E1935" t="str">
        <f t="shared" si="985"/>
        <v>7.99990028030905-0.0282444257085593i</v>
      </c>
      <c r="F1935" t="str">
        <f t="shared" si="986"/>
        <v>0.999200649436485+2.81992893606669E-06i</v>
      </c>
      <c r="G1935">
        <f t="shared" si="981"/>
        <v>1</v>
      </c>
      <c r="H1935" t="str">
        <f t="shared" si="987"/>
        <v>11.1351231258884+2.52764177548441i</v>
      </c>
      <c r="I1935" t="str">
        <f t="shared" si="988"/>
        <v>707.251046139402i</v>
      </c>
      <c r="J1935" t="str">
        <f t="shared" si="982"/>
        <v>-676.076191610281+154.723896861824i</v>
      </c>
      <c r="K1935" t="str">
        <f t="shared" si="989"/>
        <v>0.227493615449215-0.994048238624137i</v>
      </c>
      <c r="L1935" t="str">
        <f t="shared" si="990"/>
        <v>0.0287907703909819-0.106804348958556i</v>
      </c>
      <c r="M1935" t="str">
        <f t="shared" si="991"/>
        <v>0.256284385840197-1.10085258758269i</v>
      </c>
      <c r="N1935" t="str">
        <f t="shared" si="992"/>
        <v>-1.32696011149473i</v>
      </c>
      <c r="O1935" t="str">
        <f t="shared" si="993"/>
        <v>0.241427129809393-0.970418951274138i</v>
      </c>
      <c r="P1935" t="str">
        <f t="shared" si="994"/>
        <v>0.758572870190607+0.970418951274138i</v>
      </c>
      <c r="Q1935" t="str">
        <f t="shared" si="995"/>
        <v>-0.758572870190607+0.356541160220592i</v>
      </c>
      <c r="R1935" t="str">
        <f t="shared" si="996"/>
        <v>-0.326577559190176-1.43276583679656i</v>
      </c>
      <c r="S1935" t="str">
        <f t="shared" si="997"/>
        <v>0.139912885184412i</v>
      </c>
      <c r="T1935" t="str">
        <f t="shared" si="998"/>
        <v>0.200462402019865-0.0456924085427806i</v>
      </c>
      <c r="U1935" t="e">
        <f t="shared" si="999"/>
        <v>#DIV/0!</v>
      </c>
      <c r="V1935" t="str">
        <f t="shared" si="1000"/>
        <v>1.33333333333333E-06-0.00058913545471736i</v>
      </c>
      <c r="W1935" t="e">
        <f t="shared" si="1001"/>
        <v>#DIV/0!</v>
      </c>
      <c r="X1935" t="e">
        <f t="shared" si="1002"/>
        <v>#DIV/0!</v>
      </c>
      <c r="Y1935" t="str">
        <f t="shared" si="1003"/>
        <v>0.00083+0.181056267811687i</v>
      </c>
      <c r="Z1935" t="e">
        <f t="shared" si="1004"/>
        <v>#DIV/0!</v>
      </c>
      <c r="AA1935" t="e">
        <f t="shared" si="1005"/>
        <v>#DIV/0!</v>
      </c>
      <c r="AB1935" t="str">
        <f t="shared" si="1006"/>
        <v>1.23609868460476-0.281750221124047i</v>
      </c>
      <c r="AC1935" t="str">
        <f t="shared" si="1007"/>
        <v>1.0066273322454-1.43297061783583i</v>
      </c>
      <c r="AD1935" t="str">
        <f t="shared" si="1008"/>
        <v>0.537394820037237+0.485105808797413i</v>
      </c>
      <c r="AE1935" t="e">
        <f t="shared" si="1009"/>
        <v>#DIV/0!</v>
      </c>
      <c r="AF1935" t="str">
        <f t="shared" si="1010"/>
        <v>-18.801813041349-2.39346906761986i</v>
      </c>
      <c r="AG1935" t="e">
        <f t="shared" si="1011"/>
        <v>#DIV/0!</v>
      </c>
      <c r="AH1935" t="e">
        <f t="shared" si="1012"/>
        <v>#DIV/0!</v>
      </c>
      <c r="AI1935" t="e">
        <f t="shared" si="1013"/>
        <v>#DIV/0!</v>
      </c>
      <c r="AJ1935" t="e">
        <f t="shared" si="1014"/>
        <v>#DIV/0!</v>
      </c>
      <c r="AK1935"/>
      <c r="AL1935"/>
      <c r="AM1935"/>
      <c r="AN1935"/>
    </row>
    <row r="1936" spans="1:40" x14ac:dyDescent="0.25">
      <c r="A1936"/>
      <c r="B1936">
        <f t="shared" si="980"/>
        <v>180200</v>
      </c>
      <c r="C1936" s="186" t="str">
        <f t="shared" si="983"/>
        <v>-3.02908666135903E-06+0.0174910761138901i</v>
      </c>
      <c r="D1936" s="158" t="str">
        <f t="shared" si="984"/>
        <v>-7.6666898896644+0.134098250206491i</v>
      </c>
      <c r="E1936" t="str">
        <f t="shared" si="985"/>
        <v>7.99990016954155-0.0282601079523076i</v>
      </c>
      <c r="F1936" t="str">
        <f t="shared" si="986"/>
        <v>0.999200649447539+2.82149465438395E-06i</v>
      </c>
      <c r="G1936">
        <f t="shared" si="981"/>
        <v>1</v>
      </c>
      <c r="H1936" t="str">
        <f t="shared" si="987"/>
        <v>11.1357724557863+2.52639839316126i</v>
      </c>
      <c r="I1936" t="str">
        <f t="shared" si="988"/>
        <v>707.643745221101i</v>
      </c>
      <c r="J1936" t="str">
        <f t="shared" si="982"/>
        <v>-676.828289515779+154.80980685453i</v>
      </c>
      <c r="K1936" t="str">
        <f t="shared" si="989"/>
        <v>0.227253035799346-0.993549999399399i</v>
      </c>
      <c r="L1936" t="str">
        <f t="shared" si="990"/>
        <v>0.0287609868535573-0.106753103224081i</v>
      </c>
      <c r="M1936" t="str">
        <f t="shared" si="991"/>
        <v>0.256014022652903-1.10030310262348i</v>
      </c>
      <c r="N1936" t="str">
        <f t="shared" si="992"/>
        <v>-1.32769690222848i</v>
      </c>
      <c r="O1936" t="str">
        <f t="shared" si="993"/>
        <v>0.240712068652296-0.970596569129076i</v>
      </c>
      <c r="P1936" t="str">
        <f t="shared" si="994"/>
        <v>0.759287931347704+0.970596569129076i</v>
      </c>
      <c r="Q1936" t="str">
        <f t="shared" si="995"/>
        <v>-0.759287931347704+0.357100333099404i</v>
      </c>
      <c r="R1936" t="str">
        <f t="shared" si="996"/>
        <v>-0.326569787191808-1.4318873039187i</v>
      </c>
      <c r="S1936" t="str">
        <f t="shared" si="997"/>
        <v>0.139990571406058i</v>
      </c>
      <c r="T1936" t="str">
        <f t="shared" si="998"/>
        <v>0.200450721864659-0.045716691112936i</v>
      </c>
      <c r="U1936" t="e">
        <f t="shared" si="999"/>
        <v>#DIV/0!</v>
      </c>
      <c r="V1936" t="str">
        <f t="shared" si="1000"/>
        <v>1.33333333333333E-06-0.000588808520502758i</v>
      </c>
      <c r="W1936" t="e">
        <f t="shared" si="1001"/>
        <v>#DIV/0!</v>
      </c>
      <c r="X1936" t="e">
        <f t="shared" si="1002"/>
        <v>#DIV/0!</v>
      </c>
      <c r="Y1936" t="str">
        <f t="shared" si="1003"/>
        <v>0.00083+0.181156798776602i</v>
      </c>
      <c r="Z1936" t="e">
        <f t="shared" si="1004"/>
        <v>#DIV/0!</v>
      </c>
      <c r="AA1936" t="e">
        <f t="shared" si="1005"/>
        <v>#DIV/0!</v>
      </c>
      <c r="AB1936" t="str">
        <f t="shared" si="1006"/>
        <v>1.23602666199932-0.281899953207098i</v>
      </c>
      <c r="AC1936" t="str">
        <f t="shared" si="1007"/>
        <v>1.0062647647015-1.43217431212941i</v>
      </c>
      <c r="AD1936" t="str">
        <f t="shared" si="1008"/>
        <v>0.537749855363005+0.485211837999653i</v>
      </c>
      <c r="AE1936" t="e">
        <f t="shared" si="1009"/>
        <v>#DIV/0!</v>
      </c>
      <c r="AF1936" t="str">
        <f t="shared" si="1010"/>
        <v>-18.8024623454507-2.39230014295477i</v>
      </c>
      <c r="AG1936" t="e">
        <f t="shared" si="1011"/>
        <v>#DIV/0!</v>
      </c>
      <c r="AH1936" t="e">
        <f t="shared" si="1012"/>
        <v>#DIV/0!</v>
      </c>
      <c r="AI1936" t="e">
        <f t="shared" si="1013"/>
        <v>#DIV/0!</v>
      </c>
      <c r="AJ1936" t="e">
        <f t="shared" si="1014"/>
        <v>#DIV/0!</v>
      </c>
      <c r="AK1936"/>
      <c r="AL1936"/>
      <c r="AM1936"/>
      <c r="AN1936"/>
    </row>
    <row r="1937" spans="1:40" x14ac:dyDescent="0.25">
      <c r="A1937"/>
      <c r="B1937">
        <f t="shared" si="980"/>
        <v>180300</v>
      </c>
      <c r="C1937" s="186" t="str">
        <f t="shared" si="983"/>
        <v>-3.02572754149471E-06+0.0174813750184572i</v>
      </c>
      <c r="D1937" s="158" t="str">
        <f t="shared" si="984"/>
        <v>-7.66668986391114+0.134023875141505i</v>
      </c>
      <c r="E1937" t="str">
        <f t="shared" si="985"/>
        <v>7.99990005871257-0.0282757901954043i</v>
      </c>
      <c r="F1937" t="str">
        <f t="shared" si="986"/>
        <v>0.999200649458592+2.82306037263621E-06i</v>
      </c>
      <c r="G1937">
        <f t="shared" si="981"/>
        <v>1</v>
      </c>
      <c r="H1937" t="str">
        <f t="shared" si="987"/>
        <v>11.1364207872671+2.52515614526262i</v>
      </c>
      <c r="I1937" t="str">
        <f t="shared" si="988"/>
        <v>708.0364443028i</v>
      </c>
      <c r="J1937" t="str">
        <f t="shared" si="982"/>
        <v>-677.580804905544+154.895716847235i</v>
      </c>
      <c r="K1937" t="str">
        <f t="shared" si="989"/>
        <v>0.227012831326569-0.993052229622636i</v>
      </c>
      <c r="L1937" t="str">
        <f t="shared" si="990"/>
        <v>0.0287312483921239-0.106701902197115i</v>
      </c>
      <c r="M1937" t="str">
        <f t="shared" si="991"/>
        <v>0.255744079718693-1.09975413181975i</v>
      </c>
      <c r="N1937" t="str">
        <f t="shared" si="992"/>
        <v>-1.32843369296224i</v>
      </c>
      <c r="O1937" t="str">
        <f t="shared" si="993"/>
        <v>0.2399968768221-0.970773660085417i</v>
      </c>
      <c r="P1937" t="str">
        <f t="shared" si="994"/>
        <v>0.7600031231779+0.970773660085417i</v>
      </c>
      <c r="Q1937" t="str">
        <f t="shared" si="995"/>
        <v>-0.7600031231779+0.357660032876823i</v>
      </c>
      <c r="R1937" t="str">
        <f t="shared" si="996"/>
        <v>-0.326562010268409-1.43100969752168i</v>
      </c>
      <c r="S1937" t="str">
        <f t="shared" si="997"/>
        <v>0.140068257627704i</v>
      </c>
      <c r="T1937" t="str">
        <f t="shared" si="998"/>
        <v>0.200439034980209-0.0457409717856964i</v>
      </c>
      <c r="U1937" t="e">
        <f t="shared" si="999"/>
        <v>#DIV/0!</v>
      </c>
      <c r="V1937" t="str">
        <f t="shared" si="1000"/>
        <v>1.33333333333333E-06-0.000588481948943965i</v>
      </c>
      <c r="W1937" t="e">
        <f t="shared" si="1001"/>
        <v>#DIV/0!</v>
      </c>
      <c r="X1937" t="e">
        <f t="shared" si="1002"/>
        <v>#DIV/0!</v>
      </c>
      <c r="Y1937" t="str">
        <f t="shared" si="1003"/>
        <v>0.00083+0.181257329741517i</v>
      </c>
      <c r="Z1937" t="e">
        <f t="shared" si="1004"/>
        <v>#DIV/0!</v>
      </c>
      <c r="AA1937" t="e">
        <f t="shared" si="1005"/>
        <v>#DIV/0!</v>
      </c>
      <c r="AB1937" t="str">
        <f t="shared" si="1006"/>
        <v>1.23595459789977-0.282049673590363i</v>
      </c>
      <c r="AC1937" t="str">
        <f t="shared" si="1007"/>
        <v>1.00590277730455-1.43137870998921i</v>
      </c>
      <c r="AD1937" t="str">
        <f t="shared" si="1008"/>
        <v>0.538104979966699+0.485317616660021i</v>
      </c>
      <c r="AE1937" t="e">
        <f t="shared" si="1009"/>
        <v>#DIV/0!</v>
      </c>
      <c r="AF1937" t="str">
        <f t="shared" si="1010"/>
        <v>-18.8031106511782-2.39113227012112i</v>
      </c>
      <c r="AG1937" t="e">
        <f t="shared" si="1011"/>
        <v>#DIV/0!</v>
      </c>
      <c r="AH1937" t="e">
        <f t="shared" si="1012"/>
        <v>#DIV/0!</v>
      </c>
      <c r="AI1937" t="e">
        <f t="shared" si="1013"/>
        <v>#DIV/0!</v>
      </c>
      <c r="AJ1937" t="e">
        <f t="shared" si="1014"/>
        <v>#DIV/0!</v>
      </c>
      <c r="AK1937"/>
      <c r="AL1937"/>
      <c r="AM1937"/>
      <c r="AN1937"/>
    </row>
    <row r="1938" spans="1:40" x14ac:dyDescent="0.25">
      <c r="A1938"/>
      <c r="B1938">
        <f t="shared" si="980"/>
        <v>180400</v>
      </c>
      <c r="C1938" s="186" t="str">
        <f t="shared" si="983"/>
        <v>-3.02237400620127E-06+0.017471684678118i</v>
      </c>
      <c r="D1938" s="158" t="str">
        <f t="shared" si="984"/>
        <v>-7.66668983820075+0.133949582532238i</v>
      </c>
      <c r="E1938" t="str">
        <f t="shared" si="985"/>
        <v>7.99989994782211-0.028291472437849i</v>
      </c>
      <c r="F1938" t="str">
        <f t="shared" si="986"/>
        <v>0.999200649469655+0.0000028246260908235i</v>
      </c>
      <c r="G1938">
        <f t="shared" si="981"/>
        <v>1</v>
      </c>
      <c r="H1938" t="str">
        <f t="shared" si="987"/>
        <v>11.1370681223332+2.52391503039271i</v>
      </c>
      <c r="I1938" t="str">
        <f t="shared" si="988"/>
        <v>708.429143384498i</v>
      </c>
      <c r="J1938" t="str">
        <f t="shared" si="982"/>
        <v>-678.333737779574+154.98162683994i</v>
      </c>
      <c r="K1938" t="str">
        <f t="shared" si="989"/>
        <v>0.226773001264595-0.992554928683084i</v>
      </c>
      <c r="L1938" t="str">
        <f t="shared" si="990"/>
        <v>0.0287015549181268-0.106650745827142i</v>
      </c>
      <c r="M1938" t="str">
        <f t="shared" si="991"/>
        <v>0.255474556182722-1.09920567451023i</v>
      </c>
      <c r="N1938" t="str">
        <f t="shared" si="992"/>
        <v>-1.329170483696i</v>
      </c>
      <c r="O1938" t="str">
        <f t="shared" si="993"/>
        <v>0.239281554707066-0.970950224047026i</v>
      </c>
      <c r="P1938" t="str">
        <f t="shared" si="994"/>
        <v>0.760718445292934+0.970950224047026i</v>
      </c>
      <c r="Q1938" t="str">
        <f t="shared" si="995"/>
        <v>-0.760718445292934+0.358220259648974i</v>
      </c>
      <c r="R1938" t="str">
        <f t="shared" si="996"/>
        <v>-0.326554228418905-1.43013301606192i</v>
      </c>
      <c r="S1938" t="str">
        <f t="shared" si="997"/>
        <v>0.14014594384935i</v>
      </c>
      <c r="T1938" t="str">
        <f t="shared" si="998"/>
        <v>0.200427341366115-0.0457652505597637i</v>
      </c>
      <c r="U1938" t="e">
        <f t="shared" si="999"/>
        <v>#DIV/0!</v>
      </c>
      <c r="V1938" t="str">
        <f t="shared" si="1000"/>
        <v>1.33333333333333E-06-0.000588155739437897i</v>
      </c>
      <c r="W1938" t="e">
        <f t="shared" si="1001"/>
        <v>#DIV/0!</v>
      </c>
      <c r="X1938" t="e">
        <f t="shared" si="1002"/>
        <v>#DIV/0!</v>
      </c>
      <c r="Y1938" t="str">
        <f t="shared" si="1003"/>
        <v>0.00083+0.181357860706432i</v>
      </c>
      <c r="Z1938" t="e">
        <f t="shared" si="1004"/>
        <v>#DIV/0!</v>
      </c>
      <c r="AA1938" t="e">
        <f t="shared" si="1005"/>
        <v>#DIV/0!</v>
      </c>
      <c r="AB1938" t="str">
        <f t="shared" si="1006"/>
        <v>1.23588249230364-0.282199382265835i</v>
      </c>
      <c r="AC1938" t="str">
        <f t="shared" si="1007"/>
        <v>1.00554136888538-1.43058381050741i</v>
      </c>
      <c r="AD1938" t="str">
        <f t="shared" si="1008"/>
        <v>0.538460193679865+0.485423144704953i</v>
      </c>
      <c r="AE1938" t="e">
        <f t="shared" si="1009"/>
        <v>#DIV/0!</v>
      </c>
      <c r="AF1938" t="str">
        <f t="shared" si="1010"/>
        <v>-18.803757960534-2.38996544786047i</v>
      </c>
      <c r="AG1938" t="e">
        <f t="shared" si="1011"/>
        <v>#DIV/0!</v>
      </c>
      <c r="AH1938" t="e">
        <f t="shared" si="1012"/>
        <v>#DIV/0!</v>
      </c>
      <c r="AI1938" t="e">
        <f t="shared" si="1013"/>
        <v>#DIV/0!</v>
      </c>
      <c r="AJ1938" t="e">
        <f t="shared" si="1014"/>
        <v>#DIV/0!</v>
      </c>
      <c r="AK1938"/>
      <c r="AL1938"/>
      <c r="AM1938"/>
      <c r="AN1938"/>
    </row>
    <row r="1939" spans="1:40" x14ac:dyDescent="0.25">
      <c r="A1939"/>
      <c r="B1939">
        <f t="shared" si="980"/>
        <v>180500</v>
      </c>
      <c r="C1939" s="186" t="str">
        <f t="shared" si="983"/>
        <v>-3.01902604310636E-06+0.0174620050749971i</v>
      </c>
      <c r="D1939" s="158" t="str">
        <f t="shared" si="984"/>
        <v>-7.66668981253298+0.133875372241645i</v>
      </c>
      <c r="E1939" t="str">
        <f t="shared" si="985"/>
        <v>7.99989983687016-0.0283071546796414i</v>
      </c>
      <c r="F1939" t="str">
        <f t="shared" si="986"/>
        <v>0.999200649480719+2.82619180894574E-06i</v>
      </c>
      <c r="G1939">
        <f t="shared" si="981"/>
        <v>1</v>
      </c>
      <c r="H1939" t="str">
        <f t="shared" si="987"/>
        <v>11.1377144629819+2.52267504715755i</v>
      </c>
      <c r="I1939" t="str">
        <f t="shared" si="988"/>
        <v>708.821842466197i</v>
      </c>
      <c r="J1939" t="str">
        <f t="shared" si="982"/>
        <v>-679.087088137871+155.067536832645i</v>
      </c>
      <c r="K1939" t="str">
        <f t="shared" si="989"/>
        <v>0.226533544849053-0.992058095970912i</v>
      </c>
      <c r="L1939" t="str">
        <f t="shared" si="990"/>
        <v>0.0286719063432224-0.106599634063701i</v>
      </c>
      <c r="M1939" t="str">
        <f t="shared" si="991"/>
        <v>0.255205451192275-1.09865773003461i</v>
      </c>
      <c r="N1939" t="str">
        <f t="shared" si="992"/>
        <v>-1.32990727442975i</v>
      </c>
      <c r="O1939" t="str">
        <f t="shared" si="993"/>
        <v>0.238566102695522-0.971126260918049i</v>
      </c>
      <c r="P1939" t="str">
        <f t="shared" si="994"/>
        <v>0.761433897304478+0.971126260918049i</v>
      </c>
      <c r="Q1939" t="str">
        <f t="shared" si="995"/>
        <v>-0.761433897304478+0.358781013511701i</v>
      </c>
      <c r="R1939" t="str">
        <f t="shared" si="996"/>
        <v>-0.326546441642226-1.42925725799926i</v>
      </c>
      <c r="S1939" t="str">
        <f t="shared" si="997"/>
        <v>0.140223630070996i</v>
      </c>
      <c r="T1939" t="str">
        <f t="shared" si="998"/>
        <v>0.200415641021974-0.0457895274338396i</v>
      </c>
      <c r="U1939" t="e">
        <f t="shared" si="999"/>
        <v>#DIV/0!</v>
      </c>
      <c r="V1939" t="str">
        <f t="shared" si="1000"/>
        <v>1.33333333333333E-06-0.000587829891382809i</v>
      </c>
      <c r="W1939" t="e">
        <f t="shared" si="1001"/>
        <v>#DIV/0!</v>
      </c>
      <c r="X1939" t="e">
        <f t="shared" si="1002"/>
        <v>#DIV/0!</v>
      </c>
      <c r="Y1939" t="str">
        <f t="shared" si="1003"/>
        <v>0.00083+0.181458391671346i</v>
      </c>
      <c r="Z1939" t="e">
        <f t="shared" si="1004"/>
        <v>#DIV/0!</v>
      </c>
      <c r="AA1939" t="e">
        <f t="shared" si="1005"/>
        <v>#DIV/0!</v>
      </c>
      <c r="AB1939" t="str">
        <f t="shared" si="1006"/>
        <v>1.23581034520844-0.28234907922551i</v>
      </c>
      <c r="AC1939" t="str">
        <f t="shared" si="1007"/>
        <v>1.00518053827774-1.42978961277746i</v>
      </c>
      <c r="AD1939" t="str">
        <f t="shared" si="1008"/>
        <v>0.538815496334018+0.485528422060983i</v>
      </c>
      <c r="AE1939" t="e">
        <f t="shared" si="1009"/>
        <v>#DIV/0!</v>
      </c>
      <c r="AF1939" t="str">
        <f t="shared" si="1010"/>
        <v>-18.8044042755149-2.38879967491591i</v>
      </c>
      <c r="AG1939" t="e">
        <f t="shared" si="1011"/>
        <v>#DIV/0!</v>
      </c>
      <c r="AH1939" t="e">
        <f t="shared" si="1012"/>
        <v>#DIV/0!</v>
      </c>
      <c r="AI1939" t="e">
        <f t="shared" si="1013"/>
        <v>#DIV/0!</v>
      </c>
      <c r="AJ1939" t="e">
        <f t="shared" si="1014"/>
        <v>#DIV/0!</v>
      </c>
      <c r="AK1939"/>
      <c r="AL1939"/>
      <c r="AM1939"/>
      <c r="AN1939"/>
    </row>
    <row r="1940" spans="1:40" x14ac:dyDescent="0.25">
      <c r="A1940"/>
      <c r="B1940">
        <f t="shared" si="980"/>
        <v>180600</v>
      </c>
      <c r="C1940" s="186" t="str">
        <f t="shared" si="983"/>
        <v>-3.01568363987182E-06+0.0174523361912583i</v>
      </c>
      <c r="D1940" s="158" t="str">
        <f t="shared" si="984"/>
        <v>-7.66668978690791+0.13380124413298i</v>
      </c>
      <c r="E1940" t="str">
        <f t="shared" si="985"/>
        <v>7.99989972585673-0.0283228369207811i</v>
      </c>
      <c r="F1940" t="str">
        <f t="shared" si="986"/>
        <v>0.999200649491792+2.82775752700294E-06i</v>
      </c>
      <c r="G1940">
        <f t="shared" si="981"/>
        <v>1</v>
      </c>
      <c r="H1940" t="str">
        <f t="shared" si="987"/>
        <v>11.138359811206+2.5214361941652i</v>
      </c>
      <c r="I1940" t="str">
        <f t="shared" si="988"/>
        <v>709.214541547896i</v>
      </c>
      <c r="J1940" t="str">
        <f t="shared" si="982"/>
        <v>-679.840855980434+155.15344682535i</v>
      </c>
      <c r="K1940" t="str">
        <f t="shared" si="989"/>
        <v>0.226294461317483-0.991561730877209i</v>
      </c>
      <c r="L1940" t="str">
        <f t="shared" si="990"/>
        <v>0.0286423025792777-0.106548566856388i</v>
      </c>
      <c r="M1940" t="str">
        <f t="shared" si="991"/>
        <v>0.254936763896761-1.0981102977336i</v>
      </c>
      <c r="N1940" t="str">
        <f t="shared" si="992"/>
        <v>-1.33064406516351i</v>
      </c>
      <c r="O1940" t="str">
        <f t="shared" si="993"/>
        <v>0.23785052117584-0.971301770602927i</v>
      </c>
      <c r="P1940" t="str">
        <f t="shared" si="994"/>
        <v>0.76214947882416+0.971301770602927i</v>
      </c>
      <c r="Q1940" t="str">
        <f t="shared" si="995"/>
        <v>-0.76214947882416+0.359342294560583i</v>
      </c>
      <c r="R1940" t="str">
        <f t="shared" si="996"/>
        <v>-0.326538649937295-1.42838242179691i</v>
      </c>
      <c r="S1940" t="str">
        <f t="shared" si="997"/>
        <v>0.140301316292642i</v>
      </c>
      <c r="T1940" t="str">
        <f t="shared" si="998"/>
        <v>0.200403933947378-0.0458138024066247i</v>
      </c>
      <c r="U1940" t="e">
        <f t="shared" si="999"/>
        <v>#DIV/0!</v>
      </c>
      <c r="V1940" t="str">
        <f t="shared" si="1000"/>
        <v>1.33333333333333E-06-0.000587504404178277i</v>
      </c>
      <c r="W1940" t="e">
        <f t="shared" si="1001"/>
        <v>#DIV/0!</v>
      </c>
      <c r="X1940" t="e">
        <f t="shared" si="1002"/>
        <v>#DIV/0!</v>
      </c>
      <c r="Y1940" t="str">
        <f t="shared" si="1003"/>
        <v>0.00083+0.181558922636261i</v>
      </c>
      <c r="Z1940" t="e">
        <f t="shared" si="1004"/>
        <v>#DIV/0!</v>
      </c>
      <c r="AA1940" t="e">
        <f t="shared" si="1005"/>
        <v>#DIV/0!</v>
      </c>
      <c r="AB1940" t="str">
        <f t="shared" si="1006"/>
        <v>1.23573815661166-0.282498764461375i</v>
      </c>
      <c r="AC1940" t="str">
        <f t="shared" si="1007"/>
        <v>1.00482028431827-1.42899611589422i</v>
      </c>
      <c r="AD1940" t="str">
        <f t="shared" si="1008"/>
        <v>0.539170887760574+0.485633448654745i</v>
      </c>
      <c r="AE1940" t="e">
        <f t="shared" si="1009"/>
        <v>#DIV/0!</v>
      </c>
      <c r="AF1940" t="str">
        <f t="shared" si="1010"/>
        <v>-18.8050495981139-2.38763495003222i</v>
      </c>
      <c r="AG1940" t="e">
        <f t="shared" si="1011"/>
        <v>#DIV/0!</v>
      </c>
      <c r="AH1940" t="e">
        <f t="shared" si="1012"/>
        <v>#DIV/0!</v>
      </c>
      <c r="AI1940" t="e">
        <f t="shared" si="1013"/>
        <v>#DIV/0!</v>
      </c>
      <c r="AJ1940" t="e">
        <f t="shared" si="1014"/>
        <v>#DIV/0!</v>
      </c>
      <c r="AK1940"/>
      <c r="AL1940"/>
      <c r="AM1940"/>
      <c r="AN1940"/>
    </row>
    <row r="1941" spans="1:40" x14ac:dyDescent="0.25">
      <c r="A1941"/>
      <c r="B1941">
        <f t="shared" si="980"/>
        <v>180700</v>
      </c>
      <c r="C1941" s="186" t="str">
        <f t="shared" si="983"/>
        <v>-3.01234678419378E-06+0.0174426780091057i</v>
      </c>
      <c r="D1941" s="158" t="str">
        <f t="shared" si="984"/>
        <v>-7.66668976132532+0.13372719806981i</v>
      </c>
      <c r="E1941" t="str">
        <f t="shared" si="985"/>
        <v>7.99989961478182-0.0283385191612678i</v>
      </c>
      <c r="F1941" t="str">
        <f t="shared" si="986"/>
        <v>0.999200649502875+2.82932324499507E-06i</v>
      </c>
      <c r="G1941">
        <f t="shared" si="981"/>
        <v>1</v>
      </c>
      <c r="H1941" t="str">
        <f t="shared" si="987"/>
        <v>11.1390041689931+2.52019847002549i</v>
      </c>
      <c r="I1941" t="str">
        <f t="shared" si="988"/>
        <v>709.607240629594i</v>
      </c>
      <c r="J1941" t="str">
        <f t="shared" si="982"/>
        <v>-680.595041307263+155.239356818055i</v>
      </c>
      <c r="K1941" t="str">
        <f t="shared" si="989"/>
        <v>0.226055749909337-0.991065832793994i</v>
      </c>
      <c r="L1941" t="str">
        <f t="shared" si="990"/>
        <v>0.0286127435383694-0.106497544154851i</v>
      </c>
      <c r="M1941" t="str">
        <f t="shared" si="991"/>
        <v>0.254668493447706-1.09756337694884i</v>
      </c>
      <c r="N1941" t="str">
        <f t="shared" si="992"/>
        <v>-1.33138085589726i</v>
      </c>
      <c r="O1941" t="str">
        <f t="shared" si="993"/>
        <v>0.237134810536501-0.971476753006379i</v>
      </c>
      <c r="P1941" t="str">
        <f t="shared" si="994"/>
        <v>0.762865189463499+0.971476753006379i</v>
      </c>
      <c r="Q1941" t="str">
        <f t="shared" si="995"/>
        <v>-0.762865189463499+0.359904102890881i</v>
      </c>
      <c r="R1941" t="str">
        <f t="shared" si="996"/>
        <v>-0.326530853303038-1.42750850592155i</v>
      </c>
      <c r="S1941" t="str">
        <f t="shared" si="997"/>
        <v>0.140379002514288i</v>
      </c>
      <c r="T1941" t="str">
        <f t="shared" si="998"/>
        <v>0.200392220141929-0.0458380754768198i</v>
      </c>
      <c r="U1941" t="e">
        <f t="shared" si="999"/>
        <v>#DIV/0!</v>
      </c>
      <c r="V1941" t="str">
        <f t="shared" si="1000"/>
        <v>1.33333333333333E-06-0.000587179277225217i</v>
      </c>
      <c r="W1941" t="e">
        <f t="shared" si="1001"/>
        <v>#DIV/0!</v>
      </c>
      <c r="X1941" t="e">
        <f t="shared" si="1002"/>
        <v>#DIV/0!</v>
      </c>
      <c r="Y1941" t="str">
        <f t="shared" si="1003"/>
        <v>0.00083+0.181659453601176i</v>
      </c>
      <c r="Z1941" t="e">
        <f t="shared" si="1004"/>
        <v>#DIV/0!</v>
      </c>
      <c r="AA1941" t="e">
        <f t="shared" si="1005"/>
        <v>#DIV/0!</v>
      </c>
      <c r="AB1941" t="str">
        <f t="shared" si="1006"/>
        <v>1.23566592651085-0.28264843796542i</v>
      </c>
      <c r="AC1941" t="str">
        <f t="shared" si="1007"/>
        <v>1.00446060584654-1.42820331895387i</v>
      </c>
      <c r="AD1941" t="str">
        <f t="shared" si="1008"/>
        <v>0.539526367790921+0.485738224412995i</v>
      </c>
      <c r="AE1941" t="e">
        <f t="shared" si="1009"/>
        <v>#DIV/0!</v>
      </c>
      <c r="AF1941" t="str">
        <f t="shared" si="1010"/>
        <v>-18.8056939303184-2.38647127195568i</v>
      </c>
      <c r="AG1941" t="e">
        <f t="shared" si="1011"/>
        <v>#DIV/0!</v>
      </c>
      <c r="AH1941" t="e">
        <f t="shared" si="1012"/>
        <v>#DIV/0!</v>
      </c>
      <c r="AI1941" t="e">
        <f t="shared" si="1013"/>
        <v>#DIV/0!</v>
      </c>
      <c r="AJ1941" t="e">
        <f t="shared" si="1014"/>
        <v>#DIV/0!</v>
      </c>
      <c r="AK1941"/>
      <c r="AL1941"/>
      <c r="AM1941"/>
      <c r="AN1941"/>
    </row>
    <row r="1942" spans="1:40" x14ac:dyDescent="0.25">
      <c r="A1942"/>
      <c r="B1942">
        <f t="shared" si="980"/>
        <v>180800</v>
      </c>
      <c r="C1942" s="186" t="str">
        <f t="shared" si="983"/>
        <v>-3.00901546380224E-06+0.0174330305107819i</v>
      </c>
      <c r="D1942" s="158" t="str">
        <f t="shared" si="984"/>
        <v>-7.6666897357852+0.133653233915995i</v>
      </c>
      <c r="E1942" t="str">
        <f t="shared" si="985"/>
        <v>7.99989950364542-0.028354201401101i</v>
      </c>
      <c r="F1942" t="str">
        <f t="shared" si="986"/>
        <v>0.999200649513969+2.83088896292208E-06i</v>
      </c>
      <c r="G1942">
        <f t="shared" si="981"/>
        <v>1</v>
      </c>
      <c r="H1942" t="str">
        <f t="shared" si="987"/>
        <v>11.1396475383261+2.51896187335016i</v>
      </c>
      <c r="I1942" t="str">
        <f t="shared" si="988"/>
        <v>709.999939711293i</v>
      </c>
      <c r="J1942" t="str">
        <f t="shared" si="982"/>
        <v>-681.349644118358+155.325266810761i</v>
      </c>
      <c r="K1942" t="str">
        <f t="shared" si="989"/>
        <v>0.225817409865969-0.99057040111421i</v>
      </c>
      <c r="L1942" t="str">
        <f t="shared" si="990"/>
        <v>0.0285832291327835-0.106446565908797i</v>
      </c>
      <c r="M1942" t="str">
        <f t="shared" si="991"/>
        <v>0.254400638998752-1.09701696702301i</v>
      </c>
      <c r="N1942" t="str">
        <f t="shared" si="992"/>
        <v>-1.33211764663102i</v>
      </c>
      <c r="O1942" t="str">
        <f t="shared" si="993"/>
        <v>0.236418971166015-0.971651208033419i</v>
      </c>
      <c r="P1942" t="str">
        <f t="shared" si="994"/>
        <v>0.763581028833985+0.971651208033419i</v>
      </c>
      <c r="Q1942" t="str">
        <f t="shared" si="995"/>
        <v>-0.763581028833985+0.360466438597601i</v>
      </c>
      <c r="R1942" t="str">
        <f t="shared" si="996"/>
        <v>-0.326523051738382-1.42663550884318i</v>
      </c>
      <c r="S1942" t="str">
        <f t="shared" si="997"/>
        <v>0.140456688735934i</v>
      </c>
      <c r="T1942" t="str">
        <f t="shared" si="998"/>
        <v>0.200380499605217-0.0458623466431252i</v>
      </c>
      <c r="U1942" t="e">
        <f t="shared" si="999"/>
        <v>#DIV/0!</v>
      </c>
      <c r="V1942" t="str">
        <f t="shared" si="1000"/>
        <v>1.33333333333333E-06-0.000586854509925869i</v>
      </c>
      <c r="W1942" t="e">
        <f t="shared" si="1001"/>
        <v>#DIV/0!</v>
      </c>
      <c r="X1942" t="e">
        <f t="shared" si="1002"/>
        <v>#DIV/0!</v>
      </c>
      <c r="Y1942" t="str">
        <f t="shared" si="1003"/>
        <v>0.00083+0.181759984566091i</v>
      </c>
      <c r="Z1942" t="e">
        <f t="shared" si="1004"/>
        <v>#DIV/0!</v>
      </c>
      <c r="AA1942" t="e">
        <f t="shared" si="1005"/>
        <v>#DIV/0!</v>
      </c>
      <c r="AB1942" t="str">
        <f t="shared" si="1006"/>
        <v>1.23559365490347-0.282798099729629i</v>
      </c>
      <c r="AC1942" t="str">
        <f t="shared" si="1007"/>
        <v>1.00410150170498-1.42741122105393i</v>
      </c>
      <c r="AD1942" t="str">
        <f t="shared" si="1008"/>
        <v>0.539881936256355+0.485842749262562i</v>
      </c>
      <c r="AE1942" t="e">
        <f t="shared" si="1009"/>
        <v>#DIV/0!</v>
      </c>
      <c r="AF1942" t="str">
        <f t="shared" si="1010"/>
        <v>-18.8063372741113-2.38530863943417i</v>
      </c>
      <c r="AG1942" t="e">
        <f t="shared" si="1011"/>
        <v>#DIV/0!</v>
      </c>
      <c r="AH1942" t="e">
        <f t="shared" si="1012"/>
        <v>#DIV/0!</v>
      </c>
      <c r="AI1942" t="e">
        <f t="shared" si="1013"/>
        <v>#DIV/0!</v>
      </c>
      <c r="AJ1942" t="e">
        <f t="shared" si="1014"/>
        <v>#DIV/0!</v>
      </c>
      <c r="AK1942"/>
      <c r="AL1942"/>
      <c r="AM1942"/>
      <c r="AN1942"/>
    </row>
    <row r="1943" spans="1:40" x14ac:dyDescent="0.25">
      <c r="A1943"/>
      <c r="B1943">
        <f t="shared" si="980"/>
        <v>180900</v>
      </c>
      <c r="C1943" s="186" t="str">
        <f t="shared" si="983"/>
        <v>-3.00568966646112E-06+0.0174233936785691i</v>
      </c>
      <c r="D1943" s="158" t="str">
        <f t="shared" si="984"/>
        <v>-7.66668971028747+0.133579351535696i</v>
      </c>
      <c r="E1943" t="str">
        <f t="shared" si="985"/>
        <v>7.99989939244755-0.0283698836402805i</v>
      </c>
      <c r="F1943" t="str">
        <f t="shared" si="986"/>
        <v>0.999200649525062+2.83245468078389E-06i</v>
      </c>
      <c r="G1943">
        <f t="shared" si="981"/>
        <v>1</v>
      </c>
      <c r="H1943" t="str">
        <f t="shared" si="987"/>
        <v>11.140289921183+2.51772640275291i</v>
      </c>
      <c r="I1943" t="str">
        <f t="shared" si="988"/>
        <v>710.392638792992i</v>
      </c>
      <c r="J1943" t="str">
        <f t="shared" si="982"/>
        <v>-682.104664413719+155.411176803465i</v>
      </c>
      <c r="K1943" t="str">
        <f t="shared" si="989"/>
        <v>0.225579440430624-0.990075435231724i</v>
      </c>
      <c r="L1943" t="str">
        <f t="shared" si="990"/>
        <v>0.0285537592750152-0.106395632067985i</v>
      </c>
      <c r="M1943" t="str">
        <f t="shared" si="991"/>
        <v>0.254133199705639-1.09647106729971i</v>
      </c>
      <c r="N1943" t="str">
        <f t="shared" si="992"/>
        <v>-1.33285443736478i</v>
      </c>
      <c r="O1943" t="str">
        <f t="shared" si="993"/>
        <v>0.235703003452994-0.971825135589339i</v>
      </c>
      <c r="P1943" t="str">
        <f t="shared" si="994"/>
        <v>0.764296996547006+0.971825135589339i</v>
      </c>
      <c r="Q1943" t="str">
        <f t="shared" si="995"/>
        <v>-0.764296996547006+0.361029301775441i</v>
      </c>
      <c r="R1943" t="str">
        <f t="shared" si="996"/>
        <v>-0.326515245242248-1.42576342903523i</v>
      </c>
      <c r="S1943" t="str">
        <f t="shared" si="997"/>
        <v>0.14053437495758i</v>
      </c>
      <c r="T1943" t="str">
        <f t="shared" si="998"/>
        <v>0.200368772336842-0.0458866159042403i</v>
      </c>
      <c r="U1943" t="e">
        <f t="shared" si="999"/>
        <v>#DIV/0!</v>
      </c>
      <c r="V1943" t="str">
        <f t="shared" si="1000"/>
        <v>1.33333333333333E-06-0.000586530101683786i</v>
      </c>
      <c r="W1943" t="e">
        <f t="shared" si="1001"/>
        <v>#DIV/0!</v>
      </c>
      <c r="X1943" t="e">
        <f t="shared" si="1002"/>
        <v>#DIV/0!</v>
      </c>
      <c r="Y1943" t="str">
        <f t="shared" si="1003"/>
        <v>0.00083+0.181860515531006i</v>
      </c>
      <c r="Z1943" t="e">
        <f t="shared" si="1004"/>
        <v>#DIV/0!</v>
      </c>
      <c r="AA1943" t="e">
        <f t="shared" si="1005"/>
        <v>#DIV/0!</v>
      </c>
      <c r="AB1943" t="str">
        <f t="shared" si="1006"/>
        <v>1.23552134178707-0.282947749745983i</v>
      </c>
      <c r="AC1943" t="str">
        <f t="shared" si="1007"/>
        <v>1.00374297073892-1.4266198212933i</v>
      </c>
      <c r="AD1943" t="str">
        <f t="shared" si="1008"/>
        <v>0.540237592988125+0.485947023130416i</v>
      </c>
      <c r="AE1943" t="e">
        <f t="shared" si="1009"/>
        <v>#DIV/0!</v>
      </c>
      <c r="AF1943" t="str">
        <f t="shared" si="1010"/>
        <v>-18.8069796314705-2.38414705121721i</v>
      </c>
      <c r="AG1943" t="e">
        <f t="shared" si="1011"/>
        <v>#DIV/0!</v>
      </c>
      <c r="AH1943" t="e">
        <f t="shared" si="1012"/>
        <v>#DIV/0!</v>
      </c>
      <c r="AI1943" t="e">
        <f t="shared" si="1013"/>
        <v>#DIV/0!</v>
      </c>
      <c r="AJ1943" t="e">
        <f t="shared" si="1014"/>
        <v>#DIV/0!</v>
      </c>
      <c r="AK1943"/>
      <c r="AL1943"/>
      <c r="AM1943"/>
      <c r="AN1943"/>
    </row>
    <row r="1944" spans="1:40" x14ac:dyDescent="0.25">
      <c r="A1944"/>
      <c r="B1944">
        <f t="shared" si="980"/>
        <v>181000</v>
      </c>
      <c r="C1944" s="186" t="str">
        <f t="shared" si="983"/>
        <v>-3.00236937996813E-06+0.0174137674947887i</v>
      </c>
      <c r="D1944" s="158" t="str">
        <f t="shared" si="984"/>
        <v>-7.66668968483192+0.13350555079338i</v>
      </c>
      <c r="E1944" t="str">
        <f t="shared" si="985"/>
        <v>7.99989928118818-0.0283855658788059i</v>
      </c>
      <c r="F1944" t="str">
        <f t="shared" si="986"/>
        <v>0.999200649536156+2.83402039858047E-06i</v>
      </c>
      <c r="G1944">
        <f t="shared" si="981"/>
        <v>1</v>
      </c>
      <c r="H1944" t="str">
        <f t="shared" si="987"/>
        <v>11.1409313195369+2.51649205684917i</v>
      </c>
      <c r="I1944" t="str">
        <f t="shared" si="988"/>
        <v>710.785337874691i</v>
      </c>
      <c r="J1944" t="str">
        <f t="shared" si="982"/>
        <v>-682.860102193347+155.49708679617i</v>
      </c>
      <c r="K1944" t="str">
        <f t="shared" si="989"/>
        <v>0.225341840848445-0.989580934541317i</v>
      </c>
      <c r="L1944" t="str">
        <f t="shared" si="990"/>
        <v>0.0285243338777672-0.10634474258223i</v>
      </c>
      <c r="M1944" t="str">
        <f t="shared" si="991"/>
        <v>0.253866174726212-1.09592567712355i</v>
      </c>
      <c r="N1944" t="str">
        <f t="shared" si="992"/>
        <v>-1.33359122809853i</v>
      </c>
      <c r="O1944" t="str">
        <f t="shared" si="993"/>
        <v>0.234986907786119-0.971998535579719i</v>
      </c>
      <c r="P1944" t="str">
        <f t="shared" si="994"/>
        <v>0.765013092213881+0.971998535579719i</v>
      </c>
      <c r="Q1944" t="str">
        <f t="shared" si="995"/>
        <v>-0.765013092213881+0.361592692518811i</v>
      </c>
      <c r="R1944" t="str">
        <f t="shared" si="996"/>
        <v>-0.326507433813559-1.42489226497448i</v>
      </c>
      <c r="S1944" t="str">
        <f t="shared" si="997"/>
        <v>0.140612061179226i</v>
      </c>
      <c r="T1944" t="str">
        <f t="shared" si="998"/>
        <v>0.200357038336397-0.0459108832588642i</v>
      </c>
      <c r="U1944" t="e">
        <f t="shared" si="999"/>
        <v>#DIV/0!</v>
      </c>
      <c r="V1944" t="str">
        <f t="shared" si="1000"/>
        <v>1.33333333333333E-06-0.000586206051903849i</v>
      </c>
      <c r="W1944" t="e">
        <f t="shared" si="1001"/>
        <v>#DIV/0!</v>
      </c>
      <c r="X1944" t="e">
        <f t="shared" si="1002"/>
        <v>#DIV/0!</v>
      </c>
      <c r="Y1944" t="str">
        <f t="shared" si="1003"/>
        <v>0.00083+0.181961046495921i</v>
      </c>
      <c r="Z1944" t="e">
        <f t="shared" si="1004"/>
        <v>#DIV/0!</v>
      </c>
      <c r="AA1944" t="e">
        <f t="shared" si="1005"/>
        <v>#DIV/0!</v>
      </c>
      <c r="AB1944" t="str">
        <f t="shared" si="1006"/>
        <v>1.23544898715912-0.283097388006461i</v>
      </c>
      <c r="AC1944" t="str">
        <f t="shared" si="1007"/>
        <v>1.00338501179657-1.42582911877215i</v>
      </c>
      <c r="AD1944" t="str">
        <f t="shared" si="1008"/>
        <v>0.540593337817423+0.486051045943595i</v>
      </c>
      <c r="AE1944" t="e">
        <f t="shared" si="1009"/>
        <v>#DIV/0!</v>
      </c>
      <c r="AF1944" t="str">
        <f t="shared" si="1010"/>
        <v>-18.8076210043688-2.38298650605579i</v>
      </c>
      <c r="AG1944" t="e">
        <f t="shared" si="1011"/>
        <v>#DIV/0!</v>
      </c>
      <c r="AH1944" t="e">
        <f t="shared" si="1012"/>
        <v>#DIV/0!</v>
      </c>
      <c r="AI1944" t="e">
        <f t="shared" si="1013"/>
        <v>#DIV/0!</v>
      </c>
      <c r="AJ1944" t="e">
        <f t="shared" si="1014"/>
        <v>#DIV/0!</v>
      </c>
      <c r="AK1944"/>
      <c r="AL1944"/>
      <c r="AM1944"/>
      <c r="AN1944"/>
    </row>
    <row r="1945" spans="1:40" x14ac:dyDescent="0.25">
      <c r="A1945"/>
      <c r="B1945">
        <f t="shared" si="980"/>
        <v>181100</v>
      </c>
      <c r="C1945" s="186" t="str">
        <f t="shared" si="983"/>
        <v>-2.99905459215477E-06+0.0174041519418012i</v>
      </c>
      <c r="D1945" s="158" t="str">
        <f t="shared" si="984"/>
        <v>-7.66668965941853+0.133431831553809i</v>
      </c>
      <c r="E1945" t="str">
        <f t="shared" si="985"/>
        <v>7.99989916986734-0.0284012481166767i</v>
      </c>
      <c r="F1945" t="str">
        <f t="shared" si="986"/>
        <v>0.999200649547259+2.83558611631182E-06i</v>
      </c>
      <c r="G1945">
        <f t="shared" si="981"/>
        <v>1</v>
      </c>
      <c r="H1945" t="str">
        <f t="shared" si="987"/>
        <v>11.1415717353561+2.51525883425642i</v>
      </c>
      <c r="I1945" t="str">
        <f t="shared" si="988"/>
        <v>711.178036956389i</v>
      </c>
      <c r="J1945" t="str">
        <f t="shared" si="982"/>
        <v>-683.615957457241+155.582996788876i</v>
      </c>
      <c r="K1945" t="str">
        <f t="shared" si="989"/>
        <v>0.225104610366461-0.989086898438697i</v>
      </c>
      <c r="L1945" t="str">
        <f t="shared" si="990"/>
        <v>0.0284949528539504-0.106293897401403i</v>
      </c>
      <c r="M1945" t="str">
        <f t="shared" si="991"/>
        <v>0.253599563220411-1.0953807958401i</v>
      </c>
      <c r="N1945" t="str">
        <f t="shared" si="992"/>
        <v>-1.33432801883229i</v>
      </c>
      <c r="O1945" t="str">
        <f t="shared" si="993"/>
        <v>0.234270684554109-0.972171407910431i</v>
      </c>
      <c r="P1945" t="str">
        <f t="shared" si="994"/>
        <v>0.765729315445891+0.972171407910431i</v>
      </c>
      <c r="Q1945" t="str">
        <f t="shared" si="995"/>
        <v>-0.765729315445891+0.362156610921859i</v>
      </c>
      <c r="R1945" t="str">
        <f t="shared" si="996"/>
        <v>-0.326499617451239-1.42402201514108i</v>
      </c>
      <c r="S1945" t="str">
        <f t="shared" si="997"/>
        <v>0.140689747400872i</v>
      </c>
      <c r="T1945" t="str">
        <f t="shared" si="998"/>
        <v>0.200345297603479-0.0459351487056962i</v>
      </c>
      <c r="U1945" t="e">
        <f t="shared" si="999"/>
        <v>#DIV/0!</v>
      </c>
      <c r="V1945" t="str">
        <f t="shared" si="1000"/>
        <v>1.33333333333333E-06-0.000585882359992254i</v>
      </c>
      <c r="W1945" t="e">
        <f t="shared" si="1001"/>
        <v>#DIV/0!</v>
      </c>
      <c r="X1945" t="e">
        <f t="shared" si="1002"/>
        <v>#DIV/0!</v>
      </c>
      <c r="Y1945" t="str">
        <f t="shared" si="1003"/>
        <v>0.00083+0.182061577460836i</v>
      </c>
      <c r="Z1945" t="e">
        <f t="shared" si="1004"/>
        <v>#DIV/0!</v>
      </c>
      <c r="AA1945" t="e">
        <f t="shared" si="1005"/>
        <v>#DIV/0!</v>
      </c>
      <c r="AB1945" t="str">
        <f t="shared" si="1006"/>
        <v>1.23537659101715-0.283247014503042i</v>
      </c>
      <c r="AC1945" t="str">
        <f t="shared" si="1007"/>
        <v>1.003027623729-1.42503911259205i</v>
      </c>
      <c r="AD1945" t="str">
        <f t="shared" si="1008"/>
        <v>0.540949170575371+0.486154817629268i</v>
      </c>
      <c r="AE1945" t="e">
        <f t="shared" si="1009"/>
        <v>#DIV/0!</v>
      </c>
      <c r="AF1945" t="str">
        <f t="shared" si="1010"/>
        <v>-18.8082613947746-2.38182700270261i</v>
      </c>
      <c r="AG1945" t="e">
        <f t="shared" si="1011"/>
        <v>#DIV/0!</v>
      </c>
      <c r="AH1945" t="e">
        <f t="shared" si="1012"/>
        <v>#DIV/0!</v>
      </c>
      <c r="AI1945" t="e">
        <f t="shared" si="1013"/>
        <v>#DIV/0!</v>
      </c>
      <c r="AJ1945" t="e">
        <f t="shared" si="1014"/>
        <v>#DIV/0!</v>
      </c>
      <c r="AK1945"/>
      <c r="AL1945"/>
      <c r="AM1945"/>
      <c r="AN1945"/>
    </row>
    <row r="1946" spans="1:40" x14ac:dyDescent="0.25">
      <c r="A1946"/>
      <c r="B1946">
        <f t="shared" si="980"/>
        <v>181200</v>
      </c>
      <c r="C1946" s="186" t="str">
        <f t="shared" si="983"/>
        <v>-2.99574529088599E-06+0.017394547002006i</v>
      </c>
      <c r="D1946" s="158" t="str">
        <f t="shared" si="984"/>
        <v>-7.66668963404723+0.133358193682046i</v>
      </c>
      <c r="E1946" t="str">
        <f t="shared" si="985"/>
        <v>7.99989905848501-0.0284169303538928i</v>
      </c>
      <c r="F1946" t="str">
        <f t="shared" si="986"/>
        <v>0.999200649558372+2.83715183397792E-06i</v>
      </c>
      <c r="G1946">
        <f t="shared" si="981"/>
        <v>1</v>
      </c>
      <c r="H1946" t="str">
        <f t="shared" si="987"/>
        <v>11.1422111706043+2.51402673359391i</v>
      </c>
      <c r="I1946" t="str">
        <f t="shared" si="988"/>
        <v>711.570736038088i</v>
      </c>
      <c r="J1946" t="str">
        <f t="shared" si="982"/>
        <v>-684.372230205401+155.668906781581i</v>
      </c>
      <c r="K1946" t="str">
        <f t="shared" si="989"/>
        <v>0.224867748233574-0.988593326320493i</v>
      </c>
      <c r="L1946" t="str">
        <f t="shared" si="990"/>
        <v>0.0284656161166823-0.106243096475431i</v>
      </c>
      <c r="M1946" t="str">
        <f t="shared" si="991"/>
        <v>0.253333364350256-1.09483642279592i</v>
      </c>
      <c r="N1946" t="str">
        <f t="shared" si="992"/>
        <v>-1.33506480956604i</v>
      </c>
      <c r="O1946" t="str">
        <f t="shared" si="993"/>
        <v>0.233554334145793-0.972343752487625i</v>
      </c>
      <c r="P1946" t="str">
        <f t="shared" si="994"/>
        <v>0.766445665854207+0.972343752487625i</v>
      </c>
      <c r="Q1946" t="str">
        <f t="shared" si="995"/>
        <v>-0.766445665854207+0.362721057078415i</v>
      </c>
      <c r="R1946" t="str">
        <f t="shared" si="996"/>
        <v>-0.326491796154209-1.42315267801853i</v>
      </c>
      <c r="S1946" t="str">
        <f t="shared" si="997"/>
        <v>0.140767433622518i</v>
      </c>
      <c r="T1946" t="str">
        <f t="shared" si="998"/>
        <v>0.200333550137682-0.0459594122434343i</v>
      </c>
      <c r="U1946" t="e">
        <f t="shared" si="999"/>
        <v>#DIV/0!</v>
      </c>
      <c r="V1946" t="str">
        <f t="shared" si="1000"/>
        <v>1.33333333333333E-06-0.000585559025356495i</v>
      </c>
      <c r="W1946" t="e">
        <f t="shared" si="1001"/>
        <v>#DIV/0!</v>
      </c>
      <c r="X1946" t="e">
        <f t="shared" si="1002"/>
        <v>#DIV/0!</v>
      </c>
      <c r="Y1946" t="str">
        <f t="shared" si="1003"/>
        <v>0.00083+0.182162108425751i</v>
      </c>
      <c r="Z1946" t="e">
        <f t="shared" si="1004"/>
        <v>#DIV/0!</v>
      </c>
      <c r="AA1946" t="e">
        <f t="shared" si="1005"/>
        <v>#DIV/0!</v>
      </c>
      <c r="AB1946" t="str">
        <f t="shared" si="1006"/>
        <v>1.23530415335865-0.283396629227697i</v>
      </c>
      <c r="AC1946" t="str">
        <f t="shared" si="1007"/>
        <v>1.00267080539012-1.4242498018559i</v>
      </c>
      <c r="AD1946" t="str">
        <f t="shared" si="1008"/>
        <v>0.54130509109302+0.486258338114699i</v>
      </c>
      <c r="AE1946" t="e">
        <f t="shared" si="1009"/>
        <v>#DIV/0!</v>
      </c>
      <c r="AF1946" t="str">
        <f t="shared" si="1010"/>
        <v>-18.8089008046515-2.38066853991186i</v>
      </c>
      <c r="AG1946" t="e">
        <f t="shared" si="1011"/>
        <v>#DIV/0!</v>
      </c>
      <c r="AH1946" t="e">
        <f t="shared" si="1012"/>
        <v>#DIV/0!</v>
      </c>
      <c r="AI1946" t="e">
        <f t="shared" si="1013"/>
        <v>#DIV/0!</v>
      </c>
      <c r="AJ1946" t="e">
        <f t="shared" si="1014"/>
        <v>#DIV/0!</v>
      </c>
      <c r="AK1946"/>
      <c r="AL1946"/>
      <c r="AM1946"/>
      <c r="AN1946"/>
    </row>
    <row r="1947" spans="1:40" x14ac:dyDescent="0.25">
      <c r="A1947"/>
      <c r="B1947">
        <f t="shared" si="980"/>
        <v>181300</v>
      </c>
      <c r="C1947" s="186" t="str">
        <f t="shared" si="983"/>
        <v>-2.99244146406022E-06+0.0173849526578411i</v>
      </c>
      <c r="D1947" s="158" t="str">
        <f t="shared" si="984"/>
        <v>-7.66668960871786+0.133284637043448i</v>
      </c>
      <c r="E1947" t="str">
        <f t="shared" si="985"/>
        <v>7.9998989470412-0.0284326125904535i</v>
      </c>
      <c r="F1947" t="str">
        <f t="shared" si="986"/>
        <v>0.999200649569496+2.83871755157872E-06i</v>
      </c>
      <c r="G1947">
        <f t="shared" si="981"/>
        <v>1</v>
      </c>
      <c r="H1947" t="str">
        <f t="shared" si="987"/>
        <v>11.1428496272401+2.51279575348281i</v>
      </c>
      <c r="I1947" t="str">
        <f t="shared" si="988"/>
        <v>711.963435119787i</v>
      </c>
      <c r="J1947" t="str">
        <f t="shared" si="982"/>
        <v>-685.128920437827+155.754816774285i</v>
      </c>
      <c r="K1947" t="str">
        <f t="shared" si="989"/>
        <v>0.224631253700568-0.988100217584247i</v>
      </c>
      <c r="L1947" t="str">
        <f t="shared" si="990"/>
        <v>0.0284363235792873-0.106192339754293i</v>
      </c>
      <c r="M1947" t="str">
        <f t="shared" si="991"/>
        <v>0.253067577279855-1.09429255733854i</v>
      </c>
      <c r="N1947" t="str">
        <f t="shared" si="992"/>
        <v>-1.3358016002998i</v>
      </c>
      <c r="O1947" t="str">
        <f t="shared" si="993"/>
        <v>0.232837856950031-0.972515569217746i</v>
      </c>
      <c r="P1947" t="str">
        <f t="shared" si="994"/>
        <v>0.767162143049969+0.972515569217746i</v>
      </c>
      <c r="Q1947" t="str">
        <f t="shared" si="995"/>
        <v>-0.767162143049969+0.363286031082054i</v>
      </c>
      <c r="R1947" t="str">
        <f t="shared" si="996"/>
        <v>-0.326483969921388-1.42228425209367i</v>
      </c>
      <c r="S1947" t="str">
        <f t="shared" si="997"/>
        <v>0.140845119844164i</v>
      </c>
      <c r="T1947" t="str">
        <f t="shared" si="998"/>
        <v>0.2003217959386-0.0459836738707763i</v>
      </c>
      <c r="U1947" t="e">
        <f t="shared" si="999"/>
        <v>#DIV/0!</v>
      </c>
      <c r="V1947" t="str">
        <f t="shared" si="1000"/>
        <v>1.33333333333333E-06-0.000585236047405388i</v>
      </c>
      <c r="W1947" t="e">
        <f t="shared" si="1001"/>
        <v>#DIV/0!</v>
      </c>
      <c r="X1947" t="e">
        <f t="shared" si="1002"/>
        <v>#DIV/0!</v>
      </c>
      <c r="Y1947" t="str">
        <f t="shared" si="1003"/>
        <v>0.00083+0.182262639390665i</v>
      </c>
      <c r="Z1947" t="e">
        <f t="shared" si="1004"/>
        <v>#DIV/0!</v>
      </c>
      <c r="AA1947" t="e">
        <f t="shared" si="1005"/>
        <v>#DIV/0!</v>
      </c>
      <c r="AB1947" t="str">
        <f t="shared" si="1006"/>
        <v>1.23523167418112-0.283546232172397i</v>
      </c>
      <c r="AC1947" t="str">
        <f t="shared" si="1007"/>
        <v>1.00231455563672-1.42346118566792i</v>
      </c>
      <c r="AD1947" t="str">
        <f t="shared" si="1008"/>
        <v>0.541661099201369+0.48636160732725i</v>
      </c>
      <c r="AE1947" t="e">
        <f t="shared" si="1009"/>
        <v>#DIV/0!</v>
      </c>
      <c r="AF1947" t="str">
        <f t="shared" si="1010"/>
        <v>-18.809539235958-2.37951111643936i</v>
      </c>
      <c r="AG1947" t="e">
        <f t="shared" si="1011"/>
        <v>#DIV/0!</v>
      </c>
      <c r="AH1947" t="e">
        <f t="shared" si="1012"/>
        <v>#DIV/0!</v>
      </c>
      <c r="AI1947" t="e">
        <f t="shared" si="1013"/>
        <v>#DIV/0!</v>
      </c>
      <c r="AJ1947" t="e">
        <f t="shared" si="1014"/>
        <v>#DIV/0!</v>
      </c>
      <c r="AK1947"/>
      <c r="AL1947"/>
      <c r="AM1947"/>
      <c r="AN1947"/>
    </row>
    <row r="1948" spans="1:40" x14ac:dyDescent="0.25">
      <c r="A1948"/>
      <c r="B1948">
        <f t="shared" si="980"/>
        <v>181400</v>
      </c>
      <c r="C1948" s="186" t="str">
        <f t="shared" si="983"/>
        <v>-2.98914309960925E-06+0.0173753688917835i</v>
      </c>
      <c r="D1948" s="158" t="str">
        <f t="shared" si="984"/>
        <v>-7.66668958343044+0.133211161503674i</v>
      </c>
      <c r="E1948" t="str">
        <f t="shared" si="985"/>
        <v>7.9998988355359-0.0284482948263588i</v>
      </c>
      <c r="F1948" t="str">
        <f t="shared" si="986"/>
        <v>0.999200649580619+2.84028326911416E-06i</v>
      </c>
      <c r="G1948">
        <f t="shared" si="981"/>
        <v>1</v>
      </c>
      <c r="H1948" t="str">
        <f t="shared" si="987"/>
        <v>11.1434871072178+2.51156589254618i</v>
      </c>
      <c r="I1948" t="str">
        <f t="shared" si="988"/>
        <v>712.356134201485i</v>
      </c>
      <c r="J1948" t="str">
        <f t="shared" si="982"/>
        <v>-685.886028154519+155.84072676699i</v>
      </c>
      <c r="K1948" t="str">
        <f t="shared" si="989"/>
        <v>0.224395126020093-0.987607571628415i</v>
      </c>
      <c r="L1948" t="str">
        <f t="shared" si="990"/>
        <v>0.0284070751552955-0.106141627188026i</v>
      </c>
      <c r="M1948" t="str">
        <f t="shared" si="991"/>
        <v>0.252802201175388-1.09374919881644i</v>
      </c>
      <c r="N1948" t="str">
        <f t="shared" si="992"/>
        <v>-1.33653839103356i</v>
      </c>
      <c r="O1948" t="str">
        <f t="shared" si="993"/>
        <v>0.23212125335578-0.97268685800752i</v>
      </c>
      <c r="P1948" t="str">
        <f t="shared" si="994"/>
        <v>0.76787874664422+0.97268685800752i</v>
      </c>
      <c r="Q1948" t="str">
        <f t="shared" si="995"/>
        <v>-0.76787874664422+0.36385153302604i</v>
      </c>
      <c r="R1948" t="str">
        <f t="shared" si="996"/>
        <v>-0.326476138751696-1.42141673585668i</v>
      </c>
      <c r="S1948" t="str">
        <f t="shared" si="997"/>
        <v>0.14092280606581i</v>
      </c>
      <c r="T1948" t="str">
        <f t="shared" si="998"/>
        <v>0.200310035005828-0.0460079335864197i</v>
      </c>
      <c r="U1948" t="e">
        <f t="shared" si="999"/>
        <v>#DIV/0!</v>
      </c>
      <c r="V1948" t="str">
        <f t="shared" si="1000"/>
        <v>1.33333333333333E-06-0.000584913425549044i</v>
      </c>
      <c r="W1948" t="e">
        <f t="shared" si="1001"/>
        <v>#DIV/0!</v>
      </c>
      <c r="X1948" t="e">
        <f t="shared" si="1002"/>
        <v>#DIV/0!</v>
      </c>
      <c r="Y1948" t="str">
        <f t="shared" si="1003"/>
        <v>0.00083+0.18236317035558i</v>
      </c>
      <c r="Z1948" t="e">
        <f t="shared" si="1004"/>
        <v>#DIV/0!</v>
      </c>
      <c r="AA1948" t="e">
        <f t="shared" si="1005"/>
        <v>#DIV/0!</v>
      </c>
      <c r="AB1948" t="str">
        <f t="shared" si="1006"/>
        <v>1.23515915348207-0.283695823329111i</v>
      </c>
      <c r="AC1948" t="str">
        <f t="shared" si="1007"/>
        <v>1.00195887332841-1.42267326313367i</v>
      </c>
      <c r="AD1948" t="str">
        <f t="shared" si="1008"/>
        <v>0.542017194731358+0.486464625194399i</v>
      </c>
      <c r="AE1948" t="e">
        <f t="shared" si="1009"/>
        <v>#DIV/0!</v>
      </c>
      <c r="AF1948" t="str">
        <f t="shared" si="1010"/>
        <v>-18.8101766906482-2.37835473104251i</v>
      </c>
      <c r="AG1948" t="e">
        <f t="shared" si="1011"/>
        <v>#DIV/0!</v>
      </c>
      <c r="AH1948" t="e">
        <f t="shared" si="1012"/>
        <v>#DIV/0!</v>
      </c>
      <c r="AI1948" t="e">
        <f t="shared" si="1013"/>
        <v>#DIV/0!</v>
      </c>
      <c r="AJ1948" t="e">
        <f t="shared" si="1014"/>
        <v>#DIV/0!</v>
      </c>
      <c r="AK1948"/>
      <c r="AL1948"/>
      <c r="AM1948"/>
      <c r="AN1948"/>
    </row>
    <row r="1949" spans="1:40" x14ac:dyDescent="0.25">
      <c r="A1949"/>
      <c r="B1949">
        <f t="shared" si="980"/>
        <v>181500</v>
      </c>
      <c r="C1949" s="186" t="str">
        <f t="shared" si="983"/>
        <v>-2.98585018549807E-06+0.0173657956863486i</v>
      </c>
      <c r="D1949" s="158" t="str">
        <f t="shared" si="984"/>
        <v>-7.66668955818479+0.133137766928673i</v>
      </c>
      <c r="E1949" t="str">
        <f t="shared" si="985"/>
        <v>7.99989872396913-0.028463977061608i</v>
      </c>
      <c r="F1949" t="str">
        <f t="shared" si="986"/>
        <v>0.999200649591742+2.84184898658416E-06i</v>
      </c>
      <c r="G1949">
        <f t="shared" si="981"/>
        <v>1</v>
      </c>
      <c r="H1949" t="str">
        <f t="shared" si="987"/>
        <v>11.1441236124862+2.51033714940893i</v>
      </c>
      <c r="I1949" t="str">
        <f t="shared" si="988"/>
        <v>712.748833283184i</v>
      </c>
      <c r="J1949" t="str">
        <f t="shared" si="982"/>
        <v>-686.643553355477+155.926636759696i</v>
      </c>
      <c r="K1949" t="str">
        <f t="shared" si="989"/>
        <v>0.224159364446665-0.987115387852375i</v>
      </c>
      <c r="L1949" t="str">
        <f t="shared" si="990"/>
        <v>0.028377870758442-0.106090958726722i</v>
      </c>
      <c r="M1949" t="str">
        <f t="shared" si="991"/>
        <v>0.252537235205107-1.0932063465791i</v>
      </c>
      <c r="N1949" t="str">
        <f t="shared" si="992"/>
        <v>-1.33727518176731i</v>
      </c>
      <c r="O1949" t="str">
        <f t="shared" si="993"/>
        <v>0.231404523752064-0.972857618763959i</v>
      </c>
      <c r="P1949" t="str">
        <f t="shared" si="994"/>
        <v>0.768595476247936+0.972857618763959i</v>
      </c>
      <c r="Q1949" t="str">
        <f t="shared" si="995"/>
        <v>-0.768595476247936+0.364417563003351i</v>
      </c>
      <c r="R1949" t="str">
        <f t="shared" si="996"/>
        <v>-0.326468302644056-1.42055012780109i</v>
      </c>
      <c r="S1949" t="str">
        <f t="shared" si="997"/>
        <v>0.141000492287456i</v>
      </c>
      <c r="T1949" t="str">
        <f t="shared" si="998"/>
        <v>0.200298267338962-0.0460321913890621i</v>
      </c>
      <c r="U1949" t="e">
        <f t="shared" si="999"/>
        <v>#DIV/0!</v>
      </c>
      <c r="V1949" t="str">
        <f t="shared" si="1000"/>
        <v>1.33333333333333E-06-0.000584591159198882i</v>
      </c>
      <c r="W1949" t="e">
        <f t="shared" si="1001"/>
        <v>#DIV/0!</v>
      </c>
      <c r="X1949" t="e">
        <f t="shared" si="1002"/>
        <v>#DIV/0!</v>
      </c>
      <c r="Y1949" t="str">
        <f t="shared" si="1003"/>
        <v>0.00083+0.182463701320495i</v>
      </c>
      <c r="Z1949" t="e">
        <f t="shared" si="1004"/>
        <v>#DIV/0!</v>
      </c>
      <c r="AA1949" t="e">
        <f t="shared" si="1005"/>
        <v>#DIV/0!</v>
      </c>
      <c r="AB1949" t="str">
        <f t="shared" si="1006"/>
        <v>1.23508659125899-0.283845402689806i</v>
      </c>
      <c r="AC1949" t="str">
        <f t="shared" si="1007"/>
        <v>1.00160375732765-1.42188603336004i</v>
      </c>
      <c r="AD1949" t="str">
        <f t="shared" si="1008"/>
        <v>0.542373377513857+0.486567391643715i</v>
      </c>
      <c r="AE1949" t="e">
        <f t="shared" si="1009"/>
        <v>#DIV/0!</v>
      </c>
      <c r="AF1949" t="str">
        <f t="shared" si="1010"/>
        <v>-18.810813170671-2.37719938248026i</v>
      </c>
      <c r="AG1949" t="e">
        <f t="shared" si="1011"/>
        <v>#DIV/0!</v>
      </c>
      <c r="AH1949" t="e">
        <f t="shared" si="1012"/>
        <v>#DIV/0!</v>
      </c>
      <c r="AI1949" t="e">
        <f t="shared" si="1013"/>
        <v>#DIV/0!</v>
      </c>
      <c r="AJ1949" t="e">
        <f t="shared" si="1014"/>
        <v>#DIV/0!</v>
      </c>
      <c r="AK1949"/>
      <c r="AL1949"/>
      <c r="AM1949"/>
      <c r="AN1949"/>
    </row>
    <row r="1950" spans="1:40" x14ac:dyDescent="0.25">
      <c r="A1950"/>
      <c r="B1950">
        <f t="shared" si="980"/>
        <v>181600</v>
      </c>
      <c r="C1950" s="186" t="str">
        <f t="shared" si="983"/>
        <v>-2.98256270972491E-06+0.0173562330240907i</v>
      </c>
      <c r="D1950" s="158" t="str">
        <f t="shared" si="984"/>
        <v>-7.66668953298078+0.133064453184695i</v>
      </c>
      <c r="E1950" t="str">
        <f t="shared" si="985"/>
        <v>7.99989861234086-0.028479659296201i</v>
      </c>
      <c r="F1950" t="str">
        <f t="shared" si="986"/>
        <v>0.999200649602885+2.84341470398883E-06i</v>
      </c>
      <c r="G1950">
        <f t="shared" si="981"/>
        <v>1</v>
      </c>
      <c r="H1950" t="str">
        <f t="shared" si="987"/>
        <v>11.14475914499+2.50910952269781i</v>
      </c>
      <c r="I1950" t="str">
        <f t="shared" si="988"/>
        <v>713.141532364883i</v>
      </c>
      <c r="J1950" t="str">
        <f t="shared" si="982"/>
        <v>-687.401496040702+156.012546752401i</v>
      </c>
      <c r="K1950" t="str">
        <f t="shared" si="989"/>
        <v>0.223923968236653-0.986623665656412i</v>
      </c>
      <c r="L1950" t="str">
        <f t="shared" si="990"/>
        <v>0.0283487103026673-0.106040334320527i</v>
      </c>
      <c r="M1950" t="str">
        <f t="shared" si="991"/>
        <v>0.25227267853932-1.09266399997694i</v>
      </c>
      <c r="N1950" t="str">
        <f t="shared" si="992"/>
        <v>-1.33801197250107i</v>
      </c>
      <c r="O1950" t="str">
        <f t="shared" si="993"/>
        <v>0.23068766852795-0.973027851394367i</v>
      </c>
      <c r="P1950" t="str">
        <f t="shared" si="994"/>
        <v>0.76931233147205+0.973027851394367i</v>
      </c>
      <c r="Q1950" t="str">
        <f t="shared" si="995"/>
        <v>-0.76931233147205+0.364984121106703i</v>
      </c>
      <c r="R1950" t="str">
        <f t="shared" si="996"/>
        <v>-0.326460461597381-1.4196844264237i</v>
      </c>
      <c r="S1950" t="str">
        <f t="shared" si="997"/>
        <v>0.141078178509102i</v>
      </c>
      <c r="T1950" t="str">
        <f t="shared" si="998"/>
        <v>0.200286492937595-0.0460564472773992i</v>
      </c>
      <c r="U1950" t="e">
        <f t="shared" si="999"/>
        <v>#DIV/0!</v>
      </c>
      <c r="V1950" t="str">
        <f t="shared" si="1000"/>
        <v>1.33333333333333E-06-0.000584269247767604i</v>
      </c>
      <c r="W1950" t="e">
        <f t="shared" si="1001"/>
        <v>#DIV/0!</v>
      </c>
      <c r="X1950" t="e">
        <f t="shared" si="1002"/>
        <v>#DIV/0!</v>
      </c>
      <c r="Y1950" t="str">
        <f t="shared" si="1003"/>
        <v>0.00083+0.18256423228541i</v>
      </c>
      <c r="Z1950" t="e">
        <f t="shared" si="1004"/>
        <v>#DIV/0!</v>
      </c>
      <c r="AA1950" t="e">
        <f t="shared" si="1005"/>
        <v>#DIV/0!</v>
      </c>
      <c r="AB1950" t="str">
        <f t="shared" si="1006"/>
        <v>1.23501398750938-0.283994970246442i</v>
      </c>
      <c r="AC1950" t="str">
        <f t="shared" si="1007"/>
        <v>1.00124920649971-1.42109949545523i</v>
      </c>
      <c r="AD1950" t="str">
        <f t="shared" si="1008"/>
        <v>0.542729647379686+0.486669906602884i</v>
      </c>
      <c r="AE1950" t="e">
        <f t="shared" si="1009"/>
        <v>#DIV/0!</v>
      </c>
      <c r="AF1950" t="str">
        <f t="shared" si="1010"/>
        <v>-18.8114486779708-2.37604506951311i</v>
      </c>
      <c r="AG1950" t="e">
        <f t="shared" si="1011"/>
        <v>#DIV/0!</v>
      </c>
      <c r="AH1950" t="e">
        <f t="shared" si="1012"/>
        <v>#DIV/0!</v>
      </c>
      <c r="AI1950" t="e">
        <f t="shared" si="1013"/>
        <v>#DIV/0!</v>
      </c>
      <c r="AJ1950" t="e">
        <f t="shared" si="1014"/>
        <v>#DIV/0!</v>
      </c>
      <c r="AK1950"/>
      <c r="AL1950"/>
      <c r="AM1950"/>
      <c r="AN1950"/>
    </row>
    <row r="1951" spans="1:40" x14ac:dyDescent="0.25">
      <c r="A1951"/>
      <c r="B1951">
        <f t="shared" si="980"/>
        <v>181700</v>
      </c>
      <c r="C1951" s="186" t="str">
        <f t="shared" si="983"/>
        <v>-2.97928066032091E-06+0.0173466808876021i</v>
      </c>
      <c r="D1951" s="158" t="str">
        <f t="shared" si="984"/>
        <v>-7.6666895078184+0.132991220138283i</v>
      </c>
      <c r="E1951" t="str">
        <f t="shared" si="985"/>
        <v>7.99989850065112-0.0284953415301373i</v>
      </c>
      <c r="F1951" t="str">
        <f t="shared" si="986"/>
        <v>0.999200649614018+2.84498042132794E-06i</v>
      </c>
      <c r="G1951">
        <f t="shared" si="981"/>
        <v>1</v>
      </c>
      <c r="H1951" t="str">
        <f t="shared" si="987"/>
        <v>11.1453937066689+2.50788301104152i</v>
      </c>
      <c r="I1951" t="str">
        <f t="shared" si="988"/>
        <v>713.534231446582i</v>
      </c>
      <c r="J1951" t="str">
        <f t="shared" si="982"/>
        <v>-688.159856210192+156.098456745105i</v>
      </c>
      <c r="K1951" t="str">
        <f t="shared" si="989"/>
        <v>0.223688936648284-0.986132404441729i</v>
      </c>
      <c r="L1951" t="str">
        <f t="shared" si="990"/>
        <v>0.0283195937021155-0.105989753919642i</v>
      </c>
      <c r="M1951" t="str">
        <f t="shared" si="991"/>
        <v>0.252008530350399-1.09212215836137i</v>
      </c>
      <c r="N1951" t="str">
        <f t="shared" si="992"/>
        <v>-1.33874876323482i</v>
      </c>
      <c r="O1951" t="str">
        <f t="shared" si="993"/>
        <v>0.229970688072607-0.973197555806328i</v>
      </c>
      <c r="P1951" t="str">
        <f t="shared" si="994"/>
        <v>0.770029311927393+0.973197555806328i</v>
      </c>
      <c r="Q1951" t="str">
        <f t="shared" si="995"/>
        <v>-0.770029311927393+0.365551207428492i</v>
      </c>
      <c r="R1951" t="str">
        <f t="shared" si="996"/>
        <v>-0.326452615610594-1.41881963022466i</v>
      </c>
      <c r="S1951" t="str">
        <f t="shared" si="997"/>
        <v>0.141155864730748i</v>
      </c>
      <c r="T1951" t="str">
        <f t="shared" si="998"/>
        <v>0.200274711801322-0.0460807012501279i</v>
      </c>
      <c r="U1951" t="e">
        <f t="shared" si="999"/>
        <v>#DIV/0!</v>
      </c>
      <c r="V1951" t="str">
        <f t="shared" si="1000"/>
        <v>1.33333333333333E-06-0.000583947690669217i</v>
      </c>
      <c r="W1951" t="e">
        <f t="shared" si="1001"/>
        <v>#DIV/0!</v>
      </c>
      <c r="X1951" t="e">
        <f t="shared" si="1002"/>
        <v>#DIV/0!</v>
      </c>
      <c r="Y1951" t="str">
        <f t="shared" si="1003"/>
        <v>0.00083+0.182664763250325i</v>
      </c>
      <c r="Z1951" t="e">
        <f t="shared" si="1004"/>
        <v>#DIV/0!</v>
      </c>
      <c r="AA1951" t="e">
        <f t="shared" si="1005"/>
        <v>#DIV/0!</v>
      </c>
      <c r="AB1951" t="str">
        <f t="shared" si="1006"/>
        <v>1.23494134223075-0.284144525990982i</v>
      </c>
      <c r="AC1951" t="str">
        <f t="shared" si="1007"/>
        <v>1.00089521971268-1.42031364852883i</v>
      </c>
      <c r="AD1951" t="str">
        <f t="shared" si="1008"/>
        <v>0.543086004159585+0.486772169999694i</v>
      </c>
      <c r="AE1951" t="e">
        <f t="shared" si="1009"/>
        <v>#DIV/0!</v>
      </c>
      <c r="AF1951" t="str">
        <f t="shared" si="1010"/>
        <v>-18.8120832144873-2.37489179090324i</v>
      </c>
      <c r="AG1951" t="e">
        <f t="shared" si="1011"/>
        <v>#DIV/0!</v>
      </c>
      <c r="AH1951" t="e">
        <f t="shared" si="1012"/>
        <v>#DIV/0!</v>
      </c>
      <c r="AI1951" t="e">
        <f t="shared" si="1013"/>
        <v>#DIV/0!</v>
      </c>
      <c r="AJ1951" t="e">
        <f t="shared" si="1014"/>
        <v>#DIV/0!</v>
      </c>
      <c r="AK1951"/>
      <c r="AL1951"/>
      <c r="AM1951"/>
      <c r="AN1951"/>
    </row>
    <row r="1952" spans="1:40" x14ac:dyDescent="0.25">
      <c r="A1952"/>
      <c r="B1952">
        <f t="shared" si="980"/>
        <v>181800</v>
      </c>
      <c r="C1952" s="186" t="str">
        <f t="shared" si="983"/>
        <v>-2.97600402535014E-06+0.0173371392595135i</v>
      </c>
      <c r="D1952" s="158" t="str">
        <f t="shared" si="984"/>
        <v>-7.66668948269757+0.13291806765627i</v>
      </c>
      <c r="E1952" t="str">
        <f t="shared" si="985"/>
        <v>7.99989838889989-0.0285110237634166i</v>
      </c>
      <c r="F1952" t="str">
        <f t="shared" si="986"/>
        <v>0.999200649625172+2.84654613860164E-06i</v>
      </c>
      <c r="G1952">
        <f t="shared" si="981"/>
        <v>1</v>
      </c>
      <c r="H1952" t="str">
        <f t="shared" si="987"/>
        <v>11.146027299458+2.5066576130706i</v>
      </c>
      <c r="I1952" t="str">
        <f t="shared" si="988"/>
        <v>713.926930528281i</v>
      </c>
      <c r="J1952" t="str">
        <f t="shared" si="982"/>
        <v>-688.918633863949+156.184366737811i</v>
      </c>
      <c r="K1952" t="str">
        <f t="shared" si="989"/>
        <v>0.223454268941631-0.985641603610433i</v>
      </c>
      <c r="L1952" t="str">
        <f t="shared" si="990"/>
        <v>0.0282905208711347-0.105939217474324i</v>
      </c>
      <c r="M1952" t="str">
        <f t="shared" si="991"/>
        <v>0.251744789812766-1.09158082108476i</v>
      </c>
      <c r="N1952" t="str">
        <f t="shared" si="992"/>
        <v>-1.33948555396858i</v>
      </c>
      <c r="O1952" t="str">
        <f t="shared" si="993"/>
        <v>0.229253582775239-0.973366731907721i</v>
      </c>
      <c r="P1952" t="str">
        <f t="shared" si="994"/>
        <v>0.770746417224761+0.973366731907721i</v>
      </c>
      <c r="Q1952" t="str">
        <f t="shared" si="995"/>
        <v>-0.770746417224761+0.366118822060859i</v>
      </c>
      <c r="R1952" t="str">
        <f t="shared" si="996"/>
        <v>-0.326444764682608-1.41795573770737i</v>
      </c>
      <c r="S1952" t="str">
        <f t="shared" si="997"/>
        <v>0.141233550952394i</v>
      </c>
      <c r="T1952" t="str">
        <f t="shared" si="998"/>
        <v>0.200262923929733-0.0461049533059434i</v>
      </c>
      <c r="U1952" t="e">
        <f t="shared" si="999"/>
        <v>#DIV/0!</v>
      </c>
      <c r="V1952" t="str">
        <f t="shared" si="1000"/>
        <v>1.33333333333333E-06-0.000583626487319016i</v>
      </c>
      <c r="W1952" t="e">
        <f t="shared" si="1001"/>
        <v>#DIV/0!</v>
      </c>
      <c r="X1952" t="e">
        <f t="shared" si="1002"/>
        <v>#DIV/0!</v>
      </c>
      <c r="Y1952" t="str">
        <f t="shared" si="1003"/>
        <v>0.00083+0.18276529421524i</v>
      </c>
      <c r="Z1952" t="e">
        <f t="shared" si="1004"/>
        <v>#DIV/0!</v>
      </c>
      <c r="AA1952" t="e">
        <f t="shared" si="1005"/>
        <v>#DIV/0!</v>
      </c>
      <c r="AB1952" t="str">
        <f t="shared" si="1006"/>
        <v>1.23486865542056-0.284294069915381i</v>
      </c>
      <c r="AC1952" t="str">
        <f t="shared" si="1007"/>
        <v>1.00054179583746-1.41952849169167i</v>
      </c>
      <c r="AD1952" t="str">
        <f t="shared" si="1008"/>
        <v>0.543442447684247+0.486874181762022i</v>
      </c>
      <c r="AE1952" t="e">
        <f t="shared" si="1009"/>
        <v>#DIV/0!</v>
      </c>
      <c r="AF1952" t="str">
        <f t="shared" si="1010"/>
        <v>-18.8127167821556-2.37373954541433i</v>
      </c>
      <c r="AG1952" t="e">
        <f t="shared" si="1011"/>
        <v>#DIV/0!</v>
      </c>
      <c r="AH1952" t="e">
        <f t="shared" si="1012"/>
        <v>#DIV/0!</v>
      </c>
      <c r="AI1952" t="e">
        <f t="shared" si="1013"/>
        <v>#DIV/0!</v>
      </c>
      <c r="AJ1952" t="e">
        <f t="shared" si="1014"/>
        <v>#DIV/0!</v>
      </c>
      <c r="AK1952"/>
      <c r="AL1952"/>
      <c r="AM1952"/>
      <c r="AN1952"/>
    </row>
    <row r="1953" spans="1:40" x14ac:dyDescent="0.25">
      <c r="A1953"/>
      <c r="B1953">
        <f t="shared" si="980"/>
        <v>181900</v>
      </c>
      <c r="C1953" s="186" t="str">
        <f t="shared" si="983"/>
        <v>-2.97273279290943E-06+0.0173276081224938i</v>
      </c>
      <c r="D1953" s="158" t="str">
        <f t="shared" si="984"/>
        <v>-7.66668945761806+0.132844995605786i</v>
      </c>
      <c r="E1953" t="str">
        <f t="shared" si="985"/>
        <v>7.99989827708718-0.0285267059960385i</v>
      </c>
      <c r="F1953" t="str">
        <f t="shared" si="986"/>
        <v>0.999200649636325+2.84811185580978E-06i</v>
      </c>
      <c r="G1953">
        <f t="shared" si="981"/>
        <v>1</v>
      </c>
      <c r="H1953" t="str">
        <f t="shared" si="987"/>
        <v>11.1466599252873+2.50543332741736i</v>
      </c>
      <c r="I1953" t="str">
        <f t="shared" si="988"/>
        <v>714.319629609979i</v>
      </c>
      <c r="J1953" t="str">
        <f t="shared" si="982"/>
        <v>-689.677829001972+156.270276730516i</v>
      </c>
      <c r="K1953" t="str">
        <f t="shared" si="989"/>
        <v>0.223219964378607-0.985151262565547i</v>
      </c>
      <c r="L1953" t="str">
        <f t="shared" si="990"/>
        <v>0.0282614917242762-0.105888724934887i</v>
      </c>
      <c r="M1953" t="str">
        <f t="shared" si="991"/>
        <v>0.251481456102883-1.09103998750043i</v>
      </c>
      <c r="N1953" t="str">
        <f t="shared" si="992"/>
        <v>-1.34022234470234i</v>
      </c>
      <c r="O1953" t="str">
        <f t="shared" si="993"/>
        <v>0.228536353025142-0.973535379606703i</v>
      </c>
      <c r="P1953" t="str">
        <f t="shared" si="994"/>
        <v>0.771463646974858+0.973535379606703i</v>
      </c>
      <c r="Q1953" t="str">
        <f t="shared" si="995"/>
        <v>-0.771463646974858+0.366686965095637i</v>
      </c>
      <c r="R1953" t="str">
        <f t="shared" si="996"/>
        <v>-0.326436908812341-1.41709274737858i</v>
      </c>
      <c r="S1953" t="str">
        <f t="shared" si="997"/>
        <v>0.14131123717404i</v>
      </c>
      <c r="T1953" t="str">
        <f t="shared" si="998"/>
        <v>0.200251129322426-0.0461292034435412i</v>
      </c>
      <c r="U1953" t="e">
        <f t="shared" si="999"/>
        <v>#DIV/0!</v>
      </c>
      <c r="V1953" t="str">
        <f t="shared" si="1000"/>
        <v>1.33333333333333E-06-0.000583305637133573i</v>
      </c>
      <c r="W1953" t="e">
        <f t="shared" si="1001"/>
        <v>#DIV/0!</v>
      </c>
      <c r="X1953" t="e">
        <f t="shared" si="1002"/>
        <v>#DIV/0!</v>
      </c>
      <c r="Y1953" t="str">
        <f t="shared" si="1003"/>
        <v>0.00083+0.182865825180155i</v>
      </c>
      <c r="Z1953" t="e">
        <f t="shared" si="1004"/>
        <v>#DIV/0!</v>
      </c>
      <c r="AA1953" t="e">
        <f t="shared" si="1005"/>
        <v>#DIV/0!</v>
      </c>
      <c r="AB1953" t="str">
        <f t="shared" si="1006"/>
        <v>1.23479592707634-0.284443602011595i</v>
      </c>
      <c r="AC1953" t="str">
        <f t="shared" si="1007"/>
        <v>1.00018893374776-1.41874402405598i</v>
      </c>
      <c r="AD1953" t="str">
        <f t="shared" si="1008"/>
        <v>0.543798977784299+0.486975941817873i</v>
      </c>
      <c r="AE1953" t="e">
        <f t="shared" si="1009"/>
        <v>#DIV/0!</v>
      </c>
      <c r="AF1953" t="str">
        <f t="shared" si="1010"/>
        <v>-18.8133493829054-2.37258833181157i</v>
      </c>
      <c r="AG1953" t="e">
        <f t="shared" si="1011"/>
        <v>#DIV/0!</v>
      </c>
      <c r="AH1953" t="e">
        <f t="shared" si="1012"/>
        <v>#DIV/0!</v>
      </c>
      <c r="AI1953" t="e">
        <f t="shared" si="1013"/>
        <v>#DIV/0!</v>
      </c>
      <c r="AJ1953" t="e">
        <f t="shared" si="1014"/>
        <v>#DIV/0!</v>
      </c>
      <c r="AK1953"/>
      <c r="AL1953"/>
      <c r="AM1953"/>
      <c r="AN1953"/>
    </row>
    <row r="1954" spans="1:40" x14ac:dyDescent="0.25">
      <c r="A1954"/>
      <c r="B1954">
        <f t="shared" si="980"/>
        <v>182000</v>
      </c>
      <c r="C1954" s="186" t="str">
        <f t="shared" si="983"/>
        <v>-2.96946695112846E-06+0.0173180874592502i</v>
      </c>
      <c r="D1954" s="158" t="str">
        <f t="shared" si="984"/>
        <v>-7.66668943257995+0.132772003854252i</v>
      </c>
      <c r="E1954" t="str">
        <f t="shared" si="985"/>
        <v>7.99989816521299-0.0285423882280027i</v>
      </c>
      <c r="F1954" t="str">
        <f t="shared" si="986"/>
        <v>0.999200649647488+2.84967757295238E-06i</v>
      </c>
      <c r="G1954">
        <f t="shared" si="981"/>
        <v>1</v>
      </c>
      <c r="H1954" t="str">
        <f t="shared" si="987"/>
        <v>11.1472915860828+2.50421015271616i</v>
      </c>
      <c r="I1954" t="str">
        <f t="shared" si="988"/>
        <v>714.712328691678i</v>
      </c>
      <c r="J1954" t="str">
        <f t="shared" si="982"/>
        <v>-690.437441624261+156.356186723221i</v>
      </c>
      <c r="K1954" t="str">
        <f t="shared" si="989"/>
        <v>0.222986022222964-0.984661380711001i</v>
      </c>
      <c r="L1954" t="str">
        <f t="shared" si="990"/>
        <v>0.0282325061762933-0.105838276251695i</v>
      </c>
      <c r="M1954" t="str">
        <f t="shared" si="991"/>
        <v>0.251218528399257-1.0904996569627i</v>
      </c>
      <c r="N1954" t="str">
        <f t="shared" si="992"/>
        <v>-1.34095913543609i</v>
      </c>
      <c r="O1954" t="str">
        <f t="shared" si="993"/>
        <v>0.227818999211682-0.973703498811721i</v>
      </c>
      <c r="P1954" t="str">
        <f t="shared" si="994"/>
        <v>0.772181000788318+0.973703498811721i</v>
      </c>
      <c r="Q1954" t="str">
        <f t="shared" si="995"/>
        <v>-0.772181000788318+0.367255636624369i</v>
      </c>
      <c r="R1954" t="str">
        <f t="shared" si="996"/>
        <v>-0.326429047998708-1.41623065774829i</v>
      </c>
      <c r="S1954" t="str">
        <f t="shared" si="997"/>
        <v>0.141388923395686i</v>
      </c>
      <c r="T1954" t="str">
        <f t="shared" si="998"/>
        <v>0.200239327978995-0.046153451661616i</v>
      </c>
      <c r="U1954" t="e">
        <f t="shared" si="999"/>
        <v>#DIV/0!</v>
      </c>
      <c r="V1954" t="str">
        <f t="shared" si="1000"/>
        <v>1.33333333333333E-06-0.000582985139530751i</v>
      </c>
      <c r="W1954" t="e">
        <f t="shared" si="1001"/>
        <v>#DIV/0!</v>
      </c>
      <c r="X1954" t="e">
        <f t="shared" si="1002"/>
        <v>#DIV/0!</v>
      </c>
      <c r="Y1954" t="str">
        <f t="shared" si="1003"/>
        <v>0.00083+0.18296635614507i</v>
      </c>
      <c r="Z1954" t="e">
        <f t="shared" si="1004"/>
        <v>#DIV/0!</v>
      </c>
      <c r="AA1954" t="e">
        <f t="shared" si="1005"/>
        <v>#DIV/0!</v>
      </c>
      <c r="AB1954" t="str">
        <f t="shared" si="1006"/>
        <v>1.23472315719558-0.284593122271575i</v>
      </c>
      <c r="AC1954" t="str">
        <f t="shared" si="1007"/>
        <v>0.999836632320062-1.4179602447353i</v>
      </c>
      <c r="AD1954" t="str">
        <f t="shared" si="1008"/>
        <v>0.544155594290297+0.487077450095349i</v>
      </c>
      <c r="AE1954" t="e">
        <f t="shared" si="1009"/>
        <v>#DIV/0!</v>
      </c>
      <c r="AF1954" t="str">
        <f t="shared" si="1010"/>
        <v>-18.8139810186628-2.37143814886191i</v>
      </c>
      <c r="AG1954" t="e">
        <f t="shared" si="1011"/>
        <v>#DIV/0!</v>
      </c>
      <c r="AH1954" t="e">
        <f t="shared" si="1012"/>
        <v>#DIV/0!</v>
      </c>
      <c r="AI1954" t="e">
        <f t="shared" si="1013"/>
        <v>#DIV/0!</v>
      </c>
      <c r="AJ1954" t="e">
        <f t="shared" si="1014"/>
        <v>#DIV/0!</v>
      </c>
      <c r="AK1954"/>
      <c r="AL1954"/>
      <c r="AM1954"/>
      <c r="AN1954"/>
    </row>
    <row r="1955" spans="1:40" x14ac:dyDescent="0.25">
      <c r="A1955"/>
      <c r="B1955">
        <f t="shared" si="980"/>
        <v>182100</v>
      </c>
      <c r="C1955" s="186" t="str">
        <f t="shared" si="983"/>
        <v>-2.96620648816932E-06+0.0173085772525277i</v>
      </c>
      <c r="D1955" s="158" t="str">
        <f t="shared" si="984"/>
        <v>-7.66668940758309+0.132699092269379i</v>
      </c>
      <c r="E1955" t="str">
        <f t="shared" si="985"/>
        <v>7.99989805327731-0.0285580704593087i</v>
      </c>
      <c r="F1955" t="str">
        <f t="shared" si="986"/>
        <v>0.999200649658651+2.85124329002934E-06i</v>
      </c>
      <c r="G1955">
        <f t="shared" si="981"/>
        <v>1</v>
      </c>
      <c r="H1955" t="str">
        <f t="shared" si="987"/>
        <v>11.1479222837652+2.50298808760308i</v>
      </c>
      <c r="I1955" t="str">
        <f t="shared" si="988"/>
        <v>715.105027773377i</v>
      </c>
      <c r="J1955" t="str">
        <f t="shared" si="982"/>
        <v>-691.197471730817+156.442096715926i</v>
      </c>
      <c r="K1955" t="str">
        <f t="shared" si="989"/>
        <v>0.222752441740283-0.984171957451629i</v>
      </c>
      <c r="L1955" t="str">
        <f t="shared" si="990"/>
        <v>0.0282035641421418-0.105787871375174i</v>
      </c>
      <c r="M1955" t="str">
        <f t="shared" si="991"/>
        <v>0.250956005882425-1.0899598288268i</v>
      </c>
      <c r="N1955" t="str">
        <f t="shared" si="992"/>
        <v>-1.34169592616985i</v>
      </c>
      <c r="O1955" t="str">
        <f t="shared" si="993"/>
        <v>0.227101521724262-0.973871089431514i</v>
      </c>
      <c r="P1955" t="str">
        <f t="shared" si="994"/>
        <v>0.772898478275738+0.973871089431514i</v>
      </c>
      <c r="Q1955" t="str">
        <f t="shared" si="995"/>
        <v>-0.772898478275738+0.367824836738336i</v>
      </c>
      <c r="R1955" t="str">
        <f t="shared" si="996"/>
        <v>-0.326421182240625-1.41536946732975i</v>
      </c>
      <c r="S1955" t="str">
        <f t="shared" si="997"/>
        <v>0.141466609617332i</v>
      </c>
      <c r="T1955" t="str">
        <f t="shared" si="998"/>
        <v>0.200227519899029-0.0461776979588625i</v>
      </c>
      <c r="U1955" t="e">
        <f t="shared" si="999"/>
        <v>#DIV/0!</v>
      </c>
      <c r="V1955" t="str">
        <f t="shared" si="1000"/>
        <v>1.33333333333333E-06-0.000582664993929693i</v>
      </c>
      <c r="W1955" t="e">
        <f t="shared" si="1001"/>
        <v>#DIV/0!</v>
      </c>
      <c r="X1955" t="e">
        <f t="shared" si="1002"/>
        <v>#DIV/0!</v>
      </c>
      <c r="Y1955" t="str">
        <f t="shared" si="1003"/>
        <v>0.00083+0.183066887109984i</v>
      </c>
      <c r="Z1955" t="e">
        <f t="shared" si="1004"/>
        <v>#DIV/0!</v>
      </c>
      <c r="AA1955" t="e">
        <f t="shared" si="1005"/>
        <v>#DIV/0!</v>
      </c>
      <c r="AB1955" t="str">
        <f t="shared" si="1006"/>
        <v>1.23465034577575-0.284742630687273i</v>
      </c>
      <c r="AC1955" t="str">
        <f t="shared" si="1007"/>
        <v>0.999484890433644-1.41717715284442i</v>
      </c>
      <c r="AD1955" t="str">
        <f t="shared" si="1008"/>
        <v>0.544512297032761+0.487178706522645i</v>
      </c>
      <c r="AE1955" t="e">
        <f t="shared" si="1009"/>
        <v>#DIV/0!</v>
      </c>
      <c r="AF1955" t="str">
        <f t="shared" si="1010"/>
        <v>-18.8146116913483-2.3702889953337i</v>
      </c>
      <c r="AG1955" t="e">
        <f t="shared" si="1011"/>
        <v>#DIV/0!</v>
      </c>
      <c r="AH1955" t="e">
        <f t="shared" si="1012"/>
        <v>#DIV/0!</v>
      </c>
      <c r="AI1955" t="e">
        <f t="shared" si="1013"/>
        <v>#DIV/0!</v>
      </c>
      <c r="AJ1955" t="e">
        <f t="shared" si="1014"/>
        <v>#DIV/0!</v>
      </c>
      <c r="AK1955"/>
      <c r="AL1955"/>
      <c r="AM1955"/>
      <c r="AN1955"/>
    </row>
    <row r="1956" spans="1:40" x14ac:dyDescent="0.25">
      <c r="A1956"/>
      <c r="B1956">
        <f t="shared" si="980"/>
        <v>182200</v>
      </c>
      <c r="C1956" s="186" t="str">
        <f t="shared" si="983"/>
        <v>-2.96295139222664E-06+0.0172990774851091i</v>
      </c>
      <c r="D1956" s="158" t="str">
        <f t="shared" si="984"/>
        <v>-7.66668938262733+0.13262626071917i</v>
      </c>
      <c r="E1956" t="str">
        <f t="shared" si="985"/>
        <v>7.99989794128015-0.0285737526899563i</v>
      </c>
      <c r="F1956" t="str">
        <f t="shared" si="986"/>
        <v>0.999200649669825+2.85280900704069E-06i</v>
      </c>
      <c r="G1956">
        <f t="shared" si="981"/>
        <v>1</v>
      </c>
      <c r="H1956" t="str">
        <f t="shared" si="987"/>
        <v>11.1485520202507+2.50176713071608i</v>
      </c>
      <c r="I1956" t="str">
        <f t="shared" si="988"/>
        <v>715.497726855075i</v>
      </c>
      <c r="J1956" t="str">
        <f t="shared" si="982"/>
        <v>-691.957919321638+156.528006708631i</v>
      </c>
      <c r="K1956" t="str">
        <f t="shared" si="989"/>
        <v>0.222519222197974-0.983682992193173i</v>
      </c>
      <c r="L1956" t="str">
        <f t="shared" si="990"/>
        <v>0.0281746655369784-0.105737510255799i</v>
      </c>
      <c r="M1956" t="str">
        <f t="shared" si="991"/>
        <v>0.250693887734952-1.08942050244897i</v>
      </c>
      <c r="N1956" t="str">
        <f t="shared" si="992"/>
        <v>-1.34243271690361i</v>
      </c>
      <c r="O1956" t="str">
        <f t="shared" si="993"/>
        <v>0.226383920952383-0.974038151375102i</v>
      </c>
      <c r="P1956" t="str">
        <f t="shared" si="994"/>
        <v>0.773616079047617+0.974038151375102i</v>
      </c>
      <c r="Q1956" t="str">
        <f t="shared" si="995"/>
        <v>-0.773616079047617+0.368394565528508i</v>
      </c>
      <c r="R1956" t="str">
        <f t="shared" si="996"/>
        <v>-0.326413311537005-1.41450917463951i</v>
      </c>
      <c r="S1956" t="str">
        <f t="shared" si="997"/>
        <v>0.141544295838978i</v>
      </c>
      <c r="T1956" t="str">
        <f t="shared" si="998"/>
        <v>0.200215705082123-0.0462019423339743i</v>
      </c>
      <c r="U1956" t="e">
        <f t="shared" si="999"/>
        <v>#DIV/0!</v>
      </c>
      <c r="V1956" t="str">
        <f t="shared" si="1000"/>
        <v>1.33333333333333E-06-0.000582345199750807i</v>
      </c>
      <c r="W1956" t="e">
        <f t="shared" si="1001"/>
        <v>#DIV/0!</v>
      </c>
      <c r="X1956" t="e">
        <f t="shared" si="1002"/>
        <v>#DIV/0!</v>
      </c>
      <c r="Y1956" t="str">
        <f t="shared" si="1003"/>
        <v>0.00083+0.183167418074899i</v>
      </c>
      <c r="Z1956" t="e">
        <f t="shared" si="1004"/>
        <v>#DIV/0!</v>
      </c>
      <c r="AA1956" t="e">
        <f t="shared" si="1005"/>
        <v>#DIV/0!</v>
      </c>
      <c r="AB1956" t="str">
        <f t="shared" si="1006"/>
        <v>1.23457749281435-0.284892127250632i</v>
      </c>
      <c r="AC1956" t="str">
        <f t="shared" si="1007"/>
        <v>0.99913370697056-1.41639474749954i</v>
      </c>
      <c r="AD1956" t="str">
        <f t="shared" si="1008"/>
        <v>0.544869085842118+0.487279711028071i</v>
      </c>
      <c r="AE1956" t="e">
        <f t="shared" si="1009"/>
        <v>#DIV/0!</v>
      </c>
      <c r="AF1956" t="str">
        <f t="shared" si="1010"/>
        <v>-18.815241402878-2.36914086999691i</v>
      </c>
      <c r="AG1956" t="e">
        <f t="shared" si="1011"/>
        <v>#DIV/0!</v>
      </c>
      <c r="AH1956" t="e">
        <f t="shared" si="1012"/>
        <v>#DIV/0!</v>
      </c>
      <c r="AI1956" t="e">
        <f t="shared" si="1013"/>
        <v>#DIV/0!</v>
      </c>
      <c r="AJ1956" t="e">
        <f t="shared" si="1014"/>
        <v>#DIV/0!</v>
      </c>
      <c r="AK1956"/>
      <c r="AL1956"/>
      <c r="AM1956"/>
      <c r="AN1956"/>
    </row>
    <row r="1957" spans="1:40" x14ac:dyDescent="0.25">
      <c r="A1957"/>
      <c r="B1957">
        <f t="shared" si="980"/>
        <v>182300</v>
      </c>
      <c r="C1957" s="186" t="str">
        <f t="shared" si="983"/>
        <v>-2.95970165152739E-06+0.017289588139815i</v>
      </c>
      <c r="D1957" s="158" t="str">
        <f t="shared" si="984"/>
        <v>-7.66668935771265+0.132553509071915i</v>
      </c>
      <c r="E1957" t="str">
        <f t="shared" si="985"/>
        <v>7.99989782922151-0.028589434919945i</v>
      </c>
      <c r="F1957" t="str">
        <f t="shared" si="986"/>
        <v>0.999200649681008+2.85437472398638E-06i</v>
      </c>
      <c r="G1957">
        <f t="shared" si="981"/>
        <v>1</v>
      </c>
      <c r="H1957" t="str">
        <f t="shared" si="987"/>
        <v>11.1491807974511+2.50054728069504i</v>
      </c>
      <c r="I1957" t="str">
        <f t="shared" si="988"/>
        <v>715.890425936774i</v>
      </c>
      <c r="J1957" t="str">
        <f t="shared" si="982"/>
        <v>-692.718784396726+156.613916701336i</v>
      </c>
      <c r="K1957" t="str">
        <f t="shared" si="989"/>
        <v>0.222286362865264-0.983194484342281i</v>
      </c>
      <c r="L1957" t="str">
        <f t="shared" si="990"/>
        <v>0.0281458102761611-0.105687192844104i</v>
      </c>
      <c r="M1957" t="str">
        <f t="shared" si="991"/>
        <v>0.250432173141425-1.08888167718638i</v>
      </c>
      <c r="N1957" t="str">
        <f t="shared" si="992"/>
        <v>-1.34316950763736i</v>
      </c>
      <c r="O1957" t="str">
        <f t="shared" si="993"/>
        <v>0.225666197285612-0.974204684551789i</v>
      </c>
      <c r="P1957" t="str">
        <f t="shared" si="994"/>
        <v>0.774333802714388+0.974204684551789i</v>
      </c>
      <c r="Q1957" t="str">
        <f t="shared" si="995"/>
        <v>-0.774333802714388+0.368964823085571i</v>
      </c>
      <c r="R1957" t="str">
        <f t="shared" si="996"/>
        <v>-0.326405435886759-1.41364977819736i</v>
      </c>
      <c r="S1957" t="str">
        <f t="shared" si="997"/>
        <v>0.141621982060624i</v>
      </c>
      <c r="T1957" t="str">
        <f t="shared" si="998"/>
        <v>0.200203883527872-0.0462261847856447i</v>
      </c>
      <c r="U1957" t="e">
        <f t="shared" si="999"/>
        <v>#DIV/0!</v>
      </c>
      <c r="V1957" t="str">
        <f t="shared" si="1000"/>
        <v>1.33333333333333E-06-0.00058202575641578i</v>
      </c>
      <c r="W1957" t="e">
        <f t="shared" si="1001"/>
        <v>#DIV/0!</v>
      </c>
      <c r="X1957" t="e">
        <f t="shared" si="1002"/>
        <v>#DIV/0!</v>
      </c>
      <c r="Y1957" t="str">
        <f t="shared" si="1003"/>
        <v>0.00083+0.183267949039814i</v>
      </c>
      <c r="Z1957" t="e">
        <f t="shared" si="1004"/>
        <v>#DIV/0!</v>
      </c>
      <c r="AA1957" t="e">
        <f t="shared" si="1005"/>
        <v>#DIV/0!</v>
      </c>
      <c r="AB1957" t="str">
        <f t="shared" si="1006"/>
        <v>1.23450459830889-0.285041611953596i</v>
      </c>
      <c r="AC1957" t="str">
        <f t="shared" si="1007"/>
        <v>0.998783080815636-1.41561302781816i</v>
      </c>
      <c r="AD1957" t="str">
        <f t="shared" si="1008"/>
        <v>0.545225960548749+0.487380463540049i</v>
      </c>
      <c r="AE1957" t="e">
        <f t="shared" si="1009"/>
        <v>#DIV/0!</v>
      </c>
      <c r="AF1957" t="str">
        <f t="shared" si="1010"/>
        <v>-18.8158701551638-2.36799377162313i</v>
      </c>
      <c r="AG1957" t="e">
        <f t="shared" si="1011"/>
        <v>#DIV/0!</v>
      </c>
      <c r="AH1957" t="e">
        <f t="shared" si="1012"/>
        <v>#DIV/0!</v>
      </c>
      <c r="AI1957" t="e">
        <f t="shared" si="1013"/>
        <v>#DIV/0!</v>
      </c>
      <c r="AJ1957" t="e">
        <f t="shared" si="1014"/>
        <v>#DIV/0!</v>
      </c>
      <c r="AK1957"/>
      <c r="AL1957"/>
      <c r="AM1957"/>
      <c r="AN1957"/>
    </row>
    <row r="1958" spans="1:40" x14ac:dyDescent="0.25">
      <c r="A1958"/>
      <c r="B1958">
        <f t="shared" si="980"/>
        <v>182400</v>
      </c>
      <c r="C1958" s="186" t="str">
        <f t="shared" si="983"/>
        <v>-2.95645725433092E-06+0.017280109199504i</v>
      </c>
      <c r="D1958" s="158" t="str">
        <f t="shared" si="984"/>
        <v>-7.66668933283892+0.132480837196197i</v>
      </c>
      <c r="E1958" t="str">
        <f t="shared" si="985"/>
        <v>7.99989771710139-0.0286051171492746i</v>
      </c>
      <c r="F1958" t="str">
        <f t="shared" si="986"/>
        <v>0.999200649692191+2.85594044086633E-06i</v>
      </c>
      <c r="G1958">
        <f t="shared" si="981"/>
        <v>1</v>
      </c>
      <c r="H1958" t="str">
        <f t="shared" si="987"/>
        <v>11.1498086172732+2.49932853618165i</v>
      </c>
      <c r="I1958" t="str">
        <f t="shared" si="988"/>
        <v>716.283125018473i</v>
      </c>
      <c r="J1958" t="str">
        <f t="shared" si="982"/>
        <v>-693.48006695608+156.699826694042i</v>
      </c>
      <c r="K1958" t="str">
        <f t="shared" si="989"/>
        <v>0.222053863013198-0.9827064333065i</v>
      </c>
      <c r="L1958" t="str">
        <f t="shared" si="990"/>
        <v>0.0281169982752482-0.105636919090677i</v>
      </c>
      <c r="M1958" t="str">
        <f t="shared" si="991"/>
        <v>0.250170861288446-1.08834335239718i</v>
      </c>
      <c r="N1958" t="str">
        <f t="shared" si="992"/>
        <v>-1.34390629837112i</v>
      </c>
      <c r="O1958" t="str">
        <f t="shared" si="993"/>
        <v>0.224948351113552-0.974370688871178i</v>
      </c>
      <c r="P1958" t="str">
        <f t="shared" si="994"/>
        <v>0.775051648886448+0.974370688871178i</v>
      </c>
      <c r="Q1958" t="str">
        <f t="shared" si="995"/>
        <v>-0.775051648886448+0.369535609499942i</v>
      </c>
      <c r="R1958" t="str">
        <f t="shared" si="996"/>
        <v>-0.326397555288802-1.41279127652632i</v>
      </c>
      <c r="S1958" t="str">
        <f t="shared" si="997"/>
        <v>0.14169966828227i</v>
      </c>
      <c r="T1958" t="str">
        <f t="shared" si="998"/>
        <v>0.200192055235864-0.0462504253125671i</v>
      </c>
      <c r="U1958" t="e">
        <f t="shared" si="999"/>
        <v>#DIV/0!</v>
      </c>
      <c r="V1958" t="str">
        <f t="shared" si="1000"/>
        <v>1.33333333333333E-06-0.000581706663347572i</v>
      </c>
      <c r="W1958" t="e">
        <f t="shared" si="1001"/>
        <v>#DIV/0!</v>
      </c>
      <c r="X1958" t="e">
        <f t="shared" si="1002"/>
        <v>#DIV/0!</v>
      </c>
      <c r="Y1958" t="str">
        <f t="shared" si="1003"/>
        <v>0.00083+0.183368480004729i</v>
      </c>
      <c r="Z1958" t="e">
        <f t="shared" si="1004"/>
        <v>#DIV/0!</v>
      </c>
      <c r="AA1958" t="e">
        <f t="shared" si="1005"/>
        <v>#DIV/0!</v>
      </c>
      <c r="AB1958" t="str">
        <f t="shared" si="1006"/>
        <v>1.23443166225681-0.285191084788108i</v>
      </c>
      <c r="AC1958" t="str">
        <f t="shared" si="1007"/>
        <v>0.998433010856436-1.41483199291903i</v>
      </c>
      <c r="AD1958" t="str">
        <f t="shared" si="1008"/>
        <v>0.545582920982974+0.48748096398708i</v>
      </c>
      <c r="AE1958" t="e">
        <f t="shared" si="1009"/>
        <v>#DIV/0!</v>
      </c>
      <c r="AF1958" t="str">
        <f t="shared" si="1010"/>
        <v>-18.8164979501121-2.36684769898545i</v>
      </c>
      <c r="AG1958" t="e">
        <f t="shared" si="1011"/>
        <v>#DIV/0!</v>
      </c>
      <c r="AH1958" t="e">
        <f t="shared" si="1012"/>
        <v>#DIV/0!</v>
      </c>
      <c r="AI1958" t="e">
        <f t="shared" si="1013"/>
        <v>#DIV/0!</v>
      </c>
      <c r="AJ1958" t="e">
        <f t="shared" si="1014"/>
        <v>#DIV/0!</v>
      </c>
      <c r="AK1958"/>
      <c r="AL1958"/>
      <c r="AM1958"/>
      <c r="AN1958"/>
    </row>
    <row r="1959" spans="1:40" x14ac:dyDescent="0.25">
      <c r="A1959"/>
      <c r="B1959">
        <f t="shared" si="980"/>
        <v>182500</v>
      </c>
      <c r="C1959" s="186" t="str">
        <f t="shared" si="983"/>
        <v>-2.95321818892861E-06+0.0172706406470719i</v>
      </c>
      <c r="D1959" s="158" t="str">
        <f t="shared" si="984"/>
        <v>-7.66668930800613+0.132408244960885i</v>
      </c>
      <c r="E1959" t="str">
        <f t="shared" si="985"/>
        <v>7.99989760491978-0.0286207993779446i</v>
      </c>
      <c r="F1959" t="str">
        <f t="shared" si="986"/>
        <v>0.999200649703384+2.85750615768056E-06i</v>
      </c>
      <c r="G1959">
        <f t="shared" si="981"/>
        <v>1</v>
      </c>
      <c r="H1959" t="str">
        <f t="shared" si="987"/>
        <v>11.1504354816194+2.49811089581947i</v>
      </c>
      <c r="I1959" t="str">
        <f t="shared" si="988"/>
        <v>716.675824100172i</v>
      </c>
      <c r="J1959" t="str">
        <f t="shared" si="982"/>
        <v>-694.2417669997+156.785736686746i</v>
      </c>
      <c r="K1959" t="str">
        <f t="shared" si="989"/>
        <v>0.221821721914626-0.982218838494284i</v>
      </c>
      <c r="L1959" t="str">
        <f t="shared" si="990"/>
        <v>0.0280882294499972-0.10558668894616i</v>
      </c>
      <c r="M1959" t="str">
        <f t="shared" si="991"/>
        <v>0.249909951364623-1.08780552744044i</v>
      </c>
      <c r="N1959" t="str">
        <f t="shared" si="992"/>
        <v>-1.34464308910487i</v>
      </c>
      <c r="O1959" t="str">
        <f t="shared" si="993"/>
        <v>0.224230382825914-0.974536164243146i</v>
      </c>
      <c r="P1959" t="str">
        <f t="shared" si="994"/>
        <v>0.775769617174086+0.974536164243146i</v>
      </c>
      <c r="Q1959" t="str">
        <f t="shared" si="995"/>
        <v>-0.775769617174086+0.370106924861724i</v>
      </c>
      <c r="R1959" t="str">
        <f t="shared" si="996"/>
        <v>-0.326389669742046-1.41193366815268i</v>
      </c>
      <c r="S1959" t="str">
        <f t="shared" si="997"/>
        <v>0.141777354503916i</v>
      </c>
      <c r="T1959" t="str">
        <f t="shared" si="998"/>
        <v>0.200180220205697-0.0462746639134341i</v>
      </c>
      <c r="U1959" t="e">
        <f t="shared" si="999"/>
        <v>#DIV/0!</v>
      </c>
      <c r="V1959" t="str">
        <f t="shared" si="1000"/>
        <v>1.33333333333333E-06-0.000581387919970395i</v>
      </c>
      <c r="W1959" t="e">
        <f t="shared" si="1001"/>
        <v>#DIV/0!</v>
      </c>
      <c r="X1959" t="e">
        <f t="shared" si="1002"/>
        <v>#DIV/0!</v>
      </c>
      <c r="Y1959" t="str">
        <f t="shared" si="1003"/>
        <v>0.00083+0.183469010969644i</v>
      </c>
      <c r="Z1959" t="e">
        <f t="shared" si="1004"/>
        <v>#DIV/0!</v>
      </c>
      <c r="AA1959" t="e">
        <f t="shared" si="1005"/>
        <v>#DIV/0!</v>
      </c>
      <c r="AB1959" t="str">
        <f t="shared" si="1006"/>
        <v>1.23435868465566-0.285340545746105i</v>
      </c>
      <c r="AC1959" t="str">
        <f t="shared" si="1007"/>
        <v>0.998083495983311-1.4140516419223i</v>
      </c>
      <c r="AD1959" t="str">
        <f t="shared" si="1008"/>
        <v>0.545939966975056+0.48758121229781i</v>
      </c>
      <c r="AE1959" t="e">
        <f t="shared" si="1009"/>
        <v>#DIV/0!</v>
      </c>
      <c r="AF1959" t="str">
        <f t="shared" si="1010"/>
        <v>-18.8171247896255-2.36570265085859i</v>
      </c>
      <c r="AG1959" t="e">
        <f t="shared" si="1011"/>
        <v>#DIV/0!</v>
      </c>
      <c r="AH1959" t="e">
        <f t="shared" si="1012"/>
        <v>#DIV/0!</v>
      </c>
      <c r="AI1959" t="e">
        <f t="shared" si="1013"/>
        <v>#DIV/0!</v>
      </c>
      <c r="AJ1959" t="e">
        <f t="shared" si="1014"/>
        <v>#DIV/0!</v>
      </c>
      <c r="AK1959"/>
      <c r="AL1959"/>
      <c r="AM1959"/>
      <c r="AN1959"/>
    </row>
    <row r="1960" spans="1:40" x14ac:dyDescent="0.25">
      <c r="A1960"/>
      <c r="B1960">
        <f t="shared" si="980"/>
        <v>182600</v>
      </c>
      <c r="C1960" s="186" t="str">
        <f t="shared" si="983"/>
        <v>-2.94998444364393E-06+0.017261182465452i</v>
      </c>
      <c r="D1960" s="158" t="str">
        <f t="shared" si="984"/>
        <v>-7.66668928321404+0.132335732235132i</v>
      </c>
      <c r="E1960" t="str">
        <f t="shared" si="985"/>
        <v>7.99989749267669-0.0286364816059547i</v>
      </c>
      <c r="F1960" t="str">
        <f t="shared" si="986"/>
        <v>0.999200649714577+2.85907187442898E-06i</v>
      </c>
      <c r="G1960">
        <f t="shared" si="981"/>
        <v>1</v>
      </c>
      <c r="H1960" t="str">
        <f t="shared" si="987"/>
        <v>11.1510613923874+2.4968943582539i</v>
      </c>
      <c r="I1960" t="str">
        <f t="shared" si="988"/>
        <v>717.06852318187i</v>
      </c>
      <c r="J1960" t="str">
        <f t="shared" si="982"/>
        <v>-695.003884527586+156.871646679451i</v>
      </c>
      <c r="K1960" t="str">
        <f t="shared" si="989"/>
        <v>0.221589938844211-0.981731699314981i</v>
      </c>
      <c r="L1960" t="str">
        <f t="shared" si="990"/>
        <v>0.0280595037163654-0.105536502361252i</v>
      </c>
      <c r="M1960" t="str">
        <f t="shared" si="991"/>
        <v>0.249649442560576-1.08726820167623i</v>
      </c>
      <c r="N1960" t="str">
        <f t="shared" si="992"/>
        <v>-1.34537987983863i</v>
      </c>
      <c r="O1960" t="str">
        <f t="shared" si="993"/>
        <v>0.223512292812435-0.974701110577868i</v>
      </c>
      <c r="P1960" t="str">
        <f t="shared" si="994"/>
        <v>0.776487707187565+0.974701110577868i</v>
      </c>
      <c r="Q1960" t="str">
        <f t="shared" si="995"/>
        <v>-0.776487707187565+0.370678769260762i</v>
      </c>
      <c r="R1960" t="str">
        <f t="shared" si="996"/>
        <v>-0.3263817792454-1.41107695160591i</v>
      </c>
      <c r="S1960" t="str">
        <f t="shared" si="997"/>
        <v>0.141855040725562i</v>
      </c>
      <c r="T1960" t="str">
        <f t="shared" si="998"/>
        <v>0.200168378436958-0.0462989005869376i</v>
      </c>
      <c r="U1960" t="e">
        <f t="shared" si="999"/>
        <v>#DIV/0!</v>
      </c>
      <c r="V1960" t="str">
        <f t="shared" si="1000"/>
        <v>1.33333333333333E-06-0.000581069525709731i</v>
      </c>
      <c r="W1960" t="e">
        <f t="shared" si="1001"/>
        <v>#DIV/0!</v>
      </c>
      <c r="X1960" t="e">
        <f t="shared" si="1002"/>
        <v>#DIV/0!</v>
      </c>
      <c r="Y1960" t="str">
        <f t="shared" si="1003"/>
        <v>0.00083+0.183569541934559i</v>
      </c>
      <c r="Z1960" t="e">
        <f t="shared" si="1004"/>
        <v>#DIV/0!</v>
      </c>
      <c r="AA1960" t="e">
        <f t="shared" si="1005"/>
        <v>#DIV/0!</v>
      </c>
      <c r="AB1960" t="str">
        <f t="shared" si="1006"/>
        <v>1.23428566550287-0.285489994819523i</v>
      </c>
      <c r="AC1960" t="str">
        <f t="shared" si="1007"/>
        <v>0.997734535089322-1.41327197394937i</v>
      </c>
      <c r="AD1960" t="str">
        <f t="shared" si="1008"/>
        <v>0.54629709835518+0.487681208400946i</v>
      </c>
      <c r="AE1960" t="e">
        <f t="shared" si="1009"/>
        <v>#DIV/0!</v>
      </c>
      <c r="AF1960" t="str">
        <f t="shared" si="1010"/>
        <v>-18.8177506756014-2.36455862601877i</v>
      </c>
      <c r="AG1960" t="e">
        <f t="shared" si="1011"/>
        <v>#DIV/0!</v>
      </c>
      <c r="AH1960" t="e">
        <f t="shared" si="1012"/>
        <v>#DIV/0!</v>
      </c>
      <c r="AI1960" t="e">
        <f t="shared" si="1013"/>
        <v>#DIV/0!</v>
      </c>
      <c r="AJ1960" t="e">
        <f t="shared" si="1014"/>
        <v>#DIV/0!</v>
      </c>
      <c r="AK1960"/>
      <c r="AL1960"/>
      <c r="AM1960"/>
      <c r="AN1960"/>
    </row>
    <row r="1961" spans="1:40" x14ac:dyDescent="0.25">
      <c r="A1961"/>
      <c r="B1961">
        <f t="shared" si="980"/>
        <v>182700</v>
      </c>
      <c r="C1961" s="186" t="str">
        <f t="shared" si="983"/>
        <v>-0.0000029467560068323+0.0172517346376152i</v>
      </c>
      <c r="D1961" s="158" t="str">
        <f t="shared" si="984"/>
        <v>-7.66668925846275+0.132263298888383i</v>
      </c>
      <c r="E1961" t="str">
        <f t="shared" si="985"/>
        <v>7.99989738037211-0.0286521638333045i</v>
      </c>
      <c r="F1961" t="str">
        <f t="shared" si="986"/>
        <v>0.99920064972578+2.86063759111159E-06i</v>
      </c>
      <c r="G1961">
        <f t="shared" si="981"/>
        <v>1</v>
      </c>
      <c r="H1961" t="str">
        <f t="shared" si="987"/>
        <v>11.1516863514704+2.49567892213222i</v>
      </c>
      <c r="I1961" t="str">
        <f t="shared" si="988"/>
        <v>717.461222263569i</v>
      </c>
      <c r="J1961" t="str">
        <f t="shared" si="982"/>
        <v>-695.766419539738+156.957556672157i</v>
      </c>
      <c r="K1961" t="str">
        <f t="shared" si="989"/>
        <v>0.221358513078409-0.981245015178844i</v>
      </c>
      <c r="L1961" t="str">
        <f t="shared" si="990"/>
        <v>0.0280308209905087-0.105486359286707i</v>
      </c>
      <c r="M1961" t="str">
        <f t="shared" si="991"/>
        <v>0.249389334068918-1.08673137446555i</v>
      </c>
      <c r="N1961" t="str">
        <f t="shared" si="992"/>
        <v>-1.34611667057239i</v>
      </c>
      <c r="O1961" t="str">
        <f t="shared" si="993"/>
        <v>0.222794081462947-0.974865527785798i</v>
      </c>
      <c r="P1961" t="str">
        <f t="shared" si="994"/>
        <v>0.777205918537053+0.974865527785798i</v>
      </c>
      <c r="Q1961" t="str">
        <f t="shared" si="995"/>
        <v>-0.777205918537053+0.371251142786592i</v>
      </c>
      <c r="R1961" t="str">
        <f t="shared" si="996"/>
        <v>-0.326373883797776-1.41022112541873i</v>
      </c>
      <c r="S1961" t="str">
        <f t="shared" si="997"/>
        <v>0.141932726947208i</v>
      </c>
      <c r="T1961" t="str">
        <f t="shared" si="998"/>
        <v>0.200156529929241-0.0463231353317695i</v>
      </c>
      <c r="U1961" t="e">
        <f t="shared" si="999"/>
        <v>#DIV/0!</v>
      </c>
      <c r="V1961" t="str">
        <f t="shared" si="1000"/>
        <v>1.33333333333333E-06-0.000580751479992319i</v>
      </c>
      <c r="W1961" t="e">
        <f t="shared" si="1001"/>
        <v>#DIV/0!</v>
      </c>
      <c r="X1961" t="e">
        <f t="shared" si="1002"/>
        <v>#DIV/0!</v>
      </c>
      <c r="Y1961" t="str">
        <f t="shared" si="1003"/>
        <v>0.00083+0.183670072899474i</v>
      </c>
      <c r="Z1961" t="e">
        <f t="shared" si="1004"/>
        <v>#DIV/0!</v>
      </c>
      <c r="AA1961" t="e">
        <f t="shared" si="1005"/>
        <v>#DIV/0!</v>
      </c>
      <c r="AB1961" t="str">
        <f t="shared" si="1006"/>
        <v>1.23421260479594-0.285639432000294i</v>
      </c>
      <c r="AC1961" t="str">
        <f t="shared" si="1007"/>
        <v>0.997386127070286-1.41249298812298i</v>
      </c>
      <c r="AD1961" t="str">
        <f t="shared" si="1008"/>
        <v>0.546654314953485+0.487780952225326i</v>
      </c>
      <c r="AE1961" t="e">
        <f t="shared" si="1009"/>
        <v>#DIV/0!</v>
      </c>
      <c r="AF1961" t="str">
        <f t="shared" si="1010"/>
        <v>-18.8183756099331-2.36341562324384i</v>
      </c>
      <c r="AG1961" t="e">
        <f t="shared" si="1011"/>
        <v>#DIV/0!</v>
      </c>
      <c r="AH1961" t="e">
        <f t="shared" si="1012"/>
        <v>#DIV/0!</v>
      </c>
      <c r="AI1961" t="e">
        <f t="shared" si="1013"/>
        <v>#DIV/0!</v>
      </c>
      <c r="AJ1961" t="e">
        <f t="shared" si="1014"/>
        <v>#DIV/0!</v>
      </c>
      <c r="AK1961"/>
      <c r="AL1961"/>
      <c r="AM1961"/>
      <c r="AN1961"/>
    </row>
    <row r="1962" spans="1:40" x14ac:dyDescent="0.25">
      <c r="A1962"/>
      <c r="B1962">
        <f t="shared" si="980"/>
        <v>182800</v>
      </c>
      <c r="C1962" s="186" t="str">
        <f t="shared" si="983"/>
        <v>-2.94353286688095E-06+0.0172422971465693i</v>
      </c>
      <c r="D1962" s="158" t="str">
        <f t="shared" si="984"/>
        <v>-7.66668923375201+0.132190944790365i</v>
      </c>
      <c r="E1962" t="str">
        <f t="shared" si="985"/>
        <v>7.99989726800605-0.0286678460599936i</v>
      </c>
      <c r="F1962" t="str">
        <f t="shared" si="986"/>
        <v>0.999200649736993+2.86220330772837E-06i</v>
      </c>
      <c r="G1962">
        <f t="shared" si="981"/>
        <v>1</v>
      </c>
      <c r="H1962" t="str">
        <f t="shared" si="987"/>
        <v>11.1523103607567+2.49446458610352i</v>
      </c>
      <c r="I1962" t="str">
        <f t="shared" si="988"/>
        <v>717.853921345268i</v>
      </c>
      <c r="J1962" t="str">
        <f t="shared" si="982"/>
        <v>-696.529372036157+157.043466664862i</v>
      </c>
      <c r="K1962" t="str">
        <f t="shared" si="989"/>
        <v>0.221127443895469-0.98075878549702i</v>
      </c>
      <c r="L1962" t="str">
        <f t="shared" si="990"/>
        <v>0.0280021811887807-0.105436259673333i</v>
      </c>
      <c r="M1962" t="str">
        <f t="shared" si="991"/>
        <v>0.24912962508425-1.08619504517035i</v>
      </c>
      <c r="N1962" t="str">
        <f t="shared" si="992"/>
        <v>-1.34685346130614i</v>
      </c>
      <c r="O1962" t="str">
        <f t="shared" si="993"/>
        <v>0.222075749167349-0.975029415777678i</v>
      </c>
      <c r="P1962" t="str">
        <f t="shared" si="994"/>
        <v>0.777924250832651+0.975029415777678i</v>
      </c>
      <c r="Q1962" t="str">
        <f t="shared" si="995"/>
        <v>-0.777924250832651+0.371824045528462i</v>
      </c>
      <c r="R1962" t="str">
        <f t="shared" si="996"/>
        <v>-0.32636598339808-1.40936618812708i</v>
      </c>
      <c r="S1962" t="str">
        <f t="shared" si="997"/>
        <v>0.142010413168854i</v>
      </c>
      <c r="T1962" t="str">
        <f t="shared" si="998"/>
        <v>0.200144674682139-0.0463473681466207i</v>
      </c>
      <c r="U1962" t="e">
        <f t="shared" si="999"/>
        <v>#DIV/0!</v>
      </c>
      <c r="V1962" t="str">
        <f t="shared" si="1000"/>
        <v>1.33333333333333E-06-0.000580433782246155i</v>
      </c>
      <c r="W1962" t="e">
        <f t="shared" si="1001"/>
        <v>#DIV/0!</v>
      </c>
      <c r="X1962" t="e">
        <f t="shared" si="1002"/>
        <v>#DIV/0!</v>
      </c>
      <c r="Y1962" t="str">
        <f t="shared" si="1003"/>
        <v>0.00083+0.183770603864389i</v>
      </c>
      <c r="Z1962" t="e">
        <f t="shared" si="1004"/>
        <v>#DIV/0!</v>
      </c>
      <c r="AA1962" t="e">
        <f t="shared" si="1005"/>
        <v>#DIV/0!</v>
      </c>
      <c r="AB1962" t="str">
        <f t="shared" si="1006"/>
        <v>1.23413950253237-0.285788857280346i</v>
      </c>
      <c r="AC1962" t="str">
        <f t="shared" si="1007"/>
        <v>0.997038270824744-1.41171468356717i</v>
      </c>
      <c r="AD1962" t="str">
        <f t="shared" si="1008"/>
        <v>0.547011616600047+0.487880443699898i</v>
      </c>
      <c r="AE1962" t="e">
        <f t="shared" si="1009"/>
        <v>#DIV/0!</v>
      </c>
      <c r="AF1962" t="str">
        <f t="shared" si="1010"/>
        <v>-18.8189995945087-2.36227364131316i</v>
      </c>
      <c r="AG1962" t="e">
        <f t="shared" si="1011"/>
        <v>#DIV/0!</v>
      </c>
      <c r="AH1962" t="e">
        <f t="shared" si="1012"/>
        <v>#DIV/0!</v>
      </c>
      <c r="AI1962" t="e">
        <f t="shared" si="1013"/>
        <v>#DIV/0!</v>
      </c>
      <c r="AJ1962" t="e">
        <f t="shared" si="1014"/>
        <v>#DIV/0!</v>
      </c>
      <c r="AK1962"/>
      <c r="AL1962"/>
      <c r="AM1962"/>
      <c r="AN1962"/>
    </row>
    <row r="1963" spans="1:40" x14ac:dyDescent="0.25">
      <c r="A1963"/>
      <c r="B1963">
        <f t="shared" si="980"/>
        <v>182900</v>
      </c>
      <c r="C1963" s="186" t="str">
        <f t="shared" si="983"/>
        <v>-2.94031501220896E-06+0.0172328699753597i</v>
      </c>
      <c r="D1963" s="158" t="str">
        <f t="shared" si="984"/>
        <v>-7.66668920908175+0.132118669811091i</v>
      </c>
      <c r="E1963" t="str">
        <f t="shared" si="985"/>
        <v>7.99989715557851-0.0286835282860218i</v>
      </c>
      <c r="F1963" t="str">
        <f t="shared" si="986"/>
        <v>0.999200649748206+2.86376902427924E-06i</v>
      </c>
      <c r="G1963">
        <f t="shared" si="981"/>
        <v>1</v>
      </c>
      <c r="H1963" t="str">
        <f t="shared" si="987"/>
        <v>11.1529334221304+2.49325134881876i</v>
      </c>
      <c r="I1963" t="str">
        <f t="shared" si="988"/>
        <v>718.246620426967i</v>
      </c>
      <c r="J1963" t="str">
        <f t="shared" si="982"/>
        <v>-697.292742016842+157.129376657566i</v>
      </c>
      <c r="K1963" t="str">
        <f t="shared" si="989"/>
        <v>0.220896730575433-0.980273009681557i</v>
      </c>
      <c r="L1963" t="str">
        <f t="shared" si="990"/>
        <v>0.027973584227733-0.105386203471994i</v>
      </c>
      <c r="M1963" t="str">
        <f t="shared" si="991"/>
        <v>0.248870314803166-1.08565921315355i</v>
      </c>
      <c r="N1963" t="str">
        <f t="shared" si="992"/>
        <v>-1.3475902520399i</v>
      </c>
      <c r="O1963" t="str">
        <f t="shared" si="993"/>
        <v>0.221357296315576-0.975192774464546i</v>
      </c>
      <c r="P1963" t="str">
        <f t="shared" si="994"/>
        <v>0.778642703684424+0.975192774464546i</v>
      </c>
      <c r="Q1963" t="str">
        <f t="shared" si="995"/>
        <v>-0.778642703684424+0.372397477575354i</v>
      </c>
      <c r="R1963" t="str">
        <f t="shared" si="996"/>
        <v>-0.326358078045224-1.40851213827006i</v>
      </c>
      <c r="S1963" t="str">
        <f t="shared" si="997"/>
        <v>0.1420880993905i</v>
      </c>
      <c r="T1963" t="str">
        <f t="shared" si="998"/>
        <v>0.200132812695242-0.0463715990301823i</v>
      </c>
      <c r="U1963" t="e">
        <f t="shared" si="999"/>
        <v>#DIV/0!</v>
      </c>
      <c r="V1963" t="str">
        <f t="shared" si="1000"/>
        <v>1.33333333333333E-06-0.000580116431900475i</v>
      </c>
      <c r="W1963" t="e">
        <f t="shared" si="1001"/>
        <v>#DIV/0!</v>
      </c>
      <c r="X1963" t="e">
        <f t="shared" si="1002"/>
        <v>#DIV/0!</v>
      </c>
      <c r="Y1963" t="str">
        <f t="shared" si="1003"/>
        <v>0.00083+0.183871134829303i</v>
      </c>
      <c r="Z1963" t="e">
        <f t="shared" si="1004"/>
        <v>#DIV/0!</v>
      </c>
      <c r="AA1963" t="e">
        <f t="shared" si="1005"/>
        <v>#DIV/0!</v>
      </c>
      <c r="AB1963" t="str">
        <f t="shared" si="1006"/>
        <v>1.23406635870963-0.28593827065161i</v>
      </c>
      <c r="AC1963" t="str">
        <f t="shared" si="1007"/>
        <v>0.996690965253949-1.4109370594073i</v>
      </c>
      <c r="AD1963" t="str">
        <f t="shared" si="1008"/>
        <v>0.54736900312487+0.487979682753699i</v>
      </c>
      <c r="AE1963" t="e">
        <f t="shared" si="1009"/>
        <v>#DIV/0!</v>
      </c>
      <c r="AF1963" t="str">
        <f t="shared" si="1010"/>
        <v>-18.8196226312122-2.36113267900767i</v>
      </c>
      <c r="AG1963" t="e">
        <f t="shared" si="1011"/>
        <v>#DIV/0!</v>
      </c>
      <c r="AH1963" t="e">
        <f t="shared" si="1012"/>
        <v>#DIV/0!</v>
      </c>
      <c r="AI1963" t="e">
        <f t="shared" si="1013"/>
        <v>#DIV/0!</v>
      </c>
      <c r="AJ1963" t="e">
        <f t="shared" si="1014"/>
        <v>#DIV/0!</v>
      </c>
      <c r="AK1963"/>
      <c r="AL1963"/>
      <c r="AM1963"/>
      <c r="AN1963"/>
    </row>
    <row r="1964" spans="1:40" x14ac:dyDescent="0.25">
      <c r="A1964"/>
      <c r="B1964">
        <f t="shared" si="980"/>
        <v>183000</v>
      </c>
      <c r="C1964" s="186" t="str">
        <f t="shared" si="983"/>
        <v>-2.93710243126693E-06+0.0172234531070686i</v>
      </c>
      <c r="D1964" s="158" t="str">
        <f t="shared" si="984"/>
        <v>-7.66668918445197+0.132046473820859i</v>
      </c>
      <c r="E1964" t="str">
        <f t="shared" si="985"/>
        <v>7.99989704308949-0.0286992105113886i</v>
      </c>
      <c r="F1964" t="str">
        <f t="shared" si="986"/>
        <v>0.999200649759429+0.0000028653347407642i</v>
      </c>
      <c r="G1964">
        <f t="shared" si="981"/>
        <v>1</v>
      </c>
      <c r="H1964" t="str">
        <f t="shared" si="987"/>
        <v>11.1535555374709+2.49203920893078i</v>
      </c>
      <c r="I1964" t="str">
        <f t="shared" si="988"/>
        <v>718.639319508665i</v>
      </c>
      <c r="J1964" t="str">
        <f t="shared" si="982"/>
        <v>-698.056529481792+157.215286650272i</v>
      </c>
      <c r="K1964" t="str">
        <f t="shared" si="989"/>
        <v>0.220666372400127-0.979787687145391i</v>
      </c>
      <c r="L1964" t="str">
        <f t="shared" si="990"/>
        <v>0.0279450300241139-0.105336190633608i</v>
      </c>
      <c r="M1964" t="str">
        <f t="shared" si="991"/>
        <v>0.248611402424241-1.085123877779i</v>
      </c>
      <c r="N1964" t="str">
        <f t="shared" si="992"/>
        <v>-1.34832704277365i</v>
      </c>
      <c r="O1964" t="str">
        <f t="shared" si="993"/>
        <v>0.220638723297666-0.975355603757715i</v>
      </c>
      <c r="P1964" t="str">
        <f t="shared" si="994"/>
        <v>0.779361276702334+0.975355603757715i</v>
      </c>
      <c r="Q1964" t="str">
        <f t="shared" si="995"/>
        <v>-0.779361276702334+0.372971439015935i</v>
      </c>
      <c r="R1964" t="str">
        <f t="shared" si="996"/>
        <v>-0.326350167738116-1.40765897439i</v>
      </c>
      <c r="S1964" t="str">
        <f t="shared" si="997"/>
        <v>0.142165785612146i</v>
      </c>
      <c r="T1964" t="str">
        <f t="shared" si="998"/>
        <v>0.200120943968142-0.0463958279811449i</v>
      </c>
      <c r="U1964" t="e">
        <f t="shared" si="999"/>
        <v>#DIV/0!</v>
      </c>
      <c r="V1964" t="str">
        <f t="shared" si="1000"/>
        <v>1.33333333333333E-06-0.000579799428385774i</v>
      </c>
      <c r="W1964" t="e">
        <f t="shared" si="1001"/>
        <v>#DIV/0!</v>
      </c>
      <c r="X1964" t="e">
        <f t="shared" si="1002"/>
        <v>#DIV/0!</v>
      </c>
      <c r="Y1964" t="str">
        <f t="shared" si="1003"/>
        <v>0.00083+0.183971665794218i</v>
      </c>
      <c r="Z1964" t="e">
        <f t="shared" si="1004"/>
        <v>#DIV/0!</v>
      </c>
      <c r="AA1964" t="e">
        <f t="shared" si="1005"/>
        <v>#DIV/0!</v>
      </c>
      <c r="AB1964" t="str">
        <f t="shared" si="1006"/>
        <v>1.23399317332519-0.286087672106009i</v>
      </c>
      <c r="AC1964" t="str">
        <f t="shared" si="1007"/>
        <v>0.996344209261876-1.41016011477001i</v>
      </c>
      <c r="AD1964" t="str">
        <f t="shared" si="1008"/>
        <v>0.547726474357908+0.488078669315873i</v>
      </c>
      <c r="AE1964" t="e">
        <f t="shared" si="1009"/>
        <v>#DIV/0!</v>
      </c>
      <c r="AF1964" t="str">
        <f t="shared" si="1010"/>
        <v>-18.8202447219229-2.35999273510992i</v>
      </c>
      <c r="AG1964" t="e">
        <f t="shared" si="1011"/>
        <v>#DIV/0!</v>
      </c>
      <c r="AH1964" t="e">
        <f t="shared" si="1012"/>
        <v>#DIV/0!</v>
      </c>
      <c r="AI1964" t="e">
        <f t="shared" si="1013"/>
        <v>#DIV/0!</v>
      </c>
      <c r="AJ1964" t="e">
        <f t="shared" si="1014"/>
        <v>#DIV/0!</v>
      </c>
      <c r="AK1964"/>
      <c r="AL1964"/>
      <c r="AM1964"/>
      <c r="AN1964"/>
    </row>
    <row r="1965" spans="1:40" x14ac:dyDescent="0.25">
      <c r="A1965"/>
      <c r="B1965">
        <f t="shared" si="980"/>
        <v>183100</v>
      </c>
      <c r="C1965" s="186" t="str">
        <f t="shared" si="983"/>
        <v>-2.93389511253702E-06+0.0172140465248151i</v>
      </c>
      <c r="D1965" s="158" t="str">
        <f t="shared" si="984"/>
        <v>-7.66668915986251+0.131974356690249i</v>
      </c>
      <c r="E1965" t="str">
        <f t="shared" si="985"/>
        <v>7.99989693053898-0.0287148927360937i</v>
      </c>
      <c r="F1965" t="str">
        <f t="shared" si="986"/>
        <v>0.999200649770662+2.86690045718322E-06i</v>
      </c>
      <c r="G1965">
        <f t="shared" si="981"/>
        <v>1</v>
      </c>
      <c r="H1965" t="str">
        <f t="shared" si="987"/>
        <v>11.154176708653+2.49082816509419i</v>
      </c>
      <c r="I1965" t="str">
        <f t="shared" si="988"/>
        <v>719.032018590364i</v>
      </c>
      <c r="J1965" t="str">
        <f t="shared" si="982"/>
        <v>-698.820734431009+157.301196642977i</v>
      </c>
      <c r="K1965" t="str">
        <f t="shared" si="989"/>
        <v>0.220436368653151-0.979302817302359i</v>
      </c>
      <c r="L1965" t="str">
        <f t="shared" si="990"/>
        <v>0.0279165184948684-0.10528622110915i</v>
      </c>
      <c r="M1965" t="str">
        <f t="shared" si="991"/>
        <v>0.248352887148019-1.08458903841151i</v>
      </c>
      <c r="N1965" t="str">
        <f t="shared" si="992"/>
        <v>-1.34906383350741i</v>
      </c>
      <c r="O1965" t="str">
        <f t="shared" si="993"/>
        <v>0.219920030503685-0.975517903568796i</v>
      </c>
      <c r="P1965" t="str">
        <f t="shared" si="994"/>
        <v>0.780079969496315+0.975517903568796i</v>
      </c>
      <c r="Q1965" t="str">
        <f t="shared" si="995"/>
        <v>-0.780079969496315+0.373545929938614i</v>
      </c>
      <c r="R1965" t="str">
        <f t="shared" si="996"/>
        <v>-0.326342252475661-1.40680669503239i</v>
      </c>
      <c r="S1965" t="str">
        <f t="shared" si="997"/>
        <v>0.142243471833792i</v>
      </c>
      <c r="T1965" t="str">
        <f t="shared" si="998"/>
        <v>0.20010906850043-0.0464200549981979i</v>
      </c>
      <c r="U1965" t="e">
        <f t="shared" si="999"/>
        <v>#DIV/0!</v>
      </c>
      <c r="V1965" t="str">
        <f t="shared" si="1000"/>
        <v>1.33333333333333E-06-0.000579482771133791i</v>
      </c>
      <c r="W1965" t="e">
        <f t="shared" si="1001"/>
        <v>#DIV/0!</v>
      </c>
      <c r="X1965" t="e">
        <f t="shared" si="1002"/>
        <v>#DIV/0!</v>
      </c>
      <c r="Y1965" t="str">
        <f t="shared" si="1003"/>
        <v>0.00083+0.184072196759133i</v>
      </c>
      <c r="Z1965" t="e">
        <f t="shared" si="1004"/>
        <v>#DIV/0!</v>
      </c>
      <c r="AA1965" t="e">
        <f t="shared" si="1005"/>
        <v>#DIV/0!</v>
      </c>
      <c r="AB1965" t="str">
        <f t="shared" si="1006"/>
        <v>1.23391994637655-0.286237061635464i</v>
      </c>
      <c r="AC1965" t="str">
        <f t="shared" si="1007"/>
        <v>0.995998001755201-1.40938384878326i</v>
      </c>
      <c r="AD1965" t="str">
        <f t="shared" si="1008"/>
        <v>0.548084030129054+0.488177403315683i</v>
      </c>
      <c r="AE1965" t="e">
        <f t="shared" si="1009"/>
        <v>#DIV/0!</v>
      </c>
      <c r="AF1965" t="str">
        <f t="shared" si="1010"/>
        <v>-18.8208658685155-2.35885380840394i</v>
      </c>
      <c r="AG1965" t="e">
        <f t="shared" si="1011"/>
        <v>#DIV/0!</v>
      </c>
      <c r="AH1965" t="e">
        <f t="shared" si="1012"/>
        <v>#DIV/0!</v>
      </c>
      <c r="AI1965" t="e">
        <f t="shared" si="1013"/>
        <v>#DIV/0!</v>
      </c>
      <c r="AJ1965" t="e">
        <f t="shared" si="1014"/>
        <v>#DIV/0!</v>
      </c>
      <c r="AK1965"/>
      <c r="AL1965"/>
      <c r="AM1965"/>
      <c r="AN1965"/>
    </row>
    <row r="1966" spans="1:40" x14ac:dyDescent="0.25">
      <c r="A1966"/>
      <c r="B1966">
        <f t="shared" si="980"/>
        <v>183200</v>
      </c>
      <c r="C1966" s="186" t="str">
        <f t="shared" si="983"/>
        <v>-2.93069304453276E-06+0.0172046502117552i</v>
      </c>
      <c r="D1966" s="158" t="str">
        <f t="shared" si="984"/>
        <v>-7.66668913531331+0.131902318290123i</v>
      </c>
      <c r="E1966" t="str">
        <f t="shared" si="985"/>
        <v>7.99989681792699-0.0287305749601367i</v>
      </c>
      <c r="F1966" t="str">
        <f t="shared" si="986"/>
        <v>0.999200649781895+2.86846617353621E-06i</v>
      </c>
      <c r="G1966">
        <f t="shared" si="981"/>
        <v>1</v>
      </c>
      <c r="H1966" t="str">
        <f t="shared" si="987"/>
        <v>11.1547969375469+2.48961821596552i</v>
      </c>
      <c r="I1966" t="str">
        <f t="shared" si="988"/>
        <v>719.424717672063i</v>
      </c>
      <c r="J1966" t="str">
        <f t="shared" si="982"/>
        <v>-699.585356864492+157.387106635682i</v>
      </c>
      <c r="K1966" t="str">
        <f t="shared" si="989"/>
        <v>0.220206718619881-0.978818399567188i</v>
      </c>
      <c r="L1966" t="str">
        <f t="shared" si="990"/>
        <v>0.0278880495571375-0.105236294849648i</v>
      </c>
      <c r="M1966" t="str">
        <f t="shared" si="991"/>
        <v>0.248094768177019-1.08405469441684i</v>
      </c>
      <c r="N1966" t="str">
        <f t="shared" si="992"/>
        <v>-1.34980062424117i</v>
      </c>
      <c r="O1966" t="str">
        <f t="shared" si="993"/>
        <v>0.219201218323794-0.97567967380968i</v>
      </c>
      <c r="P1966" t="str">
        <f t="shared" si="994"/>
        <v>0.780798781676206+0.97567967380968i</v>
      </c>
      <c r="Q1966" t="str">
        <f t="shared" si="995"/>
        <v>-0.780798781676206+0.37412095043149i</v>
      </c>
      <c r="R1966" t="str">
        <f t="shared" si="996"/>
        <v>-0.326334332256764-1.4059552987459i</v>
      </c>
      <c r="S1966" t="str">
        <f t="shared" si="997"/>
        <v>0.142321158055438i</v>
      </c>
      <c r="T1966" t="str">
        <f t="shared" si="998"/>
        <v>0.200097186291696-0.0464442800800307i</v>
      </c>
      <c r="U1966" t="e">
        <f t="shared" si="999"/>
        <v>#DIV/0!</v>
      </c>
      <c r="V1966" t="str">
        <f t="shared" si="1000"/>
        <v>1.33333333333333E-06-0.000579166459577494i</v>
      </c>
      <c r="W1966" t="e">
        <f t="shared" si="1001"/>
        <v>#DIV/0!</v>
      </c>
      <c r="X1966" t="e">
        <f t="shared" si="1002"/>
        <v>#DIV/0!</v>
      </c>
      <c r="Y1966" t="str">
        <f t="shared" si="1003"/>
        <v>0.00083+0.184172727724048i</v>
      </c>
      <c r="Z1966" t="e">
        <f t="shared" si="1004"/>
        <v>#DIV/0!</v>
      </c>
      <c r="AA1966" t="e">
        <f t="shared" si="1005"/>
        <v>#DIV/0!</v>
      </c>
      <c r="AB1966" t="str">
        <f t="shared" si="1006"/>
        <v>1.23384667786117-0.286386439231892i</v>
      </c>
      <c r="AC1966" t="str">
        <f t="shared" si="1007"/>
        <v>0.995652341643296-1.4086082605763i</v>
      </c>
      <c r="AD1966" t="str">
        <f t="shared" si="1008"/>
        <v>0.548441670268133+0.488275884682481i</v>
      </c>
      <c r="AE1966" t="e">
        <f t="shared" si="1009"/>
        <v>#DIV/0!</v>
      </c>
      <c r="AF1966" t="str">
        <f t="shared" si="1010"/>
        <v>-18.8214860728602-2.3577158976754i</v>
      </c>
      <c r="AG1966" t="e">
        <f t="shared" si="1011"/>
        <v>#DIV/0!</v>
      </c>
      <c r="AH1966" t="e">
        <f t="shared" si="1012"/>
        <v>#DIV/0!</v>
      </c>
      <c r="AI1966" t="e">
        <f t="shared" si="1013"/>
        <v>#DIV/0!</v>
      </c>
      <c r="AJ1966" t="e">
        <f t="shared" si="1014"/>
        <v>#DIV/0!</v>
      </c>
      <c r="AK1966"/>
      <c r="AL1966"/>
      <c r="AM1966"/>
      <c r="AN1966"/>
    </row>
    <row r="1967" spans="1:40" x14ac:dyDescent="0.25">
      <c r="A1967"/>
      <c r="B1967">
        <f t="shared" si="980"/>
        <v>183300</v>
      </c>
      <c r="C1967" s="186" t="str">
        <f t="shared" si="983"/>
        <v>-2.92749621579918E-06+0.0171952641510819i</v>
      </c>
      <c r="D1967" s="158" t="str">
        <f t="shared" si="984"/>
        <v>-7.66668911080436+0.131830358491628i</v>
      </c>
      <c r="E1967" t="str">
        <f t="shared" si="985"/>
        <v>7.99989670525352-0.0287462571835172i</v>
      </c>
      <c r="F1967" t="str">
        <f t="shared" si="986"/>
        <v>0.999200649793128+2.87003188982313E-06i</v>
      </c>
      <c r="G1967">
        <f t="shared" si="981"/>
        <v>1</v>
      </c>
      <c r="H1967" t="str">
        <f t="shared" si="987"/>
        <v>11.1554162260186+2.48840936020311i</v>
      </c>
      <c r="I1967" t="str">
        <f t="shared" si="988"/>
        <v>719.817416753761i</v>
      </c>
      <c r="J1967" t="str">
        <f t="shared" si="982"/>
        <v>-700.350396782242+157.473016628387i</v>
      </c>
      <c r="K1967" t="str">
        <f t="shared" si="989"/>
        <v>0.219977421587461-0.978334433355492i</v>
      </c>
      <c r="L1967" t="str">
        <f t="shared" si="990"/>
        <v>0.0278596231282573-0.105186411806187i</v>
      </c>
      <c r="M1967" t="str">
        <f t="shared" si="991"/>
        <v>0.247837044715718-1.08352084516168i</v>
      </c>
      <c r="N1967" t="str">
        <f t="shared" si="992"/>
        <v>-1.35053741497492i</v>
      </c>
      <c r="O1967" t="str">
        <f t="shared" si="993"/>
        <v>0.218482287148216-0.975840914392548i</v>
      </c>
      <c r="P1967" t="str">
        <f t="shared" si="994"/>
        <v>0.781517712851784+0.975840914392548i</v>
      </c>
      <c r="Q1967" t="str">
        <f t="shared" si="995"/>
        <v>-0.781517712851784+0.374696500582372i</v>
      </c>
      <c r="R1967" t="str">
        <f t="shared" si="996"/>
        <v>-0.326326407080335-1.40510478408239i</v>
      </c>
      <c r="S1967" t="str">
        <f t="shared" si="997"/>
        <v>0.142398844277084i</v>
      </c>
      <c r="T1967" t="str">
        <f t="shared" si="998"/>
        <v>0.200085297341534-0.0464685032253329i</v>
      </c>
      <c r="U1967" t="e">
        <f t="shared" si="999"/>
        <v>#DIV/0!</v>
      </c>
      <c r="V1967" t="str">
        <f t="shared" si="1000"/>
        <v>1.33333333333333E-06-0.0005788504931511i</v>
      </c>
      <c r="W1967" t="e">
        <f t="shared" si="1001"/>
        <v>#DIV/0!</v>
      </c>
      <c r="X1967" t="e">
        <f t="shared" si="1002"/>
        <v>#DIV/0!</v>
      </c>
      <c r="Y1967" t="str">
        <f t="shared" si="1003"/>
        <v>0.00083+0.184273258688963i</v>
      </c>
      <c r="Z1967" t="e">
        <f t="shared" si="1004"/>
        <v>#DIV/0!</v>
      </c>
      <c r="AA1967" t="e">
        <f t="shared" si="1005"/>
        <v>#DIV/0!</v>
      </c>
      <c r="AB1967" t="str">
        <f t="shared" si="1006"/>
        <v>1.23377336777654-0.286535804887214i</v>
      </c>
      <c r="AC1967" t="str">
        <f t="shared" si="1007"/>
        <v>0.99530722783822-1.4078333492797i</v>
      </c>
      <c r="AD1967" t="str">
        <f t="shared" si="1008"/>
        <v>0.548799394604913+0.488374113345735i</v>
      </c>
      <c r="AE1967" t="e">
        <f t="shared" si="1009"/>
        <v>#DIV/0!</v>
      </c>
      <c r="AF1967" t="str">
        <f t="shared" si="1010"/>
        <v>-18.822105336823-2.35657900171148i</v>
      </c>
      <c r="AG1967" t="e">
        <f t="shared" si="1011"/>
        <v>#DIV/0!</v>
      </c>
      <c r="AH1967" t="e">
        <f t="shared" si="1012"/>
        <v>#DIV/0!</v>
      </c>
      <c r="AI1967" t="e">
        <f t="shared" si="1013"/>
        <v>#DIV/0!</v>
      </c>
      <c r="AJ1967" t="e">
        <f t="shared" si="1014"/>
        <v>#DIV/0!</v>
      </c>
      <c r="AK1967"/>
      <c r="AL1967"/>
      <c r="AM1967"/>
      <c r="AN1967"/>
    </row>
    <row r="1968" spans="1:40" x14ac:dyDescent="0.25">
      <c r="A1968"/>
      <c r="B1968">
        <f t="shared" si="980"/>
        <v>183400</v>
      </c>
      <c r="C1968" s="186" t="str">
        <f t="shared" si="983"/>
        <v>-2.92430461491236E-06+0.0171858883260247i</v>
      </c>
      <c r="D1968" s="158" t="str">
        <f t="shared" si="984"/>
        <v>-7.66668908633535+0.131758477166189i</v>
      </c>
      <c r="E1968" t="str">
        <f t="shared" si="985"/>
        <v>7.99989659251856-0.0287619394062349i</v>
      </c>
      <c r="F1968" t="str">
        <f t="shared" si="986"/>
        <v>0.999200649804381+2.87159760604405E-06i</v>
      </c>
      <c r="G1968">
        <f t="shared" si="981"/>
        <v>1</v>
      </c>
      <c r="H1968" t="str">
        <f t="shared" si="987"/>
        <v>11.156034575929+2.48720159646706i</v>
      </c>
      <c r="I1968" t="str">
        <f t="shared" si="988"/>
        <v>720.21011583546i</v>
      </c>
      <c r="J1968" t="str">
        <f t="shared" si="982"/>
        <v>-701.115854184257+157.558926621092i</v>
      </c>
      <c r="K1968" t="str">
        <f t="shared" si="989"/>
        <v>0.219748476844799-0.977850918083786i</v>
      </c>
      <c r="L1968" t="str">
        <f t="shared" si="990"/>
        <v>0.0278312391257591-0.105136571929907i</v>
      </c>
      <c r="M1968" t="str">
        <f t="shared" si="991"/>
        <v>0.247579715970558-1.08298749001369i</v>
      </c>
      <c r="N1968" t="str">
        <f t="shared" si="992"/>
        <v>-1.35127420570868i</v>
      </c>
      <c r="O1968" t="str">
        <f t="shared" si="993"/>
        <v>0.217763237367211-0.976001625229872i</v>
      </c>
      <c r="P1968" t="str">
        <f t="shared" si="994"/>
        <v>0.782236762632789+0.976001625229872i</v>
      </c>
      <c r="Q1968" t="str">
        <f t="shared" si="995"/>
        <v>-0.782236762632789+0.375272580478808i</v>
      </c>
      <c r="R1968" t="str">
        <f t="shared" si="996"/>
        <v>-0.326318476945276-1.40425514959682i</v>
      </c>
      <c r="S1968" t="str">
        <f t="shared" si="997"/>
        <v>0.14247653049873i</v>
      </c>
      <c r="T1968" t="str">
        <f t="shared" si="998"/>
        <v>0.20007340164953-0.0464927244327927i</v>
      </c>
      <c r="U1968" t="e">
        <f t="shared" si="999"/>
        <v>#DIV/0!</v>
      </c>
      <c r="V1968" t="str">
        <f t="shared" si="1000"/>
        <v>1.33333333333333E-06-0.000578534871290061i</v>
      </c>
      <c r="W1968" t="e">
        <f t="shared" si="1001"/>
        <v>#DIV/0!</v>
      </c>
      <c r="X1968" t="e">
        <f t="shared" si="1002"/>
        <v>#DIV/0!</v>
      </c>
      <c r="Y1968" t="str">
        <f t="shared" si="1003"/>
        <v>0.00083+0.184373789653878i</v>
      </c>
      <c r="Z1968" t="e">
        <f t="shared" si="1004"/>
        <v>#DIV/0!</v>
      </c>
      <c r="AA1968" t="e">
        <f t="shared" si="1005"/>
        <v>#DIV/0!</v>
      </c>
      <c r="AB1968" t="str">
        <f t="shared" si="1006"/>
        <v>1.23370001612012-0.28668515859334i</v>
      </c>
      <c r="AC1968" t="str">
        <f t="shared" si="1007"/>
        <v>0.994962659254714-1.40705911402529i</v>
      </c>
      <c r="AD1968" t="str">
        <f t="shared" si="1008"/>
        <v>0.549157202969104+0.488472089235013i</v>
      </c>
      <c r="AE1968" t="e">
        <f t="shared" si="1009"/>
        <v>#DIV/0!</v>
      </c>
      <c r="AF1968" t="str">
        <f t="shared" si="1010"/>
        <v>-18.8227236622644-2.35544311930087i</v>
      </c>
      <c r="AG1968" t="e">
        <f t="shared" si="1011"/>
        <v>#DIV/0!</v>
      </c>
      <c r="AH1968" t="e">
        <f t="shared" si="1012"/>
        <v>#DIV/0!</v>
      </c>
      <c r="AI1968" t="e">
        <f t="shared" si="1013"/>
        <v>#DIV/0!</v>
      </c>
      <c r="AJ1968" t="e">
        <f t="shared" si="1014"/>
        <v>#DIV/0!</v>
      </c>
      <c r="AK1968"/>
      <c r="AL1968"/>
      <c r="AM1968"/>
      <c r="AN1968"/>
    </row>
    <row r="1969" spans="1:40" x14ac:dyDescent="0.25">
      <c r="A1969"/>
      <c r="B1969">
        <f t="shared" si="980"/>
        <v>183500</v>
      </c>
      <c r="C1969" s="186" t="str">
        <f t="shared" si="983"/>
        <v>-2.92111823047955E-06+0.0171765227198494i</v>
      </c>
      <c r="D1969" s="158" t="str">
        <f t="shared" si="984"/>
        <v>-7.66668906190643+0.131686674185512i</v>
      </c>
      <c r="E1969" t="str">
        <f t="shared" si="985"/>
        <v>7.99989647972212-0.0287776216282895i</v>
      </c>
      <c r="F1969" t="str">
        <f t="shared" si="986"/>
        <v>0.999200649815634+2.87316332219885E-06i</v>
      </c>
      <c r="G1969">
        <f t="shared" si="981"/>
        <v>1</v>
      </c>
      <c r="H1969" t="str">
        <f t="shared" si="987"/>
        <v>11.1566519891352+2.48599492341945i</v>
      </c>
      <c r="I1969" t="str">
        <f t="shared" si="988"/>
        <v>720.602814917159i</v>
      </c>
      <c r="J1969" t="str">
        <f t="shared" si="982"/>
        <v>-701.881729070539+157.644836613797i</v>
      </c>
      <c r="K1969" t="str">
        <f t="shared" si="989"/>
        <v>0.219519883682558-0.977367853169462i</v>
      </c>
      <c r="L1969" t="str">
        <f t="shared" si="990"/>
        <v>0.0278028974673686-0.105086775172001i</v>
      </c>
      <c r="M1969" t="str">
        <f t="shared" si="991"/>
        <v>0.247322781149927-1.08245462834146i</v>
      </c>
      <c r="N1969" t="str">
        <f t="shared" si="992"/>
        <v>-1.35201099644243i</v>
      </c>
      <c r="O1969" t="str">
        <f t="shared" si="993"/>
        <v>0.217044069371143-0.976161806234404i</v>
      </c>
      <c r="P1969" t="str">
        <f t="shared" si="994"/>
        <v>0.782955930628857+0.976161806234404i</v>
      </c>
      <c r="Q1969" t="str">
        <f t="shared" si="995"/>
        <v>-0.782955930628857+0.375849190208026i</v>
      </c>
      <c r="R1969" t="str">
        <f t="shared" si="996"/>
        <v>-0.326310541850492-1.40340639384737i</v>
      </c>
      <c r="S1969" t="str">
        <f t="shared" si="997"/>
        <v>0.142554216720376i</v>
      </c>
      <c r="T1969" t="str">
        <f t="shared" si="998"/>
        <v>0.200061499215279-0.0465169437010984i</v>
      </c>
      <c r="U1969" t="e">
        <f t="shared" si="999"/>
        <v>#DIV/0!</v>
      </c>
      <c r="V1969" t="str">
        <f t="shared" si="1000"/>
        <v>1.33333333333333E-06-0.000578219593431046i</v>
      </c>
      <c r="W1969" t="e">
        <f t="shared" si="1001"/>
        <v>#DIV/0!</v>
      </c>
      <c r="X1969" t="e">
        <f t="shared" si="1002"/>
        <v>#DIV/0!</v>
      </c>
      <c r="Y1969" t="str">
        <f t="shared" si="1003"/>
        <v>0.00083+0.184474320618793i</v>
      </c>
      <c r="Z1969" t="e">
        <f t="shared" si="1004"/>
        <v>#DIV/0!</v>
      </c>
      <c r="AA1969" t="e">
        <f t="shared" si="1005"/>
        <v>#DIV/0!</v>
      </c>
      <c r="AB1969" t="str">
        <f t="shared" si="1006"/>
        <v>1.2336266228894-0.286834500342182i</v>
      </c>
      <c r="AC1969" t="str">
        <f t="shared" si="1007"/>
        <v>0.994618634810194-1.40628555394625i</v>
      </c>
      <c r="AD1969" t="str">
        <f t="shared" si="1008"/>
        <v>0.549515095190345+0.488569812279993i</v>
      </c>
      <c r="AE1969" t="e">
        <f t="shared" si="1009"/>
        <v>#DIV/0!</v>
      </c>
      <c r="AF1969" t="str">
        <f t="shared" si="1010"/>
        <v>-18.8233410510416-2.35430824923394i</v>
      </c>
      <c r="AG1969" t="e">
        <f t="shared" si="1011"/>
        <v>#DIV/0!</v>
      </c>
      <c r="AH1969" t="e">
        <f t="shared" si="1012"/>
        <v>#DIV/0!</v>
      </c>
      <c r="AI1969" t="e">
        <f t="shared" si="1013"/>
        <v>#DIV/0!</v>
      </c>
      <c r="AJ1969" t="e">
        <f t="shared" si="1014"/>
        <v>#DIV/0!</v>
      </c>
      <c r="AK1969"/>
      <c r="AL1969"/>
      <c r="AM1969"/>
      <c r="AN1969"/>
    </row>
    <row r="1970" spans="1:40" x14ac:dyDescent="0.25">
      <c r="A1970"/>
      <c r="B1970">
        <f t="shared" ref="B1970:B2033" si="1015">B1969+100</f>
        <v>183600</v>
      </c>
      <c r="C1970" s="186" t="str">
        <f t="shared" si="983"/>
        <v>-2.91793705113898E-06+0.0171671673158585i</v>
      </c>
      <c r="D1970" s="158" t="str">
        <f t="shared" si="984"/>
        <v>-7.66668903751739+0.131614949421582i</v>
      </c>
      <c r="E1970" t="str">
        <f t="shared" si="985"/>
        <v>7.9998963668642-0.0287933038496805i</v>
      </c>
      <c r="F1970" t="str">
        <f t="shared" si="986"/>
        <v>0.999200649826887+2.87472903828746E-06i</v>
      </c>
      <c r="G1970">
        <f t="shared" si="981"/>
        <v>1</v>
      </c>
      <c r="H1970" t="str">
        <f t="shared" si="987"/>
        <v>11.1572684674892+2.48478933972412i</v>
      </c>
      <c r="I1970" t="str">
        <f t="shared" si="988"/>
        <v>720.995513998858i</v>
      </c>
      <c r="J1970" t="str">
        <f t="shared" si="982"/>
        <v>-702.648021441087+157.730746606503i</v>
      </c>
      <c r="K1970" t="str">
        <f t="shared" si="989"/>
        <v>0.219291641393157-0.976885238030804i</v>
      </c>
      <c r="L1970" t="str">
        <f t="shared" si="990"/>
        <v>0.0277745980710047-0.105037021483719i</v>
      </c>
      <c r="M1970" t="str">
        <f t="shared" si="991"/>
        <v>0.247066239464162-1.08192225951452i</v>
      </c>
      <c r="N1970" t="str">
        <f t="shared" si="992"/>
        <v>-1.35274778717619i</v>
      </c>
      <c r="O1970" t="str">
        <f t="shared" si="993"/>
        <v>0.216324783550399-0.976321457319193i</v>
      </c>
      <c r="P1970" t="str">
        <f t="shared" si="994"/>
        <v>0.783675216449601+0.976321457319193i</v>
      </c>
      <c r="Q1970" t="str">
        <f t="shared" si="995"/>
        <v>-0.783675216449601+0.376426329856997i</v>
      </c>
      <c r="R1970" t="str">
        <f t="shared" si="996"/>
        <v>-0.326302601794886-1.40255851539529i</v>
      </c>
      <c r="S1970" t="str">
        <f t="shared" si="997"/>
        <v>0.142631902942022i</v>
      </c>
      <c r="T1970" t="str">
        <f t="shared" si="998"/>
        <v>0.200049590038367-0.0465411610289374i</v>
      </c>
      <c r="U1970" t="e">
        <f t="shared" si="999"/>
        <v>#DIV/0!</v>
      </c>
      <c r="V1970" t="str">
        <f t="shared" si="1000"/>
        <v>1.33333333333333E-06-0.000577904659011965i</v>
      </c>
      <c r="W1970" t="e">
        <f t="shared" si="1001"/>
        <v>#DIV/0!</v>
      </c>
      <c r="X1970" t="e">
        <f t="shared" si="1002"/>
        <v>#DIV/0!</v>
      </c>
      <c r="Y1970" t="str">
        <f t="shared" si="1003"/>
        <v>0.00083+0.184574851583708i</v>
      </c>
      <c r="Z1970" t="e">
        <f t="shared" si="1004"/>
        <v>#DIV/0!</v>
      </c>
      <c r="AA1970" t="e">
        <f t="shared" si="1005"/>
        <v>#DIV/0!</v>
      </c>
      <c r="AB1970" t="str">
        <f t="shared" si="1006"/>
        <v>1.23355318808184-0.286983830125647i</v>
      </c>
      <c r="AC1970" t="str">
        <f t="shared" si="1007"/>
        <v>0.994275153424737-1.40551266817701i</v>
      </c>
      <c r="AD1970" t="str">
        <f t="shared" si="1008"/>
        <v>0.549873071098222+0.488667282410453i</v>
      </c>
      <c r="AE1970" t="e">
        <f t="shared" si="1009"/>
        <v>#DIV/0!</v>
      </c>
      <c r="AF1970" t="str">
        <f t="shared" si="1010"/>
        <v>-18.8239575050066-2.35317439030254i</v>
      </c>
      <c r="AG1970" t="e">
        <f t="shared" si="1011"/>
        <v>#DIV/0!</v>
      </c>
      <c r="AH1970" t="e">
        <f t="shared" si="1012"/>
        <v>#DIV/0!</v>
      </c>
      <c r="AI1970" t="e">
        <f t="shared" si="1013"/>
        <v>#DIV/0!</v>
      </c>
      <c r="AJ1970" t="e">
        <f t="shared" si="1014"/>
        <v>#DIV/0!</v>
      </c>
      <c r="AK1970"/>
      <c r="AL1970"/>
      <c r="AM1970"/>
      <c r="AN1970"/>
    </row>
    <row r="1971" spans="1:40" x14ac:dyDescent="0.25">
      <c r="A1971"/>
      <c r="B1971">
        <f t="shared" si="1015"/>
        <v>183700</v>
      </c>
      <c r="C1971" s="186" t="str">
        <f t="shared" si="983"/>
        <v>-2.91476106555993E-06+0.0171578220973911i</v>
      </c>
      <c r="D1971" s="158" t="str">
        <f t="shared" si="984"/>
        <v>-7.66668901316821+0.131543302746665i</v>
      </c>
      <c r="E1971" t="str">
        <f t="shared" si="985"/>
        <v>7.99989625394479-0.0288089860704077i</v>
      </c>
      <c r="F1971" t="str">
        <f t="shared" si="986"/>
        <v>0.99920064983816+2.87629475430998E-06i</v>
      </c>
      <c r="G1971">
        <f t="shared" si="981"/>
        <v>1</v>
      </c>
      <c r="H1971" t="str">
        <f t="shared" si="987"/>
        <v>11.157884012839+2.48358484404674i</v>
      </c>
      <c r="I1971" t="str">
        <f t="shared" si="988"/>
        <v>721.388213080556i</v>
      </c>
      <c r="J1971" t="str">
        <f t="shared" si="982"/>
        <v>-703.414731295901+157.816656599207i</v>
      </c>
      <c r="K1971" t="str">
        <f t="shared" si="989"/>
        <v>0.219063749270757-0.976403072086984i</v>
      </c>
      <c r="L1971" t="str">
        <f t="shared" si="990"/>
        <v>0.0277463408547805-0.104987310816365i</v>
      </c>
      <c r="M1971" t="str">
        <f t="shared" si="991"/>
        <v>0.246810090125538-1.08139038290335i</v>
      </c>
      <c r="N1971" t="str">
        <f t="shared" si="992"/>
        <v>-1.35348457790995i</v>
      </c>
      <c r="O1971" t="str">
        <f t="shared" si="993"/>
        <v>0.215605380295463-0.976480578397568i</v>
      </c>
      <c r="P1971" t="str">
        <f t="shared" si="994"/>
        <v>0.784394619704537+0.976480578397568i</v>
      </c>
      <c r="Q1971" t="str">
        <f t="shared" si="995"/>
        <v>-0.784394619704537+0.377003999512382i</v>
      </c>
      <c r="R1971" t="str">
        <f t="shared" si="996"/>
        <v>-0.326294656777359-1.401711512805i</v>
      </c>
      <c r="S1971" t="str">
        <f t="shared" si="997"/>
        <v>0.142709589163668i</v>
      </c>
      <c r="T1971" t="str">
        <f t="shared" si="998"/>
        <v>0.200037674118385-0.046565376414997i</v>
      </c>
      <c r="U1971" t="e">
        <f t="shared" si="999"/>
        <v>#DIV/0!</v>
      </c>
      <c r="V1971" t="str">
        <f t="shared" si="1000"/>
        <v>1.33333333333333E-06-0.000577590067471947i</v>
      </c>
      <c r="W1971" t="e">
        <f t="shared" si="1001"/>
        <v>#DIV/0!</v>
      </c>
      <c r="X1971" t="e">
        <f t="shared" si="1002"/>
        <v>#DIV/0!</v>
      </c>
      <c r="Y1971" t="str">
        <f t="shared" si="1003"/>
        <v>0.00083+0.184675382548622i</v>
      </c>
      <c r="Z1971" t="e">
        <f t="shared" si="1004"/>
        <v>#DIV/0!</v>
      </c>
      <c r="AA1971" t="e">
        <f t="shared" si="1005"/>
        <v>#DIV/0!</v>
      </c>
      <c r="AB1971" t="str">
        <f t="shared" si="1006"/>
        <v>1.23347971169491-0.287133147935639i</v>
      </c>
      <c r="AC1971" t="str">
        <f t="shared" si="1007"/>
        <v>0.993932214021079-1.4047404558533i</v>
      </c>
      <c r="AD1971" t="str">
        <f t="shared" si="1008"/>
        <v>0.55023113052226+0.48876449955628i</v>
      </c>
      <c r="AE1971" t="e">
        <f t="shared" si="1009"/>
        <v>#DIV/0!</v>
      </c>
      <c r="AF1971" t="str">
        <f t="shared" si="1010"/>
        <v>-18.8245730260072-2.35204154130008i</v>
      </c>
      <c r="AG1971" t="e">
        <f t="shared" si="1011"/>
        <v>#DIV/0!</v>
      </c>
      <c r="AH1971" t="e">
        <f t="shared" si="1012"/>
        <v>#DIV/0!</v>
      </c>
      <c r="AI1971" t="e">
        <f t="shared" si="1013"/>
        <v>#DIV/0!</v>
      </c>
      <c r="AJ1971" t="e">
        <f t="shared" si="1014"/>
        <v>#DIV/0!</v>
      </c>
      <c r="AK1971"/>
      <c r="AL1971"/>
      <c r="AM1971"/>
      <c r="AN1971"/>
    </row>
    <row r="1972" spans="1:40" x14ac:dyDescent="0.25">
      <c r="A1972"/>
      <c r="B1972">
        <f t="shared" si="1015"/>
        <v>183800</v>
      </c>
      <c r="C1972" s="186" t="str">
        <f t="shared" si="983"/>
        <v>-2.91159026244237E-06+0.0171484870478221i</v>
      </c>
      <c r="D1972" s="158" t="str">
        <f t="shared" si="984"/>
        <v>-7.66668898885866+0.131471734033303i</v>
      </c>
      <c r="E1972" t="str">
        <f t="shared" si="985"/>
        <v>7.99989614096391-0.0288246682904706i</v>
      </c>
      <c r="F1972" t="str">
        <f t="shared" si="986"/>
        <v>0.999200649849423+2.87786047026619E-06i</v>
      </c>
      <c r="G1972">
        <f t="shared" si="981"/>
        <v>1</v>
      </c>
      <c r="H1972" t="str">
        <f t="shared" si="987"/>
        <v>11.1584986270278+2.48238143505474i</v>
      </c>
      <c r="I1972" t="str">
        <f t="shared" si="988"/>
        <v>721.780912162255i</v>
      </c>
      <c r="J1972" t="str">
        <f t="shared" si="982"/>
        <v>-704.181858634981+157.902566591912i</v>
      </c>
      <c r="K1972" t="str">
        <f t="shared" si="989"/>
        <v>0.21883620661127-0.975921354758057i</v>
      </c>
      <c r="L1972" t="str">
        <f t="shared" si="990"/>
        <v>0.027718125737001-0.104937643121299i</v>
      </c>
      <c r="M1972" t="str">
        <f t="shared" si="991"/>
        <v>0.246554332348271-1.08085899787936i</v>
      </c>
      <c r="N1972" t="str">
        <f t="shared" si="992"/>
        <v>-1.3542213686437i</v>
      </c>
      <c r="O1972" t="str">
        <f t="shared" si="993"/>
        <v>0.214885859996879-0.976639169383146i</v>
      </c>
      <c r="P1972" t="str">
        <f t="shared" si="994"/>
        <v>0.785114140003121+0.976639169383146i</v>
      </c>
      <c r="Q1972" t="str">
        <f t="shared" si="995"/>
        <v>-0.785114140003121+0.377582199260554i</v>
      </c>
      <c r="R1972" t="str">
        <f t="shared" si="996"/>
        <v>-0.326286706796814-1.40086538464407i</v>
      </c>
      <c r="S1972" t="str">
        <f t="shared" si="997"/>
        <v>0.142787275385314i</v>
      </c>
      <c r="T1972" t="str">
        <f t="shared" si="998"/>
        <v>0.200025751454927-0.0465895898579639i</v>
      </c>
      <c r="U1972" t="e">
        <f t="shared" si="999"/>
        <v>#DIV/0!</v>
      </c>
      <c r="V1972" t="str">
        <f t="shared" si="1000"/>
        <v>1.33333333333333E-06-0.000577275818251344i</v>
      </c>
      <c r="W1972" t="e">
        <f t="shared" si="1001"/>
        <v>#DIV/0!</v>
      </c>
      <c r="X1972" t="e">
        <f t="shared" si="1002"/>
        <v>#DIV/0!</v>
      </c>
      <c r="Y1972" t="str">
        <f t="shared" si="1003"/>
        <v>0.00083+0.184775913513537i</v>
      </c>
      <c r="Z1972" t="e">
        <f t="shared" si="1004"/>
        <v>#DIV/0!</v>
      </c>
      <c r="AA1972" t="e">
        <f t="shared" si="1005"/>
        <v>#DIV/0!</v>
      </c>
      <c r="AB1972" t="str">
        <f t="shared" si="1006"/>
        <v>1.23340619372611-0.287282453764062i</v>
      </c>
      <c r="AC1972" t="str">
        <f t="shared" si="1007"/>
        <v>0.993589815524616-1.40396891611217i</v>
      </c>
      <c r="AD1972" t="str">
        <f t="shared" si="1008"/>
        <v>0.550589273291924+0.488861463647475i</v>
      </c>
      <c r="AE1972" t="e">
        <f t="shared" si="1009"/>
        <v>#DIV/0!</v>
      </c>
      <c r="AF1972" t="str">
        <f t="shared" si="1010"/>
        <v>-18.8251876158865-2.35090970102144i</v>
      </c>
      <c r="AG1972" t="e">
        <f t="shared" si="1011"/>
        <v>#DIV/0!</v>
      </c>
      <c r="AH1972" t="e">
        <f t="shared" si="1012"/>
        <v>#DIV/0!</v>
      </c>
      <c r="AI1972" t="e">
        <f t="shared" si="1013"/>
        <v>#DIV/0!</v>
      </c>
      <c r="AJ1972" t="e">
        <f t="shared" si="1014"/>
        <v>#DIV/0!</v>
      </c>
      <c r="AK1972"/>
      <c r="AL1972"/>
      <c r="AM1972"/>
      <c r="AN1972"/>
    </row>
    <row r="1973" spans="1:40" x14ac:dyDescent="0.25">
      <c r="A1973"/>
      <c r="B1973">
        <f t="shared" si="1015"/>
        <v>183900</v>
      </c>
      <c r="C1973" s="186" t="str">
        <f t="shared" si="983"/>
        <v>-0.000002908424630517+0.0171391621505628i</v>
      </c>
      <c r="D1973" s="158" t="str">
        <f t="shared" si="984"/>
        <v>-7.66668896458883+0.131400243154315i</v>
      </c>
      <c r="E1973" t="str">
        <f t="shared" si="985"/>
        <v>7.99989602792153-0.0288403505098688i</v>
      </c>
      <c r="F1973" t="str">
        <f t="shared" si="986"/>
        <v>0.999200649860706+2.87942618615622E-06i</v>
      </c>
      <c r="G1973">
        <f t="shared" si="981"/>
        <v>1</v>
      </c>
      <c r="H1973" t="str">
        <f t="shared" si="987"/>
        <v>11.1591123118945+2.48117911141757i</v>
      </c>
      <c r="I1973" t="str">
        <f t="shared" si="988"/>
        <v>722.173611243954i</v>
      </c>
      <c r="J1973" t="str">
        <f t="shared" si="982"/>
        <v>-704.949403458327+157.988476584618i</v>
      </c>
      <c r="K1973" t="str">
        <f t="shared" si="989"/>
        <v>0.218609012712341-0.975440085464961i</v>
      </c>
      <c r="L1973" t="str">
        <f t="shared" si="990"/>
        <v>0.0276899526361639-0.104888018349937i</v>
      </c>
      <c r="M1973" t="str">
        <f t="shared" si="991"/>
        <v>0.246298965348505-1.0803281038149i</v>
      </c>
      <c r="N1973" t="str">
        <f t="shared" si="992"/>
        <v>-1.35495815937746i</v>
      </c>
      <c r="O1973" t="str">
        <f t="shared" si="993"/>
        <v>0.214166223045226-0.97679723018984i</v>
      </c>
      <c r="P1973" t="str">
        <f t="shared" si="994"/>
        <v>0.785833776954774+0.97679723018984i</v>
      </c>
      <c r="Q1973" t="str">
        <f t="shared" si="995"/>
        <v>-0.785833776954774+0.37816092918762i</v>
      </c>
      <c r="R1973" t="str">
        <f t="shared" si="996"/>
        <v>-0.326278751852154-1.40002012948311i</v>
      </c>
      <c r="S1973" t="str">
        <f t="shared" si="997"/>
        <v>0.14286496160696i</v>
      </c>
      <c r="T1973" t="str">
        <f t="shared" si="998"/>
        <v>0.200013822047576-0.0466138013565248i</v>
      </c>
      <c r="U1973" t="e">
        <f t="shared" si="999"/>
        <v>#DIV/0!</v>
      </c>
      <c r="V1973" t="str">
        <f t="shared" si="1000"/>
        <v>1.33333333333333E-06-0.000576961910791717i</v>
      </c>
      <c r="W1973" t="e">
        <f t="shared" si="1001"/>
        <v>#DIV/0!</v>
      </c>
      <c r="X1973" t="e">
        <f t="shared" si="1002"/>
        <v>#DIV/0!</v>
      </c>
      <c r="Y1973" t="str">
        <f t="shared" si="1003"/>
        <v>0.00083+0.184876444478452i</v>
      </c>
      <c r="Z1973" t="e">
        <f t="shared" si="1004"/>
        <v>#DIV/0!</v>
      </c>
      <c r="AA1973" t="e">
        <f t="shared" si="1005"/>
        <v>#DIV/0!</v>
      </c>
      <c r="AB1973" t="str">
        <f t="shared" si="1006"/>
        <v>1.23333263417287-0.287431747602816i</v>
      </c>
      <c r="AC1973" t="str">
        <f t="shared" si="1007"/>
        <v>0.993247956863371-1.4031980480919i</v>
      </c>
      <c r="AD1973" t="str">
        <f t="shared" si="1008"/>
        <v>0.550947499236618+0.488958174614123i</v>
      </c>
      <c r="AE1973" t="e">
        <f t="shared" si="1009"/>
        <v>#DIV/0!</v>
      </c>
      <c r="AF1973" t="str">
        <f t="shared" si="1010"/>
        <v>-18.8258012764833-2.34977886826325i</v>
      </c>
      <c r="AG1973" t="e">
        <f t="shared" si="1011"/>
        <v>#DIV/0!</v>
      </c>
      <c r="AH1973" t="e">
        <f t="shared" si="1012"/>
        <v>#DIV/0!</v>
      </c>
      <c r="AI1973" t="e">
        <f t="shared" si="1013"/>
        <v>#DIV/0!</v>
      </c>
      <c r="AJ1973" t="e">
        <f t="shared" si="1014"/>
        <v>#DIV/0!</v>
      </c>
      <c r="AK1973"/>
      <c r="AL1973"/>
      <c r="AM1973"/>
      <c r="AN1973"/>
    </row>
    <row r="1974" spans="1:40" x14ac:dyDescent="0.25">
      <c r="A1974"/>
      <c r="B1974">
        <f t="shared" si="1015"/>
        <v>184000</v>
      </c>
      <c r="C1974" s="186" t="str">
        <f t="shared" si="983"/>
        <v>-2.90526415854516E-06+0.0171298473890605i</v>
      </c>
      <c r="D1974" s="158" t="str">
        <f t="shared" si="984"/>
        <v>-7.66668894035856+0.131328829982797i</v>
      </c>
      <c r="E1974" t="str">
        <f t="shared" si="985"/>
        <v>7.99989591481768-0.0288560327286021i</v>
      </c>
      <c r="F1974" t="str">
        <f t="shared" si="986"/>
        <v>0.999200649871989+2.88099190197994E-06i</v>
      </c>
      <c r="G1974">
        <f t="shared" si="981"/>
        <v>1</v>
      </c>
      <c r="H1974" t="str">
        <f t="shared" si="987"/>
        <v>11.1597250692736+2.47997787180634i</v>
      </c>
      <c r="I1974" t="str">
        <f t="shared" si="988"/>
        <v>722.566310325652i</v>
      </c>
      <c r="J1974" t="str">
        <f t="shared" si="982"/>
        <v>-705.71736576594+158.074386577323i</v>
      </c>
      <c r="K1974" t="str">
        <f t="shared" si="989"/>
        <v>0.218382166873344-0.974959263629514i</v>
      </c>
      <c r="L1974" t="str">
        <f t="shared" si="990"/>
        <v>0.0276618214709587-0.104838436453746i</v>
      </c>
      <c r="M1974" t="str">
        <f t="shared" si="991"/>
        <v>0.246043988344303-1.07979770008326i</v>
      </c>
      <c r="N1974" t="str">
        <f t="shared" si="992"/>
        <v>-1.35569495011122i</v>
      </c>
      <c r="O1974" t="str">
        <f t="shared" si="993"/>
        <v>0.213446469831177-0.976954760731841i</v>
      </c>
      <c r="P1974" t="str">
        <f t="shared" si="994"/>
        <v>0.786553530168823+0.976954760731841i</v>
      </c>
      <c r="Q1974" t="str">
        <f t="shared" si="995"/>
        <v>-0.786553530168823+0.378740189379379i</v>
      </c>
      <c r="R1974" t="str">
        <f t="shared" si="996"/>
        <v>-0.326270791942276-1.3991757458959i</v>
      </c>
      <c r="S1974" t="str">
        <f t="shared" si="997"/>
        <v>0.142942647828606i</v>
      </c>
      <c r="T1974" t="str">
        <f t="shared" si="998"/>
        <v>0.200001885895925-0.0466380109093651i</v>
      </c>
      <c r="U1974" t="e">
        <f t="shared" si="999"/>
        <v>#DIV/0!</v>
      </c>
      <c r="V1974" t="str">
        <f t="shared" si="1000"/>
        <v>1.33333333333333E-06-0.000576648344535851i</v>
      </c>
      <c r="W1974" t="e">
        <f t="shared" si="1001"/>
        <v>#DIV/0!</v>
      </c>
      <c r="X1974" t="e">
        <f t="shared" si="1002"/>
        <v>#DIV/0!</v>
      </c>
      <c r="Y1974" t="str">
        <f t="shared" si="1003"/>
        <v>0.00083+0.184976975443367i</v>
      </c>
      <c r="Z1974" t="e">
        <f t="shared" si="1004"/>
        <v>#DIV/0!</v>
      </c>
      <c r="AA1974" t="e">
        <f t="shared" si="1005"/>
        <v>#DIV/0!</v>
      </c>
      <c r="AB1974" t="str">
        <f t="shared" si="1006"/>
        <v>1.23325903303267-0.287581029443796i</v>
      </c>
      <c r="AC1974" t="str">
        <f t="shared" si="1007"/>
        <v>0.99290663696801-1.40242785093209i</v>
      </c>
      <c r="AD1974" t="str">
        <f t="shared" si="1008"/>
        <v>0.551305808185689+0.489054632386432i</v>
      </c>
      <c r="AE1974" t="e">
        <f t="shared" si="1009"/>
        <v>#DIV/0!</v>
      </c>
      <c r="AF1974" t="str">
        <f t="shared" si="1010"/>
        <v>-18.8264140096322-2.34864904182354i</v>
      </c>
      <c r="AG1974" t="e">
        <f t="shared" si="1011"/>
        <v>#DIV/0!</v>
      </c>
      <c r="AH1974" t="e">
        <f t="shared" si="1012"/>
        <v>#DIV/0!</v>
      </c>
      <c r="AI1974" t="e">
        <f t="shared" si="1013"/>
        <v>#DIV/0!</v>
      </c>
      <c r="AJ1974" t="e">
        <f t="shared" si="1014"/>
        <v>#DIV/0!</v>
      </c>
      <c r="AK1974"/>
      <c r="AL1974"/>
      <c r="AM1974"/>
      <c r="AN1974"/>
    </row>
    <row r="1975" spans="1:40" x14ac:dyDescent="0.25">
      <c r="A1975"/>
      <c r="B1975">
        <f t="shared" si="1015"/>
        <v>184100</v>
      </c>
      <c r="C1975" s="186" t="str">
        <f t="shared" si="983"/>
        <v>-2.90210883531866E-06+0.0171205427467983i</v>
      </c>
      <c r="D1975" s="158" t="str">
        <f t="shared" si="984"/>
        <v>-7.66668891616778+0.13125749439212i</v>
      </c>
      <c r="E1975" t="str">
        <f t="shared" si="985"/>
        <v>7.99989580165234-0.0288717149466701i</v>
      </c>
      <c r="F1975" t="str">
        <f t="shared" si="986"/>
        <v>0.999200649883272+0.0000028825576177373i</v>
      </c>
      <c r="G1975">
        <f t="shared" si="981"/>
        <v>1</v>
      </c>
      <c r="H1975" t="str">
        <f t="shared" si="987"/>
        <v>11.1603369009952+2.47877771489404i</v>
      </c>
      <c r="I1975" t="str">
        <f t="shared" si="988"/>
        <v>722.959009407351i</v>
      </c>
      <c r="J1975" t="str">
        <f t="shared" si="982"/>
        <v>-706.485745557819+158.160296570027i</v>
      </c>
      <c r="K1975" t="str">
        <f t="shared" si="989"/>
        <v>0.218155668395384-0.974478888674423i</v>
      </c>
      <c r="L1975" t="str">
        <f t="shared" si="990"/>
        <v>0.0276337321602655-0.104788897384253i</v>
      </c>
      <c r="M1975" t="str">
        <f t="shared" si="991"/>
        <v>0.245789400555649-1.07926778605868i</v>
      </c>
      <c r="N1975" t="str">
        <f t="shared" si="992"/>
        <v>-1.35643174084497i</v>
      </c>
      <c r="O1975" t="str">
        <f t="shared" si="993"/>
        <v>0.212726600745468-0.977111760923631i</v>
      </c>
      <c r="P1975" t="str">
        <f t="shared" si="994"/>
        <v>0.787273399254532+0.977111760923631i</v>
      </c>
      <c r="Q1975" t="str">
        <f t="shared" si="995"/>
        <v>-0.787273399254532+0.379319979921339i</v>
      </c>
      <c r="R1975" t="str">
        <f t="shared" si="996"/>
        <v>-0.326262827066081-1.39833223245931i</v>
      </c>
      <c r="S1975" t="str">
        <f t="shared" si="997"/>
        <v>0.143020334050251i</v>
      </c>
      <c r="T1975" t="str">
        <f t="shared" si="998"/>
        <v>0.199989942999564-0.0466622185151702i</v>
      </c>
      <c r="U1975" t="e">
        <f t="shared" si="999"/>
        <v>#DIV/0!</v>
      </c>
      <c r="V1975" t="str">
        <f t="shared" si="1000"/>
        <v>1.33333333333333E-06-0.000576335118927741i</v>
      </c>
      <c r="W1975" t="e">
        <f t="shared" si="1001"/>
        <v>#DIV/0!</v>
      </c>
      <c r="X1975" t="e">
        <f t="shared" si="1002"/>
        <v>#DIV/0!</v>
      </c>
      <c r="Y1975" t="str">
        <f t="shared" si="1003"/>
        <v>0.00083+0.185077506408282i</v>
      </c>
      <c r="Z1975" t="e">
        <f t="shared" si="1004"/>
        <v>#DIV/0!</v>
      </c>
      <c r="AA1975" t="e">
        <f t="shared" si="1005"/>
        <v>#DIV/0!</v>
      </c>
      <c r="AB1975" t="str">
        <f t="shared" si="1006"/>
        <v>1.23318539030299-0.287730299278895i</v>
      </c>
      <c r="AC1975" t="str">
        <f t="shared" si="1007"/>
        <v>0.992565854771822-1.40165832377367i</v>
      </c>
      <c r="AD1975" t="str">
        <f t="shared" si="1008"/>
        <v>0.551664199968402+0.489150836894719i</v>
      </c>
      <c r="AE1975" t="e">
        <f t="shared" si="1009"/>
        <v>#DIV/0!</v>
      </c>
      <c r="AF1975" t="str">
        <f t="shared" si="1010"/>
        <v>-18.827025817163-2.34752022050192i</v>
      </c>
      <c r="AG1975" t="e">
        <f t="shared" si="1011"/>
        <v>#DIV/0!</v>
      </c>
      <c r="AH1975" t="e">
        <f t="shared" si="1012"/>
        <v>#DIV/0!</v>
      </c>
      <c r="AI1975" t="e">
        <f t="shared" si="1013"/>
        <v>#DIV/0!</v>
      </c>
      <c r="AJ1975" t="e">
        <f t="shared" si="1014"/>
        <v>#DIV/0!</v>
      </c>
      <c r="AK1975"/>
      <c r="AL1975"/>
      <c r="AM1975"/>
      <c r="AN1975"/>
    </row>
    <row r="1976" spans="1:40" x14ac:dyDescent="0.25">
      <c r="A1976"/>
      <c r="B1976">
        <f t="shared" si="1015"/>
        <v>184200</v>
      </c>
      <c r="C1976" s="186" t="str">
        <f t="shared" si="983"/>
        <v>-2.89895864965985E-06+0.0171112482072958i</v>
      </c>
      <c r="D1976" s="158" t="str">
        <f t="shared" si="984"/>
        <v>-7.66668889201632+0.131186236255935i</v>
      </c>
      <c r="E1976" t="str">
        <f t="shared" si="985"/>
        <v>7.99989568842552-0.0288873971640723i</v>
      </c>
      <c r="F1976" t="str">
        <f t="shared" si="986"/>
        <v>0.999200649894575+2.88412333342838E-06i</v>
      </c>
      <c r="G1976">
        <f t="shared" si="981"/>
        <v>1</v>
      </c>
      <c r="H1976" t="str">
        <f t="shared" si="987"/>
        <v>11.1609478088847+2.47757863935546i</v>
      </c>
      <c r="I1976" t="str">
        <f t="shared" si="988"/>
        <v>723.35170848905i</v>
      </c>
      <c r="J1976" t="str">
        <f t="shared" si="982"/>
        <v>-707.254542833963+158.246206562732i</v>
      </c>
      <c r="K1976" t="str">
        <f t="shared" si="989"/>
        <v>0.217929516581292-0.973998960023266i</v>
      </c>
      <c r="L1976" t="str">
        <f t="shared" si="990"/>
        <v>0.0276056846231558-0.104739401093037i</v>
      </c>
      <c r="M1976" t="str">
        <f t="shared" si="991"/>
        <v>0.245535201204448-1.0787383611163i</v>
      </c>
      <c r="N1976" t="str">
        <f t="shared" si="992"/>
        <v>-1.35716853157873i</v>
      </c>
      <c r="O1976" t="str">
        <f t="shared" si="993"/>
        <v>0.212006616178867-0.977268230679984i</v>
      </c>
      <c r="P1976" t="str">
        <f t="shared" si="994"/>
        <v>0.787993383821133+0.977268230679984i</v>
      </c>
      <c r="Q1976" t="str">
        <f t="shared" si="995"/>
        <v>-0.787993383821133+0.379900300898746i</v>
      </c>
      <c r="R1976" t="str">
        <f t="shared" si="996"/>
        <v>-0.326254857222467-1.39748958775324i</v>
      </c>
      <c r="S1976" t="str">
        <f t="shared" si="997"/>
        <v>0.143098020271898i</v>
      </c>
      <c r="T1976" t="str">
        <f t="shared" si="998"/>
        <v>0.19997799335808-0.0466864241726258i</v>
      </c>
      <c r="U1976" t="e">
        <f t="shared" si="999"/>
        <v>#DIV/0!</v>
      </c>
      <c r="V1976" t="str">
        <f t="shared" si="1000"/>
        <v>1.33333333333333E-06-0.000576022233412578i</v>
      </c>
      <c r="W1976" t="e">
        <f t="shared" si="1001"/>
        <v>#DIV/0!</v>
      </c>
      <c r="X1976" t="e">
        <f t="shared" si="1002"/>
        <v>#DIV/0!</v>
      </c>
      <c r="Y1976" t="str">
        <f t="shared" si="1003"/>
        <v>0.00083+0.185178037373197i</v>
      </c>
      <c r="Z1976" t="e">
        <f t="shared" si="1004"/>
        <v>#DIV/0!</v>
      </c>
      <c r="AA1976" t="e">
        <f t="shared" si="1005"/>
        <v>#DIV/0!</v>
      </c>
      <c r="AB1976" t="str">
        <f t="shared" si="1006"/>
        <v>1.23311170598129-0.28787955710001i</v>
      </c>
      <c r="AC1976" t="str">
        <f t="shared" si="1007"/>
        <v>0.992225609210725-1.40088946575878i</v>
      </c>
      <c r="AD1976" t="str">
        <f t="shared" si="1008"/>
        <v>0.552022674413994+0.489246788069393i</v>
      </c>
      <c r="AE1976" t="e">
        <f t="shared" si="1009"/>
        <v>#DIV/0!</v>
      </c>
      <c r="AF1976" t="str">
        <f t="shared" si="1010"/>
        <v>-18.827636700901-2.34639240309953i</v>
      </c>
      <c r="AG1976" t="e">
        <f t="shared" si="1011"/>
        <v>#DIV/0!</v>
      </c>
      <c r="AH1976" t="e">
        <f t="shared" si="1012"/>
        <v>#DIV/0!</v>
      </c>
      <c r="AI1976" t="e">
        <f t="shared" si="1013"/>
        <v>#DIV/0!</v>
      </c>
      <c r="AJ1976" t="e">
        <f t="shared" si="1014"/>
        <v>#DIV/0!</v>
      </c>
      <c r="AK1976"/>
      <c r="AL1976"/>
      <c r="AM1976"/>
      <c r="AN1976"/>
    </row>
    <row r="1977" spans="1:40" x14ac:dyDescent="0.25">
      <c r="A1977"/>
      <c r="B1977">
        <f t="shared" si="1015"/>
        <v>184300</v>
      </c>
      <c r="C1977" s="186" t="str">
        <f t="shared" si="983"/>
        <v>-2.89581359042127E-06+0.0171019637541077i</v>
      </c>
      <c r="D1977" s="158" t="str">
        <f t="shared" si="984"/>
        <v>-7.66668886790419+0.131115055448159i</v>
      </c>
      <c r="E1977" t="str">
        <f t="shared" si="985"/>
        <v>7.99989557513722-0.0289030793808085i</v>
      </c>
      <c r="F1977" t="str">
        <f t="shared" si="986"/>
        <v>0.999200649905878+2.88568904905304E-06i</v>
      </c>
      <c r="G1977">
        <f t="shared" si="981"/>
        <v>1</v>
      </c>
      <c r="H1977" t="str">
        <f t="shared" si="987"/>
        <v>11.1615577947634+2.47638064386727i</v>
      </c>
      <c r="I1977" t="str">
        <f t="shared" si="988"/>
        <v>723.744407570749i</v>
      </c>
      <c r="J1977" t="str">
        <f t="shared" si="982"/>
        <v>-708.023757594374+158.332116555438i</v>
      </c>
      <c r="K1977" t="str">
        <f t="shared" si="989"/>
        <v>0.21770371073561-0.973519477100501i</v>
      </c>
      <c r="L1977" t="str">
        <f t="shared" si="990"/>
        <v>0.0275776787788907-0.104689947531732i</v>
      </c>
      <c r="M1977" t="str">
        <f t="shared" si="991"/>
        <v>0.245281389514501-1.07820942463223i</v>
      </c>
      <c r="N1977" t="str">
        <f t="shared" si="992"/>
        <v>-1.35790532231248i</v>
      </c>
      <c r="O1977" t="str">
        <f t="shared" si="993"/>
        <v>0.211286516522246-0.977424169915955i</v>
      </c>
      <c r="P1977" t="str">
        <f t="shared" si="994"/>
        <v>0.788713483477754+0.977424169915955i</v>
      </c>
      <c r="Q1977" t="str">
        <f t="shared" si="995"/>
        <v>-0.788713483477754+0.380481152396525i</v>
      </c>
      <c r="R1977" t="str">
        <f t="shared" si="996"/>
        <v>-0.326246882410331-1.39664781036076i</v>
      </c>
      <c r="S1977" t="str">
        <f t="shared" si="997"/>
        <v>0.143175706493544i</v>
      </c>
      <c r="T1977" t="str">
        <f t="shared" si="998"/>
        <v>0.199966036971063-0.0467106278804153i</v>
      </c>
      <c r="U1977" t="e">
        <f t="shared" si="999"/>
        <v>#DIV/0!</v>
      </c>
      <c r="V1977" t="str">
        <f t="shared" si="1000"/>
        <v>1.33333333333333E-06-0.00057570968743677i</v>
      </c>
      <c r="W1977" t="e">
        <f t="shared" si="1001"/>
        <v>#DIV/0!</v>
      </c>
      <c r="X1977" t="e">
        <f t="shared" si="1002"/>
        <v>#DIV/0!</v>
      </c>
      <c r="Y1977" t="str">
        <f t="shared" si="1003"/>
        <v>0.00083+0.185278568338112i</v>
      </c>
      <c r="Z1977" t="e">
        <f t="shared" si="1004"/>
        <v>#DIV/0!</v>
      </c>
      <c r="AA1977" t="e">
        <f t="shared" si="1005"/>
        <v>#DIV/0!</v>
      </c>
      <c r="AB1977" t="str">
        <f t="shared" si="1006"/>
        <v>1.23303798006503-0.288028802899021i</v>
      </c>
      <c r="AC1977" t="str">
        <f t="shared" si="1007"/>
        <v>0.991885899223241-1.40012127603087i</v>
      </c>
      <c r="AD1977" t="str">
        <f t="shared" si="1008"/>
        <v>0.552381231351621+0.489342485840977i</v>
      </c>
      <c r="AE1977" t="e">
        <f t="shared" si="1009"/>
        <v>#DIV/0!</v>
      </c>
      <c r="AF1977" t="str">
        <f t="shared" si="1010"/>
        <v>-18.8282466626676-2.34526558841911i</v>
      </c>
      <c r="AG1977" t="e">
        <f t="shared" si="1011"/>
        <v>#DIV/0!</v>
      </c>
      <c r="AH1977" t="e">
        <f t="shared" si="1012"/>
        <v>#DIV/0!</v>
      </c>
      <c r="AI1977" t="e">
        <f t="shared" si="1013"/>
        <v>#DIV/0!</v>
      </c>
      <c r="AJ1977" t="e">
        <f t="shared" si="1014"/>
        <v>#DIV/0!</v>
      </c>
      <c r="AK1977"/>
      <c r="AL1977"/>
      <c r="AM1977"/>
      <c r="AN1977"/>
    </row>
    <row r="1978" spans="1:40" x14ac:dyDescent="0.25">
      <c r="A1978"/>
      <c r="B1978">
        <f t="shared" si="1015"/>
        <v>184400</v>
      </c>
      <c r="C1978" s="186" t="str">
        <f t="shared" si="983"/>
        <v>-2.89267364648571E-06+0.0170926893708245i</v>
      </c>
      <c r="D1978" s="158" t="str">
        <f t="shared" si="984"/>
        <v>-7.66668884383132+0.131043951842988i</v>
      </c>
      <c r="E1978" t="str">
        <f t="shared" si="985"/>
        <v>7.99989546178743-0.0289187615968782i</v>
      </c>
      <c r="F1978" t="str">
        <f t="shared" si="986"/>
        <v>0.99920064991718+2.88725476461122E-06i</v>
      </c>
      <c r="G1978">
        <f t="shared" si="981"/>
        <v>1</v>
      </c>
      <c r="H1978" t="str">
        <f t="shared" si="987"/>
        <v>11.1621668604482+2.47518372710791i</v>
      </c>
      <c r="I1978" t="str">
        <f t="shared" si="988"/>
        <v>724.137106652447i</v>
      </c>
      <c r="J1978" t="str">
        <f t="shared" si="982"/>
        <v>-708.793389839051+158.418026548142i</v>
      </c>
      <c r="K1978" t="str">
        <f t="shared" si="989"/>
        <v>0.217478250164594-0.973040439331466i</v>
      </c>
      <c r="L1978" t="str">
        <f t="shared" si="990"/>
        <v>0.027549714546921-0.104640536652029i</v>
      </c>
      <c r="M1978" t="str">
        <f t="shared" si="991"/>
        <v>0.245027964711515-1.0776809759835i</v>
      </c>
      <c r="N1978" t="str">
        <f t="shared" si="992"/>
        <v>-1.35864211304624i</v>
      </c>
      <c r="O1978" t="str">
        <f t="shared" si="993"/>
        <v>0.210566302166498-0.977579578546896i</v>
      </c>
      <c r="P1978" t="str">
        <f t="shared" si="994"/>
        <v>0.789433697833502+0.977579578546896i</v>
      </c>
      <c r="Q1978" t="str">
        <f t="shared" si="995"/>
        <v>-0.789433697833502+0.381062534499344i</v>
      </c>
      <c r="R1978" t="str">
        <f t="shared" si="996"/>
        <v>-0.326238902628573-1.39580689886793i</v>
      </c>
      <c r="S1978" t="str">
        <f t="shared" si="997"/>
        <v>0.143253392715189i</v>
      </c>
      <c r="T1978" t="str">
        <f t="shared" si="998"/>
        <v>0.199954073838098-0.0467348296372233i</v>
      </c>
      <c r="U1978" t="e">
        <f t="shared" si="999"/>
        <v>#DIV/0!</v>
      </c>
      <c r="V1978" t="str">
        <f t="shared" si="1000"/>
        <v>1.33333333333333E-06-0.000575397480447924i</v>
      </c>
      <c r="W1978" t="e">
        <f t="shared" si="1001"/>
        <v>#DIV/0!</v>
      </c>
      <c r="X1978" t="e">
        <f t="shared" si="1002"/>
        <v>#DIV/0!</v>
      </c>
      <c r="Y1978" t="str">
        <f t="shared" si="1003"/>
        <v>0.00083+0.185379099303027i</v>
      </c>
      <c r="Z1978" t="e">
        <f t="shared" si="1004"/>
        <v>#DIV/0!</v>
      </c>
      <c r="AA1978" t="e">
        <f t="shared" si="1005"/>
        <v>#DIV/0!</v>
      </c>
      <c r="AB1978" t="str">
        <f t="shared" si="1006"/>
        <v>1.23296421255166-0.288178036667818i</v>
      </c>
      <c r="AC1978" t="str">
        <f t="shared" si="1007"/>
        <v>0.991546723750486-1.39935375373468i</v>
      </c>
      <c r="AD1978" t="str">
        <f t="shared" si="1008"/>
        <v>0.552739870610375+0.489437930140096i</v>
      </c>
      <c r="AE1978" t="e">
        <f t="shared" si="1009"/>
        <v>#DIV/0!</v>
      </c>
      <c r="AF1978" t="str">
        <f t="shared" si="1010"/>
        <v>-18.8288557042795-2.34413977526492i</v>
      </c>
      <c r="AG1978" t="e">
        <f t="shared" si="1011"/>
        <v>#DIV/0!</v>
      </c>
      <c r="AH1978" t="e">
        <f t="shared" si="1012"/>
        <v>#DIV/0!</v>
      </c>
      <c r="AI1978" t="e">
        <f t="shared" si="1013"/>
        <v>#DIV/0!</v>
      </c>
      <c r="AJ1978" t="e">
        <f t="shared" si="1014"/>
        <v>#DIV/0!</v>
      </c>
      <c r="AK1978"/>
      <c r="AL1978"/>
      <c r="AM1978"/>
      <c r="AN1978"/>
    </row>
    <row r="1979" spans="1:40" x14ac:dyDescent="0.25">
      <c r="A1979"/>
      <c r="B1979">
        <f t="shared" si="1015"/>
        <v>184500</v>
      </c>
      <c r="C1979" s="186" t="str">
        <f t="shared" si="983"/>
        <v>-2.88953880676605E-06+0.0170834250410723i</v>
      </c>
      <c r="D1979" s="158" t="str">
        <f t="shared" si="984"/>
        <v>-7.66668881979755+0.130972925314888i</v>
      </c>
      <c r="E1979" t="str">
        <f t="shared" si="985"/>
        <v>7.99989534837616-0.0289344438122812i</v>
      </c>
      <c r="F1979" t="str">
        <f t="shared" si="986"/>
        <v>0.999200649928493+2.88882048010297E-06i</v>
      </c>
      <c r="G1979">
        <f t="shared" si="981"/>
        <v>1</v>
      </c>
      <c r="H1979" t="str">
        <f t="shared" si="987"/>
        <v>11.1627750077514+2.47398788775762i</v>
      </c>
      <c r="I1979" t="str">
        <f t="shared" si="988"/>
        <v>724.529805734146i</v>
      </c>
      <c r="J1979" t="str">
        <f t="shared" si="982"/>
        <v>-709.563439567995+158.503936540847i</v>
      </c>
      <c r="K1979" t="str">
        <f t="shared" si="989"/>
        <v>0.217253134176211-0.972561846142371i</v>
      </c>
      <c r="L1979" t="str">
        <f t="shared" si="990"/>
        <v>0.0275217918468869-0.104591168405672i</v>
      </c>
      <c r="M1979" t="str">
        <f t="shared" si="991"/>
        <v>0.244774926023098-1.07715301454804i</v>
      </c>
      <c r="N1979" t="str">
        <f t="shared" si="992"/>
        <v>-1.35937890378i</v>
      </c>
      <c r="O1979" t="str">
        <f t="shared" si="993"/>
        <v>0.209845973502609-0.977734456488439i</v>
      </c>
      <c r="P1979" t="str">
        <f t="shared" si="994"/>
        <v>0.790154026497391+0.977734456488439i</v>
      </c>
      <c r="Q1979" t="str">
        <f t="shared" si="995"/>
        <v>-0.790154026497391+0.381644447291561i</v>
      </c>
      <c r="R1979" t="str">
        <f t="shared" si="996"/>
        <v>-0.326230917876088-1.39496685186393i</v>
      </c>
      <c r="S1979" t="str">
        <f t="shared" si="997"/>
        <v>0.143331078936835i</v>
      </c>
      <c r="T1979" t="str">
        <f t="shared" si="998"/>
        <v>0.199942103958777-0.0467590294417337i</v>
      </c>
      <c r="U1979" t="e">
        <f t="shared" si="999"/>
        <v>#DIV/0!</v>
      </c>
      <c r="V1979" t="str">
        <f t="shared" si="1000"/>
        <v>1.33333333333333E-06-0.000575085611894834i</v>
      </c>
      <c r="W1979" t="e">
        <f t="shared" si="1001"/>
        <v>#DIV/0!</v>
      </c>
      <c r="X1979" t="e">
        <f t="shared" si="1002"/>
        <v>#DIV/0!</v>
      </c>
      <c r="Y1979" t="str">
        <f t="shared" si="1003"/>
        <v>0.00083+0.185479630267941i</v>
      </c>
      <c r="Z1979" t="e">
        <f t="shared" si="1004"/>
        <v>#DIV/0!</v>
      </c>
      <c r="AA1979" t="e">
        <f t="shared" si="1005"/>
        <v>#DIV/0!</v>
      </c>
      <c r="AB1979" t="str">
        <f t="shared" si="1006"/>
        <v>1.23289040343866-0.288327258398285i</v>
      </c>
      <c r="AC1979" t="str">
        <f t="shared" si="1007"/>
        <v>0.991208081736201-1.39858689801618i</v>
      </c>
      <c r="AD1979" t="str">
        <f t="shared" si="1008"/>
        <v>0.553098592019321+0.489533120897487i</v>
      </c>
      <c r="AE1979" t="e">
        <f t="shared" si="1009"/>
        <v>#DIV/0!</v>
      </c>
      <c r="AF1979" t="str">
        <f t="shared" si="1010"/>
        <v>-18.8294638275489-2.34301496244273i</v>
      </c>
      <c r="AG1979" t="e">
        <f t="shared" si="1011"/>
        <v>#DIV/0!</v>
      </c>
      <c r="AH1979" t="e">
        <f t="shared" si="1012"/>
        <v>#DIV/0!</v>
      </c>
      <c r="AI1979" t="e">
        <f t="shared" si="1013"/>
        <v>#DIV/0!</v>
      </c>
      <c r="AJ1979" t="e">
        <f t="shared" si="1014"/>
        <v>#DIV/0!</v>
      </c>
      <c r="AK1979"/>
      <c r="AL1979"/>
      <c r="AM1979"/>
      <c r="AN1979"/>
    </row>
    <row r="1980" spans="1:40" x14ac:dyDescent="0.25">
      <c r="A1980"/>
      <c r="B1980">
        <f t="shared" si="1015"/>
        <v>184600</v>
      </c>
      <c r="C1980" s="186" t="str">
        <f t="shared" si="983"/>
        <v>-2.88640906020532E-06+0.0170741707485131i</v>
      </c>
      <c r="D1980" s="158" t="str">
        <f t="shared" si="984"/>
        <v>-7.6666887958028+0.1309019757386i</v>
      </c>
      <c r="E1980" t="str">
        <f t="shared" si="985"/>
        <v>7.99989523490341-0.028950126027017i</v>
      </c>
      <c r="F1980" t="str">
        <f t="shared" si="986"/>
        <v>0.999200649939816+2.89038619552823E-06i</v>
      </c>
      <c r="G1980">
        <f t="shared" si="981"/>
        <v>1</v>
      </c>
      <c r="H1980" t="str">
        <f t="shared" si="987"/>
        <v>11.1633822384812+2.47279312449851i</v>
      </c>
      <c r="I1980" t="str">
        <f t="shared" si="988"/>
        <v>724.922504815845i</v>
      </c>
      <c r="J1980" t="str">
        <f t="shared" si="982"/>
        <v>-710.333906781204+158.589846533553i</v>
      </c>
      <c r="K1980" t="str">
        <f t="shared" si="989"/>
        <v>0.217028362080129-0.972083696960304i</v>
      </c>
      <c r="L1980" t="str">
        <f t="shared" si="990"/>
        <v>0.0274939105986168-0.10454184274446i</v>
      </c>
      <c r="M1980" t="str">
        <f t="shared" si="991"/>
        <v>0.244522272678746-1.07662553970476i</v>
      </c>
      <c r="N1980" t="str">
        <f t="shared" si="992"/>
        <v>-1.36011569451375i</v>
      </c>
      <c r="O1980" t="str">
        <f t="shared" si="993"/>
        <v>0.209125530921627-0.977888803656504i</v>
      </c>
      <c r="P1980" t="str">
        <f t="shared" si="994"/>
        <v>0.790874469078373+0.977888803656504i</v>
      </c>
      <c r="Q1980" t="str">
        <f t="shared" si="995"/>
        <v>-0.790874469078373+0.382226890857246i</v>
      </c>
      <c r="R1980" t="str">
        <f t="shared" si="996"/>
        <v>-0.326222928151772-1.39412766794099i</v>
      </c>
      <c r="S1980" t="str">
        <f t="shared" si="997"/>
        <v>0.143408765158481i</v>
      </c>
      <c r="T1980" t="str">
        <f t="shared" si="998"/>
        <v>0.19993012733269-0.0467832272926295i</v>
      </c>
      <c r="U1980" t="e">
        <f t="shared" si="999"/>
        <v>#DIV/0!</v>
      </c>
      <c r="V1980" t="str">
        <f t="shared" si="1000"/>
        <v>1.33333333333333E-06-0.000574774081227501i</v>
      </c>
      <c r="W1980" t="e">
        <f t="shared" si="1001"/>
        <v>#DIV/0!</v>
      </c>
      <c r="X1980" t="e">
        <f t="shared" si="1002"/>
        <v>#DIV/0!</v>
      </c>
      <c r="Y1980" t="str">
        <f t="shared" si="1003"/>
        <v>0.00083+0.185580161232856i</v>
      </c>
      <c r="Z1980" t="e">
        <f t="shared" si="1004"/>
        <v>#DIV/0!</v>
      </c>
      <c r="AA1980" t="e">
        <f t="shared" si="1005"/>
        <v>#DIV/0!</v>
      </c>
      <c r="AB1980" t="str">
        <f t="shared" si="1006"/>
        <v>1.23281655272349-0.288476468082301i</v>
      </c>
      <c r="AC1980" t="str">
        <f t="shared" si="1007"/>
        <v>0.990869972126695-1.39782070802271i</v>
      </c>
      <c r="AD1980" t="str">
        <f t="shared" si="1008"/>
        <v>0.553457395407414+0.489628058043989i</v>
      </c>
      <c r="AE1980" t="e">
        <f t="shared" si="1009"/>
        <v>#DIV/0!</v>
      </c>
      <c r="AF1980" t="str">
        <f t="shared" si="1010"/>
        <v>-18.830071034284-2.34189114875991i</v>
      </c>
      <c r="AG1980" t="e">
        <f t="shared" si="1011"/>
        <v>#DIV/0!</v>
      </c>
      <c r="AH1980" t="e">
        <f t="shared" si="1012"/>
        <v>#DIV/0!</v>
      </c>
      <c r="AI1980" t="e">
        <f t="shared" si="1013"/>
        <v>#DIV/0!</v>
      </c>
      <c r="AJ1980" t="e">
        <f t="shared" si="1014"/>
        <v>#DIV/0!</v>
      </c>
      <c r="AK1980"/>
      <c r="AL1980"/>
      <c r="AM1980"/>
      <c r="AN1980"/>
    </row>
    <row r="1981" spans="1:40" x14ac:dyDescent="0.25">
      <c r="A1981"/>
      <c r="B1981">
        <f t="shared" si="1015"/>
        <v>184700</v>
      </c>
      <c r="C1981" s="186" t="str">
        <f t="shared" si="983"/>
        <v>-2.88328439577634E-06+0.0170649264768437i</v>
      </c>
      <c r="D1981" s="158" t="str">
        <f t="shared" si="984"/>
        <v>-7.66668877184707+0.130831102989135i</v>
      </c>
      <c r="E1981" t="str">
        <f t="shared" si="985"/>
        <v>7.99989512136918-0.0289658082410853i</v>
      </c>
      <c r="F1981" t="str">
        <f t="shared" si="986"/>
        <v>0.999200649951139+2.89195191088693E-06i</v>
      </c>
      <c r="G1981">
        <f t="shared" si="981"/>
        <v>1</v>
      </c>
      <c r="H1981" t="str">
        <f t="shared" si="987"/>
        <v>11.1639885544414+2.47159943601447i</v>
      </c>
      <c r="I1981" t="str">
        <f t="shared" si="988"/>
        <v>725.315203897544i</v>
      </c>
      <c r="J1981" t="str">
        <f t="shared" si="982"/>
        <v>-711.10479147868+158.675756526258i</v>
      </c>
      <c r="K1981" t="str">
        <f t="shared" si="989"/>
        <v>0.216803933187709-0.971605991213224i</v>
      </c>
      <c r="L1981" t="str">
        <f t="shared" si="990"/>
        <v>0.0274660707221273-0.104492559620249i</v>
      </c>
      <c r="M1981" t="str">
        <f t="shared" si="991"/>
        <v>0.244270003909836-1.07609855083347i</v>
      </c>
      <c r="N1981" t="str">
        <f t="shared" si="992"/>
        <v>-1.36085248524751i</v>
      </c>
      <c r="O1981" t="str">
        <f t="shared" si="993"/>
        <v>0.208404974814632-0.978042619967306i</v>
      </c>
      <c r="P1981" t="str">
        <f t="shared" si="994"/>
        <v>0.791595025185368+0.978042619967306i</v>
      </c>
      <c r="Q1981" t="str">
        <f t="shared" si="995"/>
        <v>-0.791595025185368+0.382809865280204i</v>
      </c>
      <c r="R1981" t="str">
        <f t="shared" si="996"/>
        <v>-0.326214933454517-1.39328934569435i</v>
      </c>
      <c r="S1981" t="str">
        <f t="shared" si="997"/>
        <v>0.143486451380127i</v>
      </c>
      <c r="T1981" t="str">
        <f t="shared" si="998"/>
        <v>0.199918143959421-0.0468074231885929i</v>
      </c>
      <c r="U1981" t="e">
        <f t="shared" si="999"/>
        <v>#DIV/0!</v>
      </c>
      <c r="V1981" t="str">
        <f t="shared" si="1000"/>
        <v>1.33333333333333E-06-0.000574462887897115i</v>
      </c>
      <c r="W1981" t="e">
        <f t="shared" si="1001"/>
        <v>#DIV/0!</v>
      </c>
      <c r="X1981" t="e">
        <f t="shared" si="1002"/>
        <v>#DIV/0!</v>
      </c>
      <c r="Y1981" t="str">
        <f t="shared" si="1003"/>
        <v>0.00083+0.185680692197771i</v>
      </c>
      <c r="Z1981" t="e">
        <f t="shared" si="1004"/>
        <v>#DIV/0!</v>
      </c>
      <c r="AA1981" t="e">
        <f t="shared" si="1005"/>
        <v>#DIV/0!</v>
      </c>
      <c r="AB1981" t="str">
        <f t="shared" si="1006"/>
        <v>1.23274266040361-0.288625665711741i</v>
      </c>
      <c r="AC1981" t="str">
        <f t="shared" si="1007"/>
        <v>0.990532393870861-1.39705518290281i</v>
      </c>
      <c r="AD1981" t="str">
        <f t="shared" si="1008"/>
        <v>0.55381628060358+0.489722741510552i</v>
      </c>
      <c r="AE1981" t="e">
        <f t="shared" si="1009"/>
        <v>#DIV/0!</v>
      </c>
      <c r="AF1981" t="str">
        <f t="shared" si="1010"/>
        <v>-18.8306773262885-2.34076833302534i</v>
      </c>
      <c r="AG1981" t="e">
        <f t="shared" si="1011"/>
        <v>#DIV/0!</v>
      </c>
      <c r="AH1981" t="e">
        <f t="shared" si="1012"/>
        <v>#DIV/0!</v>
      </c>
      <c r="AI1981" t="e">
        <f t="shared" si="1013"/>
        <v>#DIV/0!</v>
      </c>
      <c r="AJ1981" t="e">
        <f t="shared" si="1014"/>
        <v>#DIV/0!</v>
      </c>
      <c r="AK1981"/>
      <c r="AL1981"/>
      <c r="AM1981"/>
      <c r="AN1981"/>
    </row>
    <row r="1982" spans="1:40" x14ac:dyDescent="0.25">
      <c r="A1982"/>
      <c r="B1982">
        <f t="shared" si="1015"/>
        <v>184800</v>
      </c>
      <c r="C1982" s="186" t="str">
        <f t="shared" si="983"/>
        <v>-2.88016480248181E-06+0.0170556922097965i</v>
      </c>
      <c r="D1982" s="158" t="str">
        <f t="shared" si="984"/>
        <v>-7.66668874793014+0.130760306941773i</v>
      </c>
      <c r="E1982" t="str">
        <f t="shared" si="985"/>
        <v>7.99989500777346-0.0289814904544858i</v>
      </c>
      <c r="F1982" t="str">
        <f t="shared" si="986"/>
        <v>0.999200649962471+2.89351762617907E-06i</v>
      </c>
      <c r="G1982">
        <f t="shared" si="981"/>
        <v>1</v>
      </c>
      <c r="H1982" t="str">
        <f t="shared" si="987"/>
        <v>11.1645939574312+2.47040682099117i</v>
      </c>
      <c r="I1982" t="str">
        <f t="shared" si="988"/>
        <v>725.707902979242i</v>
      </c>
      <c r="J1982" t="str">
        <f t="shared" si="982"/>
        <v>-711.876093660422+158.761666518962i</v>
      </c>
      <c r="K1982" t="str">
        <f t="shared" si="989"/>
        <v>0.216579846812008-0.971128728329961i</v>
      </c>
      <c r="L1982" t="str">
        <f t="shared" si="990"/>
        <v>0.0274382721376229-0.104443318984947i</v>
      </c>
      <c r="M1982" t="str">
        <f t="shared" si="991"/>
        <v>0.244018118949631-1.07557204731491i</v>
      </c>
      <c r="N1982" t="str">
        <f t="shared" si="992"/>
        <v>-1.36158927598126i</v>
      </c>
      <c r="O1982" t="str">
        <f t="shared" si="993"/>
        <v>0.207684305572805-0.978195905337342i</v>
      </c>
      <c r="P1982" t="str">
        <f t="shared" si="994"/>
        <v>0.792315694427195+0.978195905337342i</v>
      </c>
      <c r="Q1982" t="str">
        <f t="shared" si="995"/>
        <v>-0.792315694427195+0.383393370643918i</v>
      </c>
      <c r="R1982" t="str">
        <f t="shared" si="996"/>
        <v>-0.326206933783223-1.39245188372232i</v>
      </c>
      <c r="S1982" t="str">
        <f t="shared" si="997"/>
        <v>0.143564137601773i</v>
      </c>
      <c r="T1982" t="str">
        <f t="shared" si="998"/>
        <v>0.199906153838559-0.0468316171283071i</v>
      </c>
      <c r="U1982" t="e">
        <f t="shared" si="999"/>
        <v>#DIV/0!</v>
      </c>
      <c r="V1982" t="str">
        <f t="shared" si="1000"/>
        <v>1.33333333333333E-06-0.000574152031356044i</v>
      </c>
      <c r="W1982" t="e">
        <f t="shared" si="1001"/>
        <v>#DIV/0!</v>
      </c>
      <c r="X1982" t="e">
        <f t="shared" si="1002"/>
        <v>#DIV/0!</v>
      </c>
      <c r="Y1982" t="str">
        <f t="shared" si="1003"/>
        <v>0.00083+0.185781223162686i</v>
      </c>
      <c r="Z1982" t="e">
        <f t="shared" si="1004"/>
        <v>#DIV/0!</v>
      </c>
      <c r="AA1982" t="e">
        <f t="shared" si="1005"/>
        <v>#DIV/0!</v>
      </c>
      <c r="AB1982" t="str">
        <f t="shared" si="1006"/>
        <v>1.23266872647647-0.288774851278485i</v>
      </c>
      <c r="AC1982" t="str">
        <f t="shared" si="1007"/>
        <v>0.990195345920167-1.39629032180629i</v>
      </c>
      <c r="AD1982" t="str">
        <f t="shared" si="1008"/>
        <v>0.554175247436689+0.489817171228224i</v>
      </c>
      <c r="AE1982" t="e">
        <f t="shared" si="1009"/>
        <v>#DIV/0!</v>
      </c>
      <c r="AF1982" t="str">
        <f t="shared" si="1010"/>
        <v>-18.8312827053613-2.3396465140494i</v>
      </c>
      <c r="AG1982" t="e">
        <f t="shared" si="1011"/>
        <v>#DIV/0!</v>
      </c>
      <c r="AH1982" t="e">
        <f t="shared" si="1012"/>
        <v>#DIV/0!</v>
      </c>
      <c r="AI1982" t="e">
        <f t="shared" si="1013"/>
        <v>#DIV/0!</v>
      </c>
      <c r="AJ1982" t="e">
        <f t="shared" si="1014"/>
        <v>#DIV/0!</v>
      </c>
      <c r="AK1982"/>
      <c r="AL1982"/>
      <c r="AM1982"/>
      <c r="AN1982"/>
    </row>
    <row r="1983" spans="1:40" x14ac:dyDescent="0.25">
      <c r="A1983"/>
      <c r="B1983">
        <f t="shared" si="1015"/>
        <v>184900</v>
      </c>
      <c r="C1983" s="186" t="str">
        <f t="shared" si="983"/>
        <v>-2.87705026935408E-06+0.0170464679311388i</v>
      </c>
      <c r="D1983" s="158" t="str">
        <f t="shared" si="984"/>
        <v>-7.66668872405207+0.130689587472064i</v>
      </c>
      <c r="E1983" t="str">
        <f t="shared" si="985"/>
        <v>7.99989489411626-0.028997172667218i</v>
      </c>
      <c r="F1983" t="str">
        <f t="shared" si="986"/>
        <v>0.999200649973815+2.89508334140463E-06i</v>
      </c>
      <c r="G1983">
        <f t="shared" si="981"/>
        <v>1</v>
      </c>
      <c r="H1983" t="str">
        <f t="shared" si="987"/>
        <v>11.1651984492459+2.46921527811619i</v>
      </c>
      <c r="I1983" t="str">
        <f t="shared" si="988"/>
        <v>726.100602060941i</v>
      </c>
      <c r="J1983" t="str">
        <f t="shared" si="982"/>
        <v>-712.64781332643+158.847576511668i</v>
      </c>
      <c r="K1983" t="str">
        <f t="shared" si="989"/>
        <v>0.216356102267777-0.970651907740218i</v>
      </c>
      <c r="L1983" t="str">
        <f t="shared" si="990"/>
        <v>0.0274105147654944-0.10439412079052i</v>
      </c>
      <c r="M1983" t="str">
        <f t="shared" si="991"/>
        <v>0.243766617033271-1.07504602853074i</v>
      </c>
      <c r="N1983" t="str">
        <f t="shared" si="992"/>
        <v>-1.36232606671502i</v>
      </c>
      <c r="O1983" t="str">
        <f t="shared" si="993"/>
        <v>0.20696352358735-0.978348659683402i</v>
      </c>
      <c r="P1983" t="str">
        <f t="shared" si="994"/>
        <v>0.79303647641265+0.978348659683402i</v>
      </c>
      <c r="Q1983" t="str">
        <f t="shared" si="995"/>
        <v>-0.79303647641265+0.383977407031618i</v>
      </c>
      <c r="R1983" t="str">
        <f t="shared" si="996"/>
        <v>-0.326198929136778-1.39161528062624i</v>
      </c>
      <c r="S1983" t="str">
        <f t="shared" si="997"/>
        <v>0.143641823823419i</v>
      </c>
      <c r="T1983" t="str">
        <f t="shared" si="998"/>
        <v>0.199894156969692-0.046855809110453i</v>
      </c>
      <c r="U1983" t="e">
        <f t="shared" si="999"/>
        <v>#DIV/0!</v>
      </c>
      <c r="V1983" t="str">
        <f t="shared" si="1000"/>
        <v>1.33333333333333E-06-0.000573841511057852i</v>
      </c>
      <c r="W1983" t="e">
        <f t="shared" si="1001"/>
        <v>#DIV/0!</v>
      </c>
      <c r="X1983" t="e">
        <f t="shared" si="1002"/>
        <v>#DIV/0!</v>
      </c>
      <c r="Y1983" t="str">
        <f t="shared" si="1003"/>
        <v>0.00083+0.185881754127601i</v>
      </c>
      <c r="Z1983" t="e">
        <f t="shared" si="1004"/>
        <v>#DIV/0!</v>
      </c>
      <c r="AA1983" t="e">
        <f t="shared" si="1005"/>
        <v>#DIV/0!</v>
      </c>
      <c r="AB1983" t="str">
        <f t="shared" si="1006"/>
        <v>1.23259475093953-0.288924024774398i</v>
      </c>
      <c r="AC1983" t="str">
        <f t="shared" si="1007"/>
        <v>0.989858827228663-1.39552612388427i</v>
      </c>
      <c r="AD1983" t="str">
        <f t="shared" si="1008"/>
        <v>0.554534295735529+0.489911347128163i</v>
      </c>
      <c r="AE1983" t="e">
        <f t="shared" si="1009"/>
        <v>#DIV/0!</v>
      </c>
      <c r="AF1983" t="str">
        <f t="shared" si="1010"/>
        <v>-18.831887173298-2.33852569064413i</v>
      </c>
      <c r="AG1983" t="e">
        <f t="shared" si="1011"/>
        <v>#DIV/0!</v>
      </c>
      <c r="AH1983" t="e">
        <f t="shared" si="1012"/>
        <v>#DIV/0!</v>
      </c>
      <c r="AI1983" t="e">
        <f t="shared" si="1013"/>
        <v>#DIV/0!</v>
      </c>
      <c r="AJ1983" t="e">
        <f t="shared" si="1014"/>
        <v>#DIV/0!</v>
      </c>
      <c r="AK1983"/>
      <c r="AL1983"/>
      <c r="AM1983"/>
      <c r="AN1983"/>
    </row>
    <row r="1984" spans="1:40" x14ac:dyDescent="0.25">
      <c r="A1984"/>
      <c r="B1984">
        <f t="shared" si="1015"/>
        <v>185000</v>
      </c>
      <c r="C1984" s="186" t="str">
        <f t="shared" si="983"/>
        <v>-2.87394078545533E-06+0.0170372536246736i</v>
      </c>
      <c r="D1984" s="158" t="str">
        <f t="shared" si="984"/>
        <v>-7.66668870021273+0.130618944455831i</v>
      </c>
      <c r="E1984" t="str">
        <f t="shared" si="985"/>
        <v>7.99989478039757-0.0290128548792816i</v>
      </c>
      <c r="F1984" t="str">
        <f t="shared" si="986"/>
        <v>0.999200649985157+0.0000028966490565635i</v>
      </c>
      <c r="G1984">
        <f t="shared" si="981"/>
        <v>1</v>
      </c>
      <c r="H1984" t="str">
        <f t="shared" si="987"/>
        <v>11.1658020316762+2.46802480607884i</v>
      </c>
      <c r="I1984" t="str">
        <f t="shared" si="988"/>
        <v>726.49330114264i</v>
      </c>
      <c r="J1984" t="str">
        <f t="shared" si="982"/>
        <v>-713.419950476704+158.933486504373i</v>
      </c>
      <c r="K1984" t="str">
        <f t="shared" si="989"/>
        <v>0.216132698871439-0.970175528874565i</v>
      </c>
      <c r="L1984" t="str">
        <f t="shared" si="990"/>
        <v>0.02738279852632-0.104344964988987i</v>
      </c>
      <c r="M1984" t="str">
        <f t="shared" si="991"/>
        <v>0.243515497397759-1.07452049386355i</v>
      </c>
      <c r="N1984" t="str">
        <f t="shared" si="992"/>
        <v>-1.36306285744878i</v>
      </c>
      <c r="O1984" t="str">
        <f t="shared" si="993"/>
        <v>0.206242629249561-0.978500882922559i</v>
      </c>
      <c r="P1984" t="str">
        <f t="shared" si="994"/>
        <v>0.793757370750439+0.978500882922559i</v>
      </c>
      <c r="Q1984" t="str">
        <f t="shared" si="995"/>
        <v>-0.793757370750439+0.384561974526221i</v>
      </c>
      <c r="R1984" t="str">
        <f t="shared" si="996"/>
        <v>-0.326190919514074-1.39077953501045i</v>
      </c>
      <c r="S1984" t="str">
        <f t="shared" si="997"/>
        <v>0.143719510045065i</v>
      </c>
      <c r="T1984" t="str">
        <f t="shared" si="998"/>
        <v>0.199882153352405-0.0468799991337119i</v>
      </c>
      <c r="U1984" t="e">
        <f t="shared" si="999"/>
        <v>#DIV/0!</v>
      </c>
      <c r="V1984" t="str">
        <f t="shared" si="1000"/>
        <v>1.33333333333333E-06-0.000573531326457279i</v>
      </c>
      <c r="W1984" t="e">
        <f t="shared" si="1001"/>
        <v>#DIV/0!</v>
      </c>
      <c r="X1984" t="e">
        <f t="shared" si="1002"/>
        <v>#DIV/0!</v>
      </c>
      <c r="Y1984" t="str">
        <f t="shared" si="1003"/>
        <v>0.00083+0.185982285092516i</v>
      </c>
      <c r="Z1984" t="e">
        <f t="shared" si="1004"/>
        <v>#DIV/0!</v>
      </c>
      <c r="AA1984" t="e">
        <f t="shared" si="1005"/>
        <v>#DIV/0!</v>
      </c>
      <c r="AB1984" t="str">
        <f t="shared" si="1006"/>
        <v>1.23252073379023-0.28907318619135i</v>
      </c>
      <c r="AC1984" t="str">
        <f t="shared" si="1007"/>
        <v>0.989522836752939-1.39476258828908i</v>
      </c>
      <c r="AD1984" t="str">
        <f t="shared" si="1008"/>
        <v>0.554893425328853+0.490005269141631i</v>
      </c>
      <c r="AE1984" t="e">
        <f t="shared" si="1009"/>
        <v>#DIV/0!</v>
      </c>
      <c r="AF1984" t="str">
        <f t="shared" si="1010"/>
        <v>-18.8324907318889-2.33740586162301i</v>
      </c>
      <c r="AG1984" t="e">
        <f t="shared" si="1011"/>
        <v>#DIV/0!</v>
      </c>
      <c r="AH1984" t="e">
        <f t="shared" si="1012"/>
        <v>#DIV/0!</v>
      </c>
      <c r="AI1984" t="e">
        <f t="shared" si="1013"/>
        <v>#DIV/0!</v>
      </c>
      <c r="AJ1984" t="e">
        <f t="shared" si="1014"/>
        <v>#DIV/0!</v>
      </c>
      <c r="AK1984"/>
      <c r="AL1984"/>
      <c r="AM1984"/>
      <c r="AN1984"/>
    </row>
    <row r="1985" spans="1:40" x14ac:dyDescent="0.25">
      <c r="A1985"/>
      <c r="B1985">
        <f t="shared" si="1015"/>
        <v>185100</v>
      </c>
      <c r="C1985" s="186" t="str">
        <f t="shared" si="983"/>
        <v>-0.0000028708363398771+0.0170280492742382i</v>
      </c>
      <c r="D1985" s="158" t="str">
        <f t="shared" si="984"/>
        <v>-7.66668867641194+0.13054837776916i</v>
      </c>
      <c r="E1985" t="str">
        <f t="shared" si="985"/>
        <v>7.99989466661741-0.0290285370906763i</v>
      </c>
      <c r="F1985" t="str">
        <f t="shared" si="986"/>
        <v>0.99920064999651+2.89821477165571E-06i</v>
      </c>
      <c r="G1985">
        <f t="shared" si="981"/>
        <v>1</v>
      </c>
      <c r="H1985" t="str">
        <f t="shared" si="987"/>
        <v>11.1664047065084+2.46683540357018i</v>
      </c>
      <c r="I1985" t="str">
        <f t="shared" si="988"/>
        <v>726.886000224338i</v>
      </c>
      <c r="J1985" t="str">
        <f t="shared" si="982"/>
        <v>-714.192505111244+159.019396497078i</v>
      </c>
      <c r="K1985" t="str">
        <f t="shared" si="989"/>
        <v>0.215909635941102-0.969699591164439i</v>
      </c>
      <c r="L1985" t="str">
        <f t="shared" si="990"/>
        <v>0.0273551233408632-0.104295851532422i</v>
      </c>
      <c r="M1985" t="str">
        <f t="shared" si="991"/>
        <v>0.243264759281965-1.07399544269686i</v>
      </c>
      <c r="N1985" t="str">
        <f t="shared" si="992"/>
        <v>-1.36379964818253i</v>
      </c>
      <c r="O1985" t="str">
        <f t="shared" si="993"/>
        <v>0.205521622950792-0.978652574972177i</v>
      </c>
      <c r="P1985" t="str">
        <f t="shared" si="994"/>
        <v>0.794478377049208+0.978652574972177i</v>
      </c>
      <c r="Q1985" t="str">
        <f t="shared" si="995"/>
        <v>-0.794478377049208+0.385147073210353i</v>
      </c>
      <c r="R1985" t="str">
        <f t="shared" si="996"/>
        <v>-0.326182904914008-1.38994464548235i</v>
      </c>
      <c r="S1985" t="str">
        <f t="shared" si="997"/>
        <v>0.143797196266711i</v>
      </c>
      <c r="T1985" t="str">
        <f t="shared" si="998"/>
        <v>0.19987014298629-0.0469041871967655i</v>
      </c>
      <c r="U1985" t="e">
        <f t="shared" si="999"/>
        <v>#DIV/0!</v>
      </c>
      <c r="V1985" t="str">
        <f t="shared" si="1000"/>
        <v>1.33333333333333E-06-0.000573221477010249i</v>
      </c>
      <c r="W1985" t="e">
        <f t="shared" si="1001"/>
        <v>#DIV/0!</v>
      </c>
      <c r="X1985" t="e">
        <f t="shared" si="1002"/>
        <v>#DIV/0!</v>
      </c>
      <c r="Y1985" t="str">
        <f t="shared" si="1003"/>
        <v>0.00083+0.186082816057431i</v>
      </c>
      <c r="Z1985" t="e">
        <f t="shared" si="1004"/>
        <v>#DIV/0!</v>
      </c>
      <c r="AA1985" t="e">
        <f t="shared" si="1005"/>
        <v>#DIV/0!</v>
      </c>
      <c r="AB1985" t="str">
        <f t="shared" si="1006"/>
        <v>1.23244667502606-0.289222335521212i</v>
      </c>
      <c r="AC1985" t="str">
        <f t="shared" si="1007"/>
        <v>0.989187373452149-1.39399971417442i</v>
      </c>
      <c r="AD1985" t="str">
        <f t="shared" si="1008"/>
        <v>0.555252636045327+0.49009893720001i</v>
      </c>
      <c r="AE1985" t="e">
        <f t="shared" si="1009"/>
        <v>#DIV/0!</v>
      </c>
      <c r="AF1985" t="str">
        <f t="shared" si="1010"/>
        <v>-18.8330933829203-2.33628702580102i</v>
      </c>
      <c r="AG1985" t="e">
        <f t="shared" si="1011"/>
        <v>#DIV/0!</v>
      </c>
      <c r="AH1985" t="e">
        <f t="shared" si="1012"/>
        <v>#DIV/0!</v>
      </c>
      <c r="AI1985" t="e">
        <f t="shared" si="1013"/>
        <v>#DIV/0!</v>
      </c>
      <c r="AJ1985" t="e">
        <f t="shared" si="1014"/>
        <v>#DIV/0!</v>
      </c>
      <c r="AK1985"/>
      <c r="AL1985"/>
      <c r="AM1985"/>
      <c r="AN1985"/>
    </row>
    <row r="1986" spans="1:40" x14ac:dyDescent="0.25">
      <c r="A1986"/>
      <c r="B1986">
        <f t="shared" si="1015"/>
        <v>185200</v>
      </c>
      <c r="C1986" s="186" t="str">
        <f t="shared" si="983"/>
        <v>-2.86773692174041E-06+0.0170188548637053i</v>
      </c>
      <c r="D1986" s="158" t="str">
        <f t="shared" si="984"/>
        <v>-7.66668865264972+0.130477887288407i</v>
      </c>
      <c r="E1986" t="str">
        <f t="shared" si="985"/>
        <v>7.99989455277576-0.0290442193014016i</v>
      </c>
      <c r="F1986" t="str">
        <f t="shared" si="986"/>
        <v>0.999200650007863+2.89978048668117E-06i</v>
      </c>
      <c r="G1986">
        <f t="shared" si="981"/>
        <v>1</v>
      </c>
      <c r="H1986" t="str">
        <f t="shared" si="987"/>
        <v>11.1670064755249+2.46564706928321i</v>
      </c>
      <c r="I1986" t="str">
        <f t="shared" si="988"/>
        <v>727.278699306037i</v>
      </c>
      <c r="J1986" t="str">
        <f t="shared" si="982"/>
        <v>-714.965477230051+159.105306489783i</v>
      </c>
      <c r="K1986" t="str">
        <f t="shared" si="989"/>
        <v>0.215686912796545-0.969224094042147i</v>
      </c>
      <c r="L1986" t="str">
        <f t="shared" si="990"/>
        <v>0.0273274891300733-0.104246780372954i</v>
      </c>
      <c r="M1986" t="str">
        <f t="shared" si="991"/>
        <v>0.243014401926618-1.0734708744151i</v>
      </c>
      <c r="N1986" t="str">
        <f t="shared" si="992"/>
        <v>-1.36453643891629i</v>
      </c>
      <c r="O1986" t="str">
        <f t="shared" si="993"/>
        <v>0.20480050508243-0.978803735749911i</v>
      </c>
      <c r="P1986" t="str">
        <f t="shared" si="994"/>
        <v>0.79519949491757+0.978803735749911i</v>
      </c>
      <c r="Q1986" t="str">
        <f t="shared" si="995"/>
        <v>-0.79519949491757+0.385732703166379i</v>
      </c>
      <c r="R1986" t="str">
        <f t="shared" si="996"/>
        <v>-0.326174885335467-1.3891106106523i</v>
      </c>
      <c r="S1986" t="str">
        <f t="shared" si="997"/>
        <v>0.143874882488357i</v>
      </c>
      <c r="T1986" t="str">
        <f t="shared" si="998"/>
        <v>0.199858125870929-0.0469283732982936i</v>
      </c>
      <c r="U1986" t="e">
        <f t="shared" si="999"/>
        <v>#DIV/0!</v>
      </c>
      <c r="V1986" t="str">
        <f t="shared" si="1000"/>
        <v>1.33333333333333E-06-0.000572911962173849i</v>
      </c>
      <c r="W1986" t="e">
        <f t="shared" si="1001"/>
        <v>#DIV/0!</v>
      </c>
      <c r="X1986" t="e">
        <f t="shared" si="1002"/>
        <v>#DIV/0!</v>
      </c>
      <c r="Y1986" t="str">
        <f t="shared" si="1003"/>
        <v>0.00083+0.186183347022346i</v>
      </c>
      <c r="Z1986" t="e">
        <f t="shared" si="1004"/>
        <v>#DIV/0!</v>
      </c>
      <c r="AA1986" t="e">
        <f t="shared" si="1005"/>
        <v>#DIV/0!</v>
      </c>
      <c r="AB1986" t="str">
        <f t="shared" si="1006"/>
        <v>1.23237257464443-0.289371472755842i</v>
      </c>
      <c r="AC1986" t="str">
        <f t="shared" si="1007"/>
        <v>0.988852436287983-1.39323750069513i</v>
      </c>
      <c r="AD1986" t="str">
        <f t="shared" si="1008"/>
        <v>0.555611927713581+0.490192351234764i</v>
      </c>
      <c r="AE1986" t="e">
        <f t="shared" si="1009"/>
        <v>#DIV/0!</v>
      </c>
      <c r="AF1986" t="str">
        <f t="shared" si="1010"/>
        <v>-18.8336951281746-2.3351691819948i</v>
      </c>
      <c r="AG1986" t="e">
        <f t="shared" si="1011"/>
        <v>#DIV/0!</v>
      </c>
      <c r="AH1986" t="e">
        <f t="shared" si="1012"/>
        <v>#DIV/0!</v>
      </c>
      <c r="AI1986" t="e">
        <f t="shared" si="1013"/>
        <v>#DIV/0!</v>
      </c>
      <c r="AJ1986" t="e">
        <f t="shared" si="1014"/>
        <v>#DIV/0!</v>
      </c>
      <c r="AK1986"/>
      <c r="AL1986"/>
      <c r="AM1986"/>
      <c r="AN1986"/>
    </row>
    <row r="1987" spans="1:40" x14ac:dyDescent="0.25">
      <c r="A1987"/>
      <c r="B1987">
        <f t="shared" si="1015"/>
        <v>185300</v>
      </c>
      <c r="C1987" s="186" t="str">
        <f t="shared" si="983"/>
        <v>-2.86464252019567E-06+0.0170096703769822i</v>
      </c>
      <c r="D1987" s="158" t="str">
        <f t="shared" si="984"/>
        <v>-7.66668862892599+0.130407472890197i</v>
      </c>
      <c r="E1987" t="str">
        <f t="shared" si="985"/>
        <v>7.99989443887262-0.0290599015114573i</v>
      </c>
      <c r="F1987" t="str">
        <f t="shared" si="986"/>
        <v>0.999200650019225+0.0000029013462016399i</v>
      </c>
      <c r="G1987">
        <f t="shared" si="981"/>
        <v>1</v>
      </c>
      <c r="H1987" t="str">
        <f t="shared" si="987"/>
        <v>11.1676073405034+2.46445980191264i</v>
      </c>
      <c r="I1987" t="str">
        <f t="shared" si="988"/>
        <v>727.671398387736i</v>
      </c>
      <c r="J1987" t="str">
        <f t="shared" si="982"/>
        <v>-715.738866833124+159.191216482488i</v>
      </c>
      <c r="K1987" t="str">
        <f t="shared" si="989"/>
        <v>0.215464528759216-0.968749036940859i</v>
      </c>
      <c r="L1987" t="str">
        <f t="shared" si="990"/>
        <v>0.027299895815085-0.104197751462767i</v>
      </c>
      <c r="M1987" t="str">
        <f t="shared" si="991"/>
        <v>0.242764424574301-1.07294678840363i</v>
      </c>
      <c r="N1987" t="str">
        <f t="shared" si="992"/>
        <v>-1.36527322965004i</v>
      </c>
      <c r="O1987" t="str">
        <f t="shared" si="993"/>
        <v>0.20407927603596-0.978954365173698i</v>
      </c>
      <c r="P1987" t="str">
        <f t="shared" si="994"/>
        <v>0.79592072396404+0.978954365173698i</v>
      </c>
      <c r="Q1987" t="str">
        <f t="shared" si="995"/>
        <v>-0.79592072396404+0.386318864476342i</v>
      </c>
      <c r="R1987" t="str">
        <f t="shared" si="996"/>
        <v>-0.326166860777344-1.38827742913368i</v>
      </c>
      <c r="S1987" t="str">
        <f t="shared" si="997"/>
        <v>0.143952568710003i</v>
      </c>
      <c r="T1987" t="str">
        <f t="shared" si="998"/>
        <v>0.199846102005912-0.0469525574369766i</v>
      </c>
      <c r="U1987" t="e">
        <f t="shared" si="999"/>
        <v>#DIV/0!</v>
      </c>
      <c r="V1987" t="str">
        <f t="shared" si="1000"/>
        <v>1.33333333333333E-06-0.00057260278140635i</v>
      </c>
      <c r="W1987" t="e">
        <f t="shared" si="1001"/>
        <v>#DIV/0!</v>
      </c>
      <c r="X1987" t="e">
        <f t="shared" si="1002"/>
        <v>#DIV/0!</v>
      </c>
      <c r="Y1987" t="str">
        <f t="shared" si="1003"/>
        <v>0.00083+0.18628387798726i</v>
      </c>
      <c r="Z1987" t="e">
        <f t="shared" si="1004"/>
        <v>#DIV/0!</v>
      </c>
      <c r="AA1987" t="e">
        <f t="shared" si="1005"/>
        <v>#DIV/0!</v>
      </c>
      <c r="AB1987" t="str">
        <f t="shared" si="1006"/>
        <v>1.23229843264283-0.289520597887105i</v>
      </c>
      <c r="AC1987" t="str">
        <f t="shared" si="1007"/>
        <v>0.988518024224681-1.39247594700742i</v>
      </c>
      <c r="AD1987" t="str">
        <f t="shared" si="1008"/>
        <v>0.555971300162171+0.490285511177491i</v>
      </c>
      <c r="AE1987" t="e">
        <f t="shared" si="1009"/>
        <v>#DIV/0!</v>
      </c>
      <c r="AF1987" t="str">
        <f t="shared" si="1010"/>
        <v>-18.8342959694294-2.33405232902244i</v>
      </c>
      <c r="AG1987" t="e">
        <f t="shared" si="1011"/>
        <v>#DIV/0!</v>
      </c>
      <c r="AH1987" t="e">
        <f t="shared" si="1012"/>
        <v>#DIV/0!</v>
      </c>
      <c r="AI1987" t="e">
        <f t="shared" si="1013"/>
        <v>#DIV/0!</v>
      </c>
      <c r="AJ1987" t="e">
        <f t="shared" si="1014"/>
        <v>#DIV/0!</v>
      </c>
      <c r="AK1987"/>
      <c r="AL1987"/>
      <c r="AM1987"/>
      <c r="AN1987"/>
    </row>
    <row r="1988" spans="1:40" x14ac:dyDescent="0.25">
      <c r="A1988"/>
      <c r="B1988">
        <f t="shared" si="1015"/>
        <v>185400</v>
      </c>
      <c r="C1988" s="186" t="str">
        <f t="shared" si="983"/>
        <v>-2.86155312442244E-06+0.0170004957980107i</v>
      </c>
      <c r="D1988" s="158" t="str">
        <f t="shared" si="984"/>
        <v>-7.66668860524059+0.130337134451415i</v>
      </c>
      <c r="E1988" t="str">
        <f t="shared" si="985"/>
        <v>7.99989432490801-0.0290755837208429i</v>
      </c>
      <c r="F1988" t="str">
        <f t="shared" si="986"/>
        <v>0.999200650030598+2.90291191653186E-06i</v>
      </c>
      <c r="G1988">
        <f t="shared" si="981"/>
        <v>1</v>
      </c>
      <c r="H1988" t="str">
        <f t="shared" si="987"/>
        <v>11.1682073032177+2.46327360015499i</v>
      </c>
      <c r="I1988" t="str">
        <f t="shared" si="988"/>
        <v>728.064097469435i</v>
      </c>
      <c r="J1988" t="str">
        <f t="shared" si="982"/>
        <v>-716.512673920462+159.277126475193i</v>
      </c>
      <c r="K1988" t="str">
        <f t="shared" si="989"/>
        <v>0.215242483152226-0.968274419294609i</v>
      </c>
      <c r="L1988" t="str">
        <f t="shared" si="990"/>
        <v>0.0272723433172168-0.104148764754101i</v>
      </c>
      <c r="M1988" t="str">
        <f t="shared" si="991"/>
        <v>0.242514826469443-1.07242318404871i</v>
      </c>
      <c r="N1988" t="str">
        <f t="shared" si="992"/>
        <v>-1.3660100203838i</v>
      </c>
      <c r="O1988" t="str">
        <f t="shared" si="993"/>
        <v>0.203357936202891-0.979104463161772i</v>
      </c>
      <c r="P1988" t="str">
        <f t="shared" si="994"/>
        <v>0.796642063797109+0.979104463161772i</v>
      </c>
      <c r="Q1988" t="str">
        <f t="shared" si="995"/>
        <v>-0.796642063797109+0.386905557222028i</v>
      </c>
      <c r="R1988" t="str">
        <f t="shared" si="996"/>
        <v>-0.326158831238525-1.38744509954285i</v>
      </c>
      <c r="S1988" t="str">
        <f t="shared" si="997"/>
        <v>0.144030254931649i</v>
      </c>
      <c r="T1988" t="str">
        <f t="shared" si="998"/>
        <v>0.199834071390824-0.0469767396114934i</v>
      </c>
      <c r="U1988" t="e">
        <f t="shared" si="999"/>
        <v>#DIV/0!</v>
      </c>
      <c r="V1988" t="str">
        <f t="shared" si="1000"/>
        <v>1.33333333333333E-06-0.00057229393416719i</v>
      </c>
      <c r="W1988" t="e">
        <f t="shared" si="1001"/>
        <v>#DIV/0!</v>
      </c>
      <c r="X1988" t="e">
        <f t="shared" si="1002"/>
        <v>#DIV/0!</v>
      </c>
      <c r="Y1988" t="str">
        <f t="shared" si="1003"/>
        <v>0.00083+0.186384408952175i</v>
      </c>
      <c r="Z1988" t="e">
        <f t="shared" si="1004"/>
        <v>#DIV/0!</v>
      </c>
      <c r="AA1988" t="e">
        <f t="shared" si="1005"/>
        <v>#DIV/0!</v>
      </c>
      <c r="AB1988" t="str">
        <f t="shared" si="1006"/>
        <v>1.2322242490187-0.289669710906852i</v>
      </c>
      <c r="AC1988" t="str">
        <f t="shared" si="1007"/>
        <v>0.988184136229014-1.39171505226869i</v>
      </c>
      <c r="AD1988" t="str">
        <f t="shared" si="1008"/>
        <v>0.556330753219602+0.490378416959876i</v>
      </c>
      <c r="AE1988" t="e">
        <f t="shared" si="1009"/>
        <v>#DIV/0!</v>
      </c>
      <c r="AF1988" t="str">
        <f t="shared" si="1010"/>
        <v>-18.8348959084583-2.33293646570358i</v>
      </c>
      <c r="AG1988" t="e">
        <f t="shared" si="1011"/>
        <v>#DIV/0!</v>
      </c>
      <c r="AH1988" t="e">
        <f t="shared" si="1012"/>
        <v>#DIV/0!</v>
      </c>
      <c r="AI1988" t="e">
        <f t="shared" si="1013"/>
        <v>#DIV/0!</v>
      </c>
      <c r="AJ1988" t="e">
        <f t="shared" si="1014"/>
        <v>#DIV/0!</v>
      </c>
      <c r="AK1988"/>
      <c r="AL1988"/>
      <c r="AM1988"/>
      <c r="AN1988"/>
    </row>
    <row r="1989" spans="1:40" x14ac:dyDescent="0.25">
      <c r="A1989"/>
      <c r="B1989">
        <f t="shared" si="1015"/>
        <v>185500</v>
      </c>
      <c r="C1989" s="186" t="str">
        <f t="shared" si="983"/>
        <v>-2.85846872362964E-06+0.0169913311107679i</v>
      </c>
      <c r="D1989" s="158" t="str">
        <f t="shared" si="984"/>
        <v>-7.66668858159352+0.130266871849221i</v>
      </c>
      <c r="E1989" t="str">
        <f t="shared" si="985"/>
        <v>7.99989421088191-0.0290912659295581i</v>
      </c>
      <c r="F1989" t="str">
        <f t="shared" si="986"/>
        <v>0.999200650041971+2.90447763135695E-06i</v>
      </c>
      <c r="G1989">
        <f t="shared" ref="G1989:G2052" si="1016">IF($C$11=$C$7,$C$24,F1989)</f>
        <v>1</v>
      </c>
      <c r="H1989" t="str">
        <f t="shared" si="987"/>
        <v>11.1688063654371+2.4620884627086i</v>
      </c>
      <c r="I1989" t="str">
        <f t="shared" si="988"/>
        <v>728.456796551133i</v>
      </c>
      <c r="J1989" t="str">
        <f t="shared" ref="J1989:J2052" si="1017">IMSUM(COMPLEX(0,2*PI()*B1989*$C$113*$C$112),COMPLEX(0,2*PI()*B1989*$C$113*$C$111),COMPLEX(0,2*PI()*B1989*$C$28*10^-12*$C$111),COMPLEX(-1*2*PI()*B1989*2*PI()*B1989*$C$113*$C$112*$C$28*10^-12*$C$111,0),COMPLEX(1,0))</f>
        <v>-717.286898492067+159.363036467899i</v>
      </c>
      <c r="K1989" t="str">
        <f t="shared" si="989"/>
        <v>0.215020775300347-0.967800240538292i</v>
      </c>
      <c r="L1989" t="str">
        <f t="shared" si="990"/>
        <v>0.0272448315579718-0.104099820199248i</v>
      </c>
      <c r="M1989" t="str">
        <f t="shared" si="991"/>
        <v>0.242265606858319-1.07190006073754i</v>
      </c>
      <c r="N1989" t="str">
        <f t="shared" si="992"/>
        <v>-1.36674681111756i</v>
      </c>
      <c r="O1989" t="str">
        <f t="shared" si="993"/>
        <v>0.202636485974818-0.979254029632647i</v>
      </c>
      <c r="P1989" t="str">
        <f t="shared" si="994"/>
        <v>0.797363514025182+0.979254029632647i</v>
      </c>
      <c r="Q1989" t="str">
        <f t="shared" si="995"/>
        <v>-0.797363514025182+0.387492781484913i</v>
      </c>
      <c r="R1989" t="str">
        <f t="shared" si="996"/>
        <v>-0.326150796717901-1.38661362049916i</v>
      </c>
      <c r="S1989" t="str">
        <f t="shared" si="997"/>
        <v>0.144107941153295i</v>
      </c>
      <c r="T1989" t="str">
        <f t="shared" si="998"/>
        <v>0.19982203402525-0.0470009198205236i</v>
      </c>
      <c r="U1989" t="e">
        <f t="shared" si="999"/>
        <v>#DIV/0!</v>
      </c>
      <c r="V1989" t="str">
        <f t="shared" si="1000"/>
        <v>1.33333333333333E-06-0.000571985419916964i</v>
      </c>
      <c r="W1989" t="e">
        <f t="shared" si="1001"/>
        <v>#DIV/0!</v>
      </c>
      <c r="X1989" t="e">
        <f t="shared" si="1002"/>
        <v>#DIV/0!</v>
      </c>
      <c r="Y1989" t="str">
        <f t="shared" si="1003"/>
        <v>0.00083+0.18648493991709i</v>
      </c>
      <c r="Z1989" t="e">
        <f t="shared" si="1004"/>
        <v>#DIV/0!</v>
      </c>
      <c r="AA1989" t="e">
        <f t="shared" si="1005"/>
        <v>#DIV/0!</v>
      </c>
      <c r="AB1989" t="str">
        <f t="shared" si="1006"/>
        <v>1.23215002376946-0.289818811806944i</v>
      </c>
      <c r="AC1989" t="str">
        <f t="shared" si="1007"/>
        <v>0.987850771270255-1.39095481563761i</v>
      </c>
      <c r="AD1989" t="str">
        <f t="shared" si="1008"/>
        <v>0.556690286714314+0.490471068513708i</v>
      </c>
      <c r="AE1989" t="e">
        <f t="shared" si="1009"/>
        <v>#DIV/0!</v>
      </c>
      <c r="AF1989" t="str">
        <f t="shared" si="1010"/>
        <v>-18.8354949470306-2.33182159085938i</v>
      </c>
      <c r="AG1989" t="e">
        <f t="shared" si="1011"/>
        <v>#DIV/0!</v>
      </c>
      <c r="AH1989" t="e">
        <f t="shared" si="1012"/>
        <v>#DIV/0!</v>
      </c>
      <c r="AI1989" t="e">
        <f t="shared" si="1013"/>
        <v>#DIV/0!</v>
      </c>
      <c r="AJ1989" t="e">
        <f t="shared" si="1014"/>
        <v>#DIV/0!</v>
      </c>
      <c r="AK1989"/>
      <c r="AL1989"/>
      <c r="AM1989"/>
      <c r="AN1989"/>
    </row>
    <row r="1990" spans="1:40" x14ac:dyDescent="0.25">
      <c r="A1990"/>
      <c r="B1990">
        <f t="shared" si="1015"/>
        <v>185600</v>
      </c>
      <c r="C1990" s="186" t="str">
        <f t="shared" ref="C1990:C2053" si="1018">IMPRODUCT(COMPLEX(-1,0),IMDIV(IMPRODUCT(G1990,COMPLEX($C$100+$C$101,0)),COMPLEX($C$100,2*PI()*B1990*$C$103*$C$102*(2*$C$100+$C$101))))</f>
        <v>-2.85538930705506E-06+0.0169821762992648i</v>
      </c>
      <c r="D1990" s="158" t="str">
        <f t="shared" ref="D1990:D2053" si="1019">IMPRODUCT(COMPLEX($C$106,0),IMSUB(C1990,G1990))</f>
        <v>-7.66668855798471+0.13019668496103i</v>
      </c>
      <c r="E1990" t="str">
        <f t="shared" ref="E1990:E2053" si="1020">IMDIV(COMPLEX($C$20*10^3,0),COMPLEX(1,2*PI()*B1990*$C$20*1000*$C$29*10^-12))</f>
        <v>7.99989409679433-0.0291069481376026i</v>
      </c>
      <c r="F1990" t="str">
        <f t="shared" ref="F1990:F2053" si="1021">IMDIV(COMPLEX($C$22*1000,0),IMSUM(COMPLEX($C$22*1000,0),E1990))</f>
        <v>0.999200650053353+2.90604334611521E-06i</v>
      </c>
      <c r="G1990">
        <f t="shared" si="1016"/>
        <v>1</v>
      </c>
      <c r="H1990" t="str">
        <f t="shared" ref="H1990:H2053" si="1022">IMPRODUCT(COMPLEX($C$108,0),IMPRODUCT(COMPLEX(-1,0),D1990),IMDIV(COMPLEX(0,2*PI()*B1990*$C$109*$C$110),COMPLEX(1,2*PI()*B1990*$C$109*$C$110)))</f>
        <v>11.1694045289268+2.46090438827363i</v>
      </c>
      <c r="I1990" t="str">
        <f t="shared" ref="I1990:I2053" si="1023">COMPLEX(0,2*PI()*B1990*$C$113*$C$112*$C$114)</f>
        <v>728.849495632832i</v>
      </c>
      <c r="J1990" t="str">
        <f t="shared" si="1017"/>
        <v>-718.061540547939+159.448946460603i</v>
      </c>
      <c r="K1990" t="str">
        <f t="shared" ref="K1990:K2053" si="1024">IMDIV(I1990,J1990)</f>
        <v>0.214799404529998-0.967326500107669i</v>
      </c>
      <c r="L1990" t="str">
        <f t="shared" ref="L1990:L2053" si="1025">IMDIV(COMPLEX($C$117,0),COMPLEX(1,2*PI()*B1990*$C$115*$C$116))</f>
        <v>0.0272173604590362-0.104050917750558i</v>
      </c>
      <c r="M1990" t="str">
        <f t="shared" ref="M1990:M2053" si="1026">IMSUM(K1990,L1990)</f>
        <v>0.242016764989034-1.07137741785823i</v>
      </c>
      <c r="N1990" t="str">
        <f t="shared" ref="N1990:N2053" si="1027">COMPLEX(0,-2*PI()*B1990*$C$43)</f>
        <v>-1.36748360185131i</v>
      </c>
      <c r="O1990" t="str">
        <f t="shared" ref="O1990:O2053" si="1028">IMEXP(N1990)</f>
        <v>0.201914925743399-0.979403064505129i</v>
      </c>
      <c r="P1990" t="str">
        <f t="shared" ref="P1990:P2053" si="1029">IMSUB(COMPLEX(1,0),O1990)</f>
        <v>0.798085074256601+0.979403064505129i</v>
      </c>
      <c r="Q1990" t="str">
        <f t="shared" ref="Q1990:Q2053" si="1030">IMSUM(COMPLEX(0,2*PI()*B1990*$C$43),O1990,COMPLEX(-1,0))</f>
        <v>-0.798085074256601+0.388080537346181i</v>
      </c>
      <c r="R1990" t="str">
        <f t="shared" ref="R1990:R2053" si="1031">IMDIV(P1990,Q1990)</f>
        <v>-0.32614275721436-1.38578299062494i</v>
      </c>
      <c r="S1990" t="str">
        <f t="shared" ref="S1990:S2053" si="1032">IMDIV(COMPLEX(0,2*PI()*B1990*$C$123),COMPLEX($C$124,0))</f>
        <v>0.144185627374941i</v>
      </c>
      <c r="T1990" t="str">
        <f t="shared" ref="T1990:T2053" si="1033">IMPRODUCT(R1990,S1990)</f>
        <v>0.199809989908779-0.0470250980627456i</v>
      </c>
      <c r="U1990" t="e">
        <f t="shared" ref="U1990:U2053" si="1034">IMDIV(COMPLEX(1,2*PI()*B1990*$C$16*10^-3*$C$15*10^-6),COMPLEX(0,2*PI()*B1990*$C$15*10^-6))</f>
        <v>#DIV/0!</v>
      </c>
      <c r="V1990" t="str">
        <f t="shared" ref="V1990:V2053" si="1035">IMSUM(COMPLEX($C$18*10^-3,0),IMDIV(COMPLEX(1,0),COMPLEX(0,2*PI()*B1990*($C$17*1*10^-6))))</f>
        <v>1.33333333333333E-06-0.000571677238117439i</v>
      </c>
      <c r="W1990" t="e">
        <f t="shared" ref="W1990:W2053" si="1036">IMDIV(IMPRODUCT(U1990,V1990),IMSUM(U1990,V1990))</f>
        <v>#DIV/0!</v>
      </c>
      <c r="X1990" t="e">
        <f t="shared" ref="X1990:X2053" si="1037">IMDIV(IMPRODUCT(COMPLEX($C$19,0),W1990),IMSUM(COMPLEX($C$19,0),W1990))</f>
        <v>#DIV/0!</v>
      </c>
      <c r="Y1990" t="str">
        <f t="shared" ref="Y1990:Y2053" si="1038">COMPLEX($C$13*10^-3,2*PI()*B1990*$C$12*0.000001)</f>
        <v>0.00083+0.186585470882005i</v>
      </c>
      <c r="Z1990" t="e">
        <f t="shared" ref="Z1990:Z2053" si="1039">IMPRODUCT(COMPLEX($C$6,0),IMDIV(X1990,IMSUM(X1990,Y1990)))</f>
        <v>#DIV/0!</v>
      </c>
      <c r="AA1990" t="e">
        <f t="shared" ref="AA1990:AA2053" si="1040">IMDIV(COMPLEX($C$6,0),IMSUM(X1990,Y1990))</f>
        <v>#DIV/0!</v>
      </c>
      <c r="AB1990" t="str">
        <f t="shared" ref="AB1990:AB2053" si="1041">IMPRODUCT(COMPLEX($C$119,0),T1990)</f>
        <v>1.2320757568926-0.28996790057923i</v>
      </c>
      <c r="AC1990" t="str">
        <f t="shared" ref="AC1990:AC2053" si="1042">IMSUM(COMPLEX(1,0),IMPRODUCT(AB1990,M1990))</f>
        <v>0.987517928320215-1.39019523627417i</v>
      </c>
      <c r="AD1990" t="str">
        <f t="shared" ref="AD1990:AD2053" si="1043">IMDIV(AB1990,AC1990)</f>
        <v>0.55704990047468+0.490563465770907i</v>
      </c>
      <c r="AE1990" t="e">
        <f t="shared" ref="AE1990:AE2053" si="1044">IMPRODUCT(AD1990,AA1990,X1990)</f>
        <v>#DIV/0!</v>
      </c>
      <c r="AF1990" t="str">
        <f t="shared" ref="AF1990:AF2053" si="1045">IMSUB(D1990,H1990)</f>
        <v>-18.8360930869115-2.3307077033126i</v>
      </c>
      <c r="AG1990" t="e">
        <f t="shared" ref="AG1990:AG2053" si="1046">IMSUM(COMPLEX(1,0),IMPRODUCT(AD1990,AA1990,COMPLEX($C$127,0)))</f>
        <v>#DIV/0!</v>
      </c>
      <c r="AH1990" t="e">
        <f t="shared" ref="AH1990:AH2053" si="1047">IMDIV(IMPRODUCT(AE1990,AF1990),AG1990)</f>
        <v>#DIV/0!</v>
      </c>
      <c r="AI1990" t="e">
        <f t="shared" ref="AI1990:AI2053" si="1048">20*LOG10(IMABS(AH1990))</f>
        <v>#DIV/0!</v>
      </c>
      <c r="AJ1990" t="e">
        <f t="shared" ref="AJ1990:AJ2053" si="1049">IMARGUMENT(AH1990)*180/PI()</f>
        <v>#DIV/0!</v>
      </c>
      <c r="AK1990"/>
      <c r="AL1990"/>
      <c r="AM1990"/>
      <c r="AN1990"/>
    </row>
    <row r="1991" spans="1:40" x14ac:dyDescent="0.25">
      <c r="A1991"/>
      <c r="B1991">
        <f t="shared" si="1015"/>
        <v>185700</v>
      </c>
      <c r="C1991" s="186" t="str">
        <f t="shared" si="1018"/>
        <v>-2.85231486396553E-06+0.0169730313475471i</v>
      </c>
      <c r="D1991" s="158" t="str">
        <f t="shared" si="1019"/>
        <v>-7.66668853441393+0.130126573664528i</v>
      </c>
      <c r="E1991" t="str">
        <f t="shared" si="1020"/>
        <v>7.99989398264526-0.0291226303449759i</v>
      </c>
      <c r="F1991" t="str">
        <f t="shared" si="1021"/>
        <v>0.999200650064746+2.90760906080659E-06i</v>
      </c>
      <c r="G1991">
        <f t="shared" si="1016"/>
        <v>1</v>
      </c>
      <c r="H1991" t="str">
        <f t="shared" si="1022"/>
        <v>11.1700017954475+2.45972137555192i</v>
      </c>
      <c r="I1991" t="str">
        <f t="shared" si="1023"/>
        <v>729.242194714531i</v>
      </c>
      <c r="J1991" t="str">
        <f t="shared" si="1017"/>
        <v>-718.836600088076+159.534856453308i</v>
      </c>
      <c r="K1991" t="str">
        <f t="shared" si="1024"/>
        <v>0.214578370169258-0.966853197439358i</v>
      </c>
      <c r="L1991" t="str">
        <f t="shared" si="1025"/>
        <v>0.0271899299422795-0.104002057360433i</v>
      </c>
      <c r="M1991" t="str">
        <f t="shared" si="1026"/>
        <v>0.241768300111537-1.07085525479979i</v>
      </c>
      <c r="N1991" t="str">
        <f t="shared" si="1027"/>
        <v>-1.36822039258507i</v>
      </c>
      <c r="O1991" t="str">
        <f t="shared" si="1028"/>
        <v>0.20119325590032-0.979551567698316i</v>
      </c>
      <c r="P1991" t="str">
        <f t="shared" si="1029"/>
        <v>0.79880674409968+0.979551567698316i</v>
      </c>
      <c r="Q1991" t="str">
        <f t="shared" si="1030"/>
        <v>-0.79880674409968+0.388668824886754i</v>
      </c>
      <c r="R1991" t="str">
        <f t="shared" si="1031"/>
        <v>-0.326134712726789-1.38495320854548i</v>
      </c>
      <c r="S1991" t="str">
        <f t="shared" si="1032"/>
        <v>0.144263313596587i</v>
      </c>
      <c r="T1991" t="str">
        <f t="shared" si="1033"/>
        <v>0.199797939040996-0.0470492743368376i</v>
      </c>
      <c r="U1991" t="e">
        <f t="shared" si="1034"/>
        <v>#DIV/0!</v>
      </c>
      <c r="V1991" t="str">
        <f t="shared" si="1035"/>
        <v>1.33333333333333E-06-0.000571369388231541i</v>
      </c>
      <c r="W1991" t="e">
        <f t="shared" si="1036"/>
        <v>#DIV/0!</v>
      </c>
      <c r="X1991" t="e">
        <f t="shared" si="1037"/>
        <v>#DIV/0!</v>
      </c>
      <c r="Y1991" t="str">
        <f t="shared" si="1038"/>
        <v>0.00083+0.18668600184692i</v>
      </c>
      <c r="Z1991" t="e">
        <f t="shared" si="1039"/>
        <v>#DIV/0!</v>
      </c>
      <c r="AA1991" t="e">
        <f t="shared" si="1040"/>
        <v>#DIV/0!</v>
      </c>
      <c r="AB1991" t="str">
        <f t="shared" si="1041"/>
        <v>1.23200144838554-0.29011697721556i</v>
      </c>
      <c r="AC1991" t="str">
        <f t="shared" si="1042"/>
        <v>0.98718560635321-1.38943631333951i</v>
      </c>
      <c r="AD1991" t="str">
        <f t="shared" si="1043"/>
        <v>0.557409594329041+0.490655608663473i</v>
      </c>
      <c r="AE1991" t="e">
        <f t="shared" si="1044"/>
        <v>#DIV/0!</v>
      </c>
      <c r="AF1991" t="str">
        <f t="shared" si="1045"/>
        <v>-18.8366903298614-2.32959480188739i</v>
      </c>
      <c r="AG1991" t="e">
        <f t="shared" si="1046"/>
        <v>#DIV/0!</v>
      </c>
      <c r="AH1991" t="e">
        <f t="shared" si="1047"/>
        <v>#DIV/0!</v>
      </c>
      <c r="AI1991" t="e">
        <f t="shared" si="1048"/>
        <v>#DIV/0!</v>
      </c>
      <c r="AJ1991" t="e">
        <f t="shared" si="1049"/>
        <v>#DIV/0!</v>
      </c>
      <c r="AK1991"/>
      <c r="AL1991"/>
      <c r="AM1991"/>
      <c r="AN1991"/>
    </row>
    <row r="1992" spans="1:40" x14ac:dyDescent="0.25">
      <c r="A1992"/>
      <c r="B1992">
        <f t="shared" si="1015"/>
        <v>185800</v>
      </c>
      <c r="C1992" s="186" t="str">
        <f t="shared" si="1018"/>
        <v>-0.0000028492453836567+0.0169638962396947i</v>
      </c>
      <c r="D1992" s="158" t="str">
        <f t="shared" si="1019"/>
        <v>-7.66668851088125+0.130056537837659i</v>
      </c>
      <c r="E1992" t="str">
        <f t="shared" si="1020"/>
        <v>7.99989386843472-0.0291383125516778i</v>
      </c>
      <c r="F1992" t="str">
        <f t="shared" si="1021"/>
        <v>0.999200650076139+2.90917477543101E-06i</v>
      </c>
      <c r="G1992">
        <f t="shared" si="1016"/>
        <v>1</v>
      </c>
      <c r="H1992" t="str">
        <f t="shared" si="1022"/>
        <v>11.1705981667562+2.45853942324722i</v>
      </c>
      <c r="I1992" t="str">
        <f t="shared" si="1023"/>
        <v>729.634893796229i</v>
      </c>
      <c r="J1992" t="str">
        <f t="shared" si="1017"/>
        <v>-719.612077112479+159.620766446014i</v>
      </c>
      <c r="K1992" t="str">
        <f t="shared" si="1024"/>
        <v>0.214357671547843-0.966380331970835i</v>
      </c>
      <c r="L1992" t="str">
        <f t="shared" si="1025"/>
        <v>0.0271625399297537-0.103953238981332i</v>
      </c>
      <c r="M1992" t="str">
        <f t="shared" si="1026"/>
        <v>0.241520211477597-1.07033357095217i</v>
      </c>
      <c r="N1992" t="str">
        <f t="shared" si="1027"/>
        <v>-1.36895718331882i</v>
      </c>
      <c r="O1992" t="str">
        <f t="shared" si="1028"/>
        <v>0.200471476837367-0.979699539131588i</v>
      </c>
      <c r="P1992" t="str">
        <f t="shared" si="1029"/>
        <v>0.799528523162633+0.979699539131588i</v>
      </c>
      <c r="Q1992" t="str">
        <f t="shared" si="1030"/>
        <v>-0.799528523162633+0.389257644187232i</v>
      </c>
      <c r="R1992" t="str">
        <f t="shared" si="1031"/>
        <v>-0.326126663254074-1.38412427288902i</v>
      </c>
      <c r="S1992" t="str">
        <f t="shared" si="1032"/>
        <v>0.144340999818233i</v>
      </c>
      <c r="T1992" t="str">
        <f t="shared" si="1033"/>
        <v>0.199785881421486-0.0470734486414772i</v>
      </c>
      <c r="U1992" t="e">
        <f t="shared" si="1034"/>
        <v>#DIV/0!</v>
      </c>
      <c r="V1992" t="str">
        <f t="shared" si="1035"/>
        <v>1.33333333333333E-06-0.000571061869723342i</v>
      </c>
      <c r="W1992" t="e">
        <f t="shared" si="1036"/>
        <v>#DIV/0!</v>
      </c>
      <c r="X1992" t="e">
        <f t="shared" si="1037"/>
        <v>#DIV/0!</v>
      </c>
      <c r="Y1992" t="str">
        <f t="shared" si="1038"/>
        <v>0.00083+0.186786532811835i</v>
      </c>
      <c r="Z1992" t="e">
        <f t="shared" si="1039"/>
        <v>#DIV/0!</v>
      </c>
      <c r="AA1992" t="e">
        <f t="shared" si="1040"/>
        <v>#DIV/0!</v>
      </c>
      <c r="AB1992" t="str">
        <f t="shared" si="1041"/>
        <v>1.23192709824574-0.29026604170778i</v>
      </c>
      <c r="AC1992" t="str">
        <f t="shared" si="1042"/>
        <v>0.986853804346054-1.38867804599614i</v>
      </c>
      <c r="AD1992" t="str">
        <f t="shared" si="1043"/>
        <v>0.557769368105637+0.490747497123528i</v>
      </c>
      <c r="AE1992" t="e">
        <f t="shared" si="1044"/>
        <v>#DIV/0!</v>
      </c>
      <c r="AF1992" t="str">
        <f t="shared" si="1045"/>
        <v>-18.8372866776375-2.32848288540956i</v>
      </c>
      <c r="AG1992" t="e">
        <f t="shared" si="1046"/>
        <v>#DIV/0!</v>
      </c>
      <c r="AH1992" t="e">
        <f t="shared" si="1047"/>
        <v>#DIV/0!</v>
      </c>
      <c r="AI1992" t="e">
        <f t="shared" si="1048"/>
        <v>#DIV/0!</v>
      </c>
      <c r="AJ1992" t="e">
        <f t="shared" si="1049"/>
        <v>#DIV/0!</v>
      </c>
      <c r="AK1992"/>
      <c r="AL1992"/>
      <c r="AM1992"/>
      <c r="AN1992"/>
    </row>
    <row r="1993" spans="1:40" x14ac:dyDescent="0.25">
      <c r="A1993"/>
      <c r="B1993">
        <f t="shared" si="1015"/>
        <v>185900</v>
      </c>
      <c r="C1993" s="186" t="str">
        <f t="shared" si="1018"/>
        <v>-2.84618085545317E-06+0.016954770959822i</v>
      </c>
      <c r="D1993" s="158" t="str">
        <f t="shared" si="1019"/>
        <v>-7.6666884873866+0.129986577358635i</v>
      </c>
      <c r="E1993" t="str">
        <f t="shared" si="1020"/>
        <v>7.99989375416269-0.0291539947577078i</v>
      </c>
      <c r="F1993" t="str">
        <f t="shared" si="1021"/>
        <v>0.999200650087531+2.91074048998842E-06i</v>
      </c>
      <c r="G1993">
        <f t="shared" si="1016"/>
        <v>1</v>
      </c>
      <c r="H1993" t="str">
        <f t="shared" si="1022"/>
        <v>11.1711936446053+2.45735853006505i</v>
      </c>
      <c r="I1993" t="str">
        <f t="shared" si="1023"/>
        <v>730.027592877928i</v>
      </c>
      <c r="J1993" t="str">
        <f t="shared" si="1017"/>
        <v>-720.387971621149+159.706676438719i</v>
      </c>
      <c r="K1993" t="str">
        <f t="shared" si="1024"/>
        <v>0.21413730799711-0.965907903140435i</v>
      </c>
      <c r="L1993" t="str">
        <f t="shared" si="1025"/>
        <v>0.0271351903436925-0.103904462565767i</v>
      </c>
      <c r="M1993" t="str">
        <f t="shared" si="1026"/>
        <v>0.241272498340802-1.0698123657062i</v>
      </c>
      <c r="N1993" t="str">
        <f t="shared" si="1027"/>
        <v>-1.36969397405258i</v>
      </c>
      <c r="O1993" t="str">
        <f t="shared" si="1028"/>
        <v>0.199749588946346-0.97984697872462i</v>
      </c>
      <c r="P1993" t="str">
        <f t="shared" si="1029"/>
        <v>0.800250411053654+0.97984697872462i</v>
      </c>
      <c r="Q1993" t="str">
        <f t="shared" si="1030"/>
        <v>-0.800250411053654+0.38984699532796i</v>
      </c>
      <c r="R1993" t="str">
        <f t="shared" si="1031"/>
        <v>-0.326118608795101-1.38329618228675i</v>
      </c>
      <c r="S1993" t="str">
        <f t="shared" si="1032"/>
        <v>0.144418686039879i</v>
      </c>
      <c r="T1993" t="str">
        <f t="shared" si="1033"/>
        <v>0.199773817049833-0.0470976209753418i</v>
      </c>
      <c r="U1993" t="e">
        <f t="shared" si="1034"/>
        <v>#DIV/0!</v>
      </c>
      <c r="V1993" t="str">
        <f t="shared" si="1035"/>
        <v>1.33333333333333E-06-0.000570754682058078i</v>
      </c>
      <c r="W1993" t="e">
        <f t="shared" si="1036"/>
        <v>#DIV/0!</v>
      </c>
      <c r="X1993" t="e">
        <f t="shared" si="1037"/>
        <v>#DIV/0!</v>
      </c>
      <c r="Y1993" t="str">
        <f t="shared" si="1038"/>
        <v>0.00083+0.18688706377675i</v>
      </c>
      <c r="Z1993" t="e">
        <f t="shared" si="1039"/>
        <v>#DIV/0!</v>
      </c>
      <c r="AA1993" t="e">
        <f t="shared" si="1040"/>
        <v>#DIV/0!</v>
      </c>
      <c r="AB1993" t="str">
        <f t="shared" si="1041"/>
        <v>1.23185270647062-0.290415094047734i</v>
      </c>
      <c r="AC1993" t="str">
        <f t="shared" si="1042"/>
        <v>0.98652252127805-1.38792043340769i</v>
      </c>
      <c r="AD1993" t="str">
        <f t="shared" si="1043"/>
        <v>0.558129221632697+0.490839131083291i</v>
      </c>
      <c r="AE1993" t="e">
        <f t="shared" si="1044"/>
        <v>#DIV/0!</v>
      </c>
      <c r="AF1993" t="str">
        <f t="shared" si="1045"/>
        <v>-18.8378821319919-2.32737195270641i</v>
      </c>
      <c r="AG1993" t="e">
        <f t="shared" si="1046"/>
        <v>#DIV/0!</v>
      </c>
      <c r="AH1993" t="e">
        <f t="shared" si="1047"/>
        <v>#DIV/0!</v>
      </c>
      <c r="AI1993" t="e">
        <f t="shared" si="1048"/>
        <v>#DIV/0!</v>
      </c>
      <c r="AJ1993" t="e">
        <f t="shared" si="1049"/>
        <v>#DIV/0!</v>
      </c>
      <c r="AK1993"/>
      <c r="AL1993"/>
      <c r="AM1993"/>
      <c r="AN1993"/>
    </row>
    <row r="1994" spans="1:40" x14ac:dyDescent="0.25">
      <c r="A1994"/>
      <c r="B1994">
        <f t="shared" si="1015"/>
        <v>186000</v>
      </c>
      <c r="C1994" s="186" t="str">
        <f t="shared" si="1018"/>
        <v>-2.84312126870804E-06+0.0169456554920774i</v>
      </c>
      <c r="D1994" s="158" t="str">
        <f t="shared" si="1019"/>
        <v>-7.66668846392974+0.129916692105927i</v>
      </c>
      <c r="E1994" t="str">
        <f t="shared" si="1020"/>
        <v>7.99989363982917-0.0291696769630656i</v>
      </c>
      <c r="F1994" t="str">
        <f t="shared" si="1021"/>
        <v>0.999200650098944+0.0000029123062044789i</v>
      </c>
      <c r="G1994">
        <f t="shared" si="1016"/>
        <v>1</v>
      </c>
      <c r="H1994" t="str">
        <f t="shared" si="1022"/>
        <v>11.1717882307428+2.45617869471264i</v>
      </c>
      <c r="I1994" t="str">
        <f t="shared" si="1023"/>
        <v>730.420291959627i</v>
      </c>
      <c r="J1994" t="str">
        <f t="shared" si="1017"/>
        <v>-721.164283614085+159.792586431423i</v>
      </c>
      <c r="K1994" t="str">
        <f t="shared" si="1024"/>
        <v>0.213917278850049-0.965435910387351i</v>
      </c>
      <c r="L1994" t="str">
        <f t="shared" si="1025"/>
        <v>0.0271078811065115-0.103855728066307i</v>
      </c>
      <c r="M1994" t="str">
        <f t="shared" si="1026"/>
        <v>0.24102515995656-1.06929163845366i</v>
      </c>
      <c r="N1994" t="str">
        <f t="shared" si="1027"/>
        <v>-1.37043076478634i</v>
      </c>
      <c r="O1994" t="str">
        <f t="shared" si="1028"/>
        <v>0.199027592619151-0.979993886397372i</v>
      </c>
      <c r="P1994" t="str">
        <f t="shared" si="1029"/>
        <v>0.800972407380849+0.979993886397372i</v>
      </c>
      <c r="Q1994" t="str">
        <f t="shared" si="1030"/>
        <v>-0.800972407380849+0.390436878388968i</v>
      </c>
      <c r="R1994" t="str">
        <f t="shared" si="1031"/>
        <v>-0.326110549348755-1.38246893537283i</v>
      </c>
      <c r="S1994" t="str">
        <f t="shared" si="1032"/>
        <v>0.144496372261525i</v>
      </c>
      <c r="T1994" t="str">
        <f t="shared" si="1033"/>
        <v>0.199761745925627-0.0471217913371081i</v>
      </c>
      <c r="U1994" t="e">
        <f t="shared" si="1034"/>
        <v>#DIV/0!</v>
      </c>
      <c r="V1994" t="str">
        <f t="shared" si="1035"/>
        <v>1.33333333333333E-06-0.000570447824702135i</v>
      </c>
      <c r="W1994" t="e">
        <f t="shared" si="1036"/>
        <v>#DIV/0!</v>
      </c>
      <c r="X1994" t="e">
        <f t="shared" si="1037"/>
        <v>#DIV/0!</v>
      </c>
      <c r="Y1994" t="str">
        <f t="shared" si="1038"/>
        <v>0.00083+0.186987594741664i</v>
      </c>
      <c r="Z1994" t="e">
        <f t="shared" si="1039"/>
        <v>#DIV/0!</v>
      </c>
      <c r="AA1994" t="e">
        <f t="shared" si="1040"/>
        <v>#DIV/0!</v>
      </c>
      <c r="AB1994" t="str">
        <f t="shared" si="1041"/>
        <v>1.23177827305766-0.290564134227262i</v>
      </c>
      <c r="AC1994" t="str">
        <f t="shared" si="1042"/>
        <v>0.986191756131-1.38716347473921i</v>
      </c>
      <c r="AD1994" t="str">
        <f t="shared" si="1043"/>
        <v>0.558489154738336+0.490930510475106i</v>
      </c>
      <c r="AE1994" t="e">
        <f t="shared" si="1044"/>
        <v>#DIV/0!</v>
      </c>
      <c r="AF1994" t="str">
        <f t="shared" si="1045"/>
        <v>-18.8384766946725-2.32626200260671i</v>
      </c>
      <c r="AG1994" t="e">
        <f t="shared" si="1046"/>
        <v>#DIV/0!</v>
      </c>
      <c r="AH1994" t="e">
        <f t="shared" si="1047"/>
        <v>#DIV/0!</v>
      </c>
      <c r="AI1994" t="e">
        <f t="shared" si="1048"/>
        <v>#DIV/0!</v>
      </c>
      <c r="AJ1994" t="e">
        <f t="shared" si="1049"/>
        <v>#DIV/0!</v>
      </c>
      <c r="AK1994"/>
      <c r="AL1994"/>
      <c r="AM1994"/>
      <c r="AN1994"/>
    </row>
    <row r="1995" spans="1:40" x14ac:dyDescent="0.25">
      <c r="A1995"/>
      <c r="B1995">
        <f t="shared" si="1015"/>
        <v>186100</v>
      </c>
      <c r="C1995" s="186" t="str">
        <f t="shared" si="1018"/>
        <v>-2.84006661280311E-06+0.0169365498206434i</v>
      </c>
      <c r="D1995" s="158" t="str">
        <f t="shared" si="1019"/>
        <v>-7.66668844051068+0.129846881958266i</v>
      </c>
      <c r="E1995" t="str">
        <f t="shared" si="1020"/>
        <v>7.99989352543418-0.0291853591677508i</v>
      </c>
      <c r="F1995" t="str">
        <f t="shared" si="1021"/>
        <v>0.999200650110356+0.0000029138719189023i</v>
      </c>
      <c r="G1995">
        <f t="shared" si="1016"/>
        <v>1</v>
      </c>
      <c r="H1995" t="str">
        <f t="shared" si="1022"/>
        <v>11.1723819269132+2.45499991589908i</v>
      </c>
      <c r="I1995" t="str">
        <f t="shared" si="1023"/>
        <v>730.812991041326i</v>
      </c>
      <c r="J1995" t="str">
        <f t="shared" si="1017"/>
        <v>-721.941013091287+159.878496424129i</v>
      </c>
      <c r="K1995" t="str">
        <f t="shared" si="1024"/>
        <v>0.213697583441289-0.964964353151625i</v>
      </c>
      <c r="L1995" t="str">
        <f t="shared" si="1025"/>
        <v>0.0270806121408073-0.103807035435573i</v>
      </c>
      <c r="M1995" t="str">
        <f t="shared" si="1026"/>
        <v>0.240778195582096-1.0687713885872i</v>
      </c>
      <c r="N1995" t="str">
        <f t="shared" si="1027"/>
        <v>-1.37116755552009i</v>
      </c>
      <c r="O1995" t="str">
        <f t="shared" si="1028"/>
        <v>0.198305488247735-0.980140262070091i</v>
      </c>
      <c r="P1995" t="str">
        <f t="shared" si="1029"/>
        <v>0.801694511752265+0.980140262070091i</v>
      </c>
      <c r="Q1995" t="str">
        <f t="shared" si="1030"/>
        <v>-0.801694511752265+0.391027293449999i</v>
      </c>
      <c r="R1995" t="str">
        <f t="shared" si="1031"/>
        <v>-0.32610248491392-1.38164253078432i</v>
      </c>
      <c r="S1995" t="str">
        <f t="shared" si="1032"/>
        <v>0.144574058483171i</v>
      </c>
      <c r="T1995" t="str">
        <f t="shared" si="1033"/>
        <v>0.199749668048449-0.0471459597254525i</v>
      </c>
      <c r="U1995" t="e">
        <f t="shared" si="1034"/>
        <v>#DIV/0!</v>
      </c>
      <c r="V1995" t="str">
        <f t="shared" si="1035"/>
        <v>1.33333333333333E-06-0.000570141297123036i</v>
      </c>
      <c r="W1995" t="e">
        <f t="shared" si="1036"/>
        <v>#DIV/0!</v>
      </c>
      <c r="X1995" t="e">
        <f t="shared" si="1037"/>
        <v>#DIV/0!</v>
      </c>
      <c r="Y1995" t="str">
        <f t="shared" si="1038"/>
        <v>0.00083+0.187088125706579i</v>
      </c>
      <c r="Z1995" t="e">
        <f t="shared" si="1039"/>
        <v>#DIV/0!</v>
      </c>
      <c r="AA1995" t="e">
        <f t="shared" si="1040"/>
        <v>#DIV/0!</v>
      </c>
      <c r="AB1995" t="str">
        <f t="shared" si="1041"/>
        <v>1.23170379800427-0.290713162238204i</v>
      </c>
      <c r="AC1995" t="str">
        <f t="shared" si="1042"/>
        <v>0.985861507889181-1.38640716915683i</v>
      </c>
      <c r="AD1995" t="str">
        <f t="shared" si="1043"/>
        <v>0.558849167250661+0.491021635231398i</v>
      </c>
      <c r="AE1995" t="e">
        <f t="shared" si="1044"/>
        <v>#DIV/0!</v>
      </c>
      <c r="AF1995" t="str">
        <f t="shared" si="1045"/>
        <v>-18.8390703674239-2.32515303394081i</v>
      </c>
      <c r="AG1995" t="e">
        <f t="shared" si="1046"/>
        <v>#DIV/0!</v>
      </c>
      <c r="AH1995" t="e">
        <f t="shared" si="1047"/>
        <v>#DIV/0!</v>
      </c>
      <c r="AI1995" t="e">
        <f t="shared" si="1048"/>
        <v>#DIV/0!</v>
      </c>
      <c r="AJ1995" t="e">
        <f t="shared" si="1049"/>
        <v>#DIV/0!</v>
      </c>
      <c r="AK1995"/>
      <c r="AL1995"/>
      <c r="AM1995"/>
      <c r="AN1995"/>
    </row>
    <row r="1996" spans="1:40" x14ac:dyDescent="0.25">
      <c r="A1996"/>
      <c r="B1996">
        <f t="shared" si="1015"/>
        <v>186200</v>
      </c>
      <c r="C1996" s="186" t="str">
        <f t="shared" si="1018"/>
        <v>-2.83701687714859E-06+0.0169274539297362i</v>
      </c>
      <c r="D1996" s="158" t="str">
        <f t="shared" si="1019"/>
        <v>-7.66668841712942+0.129777146794644i</v>
      </c>
      <c r="E1996" t="str">
        <f t="shared" si="1020"/>
        <v>7.9998934109777-0.0292010413717631i</v>
      </c>
      <c r="F1996" t="str">
        <f t="shared" si="1021"/>
        <v>0.999200650121769+2.91543763325859E-06i</v>
      </c>
      <c r="G1996">
        <f t="shared" si="1016"/>
        <v>1</v>
      </c>
      <c r="H1996" t="str">
        <f t="shared" si="1022"/>
        <v>11.1729747348563+2.45382219233527i</v>
      </c>
      <c r="I1996" t="str">
        <f t="shared" si="1023"/>
        <v>731.205690123024i</v>
      </c>
      <c r="J1996" t="str">
        <f t="shared" si="1017"/>
        <v>-722.718160052755+159.964406416834i</v>
      </c>
      <c r="K1996" t="str">
        <f t="shared" si="1024"/>
        <v>0.213478221107073-0.964493230874159i</v>
      </c>
      <c r="L1996" t="str">
        <f t="shared" si="1025"/>
        <v>0.0270533833693568-0.103758384626242i</v>
      </c>
      <c r="M1996" t="str">
        <f t="shared" si="1026"/>
        <v>0.24053160447643-1.0682516155004i</v>
      </c>
      <c r="N1996" t="str">
        <f t="shared" si="1027"/>
        <v>-1.37190434625385i</v>
      </c>
      <c r="O1996" t="str">
        <f t="shared" si="1028"/>
        <v>0.197583276224081-0.98028610566332i</v>
      </c>
      <c r="P1996" t="str">
        <f t="shared" si="1029"/>
        <v>0.802416723775919+0.98028610566332i</v>
      </c>
      <c r="Q1996" t="str">
        <f t="shared" si="1030"/>
        <v>-0.802416723775919+0.39161824059053i</v>
      </c>
      <c r="R1996" t="str">
        <f t="shared" si="1031"/>
        <v>-0.326094415489478-1.38081696716122i</v>
      </c>
      <c r="S1996" t="str">
        <f t="shared" si="1032"/>
        <v>0.144651744704817i</v>
      </c>
      <c r="T1996" t="str">
        <f t="shared" si="1033"/>
        <v>0.199737583417885-0.0471701261390505i</v>
      </c>
      <c r="U1996" t="e">
        <f t="shared" si="1034"/>
        <v>#DIV/0!</v>
      </c>
      <c r="V1996" t="str">
        <f t="shared" si="1035"/>
        <v>1.33333333333333E-06-0.000569835098789457i</v>
      </c>
      <c r="W1996" t="e">
        <f t="shared" si="1036"/>
        <v>#DIV/0!</v>
      </c>
      <c r="X1996" t="e">
        <f t="shared" si="1037"/>
        <v>#DIV/0!</v>
      </c>
      <c r="Y1996" t="str">
        <f t="shared" si="1038"/>
        <v>0.00083+0.187188656671494i</v>
      </c>
      <c r="Z1996" t="e">
        <f t="shared" si="1039"/>
        <v>#DIV/0!</v>
      </c>
      <c r="AA1996" t="e">
        <f t="shared" si="1040"/>
        <v>#DIV/0!</v>
      </c>
      <c r="AB1996" t="str">
        <f t="shared" si="1041"/>
        <v>1.2316292813079-0.290862178072391i</v>
      </c>
      <c r="AC1996" t="str">
        <f t="shared" si="1042"/>
        <v>0.985531775539345-1.38565151582802i</v>
      </c>
      <c r="AD1996" t="str">
        <f t="shared" si="1043"/>
        <v>0.559209258997691+0.491112505284717i</v>
      </c>
      <c r="AE1996" t="e">
        <f t="shared" si="1044"/>
        <v>#DIV/0!</v>
      </c>
      <c r="AF1996" t="str">
        <f t="shared" si="1045"/>
        <v>-18.8396631519857-2.32404504554063i</v>
      </c>
      <c r="AG1996" t="e">
        <f t="shared" si="1046"/>
        <v>#DIV/0!</v>
      </c>
      <c r="AH1996" t="e">
        <f t="shared" si="1047"/>
        <v>#DIV/0!</v>
      </c>
      <c r="AI1996" t="e">
        <f t="shared" si="1048"/>
        <v>#DIV/0!</v>
      </c>
      <c r="AJ1996" t="e">
        <f t="shared" si="1049"/>
        <v>#DIV/0!</v>
      </c>
      <c r="AK1996"/>
      <c r="AL1996"/>
      <c r="AM1996"/>
      <c r="AN1996"/>
    </row>
    <row r="1997" spans="1:40" x14ac:dyDescent="0.25">
      <c r="A1997"/>
      <c r="B1997">
        <f t="shared" si="1015"/>
        <v>186300</v>
      </c>
      <c r="C1997" s="186" t="str">
        <f t="shared" si="1018"/>
        <v>-2.83397205118327E-06+0.0169183678036066i</v>
      </c>
      <c r="D1997" s="158" t="str">
        <f t="shared" si="1019"/>
        <v>-7.66668839378572+0.129707486494317i</v>
      </c>
      <c r="E1997" t="str">
        <f t="shared" si="1020"/>
        <v>7.99989329645974-0.029216723575102i</v>
      </c>
      <c r="F1997" t="str">
        <f t="shared" si="1021"/>
        <v>0.999200650133191+2.91700334754777E-06i</v>
      </c>
      <c r="G1997">
        <f t="shared" si="1016"/>
        <v>1</v>
      </c>
      <c r="H1997" t="str">
        <f t="shared" si="1022"/>
        <v>11.1735666563078+2.45264552273376i</v>
      </c>
      <c r="I1997" t="str">
        <f t="shared" si="1023"/>
        <v>731.598389204723i</v>
      </c>
      <c r="J1997" t="str">
        <f t="shared" si="1017"/>
        <v>-723.495724498489+160.050316409539i</v>
      </c>
      <c r="K1997" t="str">
        <f t="shared" si="1024"/>
        <v>0.213259191185274-0.964022542996706i</v>
      </c>
      <c r="L1997" t="str">
        <f t="shared" si="1025"/>
        <v>0.0270261947151172-0.103709775591047i</v>
      </c>
      <c r="M1997" t="str">
        <f t="shared" si="1026"/>
        <v>0.240285385900391-1.06773231858775i</v>
      </c>
      <c r="N1997" t="str">
        <f t="shared" si="1027"/>
        <v>-1.37264113698761i</v>
      </c>
      <c r="O1997" t="str">
        <f t="shared" si="1028"/>
        <v>0.196860956940259-0.980431417097884i</v>
      </c>
      <c r="P1997" t="str">
        <f t="shared" si="1029"/>
        <v>0.803139043059741+0.980431417097884i</v>
      </c>
      <c r="Q1997" t="str">
        <f t="shared" si="1030"/>
        <v>-0.803139043059741+0.392209719889726i</v>
      </c>
      <c r="R1997" t="str">
        <f t="shared" si="1031"/>
        <v>-0.326086341074314-1.37999224314645i</v>
      </c>
      <c r="S1997" t="str">
        <f t="shared" si="1032"/>
        <v>0.144729430926463i</v>
      </c>
      <c r="T1997" t="str">
        <f t="shared" si="1033"/>
        <v>0.199725492033519-0.047194290576578i</v>
      </c>
      <c r="U1997" t="e">
        <f t="shared" si="1034"/>
        <v>#DIV/0!</v>
      </c>
      <c r="V1997" t="str">
        <f t="shared" si="1035"/>
        <v>1.33333333333333E-06-0.000569529229171211i</v>
      </c>
      <c r="W1997" t="e">
        <f t="shared" si="1036"/>
        <v>#DIV/0!</v>
      </c>
      <c r="X1997" t="e">
        <f t="shared" si="1037"/>
        <v>#DIV/0!</v>
      </c>
      <c r="Y1997" t="str">
        <f t="shared" si="1038"/>
        <v>0.00083+0.187289187636409i</v>
      </c>
      <c r="Z1997" t="e">
        <f t="shared" si="1039"/>
        <v>#DIV/0!</v>
      </c>
      <c r="AA1997" t="e">
        <f t="shared" si="1040"/>
        <v>#DIV/0!</v>
      </c>
      <c r="AB1997" t="str">
        <f t="shared" si="1041"/>
        <v>1.23155472296599-0.291011181721659i</v>
      </c>
      <c r="AC1997" t="str">
        <f t="shared" si="1042"/>
        <v>0.985202558070704-1.38489651392149i</v>
      </c>
      <c r="AD1997" t="str">
        <f t="shared" si="1043"/>
        <v>0.559569429807387+0.491203120567716i</v>
      </c>
      <c r="AE1997" t="e">
        <f t="shared" si="1044"/>
        <v>#DIV/0!</v>
      </c>
      <c r="AF1997" t="str">
        <f t="shared" si="1045"/>
        <v>-18.8402550500935-2.32293803623944i</v>
      </c>
      <c r="AG1997" t="e">
        <f t="shared" si="1046"/>
        <v>#DIV/0!</v>
      </c>
      <c r="AH1997" t="e">
        <f t="shared" si="1047"/>
        <v>#DIV/0!</v>
      </c>
      <c r="AI1997" t="e">
        <f t="shared" si="1048"/>
        <v>#DIV/0!</v>
      </c>
      <c r="AJ1997" t="e">
        <f t="shared" si="1049"/>
        <v>#DIV/0!</v>
      </c>
      <c r="AK1997"/>
      <c r="AL1997"/>
      <c r="AM1997"/>
      <c r="AN1997"/>
    </row>
    <row r="1998" spans="1:40" x14ac:dyDescent="0.25">
      <c r="A1998"/>
      <c r="B1998">
        <f t="shared" si="1015"/>
        <v>186400</v>
      </c>
      <c r="C1998" s="186" t="str">
        <f t="shared" si="1018"/>
        <v>-2.83093212437412E-06+0.0169092914265385i</v>
      </c>
      <c r="D1998" s="158" t="str">
        <f t="shared" si="1019"/>
        <v>-7.66668837047959+0.129637900936795i</v>
      </c>
      <c r="E1998" t="str">
        <f t="shared" si="1020"/>
        <v>7.99989318188029-0.0292324057777674i</v>
      </c>
      <c r="F1998" t="str">
        <f t="shared" si="1021"/>
        <v>0.999200650144624+2.91856906176985E-06i</v>
      </c>
      <c r="G1998">
        <f t="shared" si="1016"/>
        <v>1</v>
      </c>
      <c r="H1998" t="str">
        <f t="shared" si="1022"/>
        <v>11.1741576929993+2.45146990580902i</v>
      </c>
      <c r="I1998" t="str">
        <f t="shared" si="1023"/>
        <v>731.991088286422i</v>
      </c>
      <c r="J1998" t="str">
        <f t="shared" si="1017"/>
        <v>-724.27370642849+160.136226402244i</v>
      </c>
      <c r="K1998" t="str">
        <f t="shared" si="1024"/>
        <v>0.213040493015374-0.963552288961866i</v>
      </c>
      <c r="L1998" t="str">
        <f t="shared" si="1025"/>
        <v>0.026999046101225-0.103661208282773i</v>
      </c>
      <c r="M1998" t="str">
        <f t="shared" si="1026"/>
        <v>0.240039539116599-1.06721349724464i</v>
      </c>
      <c r="N1998" t="str">
        <f t="shared" si="1027"/>
        <v>-1.37337792772136i</v>
      </c>
      <c r="O1998" t="str">
        <f t="shared" si="1028"/>
        <v>0.196138530788397-0.980576196294897i</v>
      </c>
      <c r="P1998" t="str">
        <f t="shared" si="1029"/>
        <v>0.803861469211603+0.980576196294897i</v>
      </c>
      <c r="Q1998" t="str">
        <f t="shared" si="1030"/>
        <v>-0.803861469211603+0.392801731426463i</v>
      </c>
      <c r="R1998" t="str">
        <f t="shared" si="1031"/>
        <v>-0.326078261667308-1.37916835738586i</v>
      </c>
      <c r="S1998" t="str">
        <f t="shared" si="1032"/>
        <v>0.144807117148109i</v>
      </c>
      <c r="T1998" t="str">
        <f t="shared" si="1033"/>
        <v>0.199713393894939-0.0472184530367096i</v>
      </c>
      <c r="U1998" t="e">
        <f t="shared" si="1034"/>
        <v>#DIV/0!</v>
      </c>
      <c r="V1998" t="str">
        <f t="shared" si="1035"/>
        <v>1.33333333333333E-06-0.000569223687739254i</v>
      </c>
      <c r="W1998" t="e">
        <f t="shared" si="1036"/>
        <v>#DIV/0!</v>
      </c>
      <c r="X1998" t="e">
        <f t="shared" si="1037"/>
        <v>#DIV/0!</v>
      </c>
      <c r="Y1998" t="str">
        <f t="shared" si="1038"/>
        <v>0.00083+0.187389718601324i</v>
      </c>
      <c r="Z1998" t="e">
        <f t="shared" si="1039"/>
        <v>#DIV/0!</v>
      </c>
      <c r="AA1998" t="e">
        <f t="shared" si="1040"/>
        <v>#DIV/0!</v>
      </c>
      <c r="AB1998" t="str">
        <f t="shared" si="1041"/>
        <v>1.231480122976-0.291160173177835i</v>
      </c>
      <c r="AC1998" t="str">
        <f t="shared" si="1042"/>
        <v>0.984873854474939-1.38414216260719i</v>
      </c>
      <c r="AD1998" t="str">
        <f t="shared" si="1043"/>
        <v>0.559929679507658+0.491293481013164i</v>
      </c>
      <c r="AE1998" t="e">
        <f t="shared" si="1044"/>
        <v>#DIV/0!</v>
      </c>
      <c r="AF1998" t="str">
        <f t="shared" si="1045"/>
        <v>-18.8408460634789-2.32183200487222i</v>
      </c>
      <c r="AG1998" t="e">
        <f t="shared" si="1046"/>
        <v>#DIV/0!</v>
      </c>
      <c r="AH1998" t="e">
        <f t="shared" si="1047"/>
        <v>#DIV/0!</v>
      </c>
      <c r="AI1998" t="e">
        <f t="shared" si="1048"/>
        <v>#DIV/0!</v>
      </c>
      <c r="AJ1998" t="e">
        <f t="shared" si="1049"/>
        <v>#DIV/0!</v>
      </c>
      <c r="AK1998"/>
      <c r="AL1998"/>
      <c r="AM1998"/>
      <c r="AN1998"/>
    </row>
    <row r="1999" spans="1:40" x14ac:dyDescent="0.25">
      <c r="A1999"/>
      <c r="B1999">
        <f t="shared" si="1015"/>
        <v>186500</v>
      </c>
      <c r="C1999" s="186" t="str">
        <f t="shared" si="1018"/>
        <v>-2.82789708621639E-06+0.0169002247828499i</v>
      </c>
      <c r="D1999" s="158" t="str">
        <f t="shared" si="1019"/>
        <v>-7.66668834721103+0.129568390001849i</v>
      </c>
      <c r="E1999" t="str">
        <f t="shared" si="1020"/>
        <v>7.99989306723937-0.0292480879797587i</v>
      </c>
      <c r="F1999" t="str">
        <f t="shared" si="1021"/>
        <v>0.999200650156067+2.92013477592475E-06i</v>
      </c>
      <c r="G1999">
        <f t="shared" si="1016"/>
        <v>1</v>
      </c>
      <c r="H1999" t="str">
        <f t="shared" si="1022"/>
        <v>11.1747478466587+2.45029534027724i</v>
      </c>
      <c r="I1999" t="str">
        <f t="shared" si="1023"/>
        <v>732.38378736812i</v>
      </c>
      <c r="J1999" t="str">
        <f t="shared" si="1017"/>
        <v>-725.052105842757+160.222136394949i</v>
      </c>
      <c r="K1999" t="str">
        <f t="shared" si="1024"/>
        <v>0.212822125938473-0.963082468213093i</v>
      </c>
      <c r="L1999" t="str">
        <f t="shared" si="1025"/>
        <v>0.026971937450996-0.103612682654262i</v>
      </c>
      <c r="M1999" t="str">
        <f t="shared" si="1026"/>
        <v>0.239794063389469-1.06669515086736i</v>
      </c>
      <c r="N1999" t="str">
        <f t="shared" si="1027"/>
        <v>-1.37411471845512i</v>
      </c>
      <c r="O1999" t="str">
        <f t="shared" si="1028"/>
        <v>0.195415998160652-0.980720443175769i</v>
      </c>
      <c r="P1999" t="str">
        <f t="shared" si="1029"/>
        <v>0.804584001839348+0.980720443175769i</v>
      </c>
      <c r="Q1999" t="str">
        <f t="shared" si="1030"/>
        <v>-0.804584001839348+0.393394275279351i</v>
      </c>
      <c r="R1999" t="str">
        <f t="shared" si="1031"/>
        <v>-0.326070177267344-1.37834530852814i</v>
      </c>
      <c r="S1999" t="str">
        <f t="shared" si="1032"/>
        <v>0.144884803369755i</v>
      </c>
      <c r="T1999" t="str">
        <f t="shared" si="1033"/>
        <v>0.199701289001724-0.0472426135181203i</v>
      </c>
      <c r="U1999" t="e">
        <f t="shared" si="1034"/>
        <v>#DIV/0!</v>
      </c>
      <c r="V1999" t="str">
        <f t="shared" si="1035"/>
        <v>1.33333333333333E-06-0.000568918473965667i</v>
      </c>
      <c r="W1999" t="e">
        <f t="shared" si="1036"/>
        <v>#DIV/0!</v>
      </c>
      <c r="X1999" t="e">
        <f t="shared" si="1037"/>
        <v>#DIV/0!</v>
      </c>
      <c r="Y1999" t="str">
        <f t="shared" si="1038"/>
        <v>0.00083+0.187490249566239i</v>
      </c>
      <c r="Z1999" t="e">
        <f t="shared" si="1039"/>
        <v>#DIV/0!</v>
      </c>
      <c r="AA1999" t="e">
        <f t="shared" si="1040"/>
        <v>#DIV/0!</v>
      </c>
      <c r="AB1999" t="str">
        <f t="shared" si="1041"/>
        <v>1.23140548133532-0.291309152432749i</v>
      </c>
      <c r="AC1999" t="str">
        <f t="shared" si="1042"/>
        <v>0.984545663746167-1.38338846105626i</v>
      </c>
      <c r="AD1999" t="str">
        <f t="shared" si="1043"/>
        <v>0.560290007926356+0.491383586553911i</v>
      </c>
      <c r="AE1999" t="e">
        <f t="shared" si="1044"/>
        <v>#DIV/0!</v>
      </c>
      <c r="AF1999" t="str">
        <f t="shared" si="1045"/>
        <v>-18.8414361938697-2.32072695027539i</v>
      </c>
      <c r="AG1999" t="e">
        <f t="shared" si="1046"/>
        <v>#DIV/0!</v>
      </c>
      <c r="AH1999" t="e">
        <f t="shared" si="1047"/>
        <v>#DIV/0!</v>
      </c>
      <c r="AI1999" t="e">
        <f t="shared" si="1048"/>
        <v>#DIV/0!</v>
      </c>
      <c r="AJ1999" t="e">
        <f t="shared" si="1049"/>
        <v>#DIV/0!</v>
      </c>
      <c r="AK1999"/>
      <c r="AL1999"/>
      <c r="AM1999"/>
      <c r="AN1999"/>
    </row>
    <row r="2000" spans="1:40" x14ac:dyDescent="0.25">
      <c r="A2000"/>
      <c r="B2000">
        <f t="shared" si="1015"/>
        <v>186600</v>
      </c>
      <c r="C2000" s="186" t="str">
        <f t="shared" si="1018"/>
        <v>-2.82486692623341E-06+0.016891167856892i</v>
      </c>
      <c r="D2000" s="158" t="str">
        <f t="shared" si="1019"/>
        <v>-7.6666883239798+0.129498953569505i</v>
      </c>
      <c r="E2000" t="str">
        <f t="shared" si="1020"/>
        <v>7.99989295253695-0.0292637701810756i</v>
      </c>
      <c r="F2000" t="str">
        <f t="shared" si="1021"/>
        <v>0.999200650167509+2.92170049001239E-06i</v>
      </c>
      <c r="G2000">
        <f t="shared" si="1016"/>
        <v>1</v>
      </c>
      <c r="H2000" t="str">
        <f t="shared" si="1022"/>
        <v>11.1753371190089+2.44912182485635i</v>
      </c>
      <c r="I2000" t="str">
        <f t="shared" si="1023"/>
        <v>732.776486449819i</v>
      </c>
      <c r="J2000" t="str">
        <f t="shared" si="1017"/>
        <v>-725.830922741289+160.308046387654i</v>
      </c>
      <c r="K2000" t="str">
        <f t="shared" si="1024"/>
        <v>0.212604089297276-0.96261308019469i</v>
      </c>
      <c r="L2000" t="str">
        <f t="shared" si="1025"/>
        <v>0.0269448686879247-0.103564198658409i</v>
      </c>
      <c r="M2000" t="str">
        <f t="shared" si="1026"/>
        <v>0.239548957985201-1.0661772788531i</v>
      </c>
      <c r="N2000" t="str">
        <f t="shared" si="1027"/>
        <v>-1.37485150918887i</v>
      </c>
      <c r="O2000" t="str">
        <f t="shared" si="1028"/>
        <v>0.194693359449279-0.980864157662188i</v>
      </c>
      <c r="P2000" t="str">
        <f t="shared" si="1029"/>
        <v>0.805306640550721+0.980864157662188i</v>
      </c>
      <c r="Q2000" t="str">
        <f t="shared" si="1030"/>
        <v>-0.805306640550721+0.393987351526682i</v>
      </c>
      <c r="R2000" t="str">
        <f t="shared" si="1031"/>
        <v>-0.326062087873297-1.37752309522497i</v>
      </c>
      <c r="S2000" t="str">
        <f t="shared" si="1032"/>
        <v>0.144962489591401i</v>
      </c>
      <c r="T2000" t="str">
        <f t="shared" si="1033"/>
        <v>0.199689177353464-0.0472667720194833i</v>
      </c>
      <c r="U2000" t="e">
        <f t="shared" si="1034"/>
        <v>#DIV/0!</v>
      </c>
      <c r="V2000" t="str">
        <f t="shared" si="1035"/>
        <v>1.33333333333333E-06-0.000568613587323669i</v>
      </c>
      <c r="W2000" t="e">
        <f t="shared" si="1036"/>
        <v>#DIV/0!</v>
      </c>
      <c r="X2000" t="e">
        <f t="shared" si="1037"/>
        <v>#DIV/0!</v>
      </c>
      <c r="Y2000" t="str">
        <f t="shared" si="1038"/>
        <v>0.00083+0.187590780531154i</v>
      </c>
      <c r="Z2000" t="e">
        <f t="shared" si="1039"/>
        <v>#DIV/0!</v>
      </c>
      <c r="AA2000" t="e">
        <f t="shared" si="1040"/>
        <v>#DIV/0!</v>
      </c>
      <c r="AB2000" t="str">
        <f t="shared" si="1041"/>
        <v>1.23133079804144-0.291458119478219i</v>
      </c>
      <c r="AC2000" t="str">
        <f t="shared" si="1042"/>
        <v>0.984217984880984-1.38263540844117i</v>
      </c>
      <c r="AD2000" t="str">
        <f t="shared" si="1043"/>
        <v>0.560650414891266+0.491473437122947i</v>
      </c>
      <c r="AE2000" t="e">
        <f t="shared" si="1044"/>
        <v>#DIV/0!</v>
      </c>
      <c r="AF2000" t="str">
        <f t="shared" si="1045"/>
        <v>-18.8420254429887-2.31962287128685i</v>
      </c>
      <c r="AG2000" t="e">
        <f t="shared" si="1046"/>
        <v>#DIV/0!</v>
      </c>
      <c r="AH2000" t="e">
        <f t="shared" si="1047"/>
        <v>#DIV/0!</v>
      </c>
      <c r="AI2000" t="e">
        <f t="shared" si="1048"/>
        <v>#DIV/0!</v>
      </c>
      <c r="AJ2000" t="e">
        <f t="shared" si="1049"/>
        <v>#DIV/0!</v>
      </c>
      <c r="AK2000"/>
      <c r="AL2000"/>
      <c r="AM2000"/>
      <c r="AN2000"/>
    </row>
    <row r="2001" spans="1:40" x14ac:dyDescent="0.25">
      <c r="A2001"/>
      <c r="B2001">
        <f t="shared" si="1015"/>
        <v>186700</v>
      </c>
      <c r="C2001" s="186" t="str">
        <f t="shared" si="1018"/>
        <v>-2.82184163397671E-06+0.0168821206330501i</v>
      </c>
      <c r="D2001" s="158" t="str">
        <f t="shared" si="1019"/>
        <v>-7.66668830078583+0.129429591520051i</v>
      </c>
      <c r="E2001" t="str">
        <f t="shared" si="1020"/>
        <v>7.99989283777306-0.0292794523817178i</v>
      </c>
      <c r="F2001" t="str">
        <f t="shared" si="1021"/>
        <v>0.999200650178952+2.92326620403275E-06i</v>
      </c>
      <c r="G2001">
        <f t="shared" si="1016"/>
        <v>1</v>
      </c>
      <c r="H2001" t="str">
        <f t="shared" si="1022"/>
        <v>11.1759255117693+2.44794935826608i</v>
      </c>
      <c r="I2001" t="str">
        <f t="shared" si="1023"/>
        <v>733.169185531518i</v>
      </c>
      <c r="J2001" t="str">
        <f t="shared" si="1017"/>
        <v>-726.610157124088+160.393956380359i</v>
      </c>
      <c r="K2001" t="str">
        <f t="shared" si="1024"/>
        <v>0.212386382436087-0.962144124351804i</v>
      </c>
      <c r="L2001" t="str">
        <f t="shared" si="1025"/>
        <v>0.0269178397356833-0.103515756248165i</v>
      </c>
      <c r="M2001" t="str">
        <f t="shared" si="1026"/>
        <v>0.23930422217177-1.06565988059997i</v>
      </c>
      <c r="N2001" t="str">
        <f t="shared" si="1027"/>
        <v>-1.37558829992263i</v>
      </c>
      <c r="O2001" t="str">
        <f t="shared" si="1028"/>
        <v>0.19397061504655-0.981007339676143i</v>
      </c>
      <c r="P2001" t="str">
        <f t="shared" si="1029"/>
        <v>0.80602938495345+0.981007339676143i</v>
      </c>
      <c r="Q2001" t="str">
        <f t="shared" si="1030"/>
        <v>-0.80602938495345+0.394580960246487i</v>
      </c>
      <c r="R2001" t="str">
        <f t="shared" si="1031"/>
        <v>-0.326053993484051-1.37670171613082i</v>
      </c>
      <c r="S2001" t="str">
        <f t="shared" si="1032"/>
        <v>0.145040175813047i</v>
      </c>
      <c r="T2001" t="str">
        <f t="shared" si="1033"/>
        <v>0.199677058949738-0.0472909285394728i</v>
      </c>
      <c r="U2001" t="e">
        <f t="shared" si="1034"/>
        <v>#DIV/0!</v>
      </c>
      <c r="V2001" t="str">
        <f t="shared" si="1035"/>
        <v>1.33333333333333E-06-0.000568309027287612i</v>
      </c>
      <c r="W2001" t="e">
        <f t="shared" si="1036"/>
        <v>#DIV/0!</v>
      </c>
      <c r="X2001" t="e">
        <f t="shared" si="1037"/>
        <v>#DIV/0!</v>
      </c>
      <c r="Y2001" t="str">
        <f t="shared" si="1038"/>
        <v>0.00083+0.187691311496069i</v>
      </c>
      <c r="Z2001" t="e">
        <f t="shared" si="1039"/>
        <v>#DIV/0!</v>
      </c>
      <c r="AA2001" t="e">
        <f t="shared" si="1040"/>
        <v>#DIV/0!</v>
      </c>
      <c r="AB2001" t="str">
        <f t="shared" si="1041"/>
        <v>1.23125607309175-0.291607074306071i</v>
      </c>
      <c r="AC2001" t="str">
        <f t="shared" si="1042"/>
        <v>0.983890816878375-1.38188300393554i</v>
      </c>
      <c r="AD2001" t="str">
        <f t="shared" si="1043"/>
        <v>0.56101090023012+0.491563032653342i</v>
      </c>
      <c r="AE2001" t="e">
        <f t="shared" si="1044"/>
        <v>#DIV/0!</v>
      </c>
      <c r="AF2001" t="str">
        <f t="shared" si="1045"/>
        <v>-18.8426138125551-2.31851976674603i</v>
      </c>
      <c r="AG2001" t="e">
        <f t="shared" si="1046"/>
        <v>#DIV/0!</v>
      </c>
      <c r="AH2001" t="e">
        <f t="shared" si="1047"/>
        <v>#DIV/0!</v>
      </c>
      <c r="AI2001" t="e">
        <f t="shared" si="1048"/>
        <v>#DIV/0!</v>
      </c>
      <c r="AJ2001" t="e">
        <f t="shared" si="1049"/>
        <v>#DIV/0!</v>
      </c>
      <c r="AK2001"/>
      <c r="AL2001"/>
      <c r="AM2001"/>
      <c r="AN2001"/>
    </row>
    <row r="2002" spans="1:40" x14ac:dyDescent="0.25">
      <c r="A2002"/>
      <c r="B2002">
        <f t="shared" si="1015"/>
        <v>186800</v>
      </c>
      <c r="C2002" s="186" t="str">
        <f t="shared" si="1018"/>
        <v>-2.81882119902563E-06+0.0168730830957426i</v>
      </c>
      <c r="D2002" s="158" t="str">
        <f t="shared" si="1019"/>
        <v>-7.6666882776292+0.129360303734027i</v>
      </c>
      <c r="E2002" t="str">
        <f t="shared" si="1020"/>
        <v>7.99989272294768-0.0292951345816849i</v>
      </c>
      <c r="F2002" t="str">
        <f t="shared" si="1021"/>
        <v>0.999200650190414+2.92483191798588E-06i</v>
      </c>
      <c r="G2002">
        <f t="shared" si="1016"/>
        <v>1</v>
      </c>
      <c r="H2002" t="str">
        <f t="shared" si="1022"/>
        <v>11.1765130266552+2.44677793922801i</v>
      </c>
      <c r="I2002" t="str">
        <f t="shared" si="1023"/>
        <v>733.561884613217i</v>
      </c>
      <c r="J2002" t="str">
        <f t="shared" si="1017"/>
        <v>-727.389808991153+160.479866373064i</v>
      </c>
      <c r="K2002" t="str">
        <f t="shared" si="1024"/>
        <v>0.212169004700813-0.961675600130428i</v>
      </c>
      <c r="L2002" t="str">
        <f t="shared" si="1025"/>
        <v>0.0268908505181222-0.103467355376534i</v>
      </c>
      <c r="M2002" t="str">
        <f t="shared" si="1026"/>
        <v>0.239059855218935-1.06514295550696i</v>
      </c>
      <c r="N2002" t="str">
        <f t="shared" si="1027"/>
        <v>-1.37632509065639i</v>
      </c>
      <c r="O2002" t="str">
        <f t="shared" si="1028"/>
        <v>0.193247765344824-0.981149989139903i</v>
      </c>
      <c r="P2002" t="str">
        <f t="shared" si="1029"/>
        <v>0.806752234655176+0.981149989139903i</v>
      </c>
      <c r="Q2002" t="str">
        <f t="shared" si="1030"/>
        <v>-0.806752234655176+0.395175101516487i</v>
      </c>
      <c r="R2002" t="str">
        <f t="shared" si="1031"/>
        <v>-0.326045894098482-1.3758811699031i</v>
      </c>
      <c r="S2002" t="str">
        <f t="shared" si="1032"/>
        <v>0.145117862034693i</v>
      </c>
      <c r="T2002" t="str">
        <f t="shared" si="1033"/>
        <v>0.19966493379013-0.0473150830767616i</v>
      </c>
      <c r="U2002" t="e">
        <f t="shared" si="1034"/>
        <v>#DIV/0!</v>
      </c>
      <c r="V2002" t="str">
        <f t="shared" si="1035"/>
        <v>1.33333333333333E-06-0.00056800479333296i</v>
      </c>
      <c r="W2002" t="e">
        <f t="shared" si="1036"/>
        <v>#DIV/0!</v>
      </c>
      <c r="X2002" t="e">
        <f t="shared" si="1037"/>
        <v>#DIV/0!</v>
      </c>
      <c r="Y2002" t="str">
        <f t="shared" si="1038"/>
        <v>0.00083+0.187791842460983i</v>
      </c>
      <c r="Z2002" t="e">
        <f t="shared" si="1039"/>
        <v>#DIV/0!</v>
      </c>
      <c r="AA2002" t="e">
        <f t="shared" si="1040"/>
        <v>#DIV/0!</v>
      </c>
      <c r="AB2002" t="str">
        <f t="shared" si="1041"/>
        <v>1.23118130648369-0.29175601690812i</v>
      </c>
      <c r="AC2002" t="str">
        <f t="shared" si="1042"/>
        <v>0.983564158739797-1.38113124671427i</v>
      </c>
      <c r="AD2002" t="str">
        <f t="shared" si="1043"/>
        <v>0.561371463770589+0.491652373078286i</v>
      </c>
      <c r="AE2002" t="e">
        <f t="shared" si="1044"/>
        <v>#DIV/0!</v>
      </c>
      <c r="AF2002" t="str">
        <f t="shared" si="1045"/>
        <v>-18.8432013042844-2.31741763549398i</v>
      </c>
      <c r="AG2002" t="e">
        <f t="shared" si="1046"/>
        <v>#DIV/0!</v>
      </c>
      <c r="AH2002" t="e">
        <f t="shared" si="1047"/>
        <v>#DIV/0!</v>
      </c>
      <c r="AI2002" t="e">
        <f t="shared" si="1048"/>
        <v>#DIV/0!</v>
      </c>
      <c r="AJ2002" t="e">
        <f t="shared" si="1049"/>
        <v>#DIV/0!</v>
      </c>
      <c r="AK2002"/>
      <c r="AL2002"/>
      <c r="AM2002"/>
      <c r="AN2002"/>
    </row>
    <row r="2003" spans="1:40" x14ac:dyDescent="0.25">
      <c r="A2003"/>
      <c r="B2003">
        <f t="shared" si="1015"/>
        <v>186900</v>
      </c>
      <c r="C2003" s="186" t="str">
        <f t="shared" si="1018"/>
        <v>-2.81580561098745E-06+0.0168640552294213i</v>
      </c>
      <c r="D2003" s="158" t="str">
        <f t="shared" si="1019"/>
        <v>-7.66668825450968+0.12929109009223i</v>
      </c>
      <c r="E2003" t="str">
        <f t="shared" si="1020"/>
        <v>7.99989260806082-0.0293108167809766i</v>
      </c>
      <c r="F2003" t="str">
        <f t="shared" si="1021"/>
        <v>0.999200650201867+0.0000029263976318716i</v>
      </c>
      <c r="G2003">
        <f t="shared" si="1016"/>
        <v>1</v>
      </c>
      <c r="H2003" t="str">
        <f t="shared" si="1022"/>
        <v>11.1770996653776+2.44560756646535i</v>
      </c>
      <c r="I2003" t="str">
        <f t="shared" si="1023"/>
        <v>733.954583694915i</v>
      </c>
      <c r="J2003" t="str">
        <f t="shared" si="1017"/>
        <v>-728.169878342485+160.565776365769i</v>
      </c>
      <c r="K2003" t="str">
        <f t="shared" si="1024"/>
        <v>0.21195195543895-0.961207506977401i</v>
      </c>
      <c r="L2003" t="str">
        <f t="shared" si="1025"/>
        <v>0.0268639009592682-0.103418995996575i</v>
      </c>
      <c r="M2003" t="str">
        <f t="shared" si="1026"/>
        <v>0.238815856398218-1.06462650297398i</v>
      </c>
      <c r="N2003" t="str">
        <f t="shared" si="1027"/>
        <v>-1.37706188139014i</v>
      </c>
      <c r="O2003" t="str">
        <f t="shared" si="1028"/>
        <v>0.192524810736517-0.981292105976028i</v>
      </c>
      <c r="P2003" t="str">
        <f t="shared" si="1029"/>
        <v>0.807475189263483+0.981292105976028i</v>
      </c>
      <c r="Q2003" t="str">
        <f t="shared" si="1030"/>
        <v>-0.807475189263483+0.395769775414112i</v>
      </c>
      <c r="R2003" t="str">
        <f t="shared" si="1031"/>
        <v>-0.326037789715471-1.3750614552021i</v>
      </c>
      <c r="S2003" t="str">
        <f t="shared" si="1032"/>
        <v>0.145195548256339i</v>
      </c>
      <c r="T2003" t="str">
        <f t="shared" si="1033"/>
        <v>0.199652801874228-0.0473392356300228i</v>
      </c>
      <c r="U2003" t="e">
        <f t="shared" si="1034"/>
        <v>#DIV/0!</v>
      </c>
      <c r="V2003" t="str">
        <f t="shared" si="1035"/>
        <v>1.33333333333333E-06-0.000567700884936312i</v>
      </c>
      <c r="W2003" t="e">
        <f t="shared" si="1036"/>
        <v>#DIV/0!</v>
      </c>
      <c r="X2003" t="e">
        <f t="shared" si="1037"/>
        <v>#DIV/0!</v>
      </c>
      <c r="Y2003" t="str">
        <f t="shared" si="1038"/>
        <v>0.00083+0.187892373425898i</v>
      </c>
      <c r="Z2003" t="e">
        <f t="shared" si="1039"/>
        <v>#DIV/0!</v>
      </c>
      <c r="AA2003" t="e">
        <f t="shared" si="1040"/>
        <v>#DIV/0!</v>
      </c>
      <c r="AB2003" t="str">
        <f t="shared" si="1041"/>
        <v>1.23110649821473-0.291904947276185i</v>
      </c>
      <c r="AC2003" t="str">
        <f t="shared" si="1042"/>
        <v>0.983238009469113-1.38038013595353i</v>
      </c>
      <c r="AD2003" t="str">
        <f t="shared" si="1043"/>
        <v>0.561732105340284+0.491741458331089i</v>
      </c>
      <c r="AE2003" t="e">
        <f t="shared" si="1044"/>
        <v>#DIV/0!</v>
      </c>
      <c r="AF2003" t="str">
        <f t="shared" si="1045"/>
        <v>-18.8437879198873-2.31631647637312i</v>
      </c>
      <c r="AG2003" t="e">
        <f t="shared" si="1046"/>
        <v>#DIV/0!</v>
      </c>
      <c r="AH2003" t="e">
        <f t="shared" si="1047"/>
        <v>#DIV/0!</v>
      </c>
      <c r="AI2003" t="e">
        <f t="shared" si="1048"/>
        <v>#DIV/0!</v>
      </c>
      <c r="AJ2003" t="e">
        <f t="shared" si="1049"/>
        <v>#DIV/0!</v>
      </c>
      <c r="AK2003"/>
      <c r="AL2003"/>
      <c r="AM2003"/>
      <c r="AN2003"/>
    </row>
    <row r="2004" spans="1:40" x14ac:dyDescent="0.25">
      <c r="A2004"/>
      <c r="B2004">
        <f t="shared" si="1015"/>
        <v>187000</v>
      </c>
      <c r="C2004" s="186" t="str">
        <f t="shared" si="1018"/>
        <v>-2.81279485949721E-06+0.0168550370185711i</v>
      </c>
      <c r="D2004" s="158" t="str">
        <f t="shared" si="1019"/>
        <v>-7.66668823142726+0.129221950475712i</v>
      </c>
      <c r="E2004" t="str">
        <f t="shared" si="1020"/>
        <v>7.99989249311248-0.0293264989795924i</v>
      </c>
      <c r="F2004" t="str">
        <f t="shared" si="1021"/>
        <v>0.999200650213339+2.92796334569003E-06i</v>
      </c>
      <c r="G2004">
        <f t="shared" si="1016"/>
        <v>1</v>
      </c>
      <c r="H2004" t="str">
        <f t="shared" si="1022"/>
        <v>11.1776854296435+2.44443823870316i</v>
      </c>
      <c r="I2004" t="str">
        <f t="shared" si="1023"/>
        <v>734.347282776614i</v>
      </c>
      <c r="J2004" t="str">
        <f t="shared" si="1017"/>
        <v>-728.950365178082+160.651686358474i</v>
      </c>
      <c r="K2004" t="str">
        <f t="shared" si="1024"/>
        <v>0.211735233999585-0.960739844340408i</v>
      </c>
      <c r="L2004" t="str">
        <f t="shared" si="1025"/>
        <v>0.0268369909833255-0.103370678061403i</v>
      </c>
      <c r="M2004" t="str">
        <f t="shared" si="1026"/>
        <v>0.238572224982911-1.06411052240181i</v>
      </c>
      <c r="N2004" t="str">
        <f t="shared" si="1027"/>
        <v>-1.3777986721239i</v>
      </c>
      <c r="O2004" t="str">
        <f t="shared" si="1028"/>
        <v>0.191801751614075-0.981433690107372i</v>
      </c>
      <c r="P2004" t="str">
        <f t="shared" si="1029"/>
        <v>0.808198248385925+0.981433690107372i</v>
      </c>
      <c r="Q2004" t="str">
        <f t="shared" si="1030"/>
        <v>-0.808198248385925+0.396364982016528i</v>
      </c>
      <c r="R2004" t="str">
        <f t="shared" si="1031"/>
        <v>-0.32602968033389-1.37424257069092i</v>
      </c>
      <c r="S2004" t="str">
        <f t="shared" si="1032"/>
        <v>0.145273234477985i</v>
      </c>
      <c r="T2004" t="str">
        <f t="shared" si="1033"/>
        <v>0.199640663201611-0.0473633861979277i</v>
      </c>
      <c r="U2004" t="e">
        <f t="shared" si="1034"/>
        <v>#DIV/0!</v>
      </c>
      <c r="V2004" t="str">
        <f t="shared" si="1035"/>
        <v>1.33333333333333E-06-0.000567397301575386i</v>
      </c>
      <c r="W2004" t="e">
        <f t="shared" si="1036"/>
        <v>#DIV/0!</v>
      </c>
      <c r="X2004" t="e">
        <f t="shared" si="1037"/>
        <v>#DIV/0!</v>
      </c>
      <c r="Y2004" t="str">
        <f t="shared" si="1038"/>
        <v>0.00083+0.187992904390813i</v>
      </c>
      <c r="Z2004" t="e">
        <f t="shared" si="1039"/>
        <v>#DIV/0!</v>
      </c>
      <c r="AA2004" t="e">
        <f t="shared" si="1040"/>
        <v>#DIV/0!</v>
      </c>
      <c r="AB2004" t="str">
        <f t="shared" si="1041"/>
        <v>1.23103164828225-0.292053865402073i</v>
      </c>
      <c r="AC2004" t="str">
        <f t="shared" si="1042"/>
        <v>0.982912368072609-1.37962967083062i</v>
      </c>
      <c r="AD2004" t="str">
        <f t="shared" si="1043"/>
        <v>0.562092824766764+0.491830288345135i</v>
      </c>
      <c r="AE2004" t="e">
        <f t="shared" si="1044"/>
        <v>#DIV/0!</v>
      </c>
      <c r="AF2004" t="str">
        <f t="shared" si="1045"/>
        <v>-18.8443736610708-2.31521628822745i</v>
      </c>
      <c r="AG2004" t="e">
        <f t="shared" si="1046"/>
        <v>#DIV/0!</v>
      </c>
      <c r="AH2004" t="e">
        <f t="shared" si="1047"/>
        <v>#DIV/0!</v>
      </c>
      <c r="AI2004" t="e">
        <f t="shared" si="1048"/>
        <v>#DIV/0!</v>
      </c>
      <c r="AJ2004" t="e">
        <f t="shared" si="1049"/>
        <v>#DIV/0!</v>
      </c>
      <c r="AK2004"/>
      <c r="AL2004"/>
      <c r="AM2004"/>
      <c r="AN2004"/>
    </row>
    <row r="2005" spans="1:40" x14ac:dyDescent="0.25">
      <c r="A2005"/>
      <c r="B2005">
        <f t="shared" si="1015"/>
        <v>187100</v>
      </c>
      <c r="C2005" s="186" t="str">
        <f t="shared" si="1018"/>
        <v>-2.80978893421759E-06+0.0168460284477102i</v>
      </c>
      <c r="D2005" s="158" t="str">
        <f t="shared" si="1019"/>
        <v>-7.6666882083818+0.129152884765778i</v>
      </c>
      <c r="E2005" t="str">
        <f t="shared" si="1020"/>
        <v>7.99989237810266-0.029342181177532i</v>
      </c>
      <c r="F2005" t="str">
        <f t="shared" si="1021"/>
        <v>0.999200650224812+2.92952905944102E-06i</v>
      </c>
      <c r="G2005">
        <f t="shared" si="1016"/>
        <v>1</v>
      </c>
      <c r="H2005" t="str">
        <f t="shared" si="1022"/>
        <v>11.1782703211558+2.44326995466826i</v>
      </c>
      <c r="I2005" t="str">
        <f t="shared" si="1023"/>
        <v>734.739981858313i</v>
      </c>
      <c r="J2005" t="str">
        <f t="shared" si="1017"/>
        <v>-729.731269497946+160.73759635118i</v>
      </c>
      <c r="K2005" t="str">
        <f t="shared" si="1024"/>
        <v>0.211518839733391-0.960272611667972i</v>
      </c>
      <c r="L2005" t="str">
        <f t="shared" si="1025"/>
        <v>0.0268101205146741-0.103322401524186i</v>
      </c>
      <c r="M2005" t="str">
        <f t="shared" si="1026"/>
        <v>0.238328960248065-1.06359501319216i</v>
      </c>
      <c r="N2005" t="str">
        <f t="shared" si="1027"/>
        <v>-1.37853546285765i</v>
      </c>
      <c r="O2005" t="str">
        <f t="shared" si="1028"/>
        <v>0.191078588370035-0.98157474145707i</v>
      </c>
      <c r="P2005" t="str">
        <f t="shared" si="1029"/>
        <v>0.808921411629965+0.98157474145707i</v>
      </c>
      <c r="Q2005" t="str">
        <f t="shared" si="1030"/>
        <v>-0.808921411629965+0.39696072140058i</v>
      </c>
      <c r="R2005" t="str">
        <f t="shared" si="1031"/>
        <v>-0.32602156595262-1.37342451503556i</v>
      </c>
      <c r="S2005" t="str">
        <f t="shared" si="1032"/>
        <v>0.145350920699631i</v>
      </c>
      <c r="T2005" t="str">
        <f t="shared" si="1033"/>
        <v>0.199628517771863-0.0473875347791488i</v>
      </c>
      <c r="U2005" t="e">
        <f t="shared" si="1034"/>
        <v>#DIV/0!</v>
      </c>
      <c r="V2005" t="str">
        <f t="shared" si="1035"/>
        <v>1.33333333333333E-06-0.000567094042729006i</v>
      </c>
      <c r="W2005" t="e">
        <f t="shared" si="1036"/>
        <v>#DIV/0!</v>
      </c>
      <c r="X2005" t="e">
        <f t="shared" si="1037"/>
        <v>#DIV/0!</v>
      </c>
      <c r="Y2005" t="str">
        <f t="shared" si="1038"/>
        <v>0.00083+0.188093435355728i</v>
      </c>
      <c r="Z2005" t="e">
        <f t="shared" si="1039"/>
        <v>#DIV/0!</v>
      </c>
      <c r="AA2005" t="e">
        <f t="shared" si="1040"/>
        <v>#DIV/0!</v>
      </c>
      <c r="AB2005" t="str">
        <f t="shared" si="1041"/>
        <v>1.23095675668371-0.292202771277597i</v>
      </c>
      <c r="AC2005" t="str">
        <f t="shared" si="1042"/>
        <v>0.982587233558977-1.37887985052418i</v>
      </c>
      <c r="AD2005" t="str">
        <f t="shared" si="1043"/>
        <v>0.562453621877517+0.491918863053949i</v>
      </c>
      <c r="AE2005" t="e">
        <f t="shared" si="1044"/>
        <v>#DIV/0!</v>
      </c>
      <c r="AF2005" t="str">
        <f t="shared" si="1045"/>
        <v>-18.8449585295376-2.31411706990248i</v>
      </c>
      <c r="AG2005" t="e">
        <f t="shared" si="1046"/>
        <v>#DIV/0!</v>
      </c>
      <c r="AH2005" t="e">
        <f t="shared" si="1047"/>
        <v>#DIV/0!</v>
      </c>
      <c r="AI2005" t="e">
        <f t="shared" si="1048"/>
        <v>#DIV/0!</v>
      </c>
      <c r="AJ2005" t="e">
        <f t="shared" si="1049"/>
        <v>#DIV/0!</v>
      </c>
      <c r="AK2005"/>
      <c r="AL2005"/>
      <c r="AM2005"/>
      <c r="AN2005"/>
    </row>
    <row r="2006" spans="1:40" x14ac:dyDescent="0.25">
      <c r="A2006"/>
      <c r="B2006">
        <f t="shared" si="1015"/>
        <v>187200</v>
      </c>
      <c r="C2006" s="186" t="str">
        <f t="shared" si="1018"/>
        <v>-2.80678782483903E-06+0.0168370295013902i</v>
      </c>
      <c r="D2006" s="158" t="str">
        <f t="shared" si="1019"/>
        <v>-7.66668818537329+0.129083892843992i</v>
      </c>
      <c r="E2006" t="str">
        <f t="shared" si="1020"/>
        <v>7.99989226303135-0.0293578633747951i</v>
      </c>
      <c r="F2006" t="str">
        <f t="shared" si="1021"/>
        <v>0.999200650236294+2.93109477312459E-06i</v>
      </c>
      <c r="G2006">
        <f t="shared" si="1016"/>
        <v>1</v>
      </c>
      <c r="H2006" t="str">
        <f t="shared" si="1022"/>
        <v>11.1788543416134+2.44210271308922i</v>
      </c>
      <c r="I2006" t="str">
        <f t="shared" si="1023"/>
        <v>735.132680940012i</v>
      </c>
      <c r="J2006" t="str">
        <f t="shared" si="1017"/>
        <v>-730.512591302076+160.823506343884i</v>
      </c>
      <c r="K2006" t="str">
        <f t="shared" si="1024"/>
        <v>0.211302771992613-0.959805808409459i</v>
      </c>
      <c r="L2006" t="str">
        <f t="shared" si="1025"/>
        <v>0.0267832894778698-0.103274166338147i</v>
      </c>
      <c r="M2006" t="str">
        <f t="shared" si="1026"/>
        <v>0.238086061470483-1.06307997474761i</v>
      </c>
      <c r="N2006" t="str">
        <f t="shared" si="1027"/>
        <v>-1.37927225359141i</v>
      </c>
      <c r="O2006" t="str">
        <f t="shared" si="1028"/>
        <v>0.190355321396956-0.981715259948556i</v>
      </c>
      <c r="P2006" t="str">
        <f t="shared" si="1029"/>
        <v>0.809644678603044+0.981715259948556i</v>
      </c>
      <c r="Q2006" t="str">
        <f t="shared" si="1030"/>
        <v>-0.809644678603044+0.397556993642854i</v>
      </c>
      <c r="R2006" t="str">
        <f t="shared" si="1031"/>
        <v>-0.326013446570536-1.37260728690486i</v>
      </c>
      <c r="S2006" t="str">
        <f t="shared" si="1032"/>
        <v>0.145428606921277i</v>
      </c>
      <c r="T2006" t="str">
        <f t="shared" si="1033"/>
        <v>0.199616365584567-0.0474116813723572i</v>
      </c>
      <c r="U2006" t="e">
        <f t="shared" si="1034"/>
        <v>#DIV/0!</v>
      </c>
      <c r="V2006" t="str">
        <f t="shared" si="1035"/>
        <v>1.33333333333333E-06-0.000566791107877119i</v>
      </c>
      <c r="W2006" t="e">
        <f t="shared" si="1036"/>
        <v>#DIV/0!</v>
      </c>
      <c r="X2006" t="e">
        <f t="shared" si="1037"/>
        <v>#DIV/0!</v>
      </c>
      <c r="Y2006" t="str">
        <f t="shared" si="1038"/>
        <v>0.00083+0.188193966320643i</v>
      </c>
      <c r="Z2006" t="e">
        <f t="shared" si="1039"/>
        <v>#DIV/0!</v>
      </c>
      <c r="AA2006" t="e">
        <f t="shared" si="1040"/>
        <v>#DIV/0!</v>
      </c>
      <c r="AB2006" t="str">
        <f t="shared" si="1041"/>
        <v>1.23088182341652-0.292351664894564i</v>
      </c>
      <c r="AC2006" t="str">
        <f t="shared" si="1042"/>
        <v>0.982262604939311-1.37813067421401i</v>
      </c>
      <c r="AD2006" t="str">
        <f t="shared" si="1043"/>
        <v>0.562814496499982+0.492007182391143i</v>
      </c>
      <c r="AE2006" t="e">
        <f t="shared" si="1044"/>
        <v>#DIV/0!</v>
      </c>
      <c r="AF2006" t="str">
        <f t="shared" si="1045"/>
        <v>-18.8455425269867-2.31301882024523i</v>
      </c>
      <c r="AG2006" t="e">
        <f t="shared" si="1046"/>
        <v>#DIV/0!</v>
      </c>
      <c r="AH2006" t="e">
        <f t="shared" si="1047"/>
        <v>#DIV/0!</v>
      </c>
      <c r="AI2006" t="e">
        <f t="shared" si="1048"/>
        <v>#DIV/0!</v>
      </c>
      <c r="AJ2006" t="e">
        <f t="shared" si="1049"/>
        <v>#DIV/0!</v>
      </c>
      <c r="AK2006"/>
      <c r="AL2006"/>
      <c r="AM2006"/>
      <c r="AN2006"/>
    </row>
    <row r="2007" spans="1:40" x14ac:dyDescent="0.25">
      <c r="A2007"/>
      <c r="B2007">
        <f t="shared" si="1015"/>
        <v>187300</v>
      </c>
      <c r="C2007" s="186" t="str">
        <f t="shared" si="1018"/>
        <v>-2.80379152107934E-06+0.0168280401641952i</v>
      </c>
      <c r="D2007" s="158" t="str">
        <f t="shared" si="1019"/>
        <v>-7.66668816240166+0.129014974592163i</v>
      </c>
      <c r="E2007" t="str">
        <f t="shared" si="1020"/>
        <v>7.99989214789856-0.0293735455713812i</v>
      </c>
      <c r="F2007" t="str">
        <f t="shared" si="1021"/>
        <v>0.999200650247776+2.93266048674065E-06i</v>
      </c>
      <c r="G2007">
        <f t="shared" si="1016"/>
        <v>1</v>
      </c>
      <c r="H2007" t="str">
        <f t="shared" si="1022"/>
        <v>11.1794374927112+2.44093651269637i</v>
      </c>
      <c r="I2007" t="str">
        <f t="shared" si="1023"/>
        <v>735.52538002171i</v>
      </c>
      <c r="J2007" t="str">
        <f t="shared" si="1017"/>
        <v>-731.294330590472+160.909416336589i</v>
      </c>
      <c r="K2007" t="str">
        <f t="shared" si="1024"/>
        <v>0.21108703013108-0.959339434015072i</v>
      </c>
      <c r="L2007" t="str">
        <f t="shared" si="1025"/>
        <v>0.0267564977976436-0.103225972456564i</v>
      </c>
      <c r="M2007" t="str">
        <f t="shared" si="1026"/>
        <v>0.237843527928724-1.06256540647164i</v>
      </c>
      <c r="N2007" t="str">
        <f t="shared" si="1027"/>
        <v>-1.38000904432517i</v>
      </c>
      <c r="O2007" t="str">
        <f t="shared" si="1028"/>
        <v>0.18963195108748-0.981855245505546i</v>
      </c>
      <c r="P2007" t="str">
        <f t="shared" si="1029"/>
        <v>0.81036804891252+0.981855245505546i</v>
      </c>
      <c r="Q2007" t="str">
        <f t="shared" si="1030"/>
        <v>-0.81036804891252+0.398153798819624i</v>
      </c>
      <c r="R2007" t="str">
        <f t="shared" si="1031"/>
        <v>-0.326005322186513-1.3717908849705i</v>
      </c>
      <c r="S2007" t="str">
        <f t="shared" si="1032"/>
        <v>0.145506293142923i</v>
      </c>
      <c r="T2007" t="str">
        <f t="shared" si="1033"/>
        <v>0.199604206639307-0.0474358259762238i</v>
      </c>
      <c r="U2007" t="e">
        <f t="shared" si="1034"/>
        <v>#DIV/0!</v>
      </c>
      <c r="V2007" t="str">
        <f t="shared" si="1035"/>
        <v>1.33333333333333E-06-0.000566488496500786i</v>
      </c>
      <c r="W2007" t="e">
        <f t="shared" si="1036"/>
        <v>#DIV/0!</v>
      </c>
      <c r="X2007" t="e">
        <f t="shared" si="1037"/>
        <v>#DIV/0!</v>
      </c>
      <c r="Y2007" t="str">
        <f t="shared" si="1038"/>
        <v>0.00083+0.188294497285558i</v>
      </c>
      <c r="Z2007" t="e">
        <f t="shared" si="1039"/>
        <v>#DIV/0!</v>
      </c>
      <c r="AA2007" t="e">
        <f t="shared" si="1040"/>
        <v>#DIV/0!</v>
      </c>
      <c r="AB2007" t="str">
        <f t="shared" si="1041"/>
        <v>1.23080684847813-0.292500546244778i</v>
      </c>
      <c r="AC2007" t="str">
        <f t="shared" si="1042"/>
        <v>0.981938481227114-1.37738214108118i</v>
      </c>
      <c r="AD2007" t="str">
        <f t="shared" si="1043"/>
        <v>0.563175448461536+0.49209524629045i</v>
      </c>
      <c r="AE2007" t="e">
        <f t="shared" si="1044"/>
        <v>#DIV/0!</v>
      </c>
      <c r="AF2007" t="str">
        <f t="shared" si="1045"/>
        <v>-18.8461256551129-2.31192153810421i</v>
      </c>
      <c r="AG2007" t="e">
        <f t="shared" si="1046"/>
        <v>#DIV/0!</v>
      </c>
      <c r="AH2007" t="e">
        <f t="shared" si="1047"/>
        <v>#DIV/0!</v>
      </c>
      <c r="AI2007" t="e">
        <f t="shared" si="1048"/>
        <v>#DIV/0!</v>
      </c>
      <c r="AJ2007" t="e">
        <f t="shared" si="1049"/>
        <v>#DIV/0!</v>
      </c>
      <c r="AK2007"/>
      <c r="AL2007"/>
      <c r="AM2007"/>
      <c r="AN2007"/>
    </row>
    <row r="2008" spans="1:40" x14ac:dyDescent="0.25">
      <c r="A2008"/>
      <c r="B2008">
        <f t="shared" si="1015"/>
        <v>187400</v>
      </c>
      <c r="C2008" s="186" t="str">
        <f t="shared" si="1018"/>
        <v>-2.80080001268379E-06+0.0168190604207424i</v>
      </c>
      <c r="D2008" s="158" t="str">
        <f t="shared" si="1019"/>
        <v>-7.66668813946675+0.128946129892358i</v>
      </c>
      <c r="E2008" t="str">
        <f t="shared" si="1020"/>
        <v>7.99989203270429-0.0293892277672901i</v>
      </c>
      <c r="F2008" t="str">
        <f t="shared" si="1021"/>
        <v>0.999200650259269+2.93422620028922E-06i</v>
      </c>
      <c r="G2008">
        <f t="shared" si="1016"/>
        <v>1</v>
      </c>
      <c r="H2008" t="str">
        <f t="shared" si="1022"/>
        <v>11.1800197761399+2.43977135222179i</v>
      </c>
      <c r="I2008" t="str">
        <f t="shared" si="1023"/>
        <v>735.918079103409i</v>
      </c>
      <c r="J2008" t="str">
        <f t="shared" si="1017"/>
        <v>-732.076487363134+160.995326329295i</v>
      </c>
      <c r="K2008" t="str">
        <f t="shared" si="1024"/>
        <v>0.210871613504188-0.958873487935855i</v>
      </c>
      <c r="L2008" t="str">
        <f t="shared" si="1025"/>
        <v>0.0267297453989013-0.103177819832767i</v>
      </c>
      <c r="M2008" t="str">
        <f t="shared" si="1026"/>
        <v>0.237601358903089-1.06205130776862i</v>
      </c>
      <c r="N2008" t="str">
        <f t="shared" si="1027"/>
        <v>-1.38074583505892i</v>
      </c>
      <c r="O2008" t="str">
        <f t="shared" si="1028"/>
        <v>0.188908477834307-0.981994698052044i</v>
      </c>
      <c r="P2008" t="str">
        <f t="shared" si="1029"/>
        <v>0.811091522165693+0.981994698052044i</v>
      </c>
      <c r="Q2008" t="str">
        <f t="shared" si="1030"/>
        <v>-0.811091522165693+0.398751137006876i</v>
      </c>
      <c r="R2008" t="str">
        <f t="shared" si="1031"/>
        <v>-0.325997192799423-1.37097530790699i</v>
      </c>
      <c r="S2008" t="str">
        <f t="shared" si="1032"/>
        <v>0.145583979364569i</v>
      </c>
      <c r="T2008" t="str">
        <f t="shared" si="1033"/>
        <v>0.199592040935665-0.0474599685894186i</v>
      </c>
      <c r="U2008" t="e">
        <f t="shared" si="1034"/>
        <v>#DIV/0!</v>
      </c>
      <c r="V2008" t="str">
        <f t="shared" si="1035"/>
        <v>1.33333333333333E-06-0.000566186208082161i</v>
      </c>
      <c r="W2008" t="e">
        <f t="shared" si="1036"/>
        <v>#DIV/0!</v>
      </c>
      <c r="X2008" t="e">
        <f t="shared" si="1037"/>
        <v>#DIV/0!</v>
      </c>
      <c r="Y2008" t="str">
        <f t="shared" si="1038"/>
        <v>0.00083+0.188395028250473i</v>
      </c>
      <c r="Z2008" t="e">
        <f t="shared" si="1039"/>
        <v>#DIV/0!</v>
      </c>
      <c r="AA2008" t="e">
        <f t="shared" si="1040"/>
        <v>#DIV/0!</v>
      </c>
      <c r="AB2008" t="str">
        <f t="shared" si="1041"/>
        <v>1.23073183186594-0.292649415320037i</v>
      </c>
      <c r="AC2008" t="str">
        <f t="shared" si="1042"/>
        <v>0.981614861438268-1.37663425030793i</v>
      </c>
      <c r="AD2008" t="str">
        <f t="shared" si="1043"/>
        <v>0.563536477589504+0.492183054685695i</v>
      </c>
      <c r="AE2008" t="e">
        <f t="shared" si="1044"/>
        <v>#DIV/0!</v>
      </c>
      <c r="AF2008" t="str">
        <f t="shared" si="1045"/>
        <v>-18.8467079156067-2.31082522232943i</v>
      </c>
      <c r="AG2008" t="e">
        <f t="shared" si="1046"/>
        <v>#DIV/0!</v>
      </c>
      <c r="AH2008" t="e">
        <f t="shared" si="1047"/>
        <v>#DIV/0!</v>
      </c>
      <c r="AI2008" t="e">
        <f t="shared" si="1048"/>
        <v>#DIV/0!</v>
      </c>
      <c r="AJ2008" t="e">
        <f t="shared" si="1049"/>
        <v>#DIV/0!</v>
      </c>
      <c r="AK2008"/>
      <c r="AL2008"/>
      <c r="AM2008"/>
      <c r="AN2008"/>
    </row>
    <row r="2009" spans="1:40" x14ac:dyDescent="0.25">
      <c r="A2009"/>
      <c r="B2009">
        <f t="shared" si="1015"/>
        <v>187500</v>
      </c>
      <c r="C2009" s="186" t="str">
        <f t="shared" si="1018"/>
        <v>-2.79781328942497E-06+0.0168100902556816i</v>
      </c>
      <c r="D2009" s="158" t="str">
        <f t="shared" si="1019"/>
        <v>-7.66668811656856+0.128877358626892i</v>
      </c>
      <c r="E2009" t="str">
        <f t="shared" si="1020"/>
        <v>7.99989191744853-0.0294049099625214i</v>
      </c>
      <c r="F2009" t="str">
        <f t="shared" si="1021"/>
        <v>0.999200650270771+2.93579191377027E-06i</v>
      </c>
      <c r="G2009">
        <f t="shared" si="1016"/>
        <v>1</v>
      </c>
      <c r="H2009" t="str">
        <f t="shared" si="1022"/>
        <v>11.1806011935863+2.43860723039936i</v>
      </c>
      <c r="I2009" t="str">
        <f t="shared" si="1023"/>
        <v>736.310778185108i</v>
      </c>
      <c r="J2009" t="str">
        <f t="shared" si="1017"/>
        <v>-732.859061620062+161.081236322i</v>
      </c>
      <c r="K2009" t="str">
        <f t="shared" si="1024"/>
        <v>0.210656521468896-0.95840796962369i</v>
      </c>
      <c r="L2009" t="str">
        <f t="shared" si="1025"/>
        <v>0.026703032206723-0.103129708420144i</v>
      </c>
      <c r="M2009" t="str">
        <f t="shared" si="1026"/>
        <v>0.237359553675619-1.06153767804383i</v>
      </c>
      <c r="N2009" t="str">
        <f t="shared" si="1027"/>
        <v>-1.38148262579268i</v>
      </c>
      <c r="O2009" t="str">
        <f t="shared" si="1028"/>
        <v>0.188184902030162-0.982133617512352i</v>
      </c>
      <c r="P2009" t="str">
        <f t="shared" si="1029"/>
        <v>0.811815097969838+0.982133617512352i</v>
      </c>
      <c r="Q2009" t="str">
        <f t="shared" si="1030"/>
        <v>-0.811815097969838+0.399349008280328i</v>
      </c>
      <c r="R2009" t="str">
        <f t="shared" si="1031"/>
        <v>-0.325989058408141-1.37016055439167i</v>
      </c>
      <c r="S2009" t="str">
        <f t="shared" si="1032"/>
        <v>0.145661665586215i</v>
      </c>
      <c r="T2009" t="str">
        <f t="shared" si="1033"/>
        <v>0.199579868473222-0.0474841092106117i</v>
      </c>
      <c r="U2009" t="e">
        <f t="shared" si="1034"/>
        <v>#DIV/0!</v>
      </c>
      <c r="V2009" t="str">
        <f t="shared" si="1035"/>
        <v>1.33333333333333E-06-0.000565884242104516i</v>
      </c>
      <c r="W2009" t="e">
        <f t="shared" si="1036"/>
        <v>#DIV/0!</v>
      </c>
      <c r="X2009" t="e">
        <f t="shared" si="1037"/>
        <v>#DIV/0!</v>
      </c>
      <c r="Y2009" t="str">
        <f t="shared" si="1038"/>
        <v>0.00083+0.188495559215388i</v>
      </c>
      <c r="Z2009" t="e">
        <f t="shared" si="1039"/>
        <v>#DIV/0!</v>
      </c>
      <c r="AA2009" t="e">
        <f t="shared" si="1040"/>
        <v>#DIV/0!</v>
      </c>
      <c r="AB2009" t="str">
        <f t="shared" si="1041"/>
        <v>1.23065677357739-0.292798272112142i</v>
      </c>
      <c r="AC2009" t="str">
        <f t="shared" si="1042"/>
        <v>0.981291744591038-1.37588700107778i</v>
      </c>
      <c r="AD2009" t="str">
        <f t="shared" si="1043"/>
        <v>0.563897583711144+0.492270607510828i</v>
      </c>
      <c r="AE2009" t="e">
        <f t="shared" si="1044"/>
        <v>#DIV/0!</v>
      </c>
      <c r="AF2009" t="str">
        <f t="shared" si="1045"/>
        <v>-18.8472893101549-2.30972987177247i</v>
      </c>
      <c r="AG2009" t="e">
        <f t="shared" si="1046"/>
        <v>#DIV/0!</v>
      </c>
      <c r="AH2009" t="e">
        <f t="shared" si="1047"/>
        <v>#DIV/0!</v>
      </c>
      <c r="AI2009" t="e">
        <f t="shared" si="1048"/>
        <v>#DIV/0!</v>
      </c>
      <c r="AJ2009" t="e">
        <f t="shared" si="1049"/>
        <v>#DIV/0!</v>
      </c>
      <c r="AK2009"/>
      <c r="AL2009"/>
      <c r="AM2009"/>
      <c r="AN2009"/>
    </row>
    <row r="2010" spans="1:40" x14ac:dyDescent="0.25">
      <c r="A2010"/>
      <c r="B2010">
        <f t="shared" si="1015"/>
        <v>187600</v>
      </c>
      <c r="C2010" s="186" t="str">
        <f t="shared" si="1018"/>
        <v>-2.79483134110282E-06+0.016801129653696i</v>
      </c>
      <c r="D2010" s="158" t="str">
        <f t="shared" si="1019"/>
        <v>-7.66668809370694+0.128808660678336i</v>
      </c>
      <c r="E2010" t="str">
        <f t="shared" si="1020"/>
        <v>7.99989180213129-0.0294205921570746i</v>
      </c>
      <c r="F2010" t="str">
        <f t="shared" si="1021"/>
        <v>0.999200650282274+0.0000029373576271837i</v>
      </c>
      <c r="G2010">
        <f t="shared" si="1016"/>
        <v>1</v>
      </c>
      <c r="H2010" t="str">
        <f t="shared" si="1022"/>
        <v>11.1811817467332+2.43744414596465i</v>
      </c>
      <c r="I2010" t="str">
        <f t="shared" si="1023"/>
        <v>736.703477266806i</v>
      </c>
      <c r="J2010" t="str">
        <f t="shared" si="1017"/>
        <v>-733.642053361257+161.167146314704i</v>
      </c>
      <c r="K2010" t="str">
        <f t="shared" si="1024"/>
        <v>0.210441753383727-0.957942878531289i</v>
      </c>
      <c r="L2010" t="str">
        <f t="shared" si="1025"/>
        <v>0.0266763581463628-0.103081638172136i</v>
      </c>
      <c r="M2010" t="str">
        <f t="shared" si="1026"/>
        <v>0.23711811153009-1.06102451670343i</v>
      </c>
      <c r="N2010" t="str">
        <f t="shared" si="1027"/>
        <v>-1.38221941652643i</v>
      </c>
      <c r="O2010" t="str">
        <f t="shared" si="1028"/>
        <v>0.187461224067865-0.982272003811051i</v>
      </c>
      <c r="P2010" t="str">
        <f t="shared" si="1029"/>
        <v>0.812538775932135+0.982272003811051i</v>
      </c>
      <c r="Q2010" t="str">
        <f t="shared" si="1030"/>
        <v>-0.812538775932135+0.399947412715379i</v>
      </c>
      <c r="R2010" t="str">
        <f t="shared" si="1031"/>
        <v>-0.325980919011539-1.3693466231047i</v>
      </c>
      <c r="S2010" t="str">
        <f t="shared" si="1032"/>
        <v>0.145739351807861i</v>
      </c>
      <c r="T2010" t="str">
        <f t="shared" si="1033"/>
        <v>0.199567689251562-0.0475082478384725i</v>
      </c>
      <c r="U2010" t="e">
        <f t="shared" si="1034"/>
        <v>#DIV/0!</v>
      </c>
      <c r="V2010" t="str">
        <f t="shared" si="1035"/>
        <v>1.33333333333333E-06-0.000565582598052221i</v>
      </c>
      <c r="W2010" t="e">
        <f t="shared" si="1036"/>
        <v>#DIV/0!</v>
      </c>
      <c r="X2010" t="e">
        <f t="shared" si="1037"/>
        <v>#DIV/0!</v>
      </c>
      <c r="Y2010" t="str">
        <f t="shared" si="1038"/>
        <v>0.00083+0.188596090180302i</v>
      </c>
      <c r="Z2010" t="e">
        <f t="shared" si="1039"/>
        <v>#DIV/0!</v>
      </c>
      <c r="AA2010" t="e">
        <f t="shared" si="1040"/>
        <v>#DIV/0!</v>
      </c>
      <c r="AB2010" t="str">
        <f t="shared" si="1041"/>
        <v>1.23058167360991-0.292947116612888i</v>
      </c>
      <c r="AC2010" t="str">
        <f t="shared" si="1042"/>
        <v>0.980969129706067-1.37514039257549i</v>
      </c>
      <c r="AD2010" t="str">
        <f t="shared" si="1043"/>
        <v>0.564258766653643+0.492357904699901i</v>
      </c>
      <c r="AE2010" t="e">
        <f t="shared" si="1044"/>
        <v>#DIV/0!</v>
      </c>
      <c r="AF2010" t="str">
        <f t="shared" si="1045"/>
        <v>-18.8478698404401-2.30863548528631i</v>
      </c>
      <c r="AG2010" t="e">
        <f t="shared" si="1046"/>
        <v>#DIV/0!</v>
      </c>
      <c r="AH2010" t="e">
        <f t="shared" si="1047"/>
        <v>#DIV/0!</v>
      </c>
      <c r="AI2010" t="e">
        <f t="shared" si="1048"/>
        <v>#DIV/0!</v>
      </c>
      <c r="AJ2010" t="e">
        <f t="shared" si="1049"/>
        <v>#DIV/0!</v>
      </c>
      <c r="AK2010"/>
      <c r="AL2010"/>
      <c r="AM2010"/>
      <c r="AN2010"/>
    </row>
    <row r="2011" spans="1:40" x14ac:dyDescent="0.25">
      <c r="A2011"/>
      <c r="B2011">
        <f t="shared" si="1015"/>
        <v>187700</v>
      </c>
      <c r="C2011" s="186" t="str">
        <f t="shared" si="1018"/>
        <v>-2.79185415754435E-06+0.0167921785995007i</v>
      </c>
      <c r="D2011" s="158" t="str">
        <f t="shared" si="1019"/>
        <v>-7.6666880708819+0.128740035929505i</v>
      </c>
      <c r="E2011" t="str">
        <f t="shared" si="1020"/>
        <v>7.99989168675257-0.0294362743509495i</v>
      </c>
      <c r="F2011" t="str">
        <f t="shared" si="1021"/>
        <v>0.999200650293776+2.93892334052947E-06i</v>
      </c>
      <c r="G2011">
        <f t="shared" si="1016"/>
        <v>1</v>
      </c>
      <c r="H2011" t="str">
        <f t="shared" si="1022"/>
        <v>11.1817614372594+2.43628209765504i</v>
      </c>
      <c r="I2011" t="str">
        <f t="shared" si="1023"/>
        <v>737.096176348505i</v>
      </c>
      <c r="J2011" t="str">
        <f t="shared" si="1017"/>
        <v>-734.425462586717+161.25305630741i</v>
      </c>
      <c r="K2011" t="str">
        <f t="shared" si="1024"/>
        <v>0.210227308608766-0.957478214112206i</v>
      </c>
      <c r="L2011" t="str">
        <f t="shared" si="1025"/>
        <v>0.0266497231432476-0.103033609042237i</v>
      </c>
      <c r="M2011" t="str">
        <f t="shared" si="1026"/>
        <v>0.236877031752014-1.06051182315444i</v>
      </c>
      <c r="N2011" t="str">
        <f t="shared" si="1027"/>
        <v>-1.38295620726019i</v>
      </c>
      <c r="O2011" t="str">
        <f t="shared" si="1028"/>
        <v>0.186737444340253-0.982409856873022i</v>
      </c>
      <c r="P2011" t="str">
        <f t="shared" si="1029"/>
        <v>0.813262555659747+0.982409856873022i</v>
      </c>
      <c r="Q2011" t="str">
        <f t="shared" si="1030"/>
        <v>-0.813262555659747+0.400546350387168i</v>
      </c>
      <c r="R2011" t="str">
        <f t="shared" si="1031"/>
        <v>-0.325972774608489-1.36853351272904i</v>
      </c>
      <c r="S2011" t="str">
        <f t="shared" si="1032"/>
        <v>0.145817038029507i</v>
      </c>
      <c r="T2011" t="str">
        <f t="shared" si="1033"/>
        <v>0.199555503270265-0.04753238447167i</v>
      </c>
      <c r="U2011" t="e">
        <f t="shared" si="1034"/>
        <v>#DIV/0!</v>
      </c>
      <c r="V2011" t="str">
        <f t="shared" si="1035"/>
        <v>1.33333333333333E-06-0.000565281275410746i</v>
      </c>
      <c r="W2011" t="e">
        <f t="shared" si="1036"/>
        <v>#DIV/0!</v>
      </c>
      <c r="X2011" t="e">
        <f t="shared" si="1037"/>
        <v>#DIV/0!</v>
      </c>
      <c r="Y2011" t="str">
        <f t="shared" si="1038"/>
        <v>0.00083+0.188696621145217i</v>
      </c>
      <c r="Z2011" t="e">
        <f t="shared" si="1039"/>
        <v>#DIV/0!</v>
      </c>
      <c r="AA2011" t="e">
        <f t="shared" si="1040"/>
        <v>#DIV/0!</v>
      </c>
      <c r="AB2011" t="str">
        <f t="shared" si="1041"/>
        <v>1.2305065319609-0.293095948814067i</v>
      </c>
      <c r="AC2011" t="str">
        <f t="shared" si="1042"/>
        <v>0.980647015806376-1.37439442398692i</v>
      </c>
      <c r="AD2011" t="str">
        <f t="shared" si="1043"/>
        <v>0.564620026244173+0.49244494618706i</v>
      </c>
      <c r="AE2011" t="e">
        <f t="shared" si="1044"/>
        <v>#DIV/0!</v>
      </c>
      <c r="AF2011" t="str">
        <f t="shared" si="1045"/>
        <v>-18.8484495081413-2.30754206172553i</v>
      </c>
      <c r="AG2011" t="e">
        <f t="shared" si="1046"/>
        <v>#DIV/0!</v>
      </c>
      <c r="AH2011" t="e">
        <f t="shared" si="1047"/>
        <v>#DIV/0!</v>
      </c>
      <c r="AI2011" t="e">
        <f t="shared" si="1048"/>
        <v>#DIV/0!</v>
      </c>
      <c r="AJ2011" t="e">
        <f t="shared" si="1049"/>
        <v>#DIV/0!</v>
      </c>
      <c r="AK2011"/>
      <c r="AL2011"/>
      <c r="AM2011"/>
      <c r="AN2011"/>
    </row>
    <row r="2012" spans="1:40" x14ac:dyDescent="0.25">
      <c r="A2012"/>
      <c r="B2012">
        <f t="shared" si="1015"/>
        <v>187800</v>
      </c>
      <c r="C2012" s="186" t="str">
        <f t="shared" si="1018"/>
        <v>-2.78888172860366E-06+0.0167832370778437i</v>
      </c>
      <c r="D2012" s="158" t="str">
        <f t="shared" si="1019"/>
        <v>-7.66668804809327+0.128671484263468i</v>
      </c>
      <c r="E2012" t="str">
        <f t="shared" si="1020"/>
        <v>7.99989157131237-0.0294519565441457i</v>
      </c>
      <c r="F2012" t="str">
        <f t="shared" si="1021"/>
        <v>0.999200650305298+2.94048905380767E-06i</v>
      </c>
      <c r="G2012">
        <f t="shared" si="1016"/>
        <v>1</v>
      </c>
      <c r="H2012" t="str">
        <f t="shared" si="1022"/>
        <v>11.1823402668396+2.43512108420962i</v>
      </c>
      <c r="I2012" t="str">
        <f t="shared" si="1023"/>
        <v>737.488875430204i</v>
      </c>
      <c r="J2012" t="str">
        <f t="shared" si="1017"/>
        <v>-735.209289296444+161.338966300115i</v>
      </c>
      <c r="K2012" t="str">
        <f t="shared" si="1024"/>
        <v>0.210013186505642-0.957013975820821i</v>
      </c>
      <c r="L2012" t="str">
        <f t="shared" si="1025"/>
        <v>0.0266231271229778-0.102985620983996i</v>
      </c>
      <c r="M2012" t="str">
        <f t="shared" si="1026"/>
        <v>0.23663631362862-1.05999959680482i</v>
      </c>
      <c r="N2012" t="str">
        <f t="shared" si="1027"/>
        <v>-1.38369299799395i</v>
      </c>
      <c r="O2012" t="str">
        <f t="shared" si="1028"/>
        <v>0.186013563240248-0.982547176623426i</v>
      </c>
      <c r="P2012" t="str">
        <f t="shared" si="1029"/>
        <v>0.813986436759752+0.982547176623426i</v>
      </c>
      <c r="Q2012" t="str">
        <f t="shared" si="1030"/>
        <v>-0.813986436759752+0.401145821370524i</v>
      </c>
      <c r="R2012" t="str">
        <f t="shared" si="1031"/>
        <v>-0.32596462519786-1.36772122195047i</v>
      </c>
      <c r="S2012" t="str">
        <f t="shared" si="1032"/>
        <v>0.145894724251153i</v>
      </c>
      <c r="T2012" t="str">
        <f t="shared" si="1033"/>
        <v>0.199543310528914-0.0475565191088722i</v>
      </c>
      <c r="U2012" t="e">
        <f t="shared" si="1034"/>
        <v>#DIV/0!</v>
      </c>
      <c r="V2012" t="str">
        <f t="shared" si="1035"/>
        <v>1.33333333333333E-06-0.00056498027366665i</v>
      </c>
      <c r="W2012" t="e">
        <f t="shared" si="1036"/>
        <v>#DIV/0!</v>
      </c>
      <c r="X2012" t="e">
        <f t="shared" si="1037"/>
        <v>#DIV/0!</v>
      </c>
      <c r="Y2012" t="str">
        <f t="shared" si="1038"/>
        <v>0.00083+0.188797152110132i</v>
      </c>
      <c r="Z2012" t="e">
        <f t="shared" si="1039"/>
        <v>#DIV/0!</v>
      </c>
      <c r="AA2012" t="e">
        <f t="shared" si="1040"/>
        <v>#DIV/0!</v>
      </c>
      <c r="AB2012" t="str">
        <f t="shared" si="1041"/>
        <v>1.2304313486278-0.293244768707465i</v>
      </c>
      <c r="AC2012" t="str">
        <f t="shared" si="1042"/>
        <v>0.980325401917338-1.37364909449929i</v>
      </c>
      <c r="AD2012" t="str">
        <f t="shared" si="1043"/>
        <v>0.564981362309797+0.492531731906582i</v>
      </c>
      <c r="AE2012" t="e">
        <f t="shared" si="1044"/>
        <v>#DIV/0!</v>
      </c>
      <c r="AF2012" t="str">
        <f t="shared" si="1045"/>
        <v>-18.8490283149329-2.30644959994615i</v>
      </c>
      <c r="AG2012" t="e">
        <f t="shared" si="1046"/>
        <v>#DIV/0!</v>
      </c>
      <c r="AH2012" t="e">
        <f t="shared" si="1047"/>
        <v>#DIV/0!</v>
      </c>
      <c r="AI2012" t="e">
        <f t="shared" si="1048"/>
        <v>#DIV/0!</v>
      </c>
      <c r="AJ2012" t="e">
        <f t="shared" si="1049"/>
        <v>#DIV/0!</v>
      </c>
      <c r="AK2012"/>
      <c r="AL2012"/>
      <c r="AM2012"/>
      <c r="AN2012"/>
    </row>
    <row r="2013" spans="1:40" x14ac:dyDescent="0.25">
      <c r="A2013"/>
      <c r="B2013">
        <f t="shared" si="1015"/>
        <v>187900</v>
      </c>
      <c r="C2013" s="186" t="str">
        <f t="shared" si="1018"/>
        <v>-0.0000027859140441618+0.0167743050735053i</v>
      </c>
      <c r="D2013" s="158" t="str">
        <f t="shared" si="1019"/>
        <v>-7.66668802534098+0.128603005563541i</v>
      </c>
      <c r="E2013" t="str">
        <f t="shared" si="1020"/>
        <v>7.99989145581068-0.0294676387366628i</v>
      </c>
      <c r="F2013" t="str">
        <f t="shared" si="1021"/>
        <v>0.999200650316821+2.94205476701814E-06i</v>
      </c>
      <c r="G2013">
        <f t="shared" si="1016"/>
        <v>1</v>
      </c>
      <c r="H2013" t="str">
        <f t="shared" si="1022"/>
        <v>11.1829182371446+2.43396110436921i</v>
      </c>
      <c r="I2013" t="str">
        <f t="shared" si="1023"/>
        <v>737.881574511903i</v>
      </c>
      <c r="J2013" t="str">
        <f t="shared" si="1017"/>
        <v>-735.993533490437+161.42487629282i</v>
      </c>
      <c r="K2013" t="str">
        <f t="shared" si="1024"/>
        <v>0.209799386437537-0.956550163112352i</v>
      </c>
      <c r="L2013" t="str">
        <f t="shared" si="1025"/>
        <v>0.0265965700113262-0.102937673951019i</v>
      </c>
      <c r="M2013" t="str">
        <f t="shared" si="1026"/>
        <v>0.236395956448863-1.05948783706337i</v>
      </c>
      <c r="N2013" t="str">
        <f t="shared" si="1027"/>
        <v>-1.3844297887277i</v>
      </c>
      <c r="O2013" t="str">
        <f t="shared" si="1028"/>
        <v>0.185289581160825-0.982683962987718i</v>
      </c>
      <c r="P2013" t="str">
        <f t="shared" si="1029"/>
        <v>0.814710418839175+0.982683962987718i</v>
      </c>
      <c r="Q2013" t="str">
        <f t="shared" si="1030"/>
        <v>-0.814710418839175+0.401745825739982i</v>
      </c>
      <c r="R2013" t="str">
        <f t="shared" si="1031"/>
        <v>-0.325956470778526-1.36690974945757i</v>
      </c>
      <c r="S2013" t="str">
        <f t="shared" si="1032"/>
        <v>0.145972410472799i</v>
      </c>
      <c r="T2013" t="str">
        <f t="shared" si="1033"/>
        <v>0.199531111027091-0.0475806517487479i</v>
      </c>
      <c r="U2013" t="e">
        <f t="shared" si="1034"/>
        <v>#DIV/0!</v>
      </c>
      <c r="V2013" t="str">
        <f t="shared" si="1035"/>
        <v>1.33333333333333E-06-0.000564679592307593i</v>
      </c>
      <c r="W2013" t="e">
        <f t="shared" si="1036"/>
        <v>#DIV/0!</v>
      </c>
      <c r="X2013" t="e">
        <f t="shared" si="1037"/>
        <v>#DIV/0!</v>
      </c>
      <c r="Y2013" t="str">
        <f t="shared" si="1038"/>
        <v>0.00083+0.188897683075047i</v>
      </c>
      <c r="Z2013" t="e">
        <f t="shared" si="1039"/>
        <v>#DIV/0!</v>
      </c>
      <c r="AA2013" t="e">
        <f t="shared" si="1040"/>
        <v>#DIV/0!</v>
      </c>
      <c r="AB2013" t="str">
        <f t="shared" si="1041"/>
        <v>1.23035612360802-0.293393576284876i</v>
      </c>
      <c r="AC2013" t="str">
        <f t="shared" si="1042"/>
        <v>0.980004287066683-1.37290440330095i</v>
      </c>
      <c r="AD2013" t="str">
        <f t="shared" si="1043"/>
        <v>0.565342774677554+0.492618261792835i</v>
      </c>
      <c r="AE2013" t="e">
        <f t="shared" si="1044"/>
        <v>#DIV/0!</v>
      </c>
      <c r="AF2013" t="str">
        <f t="shared" si="1045"/>
        <v>-18.8496062624856-2.30535809880567i</v>
      </c>
      <c r="AG2013" t="e">
        <f t="shared" si="1046"/>
        <v>#DIV/0!</v>
      </c>
      <c r="AH2013" t="e">
        <f t="shared" si="1047"/>
        <v>#DIV/0!</v>
      </c>
      <c r="AI2013" t="e">
        <f t="shared" si="1048"/>
        <v>#DIV/0!</v>
      </c>
      <c r="AJ2013" t="e">
        <f t="shared" si="1049"/>
        <v>#DIV/0!</v>
      </c>
      <c r="AK2013"/>
      <c r="AL2013"/>
      <c r="AM2013"/>
      <c r="AN2013"/>
    </row>
    <row r="2014" spans="1:40" x14ac:dyDescent="0.25">
      <c r="A2014"/>
      <c r="B2014">
        <f t="shared" si="1015"/>
        <v>188000</v>
      </c>
      <c r="C2014" s="186" t="str">
        <f t="shared" si="1018"/>
        <v>-2.78295109412688E-06+0.0167653825712985i</v>
      </c>
      <c r="D2014" s="158" t="str">
        <f t="shared" si="1019"/>
        <v>-7.66668800262503+0.128534599713289i</v>
      </c>
      <c r="E2014" t="str">
        <f t="shared" si="1020"/>
        <v>7.99989134024751-0.0294833209285005i</v>
      </c>
      <c r="F2014" t="str">
        <f t="shared" si="1021"/>
        <v>0.999200650328353+2.94362048016092E-06i</v>
      </c>
      <c r="G2014">
        <f t="shared" si="1016"/>
        <v>1</v>
      </c>
      <c r="H2014" t="str">
        <f t="shared" si="1022"/>
        <v>11.1834953498413+2.4328021568765i</v>
      </c>
      <c r="I2014" t="str">
        <f t="shared" si="1023"/>
        <v>738.274273593601i</v>
      </c>
      <c r="J2014" t="str">
        <f t="shared" si="1017"/>
        <v>-736.778195168696+161.510786285525i</v>
      </c>
      <c r="K2014" t="str">
        <f t="shared" si="1024"/>
        <v>0.209585907769175-0.956086775442843i</v>
      </c>
      <c r="L2014" t="str">
        <f t="shared" si="1025"/>
        <v>0.0265700517342368-0.102889767896962i</v>
      </c>
      <c r="M2014" t="str">
        <f t="shared" si="1026"/>
        <v>0.236155959503412-1.05897654333981i</v>
      </c>
      <c r="N2014" t="str">
        <f t="shared" si="1027"/>
        <v>-1.38516657946146i</v>
      </c>
      <c r="O2014" t="str">
        <f t="shared" si="1028"/>
        <v>0.184565498494986-0.982820215891644i</v>
      </c>
      <c r="P2014" t="str">
        <f t="shared" si="1029"/>
        <v>0.815434501505014+0.982820215891644i</v>
      </c>
      <c r="Q2014" t="str">
        <f t="shared" si="1030"/>
        <v>-0.815434501505014+0.402346363569816i</v>
      </c>
      <c r="R2014" t="str">
        <f t="shared" si="1031"/>
        <v>-0.325948311349354-1.36609909394167i</v>
      </c>
      <c r="S2014" t="str">
        <f t="shared" si="1032"/>
        <v>0.146050096694445i</v>
      </c>
      <c r="T2014" t="str">
        <f t="shared" si="1033"/>
        <v>0.199518904764375-0.0476047823899642i</v>
      </c>
      <c r="U2014" t="e">
        <f t="shared" si="1034"/>
        <v>#DIV/0!</v>
      </c>
      <c r="V2014" t="str">
        <f t="shared" si="1035"/>
        <v>1.33333333333333E-06-0.000564379230822325i</v>
      </c>
      <c r="W2014" t="e">
        <f t="shared" si="1036"/>
        <v>#DIV/0!</v>
      </c>
      <c r="X2014" t="e">
        <f t="shared" si="1037"/>
        <v>#DIV/0!</v>
      </c>
      <c r="Y2014" t="str">
        <f t="shared" si="1038"/>
        <v>0.00083+0.188998214039962i</v>
      </c>
      <c r="Z2014" t="e">
        <f t="shared" si="1039"/>
        <v>#DIV/0!</v>
      </c>
      <c r="AA2014" t="e">
        <f t="shared" si="1040"/>
        <v>#DIV/0!</v>
      </c>
      <c r="AB2014" t="str">
        <f t="shared" si="1041"/>
        <v>1.23028085689898-0.293542371538078i</v>
      </c>
      <c r="AC2014" t="str">
        <f t="shared" si="1042"/>
        <v>0.979683670284495-1.3721603495815i</v>
      </c>
      <c r="AD2014" t="str">
        <f t="shared" si="1043"/>
        <v>0.565704263174409+0.492704535780302i</v>
      </c>
      <c r="AE2014" t="e">
        <f t="shared" si="1044"/>
        <v>#DIV/0!</v>
      </c>
      <c r="AF2014" t="str">
        <f t="shared" si="1045"/>
        <v>-18.8501833524663-2.30426755716321i</v>
      </c>
      <c r="AG2014" t="e">
        <f t="shared" si="1046"/>
        <v>#DIV/0!</v>
      </c>
      <c r="AH2014" t="e">
        <f t="shared" si="1047"/>
        <v>#DIV/0!</v>
      </c>
      <c r="AI2014" t="e">
        <f t="shared" si="1048"/>
        <v>#DIV/0!</v>
      </c>
      <c r="AJ2014" t="e">
        <f t="shared" si="1049"/>
        <v>#DIV/0!</v>
      </c>
      <c r="AK2014"/>
      <c r="AL2014"/>
      <c r="AM2014"/>
      <c r="AN2014"/>
    </row>
    <row r="2015" spans="1:40" x14ac:dyDescent="0.25">
      <c r="A2015"/>
      <c r="B2015">
        <f t="shared" si="1015"/>
        <v>188100</v>
      </c>
      <c r="C2015" s="186" t="str">
        <f t="shared" si="1018"/>
        <v>-2.77999286843368E-06+0.0167564695560682i</v>
      </c>
      <c r="D2015" s="158" t="str">
        <f t="shared" si="1019"/>
        <v>-7.66668797994534+0.128466266596523i</v>
      </c>
      <c r="E2015" t="str">
        <f t="shared" si="1020"/>
        <v>7.99989122462286-0.0294990031196583i</v>
      </c>
      <c r="F2015" t="str">
        <f t="shared" si="1021"/>
        <v>0.999200650339885+2.94518619323588E-06i</v>
      </c>
      <c r="G2015">
        <f t="shared" si="1016"/>
        <v>1</v>
      </c>
      <c r="H2015" t="str">
        <f t="shared" si="1022"/>
        <v>11.1840716065927+2.43164424047578i</v>
      </c>
      <c r="I2015" t="str">
        <f t="shared" si="1023"/>
        <v>738.6669726753i</v>
      </c>
      <c r="J2015" t="str">
        <f t="shared" si="1017"/>
        <v>-737.563274331221+161.59669627823i</v>
      </c>
      <c r="K2015" t="str">
        <f t="shared" si="1024"/>
        <v>0.209372749866823-0.95562381226917i</v>
      </c>
      <c r="L2015" t="str">
        <f t="shared" si="1025"/>
        <v>0.0265435722178262-0.102841902775538i</v>
      </c>
      <c r="M2015" t="str">
        <f t="shared" si="1026"/>
        <v>0.235916322084649-1.05846571504471i</v>
      </c>
      <c r="N2015" t="str">
        <f t="shared" si="1027"/>
        <v>-1.38590337019522i</v>
      </c>
      <c r="O2015" t="str">
        <f t="shared" si="1028"/>
        <v>0.183841315635817-0.982955935261236i</v>
      </c>
      <c r="P2015" t="str">
        <f t="shared" si="1029"/>
        <v>0.816158684364183+0.982955935261236i</v>
      </c>
      <c r="Q2015" t="str">
        <f t="shared" si="1030"/>
        <v>-0.816158684364183+0.402947434933984i</v>
      </c>
      <c r="R2015" t="str">
        <f t="shared" si="1031"/>
        <v>-0.325940146909213-1.36528925409693i</v>
      </c>
      <c r="S2015" t="str">
        <f t="shared" si="1032"/>
        <v>0.146127782916091i</v>
      </c>
      <c r="T2015" t="str">
        <f t="shared" si="1033"/>
        <v>0.199506691740348-0.0476289110311883i</v>
      </c>
      <c r="U2015" t="e">
        <f t="shared" si="1034"/>
        <v>#DIV/0!</v>
      </c>
      <c r="V2015" t="str">
        <f t="shared" si="1035"/>
        <v>1.33333333333333E-06-0.000564079188700675i</v>
      </c>
      <c r="W2015" t="e">
        <f t="shared" si="1036"/>
        <v>#DIV/0!</v>
      </c>
      <c r="X2015" t="e">
        <f t="shared" si="1037"/>
        <v>#DIV/0!</v>
      </c>
      <c r="Y2015" t="str">
        <f t="shared" si="1038"/>
        <v>0.00083+0.189098745004877i</v>
      </c>
      <c r="Z2015" t="e">
        <f t="shared" si="1039"/>
        <v>#DIV/0!</v>
      </c>
      <c r="AA2015" t="e">
        <f t="shared" si="1040"/>
        <v>#DIV/0!</v>
      </c>
      <c r="AB2015" t="str">
        <f t="shared" si="1041"/>
        <v>1.23020554849809-0.293691154458855i</v>
      </c>
      <c r="AC2015" t="str">
        <f t="shared" si="1042"/>
        <v>0.979363550603199-1.37141693253173i</v>
      </c>
      <c r="AD2015" t="str">
        <f t="shared" si="1043"/>
        <v>0.566065827627276+0.492790553803568i</v>
      </c>
      <c r="AE2015" t="e">
        <f t="shared" si="1044"/>
        <v>#DIV/0!</v>
      </c>
      <c r="AF2015" t="str">
        <f t="shared" si="1045"/>
        <v>-18.850759586538-2.30317797387926i</v>
      </c>
      <c r="AG2015" t="e">
        <f t="shared" si="1046"/>
        <v>#DIV/0!</v>
      </c>
      <c r="AH2015" t="e">
        <f t="shared" si="1047"/>
        <v>#DIV/0!</v>
      </c>
      <c r="AI2015" t="e">
        <f t="shared" si="1048"/>
        <v>#DIV/0!</v>
      </c>
      <c r="AJ2015" t="e">
        <f t="shared" si="1049"/>
        <v>#DIV/0!</v>
      </c>
      <c r="AK2015"/>
      <c r="AL2015"/>
      <c r="AM2015"/>
      <c r="AN2015"/>
    </row>
    <row r="2016" spans="1:40" x14ac:dyDescent="0.25">
      <c r="A2016"/>
      <c r="B2016">
        <f t="shared" si="1015"/>
        <v>188200</v>
      </c>
      <c r="C2016" s="186" t="str">
        <f t="shared" si="1018"/>
        <v>-2.77703935704376E-06+0.0167475660126919i</v>
      </c>
      <c r="D2016" s="158" t="str">
        <f t="shared" si="1019"/>
        <v>-7.66668795730176+0.128398006097305i</v>
      </c>
      <c r="E2016" t="str">
        <f t="shared" si="1020"/>
        <v>7.99989110893672-0.0295146853101361i</v>
      </c>
      <c r="F2016" t="str">
        <f t="shared" si="1021"/>
        <v>0.999200650351427+2.94675190624308E-06i</v>
      </c>
      <c r="G2016">
        <f t="shared" si="1016"/>
        <v>1</v>
      </c>
      <c r="H2016" t="str">
        <f t="shared" si="1022"/>
        <v>11.1846470090576+2.43048735391314i</v>
      </c>
      <c r="I2016" t="str">
        <f t="shared" si="1023"/>
        <v>739.059671756999i</v>
      </c>
      <c r="J2016" t="str">
        <f t="shared" si="1017"/>
        <v>-738.348770978013+161.682606270935i</v>
      </c>
      <c r="K2016" t="str">
        <f t="shared" si="1024"/>
        <v>0.209159912098277-0.955161273049036i</v>
      </c>
      <c r="L2016" t="str">
        <f t="shared" si="1025"/>
        <v>0.0265171313883809-0.102794078540513i</v>
      </c>
      <c r="M2016" t="str">
        <f t="shared" si="1026"/>
        <v>0.235677043486658-1.05795535158955i</v>
      </c>
      <c r="N2016" t="str">
        <f t="shared" si="1027"/>
        <v>-1.38664016092897i</v>
      </c>
      <c r="O2016" t="str">
        <f t="shared" si="1028"/>
        <v>0.183117032976459-0.983091121022817i</v>
      </c>
      <c r="P2016" t="str">
        <f t="shared" si="1029"/>
        <v>0.816882967023541+0.983091121022817i</v>
      </c>
      <c r="Q2016" t="str">
        <f t="shared" si="1030"/>
        <v>-0.816882967023541+0.403549039906153i</v>
      </c>
      <c r="R2016" t="str">
        <f t="shared" si="1031"/>
        <v>-0.325931977456971-1.36448022862028i</v>
      </c>
      <c r="S2016" t="str">
        <f t="shared" si="1032"/>
        <v>0.146205469137737i</v>
      </c>
      <c r="T2016" t="str">
        <f t="shared" si="1033"/>
        <v>0.199494471954595-0.0476530376710868i</v>
      </c>
      <c r="U2016" t="e">
        <f t="shared" si="1034"/>
        <v>#DIV/0!</v>
      </c>
      <c r="V2016" t="str">
        <f t="shared" si="1035"/>
        <v>1.33333333333333E-06-0.000563779465433564i</v>
      </c>
      <c r="W2016" t="e">
        <f t="shared" si="1036"/>
        <v>#DIV/0!</v>
      </c>
      <c r="X2016" t="e">
        <f t="shared" si="1037"/>
        <v>#DIV/0!</v>
      </c>
      <c r="Y2016" t="str">
        <f t="shared" si="1038"/>
        <v>0.00083+0.189199275969792i</v>
      </c>
      <c r="Z2016" t="e">
        <f t="shared" si="1039"/>
        <v>#DIV/0!</v>
      </c>
      <c r="AA2016" t="e">
        <f t="shared" si="1040"/>
        <v>#DIV/0!</v>
      </c>
      <c r="AB2016" t="str">
        <f t="shared" si="1041"/>
        <v>1.23013019840279-0.293839925038983i</v>
      </c>
      <c r="AC2016" t="str">
        <f t="shared" si="1042"/>
        <v>0.979043927057561-1.37067415134368i</v>
      </c>
      <c r="AD2016" t="str">
        <f t="shared" si="1043"/>
        <v>0.566427467863006+0.492876315797342i</v>
      </c>
      <c r="AE2016" t="e">
        <f t="shared" si="1044"/>
        <v>#DIV/0!</v>
      </c>
      <c r="AF2016" t="str">
        <f t="shared" si="1045"/>
        <v>-18.8513349663594-2.30208934781583i</v>
      </c>
      <c r="AG2016" t="e">
        <f t="shared" si="1046"/>
        <v>#DIV/0!</v>
      </c>
      <c r="AH2016" t="e">
        <f t="shared" si="1047"/>
        <v>#DIV/0!</v>
      </c>
      <c r="AI2016" t="e">
        <f t="shared" si="1048"/>
        <v>#DIV/0!</v>
      </c>
      <c r="AJ2016" t="e">
        <f t="shared" si="1049"/>
        <v>#DIV/0!</v>
      </c>
      <c r="AK2016"/>
      <c r="AL2016"/>
      <c r="AM2016"/>
      <c r="AN2016"/>
    </row>
    <row r="2017" spans="1:40" x14ac:dyDescent="0.25">
      <c r="A2017"/>
      <c r="B2017">
        <f t="shared" si="1015"/>
        <v>188300</v>
      </c>
      <c r="C2017" s="186" t="str">
        <f t="shared" si="1018"/>
        <v>-2.77409054994532E-06+0.0167386719260788i</v>
      </c>
      <c r="D2017" s="158" t="str">
        <f t="shared" si="1019"/>
        <v>-7.66668793469422+0.128329818099938i</v>
      </c>
      <c r="E2017" t="str">
        <f t="shared" si="1020"/>
        <v>7.9998909931891-0.0295303674999332i</v>
      </c>
      <c r="F2017" t="str">
        <f t="shared" si="1021"/>
        <v>0.99920065036297+0.0000029483176191824i</v>
      </c>
      <c r="G2017">
        <f t="shared" si="1016"/>
        <v>1</v>
      </c>
      <c r="H2017" t="str">
        <f t="shared" si="1022"/>
        <v>11.185221558891+2.4293314959364i</v>
      </c>
      <c r="I2017" t="str">
        <f t="shared" si="1023"/>
        <v>739.452370838698i</v>
      </c>
      <c r="J2017" t="str">
        <f t="shared" si="1017"/>
        <v>-739.134685109071+161.768516263641i</v>
      </c>
      <c r="K2017" t="str">
        <f t="shared" si="1024"/>
        <v>0.208947393832871-0.95469915724097i</v>
      </c>
      <c r="L2017" t="str">
        <f t="shared" si="1025"/>
        <v>0.0264907291723589-0.10274629514571i</v>
      </c>
      <c r="M2017" t="str">
        <f t="shared" si="1026"/>
        <v>0.23543812300523-1.05744545238668i</v>
      </c>
      <c r="N2017" t="str">
        <f t="shared" si="1027"/>
        <v>-1.38737695166273i</v>
      </c>
      <c r="O2017" t="str">
        <f t="shared" si="1028"/>
        <v>0.182392650910075-0.983225773103002i</v>
      </c>
      <c r="P2017" t="str">
        <f t="shared" si="1029"/>
        <v>0.817607349089925+0.983225773103002i</v>
      </c>
      <c r="Q2017" t="str">
        <f t="shared" si="1030"/>
        <v>-0.817607349089925+0.404151178559728i</v>
      </c>
      <c r="R2017" t="str">
        <f t="shared" si="1031"/>
        <v>-0.325923802991495-1.36367201621136i</v>
      </c>
      <c r="S2017" t="str">
        <f t="shared" si="1032"/>
        <v>0.146283155359383i</v>
      </c>
      <c r="T2017" t="str">
        <f t="shared" si="1033"/>
        <v>0.199482245406689-0.0476771623083258i</v>
      </c>
      <c r="U2017" t="e">
        <f t="shared" si="1034"/>
        <v>#DIV/0!</v>
      </c>
      <c r="V2017" t="str">
        <f t="shared" si="1035"/>
        <v>1.33333333333333E-06-0.000563480060512996i</v>
      </c>
      <c r="W2017" t="e">
        <f t="shared" si="1036"/>
        <v>#DIV/0!</v>
      </c>
      <c r="X2017" t="e">
        <f t="shared" si="1037"/>
        <v>#DIV/0!</v>
      </c>
      <c r="Y2017" t="str">
        <f t="shared" si="1038"/>
        <v>0.00083+0.189299806934707i</v>
      </c>
      <c r="Z2017" t="e">
        <f t="shared" si="1039"/>
        <v>#DIV/0!</v>
      </c>
      <c r="AA2017" t="e">
        <f t="shared" si="1040"/>
        <v>#DIV/0!</v>
      </c>
      <c r="AB2017" t="str">
        <f t="shared" si="1041"/>
        <v>1.23005480661046-0.293988683270239i</v>
      </c>
      <c r="AC2017" t="str">
        <f t="shared" si="1042"/>
        <v>0.978724798684666-1.36993200521053i</v>
      </c>
      <c r="AD2017" t="str">
        <f t="shared" si="1043"/>
        <v>0.566789183708402+0.492961821696417i</v>
      </c>
      <c r="AE2017" t="e">
        <f t="shared" si="1044"/>
        <v>#DIV/0!</v>
      </c>
      <c r="AF2017" t="str">
        <f t="shared" si="1045"/>
        <v>-18.8519094935852-2.30100167783646i</v>
      </c>
      <c r="AG2017" t="e">
        <f t="shared" si="1046"/>
        <v>#DIV/0!</v>
      </c>
      <c r="AH2017" t="e">
        <f t="shared" si="1047"/>
        <v>#DIV/0!</v>
      </c>
      <c r="AI2017" t="e">
        <f t="shared" si="1048"/>
        <v>#DIV/0!</v>
      </c>
      <c r="AJ2017" t="e">
        <f t="shared" si="1049"/>
        <v>#DIV/0!</v>
      </c>
      <c r="AK2017"/>
      <c r="AL2017"/>
      <c r="AM2017"/>
      <c r="AN2017"/>
    </row>
    <row r="2018" spans="1:40" x14ac:dyDescent="0.25">
      <c r="A2018"/>
      <c r="B2018">
        <f t="shared" si="1015"/>
        <v>188400</v>
      </c>
      <c r="C2018" s="186" t="str">
        <f t="shared" si="1018"/>
        <v>-2.77114643715309E-06+0.0167297872811704i</v>
      </c>
      <c r="D2018" s="158" t="str">
        <f t="shared" si="1019"/>
        <v>-7.66668791212271+0.128261702488973i</v>
      </c>
      <c r="E2018" t="str">
        <f t="shared" si="1020"/>
        <v>7.99989087738-0.0295460496890495i</v>
      </c>
      <c r="F2018" t="str">
        <f t="shared" si="1021"/>
        <v>0.999200650374532+2.94988333205393E-06i</v>
      </c>
      <c r="G2018">
        <f t="shared" si="1016"/>
        <v>1</v>
      </c>
      <c r="H2018" t="str">
        <f t="shared" si="1022"/>
        <v>11.185795257744+2.42817666529515i</v>
      </c>
      <c r="I2018" t="str">
        <f t="shared" si="1023"/>
        <v>739.845069920396i</v>
      </c>
      <c r="J2018" t="str">
        <f t="shared" si="1017"/>
        <v>-739.921016724395+161.854426256345i</v>
      </c>
      <c r="K2018" t="str">
        <f t="shared" si="1024"/>
        <v>0.208735194441456-0.954237464304329i</v>
      </c>
      <c r="L2018" t="str">
        <f t="shared" si="1025"/>
        <v>0.026464365496388-0.102698552545002i</v>
      </c>
      <c r="M2018" t="str">
        <f t="shared" si="1026"/>
        <v>0.235199559937844-1.05693601684933i</v>
      </c>
      <c r="N2018" t="str">
        <f t="shared" si="1027"/>
        <v>-1.38811374239648i</v>
      </c>
      <c r="O2018" t="str">
        <f t="shared" si="1028"/>
        <v>0.181668169829924-0.98335989142869i</v>
      </c>
      <c r="P2018" t="str">
        <f t="shared" si="1029"/>
        <v>0.818331830170076+0.98335989142869i</v>
      </c>
      <c r="Q2018" t="str">
        <f t="shared" si="1030"/>
        <v>-0.818331830170076+0.40475385096779i</v>
      </c>
      <c r="R2018" t="str">
        <f t="shared" si="1031"/>
        <v>-0.325915623511652-1.36286461557264i</v>
      </c>
      <c r="S2018" t="str">
        <f t="shared" si="1032"/>
        <v>0.146360841581029i</v>
      </c>
      <c r="T2018" t="str">
        <f t="shared" si="1033"/>
        <v>0.199470012096217-0.0477012849415712i</v>
      </c>
      <c r="U2018" t="e">
        <f t="shared" si="1034"/>
        <v>#DIV/0!</v>
      </c>
      <c r="V2018" t="str">
        <f t="shared" si="1035"/>
        <v>1.33333333333333E-06-0.000563180973432043i</v>
      </c>
      <c r="W2018" t="e">
        <f t="shared" si="1036"/>
        <v>#DIV/0!</v>
      </c>
      <c r="X2018" t="e">
        <f t="shared" si="1037"/>
        <v>#DIV/0!</v>
      </c>
      <c r="Y2018" t="str">
        <f t="shared" si="1038"/>
        <v>0.00083+0.189400337899621i</v>
      </c>
      <c r="Z2018" t="e">
        <f t="shared" si="1039"/>
        <v>#DIV/0!</v>
      </c>
      <c r="AA2018" t="e">
        <f t="shared" si="1040"/>
        <v>#DIV/0!</v>
      </c>
      <c r="AB2018" t="str">
        <f t="shared" si="1041"/>
        <v>1.22997937311854-0.294137429144395i</v>
      </c>
      <c r="AC2018" t="str">
        <f t="shared" si="1042"/>
        <v>0.978406164523927-1.36919049332676i</v>
      </c>
      <c r="AD2018" t="str">
        <f t="shared" si="1043"/>
        <v>0.567150974990189+0.493047071435717i</v>
      </c>
      <c r="AE2018" t="e">
        <f t="shared" si="1044"/>
        <v>#DIV/0!</v>
      </c>
      <c r="AF2018" t="str">
        <f t="shared" si="1045"/>
        <v>-18.8524831698667-2.29991496280618i</v>
      </c>
      <c r="AG2018" t="e">
        <f t="shared" si="1046"/>
        <v>#DIV/0!</v>
      </c>
      <c r="AH2018" t="e">
        <f t="shared" si="1047"/>
        <v>#DIV/0!</v>
      </c>
      <c r="AI2018" t="e">
        <f t="shared" si="1048"/>
        <v>#DIV/0!</v>
      </c>
      <c r="AJ2018" t="e">
        <f t="shared" si="1049"/>
        <v>#DIV/0!</v>
      </c>
      <c r="AK2018"/>
      <c r="AL2018"/>
      <c r="AM2018"/>
      <c r="AN2018"/>
    </row>
    <row r="2019" spans="1:40" x14ac:dyDescent="0.25">
      <c r="A2019"/>
      <c r="B2019">
        <f t="shared" si="1015"/>
        <v>188500</v>
      </c>
      <c r="C2019" s="186" t="str">
        <f t="shared" si="1018"/>
        <v>-2.76820700870842E-06+0.0167209120629402i</v>
      </c>
      <c r="D2019" s="158" t="str">
        <f t="shared" si="1019"/>
        <v>-7.66668788958708+0.128193659149208i</v>
      </c>
      <c r="E2019" t="str">
        <f t="shared" si="1020"/>
        <v>7.99989076150942-0.0295617318774846i</v>
      </c>
      <c r="F2019" t="str">
        <f t="shared" si="1021"/>
        <v>0.999200650386084+2.95144904485746E-06i</v>
      </c>
      <c r="G2019">
        <f t="shared" si="1016"/>
        <v>1</v>
      </c>
      <c r="H2019" t="str">
        <f t="shared" si="1022"/>
        <v>11.1863681072638+2.42702286074069i</v>
      </c>
      <c r="I2019" t="str">
        <f t="shared" si="1023"/>
        <v>740.237769002095i</v>
      </c>
      <c r="J2019" t="str">
        <f t="shared" si="1017"/>
        <v>-740.707765823985+161.94033624905i</v>
      </c>
      <c r="K2019" t="str">
        <f t="shared" si="1024"/>
        <v>0.208523313296415-0.953776193699293i</v>
      </c>
      <c r="L2019" t="str">
        <f t="shared" si="1025"/>
        <v>0.0264380402872652-0.102650850692319i</v>
      </c>
      <c r="M2019" t="str">
        <f t="shared" si="1026"/>
        <v>0.23496135358368-1.05642704439161i</v>
      </c>
      <c r="N2019" t="str">
        <f t="shared" si="1027"/>
        <v>-1.38885053313024i</v>
      </c>
      <c r="O2019" t="str">
        <f t="shared" si="1028"/>
        <v>0.180943590129279-0.983493475927079i</v>
      </c>
      <c r="P2019" t="str">
        <f t="shared" si="1029"/>
        <v>0.819056409870721+0.983493475927079i</v>
      </c>
      <c r="Q2019" t="str">
        <f t="shared" si="1030"/>
        <v>-0.819056409870721+0.405357057203161i</v>
      </c>
      <c r="R2019" t="str">
        <f t="shared" si="1031"/>
        <v>-0.325907439016307-1.3620580254093i</v>
      </c>
      <c r="S2019" t="str">
        <f t="shared" si="1032"/>
        <v>0.146438527802675i</v>
      </c>
      <c r="T2019" t="str">
        <f t="shared" si="1033"/>
        <v>0.199457772022756-0.0477254055694881i</v>
      </c>
      <c r="U2019" t="e">
        <f t="shared" si="1034"/>
        <v>#DIV/0!</v>
      </c>
      <c r="V2019" t="str">
        <f t="shared" si="1035"/>
        <v>1.33333333333333E-06-0.000562882203684864i</v>
      </c>
      <c r="W2019" t="e">
        <f t="shared" si="1036"/>
        <v>#DIV/0!</v>
      </c>
      <c r="X2019" t="e">
        <f t="shared" si="1037"/>
        <v>#DIV/0!</v>
      </c>
      <c r="Y2019" t="str">
        <f t="shared" si="1038"/>
        <v>0.00083+0.189500868864536i</v>
      </c>
      <c r="Z2019" t="e">
        <f t="shared" si="1039"/>
        <v>#DIV/0!</v>
      </c>
      <c r="AA2019" t="e">
        <f t="shared" si="1040"/>
        <v>#DIV/0!</v>
      </c>
      <c r="AB2019" t="str">
        <f t="shared" si="1041"/>
        <v>1.22990389792443-0.29428616265322i</v>
      </c>
      <c r="AC2019" t="str">
        <f t="shared" si="1042"/>
        <v>0.978088023617078-1.36844961488797i</v>
      </c>
      <c r="AD2019" t="str">
        <f t="shared" si="1043"/>
        <v>0.567512841535059+0.49313206495026i</v>
      </c>
      <c r="AE2019" t="e">
        <f t="shared" si="1044"/>
        <v>#DIV/0!</v>
      </c>
      <c r="AF2019" t="str">
        <f t="shared" si="1045"/>
        <v>-18.8530559968509-2.29882920159148i</v>
      </c>
      <c r="AG2019" t="e">
        <f t="shared" si="1046"/>
        <v>#DIV/0!</v>
      </c>
      <c r="AH2019" t="e">
        <f t="shared" si="1047"/>
        <v>#DIV/0!</v>
      </c>
      <c r="AI2019" t="e">
        <f t="shared" si="1048"/>
        <v>#DIV/0!</v>
      </c>
      <c r="AJ2019" t="e">
        <f t="shared" si="1049"/>
        <v>#DIV/0!</v>
      </c>
      <c r="AK2019"/>
      <c r="AL2019"/>
      <c r="AM2019"/>
      <c r="AN2019"/>
    </row>
    <row r="2020" spans="1:40" x14ac:dyDescent="0.25">
      <c r="A2020"/>
      <c r="B2020">
        <f t="shared" si="1015"/>
        <v>188600</v>
      </c>
      <c r="C2020" s="186" t="str">
        <f t="shared" si="1018"/>
        <v>-2.76527225467889E-06+0.0167120462563935i</v>
      </c>
      <c r="D2020" s="158" t="str">
        <f t="shared" si="1019"/>
        <v>-7.66668786708725+0.128125687965684i</v>
      </c>
      <c r="E2020" t="str">
        <f t="shared" si="1020"/>
        <v>7.99989064557735-0.029577414065238i</v>
      </c>
      <c r="F2020" t="str">
        <f t="shared" si="1021"/>
        <v>0.999200650397646+2.95301475759307E-06i</v>
      </c>
      <c r="G2020">
        <f t="shared" si="1016"/>
        <v>1</v>
      </c>
      <c r="H2020" t="str">
        <f t="shared" si="1022"/>
        <v>11.1869401090936+2.42587008102602i</v>
      </c>
      <c r="I2020" t="str">
        <f t="shared" si="1023"/>
        <v>740.630468083794i</v>
      </c>
      <c r="J2020" t="str">
        <f t="shared" si="1017"/>
        <v>-741.494932407841+162.026246241756i</v>
      </c>
      <c r="K2020" t="str">
        <f t="shared" si="1024"/>
        <v>0.208311749771643-0.953315344886864i</v>
      </c>
      <c r="L2020" t="str">
        <f t="shared" si="1025"/>
        <v>0.0264117534719576-0.102603189541644i</v>
      </c>
      <c r="M2020" t="str">
        <f t="shared" si="1026"/>
        <v>0.234723503243601-1.05591853442851i</v>
      </c>
      <c r="N2020" t="str">
        <f t="shared" si="1027"/>
        <v>-1.389587323864i</v>
      </c>
      <c r="O2020" t="str">
        <f t="shared" si="1028"/>
        <v>0.180218912201495-0.983626526525647i</v>
      </c>
      <c r="P2020" t="str">
        <f t="shared" si="1029"/>
        <v>0.819781087798505+0.983626526525647i</v>
      </c>
      <c r="Q2020" t="str">
        <f t="shared" si="1030"/>
        <v>-0.819781087798505+0.405960797338353i</v>
      </c>
      <c r="R2020" t="str">
        <f t="shared" si="1031"/>
        <v>-0.325899249504324-1.36125224442928i</v>
      </c>
      <c r="S2020" t="str">
        <f t="shared" si="1032"/>
        <v>0.146516214024321i</v>
      </c>
      <c r="T2020" t="str">
        <f t="shared" si="1033"/>
        <v>0.199445525185888-0.0477495241907411i</v>
      </c>
      <c r="U2020" t="e">
        <f t="shared" si="1034"/>
        <v>#DIV/0!</v>
      </c>
      <c r="V2020" t="str">
        <f t="shared" si="1035"/>
        <v>1.33333333333333E-06-0.000562583750766687i</v>
      </c>
      <c r="W2020" t="e">
        <f t="shared" si="1036"/>
        <v>#DIV/0!</v>
      </c>
      <c r="X2020" t="e">
        <f t="shared" si="1037"/>
        <v>#DIV/0!</v>
      </c>
      <c r="Y2020" t="str">
        <f t="shared" si="1038"/>
        <v>0.00083+0.189601399829451i</v>
      </c>
      <c r="Z2020" t="e">
        <f t="shared" si="1039"/>
        <v>#DIV/0!</v>
      </c>
      <c r="AA2020" t="e">
        <f t="shared" si="1040"/>
        <v>#DIV/0!</v>
      </c>
      <c r="AB2020" t="str">
        <f t="shared" si="1041"/>
        <v>1.22982838102555-0.29443488378848i</v>
      </c>
      <c r="AC2020" t="str">
        <f t="shared" si="1042"/>
        <v>0.977770375008163-1.36770936909104i</v>
      </c>
      <c r="AD2020" t="str">
        <f t="shared" si="1043"/>
        <v>0.567874783169619+0.493216802175178i</v>
      </c>
      <c r="AE2020" t="e">
        <f t="shared" si="1044"/>
        <v>#DIV/0!</v>
      </c>
      <c r="AF2020" t="str">
        <f t="shared" si="1045"/>
        <v>-18.8536279761808-2.29774439306034i</v>
      </c>
      <c r="AG2020" t="e">
        <f t="shared" si="1046"/>
        <v>#DIV/0!</v>
      </c>
      <c r="AH2020" t="e">
        <f t="shared" si="1047"/>
        <v>#DIV/0!</v>
      </c>
      <c r="AI2020" t="e">
        <f t="shared" si="1048"/>
        <v>#DIV/0!</v>
      </c>
      <c r="AJ2020" t="e">
        <f t="shared" si="1049"/>
        <v>#DIV/0!</v>
      </c>
      <c r="AK2020"/>
      <c r="AL2020"/>
      <c r="AM2020"/>
      <c r="AN2020"/>
    </row>
    <row r="2021" spans="1:40" x14ac:dyDescent="0.25">
      <c r="A2021"/>
      <c r="B2021">
        <f t="shared" si="1015"/>
        <v>188700</v>
      </c>
      <c r="C2021" s="186" t="str">
        <f t="shared" si="1018"/>
        <v>-2.76234216515848E-06+0.0167031898465674i</v>
      </c>
      <c r="D2021" s="158" t="str">
        <f t="shared" si="1019"/>
        <v>-7.66668784462331+0.128057788823683i</v>
      </c>
      <c r="E2021" t="str">
        <f t="shared" si="1020"/>
        <v>7.9998905295838-0.0295930962523094i</v>
      </c>
      <c r="F2021" t="str">
        <f t="shared" si="1021"/>
        <v>0.999200650409219+2.95458047026072E-06i</v>
      </c>
      <c r="G2021">
        <f t="shared" si="1016"/>
        <v>1</v>
      </c>
      <c r="H2021" t="str">
        <f t="shared" si="1022"/>
        <v>11.1875112648731+2.42471832490599i</v>
      </c>
      <c r="I2021" t="str">
        <f t="shared" si="1023"/>
        <v>741.023167165493i</v>
      </c>
      <c r="J2021" t="str">
        <f t="shared" si="1017"/>
        <v>-742.282516475963+162.112156234461i</v>
      </c>
      <c r="K2021" t="str">
        <f t="shared" si="1024"/>
        <v>0.208100503242547-0.952854917328867i</v>
      </c>
      <c r="L2021" t="str">
        <f t="shared" si="1025"/>
        <v>0.0263855049776-0.102555569047015i</v>
      </c>
      <c r="M2021" t="str">
        <f t="shared" si="1026"/>
        <v>0.234486008220147-1.05541048637588i</v>
      </c>
      <c r="N2021" t="str">
        <f t="shared" si="1027"/>
        <v>-1.39032411459775i</v>
      </c>
      <c r="O2021" t="str">
        <f t="shared" si="1028"/>
        <v>0.179494136439982-0.983759043152166i</v>
      </c>
      <c r="P2021" t="str">
        <f t="shared" si="1029"/>
        <v>0.820505863560018+0.983759043152166i</v>
      </c>
      <c r="Q2021" t="str">
        <f t="shared" si="1030"/>
        <v>-0.820505863560018+0.406565071445584i</v>
      </c>
      <c r="R2021" t="str">
        <f t="shared" si="1031"/>
        <v>-0.325891054974567-1.36044727134327i</v>
      </c>
      <c r="S2021" t="str">
        <f t="shared" si="1032"/>
        <v>0.146593900245967i</v>
      </c>
      <c r="T2021" t="str">
        <f t="shared" si="1033"/>
        <v>0.199433271585193-0.0477736408039946i</v>
      </c>
      <c r="U2021" t="e">
        <f t="shared" si="1034"/>
        <v>#DIV/0!</v>
      </c>
      <c r="V2021" t="str">
        <f t="shared" si="1035"/>
        <v>1.33333333333333E-06-0.000562285614173805i</v>
      </c>
      <c r="W2021" t="e">
        <f t="shared" si="1036"/>
        <v>#DIV/0!</v>
      </c>
      <c r="X2021" t="e">
        <f t="shared" si="1037"/>
        <v>#DIV/0!</v>
      </c>
      <c r="Y2021" t="str">
        <f t="shared" si="1038"/>
        <v>0.00083+0.189701930794366i</v>
      </c>
      <c r="Z2021" t="e">
        <f t="shared" si="1039"/>
        <v>#DIV/0!</v>
      </c>
      <c r="AA2021" t="e">
        <f t="shared" si="1040"/>
        <v>#DIV/0!</v>
      </c>
      <c r="AB2021" t="str">
        <f t="shared" si="1041"/>
        <v>1.2297528224193-0.294583592541939i</v>
      </c>
      <c r="AC2021" t="str">
        <f t="shared" si="1042"/>
        <v>0.977453217743519-1.36696975513397i</v>
      </c>
      <c r="AD2021" t="str">
        <f t="shared" si="1043"/>
        <v>0.56823679972045+0.493301283045709i</v>
      </c>
      <c r="AE2021" t="e">
        <f t="shared" si="1044"/>
        <v>#DIV/0!</v>
      </c>
      <c r="AF2021" t="str">
        <f t="shared" si="1045"/>
        <v>-18.8541991094964-2.29666053608231i</v>
      </c>
      <c r="AG2021" t="e">
        <f t="shared" si="1046"/>
        <v>#DIV/0!</v>
      </c>
      <c r="AH2021" t="e">
        <f t="shared" si="1047"/>
        <v>#DIV/0!</v>
      </c>
      <c r="AI2021" t="e">
        <f t="shared" si="1048"/>
        <v>#DIV/0!</v>
      </c>
      <c r="AJ2021" t="e">
        <f t="shared" si="1049"/>
        <v>#DIV/0!</v>
      </c>
      <c r="AK2021"/>
      <c r="AL2021"/>
      <c r="AM2021"/>
      <c r="AN2021"/>
    </row>
    <row r="2022" spans="1:40" x14ac:dyDescent="0.25">
      <c r="A2022"/>
      <c r="B2022">
        <f t="shared" si="1015"/>
        <v>188800</v>
      </c>
      <c r="C2022" s="186" t="str">
        <f t="shared" si="1018"/>
        <v>-2.75941673026731E-06+0.0166943428185304i</v>
      </c>
      <c r="D2022" s="158" t="str">
        <f t="shared" si="1019"/>
        <v>-7.66668782219493+0.127989961608733i</v>
      </c>
      <c r="E2022" t="str">
        <f t="shared" si="1020"/>
        <v>7.99989041352877-0.0296087784386986i</v>
      </c>
      <c r="F2022" t="str">
        <f t="shared" si="1021"/>
        <v>0.999200650420801+2.95614618286039E-06i</v>
      </c>
      <c r="G2022">
        <f t="shared" si="1016"/>
        <v>1</v>
      </c>
      <c r="H2022" t="str">
        <f t="shared" si="1022"/>
        <v>11.1880815762374+2.42356759113701i</v>
      </c>
      <c r="I2022" t="str">
        <f t="shared" si="1023"/>
        <v>741.415866247191i</v>
      </c>
      <c r="J2022" t="str">
        <f t="shared" si="1017"/>
        <v>-743.070518028351+162.198066227165i</v>
      </c>
      <c r="K2022" t="str">
        <f t="shared" si="1024"/>
        <v>0.207889573086043-0.952394910487947i</v>
      </c>
      <c r="L2022" t="str">
        <f t="shared" si="1025"/>
        <v>0.0263592947314963-0.102507989162524i</v>
      </c>
      <c r="M2022" t="str">
        <f t="shared" si="1026"/>
        <v>0.234248867817539-1.05490289965047i</v>
      </c>
      <c r="N2022" t="str">
        <f t="shared" si="1027"/>
        <v>-1.39106090533151i</v>
      </c>
      <c r="O2022" t="str">
        <f t="shared" si="1028"/>
        <v>0.178769263238171-0.983891025734701i</v>
      </c>
      <c r="P2022" t="str">
        <f t="shared" si="1029"/>
        <v>0.821230736761829+0.983891025734701i</v>
      </c>
      <c r="Q2022" t="str">
        <f t="shared" si="1030"/>
        <v>-0.821230736761829+0.407169879596809i</v>
      </c>
      <c r="R2022" t="str">
        <f t="shared" si="1031"/>
        <v>-0.325882855425901-1.35964310486464i</v>
      </c>
      <c r="S2022" t="str">
        <f t="shared" si="1032"/>
        <v>0.146671586467613i</v>
      </c>
      <c r="T2022" t="str">
        <f t="shared" si="1033"/>
        <v>0.199421011220248-0.0477977554079127i</v>
      </c>
      <c r="U2022" t="e">
        <f t="shared" si="1034"/>
        <v>#DIV/0!</v>
      </c>
      <c r="V2022" t="str">
        <f t="shared" si="1035"/>
        <v>1.33333333333333E-06-0.000561987793403585i</v>
      </c>
      <c r="W2022" t="e">
        <f t="shared" si="1036"/>
        <v>#DIV/0!</v>
      </c>
      <c r="X2022" t="e">
        <f t="shared" si="1037"/>
        <v>#DIV/0!</v>
      </c>
      <c r="Y2022" t="str">
        <f t="shared" si="1038"/>
        <v>0.00083+0.189802461759281i</v>
      </c>
      <c r="Z2022" t="e">
        <f t="shared" si="1039"/>
        <v>#DIV/0!</v>
      </c>
      <c r="AA2022" t="e">
        <f t="shared" si="1040"/>
        <v>#DIV/0!</v>
      </c>
      <c r="AB2022" t="str">
        <f t="shared" si="1041"/>
        <v>1.22967722210309-0.294732288905359i</v>
      </c>
      <c r="AC2022" t="str">
        <f t="shared" si="1042"/>
        <v>0.977136550871782-1.36623077221604i</v>
      </c>
      <c r="AD2022" t="str">
        <f t="shared" si="1043"/>
        <v>0.568598891014043+0.493385507497204i</v>
      </c>
      <c r="AE2022" t="e">
        <f t="shared" si="1044"/>
        <v>#DIV/0!</v>
      </c>
      <c r="AF2022" t="str">
        <f t="shared" si="1045"/>
        <v>-18.8547693984323-2.29557762952828i</v>
      </c>
      <c r="AG2022" t="e">
        <f t="shared" si="1046"/>
        <v>#DIV/0!</v>
      </c>
      <c r="AH2022" t="e">
        <f t="shared" si="1047"/>
        <v>#DIV/0!</v>
      </c>
      <c r="AI2022" t="e">
        <f t="shared" si="1048"/>
        <v>#DIV/0!</v>
      </c>
      <c r="AJ2022" t="e">
        <f t="shared" si="1049"/>
        <v>#DIV/0!</v>
      </c>
      <c r="AK2022"/>
      <c r="AL2022"/>
      <c r="AM2022"/>
      <c r="AN2022"/>
    </row>
    <row r="2023" spans="1:40" x14ac:dyDescent="0.25">
      <c r="A2023"/>
      <c r="B2023">
        <f t="shared" si="1015"/>
        <v>188900</v>
      </c>
      <c r="C2023" s="186" t="str">
        <f t="shared" si="1018"/>
        <v>-2.75649594015181E-06+0.0166855051573833i</v>
      </c>
      <c r="D2023" s="158" t="str">
        <f t="shared" si="1019"/>
        <v>-7.66668779980221+0.127922206206605i</v>
      </c>
      <c r="E2023" t="str">
        <f t="shared" si="1020"/>
        <v>7.99989029741226-0.029624460624405i</v>
      </c>
      <c r="F2023" t="str">
        <f t="shared" si="1021"/>
        <v>0.999200650432383+2.95771189539195E-06i</v>
      </c>
      <c r="G2023">
        <f t="shared" si="1016"/>
        <v>1</v>
      </c>
      <c r="H2023" t="str">
        <f t="shared" si="1022"/>
        <v>11.1886510448184+2.42241787847736i</v>
      </c>
      <c r="I2023" t="str">
        <f t="shared" si="1023"/>
        <v>741.80856532889i</v>
      </c>
      <c r="J2023" t="str">
        <f t="shared" si="1017"/>
        <v>-743.858937065006+162.283976219871i</v>
      </c>
      <c r="K2023" t="str">
        <f t="shared" si="1024"/>
        <v>0.207678958680559-0.951935323827567i</v>
      </c>
      <c r="L2023" t="str">
        <f t="shared" si="1025"/>
        <v>0.0263331226611181-0.102460449842316i</v>
      </c>
      <c r="M2023" t="str">
        <f t="shared" si="1026"/>
        <v>0.234012081341677-1.05439577366988i</v>
      </c>
      <c r="N2023" t="str">
        <f t="shared" si="1027"/>
        <v>-1.39179769606526i</v>
      </c>
      <c r="O2023" t="str">
        <f t="shared" si="1028"/>
        <v>0.178044292989587-0.9840224742016i</v>
      </c>
      <c r="P2023" t="str">
        <f t="shared" si="1029"/>
        <v>0.821955707010413+0.9840224742016i</v>
      </c>
      <c r="Q2023" t="str">
        <f t="shared" si="1030"/>
        <v>-0.821955707010413+0.40777522186366i</v>
      </c>
      <c r="R2023" t="str">
        <f t="shared" si="1031"/>
        <v>-0.325874650857188-1.35883974370955i</v>
      </c>
      <c r="S2023" t="str">
        <f t="shared" si="1032"/>
        <v>0.146749272689259i</v>
      </c>
      <c r="T2023" t="str">
        <f t="shared" si="1033"/>
        <v>0.199408744090636-0.0478218680011585i</v>
      </c>
      <c r="U2023" t="e">
        <f t="shared" si="1034"/>
        <v>#DIV/0!</v>
      </c>
      <c r="V2023" t="str">
        <f t="shared" si="1035"/>
        <v>1.33333333333333E-06-0.000561690287954455i</v>
      </c>
      <c r="W2023" t="e">
        <f t="shared" si="1036"/>
        <v>#DIV/0!</v>
      </c>
      <c r="X2023" t="e">
        <f t="shared" si="1037"/>
        <v>#DIV/0!</v>
      </c>
      <c r="Y2023" t="str">
        <f t="shared" si="1038"/>
        <v>0.00083+0.189902992724196i</v>
      </c>
      <c r="Z2023" t="e">
        <f t="shared" si="1039"/>
        <v>#DIV/0!</v>
      </c>
      <c r="AA2023" t="e">
        <f t="shared" si="1040"/>
        <v>#DIV/0!</v>
      </c>
      <c r="AB2023" t="str">
        <f t="shared" si="1041"/>
        <v>1.22960158007434-0.294880972870498i</v>
      </c>
      <c r="AC2023" t="str">
        <f t="shared" si="1042"/>
        <v>0.976820373443895-1.36549241953767i</v>
      </c>
      <c r="AD2023" t="str">
        <f t="shared" si="1043"/>
        <v>0.568961056876863+0.493469475465118i</v>
      </c>
      <c r="AE2023" t="e">
        <f t="shared" si="1044"/>
        <v>#DIV/0!</v>
      </c>
      <c r="AF2023" t="str">
        <f t="shared" si="1045"/>
        <v>-18.8553388446206-2.29449567227076i</v>
      </c>
      <c r="AG2023" t="e">
        <f t="shared" si="1046"/>
        <v>#DIV/0!</v>
      </c>
      <c r="AH2023" t="e">
        <f t="shared" si="1047"/>
        <v>#DIV/0!</v>
      </c>
      <c r="AI2023" t="e">
        <f t="shared" si="1048"/>
        <v>#DIV/0!</v>
      </c>
      <c r="AJ2023" t="e">
        <f t="shared" si="1049"/>
        <v>#DIV/0!</v>
      </c>
      <c r="AK2023"/>
      <c r="AL2023"/>
      <c r="AM2023"/>
      <c r="AN2023"/>
    </row>
    <row r="2024" spans="1:40" x14ac:dyDescent="0.25">
      <c r="A2024"/>
      <c r="B2024">
        <f t="shared" si="1015"/>
        <v>189000</v>
      </c>
      <c r="C2024" s="186" t="str">
        <f t="shared" si="1018"/>
        <v>-2.75357978498432E-06+0.0166766768482577i</v>
      </c>
      <c r="D2024" s="158" t="str">
        <f t="shared" si="1019"/>
        <v>-7.66668777744506+0.127854522503309i</v>
      </c>
      <c r="E2024" t="str">
        <f t="shared" si="1020"/>
        <v>7.99989018123426-0.0296401428094284i</v>
      </c>
      <c r="F2024" t="str">
        <f t="shared" si="1021"/>
        <v>0.999200650443975+2.95927760785546E-06i</v>
      </c>
      <c r="G2024">
        <f t="shared" si="1016"/>
        <v>1</v>
      </c>
      <c r="H2024" t="str">
        <f t="shared" si="1022"/>
        <v>11.1892196722438+2.42126918568699i</v>
      </c>
      <c r="I2024" t="str">
        <f t="shared" si="1023"/>
        <v>742.201264410589i</v>
      </c>
      <c r="J2024" t="str">
        <f t="shared" si="1017"/>
        <v>-744.647773585927+162.369886212576i</v>
      </c>
      <c r="K2024" t="str">
        <f t="shared" si="1024"/>
        <v>0.207468659406014-0.951476156812012i</v>
      </c>
      <c r="L2024" t="str">
        <f t="shared" si="1025"/>
        <v>0.0263069886941038-0.102412951040591i</v>
      </c>
      <c r="M2024" t="str">
        <f t="shared" si="1026"/>
        <v>0.233775648100118-1.0538891078526i</v>
      </c>
      <c r="N2024" t="str">
        <f t="shared" si="1027"/>
        <v>-1.39253448679902i</v>
      </c>
      <c r="O2024" t="str">
        <f t="shared" si="1028"/>
        <v>0.177319226087769-0.984153388481508i</v>
      </c>
      <c r="P2024" t="str">
        <f t="shared" si="1029"/>
        <v>0.822680773912231+0.984153388481508i</v>
      </c>
      <c r="Q2024" t="str">
        <f t="shared" si="1030"/>
        <v>-0.822680773912231+0.408381098317512i</v>
      </c>
      <c r="R2024" t="str">
        <f t="shared" si="1031"/>
        <v>-0.325866441267288-1.35803718659682i</v>
      </c>
      <c r="S2024" t="str">
        <f t="shared" si="1032"/>
        <v>0.146826958910905i</v>
      </c>
      <c r="T2024" t="str">
        <f t="shared" si="1033"/>
        <v>0.199396470195932-0.0478459785823949i</v>
      </c>
      <c r="U2024" t="e">
        <f t="shared" si="1034"/>
        <v>#DIV/0!</v>
      </c>
      <c r="V2024" t="str">
        <f t="shared" si="1035"/>
        <v>1.33333333333333E-06-0.00056139309732591i</v>
      </c>
      <c r="W2024" t="e">
        <f t="shared" si="1036"/>
        <v>#DIV/0!</v>
      </c>
      <c r="X2024" t="e">
        <f t="shared" si="1037"/>
        <v>#DIV/0!</v>
      </c>
      <c r="Y2024" t="str">
        <f t="shared" si="1038"/>
        <v>0.00083+0.190003523689111i</v>
      </c>
      <c r="Z2024" t="e">
        <f t="shared" si="1039"/>
        <v>#DIV/0!</v>
      </c>
      <c r="AA2024" t="e">
        <f t="shared" si="1040"/>
        <v>#DIV/0!</v>
      </c>
      <c r="AB2024" t="str">
        <f t="shared" si="1041"/>
        <v>1.22952589633043-0.29502964442911i</v>
      </c>
      <c r="AC2024" t="str">
        <f t="shared" si="1042"/>
        <v>0.97650468451306-1.36475469630051i</v>
      </c>
      <c r="AD2024" t="str">
        <f t="shared" si="1043"/>
        <v>0.569323297135287+0.493553186885011i</v>
      </c>
      <c r="AE2024" t="e">
        <f t="shared" si="1044"/>
        <v>#DIV/0!</v>
      </c>
      <c r="AF2024" t="str">
        <f t="shared" si="1045"/>
        <v>-18.8559074496889-2.29341466318368i</v>
      </c>
      <c r="AG2024" t="e">
        <f t="shared" si="1046"/>
        <v>#DIV/0!</v>
      </c>
      <c r="AH2024" t="e">
        <f t="shared" si="1047"/>
        <v>#DIV/0!</v>
      </c>
      <c r="AI2024" t="e">
        <f t="shared" si="1048"/>
        <v>#DIV/0!</v>
      </c>
      <c r="AJ2024" t="e">
        <f t="shared" si="1049"/>
        <v>#DIV/0!</v>
      </c>
      <c r="AK2024"/>
      <c r="AL2024"/>
      <c r="AM2024"/>
      <c r="AN2024"/>
    </row>
    <row r="2025" spans="1:40" x14ac:dyDescent="0.25">
      <c r="A2025"/>
      <c r="B2025">
        <f t="shared" si="1015"/>
        <v>189100</v>
      </c>
      <c r="C2025" s="186" t="str">
        <f t="shared" si="1018"/>
        <v>-0.0000027506682549632+0.0166678578763171i</v>
      </c>
      <c r="D2025" s="158" t="str">
        <f t="shared" si="1019"/>
        <v>-7.66668775512325+0.127786910385098i</v>
      </c>
      <c r="E2025" t="str">
        <f t="shared" si="1020"/>
        <v>7.99989006499478-0.0296558249937683i</v>
      </c>
      <c r="F2025" t="str">
        <f t="shared" si="1021"/>
        <v>0.999200650455567+2.96084332025081E-06i</v>
      </c>
      <c r="G2025">
        <f t="shared" si="1016"/>
        <v>1</v>
      </c>
      <c r="H2025" t="str">
        <f t="shared" si="1022"/>
        <v>11.1897874601374+2.42012151152753i</v>
      </c>
      <c r="I2025" t="str">
        <f t="shared" si="1023"/>
        <v>742.593963492287i</v>
      </c>
      <c r="J2025" t="str">
        <f t="shared" si="1017"/>
        <v>-745.437027591114+162.45579620528i</v>
      </c>
      <c r="K2025" t="str">
        <f t="shared" si="1024"/>
        <v>0.207258674643827-0.951017408906378i</v>
      </c>
      <c r="L2025" t="str">
        <f t="shared" si="1025"/>
        <v>0.0262808927582595-0.102365492711603i</v>
      </c>
      <c r="M2025" t="str">
        <f t="shared" si="1026"/>
        <v>0.233539567402087-1.05338290161798i</v>
      </c>
      <c r="N2025" t="str">
        <f t="shared" si="1027"/>
        <v>-1.39327127753278i</v>
      </c>
      <c r="O2025" t="str">
        <f t="shared" si="1028"/>
        <v>0.176594062926336-0.984283768503357i</v>
      </c>
      <c r="P2025" t="str">
        <f t="shared" si="1029"/>
        <v>0.823405937073664+0.984283768503357i</v>
      </c>
      <c r="Q2025" t="str">
        <f t="shared" si="1030"/>
        <v>-0.823405937073664+0.408987509029423i</v>
      </c>
      <c r="R2025" t="str">
        <f t="shared" si="1031"/>
        <v>-0.325858226655065-1.35723543224802i</v>
      </c>
      <c r="S2025" t="str">
        <f t="shared" si="1032"/>
        <v>0.146904645132551i</v>
      </c>
      <c r="T2025" t="str">
        <f t="shared" si="1033"/>
        <v>0.19938418953572-0.0478700871502847i</v>
      </c>
      <c r="U2025" t="e">
        <f t="shared" si="1034"/>
        <v>#DIV/0!</v>
      </c>
      <c r="V2025" t="str">
        <f t="shared" si="1035"/>
        <v>1.33333333333333E-06-0.000561096221018492i</v>
      </c>
      <c r="W2025" t="e">
        <f t="shared" si="1036"/>
        <v>#DIV/0!</v>
      </c>
      <c r="X2025" t="e">
        <f t="shared" si="1037"/>
        <v>#DIV/0!</v>
      </c>
      <c r="Y2025" t="str">
        <f t="shared" si="1038"/>
        <v>0.00083+0.190104054654026i</v>
      </c>
      <c r="Z2025" t="e">
        <f t="shared" si="1039"/>
        <v>#DIV/0!</v>
      </c>
      <c r="AA2025" t="e">
        <f t="shared" si="1040"/>
        <v>#DIV/0!</v>
      </c>
      <c r="AB2025" t="str">
        <f t="shared" si="1041"/>
        <v>1.22945017086879-0.295178303572949i</v>
      </c>
      <c r="AC2025" t="str">
        <f t="shared" si="1042"/>
        <v>0.976189483134773-1.3640176017074i</v>
      </c>
      <c r="AD2025" t="str">
        <f t="shared" si="1043"/>
        <v>0.569685611615655+0.493636641692564i</v>
      </c>
      <c r="AE2025" t="e">
        <f t="shared" si="1044"/>
        <v>#DIV/0!</v>
      </c>
      <c r="AF2025" t="str">
        <f t="shared" si="1045"/>
        <v>-18.8564752152606-2.29233460114243i</v>
      </c>
      <c r="AG2025" t="e">
        <f t="shared" si="1046"/>
        <v>#DIV/0!</v>
      </c>
      <c r="AH2025" t="e">
        <f t="shared" si="1047"/>
        <v>#DIV/0!</v>
      </c>
      <c r="AI2025" t="e">
        <f t="shared" si="1048"/>
        <v>#DIV/0!</v>
      </c>
      <c r="AJ2025" t="e">
        <f t="shared" si="1049"/>
        <v>#DIV/0!</v>
      </c>
      <c r="AK2025"/>
      <c r="AL2025"/>
      <c r="AM2025"/>
      <c r="AN2025"/>
    </row>
    <row r="2026" spans="1:40" x14ac:dyDescent="0.25">
      <c r="A2026"/>
      <c r="B2026">
        <f t="shared" si="1015"/>
        <v>189200</v>
      </c>
      <c r="C2026" s="186" t="str">
        <f t="shared" si="1018"/>
        <v>-2.74776134031268E-06+0.0166590482267562i</v>
      </c>
      <c r="D2026" s="158" t="str">
        <f t="shared" si="1019"/>
        <v>-7.66668773283694+0.127719369738464i</v>
      </c>
      <c r="E2026" t="str">
        <f t="shared" si="1020"/>
        <v>7.99988994869382-0.0296715071774245i</v>
      </c>
      <c r="F2026" t="str">
        <f t="shared" si="1021"/>
        <v>0.999200650467169+2.96240903257802E-06i</v>
      </c>
      <c r="G2026">
        <f t="shared" si="1016"/>
        <v>1</v>
      </c>
      <c r="H2026" t="str">
        <f t="shared" si="1022"/>
        <v>11.1903544101197+2.41897485476245i</v>
      </c>
      <c r="I2026" t="str">
        <f t="shared" si="1023"/>
        <v>742.986662573986i</v>
      </c>
      <c r="J2026" t="str">
        <f t="shared" si="1017"/>
        <v>-746.226699080567+162.541706197986i</v>
      </c>
      <c r="K2026" t="str">
        <f t="shared" si="1024"/>
        <v>0.207049003776912-0.95055907957658i</v>
      </c>
      <c r="L2026" t="str">
        <f t="shared" si="1025"/>
        <v>0.0262548347815575-0.102318074809659i</v>
      </c>
      <c r="M2026" t="str">
        <f t="shared" si="1026"/>
        <v>0.233303838558469-1.05287715438624i</v>
      </c>
      <c r="N2026" t="str">
        <f t="shared" si="1027"/>
        <v>-1.39400806826653i</v>
      </c>
      <c r="O2026" t="str">
        <f t="shared" si="1028"/>
        <v>0.175868803898961-0.984413614196365i</v>
      </c>
      <c r="P2026" t="str">
        <f t="shared" si="1029"/>
        <v>0.824131196101039+0.984413614196365i</v>
      </c>
      <c r="Q2026" t="str">
        <f t="shared" si="1030"/>
        <v>-0.824131196101039+0.409594454070165i</v>
      </c>
      <c r="R2026" t="str">
        <f t="shared" si="1031"/>
        <v>-0.325850007019375-1.3564344793874i</v>
      </c>
      <c r="S2026" t="str">
        <f t="shared" si="1032"/>
        <v>0.146982331354197i</v>
      </c>
      <c r="T2026" t="str">
        <f t="shared" si="1033"/>
        <v>0.199371902109577-0.0478941937034892i</v>
      </c>
      <c r="U2026" t="e">
        <f t="shared" si="1034"/>
        <v>#DIV/0!</v>
      </c>
      <c r="V2026" t="str">
        <f t="shared" si="1035"/>
        <v>1.33333333333333E-06-0.000560799658533809i</v>
      </c>
      <c r="W2026" t="e">
        <f t="shared" si="1036"/>
        <v>#DIV/0!</v>
      </c>
      <c r="X2026" t="e">
        <f t="shared" si="1037"/>
        <v>#DIV/0!</v>
      </c>
      <c r="Y2026" t="str">
        <f t="shared" si="1038"/>
        <v>0.00083+0.19020458561894i</v>
      </c>
      <c r="Z2026" t="e">
        <f t="shared" si="1039"/>
        <v>#DIV/0!</v>
      </c>
      <c r="AA2026" t="e">
        <f t="shared" si="1040"/>
        <v>#DIV/0!</v>
      </c>
      <c r="AB2026" t="str">
        <f t="shared" si="1041"/>
        <v>1.22937440368681-0.295326950293762i</v>
      </c>
      <c r="AC2026" t="str">
        <f t="shared" si="1042"/>
        <v>0.975874768366799-1.36328113496235i</v>
      </c>
      <c r="AD2026" t="str">
        <f t="shared" si="1043"/>
        <v>0.570048000144247+0.493719839823555i</v>
      </c>
      <c r="AE2026" t="e">
        <f t="shared" si="1044"/>
        <v>#DIV/0!</v>
      </c>
      <c r="AF2026" t="str">
        <f t="shared" si="1045"/>
        <v>-18.8570421429566-2.29125548502399i</v>
      </c>
      <c r="AG2026" t="e">
        <f t="shared" si="1046"/>
        <v>#DIV/0!</v>
      </c>
      <c r="AH2026" t="e">
        <f t="shared" si="1047"/>
        <v>#DIV/0!</v>
      </c>
      <c r="AI2026" t="e">
        <f t="shared" si="1048"/>
        <v>#DIV/0!</v>
      </c>
      <c r="AJ2026" t="e">
        <f t="shared" si="1049"/>
        <v>#DIV/0!</v>
      </c>
      <c r="AK2026"/>
      <c r="AL2026"/>
      <c r="AM2026"/>
      <c r="AN2026"/>
    </row>
    <row r="2027" spans="1:40" x14ac:dyDescent="0.25">
      <c r="A2027"/>
      <c r="B2027">
        <f t="shared" si="1015"/>
        <v>189300</v>
      </c>
      <c r="C2027" s="186" t="str">
        <f t="shared" si="1018"/>
        <v>-2.74485903128291E-06+0.0166502478848011i</v>
      </c>
      <c r="D2027" s="158" t="str">
        <f t="shared" si="1019"/>
        <v>-7.6666877105859+0.127651900450142i</v>
      </c>
      <c r="E2027" t="str">
        <f t="shared" si="1020"/>
        <v>7.99988983233137-0.0296871893603965i</v>
      </c>
      <c r="F2027" t="str">
        <f t="shared" si="1021"/>
        <v>0.999200650478782+2.96397474483705E-06i</v>
      </c>
      <c r="G2027">
        <f t="shared" si="1016"/>
        <v>1</v>
      </c>
      <c r="H2027" t="str">
        <f t="shared" si="1022"/>
        <v>11.1909205238066+2.41782921415682i</v>
      </c>
      <c r="I2027" t="str">
        <f t="shared" si="1023"/>
        <v>743.379361655685i</v>
      </c>
      <c r="J2027" t="str">
        <f t="shared" si="1017"/>
        <v>-747.016788054286+162.627616190691i</v>
      </c>
      <c r="K2027" t="str">
        <f t="shared" si="1024"/>
        <v>0.206839646189663-0.950101168289349i</v>
      </c>
      <c r="L2027" t="str">
        <f t="shared" si="1025"/>
        <v>0.0262288146921357-0.102270697289122i</v>
      </c>
      <c r="M2027" t="str">
        <f t="shared" si="1026"/>
        <v>0.233068460881799-1.05237186557847i</v>
      </c>
      <c r="N2027" t="str">
        <f t="shared" si="1027"/>
        <v>-1.39474485900029i</v>
      </c>
      <c r="O2027" t="str">
        <f t="shared" si="1028"/>
        <v>0.175143449399338-0.984542925490048i</v>
      </c>
      <c r="P2027" t="str">
        <f t="shared" si="1029"/>
        <v>0.824856550600662+0.984542925490048i</v>
      </c>
      <c r="Q2027" t="str">
        <f t="shared" si="1030"/>
        <v>-0.824856550600662+0.410201933510242i</v>
      </c>
      <c r="R2027" t="str">
        <f t="shared" si="1031"/>
        <v>-0.325841782359081-1.35563432674189i</v>
      </c>
      <c r="S2027" t="str">
        <f t="shared" si="1032"/>
        <v>0.147060017575843i</v>
      </c>
      <c r="T2027" t="str">
        <f t="shared" si="1033"/>
        <v>0.199359607917078-0.0479182982406705i</v>
      </c>
      <c r="U2027" t="e">
        <f t="shared" si="1034"/>
        <v>#DIV/0!</v>
      </c>
      <c r="V2027" t="str">
        <f t="shared" si="1035"/>
        <v>1.33333333333333E-06-0.000560503409374523i</v>
      </c>
      <c r="W2027" t="e">
        <f t="shared" si="1036"/>
        <v>#DIV/0!</v>
      </c>
      <c r="X2027" t="e">
        <f t="shared" si="1037"/>
        <v>#DIV/0!</v>
      </c>
      <c r="Y2027" t="str">
        <f t="shared" si="1038"/>
        <v>0.00083+0.190305116583855i</v>
      </c>
      <c r="Z2027" t="e">
        <f t="shared" si="1039"/>
        <v>#DIV/0!</v>
      </c>
      <c r="AA2027" t="e">
        <f t="shared" si="1040"/>
        <v>#DIV/0!</v>
      </c>
      <c r="AB2027" t="str">
        <f t="shared" si="1041"/>
        <v>1.22929859478189-0.295475584583297i</v>
      </c>
      <c r="AC2027" t="str">
        <f t="shared" si="1042"/>
        <v>0.97556053926916-1.36254529527059i</v>
      </c>
      <c r="AD2027" t="str">
        <f t="shared" si="1043"/>
        <v>0.570410462547278+0.493802781213874i</v>
      </c>
      <c r="AE2027" t="e">
        <f t="shared" si="1044"/>
        <v>#DIV/0!</v>
      </c>
      <c r="AF2027" t="str">
        <f t="shared" si="1045"/>
        <v>-18.8576082343925-2.29017731370668i</v>
      </c>
      <c r="AG2027" t="e">
        <f t="shared" si="1046"/>
        <v>#DIV/0!</v>
      </c>
      <c r="AH2027" t="e">
        <f t="shared" si="1047"/>
        <v>#DIV/0!</v>
      </c>
      <c r="AI2027" t="e">
        <f t="shared" si="1048"/>
        <v>#DIV/0!</v>
      </c>
      <c r="AJ2027" t="e">
        <f t="shared" si="1049"/>
        <v>#DIV/0!</v>
      </c>
      <c r="AK2027"/>
      <c r="AL2027"/>
      <c r="AM2027"/>
      <c r="AN2027"/>
    </row>
    <row r="2028" spans="1:40" x14ac:dyDescent="0.25">
      <c r="A2028"/>
      <c r="B2028">
        <f t="shared" si="1015"/>
        <v>189400</v>
      </c>
      <c r="C2028" s="186" t="str">
        <f t="shared" si="1018"/>
        <v>-2.74196131814967E-06+0.016641456835709i</v>
      </c>
      <c r="D2028" s="158" t="str">
        <f t="shared" si="1019"/>
        <v>-7.66668768837012+0.127584502407102i</v>
      </c>
      <c r="E2028" t="str">
        <f t="shared" si="1020"/>
        <v>7.99988971590744-0.029702871542684i</v>
      </c>
      <c r="F2028" t="str">
        <f t="shared" si="1021"/>
        <v>0.999200650490394+2.96554045702782E-06i</v>
      </c>
      <c r="G2028">
        <f t="shared" si="1016"/>
        <v>1</v>
      </c>
      <c r="H2028" t="str">
        <f t="shared" si="1022"/>
        <v>11.1914858028108+2.41668458847751i</v>
      </c>
      <c r="I2028" t="str">
        <f t="shared" si="1023"/>
        <v>743.772060737384i</v>
      </c>
      <c r="J2028" t="str">
        <f t="shared" si="1017"/>
        <v>-747.807294512272+162.713526183396i</v>
      </c>
      <c r="K2028" t="str">
        <f t="shared" si="1024"/>
        <v>0.206630601267965-0.949643674512223i</v>
      </c>
      <c r="L2028" t="str">
        <f t="shared" si="1025"/>
        <v>0.0262028324182985-0.102223360104408i</v>
      </c>
      <c r="M2028" t="str">
        <f t="shared" si="1026"/>
        <v>0.232833433686263-1.05186703461663i</v>
      </c>
      <c r="N2028" t="str">
        <f t="shared" si="1027"/>
        <v>-1.39548164973404i</v>
      </c>
      <c r="O2028" t="str">
        <f t="shared" si="1028"/>
        <v>0.174417999821254-0.984671702314204i</v>
      </c>
      <c r="P2028" t="str">
        <f t="shared" si="1029"/>
        <v>0.825582000178746+0.984671702314204i</v>
      </c>
      <c r="Q2028" t="str">
        <f t="shared" si="1030"/>
        <v>-0.825582000178746+0.410809947419836i</v>
      </c>
      <c r="R2028" t="str">
        <f t="shared" si="1031"/>
        <v>-0.325833552673039-1.35483497304115i</v>
      </c>
      <c r="S2028" t="str">
        <f t="shared" si="1032"/>
        <v>0.147137703797489i</v>
      </c>
      <c r="T2028" t="str">
        <f t="shared" si="1033"/>
        <v>0.199347306957808-0.0479424007604891i</v>
      </c>
      <c r="U2028" t="e">
        <f t="shared" si="1034"/>
        <v>#DIV/0!</v>
      </c>
      <c r="V2028" t="str">
        <f t="shared" si="1035"/>
        <v>1.33333333333333E-06-0.000560207473044334i</v>
      </c>
      <c r="W2028" t="e">
        <f t="shared" si="1036"/>
        <v>#DIV/0!</v>
      </c>
      <c r="X2028" t="e">
        <f t="shared" si="1037"/>
        <v>#DIV/0!</v>
      </c>
      <c r="Y2028" t="str">
        <f t="shared" si="1038"/>
        <v>0.00083+0.19040564754877i</v>
      </c>
      <c r="Z2028" t="e">
        <f t="shared" si="1039"/>
        <v>#DIV/0!</v>
      </c>
      <c r="AA2028" t="e">
        <f t="shared" si="1040"/>
        <v>#DIV/0!</v>
      </c>
      <c r="AB2028" t="str">
        <f t="shared" si="1041"/>
        <v>1.22922274415145-0.295624206433296i</v>
      </c>
      <c r="AC2028" t="str">
        <f t="shared" si="1042"/>
        <v>0.975246794904147-1.36181008183854i</v>
      </c>
      <c r="AD2028" t="str">
        <f t="shared" si="1043"/>
        <v>0.570772998650911+0.493885465799527i</v>
      </c>
      <c r="AE2028" t="e">
        <f t="shared" si="1044"/>
        <v>#DIV/0!</v>
      </c>
      <c r="AF2028" t="str">
        <f t="shared" si="1045"/>
        <v>-18.8581734911809-2.28910008607041i</v>
      </c>
      <c r="AG2028" t="e">
        <f t="shared" si="1046"/>
        <v>#DIV/0!</v>
      </c>
      <c r="AH2028" t="e">
        <f t="shared" si="1047"/>
        <v>#DIV/0!</v>
      </c>
      <c r="AI2028" t="e">
        <f t="shared" si="1048"/>
        <v>#DIV/0!</v>
      </c>
      <c r="AJ2028" t="e">
        <f t="shared" si="1049"/>
        <v>#DIV/0!</v>
      </c>
      <c r="AK2028"/>
      <c r="AL2028"/>
      <c r="AM2028"/>
      <c r="AN2028"/>
    </row>
    <row r="2029" spans="1:40" x14ac:dyDescent="0.25">
      <c r="A2029"/>
      <c r="B2029">
        <f t="shared" si="1015"/>
        <v>189500</v>
      </c>
      <c r="C2029" s="186" t="str">
        <f t="shared" si="1018"/>
        <v>-2.73906819121442E-06+0.0166326750647682i</v>
      </c>
      <c r="D2029" s="158" t="str">
        <f t="shared" si="1019"/>
        <v>-7.66668766618946+0.127517175496556i</v>
      </c>
      <c r="E2029" t="str">
        <f t="shared" si="1020"/>
        <v>7.99988959942203-0.0297185537242867i</v>
      </c>
      <c r="F2029" t="str">
        <f t="shared" si="1021"/>
        <v>0.999200650502016+2.96710616915035E-06i</v>
      </c>
      <c r="G2029">
        <f t="shared" si="1016"/>
        <v>1</v>
      </c>
      <c r="H2029" t="str">
        <f t="shared" si="1022"/>
        <v>11.1920502487407+2.41554097649303i</v>
      </c>
      <c r="I2029" t="str">
        <f t="shared" si="1023"/>
        <v>744.164759819082i</v>
      </c>
      <c r="J2029" t="str">
        <f t="shared" si="1017"/>
        <v>-748.598218454523+162.799436176101i</v>
      </c>
      <c r="K2029" t="str">
        <f t="shared" si="1024"/>
        <v>0.206421868399178-0.949186597713557i</v>
      </c>
      <c r="L2029" t="str">
        <f t="shared" si="1025"/>
        <v>0.0261768878885145-0.102176063209985i</v>
      </c>
      <c r="M2029" t="str">
        <f t="shared" si="1026"/>
        <v>0.232598756287692-1.05136266092354i</v>
      </c>
      <c r="N2029" t="str">
        <f t="shared" si="1027"/>
        <v>-1.3962184404678i</v>
      </c>
      <c r="O2029" t="str">
        <f t="shared" si="1028"/>
        <v>0.173692455558508-0.98479994459893i</v>
      </c>
      <c r="P2029" t="str">
        <f t="shared" si="1029"/>
        <v>0.826307544441492+0.98479994459893i</v>
      </c>
      <c r="Q2029" t="str">
        <f t="shared" si="1030"/>
        <v>-0.826307544441492+0.41141849586887i</v>
      </c>
      <c r="R2029" t="str">
        <f t="shared" si="1031"/>
        <v>-0.325825317960107-1.35403641701748i</v>
      </c>
      <c r="S2029" t="str">
        <f t="shared" si="1032"/>
        <v>0.147215390019135i</v>
      </c>
      <c r="T2029" t="str">
        <f t="shared" si="1033"/>
        <v>0.19933499923134-0.0479665012616058i</v>
      </c>
      <c r="U2029" t="e">
        <f t="shared" si="1034"/>
        <v>#DIV/0!</v>
      </c>
      <c r="V2029" t="str">
        <f t="shared" si="1035"/>
        <v>1.33333333333333E-06-0.000559911849048004i</v>
      </c>
      <c r="W2029" t="e">
        <f t="shared" si="1036"/>
        <v>#DIV/0!</v>
      </c>
      <c r="X2029" t="e">
        <f t="shared" si="1037"/>
        <v>#DIV/0!</v>
      </c>
      <c r="Y2029" t="str">
        <f t="shared" si="1038"/>
        <v>0.00083+0.190506178513685i</v>
      </c>
      <c r="Z2029" t="e">
        <f t="shared" si="1039"/>
        <v>#DIV/0!</v>
      </c>
      <c r="AA2029" t="e">
        <f t="shared" si="1040"/>
        <v>#DIV/0!</v>
      </c>
      <c r="AB2029" t="str">
        <f t="shared" si="1041"/>
        <v>1.22914685179286-0.295772815835501i</v>
      </c>
      <c r="AC2029" t="str">
        <f t="shared" si="1042"/>
        <v>0.974933534336291-1.36107549387378i</v>
      </c>
      <c r="AD2029" t="str">
        <f t="shared" si="1043"/>
        <v>0.57113560828125+0.493967893516612i</v>
      </c>
      <c r="AE2029" t="e">
        <f t="shared" si="1044"/>
        <v>#DIV/0!</v>
      </c>
      <c r="AF2029" t="str">
        <f t="shared" si="1045"/>
        <v>-18.8587379149302-2.28802380099647i</v>
      </c>
      <c r="AG2029" t="e">
        <f t="shared" si="1046"/>
        <v>#DIV/0!</v>
      </c>
      <c r="AH2029" t="e">
        <f t="shared" si="1047"/>
        <v>#DIV/0!</v>
      </c>
      <c r="AI2029" t="e">
        <f t="shared" si="1048"/>
        <v>#DIV/0!</v>
      </c>
      <c r="AJ2029" t="e">
        <f t="shared" si="1049"/>
        <v>#DIV/0!</v>
      </c>
      <c r="AK2029"/>
      <c r="AL2029"/>
      <c r="AM2029"/>
      <c r="AN2029"/>
    </row>
    <row r="2030" spans="1:40" x14ac:dyDescent="0.25">
      <c r="A2030"/>
      <c r="B2030">
        <f t="shared" si="1015"/>
        <v>189600</v>
      </c>
      <c r="C2030" s="186" t="str">
        <f t="shared" si="1018"/>
        <v>-2.73617964080417E-06+0.0166239025572981i</v>
      </c>
      <c r="D2030" s="158" t="str">
        <f t="shared" si="1019"/>
        <v>-7.66668764404391+0.127449919605952i</v>
      </c>
      <c r="E2030" t="str">
        <f t="shared" si="1020"/>
        <v>7.99988948287514-0.0297342359052041i</v>
      </c>
      <c r="F2030" t="str">
        <f t="shared" si="1021"/>
        <v>0.999200650513638+2.96867188120453E-06i</v>
      </c>
      <c r="G2030">
        <f t="shared" si="1016"/>
        <v>1</v>
      </c>
      <c r="H2030" t="str">
        <f t="shared" si="1022"/>
        <v>11.1926138632014+2.41439837697367i</v>
      </c>
      <c r="I2030" t="str">
        <f t="shared" si="1023"/>
        <v>744.557458900781i</v>
      </c>
      <c r="J2030" t="str">
        <f t="shared" si="1017"/>
        <v>-749.389559881041+162.885346168806i</v>
      </c>
      <c r="K2030" t="str">
        <f t="shared" si="1024"/>
        <v>0.206213446972138-0.948729937362514i</v>
      </c>
      <c r="L2030" t="str">
        <f t="shared" si="1025"/>
        <v>0.0261509810314175-0.102128806560377i</v>
      </c>
      <c r="M2030" t="str">
        <f t="shared" si="1026"/>
        <v>0.232364428003556-1.05085874392289i</v>
      </c>
      <c r="N2030" t="str">
        <f t="shared" si="1027"/>
        <v>-1.39695523120156i</v>
      </c>
      <c r="O2030" t="str">
        <f t="shared" si="1028"/>
        <v>0.172966817004977-0.984927652274606i</v>
      </c>
      <c r="P2030" t="str">
        <f t="shared" si="1029"/>
        <v>0.827033182995023+0.984927652274606i</v>
      </c>
      <c r="Q2030" t="str">
        <f t="shared" si="1030"/>
        <v>-0.827033182995023+0.412027578926954i</v>
      </c>
      <c r="R2030" t="str">
        <f t="shared" si="1031"/>
        <v>-0.325817078219145-1.35323865740588i</v>
      </c>
      <c r="S2030" t="str">
        <f t="shared" si="1032"/>
        <v>0.147293076240781i</v>
      </c>
      <c r="T2030" t="str">
        <f t="shared" si="1033"/>
        <v>0.199322684737256-0.047990599742681i</v>
      </c>
      <c r="U2030" t="e">
        <f t="shared" si="1034"/>
        <v>#DIV/0!</v>
      </c>
      <c r="V2030" t="str">
        <f t="shared" si="1035"/>
        <v>1.33333333333333E-06-0.000559616536891335i</v>
      </c>
      <c r="W2030" t="e">
        <f t="shared" si="1036"/>
        <v>#DIV/0!</v>
      </c>
      <c r="X2030" t="e">
        <f t="shared" si="1037"/>
        <v>#DIV/0!</v>
      </c>
      <c r="Y2030" t="str">
        <f t="shared" si="1038"/>
        <v>0.00083+0.1906067094786i</v>
      </c>
      <c r="Z2030" t="e">
        <f t="shared" si="1039"/>
        <v>#DIV/0!</v>
      </c>
      <c r="AA2030" t="e">
        <f t="shared" si="1040"/>
        <v>#DIV/0!</v>
      </c>
      <c r="AB2030" t="str">
        <f t="shared" si="1041"/>
        <v>1.22907091770354-0.295921412781651i</v>
      </c>
      <c r="AC2030" t="str">
        <f t="shared" si="1042"/>
        <v>0.974620756632376-1.36034153058511i</v>
      </c>
      <c r="AD2030" t="str">
        <f t="shared" si="1043"/>
        <v>0.571498291264342+0.494050064301354i</v>
      </c>
      <c r="AE2030" t="e">
        <f t="shared" si="1044"/>
        <v>#DIV/0!</v>
      </c>
      <c r="AF2030" t="str">
        <f t="shared" si="1045"/>
        <v>-18.8593015072453-2.28694845736772i</v>
      </c>
      <c r="AG2030" t="e">
        <f t="shared" si="1046"/>
        <v>#DIV/0!</v>
      </c>
      <c r="AH2030" t="e">
        <f t="shared" si="1047"/>
        <v>#DIV/0!</v>
      </c>
      <c r="AI2030" t="e">
        <f t="shared" si="1048"/>
        <v>#DIV/0!</v>
      </c>
      <c r="AJ2030" t="e">
        <f t="shared" si="1049"/>
        <v>#DIV/0!</v>
      </c>
      <c r="AK2030"/>
      <c r="AL2030"/>
      <c r="AM2030"/>
      <c r="AN2030"/>
    </row>
    <row r="2031" spans="1:40" x14ac:dyDescent="0.25">
      <c r="A2031"/>
      <c r="B2031">
        <f t="shared" si="1015"/>
        <v>189700</v>
      </c>
      <c r="C2031" s="186" t="str">
        <f t="shared" si="1018"/>
        <v>-2.73329565727142E-06+0.0166151392986489i</v>
      </c>
      <c r="D2031" s="158" t="str">
        <f t="shared" si="1019"/>
        <v>-7.6666876219334+0.127382734622975i</v>
      </c>
      <c r="E2031" t="str">
        <f t="shared" si="1020"/>
        <v>7.99988936626676-0.029749918085436i</v>
      </c>
      <c r="F2031" t="str">
        <f t="shared" si="1021"/>
        <v>0.99920065052527+0.0000029702375931904i</v>
      </c>
      <c r="G2031">
        <f t="shared" si="1016"/>
        <v>1</v>
      </c>
      <c r="H2031" t="str">
        <f t="shared" si="1022"/>
        <v>11.193176647794+2.41325678869143i</v>
      </c>
      <c r="I2031" t="str">
        <f t="shared" si="1023"/>
        <v>744.95015798248i</v>
      </c>
      <c r="J2031" t="str">
        <f t="shared" si="1017"/>
        <v>-750.181318791825+162.971256161511i</v>
      </c>
      <c r="K2031" t="str">
        <f t="shared" si="1024"/>
        <v>0.206005336377151-0.948273692929066i</v>
      </c>
      <c r="L2031" t="str">
        <f t="shared" si="1025"/>
        <v>0.0261251117758058-0.102081590110162i</v>
      </c>
      <c r="M2031" t="str">
        <f t="shared" si="1026"/>
        <v>0.232130448152957-1.05035528303923i</v>
      </c>
      <c r="N2031" t="str">
        <f t="shared" si="1027"/>
        <v>-1.39769202193531i</v>
      </c>
      <c r="O2031" t="str">
        <f t="shared" si="1028"/>
        <v>0.172241084554593-0.985054825271902i</v>
      </c>
      <c r="P2031" t="str">
        <f t="shared" si="1029"/>
        <v>0.827758915445407+0.985054825271902i</v>
      </c>
      <c r="Q2031" t="str">
        <f t="shared" si="1030"/>
        <v>-0.827758915445407+0.412637196663408i</v>
      </c>
      <c r="R2031" t="str">
        <f t="shared" si="1031"/>
        <v>-0.325808833449005-1.352441692944i</v>
      </c>
      <c r="S2031" t="str">
        <f t="shared" si="1032"/>
        <v>0.147370762462427i</v>
      </c>
      <c r="T2031" t="str">
        <f t="shared" si="1033"/>
        <v>0.199310363475133-0.0480146962023738i</v>
      </c>
      <c r="U2031" t="e">
        <f t="shared" si="1034"/>
        <v>#DIV/0!</v>
      </c>
      <c r="V2031" t="str">
        <f t="shared" si="1035"/>
        <v>1.33333333333333E-06-0.000559321536081165i</v>
      </c>
      <c r="W2031" t="e">
        <f t="shared" si="1036"/>
        <v>#DIV/0!</v>
      </c>
      <c r="X2031" t="e">
        <f t="shared" si="1037"/>
        <v>#DIV/0!</v>
      </c>
      <c r="Y2031" t="str">
        <f t="shared" si="1038"/>
        <v>0.00083+0.190707240443515i</v>
      </c>
      <c r="Z2031" t="e">
        <f t="shared" si="1039"/>
        <v>#DIV/0!</v>
      </c>
      <c r="AA2031" t="e">
        <f t="shared" si="1040"/>
        <v>#DIV/0!</v>
      </c>
      <c r="AB2031" t="str">
        <f t="shared" si="1041"/>
        <v>1.2289949418809-0.296069997263478i</v>
      </c>
      <c r="AC2031" t="str">
        <f t="shared" si="1042"/>
        <v>0.974308460861426-1.35960819118251i</v>
      </c>
      <c r="AD2031" t="str">
        <f t="shared" si="1043"/>
        <v>0.571861047426178+0.494131978090086i</v>
      </c>
      <c r="AE2031" t="e">
        <f t="shared" si="1044"/>
        <v>#DIV/0!</v>
      </c>
      <c r="AF2031" t="str">
        <f t="shared" si="1045"/>
        <v>-18.8598642697274-2.28587405406846i</v>
      </c>
      <c r="AG2031" t="e">
        <f t="shared" si="1046"/>
        <v>#DIV/0!</v>
      </c>
      <c r="AH2031" t="e">
        <f t="shared" si="1047"/>
        <v>#DIV/0!</v>
      </c>
      <c r="AI2031" t="e">
        <f t="shared" si="1048"/>
        <v>#DIV/0!</v>
      </c>
      <c r="AJ2031" t="e">
        <f t="shared" si="1049"/>
        <v>#DIV/0!</v>
      </c>
      <c r="AK2031"/>
      <c r="AL2031"/>
      <c r="AM2031"/>
      <c r="AN2031"/>
    </row>
    <row r="2032" spans="1:40" x14ac:dyDescent="0.25">
      <c r="A2032"/>
      <c r="B2032">
        <f t="shared" si="1015"/>
        <v>189800</v>
      </c>
      <c r="C2032" s="186" t="str">
        <f t="shared" si="1018"/>
        <v>-2.73041623099416E-06+0.0166063852742021i</v>
      </c>
      <c r="D2032" s="158" t="str">
        <f t="shared" si="1019"/>
        <v>-7.66668759985777+0.127315620435549i</v>
      </c>
      <c r="E2032" t="str">
        <f t="shared" si="1020"/>
        <v>7.9998892495969-0.0297656002649819i</v>
      </c>
      <c r="F2032" t="str">
        <f t="shared" si="1021"/>
        <v>0.999200650536912+2.97180330510791E-06i</v>
      </c>
      <c r="G2032">
        <f t="shared" si="1016"/>
        <v>1</v>
      </c>
      <c r="H2032" t="str">
        <f t="shared" si="1022"/>
        <v>11.1937386041157+2.41211621041994i</v>
      </c>
      <c r="I2032" t="str">
        <f t="shared" si="1023"/>
        <v>745.342857064178i</v>
      </c>
      <c r="J2032" t="str">
        <f t="shared" si="1017"/>
        <v>-750.973495186875+163.057166154217i</v>
      </c>
      <c r="K2032" t="str">
        <f t="shared" si="1024"/>
        <v>0.205797536005993-0.947817863883994i</v>
      </c>
      <c r="L2032" t="str">
        <f t="shared" si="1025"/>
        <v>0.026099280050641-0.102034413813971i</v>
      </c>
      <c r="M2032" t="str">
        <f t="shared" si="1026"/>
        <v>0.231896816056634-1.04985227769797i</v>
      </c>
      <c r="N2032" t="str">
        <f t="shared" si="1027"/>
        <v>-1.39842881266907i</v>
      </c>
      <c r="O2032" t="str">
        <f t="shared" si="1028"/>
        <v>0.171515258601307-0.985181463521785i</v>
      </c>
      <c r="P2032" t="str">
        <f t="shared" si="1029"/>
        <v>0.828484741398693+0.985181463521785i</v>
      </c>
      <c r="Q2032" t="str">
        <f t="shared" si="1030"/>
        <v>-0.828484741398693+0.413247349147285i</v>
      </c>
      <c r="R2032" t="str">
        <f t="shared" si="1031"/>
        <v>-0.325800583648545-1.35164552237214i</v>
      </c>
      <c r="S2032" t="str">
        <f t="shared" si="1032"/>
        <v>0.147448448684072i</v>
      </c>
      <c r="T2032" t="str">
        <f t="shared" si="1033"/>
        <v>0.199298035444544-0.0480387906393432i</v>
      </c>
      <c r="U2032" t="e">
        <f t="shared" si="1034"/>
        <v>#DIV/0!</v>
      </c>
      <c r="V2032" t="str">
        <f t="shared" si="1035"/>
        <v>1.33333333333333E-06-0.000559026846125378i</v>
      </c>
      <c r="W2032" t="e">
        <f t="shared" si="1036"/>
        <v>#DIV/0!</v>
      </c>
      <c r="X2032" t="e">
        <f t="shared" si="1037"/>
        <v>#DIV/0!</v>
      </c>
      <c r="Y2032" t="str">
        <f t="shared" si="1038"/>
        <v>0.00083+0.19080777140843i</v>
      </c>
      <c r="Z2032" t="e">
        <f t="shared" si="1039"/>
        <v>#DIV/0!</v>
      </c>
      <c r="AA2032" t="e">
        <f t="shared" si="1040"/>
        <v>#DIV/0!</v>
      </c>
      <c r="AB2032" t="str">
        <f t="shared" si="1041"/>
        <v>1.22891892432229-0.296218569272713i</v>
      </c>
      <c r="AC2032" t="str">
        <f t="shared" si="1042"/>
        <v>0.973996646094691-1.35887547487709i</v>
      </c>
      <c r="AD2032" t="str">
        <f t="shared" si="1043"/>
        <v>0.572223876592692+0.494213634819224i</v>
      </c>
      <c r="AE2032" t="e">
        <f t="shared" si="1044"/>
        <v>#DIV/0!</v>
      </c>
      <c r="AF2032" t="str">
        <f t="shared" si="1045"/>
        <v>-18.8604262039735-2.28480058998439i</v>
      </c>
      <c r="AG2032" t="e">
        <f t="shared" si="1046"/>
        <v>#DIV/0!</v>
      </c>
      <c r="AH2032" t="e">
        <f t="shared" si="1047"/>
        <v>#DIV/0!</v>
      </c>
      <c r="AI2032" t="e">
        <f t="shared" si="1048"/>
        <v>#DIV/0!</v>
      </c>
      <c r="AJ2032" t="e">
        <f t="shared" si="1049"/>
        <v>#DIV/0!</v>
      </c>
      <c r="AK2032"/>
      <c r="AL2032"/>
      <c r="AM2032"/>
      <c r="AN2032"/>
    </row>
    <row r="2033" spans="1:40" x14ac:dyDescent="0.25">
      <c r="A2033"/>
      <c r="B2033">
        <f t="shared" si="1015"/>
        <v>189900</v>
      </c>
      <c r="C2033" s="186" t="str">
        <f t="shared" si="1018"/>
        <v>-2.72754135237562E-06+0.0165976404693696i</v>
      </c>
      <c r="D2033" s="158" t="str">
        <f t="shared" si="1019"/>
        <v>-7.66668757781702+0.127248576931834i</v>
      </c>
      <c r="E2033" t="str">
        <f t="shared" si="1020"/>
        <v>7.99988913286556-0.0297812824438415i</v>
      </c>
      <c r="F2033" t="str">
        <f t="shared" si="1021"/>
        <v>0.999200650548554+2.97336901695698E-06i</v>
      </c>
      <c r="G2033">
        <f t="shared" si="1016"/>
        <v>1</v>
      </c>
      <c r="H2033" t="str">
        <f t="shared" si="1022"/>
        <v>11.19429973376+2.41097664093463i</v>
      </c>
      <c r="I2033" t="str">
        <f t="shared" si="1023"/>
        <v>745.735556145877i</v>
      </c>
      <c r="J2033" t="str">
        <f t="shared" si="1017"/>
        <v>-751.766089066192+163.143076146921i</v>
      </c>
      <c r="K2033" t="str">
        <f t="shared" si="1024"/>
        <v>0.205590045251895-0.947362449698885i</v>
      </c>
      <c r="L2033" t="str">
        <f t="shared" si="1025"/>
        <v>0.0260734857850483-0.101987277626488i</v>
      </c>
      <c r="M2033" t="str">
        <f t="shared" si="1026"/>
        <v>0.231663531036943-1.04934972732537i</v>
      </c>
      <c r="N2033" t="str">
        <f t="shared" si="1027"/>
        <v>-1.39916560340283i</v>
      </c>
      <c r="O2033" t="str">
        <f t="shared" si="1028"/>
        <v>0.170789339539152-0.985307566955507i</v>
      </c>
      <c r="P2033" t="str">
        <f t="shared" si="1029"/>
        <v>0.829210660460848+0.985307566955507i</v>
      </c>
      <c r="Q2033" t="str">
        <f t="shared" si="1030"/>
        <v>-0.829210660460848+0.413858036447323i</v>
      </c>
      <c r="R2033" t="str">
        <f t="shared" si="1031"/>
        <v>-0.32579232881662-1.35085014443328i</v>
      </c>
      <c r="S2033" t="str">
        <f t="shared" si="1032"/>
        <v>0.147526134905719i</v>
      </c>
      <c r="T2033" t="str">
        <f t="shared" si="1033"/>
        <v>0.199285700645074-0.048062883052249i</v>
      </c>
      <c r="U2033" t="e">
        <f t="shared" si="1034"/>
        <v>#DIV/0!</v>
      </c>
      <c r="V2033" t="str">
        <f t="shared" si="1035"/>
        <v>1.33333333333333E-06-0.000558732466532894i</v>
      </c>
      <c r="W2033" t="e">
        <f t="shared" si="1036"/>
        <v>#DIV/0!</v>
      </c>
      <c r="X2033" t="e">
        <f t="shared" si="1037"/>
        <v>#DIV/0!</v>
      </c>
      <c r="Y2033" t="str">
        <f t="shared" si="1038"/>
        <v>0.00083+0.190908302373345i</v>
      </c>
      <c r="Z2033" t="e">
        <f t="shared" si="1039"/>
        <v>#DIV/0!</v>
      </c>
      <c r="AA2033" t="e">
        <f t="shared" si="1040"/>
        <v>#DIV/0!</v>
      </c>
      <c r="AB2033" t="str">
        <f t="shared" si="1041"/>
        <v>1.22884286502515-0.296367128801092i</v>
      </c>
      <c r="AC2033" t="str">
        <f t="shared" si="1042"/>
        <v>0.973685311405651-1.35814338088121i</v>
      </c>
      <c r="AD2033" t="str">
        <f t="shared" si="1043"/>
        <v>0.572586778589768+0.494295034425331i</v>
      </c>
      <c r="AE2033" t="e">
        <f t="shared" si="1044"/>
        <v>#DIV/0!</v>
      </c>
      <c r="AF2033" t="str">
        <f t="shared" si="1045"/>
        <v>-18.860987311577-2.2837280640028i</v>
      </c>
      <c r="AG2033" t="e">
        <f t="shared" si="1046"/>
        <v>#DIV/0!</v>
      </c>
      <c r="AH2033" t="e">
        <f t="shared" si="1047"/>
        <v>#DIV/0!</v>
      </c>
      <c r="AI2033" t="e">
        <f t="shared" si="1048"/>
        <v>#DIV/0!</v>
      </c>
      <c r="AJ2033" t="e">
        <f t="shared" si="1049"/>
        <v>#DIV/0!</v>
      </c>
      <c r="AK2033"/>
      <c r="AL2033"/>
      <c r="AM2033"/>
      <c r="AN2033"/>
    </row>
    <row r="2034" spans="1:40" x14ac:dyDescent="0.25">
      <c r="A2034"/>
      <c r="B2034">
        <f t="shared" ref="B2034:B2097" si="1050">B2033+100</f>
        <v>190000</v>
      </c>
      <c r="C2034" s="186" t="str">
        <f t="shared" si="1018"/>
        <v>-2.72467101184429E-06+0.016588904869594i</v>
      </c>
      <c r="D2034" s="158" t="str">
        <f t="shared" si="1019"/>
        <v>-7.66668755581108+0.127181604000221i</v>
      </c>
      <c r="E2034" t="str">
        <f t="shared" si="1020"/>
        <v>7.99988901607274-0.0297969646220144i</v>
      </c>
      <c r="F2034" t="str">
        <f t="shared" si="1021"/>
        <v>0.999200650560206+2.97493472873762E-06i</v>
      </c>
      <c r="G2034">
        <f t="shared" si="1016"/>
        <v>1</v>
      </c>
      <c r="H2034" t="str">
        <f t="shared" si="1022"/>
        <v>11.1948600383168+2.4098380790126i</v>
      </c>
      <c r="I2034" t="str">
        <f t="shared" si="1023"/>
        <v>746.128255227576i</v>
      </c>
      <c r="J2034" t="str">
        <f t="shared" si="1017"/>
        <v>-752.559100429774+163.228986139626i</v>
      </c>
      <c r="K2034" t="str">
        <f t="shared" si="1024"/>
        <v>0.205382863509557-0.946907449846134i</v>
      </c>
      <c r="L2034" t="str">
        <f t="shared" si="1025"/>
        <v>0.0260477289083159-0.101940181502453i</v>
      </c>
      <c r="M2034" t="str">
        <f t="shared" si="1026"/>
        <v>0.231430592417873-1.04884763134859i</v>
      </c>
      <c r="N2034" t="str">
        <f t="shared" si="1027"/>
        <v>-1.39990239413658i</v>
      </c>
      <c r="O2034" t="str">
        <f t="shared" si="1028"/>
        <v>0.17006332776221-0.985433135504608i</v>
      </c>
      <c r="P2034" t="str">
        <f t="shared" si="1029"/>
        <v>0.82993667223779+0.985433135504608i</v>
      </c>
      <c r="Q2034" t="str">
        <f t="shared" si="1030"/>
        <v>-0.82993667223779+0.414469258631972i</v>
      </c>
      <c r="R2034" t="str">
        <f t="shared" si="1031"/>
        <v>-0.325784068952082-1.35005555787304i</v>
      </c>
      <c r="S2034" t="str">
        <f t="shared" si="1032"/>
        <v>0.147603821127364i</v>
      </c>
      <c r="T2034" t="str">
        <f t="shared" si="1033"/>
        <v>0.199273359076296-0.0480869734397479i</v>
      </c>
      <c r="U2034" t="e">
        <f t="shared" si="1034"/>
        <v>#DIV/0!</v>
      </c>
      <c r="V2034" t="str">
        <f t="shared" si="1035"/>
        <v>1.33333333333333E-06-0.000558438396813668i</v>
      </c>
      <c r="W2034" t="e">
        <f t="shared" si="1036"/>
        <v>#DIV/0!</v>
      </c>
      <c r="X2034" t="e">
        <f t="shared" si="1037"/>
        <v>#DIV/0!</v>
      </c>
      <c r="Y2034" t="str">
        <f t="shared" si="1038"/>
        <v>0.00083+0.191008833338259i</v>
      </c>
      <c r="Z2034" t="e">
        <f t="shared" si="1039"/>
        <v>#DIV/0!</v>
      </c>
      <c r="AA2034" t="e">
        <f t="shared" si="1040"/>
        <v>#DIV/0!</v>
      </c>
      <c r="AB2034" t="str">
        <f t="shared" si="1041"/>
        <v>1.22876676398686-0.296515675840332i</v>
      </c>
      <c r="AC2034" t="str">
        <f t="shared" si="1042"/>
        <v>0.973374455870013-1.3574119084084i</v>
      </c>
      <c r="AD2034" t="str">
        <f t="shared" si="1043"/>
        <v>0.572949753243208+0.494376176845055i</v>
      </c>
      <c r="AE2034" t="e">
        <f t="shared" si="1044"/>
        <v>#DIV/0!</v>
      </c>
      <c r="AF2034" t="str">
        <f t="shared" si="1045"/>
        <v>-18.8615475941279-2.28265647501238i</v>
      </c>
      <c r="AG2034" t="e">
        <f t="shared" si="1046"/>
        <v>#DIV/0!</v>
      </c>
      <c r="AH2034" t="e">
        <f t="shared" si="1047"/>
        <v>#DIV/0!</v>
      </c>
      <c r="AI2034" t="e">
        <f t="shared" si="1048"/>
        <v>#DIV/0!</v>
      </c>
      <c r="AJ2034" t="e">
        <f t="shared" si="1049"/>
        <v>#DIV/0!</v>
      </c>
      <c r="AK2034"/>
      <c r="AL2034"/>
      <c r="AM2034"/>
      <c r="AN2034"/>
    </row>
    <row r="2035" spans="1:40" x14ac:dyDescent="0.25">
      <c r="A2035"/>
      <c r="B2035">
        <f t="shared" si="1050"/>
        <v>190100</v>
      </c>
      <c r="C2035" s="186" t="str">
        <f t="shared" si="1018"/>
        <v>-2.72180519985379E-06+0.0165801784603487i</v>
      </c>
      <c r="D2035" s="158" t="str">
        <f t="shared" si="1019"/>
        <v>-7.66668753383987+0.12711470152934i</v>
      </c>
      <c r="E2035" t="str">
        <f t="shared" si="1020"/>
        <v>7.99988889921843-0.0298126467995003i</v>
      </c>
      <c r="F2035" t="str">
        <f t="shared" si="1021"/>
        <v>0.999200650571868+0.0000029765004404498i</v>
      </c>
      <c r="G2035">
        <f t="shared" si="1016"/>
        <v>1</v>
      </c>
      <c r="H2035" t="str">
        <f t="shared" si="1022"/>
        <v>11.1954195193722+2.40870052343265i</v>
      </c>
      <c r="I2035" t="str">
        <f t="shared" si="1023"/>
        <v>746.520954309275i</v>
      </c>
      <c r="J2035" t="str">
        <f t="shared" si="1017"/>
        <v>-753.352529277623+163.314896132331i</v>
      </c>
      <c r="K2035" t="str">
        <f t="shared" si="1024"/>
        <v>0.205175990175124-0.946452863798934i</v>
      </c>
      <c r="L2035" t="str">
        <f t="shared" si="1025"/>
        <v>0.0260220093498944-0.101893125396658i</v>
      </c>
      <c r="M2035" t="str">
        <f t="shared" si="1026"/>
        <v>0.231197999525018-1.04834598919559i</v>
      </c>
      <c r="N2035" t="str">
        <f t="shared" si="1027"/>
        <v>-1.40063918487034i</v>
      </c>
      <c r="O2035" t="str">
        <f t="shared" si="1028"/>
        <v>0.169337223664585-0.985558169100926i</v>
      </c>
      <c r="P2035" t="str">
        <f t="shared" si="1029"/>
        <v>0.830662776335415+0.985558169100926i</v>
      </c>
      <c r="Q2035" t="str">
        <f t="shared" si="1030"/>
        <v>-0.830662776335415+0.415081015769414i</v>
      </c>
      <c r="R2035" t="str">
        <f t="shared" si="1031"/>
        <v>-0.325775804053784-1.34926176143965i</v>
      </c>
      <c r="S2035" t="str">
        <f t="shared" si="1032"/>
        <v>0.14768150734901i</v>
      </c>
      <c r="T2035" t="str">
        <f t="shared" si="1033"/>
        <v>0.199261010737788-0.0481110618004985i</v>
      </c>
      <c r="U2035" t="e">
        <f t="shared" si="1034"/>
        <v>#DIV/0!</v>
      </c>
      <c r="V2035" t="str">
        <f t="shared" si="1035"/>
        <v>1.33333333333333E-06-0.000558144636478679i</v>
      </c>
      <c r="W2035" t="e">
        <f t="shared" si="1036"/>
        <v>#DIV/0!</v>
      </c>
      <c r="X2035" t="e">
        <f t="shared" si="1037"/>
        <v>#DIV/0!</v>
      </c>
      <c r="Y2035" t="str">
        <f t="shared" si="1038"/>
        <v>0.00083+0.191109364303174i</v>
      </c>
      <c r="Z2035" t="e">
        <f t="shared" si="1039"/>
        <v>#DIV/0!</v>
      </c>
      <c r="AA2035" t="e">
        <f t="shared" si="1040"/>
        <v>#DIV/0!</v>
      </c>
      <c r="AB2035" t="str">
        <f t="shared" si="1041"/>
        <v>1.22869062120481-0.296664210382162i</v>
      </c>
      <c r="AC2035" t="str">
        <f t="shared" si="1042"/>
        <v>0.973064078565688-1.35668105667333i</v>
      </c>
      <c r="AD2035" t="str">
        <f t="shared" si="1043"/>
        <v>0.573312800378786+0.494457062015156i</v>
      </c>
      <c r="AE2035" t="e">
        <f t="shared" si="1044"/>
        <v>#DIV/0!</v>
      </c>
      <c r="AF2035" t="str">
        <f t="shared" si="1045"/>
        <v>-18.8621070532121-2.28158582190331i</v>
      </c>
      <c r="AG2035" t="e">
        <f t="shared" si="1046"/>
        <v>#DIV/0!</v>
      </c>
      <c r="AH2035" t="e">
        <f t="shared" si="1047"/>
        <v>#DIV/0!</v>
      </c>
      <c r="AI2035" t="e">
        <f t="shared" si="1048"/>
        <v>#DIV/0!</v>
      </c>
      <c r="AJ2035" t="e">
        <f t="shared" si="1049"/>
        <v>#DIV/0!</v>
      </c>
      <c r="AK2035"/>
      <c r="AL2035"/>
      <c r="AM2035"/>
      <c r="AN2035"/>
    </row>
    <row r="2036" spans="1:40" x14ac:dyDescent="0.25">
      <c r="A2036"/>
      <c r="B2036">
        <f t="shared" si="1050"/>
        <v>190200</v>
      </c>
      <c r="C2036" s="186" t="str">
        <f t="shared" si="1018"/>
        <v>-2.71894390688299E-06+0.0165714612271376i</v>
      </c>
      <c r="D2036" s="158" t="str">
        <f t="shared" si="1019"/>
        <v>-7.66668751190331+0.127047869408055i</v>
      </c>
      <c r="E2036" t="str">
        <f t="shared" si="1020"/>
        <v>7.99988878230264-0.0298283289762988i</v>
      </c>
      <c r="F2036" t="str">
        <f t="shared" si="1021"/>
        <v>0.99920065058353+2.97806615209342E-06i</v>
      </c>
      <c r="G2036">
        <f t="shared" si="1016"/>
        <v>1</v>
      </c>
      <c r="H2036" t="str">
        <f t="shared" si="1022"/>
        <v>11.1959781785085+2.40756397297527i</v>
      </c>
      <c r="I2036" t="str">
        <f t="shared" si="1023"/>
        <v>746.913653390973i</v>
      </c>
      <c r="J2036" t="str">
        <f t="shared" si="1017"/>
        <v>-754.146375609738+163.400806125037i</v>
      </c>
      <c r="K2036" t="str">
        <f t="shared" si="1024"/>
        <v>0.204969424646196-0.945998691031284i</v>
      </c>
      <c r="L2036" t="str">
        <f t="shared" si="1025"/>
        <v>0.0259963270393968-0.10184610926395i</v>
      </c>
      <c r="M2036" t="str">
        <f t="shared" si="1026"/>
        <v>0.230965751685593-1.04784480029523i</v>
      </c>
      <c r="N2036" t="str">
        <f t="shared" si="1027"/>
        <v>-1.40137597560409i</v>
      </c>
      <c r="O2036" t="str">
        <f t="shared" si="1028"/>
        <v>0.16861102764047-0.985682667676583i</v>
      </c>
      <c r="P2036" t="str">
        <f t="shared" si="1029"/>
        <v>0.83138897235953+0.985682667676583i</v>
      </c>
      <c r="Q2036" t="str">
        <f t="shared" si="1030"/>
        <v>-0.83138897235953+0.415693307927507i</v>
      </c>
      <c r="R2036" t="str">
        <f t="shared" si="1031"/>
        <v>-0.32576753412058-1.348468753884i</v>
      </c>
      <c r="S2036" t="str">
        <f t="shared" si="1032"/>
        <v>0.147759193570656i</v>
      </c>
      <c r="T2036" t="str">
        <f t="shared" si="1033"/>
        <v>0.199248655629127-0.0481351481331581i</v>
      </c>
      <c r="U2036" t="e">
        <f t="shared" si="1034"/>
        <v>#DIV/0!</v>
      </c>
      <c r="V2036" t="str">
        <f t="shared" si="1035"/>
        <v>1.33333333333333E-06-0.00055785118503994i</v>
      </c>
      <c r="W2036" t="e">
        <f t="shared" si="1036"/>
        <v>#DIV/0!</v>
      </c>
      <c r="X2036" t="e">
        <f t="shared" si="1037"/>
        <v>#DIV/0!</v>
      </c>
      <c r="Y2036" t="str">
        <f t="shared" si="1038"/>
        <v>0.00083+0.191209895268089i</v>
      </c>
      <c r="Z2036" t="e">
        <f t="shared" si="1039"/>
        <v>#DIV/0!</v>
      </c>
      <c r="AA2036" t="e">
        <f t="shared" si="1040"/>
        <v>#DIV/0!</v>
      </c>
      <c r="AB2036" t="str">
        <f t="shared" si="1041"/>
        <v>1.22861443667639-0.296812732418302i</v>
      </c>
      <c r="AC2036" t="str">
        <f t="shared" si="1042"/>
        <v>0.972754178572797-1.35595082489186i</v>
      </c>
      <c r="AD2036" t="str">
        <f t="shared" si="1043"/>
        <v>0.57367591982221+0.494537689872508i</v>
      </c>
      <c r="AE2036" t="e">
        <f t="shared" si="1044"/>
        <v>#DIV/0!</v>
      </c>
      <c r="AF2036" t="str">
        <f t="shared" si="1045"/>
        <v>-18.8626656904118-2.28051610356721i</v>
      </c>
      <c r="AG2036" t="e">
        <f t="shared" si="1046"/>
        <v>#DIV/0!</v>
      </c>
      <c r="AH2036" t="e">
        <f t="shared" si="1047"/>
        <v>#DIV/0!</v>
      </c>
      <c r="AI2036" t="e">
        <f t="shared" si="1048"/>
        <v>#DIV/0!</v>
      </c>
      <c r="AJ2036" t="e">
        <f t="shared" si="1049"/>
        <v>#DIV/0!</v>
      </c>
      <c r="AK2036"/>
      <c r="AL2036"/>
      <c r="AM2036"/>
      <c r="AN2036"/>
    </row>
    <row r="2037" spans="1:40" x14ac:dyDescent="0.25">
      <c r="A2037"/>
      <c r="B2037">
        <f t="shared" si="1050"/>
        <v>190300</v>
      </c>
      <c r="C2037" s="186" t="str">
        <f t="shared" si="1018"/>
        <v>-0.0000027160871234356+0.0165627531554952i</v>
      </c>
      <c r="D2037" s="158" t="str">
        <f t="shared" si="1019"/>
        <v>-7.66668749000126+0.126981107525463i</v>
      </c>
      <c r="E2037" t="str">
        <f t="shared" si="1020"/>
        <v>7.99988866532537-0.0298440111524095i</v>
      </c>
      <c r="F2037" t="str">
        <f t="shared" si="1021"/>
        <v>0.999200650595202+2.97963186366851E-06i</v>
      </c>
      <c r="G2037">
        <f t="shared" si="1016"/>
        <v>1</v>
      </c>
      <c r="H2037" t="str">
        <f t="shared" si="1022"/>
        <v>11.1965360173042+2.40642842642265i</v>
      </c>
      <c r="I2037" t="str">
        <f t="shared" si="1023"/>
        <v>747.306352472672i</v>
      </c>
      <c r="J2037" t="str">
        <f t="shared" si="1017"/>
        <v>-754.940639426119+163.486716117741i</v>
      </c>
      <c r="K2037" t="str">
        <f t="shared" si="1024"/>
        <v>0.204763166321814-0.945544931017991i</v>
      </c>
      <c r="L2037" t="str">
        <f t="shared" si="1025"/>
        <v>0.0259706819065972-0.101799133059227i</v>
      </c>
      <c r="M2037" t="str">
        <f t="shared" si="1026"/>
        <v>0.230733848228411-1.04734406407722i</v>
      </c>
      <c r="N2037" t="str">
        <f t="shared" si="1027"/>
        <v>-1.40211276633785i</v>
      </c>
      <c r="O2037" t="str">
        <f t="shared" si="1028"/>
        <v>0.167884740084067-0.985806631163995i</v>
      </c>
      <c r="P2037" t="str">
        <f t="shared" si="1029"/>
        <v>0.832115259915933+0.985806631163995i</v>
      </c>
      <c r="Q2037" t="str">
        <f t="shared" si="1030"/>
        <v>-0.832115259915933+0.416306135173855i</v>
      </c>
      <c r="R2037" t="str">
        <f t="shared" si="1031"/>
        <v>-0.325759259151321-1.34767653395958i</v>
      </c>
      <c r="S2037" t="str">
        <f t="shared" si="1032"/>
        <v>0.147836879792302i</v>
      </c>
      <c r="T2037" t="str">
        <f t="shared" si="1033"/>
        <v>0.199236293749889-0.0481592324363832i</v>
      </c>
      <c r="U2037" t="e">
        <f t="shared" si="1034"/>
        <v>#DIV/0!</v>
      </c>
      <c r="V2037" t="str">
        <f t="shared" si="1035"/>
        <v>1.33333333333333E-06-0.000557558042010494i</v>
      </c>
      <c r="W2037" t="e">
        <f t="shared" si="1036"/>
        <v>#DIV/0!</v>
      </c>
      <c r="X2037" t="e">
        <f t="shared" si="1037"/>
        <v>#DIV/0!</v>
      </c>
      <c r="Y2037" t="str">
        <f t="shared" si="1038"/>
        <v>0.00083+0.191310426233004i</v>
      </c>
      <c r="Z2037" t="e">
        <f t="shared" si="1039"/>
        <v>#DIV/0!</v>
      </c>
      <c r="AA2037" t="e">
        <f t="shared" si="1040"/>
        <v>#DIV/0!</v>
      </c>
      <c r="AB2037" t="str">
        <f t="shared" si="1041"/>
        <v>1.22853821039898-0.296961241940467i</v>
      </c>
      <c r="AC2037" t="str">
        <f t="shared" si="1042"/>
        <v>0.972444754973655-1.35522121228103i</v>
      </c>
      <c r="AD2037" t="str">
        <f t="shared" si="1043"/>
        <v>0.574039111399124+0.494618060354092i</v>
      </c>
      <c r="AE2037" t="e">
        <f t="shared" si="1044"/>
        <v>#DIV/0!</v>
      </c>
      <c r="AF2037" t="str">
        <f t="shared" si="1045"/>
        <v>-18.8632235073055-2.27944731889719i</v>
      </c>
      <c r="AG2037" t="e">
        <f t="shared" si="1046"/>
        <v>#DIV/0!</v>
      </c>
      <c r="AH2037" t="e">
        <f t="shared" si="1047"/>
        <v>#DIV/0!</v>
      </c>
      <c r="AI2037" t="e">
        <f t="shared" si="1048"/>
        <v>#DIV/0!</v>
      </c>
      <c r="AJ2037" t="e">
        <f t="shared" si="1049"/>
        <v>#DIV/0!</v>
      </c>
      <c r="AK2037"/>
      <c r="AL2037"/>
      <c r="AM2037"/>
      <c r="AN2037"/>
    </row>
    <row r="2038" spans="1:40" x14ac:dyDescent="0.25">
      <c r="A2038"/>
      <c r="B2038">
        <f t="shared" si="1050"/>
        <v>190400</v>
      </c>
      <c r="C2038" s="186" t="str">
        <f t="shared" si="1018"/>
        <v>-2.71323484004031E-06+0.0165540542309861i</v>
      </c>
      <c r="D2038" s="158" t="str">
        <f t="shared" si="1019"/>
        <v>-7.66668746813378+0.126914415770893i</v>
      </c>
      <c r="E2038" t="str">
        <f t="shared" si="1020"/>
        <v>7.99988854828661-0.0298596933278321i</v>
      </c>
      <c r="F2038" t="str">
        <f t="shared" si="1021"/>
        <v>0.999200650606874+2.98119757517497E-06i</v>
      </c>
      <c r="G2038">
        <f t="shared" si="1016"/>
        <v>1</v>
      </c>
      <c r="H2038" t="str">
        <f t="shared" si="1022"/>
        <v>11.1970930373343+2.40529388255873i</v>
      </c>
      <c r="I2038" t="str">
        <f t="shared" si="1023"/>
        <v>747.699051554371i</v>
      </c>
      <c r="J2038" t="str">
        <f t="shared" si="1017"/>
        <v>-755.735320726766+163.572626110446i</v>
      </c>
      <c r="K2038" t="str">
        <f t="shared" si="1024"/>
        <v>0.20455721460247-0.945091583234652i</v>
      </c>
      <c r="L2038" t="str">
        <f t="shared" si="1025"/>
        <v>0.0259450738814312-0.101752196737443i</v>
      </c>
      <c r="M2038" t="str">
        <f t="shared" si="1026"/>
        <v>0.230502288483901-1.0468437799721i</v>
      </c>
      <c r="N2038" t="str">
        <f t="shared" si="1027"/>
        <v>-1.40284955707161i</v>
      </c>
      <c r="O2038" t="str">
        <f t="shared" si="1028"/>
        <v>0.167158361389661-0.985930059495867i</v>
      </c>
      <c r="P2038" t="str">
        <f t="shared" si="1029"/>
        <v>0.832841638610339+0.985930059495867i</v>
      </c>
      <c r="Q2038" t="str">
        <f t="shared" si="1030"/>
        <v>-0.832841638610339+0.416919497575743i</v>
      </c>
      <c r="R2038" t="str">
        <f t="shared" si="1031"/>
        <v>-0.325750979144858-1.34688510042253i</v>
      </c>
      <c r="S2038" t="str">
        <f t="shared" si="1032"/>
        <v>0.147914566013948i</v>
      </c>
      <c r="T2038" t="str">
        <f t="shared" si="1033"/>
        <v>0.199223925099651-0.0481833147088303i</v>
      </c>
      <c r="U2038" t="e">
        <f t="shared" si="1034"/>
        <v>#DIV/0!</v>
      </c>
      <c r="V2038" t="str">
        <f t="shared" si="1035"/>
        <v>1.33333333333333E-06-0.000557265206904395i</v>
      </c>
      <c r="W2038" t="e">
        <f t="shared" si="1036"/>
        <v>#DIV/0!</v>
      </c>
      <c r="X2038" t="e">
        <f t="shared" si="1037"/>
        <v>#DIV/0!</v>
      </c>
      <c r="Y2038" t="str">
        <f t="shared" si="1038"/>
        <v>0.00083+0.191410957197919i</v>
      </c>
      <c r="Z2038" t="e">
        <f t="shared" si="1039"/>
        <v>#DIV/0!</v>
      </c>
      <c r="AA2038" t="e">
        <f t="shared" si="1040"/>
        <v>#DIV/0!</v>
      </c>
      <c r="AB2038" t="str">
        <f t="shared" si="1041"/>
        <v>1.22846194236999-0.297109738940375i</v>
      </c>
      <c r="AC2038" t="str">
        <f t="shared" si="1042"/>
        <v>0.972135806852795-1.35449221805908i</v>
      </c>
      <c r="AD2038" t="str">
        <f t="shared" si="1043"/>
        <v>0.574402374935118+0.494698173397i</v>
      </c>
      <c r="AE2038" t="e">
        <f t="shared" si="1044"/>
        <v>#DIV/0!</v>
      </c>
      <c r="AF2038" t="str">
        <f t="shared" si="1045"/>
        <v>-18.8637805054681-2.27837946678784i</v>
      </c>
      <c r="AG2038" t="e">
        <f t="shared" si="1046"/>
        <v>#DIV/0!</v>
      </c>
      <c r="AH2038" t="e">
        <f t="shared" si="1047"/>
        <v>#DIV/0!</v>
      </c>
      <c r="AI2038" t="e">
        <f t="shared" si="1048"/>
        <v>#DIV/0!</v>
      </c>
      <c r="AJ2038" t="e">
        <f t="shared" si="1049"/>
        <v>#DIV/0!</v>
      </c>
      <c r="AK2038"/>
      <c r="AL2038"/>
      <c r="AM2038"/>
      <c r="AN2038"/>
    </row>
    <row r="2039" spans="1:40" x14ac:dyDescent="0.25">
      <c r="A2039"/>
      <c r="B2039">
        <f t="shared" si="1050"/>
        <v>190500</v>
      </c>
      <c r="C2039" s="186" t="str">
        <f t="shared" si="1018"/>
        <v>-2.71038704725065E-06+0.0165453644392053i</v>
      </c>
      <c r="D2039" s="158" t="str">
        <f t="shared" si="1019"/>
        <v>-7.66668744630072+0.126847794033907i</v>
      </c>
      <c r="E2039" t="str">
        <f t="shared" si="1020"/>
        <v>7.99988843118637-0.0298753755025662i</v>
      </c>
      <c r="F2039" t="str">
        <f t="shared" si="1021"/>
        <v>0.999200650618556+2.98276328661282E-06i</v>
      </c>
      <c r="G2039">
        <f t="shared" si="1016"/>
        <v>1</v>
      </c>
      <c r="H2039" t="str">
        <f t="shared" si="1022"/>
        <v>11.19764924017+2.40416034016909i</v>
      </c>
      <c r="I2039" t="str">
        <f t="shared" si="1023"/>
        <v>748.091750636069i</v>
      </c>
      <c r="J2039" t="str">
        <f t="shared" si="1017"/>
        <v>-756.530419511679+163.658536103152i</v>
      </c>
      <c r="K2039" t="str">
        <f t="shared" si="1024"/>
        <v>0.204351568890085-0.944638647157668i</v>
      </c>
      <c r="L2039" t="str">
        <f t="shared" si="1025"/>
        <v>0.0259195028939955-0.101705300253607i</v>
      </c>
      <c r="M2039" t="str">
        <f t="shared" si="1026"/>
        <v>0.23027107178408-1.04634394741128i</v>
      </c>
      <c r="N2039" t="str">
        <f t="shared" si="1027"/>
        <v>-1.40358634780536i</v>
      </c>
      <c r="O2039" t="str">
        <f t="shared" si="1028"/>
        <v>0.166431891951582-0.986052952605192i</v>
      </c>
      <c r="P2039" t="str">
        <f t="shared" si="1029"/>
        <v>0.833568108048418+0.986052952605192i</v>
      </c>
      <c r="Q2039" t="str">
        <f t="shared" si="1030"/>
        <v>-0.833568108048418+0.417533395200168i</v>
      </c>
      <c r="R2039" t="str">
        <f t="shared" si="1031"/>
        <v>-0.32574269410004-1.34609445203157i</v>
      </c>
      <c r="S2039" t="str">
        <f t="shared" si="1032"/>
        <v>0.147992252235594i</v>
      </c>
      <c r="T2039" t="str">
        <f t="shared" si="1033"/>
        <v>0.19921154967799-0.0482073949491551i</v>
      </c>
      <c r="U2039" t="e">
        <f t="shared" si="1034"/>
        <v>#DIV/0!</v>
      </c>
      <c r="V2039" t="str">
        <f t="shared" si="1035"/>
        <v>1.33333333333333E-06-0.000556972679236728i</v>
      </c>
      <c r="W2039" t="e">
        <f t="shared" si="1036"/>
        <v>#DIV/0!</v>
      </c>
      <c r="X2039" t="e">
        <f t="shared" si="1037"/>
        <v>#DIV/0!</v>
      </c>
      <c r="Y2039" t="str">
        <f t="shared" si="1038"/>
        <v>0.00083+0.191511488162834i</v>
      </c>
      <c r="Z2039" t="e">
        <f t="shared" si="1039"/>
        <v>#DIV/0!</v>
      </c>
      <c r="AA2039" t="e">
        <f t="shared" si="1040"/>
        <v>#DIV/0!</v>
      </c>
      <c r="AB2039" t="str">
        <f t="shared" si="1041"/>
        <v>1.22838563258679-0.297258223409734i</v>
      </c>
      <c r="AC2039" t="str">
        <f t="shared" si="1042"/>
        <v>0.97182733329692-1.35376384144535i</v>
      </c>
      <c r="AD2039" t="str">
        <f t="shared" si="1043"/>
        <v>0.574765710255738+0.494778028938429i</v>
      </c>
      <c r="AE2039" t="e">
        <f t="shared" si="1044"/>
        <v>#DIV/0!</v>
      </c>
      <c r="AF2039" t="str">
        <f t="shared" si="1045"/>
        <v>-18.8643366864707-2.27731254613518i</v>
      </c>
      <c r="AG2039" t="e">
        <f t="shared" si="1046"/>
        <v>#DIV/0!</v>
      </c>
      <c r="AH2039" t="e">
        <f t="shared" si="1047"/>
        <v>#DIV/0!</v>
      </c>
      <c r="AI2039" t="e">
        <f t="shared" si="1048"/>
        <v>#DIV/0!</v>
      </c>
      <c r="AJ2039" t="e">
        <f t="shared" si="1049"/>
        <v>#DIV/0!</v>
      </c>
      <c r="AK2039"/>
      <c r="AL2039"/>
      <c r="AM2039"/>
      <c r="AN2039"/>
    </row>
    <row r="2040" spans="1:40" x14ac:dyDescent="0.25">
      <c r="A2040"/>
      <c r="B2040">
        <f t="shared" si="1050"/>
        <v>190600</v>
      </c>
      <c r="C2040" s="186" t="str">
        <f t="shared" si="1018"/>
        <v>-2.70754373564503E-06+0.0165366837657783i</v>
      </c>
      <c r="D2040" s="158" t="str">
        <f t="shared" si="1019"/>
        <v>-7.66668742450201+0.1267812422043i</v>
      </c>
      <c r="E2040" t="str">
        <f t="shared" si="1020"/>
        <v>7.99988831402465-0.0298910576766115i</v>
      </c>
      <c r="F2040" t="str">
        <f t="shared" si="1021"/>
        <v>0.999200650630248+2.98432899798204E-06i</v>
      </c>
      <c r="G2040">
        <f t="shared" si="1016"/>
        <v>1</v>
      </c>
      <c r="H2040" t="str">
        <f t="shared" si="1022"/>
        <v>11.1982046273787+2.403027798041i</v>
      </c>
      <c r="I2040" t="str">
        <f t="shared" si="1023"/>
        <v>748.484449717768i</v>
      </c>
      <c r="J2040" t="str">
        <f t="shared" si="1017"/>
        <v>-757.325935780858+163.744446095857i</v>
      </c>
      <c r="K2040" t="str">
        <f t="shared" si="1024"/>
        <v>0.204146228588017-0.94418612226424i</v>
      </c>
      <c r="L2040" t="str">
        <f t="shared" si="1025"/>
        <v>0.0258939688745465-0.101658443562777i</v>
      </c>
      <c r="M2040" t="str">
        <f t="shared" si="1026"/>
        <v>0.230040197462564-1.04584456582702i</v>
      </c>
      <c r="N2040" t="str">
        <f t="shared" si="1027"/>
        <v>-1.40432313853912i</v>
      </c>
      <c r="O2040" t="str">
        <f t="shared" si="1028"/>
        <v>0.165705332164183-0.98617531042526i</v>
      </c>
      <c r="P2040" t="str">
        <f t="shared" si="1029"/>
        <v>0.834294667835817+0.98617531042526i</v>
      </c>
      <c r="Q2040" t="str">
        <f t="shared" si="1030"/>
        <v>-0.834294667835817+0.41814782811386i</v>
      </c>
      <c r="R2040" t="str">
        <f t="shared" si="1031"/>
        <v>-0.325734404015717-1.34530458754804i</v>
      </c>
      <c r="S2040" t="str">
        <f t="shared" si="1032"/>
        <v>0.14806993845724i</v>
      </c>
      <c r="T2040" t="str">
        <f t="shared" si="1033"/>
        <v>0.199199167484481-0.048231473156013i</v>
      </c>
      <c r="U2040" t="e">
        <f t="shared" si="1034"/>
        <v>#DIV/0!</v>
      </c>
      <c r="V2040" t="str">
        <f t="shared" si="1035"/>
        <v>1.33333333333333E-06-0.000556680458523595i</v>
      </c>
      <c r="W2040" t="e">
        <f t="shared" si="1036"/>
        <v>#DIV/0!</v>
      </c>
      <c r="X2040" t="e">
        <f t="shared" si="1037"/>
        <v>#DIV/0!</v>
      </c>
      <c r="Y2040" t="str">
        <f t="shared" si="1038"/>
        <v>0.00083+0.191612019127749i</v>
      </c>
      <c r="Z2040" t="e">
        <f t="shared" si="1039"/>
        <v>#DIV/0!</v>
      </c>
      <c r="AA2040" t="e">
        <f t="shared" si="1040"/>
        <v>#DIV/0!</v>
      </c>
      <c r="AB2040" t="str">
        <f t="shared" si="1041"/>
        <v>1.22830928104678-0.297406695340255i</v>
      </c>
      <c r="AC2040" t="str">
        <f t="shared" si="1042"/>
        <v>0.971519333394923-1.35303608166043i</v>
      </c>
      <c r="AD2040" t="str">
        <f t="shared" si="1043"/>
        <v>0.575129117186453+0.494857626915691i</v>
      </c>
      <c r="AE2040" t="e">
        <f t="shared" si="1044"/>
        <v>#DIV/0!</v>
      </c>
      <c r="AF2040" t="str">
        <f t="shared" si="1045"/>
        <v>-18.8648920518807-2.2762465558367i</v>
      </c>
      <c r="AG2040" t="e">
        <f t="shared" si="1046"/>
        <v>#DIV/0!</v>
      </c>
      <c r="AH2040" t="e">
        <f t="shared" si="1047"/>
        <v>#DIV/0!</v>
      </c>
      <c r="AI2040" t="e">
        <f t="shared" si="1048"/>
        <v>#DIV/0!</v>
      </c>
      <c r="AJ2040" t="e">
        <f t="shared" si="1049"/>
        <v>#DIV/0!</v>
      </c>
      <c r="AK2040"/>
      <c r="AL2040"/>
      <c r="AM2040"/>
      <c r="AN2040"/>
    </row>
    <row r="2041" spans="1:40" x14ac:dyDescent="0.25">
      <c r="A2041"/>
      <c r="B2041">
        <f t="shared" si="1050"/>
        <v>190700</v>
      </c>
      <c r="C2041" s="186" t="str">
        <f t="shared" si="1018"/>
        <v>-2.70470489582642E-06+0.0165280121963604i</v>
      </c>
      <c r="D2041" s="158" t="str">
        <f t="shared" si="1019"/>
        <v>-7.66668740273757+0.126714760172096i</v>
      </c>
      <c r="E2041" t="str">
        <f t="shared" si="1020"/>
        <v>7.99988819680145-0.0299067398499676i</v>
      </c>
      <c r="F2041" t="str">
        <f t="shared" si="1021"/>
        <v>0.99920065064194+2.98589470928252E-06i</v>
      </c>
      <c r="G2041">
        <f t="shared" si="1016"/>
        <v>1</v>
      </c>
      <c r="H2041" t="str">
        <f t="shared" si="1022"/>
        <v>11.1987592005244+2.40189625496343i</v>
      </c>
      <c r="I2041" t="str">
        <f t="shared" si="1023"/>
        <v>748.877148799467i</v>
      </c>
      <c r="J2041" t="str">
        <f t="shared" si="1017"/>
        <v>-758.121869534304+163.830356088561i</v>
      </c>
      <c r="K2041" t="str">
        <f t="shared" si="1024"/>
        <v>0.203941193101053-0.943734008032361i</v>
      </c>
      <c r="L2041" t="str">
        <f t="shared" si="1025"/>
        <v>0.0258684717535011-0.101611626620069i</v>
      </c>
      <c r="M2041" t="str">
        <f t="shared" si="1026"/>
        <v>0.229809664854554-1.04534563465243i</v>
      </c>
      <c r="N2041" t="str">
        <f t="shared" si="1027"/>
        <v>-1.40505992927287i</v>
      </c>
      <c r="O2041" t="str">
        <f t="shared" si="1028"/>
        <v>0.164978682421905-0.986297132889644i</v>
      </c>
      <c r="P2041" t="str">
        <f t="shared" si="1029"/>
        <v>0.835021317578095+0.986297132889644i</v>
      </c>
      <c r="Q2041" t="str">
        <f t="shared" si="1030"/>
        <v>-0.835021317578095+0.418762796383226i</v>
      </c>
      <c r="R2041" t="str">
        <f t="shared" si="1031"/>
        <v>-0.325726108890737-1.34451550573588i</v>
      </c>
      <c r="S2041" t="str">
        <f t="shared" si="1032"/>
        <v>0.148147624678886i</v>
      </c>
      <c r="T2041" t="str">
        <f t="shared" si="1033"/>
        <v>0.199186778518702-0.0482555493280589i</v>
      </c>
      <c r="U2041" t="e">
        <f t="shared" si="1034"/>
        <v>#DIV/0!</v>
      </c>
      <c r="V2041" t="str">
        <f t="shared" si="1035"/>
        <v>1.33333333333333E-06-0.000556388544282102i</v>
      </c>
      <c r="W2041" t="e">
        <f t="shared" si="1036"/>
        <v>#DIV/0!</v>
      </c>
      <c r="X2041" t="e">
        <f t="shared" si="1037"/>
        <v>#DIV/0!</v>
      </c>
      <c r="Y2041" t="str">
        <f t="shared" si="1038"/>
        <v>0.00083+0.191712550092664i</v>
      </c>
      <c r="Z2041" t="e">
        <f t="shared" si="1039"/>
        <v>#DIV/0!</v>
      </c>
      <c r="AA2041" t="e">
        <f t="shared" si="1040"/>
        <v>#DIV/0!</v>
      </c>
      <c r="AB2041" t="str">
        <f t="shared" si="1041"/>
        <v>1.22823288774735-0.297555154723642i</v>
      </c>
      <c r="AC2041" t="str">
        <f t="shared" si="1042"/>
        <v>0.971211806237872-1.35230893792603i</v>
      </c>
      <c r="AD2041" t="str">
        <f t="shared" si="1043"/>
        <v>0.575492595552691+0.494936967266211i</v>
      </c>
      <c r="AE2041" t="e">
        <f t="shared" si="1044"/>
        <v>#DIV/0!</v>
      </c>
      <c r="AF2041" t="str">
        <f t="shared" si="1045"/>
        <v>-18.865446603262-2.27518149479133i</v>
      </c>
      <c r="AG2041" t="e">
        <f t="shared" si="1046"/>
        <v>#DIV/0!</v>
      </c>
      <c r="AH2041" t="e">
        <f t="shared" si="1047"/>
        <v>#DIV/0!</v>
      </c>
      <c r="AI2041" t="e">
        <f t="shared" si="1048"/>
        <v>#DIV/0!</v>
      </c>
      <c r="AJ2041" t="e">
        <f t="shared" si="1049"/>
        <v>#DIV/0!</v>
      </c>
      <c r="AK2041"/>
      <c r="AL2041"/>
      <c r="AM2041"/>
      <c r="AN2041"/>
    </row>
    <row r="2042" spans="1:40" x14ac:dyDescent="0.25">
      <c r="A2042"/>
      <c r="B2042">
        <f t="shared" si="1050"/>
        <v>190800</v>
      </c>
      <c r="C2042" s="186" t="str">
        <f t="shared" si="1018"/>
        <v>-2.70187051842246E-06+0.0165193497166373i</v>
      </c>
      <c r="D2042" s="158" t="str">
        <f t="shared" si="1019"/>
        <v>-7.66668738100732+0.126648347827553i</v>
      </c>
      <c r="E2042" t="str">
        <f t="shared" si="1020"/>
        <v>7.99988807951676-0.0299224220226341i</v>
      </c>
      <c r="F2042" t="str">
        <f t="shared" si="1021"/>
        <v>0.999200650653642+2.98746042051428E-06i</v>
      </c>
      <c r="G2042">
        <f t="shared" si="1016"/>
        <v>1</v>
      </c>
      <c r="H2042" t="str">
        <f t="shared" si="1022"/>
        <v>11.199312961167+2.40076570972706i</v>
      </c>
      <c r="I2042" t="str">
        <f t="shared" si="1023"/>
        <v>749.269847881166i</v>
      </c>
      <c r="J2042" t="str">
        <f t="shared" si="1017"/>
        <v>-758.918220772016+163.916266081267i</v>
      </c>
      <c r="K2042" t="str">
        <f t="shared" si="1024"/>
        <v>0.203736461835409-0.943282303940823i</v>
      </c>
      <c r="L2042" t="str">
        <f t="shared" si="1025"/>
        <v>0.0258430114614352-0.10156484938065i</v>
      </c>
      <c r="M2042" t="str">
        <f t="shared" si="1026"/>
        <v>0.229579473296844-1.04484715332147i</v>
      </c>
      <c r="N2042" t="str">
        <f t="shared" si="1027"/>
        <v>-1.40579672000663i</v>
      </c>
      <c r="O2042" t="str">
        <f t="shared" si="1028"/>
        <v>0.164251943119197-0.986418419932215i</v>
      </c>
      <c r="P2042" t="str">
        <f t="shared" si="1029"/>
        <v>0.835748056880803+0.986418419932215i</v>
      </c>
      <c r="Q2042" t="str">
        <f t="shared" si="1030"/>
        <v>-0.835748056880803+0.419378300074415i</v>
      </c>
      <c r="R2042" t="str">
        <f t="shared" si="1031"/>
        <v>-0.325717808723947-1.3437272053616i</v>
      </c>
      <c r="S2042" t="str">
        <f t="shared" si="1032"/>
        <v>0.148225310900532i</v>
      </c>
      <c r="T2042" t="str">
        <f t="shared" si="1033"/>
        <v>0.199174382780226-0.0482796234639471i</v>
      </c>
      <c r="U2042" t="e">
        <f t="shared" si="1034"/>
        <v>#DIV/0!</v>
      </c>
      <c r="V2042" t="str">
        <f t="shared" si="1035"/>
        <v>1.33333333333333E-06-0.000556096936030381i</v>
      </c>
      <c r="W2042" t="e">
        <f t="shared" si="1036"/>
        <v>#DIV/0!</v>
      </c>
      <c r="X2042" t="e">
        <f t="shared" si="1037"/>
        <v>#DIV/0!</v>
      </c>
      <c r="Y2042" t="str">
        <f t="shared" si="1038"/>
        <v>0.00083+0.191813081057578i</v>
      </c>
      <c r="Z2042" t="e">
        <f t="shared" si="1039"/>
        <v>#DIV/0!</v>
      </c>
      <c r="AA2042" t="e">
        <f t="shared" si="1040"/>
        <v>#DIV/0!</v>
      </c>
      <c r="AB2042" t="str">
        <f t="shared" si="1041"/>
        <v>1.22815645268586-0.297703601551599i</v>
      </c>
      <c r="AC2042" t="str">
        <f t="shared" si="1042"/>
        <v>0.970904750919003-1.35158240946501i</v>
      </c>
      <c r="AD2042" t="str">
        <f t="shared" si="1043"/>
        <v>0.575856145179819+0.495016049927506i</v>
      </c>
      <c r="AE2042" t="e">
        <f t="shared" si="1044"/>
        <v>#DIV/0!</v>
      </c>
      <c r="AF2042" t="str">
        <f t="shared" si="1045"/>
        <v>-18.8660003421743-2.27411736189951i</v>
      </c>
      <c r="AG2042" t="e">
        <f t="shared" si="1046"/>
        <v>#DIV/0!</v>
      </c>
      <c r="AH2042" t="e">
        <f t="shared" si="1047"/>
        <v>#DIV/0!</v>
      </c>
      <c r="AI2042" t="e">
        <f t="shared" si="1048"/>
        <v>#DIV/0!</v>
      </c>
      <c r="AJ2042" t="e">
        <f t="shared" si="1049"/>
        <v>#DIV/0!</v>
      </c>
      <c r="AK2042"/>
      <c r="AL2042"/>
      <c r="AM2042"/>
      <c r="AN2042"/>
    </row>
    <row r="2043" spans="1:40" x14ac:dyDescent="0.25">
      <c r="A2043"/>
      <c r="B2043">
        <f t="shared" si="1050"/>
        <v>190900</v>
      </c>
      <c r="C2043" s="186" t="str">
        <f t="shared" si="1018"/>
        <v>-2.69904059408535E-06+0.0165106963123243i</v>
      </c>
      <c r="D2043" s="158" t="str">
        <f t="shared" si="1019"/>
        <v>-7.66668735931119+0.126582005061153i</v>
      </c>
      <c r="E2043" t="str">
        <f t="shared" si="1020"/>
        <v>7.9998879621706-0.0299381041946107i</v>
      </c>
      <c r="F2043" t="str">
        <f t="shared" si="1021"/>
        <v>0.999200650665343+2.98902613167724E-06i</v>
      </c>
      <c r="G2043">
        <f t="shared" si="1016"/>
        <v>1</v>
      </c>
      <c r="H2043" t="str">
        <f t="shared" si="1022"/>
        <v>11.1998659108632+2.39963616112423i</v>
      </c>
      <c r="I2043" t="str">
        <f t="shared" si="1023"/>
        <v>749.662546962864i</v>
      </c>
      <c r="J2043" t="str">
        <f t="shared" si="1017"/>
        <v>-759.714989493994+164.002176073972i</v>
      </c>
      <c r="K2043" t="str">
        <f t="shared" si="1024"/>
        <v>0.203532034198718-0.942831009469209i</v>
      </c>
      <c r="L2043" t="str">
        <f t="shared" si="1025"/>
        <v>0.0258175879290841-0.101518111799741i</v>
      </c>
      <c r="M2043" t="str">
        <f t="shared" si="1026"/>
        <v>0.229349622127802-1.04434912126895i</v>
      </c>
      <c r="N2043" t="str">
        <f t="shared" si="1027"/>
        <v>-1.40653351074039i</v>
      </c>
      <c r="O2043" t="str">
        <f t="shared" si="1028"/>
        <v>0.163525114650587-0.98653917148713i</v>
      </c>
      <c r="P2043" t="str">
        <f t="shared" si="1029"/>
        <v>0.836474885349413+0.98653917148713i</v>
      </c>
      <c r="Q2043" t="str">
        <f t="shared" si="1030"/>
        <v>-0.836474885349413+0.41999433925326i</v>
      </c>
      <c r="R2043" t="str">
        <f t="shared" si="1031"/>
        <v>-0.325709503514195-1.3429396851943i</v>
      </c>
      <c r="S2043" t="str">
        <f t="shared" si="1032"/>
        <v>0.148302997122178i</v>
      </c>
      <c r="T2043" t="str">
        <f t="shared" si="1033"/>
        <v>0.199161980268629-0.0483036955623317i</v>
      </c>
      <c r="U2043" t="e">
        <f t="shared" si="1034"/>
        <v>#DIV/0!</v>
      </c>
      <c r="V2043" t="str">
        <f t="shared" si="1035"/>
        <v>1.33333333333333E-06-0.00055580563328757i</v>
      </c>
      <c r="W2043" t="e">
        <f t="shared" si="1036"/>
        <v>#DIV/0!</v>
      </c>
      <c r="X2043" t="e">
        <f t="shared" si="1037"/>
        <v>#DIV/0!</v>
      </c>
      <c r="Y2043" t="str">
        <f t="shared" si="1038"/>
        <v>0.00083+0.191913612022493i</v>
      </c>
      <c r="Z2043" t="e">
        <f t="shared" si="1039"/>
        <v>#DIV/0!</v>
      </c>
      <c r="AA2043" t="e">
        <f t="shared" si="1040"/>
        <v>#DIV/0!</v>
      </c>
      <c r="AB2043" t="str">
        <f t="shared" si="1041"/>
        <v>1.2280799758597-0.297852035815825i</v>
      </c>
      <c r="AC2043" t="str">
        <f t="shared" si="1042"/>
        <v>0.970598166533718-1.35085649550143i</v>
      </c>
      <c r="AD2043" t="str">
        <f t="shared" si="1043"/>
        <v>0.576219765893146+0.495094874837219i</v>
      </c>
      <c r="AE2043" t="e">
        <f t="shared" si="1044"/>
        <v>#DIV/0!</v>
      </c>
      <c r="AF2043" t="str">
        <f t="shared" si="1045"/>
        <v>-18.8665532701744-2.27305415606308i</v>
      </c>
      <c r="AG2043" t="e">
        <f t="shared" si="1046"/>
        <v>#DIV/0!</v>
      </c>
      <c r="AH2043" t="e">
        <f t="shared" si="1047"/>
        <v>#DIV/0!</v>
      </c>
      <c r="AI2043" t="e">
        <f t="shared" si="1048"/>
        <v>#DIV/0!</v>
      </c>
      <c r="AJ2043" t="e">
        <f t="shared" si="1049"/>
        <v>#DIV/0!</v>
      </c>
      <c r="AK2043"/>
      <c r="AL2043"/>
      <c r="AM2043"/>
      <c r="AN2043"/>
    </row>
    <row r="2044" spans="1:40" x14ac:dyDescent="0.25">
      <c r="A2044"/>
      <c r="B2044">
        <f t="shared" si="1050"/>
        <v>191000</v>
      </c>
      <c r="C2044" s="186" t="str">
        <f t="shared" si="1018"/>
        <v>-2.69621511349168E-06+0.0165020519691669i</v>
      </c>
      <c r="D2044" s="158" t="str">
        <f t="shared" si="1019"/>
        <v>-7.66668733764918+0.126515731763613i</v>
      </c>
      <c r="E2044" t="str">
        <f t="shared" si="1020"/>
        <v>7.99988784476294-0.029953786365897i</v>
      </c>
      <c r="F2044" t="str">
        <f t="shared" si="1021"/>
        <v>0.999200650677055+0.0000029905918427714i</v>
      </c>
      <c r="G2044">
        <f t="shared" si="1016"/>
        <v>1</v>
      </c>
      <c r="H2044" t="str">
        <f t="shared" si="1022"/>
        <v>11.2004180511659+2.398507607949i</v>
      </c>
      <c r="I2044" t="str">
        <f t="shared" si="1023"/>
        <v>750.055246044563i</v>
      </c>
      <c r="J2044" t="str">
        <f t="shared" si="1017"/>
        <v>-760.512175700238+164.088086066677i</v>
      </c>
      <c r="K2044" t="str">
        <f t="shared" si="1024"/>
        <v>0.203327909600033-0.942380124097901i</v>
      </c>
      <c r="L2044" t="str">
        <f t="shared" si="1025"/>
        <v>0.0257922010873419-0.101471413832618i</v>
      </c>
      <c r="M2044" t="str">
        <f t="shared" si="1026"/>
        <v>0.229120110687375-1.04385153793052i</v>
      </c>
      <c r="N2044" t="str">
        <f t="shared" si="1027"/>
        <v>-1.40727030147414i</v>
      </c>
      <c r="O2044" t="str">
        <f t="shared" si="1028"/>
        <v>0.162798197410651-0.986659387488835i</v>
      </c>
      <c r="P2044" t="str">
        <f t="shared" si="1029"/>
        <v>0.837201802589349+0.986659387488835i</v>
      </c>
      <c r="Q2044" t="str">
        <f t="shared" si="1030"/>
        <v>-0.837201802589349+0.420610913985305i</v>
      </c>
      <c r="R2044" t="str">
        <f t="shared" si="1031"/>
        <v>-0.325701193260327-1.34215294400569i</v>
      </c>
      <c r="S2044" t="str">
        <f t="shared" si="1032"/>
        <v>0.148380683343824i</v>
      </c>
      <c r="T2044" t="str">
        <f t="shared" si="1033"/>
        <v>0.199149570983489-0.0483277656218662i</v>
      </c>
      <c r="U2044" t="e">
        <f t="shared" si="1034"/>
        <v>#DIV/0!</v>
      </c>
      <c r="V2044" t="str">
        <f t="shared" si="1035"/>
        <v>1.33333333333333E-06-0.000555514635573806i</v>
      </c>
      <c r="W2044" t="e">
        <f t="shared" si="1036"/>
        <v>#DIV/0!</v>
      </c>
      <c r="X2044" t="e">
        <f t="shared" si="1037"/>
        <v>#DIV/0!</v>
      </c>
      <c r="Y2044" t="str">
        <f t="shared" si="1038"/>
        <v>0.00083+0.192014142987408i</v>
      </c>
      <c r="Z2044" t="e">
        <f t="shared" si="1039"/>
        <v>#DIV/0!</v>
      </c>
      <c r="AA2044" t="e">
        <f t="shared" si="1040"/>
        <v>#DIV/0!</v>
      </c>
      <c r="AB2044" t="str">
        <f t="shared" si="1041"/>
        <v>1.22800345726626-0.298000457508019i</v>
      </c>
      <c r="AC2044" t="str">
        <f t="shared" si="1042"/>
        <v>0.97029205217958-1.35013119526051i</v>
      </c>
      <c r="AD2044" t="str">
        <f t="shared" si="1043"/>
        <v>0.576583457517924+0.495173441933099i</v>
      </c>
      <c r="AE2044" t="e">
        <f t="shared" si="1044"/>
        <v>#DIV/0!</v>
      </c>
      <c r="AF2044" t="str">
        <f t="shared" si="1045"/>
        <v>-18.8671053888151-2.27199187618539i</v>
      </c>
      <c r="AG2044" t="e">
        <f t="shared" si="1046"/>
        <v>#DIV/0!</v>
      </c>
      <c r="AH2044" t="e">
        <f t="shared" si="1047"/>
        <v>#DIV/0!</v>
      </c>
      <c r="AI2044" t="e">
        <f t="shared" si="1048"/>
        <v>#DIV/0!</v>
      </c>
      <c r="AJ2044" t="e">
        <f t="shared" si="1049"/>
        <v>#DIV/0!</v>
      </c>
      <c r="AK2044"/>
      <c r="AL2044"/>
      <c r="AM2044"/>
      <c r="AN2044"/>
    </row>
    <row r="2045" spans="1:40" x14ac:dyDescent="0.25">
      <c r="A2045"/>
      <c r="B2045">
        <f t="shared" si="1050"/>
        <v>191100</v>
      </c>
      <c r="C2045" s="186" t="str">
        <f t="shared" si="1018"/>
        <v>-2.69339406734257E-06+0.0164934166729404i</v>
      </c>
      <c r="D2045" s="158" t="str">
        <f t="shared" si="1019"/>
        <v>-7.66668731602121+0.126449527825876i</v>
      </c>
      <c r="E2045" t="str">
        <f t="shared" si="1020"/>
        <v>7.99988772729381-0.0299694685364927i</v>
      </c>
      <c r="F2045" t="str">
        <f t="shared" si="1021"/>
        <v>0.999200650688777+2.99215755379676E-06i</v>
      </c>
      <c r="G2045">
        <f t="shared" si="1016"/>
        <v>1</v>
      </c>
      <c r="H2045" t="str">
        <f t="shared" si="1022"/>
        <v>11.2009693836242+2.39738004899709i</v>
      </c>
      <c r="I2045" t="str">
        <f t="shared" si="1023"/>
        <v>750.447945126262i</v>
      </c>
      <c r="J2045" t="str">
        <f t="shared" si="1017"/>
        <v>-761.309779390748+164.173996059382i</v>
      </c>
      <c r="K2045" t="str">
        <f t="shared" si="1024"/>
        <v>0.20312408744982-0.941929647308067i</v>
      </c>
      <c r="L2045" t="str">
        <f t="shared" si="1025"/>
        <v>0.0257668508672602-0.101424755434608i</v>
      </c>
      <c r="M2045" t="str">
        <f t="shared" si="1026"/>
        <v>0.22889093831708-1.04335440274268i</v>
      </c>
      <c r="N2045" t="str">
        <f t="shared" si="1027"/>
        <v>-1.4080070922079i</v>
      </c>
      <c r="O2045" t="str">
        <f t="shared" si="1028"/>
        <v>0.162071191793985-0.986779067872073i</v>
      </c>
      <c r="P2045" t="str">
        <f t="shared" si="1029"/>
        <v>0.837928808206015+0.986779067872073i</v>
      </c>
      <c r="Q2045" t="str">
        <f t="shared" si="1030"/>
        <v>-0.837928808206015+0.421228024335827i</v>
      </c>
      <c r="R2045" t="str">
        <f t="shared" si="1031"/>
        <v>-0.325692877961187-1.34136698056999i</v>
      </c>
      <c r="S2045" t="str">
        <f t="shared" si="1032"/>
        <v>0.14845836956547i</v>
      </c>
      <c r="T2045" t="str">
        <f t="shared" si="1033"/>
        <v>0.199137154924378-0.0483518336412034i</v>
      </c>
      <c r="U2045" t="e">
        <f t="shared" si="1034"/>
        <v>#DIV/0!</v>
      </c>
      <c r="V2045" t="str">
        <f t="shared" si="1035"/>
        <v>1.33333333333333E-06-0.00055522394241024i</v>
      </c>
      <c r="W2045" t="e">
        <f t="shared" si="1036"/>
        <v>#DIV/0!</v>
      </c>
      <c r="X2045" t="e">
        <f t="shared" si="1037"/>
        <v>#DIV/0!</v>
      </c>
      <c r="Y2045" t="str">
        <f t="shared" si="1038"/>
        <v>0.00083+0.192114673952323i</v>
      </c>
      <c r="Z2045" t="e">
        <f t="shared" si="1039"/>
        <v>#DIV/0!</v>
      </c>
      <c r="AA2045" t="e">
        <f t="shared" si="1040"/>
        <v>#DIV/0!</v>
      </c>
      <c r="AB2045" t="str">
        <f t="shared" si="1041"/>
        <v>1.22792689690292-0.298148866619872i</v>
      </c>
      <c r="AC2045" t="str">
        <f t="shared" si="1042"/>
        <v>0.969986406956306-1.34940650796862i</v>
      </c>
      <c r="AD2045" t="str">
        <f t="shared" si="1043"/>
        <v>0.576947219879348+0.495251751153006i</v>
      </c>
      <c r="AE2045" t="e">
        <f t="shared" si="1044"/>
        <v>#DIV/0!</v>
      </c>
      <c r="AF2045" t="str">
        <f t="shared" si="1045"/>
        <v>-18.8676566996454-2.27093052117121i</v>
      </c>
      <c r="AG2045" t="e">
        <f t="shared" si="1046"/>
        <v>#DIV/0!</v>
      </c>
      <c r="AH2045" t="e">
        <f t="shared" si="1047"/>
        <v>#DIV/0!</v>
      </c>
      <c r="AI2045" t="e">
        <f t="shared" si="1048"/>
        <v>#DIV/0!</v>
      </c>
      <c r="AJ2045" t="e">
        <f t="shared" si="1049"/>
        <v>#DIV/0!</v>
      </c>
      <c r="AK2045"/>
      <c r="AL2045"/>
      <c r="AM2045"/>
      <c r="AN2045"/>
    </row>
    <row r="2046" spans="1:40" x14ac:dyDescent="0.25">
      <c r="A2046"/>
      <c r="B2046">
        <f t="shared" si="1050"/>
        <v>191200</v>
      </c>
      <c r="C2046" s="186" t="str">
        <f t="shared" si="1018"/>
        <v>-2.69057744636334E-06+0.0164847904094499i</v>
      </c>
      <c r="D2046" s="158" t="str">
        <f t="shared" si="1019"/>
        <v>-7.66668729442712+0.126383393139116i</v>
      </c>
      <c r="E2046" t="str">
        <f t="shared" si="1020"/>
        <v>7.99988760976319-0.0299851507063973i</v>
      </c>
      <c r="F2046" t="str">
        <f t="shared" si="1021"/>
        <v>0.999200650700499+2.99372326475318E-06i</v>
      </c>
      <c r="G2046">
        <f t="shared" si="1016"/>
        <v>1</v>
      </c>
      <c r="H2046" t="str">
        <f t="shared" si="1022"/>
        <v>11.2015199097837+2.39625348306587i</v>
      </c>
      <c r="I2046" t="str">
        <f t="shared" si="1023"/>
        <v>750.840644207961i</v>
      </c>
      <c r="J2046" t="str">
        <f t="shared" si="1017"/>
        <v>-762.107800565525+164.259906052087i</v>
      </c>
      <c r="K2046" t="str">
        <f t="shared" si="1024"/>
        <v>0.202920567159956-0.941479578581665i</v>
      </c>
      <c r="L2046" t="str">
        <f t="shared" si="1025"/>
        <v>0.0257415372000493-0.101378136561092i</v>
      </c>
      <c r="M2046" t="str">
        <f t="shared" si="1026"/>
        <v>0.228662104360005-1.04285771514276i</v>
      </c>
      <c r="N2046" t="str">
        <f t="shared" si="1027"/>
        <v>-1.40874388294165i</v>
      </c>
      <c r="O2046" t="str">
        <f t="shared" si="1028"/>
        <v>0.16134409819527-0.986898212571872i</v>
      </c>
      <c r="P2046" t="str">
        <f t="shared" si="1029"/>
        <v>0.83865590180473+0.986898212571872i</v>
      </c>
      <c r="Q2046" t="str">
        <f t="shared" si="1030"/>
        <v>-0.83865590180473+0.421845670369778i</v>
      </c>
      <c r="R2046" t="str">
        <f t="shared" si="1031"/>
        <v>-0.325684557615621-1.34058179366404i</v>
      </c>
      <c r="S2046" t="str">
        <f t="shared" si="1032"/>
        <v>0.148536055787116i</v>
      </c>
      <c r="T2046" t="str">
        <f t="shared" si="1033"/>
        <v>0.199124732090874-0.0483758996189961i</v>
      </c>
      <c r="U2046" t="e">
        <f t="shared" si="1034"/>
        <v>#DIV/0!</v>
      </c>
      <c r="V2046" t="str">
        <f t="shared" si="1035"/>
        <v>1.33333333333333E-06-0.00055493355331902i</v>
      </c>
      <c r="W2046" t="e">
        <f t="shared" si="1036"/>
        <v>#DIV/0!</v>
      </c>
      <c r="X2046" t="e">
        <f t="shared" si="1037"/>
        <v>#DIV/0!</v>
      </c>
      <c r="Y2046" t="str">
        <f t="shared" si="1038"/>
        <v>0.00083+0.192215204917238i</v>
      </c>
      <c r="Z2046" t="e">
        <f t="shared" si="1039"/>
        <v>#DIV/0!</v>
      </c>
      <c r="AA2046" t="e">
        <f t="shared" si="1040"/>
        <v>#DIV/0!</v>
      </c>
      <c r="AB2046" t="str">
        <f t="shared" si="1041"/>
        <v>1.22785029476707-0.298297263143078i</v>
      </c>
      <c r="AC2046" t="str">
        <f t="shared" si="1042"/>
        <v>0.969681229965762-1.34868243285328i</v>
      </c>
      <c r="AD2046" t="str">
        <f t="shared" si="1043"/>
        <v>0.577311052802569+0.495329802434908i</v>
      </c>
      <c r="AE2046" t="e">
        <f t="shared" si="1044"/>
        <v>#DIV/0!</v>
      </c>
      <c r="AF2046" t="str">
        <f t="shared" si="1045"/>
        <v>-18.8682072042108-2.26987008992675i</v>
      </c>
      <c r="AG2046" t="e">
        <f t="shared" si="1046"/>
        <v>#DIV/0!</v>
      </c>
      <c r="AH2046" t="e">
        <f t="shared" si="1047"/>
        <v>#DIV/0!</v>
      </c>
      <c r="AI2046" t="e">
        <f t="shared" si="1048"/>
        <v>#DIV/0!</v>
      </c>
      <c r="AJ2046" t="e">
        <f t="shared" si="1049"/>
        <v>#DIV/0!</v>
      </c>
      <c r="AK2046"/>
      <c r="AL2046"/>
      <c r="AM2046"/>
      <c r="AN2046"/>
    </row>
    <row r="2047" spans="1:40" x14ac:dyDescent="0.25">
      <c r="A2047"/>
      <c r="B2047">
        <f t="shared" si="1050"/>
        <v>191300</v>
      </c>
      <c r="C2047" s="186" t="str">
        <f t="shared" si="1018"/>
        <v>-2.68776524130355E-06+0.01647617316453i</v>
      </c>
      <c r="D2047" s="158" t="str">
        <f t="shared" si="1019"/>
        <v>-7.66668727286684+0.12631732759473i</v>
      </c>
      <c r="E2047" t="str">
        <f t="shared" si="1020"/>
        <v>7.99988749217109-0.0300008328756106i</v>
      </c>
      <c r="F2047" t="str">
        <f t="shared" si="1021"/>
        <v>0.999200650712231+2.99528897564072E-06i</v>
      </c>
      <c r="G2047">
        <f t="shared" si="1016"/>
        <v>1</v>
      </c>
      <c r="H2047" t="str">
        <f t="shared" si="1022"/>
        <v>11.2020696311863+2.39512790895441i</v>
      </c>
      <c r="I2047" t="str">
        <f t="shared" si="1023"/>
        <v>751.233343289659i</v>
      </c>
      <c r="J2047" t="str">
        <f t="shared" si="1017"/>
        <v>-762.906239224567+164.345816044792i</v>
      </c>
      <c r="K2047" t="str">
        <f t="shared" si="1024"/>
        <v>0.202717348143722-0.941029917401447i</v>
      </c>
      <c r="L2047" t="str">
        <f t="shared" si="1025"/>
        <v>0.0257162600170764-0.101331557167506i</v>
      </c>
      <c r="M2047" t="str">
        <f t="shared" si="1026"/>
        <v>0.228433608160798-1.04236147456895i</v>
      </c>
      <c r="N2047" t="str">
        <f t="shared" si="1027"/>
        <v>-1.40948067367541i</v>
      </c>
      <c r="O2047" t="str">
        <f t="shared" si="1028"/>
        <v>0.160616917009198-0.987016821523555i</v>
      </c>
      <c r="P2047" t="str">
        <f t="shared" si="1029"/>
        <v>0.839383082990802+0.987016821523555i</v>
      </c>
      <c r="Q2047" t="str">
        <f t="shared" si="1030"/>
        <v>-0.839383082990802+0.422463852151855i</v>
      </c>
      <c r="R2047" t="str">
        <f t="shared" si="1031"/>
        <v>-0.325676232222472-1.33979738206719i</v>
      </c>
      <c r="S2047" t="str">
        <f t="shared" si="1032"/>
        <v>0.148613742008762i</v>
      </c>
      <c r="T2047" t="str">
        <f t="shared" si="1033"/>
        <v>0.199112302482548-0.0483999635538961i</v>
      </c>
      <c r="U2047" t="e">
        <f t="shared" si="1034"/>
        <v>#DIV/0!</v>
      </c>
      <c r="V2047" t="str">
        <f t="shared" si="1035"/>
        <v>1.33333333333333E-06-0.000554643467823299i</v>
      </c>
      <c r="W2047" t="e">
        <f t="shared" si="1036"/>
        <v>#DIV/0!</v>
      </c>
      <c r="X2047" t="e">
        <f t="shared" si="1037"/>
        <v>#DIV/0!</v>
      </c>
      <c r="Y2047" t="str">
        <f t="shared" si="1038"/>
        <v>0.00083+0.192315735882153i</v>
      </c>
      <c r="Z2047" t="e">
        <f t="shared" si="1039"/>
        <v>#DIV/0!</v>
      </c>
      <c r="AA2047" t="e">
        <f t="shared" si="1040"/>
        <v>#DIV/0!</v>
      </c>
      <c r="AB2047" t="str">
        <f t="shared" si="1041"/>
        <v>1.22777365085605-0.298445647069324i</v>
      </c>
      <c r="AC2047" t="str">
        <f t="shared" si="1042"/>
        <v>0.969376520311938-1.34795896914315i</v>
      </c>
      <c r="AD2047" t="str">
        <f t="shared" si="1043"/>
        <v>0.577674956112669+0.495407595716871i</v>
      </c>
      <c r="AE2047" t="e">
        <f t="shared" si="1044"/>
        <v>#DIV/0!</v>
      </c>
      <c r="AF2047" t="str">
        <f t="shared" si="1045"/>
        <v>-18.8687569040531-2.26881058135968i</v>
      </c>
      <c r="AG2047" t="e">
        <f t="shared" si="1046"/>
        <v>#DIV/0!</v>
      </c>
      <c r="AH2047" t="e">
        <f t="shared" si="1047"/>
        <v>#DIV/0!</v>
      </c>
      <c r="AI2047" t="e">
        <f t="shared" si="1048"/>
        <v>#DIV/0!</v>
      </c>
      <c r="AJ2047" t="e">
        <f t="shared" si="1049"/>
        <v>#DIV/0!</v>
      </c>
      <c r="AK2047"/>
      <c r="AL2047"/>
      <c r="AM2047"/>
      <c r="AN2047"/>
    </row>
    <row r="2048" spans="1:40" x14ac:dyDescent="0.25">
      <c r="A2048"/>
      <c r="B2048">
        <f t="shared" si="1050"/>
        <v>191400</v>
      </c>
      <c r="C2048" s="186" t="str">
        <f t="shared" si="1018"/>
        <v>-2.68495744293692E-06+0.0164675649240448i</v>
      </c>
      <c r="D2048" s="158" t="str">
        <f t="shared" si="1019"/>
        <v>-7.66668725134038+0.126251331084343i</v>
      </c>
      <c r="E2048" t="str">
        <f t="shared" si="1020"/>
        <v>7.99988737451751-0.0300165150441322i</v>
      </c>
      <c r="F2048" t="str">
        <f t="shared" si="1021"/>
        <v>0.999200650723972+2.99685468645934E-06i</v>
      </c>
      <c r="G2048">
        <f t="shared" si="1016"/>
        <v>1</v>
      </c>
      <c r="H2048" t="str">
        <f t="shared" si="1022"/>
        <v>11.2026185493704+2.39400332546351i</v>
      </c>
      <c r="I2048" t="str">
        <f t="shared" si="1023"/>
        <v>751.626042371358i</v>
      </c>
      <c r="J2048" t="str">
        <f t="shared" si="1017"/>
        <v>-763.705095367876+164.431726037498i</v>
      </c>
      <c r="K2048" t="str">
        <f t="shared" si="1024"/>
        <v>0.202514429815802-0.940580663250949i</v>
      </c>
      <c r="L2048" t="str">
        <f t="shared" si="1025"/>
        <v>0.0256910192498655-0.101285017209338i</v>
      </c>
      <c r="M2048" t="str">
        <f t="shared" si="1026"/>
        <v>0.228205449065668-1.04186568046029i</v>
      </c>
      <c r="N2048" t="str">
        <f t="shared" si="1027"/>
        <v>-1.41021746440917i</v>
      </c>
      <c r="O2048" t="str">
        <f t="shared" si="1028"/>
        <v>0.159889648630536-0.987134894662732i</v>
      </c>
      <c r="P2048" t="str">
        <f t="shared" si="1029"/>
        <v>0.840110351369464+0.987134894662732i</v>
      </c>
      <c r="Q2048" t="str">
        <f t="shared" si="1030"/>
        <v>-0.840110351369464+0.423082569746438i</v>
      </c>
      <c r="R2048" t="str">
        <f t="shared" si="1031"/>
        <v>-0.325667901780582-1.33901374456137i</v>
      </c>
      <c r="S2048" t="str">
        <f t="shared" si="1032"/>
        <v>0.148691428230408i</v>
      </c>
      <c r="T2048" t="str">
        <f t="shared" si="1033"/>
        <v>0.199099866098977-0.048424025444555i</v>
      </c>
      <c r="U2048" t="e">
        <f t="shared" si="1034"/>
        <v>#DIV/0!</v>
      </c>
      <c r="V2048" t="str">
        <f t="shared" si="1035"/>
        <v>1.33333333333333E-06-0.000554353685447214i</v>
      </c>
      <c r="W2048" t="e">
        <f t="shared" si="1036"/>
        <v>#DIV/0!</v>
      </c>
      <c r="X2048" t="e">
        <f t="shared" si="1037"/>
        <v>#DIV/0!</v>
      </c>
      <c r="Y2048" t="str">
        <f t="shared" si="1038"/>
        <v>0.00083+0.192416266847068i</v>
      </c>
      <c r="Z2048" t="e">
        <f t="shared" si="1039"/>
        <v>#DIV/0!</v>
      </c>
      <c r="AA2048" t="e">
        <f t="shared" si="1040"/>
        <v>#DIV/0!</v>
      </c>
      <c r="AB2048" t="str">
        <f t="shared" si="1041"/>
        <v>1.22769696516727-0.298594018390294i</v>
      </c>
      <c r="AC2048" t="str">
        <f t="shared" si="1042"/>
        <v>0.969072277100979-1.34723611606811i</v>
      </c>
      <c r="AD2048" t="str">
        <f t="shared" si="1043"/>
        <v>0.57803892963467+0.495485130937093i</v>
      </c>
      <c r="AE2048" t="e">
        <f t="shared" si="1044"/>
        <v>#DIV/0!</v>
      </c>
      <c r="AF2048" t="str">
        <f t="shared" si="1045"/>
        <v>-18.8693058007108-2.26775199437917i</v>
      </c>
      <c r="AG2048" t="e">
        <f t="shared" si="1046"/>
        <v>#DIV/0!</v>
      </c>
      <c r="AH2048" t="e">
        <f t="shared" si="1047"/>
        <v>#DIV/0!</v>
      </c>
      <c r="AI2048" t="e">
        <f t="shared" si="1048"/>
        <v>#DIV/0!</v>
      </c>
      <c r="AJ2048" t="e">
        <f t="shared" si="1049"/>
        <v>#DIV/0!</v>
      </c>
      <c r="AK2048"/>
      <c r="AL2048"/>
      <c r="AM2048"/>
      <c r="AN2048"/>
    </row>
    <row r="2049" spans="1:40" x14ac:dyDescent="0.25">
      <c r="A2049"/>
      <c r="B2049">
        <f t="shared" si="1050"/>
        <v>191500</v>
      </c>
      <c r="C2049" s="186" t="str">
        <f t="shared" si="1018"/>
        <v>-2.68215404206133E-06+0.0164589656738886i</v>
      </c>
      <c r="D2049" s="158" t="str">
        <f t="shared" si="1019"/>
        <v>-7.66668722984764+0.126185403499813i</v>
      </c>
      <c r="E2049" t="str">
        <f t="shared" si="1020"/>
        <v>7.99988725680245-0.0300321972119616i</v>
      </c>
      <c r="F2049" t="str">
        <f t="shared" si="1021"/>
        <v>0.999200650735714+2.99842039720892E-06i</v>
      </c>
      <c r="G2049">
        <f t="shared" si="1016"/>
        <v>1</v>
      </c>
      <c r="H2049" t="str">
        <f t="shared" si="1022"/>
        <v>11.2031666658708+2.39287973139556i</v>
      </c>
      <c r="I2049" t="str">
        <f t="shared" si="1023"/>
        <v>752.018741453057i</v>
      </c>
      <c r="J2049" t="str">
        <f t="shared" si="1017"/>
        <v>-764.504368995451+164.517636030202i</v>
      </c>
      <c r="K2049" t="str">
        <f t="shared" si="1024"/>
        <v>0.202311811592275-0.940131815614496i</v>
      </c>
      <c r="L2049" t="str">
        <f t="shared" si="1025"/>
        <v>0.0256658148300975-0.101238516642129i</v>
      </c>
      <c r="M2049" t="str">
        <f t="shared" si="1026"/>
        <v>0.227977626422372-1.04137033225663i</v>
      </c>
      <c r="N2049" t="str">
        <f t="shared" si="1027"/>
        <v>-1.41095425514292i</v>
      </c>
      <c r="O2049" t="str">
        <f t="shared" si="1028"/>
        <v>0.1591622934541-0.987252431925306i</v>
      </c>
      <c r="P2049" t="str">
        <f t="shared" si="1029"/>
        <v>0.8408377065459+0.987252431925306i</v>
      </c>
      <c r="Q2049" t="str">
        <f t="shared" si="1030"/>
        <v>-0.8408377065459+0.423701823217614i</v>
      </c>
      <c r="R2049" t="str">
        <f t="shared" si="1031"/>
        <v>-0.325659566288794-1.33823087993105i</v>
      </c>
      <c r="S2049" t="str">
        <f t="shared" si="1032"/>
        <v>0.148769114452054i</v>
      </c>
      <c r="T2049" t="str">
        <f t="shared" si="1033"/>
        <v>0.199087422939735-0.0484480852896239i</v>
      </c>
      <c r="U2049" t="e">
        <f t="shared" si="1034"/>
        <v>#DIV/0!</v>
      </c>
      <c r="V2049" t="str">
        <f t="shared" si="1035"/>
        <v>1.33333333333333E-06-0.00055406420571591i</v>
      </c>
      <c r="W2049" t="e">
        <f t="shared" si="1036"/>
        <v>#DIV/0!</v>
      </c>
      <c r="X2049" t="e">
        <f t="shared" si="1037"/>
        <v>#DIV/0!</v>
      </c>
      <c r="Y2049" t="str">
        <f t="shared" si="1038"/>
        <v>0.00083+0.192516797811982i</v>
      </c>
      <c r="Z2049" t="e">
        <f t="shared" si="1039"/>
        <v>#DIV/0!</v>
      </c>
      <c r="AA2049" t="e">
        <f t="shared" si="1040"/>
        <v>#DIV/0!</v>
      </c>
      <c r="AB2049" t="str">
        <f t="shared" si="1041"/>
        <v>1.2276202376981-0.298742377097672i</v>
      </c>
      <c r="AC2049" t="str">
        <f t="shared" si="1042"/>
        <v>0.968768499441143-1.34651387285914i</v>
      </c>
      <c r="AD2049" t="str">
        <f t="shared" si="1043"/>
        <v>0.578402973193548+0.495562408033872i</v>
      </c>
      <c r="AE2049" t="e">
        <f t="shared" si="1044"/>
        <v>#DIV/0!</v>
      </c>
      <c r="AF2049" t="str">
        <f t="shared" si="1045"/>
        <v>-18.8698538957184-2.26669432789575i</v>
      </c>
      <c r="AG2049" t="e">
        <f t="shared" si="1046"/>
        <v>#DIV/0!</v>
      </c>
      <c r="AH2049" t="e">
        <f t="shared" si="1047"/>
        <v>#DIV/0!</v>
      </c>
      <c r="AI2049" t="e">
        <f t="shared" si="1048"/>
        <v>#DIV/0!</v>
      </c>
      <c r="AJ2049" t="e">
        <f t="shared" si="1049"/>
        <v>#DIV/0!</v>
      </c>
      <c r="AK2049"/>
      <c r="AL2049"/>
      <c r="AM2049"/>
      <c r="AN2049"/>
    </row>
    <row r="2050" spans="1:40" x14ac:dyDescent="0.25">
      <c r="A2050"/>
      <c r="B2050">
        <f t="shared" si="1050"/>
        <v>191600</v>
      </c>
      <c r="C2050" s="186" t="str">
        <f t="shared" si="1018"/>
        <v>-0.0000026793550294986+0.0164503753999845i</v>
      </c>
      <c r="D2050" s="158" t="str">
        <f t="shared" si="1019"/>
        <v>-7.66668720838857+0.126119544733215i</v>
      </c>
      <c r="E2050" t="str">
        <f t="shared" si="1020"/>
        <v>7.9998871390259-0.0300478793790986i</v>
      </c>
      <c r="F2050" t="str">
        <f t="shared" si="1021"/>
        <v>0.999200650747466+0.0000029999861078895i</v>
      </c>
      <c r="G2050">
        <f t="shared" si="1016"/>
        <v>1</v>
      </c>
      <c r="H2050" t="str">
        <f t="shared" si="1022"/>
        <v>11.2037139822186+2.39175712555468i</v>
      </c>
      <c r="I2050" t="str">
        <f t="shared" si="1023"/>
        <v>752.411440534755i</v>
      </c>
      <c r="J2050" t="str">
        <f t="shared" si="1017"/>
        <v>-765.304060107292+164.603546022907i</v>
      </c>
      <c r="K2050" t="str">
        <f t="shared" si="1024"/>
        <v>0.202109492890618-0.939683373977197i</v>
      </c>
      <c r="L2050" t="str">
        <f t="shared" si="1025"/>
        <v>0.0256406466896093-0.101192055421473i</v>
      </c>
      <c r="M2050" t="str">
        <f t="shared" si="1026"/>
        <v>0.227750139580227-1.04087542939867i</v>
      </c>
      <c r="N2050" t="str">
        <f t="shared" si="1027"/>
        <v>-1.41169104587668i</v>
      </c>
      <c r="O2050" t="str">
        <f t="shared" si="1028"/>
        <v>0.158434851874722-0.987369433247472i</v>
      </c>
      <c r="P2050" t="str">
        <f t="shared" si="1029"/>
        <v>0.841565148125278+0.987369433247472i</v>
      </c>
      <c r="Q2050" t="str">
        <f t="shared" si="1030"/>
        <v>-0.841565148125278+0.424321612629208i</v>
      </c>
      <c r="R2050" t="str">
        <f t="shared" si="1031"/>
        <v>-0.32565122574595-1.33744878696322i</v>
      </c>
      <c r="S2050" t="str">
        <f t="shared" si="1032"/>
        <v>0.1488468006737i</v>
      </c>
      <c r="T2050" t="str">
        <f t="shared" si="1033"/>
        <v>0.199074973004396-0.0484721430877535i</v>
      </c>
      <c r="U2050" t="e">
        <f t="shared" si="1034"/>
        <v>#DIV/0!</v>
      </c>
      <c r="V2050" t="str">
        <f t="shared" si="1035"/>
        <v>1.33333333333333E-06-0.000553775028155517i</v>
      </c>
      <c r="W2050" t="e">
        <f t="shared" si="1036"/>
        <v>#DIV/0!</v>
      </c>
      <c r="X2050" t="e">
        <f t="shared" si="1037"/>
        <v>#DIV/0!</v>
      </c>
      <c r="Y2050" t="str">
        <f t="shared" si="1038"/>
        <v>0.00083+0.192617328776897i</v>
      </c>
      <c r="Z2050" t="e">
        <f t="shared" si="1039"/>
        <v>#DIV/0!</v>
      </c>
      <c r="AA2050" t="e">
        <f t="shared" si="1040"/>
        <v>#DIV/0!</v>
      </c>
      <c r="AB2050" t="str">
        <f t="shared" si="1041"/>
        <v>1.22754346844591-0.298890723183136i</v>
      </c>
      <c r="AC2050" t="str">
        <f t="shared" si="1042"/>
        <v>0.968465186442826-1.34579223874836i</v>
      </c>
      <c r="AD2050" t="str">
        <f t="shared" si="1043"/>
        <v>0.578767086614231+0.495639426945611i</v>
      </c>
      <c r="AE2050" t="e">
        <f t="shared" si="1044"/>
        <v>#DIV/0!</v>
      </c>
      <c r="AF2050" t="str">
        <f t="shared" si="1045"/>
        <v>-18.8704011906072-2.26563758082147i</v>
      </c>
      <c r="AG2050" t="e">
        <f t="shared" si="1046"/>
        <v>#DIV/0!</v>
      </c>
      <c r="AH2050" t="e">
        <f t="shared" si="1047"/>
        <v>#DIV/0!</v>
      </c>
      <c r="AI2050" t="e">
        <f t="shared" si="1048"/>
        <v>#DIV/0!</v>
      </c>
      <c r="AJ2050" t="e">
        <f t="shared" si="1049"/>
        <v>#DIV/0!</v>
      </c>
      <c r="AK2050"/>
      <c r="AL2050"/>
      <c r="AM2050"/>
      <c r="AN2050"/>
    </row>
    <row r="2051" spans="1:40" x14ac:dyDescent="0.25">
      <c r="A2051"/>
      <c r="B2051">
        <f t="shared" si="1050"/>
        <v>191700</v>
      </c>
      <c r="C2051" s="186" t="str">
        <f t="shared" si="1018"/>
        <v>-2.67656039609447E-06+0.0164417940882851i</v>
      </c>
      <c r="D2051" s="158" t="str">
        <f t="shared" si="1019"/>
        <v>-7.66668718696307+0.126053754676852i</v>
      </c>
      <c r="E2051" t="str">
        <f t="shared" si="1020"/>
        <v>7.99988702118787-0.0300635615455428i</v>
      </c>
      <c r="F2051" t="str">
        <f t="shared" si="1021"/>
        <v>0.999200650759218+3.00155181850099E-06i</v>
      </c>
      <c r="G2051">
        <f t="shared" si="1016"/>
        <v>1</v>
      </c>
      <c r="H2051" t="str">
        <f t="shared" si="1022"/>
        <v>11.2042604999414+2.39063550674662i</v>
      </c>
      <c r="I2051" t="str">
        <f t="shared" si="1023"/>
        <v>752.804139616454i</v>
      </c>
      <c r="J2051" t="str">
        <f t="shared" si="1017"/>
        <v>-766.104168703399+164.689456015613i</v>
      </c>
      <c r="K2051" t="str">
        <f t="shared" si="1024"/>
        <v>0.201907473129698-0.939235337824947i</v>
      </c>
      <c r="L2051" t="str">
        <f t="shared" si="1025"/>
        <v>0.0256155147603933-0.10114563350302i</v>
      </c>
      <c r="M2051" t="str">
        <f t="shared" si="1026"/>
        <v>0.227522987890091-1.04038097132797i</v>
      </c>
      <c r="N2051" t="str">
        <f t="shared" si="1027"/>
        <v>-1.41242783661043i</v>
      </c>
      <c r="O2051" t="str">
        <f t="shared" si="1028"/>
        <v>0.157707324287322-0.987485898565713i</v>
      </c>
      <c r="P2051" t="str">
        <f t="shared" si="1029"/>
        <v>0.842292675712678+0.987485898565713i</v>
      </c>
      <c r="Q2051" t="str">
        <f t="shared" si="1030"/>
        <v>-0.842292675712678+0.424941938044717i</v>
      </c>
      <c r="R2051" t="str">
        <f t="shared" si="1031"/>
        <v>-0.325642880150889-1.33666746444742i</v>
      </c>
      <c r="S2051" t="str">
        <f t="shared" si="1032"/>
        <v>0.148924486895346i</v>
      </c>
      <c r="T2051" t="str">
        <f t="shared" si="1033"/>
        <v>0.199062516292535-0.0484961988375938i</v>
      </c>
      <c r="U2051" t="e">
        <f t="shared" si="1034"/>
        <v>#DIV/0!</v>
      </c>
      <c r="V2051" t="str">
        <f t="shared" si="1035"/>
        <v>1.33333333333333E-06-0.00055348615229315i</v>
      </c>
      <c r="W2051" t="e">
        <f t="shared" si="1036"/>
        <v>#DIV/0!</v>
      </c>
      <c r="X2051" t="e">
        <f t="shared" si="1037"/>
        <v>#DIV/0!</v>
      </c>
      <c r="Y2051" t="str">
        <f t="shared" si="1038"/>
        <v>0.00083+0.192717859741812i</v>
      </c>
      <c r="Z2051" t="e">
        <f t="shared" si="1039"/>
        <v>#DIV/0!</v>
      </c>
      <c r="AA2051" t="e">
        <f t="shared" si="1040"/>
        <v>#DIV/0!</v>
      </c>
      <c r="AB2051" t="str">
        <f t="shared" si="1041"/>
        <v>1.22746665740807-0.299039056638363i</v>
      </c>
      <c r="AC2051" t="str">
        <f t="shared" si="1042"/>
        <v>0.968162337218527-1.3450712129691i</v>
      </c>
      <c r="AD2051" t="str">
        <f t="shared" si="1043"/>
        <v>0.579131269721562+0.495716187610824i</v>
      </c>
      <c r="AE2051" t="e">
        <f t="shared" si="1044"/>
        <v>#DIV/0!</v>
      </c>
      <c r="AF2051" t="str">
        <f t="shared" si="1045"/>
        <v>-18.8709476869045-2.26458175206977i</v>
      </c>
      <c r="AG2051" t="e">
        <f t="shared" si="1046"/>
        <v>#DIV/0!</v>
      </c>
      <c r="AH2051" t="e">
        <f t="shared" si="1047"/>
        <v>#DIV/0!</v>
      </c>
      <c r="AI2051" t="e">
        <f t="shared" si="1048"/>
        <v>#DIV/0!</v>
      </c>
      <c r="AJ2051" t="e">
        <f t="shared" si="1049"/>
        <v>#DIV/0!</v>
      </c>
      <c r="AK2051"/>
      <c r="AL2051"/>
      <c r="AM2051"/>
      <c r="AN2051"/>
    </row>
    <row r="2052" spans="1:40" x14ac:dyDescent="0.25">
      <c r="A2052"/>
      <c r="B2052">
        <f t="shared" si="1050"/>
        <v>191800</v>
      </c>
      <c r="C2052" s="186" t="str">
        <f t="shared" si="1018"/>
        <v>-2.67377013271852E-06+0.0164332217247722i</v>
      </c>
      <c r="D2052" s="158" t="str">
        <f t="shared" si="1019"/>
        <v>-7.666687165571+0.125988033223254i</v>
      </c>
      <c r="E2052" t="str">
        <f t="shared" si="1020"/>
        <v>7.99988690328836-0.0300792437112938i</v>
      </c>
      <c r="F2052" t="str">
        <f t="shared" si="1021"/>
        <v>0.99920065077098+0.0000030031175290434i</v>
      </c>
      <c r="G2052">
        <f t="shared" si="1016"/>
        <v>1</v>
      </c>
      <c r="H2052" t="str">
        <f t="shared" si="1022"/>
        <v>11.2048062205632+2.38951487377881i</v>
      </c>
      <c r="I2052" t="str">
        <f t="shared" si="1023"/>
        <v>753.196838698153i</v>
      </c>
      <c r="J2052" t="str">
        <f t="shared" si="1017"/>
        <v>-766.904694783773+164.775366008318i</v>
      </c>
      <c r="K2052" t="str">
        <f t="shared" si="1024"/>
        <v>0.201705751729761-0.938787706644422i</v>
      </c>
      <c r="L2052" t="str">
        <f t="shared" si="1025"/>
        <v>0.0255904189745977-0.10109925084247i</v>
      </c>
      <c r="M2052" t="str">
        <f t="shared" si="1026"/>
        <v>0.227296170704359-1.03988695748689i</v>
      </c>
      <c r="N2052" t="str">
        <f t="shared" si="1027"/>
        <v>-1.41316462734419i</v>
      </c>
      <c r="O2052" t="str">
        <f t="shared" si="1028"/>
        <v>0.156979711086825-0.987601827816806i</v>
      </c>
      <c r="P2052" t="str">
        <f t="shared" si="1029"/>
        <v>0.843020288913175+0.987601827816806i</v>
      </c>
      <c r="Q2052" t="str">
        <f t="shared" si="1030"/>
        <v>-0.843020288913175+0.425562799527384i</v>
      </c>
      <c r="R2052" t="str">
        <f t="shared" si="1031"/>
        <v>-0.325634529502451-1.33588691117568i</v>
      </c>
      <c r="S2052" t="str">
        <f t="shared" si="1032"/>
        <v>0.149002173116992i</v>
      </c>
      <c r="T2052" t="str">
        <f t="shared" si="1033"/>
        <v>0.199050052803722-0.0485202525377944i</v>
      </c>
      <c r="U2052" t="e">
        <f t="shared" si="1034"/>
        <v>#DIV/0!</v>
      </c>
      <c r="V2052" t="str">
        <f t="shared" si="1035"/>
        <v>1.33333333333333E-06-0.000553197577656917i</v>
      </c>
      <c r="W2052" t="e">
        <f t="shared" si="1036"/>
        <v>#DIV/0!</v>
      </c>
      <c r="X2052" t="e">
        <f t="shared" si="1037"/>
        <v>#DIV/0!</v>
      </c>
      <c r="Y2052" t="str">
        <f t="shared" si="1038"/>
        <v>0.00083+0.192818390706727i</v>
      </c>
      <c r="Z2052" t="e">
        <f t="shared" si="1039"/>
        <v>#DIV/0!</v>
      </c>
      <c r="AA2052" t="e">
        <f t="shared" si="1040"/>
        <v>#DIV/0!</v>
      </c>
      <c r="AB2052" t="str">
        <f t="shared" si="1041"/>
        <v>1.22738980458195-0.299187377455027i</v>
      </c>
      <c r="AC2052" t="str">
        <f t="shared" si="1042"/>
        <v>0.967859950882859-1.34435079475576i</v>
      </c>
      <c r="AD2052" t="str">
        <f t="shared" si="1043"/>
        <v>0.579495522340365+0.495792689968142i</v>
      </c>
      <c r="AE2052" t="e">
        <f t="shared" si="1044"/>
        <v>#DIV/0!</v>
      </c>
      <c r="AF2052" t="str">
        <f t="shared" si="1045"/>
        <v>-18.8714933861342-2.26352684055556i</v>
      </c>
      <c r="AG2052" t="e">
        <f t="shared" si="1046"/>
        <v>#DIV/0!</v>
      </c>
      <c r="AH2052" t="e">
        <f t="shared" si="1047"/>
        <v>#DIV/0!</v>
      </c>
      <c r="AI2052" t="e">
        <f t="shared" si="1048"/>
        <v>#DIV/0!</v>
      </c>
      <c r="AJ2052" t="e">
        <f t="shared" si="1049"/>
        <v>#DIV/0!</v>
      </c>
      <c r="AK2052"/>
      <c r="AL2052"/>
      <c r="AM2052"/>
      <c r="AN2052"/>
    </row>
    <row r="2053" spans="1:40" x14ac:dyDescent="0.25">
      <c r="A2053"/>
      <c r="B2053">
        <f t="shared" si="1050"/>
        <v>191900</v>
      </c>
      <c r="C2053" s="186" t="str">
        <f t="shared" si="1018"/>
        <v>-2.67098423026425E-06+0.0164246582954573i</v>
      </c>
      <c r="D2053" s="158" t="str">
        <f t="shared" si="1019"/>
        <v>-7.66668714421243+0.125922380265173i</v>
      </c>
      <c r="E2053" t="str">
        <f t="shared" si="1020"/>
        <v>7.99988678532737-0.0300949258763512i</v>
      </c>
      <c r="F2053" t="str">
        <f t="shared" si="1021"/>
        <v>0.999200650782751+0.0000030046832395167i</v>
      </c>
      <c r="G2053">
        <f t="shared" ref="G2053:G2116" si="1051">IF($C$11=$C$7,$C$24,F2053)</f>
        <v>1</v>
      </c>
      <c r="H2053" t="str">
        <f t="shared" si="1022"/>
        <v>11.2053511456045+2.38839522546037i</v>
      </c>
      <c r="I2053" t="str">
        <f t="shared" si="1023"/>
        <v>753.589537779852i</v>
      </c>
      <c r="J2053" t="str">
        <f t="shared" ref="J2053:J2116" si="1052">IMSUM(COMPLEX(0,2*PI()*B2053*$C$113*$C$112),COMPLEX(0,2*PI()*B2053*$C$113*$C$111),COMPLEX(0,2*PI()*B2053*$C$28*10^-12*$C$111),COMPLEX(-1*2*PI()*B2053*2*PI()*B2053*$C$113*$C$112*$C$28*10^-12*$C$111,0),COMPLEX(1,0))</f>
        <v>-767.705638348413+164.861276001022i</v>
      </c>
      <c r="K2053" t="str">
        <f t="shared" si="1024"/>
        <v>0.201504328112442-0.938340479923082i</v>
      </c>
      <c r="L2053" t="str">
        <f t="shared" si="1025"/>
        <v>0.025565359264525-0.101052907395576i</v>
      </c>
      <c r="M2053" t="str">
        <f t="shared" si="1026"/>
        <v>0.227069687376967-1.03939338731866i</v>
      </c>
      <c r="N2053" t="str">
        <f t="shared" si="1027"/>
        <v>-1.41390141807795i</v>
      </c>
      <c r="O2053" t="str">
        <f t="shared" si="1028"/>
        <v>0.156252012668234-0.987717220937818i</v>
      </c>
      <c r="P2053" t="str">
        <f t="shared" si="1029"/>
        <v>0.843747987331766+0.987717220937818i</v>
      </c>
      <c r="Q2053" t="str">
        <f t="shared" si="1030"/>
        <v>-0.843747987331766+0.426184197140132i</v>
      </c>
      <c r="R2053" t="str">
        <f t="shared" si="1031"/>
        <v>-0.325626173799478-1.33510712594259i</v>
      </c>
      <c r="S2053" t="str">
        <f t="shared" si="1032"/>
        <v>0.149079859338638i</v>
      </c>
      <c r="T2053" t="str">
        <f t="shared" si="1033"/>
        <v>0.199037582537535-0.0485443041870051i</v>
      </c>
      <c r="U2053" t="e">
        <f t="shared" si="1034"/>
        <v>#DIV/0!</v>
      </c>
      <c r="V2053" t="str">
        <f t="shared" si="1035"/>
        <v>1.33333333333333E-06-0.00055290930377591i</v>
      </c>
      <c r="W2053" t="e">
        <f t="shared" si="1036"/>
        <v>#DIV/0!</v>
      </c>
      <c r="X2053" t="e">
        <f t="shared" si="1037"/>
        <v>#DIV/0!</v>
      </c>
      <c r="Y2053" t="str">
        <f t="shared" si="1038"/>
        <v>0.00083+0.192918921671642i</v>
      </c>
      <c r="Z2053" t="e">
        <f t="shared" si="1039"/>
        <v>#DIV/0!</v>
      </c>
      <c r="AA2053" t="e">
        <f t="shared" si="1040"/>
        <v>#DIV/0!</v>
      </c>
      <c r="AB2053" t="str">
        <f t="shared" si="1041"/>
        <v>1.22731290996493-0.2993356856248i</v>
      </c>
      <c r="AC2053" t="str">
        <f t="shared" si="1042"/>
        <v>0.967558026552538-1.34363098334396i</v>
      </c>
      <c r="AD2053" t="str">
        <f t="shared" si="1043"/>
        <v>0.579859844295378+0.495868933956306i</v>
      </c>
      <c r="AE2053" t="e">
        <f t="shared" si="1044"/>
        <v>#DIV/0!</v>
      </c>
      <c r="AF2053" t="str">
        <f t="shared" si="1045"/>
        <v>-18.8720382898169-2.2624728451952i</v>
      </c>
      <c r="AG2053" t="e">
        <f t="shared" si="1046"/>
        <v>#DIV/0!</v>
      </c>
      <c r="AH2053" t="e">
        <f t="shared" si="1047"/>
        <v>#DIV/0!</v>
      </c>
      <c r="AI2053" t="e">
        <f t="shared" si="1048"/>
        <v>#DIV/0!</v>
      </c>
      <c r="AJ2053" t="e">
        <f t="shared" si="1049"/>
        <v>#DIV/0!</v>
      </c>
      <c r="AK2053"/>
      <c r="AL2053"/>
      <c r="AM2053"/>
      <c r="AN2053"/>
    </row>
    <row r="2054" spans="1:40" x14ac:dyDescent="0.25">
      <c r="A2054"/>
      <c r="B2054">
        <f t="shared" si="1050"/>
        <v>192000</v>
      </c>
      <c r="C2054" s="186" t="str">
        <f t="shared" ref="C2054:C2117" si="1053">IMPRODUCT(COMPLEX(-1,0),IMDIV(IMPRODUCT(G2054,COMPLEX($C$100+$C$101,0)),COMPLEX($C$100,2*PI()*B2054*$C$103*$C$102*(2*$C$100+$C$101))))</f>
        <v>-2.66820267964873E-06+0.0164161037863805i</v>
      </c>
      <c r="D2054" s="158" t="str">
        <f t="shared" ref="D2054:D2117" si="1054">IMPRODUCT(COMPLEX($C$106,0),IMSUB(C2054,G2054))</f>
        <v>-7.66668712288722+0.125856795695584i</v>
      </c>
      <c r="E2054" t="str">
        <f t="shared" ref="E2054:E2117" si="1055">IMDIV(COMPLEX($C$20*10^3,0),COMPLEX(1,2*PI()*B2054*$C$20*1000*$C$29*10^-12))</f>
        <v>7.99988666730489-0.0301106080407148i</v>
      </c>
      <c r="F2054" t="str">
        <f t="shared" ref="F2054:F2117" si="1056">IMDIV(COMPLEX($C$22*1000,0),IMSUM(COMPLEX($C$22*1000,0),E2054))</f>
        <v>0.999200650794523+0.0000030062489499208i</v>
      </c>
      <c r="G2054">
        <f t="shared" si="1051"/>
        <v>1</v>
      </c>
      <c r="H2054" t="str">
        <f t="shared" ref="H2054:H2117" si="1057">IMPRODUCT(COMPLEX($C$108,0),IMPRODUCT(COMPLEX(-1,0),D2054),IMDIV(COMPLEX(0,2*PI()*B2054*$C$109*$C$110),COMPLEX(1,2*PI()*B2054*$C$109*$C$110)))</f>
        <v>11.2058952765821+2.38727656060207i</v>
      </c>
      <c r="I2054" t="str">
        <f t="shared" ref="I2054:I2117" si="1058">COMPLEX(0,2*PI()*B2054*$C$113*$C$112*$C$114)</f>
        <v>753.98223686155i</v>
      </c>
      <c r="J2054" t="str">
        <f t="shared" si="1052"/>
        <v>-768.506999397318+164.947185993728i</v>
      </c>
      <c r="K2054" t="str">
        <f t="shared" ref="K2054:K2117" si="1059">IMDIV(I2054,J2054)</f>
        <v>0.201303201700756-0.937893657149166i</v>
      </c>
      <c r="L2054" t="str">
        <f t="shared" ref="L2054:L2117" si="1060">IMDIV(COMPLEX($C$117,0),COMPLEX(1,2*PI()*B2054*$C$115*$C$116))</f>
        <v>0.0255403355626326-0.101006603118148i</v>
      </c>
      <c r="M2054" t="str">
        <f t="shared" ref="M2054:M2117" si="1061">IMSUM(K2054,L2054)</f>
        <v>0.226843537263389-1.03890026026731i</v>
      </c>
      <c r="N2054" t="str">
        <f t="shared" ref="N2054:N2117" si="1062">COMPLEX(0,-2*PI()*B2054*$C$43)</f>
        <v>-1.4146382088117i</v>
      </c>
      <c r="O2054" t="str">
        <f t="shared" ref="O2054:O2117" si="1063">IMEXP(N2054)</f>
        <v>0.155524229426598-0.987832077866103i</v>
      </c>
      <c r="P2054" t="str">
        <f t="shared" ref="P2054:P2117" si="1064">IMSUB(COMPLEX(1,0),O2054)</f>
        <v>0.844475770573402+0.987832077866103i</v>
      </c>
      <c r="Q2054" t="str">
        <f t="shared" ref="Q2054:Q2117" si="1065">IMSUM(COMPLEX(0,2*PI()*B2054*$C$43),O2054,COMPLEX(-1,0))</f>
        <v>-0.844475770573402+0.426806130945597i</v>
      </c>
      <c r="R2054" t="str">
        <f t="shared" ref="R2054:R2117" si="1066">IMDIV(P2054,Q2054)</f>
        <v>-0.325617813040803-1.33432810754524i</v>
      </c>
      <c r="S2054" t="str">
        <f t="shared" ref="S2054:S2117" si="1067">IMDIV(COMPLEX(0,2*PI()*B2054*$C$123),COMPLEX($C$124,0))</f>
        <v>0.149157545560284i</v>
      </c>
      <c r="T2054" t="str">
        <f t="shared" ref="T2054:T2117" si="1068">IMPRODUCT(R2054,S2054)</f>
        <v>0.199025105493547-0.0485683537838736i</v>
      </c>
      <c r="U2054" t="e">
        <f t="shared" ref="U2054:U2117" si="1069">IMDIV(COMPLEX(1,2*PI()*B2054*$C$16*10^-3*$C$15*10^-6),COMPLEX(0,2*PI()*B2054*$C$15*10^-6))</f>
        <v>#DIV/0!</v>
      </c>
      <c r="V2054" t="str">
        <f t="shared" ref="V2054:V2117" si="1070">IMSUM(COMPLEX($C$18*10^-3,0),IMDIV(COMPLEX(1,0),COMPLEX(0,2*PI()*B2054*($C$17*1*10^-6))))</f>
        <v>1.33333333333333E-06-0.000552621330180192i</v>
      </c>
      <c r="W2054" t="e">
        <f t="shared" ref="W2054:W2117" si="1071">IMDIV(IMPRODUCT(U2054,V2054),IMSUM(U2054,V2054))</f>
        <v>#DIV/0!</v>
      </c>
      <c r="X2054" t="e">
        <f t="shared" ref="X2054:X2117" si="1072">IMDIV(IMPRODUCT(COMPLEX($C$19,0),W2054),IMSUM(COMPLEX($C$19,0),W2054))</f>
        <v>#DIV/0!</v>
      </c>
      <c r="Y2054" t="str">
        <f t="shared" ref="Y2054:Y2117" si="1073">COMPLEX($C$13*10^-3,2*PI()*B2054*$C$12*0.000001)</f>
        <v>0.00083+0.193019452636557i</v>
      </c>
      <c r="Z2054" t="e">
        <f t="shared" ref="Z2054:Z2117" si="1074">IMPRODUCT(COMPLEX($C$6,0),IMDIV(X2054,IMSUM(X2054,Y2054)))</f>
        <v>#DIV/0!</v>
      </c>
      <c r="AA2054" t="e">
        <f t="shared" ref="AA2054:AA2117" si="1075">IMDIV(COMPLEX($C$6,0),IMSUM(X2054,Y2054))</f>
        <v>#DIV/0!</v>
      </c>
      <c r="AB2054" t="str">
        <f t="shared" ref="AB2054:AB2117" si="1076">IMPRODUCT(COMPLEX($C$119,0),T2054)</f>
        <v>1.22723597355438-0.299483981139345i</v>
      </c>
      <c r="AC2054" t="str">
        <f t="shared" ref="AC2054:AC2117" si="1077">IMSUM(COMPLEX(1,0),IMPRODUCT(AB2054,M2054))</f>
        <v>0.967256563346399-1.34291177797042i</v>
      </c>
      <c r="AD2054" t="str">
        <f t="shared" ref="AD2054:AD2117" si="1078">IMDIV(AB2054,AC2054)</f>
        <v>0.580224235411299+0.495944919514158i</v>
      </c>
      <c r="AE2054" t="e">
        <f t="shared" ref="AE2054:AE2117" si="1079">IMPRODUCT(AD2054,AA2054,X2054)</f>
        <v>#DIV/0!</v>
      </c>
      <c r="AF2054" t="str">
        <f t="shared" ref="AF2054:AF2117" si="1080">IMSUB(D2054,H2054)</f>
        <v>-18.8725823994693-2.26141976490649i</v>
      </c>
      <c r="AG2054" t="e">
        <f t="shared" ref="AG2054:AG2117" si="1081">IMSUM(COMPLEX(1,0),IMPRODUCT(AD2054,AA2054,COMPLEX($C$127,0)))</f>
        <v>#DIV/0!</v>
      </c>
      <c r="AH2054" t="e">
        <f t="shared" ref="AH2054:AH2117" si="1082">IMDIV(IMPRODUCT(AE2054,AF2054),AG2054)</f>
        <v>#DIV/0!</v>
      </c>
      <c r="AI2054" t="e">
        <f t="shared" ref="AI2054:AI2117" si="1083">20*LOG10(IMABS(AH2054))</f>
        <v>#DIV/0!</v>
      </c>
      <c r="AJ2054" t="e">
        <f t="shared" ref="AJ2054:AJ2117" si="1084">IMARGUMENT(AH2054)*180/PI()</f>
        <v>#DIV/0!</v>
      </c>
      <c r="AK2054"/>
      <c r="AL2054"/>
      <c r="AM2054"/>
      <c r="AN2054"/>
    </row>
    <row r="2055" spans="1:40" x14ac:dyDescent="0.25">
      <c r="A2055"/>
      <c r="B2055">
        <f t="shared" si="1050"/>
        <v>192100</v>
      </c>
      <c r="C2055" s="186" t="str">
        <f t="shared" si="1053"/>
        <v>-0.0000026654254718127+0.0164075581836113i</v>
      </c>
      <c r="D2055" s="158" t="str">
        <f t="shared" si="1054"/>
        <v>-7.66668710159527+0.125791279407687i</v>
      </c>
      <c r="E2055" t="str">
        <f t="shared" si="1055"/>
        <v>7.99988654922093-0.030126290204384i</v>
      </c>
      <c r="F2055" t="str">
        <f t="shared" si="1056"/>
        <v>0.999200650806305+0.0000030078146602557i</v>
      </c>
      <c r="G2055">
        <f t="shared" si="1051"/>
        <v>1</v>
      </c>
      <c r="H2055" t="str">
        <f t="shared" si="1057"/>
        <v>11.2064386150094+2.38615887801632i</v>
      </c>
      <c r="I2055" t="str">
        <f t="shared" si="1058"/>
        <v>754.374935943249i</v>
      </c>
      <c r="J2055" t="str">
        <f t="shared" si="1052"/>
        <v>-769.30877793049+165.033095986433i</v>
      </c>
      <c r="K2055" t="str">
        <f t="shared" si="1059"/>
        <v>0.201102371919084-0.937447237811694i</v>
      </c>
      <c r="L2055" t="str">
        <f t="shared" si="1060"/>
        <v>0.0255153478015315-0.100960337966044i</v>
      </c>
      <c r="M2055" t="str">
        <f t="shared" si="1061"/>
        <v>0.226617719720616-1.03840757577774i</v>
      </c>
      <c r="N2055" t="str">
        <f t="shared" si="1062"/>
        <v>-1.41537499954546i</v>
      </c>
      <c r="O2055" t="str">
        <f t="shared" si="1063"/>
        <v>0.154796361756981-0.987946398539314i</v>
      </c>
      <c r="P2055" t="str">
        <f t="shared" si="1064"/>
        <v>0.845203638243019+0.987946398539314i</v>
      </c>
      <c r="Q2055" t="str">
        <f t="shared" si="1065"/>
        <v>-0.845203638243019+0.427428601006146i</v>
      </c>
      <c r="R2055" t="str">
        <f t="shared" si="1066"/>
        <v>-0.325609447225268-1.33354985478318i</v>
      </c>
      <c r="S2055" t="str">
        <f t="shared" si="1067"/>
        <v>0.14923523178193i</v>
      </c>
      <c r="T2055" t="str">
        <f t="shared" si="1068"/>
        <v>0.199012621671327-0.048592401327049i</v>
      </c>
      <c r="U2055" t="e">
        <f t="shared" si="1069"/>
        <v>#DIV/0!</v>
      </c>
      <c r="V2055" t="str">
        <f t="shared" si="1070"/>
        <v>1.33333333333333E-06-0.000552333656400816i</v>
      </c>
      <c r="W2055" t="e">
        <f t="shared" si="1071"/>
        <v>#DIV/0!</v>
      </c>
      <c r="X2055" t="e">
        <f t="shared" si="1072"/>
        <v>#DIV/0!</v>
      </c>
      <c r="Y2055" t="str">
        <f t="shared" si="1073"/>
        <v>0.00083+0.193119983601472i</v>
      </c>
      <c r="Z2055" t="e">
        <f t="shared" si="1074"/>
        <v>#DIV/0!</v>
      </c>
      <c r="AA2055" t="e">
        <f t="shared" si="1075"/>
        <v>#DIV/0!</v>
      </c>
      <c r="AB2055" t="str">
        <f t="shared" si="1076"/>
        <v>1.22715899534764-0.299632263990331i</v>
      </c>
      <c r="AC2055" t="str">
        <f t="shared" si="1077"/>
        <v>0.966955560385329-1.342193177873i</v>
      </c>
      <c r="AD2055" t="str">
        <f t="shared" si="1078"/>
        <v>0.580588695512766+0.496020646580653i</v>
      </c>
      <c r="AE2055" t="e">
        <f t="shared" si="1079"/>
        <v>#DIV/0!</v>
      </c>
      <c r="AF2055" t="str">
        <f t="shared" si="1080"/>
        <v>-18.8731257166047-2.26036759860863i</v>
      </c>
      <c r="AG2055" t="e">
        <f t="shared" si="1081"/>
        <v>#DIV/0!</v>
      </c>
      <c r="AH2055" t="e">
        <f t="shared" si="1082"/>
        <v>#DIV/0!</v>
      </c>
      <c r="AI2055" t="e">
        <f t="shared" si="1083"/>
        <v>#DIV/0!</v>
      </c>
      <c r="AJ2055" t="e">
        <f t="shared" si="1084"/>
        <v>#DIV/0!</v>
      </c>
      <c r="AK2055"/>
      <c r="AL2055"/>
      <c r="AM2055"/>
      <c r="AN2055"/>
    </row>
    <row r="2056" spans="1:40" x14ac:dyDescent="0.25">
      <c r="A2056"/>
      <c r="B2056">
        <f t="shared" si="1050"/>
        <v>192200</v>
      </c>
      <c r="C2056" s="186" t="str">
        <f t="shared" si="1053"/>
        <v>-2.66265259772048E-06+0.016399021473248i</v>
      </c>
      <c r="D2056" s="158" t="str">
        <f t="shared" si="1054"/>
        <v>-7.6666870803366+0.125725831294901i</v>
      </c>
      <c r="E2056" t="str">
        <f t="shared" si="1055"/>
        <v>7.99988643107549-0.0301419723673587i</v>
      </c>
      <c r="F2056" t="str">
        <f t="shared" si="1056"/>
        <v>0.999200650818086+3.00938037052134E-06i</v>
      </c>
      <c r="G2056">
        <f t="shared" si="1051"/>
        <v>1</v>
      </c>
      <c r="H2056" t="str">
        <f t="shared" si="1057"/>
        <v>11.2069811623963+2.38504217651722i</v>
      </c>
      <c r="I2056" t="str">
        <f t="shared" si="1058"/>
        <v>754.767635024948i</v>
      </c>
      <c r="J2056" t="str">
        <f t="shared" si="1052"/>
        <v>-770.110973947928+165.119005979138i</v>
      </c>
      <c r="K2056" t="str">
        <f t="shared" si="1059"/>
        <v>0.200901838193185-0.937001221400462i</v>
      </c>
      <c r="L2056" t="str">
        <f t="shared" si="1060"/>
        <v>0.0254903959139869-0.100914111895179i</v>
      </c>
      <c r="M2056" t="str">
        <f t="shared" si="1061"/>
        <v>0.226392234107172-1.03791533329564i</v>
      </c>
      <c r="N2056" t="str">
        <f t="shared" si="1062"/>
        <v>-1.41611179027922i</v>
      </c>
      <c r="O2056" t="str">
        <f t="shared" si="1063"/>
        <v>0.154068410054525-0.98806018289539i</v>
      </c>
      <c r="P2056" t="str">
        <f t="shared" si="1064"/>
        <v>0.845931589945475+0.98806018289539i</v>
      </c>
      <c r="Q2056" t="str">
        <f t="shared" si="1065"/>
        <v>-0.845931589945475+0.42805160738383i</v>
      </c>
      <c r="R2056" t="str">
        <f t="shared" si="1066"/>
        <v>-0.325601076351707-1.33277236645851i</v>
      </c>
      <c r="S2056" t="str">
        <f t="shared" si="1067"/>
        <v>0.149312918003576i</v>
      </c>
      <c r="T2056" t="str">
        <f t="shared" si="1068"/>
        <v>0.199000131070451-0.0486164468151785i</v>
      </c>
      <c r="U2056" t="e">
        <f t="shared" si="1069"/>
        <v>#DIV/0!</v>
      </c>
      <c r="V2056" t="str">
        <f t="shared" si="1070"/>
        <v>1.33333333333333E-06-0.000552046281969808i</v>
      </c>
      <c r="W2056" t="e">
        <f t="shared" si="1071"/>
        <v>#DIV/0!</v>
      </c>
      <c r="X2056" t="e">
        <f t="shared" si="1072"/>
        <v>#DIV/0!</v>
      </c>
      <c r="Y2056" t="str">
        <f t="shared" si="1073"/>
        <v>0.00083+0.193220514566387i</v>
      </c>
      <c r="Z2056" t="e">
        <f t="shared" si="1074"/>
        <v>#DIV/0!</v>
      </c>
      <c r="AA2056" t="e">
        <f t="shared" si="1075"/>
        <v>#DIV/0!</v>
      </c>
      <c r="AB2056" t="str">
        <f t="shared" si="1076"/>
        <v>1.22708197534211-0.299780534169417i</v>
      </c>
      <c r="AC2056" t="str">
        <f t="shared" si="1077"/>
        <v>0.966655016792347-1.34147518229073i</v>
      </c>
      <c r="AD2056" t="str">
        <f t="shared" si="1078"/>
        <v>0.580953224424365+0.496096115094865i</v>
      </c>
      <c r="AE2056" t="e">
        <f t="shared" si="1079"/>
        <v>#DIV/0!</v>
      </c>
      <c r="AF2056" t="str">
        <f t="shared" si="1080"/>
        <v>-18.8736682427329-2.25931634522232i</v>
      </c>
      <c r="AG2056" t="e">
        <f t="shared" si="1081"/>
        <v>#DIV/0!</v>
      </c>
      <c r="AH2056" t="e">
        <f t="shared" si="1082"/>
        <v>#DIV/0!</v>
      </c>
      <c r="AI2056" t="e">
        <f t="shared" si="1083"/>
        <v>#DIV/0!</v>
      </c>
      <c r="AJ2056" t="e">
        <f t="shared" si="1084"/>
        <v>#DIV/0!</v>
      </c>
      <c r="AK2056"/>
      <c r="AL2056"/>
      <c r="AM2056"/>
      <c r="AN2056"/>
    </row>
    <row r="2057" spans="1:40" x14ac:dyDescent="0.25">
      <c r="A2057"/>
      <c r="B2057">
        <f t="shared" si="1050"/>
        <v>192300</v>
      </c>
      <c r="C2057" s="186" t="str">
        <f t="shared" si="1053"/>
        <v>-2.65988404835981E-06+0.0163904936414178i</v>
      </c>
      <c r="D2057" s="158" t="str">
        <f t="shared" si="1054"/>
        <v>-7.66668705911105+0.12566045125087i</v>
      </c>
      <c r="E2057" t="str">
        <f t="shared" si="1055"/>
        <v>7.99988631286856-0.0301576545296383i</v>
      </c>
      <c r="F2057" t="str">
        <f t="shared" si="1056"/>
        <v>0.999200650829878+3.01094608071772E-06i</v>
      </c>
      <c r="G2057">
        <f t="shared" si="1051"/>
        <v>1</v>
      </c>
      <c r="H2057" t="str">
        <f t="shared" si="1057"/>
        <v>11.207522920249+2.38392645492048i</v>
      </c>
      <c r="I2057" t="str">
        <f t="shared" si="1058"/>
        <v>755.160334106646i</v>
      </c>
      <c r="J2057" t="str">
        <f t="shared" si="1052"/>
        <v>-770.913587449633+165.204915971843i</v>
      </c>
      <c r="K2057" t="str">
        <f t="shared" si="1059"/>
        <v>0.200701599950179-0.936555607406042i</v>
      </c>
      <c r="L2057" t="str">
        <f t="shared" si="1060"/>
        <v>0.025465479832917-0.100867924861519i</v>
      </c>
      <c r="M2057" t="str">
        <f t="shared" si="1061"/>
        <v>0.226167079783096-1.03742353226756i</v>
      </c>
      <c r="N2057" t="str">
        <f t="shared" si="1062"/>
        <v>-1.41684858101297i</v>
      </c>
      <c r="O2057" t="str">
        <f t="shared" si="1063"/>
        <v>0.153340374714415-0.988173430872558i</v>
      </c>
      <c r="P2057" t="str">
        <f t="shared" si="1064"/>
        <v>0.846659625285585+0.988173430872558i</v>
      </c>
      <c r="Q2057" t="str">
        <f t="shared" si="1065"/>
        <v>-0.846659625285585+0.428675150140412i</v>
      </c>
      <c r="R2057" t="str">
        <f t="shared" si="1066"/>
        <v>-0.325592700418956-1.33199564137581i</v>
      </c>
      <c r="S2057" t="str">
        <f t="shared" si="1067"/>
        <v>0.149390604225222i</v>
      </c>
      <c r="T2057" t="str">
        <f t="shared" si="1068"/>
        <v>0.198987633690494-0.0486404902469095i</v>
      </c>
      <c r="U2057" t="e">
        <f t="shared" si="1069"/>
        <v>#DIV/0!</v>
      </c>
      <c r="V2057" t="str">
        <f t="shared" si="1070"/>
        <v>1.33333333333333E-06-0.000551759206420161i</v>
      </c>
      <c r="W2057" t="e">
        <f t="shared" si="1071"/>
        <v>#DIV/0!</v>
      </c>
      <c r="X2057" t="e">
        <f t="shared" si="1072"/>
        <v>#DIV/0!</v>
      </c>
      <c r="Y2057" t="str">
        <f t="shared" si="1073"/>
        <v>0.00083+0.193321045531301i</v>
      </c>
      <c r="Z2057" t="e">
        <f t="shared" si="1074"/>
        <v>#DIV/0!</v>
      </c>
      <c r="AA2057" t="e">
        <f t="shared" si="1075"/>
        <v>#DIV/0!</v>
      </c>
      <c r="AB2057" t="str">
        <f t="shared" si="1076"/>
        <v>1.22700491353516-0.299928791668263i</v>
      </c>
      <c r="AC2057" t="str">
        <f t="shared" si="1077"/>
        <v>0.966354931692527-1.34075779046378i</v>
      </c>
      <c r="AD2057" t="str">
        <f t="shared" si="1078"/>
        <v>0.581317821970618+0.496171324995979i</v>
      </c>
      <c r="AE2057" t="e">
        <f t="shared" si="1079"/>
        <v>#DIV/0!</v>
      </c>
      <c r="AF2057" t="str">
        <f t="shared" si="1080"/>
        <v>-18.87420997936-2.25826600366961i</v>
      </c>
      <c r="AG2057" t="e">
        <f t="shared" si="1081"/>
        <v>#DIV/0!</v>
      </c>
      <c r="AH2057" t="e">
        <f t="shared" si="1082"/>
        <v>#DIV/0!</v>
      </c>
      <c r="AI2057" t="e">
        <f t="shared" si="1083"/>
        <v>#DIV/0!</v>
      </c>
      <c r="AJ2057" t="e">
        <f t="shared" si="1084"/>
        <v>#DIV/0!</v>
      </c>
      <c r="AK2057"/>
      <c r="AL2057"/>
      <c r="AM2057"/>
      <c r="AN2057"/>
    </row>
    <row r="2058" spans="1:40" x14ac:dyDescent="0.25">
      <c r="A2058"/>
      <c r="B2058">
        <f t="shared" si="1050"/>
        <v>192400</v>
      </c>
      <c r="C2058" s="186" t="str">
        <f t="shared" si="1053"/>
        <v>-0.000002657119814742+0.0163819746742771i</v>
      </c>
      <c r="D2058" s="158" t="str">
        <f t="shared" si="1054"/>
        <v>-7.66668703791855+0.125595139169458i</v>
      </c>
      <c r="E2058" t="str">
        <f t="shared" si="1055"/>
        <v>7.99988619460016-0.0301733366912227i</v>
      </c>
      <c r="F2058" t="str">
        <f t="shared" si="1056"/>
        <v>0.99920065084168+3.01251179084482E-06i</v>
      </c>
      <c r="G2058">
        <f t="shared" si="1051"/>
        <v>1</v>
      </c>
      <c r="H2058" t="str">
        <f t="shared" si="1057"/>
        <v>11.2080638900703+2.38281171204352i</v>
      </c>
      <c r="I2058" t="str">
        <f t="shared" si="1058"/>
        <v>755.553033188345i</v>
      </c>
      <c r="J2058" t="str">
        <f t="shared" si="1052"/>
        <v>-771.716618435603+165.290825964548i</v>
      </c>
      <c r="K2058" t="str">
        <f t="shared" si="1059"/>
        <v>0.200501656618555-0.93611039531979i</v>
      </c>
      <c r="L2058" t="str">
        <f t="shared" si="1060"/>
        <v>0.0254405994913925-0.100821776821084i</v>
      </c>
      <c r="M2058" t="str">
        <f t="shared" si="1061"/>
        <v>0.225942256109948-1.03693217214087i</v>
      </c>
      <c r="N2058" t="str">
        <f t="shared" si="1062"/>
        <v>-1.41758537174673i</v>
      </c>
      <c r="O2058" t="str">
        <f t="shared" si="1063"/>
        <v>0.152612256131854-0.988286142409346i</v>
      </c>
      <c r="P2058" t="str">
        <f t="shared" si="1064"/>
        <v>0.847387743868146+0.988286142409346i</v>
      </c>
      <c r="Q2058" t="str">
        <f t="shared" si="1065"/>
        <v>-0.847387743868146+0.429299229337384i</v>
      </c>
      <c r="R2058" t="str">
        <f t="shared" si="1066"/>
        <v>-0.325584319425851-1.33121967834211i</v>
      </c>
      <c r="S2058" t="str">
        <f t="shared" si="1067"/>
        <v>0.149468290446868i</v>
      </c>
      <c r="T2058" t="str">
        <f t="shared" si="1068"/>
        <v>0.198975129531025-0.0486645316208889i</v>
      </c>
      <c r="U2058" t="e">
        <f t="shared" si="1069"/>
        <v>#DIV/0!</v>
      </c>
      <c r="V2058" t="str">
        <f t="shared" si="1070"/>
        <v>1.33333333333333E-06-0.000551472429285846i</v>
      </c>
      <c r="W2058" t="e">
        <f t="shared" si="1071"/>
        <v>#DIV/0!</v>
      </c>
      <c r="X2058" t="e">
        <f t="shared" si="1072"/>
        <v>#DIV/0!</v>
      </c>
      <c r="Y2058" t="str">
        <f t="shared" si="1073"/>
        <v>0.00083+0.193421576496216i</v>
      </c>
      <c r="Z2058" t="e">
        <f t="shared" si="1074"/>
        <v>#DIV/0!</v>
      </c>
      <c r="AA2058" t="e">
        <f t="shared" si="1075"/>
        <v>#DIV/0!</v>
      </c>
      <c r="AB2058" t="str">
        <f t="shared" si="1076"/>
        <v>1.22692780992413-0.300077036478525i</v>
      </c>
      <c r="AC2058" t="str">
        <f t="shared" si="1077"/>
        <v>0.966055304213023-1.34004100163341i</v>
      </c>
      <c r="AD2058" t="str">
        <f t="shared" si="1078"/>
        <v>0.581682487976004+0.496246276223272i</v>
      </c>
      <c r="AE2058" t="e">
        <f t="shared" si="1079"/>
        <v>#DIV/0!</v>
      </c>
      <c r="AF2058" t="str">
        <f t="shared" si="1080"/>
        <v>-18.8747509279888-2.25721657287406i</v>
      </c>
      <c r="AG2058" t="e">
        <f t="shared" si="1081"/>
        <v>#DIV/0!</v>
      </c>
      <c r="AH2058" t="e">
        <f t="shared" si="1082"/>
        <v>#DIV/0!</v>
      </c>
      <c r="AI2058" t="e">
        <f t="shared" si="1083"/>
        <v>#DIV/0!</v>
      </c>
      <c r="AJ2058" t="e">
        <f t="shared" si="1084"/>
        <v>#DIV/0!</v>
      </c>
      <c r="AK2058"/>
      <c r="AL2058"/>
      <c r="AM2058"/>
      <c r="AN2058"/>
    </row>
    <row r="2059" spans="1:40" x14ac:dyDescent="0.25">
      <c r="A2059"/>
      <c r="B2059">
        <f t="shared" si="1050"/>
        <v>192500</v>
      </c>
      <c r="C2059" s="186" t="str">
        <f t="shared" si="1053"/>
        <v>-2.65435988790156E-06+0.0163734645580106i</v>
      </c>
      <c r="D2059" s="158" t="str">
        <f t="shared" si="1054"/>
        <v>-7.66668701675916+0.125529894944748i</v>
      </c>
      <c r="E2059" t="str">
        <f t="shared" si="1055"/>
        <v>7.99988607627027-0.0301890188521113i</v>
      </c>
      <c r="F2059" t="str">
        <f t="shared" si="1056"/>
        <v>0.999200650853482+3.01407750090253E-06i</v>
      </c>
      <c r="G2059">
        <f t="shared" si="1051"/>
        <v>1</v>
      </c>
      <c r="H2059" t="str">
        <f t="shared" si="1057"/>
        <v>11.2086040733597+2.38169794670543i</v>
      </c>
      <c r="I2059" t="str">
        <f t="shared" si="1058"/>
        <v>755.945732270044i</v>
      </c>
      <c r="J2059" t="str">
        <f t="shared" si="1052"/>
        <v>-772.52006690584+165.376735957253i</v>
      </c>
      <c r="K2059" t="str">
        <f t="shared" si="1059"/>
        <v>0.200302007628156-0.935665584633826i</v>
      </c>
      <c r="L2059" t="str">
        <f t="shared" si="1060"/>
        <v>0.0254157548226372-0.100775667729946i</v>
      </c>
      <c r="M2059" t="str">
        <f t="shared" si="1061"/>
        <v>0.225717762450793-1.03644125236377i</v>
      </c>
      <c r="N2059" t="str">
        <f t="shared" si="1062"/>
        <v>-1.41832216248048i</v>
      </c>
      <c r="O2059" t="str">
        <f t="shared" si="1063"/>
        <v>0.151884054702127-0.988398317444562i</v>
      </c>
      <c r="P2059" t="str">
        <f t="shared" si="1064"/>
        <v>0.848115945297873+0.988398317444562i</v>
      </c>
      <c r="Q2059" t="str">
        <f t="shared" si="1065"/>
        <v>-0.848115945297873+0.429923845035918i</v>
      </c>
      <c r="R2059" t="str">
        <f t="shared" si="1066"/>
        <v>-0.325575933371226-1.33044447616696i</v>
      </c>
      <c r="S2059" t="str">
        <f t="shared" si="1067"/>
        <v>0.149545976668514i</v>
      </c>
      <c r="T2059" t="str">
        <f t="shared" si="1068"/>
        <v>0.198962618591618-0.048688570935763i</v>
      </c>
      <c r="U2059" t="e">
        <f t="shared" si="1069"/>
        <v>#DIV/0!</v>
      </c>
      <c r="V2059" t="str">
        <f t="shared" si="1070"/>
        <v>1.33333333333333E-06-0.000551185950101801i</v>
      </c>
      <c r="W2059" t="e">
        <f t="shared" si="1071"/>
        <v>#DIV/0!</v>
      </c>
      <c r="X2059" t="e">
        <f t="shared" si="1072"/>
        <v>#DIV/0!</v>
      </c>
      <c r="Y2059" t="str">
        <f t="shared" si="1073"/>
        <v>0.00083+0.193522107461131i</v>
      </c>
      <c r="Z2059" t="e">
        <f t="shared" si="1074"/>
        <v>#DIV/0!</v>
      </c>
      <c r="AA2059" t="e">
        <f t="shared" si="1075"/>
        <v>#DIV/0!</v>
      </c>
      <c r="AB2059" t="str">
        <f t="shared" si="1076"/>
        <v>1.22685066450639-0.300225268591855i</v>
      </c>
      <c r="AC2059" t="str">
        <f t="shared" si="1077"/>
        <v>0.965756133483059-1.33932481504207i</v>
      </c>
      <c r="AD2059" t="str">
        <f t="shared" si="1078"/>
        <v>0.58204722226493+0.496320968716148i</v>
      </c>
      <c r="AE2059" t="e">
        <f t="shared" si="1079"/>
        <v>#DIV/0!</v>
      </c>
      <c r="AF2059" t="str">
        <f t="shared" si="1080"/>
        <v>-18.8752910901189-2.25616805176068i</v>
      </c>
      <c r="AG2059" t="e">
        <f t="shared" si="1081"/>
        <v>#DIV/0!</v>
      </c>
      <c r="AH2059" t="e">
        <f t="shared" si="1082"/>
        <v>#DIV/0!</v>
      </c>
      <c r="AI2059" t="e">
        <f t="shared" si="1083"/>
        <v>#DIV/0!</v>
      </c>
      <c r="AJ2059" t="e">
        <f t="shared" si="1084"/>
        <v>#DIV/0!</v>
      </c>
      <c r="AK2059"/>
      <c r="AL2059"/>
      <c r="AM2059"/>
      <c r="AN2059"/>
    </row>
    <row r="2060" spans="1:40" x14ac:dyDescent="0.25">
      <c r="A2060"/>
      <c r="B2060">
        <f t="shared" si="1050"/>
        <v>192600</v>
      </c>
      <c r="C2060" s="186" t="str">
        <f t="shared" si="1053"/>
        <v>-0.0000026516042588963+0.016364963278832i</v>
      </c>
      <c r="D2060" s="158" t="str">
        <f t="shared" si="1054"/>
        <v>-7.66668699563266+0.125464718471045i</v>
      </c>
      <c r="E2060" t="str">
        <f t="shared" si="1055"/>
        <v>7.99988595787889-0.0302047010123038i</v>
      </c>
      <c r="F2060" t="str">
        <f t="shared" si="1056"/>
        <v>0.999200650865293+3.01564321089087E-06i</v>
      </c>
      <c r="G2060">
        <f t="shared" si="1051"/>
        <v>1</v>
      </c>
      <c r="H2060" t="str">
        <f t="shared" si="1057"/>
        <v>11.2091434716127+2.38058515772685i</v>
      </c>
      <c r="I2060" t="str">
        <f t="shared" si="1058"/>
        <v>756.338431351743i</v>
      </c>
      <c r="J2060" t="str">
        <f t="shared" si="1052"/>
        <v>-773.323932860342+165.462645949958i</v>
      </c>
      <c r="K2060" t="str">
        <f t="shared" si="1059"/>
        <v>0.200102652410182-0.935221174841049i</v>
      </c>
      <c r="L2060" t="str">
        <f t="shared" si="1060"/>
        <v>0.0253909457600263-0.10072959754423i</v>
      </c>
      <c r="M2060" t="str">
        <f t="shared" si="1061"/>
        <v>0.225493598170208-1.03595077238528i</v>
      </c>
      <c r="N2060" t="str">
        <f t="shared" si="1062"/>
        <v>-1.41905895321424i</v>
      </c>
      <c r="O2060" t="str">
        <f t="shared" si="1063"/>
        <v>0.151155770820527-0.988509955917315i</v>
      </c>
      <c r="P2060" t="str">
        <f t="shared" si="1064"/>
        <v>0.848844229179473+0.988509955917315i</v>
      </c>
      <c r="Q2060" t="str">
        <f t="shared" si="1065"/>
        <v>-0.848844229179473+0.430548997296925i</v>
      </c>
      <c r="R2060" t="str">
        <f t="shared" si="1066"/>
        <v>-0.325567542253914-1.32967003366235i</v>
      </c>
      <c r="S2060" t="str">
        <f t="shared" si="1067"/>
        <v>0.14962366289016i</v>
      </c>
      <c r="T2060" t="str">
        <f t="shared" si="1068"/>
        <v>0.198950100871843-0.0487126081901775i</v>
      </c>
      <c r="U2060" t="e">
        <f t="shared" si="1069"/>
        <v>#DIV/0!</v>
      </c>
      <c r="V2060" t="str">
        <f t="shared" si="1070"/>
        <v>1.33333333333333E-06-0.000550899768403931i</v>
      </c>
      <c r="W2060" t="e">
        <f t="shared" si="1071"/>
        <v>#DIV/0!</v>
      </c>
      <c r="X2060" t="e">
        <f t="shared" si="1072"/>
        <v>#DIV/0!</v>
      </c>
      <c r="Y2060" t="str">
        <f t="shared" si="1073"/>
        <v>0.00083+0.193622638426046i</v>
      </c>
      <c r="Z2060" t="e">
        <f t="shared" si="1074"/>
        <v>#DIV/0!</v>
      </c>
      <c r="AA2060" t="e">
        <f t="shared" si="1075"/>
        <v>#DIV/0!</v>
      </c>
      <c r="AB2060" t="str">
        <f t="shared" si="1076"/>
        <v>1.2267734772793-0.300373487999903i</v>
      </c>
      <c r="AC2060" t="str">
        <f t="shared" si="1077"/>
        <v>0.965457418633927-1.3386092299333i</v>
      </c>
      <c r="AD2060" t="str">
        <f t="shared" si="1078"/>
        <v>0.582412024661769+0.496395402414116i</v>
      </c>
      <c r="AE2060" t="e">
        <f t="shared" si="1079"/>
        <v>#DIV/0!</v>
      </c>
      <c r="AF2060" t="str">
        <f t="shared" si="1080"/>
        <v>-18.8758304672454-2.25512043925581i</v>
      </c>
      <c r="AG2060" t="e">
        <f t="shared" si="1081"/>
        <v>#DIV/0!</v>
      </c>
      <c r="AH2060" t="e">
        <f t="shared" si="1082"/>
        <v>#DIV/0!</v>
      </c>
      <c r="AI2060" t="e">
        <f t="shared" si="1083"/>
        <v>#DIV/0!</v>
      </c>
      <c r="AJ2060" t="e">
        <f t="shared" si="1084"/>
        <v>#DIV/0!</v>
      </c>
      <c r="AK2060"/>
      <c r="AL2060"/>
      <c r="AM2060"/>
      <c r="AN2060"/>
    </row>
    <row r="2061" spans="1:40" x14ac:dyDescent="0.25">
      <c r="A2061"/>
      <c r="B2061">
        <f t="shared" si="1050"/>
        <v>192700</v>
      </c>
      <c r="C2061" s="186" t="str">
        <f t="shared" si="1053"/>
        <v>-0.0000026488529188072+0.0163564708229833i</v>
      </c>
      <c r="D2061" s="158" t="str">
        <f t="shared" si="1054"/>
        <v>-7.66668697453906+0.125399609642872i</v>
      </c>
      <c r="E2061" t="str">
        <f t="shared" si="1055"/>
        <v>7.99988583942604-0.0302203831717999i</v>
      </c>
      <c r="F2061" t="str">
        <f t="shared" si="1056"/>
        <v>0.999200650877115+3.01720892080982E-06i</v>
      </c>
      <c r="G2061">
        <f t="shared" si="1051"/>
        <v>1</v>
      </c>
      <c r="H2061" t="str">
        <f t="shared" si="1057"/>
        <v>11.2096820863218+2.37947334393016i</v>
      </c>
      <c r="I2061" t="str">
        <f t="shared" si="1058"/>
        <v>756.731130433441i</v>
      </c>
      <c r="J2061" t="str">
        <f t="shared" si="1052"/>
        <v>-774.128216299112+165.548555942663i</v>
      </c>
      <c r="K2061" t="str">
        <f t="shared" si="1059"/>
        <v>0.199903590397185-0.934777165435125i</v>
      </c>
      <c r="L2061" t="str">
        <f t="shared" si="1060"/>
        <v>0.0253661722370869-0.100683566220115i</v>
      </c>
      <c r="M2061" t="str">
        <f t="shared" si="1061"/>
        <v>0.225269762634272-1.03546073165524i</v>
      </c>
      <c r="N2061" t="str">
        <f t="shared" si="1062"/>
        <v>-1.419795743948i</v>
      </c>
      <c r="O2061" t="str">
        <f t="shared" si="1063"/>
        <v>0.150427404882421-0.988621057766999i</v>
      </c>
      <c r="P2061" t="str">
        <f t="shared" si="1064"/>
        <v>0.849572595117579+0.988621057766999i</v>
      </c>
      <c r="Q2061" t="str">
        <f t="shared" si="1065"/>
        <v>-0.849572595117579+0.431174686181001i</v>
      </c>
      <c r="R2061" t="str">
        <f t="shared" si="1066"/>
        <v>-0.325559146072748-1.32889634964275i</v>
      </c>
      <c r="S2061" t="str">
        <f t="shared" si="1067"/>
        <v>0.149701349111806i</v>
      </c>
      <c r="T2061" t="str">
        <f t="shared" si="1068"/>
        <v>0.198937576371274-0.0487366433827779i</v>
      </c>
      <c r="U2061" t="e">
        <f t="shared" si="1069"/>
        <v>#DIV/0!</v>
      </c>
      <c r="V2061" t="str">
        <f t="shared" si="1070"/>
        <v>1.33333333333333E-06-0.000550613883729096i</v>
      </c>
      <c r="W2061" t="e">
        <f t="shared" si="1071"/>
        <v>#DIV/0!</v>
      </c>
      <c r="X2061" t="e">
        <f t="shared" si="1072"/>
        <v>#DIV/0!</v>
      </c>
      <c r="Y2061" t="str">
        <f t="shared" si="1073"/>
        <v>0.00083+0.193723169390961i</v>
      </c>
      <c r="Z2061" t="e">
        <f t="shared" si="1074"/>
        <v>#DIV/0!</v>
      </c>
      <c r="AA2061" t="e">
        <f t="shared" si="1075"/>
        <v>#DIV/0!</v>
      </c>
      <c r="AB2061" t="str">
        <f t="shared" si="1076"/>
        <v>1.22669624824022-0.300521694694317i</v>
      </c>
      <c r="AC2061" t="str">
        <f t="shared" si="1077"/>
        <v>0.965159158798976-1.33789424555179i</v>
      </c>
      <c r="AD2061" t="str">
        <f t="shared" si="1078"/>
        <v>0.582776894990827+0.496469577256794i</v>
      </c>
      <c r="AE2061" t="e">
        <f t="shared" si="1079"/>
        <v>#DIV/0!</v>
      </c>
      <c r="AF2061" t="str">
        <f t="shared" si="1080"/>
        <v>-18.8763690608609-2.25407373428729i</v>
      </c>
      <c r="AG2061" t="e">
        <f t="shared" si="1081"/>
        <v>#DIV/0!</v>
      </c>
      <c r="AH2061" t="e">
        <f t="shared" si="1082"/>
        <v>#DIV/0!</v>
      </c>
      <c r="AI2061" t="e">
        <f t="shared" si="1083"/>
        <v>#DIV/0!</v>
      </c>
      <c r="AJ2061" t="e">
        <f t="shared" si="1084"/>
        <v>#DIV/0!</v>
      </c>
      <c r="AK2061"/>
      <c r="AL2061"/>
      <c r="AM2061"/>
      <c r="AN2061"/>
    </row>
    <row r="2062" spans="1:40" x14ac:dyDescent="0.25">
      <c r="A2062"/>
      <c r="B2062">
        <f t="shared" si="1050"/>
        <v>192800</v>
      </c>
      <c r="C2062" s="186" t="str">
        <f t="shared" si="1053"/>
        <v>-2.64610585873849E-06+0.0163479871767356i</v>
      </c>
      <c r="D2062" s="158" t="str">
        <f t="shared" si="1054"/>
        <v>-7.66668695347826+0.125334568354973i</v>
      </c>
      <c r="E2062" t="str">
        <f t="shared" si="1055"/>
        <v>7.9998857209117-0.0302360653305992i</v>
      </c>
      <c r="F2062" t="str">
        <f t="shared" si="1056"/>
        <v>0.999200650888946+3.01877463065933E-06i</v>
      </c>
      <c r="G2062">
        <f t="shared" si="1051"/>
        <v>1</v>
      </c>
      <c r="H2062" t="str">
        <f t="shared" si="1057"/>
        <v>11.2102199189758+2.37836250413935i</v>
      </c>
      <c r="I2062" t="str">
        <f t="shared" si="1058"/>
        <v>757.12382951514i</v>
      </c>
      <c r="J2062" t="str">
        <f t="shared" si="1052"/>
        <v>-774.932917222146+165.634465935368i</v>
      </c>
      <c r="K2062" t="str">
        <f t="shared" si="1059"/>
        <v>0.199704821023064-0.934333555910502i</v>
      </c>
      <c r="L2062" t="str">
        <f t="shared" si="1060"/>
        <v>0.0253414341874974-0.100637573713833i</v>
      </c>
      <c r="M2062" t="str">
        <f t="shared" si="1061"/>
        <v>0.225046255210561-1.03497112962434i</v>
      </c>
      <c r="N2062" t="str">
        <f t="shared" si="1062"/>
        <v>-1.42053253468175i</v>
      </c>
      <c r="O2062" t="str">
        <f t="shared" si="1063"/>
        <v>0.14969895728322-0.9887316229333i</v>
      </c>
      <c r="P2062" t="str">
        <f t="shared" si="1064"/>
        <v>0.85030104271678+0.9887316229333i</v>
      </c>
      <c r="Q2062" t="str">
        <f t="shared" si="1065"/>
        <v>-0.85030104271678+0.43180091174845i</v>
      </c>
      <c r="R2062" t="str">
        <f t="shared" si="1066"/>
        <v>-0.325550744826559-1.3281234229251i</v>
      </c>
      <c r="S2062" t="str">
        <f t="shared" si="1067"/>
        <v>0.149779035333452i</v>
      </c>
      <c r="T2062" t="str">
        <f t="shared" si="1068"/>
        <v>0.198925045089484-0.0487606765122088i</v>
      </c>
      <c r="U2062" t="e">
        <f t="shared" si="1069"/>
        <v>#DIV/0!</v>
      </c>
      <c r="V2062" t="str">
        <f t="shared" si="1070"/>
        <v>1.33333333333333E-06-0.000550328295615128i</v>
      </c>
      <c r="W2062" t="e">
        <f t="shared" si="1071"/>
        <v>#DIV/0!</v>
      </c>
      <c r="X2062" t="e">
        <f t="shared" si="1072"/>
        <v>#DIV/0!</v>
      </c>
      <c r="Y2062" t="str">
        <f t="shared" si="1073"/>
        <v>0.00083+0.193823700355876i</v>
      </c>
      <c r="Z2062" t="e">
        <f t="shared" si="1074"/>
        <v>#DIV/0!</v>
      </c>
      <c r="AA2062" t="e">
        <f t="shared" si="1075"/>
        <v>#DIV/0!</v>
      </c>
      <c r="AB2062" t="str">
        <f t="shared" si="1076"/>
        <v>1.22661897738653-0.300669888666738i</v>
      </c>
      <c r="AC2062" t="str">
        <f t="shared" si="1077"/>
        <v>0.964861353113608-1.33717986114342i</v>
      </c>
      <c r="AD2062" t="str">
        <f t="shared" si="1078"/>
        <v>0.583141833076337+0.496543493183923i</v>
      </c>
      <c r="AE2062" t="e">
        <f t="shared" si="1079"/>
        <v>#DIV/0!</v>
      </c>
      <c r="AF2062" t="str">
        <f t="shared" si="1080"/>
        <v>-18.8769068724541-2.25302793578438i</v>
      </c>
      <c r="AG2062" t="e">
        <f t="shared" si="1081"/>
        <v>#DIV/0!</v>
      </c>
      <c r="AH2062" t="e">
        <f t="shared" si="1082"/>
        <v>#DIV/0!</v>
      </c>
      <c r="AI2062" t="e">
        <f t="shared" si="1083"/>
        <v>#DIV/0!</v>
      </c>
      <c r="AJ2062" t="e">
        <f t="shared" si="1084"/>
        <v>#DIV/0!</v>
      </c>
      <c r="AK2062"/>
      <c r="AL2062"/>
      <c r="AM2062"/>
      <c r="AN2062"/>
    </row>
    <row r="2063" spans="1:40" x14ac:dyDescent="0.25">
      <c r="A2063"/>
      <c r="B2063">
        <f t="shared" si="1050"/>
        <v>192900</v>
      </c>
      <c r="C2063" s="186" t="str">
        <f t="shared" si="1053"/>
        <v>-2.64336306981733E-06+0.0163395123263879i</v>
      </c>
      <c r="D2063" s="158" t="str">
        <f t="shared" si="1054"/>
        <v>-7.66668693245021+0.125269594502307i</v>
      </c>
      <c r="E2063" t="str">
        <f t="shared" si="1055"/>
        <v>7.99988560233588-0.0302517474887013i</v>
      </c>
      <c r="F2063" t="str">
        <f t="shared" si="1056"/>
        <v>0.999200650900768+3.02034034043925E-06i</v>
      </c>
      <c r="G2063">
        <f t="shared" si="1051"/>
        <v>1</v>
      </c>
      <c r="H2063" t="str">
        <f t="shared" si="1057"/>
        <v>11.2107569710601+2.37725263718007i</v>
      </c>
      <c r="I2063" t="str">
        <f t="shared" si="1058"/>
        <v>757.516528596839i</v>
      </c>
      <c r="J2063" t="str">
        <f t="shared" si="1052"/>
        <v>-775.738035629448+165.720375928073i</v>
      </c>
      <c r="K2063" t="str">
        <f t="shared" si="1059"/>
        <v>0.199506343723061-0.933890345762384i</v>
      </c>
      <c r="L2063" t="str">
        <f t="shared" si="1060"/>
        <v>0.0253167315450867-0.100591619981666i</v>
      </c>
      <c r="M2063" t="str">
        <f t="shared" si="1061"/>
        <v>0.224823075268148-1.03448196574405i</v>
      </c>
      <c r="N2063" t="str">
        <f t="shared" si="1062"/>
        <v>-1.42126932541551i</v>
      </c>
      <c r="O2063" t="str">
        <f t="shared" si="1063"/>
        <v>0.148970428418348-0.988841651356199i</v>
      </c>
      <c r="P2063" t="str">
        <f t="shared" si="1064"/>
        <v>0.851029571581652+0.988841651356199i</v>
      </c>
      <c r="Q2063" t="str">
        <f t="shared" si="1065"/>
        <v>-0.851029571581652+0.432427674059311i</v>
      </c>
      <c r="R2063" t="str">
        <f t="shared" si="1066"/>
        <v>-0.325542338514181-1.32735125232876i</v>
      </c>
      <c r="S2063" t="str">
        <f t="shared" si="1067"/>
        <v>0.149856721555098i</v>
      </c>
      <c r="T2063" t="str">
        <f t="shared" si="1068"/>
        <v>0.198912507026042-0.0487847075771151i</v>
      </c>
      <c r="U2063" t="e">
        <f t="shared" si="1069"/>
        <v>#DIV/0!</v>
      </c>
      <c r="V2063" t="str">
        <f t="shared" si="1070"/>
        <v>1.33333333333333E-06-0.000550043003600814i</v>
      </c>
      <c r="W2063" t="e">
        <f t="shared" si="1071"/>
        <v>#DIV/0!</v>
      </c>
      <c r="X2063" t="e">
        <f t="shared" si="1072"/>
        <v>#DIV/0!</v>
      </c>
      <c r="Y2063" t="str">
        <f t="shared" si="1073"/>
        <v>0.00083+0.193924231320791i</v>
      </c>
      <c r="Z2063" t="e">
        <f t="shared" si="1074"/>
        <v>#DIV/0!</v>
      </c>
      <c r="AA2063" t="e">
        <f t="shared" si="1075"/>
        <v>#DIV/0!</v>
      </c>
      <c r="AB2063" t="str">
        <f t="shared" si="1076"/>
        <v>1.22654166471557-0.300818069908812i</v>
      </c>
      <c r="AC2063" t="str">
        <f t="shared" si="1077"/>
        <v>0.964564000715269-1.33646607595507i</v>
      </c>
      <c r="AD2063" t="str">
        <f t="shared" si="1078"/>
        <v>0.583506838742523+0.496617150135336i</v>
      </c>
      <c r="AE2063" t="e">
        <f t="shared" si="1079"/>
        <v>#DIV/0!</v>
      </c>
      <c r="AF2063" t="str">
        <f t="shared" si="1080"/>
        <v>-18.8774439035103-2.25198304267776i</v>
      </c>
      <c r="AG2063" t="e">
        <f t="shared" si="1081"/>
        <v>#DIV/0!</v>
      </c>
      <c r="AH2063" t="e">
        <f t="shared" si="1082"/>
        <v>#DIV/0!</v>
      </c>
      <c r="AI2063" t="e">
        <f t="shared" si="1083"/>
        <v>#DIV/0!</v>
      </c>
      <c r="AJ2063" t="e">
        <f t="shared" si="1084"/>
        <v>#DIV/0!</v>
      </c>
      <c r="AK2063"/>
      <c r="AL2063"/>
      <c r="AM2063"/>
      <c r="AN2063"/>
    </row>
    <row r="2064" spans="1:40" x14ac:dyDescent="0.25">
      <c r="A2064"/>
      <c r="B2064">
        <f t="shared" si="1050"/>
        <v>193000</v>
      </c>
      <c r="C2064" s="186" t="str">
        <f t="shared" si="1053"/>
        <v>-2.64062454319388E-06+0.0163310462582678i</v>
      </c>
      <c r="D2064" s="158" t="str">
        <f t="shared" si="1054"/>
        <v>-7.66668691145481+0.125204687980053i</v>
      </c>
      <c r="E2064" t="str">
        <f t="shared" si="1055"/>
        <v>7.99988548369858-0.0302674296461059i</v>
      </c>
      <c r="F2064" t="str">
        <f t="shared" si="1056"/>
        <v>0.9992006509126+3.02190605014966E-06i</v>
      </c>
      <c r="G2064">
        <f t="shared" si="1051"/>
        <v>1</v>
      </c>
      <c r="H2064" t="str">
        <f t="shared" si="1057"/>
        <v>11.2112932440565+2.37614374187958i</v>
      </c>
      <c r="I2064" t="str">
        <f t="shared" si="1058"/>
        <v>757.909227678538i</v>
      </c>
      <c r="J2064" t="str">
        <f t="shared" si="1052"/>
        <v>-776.543571521016+165.806285920779i</v>
      </c>
      <c r="K2064" t="str">
        <f t="shared" si="1059"/>
        <v>0.19930815793376-0.933447534486752i</v>
      </c>
      <c r="L2064" t="str">
        <f t="shared" si="1060"/>
        <v>0.0252920642438345-0.100545704979951i</v>
      </c>
      <c r="M2064" t="str">
        <f t="shared" si="1061"/>
        <v>0.224600222177595-1.0339932394667i</v>
      </c>
      <c r="N2064" t="str">
        <f t="shared" si="1062"/>
        <v>-1.42200611614926i</v>
      </c>
      <c r="O2064" t="str">
        <f t="shared" si="1063"/>
        <v>0.148241818683316-0.988951142975963i</v>
      </c>
      <c r="P2064" t="str">
        <f t="shared" si="1064"/>
        <v>0.851758181316684+0.988951142975963i</v>
      </c>
      <c r="Q2064" t="str">
        <f t="shared" si="1065"/>
        <v>-0.851758181316684+0.433054973173297i</v>
      </c>
      <c r="R2064" t="str">
        <f t="shared" si="1066"/>
        <v>-0.32553392713444-1.32657983667557i</v>
      </c>
      <c r="S2064" t="str">
        <f t="shared" si="1067"/>
        <v>0.149934407776744i</v>
      </c>
      <c r="T2064" t="str">
        <f t="shared" si="1068"/>
        <v>0.198899962180521-0.04880873657614i</v>
      </c>
      <c r="U2064" t="e">
        <f t="shared" si="1069"/>
        <v>#DIV/0!</v>
      </c>
      <c r="V2064" t="str">
        <f t="shared" si="1070"/>
        <v>1.33333333333333E-06-0.000549758007225891i</v>
      </c>
      <c r="W2064" t="e">
        <f t="shared" si="1071"/>
        <v>#DIV/0!</v>
      </c>
      <c r="X2064" t="e">
        <f t="shared" si="1072"/>
        <v>#DIV/0!</v>
      </c>
      <c r="Y2064" t="str">
        <f t="shared" si="1073"/>
        <v>0.00083+0.194024762285706i</v>
      </c>
      <c r="Z2064" t="e">
        <f t="shared" si="1074"/>
        <v>#DIV/0!</v>
      </c>
      <c r="AA2064" t="e">
        <f t="shared" si="1075"/>
        <v>#DIV/0!</v>
      </c>
      <c r="AB2064" t="str">
        <f t="shared" si="1076"/>
        <v>1.2264643102247-0.300966238412171i</v>
      </c>
      <c r="AC2064" t="str">
        <f t="shared" si="1077"/>
        <v>0.964267100743451-1.33575288923486i</v>
      </c>
      <c r="AD2064" t="str">
        <f t="shared" si="1078"/>
        <v>0.583871911813507+0.496690548050988i</v>
      </c>
      <c r="AE2064" t="e">
        <f t="shared" si="1079"/>
        <v>#DIV/0!</v>
      </c>
      <c r="AF2064" t="str">
        <f t="shared" si="1080"/>
        <v>-18.8779801555113-2.25093905389953i</v>
      </c>
      <c r="AG2064" t="e">
        <f t="shared" si="1081"/>
        <v>#DIV/0!</v>
      </c>
      <c r="AH2064" t="e">
        <f t="shared" si="1082"/>
        <v>#DIV/0!</v>
      </c>
      <c r="AI2064" t="e">
        <f t="shared" si="1083"/>
        <v>#DIV/0!</v>
      </c>
      <c r="AJ2064" t="e">
        <f t="shared" si="1084"/>
        <v>#DIV/0!</v>
      </c>
      <c r="AK2064"/>
      <c r="AL2064"/>
      <c r="AM2064"/>
      <c r="AN2064"/>
    </row>
    <row r="2065" spans="1:40" x14ac:dyDescent="0.25">
      <c r="A2065"/>
      <c r="B2065">
        <f t="shared" si="1050"/>
        <v>193100</v>
      </c>
      <c r="C2065" s="186" t="str">
        <f t="shared" si="1053"/>
        <v>-2.63789027004118E-06+0.0163225889587312i</v>
      </c>
      <c r="D2065" s="158" t="str">
        <f t="shared" si="1054"/>
        <v>-7.66668689049207+0.125139848683606i</v>
      </c>
      <c r="E2065" t="str">
        <f t="shared" si="1055"/>
        <v>7.99988536499979-0.0302831118028127i</v>
      </c>
      <c r="F2065" t="str">
        <f t="shared" si="1056"/>
        <v>0.999200650924441+3.02347175979054E-06i</v>
      </c>
      <c r="G2065">
        <f t="shared" si="1051"/>
        <v>1</v>
      </c>
      <c r="H2065" t="str">
        <f t="shared" si="1057"/>
        <v>11.2118287394437+2.37503581706686i</v>
      </c>
      <c r="I2065" t="str">
        <f t="shared" si="1058"/>
        <v>758.301926760236i</v>
      </c>
      <c r="J2065" t="str">
        <f t="shared" si="1052"/>
        <v>-777.349524896849+165.892195913483i</v>
      </c>
      <c r="K2065" t="str">
        <f t="shared" si="1059"/>
        <v>0.199110263093078-0.933005121580353i</v>
      </c>
      <c r="L2065" t="str">
        <f t="shared" si="1060"/>
        <v>0.0252674322178703-0.100499828665079i</v>
      </c>
      <c r="M2065" t="str">
        <f t="shared" si="1061"/>
        <v>0.224377695310948-1.03350495024543i</v>
      </c>
      <c r="N2065" t="str">
        <f t="shared" si="1062"/>
        <v>-1.42274290688302i</v>
      </c>
      <c r="O2065" t="str">
        <f t="shared" si="1063"/>
        <v>0.147513128473638-0.989060097733156i</v>
      </c>
      <c r="P2065" t="str">
        <f t="shared" si="1064"/>
        <v>0.852486871526362+0.989060097733156i</v>
      </c>
      <c r="Q2065" t="str">
        <f t="shared" si="1065"/>
        <v>-0.852486871526362+0.433682809149864i</v>
      </c>
      <c r="R2065" t="str">
        <f t="shared" si="1066"/>
        <v>-0.325525510686168-1.32580917478977i</v>
      </c>
      <c r="S2065" t="str">
        <f t="shared" si="1067"/>
        <v>0.15001209399839i</v>
      </c>
      <c r="T2065" t="str">
        <f t="shared" si="1068"/>
        <v>0.198887410552491-0.0488327635079273i</v>
      </c>
      <c r="U2065" t="e">
        <f t="shared" si="1069"/>
        <v>#DIV/0!</v>
      </c>
      <c r="V2065" t="str">
        <f t="shared" si="1070"/>
        <v>1.33333333333333E-06-0.000549473306031055i</v>
      </c>
      <c r="W2065" t="e">
        <f t="shared" si="1071"/>
        <v>#DIV/0!</v>
      </c>
      <c r="X2065" t="e">
        <f t="shared" si="1072"/>
        <v>#DIV/0!</v>
      </c>
      <c r="Y2065" t="str">
        <f t="shared" si="1073"/>
        <v>0.00083+0.194125293250621i</v>
      </c>
      <c r="Z2065" t="e">
        <f t="shared" si="1074"/>
        <v>#DIV/0!</v>
      </c>
      <c r="AA2065" t="e">
        <f t="shared" si="1075"/>
        <v>#DIV/0!</v>
      </c>
      <c r="AB2065" t="str">
        <f t="shared" si="1076"/>
        <v>1.22638691391127-0.301114394168453i</v>
      </c>
      <c r="AC2065" t="str">
        <f t="shared" si="1077"/>
        <v>0.963970652339667-1.33504030023198i</v>
      </c>
      <c r="AD2065" t="str">
        <f t="shared" si="1078"/>
        <v>0.584237052113381+0.496763686870944i</v>
      </c>
      <c r="AE2065" t="e">
        <f t="shared" si="1079"/>
        <v>#DIV/0!</v>
      </c>
      <c r="AF2065" t="str">
        <f t="shared" si="1080"/>
        <v>-18.8785156299358-2.24989596838325i</v>
      </c>
      <c r="AG2065" t="e">
        <f t="shared" si="1081"/>
        <v>#DIV/0!</v>
      </c>
      <c r="AH2065" t="e">
        <f t="shared" si="1082"/>
        <v>#DIV/0!</v>
      </c>
      <c r="AI2065" t="e">
        <f t="shared" si="1083"/>
        <v>#DIV/0!</v>
      </c>
      <c r="AJ2065" t="e">
        <f t="shared" si="1084"/>
        <v>#DIV/0!</v>
      </c>
      <c r="AK2065"/>
      <c r="AL2065"/>
      <c r="AM2065"/>
      <c r="AN2065"/>
    </row>
    <row r="2066" spans="1:40" x14ac:dyDescent="0.25">
      <c r="A2066"/>
      <c r="B2066">
        <f t="shared" si="1050"/>
        <v>193200</v>
      </c>
      <c r="C2066" s="186" t="str">
        <f t="shared" si="1053"/>
        <v>-2.63516024155525E-06+0.0163141404141625i</v>
      </c>
      <c r="D2066" s="158" t="str">
        <f t="shared" si="1054"/>
        <v>-7.66668686956184+0.125075076508579i</v>
      </c>
      <c r="E2066" t="str">
        <f t="shared" si="1055"/>
        <v>7.99988524623953-0.0302987939588212i</v>
      </c>
      <c r="F2066" t="str">
        <f t="shared" si="1056"/>
        <v>0.999200650936293+3.02503746936184E-06i</v>
      </c>
      <c r="G2066">
        <f t="shared" si="1051"/>
        <v>1</v>
      </c>
      <c r="H2066" t="str">
        <f t="shared" si="1057"/>
        <v>11.2123634586965+2.37392886157242i</v>
      </c>
      <c r="I2066" t="str">
        <f t="shared" si="1058"/>
        <v>758.694625841935i</v>
      </c>
      <c r="J2066" t="str">
        <f t="shared" si="1052"/>
        <v>-778.155895756949+165.978105906188i</v>
      </c>
      <c r="K2066" t="str">
        <f t="shared" si="1059"/>
        <v>0.19891265864027-0.932563106540697i</v>
      </c>
      <c r="L2066" t="str">
        <f t="shared" si="1060"/>
        <v>0.0252428354014732-0.10045399099349i</v>
      </c>
      <c r="M2066" t="str">
        <f t="shared" si="1061"/>
        <v>0.224155494041743-1.03301709753419i</v>
      </c>
      <c r="N2066" t="str">
        <f t="shared" si="1062"/>
        <v>-1.42347969761678i</v>
      </c>
      <c r="O2066" t="str">
        <f t="shared" si="1063"/>
        <v>0.146784358184899-0.98916851556863i</v>
      </c>
      <c r="P2066" t="str">
        <f t="shared" si="1064"/>
        <v>0.853215641815101+0.98916851556863i</v>
      </c>
      <c r="Q2066" t="str">
        <f t="shared" si="1065"/>
        <v>-0.853215641815101+0.43431118204815i</v>
      </c>
      <c r="R2066" t="str">
        <f t="shared" si="1066"/>
        <v>-0.325517089168194-1.32503926549806i</v>
      </c>
      <c r="S2066" t="str">
        <f t="shared" si="1067"/>
        <v>0.150089780220036i</v>
      </c>
      <c r="T2066" t="str">
        <f t="shared" si="1068"/>
        <v>0.198874852141522-0.0488567883711201i</v>
      </c>
      <c r="U2066" t="e">
        <f t="shared" si="1069"/>
        <v>#DIV/0!</v>
      </c>
      <c r="V2066" t="str">
        <f t="shared" si="1070"/>
        <v>1.33333333333333E-06-0.000549188899557956i</v>
      </c>
      <c r="W2066" t="e">
        <f t="shared" si="1071"/>
        <v>#DIV/0!</v>
      </c>
      <c r="X2066" t="e">
        <f t="shared" si="1072"/>
        <v>#DIV/0!</v>
      </c>
      <c r="Y2066" t="str">
        <f t="shared" si="1073"/>
        <v>0.00083+0.194225824215535i</v>
      </c>
      <c r="Z2066" t="e">
        <f t="shared" si="1074"/>
        <v>#DIV/0!</v>
      </c>
      <c r="AA2066" t="e">
        <f t="shared" si="1075"/>
        <v>#DIV/0!</v>
      </c>
      <c r="AB2066" t="str">
        <f t="shared" si="1076"/>
        <v>1.22630947577263-0.301262537169291i</v>
      </c>
      <c r="AC2066" t="str">
        <f t="shared" si="1077"/>
        <v>0.963674654647478-1.33432830819677i</v>
      </c>
      <c r="AD2066" t="str">
        <f t="shared" si="1078"/>
        <v>0.58460225946617+0.496836566535371i</v>
      </c>
      <c r="AE2066" t="e">
        <f t="shared" si="1079"/>
        <v>#DIV/0!</v>
      </c>
      <c r="AF2066" t="str">
        <f t="shared" si="1080"/>
        <v>-18.8790503282583-2.24885378506384i</v>
      </c>
      <c r="AG2066" t="e">
        <f t="shared" si="1081"/>
        <v>#DIV/0!</v>
      </c>
      <c r="AH2066" t="e">
        <f t="shared" si="1082"/>
        <v>#DIV/0!</v>
      </c>
      <c r="AI2066" t="e">
        <f t="shared" si="1083"/>
        <v>#DIV/0!</v>
      </c>
      <c r="AJ2066" t="e">
        <f t="shared" si="1084"/>
        <v>#DIV/0!</v>
      </c>
      <c r="AK2066"/>
      <c r="AL2066"/>
      <c r="AM2066"/>
      <c r="AN2066"/>
    </row>
    <row r="2067" spans="1:40" x14ac:dyDescent="0.25">
      <c r="A2067"/>
      <c r="B2067">
        <f t="shared" si="1050"/>
        <v>193300</v>
      </c>
      <c r="C2067" s="186" t="str">
        <f t="shared" si="1053"/>
        <v>-2.63243444895474E-06+0.016305700610974i</v>
      </c>
      <c r="D2067" s="158" t="str">
        <f t="shared" si="1054"/>
        <v>-7.66668684866412+0.125010371350801i</v>
      </c>
      <c r="E2067" t="str">
        <f t="shared" si="1055"/>
        <v>7.99988512741778-0.0303144761141311i</v>
      </c>
      <c r="F2067" t="str">
        <f t="shared" si="1056"/>
        <v>0.999200650948144+3.02660317886346E-06i</v>
      </c>
      <c r="G2067">
        <f t="shared" si="1051"/>
        <v>1</v>
      </c>
      <c r="H2067" t="str">
        <f t="shared" si="1057"/>
        <v>11.2128974032868+2.37282287422849i</v>
      </c>
      <c r="I2067" t="str">
        <f t="shared" si="1058"/>
        <v>759.087324923634i</v>
      </c>
      <c r="J2067" t="str">
        <f t="shared" si="1052"/>
        <v>-778.962684101315+166.064015898894i</v>
      </c>
      <c r="K2067" t="str">
        <f t="shared" si="1059"/>
        <v>0.198715344015916-0.932121488866061i</v>
      </c>
      <c r="L2067" t="str">
        <f t="shared" si="1060"/>
        <v>0.0252182737290716-0.100408191921681i</v>
      </c>
      <c r="M2067" t="str">
        <f t="shared" si="1061"/>
        <v>0.223933617744988-1.03252968078774i</v>
      </c>
      <c r="N2067" t="str">
        <f t="shared" si="1062"/>
        <v>-1.42421648835053i</v>
      </c>
      <c r="O2067" t="str">
        <f t="shared" si="1063"/>
        <v>0.146055508212732-0.989276396423528i</v>
      </c>
      <c r="P2067" t="str">
        <f t="shared" si="1064"/>
        <v>0.853944491787268+0.989276396423528i</v>
      </c>
      <c r="Q2067" t="str">
        <f t="shared" si="1065"/>
        <v>-0.853944491787268+0.434940091927002i</v>
      </c>
      <c r="R2067" t="str">
        <f t="shared" si="1066"/>
        <v>-0.325508662579345-1.32427010762959i</v>
      </c>
      <c r="S2067" t="str">
        <f t="shared" si="1067"/>
        <v>0.150167466441682i</v>
      </c>
      <c r="T2067" t="str">
        <f t="shared" si="1068"/>
        <v>0.198862286947189-0.0488808111643606i</v>
      </c>
      <c r="U2067" t="e">
        <f t="shared" si="1069"/>
        <v>#DIV/0!</v>
      </c>
      <c r="V2067" t="str">
        <f t="shared" si="1070"/>
        <v>1.33333333333333E-06-0.000548904787349182i</v>
      </c>
      <c r="W2067" t="e">
        <f t="shared" si="1071"/>
        <v>#DIV/0!</v>
      </c>
      <c r="X2067" t="e">
        <f t="shared" si="1072"/>
        <v>#DIV/0!</v>
      </c>
      <c r="Y2067" t="str">
        <f t="shared" si="1073"/>
        <v>0.00083+0.19432635518045i</v>
      </c>
      <c r="Z2067" t="e">
        <f t="shared" si="1074"/>
        <v>#DIV/0!</v>
      </c>
      <c r="AA2067" t="e">
        <f t="shared" si="1075"/>
        <v>#DIV/0!</v>
      </c>
      <c r="AB2067" t="str">
        <f t="shared" si="1076"/>
        <v>1.22623199580616-0.301410667406312i</v>
      </c>
      <c r="AC2067" t="str">
        <f t="shared" si="1077"/>
        <v>0.963379106812471-1.33361691238067i</v>
      </c>
      <c r="AD2067" t="str">
        <f t="shared" si="1078"/>
        <v>0.584967533695864+0.496909186984565i</v>
      </c>
      <c r="AE2067" t="e">
        <f t="shared" si="1079"/>
        <v>#DIV/0!</v>
      </c>
      <c r="AF2067" t="str">
        <f t="shared" si="1080"/>
        <v>-18.8795842519509-2.24781250287769i</v>
      </c>
      <c r="AG2067" t="e">
        <f t="shared" si="1081"/>
        <v>#DIV/0!</v>
      </c>
      <c r="AH2067" t="e">
        <f t="shared" si="1082"/>
        <v>#DIV/0!</v>
      </c>
      <c r="AI2067" t="e">
        <f t="shared" si="1083"/>
        <v>#DIV/0!</v>
      </c>
      <c r="AJ2067" t="e">
        <f t="shared" si="1084"/>
        <v>#DIV/0!</v>
      </c>
      <c r="AK2067"/>
      <c r="AL2067"/>
      <c r="AM2067"/>
      <c r="AN2067"/>
    </row>
    <row r="2068" spans="1:40" x14ac:dyDescent="0.25">
      <c r="A2068"/>
      <c r="B2068">
        <f t="shared" si="1050"/>
        <v>193400</v>
      </c>
      <c r="C2068" s="186" t="str">
        <f t="shared" si="1053"/>
        <v>-2.62971288348101E-06+0.016297269535606i</v>
      </c>
      <c r="D2068" s="158" t="str">
        <f t="shared" si="1054"/>
        <v>-7.66668682779875+0.124945733106313i</v>
      </c>
      <c r="E2068" t="str">
        <f t="shared" si="1055"/>
        <v>7.99988500853454-0.030330158268742i</v>
      </c>
      <c r="F2068" t="str">
        <f t="shared" si="1056"/>
        <v>0.999200650960006+3.02816888829543E-06i</v>
      </c>
      <c r="G2068">
        <f t="shared" si="1051"/>
        <v>1</v>
      </c>
      <c r="H2068" t="str">
        <f t="shared" si="1057"/>
        <v>11.2134305746824+2.37171785386887i</v>
      </c>
      <c r="I2068" t="str">
        <f t="shared" si="1058"/>
        <v>759.480024005333i</v>
      </c>
      <c r="J2068" t="str">
        <f t="shared" si="1052"/>
        <v>-779.769889929947+166.149925891599i</v>
      </c>
      <c r="K2068" t="str">
        <f t="shared" si="1059"/>
        <v>0.198518318661921-0.931680268055486i</v>
      </c>
      <c r="L2068" t="str">
        <f t="shared" si="1060"/>
        <v>0.0251937471352426-0.100362431406197i</v>
      </c>
      <c r="M2068" t="str">
        <f t="shared" si="1061"/>
        <v>0.223712065797164-1.03204269946168i</v>
      </c>
      <c r="N2068" t="str">
        <f t="shared" si="1062"/>
        <v>-1.42495327908429i</v>
      </c>
      <c r="O2068" t="str">
        <f t="shared" si="1063"/>
        <v>0.14532657895278-0.989383740239287i</v>
      </c>
      <c r="P2068" t="str">
        <f t="shared" si="1064"/>
        <v>0.85467342104722+0.989383740239287i</v>
      </c>
      <c r="Q2068" t="str">
        <f t="shared" si="1065"/>
        <v>-0.85467342104722+0.435569538845003i</v>
      </c>
      <c r="R2068" t="str">
        <f t="shared" si="1066"/>
        <v>-0.325500230918447-1.32350170001587i</v>
      </c>
      <c r="S2068" t="str">
        <f t="shared" si="1067"/>
        <v>0.150245152663328i</v>
      </c>
      <c r="T2068" t="str">
        <f t="shared" si="1068"/>
        <v>0.198849714969059-0.0489048318862906i</v>
      </c>
      <c r="U2068" t="e">
        <f t="shared" si="1069"/>
        <v>#DIV/0!</v>
      </c>
      <c r="V2068" t="str">
        <f t="shared" si="1070"/>
        <v>1.33333333333333E-06-0.000548620968948277i</v>
      </c>
      <c r="W2068" t="e">
        <f t="shared" si="1071"/>
        <v>#DIV/0!</v>
      </c>
      <c r="X2068" t="e">
        <f t="shared" si="1072"/>
        <v>#DIV/0!</v>
      </c>
      <c r="Y2068" t="str">
        <f t="shared" si="1073"/>
        <v>0.00083+0.194426886145365i</v>
      </c>
      <c r="Z2068" t="e">
        <f t="shared" si="1074"/>
        <v>#DIV/0!</v>
      </c>
      <c r="AA2068" t="e">
        <f t="shared" si="1075"/>
        <v>#DIV/0!</v>
      </c>
      <c r="AB2068" t="str">
        <f t="shared" si="1076"/>
        <v>1.22615447400919-0.301558784871143i</v>
      </c>
      <c r="AC2068" t="str">
        <f t="shared" si="1077"/>
        <v>0.963084007982232-1.33290611203627i</v>
      </c>
      <c r="AD2068" t="str">
        <f t="shared" si="1078"/>
        <v>0.585332874626368+0.496981548158915i</v>
      </c>
      <c r="AE2068" t="e">
        <f t="shared" si="1079"/>
        <v>#DIV/0!</v>
      </c>
      <c r="AF2068" t="str">
        <f t="shared" si="1080"/>
        <v>-18.8801174024812-2.24677212076256i</v>
      </c>
      <c r="AG2068" t="e">
        <f t="shared" si="1081"/>
        <v>#DIV/0!</v>
      </c>
      <c r="AH2068" t="e">
        <f t="shared" si="1082"/>
        <v>#DIV/0!</v>
      </c>
      <c r="AI2068" t="e">
        <f t="shared" si="1083"/>
        <v>#DIV/0!</v>
      </c>
      <c r="AJ2068" t="e">
        <f t="shared" si="1084"/>
        <v>#DIV/0!</v>
      </c>
      <c r="AK2068"/>
      <c r="AL2068"/>
      <c r="AM2068"/>
      <c r="AN2068"/>
    </row>
    <row r="2069" spans="1:40" x14ac:dyDescent="0.25">
      <c r="A2069"/>
      <c r="B2069">
        <f t="shared" si="1050"/>
        <v>193500</v>
      </c>
      <c r="C2069" s="186" t="str">
        <f t="shared" si="1053"/>
        <v>-2.62699553639806E-06+0.0162888471745271i</v>
      </c>
      <c r="D2069" s="158" t="str">
        <f t="shared" si="1054"/>
        <v>-7.66668680696581+0.124881161671374i</v>
      </c>
      <c r="E2069" t="str">
        <f t="shared" si="1055"/>
        <v>7.99988488958983-0.0303458404226536i</v>
      </c>
      <c r="F2069" t="str">
        <f t="shared" si="1056"/>
        <v>0.999200650971867+3.02973459765766E-06i</v>
      </c>
      <c r="G2069">
        <f t="shared" si="1051"/>
        <v>1</v>
      </c>
      <c r="H2069" t="str">
        <f t="shared" si="1057"/>
        <v>11.2139629743486+2.37061379932909i</v>
      </c>
      <c r="I2069" t="str">
        <f t="shared" si="1058"/>
        <v>759.872723087031i</v>
      </c>
      <c r="J2069" t="str">
        <f t="shared" si="1052"/>
        <v>-780.577513242845+166.235835884303i</v>
      </c>
      <c r="K2069" t="str">
        <f t="shared" si="1059"/>
        <v>0.198321582021511-0.931239443608775i</v>
      </c>
      <c r="L2069" t="str">
        <f t="shared" si="1060"/>
        <v>0.025169255554712-0.100316709403639i</v>
      </c>
      <c r="M2069" t="str">
        <f t="shared" si="1061"/>
        <v>0.223490837576223-1.03155615301241i</v>
      </c>
      <c r="N2069" t="str">
        <f t="shared" si="1062"/>
        <v>-1.42569006981804i</v>
      </c>
      <c r="O2069" t="str">
        <f t="shared" si="1063"/>
        <v>0.144597570800769-0.989490546957633i</v>
      </c>
      <c r="P2069" t="str">
        <f t="shared" si="1064"/>
        <v>0.855402429199231+0.989490546957633i</v>
      </c>
      <c r="Q2069" t="str">
        <f t="shared" si="1065"/>
        <v>-0.855402429199231+0.436199522860407i</v>
      </c>
      <c r="R2069" t="str">
        <f t="shared" si="1066"/>
        <v>-0.325491794184329-1.32273404149088i</v>
      </c>
      <c r="S2069" t="str">
        <f t="shared" si="1067"/>
        <v>0.150322838884974i</v>
      </c>
      <c r="T2069" t="str">
        <f t="shared" si="1068"/>
        <v>0.198837136206704-0.048928850535552i</v>
      </c>
      <c r="U2069" t="e">
        <f t="shared" si="1069"/>
        <v>#DIV/0!</v>
      </c>
      <c r="V2069" t="str">
        <f t="shared" si="1070"/>
        <v>1.33333333333333E-06-0.000548337443899727i</v>
      </c>
      <c r="W2069" t="e">
        <f t="shared" si="1071"/>
        <v>#DIV/0!</v>
      </c>
      <c r="X2069" t="e">
        <f t="shared" si="1072"/>
        <v>#DIV/0!</v>
      </c>
      <c r="Y2069" t="str">
        <f t="shared" si="1073"/>
        <v>0.00083+0.19452741711028i</v>
      </c>
      <c r="Z2069" t="e">
        <f t="shared" si="1074"/>
        <v>#DIV/0!</v>
      </c>
      <c r="AA2069" t="e">
        <f t="shared" si="1075"/>
        <v>#DIV/0!</v>
      </c>
      <c r="AB2069" t="str">
        <f t="shared" si="1076"/>
        <v>1.22607691037908-0.301706889555407i</v>
      </c>
      <c r="AC2069" t="str">
        <f t="shared" si="1077"/>
        <v>0.962789357306373-1.33219590641724i</v>
      </c>
      <c r="AD2069" t="str">
        <f t="shared" si="1078"/>
        <v>0.585698282081562+0.497053649998933i</v>
      </c>
      <c r="AE2069" t="e">
        <f t="shared" si="1079"/>
        <v>#DIV/0!</v>
      </c>
      <c r="AF2069" t="str">
        <f t="shared" si="1080"/>
        <v>-18.8806497813144-2.24573263765772i</v>
      </c>
      <c r="AG2069" t="e">
        <f t="shared" si="1081"/>
        <v>#DIV/0!</v>
      </c>
      <c r="AH2069" t="e">
        <f t="shared" si="1082"/>
        <v>#DIV/0!</v>
      </c>
      <c r="AI2069" t="e">
        <f t="shared" si="1083"/>
        <v>#DIV/0!</v>
      </c>
      <c r="AJ2069" t="e">
        <f t="shared" si="1084"/>
        <v>#DIV/0!</v>
      </c>
      <c r="AK2069"/>
      <c r="AL2069"/>
      <c r="AM2069"/>
      <c r="AN2069"/>
    </row>
    <row r="2070" spans="1:40" x14ac:dyDescent="0.25">
      <c r="A2070"/>
      <c r="B2070">
        <f t="shared" si="1050"/>
        <v>193600</v>
      </c>
      <c r="C2070" s="186" t="str">
        <f t="shared" si="1053"/>
        <v>-2.62428239899252E-06+0.0162804335142338i</v>
      </c>
      <c r="D2070" s="158" t="str">
        <f t="shared" si="1054"/>
        <v>-7.66668678616507+0.124816656942459i</v>
      </c>
      <c r="E2070" t="str">
        <f t="shared" si="1055"/>
        <v>7.99988477058363-0.0303615225758655i</v>
      </c>
      <c r="F2070" t="str">
        <f t="shared" si="1056"/>
        <v>0.999200650983739+3.03130030695016E-06i</v>
      </c>
      <c r="G2070">
        <f t="shared" si="1051"/>
        <v>1</v>
      </c>
      <c r="H2070" t="str">
        <f t="shared" si="1057"/>
        <v>11.2144946037463+2.36951070944617i</v>
      </c>
      <c r="I2070" t="str">
        <f t="shared" si="1058"/>
        <v>760.26542216873i</v>
      </c>
      <c r="J2070" t="str">
        <f t="shared" si="1052"/>
        <v>-781.38555404001+166.321745877009i</v>
      </c>
      <c r="K2070" t="str">
        <f t="shared" si="1059"/>
        <v>0.198125133539235-0.930799015026489i</v>
      </c>
      <c r="L2070" t="str">
        <f t="shared" si="1060"/>
        <v>0.0251447989223534-0.10027102587066i</v>
      </c>
      <c r="M2070" t="str">
        <f t="shared" si="1061"/>
        <v>0.223269932461588-1.03107004089715i</v>
      </c>
      <c r="N2070" t="str">
        <f t="shared" si="1062"/>
        <v>-1.4264268605518i</v>
      </c>
      <c r="O2070" t="str">
        <f t="shared" si="1063"/>
        <v>0.14386848415243-0.989596816520588i</v>
      </c>
      <c r="P2070" t="str">
        <f t="shared" si="1064"/>
        <v>0.85613151584757+0.989596816520588i</v>
      </c>
      <c r="Q2070" t="str">
        <f t="shared" si="1065"/>
        <v>-0.85613151584757+0.436830044031212i</v>
      </c>
      <c r="R2070" t="str">
        <f t="shared" si="1066"/>
        <v>-0.325483352375816-1.32196713089096i</v>
      </c>
      <c r="S2070" t="str">
        <f t="shared" si="1067"/>
        <v>0.15040052510662i</v>
      </c>
      <c r="T2070" t="str">
        <f t="shared" si="1068"/>
        <v>0.198824550659692-0.0489528671107858i</v>
      </c>
      <c r="U2070" t="e">
        <f t="shared" si="1069"/>
        <v>#DIV/0!</v>
      </c>
      <c r="V2070" t="str">
        <f t="shared" si="1070"/>
        <v>1.33333333333333E-06-0.000548054211748951i</v>
      </c>
      <c r="W2070" t="e">
        <f t="shared" si="1071"/>
        <v>#DIV/0!</v>
      </c>
      <c r="X2070" t="e">
        <f t="shared" si="1072"/>
        <v>#DIV/0!</v>
      </c>
      <c r="Y2070" t="str">
        <f t="shared" si="1073"/>
        <v>0.00083+0.194627948075195i</v>
      </c>
      <c r="Z2070" t="e">
        <f t="shared" si="1074"/>
        <v>#DIV/0!</v>
      </c>
      <c r="AA2070" t="e">
        <f t="shared" si="1075"/>
        <v>#DIV/0!</v>
      </c>
      <c r="AB2070" t="str">
        <f t="shared" si="1076"/>
        <v>1.22599930491317-0.301854981450725i</v>
      </c>
      <c r="AC2070" t="str">
        <f t="shared" si="1077"/>
        <v>0.96249515393651-1.3314862947784i</v>
      </c>
      <c r="AD2070" t="str">
        <f t="shared" si="1078"/>
        <v>0.586063755885248+0.497125492445232i</v>
      </c>
      <c r="AE2070" t="e">
        <f t="shared" si="1079"/>
        <v>#DIV/0!</v>
      </c>
      <c r="AF2070" t="str">
        <f t="shared" si="1080"/>
        <v>-18.8811813899114-2.24469405250371i</v>
      </c>
      <c r="AG2070" t="e">
        <f t="shared" si="1081"/>
        <v>#DIV/0!</v>
      </c>
      <c r="AH2070" t="e">
        <f t="shared" si="1082"/>
        <v>#DIV/0!</v>
      </c>
      <c r="AI2070" t="e">
        <f t="shared" si="1083"/>
        <v>#DIV/0!</v>
      </c>
      <c r="AJ2070" t="e">
        <f t="shared" si="1084"/>
        <v>#DIV/0!</v>
      </c>
      <c r="AK2070"/>
      <c r="AL2070"/>
      <c r="AM2070"/>
      <c r="AN2070"/>
    </row>
    <row r="2071" spans="1:40" x14ac:dyDescent="0.25">
      <c r="A2071"/>
      <c r="B2071">
        <f t="shared" si="1050"/>
        <v>193700</v>
      </c>
      <c r="C2071" s="186" t="str">
        <f t="shared" si="1053"/>
        <v>-2.62157346257342E-06+0.0162720285412504i</v>
      </c>
      <c r="D2071" s="158" t="str">
        <f t="shared" si="1054"/>
        <v>-7.66668676539653+0.124752218816253i</v>
      </c>
      <c r="E2071" t="str">
        <f t="shared" si="1055"/>
        <v>7.99988465151595-0.0303772047283774i</v>
      </c>
      <c r="F2071" t="str">
        <f t="shared" si="1056"/>
        <v>0.99920065099562+3.03286601617291E-06i</v>
      </c>
      <c r="G2071">
        <f t="shared" si="1051"/>
        <v>1</v>
      </c>
      <c r="H2071" t="str">
        <f t="shared" si="1057"/>
        <v>11.2150254643338+2.36840858305887i</v>
      </c>
      <c r="I2071" t="str">
        <f t="shared" si="1058"/>
        <v>760.658121250429i</v>
      </c>
      <c r="J2071" t="str">
        <f t="shared" si="1052"/>
        <v>-782.19401232144+166.407655869714i</v>
      </c>
      <c r="K2071" t="str">
        <f t="shared" si="1059"/>
        <v>0.19792897266095-0.930358981809957i</v>
      </c>
      <c r="L2071" t="str">
        <f t="shared" si="1060"/>
        <v>0.0251203771731881-0.100225380763965i</v>
      </c>
      <c r="M2071" t="str">
        <f t="shared" si="1061"/>
        <v>0.223049349834138-1.03058436257392i</v>
      </c>
      <c r="N2071" t="str">
        <f t="shared" si="1062"/>
        <v>-1.42716365128556i</v>
      </c>
      <c r="O2071" t="str">
        <f t="shared" si="1063"/>
        <v>0.143139319403565-0.989702548870459i</v>
      </c>
      <c r="P2071" t="str">
        <f t="shared" si="1064"/>
        <v>0.856860680596435+0.989702548870459i</v>
      </c>
      <c r="Q2071" t="str">
        <f t="shared" si="1065"/>
        <v>-0.856860680596435+0.437461102415101i</v>
      </c>
      <c r="R2071" t="str">
        <f t="shared" si="1066"/>
        <v>-0.325474905491731-1.32120096705489i</v>
      </c>
      <c r="S2071" t="str">
        <f t="shared" si="1067"/>
        <v>0.150478211328266i</v>
      </c>
      <c r="T2071" t="str">
        <f t="shared" si="1068"/>
        <v>0.198811958327595-0.0489768816106321i</v>
      </c>
      <c r="U2071" t="e">
        <f t="shared" si="1069"/>
        <v>#DIV/0!</v>
      </c>
      <c r="V2071" t="str">
        <f t="shared" si="1070"/>
        <v>1.33333333333333E-06-0.000547771272042317i</v>
      </c>
      <c r="W2071" t="e">
        <f t="shared" si="1071"/>
        <v>#DIV/0!</v>
      </c>
      <c r="X2071" t="e">
        <f t="shared" si="1072"/>
        <v>#DIV/0!</v>
      </c>
      <c r="Y2071" t="str">
        <f t="shared" si="1073"/>
        <v>0.00083+0.19472847904011i</v>
      </c>
      <c r="Z2071" t="e">
        <f t="shared" si="1074"/>
        <v>#DIV/0!</v>
      </c>
      <c r="AA2071" t="e">
        <f t="shared" si="1075"/>
        <v>#DIV/0!</v>
      </c>
      <c r="AB2071" t="str">
        <f t="shared" si="1076"/>
        <v>1.22592165760881-0.302003060548712i</v>
      </c>
      <c r="AC2071" t="str">
        <f t="shared" si="1077"/>
        <v>0.962201397026266-1.33077727637565i</v>
      </c>
      <c r="AD2071" t="str">
        <f t="shared" si="1078"/>
        <v>0.586429295861194+0.497197075438541i</v>
      </c>
      <c r="AE2071" t="e">
        <f t="shared" si="1079"/>
        <v>#DIV/0!</v>
      </c>
      <c r="AF2071" t="str">
        <f t="shared" si="1080"/>
        <v>-18.8817122297303-2.24365636424262i</v>
      </c>
      <c r="AG2071" t="e">
        <f t="shared" si="1081"/>
        <v>#DIV/0!</v>
      </c>
      <c r="AH2071" t="e">
        <f t="shared" si="1082"/>
        <v>#DIV/0!</v>
      </c>
      <c r="AI2071" t="e">
        <f t="shared" si="1083"/>
        <v>#DIV/0!</v>
      </c>
      <c r="AJ2071" t="e">
        <f t="shared" si="1084"/>
        <v>#DIV/0!</v>
      </c>
      <c r="AK2071"/>
      <c r="AL2071"/>
      <c r="AM2071"/>
      <c r="AN2071"/>
    </row>
    <row r="2072" spans="1:40" x14ac:dyDescent="0.25">
      <c r="A2072"/>
      <c r="B2072">
        <f t="shared" si="1050"/>
        <v>193800</v>
      </c>
      <c r="C2072" s="186" t="str">
        <f t="shared" si="1053"/>
        <v>-2.61886871847222E-06+0.0162636322421291i</v>
      </c>
      <c r="D2072" s="158" t="str">
        <f t="shared" si="1054"/>
        <v>-7.66668674466019+0.124687847189656i</v>
      </c>
      <c r="E2072" t="str">
        <f t="shared" si="1055"/>
        <v>7.99988453238679-0.0303928868801888i</v>
      </c>
      <c r="F2072" t="str">
        <f t="shared" si="1056"/>
        <v>0.999200651007501+3.03443172532579E-06i</v>
      </c>
      <c r="G2072">
        <f t="shared" si="1051"/>
        <v>1</v>
      </c>
      <c r="H2072" t="str">
        <f t="shared" si="1057"/>
        <v>11.2155555575657+2.36730741900756i</v>
      </c>
      <c r="I2072" t="str">
        <f t="shared" si="1058"/>
        <v>761.050820332127i</v>
      </c>
      <c r="J2072" t="str">
        <f t="shared" si="1052"/>
        <v>-783.002888087137+166.493565862418i</v>
      </c>
      <c r="K2072" t="str">
        <f t="shared" si="1059"/>
        <v>0.197733098833824-0.929919343461256i</v>
      </c>
      <c r="L2072" t="str">
        <f t="shared" si="1060"/>
        <v>0.0250959902423847-0.10017977404031i</v>
      </c>
      <c r="M2072" t="str">
        <f t="shared" si="1061"/>
        <v>0.222829089076209-1.03009911750157i</v>
      </c>
      <c r="N2072" t="str">
        <f t="shared" si="1062"/>
        <v>-1.42790044201931i</v>
      </c>
      <c r="O2072" t="str">
        <f t="shared" si="1063"/>
        <v>0.142410076950019-0.989807743949849i</v>
      </c>
      <c r="P2072" t="str">
        <f t="shared" si="1064"/>
        <v>0.857589923049981+0.989807743949849i</v>
      </c>
      <c r="Q2072" t="str">
        <f t="shared" si="1065"/>
        <v>-0.857589923049981+0.438092698069461i</v>
      </c>
      <c r="R2072" t="str">
        <f t="shared" si="1066"/>
        <v>-0.325466453530899-1.32043554882384i</v>
      </c>
      <c r="S2072" t="str">
        <f t="shared" si="1067"/>
        <v>0.150555897549912i</v>
      </c>
      <c r="T2072" t="str">
        <f t="shared" si="1068"/>
        <v>0.198799359209984-0.0490008940337312i</v>
      </c>
      <c r="U2072" t="e">
        <f t="shared" si="1069"/>
        <v>#DIV/0!</v>
      </c>
      <c r="V2072" t="str">
        <f t="shared" si="1070"/>
        <v>1.33333333333333E-06-0.000547488624327124i</v>
      </c>
      <c r="W2072" t="e">
        <f t="shared" si="1071"/>
        <v>#DIV/0!</v>
      </c>
      <c r="X2072" t="e">
        <f t="shared" si="1072"/>
        <v>#DIV/0!</v>
      </c>
      <c r="Y2072" t="str">
        <f t="shared" si="1073"/>
        <v>0.00083+0.194829010005025i</v>
      </c>
      <c r="Z2072" t="e">
        <f t="shared" si="1074"/>
        <v>#DIV/0!</v>
      </c>
      <c r="AA2072" t="e">
        <f t="shared" si="1075"/>
        <v>#DIV/0!</v>
      </c>
      <c r="AB2072" t="str">
        <f t="shared" si="1076"/>
        <v>1.22584396846337-0.302151126840984i</v>
      </c>
      <c r="AC2072" t="str">
        <f t="shared" si="1077"/>
        <v>0.961908085731255-1.33006885046607i</v>
      </c>
      <c r="AD2072" t="str">
        <f t="shared" si="1078"/>
        <v>0.58679490183309+0.497268398919711i</v>
      </c>
      <c r="AE2072" t="e">
        <f t="shared" si="1079"/>
        <v>#DIV/0!</v>
      </c>
      <c r="AF2072" t="str">
        <f t="shared" si="1080"/>
        <v>-18.8822423022259-2.2426195718179i</v>
      </c>
      <c r="AG2072" t="e">
        <f t="shared" si="1081"/>
        <v>#DIV/0!</v>
      </c>
      <c r="AH2072" t="e">
        <f t="shared" si="1082"/>
        <v>#DIV/0!</v>
      </c>
      <c r="AI2072" t="e">
        <f t="shared" si="1083"/>
        <v>#DIV/0!</v>
      </c>
      <c r="AJ2072" t="e">
        <f t="shared" si="1084"/>
        <v>#DIV/0!</v>
      </c>
      <c r="AK2072"/>
      <c r="AL2072"/>
      <c r="AM2072"/>
      <c r="AN2072"/>
    </row>
    <row r="2073" spans="1:40" x14ac:dyDescent="0.25">
      <c r="A2073"/>
      <c r="B2073">
        <f t="shared" si="1050"/>
        <v>193900</v>
      </c>
      <c r="C2073" s="186" t="str">
        <f t="shared" si="1053"/>
        <v>-2.61616815804274E-06+0.0162552446034497i</v>
      </c>
      <c r="D2073" s="158" t="str">
        <f t="shared" si="1054"/>
        <v>-7.6666867239559+0.124623541959781i</v>
      </c>
      <c r="E2073" t="str">
        <f t="shared" si="1055"/>
        <v>7.99988441319615-0.0304085690312995i</v>
      </c>
      <c r="F2073" t="str">
        <f t="shared" si="1056"/>
        <v>0.999200651019393+3.03599743440886E-06i</v>
      </c>
      <c r="G2073">
        <f t="shared" si="1051"/>
        <v>1</v>
      </c>
      <c r="H2073" t="str">
        <f t="shared" si="1057"/>
        <v>11.2160848848931+2.36620721613417i</v>
      </c>
      <c r="I2073" t="str">
        <f t="shared" si="1058"/>
        <v>761.443519413826i</v>
      </c>
      <c r="J2073" t="str">
        <f t="shared" si="1052"/>
        <v>-783.8121813371+166.579475855124i</v>
      </c>
      <c r="K2073" t="str">
        <f t="shared" si="1059"/>
        <v>0.197537511506337-0.92948009948323i</v>
      </c>
      <c r="L2073" t="str">
        <f t="shared" si="1060"/>
        <v>0.0250716380652587-0.100134205656507i</v>
      </c>
      <c r="M2073" t="str">
        <f t="shared" si="1061"/>
        <v>0.222609149571596-1.02961430513974i</v>
      </c>
      <c r="N2073" t="str">
        <f t="shared" si="1062"/>
        <v>-1.42863723275307i</v>
      </c>
      <c r="O2073" t="str">
        <f t="shared" si="1063"/>
        <v>0.141680757187649-0.989912401701653i</v>
      </c>
      <c r="P2073" t="str">
        <f t="shared" si="1064"/>
        <v>0.858319242812351+0.989912401701653i</v>
      </c>
      <c r="Q2073" t="str">
        <f t="shared" si="1065"/>
        <v>-0.858319242812351+0.438724831051417i</v>
      </c>
      <c r="R2073" t="str">
        <f t="shared" si="1066"/>
        <v>-0.325457996492143-1.31967087504135i</v>
      </c>
      <c r="S2073" t="str">
        <f t="shared" si="1067"/>
        <v>0.150633583771558i</v>
      </c>
      <c r="T2073" t="str">
        <f t="shared" si="1068"/>
        <v>0.198786753306426-0.0490249043787227i</v>
      </c>
      <c r="U2073" t="e">
        <f t="shared" si="1069"/>
        <v>#DIV/0!</v>
      </c>
      <c r="V2073" t="str">
        <f t="shared" si="1070"/>
        <v>1.33333333333333E-06-0.000547206268151609i</v>
      </c>
      <c r="W2073" t="e">
        <f t="shared" si="1071"/>
        <v>#DIV/0!</v>
      </c>
      <c r="X2073" t="e">
        <f t="shared" si="1072"/>
        <v>#DIV/0!</v>
      </c>
      <c r="Y2073" t="str">
        <f t="shared" si="1073"/>
        <v>0.00083+0.194929540969939i</v>
      </c>
      <c r="Z2073" t="e">
        <f t="shared" si="1074"/>
        <v>#DIV/0!</v>
      </c>
      <c r="AA2073" t="e">
        <f t="shared" si="1075"/>
        <v>#DIV/0!</v>
      </c>
      <c r="AB2073" t="str">
        <f t="shared" si="1076"/>
        <v>1.22576623747417-0.302299180319152i</v>
      </c>
      <c r="AC2073" t="str">
        <f t="shared" si="1077"/>
        <v>0.961615219209083-1.32936101630776i</v>
      </c>
      <c r="AD2073" t="str">
        <f t="shared" si="1078"/>
        <v>0.587160573624599+0.497339462829681i</v>
      </c>
      <c r="AE2073" t="e">
        <f t="shared" si="1079"/>
        <v>#DIV/0!</v>
      </c>
      <c r="AF2073" t="str">
        <f t="shared" si="1080"/>
        <v>-18.882771608849-2.24158367417439i</v>
      </c>
      <c r="AG2073" t="e">
        <f t="shared" si="1081"/>
        <v>#DIV/0!</v>
      </c>
      <c r="AH2073" t="e">
        <f t="shared" si="1082"/>
        <v>#DIV/0!</v>
      </c>
      <c r="AI2073" t="e">
        <f t="shared" si="1083"/>
        <v>#DIV/0!</v>
      </c>
      <c r="AJ2073" t="e">
        <f t="shared" si="1084"/>
        <v>#DIV/0!</v>
      </c>
      <c r="AK2073"/>
      <c r="AL2073"/>
      <c r="AM2073"/>
      <c r="AN2073"/>
    </row>
    <row r="2074" spans="1:40" x14ac:dyDescent="0.25">
      <c r="A2074"/>
      <c r="B2074">
        <f t="shared" si="1050"/>
        <v>194000</v>
      </c>
      <c r="C2074" s="186" t="str">
        <f t="shared" si="1053"/>
        <v>-2.61347177266104E-06+0.0162468656118197i</v>
      </c>
      <c r="D2074" s="158" t="str">
        <f t="shared" si="1054"/>
        <v>-7.66668670328357+0.124559303023951i</v>
      </c>
      <c r="E2074" t="str">
        <f t="shared" si="1055"/>
        <v>7.99988429394402-0.0304242511817091i</v>
      </c>
      <c r="F2074" t="str">
        <f t="shared" si="1056"/>
        <v>0.999200651031294+3.03756314342206E-06i</v>
      </c>
      <c r="G2074">
        <f t="shared" si="1051"/>
        <v>1</v>
      </c>
      <c r="H2074" t="str">
        <f t="shared" si="1057"/>
        <v>11.216613447764+2.36510797328232i</v>
      </c>
      <c r="I2074" t="str">
        <f t="shared" si="1058"/>
        <v>761.836218495525i</v>
      </c>
      <c r="J2074" t="str">
        <f t="shared" si="1052"/>
        <v>-784.621892071329+166.665385847829i</v>
      </c>
      <c r="K2074" t="str">
        <f t="shared" si="1059"/>
        <v>0.197342210128268-0.929041249379474i</v>
      </c>
      <c r="L2074" t="str">
        <f t="shared" si="1060"/>
        <v>0.0250473205772719-0.100088675569417i</v>
      </c>
      <c r="M2074" t="str">
        <f t="shared" si="1061"/>
        <v>0.22238953070554-1.02912992494889i</v>
      </c>
      <c r="N2074" t="str">
        <f t="shared" si="1062"/>
        <v>-1.42937402348682i</v>
      </c>
      <c r="O2074" t="str">
        <f t="shared" si="1063"/>
        <v>0.140951360512394-0.990016522069054i</v>
      </c>
      <c r="P2074" t="str">
        <f t="shared" si="1064"/>
        <v>0.859048639487606+0.990016522069054i</v>
      </c>
      <c r="Q2074" t="str">
        <f t="shared" si="1065"/>
        <v>-0.859048639487606+0.439357501417766i</v>
      </c>
      <c r="R2074" t="str">
        <f t="shared" si="1066"/>
        <v>-0.325449534374284-1.31890694455335i</v>
      </c>
      <c r="S2074" t="str">
        <f t="shared" si="1067"/>
        <v>0.150711269993204i</v>
      </c>
      <c r="T2074" t="str">
        <f t="shared" si="1068"/>
        <v>0.198774140616492-0.0490489126442452i</v>
      </c>
      <c r="U2074" t="e">
        <f t="shared" si="1069"/>
        <v>#DIV/0!</v>
      </c>
      <c r="V2074" t="str">
        <f t="shared" si="1070"/>
        <v>1.33333333333333E-06-0.000546924203064932i</v>
      </c>
      <c r="W2074" t="e">
        <f t="shared" si="1071"/>
        <v>#DIV/0!</v>
      </c>
      <c r="X2074" t="e">
        <f t="shared" si="1072"/>
        <v>#DIV/0!</v>
      </c>
      <c r="Y2074" t="str">
        <f t="shared" si="1073"/>
        <v>0.00083+0.195030071934854i</v>
      </c>
      <c r="Z2074" t="e">
        <f t="shared" si="1074"/>
        <v>#DIV/0!</v>
      </c>
      <c r="AA2074" t="e">
        <f t="shared" si="1075"/>
        <v>#DIV/0!</v>
      </c>
      <c r="AB2074" t="str">
        <f t="shared" si="1076"/>
        <v>1.22568846463857-0.302447220974821i</v>
      </c>
      <c r="AC2074" t="str">
        <f t="shared" si="1077"/>
        <v>0.961322796619347-1.32865377316i</v>
      </c>
      <c r="AD2074" t="str">
        <f t="shared" si="1078"/>
        <v>0.587526311059306+0.497410267109522i</v>
      </c>
      <c r="AE2074" t="e">
        <f t="shared" si="1079"/>
        <v>#DIV/0!</v>
      </c>
      <c r="AF2074" t="str">
        <f t="shared" si="1080"/>
        <v>-18.8833001510476-2.24054867025837i</v>
      </c>
      <c r="AG2074" t="e">
        <f t="shared" si="1081"/>
        <v>#DIV/0!</v>
      </c>
      <c r="AH2074" t="e">
        <f t="shared" si="1082"/>
        <v>#DIV/0!</v>
      </c>
      <c r="AI2074" t="e">
        <f t="shared" si="1083"/>
        <v>#DIV/0!</v>
      </c>
      <c r="AJ2074" t="e">
        <f t="shared" si="1084"/>
        <v>#DIV/0!</v>
      </c>
      <c r="AK2074"/>
      <c r="AL2074"/>
      <c r="AM2074"/>
      <c r="AN2074"/>
    </row>
    <row r="2075" spans="1:40" x14ac:dyDescent="0.25">
      <c r="A2075"/>
      <c r="B2075">
        <f t="shared" si="1050"/>
        <v>194100</v>
      </c>
      <c r="C2075" s="186" t="str">
        <f t="shared" si="1053"/>
        <v>-0.0000026107795537255+0.0162384952538745i</v>
      </c>
      <c r="D2075" s="158" t="str">
        <f t="shared" si="1054"/>
        <v>-7.66668668264322+0.124495130279705i</v>
      </c>
      <c r="E2075" t="str">
        <f t="shared" si="1055"/>
        <v>7.99988417463041-0.0304399333314171i</v>
      </c>
      <c r="F2075" t="str">
        <f t="shared" si="1056"/>
        <v>0.999200651043196+3.03912885236528E-06i</v>
      </c>
      <c r="G2075">
        <f t="shared" si="1051"/>
        <v>1</v>
      </c>
      <c r="H2075" t="str">
        <f t="shared" si="1057"/>
        <v>11.2171412476229+2.36400968929723i</v>
      </c>
      <c r="I2075" t="str">
        <f t="shared" si="1058"/>
        <v>762.228917577224i</v>
      </c>
      <c r="J2075" t="str">
        <f t="shared" si="1052"/>
        <v>-785.432020289824+166.751295840534i</v>
      </c>
      <c r="K2075" t="str">
        <f t="shared" si="1059"/>
        <v>0.197147194150694-0.92860279265434i</v>
      </c>
      <c r="L2075" t="str">
        <f t="shared" si="1060"/>
        <v>0.0250230377140325-0.100043183735954i</v>
      </c>
      <c r="M2075" t="str">
        <f t="shared" si="1061"/>
        <v>0.222170231864727-1.02864597639029i</v>
      </c>
      <c r="N2075" t="str">
        <f t="shared" si="1062"/>
        <v>-1.43011081422058i</v>
      </c>
      <c r="O2075" t="str">
        <f t="shared" si="1063"/>
        <v>0.140221887320193-0.990120104995532i</v>
      </c>
      <c r="P2075" t="str">
        <f t="shared" si="1064"/>
        <v>0.859778112679807+0.990120104995532i</v>
      </c>
      <c r="Q2075" t="str">
        <f t="shared" si="1065"/>
        <v>-0.859778112679807+0.439990709225048i</v>
      </c>
      <c r="R2075" t="str">
        <f t="shared" si="1066"/>
        <v>-0.325441067176148-1.31814375620816i</v>
      </c>
      <c r="S2075" t="str">
        <f t="shared" si="1067"/>
        <v>0.15078895621485i</v>
      </c>
      <c r="T2075" t="str">
        <f t="shared" si="1068"/>
        <v>0.19876152113975-0.0490729188289382i</v>
      </c>
      <c r="U2075" t="e">
        <f t="shared" si="1069"/>
        <v>#DIV/0!</v>
      </c>
      <c r="V2075" t="str">
        <f t="shared" si="1070"/>
        <v>1.33333333333333E-06-0.000546642428617191i</v>
      </c>
      <c r="W2075" t="e">
        <f t="shared" si="1071"/>
        <v>#DIV/0!</v>
      </c>
      <c r="X2075" t="e">
        <f t="shared" si="1072"/>
        <v>#DIV/0!</v>
      </c>
      <c r="Y2075" t="str">
        <f t="shared" si="1073"/>
        <v>0.00083+0.195130602899769i</v>
      </c>
      <c r="Z2075" t="e">
        <f t="shared" si="1074"/>
        <v>#DIV/0!</v>
      </c>
      <c r="AA2075" t="e">
        <f t="shared" si="1075"/>
        <v>#DIV/0!</v>
      </c>
      <c r="AB2075" t="str">
        <f t="shared" si="1076"/>
        <v>1.2256106499539-0.302595248799602i</v>
      </c>
      <c r="AC2075" t="str">
        <f t="shared" si="1077"/>
        <v>0.961030817123607-1.32794712028314i</v>
      </c>
      <c r="AD2075" t="str">
        <f t="shared" si="1078"/>
        <v>0.587892113960757+0.497480811700403i</v>
      </c>
      <c r="AE2075" t="e">
        <f t="shared" si="1079"/>
        <v>#DIV/0!</v>
      </c>
      <c r="AF2075" t="str">
        <f t="shared" si="1080"/>
        <v>-18.8838279302661-2.23951455901753i</v>
      </c>
      <c r="AG2075" t="e">
        <f t="shared" si="1081"/>
        <v>#DIV/0!</v>
      </c>
      <c r="AH2075" t="e">
        <f t="shared" si="1082"/>
        <v>#DIV/0!</v>
      </c>
      <c r="AI2075" t="e">
        <f t="shared" si="1083"/>
        <v>#DIV/0!</v>
      </c>
      <c r="AJ2075" t="e">
        <f t="shared" si="1084"/>
        <v>#DIV/0!</v>
      </c>
      <c r="AK2075"/>
      <c r="AL2075"/>
      <c r="AM2075"/>
      <c r="AN2075"/>
    </row>
    <row r="2076" spans="1:40" x14ac:dyDescent="0.25">
      <c r="A2076"/>
      <c r="B2076">
        <f t="shared" si="1050"/>
        <v>194200</v>
      </c>
      <c r="C2076" s="186" t="str">
        <f t="shared" si="1053"/>
        <v>-2.60809149265654E-06+0.0162301335162767i</v>
      </c>
      <c r="D2076" s="158" t="str">
        <f t="shared" si="1054"/>
        <v>-7.66668666203476+0.124431023624788i</v>
      </c>
      <c r="E2076" t="str">
        <f t="shared" si="1055"/>
        <v>7.99988405525532-0.0304556154804233i</v>
      </c>
      <c r="F2076" t="str">
        <f t="shared" si="1056"/>
        <v>0.999200651055097+3.04069456123852E-06i</v>
      </c>
      <c r="G2076">
        <f t="shared" si="1051"/>
        <v>1</v>
      </c>
      <c r="H2076" t="str">
        <f t="shared" si="1057"/>
        <v>11.2176682859111+2.36291236302572i</v>
      </c>
      <c r="I2076" t="str">
        <f t="shared" si="1058"/>
        <v>762.621616658922i</v>
      </c>
      <c r="J2076" t="str">
        <f t="shared" si="1052"/>
        <v>-786.242565992586+166.837205833239i</v>
      </c>
      <c r="K2076" t="str">
        <f t="shared" si="1059"/>
        <v>0.196952463025991-0.928164728812931i</v>
      </c>
      <c r="L2076" t="str">
        <f t="shared" si="1060"/>
        <v>0.0249987894112941-0.0999977301130869i</v>
      </c>
      <c r="M2076" t="str">
        <f t="shared" si="1061"/>
        <v>0.221951252437285-1.02816245892602i</v>
      </c>
      <c r="N2076" t="str">
        <f t="shared" si="1062"/>
        <v>-1.43084760495434i</v>
      </c>
      <c r="O2076" t="str">
        <f t="shared" si="1063"/>
        <v>0.139492338007061-0.990223150424854i</v>
      </c>
      <c r="P2076" t="str">
        <f t="shared" si="1064"/>
        <v>0.860507661992939+0.990223150424854i</v>
      </c>
      <c r="Q2076" t="str">
        <f t="shared" si="1065"/>
        <v>-0.860507661992939+0.440624454529486i</v>
      </c>
      <c r="R2076" t="str">
        <f t="shared" si="1066"/>
        <v>-0.32543259489655-1.31738130885645i</v>
      </c>
      <c r="S2076" t="str">
        <f t="shared" si="1067"/>
        <v>0.150866642436496i</v>
      </c>
      <c r="T2076" t="str">
        <f t="shared" si="1068"/>
        <v>0.198748894875769-0.0490969229314389i</v>
      </c>
      <c r="U2076" t="e">
        <f t="shared" si="1069"/>
        <v>#DIV/0!</v>
      </c>
      <c r="V2076" t="str">
        <f t="shared" si="1070"/>
        <v>1.33333333333333E-06-0.000546360944359408i</v>
      </c>
      <c r="W2076" t="e">
        <f t="shared" si="1071"/>
        <v>#DIV/0!</v>
      </c>
      <c r="X2076" t="e">
        <f t="shared" si="1072"/>
        <v>#DIV/0!</v>
      </c>
      <c r="Y2076" t="str">
        <f t="shared" si="1073"/>
        <v>0.00083+0.195231133864684i</v>
      </c>
      <c r="Z2076" t="e">
        <f t="shared" si="1074"/>
        <v>#DIV/0!</v>
      </c>
      <c r="AA2076" t="e">
        <f t="shared" si="1075"/>
        <v>#DIV/0!</v>
      </c>
      <c r="AB2076" t="str">
        <f t="shared" si="1076"/>
        <v>1.22553279341751-0.302743263785092i</v>
      </c>
      <c r="AC2076" t="str">
        <f t="shared" si="1077"/>
        <v>0.960739279885412-1.32724105693867i</v>
      </c>
      <c r="AD2076" t="str">
        <f t="shared" si="1078"/>
        <v>0.58825798215243+0.497551096543613i</v>
      </c>
      <c r="AE2076" t="e">
        <f t="shared" si="1079"/>
        <v>#DIV/0!</v>
      </c>
      <c r="AF2076" t="str">
        <f t="shared" si="1080"/>
        <v>-18.8843549479459-2.23848133940093i</v>
      </c>
      <c r="AG2076" t="e">
        <f t="shared" si="1081"/>
        <v>#DIV/0!</v>
      </c>
      <c r="AH2076" t="e">
        <f t="shared" si="1082"/>
        <v>#DIV/0!</v>
      </c>
      <c r="AI2076" t="e">
        <f t="shared" si="1083"/>
        <v>#DIV/0!</v>
      </c>
      <c r="AJ2076" t="e">
        <f t="shared" si="1084"/>
        <v>#DIV/0!</v>
      </c>
      <c r="AK2076"/>
      <c r="AL2076"/>
      <c r="AM2076"/>
      <c r="AN2076"/>
    </row>
    <row r="2077" spans="1:40" x14ac:dyDescent="0.25">
      <c r="A2077"/>
      <c r="B2077">
        <f t="shared" si="1050"/>
        <v>194300</v>
      </c>
      <c r="C2077" s="186" t="str">
        <f t="shared" si="1053"/>
        <v>-2.60540758089666E-06+0.0162217803857164i</v>
      </c>
      <c r="D2077" s="158" t="str">
        <f t="shared" si="1054"/>
        <v>-7.66668664145812+0.124366982957159i</v>
      </c>
      <c r="E2077" t="str">
        <f t="shared" si="1055"/>
        <v>7.99988393581874-0.0304712976287273i</v>
      </c>
      <c r="F2077" t="str">
        <f t="shared" si="1056"/>
        <v>0.999200651067019+3.04226027004184E-06i</v>
      </c>
      <c r="G2077">
        <f t="shared" si="1051"/>
        <v>1</v>
      </c>
      <c r="H2077" t="str">
        <f t="shared" si="1057"/>
        <v>11.2181945640664+2.36181599331625i</v>
      </c>
      <c r="I2077" t="str">
        <f t="shared" si="1058"/>
        <v>763.014315740621i</v>
      </c>
      <c r="J2077" t="str">
        <f t="shared" si="1052"/>
        <v>-787.053529179613+166.923115825944i</v>
      </c>
      <c r="K2077" t="str">
        <f t="shared" si="1059"/>
        <v>0.196758016207828-0.92772705736111i</v>
      </c>
      <c r="L2077" t="str">
        <f t="shared" si="1060"/>
        <v>0.024974575604956-0.0999523146578338i</v>
      </c>
      <c r="M2077" t="str">
        <f t="shared" si="1061"/>
        <v>0.221732591812784-1.02767937201894i</v>
      </c>
      <c r="N2077" t="str">
        <f t="shared" si="1062"/>
        <v>-1.43158439568809i</v>
      </c>
      <c r="O2077" t="str">
        <f t="shared" si="1063"/>
        <v>0.138762712969049-0.990325658301081i</v>
      </c>
      <c r="P2077" t="str">
        <f t="shared" si="1064"/>
        <v>0.861237287030951+0.990325658301081i</v>
      </c>
      <c r="Q2077" t="str">
        <f t="shared" si="1065"/>
        <v>-0.861237287030951+0.441258737387009i</v>
      </c>
      <c r="R2077" t="str">
        <f t="shared" si="1066"/>
        <v>-0.325424117534315-1.31661960135129i</v>
      </c>
      <c r="S2077" t="str">
        <f t="shared" si="1067"/>
        <v>0.150944328658142i</v>
      </c>
      <c r="T2077" t="str">
        <f t="shared" si="1068"/>
        <v>0.198736261824121-0.0491209249503855i</v>
      </c>
      <c r="U2077" t="e">
        <f t="shared" si="1069"/>
        <v>#DIV/0!</v>
      </c>
      <c r="V2077" t="str">
        <f t="shared" si="1070"/>
        <v>1.33333333333333E-06-0.000546079749843525i</v>
      </c>
      <c r="W2077" t="e">
        <f t="shared" si="1071"/>
        <v>#DIV/0!</v>
      </c>
      <c r="X2077" t="e">
        <f t="shared" si="1072"/>
        <v>#DIV/0!</v>
      </c>
      <c r="Y2077" t="str">
        <f t="shared" si="1073"/>
        <v>0.00083+0.195331664829599i</v>
      </c>
      <c r="Z2077" t="e">
        <f t="shared" si="1074"/>
        <v>#DIV/0!</v>
      </c>
      <c r="AA2077" t="e">
        <f t="shared" si="1075"/>
        <v>#DIV/0!</v>
      </c>
      <c r="AB2077" t="str">
        <f t="shared" si="1076"/>
        <v>1.22545489502675-0.302891265922893i</v>
      </c>
      <c r="AC2077" t="str">
        <f t="shared" si="1077"/>
        <v>0.960448184070284-1.32653558238916i</v>
      </c>
      <c r="AD2077" t="str">
        <f t="shared" si="1078"/>
        <v>0.588623915457762+0.49762112158055i</v>
      </c>
      <c r="AE2077" t="e">
        <f t="shared" si="1079"/>
        <v>#DIV/0!</v>
      </c>
      <c r="AF2077" t="str">
        <f t="shared" si="1080"/>
        <v>-18.8848812055245-2.23744901035909i</v>
      </c>
      <c r="AG2077" t="e">
        <f t="shared" si="1081"/>
        <v>#DIV/0!</v>
      </c>
      <c r="AH2077" t="e">
        <f t="shared" si="1082"/>
        <v>#DIV/0!</v>
      </c>
      <c r="AI2077" t="e">
        <f t="shared" si="1083"/>
        <v>#DIV/0!</v>
      </c>
      <c r="AJ2077" t="e">
        <f t="shared" si="1084"/>
        <v>#DIV/0!</v>
      </c>
      <c r="AK2077"/>
      <c r="AL2077"/>
      <c r="AM2077"/>
      <c r="AN2077"/>
    </row>
    <row r="2078" spans="1:40" x14ac:dyDescent="0.25">
      <c r="A2078"/>
      <c r="B2078">
        <f t="shared" si="1050"/>
        <v>194400</v>
      </c>
      <c r="C2078" s="186" t="str">
        <f t="shared" si="1053"/>
        <v>-2.60272780991036E-06+0.0162134358489111i</v>
      </c>
      <c r="D2078" s="158" t="str">
        <f t="shared" si="1054"/>
        <v>-7.66668662091321+0.124303008174985i</v>
      </c>
      <c r="E2078" t="str">
        <f t="shared" si="1055"/>
        <v>7.99988381632068-0.0304869797763287i</v>
      </c>
      <c r="F2078" t="str">
        <f t="shared" si="1056"/>
        <v>0.99920065107894+3.04382597877509E-06i</v>
      </c>
      <c r="G2078">
        <f t="shared" si="1051"/>
        <v>1</v>
      </c>
      <c r="H2078" t="str">
        <f t="shared" si="1057"/>
        <v>11.2187200835232+2.36072057901886i</v>
      </c>
      <c r="I2078" t="str">
        <f t="shared" si="1058"/>
        <v>763.40701482232i</v>
      </c>
      <c r="J2078" t="str">
        <f t="shared" si="1052"/>
        <v>-787.864909850907+167.009025818649i</v>
      </c>
      <c r="K2078" t="str">
        <f t="shared" si="1059"/>
        <v>0.19656385315116-0.927289777805483i</v>
      </c>
      <c r="L2078" t="str">
        <f t="shared" si="1060"/>
        <v>0.0249503962310618-0.0999069373272662i</v>
      </c>
      <c r="M2078" t="str">
        <f t="shared" si="1061"/>
        <v>0.221514249382222-1.02719671513275i</v>
      </c>
      <c r="N2078" t="str">
        <f t="shared" si="1062"/>
        <v>-1.43232118642185i</v>
      </c>
      <c r="O2078" t="str">
        <f t="shared" si="1063"/>
        <v>0.138033012602224-0.990427628568566i</v>
      </c>
      <c r="P2078" t="str">
        <f t="shared" si="1064"/>
        <v>0.861966987397776+0.990427628568566i</v>
      </c>
      <c r="Q2078" t="str">
        <f t="shared" si="1065"/>
        <v>-0.861966987397776+0.441893557853284i</v>
      </c>
      <c r="R2078" t="str">
        <f t="shared" si="1066"/>
        <v>-0.325415635088258-1.31585863254805i</v>
      </c>
      <c r="S2078" t="str">
        <f t="shared" si="1067"/>
        <v>0.151022014879788i</v>
      </c>
      <c r="T2078" t="str">
        <f t="shared" si="1068"/>
        <v>0.198723621984369-0.0491449248844146i</v>
      </c>
      <c r="U2078" t="e">
        <f t="shared" si="1069"/>
        <v>#DIV/0!</v>
      </c>
      <c r="V2078" t="str">
        <f t="shared" si="1070"/>
        <v>1.33333333333333E-06-0.000545798844622411i</v>
      </c>
      <c r="W2078" t="e">
        <f t="shared" si="1071"/>
        <v>#DIV/0!</v>
      </c>
      <c r="X2078" t="e">
        <f t="shared" si="1072"/>
        <v>#DIV/0!</v>
      </c>
      <c r="Y2078" t="str">
        <f t="shared" si="1073"/>
        <v>0.00083+0.195432195794514i</v>
      </c>
      <c r="Z2078" t="e">
        <f t="shared" si="1074"/>
        <v>#DIV/0!</v>
      </c>
      <c r="AA2078" t="e">
        <f t="shared" si="1075"/>
        <v>#DIV/0!</v>
      </c>
      <c r="AB2078" t="str">
        <f t="shared" si="1076"/>
        <v>1.22537695477894-0.303039255204599i</v>
      </c>
      <c r="AC2078" t="str">
        <f t="shared" si="1077"/>
        <v>0.960157528845691-1.32583069589829i</v>
      </c>
      <c r="AD2078" t="str">
        <f t="shared" si="1078"/>
        <v>0.588989913700124+0.497690886752717i</v>
      </c>
      <c r="AE2078" t="e">
        <f t="shared" si="1079"/>
        <v>#DIV/0!</v>
      </c>
      <c r="AF2078" t="str">
        <f t="shared" si="1080"/>
        <v>-18.8854067044364-2.23641757084388i</v>
      </c>
      <c r="AG2078" t="e">
        <f t="shared" si="1081"/>
        <v>#DIV/0!</v>
      </c>
      <c r="AH2078" t="e">
        <f t="shared" si="1082"/>
        <v>#DIV/0!</v>
      </c>
      <c r="AI2078" t="e">
        <f t="shared" si="1083"/>
        <v>#DIV/0!</v>
      </c>
      <c r="AJ2078" t="e">
        <f t="shared" si="1084"/>
        <v>#DIV/0!</v>
      </c>
      <c r="AK2078"/>
      <c r="AL2078"/>
      <c r="AM2078"/>
      <c r="AN2078"/>
    </row>
    <row r="2079" spans="1:40" x14ac:dyDescent="0.25">
      <c r="A2079"/>
      <c r="B2079">
        <f t="shared" si="1050"/>
        <v>194500</v>
      </c>
      <c r="C2079" s="186" t="str">
        <f t="shared" si="1053"/>
        <v>-2.60005217118417E-06+0.0162050998926057i</v>
      </c>
      <c r="D2079" s="158" t="str">
        <f t="shared" si="1054"/>
        <v>-7.66668660039997+0.124239099176644i</v>
      </c>
      <c r="E2079" t="str">
        <f t="shared" si="1055"/>
        <v>7.99988369676114-0.0305026619232271i</v>
      </c>
      <c r="F2079" t="str">
        <f t="shared" si="1056"/>
        <v>0.999200651090861+3.04539168743822E-06i</v>
      </c>
      <c r="G2079">
        <f t="shared" si="1051"/>
        <v>1</v>
      </c>
      <c r="H2079" t="str">
        <f t="shared" si="1057"/>
        <v>11.2192448457129+2.35962611898524i</v>
      </c>
      <c r="I2079" t="str">
        <f t="shared" si="1058"/>
        <v>763.799713904019i</v>
      </c>
      <c r="J2079" t="str">
        <f t="shared" si="1052"/>
        <v>-788.676708006467+167.094935811355i</v>
      </c>
      <c r="K2079" t="str">
        <f t="shared" si="1059"/>
        <v>0.196369973312228-0.926852889653413i</v>
      </c>
      <c r="L2079" t="str">
        <f t="shared" si="1060"/>
        <v>0.0249262512258004-0.0998615980785079i</v>
      </c>
      <c r="M2079" t="str">
        <f t="shared" si="1061"/>
        <v>0.221296224538028-1.02671448773192i</v>
      </c>
      <c r="N2079" t="str">
        <f t="shared" si="1062"/>
        <v>-1.43305797715561i</v>
      </c>
      <c r="O2079" t="str">
        <f t="shared" si="1063"/>
        <v>0.137303237302719-0.990529061171954i</v>
      </c>
      <c r="P2079" t="str">
        <f t="shared" si="1064"/>
        <v>0.862696762697281+0.990529061171954i</v>
      </c>
      <c r="Q2079" t="str">
        <f t="shared" si="1065"/>
        <v>-0.862696762697281+0.442528915983656i</v>
      </c>
      <c r="R2079" t="str">
        <f t="shared" si="1066"/>
        <v>-0.325407147557202-1.31509840130452i</v>
      </c>
      <c r="S2079" t="str">
        <f t="shared" si="1067"/>
        <v>0.151099701101434i</v>
      </c>
      <c r="T2079" t="str">
        <f t="shared" si="1068"/>
        <v>0.198710975356087-0.0491689227321635i</v>
      </c>
      <c r="U2079" t="e">
        <f t="shared" si="1069"/>
        <v>#DIV/0!</v>
      </c>
      <c r="V2079" t="str">
        <f t="shared" si="1070"/>
        <v>1.33333333333333E-06-0.000545518228249857i</v>
      </c>
      <c r="W2079" t="e">
        <f t="shared" si="1071"/>
        <v>#DIV/0!</v>
      </c>
      <c r="X2079" t="e">
        <f t="shared" si="1072"/>
        <v>#DIV/0!</v>
      </c>
      <c r="Y2079" t="str">
        <f t="shared" si="1073"/>
        <v>0.00083+0.195532726759429i</v>
      </c>
      <c r="Z2079" t="e">
        <f t="shared" si="1074"/>
        <v>#DIV/0!</v>
      </c>
      <c r="AA2079" t="e">
        <f t="shared" si="1075"/>
        <v>#DIV/0!</v>
      </c>
      <c r="AB2079" t="str">
        <f t="shared" si="1076"/>
        <v>1.22529897267144-0.303187231621807i</v>
      </c>
      <c r="AC2079" t="str">
        <f t="shared" si="1077"/>
        <v>0.959867313381071-1.32512639673085i</v>
      </c>
      <c r="AD2079" t="str">
        <f t="shared" si="1078"/>
        <v>0.589355976702843+0.497760392001743i</v>
      </c>
      <c r="AE2079" t="e">
        <f t="shared" si="1079"/>
        <v>#DIV/0!</v>
      </c>
      <c r="AF2079" t="str">
        <f t="shared" si="1080"/>
        <v>-18.8859314461129-2.2353870198086i</v>
      </c>
      <c r="AG2079" t="e">
        <f t="shared" si="1081"/>
        <v>#DIV/0!</v>
      </c>
      <c r="AH2079" t="e">
        <f t="shared" si="1082"/>
        <v>#DIV/0!</v>
      </c>
      <c r="AI2079" t="e">
        <f t="shared" si="1083"/>
        <v>#DIV/0!</v>
      </c>
      <c r="AJ2079" t="e">
        <f t="shared" si="1084"/>
        <v>#DIV/0!</v>
      </c>
      <c r="AK2079"/>
      <c r="AL2079"/>
      <c r="AM2079"/>
      <c r="AN2079"/>
    </row>
    <row r="2080" spans="1:40" x14ac:dyDescent="0.25">
      <c r="A2080"/>
      <c r="B2080">
        <f t="shared" si="1050"/>
        <v>194600</v>
      </c>
      <c r="C2080" s="186" t="str">
        <f t="shared" si="1053"/>
        <v>-2.59738065622639E-06+0.0161967725035724i</v>
      </c>
      <c r="D2080" s="158" t="str">
        <f t="shared" si="1054"/>
        <v>-7.6666865799184+0.124175255860722i</v>
      </c>
      <c r="E2080" t="str">
        <f t="shared" si="1055"/>
        <v>7.99988357714012-0.0305183440694222i</v>
      </c>
      <c r="F2080" t="str">
        <f t="shared" si="1056"/>
        <v>0.999200651102803+3.04695739603134E-06i</v>
      </c>
      <c r="G2080">
        <f t="shared" si="1051"/>
        <v>1</v>
      </c>
      <c r="H2080" t="str">
        <f t="shared" si="1057"/>
        <v>11.2197688520634+2.35853261206867i</v>
      </c>
      <c r="I2080" t="str">
        <f t="shared" si="1058"/>
        <v>764.192412985717i</v>
      </c>
      <c r="J2080" t="str">
        <f t="shared" si="1052"/>
        <v>-789.488923646293+167.180845804059i</v>
      </c>
      <c r="K2080" t="str">
        <f t="shared" si="1059"/>
        <v>0.196176376148553-0.926416392413007i</v>
      </c>
      <c r="L2080" t="str">
        <f t="shared" si="1060"/>
        <v>0.0249021405255045-0.0998162968687351i</v>
      </c>
      <c r="M2080" t="str">
        <f t="shared" si="1061"/>
        <v>0.221078516674057-1.02623268928174i</v>
      </c>
      <c r="N2080" t="str">
        <f t="shared" si="1062"/>
        <v>-1.43379476788936i</v>
      </c>
      <c r="O2080" t="str">
        <f t="shared" si="1063"/>
        <v>0.136573387466713-0.990629956056179i</v>
      </c>
      <c r="P2080" t="str">
        <f t="shared" si="1064"/>
        <v>0.863426612533287+0.990629956056179i</v>
      </c>
      <c r="Q2080" t="str">
        <f t="shared" si="1065"/>
        <v>-0.863426612533287+0.443164811833181i</v>
      </c>
      <c r="R2080" t="str">
        <f t="shared" si="1066"/>
        <v>-0.32539865493996-1.31433890648079i</v>
      </c>
      <c r="S2080" t="str">
        <f t="shared" si="1067"/>
        <v>0.15117738732308i</v>
      </c>
      <c r="T2080" t="str">
        <f t="shared" si="1068"/>
        <v>0.19869832193884-0.0491929184922676i</v>
      </c>
      <c r="U2080" t="e">
        <f t="shared" si="1069"/>
        <v>#DIV/0!</v>
      </c>
      <c r="V2080" t="str">
        <f t="shared" si="1070"/>
        <v>1.33333333333333E-06-0.00054523790028056i</v>
      </c>
      <c r="W2080" t="e">
        <f t="shared" si="1071"/>
        <v>#DIV/0!</v>
      </c>
      <c r="X2080" t="e">
        <f t="shared" si="1072"/>
        <v>#DIV/0!</v>
      </c>
      <c r="Y2080" t="str">
        <f t="shared" si="1073"/>
        <v>0.00083+0.195633257724344i</v>
      </c>
      <c r="Z2080" t="e">
        <f t="shared" si="1074"/>
        <v>#DIV/0!</v>
      </c>
      <c r="AA2080" t="e">
        <f t="shared" si="1075"/>
        <v>#DIV/0!</v>
      </c>
      <c r="AB2080" t="str">
        <f t="shared" si="1076"/>
        <v>1.22522094870157-0.303335195166102i</v>
      </c>
      <c r="AC2080" t="str">
        <f t="shared" si="1077"/>
        <v>0.959577536847814-1.32442268415269i</v>
      </c>
      <c r="AD2080" t="str">
        <f t="shared" si="1078"/>
        <v>0.589722104289194+0.497829637269352i</v>
      </c>
      <c r="AE2080" t="e">
        <f t="shared" si="1079"/>
        <v>#DIV/0!</v>
      </c>
      <c r="AF2080" t="str">
        <f t="shared" si="1080"/>
        <v>-18.8864554319818-2.23435735620795i</v>
      </c>
      <c r="AG2080" t="e">
        <f t="shared" si="1081"/>
        <v>#DIV/0!</v>
      </c>
      <c r="AH2080" t="e">
        <f t="shared" si="1082"/>
        <v>#DIV/0!</v>
      </c>
      <c r="AI2080" t="e">
        <f t="shared" si="1083"/>
        <v>#DIV/0!</v>
      </c>
      <c r="AJ2080" t="e">
        <f t="shared" si="1084"/>
        <v>#DIV/0!</v>
      </c>
      <c r="AK2080"/>
      <c r="AL2080"/>
      <c r="AM2080"/>
      <c r="AN2080"/>
    </row>
    <row r="2081" spans="1:40" x14ac:dyDescent="0.25">
      <c r="A2081"/>
      <c r="B2081">
        <f t="shared" si="1050"/>
        <v>194700</v>
      </c>
      <c r="C2081" s="186" t="str">
        <f t="shared" si="1053"/>
        <v>-2.59471325656714E-06+0.0161884536686104i</v>
      </c>
      <c r="D2081" s="158" t="str">
        <f t="shared" si="1054"/>
        <v>-7.66668655946833+0.124111478126013i</v>
      </c>
      <c r="E2081" t="str">
        <f t="shared" si="1055"/>
        <v>7.99988345745762-0.0305340262149137i</v>
      </c>
      <c r="F2081" t="str">
        <f t="shared" si="1056"/>
        <v>0.999200651114734+3.04852310455422E-06i</v>
      </c>
      <c r="G2081">
        <f t="shared" si="1051"/>
        <v>1</v>
      </c>
      <c r="H2081" t="str">
        <f t="shared" si="1057"/>
        <v>11.2202921039992+2.35744005712401i</v>
      </c>
      <c r="I2081" t="str">
        <f t="shared" si="1058"/>
        <v>764.585112067416i</v>
      </c>
      <c r="J2081" t="str">
        <f t="shared" si="1052"/>
        <v>-790.301556770385+167.266755796764i</v>
      </c>
      <c r="K2081" t="str">
        <f t="shared" si="1059"/>
        <v>0.195983061118939-0.925980285593125i</v>
      </c>
      <c r="L2081" t="str">
        <f t="shared" si="1060"/>
        <v>0.0248780640666505-0.0997710336551752i</v>
      </c>
      <c r="M2081" t="str">
        <f t="shared" si="1061"/>
        <v>0.22086112518559-1.0257513192483i</v>
      </c>
      <c r="N2081" t="str">
        <f t="shared" si="1062"/>
        <v>-1.43453155862312i</v>
      </c>
      <c r="O2081" t="str">
        <f t="shared" si="1063"/>
        <v>0.135843463490391-0.990730313166472i</v>
      </c>
      <c r="P2081" t="str">
        <f t="shared" si="1064"/>
        <v>0.864156536509609+0.990730313166472i</v>
      </c>
      <c r="Q2081" t="str">
        <f t="shared" si="1065"/>
        <v>-0.864156536509609+0.443801245456648i</v>
      </c>
      <c r="R2081" t="str">
        <f t="shared" si="1066"/>
        <v>-0.325390157235351-1.31358014693931i</v>
      </c>
      <c r="S2081" t="str">
        <f t="shared" si="1067"/>
        <v>0.151255073544726i</v>
      </c>
      <c r="T2081" t="str">
        <f t="shared" si="1068"/>
        <v>0.198685661732197-0.049216912163363i</v>
      </c>
      <c r="U2081" t="e">
        <f t="shared" si="1069"/>
        <v>#DIV/0!</v>
      </c>
      <c r="V2081" t="str">
        <f t="shared" si="1070"/>
        <v>1.33333333333333E-06-0.000544957860270143i</v>
      </c>
      <c r="W2081" t="e">
        <f t="shared" si="1071"/>
        <v>#DIV/0!</v>
      </c>
      <c r="X2081" t="e">
        <f t="shared" si="1072"/>
        <v>#DIV/0!</v>
      </c>
      <c r="Y2081" t="str">
        <f t="shared" si="1073"/>
        <v>0.00083+0.195733788689258i</v>
      </c>
      <c r="Z2081" t="e">
        <f t="shared" si="1074"/>
        <v>#DIV/0!</v>
      </c>
      <c r="AA2081" t="e">
        <f t="shared" si="1075"/>
        <v>#DIV/0!</v>
      </c>
      <c r="AB2081" t="str">
        <f t="shared" si="1076"/>
        <v>1.22514288286668-0.303483145829074i</v>
      </c>
      <c r="AC2081" t="str">
        <f t="shared" si="1077"/>
        <v>0.959288198419256-1.32371955743083i</v>
      </c>
      <c r="AD2081" t="str">
        <f t="shared" si="1078"/>
        <v>0.590088296282381+0.497898622497391i</v>
      </c>
      <c r="AE2081" t="e">
        <f t="shared" si="1079"/>
        <v>#DIV/0!</v>
      </c>
      <c r="AF2081" t="str">
        <f t="shared" si="1080"/>
        <v>-18.8869786634675-2.233328578998i</v>
      </c>
      <c r="AG2081" t="e">
        <f t="shared" si="1081"/>
        <v>#DIV/0!</v>
      </c>
      <c r="AH2081" t="e">
        <f t="shared" si="1082"/>
        <v>#DIV/0!</v>
      </c>
      <c r="AI2081" t="e">
        <f t="shared" si="1083"/>
        <v>#DIV/0!</v>
      </c>
      <c r="AJ2081" t="e">
        <f t="shared" si="1084"/>
        <v>#DIV/0!</v>
      </c>
      <c r="AK2081"/>
      <c r="AL2081"/>
      <c r="AM2081"/>
      <c r="AN2081"/>
    </row>
    <row r="2082" spans="1:40" x14ac:dyDescent="0.25">
      <c r="A2082"/>
      <c r="B2082">
        <f t="shared" si="1050"/>
        <v>194800</v>
      </c>
      <c r="C2082" s="186" t="str">
        <f t="shared" si="1053"/>
        <v>-2.59204996375824E-06+0.0161801433745458i</v>
      </c>
      <c r="D2082" s="158" t="str">
        <f t="shared" si="1054"/>
        <v>-7.6666865390497+0.124047765871518i</v>
      </c>
      <c r="E2082" t="str">
        <f t="shared" si="1055"/>
        <v>7.99988333771363-0.0305497083597012i</v>
      </c>
      <c r="F2082" t="str">
        <f t="shared" si="1056"/>
        <v>0.999200651126685+3.05008881300701E-06i</v>
      </c>
      <c r="G2082">
        <f t="shared" si="1051"/>
        <v>1</v>
      </c>
      <c r="H2082" t="str">
        <f t="shared" si="1057"/>
        <v>11.2208146029415+2.35634845300777i</v>
      </c>
      <c r="I2082" t="str">
        <f t="shared" si="1058"/>
        <v>764.977811149115i</v>
      </c>
      <c r="J2082" t="str">
        <f t="shared" si="1052"/>
        <v>-791.114607378744+167.35266578947i</v>
      </c>
      <c r="K2082" t="str">
        <f t="shared" si="1059"/>
        <v>0.19579002768346-0.925544568703368i</v>
      </c>
      <c r="L2082" t="str">
        <f t="shared" si="1060"/>
        <v>0.0248540217858585-0.0997258083951087i</v>
      </c>
      <c r="M2082" t="str">
        <f t="shared" si="1061"/>
        <v>0.220644049469318-1.02527037709848i</v>
      </c>
      <c r="N2082" t="str">
        <f t="shared" si="1062"/>
        <v>-1.43526834935687i</v>
      </c>
      <c r="O2082" t="str">
        <f t="shared" si="1063"/>
        <v>0.135113465770019-0.990830132448349i</v>
      </c>
      <c r="P2082" t="str">
        <f t="shared" si="1064"/>
        <v>0.864886534229981+0.990830132448349i</v>
      </c>
      <c r="Q2082" t="str">
        <f t="shared" si="1065"/>
        <v>-0.864886534229981+0.444438216908521i</v>
      </c>
      <c r="R2082" t="str">
        <f t="shared" si="1066"/>
        <v>-0.325381654442191-1.31282212154486i</v>
      </c>
      <c r="S2082" t="str">
        <f t="shared" si="1067"/>
        <v>0.151332759766372i</v>
      </c>
      <c r="T2082" t="str">
        <f t="shared" si="1068"/>
        <v>0.198672994735727-0.0492409037440848i</v>
      </c>
      <c r="U2082" t="e">
        <f t="shared" si="1069"/>
        <v>#DIV/0!</v>
      </c>
      <c r="V2082" t="str">
        <f t="shared" si="1070"/>
        <v>1.33333333333333E-06-0.00054467810777514i</v>
      </c>
      <c r="W2082" t="e">
        <f t="shared" si="1071"/>
        <v>#DIV/0!</v>
      </c>
      <c r="X2082" t="e">
        <f t="shared" si="1072"/>
        <v>#DIV/0!</v>
      </c>
      <c r="Y2082" t="str">
        <f t="shared" si="1073"/>
        <v>0.00083+0.195834319654173i</v>
      </c>
      <c r="Z2082" t="e">
        <f t="shared" si="1074"/>
        <v>#DIV/0!</v>
      </c>
      <c r="AA2082" t="e">
        <f t="shared" si="1075"/>
        <v>#DIV/0!</v>
      </c>
      <c r="AB2082" t="str">
        <f t="shared" si="1076"/>
        <v>1.2250647751641-0.303631083602308i</v>
      </c>
      <c r="AC2082" t="str">
        <f t="shared" si="1077"/>
        <v>0.958999297270668-1.32301701583333i</v>
      </c>
      <c r="AD2082" t="str">
        <f t="shared" si="1078"/>
        <v>0.590454552505569+0.497967347627817i</v>
      </c>
      <c r="AE2082" t="e">
        <f t="shared" si="1079"/>
        <v>#DIV/0!</v>
      </c>
      <c r="AF2082" t="str">
        <f t="shared" si="1080"/>
        <v>-18.8875011419912-2.23230068713625i</v>
      </c>
      <c r="AG2082" t="e">
        <f t="shared" si="1081"/>
        <v>#DIV/0!</v>
      </c>
      <c r="AH2082" t="e">
        <f t="shared" si="1082"/>
        <v>#DIV/0!</v>
      </c>
      <c r="AI2082" t="e">
        <f t="shared" si="1083"/>
        <v>#DIV/0!</v>
      </c>
      <c r="AJ2082" t="e">
        <f t="shared" si="1084"/>
        <v>#DIV/0!</v>
      </c>
      <c r="AK2082"/>
      <c r="AL2082"/>
      <c r="AM2082"/>
      <c r="AN2082"/>
    </row>
    <row r="2083" spans="1:40" x14ac:dyDescent="0.25">
      <c r="A2083"/>
      <c r="B2083">
        <f t="shared" si="1050"/>
        <v>194900</v>
      </c>
      <c r="C2083" s="186" t="str">
        <f t="shared" si="1053"/>
        <v>-2.58939076937332E-06+0.0161718416082325i</v>
      </c>
      <c r="D2083" s="158" t="str">
        <f t="shared" si="1054"/>
        <v>-7.66668651866257+0.123984118996449i</v>
      </c>
      <c r="E2083" t="str">
        <f t="shared" si="1055"/>
        <v>7.99988321790816-0.0305653905037842i</v>
      </c>
      <c r="F2083" t="str">
        <f t="shared" si="1056"/>
        <v>0.999200651138636+3.05165452138954E-06i</v>
      </c>
      <c r="G2083">
        <f t="shared" si="1051"/>
        <v>1</v>
      </c>
      <c r="H2083" t="str">
        <f t="shared" si="1057"/>
        <v>11.2213363503088+2.35525779857807i</v>
      </c>
      <c r="I2083" t="str">
        <f t="shared" si="1058"/>
        <v>765.370510230813i</v>
      </c>
      <c r="J2083" t="str">
        <f t="shared" si="1052"/>
        <v>-791.928075471368+167.438575782175i</v>
      </c>
      <c r="K2083" t="str">
        <f t="shared" si="1059"/>
        <v>0.195597275303461-0.925109241254088i</v>
      </c>
      <c r="L2083" t="str">
        <f t="shared" si="1060"/>
        <v>0.0248300136198915-0.0996806210458677i</v>
      </c>
      <c r="M2083" t="str">
        <f t="shared" si="1061"/>
        <v>0.220427288923353-1.02478986229996i</v>
      </c>
      <c r="N2083" t="str">
        <f t="shared" si="1062"/>
        <v>-1.43600514009063i</v>
      </c>
      <c r="O2083" t="str">
        <f t="shared" si="1063"/>
        <v>0.134383394701866-0.990929413847627i</v>
      </c>
      <c r="P2083" t="str">
        <f t="shared" si="1064"/>
        <v>0.865616605298134+0.990929413847627i</v>
      </c>
      <c r="Q2083" t="str">
        <f t="shared" si="1065"/>
        <v>-0.865616605298134+0.445075726243003i</v>
      </c>
      <c r="R2083" t="str">
        <f t="shared" si="1066"/>
        <v>-0.325373146559295-1.31206482916453i</v>
      </c>
      <c r="S2083" t="str">
        <f t="shared" si="1067"/>
        <v>0.151410445988017i</v>
      </c>
      <c r="T2083" t="str">
        <f t="shared" si="1068"/>
        <v>0.198660320948993-0.0492648932330673i</v>
      </c>
      <c r="U2083" t="e">
        <f t="shared" si="1069"/>
        <v>#DIV/0!</v>
      </c>
      <c r="V2083" t="str">
        <f t="shared" si="1070"/>
        <v>1.33333333333333E-06-0.000544398642352986i</v>
      </c>
      <c r="W2083" t="e">
        <f t="shared" si="1071"/>
        <v>#DIV/0!</v>
      </c>
      <c r="X2083" t="e">
        <f t="shared" si="1072"/>
        <v>#DIV/0!</v>
      </c>
      <c r="Y2083" t="str">
        <f t="shared" si="1073"/>
        <v>0.00083+0.195934850619088i</v>
      </c>
      <c r="Z2083" t="e">
        <f t="shared" si="1074"/>
        <v>#DIV/0!</v>
      </c>
      <c r="AA2083" t="e">
        <f t="shared" si="1075"/>
        <v>#DIV/0!</v>
      </c>
      <c r="AB2083" t="str">
        <f t="shared" si="1076"/>
        <v>1.22498662559115-0.303779008477381i</v>
      </c>
      <c r="AC2083" t="str">
        <f t="shared" si="1077"/>
        <v>0.95871083257927-1.32231505862934i</v>
      </c>
      <c r="AD2083" t="str">
        <f t="shared" si="1078"/>
        <v>0.59082087278187+0.498035812602687i</v>
      </c>
      <c r="AE2083" t="e">
        <f t="shared" si="1079"/>
        <v>#DIV/0!</v>
      </c>
      <c r="AF2083" t="str">
        <f t="shared" si="1080"/>
        <v>-18.8880228689714-2.23127367958162i</v>
      </c>
      <c r="AG2083" t="e">
        <f t="shared" si="1081"/>
        <v>#DIV/0!</v>
      </c>
      <c r="AH2083" t="e">
        <f t="shared" si="1082"/>
        <v>#DIV/0!</v>
      </c>
      <c r="AI2083" t="e">
        <f t="shared" si="1083"/>
        <v>#DIV/0!</v>
      </c>
      <c r="AJ2083" t="e">
        <f t="shared" si="1084"/>
        <v>#DIV/0!</v>
      </c>
      <c r="AK2083"/>
      <c r="AL2083"/>
      <c r="AM2083"/>
      <c r="AN2083"/>
    </row>
    <row r="2084" spans="1:40" x14ac:dyDescent="0.25">
      <c r="A2084"/>
      <c r="B2084">
        <f t="shared" si="1050"/>
        <v>195000</v>
      </c>
      <c r="C2084" s="186" t="str">
        <f t="shared" si="1053"/>
        <v>-2.58673566500746E-06+0.0161635483565507i</v>
      </c>
      <c r="D2084" s="158" t="str">
        <f t="shared" si="1054"/>
        <v>-7.66668649830681+0.123920537400222i</v>
      </c>
      <c r="E2084" t="str">
        <f t="shared" si="1055"/>
        <v>7.99988309804121-0.0305810726471625i</v>
      </c>
      <c r="F2084" t="str">
        <f t="shared" si="1056"/>
        <v>0.999200651150598+3.05322022970184E-06i</v>
      </c>
      <c r="G2084">
        <f t="shared" si="1051"/>
        <v>1</v>
      </c>
      <c r="H2084" t="str">
        <f t="shared" si="1057"/>
        <v>11.2218573475155+2.35416809269458i</v>
      </c>
      <c r="I2084" t="str">
        <f t="shared" si="1058"/>
        <v>765.763209312512i</v>
      </c>
      <c r="J2084" t="str">
        <f t="shared" si="1052"/>
        <v>-792.741961048259+167.524485774879i</v>
      </c>
      <c r="K2084" t="str">
        <f t="shared" si="1059"/>
        <v>0.195404803441554-0.92467430275638i</v>
      </c>
      <c r="L2084" t="str">
        <f t="shared" si="1060"/>
        <v>0.024806039505655-0.0996354715648361i</v>
      </c>
      <c r="M2084" t="str">
        <f t="shared" si="1061"/>
        <v>0.220210842947209-1.02430977432122i</v>
      </c>
      <c r="N2084" t="str">
        <f t="shared" si="1062"/>
        <v>-1.43674193082439i</v>
      </c>
      <c r="O2084" t="str">
        <f t="shared" si="1063"/>
        <v>0.133653250682268-0.991028157310408i</v>
      </c>
      <c r="P2084" t="str">
        <f t="shared" si="1064"/>
        <v>0.866346749317732+0.991028157310408i</v>
      </c>
      <c r="Q2084" t="str">
        <f t="shared" si="1065"/>
        <v>-0.866346749317732+0.445713773513982i</v>
      </c>
      <c r="R2084" t="str">
        <f t="shared" si="1066"/>
        <v>-0.325364633585478-1.31130826866777i</v>
      </c>
      <c r="S2084" t="str">
        <f t="shared" si="1067"/>
        <v>0.151488132209664i</v>
      </c>
      <c r="T2084" t="str">
        <f t="shared" si="1068"/>
        <v>0.198647640371569-0.0492888806289458i</v>
      </c>
      <c r="U2084" t="e">
        <f t="shared" si="1069"/>
        <v>#DIV/0!</v>
      </c>
      <c r="V2084" t="str">
        <f t="shared" si="1070"/>
        <v>1.33333333333333E-06-0.000544119463562035i</v>
      </c>
      <c r="W2084" t="e">
        <f t="shared" si="1071"/>
        <v>#DIV/0!</v>
      </c>
      <c r="X2084" t="e">
        <f t="shared" si="1072"/>
        <v>#DIV/0!</v>
      </c>
      <c r="Y2084" t="str">
        <f t="shared" si="1073"/>
        <v>0.00083+0.196035381584003i</v>
      </c>
      <c r="Z2084" t="e">
        <f t="shared" si="1074"/>
        <v>#DIV/0!</v>
      </c>
      <c r="AA2084" t="e">
        <f t="shared" si="1075"/>
        <v>#DIV/0!</v>
      </c>
      <c r="AB2084" t="str">
        <f t="shared" si="1076"/>
        <v>1.22490843414519-0.303926920445878i</v>
      </c>
      <c r="AC2084" t="str">
        <f t="shared" si="1077"/>
        <v>0.958422803524198-1.32161368508915i</v>
      </c>
      <c r="AD2084" t="str">
        <f t="shared" si="1078"/>
        <v>0.591187256934337+0.498104017364194i</v>
      </c>
      <c r="AE2084" t="e">
        <f t="shared" si="1079"/>
        <v>#DIV/0!</v>
      </c>
      <c r="AF2084" t="str">
        <f t="shared" si="1080"/>
        <v>-18.8885438458223-2.23024755529436i</v>
      </c>
      <c r="AG2084" t="e">
        <f t="shared" si="1081"/>
        <v>#DIV/0!</v>
      </c>
      <c r="AH2084" t="e">
        <f t="shared" si="1082"/>
        <v>#DIV/0!</v>
      </c>
      <c r="AI2084" t="e">
        <f t="shared" si="1083"/>
        <v>#DIV/0!</v>
      </c>
      <c r="AJ2084" t="e">
        <f t="shared" si="1084"/>
        <v>#DIV/0!</v>
      </c>
      <c r="AK2084"/>
      <c r="AL2084"/>
      <c r="AM2084"/>
      <c r="AN2084"/>
    </row>
    <row r="2085" spans="1:40" x14ac:dyDescent="0.25">
      <c r="A2085"/>
      <c r="B2085">
        <f t="shared" si="1050"/>
        <v>195100</v>
      </c>
      <c r="C2085" s="186" t="str">
        <f t="shared" si="1053"/>
        <v>-2.58408464227734E-06+0.0161552636064076i</v>
      </c>
      <c r="D2085" s="158" t="str">
        <f t="shared" si="1054"/>
        <v>-7.66668647798224+0.123857020982458i</v>
      </c>
      <c r="E2085" t="str">
        <f t="shared" si="1055"/>
        <v>7.99988297811278-0.0305967547898357i</v>
      </c>
      <c r="F2085" t="str">
        <f t="shared" si="1056"/>
        <v>0.999200651162559+3.05478593794383E-06i</v>
      </c>
      <c r="G2085">
        <f t="shared" si="1051"/>
        <v>1</v>
      </c>
      <c r="H2085" t="str">
        <f t="shared" si="1057"/>
        <v>11.2223775959731+2.35307933421857i</v>
      </c>
      <c r="I2085" t="str">
        <f t="shared" si="1058"/>
        <v>766.155908394211i</v>
      </c>
      <c r="J2085" t="str">
        <f t="shared" si="1052"/>
        <v>-793.556264109416+167.610395767585i</v>
      </c>
      <c r="K2085" t="str">
        <f t="shared" si="1059"/>
        <v>0.195212611561621-0.924239752722079i</v>
      </c>
      <c r="L2085" t="str">
        <f t="shared" si="1060"/>
        <v>0.0247820993801972-0.0995903599094503i</v>
      </c>
      <c r="M2085" t="str">
        <f t="shared" si="1061"/>
        <v>0.219994710941818-1.02383011263153i</v>
      </c>
      <c r="N2085" t="str">
        <f t="shared" si="1062"/>
        <v>-1.43747872155814i</v>
      </c>
      <c r="O2085" t="str">
        <f t="shared" si="1063"/>
        <v>0.132923034107602-0.991126362783086i</v>
      </c>
      <c r="P2085" t="str">
        <f t="shared" si="1064"/>
        <v>0.867076965892398+0.991126362783086i</v>
      </c>
      <c r="Q2085" t="str">
        <f t="shared" si="1065"/>
        <v>-0.867076965892398+0.446352358775054i</v>
      </c>
      <c r="R2085" t="str">
        <f t="shared" si="1066"/>
        <v>-0.325356115519552-1.31055243892633i</v>
      </c>
      <c r="S2085" t="str">
        <f t="shared" si="1067"/>
        <v>0.15156581843131i</v>
      </c>
      <c r="T2085" t="str">
        <f t="shared" si="1068"/>
        <v>0.198634953003019-0.0493128659303527i</v>
      </c>
      <c r="U2085" t="e">
        <f t="shared" si="1069"/>
        <v>#DIV/0!</v>
      </c>
      <c r="V2085" t="str">
        <f t="shared" si="1070"/>
        <v>1.33333333333333E-06-0.000543840570961541i</v>
      </c>
      <c r="W2085" t="e">
        <f t="shared" si="1071"/>
        <v>#DIV/0!</v>
      </c>
      <c r="X2085" t="e">
        <f t="shared" si="1072"/>
        <v>#DIV/0!</v>
      </c>
      <c r="Y2085" t="str">
        <f t="shared" si="1073"/>
        <v>0.00083+0.196135912548918i</v>
      </c>
      <c r="Z2085" t="e">
        <f t="shared" si="1074"/>
        <v>#DIV/0!</v>
      </c>
      <c r="AA2085" t="e">
        <f t="shared" si="1075"/>
        <v>#DIV/0!</v>
      </c>
      <c r="AB2085" t="str">
        <f t="shared" si="1076"/>
        <v>1.22483020082354-0.304074819499367i</v>
      </c>
      <c r="AC2085" t="str">
        <f t="shared" si="1077"/>
        <v>0.958135209286535-1.32091289448411i</v>
      </c>
      <c r="AD2085" t="str">
        <f t="shared" si="1078"/>
        <v>0.591553704785965+0.498171961854621i</v>
      </c>
      <c r="AE2085" t="e">
        <f t="shared" si="1079"/>
        <v>#DIV/0!</v>
      </c>
      <c r="AF2085" t="str">
        <f t="shared" si="1080"/>
        <v>-18.8890640739553-2.22922231323611i</v>
      </c>
      <c r="AG2085" t="e">
        <f t="shared" si="1081"/>
        <v>#DIV/0!</v>
      </c>
      <c r="AH2085" t="e">
        <f t="shared" si="1082"/>
        <v>#DIV/0!</v>
      </c>
      <c r="AI2085" t="e">
        <f t="shared" si="1083"/>
        <v>#DIV/0!</v>
      </c>
      <c r="AJ2085" t="e">
        <f t="shared" si="1084"/>
        <v>#DIV/0!</v>
      </c>
      <c r="AK2085"/>
      <c r="AL2085"/>
      <c r="AM2085"/>
      <c r="AN2085"/>
    </row>
    <row r="2086" spans="1:40" x14ac:dyDescent="0.25">
      <c r="A2086"/>
      <c r="B2086">
        <f t="shared" si="1050"/>
        <v>195200</v>
      </c>
      <c r="C2086" s="186" t="str">
        <f t="shared" si="1053"/>
        <v>-2.58143769282107E-06+0.0161469873447373i</v>
      </c>
      <c r="D2086" s="158" t="str">
        <f t="shared" si="1054"/>
        <v>-7.66668645768896+0.123793569642986i</v>
      </c>
      <c r="E2086" t="str">
        <f t="shared" si="1055"/>
        <v>7.99988285812286-0.0306124369318035i</v>
      </c>
      <c r="F2086" t="str">
        <f t="shared" si="1056"/>
        <v>0.99920065117453+3.05635164611552E-06i</v>
      </c>
      <c r="G2086">
        <f t="shared" si="1051"/>
        <v>1</v>
      </c>
      <c r="H2086" t="str">
        <f t="shared" si="1057"/>
        <v>11.22289709709+2.35199152201297i</v>
      </c>
      <c r="I2086" t="str">
        <f t="shared" si="1058"/>
        <v>766.54860747591i</v>
      </c>
      <c r="J2086" t="str">
        <f t="shared" si="1052"/>
        <v>-794.37098465484+167.69630576029i</v>
      </c>
      <c r="K2086" t="str">
        <f t="shared" si="1059"/>
        <v>0.195020699128795-0.923805590663766i</v>
      </c>
      <c r="L2086" t="str">
        <f t="shared" si="1060"/>
        <v>0.0247581931807077-0.0995452860371978i</v>
      </c>
      <c r="M2086" t="str">
        <f t="shared" si="1061"/>
        <v>0.219778892309503-1.02335087670096i</v>
      </c>
      <c r="N2086" t="str">
        <f t="shared" si="1062"/>
        <v>-1.4382155122919i</v>
      </c>
      <c r="O2086" t="str">
        <f t="shared" si="1063"/>
        <v>0.132192745374253-0.991224030212352i</v>
      </c>
      <c r="P2086" t="str">
        <f t="shared" si="1064"/>
        <v>0.867807254625747+0.991224030212352i</v>
      </c>
      <c r="Q2086" t="str">
        <f t="shared" si="1065"/>
        <v>-0.867807254625747+0.446991482079548i</v>
      </c>
      <c r="R2086" t="str">
        <f t="shared" si="1066"/>
        <v>-0.325347592360331-1.30979733881426i</v>
      </c>
      <c r="S2086" t="str">
        <f t="shared" si="1067"/>
        <v>0.151643504652955i</v>
      </c>
      <c r="T2086" t="str">
        <f t="shared" si="1068"/>
        <v>0.198622258842908-0.0493368491359216i</v>
      </c>
      <c r="U2086" t="e">
        <f t="shared" si="1069"/>
        <v>#DIV/0!</v>
      </c>
      <c r="V2086" t="str">
        <f t="shared" si="1070"/>
        <v>1.33333333333333E-06-0.000543561964111665i</v>
      </c>
      <c r="W2086" t="e">
        <f t="shared" si="1071"/>
        <v>#DIV/0!</v>
      </c>
      <c r="X2086" t="e">
        <f t="shared" si="1072"/>
        <v>#DIV/0!</v>
      </c>
      <c r="Y2086" t="str">
        <f t="shared" si="1073"/>
        <v>0.00083+0.196236443513833i</v>
      </c>
      <c r="Z2086" t="e">
        <f t="shared" si="1074"/>
        <v>#DIV/0!</v>
      </c>
      <c r="AA2086" t="e">
        <f t="shared" si="1075"/>
        <v>#DIV/0!</v>
      </c>
      <c r="AB2086" t="str">
        <f t="shared" si="1076"/>
        <v>1.22475192562352-0.304222705629423i</v>
      </c>
      <c r="AC2086" t="str">
        <f t="shared" si="1077"/>
        <v>0.95784804904926-1.32021268608665i</v>
      </c>
      <c r="AD2086" t="str">
        <f t="shared" si="1078"/>
        <v>0.591920216159705+0.498239646016368i</v>
      </c>
      <c r="AE2086" t="e">
        <f t="shared" si="1079"/>
        <v>#DIV/0!</v>
      </c>
      <c r="AF2086" t="str">
        <f t="shared" si="1080"/>
        <v>-18.889583554779-2.22819795236998i</v>
      </c>
      <c r="AG2086" t="e">
        <f t="shared" si="1081"/>
        <v>#DIV/0!</v>
      </c>
      <c r="AH2086" t="e">
        <f t="shared" si="1082"/>
        <v>#DIV/0!</v>
      </c>
      <c r="AI2086" t="e">
        <f t="shared" si="1083"/>
        <v>#DIV/0!</v>
      </c>
      <c r="AJ2086" t="e">
        <f t="shared" si="1084"/>
        <v>#DIV/0!</v>
      </c>
      <c r="AK2086"/>
      <c r="AL2086"/>
      <c r="AM2086"/>
      <c r="AN2086"/>
    </row>
    <row r="2087" spans="1:40" x14ac:dyDescent="0.25">
      <c r="A2087"/>
      <c r="B2087">
        <f t="shared" si="1050"/>
        <v>195300</v>
      </c>
      <c r="C2087" s="186" t="str">
        <f t="shared" si="1053"/>
        <v>-2.57879480829817E-06+0.0161387195585007i</v>
      </c>
      <c r="D2087" s="158" t="str">
        <f t="shared" si="1054"/>
        <v>-7.66668643742688+0.123730183281839i</v>
      </c>
      <c r="E2087" t="str">
        <f t="shared" si="1055"/>
        <v>7.99988273807146-0.0306281190730654i</v>
      </c>
      <c r="F2087" t="str">
        <f t="shared" si="1056"/>
        <v>0.999200651186502+3.05791735421681E-06i</v>
      </c>
      <c r="G2087">
        <f t="shared" si="1051"/>
        <v>1</v>
      </c>
      <c r="H2087" t="str">
        <f t="shared" si="1057"/>
        <v>11.2234158522712+2.35090465494228i</v>
      </c>
      <c r="I2087" t="str">
        <f t="shared" si="1058"/>
        <v>766.941306557608i</v>
      </c>
      <c r="J2087" t="str">
        <f t="shared" si="1052"/>
        <v>-795.186122684529+167.782215752995i</v>
      </c>
      <c r="K2087" t="str">
        <f t="shared" si="1059"/>
        <v>0.194829065609472-0.923371816094761i</v>
      </c>
      <c r="L2087" t="str">
        <f t="shared" si="1060"/>
        <v>0.0247343208445181-0.099500249905619i</v>
      </c>
      <c r="M2087" t="str">
        <f t="shared" si="1061"/>
        <v>0.21956338645399-1.02287206600038i</v>
      </c>
      <c r="N2087" t="str">
        <f t="shared" si="1062"/>
        <v>-1.43895230302565i</v>
      </c>
      <c r="O2087" t="str">
        <f t="shared" si="1063"/>
        <v>0.131462384878685-0.991321159545184i</v>
      </c>
      <c r="P2087" t="str">
        <f t="shared" si="1064"/>
        <v>0.868537615121315+0.991321159545184i</v>
      </c>
      <c r="Q2087" t="str">
        <f t="shared" si="1065"/>
        <v>-0.868537615121315+0.447631143480466i</v>
      </c>
      <c r="R2087" t="str">
        <f t="shared" si="1066"/>
        <v>-0.325339064106627-1.30904296720792i</v>
      </c>
      <c r="S2087" t="str">
        <f t="shared" si="1067"/>
        <v>0.151721190874602i</v>
      </c>
      <c r="T2087" t="str">
        <f t="shared" si="1068"/>
        <v>0.198609557890808-0.0493608302442859i</v>
      </c>
      <c r="U2087" t="e">
        <f t="shared" si="1069"/>
        <v>#DIV/0!</v>
      </c>
      <c r="V2087" t="str">
        <f t="shared" si="1070"/>
        <v>1.33333333333333E-06-0.000543283642573461i</v>
      </c>
      <c r="W2087" t="e">
        <f t="shared" si="1071"/>
        <v>#DIV/0!</v>
      </c>
      <c r="X2087" t="e">
        <f t="shared" si="1072"/>
        <v>#DIV/0!</v>
      </c>
      <c r="Y2087" t="str">
        <f t="shared" si="1073"/>
        <v>0.00083+0.196336974478748i</v>
      </c>
      <c r="Z2087" t="e">
        <f t="shared" si="1074"/>
        <v>#DIV/0!</v>
      </c>
      <c r="AA2087" t="e">
        <f t="shared" si="1075"/>
        <v>#DIV/0!</v>
      </c>
      <c r="AB2087" t="str">
        <f t="shared" si="1076"/>
        <v>1.22467360854248-0.304370578827618i</v>
      </c>
      <c r="AC2087" t="str">
        <f t="shared" si="1077"/>
        <v>0.957561321997278-1.31951305917034i</v>
      </c>
      <c r="AD2087" t="str">
        <f t="shared" si="1078"/>
        <v>0.592286790878441+0.498307069791958i</v>
      </c>
      <c r="AE2087" t="e">
        <f t="shared" si="1079"/>
        <v>#DIV/0!</v>
      </c>
      <c r="AF2087" t="str">
        <f t="shared" si="1080"/>
        <v>-18.8901022896981-2.22717447166044i</v>
      </c>
      <c r="AG2087" t="e">
        <f t="shared" si="1081"/>
        <v>#DIV/0!</v>
      </c>
      <c r="AH2087" t="e">
        <f t="shared" si="1082"/>
        <v>#DIV/0!</v>
      </c>
      <c r="AI2087" t="e">
        <f t="shared" si="1083"/>
        <v>#DIV/0!</v>
      </c>
      <c r="AJ2087" t="e">
        <f t="shared" si="1084"/>
        <v>#DIV/0!</v>
      </c>
      <c r="AK2087"/>
      <c r="AL2087"/>
      <c r="AM2087"/>
      <c r="AN2087"/>
    </row>
    <row r="2088" spans="1:40" x14ac:dyDescent="0.25">
      <c r="A2088"/>
      <c r="B2088">
        <f t="shared" si="1050"/>
        <v>195400</v>
      </c>
      <c r="C2088" s="186" t="str">
        <f t="shared" si="1053"/>
        <v>-2.57615598038959E-06+0.0161304602346855i</v>
      </c>
      <c r="D2088" s="158" t="str">
        <f t="shared" si="1054"/>
        <v>-7.66668641719585+0.123666861799256i</v>
      </c>
      <c r="E2088" t="str">
        <f t="shared" si="1055"/>
        <v>7.99988261795858-0.030643801213621i</v>
      </c>
      <c r="F2088" t="str">
        <f t="shared" si="1056"/>
        <v>0.999200651198483+3.05948306224772E-06i</v>
      </c>
      <c r="G2088">
        <f t="shared" si="1051"/>
        <v>1</v>
      </c>
      <c r="H2088" t="str">
        <f t="shared" si="1057"/>
        <v>11.2239338629184+2.34981873187252i</v>
      </c>
      <c r="I2088" t="str">
        <f t="shared" si="1058"/>
        <v>767.334005639307i</v>
      </c>
      <c r="J2088" t="str">
        <f t="shared" si="1052"/>
        <v>-796.001678198484+167.8681257457i</v>
      </c>
      <c r="K2088" t="str">
        <f t="shared" si="1059"/>
        <v>0.194637710471301-0.922938428529125i</v>
      </c>
      <c r="L2088" t="str">
        <f t="shared" si="1060"/>
        <v>0.024710482309101-0.0994552514723055i</v>
      </c>
      <c r="M2088" t="str">
        <f t="shared" si="1061"/>
        <v>0.219348192780402-1.02239368000143i</v>
      </c>
      <c r="N2088" t="str">
        <f t="shared" si="1062"/>
        <v>-1.43968909375941i</v>
      </c>
      <c r="O2088" t="str">
        <f t="shared" si="1063"/>
        <v>0.130731953017364-0.991417750728857i</v>
      </c>
      <c r="P2088" t="str">
        <f t="shared" si="1064"/>
        <v>0.869268046982636+0.991417750728857i</v>
      </c>
      <c r="Q2088" t="str">
        <f t="shared" si="1065"/>
        <v>-0.869268046982636+0.448271343030553i</v>
      </c>
      <c r="R2088" t="str">
        <f t="shared" si="1066"/>
        <v>-0.325330530757252-1.30828932298597i</v>
      </c>
      <c r="S2088" t="str">
        <f t="shared" si="1067"/>
        <v>0.151798877096247i</v>
      </c>
      <c r="T2088" t="str">
        <f t="shared" si="1068"/>
        <v>0.198596850146279-0.0493848092540769i</v>
      </c>
      <c r="U2088" t="e">
        <f t="shared" si="1069"/>
        <v>#DIV/0!</v>
      </c>
      <c r="V2088" t="str">
        <f t="shared" si="1070"/>
        <v>1.33333333333333E-06-0.000543005605908888i</v>
      </c>
      <c r="W2088" t="e">
        <f t="shared" si="1071"/>
        <v>#DIV/0!</v>
      </c>
      <c r="X2088" t="e">
        <f t="shared" si="1072"/>
        <v>#DIV/0!</v>
      </c>
      <c r="Y2088" t="str">
        <f t="shared" si="1073"/>
        <v>0.00083+0.196437505443663i</v>
      </c>
      <c r="Z2088" t="e">
        <f t="shared" si="1074"/>
        <v>#DIV/0!</v>
      </c>
      <c r="AA2088" t="e">
        <f t="shared" si="1075"/>
        <v>#DIV/0!</v>
      </c>
      <c r="AB2088" t="str">
        <f t="shared" si="1076"/>
        <v>1.22459524957772-0.304518439085512i</v>
      </c>
      <c r="AC2088" t="str">
        <f t="shared" si="1077"/>
        <v>0.95727502731741-1.31881401300975i</v>
      </c>
      <c r="AD2088" t="str">
        <f t="shared" si="1078"/>
        <v>0.592653428765023+0.498374233124005i</v>
      </c>
      <c r="AE2088" t="e">
        <f t="shared" si="1079"/>
        <v>#DIV/0!</v>
      </c>
      <c r="AF2088" t="str">
        <f t="shared" si="1080"/>
        <v>-18.8906202801142-2.22615187007326i</v>
      </c>
      <c r="AG2088" t="e">
        <f t="shared" si="1081"/>
        <v>#DIV/0!</v>
      </c>
      <c r="AH2088" t="e">
        <f t="shared" si="1082"/>
        <v>#DIV/0!</v>
      </c>
      <c r="AI2088" t="e">
        <f t="shared" si="1083"/>
        <v>#DIV/0!</v>
      </c>
      <c r="AJ2088" t="e">
        <f t="shared" si="1084"/>
        <v>#DIV/0!</v>
      </c>
      <c r="AK2088"/>
      <c r="AL2088"/>
      <c r="AM2088"/>
      <c r="AN2088"/>
    </row>
    <row r="2089" spans="1:40" x14ac:dyDescent="0.25">
      <c r="A2089"/>
      <c r="B2089">
        <f t="shared" si="1050"/>
        <v>195500</v>
      </c>
      <c r="C2089" s="186" t="str">
        <f t="shared" si="1053"/>
        <v>-2.57352120079744E-06+0.0161222093603057i</v>
      </c>
      <c r="D2089" s="158" t="str">
        <f t="shared" si="1054"/>
        <v>-7.66668639699587+0.123603605095677i</v>
      </c>
      <c r="E2089" t="str">
        <f t="shared" si="1055"/>
        <v>7.99988249778422-0.0306594833534702i</v>
      </c>
      <c r="F2089" t="str">
        <f t="shared" si="1056"/>
        <v>0.999200651210474+3.06104877020824E-06i</v>
      </c>
      <c r="G2089">
        <f t="shared" si="1051"/>
        <v>1</v>
      </c>
      <c r="H2089" t="str">
        <f t="shared" si="1057"/>
        <v>11.2244511304302+2.3487337516714i</v>
      </c>
      <c r="I2089" t="str">
        <f t="shared" si="1058"/>
        <v>767.726704721006i</v>
      </c>
      <c r="J2089" t="str">
        <f t="shared" si="1052"/>
        <v>-796.817651196705+167.954035738405i</v>
      </c>
      <c r="K2089" t="str">
        <f t="shared" si="1059"/>
        <v>0.194446633183177-0.922505427481657i</v>
      </c>
      <c r="L2089" t="str">
        <f t="shared" si="1060"/>
        <v>0.0246866775120696-0.0994102906949006i</v>
      </c>
      <c r="M2089" t="str">
        <f t="shared" si="1061"/>
        <v>0.219133310695247-1.02191571817656i</v>
      </c>
      <c r="N2089" t="str">
        <f t="shared" si="1062"/>
        <v>-1.44042588449317i</v>
      </c>
      <c r="O2089" t="str">
        <f t="shared" si="1063"/>
        <v>0.130001450186821-0.991513803710933i</v>
      </c>
      <c r="P2089" t="str">
        <f t="shared" si="1064"/>
        <v>0.869998549813179+0.991513803710933i</v>
      </c>
      <c r="Q2089" t="str">
        <f t="shared" si="1065"/>
        <v>-0.869998549813179+0.448912080782237i</v>
      </c>
      <c r="R2089" t="str">
        <f t="shared" si="1066"/>
        <v>-0.325321992311014-1.30753640502937i</v>
      </c>
      <c r="S2089" t="str">
        <f t="shared" si="1067"/>
        <v>0.151876563317893i</v>
      </c>
      <c r="T2089" t="str">
        <f t="shared" si="1068"/>
        <v>0.198584135608893-0.0494087861639268i</v>
      </c>
      <c r="U2089" t="e">
        <f t="shared" si="1069"/>
        <v>#DIV/0!</v>
      </c>
      <c r="V2089" t="str">
        <f t="shared" si="1070"/>
        <v>1.33333333333333E-06-0.000542727853680804i</v>
      </c>
      <c r="W2089" t="e">
        <f t="shared" si="1071"/>
        <v>#DIV/0!</v>
      </c>
      <c r="X2089" t="e">
        <f t="shared" si="1072"/>
        <v>#DIV/0!</v>
      </c>
      <c r="Y2089" t="str">
        <f t="shared" si="1073"/>
        <v>0.00083+0.196538036408577i</v>
      </c>
      <c r="Z2089" t="e">
        <f t="shared" si="1074"/>
        <v>#DIV/0!</v>
      </c>
      <c r="AA2089" t="e">
        <f t="shared" si="1075"/>
        <v>#DIV/0!</v>
      </c>
      <c r="AB2089" t="str">
        <f t="shared" si="1076"/>
        <v>1.22451684872658-0.304666286394672i</v>
      </c>
      <c r="AC2089" t="str">
        <f t="shared" si="1077"/>
        <v>0.95698916419837-1.31811554688061i</v>
      </c>
      <c r="AD2089" t="str">
        <f t="shared" si="1078"/>
        <v>0.593020129642229+0.498441135955255i</v>
      </c>
      <c r="AE2089" t="e">
        <f t="shared" si="1079"/>
        <v>#DIV/0!</v>
      </c>
      <c r="AF2089" t="str">
        <f t="shared" si="1080"/>
        <v>-18.8911375274261-2.22513014657572i</v>
      </c>
      <c r="AG2089" t="e">
        <f t="shared" si="1081"/>
        <v>#DIV/0!</v>
      </c>
      <c r="AH2089" t="e">
        <f t="shared" si="1082"/>
        <v>#DIV/0!</v>
      </c>
      <c r="AI2089" t="e">
        <f t="shared" si="1083"/>
        <v>#DIV/0!</v>
      </c>
      <c r="AJ2089" t="e">
        <f t="shared" si="1084"/>
        <v>#DIV/0!</v>
      </c>
      <c r="AK2089"/>
      <c r="AL2089"/>
      <c r="AM2089"/>
      <c r="AN2089"/>
    </row>
    <row r="2090" spans="1:40" x14ac:dyDescent="0.25">
      <c r="A2090"/>
      <c r="B2090">
        <f t="shared" si="1050"/>
        <v>195600</v>
      </c>
      <c r="C2090" s="186" t="str">
        <f t="shared" si="1053"/>
        <v>-2.57089046124505E-06+0.0161139669224022i</v>
      </c>
      <c r="D2090" s="158" t="str">
        <f t="shared" si="1054"/>
        <v>-7.66668637682686+0.12354041307175i</v>
      </c>
      <c r="E2090" t="str">
        <f t="shared" si="1055"/>
        <v>7.99988237754837-0.0306751654926124i</v>
      </c>
      <c r="F2090" t="str">
        <f t="shared" si="1056"/>
        <v>0.999200651222475+3.06261447809831E-06i</v>
      </c>
      <c r="G2090">
        <f t="shared" si="1051"/>
        <v>1</v>
      </c>
      <c r="H2090" t="str">
        <f t="shared" si="1057"/>
        <v>11.2249676562019+2.34764971320815i</v>
      </c>
      <c r="I2090" t="str">
        <f t="shared" si="1058"/>
        <v>768.119403802704i</v>
      </c>
      <c r="J2090" t="str">
        <f t="shared" si="1052"/>
        <v>-797.634041679194+168.03994573111i</v>
      </c>
      <c r="K2090" t="str">
        <f t="shared" si="1059"/>
        <v>0.194255833215246-0.922072812467888i</v>
      </c>
      <c r="L2090" t="str">
        <f t="shared" si="1060"/>
        <v>0.0246629063911778-0.0993653675310999i</v>
      </c>
      <c r="M2090" t="str">
        <f t="shared" si="1061"/>
        <v>0.218918739606424-1.02143817999899i</v>
      </c>
      <c r="N2090" t="str">
        <f t="shared" si="1062"/>
        <v>-1.44116267522692i</v>
      </c>
      <c r="O2090" t="str">
        <f t="shared" si="1063"/>
        <v>0.129270876783629-0.991609318439269i</v>
      </c>
      <c r="P2090" t="str">
        <f t="shared" si="1064"/>
        <v>0.870729123216371+0.991609318439269i</v>
      </c>
      <c r="Q2090" t="str">
        <f t="shared" si="1065"/>
        <v>-0.870729123216371+0.449553356787651i</v>
      </c>
      <c r="R2090" t="str">
        <f t="shared" si="1066"/>
        <v>-0.325313448766724-1.30678421222138i</v>
      </c>
      <c r="S2090" t="str">
        <f t="shared" si="1067"/>
        <v>0.151954249539539i</v>
      </c>
      <c r="T2090" t="str">
        <f t="shared" si="1068"/>
        <v>0.198571414278217-0.0494327609724668i</v>
      </c>
      <c r="U2090" t="e">
        <f t="shared" si="1069"/>
        <v>#DIV/0!</v>
      </c>
      <c r="V2090" t="str">
        <f t="shared" si="1070"/>
        <v>1.33333333333333E-06-0.00054245038545295i</v>
      </c>
      <c r="W2090" t="e">
        <f t="shared" si="1071"/>
        <v>#DIV/0!</v>
      </c>
      <c r="X2090" t="e">
        <f t="shared" si="1072"/>
        <v>#DIV/0!</v>
      </c>
      <c r="Y2090" t="str">
        <f t="shared" si="1073"/>
        <v>0.00083+0.196638567373492i</v>
      </c>
      <c r="Z2090" t="e">
        <f t="shared" si="1074"/>
        <v>#DIV/0!</v>
      </c>
      <c r="AA2090" t="e">
        <f t="shared" si="1075"/>
        <v>#DIV/0!</v>
      </c>
      <c r="AB2090" t="str">
        <f t="shared" si="1076"/>
        <v>1.22443840598642-0.304814120746657i</v>
      </c>
      <c r="AC2090" t="str">
        <f t="shared" si="1077"/>
        <v>0.956703731830788-1.31741766005973i</v>
      </c>
      <c r="AD2090" t="str">
        <f t="shared" si="1078"/>
        <v>0.593386893332796+0.498507778228569i</v>
      </c>
      <c r="AE2090" t="e">
        <f t="shared" si="1079"/>
        <v>#DIV/0!</v>
      </c>
      <c r="AF2090" t="str">
        <f t="shared" si="1080"/>
        <v>-18.8916540330288-2.2241093001364i</v>
      </c>
      <c r="AG2090" t="e">
        <f t="shared" si="1081"/>
        <v>#DIV/0!</v>
      </c>
      <c r="AH2090" t="e">
        <f t="shared" si="1082"/>
        <v>#DIV/0!</v>
      </c>
      <c r="AI2090" t="e">
        <f t="shared" si="1083"/>
        <v>#DIV/0!</v>
      </c>
      <c r="AJ2090" t="e">
        <f t="shared" si="1084"/>
        <v>#DIV/0!</v>
      </c>
      <c r="AK2090"/>
      <c r="AL2090"/>
      <c r="AM2090"/>
      <c r="AN2090"/>
    </row>
    <row r="2091" spans="1:40" x14ac:dyDescent="0.25">
      <c r="A2091"/>
      <c r="B2091">
        <f t="shared" si="1050"/>
        <v>195700</v>
      </c>
      <c r="C2091" s="186" t="str">
        <f t="shared" si="1053"/>
        <v>-0.0000025682637534769+0.016105732908042i</v>
      </c>
      <c r="D2091" s="158" t="str">
        <f t="shared" si="1054"/>
        <v>-7.66668635668875+0.123477285628322i</v>
      </c>
      <c r="E2091" t="str">
        <f t="shared" si="1055"/>
        <v>7.99988225725104-0.0306908476310473i</v>
      </c>
      <c r="F2091" t="str">
        <f t="shared" si="1056"/>
        <v>0.999200651234466+3.06418018591778E-06i</v>
      </c>
      <c r="G2091">
        <f t="shared" si="1051"/>
        <v>1</v>
      </c>
      <c r="H2091" t="str">
        <f t="shared" si="1057"/>
        <v>11.2254834416256+2.34656661535363i</v>
      </c>
      <c r="I2091" t="str">
        <f t="shared" si="1058"/>
        <v>768.512102884403i</v>
      </c>
      <c r="J2091" t="str">
        <f t="shared" si="1052"/>
        <v>-798.450849645947+168.125855723815i</v>
      </c>
      <c r="K2091" t="str">
        <f t="shared" si="1059"/>
        <v>0.194065310038894-0.921640583004096i</v>
      </c>
      <c r="L2091" t="str">
        <f t="shared" si="1060"/>
        <v>0.0246391688843196-0.0993204819386505i</v>
      </c>
      <c r="M2091" t="str">
        <f t="shared" si="1061"/>
        <v>0.218704478923214-1.02096106494275i</v>
      </c>
      <c r="N2091" t="str">
        <f t="shared" si="1062"/>
        <v>-1.44189946596068i</v>
      </c>
      <c r="O2091" t="str">
        <f t="shared" si="1063"/>
        <v>0.128540233204365-0.991704294862016i</v>
      </c>
      <c r="P2091" t="str">
        <f t="shared" si="1064"/>
        <v>0.871459766795635+0.991704294862016i</v>
      </c>
      <c r="Q2091" t="str">
        <f t="shared" si="1065"/>
        <v>-0.871459766795635+0.450195171098664i</v>
      </c>
      <c r="R2091" t="str">
        <f t="shared" si="1066"/>
        <v>-0.325304900123194-1.30603274344749i</v>
      </c>
      <c r="S2091" t="str">
        <f t="shared" si="1067"/>
        <v>0.152031935761185i</v>
      </c>
      <c r="T2091" t="str">
        <f t="shared" si="1068"/>
        <v>0.198558686153813-0.0494567336783281i</v>
      </c>
      <c r="U2091" t="e">
        <f t="shared" si="1069"/>
        <v>#DIV/0!</v>
      </c>
      <c r="V2091" t="str">
        <f t="shared" si="1070"/>
        <v>1.33333333333333E-06-0.000542173200789968i</v>
      </c>
      <c r="W2091" t="e">
        <f t="shared" si="1071"/>
        <v>#DIV/0!</v>
      </c>
      <c r="X2091" t="e">
        <f t="shared" si="1072"/>
        <v>#DIV/0!</v>
      </c>
      <c r="Y2091" t="str">
        <f t="shared" si="1073"/>
        <v>0.00083+0.196739098338407i</v>
      </c>
      <c r="Z2091" t="e">
        <f t="shared" si="1074"/>
        <v>#DIV/0!</v>
      </c>
      <c r="AA2091" t="e">
        <f t="shared" si="1075"/>
        <v>#DIV/0!</v>
      </c>
      <c r="AB2091" t="str">
        <f t="shared" si="1076"/>
        <v>1.22435992135451-0.304961942133026i</v>
      </c>
      <c r="AC2091" t="str">
        <f t="shared" si="1077"/>
        <v>0.956418729407162-1.31672035182494i</v>
      </c>
      <c r="AD2091" t="str">
        <f t="shared" si="1078"/>
        <v>0.593753719659399+0.498574159886892i</v>
      </c>
      <c r="AE2091" t="e">
        <f t="shared" si="1079"/>
        <v>#DIV/0!</v>
      </c>
      <c r="AF2091" t="str">
        <f t="shared" si="1080"/>
        <v>-18.8921697983143-2.22308932972531i</v>
      </c>
      <c r="AG2091" t="e">
        <f t="shared" si="1081"/>
        <v>#DIV/0!</v>
      </c>
      <c r="AH2091" t="e">
        <f t="shared" si="1082"/>
        <v>#DIV/0!</v>
      </c>
      <c r="AI2091" t="e">
        <f t="shared" si="1083"/>
        <v>#DIV/0!</v>
      </c>
      <c r="AJ2091" t="e">
        <f t="shared" si="1084"/>
        <v>#DIV/0!</v>
      </c>
      <c r="AK2091"/>
      <c r="AL2091"/>
      <c r="AM2091"/>
      <c r="AN2091"/>
    </row>
    <row r="2092" spans="1:40" x14ac:dyDescent="0.25">
      <c r="A2092"/>
      <c r="B2092">
        <f t="shared" si="1050"/>
        <v>195800</v>
      </c>
      <c r="C2092" s="186" t="str">
        <f t="shared" si="1053"/>
        <v>-2.56564106925862E-06+0.0160975073043191i</v>
      </c>
      <c r="D2092" s="158" t="str">
        <f t="shared" si="1054"/>
        <v>-7.66668633658154+0.123414222666446i</v>
      </c>
      <c r="E2092" t="str">
        <f t="shared" si="1055"/>
        <v>7.99988213689223-0.0307065297687746i</v>
      </c>
      <c r="F2092" t="str">
        <f t="shared" si="1056"/>
        <v>0.999200651246477+3.06574589366679E-06i</v>
      </c>
      <c r="G2092">
        <f t="shared" si="1051"/>
        <v>1</v>
      </c>
      <c r="H2092" t="str">
        <f t="shared" si="1057"/>
        <v>11.2259984880903+2.34548445698027i</v>
      </c>
      <c r="I2092" t="str">
        <f t="shared" si="1058"/>
        <v>768.904801966102i</v>
      </c>
      <c r="J2092" t="str">
        <f t="shared" si="1052"/>
        <v>-799.268075096967+168.21176571652i</v>
      </c>
      <c r="K2092" t="str">
        <f t="shared" si="1059"/>
        <v>0.193875063126749-0.921208738607285i</v>
      </c>
      <c r="L2092" t="str">
        <f t="shared" si="1060"/>
        <v>0.0246154649295283-0.0992756338753507i</v>
      </c>
      <c r="M2092" t="str">
        <f t="shared" si="1061"/>
        <v>0.218490528056277-1.02048437248264i</v>
      </c>
      <c r="N2092" t="str">
        <f t="shared" si="1062"/>
        <v>-1.44263625669443i</v>
      </c>
      <c r="O2092" t="str">
        <f t="shared" si="1063"/>
        <v>0.127809519845689-0.991798732927611i</v>
      </c>
      <c r="P2092" t="str">
        <f t="shared" si="1064"/>
        <v>0.872190480154311+0.991798732927611i</v>
      </c>
      <c r="Q2092" t="str">
        <f t="shared" si="1065"/>
        <v>-0.872190480154311+0.450837523766819i</v>
      </c>
      <c r="R2092" t="str">
        <f t="shared" si="1066"/>
        <v>-0.325296346379226-1.30528199759552i</v>
      </c>
      <c r="S2092" t="str">
        <f t="shared" si="1067"/>
        <v>0.152109621982831i</v>
      </c>
      <c r="T2092" t="str">
        <f t="shared" si="1068"/>
        <v>0.198545951235249-0.0494807042801401i</v>
      </c>
      <c r="U2092" t="e">
        <f t="shared" si="1069"/>
        <v>#DIV/0!</v>
      </c>
      <c r="V2092" t="str">
        <f t="shared" si="1070"/>
        <v>1.33333333333333E-06-0.000541896299257391i</v>
      </c>
      <c r="W2092" t="e">
        <f t="shared" si="1071"/>
        <v>#DIV/0!</v>
      </c>
      <c r="X2092" t="e">
        <f t="shared" si="1072"/>
        <v>#DIV/0!</v>
      </c>
      <c r="Y2092" t="str">
        <f t="shared" si="1073"/>
        <v>0.00083+0.196839629303322i</v>
      </c>
      <c r="Z2092" t="e">
        <f t="shared" si="1074"/>
        <v>#DIV/0!</v>
      </c>
      <c r="AA2092" t="e">
        <f t="shared" si="1075"/>
        <v>#DIV/0!</v>
      </c>
      <c r="AB2092" t="str">
        <f t="shared" si="1076"/>
        <v>1.22428139482821-0.305109750545329i</v>
      </c>
      <c r="AC2092" t="str">
        <f t="shared" si="1077"/>
        <v>0.956134156121906-1.31602362145521i</v>
      </c>
      <c r="AD2092" t="str">
        <f t="shared" si="1078"/>
        <v>0.594120608444666+0.49864028087331i</v>
      </c>
      <c r="AE2092" t="e">
        <f t="shared" si="1079"/>
        <v>#DIV/0!</v>
      </c>
      <c r="AF2092" t="str">
        <f t="shared" si="1080"/>
        <v>-18.8926848246718-2.22207023431382i</v>
      </c>
      <c r="AG2092" t="e">
        <f t="shared" si="1081"/>
        <v>#DIV/0!</v>
      </c>
      <c r="AH2092" t="e">
        <f t="shared" si="1082"/>
        <v>#DIV/0!</v>
      </c>
      <c r="AI2092" t="e">
        <f t="shared" si="1083"/>
        <v>#DIV/0!</v>
      </c>
      <c r="AJ2092" t="e">
        <f t="shared" si="1084"/>
        <v>#DIV/0!</v>
      </c>
      <c r="AK2092"/>
      <c r="AL2092"/>
      <c r="AM2092"/>
      <c r="AN2092"/>
    </row>
    <row r="2093" spans="1:40" x14ac:dyDescent="0.25">
      <c r="A2093"/>
      <c r="B2093">
        <f t="shared" si="1050"/>
        <v>195900</v>
      </c>
      <c r="C2093" s="186" t="str">
        <f t="shared" si="1053"/>
        <v>-2.56302240037675E-06+0.0160892900983533i</v>
      </c>
      <c r="D2093" s="158" t="str">
        <f t="shared" si="1054"/>
        <v>-7.66668631650507+0.123351224087375i</v>
      </c>
      <c r="E2093" t="str">
        <f t="shared" si="1055"/>
        <v>7.99988201647194-0.0307222119057939i</v>
      </c>
      <c r="F2093" t="str">
        <f t="shared" si="1056"/>
        <v>0.999200651258489+0.0000030673116013452i</v>
      </c>
      <c r="G2093">
        <f t="shared" si="1051"/>
        <v>1</v>
      </c>
      <c r="H2093" t="str">
        <f t="shared" si="1057"/>
        <v>11.2265127969816+2.34440323696205i</v>
      </c>
      <c r="I2093" t="str">
        <f t="shared" si="1058"/>
        <v>769.297501047801i</v>
      </c>
      <c r="J2093" t="str">
        <f t="shared" si="1052"/>
        <v>-800.085718032254+168.297675709225i</v>
      </c>
      <c r="K2093" t="str">
        <f t="shared" si="1059"/>
        <v>0.193685091952672-0.920777278795195i</v>
      </c>
      <c r="L2093" t="str">
        <f t="shared" si="1060"/>
        <v>0.024591794464977-0.0992308232990514i</v>
      </c>
      <c r="M2093" t="str">
        <f t="shared" si="1061"/>
        <v>0.218276886417649-1.02000810209425i</v>
      </c>
      <c r="N2093" t="str">
        <f t="shared" si="1062"/>
        <v>-1.44337304742819i</v>
      </c>
      <c r="O2093" t="str">
        <f t="shared" si="1063"/>
        <v>0.127078737104255-0.991892632584791i</v>
      </c>
      <c r="P2093" t="str">
        <f t="shared" si="1064"/>
        <v>0.872921262895745+0.991892632584791i</v>
      </c>
      <c r="Q2093" t="str">
        <f t="shared" si="1065"/>
        <v>-0.872921262895745+0.451480414843399i</v>
      </c>
      <c r="R2093" t="str">
        <f t="shared" si="1066"/>
        <v>-0.32528778753363-1.30453197355552i</v>
      </c>
      <c r="S2093" t="str">
        <f t="shared" si="1067"/>
        <v>0.152187308204477i</v>
      </c>
      <c r="T2093" t="str">
        <f t="shared" si="1068"/>
        <v>0.198533209522089-0.049504672776533i</v>
      </c>
      <c r="U2093" t="e">
        <f t="shared" si="1069"/>
        <v>#DIV/0!</v>
      </c>
      <c r="V2093" t="str">
        <f t="shared" si="1070"/>
        <v>1.33333333333333E-06-0.000541619680421628i</v>
      </c>
      <c r="W2093" t="e">
        <f t="shared" si="1071"/>
        <v>#DIV/0!</v>
      </c>
      <c r="X2093" t="e">
        <f t="shared" si="1072"/>
        <v>#DIV/0!</v>
      </c>
      <c r="Y2093" t="str">
        <f t="shared" si="1073"/>
        <v>0.00083+0.196940160268237i</v>
      </c>
      <c r="Z2093" t="e">
        <f t="shared" si="1074"/>
        <v>#DIV/0!</v>
      </c>
      <c r="AA2093" t="e">
        <f t="shared" si="1075"/>
        <v>#DIV/0!</v>
      </c>
      <c r="AB2093" t="str">
        <f t="shared" si="1076"/>
        <v>1.22420282640481-0.305257545975119i</v>
      </c>
      <c r="AC2093" t="str">
        <f t="shared" si="1077"/>
        <v>0.955850011171298-1.31532746823053i</v>
      </c>
      <c r="AD2093" t="str">
        <f t="shared" si="1078"/>
        <v>0.594487559511175+0.498706141131i</v>
      </c>
      <c r="AE2093" t="e">
        <f t="shared" si="1079"/>
        <v>#DIV/0!</v>
      </c>
      <c r="AF2093" t="str">
        <f t="shared" si="1080"/>
        <v>-18.8931991134867-2.22105201287468i</v>
      </c>
      <c r="AG2093" t="e">
        <f t="shared" si="1081"/>
        <v>#DIV/0!</v>
      </c>
      <c r="AH2093" t="e">
        <f t="shared" si="1082"/>
        <v>#DIV/0!</v>
      </c>
      <c r="AI2093" t="e">
        <f t="shared" si="1083"/>
        <v>#DIV/0!</v>
      </c>
      <c r="AJ2093" t="e">
        <f t="shared" si="1084"/>
        <v>#DIV/0!</v>
      </c>
      <c r="AK2093"/>
      <c r="AL2093"/>
      <c r="AM2093"/>
      <c r="AN2093"/>
    </row>
    <row r="2094" spans="1:40" x14ac:dyDescent="0.25">
      <c r="A2094"/>
      <c r="B2094">
        <f t="shared" si="1050"/>
        <v>196000</v>
      </c>
      <c r="C2094" s="186" t="str">
        <f t="shared" si="1053"/>
        <v>-2.56040773863883E-06+0.0160810812772908i</v>
      </c>
      <c r="D2094" s="158" t="str">
        <f t="shared" si="1054"/>
        <v>-7.66668629645934+0.123288289792563i</v>
      </c>
      <c r="E2094" t="str">
        <f t="shared" si="1055"/>
        <v>7.99988189599016-0.0307378940421048i</v>
      </c>
      <c r="F2094" t="str">
        <f t="shared" si="1056"/>
        <v>0.99920065127051+3.06887730895301E-06i</v>
      </c>
      <c r="G2094">
        <f t="shared" si="1051"/>
        <v>1</v>
      </c>
      <c r="H2094" t="str">
        <f t="shared" si="1057"/>
        <v>11.2270263696821+2.34332295417459i</v>
      </c>
      <c r="I2094" t="str">
        <f t="shared" si="1058"/>
        <v>769.690200129499i</v>
      </c>
      <c r="J2094" t="str">
        <f t="shared" si="1052"/>
        <v>-800.903778451806+168.38358570193i</v>
      </c>
      <c r="K2094" t="str">
        <f t="shared" si="1059"/>
        <v>0.193495395991759-0.920346203086301i</v>
      </c>
      <c r="L2094" t="str">
        <f t="shared" si="1060"/>
        <v>0.0245681574289774-0.099186050167654i</v>
      </c>
      <c r="M2094" t="str">
        <f t="shared" si="1061"/>
        <v>0.218063553420736-1.01953225325396i</v>
      </c>
      <c r="N2094" t="str">
        <f t="shared" si="1062"/>
        <v>-1.44410983816195i</v>
      </c>
      <c r="O2094" t="str">
        <f t="shared" si="1063"/>
        <v>0.126347885376786-0.991985993782581i</v>
      </c>
      <c r="P2094" t="str">
        <f t="shared" si="1064"/>
        <v>0.873652114623214+0.991985993782581i</v>
      </c>
      <c r="Q2094" t="str">
        <f t="shared" si="1065"/>
        <v>-0.873652114623214+0.452123844379369i</v>
      </c>
      <c r="R2094" t="str">
        <f t="shared" si="1066"/>
        <v>-0.325279223585215-1.30378267021984i</v>
      </c>
      <c r="S2094" t="str">
        <f t="shared" si="1067"/>
        <v>0.152264994426123i</v>
      </c>
      <c r="T2094" t="str">
        <f t="shared" si="1068"/>
        <v>0.1985204610139-0.0495286391661364i</v>
      </c>
      <c r="U2094" t="e">
        <f t="shared" si="1069"/>
        <v>#DIV/0!</v>
      </c>
      <c r="V2094" t="str">
        <f t="shared" si="1070"/>
        <v>1.33333333333333E-06-0.000541343343849984i</v>
      </c>
      <c r="W2094" t="e">
        <f t="shared" si="1071"/>
        <v>#DIV/0!</v>
      </c>
      <c r="X2094" t="e">
        <f t="shared" si="1072"/>
        <v>#DIV/0!</v>
      </c>
      <c r="Y2094" t="str">
        <f t="shared" si="1073"/>
        <v>0.00083+0.197040691233152i</v>
      </c>
      <c r="Z2094" t="e">
        <f t="shared" si="1074"/>
        <v>#DIV/0!</v>
      </c>
      <c r="AA2094" t="e">
        <f t="shared" si="1075"/>
        <v>#DIV/0!</v>
      </c>
      <c r="AB2094" t="str">
        <f t="shared" si="1076"/>
        <v>1.22412421608166-0.305405328413945i</v>
      </c>
      <c r="AC2094" t="str">
        <f t="shared" si="1077"/>
        <v>0.955566293753505-1.31463189143204i</v>
      </c>
      <c r="AD2094" t="str">
        <f t="shared" si="1078"/>
        <v>0.59485457268144+0.498771740603273i</v>
      </c>
      <c r="AE2094" t="e">
        <f t="shared" si="1079"/>
        <v>#DIV/0!</v>
      </c>
      <c r="AF2094" t="str">
        <f t="shared" si="1080"/>
        <v>-18.8937126661414-2.22003466438203i</v>
      </c>
      <c r="AG2094" t="e">
        <f t="shared" si="1081"/>
        <v>#DIV/0!</v>
      </c>
      <c r="AH2094" t="e">
        <f t="shared" si="1082"/>
        <v>#DIV/0!</v>
      </c>
      <c r="AI2094" t="e">
        <f t="shared" si="1083"/>
        <v>#DIV/0!</v>
      </c>
      <c r="AJ2094" t="e">
        <f t="shared" si="1084"/>
        <v>#DIV/0!</v>
      </c>
      <c r="AK2094"/>
      <c r="AL2094"/>
      <c r="AM2094"/>
      <c r="AN2094"/>
    </row>
    <row r="2095" spans="1:40" x14ac:dyDescent="0.25">
      <c r="A2095"/>
      <c r="B2095">
        <f t="shared" si="1050"/>
        <v>196100</v>
      </c>
      <c r="C2095" s="186" t="str">
        <f t="shared" si="1053"/>
        <v>-2.55779707587322E-06+0.0160728808283042i</v>
      </c>
      <c r="D2095" s="158" t="str">
        <f t="shared" si="1054"/>
        <v>-7.66668627644428+0.123225419683666i</v>
      </c>
      <c r="E2095" t="str">
        <f t="shared" si="1055"/>
        <v>7.9998817754469-0.030753576177707i</v>
      </c>
      <c r="F2095" t="str">
        <f t="shared" si="1056"/>
        <v>0.999200651282541+0.0000030704430164902i</v>
      </c>
      <c r="G2095">
        <f t="shared" si="1051"/>
        <v>1</v>
      </c>
      <c r="H2095" t="str">
        <f t="shared" si="1057"/>
        <v>11.2275392075712+2.34224360749504i</v>
      </c>
      <c r="I2095" t="str">
        <f t="shared" si="1058"/>
        <v>770.082899211198i</v>
      </c>
      <c r="J2095" t="str">
        <f t="shared" si="1052"/>
        <v>-801.722256355625+168.469495694636i</v>
      </c>
      <c r="K2095" t="str">
        <f t="shared" si="1059"/>
        <v>0.193305974720336-0.919915510999807i</v>
      </c>
      <c r="L2095" t="str">
        <f t="shared" si="1060"/>
        <v>0.0245445537599799-0.0991413144391123i</v>
      </c>
      <c r="M2095" t="str">
        <f t="shared" si="1061"/>
        <v>0.217850528480316-1.01905682543892i</v>
      </c>
      <c r="N2095" t="str">
        <f t="shared" si="1062"/>
        <v>-1.4448466288957i</v>
      </c>
      <c r="O2095" t="str">
        <f t="shared" si="1063"/>
        <v>0.125616965060044-0.992078816470296i</v>
      </c>
      <c r="P2095" t="str">
        <f t="shared" si="1064"/>
        <v>0.874383034939956+0.992078816470296i</v>
      </c>
      <c r="Q2095" t="str">
        <f t="shared" si="1065"/>
        <v>-0.874383034939956+0.452767812425404i</v>
      </c>
      <c r="R2095" t="str">
        <f t="shared" si="1066"/>
        <v>-0.325270654532782-1.30303408648307i</v>
      </c>
      <c r="S2095" t="str">
        <f t="shared" si="1067"/>
        <v>0.152342680647769i</v>
      </c>
      <c r="T2095" t="str">
        <f t="shared" si="1068"/>
        <v>0.198507705710248-0.0495526034475784i</v>
      </c>
      <c r="U2095" t="e">
        <f t="shared" si="1069"/>
        <v>#DIV/0!</v>
      </c>
      <c r="V2095" t="str">
        <f t="shared" si="1070"/>
        <v>1.33333333333333E-06-0.000541067289110641i</v>
      </c>
      <c r="W2095" t="e">
        <f t="shared" si="1071"/>
        <v>#DIV/0!</v>
      </c>
      <c r="X2095" t="e">
        <f t="shared" si="1072"/>
        <v>#DIV/0!</v>
      </c>
      <c r="Y2095" t="str">
        <f t="shared" si="1073"/>
        <v>0.00083+0.197141222198067i</v>
      </c>
      <c r="Z2095" t="e">
        <f t="shared" si="1074"/>
        <v>#DIV/0!</v>
      </c>
      <c r="AA2095" t="e">
        <f t="shared" si="1075"/>
        <v>#DIV/0!</v>
      </c>
      <c r="AB2095" t="str">
        <f t="shared" si="1076"/>
        <v>1.22404556385607-0.305553097853349i</v>
      </c>
      <c r="AC2095" t="str">
        <f t="shared" si="1077"/>
        <v>0.95528300306857-1.31393689034191i</v>
      </c>
      <c r="AD2095" t="str">
        <f t="shared" si="1078"/>
        <v>0.595221647777925+0.498837079233535i</v>
      </c>
      <c r="AE2095" t="e">
        <f t="shared" si="1079"/>
        <v>#DIV/0!</v>
      </c>
      <c r="AF2095" t="str">
        <f t="shared" si="1080"/>
        <v>-18.8942254840155-2.21901818781137i</v>
      </c>
      <c r="AG2095" t="e">
        <f t="shared" si="1081"/>
        <v>#DIV/0!</v>
      </c>
      <c r="AH2095" t="e">
        <f t="shared" si="1082"/>
        <v>#DIV/0!</v>
      </c>
      <c r="AI2095" t="e">
        <f t="shared" si="1083"/>
        <v>#DIV/0!</v>
      </c>
      <c r="AJ2095" t="e">
        <f t="shared" si="1084"/>
        <v>#DIV/0!</v>
      </c>
      <c r="AK2095"/>
      <c r="AL2095"/>
      <c r="AM2095"/>
      <c r="AN2095"/>
    </row>
    <row r="2096" spans="1:40" x14ac:dyDescent="0.25">
      <c r="A2096"/>
      <c r="B2096">
        <f t="shared" si="1050"/>
        <v>196200</v>
      </c>
      <c r="C2096" s="186" t="str">
        <f t="shared" si="1053"/>
        <v>-2.55519040392923E-06+0.0160646887385923i</v>
      </c>
      <c r="D2096" s="158" t="str">
        <f t="shared" si="1054"/>
        <v>-7.66668625645974+0.123162613662541i</v>
      </c>
      <c r="E2096" t="str">
        <f t="shared" si="1055"/>
        <v>7.99988165484216-0.0307692583126001i</v>
      </c>
      <c r="F2096" t="str">
        <f t="shared" si="1056"/>
        <v>0.999200651294572+3.07200872395668E-06i</v>
      </c>
      <c r="G2096">
        <f t="shared" si="1051"/>
        <v>1</v>
      </c>
      <c r="H2096" t="str">
        <f t="shared" si="1057"/>
        <v>11.2280513120249+2.34116519580211i</v>
      </c>
      <c r="I2096" t="str">
        <f t="shared" si="1058"/>
        <v>770.475598292897i</v>
      </c>
      <c r="J2096" t="str">
        <f t="shared" si="1052"/>
        <v>-802.54115174371+168.55540568734i</v>
      </c>
      <c r="K2096" t="str">
        <f t="shared" si="1059"/>
        <v>0.19311682761595-0.919485202055649i</v>
      </c>
      <c r="L2096" t="str">
        <f t="shared" si="1060"/>
        <v>0.0245209833965735-0.0990966160714315i</v>
      </c>
      <c r="M2096" t="str">
        <f t="shared" si="1061"/>
        <v>0.217637811012523-1.01858181812708i</v>
      </c>
      <c r="N2096" t="str">
        <f t="shared" si="1062"/>
        <v>-1.44558341962946i</v>
      </c>
      <c r="O2096" t="str">
        <f t="shared" si="1063"/>
        <v>0.124885976550795-0.99217110059755i</v>
      </c>
      <c r="P2096" t="str">
        <f t="shared" si="1064"/>
        <v>0.875114023449205+0.99217110059755i</v>
      </c>
      <c r="Q2096" t="str">
        <f t="shared" si="1065"/>
        <v>-0.875114023449205+0.45341231903191i</v>
      </c>
      <c r="R2096" t="str">
        <f t="shared" si="1066"/>
        <v>-0.32526208037514-1.30228622124204i</v>
      </c>
      <c r="S2096" t="str">
        <f t="shared" si="1067"/>
        <v>0.152420366869415i</v>
      </c>
      <c r="T2096" t="str">
        <f t="shared" si="1068"/>
        <v>0.198494943610696-0.049576565619488i</v>
      </c>
      <c r="U2096" t="e">
        <f t="shared" si="1069"/>
        <v>#DIV/0!</v>
      </c>
      <c r="V2096" t="str">
        <f t="shared" si="1070"/>
        <v>1.33333333333333E-06-0.000540791515772666i</v>
      </c>
      <c r="W2096" t="e">
        <f t="shared" si="1071"/>
        <v>#DIV/0!</v>
      </c>
      <c r="X2096" t="e">
        <f t="shared" si="1072"/>
        <v>#DIV/0!</v>
      </c>
      <c r="Y2096" t="str">
        <f t="shared" si="1073"/>
        <v>0.00083+0.197241753162982i</v>
      </c>
      <c r="Z2096" t="e">
        <f t="shared" si="1074"/>
        <v>#DIV/0!</v>
      </c>
      <c r="AA2096" t="e">
        <f t="shared" si="1075"/>
        <v>#DIV/0!</v>
      </c>
      <c r="AB2096" t="str">
        <f t="shared" si="1076"/>
        <v>1.22396686972535-0.305700854284876i</v>
      </c>
      <c r="AC2096" t="str">
        <f t="shared" si="1077"/>
        <v>0.955000138318384-1.31324246424338i</v>
      </c>
      <c r="AD2096" t="str">
        <f t="shared" si="1078"/>
        <v>0.595588784623046+0.498902156965311i</v>
      </c>
      <c r="AE2096" t="e">
        <f t="shared" si="1079"/>
        <v>#DIV/0!</v>
      </c>
      <c r="AF2096" t="str">
        <f t="shared" si="1080"/>
        <v>-18.8947375684846-2.21800258213957i</v>
      </c>
      <c r="AG2096" t="e">
        <f t="shared" si="1081"/>
        <v>#DIV/0!</v>
      </c>
      <c r="AH2096" t="e">
        <f t="shared" si="1082"/>
        <v>#DIV/0!</v>
      </c>
      <c r="AI2096" t="e">
        <f t="shared" si="1083"/>
        <v>#DIV/0!</v>
      </c>
      <c r="AJ2096" t="e">
        <f t="shared" si="1084"/>
        <v>#DIV/0!</v>
      </c>
      <c r="AK2096"/>
      <c r="AL2096"/>
      <c r="AM2096"/>
      <c r="AN2096"/>
    </row>
    <row r="2097" spans="1:40" x14ac:dyDescent="0.25">
      <c r="A2097"/>
      <c r="B2097">
        <f t="shared" si="1050"/>
        <v>196300</v>
      </c>
      <c r="C2097" s="186" t="str">
        <f t="shared" si="1053"/>
        <v>-0.0000025525877146768+0.0160565049953797i</v>
      </c>
      <c r="D2097" s="158" t="str">
        <f t="shared" si="1054"/>
        <v>-7.66668623650578+0.123099871631244i</v>
      </c>
      <c r="E2097" t="str">
        <f t="shared" si="1055"/>
        <v>7.99988153417594-0.0307849404467838i</v>
      </c>
      <c r="F2097" t="str">
        <f t="shared" si="1056"/>
        <v>0.999200651306603+0.0000030735744313524i</v>
      </c>
      <c r="G2097">
        <f t="shared" si="1051"/>
        <v>1</v>
      </c>
      <c r="H2097" t="str">
        <f t="shared" si="1057"/>
        <v>11.2285626844165+2.34008771797615i</v>
      </c>
      <c r="I2097" t="str">
        <f t="shared" si="1058"/>
        <v>770.868297374595i</v>
      </c>
      <c r="J2097" t="str">
        <f t="shared" si="1052"/>
        <v>-803.36046461606+168.641315680045i</v>
      </c>
      <c r="K2097" t="str">
        <f t="shared" si="1059"/>
        <v>0.192927954157377-0.91905527577449i</v>
      </c>
      <c r="L2097" t="str">
        <f t="shared" si="1060"/>
        <v>0.0244974462774842-0.0990519550226677i</v>
      </c>
      <c r="M2097" t="str">
        <f t="shared" si="1061"/>
        <v>0.217425400434861-1.01810723079716i</v>
      </c>
      <c r="N2097" t="str">
        <f t="shared" si="1062"/>
        <v>-1.44632021036321i</v>
      </c>
      <c r="O2097" t="str">
        <f t="shared" si="1063"/>
        <v>0.124154920245885-0.992262846114243i</v>
      </c>
      <c r="P2097" t="str">
        <f t="shared" si="1064"/>
        <v>0.875845079754115+0.992262846114243i</v>
      </c>
      <c r="Q2097" t="str">
        <f t="shared" si="1065"/>
        <v>-0.875845079754115+0.454057364248967i</v>
      </c>
      <c r="R2097" t="str">
        <f t="shared" si="1066"/>
        <v>-0.325253501111091-1.30153907339586i</v>
      </c>
      <c r="S2097" t="str">
        <f t="shared" si="1067"/>
        <v>0.152498053091061i</v>
      </c>
      <c r="T2097" t="str">
        <f t="shared" si="1068"/>
        <v>0.198482174714812-0.0496005256804926i</v>
      </c>
      <c r="U2097" t="e">
        <f t="shared" si="1069"/>
        <v>#DIV/0!</v>
      </c>
      <c r="V2097" t="str">
        <f t="shared" si="1070"/>
        <v>1.33333333333333E-06-0.000540516023405995i</v>
      </c>
      <c r="W2097" t="e">
        <f t="shared" si="1071"/>
        <v>#DIV/0!</v>
      </c>
      <c r="X2097" t="e">
        <f t="shared" si="1072"/>
        <v>#DIV/0!</v>
      </c>
      <c r="Y2097" t="str">
        <f t="shared" si="1073"/>
        <v>0.00083+0.197342284127896i</v>
      </c>
      <c r="Z2097" t="e">
        <f t="shared" si="1074"/>
        <v>#DIV/0!</v>
      </c>
      <c r="AA2097" t="e">
        <f t="shared" si="1075"/>
        <v>#DIV/0!</v>
      </c>
      <c r="AB2097" t="str">
        <f t="shared" si="1076"/>
        <v>1.22388813368683-0.305848597700062i</v>
      </c>
      <c r="AC2097" t="str">
        <f t="shared" si="1077"/>
        <v>0.954717698706729-1.31254861242078i</v>
      </c>
      <c r="AD2097" t="str">
        <f t="shared" si="1078"/>
        <v>0.595955983039163+0.498966973742241i</v>
      </c>
      <c r="AE2097" t="e">
        <f t="shared" si="1079"/>
        <v>#DIV/0!</v>
      </c>
      <c r="AF2097" t="str">
        <f t="shared" si="1080"/>
        <v>-18.8952489209223-2.21698784634491i</v>
      </c>
      <c r="AG2097" t="e">
        <f t="shared" si="1081"/>
        <v>#DIV/0!</v>
      </c>
      <c r="AH2097" t="e">
        <f t="shared" si="1082"/>
        <v>#DIV/0!</v>
      </c>
      <c r="AI2097" t="e">
        <f t="shared" si="1083"/>
        <v>#DIV/0!</v>
      </c>
      <c r="AJ2097" t="e">
        <f t="shared" si="1084"/>
        <v>#DIV/0!</v>
      </c>
      <c r="AK2097"/>
      <c r="AL2097"/>
      <c r="AM2097"/>
      <c r="AN2097"/>
    </row>
    <row r="2098" spans="1:40" x14ac:dyDescent="0.25">
      <c r="A2098"/>
      <c r="B2098">
        <f t="shared" ref="B2098:B2134" si="1085">B2097+100</f>
        <v>196400</v>
      </c>
      <c r="C2098" s="186" t="str">
        <f t="shared" si="1053"/>
        <v>-2.54998900000663E-06+0.0160483295859172i</v>
      </c>
      <c r="D2098" s="158" t="str">
        <f t="shared" si="1054"/>
        <v>-7.66668621658234+0.123037193492032i</v>
      </c>
      <c r="E2098" t="str">
        <f t="shared" si="1055"/>
        <v>7.99988141344824-0.0308006225802576i</v>
      </c>
      <c r="F2098" t="str">
        <f t="shared" si="1056"/>
        <v>0.999200651318654+3.07514013867744E-06i</v>
      </c>
      <c r="G2098">
        <f t="shared" si="1051"/>
        <v>1</v>
      </c>
      <c r="H2098" t="str">
        <f t="shared" si="1057"/>
        <v>11.2290733261158+2.33901117289905i</v>
      </c>
      <c r="I2098" t="str">
        <f t="shared" si="1058"/>
        <v>771.260996456294i</v>
      </c>
      <c r="J2098" t="str">
        <f t="shared" si="1052"/>
        <v>-804.180194972677+168.727225672751i</v>
      </c>
      <c r="K2098" t="str">
        <f t="shared" si="1059"/>
        <v>0.192739353824611-0.918625731677722i</v>
      </c>
      <c r="L2098" t="str">
        <f t="shared" si="1060"/>
        <v>0.0244739423415766-0.0990073312509292i</v>
      </c>
      <c r="M2098" t="str">
        <f t="shared" si="1061"/>
        <v>0.217213296166188-1.01763306292865i</v>
      </c>
      <c r="N2098" t="str">
        <f t="shared" si="1062"/>
        <v>-1.44705700109697i</v>
      </c>
      <c r="O2098" t="str">
        <f t="shared" si="1063"/>
        <v>0.123423796542156-0.992354052970572i</v>
      </c>
      <c r="P2098" t="str">
        <f t="shared" si="1064"/>
        <v>0.876576203457844+0.992354052970572i</v>
      </c>
      <c r="Q2098" t="str">
        <f t="shared" si="1065"/>
        <v>-0.876576203457844+0.454702948126398i</v>
      </c>
      <c r="R2098" t="str">
        <f t="shared" si="1066"/>
        <v>-0.325244916739437-1.30079264184583i</v>
      </c>
      <c r="S2098" t="str">
        <f t="shared" si="1067"/>
        <v>0.152575739312707i</v>
      </c>
      <c r="T2098" t="str">
        <f t="shared" si="1068"/>
        <v>0.198469399022157-0.0496244836292194i</v>
      </c>
      <c r="U2098" t="e">
        <f t="shared" si="1069"/>
        <v>#DIV/0!</v>
      </c>
      <c r="V2098" t="str">
        <f t="shared" si="1070"/>
        <v>1.33333333333333E-06-0.000540240811581449i</v>
      </c>
      <c r="W2098" t="e">
        <f t="shared" si="1071"/>
        <v>#DIV/0!</v>
      </c>
      <c r="X2098" t="e">
        <f t="shared" si="1072"/>
        <v>#DIV/0!</v>
      </c>
      <c r="Y2098" t="str">
        <f t="shared" si="1073"/>
        <v>0.00083+0.197442815092811i</v>
      </c>
      <c r="Z2098" t="e">
        <f t="shared" si="1074"/>
        <v>#DIV/0!</v>
      </c>
      <c r="AA2098" t="e">
        <f t="shared" si="1075"/>
        <v>#DIV/0!</v>
      </c>
      <c r="AB2098" t="str">
        <f t="shared" si="1076"/>
        <v>1.22380935573782-0.305996328090442i</v>
      </c>
      <c r="AC2098" t="str">
        <f t="shared" si="1077"/>
        <v>0.954435683439234-1.31185533415949i</v>
      </c>
      <c r="AD2098" t="str">
        <f t="shared" si="1078"/>
        <v>0.596323242848586+0.499031529508069i</v>
      </c>
      <c r="AE2098" t="e">
        <f t="shared" si="1079"/>
        <v>#DIV/0!</v>
      </c>
      <c r="AF2098" t="str">
        <f t="shared" si="1080"/>
        <v>-18.8957595426981-2.21597397940702i</v>
      </c>
      <c r="AG2098" t="e">
        <f t="shared" si="1081"/>
        <v>#DIV/0!</v>
      </c>
      <c r="AH2098" t="e">
        <f t="shared" si="1082"/>
        <v>#DIV/0!</v>
      </c>
      <c r="AI2098" t="e">
        <f t="shared" si="1083"/>
        <v>#DIV/0!</v>
      </c>
      <c r="AJ2098" t="e">
        <f t="shared" si="1084"/>
        <v>#DIV/0!</v>
      </c>
      <c r="AK2098"/>
      <c r="AL2098"/>
      <c r="AM2098"/>
      <c r="AN2098"/>
    </row>
    <row r="2099" spans="1:40" x14ac:dyDescent="0.25">
      <c r="A2099"/>
      <c r="B2099">
        <f t="shared" si="1085"/>
        <v>196500</v>
      </c>
      <c r="C2099" s="186" t="str">
        <f t="shared" si="1053"/>
        <v>-0.00000254739425183+0.0160401624974815i</v>
      </c>
      <c r="D2099" s="158" t="str">
        <f t="shared" si="1054"/>
        <v>-7.66668619668925+0.122974579147358i</v>
      </c>
      <c r="E2099" t="str">
        <f t="shared" si="1055"/>
        <v>7.99988129265905-0.0308163047130213i</v>
      </c>
      <c r="F2099" t="str">
        <f t="shared" si="1056"/>
        <v>0.999200651330695+0.0000030767058459316i</v>
      </c>
      <c r="G2099">
        <f t="shared" si="1051"/>
        <v>1</v>
      </c>
      <c r="H2099" t="str">
        <f t="shared" si="1057"/>
        <v>11.2295832384894+2.33793555945424i</v>
      </c>
      <c r="I2099" t="str">
        <f t="shared" si="1058"/>
        <v>771.653695537993i</v>
      </c>
      <c r="J2099" t="str">
        <f t="shared" si="1052"/>
        <v>-805.000342813561+168.813135665456i</v>
      </c>
      <c r="K2099" t="str">
        <f t="shared" si="1059"/>
        <v>0.192551026098855-0.918196569287464i</v>
      </c>
      <c r="L2099" t="str">
        <f t="shared" si="1060"/>
        <v>0.0244504715278514-0.098962744714375i</v>
      </c>
      <c r="M2099" t="str">
        <f t="shared" si="1061"/>
        <v>0.217001497626706-1.01715931400184i</v>
      </c>
      <c r="N2099" t="str">
        <f t="shared" si="1062"/>
        <v>-1.44779379183073i</v>
      </c>
      <c r="O2099" t="str">
        <f t="shared" si="1063"/>
        <v>0.122692605836515-0.992444721117023i</v>
      </c>
      <c r="P2099" t="str">
        <f t="shared" si="1064"/>
        <v>0.877307394163485+0.992444721117023i</v>
      </c>
      <c r="Q2099" t="str">
        <f t="shared" si="1065"/>
        <v>-0.877307394163485+0.455349070713707i</v>
      </c>
      <c r="R2099" t="str">
        <f t="shared" si="1066"/>
        <v>-0.325236327258983-1.30004692549554i</v>
      </c>
      <c r="S2099" t="str">
        <f t="shared" si="1067"/>
        <v>0.152653425534353i</v>
      </c>
      <c r="T2099" t="str">
        <f t="shared" si="1068"/>
        <v>0.198456616532298-0.0496484394642956i</v>
      </c>
      <c r="U2099" t="e">
        <f t="shared" si="1069"/>
        <v>#DIV/0!</v>
      </c>
      <c r="V2099" t="str">
        <f t="shared" si="1070"/>
        <v>1.33333333333333E-06-0.000539965879870723i</v>
      </c>
      <c r="W2099" t="e">
        <f t="shared" si="1071"/>
        <v>#DIV/0!</v>
      </c>
      <c r="X2099" t="e">
        <f t="shared" si="1072"/>
        <v>#DIV/0!</v>
      </c>
      <c r="Y2099" t="str">
        <f t="shared" si="1073"/>
        <v>0.00083+0.197543346057726i</v>
      </c>
      <c r="Z2099" t="e">
        <f t="shared" si="1074"/>
        <v>#DIV/0!</v>
      </c>
      <c r="AA2099" t="e">
        <f t="shared" si="1075"/>
        <v>#DIV/0!</v>
      </c>
      <c r="AB2099" t="str">
        <f t="shared" si="1076"/>
        <v>1.22373053587563-0.306144045447552i</v>
      </c>
      <c r="AC2099" t="str">
        <f t="shared" si="1077"/>
        <v>0.954154091723363-1.31116262874598i</v>
      </c>
      <c r="AD2099" t="str">
        <f t="shared" si="1078"/>
        <v>0.596690563873564+0.499095824206662i</v>
      </c>
      <c r="AE2099" t="e">
        <f t="shared" si="1079"/>
        <v>#DIV/0!</v>
      </c>
      <c r="AF2099" t="str">
        <f t="shared" si="1080"/>
        <v>-18.8962694351787-2.21496098030688i</v>
      </c>
      <c r="AG2099" t="e">
        <f t="shared" si="1081"/>
        <v>#DIV/0!</v>
      </c>
      <c r="AH2099" t="e">
        <f t="shared" si="1082"/>
        <v>#DIV/0!</v>
      </c>
      <c r="AI2099" t="e">
        <f t="shared" si="1083"/>
        <v>#DIV/0!</v>
      </c>
      <c r="AJ2099" t="e">
        <f t="shared" si="1084"/>
        <v>#DIV/0!</v>
      </c>
      <c r="AK2099"/>
      <c r="AL2099"/>
      <c r="AM2099"/>
      <c r="AN2099"/>
    </row>
    <row r="2100" spans="1:40" x14ac:dyDescent="0.25">
      <c r="A2100"/>
      <c r="B2100">
        <f t="shared" si="1085"/>
        <v>196600</v>
      </c>
      <c r="C2100" s="186" t="str">
        <f t="shared" si="1053"/>
        <v>-2.54480346207876E-06+0.0160320037173751i</v>
      </c>
      <c r="D2100" s="158" t="str">
        <f t="shared" si="1054"/>
        <v>-7.66668617682653+0.122912028499876i</v>
      </c>
      <c r="E2100" t="str">
        <f t="shared" si="1055"/>
        <v>7.99988117180838-0.0308319868450744i</v>
      </c>
      <c r="F2100" t="str">
        <f t="shared" si="1056"/>
        <v>0.999200651342756+3.07827155311502E-06i</v>
      </c>
      <c r="G2100">
        <f t="shared" si="1051"/>
        <v>1</v>
      </c>
      <c r="H2100" t="str">
        <f t="shared" si="1057"/>
        <v>11.2300924229011+2.33686087652676i</v>
      </c>
      <c r="I2100" t="str">
        <f t="shared" si="1058"/>
        <v>772.046394619692i</v>
      </c>
      <c r="J2100" t="str">
        <f t="shared" si="1052"/>
        <v>-805.82090813871+168.89904565816i</v>
      </c>
      <c r="K2100" t="str">
        <f t="shared" si="1059"/>
        <v>0.192362970462531-0.917767788126562i</v>
      </c>
      <c r="L2100" t="str">
        <f t="shared" si="1060"/>
        <v>0.0244270337754468-0.098918195371216i</v>
      </c>
      <c r="M2100" t="str">
        <f t="shared" si="1061"/>
        <v>0.216790004237978-1.01668598349778i</v>
      </c>
      <c r="N2100" t="str">
        <f t="shared" si="1062"/>
        <v>-1.44853058256448i</v>
      </c>
      <c r="O2100" t="str">
        <f t="shared" si="1063"/>
        <v>0.121961348525907-0.992534850504375i</v>
      </c>
      <c r="P2100" t="str">
        <f t="shared" si="1064"/>
        <v>0.878038651474093+0.992534850504375i</v>
      </c>
      <c r="Q2100" t="str">
        <f t="shared" si="1065"/>
        <v>-0.878038651474093+0.455995732060105i</v>
      </c>
      <c r="R2100" t="str">
        <f t="shared" si="1066"/>
        <v>-0.325227732668529-1.29930192325078i</v>
      </c>
      <c r="S2100" t="str">
        <f t="shared" si="1067"/>
        <v>0.152731111755999i</v>
      </c>
      <c r="T2100" t="str">
        <f t="shared" si="1068"/>
        <v>0.198443827244799-0.0496723931843473i</v>
      </c>
      <c r="U2100" t="e">
        <f t="shared" si="1069"/>
        <v>#DIV/0!</v>
      </c>
      <c r="V2100" t="str">
        <f t="shared" si="1070"/>
        <v>1.33333333333333E-06-0.000539691227846373i</v>
      </c>
      <c r="W2100" t="e">
        <f t="shared" si="1071"/>
        <v>#DIV/0!</v>
      </c>
      <c r="X2100" t="e">
        <f t="shared" si="1072"/>
        <v>#DIV/0!</v>
      </c>
      <c r="Y2100" t="str">
        <f t="shared" si="1073"/>
        <v>0.00083+0.197643877022641i</v>
      </c>
      <c r="Z2100" t="e">
        <f t="shared" si="1074"/>
        <v>#DIV/0!</v>
      </c>
      <c r="AA2100" t="e">
        <f t="shared" si="1075"/>
        <v>#DIV/0!</v>
      </c>
      <c r="AB2100" t="str">
        <f t="shared" si="1076"/>
        <v>1.22365167409759-0.30629174976292i</v>
      </c>
      <c r="AC2100" t="str">
        <f t="shared" si="1077"/>
        <v>0.953872922768455-1.31047049546777i</v>
      </c>
      <c r="AD2100" t="str">
        <f t="shared" si="1078"/>
        <v>0.597057945936306+0.499159857781997i</v>
      </c>
      <c r="AE2100" t="e">
        <f t="shared" si="1079"/>
        <v>#DIV/0!</v>
      </c>
      <c r="AF2100" t="str">
        <f t="shared" si="1080"/>
        <v>-18.8967785997276-2.21394884802688i</v>
      </c>
      <c r="AG2100" t="e">
        <f t="shared" si="1081"/>
        <v>#DIV/0!</v>
      </c>
      <c r="AH2100" t="e">
        <f t="shared" si="1082"/>
        <v>#DIV/0!</v>
      </c>
      <c r="AI2100" t="e">
        <f t="shared" si="1083"/>
        <v>#DIV/0!</v>
      </c>
      <c r="AJ2100" t="e">
        <f t="shared" si="1084"/>
        <v>#DIV/0!</v>
      </c>
      <c r="AK2100"/>
      <c r="AL2100"/>
      <c r="AM2100"/>
      <c r="AN2100"/>
    </row>
    <row r="2101" spans="1:40" x14ac:dyDescent="0.25">
      <c r="A2101"/>
      <c r="B2101">
        <f t="shared" si="1085"/>
        <v>196700</v>
      </c>
      <c r="C2101" s="186" t="str">
        <f t="shared" si="1053"/>
        <v>-2.54221662270535E-06+0.0160238532329267i</v>
      </c>
      <c r="D2101" s="158" t="str">
        <f t="shared" si="1054"/>
        <v>-7.66668615699409+0.122849541452438i</v>
      </c>
      <c r="E2101" t="str">
        <f t="shared" si="1055"/>
        <v>7.99988105089623-0.0308476689764167i</v>
      </c>
      <c r="F2101" t="str">
        <f t="shared" si="1056"/>
        <v>0.999200651354817+3.07983726022754E-06i</v>
      </c>
      <c r="G2101">
        <f t="shared" si="1051"/>
        <v>1</v>
      </c>
      <c r="H2101" t="str">
        <f t="shared" si="1057"/>
        <v>11.2306008807113+2.33578712300317i</v>
      </c>
      <c r="I2101" t="str">
        <f t="shared" si="1058"/>
        <v>772.43909370139i</v>
      </c>
      <c r="J2101" t="str">
        <f t="shared" si="1052"/>
        <v>-806.641890948126+168.984955650866i</v>
      </c>
      <c r="K2101" t="str">
        <f t="shared" si="1059"/>
        <v>0.192175186399272-0.917339387718581i</v>
      </c>
      <c r="L2101" t="str">
        <f t="shared" si="1060"/>
        <v>0.0244036290236373-0.0988736831797143i</v>
      </c>
      <c r="M2101" t="str">
        <f t="shared" si="1061"/>
        <v>0.216578815422909-1.0162130708983i</v>
      </c>
      <c r="N2101" t="str">
        <f t="shared" si="1062"/>
        <v>-1.44926737329824i</v>
      </c>
      <c r="O2101" t="str">
        <f t="shared" si="1063"/>
        <v>0.121230025007283-0.992624441083703i</v>
      </c>
      <c r="P2101" t="str">
        <f t="shared" si="1064"/>
        <v>0.878769974992717+0.992624441083703i</v>
      </c>
      <c r="Q2101" t="str">
        <f t="shared" si="1065"/>
        <v>-0.878769974992717+0.456642932214537i</v>
      </c>
      <c r="R2101" t="str">
        <f t="shared" si="1066"/>
        <v>-0.325219132966877-1.29855763401956i</v>
      </c>
      <c r="S2101" t="str">
        <f t="shared" si="1067"/>
        <v>0.152808797977645i</v>
      </c>
      <c r="T2101" t="str">
        <f t="shared" si="1068"/>
        <v>0.198431031159224-0.0496963447880004i</v>
      </c>
      <c r="U2101" t="e">
        <f t="shared" si="1069"/>
        <v>#DIV/0!</v>
      </c>
      <c r="V2101" t="str">
        <f t="shared" si="1070"/>
        <v>1.33333333333333E-06-0.000539416855081834i</v>
      </c>
      <c r="W2101" t="e">
        <f t="shared" si="1071"/>
        <v>#DIV/0!</v>
      </c>
      <c r="X2101" t="e">
        <f t="shared" si="1072"/>
        <v>#DIV/0!</v>
      </c>
      <c r="Y2101" t="str">
        <f t="shared" si="1073"/>
        <v>0.00083+0.197744407987556i</v>
      </c>
      <c r="Z2101" t="e">
        <f t="shared" si="1074"/>
        <v>#DIV/0!</v>
      </c>
      <c r="AA2101" t="e">
        <f t="shared" si="1075"/>
        <v>#DIV/0!</v>
      </c>
      <c r="AB2101" t="str">
        <f t="shared" si="1076"/>
        <v>1.22357277040099-0.306439441028072i</v>
      </c>
      <c r="AC2101" t="str">
        <f t="shared" si="1077"/>
        <v>0.953592175785678-1.30977893361345i</v>
      </c>
      <c r="AD2101" t="str">
        <f t="shared" si="1078"/>
        <v>0.597425388858954+0.499223630178152i</v>
      </c>
      <c r="AE2101" t="e">
        <f t="shared" si="1079"/>
        <v>#DIV/0!</v>
      </c>
      <c r="AF2101" t="str">
        <f t="shared" si="1080"/>
        <v>-18.8972870377054-2.21293758155073i</v>
      </c>
      <c r="AG2101" t="e">
        <f t="shared" si="1081"/>
        <v>#DIV/0!</v>
      </c>
      <c r="AH2101" t="e">
        <f t="shared" si="1082"/>
        <v>#DIV/0!</v>
      </c>
      <c r="AI2101" t="e">
        <f t="shared" si="1083"/>
        <v>#DIV/0!</v>
      </c>
      <c r="AJ2101" t="e">
        <f t="shared" si="1084"/>
        <v>#DIV/0!</v>
      </c>
      <c r="AK2101"/>
      <c r="AL2101"/>
      <c r="AM2101"/>
      <c r="AN2101"/>
    </row>
    <row r="2102" spans="1:40" x14ac:dyDescent="0.25">
      <c r="A2102"/>
      <c r="B2102">
        <f t="shared" si="1085"/>
        <v>196800</v>
      </c>
      <c r="C2102" s="186" t="str">
        <f t="shared" si="1053"/>
        <v>-2.53963372568257E-06+0.0160157110314903i</v>
      </c>
      <c r="D2102" s="158" t="str">
        <f t="shared" si="1054"/>
        <v>-7.66668613719193+0.122787117908092i</v>
      </c>
      <c r="E2102" t="str">
        <f t="shared" si="1055"/>
        <v>7.99988092992259-0.0308633511070476i</v>
      </c>
      <c r="F2102" t="str">
        <f t="shared" si="1056"/>
        <v>0.999200651366888+3.08140296726917E-06i</v>
      </c>
      <c r="G2102">
        <f t="shared" si="1051"/>
        <v>1</v>
      </c>
      <c r="H2102" t="str">
        <f t="shared" si="1057"/>
        <v>11.2311086132775+2.33471429777167i</v>
      </c>
      <c r="I2102" t="str">
        <f t="shared" si="1058"/>
        <v>772.831792783089i</v>
      </c>
      <c r="J2102" t="str">
        <f t="shared" si="1052"/>
        <v>-807.463291241808+169.070865643571i</v>
      </c>
      <c r="K2102" t="str">
        <f t="shared" si="1059"/>
        <v>0.191987673393909-0.916911367587817i</v>
      </c>
      <c r="L2102" t="str">
        <f t="shared" si="1060"/>
        <v>0.0243802572118331-0.0988292080981829i</v>
      </c>
      <c r="M2102" t="str">
        <f t="shared" si="1061"/>
        <v>0.216367930605742-1.015740575686i</v>
      </c>
      <c r="N2102" t="str">
        <f t="shared" si="1062"/>
        <v>-1.450004164032i</v>
      </c>
      <c r="O2102" t="str">
        <f t="shared" si="1063"/>
        <v>0.12049863567766-0.99271349280637i</v>
      </c>
      <c r="P2102" t="str">
        <f t="shared" si="1064"/>
        <v>0.87950136432234+0.99271349280637i</v>
      </c>
      <c r="Q2102" t="str">
        <f t="shared" si="1065"/>
        <v>-0.87950136432234+0.45729067122563i</v>
      </c>
      <c r="R2102" t="str">
        <f t="shared" si="1066"/>
        <v>-0.325210528152825-1.29781405671212i</v>
      </c>
      <c r="S2102" t="str">
        <f t="shared" si="1067"/>
        <v>0.152886484199291i</v>
      </c>
      <c r="T2102" t="str">
        <f t="shared" si="1068"/>
        <v>0.198418228275135-0.04972029427388i</v>
      </c>
      <c r="U2102" t="e">
        <f t="shared" si="1069"/>
        <v>#DIV/0!</v>
      </c>
      <c r="V2102" t="str">
        <f t="shared" si="1070"/>
        <v>1.33333333333333E-06-0.000539142761151408i</v>
      </c>
      <c r="W2102" t="e">
        <f t="shared" si="1071"/>
        <v>#DIV/0!</v>
      </c>
      <c r="X2102" t="e">
        <f t="shared" si="1072"/>
        <v>#DIV/0!</v>
      </c>
      <c r="Y2102" t="str">
        <f t="shared" si="1073"/>
        <v>0.00083+0.197844938952471i</v>
      </c>
      <c r="Z2102" t="e">
        <f t="shared" si="1074"/>
        <v>#DIV/0!</v>
      </c>
      <c r="AA2102" t="e">
        <f t="shared" si="1075"/>
        <v>#DIV/0!</v>
      </c>
      <c r="AB2102" t="str">
        <f t="shared" si="1076"/>
        <v>1.22349382478315-0.306587119234531i</v>
      </c>
      <c r="AC2102" t="str">
        <f t="shared" si="1077"/>
        <v>0.95331184998804-1.30908794247265i</v>
      </c>
      <c r="AD2102" t="str">
        <f t="shared" si="1078"/>
        <v>0.597792892463617+0.499287141339333i</v>
      </c>
      <c r="AE2102" t="e">
        <f t="shared" si="1079"/>
        <v>#DIV/0!</v>
      </c>
      <c r="AF2102" t="str">
        <f t="shared" si="1080"/>
        <v>-18.8977947504694-2.21192717986358i</v>
      </c>
      <c r="AG2102" t="e">
        <f t="shared" si="1081"/>
        <v>#DIV/0!</v>
      </c>
      <c r="AH2102" t="e">
        <f t="shared" si="1082"/>
        <v>#DIV/0!</v>
      </c>
      <c r="AI2102" t="e">
        <f t="shared" si="1083"/>
        <v>#DIV/0!</v>
      </c>
      <c r="AJ2102" t="e">
        <f t="shared" si="1084"/>
        <v>#DIV/0!</v>
      </c>
      <c r="AK2102"/>
      <c r="AL2102"/>
      <c r="AM2102"/>
      <c r="AN2102"/>
    </row>
    <row r="2103" spans="1:40" x14ac:dyDescent="0.25">
      <c r="A2103"/>
      <c r="B2103">
        <f t="shared" si="1085"/>
        <v>196900</v>
      </c>
      <c r="C2103" s="186" t="str">
        <f t="shared" si="1053"/>
        <v>-0.0000025370547630036+0.0160075771004458i</v>
      </c>
      <c r="D2103" s="158" t="str">
        <f t="shared" si="1054"/>
        <v>-7.66668611741983+0.122724757770085i</v>
      </c>
      <c r="E2103" t="str">
        <f t="shared" si="1055"/>
        <v>7.99988080888748-0.030879033236967i</v>
      </c>
      <c r="F2103" t="str">
        <f t="shared" si="1056"/>
        <v>0.999200651378959+3.08296867423985E-06i</v>
      </c>
      <c r="G2103">
        <f t="shared" si="1051"/>
        <v>1</v>
      </c>
      <c r="H2103" t="str">
        <f t="shared" si="1057"/>
        <v>11.2316156219536+2.33364239972189i</v>
      </c>
      <c r="I2103" t="str">
        <f t="shared" si="1058"/>
        <v>773.224491864788i</v>
      </c>
      <c r="J2103" t="str">
        <f t="shared" si="1052"/>
        <v>-808.285109019756+169.156775636276i</v>
      </c>
      <c r="K2103" t="str">
        <f t="shared" si="1059"/>
        <v>0.191800430932481-0.916483727259282i</v>
      </c>
      <c r="L2103" t="str">
        <f t="shared" si="1060"/>
        <v>0.0243569182795808-0.0987847700849865i</v>
      </c>
      <c r="M2103" t="str">
        <f t="shared" si="1061"/>
        <v>0.216157349212062-1.01526849734427i</v>
      </c>
      <c r="N2103" t="str">
        <f t="shared" si="1062"/>
        <v>-1.45074095476575i</v>
      </c>
      <c r="O2103" t="str">
        <f t="shared" si="1063"/>
        <v>0.11976718093409-0.992802005624032i</v>
      </c>
      <c r="P2103" t="str">
        <f t="shared" si="1064"/>
        <v>0.88023281906591+0.992802005624032i</v>
      </c>
      <c r="Q2103" t="str">
        <f t="shared" si="1065"/>
        <v>-0.88023281906591+0.457938949141718i</v>
      </c>
      <c r="R2103" t="str">
        <f t="shared" si="1066"/>
        <v>-0.325201918225174-1.29707119024092i</v>
      </c>
      <c r="S2103" t="str">
        <f t="shared" si="1067"/>
        <v>0.152964170420937i</v>
      </c>
      <c r="T2103" t="str">
        <f t="shared" si="1068"/>
        <v>0.1984054185921-0.0497442416406111i</v>
      </c>
      <c r="U2103" t="e">
        <f t="shared" si="1069"/>
        <v>#DIV/0!</v>
      </c>
      <c r="V2103" t="str">
        <f t="shared" si="1070"/>
        <v>1.33333333333333E-06-0.000538868945630254i</v>
      </c>
      <c r="W2103" t="e">
        <f t="shared" si="1071"/>
        <v>#DIV/0!</v>
      </c>
      <c r="X2103" t="e">
        <f t="shared" si="1072"/>
        <v>#DIV/0!</v>
      </c>
      <c r="Y2103" t="str">
        <f t="shared" si="1073"/>
        <v>0.00083+0.197945469917386i</v>
      </c>
      <c r="Z2103" t="e">
        <f t="shared" si="1074"/>
        <v>#DIV/0!</v>
      </c>
      <c r="AA2103" t="e">
        <f t="shared" si="1075"/>
        <v>#DIV/0!</v>
      </c>
      <c r="AB2103" t="str">
        <f t="shared" si="1076"/>
        <v>1.2234148372414-0.306734784373818i</v>
      </c>
      <c r="AC2103" t="str">
        <f t="shared" si="1077"/>
        <v>0.953031944590382-1.30839752133614i</v>
      </c>
      <c r="AD2103" t="str">
        <f t="shared" si="1078"/>
        <v>0.59816045657232+0.499350391209859i</v>
      </c>
      <c r="AE2103" t="e">
        <f t="shared" si="1079"/>
        <v>#DIV/0!</v>
      </c>
      <c r="AF2103" t="str">
        <f t="shared" si="1080"/>
        <v>-18.8983017393734-2.2109176419518i</v>
      </c>
      <c r="AG2103" t="e">
        <f t="shared" si="1081"/>
        <v>#DIV/0!</v>
      </c>
      <c r="AH2103" t="e">
        <f t="shared" si="1082"/>
        <v>#DIV/0!</v>
      </c>
      <c r="AI2103" t="e">
        <f t="shared" si="1083"/>
        <v>#DIV/0!</v>
      </c>
      <c r="AJ2103" t="e">
        <f t="shared" si="1084"/>
        <v>#DIV/0!</v>
      </c>
      <c r="AK2103"/>
      <c r="AL2103"/>
      <c r="AM2103"/>
      <c r="AN2103"/>
    </row>
    <row r="2104" spans="1:40" x14ac:dyDescent="0.25">
      <c r="A2104"/>
      <c r="B2104">
        <f t="shared" si="1085"/>
        <v>197000</v>
      </c>
      <c r="C2104" s="186" t="str">
        <f t="shared" si="1053"/>
        <v>-2.53447972668192E-06+0.0159994514271986i</v>
      </c>
      <c r="D2104" s="158" t="str">
        <f t="shared" si="1054"/>
        <v>-7.66668609767793+0.122662460941856i</v>
      </c>
      <c r="E2104" t="str">
        <f t="shared" si="1055"/>
        <v>7.99988068779088-0.0308947153661744i</v>
      </c>
      <c r="F2104" t="str">
        <f t="shared" si="1056"/>
        <v>0.999200651391051+3.08453438113963E-06i</v>
      </c>
      <c r="G2104">
        <f t="shared" si="1051"/>
        <v>1</v>
      </c>
      <c r="H2104" t="str">
        <f t="shared" si="1057"/>
        <v>11.2321219080912+2.33257142774518i</v>
      </c>
      <c r="I2104" t="str">
        <f t="shared" si="1058"/>
        <v>773.617190946487i</v>
      </c>
      <c r="J2104" t="str">
        <f t="shared" si="1052"/>
        <v>-809.10734428197+169.242685628981i</v>
      </c>
      <c r="K2104" t="str">
        <f t="shared" si="1059"/>
        <v>0.191613458502225-0.916056466258713i</v>
      </c>
      <c r="L2104" t="str">
        <f t="shared" si="1060"/>
        <v>0.0243336121665615-0.0987403690985405i</v>
      </c>
      <c r="M2104" t="str">
        <f t="shared" si="1061"/>
        <v>0.215947070668786-1.01479683535725i</v>
      </c>
      <c r="N2104" t="str">
        <f t="shared" si="1062"/>
        <v>-1.45147774549951i</v>
      </c>
      <c r="O2104" t="str">
        <f t="shared" si="1063"/>
        <v>0.119035661173631-0.992889979488642i</v>
      </c>
      <c r="P2104" t="str">
        <f t="shared" si="1064"/>
        <v>0.880964338826369+0.992889979488642i</v>
      </c>
      <c r="Q2104" t="str">
        <f t="shared" si="1065"/>
        <v>-0.880964338826369+0.458587766010868i</v>
      </c>
      <c r="R2104" t="str">
        <f t="shared" si="1066"/>
        <v>-0.325193303182722-1.2963290335206i</v>
      </c>
      <c r="S2104" t="str">
        <f t="shared" si="1067"/>
        <v>0.153041856642583i</v>
      </c>
      <c r="T2104" t="str">
        <f t="shared" si="1068"/>
        <v>0.198392602109678-0.0497681868868182i</v>
      </c>
      <c r="U2104" t="e">
        <f t="shared" si="1069"/>
        <v>#DIV/0!</v>
      </c>
      <c r="V2104" t="str">
        <f t="shared" si="1070"/>
        <v>1.33333333333333E-06-0.0005385954080944i</v>
      </c>
      <c r="W2104" t="e">
        <f t="shared" si="1071"/>
        <v>#DIV/0!</v>
      </c>
      <c r="X2104" t="e">
        <f t="shared" si="1072"/>
        <v>#DIV/0!</v>
      </c>
      <c r="Y2104" t="str">
        <f t="shared" si="1073"/>
        <v>0.00083+0.198046000882301i</v>
      </c>
      <c r="Z2104" t="e">
        <f t="shared" si="1074"/>
        <v>#DIV/0!</v>
      </c>
      <c r="AA2104" t="e">
        <f t="shared" si="1075"/>
        <v>#DIV/0!</v>
      </c>
      <c r="AB2104" t="str">
        <f t="shared" si="1076"/>
        <v>1.22333580777301-0.306882436437452i</v>
      </c>
      <c r="AC2104" t="str">
        <f t="shared" si="1077"/>
        <v>0.952752458809366-1.30770766949562i</v>
      </c>
      <c r="AD2104" t="str">
        <f t="shared" si="1078"/>
        <v>0.598528081007077+0.499413379734142i</v>
      </c>
      <c r="AE2104" t="e">
        <f t="shared" si="1079"/>
        <v>#DIV/0!</v>
      </c>
      <c r="AF2104" t="str">
        <f t="shared" si="1080"/>
        <v>-18.8988080057691-2.20990896680332i</v>
      </c>
      <c r="AG2104" t="e">
        <f t="shared" si="1081"/>
        <v>#DIV/0!</v>
      </c>
      <c r="AH2104" t="e">
        <f t="shared" si="1082"/>
        <v>#DIV/0!</v>
      </c>
      <c r="AI2104" t="e">
        <f t="shared" si="1083"/>
        <v>#DIV/0!</v>
      </c>
      <c r="AJ2104" t="e">
        <f t="shared" si="1084"/>
        <v>#DIV/0!</v>
      </c>
      <c r="AK2104"/>
      <c r="AL2104"/>
      <c r="AM2104"/>
      <c r="AN2104"/>
    </row>
    <row r="2105" spans="1:40" x14ac:dyDescent="0.25">
      <c r="A2105"/>
      <c r="B2105">
        <f t="shared" si="1085"/>
        <v>197100</v>
      </c>
      <c r="C2105" s="186" t="str">
        <f t="shared" si="1053"/>
        <v>-2.53190860875137E-06+0.0159913339991799i</v>
      </c>
      <c r="D2105" s="158" t="str">
        <f t="shared" si="1054"/>
        <v>-7.66668607796601+0.122600227327046i</v>
      </c>
      <c r="E2105" t="str">
        <f t="shared" si="1055"/>
        <v>7.9998805666328-0.0309103974946694i</v>
      </c>
      <c r="F2105" t="str">
        <f t="shared" si="1056"/>
        <v>0.999200651403131+3.08610008796831E-06i</v>
      </c>
      <c r="G2105">
        <f t="shared" si="1051"/>
        <v>1</v>
      </c>
      <c r="H2105" t="str">
        <f t="shared" si="1057"/>
        <v>11.2326274730381+2.3315013807343i</v>
      </c>
      <c r="I2105" t="str">
        <f t="shared" si="1058"/>
        <v>774.009890028185i</v>
      </c>
      <c r="J2105" t="str">
        <f t="shared" si="1052"/>
        <v>-809.92999702845+169.328595621686i</v>
      </c>
      <c r="K2105" t="str">
        <f t="shared" si="1059"/>
        <v>0.191426755591573-0.915629584112562i</v>
      </c>
      <c r="L2105" t="str">
        <f t="shared" si="1060"/>
        <v>0.024310338812592-0.0986960050973118i</v>
      </c>
      <c r="M2105" t="str">
        <f t="shared" si="1061"/>
        <v>0.215737094404165-1.01432558920987i</v>
      </c>
      <c r="N2105" t="str">
        <f t="shared" si="1062"/>
        <v>-1.45221453623326i</v>
      </c>
      <c r="O2105" t="str">
        <f t="shared" si="1063"/>
        <v>0.118304076793416-0.99297741435244i</v>
      </c>
      <c r="P2105" t="str">
        <f t="shared" si="1064"/>
        <v>0.881695923206584+0.99297741435244i</v>
      </c>
      <c r="Q2105" t="str">
        <f t="shared" si="1065"/>
        <v>-0.881695923206584+0.45923712188082i</v>
      </c>
      <c r="R2105" t="str">
        <f t="shared" si="1066"/>
        <v>-0.325184683024267-1.29558758546804i</v>
      </c>
      <c r="S2105" t="str">
        <f t="shared" si="1067"/>
        <v>0.153119542864229i</v>
      </c>
      <c r="T2105" t="str">
        <f t="shared" si="1068"/>
        <v>0.198379778827437-0.049792130011125i</v>
      </c>
      <c r="U2105" t="e">
        <f t="shared" si="1069"/>
        <v>#DIV/0!</v>
      </c>
      <c r="V2105" t="str">
        <f t="shared" si="1070"/>
        <v>1.33333333333333E-06-0.000538322148120737i</v>
      </c>
      <c r="W2105" t="e">
        <f t="shared" si="1071"/>
        <v>#DIV/0!</v>
      </c>
      <c r="X2105" t="e">
        <f t="shared" si="1072"/>
        <v>#DIV/0!</v>
      </c>
      <c r="Y2105" t="str">
        <f t="shared" si="1073"/>
        <v>0.00083+0.198146531847215i</v>
      </c>
      <c r="Z2105" t="e">
        <f t="shared" si="1074"/>
        <v>#DIV/0!</v>
      </c>
      <c r="AA2105" t="e">
        <f t="shared" si="1075"/>
        <v>#DIV/0!</v>
      </c>
      <c r="AB2105" t="str">
        <f t="shared" si="1076"/>
        <v>1.22325673637533-0.307030075416945i</v>
      </c>
      <c r="AC2105" t="str">
        <f t="shared" si="1077"/>
        <v>0.952473391863492-1.30701838624399i</v>
      </c>
      <c r="AD2105" t="str">
        <f t="shared" si="1078"/>
        <v>0.59889576558981+0.499476106856736i</v>
      </c>
      <c r="AE2105" t="e">
        <f t="shared" si="1079"/>
        <v>#DIV/0!</v>
      </c>
      <c r="AF2105" t="str">
        <f t="shared" si="1080"/>
        <v>-18.8993135510041-2.20890115340725i</v>
      </c>
      <c r="AG2105" t="e">
        <f t="shared" si="1081"/>
        <v>#DIV/0!</v>
      </c>
      <c r="AH2105" t="e">
        <f t="shared" si="1082"/>
        <v>#DIV/0!</v>
      </c>
      <c r="AI2105" t="e">
        <f t="shared" si="1083"/>
        <v>#DIV/0!</v>
      </c>
      <c r="AJ2105" t="e">
        <f t="shared" si="1084"/>
        <v>#DIV/0!</v>
      </c>
      <c r="AK2105"/>
      <c r="AL2105"/>
      <c r="AM2105"/>
      <c r="AN2105"/>
    </row>
    <row r="2106" spans="1:40" x14ac:dyDescent="0.25">
      <c r="A2106"/>
      <c r="B2106">
        <f t="shared" si="1085"/>
        <v>197200</v>
      </c>
      <c r="C2106" s="186" t="str">
        <f t="shared" si="1053"/>
        <v>-2.52934140126588E-06+0.0159832248038463i</v>
      </c>
      <c r="D2106" s="158" t="str">
        <f t="shared" si="1054"/>
        <v>-7.66668605828407+0.122538056829488i</v>
      </c>
      <c r="E2106" t="str">
        <f t="shared" si="1055"/>
        <v>7.99988044541324-0.0309260796224517i</v>
      </c>
      <c r="F2106" t="str">
        <f t="shared" si="1056"/>
        <v>0.999200651415222+3.08766579472596E-06i</v>
      </c>
      <c r="G2106">
        <f t="shared" si="1051"/>
        <v>1</v>
      </c>
      <c r="H2106" t="str">
        <f t="shared" si="1057"/>
        <v>11.2331323181394+2.33043225758368i</v>
      </c>
      <c r="I2106" t="str">
        <f t="shared" si="1058"/>
        <v>774.402589109884i</v>
      </c>
      <c r="J2106" t="str">
        <f t="shared" si="1052"/>
        <v>-810.753067259196+169.414505614391i</v>
      </c>
      <c r="K2106" t="str">
        <f t="shared" si="1059"/>
        <v>0.191240321690151-0.915203080348006i</v>
      </c>
      <c r="L2106" t="str">
        <f t="shared" si="1060"/>
        <v>0.0242870981576237-0.0986516780398185i</v>
      </c>
      <c r="M2106" t="str">
        <f t="shared" si="1061"/>
        <v>0.215527419847775-1.01385475838782i</v>
      </c>
      <c r="N2106" t="str">
        <f t="shared" si="1062"/>
        <v>-1.45295132696702i</v>
      </c>
      <c r="O2106" t="str">
        <f t="shared" si="1063"/>
        <v>0.117572428190574-0.993064310167963i</v>
      </c>
      <c r="P2106" t="str">
        <f t="shared" si="1064"/>
        <v>0.882427571809426+0.993064310167963i</v>
      </c>
      <c r="Q2106" t="str">
        <f t="shared" si="1065"/>
        <v>-0.882427571809426+0.459887016799057i</v>
      </c>
      <c r="R2106" t="str">
        <f t="shared" si="1066"/>
        <v>-0.325176057748604-1.29484684500227i</v>
      </c>
      <c r="S2106" t="str">
        <f t="shared" si="1067"/>
        <v>0.153197229085875i</v>
      </c>
      <c r="T2106" t="str">
        <f t="shared" si="1068"/>
        <v>0.198366948744935-0.0498160710121546i</v>
      </c>
      <c r="U2106" t="e">
        <f t="shared" si="1069"/>
        <v>#DIV/0!</v>
      </c>
      <c r="V2106" t="str">
        <f t="shared" si="1070"/>
        <v>1.33333333333333E-06-0.000538049165287003i</v>
      </c>
      <c r="W2106" t="e">
        <f t="shared" si="1071"/>
        <v>#DIV/0!</v>
      </c>
      <c r="X2106" t="e">
        <f t="shared" si="1072"/>
        <v>#DIV/0!</v>
      </c>
      <c r="Y2106" t="str">
        <f t="shared" si="1073"/>
        <v>0.00083+0.19824706281213i</v>
      </c>
      <c r="Z2106" t="e">
        <f t="shared" si="1074"/>
        <v>#DIV/0!</v>
      </c>
      <c r="AA2106" t="e">
        <f t="shared" si="1075"/>
        <v>#DIV/0!</v>
      </c>
      <c r="AB2106" t="str">
        <f t="shared" si="1076"/>
        <v>1.22317762304562-0.307177701303807i</v>
      </c>
      <c r="AC2106" t="str">
        <f t="shared" si="1077"/>
        <v>0.95219474297306-1.30632967087508i</v>
      </c>
      <c r="AD2106" t="str">
        <f t="shared" si="1078"/>
        <v>0.599263510142413+0.499538572522275i</v>
      </c>
      <c r="AE2106" t="e">
        <f t="shared" si="1079"/>
        <v>#DIV/0!</v>
      </c>
      <c r="AF2106" t="str">
        <f t="shared" si="1080"/>
        <v>-18.8998183764235-2.20789420075419i</v>
      </c>
      <c r="AG2106" t="e">
        <f t="shared" si="1081"/>
        <v>#DIV/0!</v>
      </c>
      <c r="AH2106" t="e">
        <f t="shared" si="1082"/>
        <v>#DIV/0!</v>
      </c>
      <c r="AI2106" t="e">
        <f t="shared" si="1083"/>
        <v>#DIV/0!</v>
      </c>
      <c r="AJ2106" t="e">
        <f t="shared" si="1084"/>
        <v>#DIV/0!</v>
      </c>
      <c r="AK2106"/>
      <c r="AL2106"/>
      <c r="AM2106"/>
      <c r="AN2106"/>
    </row>
    <row r="2107" spans="1:40" x14ac:dyDescent="0.25">
      <c r="A2107"/>
      <c r="B2107">
        <f t="shared" si="1085"/>
        <v>197300</v>
      </c>
      <c r="C2107" s="186" t="str">
        <f t="shared" si="1053"/>
        <v>-2.52677809629954E-06+0.0159751238286796i</v>
      </c>
      <c r="D2107" s="158" t="str">
        <f t="shared" si="1054"/>
        <v>-7.6666860386321+0.12247594935321i</v>
      </c>
      <c r="E2107" t="str">
        <f t="shared" si="1055"/>
        <v>7.99988032413219-0.030941761749521i</v>
      </c>
      <c r="F2107" t="str">
        <f t="shared" si="1056"/>
        <v>0.999200651427323+3.08923150141257E-06i</v>
      </c>
      <c r="G2107">
        <f t="shared" si="1051"/>
        <v>1</v>
      </c>
      <c r="H2107" t="str">
        <f t="shared" si="1057"/>
        <v>11.233636444737+2.32936405718923i</v>
      </c>
      <c r="I2107" t="str">
        <f t="shared" si="1058"/>
        <v>774.795288191583i</v>
      </c>
      <c r="J2107" t="str">
        <f t="shared" si="1052"/>
        <v>-811.576554974209+169.500415607097i</v>
      </c>
      <c r="K2107" t="str">
        <f t="shared" si="1059"/>
        <v>0.191054156288773-0.914776954492932i</v>
      </c>
      <c r="L2107" t="str">
        <f t="shared" si="1060"/>
        <v>0.0242638901417417-0.0986073878846292i</v>
      </c>
      <c r="M2107" t="str">
        <f t="shared" si="1061"/>
        <v>0.215318046430515-1.01338434237756i</v>
      </c>
      <c r="N2107" t="str">
        <f t="shared" si="1062"/>
        <v>-1.45368811770078i</v>
      </c>
      <c r="O2107" t="str">
        <f t="shared" si="1063"/>
        <v>0.116840715762297-0.993150666888038i</v>
      </c>
      <c r="P2107" t="str">
        <f t="shared" si="1064"/>
        <v>0.883159284237703+0.993150666888038i</v>
      </c>
      <c r="Q2107" t="str">
        <f t="shared" si="1065"/>
        <v>-0.883159284237703+0.460537450812742i</v>
      </c>
      <c r="R2107" t="str">
        <f t="shared" si="1066"/>
        <v>-0.325167427354532-1.29410681104454i</v>
      </c>
      <c r="S2107" t="str">
        <f t="shared" si="1067"/>
        <v>0.153274915307521i</v>
      </c>
      <c r="T2107" t="str">
        <f t="shared" si="1068"/>
        <v>0.198354111861738-0.0498400098885304i</v>
      </c>
      <c r="U2107" t="e">
        <f t="shared" si="1069"/>
        <v>#DIV/0!</v>
      </c>
      <c r="V2107" t="str">
        <f t="shared" si="1070"/>
        <v>1.33333333333333E-06-0.000537776459171803i</v>
      </c>
      <c r="W2107" t="e">
        <f t="shared" si="1071"/>
        <v>#DIV/0!</v>
      </c>
      <c r="X2107" t="e">
        <f t="shared" si="1072"/>
        <v>#DIV/0!</v>
      </c>
      <c r="Y2107" t="str">
        <f t="shared" si="1073"/>
        <v>0.00083+0.198347593777045i</v>
      </c>
      <c r="Z2107" t="e">
        <f t="shared" si="1074"/>
        <v>#DIV/0!</v>
      </c>
      <c r="AA2107" t="e">
        <f t="shared" si="1075"/>
        <v>#DIV/0!</v>
      </c>
      <c r="AB2107" t="str">
        <f t="shared" si="1076"/>
        <v>1.22309846778122-0.307325314089551i</v>
      </c>
      <c r="AC2107" t="str">
        <f t="shared" si="1077"/>
        <v>0.951916511360192-1.30564152268388i</v>
      </c>
      <c r="AD2107" t="str">
        <f t="shared" si="1078"/>
        <v>0.599631314486716+0.499600776675539i</v>
      </c>
      <c r="AE2107" t="e">
        <f t="shared" si="1079"/>
        <v>#DIV/0!</v>
      </c>
      <c r="AF2107" t="str">
        <f t="shared" si="1080"/>
        <v>-18.9003224833691-2.20688810783602i</v>
      </c>
      <c r="AG2107" t="e">
        <f t="shared" si="1081"/>
        <v>#DIV/0!</v>
      </c>
      <c r="AH2107" t="e">
        <f t="shared" si="1082"/>
        <v>#DIV/0!</v>
      </c>
      <c r="AI2107" t="e">
        <f t="shared" si="1083"/>
        <v>#DIV/0!</v>
      </c>
      <c r="AJ2107" t="e">
        <f t="shared" si="1084"/>
        <v>#DIV/0!</v>
      </c>
      <c r="AK2107"/>
      <c r="AL2107"/>
      <c r="AM2107"/>
      <c r="AN2107"/>
    </row>
    <row r="2108" spans="1:40" x14ac:dyDescent="0.25">
      <c r="A2108"/>
      <c r="B2108">
        <f t="shared" si="1085"/>
        <v>197400</v>
      </c>
      <c r="C2108" s="186" t="str">
        <f t="shared" si="1053"/>
        <v>-2.52421868594647E-06+0.0159670310611871i</v>
      </c>
      <c r="D2108" s="158" t="str">
        <f t="shared" si="1054"/>
        <v>-7.66668601900996+0.122413904802434i</v>
      </c>
      <c r="E2108" t="str">
        <f t="shared" si="1055"/>
        <v>7.99988020278966-0.0309574438758768i</v>
      </c>
      <c r="F2108" t="str">
        <f t="shared" si="1056"/>
        <v>0.999200651439424+3.09079720802801E-06i</v>
      </c>
      <c r="G2108">
        <f t="shared" si="1051"/>
        <v>1</v>
      </c>
      <c r="H2108" t="str">
        <f t="shared" si="1057"/>
        <v>11.2341398541697+2.32829677844845i</v>
      </c>
      <c r="I2108" t="str">
        <f t="shared" si="1058"/>
        <v>775.187987273281i</v>
      </c>
      <c r="J2108" t="str">
        <f t="shared" si="1052"/>
        <v>-812.400460173488+169.586325599801i</v>
      </c>
      <c r="K2108" t="str">
        <f t="shared" si="1059"/>
        <v>0.190868258879437-0.91435120607595i</v>
      </c>
      <c r="L2108" t="str">
        <f t="shared" si="1060"/>
        <v>0.0242407147051658-0.098563134590364i</v>
      </c>
      <c r="M2108" t="str">
        <f t="shared" si="1061"/>
        <v>0.215108973584603-1.01291434066631i</v>
      </c>
      <c r="N2108" t="str">
        <f t="shared" si="1062"/>
        <v>-1.45442490843453i</v>
      </c>
      <c r="O2108" t="str">
        <f t="shared" si="1063"/>
        <v>0.116108939905814-0.993236484465783i</v>
      </c>
      <c r="P2108" t="str">
        <f t="shared" si="1064"/>
        <v>0.883891060094186+0.993236484465783i</v>
      </c>
      <c r="Q2108" t="str">
        <f t="shared" si="1065"/>
        <v>-0.883891060094186+0.461188423968747i</v>
      </c>
      <c r="R2108" t="str">
        <f t="shared" si="1066"/>
        <v>-0.325158791840844-1.29336748251829i</v>
      </c>
      <c r="S2108" t="str">
        <f t="shared" si="1067"/>
        <v>0.153352601529167i</v>
      </c>
      <c r="T2108" t="str">
        <f t="shared" si="1068"/>
        <v>0.198341268177409-0.0498639466388743i</v>
      </c>
      <c r="U2108" t="e">
        <f t="shared" si="1069"/>
        <v>#DIV/0!</v>
      </c>
      <c r="V2108" t="str">
        <f t="shared" si="1070"/>
        <v>1.33333333333333E-06-0.000537504029354593i</v>
      </c>
      <c r="W2108" t="e">
        <f t="shared" si="1071"/>
        <v>#DIV/0!</v>
      </c>
      <c r="X2108" t="e">
        <f t="shared" si="1072"/>
        <v>#DIV/0!</v>
      </c>
      <c r="Y2108" t="str">
        <f t="shared" si="1073"/>
        <v>0.00083+0.19844812474196i</v>
      </c>
      <c r="Z2108" t="e">
        <f t="shared" si="1074"/>
        <v>#DIV/0!</v>
      </c>
      <c r="AA2108" t="e">
        <f t="shared" si="1075"/>
        <v>#DIV/0!</v>
      </c>
      <c r="AB2108" t="str">
        <f t="shared" si="1076"/>
        <v>1.22301927057943-0.307472913765678i</v>
      </c>
      <c r="AC2108" t="str">
        <f t="shared" si="1077"/>
        <v>0.95163869624882-1.30495394096636i</v>
      </c>
      <c r="AD2108" t="str">
        <f t="shared" si="1078"/>
        <v>0.599999178444508+0.499662719261402i</v>
      </c>
      <c r="AE2108" t="e">
        <f t="shared" si="1079"/>
        <v>#DIV/0!</v>
      </c>
      <c r="AF2108" t="str">
        <f t="shared" si="1080"/>
        <v>-18.9008258731797-2.20588287364602i</v>
      </c>
      <c r="AG2108" t="e">
        <f t="shared" si="1081"/>
        <v>#DIV/0!</v>
      </c>
      <c r="AH2108" t="e">
        <f t="shared" si="1082"/>
        <v>#DIV/0!</v>
      </c>
      <c r="AI2108" t="e">
        <f t="shared" si="1083"/>
        <v>#DIV/0!</v>
      </c>
      <c r="AJ2108" t="e">
        <f t="shared" si="1084"/>
        <v>#DIV/0!</v>
      </c>
      <c r="AK2108"/>
      <c r="AL2108"/>
      <c r="AM2108"/>
      <c r="AN2108"/>
    </row>
    <row r="2109" spans="1:40" x14ac:dyDescent="0.25">
      <c r="A2109"/>
      <c r="B2109">
        <f t="shared" si="1085"/>
        <v>197500</v>
      </c>
      <c r="C2109" s="186" t="str">
        <f t="shared" si="1053"/>
        <v>-2.52166316232092E-06+0.0159589464889017i</v>
      </c>
      <c r="D2109" s="158" t="str">
        <f t="shared" si="1054"/>
        <v>-7.66668599941756+0.12235192308158i</v>
      </c>
      <c r="E2109" t="str">
        <f t="shared" si="1055"/>
        <v>7.99988008138565-0.0309731260015189i</v>
      </c>
      <c r="F2109" t="str">
        <f t="shared" si="1056"/>
        <v>0.999200651451535+3.09236291457234E-06i</v>
      </c>
      <c r="G2109">
        <f t="shared" si="1051"/>
        <v>1</v>
      </c>
      <c r="H2109" t="str">
        <f t="shared" si="1057"/>
        <v>11.2346425477732+2.32723042026033i</v>
      </c>
      <c r="I2109" t="str">
        <f t="shared" si="1058"/>
        <v>775.58068635498i</v>
      </c>
      <c r="J2109" t="str">
        <f t="shared" si="1052"/>
        <v>-813.224782857033+169.672235592506i</v>
      </c>
      <c r="K2109" t="str">
        <f t="shared" si="1059"/>
        <v>0.190682628955329-0.913925834626383i</v>
      </c>
      <c r="L2109" t="str">
        <f t="shared" si="1060"/>
        <v>0.024217571788249-0.0985189181156941i</v>
      </c>
      <c r="M2109" t="str">
        <f t="shared" si="1061"/>
        <v>0.214900200743578-1.01244475274208i</v>
      </c>
      <c r="N2109" t="str">
        <f t="shared" si="1062"/>
        <v>-1.45516169916829i</v>
      </c>
      <c r="O2109" t="str">
        <f t="shared" si="1063"/>
        <v>0.115377101018357-0.993321762854615i</v>
      </c>
      <c r="P2109" t="str">
        <f t="shared" si="1064"/>
        <v>0.884622898981643+0.993321762854615i</v>
      </c>
      <c r="Q2109" t="str">
        <f t="shared" si="1065"/>
        <v>-0.884622898981643+0.461839936313675i</v>
      </c>
      <c r="R2109" t="str">
        <f t="shared" si="1066"/>
        <v>-0.325150151206334-1.29262885834912i</v>
      </c>
      <c r="S2109" t="str">
        <f t="shared" si="1067"/>
        <v>0.153430287750813i</v>
      </c>
      <c r="T2109" t="str">
        <f t="shared" si="1068"/>
        <v>0.19832841769151-0.0498878812618082i</v>
      </c>
      <c r="U2109" t="e">
        <f t="shared" si="1069"/>
        <v>#DIV/0!</v>
      </c>
      <c r="V2109" t="str">
        <f t="shared" si="1070"/>
        <v>1.33333333333333E-06-0.000537231875415681i</v>
      </c>
      <c r="W2109" t="e">
        <f t="shared" si="1071"/>
        <v>#DIV/0!</v>
      </c>
      <c r="X2109" t="e">
        <f t="shared" si="1072"/>
        <v>#DIV/0!</v>
      </c>
      <c r="Y2109" t="str">
        <f t="shared" si="1073"/>
        <v>0.00083+0.198548655706875i</v>
      </c>
      <c r="Z2109" t="e">
        <f t="shared" si="1074"/>
        <v>#DIV/0!</v>
      </c>
      <c r="AA2109" t="e">
        <f t="shared" si="1075"/>
        <v>#DIV/0!</v>
      </c>
      <c r="AB2109" t="str">
        <f t="shared" si="1076"/>
        <v>1.22294003143755-0.307620500323691i</v>
      </c>
      <c r="AC2109" t="str">
        <f t="shared" si="1077"/>
        <v>0.951361296864673-1.30426692501958i</v>
      </c>
      <c r="AD2109" t="str">
        <f t="shared" si="1078"/>
        <v>0.600367101837514+0.499724400224857i</v>
      </c>
      <c r="AE2109" t="e">
        <f t="shared" si="1079"/>
        <v>#DIV/0!</v>
      </c>
      <c r="AF2109" t="str">
        <f t="shared" si="1080"/>
        <v>-18.9013285471908-2.20487849717875i</v>
      </c>
      <c r="AG2109" t="e">
        <f t="shared" si="1081"/>
        <v>#DIV/0!</v>
      </c>
      <c r="AH2109" t="e">
        <f t="shared" si="1082"/>
        <v>#DIV/0!</v>
      </c>
      <c r="AI2109" t="e">
        <f t="shared" si="1083"/>
        <v>#DIV/0!</v>
      </c>
      <c r="AJ2109" t="e">
        <f t="shared" si="1084"/>
        <v>#DIV/0!</v>
      </c>
      <c r="AK2109"/>
      <c r="AL2109"/>
      <c r="AM2109"/>
      <c r="AN2109"/>
    </row>
    <row r="2110" spans="1:40" x14ac:dyDescent="0.25">
      <c r="A2110"/>
      <c r="B2110">
        <f t="shared" si="1085"/>
        <v>197600</v>
      </c>
      <c r="C2110" s="186" t="str">
        <f t="shared" si="1053"/>
        <v>-2.51911151755698E-06+0.0159508700993812i</v>
      </c>
      <c r="D2110" s="158" t="str">
        <f t="shared" si="1054"/>
        <v>-7.66668597985499+0.122290004095256i</v>
      </c>
      <c r="E2110" t="str">
        <f t="shared" si="1055"/>
        <v>7.99987995992016-0.0309888081264467i</v>
      </c>
      <c r="F2110" t="str">
        <f t="shared" si="1056"/>
        <v>0.999200651463656+3.09392862104549E-06i</v>
      </c>
      <c r="G2110">
        <f t="shared" si="1051"/>
        <v>1</v>
      </c>
      <c r="H2110" t="str">
        <f t="shared" si="1057"/>
        <v>11.2351445268805+2.3261649815255i</v>
      </c>
      <c r="I2110" t="str">
        <f t="shared" si="1058"/>
        <v>775.973385436679i</v>
      </c>
      <c r="J2110" t="str">
        <f t="shared" si="1052"/>
        <v>-814.049523024844+169.758145585212i</v>
      </c>
      <c r="K2110" t="str">
        <f t="shared" si="1059"/>
        <v>0.190497266010811-0.913500839674266i</v>
      </c>
      <c r="L2110" t="str">
        <f t="shared" si="1060"/>
        <v>0.0241944613314776-0.0984747384193408i</v>
      </c>
      <c r="M2110" t="str">
        <f t="shared" si="1061"/>
        <v>0.214691727342289-1.01197557809361i</v>
      </c>
      <c r="N2110" t="str">
        <f t="shared" si="1062"/>
        <v>-1.45589848990204i</v>
      </c>
      <c r="O2110" t="str">
        <f t="shared" si="1063"/>
        <v>0.114645199497232-0.993406502008236i</v>
      </c>
      <c r="P2110" t="str">
        <f t="shared" si="1064"/>
        <v>0.885354800502768+0.993406502008236i</v>
      </c>
      <c r="Q2110" t="str">
        <f t="shared" si="1065"/>
        <v>-0.885354800502768+0.462491987893804i</v>
      </c>
      <c r="R2110" t="str">
        <f t="shared" si="1066"/>
        <v>-0.325141505449797-1.29189093746482i</v>
      </c>
      <c r="S2110" t="str">
        <f t="shared" si="1067"/>
        <v>0.153507973972459i</v>
      </c>
      <c r="T2110" t="str">
        <f t="shared" si="1068"/>
        <v>0.198315560403605-0.0499118137559536i</v>
      </c>
      <c r="U2110" t="e">
        <f t="shared" si="1069"/>
        <v>#DIV/0!</v>
      </c>
      <c r="V2110" t="str">
        <f t="shared" si="1070"/>
        <v>1.33333333333333E-06-0.000536959996936219i</v>
      </c>
      <c r="W2110" t="e">
        <f t="shared" si="1071"/>
        <v>#DIV/0!</v>
      </c>
      <c r="X2110" t="e">
        <f t="shared" si="1072"/>
        <v>#DIV/0!</v>
      </c>
      <c r="Y2110" t="str">
        <f t="shared" si="1073"/>
        <v>0.00083+0.19864918667179i</v>
      </c>
      <c r="Z2110" t="e">
        <f t="shared" si="1074"/>
        <v>#DIV/0!</v>
      </c>
      <c r="AA2110" t="e">
        <f t="shared" si="1075"/>
        <v>#DIV/0!</v>
      </c>
      <c r="AB2110" t="str">
        <f t="shared" si="1076"/>
        <v>1.22286075035288-0.30776807375509i</v>
      </c>
      <c r="AC2110" t="str">
        <f t="shared" si="1077"/>
        <v>0.951084312435283-1.30358047414163i</v>
      </c>
      <c r="AD2110" t="str">
        <f t="shared" si="1078"/>
        <v>0.600735084487415+0.499785819511002i</v>
      </c>
      <c r="AE2110" t="e">
        <f t="shared" si="1079"/>
        <v>#DIV/0!</v>
      </c>
      <c r="AF2110" t="str">
        <f t="shared" si="1080"/>
        <v>-18.9018305067355-2.20387497743024i</v>
      </c>
      <c r="AG2110" t="e">
        <f t="shared" si="1081"/>
        <v>#DIV/0!</v>
      </c>
      <c r="AH2110" t="e">
        <f t="shared" si="1082"/>
        <v>#DIV/0!</v>
      </c>
      <c r="AI2110" t="e">
        <f t="shared" si="1083"/>
        <v>#DIV/0!</v>
      </c>
      <c r="AJ2110" t="e">
        <f t="shared" si="1084"/>
        <v>#DIV/0!</v>
      </c>
      <c r="AK2110"/>
      <c r="AL2110"/>
      <c r="AM2110"/>
      <c r="AN2110"/>
    </row>
    <row r="2111" spans="1:40" x14ac:dyDescent="0.25">
      <c r="A2111"/>
      <c r="B2111">
        <f t="shared" si="1085"/>
        <v>197700</v>
      </c>
      <c r="C2111" s="186" t="str">
        <f t="shared" si="1053"/>
        <v>-2.51656374380866E-06+0.0159428018802086i</v>
      </c>
      <c r="D2111" s="158" t="str">
        <f t="shared" si="1054"/>
        <v>-7.66668596032201+0.122228147748266i</v>
      </c>
      <c r="E2111" t="str">
        <f t="shared" si="1055"/>
        <v>7.99987983839319-0.0310044902506601i</v>
      </c>
      <c r="F2111" t="str">
        <f t="shared" si="1056"/>
        <v>0.999200651475777+3.09549432744739E-06i</v>
      </c>
      <c r="G2111">
        <f t="shared" si="1051"/>
        <v>1</v>
      </c>
      <c r="H2111" t="str">
        <f t="shared" si="1057"/>
        <v>11.2356457928211+2.32510046114604i</v>
      </c>
      <c r="I2111" t="str">
        <f t="shared" si="1058"/>
        <v>776.366084518378i</v>
      </c>
      <c r="J2111" t="str">
        <f t="shared" si="1052"/>
        <v>-814.874680676921+169.844055577917i</v>
      </c>
      <c r="K2111" t="str">
        <f t="shared" si="1059"/>
        <v>0.19031216954142-0.91307622075035i</v>
      </c>
      <c r="L2111" t="str">
        <f t="shared" si="1060"/>
        <v>0.0241713832754709-0.0984305954600774i</v>
      </c>
      <c r="M2111" t="str">
        <f t="shared" si="1061"/>
        <v>0.214483552816891-1.01150681621043i</v>
      </c>
      <c r="N2111" t="str">
        <f t="shared" si="1062"/>
        <v>-1.4566352806358i</v>
      </c>
      <c r="O2111" t="str">
        <f t="shared" si="1063"/>
        <v>0.11391323573974-0.993490701880648i</v>
      </c>
      <c r="P2111" t="str">
        <f t="shared" si="1064"/>
        <v>0.88608676426026+0.993490701880648i</v>
      </c>
      <c r="Q2111" t="str">
        <f t="shared" si="1065"/>
        <v>-0.88608676426026+0.463144578755152i</v>
      </c>
      <c r="R2111" t="str">
        <f t="shared" si="1066"/>
        <v>-0.325132854570026-1.29115371879532i</v>
      </c>
      <c r="S2111" t="str">
        <f t="shared" si="1067"/>
        <v>0.153585660194105i</v>
      </c>
      <c r="T2111" t="str">
        <f t="shared" si="1068"/>
        <v>0.198302696313253-0.0499357441199314i</v>
      </c>
      <c r="U2111" t="e">
        <f t="shared" si="1069"/>
        <v>#DIV/0!</v>
      </c>
      <c r="V2111" t="str">
        <f t="shared" si="1070"/>
        <v>1.33333333333333E-06-0.000536688393498213i</v>
      </c>
      <c r="W2111" t="e">
        <f t="shared" si="1071"/>
        <v>#DIV/0!</v>
      </c>
      <c r="X2111" t="e">
        <f t="shared" si="1072"/>
        <v>#DIV/0!</v>
      </c>
      <c r="Y2111" t="str">
        <f t="shared" si="1073"/>
        <v>0.00083+0.198749717636705i</v>
      </c>
      <c r="Z2111" t="e">
        <f t="shared" si="1074"/>
        <v>#DIV/0!</v>
      </c>
      <c r="AA2111" t="e">
        <f t="shared" si="1075"/>
        <v>#DIV/0!</v>
      </c>
      <c r="AB2111" t="str">
        <f t="shared" si="1076"/>
        <v>1.22278142732271-0.30791563405137i</v>
      </c>
      <c r="AC2111" t="str">
        <f t="shared" si="1077"/>
        <v>0.950807742189967-1.30289458763164i</v>
      </c>
      <c r="AD2111" t="str">
        <f t="shared" si="1078"/>
        <v>0.601103126215839+0.499846977065055i</v>
      </c>
      <c r="AE2111" t="e">
        <f t="shared" si="1079"/>
        <v>#DIV/0!</v>
      </c>
      <c r="AF2111" t="str">
        <f t="shared" si="1080"/>
        <v>-18.9023317531431-2.20287231339777i</v>
      </c>
      <c r="AG2111" t="e">
        <f t="shared" si="1081"/>
        <v>#DIV/0!</v>
      </c>
      <c r="AH2111" t="e">
        <f t="shared" si="1082"/>
        <v>#DIV/0!</v>
      </c>
      <c r="AI2111" t="e">
        <f t="shared" si="1083"/>
        <v>#DIV/0!</v>
      </c>
      <c r="AJ2111" t="e">
        <f t="shared" si="1084"/>
        <v>#DIV/0!</v>
      </c>
      <c r="AK2111"/>
      <c r="AL2111"/>
      <c r="AM2111"/>
      <c r="AN2111"/>
    </row>
    <row r="2112" spans="1:40" x14ac:dyDescent="0.25">
      <c r="A2112"/>
      <c r="B2112">
        <f t="shared" si="1085"/>
        <v>197800</v>
      </c>
      <c r="C2112" s="186" t="str">
        <f t="shared" si="1053"/>
        <v>-0.0000025140198332498+0.0159347418189921i</v>
      </c>
      <c r="D2112" s="158" t="str">
        <f t="shared" si="1054"/>
        <v>-7.6666859408187+0.122166353945606i</v>
      </c>
      <c r="E2112" t="str">
        <f t="shared" si="1055"/>
        <v>7.99987971680473-0.0310201723741586i</v>
      </c>
      <c r="F2112" t="str">
        <f t="shared" si="1056"/>
        <v>0.999200651487908+3.09706003377805E-06i</v>
      </c>
      <c r="G2112">
        <f t="shared" si="1051"/>
        <v>1</v>
      </c>
      <c r="H2112" t="str">
        <f t="shared" si="1057"/>
        <v>11.2361463469217+2.32403685802563i</v>
      </c>
      <c r="I2112" t="str">
        <f t="shared" si="1058"/>
        <v>776.758783600076i</v>
      </c>
      <c r="J2112" t="str">
        <f t="shared" si="1052"/>
        <v>-815.700255813264+169.929965570621i</v>
      </c>
      <c r="K2112" t="str">
        <f t="shared" si="1059"/>
        <v>0.190127339043868-0.912651977386093i</v>
      </c>
      <c r="L2112" t="str">
        <f t="shared" si="1060"/>
        <v>0.0241483375609805-0.0983864891967269i</v>
      </c>
      <c r="M2112" t="str">
        <f t="shared" si="1061"/>
        <v>0.214275676604849-1.01103846658282i</v>
      </c>
      <c r="N2112" t="str">
        <f t="shared" si="1062"/>
        <v>-1.45737207136956i</v>
      </c>
      <c r="O2112" t="str">
        <f t="shared" si="1063"/>
        <v>0.113181210143244-0.99357436242614i</v>
      </c>
      <c r="P2112" t="str">
        <f t="shared" si="1064"/>
        <v>0.886818789856756+0.99357436242614i</v>
      </c>
      <c r="Q2112" t="str">
        <f t="shared" si="1065"/>
        <v>-0.886818789856756+0.46379770894342i</v>
      </c>
      <c r="R2112" t="str">
        <f t="shared" si="1066"/>
        <v>-0.325124198565812-1.29041720127274i</v>
      </c>
      <c r="S2112" t="str">
        <f t="shared" si="1067"/>
        <v>0.153663346415751i</v>
      </c>
      <c r="T2112" t="str">
        <f t="shared" si="1068"/>
        <v>0.198289825420017-0.0499596723523618i</v>
      </c>
      <c r="U2112" t="e">
        <f t="shared" si="1069"/>
        <v>#DIV/0!</v>
      </c>
      <c r="V2112" t="str">
        <f t="shared" si="1070"/>
        <v>1.33333333333333E-06-0.000536417064684515i</v>
      </c>
      <c r="W2112" t="e">
        <f t="shared" si="1071"/>
        <v>#DIV/0!</v>
      </c>
      <c r="X2112" t="e">
        <f t="shared" si="1072"/>
        <v>#DIV/0!</v>
      </c>
      <c r="Y2112" t="str">
        <f t="shared" si="1073"/>
        <v>0.00083+0.19885024860162i</v>
      </c>
      <c r="Z2112" t="e">
        <f t="shared" si="1074"/>
        <v>#DIV/0!</v>
      </c>
      <c r="AA2112" t="e">
        <f t="shared" si="1075"/>
        <v>#DIV/0!</v>
      </c>
      <c r="AB2112" t="str">
        <f t="shared" si="1076"/>
        <v>1.22270206234435-0.308063181204023i</v>
      </c>
      <c r="AC2112" t="str">
        <f t="shared" si="1077"/>
        <v>0.950531585359839-1.30220926478982i</v>
      </c>
      <c r="AD2112" t="str">
        <f t="shared" si="1078"/>
        <v>0.601471226844357+0.499907872832349i</v>
      </c>
      <c r="AE2112" t="e">
        <f t="shared" si="1079"/>
        <v>#DIV/0!</v>
      </c>
      <c r="AF2112" t="str">
        <f t="shared" si="1080"/>
        <v>-18.9028322877404-2.20187050408002i</v>
      </c>
      <c r="AG2112" t="e">
        <f t="shared" si="1081"/>
        <v>#DIV/0!</v>
      </c>
      <c r="AH2112" t="e">
        <f t="shared" si="1082"/>
        <v>#DIV/0!</v>
      </c>
      <c r="AI2112" t="e">
        <f t="shared" si="1083"/>
        <v>#DIV/0!</v>
      </c>
      <c r="AJ2112" t="e">
        <f t="shared" si="1084"/>
        <v>#DIV/0!</v>
      </c>
      <c r="AK2112"/>
      <c r="AL2112"/>
      <c r="AM2112"/>
      <c r="AN2112"/>
    </row>
    <row r="2113" spans="1:40" x14ac:dyDescent="0.25">
      <c r="A2113"/>
      <c r="B2113">
        <f t="shared" si="1085"/>
        <v>197900</v>
      </c>
      <c r="C2113" s="186" t="str">
        <f t="shared" si="1053"/>
        <v>-2.51147977807396E-06+0.0159266899033647i</v>
      </c>
      <c r="D2113" s="158" t="str">
        <f t="shared" si="1054"/>
        <v>-7.66668592134498+0.122104622592463i</v>
      </c>
      <c r="E2113" t="str">
        <f t="shared" si="1055"/>
        <v>7.99987959515479-0.0310358544969419i</v>
      </c>
      <c r="F2113" t="str">
        <f t="shared" si="1056"/>
        <v>0.999200651500039+3.09862574003739E-06i</v>
      </c>
      <c r="G2113">
        <f t="shared" si="1051"/>
        <v>1</v>
      </c>
      <c r="H2113" t="str">
        <f t="shared" si="1057"/>
        <v>11.236646190506+2.3229741710695i</v>
      </c>
      <c r="I2113" t="str">
        <f t="shared" si="1058"/>
        <v>777.151482681775i</v>
      </c>
      <c r="J2113" t="str">
        <f t="shared" si="1052"/>
        <v>-816.526248433874+170.015875563327i</v>
      </c>
      <c r="K2113" t="str">
        <f t="shared" si="1059"/>
        <v>0.189942774016038-0.912228109113669i</v>
      </c>
      <c r="L2113" t="str">
        <f t="shared" si="1060"/>
        <v>0.0241253241288906-0.0983424195881639i</v>
      </c>
      <c r="M2113" t="str">
        <f t="shared" si="1061"/>
        <v>0.214068098144929-1.01057052870183i</v>
      </c>
      <c r="N2113" t="str">
        <f t="shared" si="1062"/>
        <v>-1.45810886210331i</v>
      </c>
      <c r="O2113" t="str">
        <f t="shared" si="1063"/>
        <v>0.112449123105144-0.993657483599296i</v>
      </c>
      <c r="P2113" t="str">
        <f t="shared" si="1064"/>
        <v>0.887550876894856+0.993657483599296i</v>
      </c>
      <c r="Q2113" t="str">
        <f t="shared" si="1065"/>
        <v>-0.887550876894856+0.464451378504014i</v>
      </c>
      <c r="R2113" t="str">
        <f t="shared" si="1066"/>
        <v>-0.325115537435946-1.28968138383136i</v>
      </c>
      <c r="S2113" t="str">
        <f t="shared" si="1067"/>
        <v>0.153741032637397i</v>
      </c>
      <c r="T2113" t="str">
        <f t="shared" si="1068"/>
        <v>0.19827694772346-0.0499835984518646i</v>
      </c>
      <c r="U2113" t="e">
        <f t="shared" si="1069"/>
        <v>#DIV/0!</v>
      </c>
      <c r="V2113" t="str">
        <f t="shared" si="1070"/>
        <v>1.33333333333333E-06-0.000536146010078812i</v>
      </c>
      <c r="W2113" t="e">
        <f t="shared" si="1071"/>
        <v>#DIV/0!</v>
      </c>
      <c r="X2113" t="e">
        <f t="shared" si="1072"/>
        <v>#DIV/0!</v>
      </c>
      <c r="Y2113" t="str">
        <f t="shared" si="1073"/>
        <v>0.00083+0.198950779566534i</v>
      </c>
      <c r="Z2113" t="e">
        <f t="shared" si="1074"/>
        <v>#DIV/0!</v>
      </c>
      <c r="AA2113" t="e">
        <f t="shared" si="1075"/>
        <v>#DIV/0!</v>
      </c>
      <c r="AB2113" t="str">
        <f t="shared" si="1076"/>
        <v>1.2226226554151-0.30821071520454i</v>
      </c>
      <c r="AC2113" t="str">
        <f t="shared" si="1077"/>
        <v>0.950255841177792-1.3015245049174i</v>
      </c>
      <c r="AD2113" t="str">
        <f t="shared" si="1078"/>
        <v>0.601839386194494+0.499968506758329i</v>
      </c>
      <c r="AE2113" t="e">
        <f t="shared" si="1079"/>
        <v>#DIV/0!</v>
      </c>
      <c r="AF2113" t="str">
        <f t="shared" si="1080"/>
        <v>-18.903332111851-2.20086954847704i</v>
      </c>
      <c r="AG2113" t="e">
        <f t="shared" si="1081"/>
        <v>#DIV/0!</v>
      </c>
      <c r="AH2113" t="e">
        <f t="shared" si="1082"/>
        <v>#DIV/0!</v>
      </c>
      <c r="AI2113" t="e">
        <f t="shared" si="1083"/>
        <v>#DIV/0!</v>
      </c>
      <c r="AJ2113" t="e">
        <f t="shared" si="1084"/>
        <v>#DIV/0!</v>
      </c>
      <c r="AK2113"/>
      <c r="AL2113"/>
      <c r="AM2113"/>
      <c r="AN2113"/>
    </row>
    <row r="2114" spans="1:40" x14ac:dyDescent="0.25">
      <c r="A2114"/>
      <c r="B2114">
        <f t="shared" si="1085"/>
        <v>198000</v>
      </c>
      <c r="C2114" s="186" t="str">
        <f t="shared" si="1053"/>
        <v>-2.50894357049454E-06+0.015918646120985i</v>
      </c>
      <c r="D2114" s="158" t="str">
        <f t="shared" si="1054"/>
        <v>-7.66668590190071+0.122042953594218i</v>
      </c>
      <c r="E2114" t="str">
        <f t="shared" si="1055"/>
        <v>7.99987947344337-0.0310515366190096i</v>
      </c>
      <c r="F2114" t="str">
        <f t="shared" si="1056"/>
        <v>0.999200651512189+3.10019144622547E-06i</v>
      </c>
      <c r="G2114">
        <f t="shared" si="1051"/>
        <v>1</v>
      </c>
      <c r="H2114" t="str">
        <f t="shared" si="1057"/>
        <v>11.2371453248945+2.32191239918436i</v>
      </c>
      <c r="I2114" t="str">
        <f t="shared" si="1058"/>
        <v>777.544181763474i</v>
      </c>
      <c r="J2114" t="str">
        <f t="shared" si="1052"/>
        <v>-817.35265853875+170.101785556032i</v>
      </c>
      <c r="K2114" t="str">
        <f t="shared" si="1059"/>
        <v>0.189758473956976-0.911804615465959i</v>
      </c>
      <c r="L2114" t="str">
        <f t="shared" si="1060"/>
        <v>0.0241023429202172-0.0982983865933137i</v>
      </c>
      <c r="M2114" t="str">
        <f t="shared" si="1061"/>
        <v>0.213860816877193-1.01010300205927i</v>
      </c>
      <c r="N2114" t="str">
        <f t="shared" si="1062"/>
        <v>-1.45884565283707i</v>
      </c>
      <c r="O2114" t="str">
        <f t="shared" si="1063"/>
        <v>0.111716975022839-0.993740065354993i</v>
      </c>
      <c r="P2114" t="str">
        <f t="shared" si="1064"/>
        <v>0.888283024977161+0.993740065354993i</v>
      </c>
      <c r="Q2114" t="str">
        <f t="shared" si="1065"/>
        <v>-0.888283024977161+0.465105587482077i</v>
      </c>
      <c r="R2114" t="str">
        <f t="shared" si="1066"/>
        <v>-0.32510687117922-1.28894626540758i</v>
      </c>
      <c r="S2114" t="str">
        <f t="shared" si="1067"/>
        <v>0.153818718859043i</v>
      </c>
      <c r="T2114" t="str">
        <f t="shared" si="1068"/>
        <v>0.198264063223142-0.0500075224170595i</v>
      </c>
      <c r="U2114" t="e">
        <f t="shared" si="1069"/>
        <v>#DIV/0!</v>
      </c>
      <c r="V2114" t="str">
        <f t="shared" si="1070"/>
        <v>1.33333333333333E-06-0.00053587522926564i</v>
      </c>
      <c r="W2114" t="e">
        <f t="shared" si="1071"/>
        <v>#DIV/0!</v>
      </c>
      <c r="X2114" t="e">
        <f t="shared" si="1072"/>
        <v>#DIV/0!</v>
      </c>
      <c r="Y2114" t="str">
        <f t="shared" si="1073"/>
        <v>0.00083+0.199051310531449i</v>
      </c>
      <c r="Z2114" t="e">
        <f t="shared" si="1074"/>
        <v>#DIV/0!</v>
      </c>
      <c r="AA2114" t="e">
        <f t="shared" si="1075"/>
        <v>#DIV/0!</v>
      </c>
      <c r="AB2114" t="str">
        <f t="shared" si="1076"/>
        <v>1.22254320653224-0.308358236044408i</v>
      </c>
      <c r="AC2114" t="str">
        <f t="shared" si="1077"/>
        <v>0.94998050887849-1.30084030731665i</v>
      </c>
      <c r="AD2114" t="str">
        <f t="shared" si="1078"/>
        <v>0.602207604087719+0.500028878788546i</v>
      </c>
      <c r="AE2114" t="e">
        <f t="shared" si="1079"/>
        <v>#DIV/0!</v>
      </c>
      <c r="AF2114" t="str">
        <f t="shared" si="1080"/>
        <v>-18.9038312267952-2.19986944559014i</v>
      </c>
      <c r="AG2114" t="e">
        <f t="shared" si="1081"/>
        <v>#DIV/0!</v>
      </c>
      <c r="AH2114" t="e">
        <f t="shared" si="1082"/>
        <v>#DIV/0!</v>
      </c>
      <c r="AI2114" t="e">
        <f t="shared" si="1083"/>
        <v>#DIV/0!</v>
      </c>
      <c r="AJ2114" t="e">
        <f t="shared" si="1084"/>
        <v>#DIV/0!</v>
      </c>
      <c r="AK2114"/>
      <c r="AL2114"/>
      <c r="AM2114"/>
      <c r="AN2114"/>
    </row>
    <row r="2115" spans="1:40" x14ac:dyDescent="0.25">
      <c r="A2115"/>
      <c r="B2115">
        <f t="shared" si="1085"/>
        <v>198100</v>
      </c>
      <c r="C2115" s="186" t="str">
        <f t="shared" si="1053"/>
        <v>-2.50641120274446E-06+0.0159106104595359i</v>
      </c>
      <c r="D2115" s="158" t="str">
        <f t="shared" si="1054"/>
        <v>-7.66668588248587+0.121981346856442i</v>
      </c>
      <c r="E2115" t="str">
        <f t="shared" si="1055"/>
        <v>7.99987935167047-0.0310672187403613i</v>
      </c>
      <c r="F2115" t="str">
        <f t="shared" si="1056"/>
        <v>0.99920065152433+3.10175715234209E-06i</v>
      </c>
      <c r="G2115">
        <f t="shared" si="1051"/>
        <v>1</v>
      </c>
      <c r="H2115" t="str">
        <f t="shared" si="1057"/>
        <v>11.237643751405+2.32085154127849i</v>
      </c>
      <c r="I2115" t="str">
        <f t="shared" si="1058"/>
        <v>777.936880845173i</v>
      </c>
      <c r="J2115" t="str">
        <f t="shared" si="1052"/>
        <v>-818.179486127892+170.187695548737i</v>
      </c>
      <c r="K2115" t="str">
        <f t="shared" si="1059"/>
        <v>0.189574438366895-0.911381495976552i</v>
      </c>
      <c r="L2115" t="str">
        <f t="shared" si="1060"/>
        <v>0.0240793938761074-0.0982543901711517i</v>
      </c>
      <c r="M2115" t="str">
        <f t="shared" si="1061"/>
        <v>0.213653832243002-1.0096358861477i</v>
      </c>
      <c r="N2115" t="str">
        <f t="shared" si="1062"/>
        <v>-1.45958244357082i</v>
      </c>
      <c r="O2115" t="str">
        <f t="shared" si="1063"/>
        <v>0.110984766293805-0.993822107648401i</v>
      </c>
      <c r="P2115" t="str">
        <f t="shared" si="1064"/>
        <v>0.889015233706195+0.993822107648401i</v>
      </c>
      <c r="Q2115" t="str">
        <f t="shared" si="1065"/>
        <v>-0.889015233706195+0.465760335922419i</v>
      </c>
      <c r="R2115" t="str">
        <f t="shared" si="1066"/>
        <v>-0.325098199794421-1.28821184494i</v>
      </c>
      <c r="S2115" t="str">
        <f t="shared" si="1067"/>
        <v>0.153896405080689i</v>
      </c>
      <c r="T2115" t="str">
        <f t="shared" si="1068"/>
        <v>0.198251171918628-0.050031444246565i</v>
      </c>
      <c r="U2115" t="e">
        <f t="shared" si="1069"/>
        <v>#DIV/0!</v>
      </c>
      <c r="V2115" t="str">
        <f t="shared" si="1070"/>
        <v>1.33333333333333E-06-0.000535604721830374i</v>
      </c>
      <c r="W2115" t="e">
        <f t="shared" si="1071"/>
        <v>#DIV/0!</v>
      </c>
      <c r="X2115" t="e">
        <f t="shared" si="1072"/>
        <v>#DIV/0!</v>
      </c>
      <c r="Y2115" t="str">
        <f t="shared" si="1073"/>
        <v>0.00083+0.199151841496364i</v>
      </c>
      <c r="Z2115" t="e">
        <f t="shared" si="1074"/>
        <v>#DIV/0!</v>
      </c>
      <c r="AA2115" t="e">
        <f t="shared" si="1075"/>
        <v>#DIV/0!</v>
      </c>
      <c r="AB2115" t="str">
        <f t="shared" si="1076"/>
        <v>1.2224637156931-0.308505743715109i</v>
      </c>
      <c r="AC2115" t="str">
        <f t="shared" si="1077"/>
        <v>0.949705587698391-1.30015667129092i</v>
      </c>
      <c r="AD2115" t="str">
        <f t="shared" si="1078"/>
        <v>0.60257588034545+0.500088988868683i</v>
      </c>
      <c r="AE2115" t="e">
        <f t="shared" si="1079"/>
        <v>#DIV/0!</v>
      </c>
      <c r="AF2115" t="str">
        <f t="shared" si="1080"/>
        <v>-18.9043296338909-2.19887019442205i</v>
      </c>
      <c r="AG2115" t="e">
        <f t="shared" si="1081"/>
        <v>#DIV/0!</v>
      </c>
      <c r="AH2115" t="e">
        <f t="shared" si="1082"/>
        <v>#DIV/0!</v>
      </c>
      <c r="AI2115" t="e">
        <f t="shared" si="1083"/>
        <v>#DIV/0!</v>
      </c>
      <c r="AJ2115" t="e">
        <f t="shared" si="1084"/>
        <v>#DIV/0!</v>
      </c>
      <c r="AK2115"/>
      <c r="AL2115"/>
      <c r="AM2115"/>
      <c r="AN2115"/>
    </row>
    <row r="2116" spans="1:40" x14ac:dyDescent="0.25">
      <c r="A2116"/>
      <c r="B2116">
        <f t="shared" si="1085"/>
        <v>198200</v>
      </c>
      <c r="C2116" s="186" t="str">
        <f t="shared" si="1053"/>
        <v>-2.50388266707627E-06+0.0159025829067254i</v>
      </c>
      <c r="D2116" s="158" t="str">
        <f t="shared" si="1054"/>
        <v>-7.66668586310047+0.121919802284895i</v>
      </c>
      <c r="E2116" t="str">
        <f t="shared" si="1055"/>
        <v>7.99987922983608-0.0310829008609967i</v>
      </c>
      <c r="F2116" t="str">
        <f t="shared" si="1056"/>
        <v>0.999200651536491+3.10332285838739E-06i</v>
      </c>
      <c r="G2116">
        <f t="shared" si="1051"/>
        <v>1</v>
      </c>
      <c r="H2116" t="str">
        <f t="shared" si="1057"/>
        <v>11.238141471352+2.31979159626172i</v>
      </c>
      <c r="I2116" t="str">
        <f t="shared" si="1058"/>
        <v>778.329579926871i</v>
      </c>
      <c r="J2116" t="str">
        <f t="shared" si="1052"/>
        <v>-819.0067312013+170.273605541441i</v>
      </c>
      <c r="K2116" t="str">
        <f t="shared" si="1059"/>
        <v>0.189390666747164-0.910958750179744i</v>
      </c>
      <c r="L2116" t="str">
        <f t="shared" si="1060"/>
        <v>0.0240564769378399-0.0982104302807046i</v>
      </c>
      <c r="M2116" t="str">
        <f t="shared" si="1061"/>
        <v>0.213447143685004-1.00916918046045i</v>
      </c>
      <c r="N2116" t="str">
        <f t="shared" si="1062"/>
        <v>-1.46031923430458i</v>
      </c>
      <c r="O2116" t="str">
        <f t="shared" si="1063"/>
        <v>0.110252497315508-0.993903610434983i</v>
      </c>
      <c r="P2116" t="str">
        <f t="shared" si="1064"/>
        <v>0.889747502684492+0.993903610434983i</v>
      </c>
      <c r="Q2116" t="str">
        <f t="shared" si="1065"/>
        <v>-0.889747502684492+0.466415623869597i</v>
      </c>
      <c r="R2116" t="str">
        <f t="shared" si="1066"/>
        <v>-0.32508952328034-1.2874781213693i</v>
      </c>
      <c r="S2116" t="str">
        <f t="shared" si="1067"/>
        <v>0.153974091302335i</v>
      </c>
      <c r="T2116" t="str">
        <f t="shared" si="1068"/>
        <v>0.198238273809475-0.0500553639389996i</v>
      </c>
      <c r="U2116" t="e">
        <f t="shared" si="1069"/>
        <v>#DIV/0!</v>
      </c>
      <c r="V2116" t="str">
        <f t="shared" si="1070"/>
        <v>1.33333333333333E-06-0.000535334487359218i</v>
      </c>
      <c r="W2116" t="e">
        <f t="shared" si="1071"/>
        <v>#DIV/0!</v>
      </c>
      <c r="X2116" t="e">
        <f t="shared" si="1072"/>
        <v>#DIV/0!</v>
      </c>
      <c r="Y2116" t="str">
        <f t="shared" si="1073"/>
        <v>0.00083+0.199252372461279i</v>
      </c>
      <c r="Z2116" t="e">
        <f t="shared" si="1074"/>
        <v>#DIV/0!</v>
      </c>
      <c r="AA2116" t="e">
        <f t="shared" si="1075"/>
        <v>#DIV/0!</v>
      </c>
      <c r="AB2116" t="str">
        <f t="shared" si="1076"/>
        <v>1.22238418289495-0.308653238208124i</v>
      </c>
      <c r="AC2116" t="str">
        <f t="shared" si="1077"/>
        <v>0.949431076875698-1.29947359614456i</v>
      </c>
      <c r="AD2116" t="str">
        <f t="shared" si="1078"/>
        <v>0.60294421478905+0.500148836944517i</v>
      </c>
      <c r="AE2116" t="e">
        <f t="shared" si="1079"/>
        <v>#DIV/0!</v>
      </c>
      <c r="AF2116" t="str">
        <f t="shared" si="1080"/>
        <v>-18.9048273344525-2.19787179397682i</v>
      </c>
      <c r="AG2116" t="e">
        <f t="shared" si="1081"/>
        <v>#DIV/0!</v>
      </c>
      <c r="AH2116" t="e">
        <f t="shared" si="1082"/>
        <v>#DIV/0!</v>
      </c>
      <c r="AI2116" t="e">
        <f t="shared" si="1083"/>
        <v>#DIV/0!</v>
      </c>
      <c r="AJ2116" t="e">
        <f t="shared" si="1084"/>
        <v>#DIV/0!</v>
      </c>
      <c r="AK2116"/>
      <c r="AL2116"/>
      <c r="AM2116"/>
      <c r="AN2116"/>
    </row>
    <row r="2117" spans="1:40" x14ac:dyDescent="0.25">
      <c r="A2117"/>
      <c r="B2117">
        <f t="shared" si="1085"/>
        <v>198300</v>
      </c>
      <c r="C2117" s="186" t="str">
        <f t="shared" si="1053"/>
        <v>-2.50135795576202E-06+0.0158945634502862i</v>
      </c>
      <c r="D2117" s="158" t="str">
        <f t="shared" si="1054"/>
        <v>-7.66668584374436+0.121858319785528i</v>
      </c>
      <c r="E2117" t="str">
        <f t="shared" si="1055"/>
        <v>7.99987910794021-0.0310985829809154i</v>
      </c>
      <c r="F2117" t="str">
        <f t="shared" si="1056"/>
        <v>0.999200651548652+3.10488856436121E-06i</v>
      </c>
      <c r="G2117">
        <f t="shared" ref="G2117:G2180" si="1086">IF($C$11=$C$7,$C$24,F2117)</f>
        <v>1</v>
      </c>
      <c r="H2117" t="str">
        <f t="shared" si="1057"/>
        <v>11.238638486047+2.31873256304539i</v>
      </c>
      <c r="I2117" t="str">
        <f t="shared" si="1058"/>
        <v>778.72227900857i</v>
      </c>
      <c r="J2117" t="str">
        <f t="shared" ref="J2117:J2180" si="1087">IMSUM(COMPLEX(0,2*PI()*B2117*$C$113*$C$112),COMPLEX(0,2*PI()*B2117*$C$113*$C$111),COMPLEX(0,2*PI()*B2117*$C$28*10^-12*$C$111),COMPLEX(-1*2*PI()*B2117*2*PI()*B2117*$C$113*$C$112*$C$28*10^-12*$C$111,0),COMPLEX(1,0))</f>
        <v>-819.834393758974+170.359515534147i</v>
      </c>
      <c r="K2117" t="str">
        <f t="shared" si="1059"/>
        <v>0.189207158600316-0.910536377610538i</v>
      </c>
      <c r="L2117" t="str">
        <f t="shared" si="1060"/>
        <v>0.0240335920468243-0.0981665068810496i</v>
      </c>
      <c r="M2117" t="str">
        <f t="shared" si="1061"/>
        <v>0.21324075064714-1.00870288449159i</v>
      </c>
      <c r="N2117" t="str">
        <f t="shared" si="1062"/>
        <v>-1.46105602503834i</v>
      </c>
      <c r="O2117" t="str">
        <f t="shared" si="1063"/>
        <v>0.109520168485478-0.993984573670493i</v>
      </c>
      <c r="P2117" t="str">
        <f t="shared" si="1064"/>
        <v>0.890479831514522+0.993984573670493i</v>
      </c>
      <c r="Q2117" t="str">
        <f t="shared" si="1065"/>
        <v>-0.890479831514522+0.467071451367847i</v>
      </c>
      <c r="R2117" t="str">
        <f t="shared" si="1066"/>
        <v>-0.325080841635765-1.28674509363832i</v>
      </c>
      <c r="S2117" t="str">
        <f t="shared" si="1067"/>
        <v>0.154051777523981i</v>
      </c>
      <c r="T2117" t="str">
        <f t="shared" si="1068"/>
        <v>0.198225368895245-0.0500792814929814i</v>
      </c>
      <c r="U2117" t="e">
        <f t="shared" si="1069"/>
        <v>#DIV/0!</v>
      </c>
      <c r="V2117" t="str">
        <f t="shared" si="1070"/>
        <v>1.33333333333333E-06-0.000535064525439217i</v>
      </c>
      <c r="W2117" t="e">
        <f t="shared" si="1071"/>
        <v>#DIV/0!</v>
      </c>
      <c r="X2117" t="e">
        <f t="shared" si="1072"/>
        <v>#DIV/0!</v>
      </c>
      <c r="Y2117" t="str">
        <f t="shared" si="1073"/>
        <v>0.00083+0.199352903426194i</v>
      </c>
      <c r="Z2117" t="e">
        <f t="shared" si="1074"/>
        <v>#DIV/0!</v>
      </c>
      <c r="AA2117" t="e">
        <f t="shared" si="1075"/>
        <v>#DIV/0!</v>
      </c>
      <c r="AB2117" t="str">
        <f t="shared" si="1076"/>
        <v>1.22230460813507-0.308800719514933i</v>
      </c>
      <c r="AC2117" t="str">
        <f t="shared" si="1077"/>
        <v>0.949156975650389-1.29879108118295i</v>
      </c>
      <c r="AD2117" t="str">
        <f t="shared" si="1078"/>
        <v>0.60331260723984+0.500208422961937i</v>
      </c>
      <c r="AE2117" t="e">
        <f t="shared" si="1079"/>
        <v>#DIV/0!</v>
      </c>
      <c r="AF2117" t="str">
        <f t="shared" si="1080"/>
        <v>-18.9053243297914-2.19687424325986i</v>
      </c>
      <c r="AG2117" t="e">
        <f t="shared" si="1081"/>
        <v>#DIV/0!</v>
      </c>
      <c r="AH2117" t="e">
        <f t="shared" si="1082"/>
        <v>#DIV/0!</v>
      </c>
      <c r="AI2117" t="e">
        <f t="shared" si="1083"/>
        <v>#DIV/0!</v>
      </c>
      <c r="AJ2117" t="e">
        <f t="shared" si="1084"/>
        <v>#DIV/0!</v>
      </c>
      <c r="AK2117"/>
      <c r="AL2117"/>
      <c r="AM2117"/>
      <c r="AN2117"/>
    </row>
    <row r="2118" spans="1:40" x14ac:dyDescent="0.25">
      <c r="A2118"/>
      <c r="B2118">
        <f t="shared" si="1085"/>
        <v>198400</v>
      </c>
      <c r="C2118" s="186" t="str">
        <f t="shared" ref="C2118:C2181" si="1088">IMPRODUCT(COMPLEX(-1,0),IMDIV(IMPRODUCT(G2118,COMPLEX($C$100+$C$101,0)),COMPLEX($C$100,2*PI()*B2118*$C$103*$C$102*(2*$C$100+$C$101))))</f>
        <v>-2.49883706109334E-06+0.0158865520779759i</v>
      </c>
      <c r="D2118" s="158" t="str">
        <f t="shared" ref="D2118:D2181" si="1089">IMPRODUCT(COMPLEX($C$106,0),IMSUB(C2118,G2118))</f>
        <v>-7.66668582441746+0.121796899264482i</v>
      </c>
      <c r="E2118" t="str">
        <f t="shared" ref="E2118:E2181" si="1090">IMDIV(COMPLEX($C$20*10^3,0),COMPLEX(1,2*PI()*B2118*$C$20*1000*$C$29*10^-12))</f>
        <v>7.99987898598286-0.0311142651001171i</v>
      </c>
      <c r="F2118" t="str">
        <f t="shared" ref="F2118:F2181" si="1091">IMDIV(COMPLEX($C$22*1000,0),IMSUM(COMPLEX($C$22*1000,0),E2118))</f>
        <v>0.999200651560813+3.10645427026352E-06i</v>
      </c>
      <c r="G2118">
        <f t="shared" si="1086"/>
        <v>1</v>
      </c>
      <c r="H2118" t="str">
        <f t="shared" ref="H2118:H2181" si="1092">IMPRODUCT(COMPLEX($C$108,0),IMPRODUCT(COMPLEX(-1,0),D2118),IMDIV(COMPLEX(0,2*PI()*B2118*$C$109*$C$110),COMPLEX(1,2*PI()*B2118*$C$109*$C$110)))</f>
        <v>11.2391347967988+2.31767444054234i</v>
      </c>
      <c r="I2118" t="str">
        <f t="shared" ref="I2118:I2181" si="1093">COMPLEX(0,2*PI()*B2118*$C$113*$C$112*$C$114)</f>
        <v>779.114978090269i</v>
      </c>
      <c r="J2118" t="str">
        <f t="shared" si="1087"/>
        <v>-820.662473800914+170.445425526852i</v>
      </c>
      <c r="K2118" t="str">
        <f t="shared" ref="K2118:K2181" si="1094">IMDIV(I2118,J2118)</f>
        <v>0.18902391343003-0.910114377804641i</v>
      </c>
      <c r="L2118" t="str">
        <f t="shared" ref="L2118:L2181" si="1095">IMDIV(COMPLEX($C$117,0),COMPLEX(1,2*PI()*B2118*$C$115*$C$116))</f>
        <v>0.0240107391446003-0.098122619931314i</v>
      </c>
      <c r="M2118" t="str">
        <f t="shared" ref="M2118:M2181" si="1096">IMSUM(K2118,L2118)</f>
        <v>0.21303465257463-1.00823699773596i</v>
      </c>
      <c r="N2118" t="str">
        <f t="shared" ref="N2118:N2181" si="1097">COMPLEX(0,-2*PI()*B2118*$C$43)</f>
        <v>-1.46179281577209i</v>
      </c>
      <c r="O2118" t="str">
        <f t="shared" ref="O2118:O2181" si="1098">IMEXP(N2118)</f>
        <v>0.108787780201279-0.99406499731098i</v>
      </c>
      <c r="P2118" t="str">
        <f t="shared" ref="P2118:P2181" si="1099">IMSUB(COMPLEX(1,0),O2118)</f>
        <v>0.891212219798721+0.99406499731098i</v>
      </c>
      <c r="Q2118" t="str">
        <f t="shared" ref="Q2118:Q2181" si="1100">IMSUM(COMPLEX(0,2*PI()*B2118*$C$43),O2118,COMPLEX(-1,0))</f>
        <v>-0.891212219798721+0.46772781846111i</v>
      </c>
      <c r="R2118" t="str">
        <f t="shared" ref="R2118:R2181" si="1101">IMDIV(P2118,Q2118)</f>
        <v>-0.325072154859481-1.28601276069207i</v>
      </c>
      <c r="S2118" t="str">
        <f t="shared" ref="S2118:S2181" si="1102">IMDIV(COMPLEX(0,2*PI()*B2118*$C$123),COMPLEX($C$124,0))</f>
        <v>0.154129463745627i</v>
      </c>
      <c r="T2118" t="str">
        <f t="shared" ref="T2118:T2181" si="1103">IMPRODUCT(R2118,S2118)</f>
        <v>0.198212457175502-0.0501031969071272i</v>
      </c>
      <c r="U2118" t="e">
        <f t="shared" ref="U2118:U2181" si="1104">IMDIV(COMPLEX(1,2*PI()*B2118*$C$16*10^-3*$C$15*10^-6),COMPLEX(0,2*PI()*B2118*$C$15*10^-6))</f>
        <v>#DIV/0!</v>
      </c>
      <c r="V2118" t="str">
        <f t="shared" ref="V2118:V2181" si="1105">IMSUM(COMPLEX($C$18*10^-3,0),IMDIV(COMPLEX(1,0),COMPLEX(0,2*PI()*B2118*($C$17*1*10^-6))))</f>
        <v>1.33333333333333E-06-0.000534794835658252i</v>
      </c>
      <c r="W2118" t="e">
        <f t="shared" ref="W2118:W2181" si="1106">IMDIV(IMPRODUCT(U2118,V2118),IMSUM(U2118,V2118))</f>
        <v>#DIV/0!</v>
      </c>
      <c r="X2118" t="e">
        <f t="shared" ref="X2118:X2181" si="1107">IMDIV(IMPRODUCT(COMPLEX($C$19,0),W2118),IMSUM(COMPLEX($C$19,0),W2118))</f>
        <v>#DIV/0!</v>
      </c>
      <c r="Y2118" t="str">
        <f t="shared" ref="Y2118:Y2181" si="1108">COMPLEX($C$13*10^-3,2*PI()*B2118*$C$12*0.000001)</f>
        <v>0.00083+0.199453434391109i</v>
      </c>
      <c r="Z2118" t="e">
        <f t="shared" ref="Z2118:Z2181" si="1109">IMPRODUCT(COMPLEX($C$6,0),IMDIV(X2118,IMSUM(X2118,Y2118)))</f>
        <v>#DIV/0!</v>
      </c>
      <c r="AA2118" t="e">
        <f t="shared" ref="AA2118:AA2181" si="1110">IMDIV(COMPLEX($C$6,0),IMSUM(X2118,Y2118))</f>
        <v>#DIV/0!</v>
      </c>
      <c r="AB2118" t="str">
        <f t="shared" ref="AB2118:AB2181" si="1111">IMPRODUCT(COMPLEX($C$119,0),T2118)</f>
        <v>1.22222499141079-0.308948187627005i</v>
      </c>
      <c r="AC2118" t="str">
        <f t="shared" ref="AC2118:AC2181" si="1112">IMSUM(COMPLEX(1,0),IMPRODUCT(AB2118,M2118))</f>
        <v>0.94888328326421-1.29810912571256i</v>
      </c>
      <c r="AD2118" t="str">
        <f t="shared" ref="AD2118:AD2181" si="1113">IMDIV(AB2118,AC2118)</f>
        <v>0.603681057519079+0.500267746866971i</v>
      </c>
      <c r="AE2118" t="e">
        <f t="shared" ref="AE2118:AE2181" si="1114">IMPRODUCT(AD2118,AA2118,X2118)</f>
        <v>#DIV/0!</v>
      </c>
      <c r="AF2118" t="str">
        <f t="shared" ref="AF2118:AF2181" si="1115">IMSUB(D2118,H2118)</f>
        <v>-18.9058206212163-2.19587754127786i</v>
      </c>
      <c r="AG2118" t="e">
        <f t="shared" ref="AG2118:AG2181" si="1116">IMSUM(COMPLEX(1,0),IMPRODUCT(AD2118,AA2118,COMPLEX($C$127,0)))</f>
        <v>#DIV/0!</v>
      </c>
      <c r="AH2118" t="e">
        <f t="shared" ref="AH2118:AH2181" si="1117">IMDIV(IMPRODUCT(AE2118,AF2118),AG2118)</f>
        <v>#DIV/0!</v>
      </c>
      <c r="AI2118" t="e">
        <f t="shared" ref="AI2118:AI2181" si="1118">20*LOG10(IMABS(AH2118))</f>
        <v>#DIV/0!</v>
      </c>
      <c r="AJ2118" t="e">
        <f t="shared" ref="AJ2118:AJ2181" si="1119">IMARGUMENT(AH2118)*180/PI()</f>
        <v>#DIV/0!</v>
      </c>
      <c r="AK2118"/>
      <c r="AL2118"/>
      <c r="AM2118"/>
      <c r="AN2118"/>
    </row>
    <row r="2119" spans="1:40" x14ac:dyDescent="0.25">
      <c r="A2119"/>
      <c r="B2119">
        <f t="shared" si="1085"/>
        <v>198500</v>
      </c>
      <c r="C2119" s="186" t="str">
        <f t="shared" si="1088"/>
        <v>-2.49631997538115E-06+0.0158785487775767i</v>
      </c>
      <c r="D2119" s="158" t="str">
        <f t="shared" si="1089"/>
        <v>-7.66668580511985+0.121735540628088i</v>
      </c>
      <c r="E2119" t="str">
        <f t="shared" si="1090"/>
        <v>7.99987886396403-0.0311299472186013i</v>
      </c>
      <c r="F2119" t="str">
        <f t="shared" si="1091"/>
        <v>0.999200651572983+3.10801997609434E-06i</v>
      </c>
      <c r="G2119">
        <f t="shared" si="1086"/>
        <v>1</v>
      </c>
      <c r="H2119" t="str">
        <f t="shared" si="1092"/>
        <v>11.239630404913+2.31661722766703i</v>
      </c>
      <c r="I2119" t="str">
        <f t="shared" si="1093"/>
        <v>779.507677171967i</v>
      </c>
      <c r="J2119" t="str">
        <f t="shared" si="1087"/>
        <v>-821.490971327121+170.531335519556i</v>
      </c>
      <c r="K2119" t="str">
        <f t="shared" si="1094"/>
        <v>0.188840930741138-0.909692750298463i</v>
      </c>
      <c r="L2119" t="str">
        <f t="shared" si="1095"/>
        <v>0.0239879181728382-0.0980787693906763i</v>
      </c>
      <c r="M2119" t="str">
        <f t="shared" si="1096"/>
        <v>0.212828848913976-1.00777151968914i</v>
      </c>
      <c r="N2119" t="str">
        <f t="shared" si="1097"/>
        <v>-1.46252960650585i</v>
      </c>
      <c r="O2119" t="str">
        <f t="shared" si="1098"/>
        <v>0.108055332860474-0.994144881312785i</v>
      </c>
      <c r="P2119" t="str">
        <f t="shared" si="1099"/>
        <v>0.891944667139526+0.994144881312785i</v>
      </c>
      <c r="Q2119" t="str">
        <f t="shared" si="1100"/>
        <v>-0.891944667139526+0.468384725193065i</v>
      </c>
      <c r="R2119" t="str">
        <f t="shared" si="1101"/>
        <v>-0.325063462950276-1.2852811214776i</v>
      </c>
      <c r="S2119" t="str">
        <f t="shared" si="1102"/>
        <v>0.154207149967273i</v>
      </c>
      <c r="T2119" t="str">
        <f t="shared" si="1103"/>
        <v>0.198199538649801-0.0501271101800543i</v>
      </c>
      <c r="U2119" t="e">
        <f t="shared" si="1104"/>
        <v>#DIV/0!</v>
      </c>
      <c r="V2119" t="str">
        <f t="shared" si="1105"/>
        <v>1.33333333333333E-06-0.000534525417605023i</v>
      </c>
      <c r="W2119" t="e">
        <f t="shared" si="1106"/>
        <v>#DIV/0!</v>
      </c>
      <c r="X2119" t="e">
        <f t="shared" si="1107"/>
        <v>#DIV/0!</v>
      </c>
      <c r="Y2119" t="str">
        <f t="shared" si="1108"/>
        <v>0.00083+0.199553965356024i</v>
      </c>
      <c r="Z2119" t="e">
        <f t="shared" si="1109"/>
        <v>#DIV/0!</v>
      </c>
      <c r="AA2119" t="e">
        <f t="shared" si="1110"/>
        <v>#DIV/0!</v>
      </c>
      <c r="AB2119" t="str">
        <f t="shared" si="1111"/>
        <v>1.22214533271936-0.309095642535816i</v>
      </c>
      <c r="AC2119" t="str">
        <f t="shared" si="1112"/>
        <v>0.948609998960639-1.2974277290408i</v>
      </c>
      <c r="AD2119" t="str">
        <f t="shared" si="1113"/>
        <v>0.604049565447996+0.500326808605729i</v>
      </c>
      <c r="AE2119" t="e">
        <f t="shared" si="1114"/>
        <v>#DIV/0!</v>
      </c>
      <c r="AF2119" t="str">
        <f t="shared" si="1115"/>
        <v>-18.9063162100328-2.19488168703894i</v>
      </c>
      <c r="AG2119" t="e">
        <f t="shared" si="1116"/>
        <v>#DIV/0!</v>
      </c>
      <c r="AH2119" t="e">
        <f t="shared" si="1117"/>
        <v>#DIV/0!</v>
      </c>
      <c r="AI2119" t="e">
        <f t="shared" si="1118"/>
        <v>#DIV/0!</v>
      </c>
      <c r="AJ2119" t="e">
        <f t="shared" si="1119"/>
        <v>#DIV/0!</v>
      </c>
      <c r="AK2119"/>
      <c r="AL2119"/>
      <c r="AM2119"/>
      <c r="AN2119"/>
    </row>
    <row r="2120" spans="1:40" x14ac:dyDescent="0.25">
      <c r="A2120"/>
      <c r="B2120">
        <f t="shared" si="1085"/>
        <v>198600</v>
      </c>
      <c r="C2120" s="186" t="str">
        <f t="shared" si="1088"/>
        <v>-2.49380669095577E-06+0.0158705535368953i</v>
      </c>
      <c r="D2120" s="158" t="str">
        <f t="shared" si="1089"/>
        <v>-7.66668578585129+0.121674243782864i</v>
      </c>
      <c r="E2120" t="str">
        <f t="shared" si="1090"/>
        <v>7.99987874188371-0.0311456293363678i</v>
      </c>
      <c r="F2120" t="str">
        <f t="shared" si="1091"/>
        <v>0.999200651585164+3.10958568185363E-06i</v>
      </c>
      <c r="G2120">
        <f t="shared" si="1086"/>
        <v>1</v>
      </c>
      <c r="H2120" t="str">
        <f t="shared" si="1092"/>
        <v>11.2401253116923+2.31556092333532i</v>
      </c>
      <c r="I2120" t="str">
        <f t="shared" si="1093"/>
        <v>779.900376253666i</v>
      </c>
      <c r="J2120" t="str">
        <f t="shared" si="1087"/>
        <v>-822.319886337594+170.617245512262i</v>
      </c>
      <c r="K2120" t="str">
        <f t="shared" si="1094"/>
        <v>0.188658210039624-0.909271494629119i</v>
      </c>
      <c r="L2120" t="str">
        <f t="shared" si="1095"/>
        <v>0.0239651290733378-0.0980349552183649i</v>
      </c>
      <c r="M2120" t="str">
        <f t="shared" si="1096"/>
        <v>0.212623339112962-1.00730644984748i</v>
      </c>
      <c r="N2120" t="str">
        <f t="shared" si="1097"/>
        <v>-1.46326639723961i</v>
      </c>
      <c r="O2120" t="str">
        <f t="shared" si="1098"/>
        <v>0.107322826860691-0.994224225632543i</v>
      </c>
      <c r="P2120" t="str">
        <f t="shared" si="1099"/>
        <v>0.892677173139309+0.994224225632543i</v>
      </c>
      <c r="Q2120" t="str">
        <f t="shared" si="1100"/>
        <v>-0.892677173139309+0.469042171607067i</v>
      </c>
      <c r="R2120" t="str">
        <f t="shared" si="1101"/>
        <v>-0.325054765906934-1.28455017494416i</v>
      </c>
      <c r="S2120" t="str">
        <f t="shared" si="1102"/>
        <v>0.154284836188919i</v>
      </c>
      <c r="T2120" t="str">
        <f t="shared" si="1103"/>
        <v>0.198186613317707-0.0501510213103787i</v>
      </c>
      <c r="U2120" t="e">
        <f t="shared" si="1104"/>
        <v>#DIV/0!</v>
      </c>
      <c r="V2120" t="str">
        <f t="shared" si="1105"/>
        <v>1.33333333333333E-06-0.000534256270869068i</v>
      </c>
      <c r="W2120" t="e">
        <f t="shared" si="1106"/>
        <v>#DIV/0!</v>
      </c>
      <c r="X2120" t="e">
        <f t="shared" si="1107"/>
        <v>#DIV/0!</v>
      </c>
      <c r="Y2120" t="str">
        <f t="shared" si="1108"/>
        <v>0.00083+0.199654496320939i</v>
      </c>
      <c r="Z2120" t="e">
        <f t="shared" si="1109"/>
        <v>#DIV/0!</v>
      </c>
      <c r="AA2120" t="e">
        <f t="shared" si="1110"/>
        <v>#DIV/0!</v>
      </c>
      <c r="AB2120" t="str">
        <f t="shared" si="1111"/>
        <v>1.2220656320581-0.30924308423283i</v>
      </c>
      <c r="AC2120" t="str">
        <f t="shared" si="1112"/>
        <v>0.948337121984928-1.29674689047624i</v>
      </c>
      <c r="AD2120" t="str">
        <f t="shared" si="1113"/>
        <v>0.604418130847731+0.500385608124458i</v>
      </c>
      <c r="AE2120" t="e">
        <f t="shared" si="1114"/>
        <v>#DIV/0!</v>
      </c>
      <c r="AF2120" t="str">
        <f t="shared" si="1115"/>
        <v>-18.9068110975436-2.19388667955246i</v>
      </c>
      <c r="AG2120" t="e">
        <f t="shared" si="1116"/>
        <v>#DIV/0!</v>
      </c>
      <c r="AH2120" t="e">
        <f t="shared" si="1117"/>
        <v>#DIV/0!</v>
      </c>
      <c r="AI2120" t="e">
        <f t="shared" si="1118"/>
        <v>#DIV/0!</v>
      </c>
      <c r="AJ2120" t="e">
        <f t="shared" si="1119"/>
        <v>#DIV/0!</v>
      </c>
      <c r="AK2120"/>
      <c r="AL2120"/>
      <c r="AM2120"/>
      <c r="AN2120"/>
    </row>
    <row r="2121" spans="1:40" x14ac:dyDescent="0.25">
      <c r="A2121"/>
      <c r="B2121">
        <f t="shared" si="1085"/>
        <v>198700</v>
      </c>
      <c r="C2121" s="186" t="str">
        <f t="shared" si="1088"/>
        <v>-2.49129720016677E-06+0.015862566343763i</v>
      </c>
      <c r="D2121" s="158" t="str">
        <f t="shared" si="1089"/>
        <v>-7.66668576661187+0.121613008635516i</v>
      </c>
      <c r="E2121" t="str">
        <f t="shared" si="1090"/>
        <v>7.99987861974192-0.0311613114534162i</v>
      </c>
      <c r="F2121" t="str">
        <f t="shared" si="1091"/>
        <v>0.999200651597355+3.11115138754137E-06i</v>
      </c>
      <c r="G2121">
        <f t="shared" si="1086"/>
        <v>1</v>
      </c>
      <c r="H2121" t="str">
        <f t="shared" si="1092"/>
        <v>11.2406195184364+2.31450552646472i</v>
      </c>
      <c r="I2121" t="str">
        <f t="shared" si="1093"/>
        <v>780.293075335365i</v>
      </c>
      <c r="J2121" t="str">
        <f t="shared" si="1087"/>
        <v>-823.149218832333+170.703155504967i</v>
      </c>
      <c r="K2121" t="str">
        <f t="shared" si="1094"/>
        <v>0.188475750832611-0.908850610334424i</v>
      </c>
      <c r="L2121" t="str">
        <f t="shared" si="1095"/>
        <v>0.0239423717880284-0.097991177373659i</v>
      </c>
      <c r="M2121" t="str">
        <f t="shared" si="1096"/>
        <v>0.212418122620639-1.00684178770808i</v>
      </c>
      <c r="N2121" t="str">
        <f t="shared" si="1097"/>
        <v>-1.46400318797336i</v>
      </c>
      <c r="O2121" t="str">
        <f t="shared" si="1098"/>
        <v>0.106590262599587-0.994303030227179i</v>
      </c>
      <c r="P2121" t="str">
        <f t="shared" si="1099"/>
        <v>0.893409737400413+0.994303030227179i</v>
      </c>
      <c r="Q2121" t="str">
        <f t="shared" si="1100"/>
        <v>-0.893409737400413+0.469700157746181i</v>
      </c>
      <c r="R2121" t="str">
        <f t="shared" si="1101"/>
        <v>-0.325046063728243-1.28381992004308i</v>
      </c>
      <c r="S2121" t="str">
        <f t="shared" si="1102"/>
        <v>0.154362522410565i</v>
      </c>
      <c r="T2121" t="str">
        <f t="shared" si="1103"/>
        <v>0.19817368117878-0.0501749302967169i</v>
      </c>
      <c r="U2121" t="e">
        <f t="shared" si="1104"/>
        <v>#DIV/0!</v>
      </c>
      <c r="V2121" t="str">
        <f t="shared" si="1105"/>
        <v>1.33333333333333E-06-0.000533987395040748i</v>
      </c>
      <c r="W2121" t="e">
        <f t="shared" si="1106"/>
        <v>#DIV/0!</v>
      </c>
      <c r="X2121" t="e">
        <f t="shared" si="1107"/>
        <v>#DIV/0!</v>
      </c>
      <c r="Y2121" t="str">
        <f t="shared" si="1108"/>
        <v>0.00083+0.199755027285853i</v>
      </c>
      <c r="Z2121" t="e">
        <f t="shared" si="1109"/>
        <v>#DIV/0!</v>
      </c>
      <c r="AA2121" t="e">
        <f t="shared" si="1110"/>
        <v>#DIV/0!</v>
      </c>
      <c r="AB2121" t="str">
        <f t="shared" si="1111"/>
        <v>1.22198588942429-0.309390512709518i</v>
      </c>
      <c r="AC2121" t="str">
        <f t="shared" si="1112"/>
        <v>0.948064651584049-1.29606660932839i</v>
      </c>
      <c r="AD2121" t="str">
        <f t="shared" si="1113"/>
        <v>0.604786753539405+0.500444145369511i</v>
      </c>
      <c r="AE2121" t="e">
        <f t="shared" si="1114"/>
        <v>#DIV/0!</v>
      </c>
      <c r="AF2121" t="str">
        <f t="shared" si="1115"/>
        <v>-18.9073052850483-2.1928925178292i</v>
      </c>
      <c r="AG2121" t="e">
        <f t="shared" si="1116"/>
        <v>#DIV/0!</v>
      </c>
      <c r="AH2121" t="e">
        <f t="shared" si="1117"/>
        <v>#DIV/0!</v>
      </c>
      <c r="AI2121" t="e">
        <f t="shared" si="1118"/>
        <v>#DIV/0!</v>
      </c>
      <c r="AJ2121" t="e">
        <f t="shared" si="1119"/>
        <v>#DIV/0!</v>
      </c>
      <c r="AK2121"/>
      <c r="AL2121"/>
      <c r="AM2121"/>
      <c r="AN2121"/>
    </row>
    <row r="2122" spans="1:40" x14ac:dyDescent="0.25">
      <c r="A2122"/>
      <c r="B2122">
        <f t="shared" si="1085"/>
        <v>198800</v>
      </c>
      <c r="C2122" s="186" t="str">
        <f t="shared" si="1088"/>
        <v>-2.48879149538309E-06+0.0158545871860358i</v>
      </c>
      <c r="D2122" s="158" t="str">
        <f t="shared" si="1089"/>
        <v>-7.6666857474015+0.121551835092941i</v>
      </c>
      <c r="E2122" t="str">
        <f t="shared" si="1090"/>
        <v>7.99987849753864-0.0311769935697461i</v>
      </c>
      <c r="F2122" t="str">
        <f t="shared" si="1091"/>
        <v>0.999200651609546+3.11271709315746E-06i</v>
      </c>
      <c r="G2122">
        <f t="shared" si="1086"/>
        <v>1</v>
      </c>
      <c r="H2122" t="str">
        <f t="shared" si="1092"/>
        <v>11.2411130264421+2.31345103597419i</v>
      </c>
      <c r="I2122" t="str">
        <f t="shared" si="1093"/>
        <v>780.685774417064i</v>
      </c>
      <c r="J2122" t="str">
        <f t="shared" si="1087"/>
        <v>-823.978968811338+170.789065497672i</v>
      </c>
      <c r="K2122" t="str">
        <f t="shared" si="1094"/>
        <v>0.188293552628366-0.908430096952893i</v>
      </c>
      <c r="L2122" t="str">
        <f t="shared" si="1095"/>
        <v>0.0239196462589689-0.0979474358158884i</v>
      </c>
      <c r="M2122" t="str">
        <f t="shared" si="1096"/>
        <v>0.212213198887335-1.00637753276878i</v>
      </c>
      <c r="N2122" t="str">
        <f t="shared" si="1097"/>
        <v>-1.46473997870712i</v>
      </c>
      <c r="O2122" t="str">
        <f t="shared" si="1098"/>
        <v>0.105857640474824-0.994381295053916i</v>
      </c>
      <c r="P2122" t="str">
        <f t="shared" si="1099"/>
        <v>0.894142359525176+0.994381295053916i</v>
      </c>
      <c r="Q2122" t="str">
        <f t="shared" si="1100"/>
        <v>-0.894142359525176+0.470358683653204i</v>
      </c>
      <c r="R2122" t="str">
        <f t="shared" si="1101"/>
        <v>-0.325037356412984-1.28309035572779i</v>
      </c>
      <c r="S2122" t="str">
        <f t="shared" si="1102"/>
        <v>0.154440208632211i</v>
      </c>
      <c r="T2122" t="str">
        <f t="shared" si="1103"/>
        <v>0.198160742232578-0.0501988371376836i</v>
      </c>
      <c r="U2122" t="e">
        <f t="shared" si="1104"/>
        <v>#DIV/0!</v>
      </c>
      <c r="V2122" t="str">
        <f t="shared" si="1105"/>
        <v>1.33333333333333E-06-0.000533718789711253i</v>
      </c>
      <c r="W2122" t="e">
        <f t="shared" si="1106"/>
        <v>#DIV/0!</v>
      </c>
      <c r="X2122" t="e">
        <f t="shared" si="1107"/>
        <v>#DIV/0!</v>
      </c>
      <c r="Y2122" t="str">
        <f t="shared" si="1108"/>
        <v>0.00083+0.199855558250768i</v>
      </c>
      <c r="Z2122" t="e">
        <f t="shared" si="1109"/>
        <v>#DIV/0!</v>
      </c>
      <c r="AA2122" t="e">
        <f t="shared" si="1110"/>
        <v>#DIV/0!</v>
      </c>
      <c r="AB2122" t="str">
        <f t="shared" si="1111"/>
        <v>1.22190610481521-0.309537927957336i</v>
      </c>
      <c r="AC2122" t="str">
        <f t="shared" si="1112"/>
        <v>0.947792587006735-1.29538688490783i</v>
      </c>
      <c r="AD2122" t="str">
        <f t="shared" si="1113"/>
        <v>0.605155433344064+0.500502420287349i</v>
      </c>
      <c r="AE2122" t="e">
        <f t="shared" si="1114"/>
        <v>#DIV/0!</v>
      </c>
      <c r="AF2122" t="str">
        <f t="shared" si="1115"/>
        <v>-18.9077987738436-2.19189920088125i</v>
      </c>
      <c r="AG2122" t="e">
        <f t="shared" si="1116"/>
        <v>#DIV/0!</v>
      </c>
      <c r="AH2122" t="e">
        <f t="shared" si="1117"/>
        <v>#DIV/0!</v>
      </c>
      <c r="AI2122" t="e">
        <f t="shared" si="1118"/>
        <v>#DIV/0!</v>
      </c>
      <c r="AJ2122" t="e">
        <f t="shared" si="1119"/>
        <v>#DIV/0!</v>
      </c>
      <c r="AK2122"/>
      <c r="AL2122"/>
      <c r="AM2122"/>
      <c r="AN2122"/>
    </row>
    <row r="2123" spans="1:40" x14ac:dyDescent="0.25">
      <c r="A2123"/>
      <c r="B2123">
        <f t="shared" si="1085"/>
        <v>198900</v>
      </c>
      <c r="C2123" s="186" t="str">
        <f t="shared" si="1088"/>
        <v>-2.48628956899271E-06+0.0158466160515937i</v>
      </c>
      <c r="D2123" s="158" t="str">
        <f t="shared" si="1089"/>
        <v>-7.66668572822004+0.121490723062218i</v>
      </c>
      <c r="E2123" t="str">
        <f t="shared" si="1090"/>
        <v>7.99987837527388-0.0311926756853571i</v>
      </c>
      <c r="F2123" t="str">
        <f t="shared" si="1091"/>
        <v>0.999200651621736+3.11428279870184E-06i</v>
      </c>
      <c r="G2123">
        <f t="shared" si="1086"/>
        <v>1</v>
      </c>
      <c r="H2123" t="str">
        <f t="shared" si="1092"/>
        <v>11.2416058370032+2.31239745078418i</v>
      </c>
      <c r="I2123" t="str">
        <f t="shared" si="1093"/>
        <v>781.078473498762i</v>
      </c>
      <c r="J2123" t="str">
        <f t="shared" si="1087"/>
        <v>-824.809136274609+170.874975490377i</v>
      </c>
      <c r="K2123" t="str">
        <f t="shared" si="1094"/>
        <v>0.188111614936292-0.908009954023739i</v>
      </c>
      <c r="L2123" t="str">
        <f t="shared" si="1095"/>
        <v>0.0238969524283463-0.0979037305044324i</v>
      </c>
      <c r="M2123" t="str">
        <f t="shared" si="1096"/>
        <v>0.212008567364638-1.00591368452817i</v>
      </c>
      <c r="N2123" t="str">
        <f t="shared" si="1097"/>
        <v>-1.46547676944087i</v>
      </c>
      <c r="O2123" t="str">
        <f t="shared" si="1098"/>
        <v>0.105124960884133-0.994459020070264i</v>
      </c>
      <c r="P2123" t="str">
        <f t="shared" si="1099"/>
        <v>0.894875039115867+0.994459020070264i</v>
      </c>
      <c r="Q2123" t="str">
        <f t="shared" si="1100"/>
        <v>-0.894875039115867+0.471017749370606i</v>
      </c>
      <c r="R2123" t="str">
        <f t="shared" si="1101"/>
        <v>-0.32502864395994-1.28236148095385i</v>
      </c>
      <c r="S2123" t="str">
        <f t="shared" si="1102"/>
        <v>0.154517894853857i</v>
      </c>
      <c r="T2123" t="str">
        <f t="shared" si="1103"/>
        <v>0.198147796478663-0.0502227418318937i</v>
      </c>
      <c r="U2123" t="e">
        <f t="shared" si="1104"/>
        <v>#DIV/0!</v>
      </c>
      <c r="V2123" t="str">
        <f t="shared" si="1105"/>
        <v>1.33333333333333E-06-0.000533450454472584i</v>
      </c>
      <c r="W2123" t="e">
        <f t="shared" si="1106"/>
        <v>#DIV/0!</v>
      </c>
      <c r="X2123" t="e">
        <f t="shared" si="1107"/>
        <v>#DIV/0!</v>
      </c>
      <c r="Y2123" t="str">
        <f t="shared" si="1108"/>
        <v>0.00083+0.199956089215683i</v>
      </c>
      <c r="Z2123" t="e">
        <f t="shared" si="1109"/>
        <v>#DIV/0!</v>
      </c>
      <c r="AA2123" t="e">
        <f t="shared" si="1110"/>
        <v>#DIV/0!</v>
      </c>
      <c r="AB2123" t="str">
        <f t="shared" si="1111"/>
        <v>1.22182627822816-0.309685329967744i</v>
      </c>
      <c r="AC2123" t="str">
        <f t="shared" si="1112"/>
        <v>0.947520927503444-1.29470771652614i</v>
      </c>
      <c r="AD2123" t="str">
        <f t="shared" si="1113"/>
        <v>0.605524170082728+0.500560432824558i</v>
      </c>
      <c r="AE2123" t="e">
        <f t="shared" si="1114"/>
        <v>#DIV/0!</v>
      </c>
      <c r="AF2123" t="str">
        <f t="shared" si="1115"/>
        <v>-18.9082915652232-2.19090672772196i</v>
      </c>
      <c r="AG2123" t="e">
        <f t="shared" si="1116"/>
        <v>#DIV/0!</v>
      </c>
      <c r="AH2123" t="e">
        <f t="shared" si="1117"/>
        <v>#DIV/0!</v>
      </c>
      <c r="AI2123" t="e">
        <f t="shared" si="1118"/>
        <v>#DIV/0!</v>
      </c>
      <c r="AJ2123" t="e">
        <f t="shared" si="1119"/>
        <v>#DIV/0!</v>
      </c>
      <c r="AK2123"/>
      <c r="AL2123"/>
      <c r="AM2123"/>
      <c r="AN2123"/>
    </row>
    <row r="2124" spans="1:40" x14ac:dyDescent="0.25">
      <c r="A2124"/>
      <c r="B2124">
        <f t="shared" si="1085"/>
        <v>199000</v>
      </c>
      <c r="C2124" s="186" t="str">
        <f t="shared" si="1088"/>
        <v>-2.48379141340277E-06+0.0158386529283415i</v>
      </c>
      <c r="D2124" s="158" t="str">
        <f t="shared" si="1089"/>
        <v>-7.66668570906748+0.121429672450618i</v>
      </c>
      <c r="E2124" t="str">
        <f t="shared" si="1090"/>
        <v>7.99987825294763-0.0312083578002489i</v>
      </c>
      <c r="F2124" t="str">
        <f t="shared" si="1091"/>
        <v>0.999200651633947+3.11584850417462E-06i</v>
      </c>
      <c r="G2124">
        <f t="shared" si="1086"/>
        <v>1</v>
      </c>
      <c r="H2124" t="str">
        <f t="shared" si="1092"/>
        <v>11.2420979514105+2.31134476981671i</v>
      </c>
      <c r="I2124" t="str">
        <f t="shared" si="1093"/>
        <v>781.471172580461i</v>
      </c>
      <c r="J2124" t="str">
        <f t="shared" si="1087"/>
        <v>-825.639721222146+170.960885483082i</v>
      </c>
      <c r="K2124" t="str">
        <f t="shared" si="1094"/>
        <v>0.18792993726693-0.907590181086878i</v>
      </c>
      <c r="L2124" t="str">
        <f t="shared" si="1095"/>
        <v>0.0238742902384767-0.0978600613987216i</v>
      </c>
      <c r="M2124" t="str">
        <f t="shared" si="1096"/>
        <v>0.211804227505407-1.0054502424856i</v>
      </c>
      <c r="N2124" t="str">
        <f t="shared" si="1097"/>
        <v>-1.46621356017463i</v>
      </c>
      <c r="O2124" t="str">
        <f t="shared" si="1098"/>
        <v>0.104392224225237-0.994536205234032i</v>
      </c>
      <c r="P2124" t="str">
        <f t="shared" si="1099"/>
        <v>0.895607775774763+0.994536205234032i</v>
      </c>
      <c r="Q2124" t="str">
        <f t="shared" si="1100"/>
        <v>-0.895607775774763+0.471677354940598i</v>
      </c>
      <c r="R2124" t="str">
        <f t="shared" si="1101"/>
        <v>-0.325019926367895-1.28163329467887i</v>
      </c>
      <c r="S2124" t="str">
        <f t="shared" si="1102"/>
        <v>0.154595581075503i</v>
      </c>
      <c r="T2124" t="str">
        <f t="shared" si="1103"/>
        <v>0.198134843916591-0.0502466443779619i</v>
      </c>
      <c r="U2124" t="e">
        <f t="shared" si="1104"/>
        <v>#DIV/0!</v>
      </c>
      <c r="V2124" t="str">
        <f t="shared" si="1105"/>
        <v>1.33333333333333E-06-0.000533182388917571i</v>
      </c>
      <c r="W2124" t="e">
        <f t="shared" si="1106"/>
        <v>#DIV/0!</v>
      </c>
      <c r="X2124" t="e">
        <f t="shared" si="1107"/>
        <v>#DIV/0!</v>
      </c>
      <c r="Y2124" t="str">
        <f t="shared" si="1108"/>
        <v>0.00083+0.200056620180598i</v>
      </c>
      <c r="Z2124" t="e">
        <f t="shared" si="1109"/>
        <v>#DIV/0!</v>
      </c>
      <c r="AA2124" t="e">
        <f t="shared" si="1110"/>
        <v>#DIV/0!</v>
      </c>
      <c r="AB2124" t="str">
        <f t="shared" si="1111"/>
        <v>1.22174640966039-0.3098327187322i</v>
      </c>
      <c r="AC2124" t="str">
        <f t="shared" si="1112"/>
        <v>0.94724967232636-1.29402910349592i</v>
      </c>
      <c r="AD2124" t="str">
        <f t="shared" si="1113"/>
        <v>0.605892963576353+0.500618182927819i</v>
      </c>
      <c r="AE2124" t="e">
        <f t="shared" si="1114"/>
        <v>#DIV/0!</v>
      </c>
      <c r="AF2124" t="str">
        <f t="shared" si="1115"/>
        <v>-18.908783660478-2.18991509736609i</v>
      </c>
      <c r="AG2124" t="e">
        <f t="shared" si="1116"/>
        <v>#DIV/0!</v>
      </c>
      <c r="AH2124" t="e">
        <f t="shared" si="1117"/>
        <v>#DIV/0!</v>
      </c>
      <c r="AI2124" t="e">
        <f t="shared" si="1118"/>
        <v>#DIV/0!</v>
      </c>
      <c r="AJ2124" t="e">
        <f t="shared" si="1119"/>
        <v>#DIV/0!</v>
      </c>
      <c r="AK2124"/>
      <c r="AL2124"/>
      <c r="AM2124"/>
      <c r="AN2124"/>
    </row>
    <row r="2125" spans="1:40" x14ac:dyDescent="0.25">
      <c r="A2125"/>
      <c r="B2125">
        <f t="shared" si="1085"/>
        <v>199100</v>
      </c>
      <c r="C2125" s="186" t="str">
        <f t="shared" si="1088"/>
        <v>-0.0000024812970210395+0.015830697804208i</v>
      </c>
      <c r="D2125" s="158" t="str">
        <f t="shared" si="1089"/>
        <v>-7.66668568994382+0.121368683165595i</v>
      </c>
      <c r="E2125" t="str">
        <f t="shared" si="1090"/>
        <v>7.99987813055991-0.0312240399144212i</v>
      </c>
      <c r="F2125" t="str">
        <f t="shared" si="1091"/>
        <v>0.999200651646148+3.11741420957558E-06i</v>
      </c>
      <c r="G2125">
        <f t="shared" si="1086"/>
        <v>1</v>
      </c>
      <c r="H2125" t="str">
        <f t="shared" si="1092"/>
        <v>11.2425893709522+2.31029299199536i</v>
      </c>
      <c r="I2125" t="str">
        <f t="shared" si="1093"/>
        <v>781.86387166216i</v>
      </c>
      <c r="J2125" t="str">
        <f t="shared" si="1087"/>
        <v>-826.47072365395+171.046795475787i</v>
      </c>
      <c r="K2125" t="str">
        <f t="shared" si="1094"/>
        <v>0.18774851913195-0.907170777682915i</v>
      </c>
      <c r="L2125" t="str">
        <f t="shared" si="1095"/>
        <v>0.0238516596318038-0.097816428458236i</v>
      </c>
      <c r="M2125" t="str">
        <f t="shared" si="1096"/>
        <v>0.211600178763754-1.00498720614115i</v>
      </c>
      <c r="N2125" t="str">
        <f t="shared" si="1097"/>
        <v>-1.46695035090839i</v>
      </c>
      <c r="O2125" t="str">
        <f t="shared" si="1098"/>
        <v>0.103659430895919-0.994612850503317i</v>
      </c>
      <c r="P2125" t="str">
        <f t="shared" si="1099"/>
        <v>0.896340569104081+0.994612850503317i</v>
      </c>
      <c r="Q2125" t="str">
        <f t="shared" si="1100"/>
        <v>-0.896340569104081+0.472337500405073i</v>
      </c>
      <c r="R2125" t="str">
        <f t="shared" si="1101"/>
        <v>-0.325011203635629-1.28090579586262i</v>
      </c>
      <c r="S2125" t="str">
        <f t="shared" si="1102"/>
        <v>0.154673267297149i</v>
      </c>
      <c r="T2125" t="str">
        <f t="shared" si="1103"/>
        <v>0.198121884545926-0.0502705447745018i</v>
      </c>
      <c r="U2125" t="e">
        <f t="shared" si="1104"/>
        <v>#DIV/0!</v>
      </c>
      <c r="V2125" t="str">
        <f t="shared" si="1105"/>
        <v>1.33333333333333E-06-0.000532914592639865i</v>
      </c>
      <c r="W2125" t="e">
        <f t="shared" si="1106"/>
        <v>#DIV/0!</v>
      </c>
      <c r="X2125" t="e">
        <f t="shared" si="1107"/>
        <v>#DIV/0!</v>
      </c>
      <c r="Y2125" t="str">
        <f t="shared" si="1108"/>
        <v>0.00083+0.200157151145513i</v>
      </c>
      <c r="Z2125" t="e">
        <f t="shared" si="1109"/>
        <v>#DIV/0!</v>
      </c>
      <c r="AA2125" t="e">
        <f t="shared" si="1110"/>
        <v>#DIV/0!</v>
      </c>
      <c r="AB2125" t="str">
        <f t="shared" si="1111"/>
        <v>1.22166649910923-0.309980094242155i</v>
      </c>
      <c r="AC2125" t="str">
        <f t="shared" si="1112"/>
        <v>0.946978820729409-1.29335104513087i</v>
      </c>
      <c r="AD2125" t="str">
        <f t="shared" si="1113"/>
        <v>0.606261813645835+0.500675670543956i</v>
      </c>
      <c r="AE2125" t="e">
        <f t="shared" si="1114"/>
        <v>#DIV/0!</v>
      </c>
      <c r="AF2125" t="str">
        <f t="shared" si="1115"/>
        <v>-18.909275060896-2.18892430882976i</v>
      </c>
      <c r="AG2125" t="e">
        <f t="shared" si="1116"/>
        <v>#DIV/0!</v>
      </c>
      <c r="AH2125" t="e">
        <f t="shared" si="1117"/>
        <v>#DIV/0!</v>
      </c>
      <c r="AI2125" t="e">
        <f t="shared" si="1118"/>
        <v>#DIV/0!</v>
      </c>
      <c r="AJ2125" t="e">
        <f t="shared" si="1119"/>
        <v>#DIV/0!</v>
      </c>
      <c r="AK2125"/>
      <c r="AL2125"/>
      <c r="AM2125"/>
      <c r="AN2125"/>
    </row>
    <row r="2126" spans="1:40" x14ac:dyDescent="0.25">
      <c r="A2126"/>
      <c r="B2126">
        <f t="shared" si="1085"/>
        <v>199200</v>
      </c>
      <c r="C2126" s="186" t="str">
        <f t="shared" si="1088"/>
        <v>-2.47880638434807E-06+0.0158227506671461i</v>
      </c>
      <c r="D2126" s="158" t="str">
        <f t="shared" si="1089"/>
        <v>-7.66668567084892+0.121307755114787i</v>
      </c>
      <c r="E2126" t="str">
        <f t="shared" si="1090"/>
        <v>7.9998780081107-0.0312397220278735i</v>
      </c>
      <c r="F2126" t="str">
        <f t="shared" si="1091"/>
        <v>0.999200651658368+3.11897991490485E-06i</v>
      </c>
      <c r="G2126">
        <f t="shared" si="1086"/>
        <v>1</v>
      </c>
      <c r="H2126" t="str">
        <f t="shared" si="1092"/>
        <v>11.2430800969131+2.3092421162451i</v>
      </c>
      <c r="I2126" t="str">
        <f t="shared" si="1093"/>
        <v>782.256570743858i</v>
      </c>
      <c r="J2126" t="str">
        <f t="shared" si="1087"/>
        <v>-827.30214357002+171.132705468493i</v>
      </c>
      <c r="K2126" t="str">
        <f t="shared" si="1094"/>
        <v>0.187567360044154-0.906751743353157i</v>
      </c>
      <c r="L2126" t="str">
        <f t="shared" si="1095"/>
        <v>0.0238290605508996-0.0977728316425064i</v>
      </c>
      <c r="M2126" t="str">
        <f t="shared" si="1096"/>
        <v>0.211396420595054-1.00452457499566i</v>
      </c>
      <c r="N2126" t="str">
        <f t="shared" si="1097"/>
        <v>-1.46768714164214i</v>
      </c>
      <c r="O2126" t="str">
        <f t="shared" si="1098"/>
        <v>0.102926581293994-0.994688955836512i</v>
      </c>
      <c r="P2126" t="str">
        <f t="shared" si="1099"/>
        <v>0.897073418706006+0.994688955836512i</v>
      </c>
      <c r="Q2126" t="str">
        <f t="shared" si="1100"/>
        <v>-0.897073418706006+0.472998185805628i</v>
      </c>
      <c r="R2126" t="str">
        <f t="shared" si="1101"/>
        <v>-0.325002475761924-1.28017898346691i</v>
      </c>
      <c r="S2126" t="str">
        <f t="shared" si="1102"/>
        <v>0.154750953518795i</v>
      </c>
      <c r="T2126" t="str">
        <f t="shared" si="1103"/>
        <v>0.198108918366226-0.0502944430201268i</v>
      </c>
      <c r="U2126" t="e">
        <f t="shared" si="1104"/>
        <v>#DIV/0!</v>
      </c>
      <c r="V2126" t="str">
        <f t="shared" si="1105"/>
        <v>1.33333333333333E-06-0.00053264706523392i</v>
      </c>
      <c r="W2126" t="e">
        <f t="shared" si="1106"/>
        <v>#DIV/0!</v>
      </c>
      <c r="X2126" t="e">
        <f t="shared" si="1107"/>
        <v>#DIV/0!</v>
      </c>
      <c r="Y2126" t="str">
        <f t="shared" si="1108"/>
        <v>0.00083+0.200257682110428i</v>
      </c>
      <c r="Z2126" t="e">
        <f t="shared" si="1109"/>
        <v>#DIV/0!</v>
      </c>
      <c r="AA2126" t="e">
        <f t="shared" si="1110"/>
        <v>#DIV/0!</v>
      </c>
      <c r="AB2126" t="str">
        <f t="shared" si="1111"/>
        <v>1.22158654657195-0.310127456489059i</v>
      </c>
      <c r="AC2126" t="str">
        <f t="shared" si="1112"/>
        <v>0.946708371968227-1.29267354074564i</v>
      </c>
      <c r="AD2126" t="str">
        <f t="shared" si="1113"/>
        <v>0.606630720112032+0.500732895619886i</v>
      </c>
      <c r="AE2126" t="e">
        <f t="shared" si="1114"/>
        <v>#DIV/0!</v>
      </c>
      <c r="AF2126" t="str">
        <f t="shared" si="1115"/>
        <v>-18.909765767762-2.18793436113031i</v>
      </c>
      <c r="AG2126" t="e">
        <f t="shared" si="1116"/>
        <v>#DIV/0!</v>
      </c>
      <c r="AH2126" t="e">
        <f t="shared" si="1117"/>
        <v>#DIV/0!</v>
      </c>
      <c r="AI2126" t="e">
        <f t="shared" si="1118"/>
        <v>#DIV/0!</v>
      </c>
      <c r="AJ2126" t="e">
        <f t="shared" si="1119"/>
        <v>#DIV/0!</v>
      </c>
      <c r="AK2126"/>
      <c r="AL2126"/>
      <c r="AM2126"/>
      <c r="AN2126"/>
    </row>
    <row r="2127" spans="1:40" x14ac:dyDescent="0.25">
      <c r="A2127"/>
      <c r="B2127">
        <f t="shared" si="1085"/>
        <v>199300</v>
      </c>
      <c r="C2127" s="186" t="str">
        <f t="shared" si="1088"/>
        <v>-2.47631949579271E-06+0.0158148115051336i</v>
      </c>
      <c r="D2127" s="158" t="str">
        <f t="shared" si="1089"/>
        <v>-7.66668565178284+0.121246888206024i</v>
      </c>
      <c r="E2127" t="str">
        <f t="shared" si="1090"/>
        <v>7.99987788560001-0.0312554041406055i</v>
      </c>
      <c r="F2127" t="str">
        <f t="shared" si="1091"/>
        <v>0.999200651670589+3.12054562016229E-06i</v>
      </c>
      <c r="G2127">
        <f t="shared" si="1086"/>
        <v>1</v>
      </c>
      <c r="H2127" t="str">
        <f t="shared" si="1092"/>
        <v>11.2435701305755+2.30819214149254i</v>
      </c>
      <c r="I2127" t="str">
        <f t="shared" si="1093"/>
        <v>782.649269825557i</v>
      </c>
      <c r="J2127" t="str">
        <f t="shared" si="1087"/>
        <v>-828.133980970356+171.218615461197i</v>
      </c>
      <c r="K2127" t="str">
        <f t="shared" si="1094"/>
        <v>0.187386459517465-0.906333077639605i</v>
      </c>
      <c r="L2127" t="str">
        <f t="shared" si="1095"/>
        <v>0.0238064929384636-0.0977292709111139i</v>
      </c>
      <c r="M2127" t="str">
        <f t="shared" si="1096"/>
        <v>0.211192952455929-1.00406234855072i</v>
      </c>
      <c r="N2127" t="str">
        <f t="shared" si="1097"/>
        <v>-1.4684239323759i</v>
      </c>
      <c r="O2127" t="str">
        <f t="shared" si="1098"/>
        <v>0.102193675817278-0.994764521192304i</v>
      </c>
      <c r="P2127" t="str">
        <f t="shared" si="1099"/>
        <v>0.897806324182722+0.994764521192304i</v>
      </c>
      <c r="Q2127" t="str">
        <f t="shared" si="1100"/>
        <v>-0.897806324182722+0.473659411183596i</v>
      </c>
      <c r="R2127" t="str">
        <f t="shared" si="1101"/>
        <v>-0.324993742745559-1.27945285645564i</v>
      </c>
      <c r="S2127" t="str">
        <f t="shared" si="1102"/>
        <v>0.154828639740441i</v>
      </c>
      <c r="T2127" t="str">
        <f t="shared" si="1103"/>
        <v>0.198095945377048-0.0503183391134497i</v>
      </c>
      <c r="U2127" t="e">
        <f t="shared" si="1104"/>
        <v>#DIV/0!</v>
      </c>
      <c r="V2127" t="str">
        <f t="shared" si="1105"/>
        <v>1.33333333333333E-06-0.000532379806295016i</v>
      </c>
      <c r="W2127" t="e">
        <f t="shared" si="1106"/>
        <v>#DIV/0!</v>
      </c>
      <c r="X2127" t="e">
        <f t="shared" si="1107"/>
        <v>#DIV/0!</v>
      </c>
      <c r="Y2127" t="str">
        <f t="shared" si="1108"/>
        <v>0.00083+0.200358213075343i</v>
      </c>
      <c r="Z2127" t="e">
        <f t="shared" si="1109"/>
        <v>#DIV/0!</v>
      </c>
      <c r="AA2127" t="e">
        <f t="shared" si="1110"/>
        <v>#DIV/0!</v>
      </c>
      <c r="AB2127" t="str">
        <f t="shared" si="1111"/>
        <v>1.22150655204581-0.310274805464358i</v>
      </c>
      <c r="AC2127" t="str">
        <f t="shared" si="1112"/>
        <v>0.946438325300155-1.29199658965592i</v>
      </c>
      <c r="AD2127" t="str">
        <f t="shared" si="1113"/>
        <v>0.606999682795741+0.50078985810264i</v>
      </c>
      <c r="AE2127" t="e">
        <f t="shared" si="1114"/>
        <v>#DIV/0!</v>
      </c>
      <c r="AF2127" t="str">
        <f t="shared" si="1115"/>
        <v>-18.9102557823583-2.18694525328652i</v>
      </c>
      <c r="AG2127" t="e">
        <f t="shared" si="1116"/>
        <v>#DIV/0!</v>
      </c>
      <c r="AH2127" t="e">
        <f t="shared" si="1117"/>
        <v>#DIV/0!</v>
      </c>
      <c r="AI2127" t="e">
        <f t="shared" si="1118"/>
        <v>#DIV/0!</v>
      </c>
      <c r="AJ2127" t="e">
        <f t="shared" si="1119"/>
        <v>#DIV/0!</v>
      </c>
      <c r="AK2127"/>
      <c r="AL2127"/>
      <c r="AM2127"/>
      <c r="AN2127"/>
    </row>
    <row r="2128" spans="1:40" x14ac:dyDescent="0.25">
      <c r="A2128"/>
      <c r="B2128">
        <f t="shared" si="1085"/>
        <v>199400</v>
      </c>
      <c r="C2128" s="186" t="str">
        <f t="shared" si="1088"/>
        <v>-2.47383634785646E-06+0.0158068803061716i</v>
      </c>
      <c r="D2128" s="158" t="str">
        <f t="shared" si="1089"/>
        <v>-7.66668563274535+0.121186082347316i</v>
      </c>
      <c r="E2128" t="str">
        <f t="shared" si="1090"/>
        <v>7.99987776302784-0.0312710862526168i</v>
      </c>
      <c r="F2128" t="str">
        <f t="shared" si="1091"/>
        <v>0.999200651682819+3.12211132534791E-06i</v>
      </c>
      <c r="G2128">
        <f t="shared" si="1086"/>
        <v>1</v>
      </c>
      <c r="H2128" t="str">
        <f t="shared" si="1092"/>
        <v>11.2440594732185+2.30714306666565i</v>
      </c>
      <c r="I2128" t="str">
        <f t="shared" si="1093"/>
        <v>783.041968907256i</v>
      </c>
      <c r="J2128" t="str">
        <f t="shared" si="1087"/>
        <v>-828.966235854958+171.304525453902i</v>
      </c>
      <c r="K2128" t="str">
        <f t="shared" si="1094"/>
        <v>0.187205817066935-0.905914780084952i</v>
      </c>
      <c r="L2128" t="str">
        <f t="shared" si="1095"/>
        <v>0.0237839567373218-0.0976857462236889i</v>
      </c>
      <c r="M2128" t="str">
        <f t="shared" si="1096"/>
        <v>0.210989773804257-1.00360052630864i</v>
      </c>
      <c r="N2128" t="str">
        <f t="shared" si="1097"/>
        <v>-1.46916072310965i</v>
      </c>
      <c r="O2128" t="str">
        <f t="shared" si="1098"/>
        <v>0.101460714863656-0.994839546529668i</v>
      </c>
      <c r="P2128" t="str">
        <f t="shared" si="1099"/>
        <v>0.898539285136344+0.994839546529668i</v>
      </c>
      <c r="Q2128" t="str">
        <f t="shared" si="1100"/>
        <v>-0.898539285136344+0.474321176579982i</v>
      </c>
      <c r="R2128" t="str">
        <f t="shared" si="1101"/>
        <v>-0.324985004585312-1.2787274137948i</v>
      </c>
      <c r="S2128" t="str">
        <f t="shared" si="1102"/>
        <v>0.154906325962087i</v>
      </c>
      <c r="T2128" t="str">
        <f t="shared" si="1103"/>
        <v>0.198082965577954-0.0503422330530827i</v>
      </c>
      <c r="U2128" t="e">
        <f t="shared" si="1104"/>
        <v>#DIV/0!</v>
      </c>
      <c r="V2128" t="str">
        <f t="shared" si="1105"/>
        <v>1.33333333333333E-06-0.000532112815419243i</v>
      </c>
      <c r="W2128" t="e">
        <f t="shared" si="1106"/>
        <v>#DIV/0!</v>
      </c>
      <c r="X2128" t="e">
        <f t="shared" si="1107"/>
        <v>#DIV/0!</v>
      </c>
      <c r="Y2128" t="str">
        <f t="shared" si="1108"/>
        <v>0.00083+0.200458744040258i</v>
      </c>
      <c r="Z2128" t="e">
        <f t="shared" si="1109"/>
        <v>#DIV/0!</v>
      </c>
      <c r="AA2128" t="e">
        <f t="shared" si="1110"/>
        <v>#DIV/0!</v>
      </c>
      <c r="AB2128" t="str">
        <f t="shared" si="1111"/>
        <v>1.22142651552811-0.310422141159495i</v>
      </c>
      <c r="AC2128" t="str">
        <f t="shared" si="1112"/>
        <v>0.946168679984274-1.29132019117841i</v>
      </c>
      <c r="AD2128" t="str">
        <f t="shared" si="1113"/>
        <v>0.60736870151773+0.500846557939371i</v>
      </c>
      <c r="AE2128" t="e">
        <f t="shared" si="1114"/>
        <v>#DIV/0!</v>
      </c>
      <c r="AF2128" t="str">
        <f t="shared" si="1115"/>
        <v>-18.9107451059639-2.18595698431833i</v>
      </c>
      <c r="AG2128" t="e">
        <f t="shared" si="1116"/>
        <v>#DIV/0!</v>
      </c>
      <c r="AH2128" t="e">
        <f t="shared" si="1117"/>
        <v>#DIV/0!</v>
      </c>
      <c r="AI2128" t="e">
        <f t="shared" si="1118"/>
        <v>#DIV/0!</v>
      </c>
      <c r="AJ2128" t="e">
        <f t="shared" si="1119"/>
        <v>#DIV/0!</v>
      </c>
      <c r="AK2128"/>
      <c r="AL2128"/>
      <c r="AM2128"/>
      <c r="AN2128"/>
    </row>
    <row r="2129" spans="1:40" x14ac:dyDescent="0.25">
      <c r="A2129"/>
      <c r="B2129">
        <f t="shared" si="1085"/>
        <v>199500</v>
      </c>
      <c r="C2129" s="186" t="str">
        <f t="shared" si="1088"/>
        <v>-0.0000024713569330412+0.0157989570582857i</v>
      </c>
      <c r="D2129" s="158" t="str">
        <f t="shared" si="1089"/>
        <v>-7.66668561373647+0.121125337446857i</v>
      </c>
      <c r="E2129" t="str">
        <f t="shared" si="1090"/>
        <v>7.99987764039418-0.0312867683639071i</v>
      </c>
      <c r="F2129" t="str">
        <f t="shared" si="1091"/>
        <v>0.99920065169505+3.12367703046162E-06i</v>
      </c>
      <c r="G2129">
        <f t="shared" si="1086"/>
        <v>1</v>
      </c>
      <c r="H2129" t="str">
        <f t="shared" si="1092"/>
        <v>11.2445481261184+2.30609489069405i</v>
      </c>
      <c r="I2129" t="str">
        <f t="shared" si="1093"/>
        <v>783.434667988955i</v>
      </c>
      <c r="J2129" t="str">
        <f t="shared" si="1087"/>
        <v>-829.798908223826+171.390435446608i</v>
      </c>
      <c r="K2129" t="str">
        <f t="shared" si="1094"/>
        <v>0.187025432208731-0.905496850232583i</v>
      </c>
      <c r="L2129" t="str">
        <f t="shared" si="1095"/>
        <v>0.0237614518904277-0.0976422575399129i</v>
      </c>
      <c r="M2129" t="str">
        <f t="shared" si="1096"/>
        <v>0.210786884099159-1.0031391077725i</v>
      </c>
      <c r="N2129" t="str">
        <f t="shared" si="1097"/>
        <v>-1.46989751384341i</v>
      </c>
      <c r="O2129" t="str">
        <f t="shared" si="1098"/>
        <v>0.100727698831003-0.99491403180788i</v>
      </c>
      <c r="P2129" t="str">
        <f t="shared" si="1099"/>
        <v>0.899272301168997+0.99491403180788i</v>
      </c>
      <c r="Q2129" t="str">
        <f t="shared" si="1100"/>
        <v>-0.899272301168997+0.47498348203553i</v>
      </c>
      <c r="R2129" t="str">
        <f t="shared" si="1101"/>
        <v>-0.324976261279964-1.27800265445243i</v>
      </c>
      <c r="S2129" t="str">
        <f t="shared" si="1102"/>
        <v>0.154984012183733i</v>
      </c>
      <c r="T2129" t="str">
        <f t="shared" si="1103"/>
        <v>0.198069978968499-0.0503661248376379i</v>
      </c>
      <c r="U2129" t="e">
        <f t="shared" si="1104"/>
        <v>#DIV/0!</v>
      </c>
      <c r="V2129" t="str">
        <f t="shared" si="1105"/>
        <v>1.33333333333333E-06-0.000531846092203494i</v>
      </c>
      <c r="W2129" t="e">
        <f t="shared" si="1106"/>
        <v>#DIV/0!</v>
      </c>
      <c r="X2129" t="e">
        <f t="shared" si="1107"/>
        <v>#DIV/0!</v>
      </c>
      <c r="Y2129" t="str">
        <f t="shared" si="1108"/>
        <v>0.00083+0.200559275005172i</v>
      </c>
      <c r="Z2129" t="e">
        <f t="shared" si="1109"/>
        <v>#DIV/0!</v>
      </c>
      <c r="AA2129" t="e">
        <f t="shared" si="1110"/>
        <v>#DIV/0!</v>
      </c>
      <c r="AB2129" t="str">
        <f t="shared" si="1111"/>
        <v>1.22134643701612-0.310569463565911i</v>
      </c>
      <c r="AC2129" t="str">
        <f t="shared" si="1112"/>
        <v>0.945899435281346-1.29064434463088i</v>
      </c>
      <c r="AD2129" t="str">
        <f t="shared" si="1113"/>
        <v>0.607737776098676+0.500902995077342i</v>
      </c>
      <c r="AE2129" t="e">
        <f t="shared" si="1114"/>
        <v>#DIV/0!</v>
      </c>
      <c r="AF2129" t="str">
        <f t="shared" si="1115"/>
        <v>-18.9112337398549-2.18496955324719i</v>
      </c>
      <c r="AG2129" t="e">
        <f t="shared" si="1116"/>
        <v>#DIV/0!</v>
      </c>
      <c r="AH2129" t="e">
        <f t="shared" si="1117"/>
        <v>#DIV/0!</v>
      </c>
      <c r="AI2129" t="e">
        <f t="shared" si="1118"/>
        <v>#DIV/0!</v>
      </c>
      <c r="AJ2129" t="e">
        <f t="shared" si="1119"/>
        <v>#DIV/0!</v>
      </c>
      <c r="AK2129"/>
      <c r="AL2129"/>
      <c r="AM2129"/>
      <c r="AN2129"/>
    </row>
    <row r="2130" spans="1:40" x14ac:dyDescent="0.25">
      <c r="A2130"/>
      <c r="B2130">
        <f t="shared" si="1085"/>
        <v>199600</v>
      </c>
      <c r="C2130" s="186" t="str">
        <f t="shared" si="1088"/>
        <v>-2.46888124386757E-06+0.0157910417495253i</v>
      </c>
      <c r="D2130" s="158" t="str">
        <f t="shared" si="1089"/>
        <v>-7.66668559475618+0.121064653413027i</v>
      </c>
      <c r="E2130" t="str">
        <f t="shared" si="1090"/>
        <v>7.99987751769905-0.0313024504744761i</v>
      </c>
      <c r="F2130" t="str">
        <f t="shared" si="1091"/>
        <v>0.999200651707291+3.12524273550346E-06i</v>
      </c>
      <c r="G2130">
        <f t="shared" si="1086"/>
        <v>1</v>
      </c>
      <c r="H2130" t="str">
        <f t="shared" si="1092"/>
        <v>11.2450360905486+2.30504761250882i</v>
      </c>
      <c r="I2130" t="str">
        <f t="shared" si="1093"/>
        <v>783.827367070654i</v>
      </c>
      <c r="J2130" t="str">
        <f t="shared" si="1087"/>
        <v>-830.63199807696+171.476345439313i</v>
      </c>
      <c r="K2130" t="str">
        <f t="shared" si="1094"/>
        <v>0.186845304460138-0.905079287626575i</v>
      </c>
      <c r="L2130" t="str">
        <f t="shared" si="1095"/>
        <v>0.023738978340861-0.0975988048195164i</v>
      </c>
      <c r="M2130" t="str">
        <f t="shared" si="1096"/>
        <v>0.210584282800999-1.00267809244609i</v>
      </c>
      <c r="N2130" t="str">
        <f t="shared" si="1097"/>
        <v>-1.47063430457717i</v>
      </c>
      <c r="O2130" t="str">
        <f t="shared" si="1098"/>
        <v>0.099994628117255-0.994987976986502i</v>
      </c>
      <c r="P2130" t="str">
        <f t="shared" si="1099"/>
        <v>0.900005371882745+0.994987976986502i</v>
      </c>
      <c r="Q2130" t="str">
        <f t="shared" si="1100"/>
        <v>-0.900005371882745+0.475646327590668i</v>
      </c>
      <c r="R2130" t="str">
        <f t="shared" si="1101"/>
        <v>-0.32496751282829-1.27727857739867i</v>
      </c>
      <c r="S2130" t="str">
        <f t="shared" si="1102"/>
        <v>0.155061698405379i</v>
      </c>
      <c r="T2130" t="str">
        <f t="shared" si="1103"/>
        <v>0.198056985548244-0.0503900144657264i</v>
      </c>
      <c r="U2130" t="e">
        <f t="shared" si="1104"/>
        <v>#DIV/0!</v>
      </c>
      <c r="V2130" t="str">
        <f t="shared" si="1105"/>
        <v>1.33333333333333E-06-0.000531579636245475i</v>
      </c>
      <c r="W2130" t="e">
        <f t="shared" si="1106"/>
        <v>#DIV/0!</v>
      </c>
      <c r="X2130" t="e">
        <f t="shared" si="1107"/>
        <v>#DIV/0!</v>
      </c>
      <c r="Y2130" t="str">
        <f t="shared" si="1108"/>
        <v>0.00083+0.200659805970087i</v>
      </c>
      <c r="Z2130" t="e">
        <f t="shared" si="1109"/>
        <v>#DIV/0!</v>
      </c>
      <c r="AA2130" t="e">
        <f t="shared" si="1110"/>
        <v>#DIV/0!</v>
      </c>
      <c r="AB2130" t="str">
        <f t="shared" si="1111"/>
        <v>1.22126631650712-0.310716772675043i</v>
      </c>
      <c r="AC2130" t="str">
        <f t="shared" si="1112"/>
        <v>0.945630590453852-1.28996904933204i</v>
      </c>
      <c r="AD2130" t="str">
        <f t="shared" si="1113"/>
        <v>0.608106906359252+0.500959169463931i</v>
      </c>
      <c r="AE2130" t="e">
        <f t="shared" si="1114"/>
        <v>#DIV/0!</v>
      </c>
      <c r="AF2130" t="str">
        <f t="shared" si="1115"/>
        <v>-18.9117216853048-2.18398295909579i</v>
      </c>
      <c r="AG2130" t="e">
        <f t="shared" si="1116"/>
        <v>#DIV/0!</v>
      </c>
      <c r="AH2130" t="e">
        <f t="shared" si="1117"/>
        <v>#DIV/0!</v>
      </c>
      <c r="AI2130" t="e">
        <f t="shared" si="1118"/>
        <v>#DIV/0!</v>
      </c>
      <c r="AJ2130" t="e">
        <f t="shared" si="1119"/>
        <v>#DIV/0!</v>
      </c>
      <c r="AK2130"/>
      <c r="AL2130"/>
      <c r="AM2130"/>
      <c r="AN2130"/>
    </row>
    <row r="2131" spans="1:40" x14ac:dyDescent="0.25">
      <c r="A2131"/>
      <c r="B2131">
        <f t="shared" si="1085"/>
        <v>199700</v>
      </c>
      <c r="C2131" s="186" t="str">
        <f t="shared" si="1088"/>
        <v>-2.46640927287503E-06+0.0157831343679639i</v>
      </c>
      <c r="D2131" s="158" t="str">
        <f t="shared" si="1089"/>
        <v>-7.66668557580441+0.12100403015439i</v>
      </c>
      <c r="E2131" t="str">
        <f t="shared" si="1090"/>
        <v>7.99987739494243-0.0313181325843233i</v>
      </c>
      <c r="F2131" t="str">
        <f t="shared" si="1091"/>
        <v>0.999200651719542+3.12680844047337E-06i</v>
      </c>
      <c r="G2131">
        <f t="shared" si="1086"/>
        <v>1</v>
      </c>
      <c r="H2131" t="str">
        <f t="shared" si="1092"/>
        <v>11.2455233677799+2.30400123104249i</v>
      </c>
      <c r="I2131" t="str">
        <f t="shared" si="1093"/>
        <v>784.220066152352i</v>
      </c>
      <c r="J2131" t="str">
        <f t="shared" si="1087"/>
        <v>-831.465505414361+171.562255432017i</v>
      </c>
      <c r="K2131" t="str">
        <f t="shared" si="1094"/>
        <v>0.186665433339551-0.904662091811695i</v>
      </c>
      <c r="L2131" t="str">
        <f t="shared" si="1095"/>
        <v>0.0237165360318275-0.0975553880222806i</v>
      </c>
      <c r="M2131" t="str">
        <f t="shared" si="1096"/>
        <v>0.210381969371378-1.00221747983398i</v>
      </c>
      <c r="N2131" t="str">
        <f t="shared" si="1097"/>
        <v>-1.47137109531092i</v>
      </c>
      <c r="O2131" t="str">
        <f t="shared" si="1098"/>
        <v>0.099261503120377-0.995061382025392i</v>
      </c>
      <c r="P2131" t="str">
        <f t="shared" si="1099"/>
        <v>0.900738496879623+0.995061382025392i</v>
      </c>
      <c r="Q2131" t="str">
        <f t="shared" si="1100"/>
        <v>-0.900738496879623+0.476309713285528i</v>
      </c>
      <c r="R2131" t="str">
        <f t="shared" si="1101"/>
        <v>-0.324958759229068-1.2765551816057i</v>
      </c>
      <c r="S2131" t="str">
        <f t="shared" si="1102"/>
        <v>0.155139384627025i</v>
      </c>
      <c r="T2131" t="str">
        <f t="shared" si="1103"/>
        <v>0.198043985316748-0.0504139019359592i</v>
      </c>
      <c r="U2131" t="e">
        <f t="shared" si="1104"/>
        <v>#DIV/0!</v>
      </c>
      <c r="V2131" t="str">
        <f t="shared" si="1105"/>
        <v>1.33333333333333E-06-0.000531313447143699i</v>
      </c>
      <c r="W2131" t="e">
        <f t="shared" si="1106"/>
        <v>#DIV/0!</v>
      </c>
      <c r="X2131" t="e">
        <f t="shared" si="1107"/>
        <v>#DIV/0!</v>
      </c>
      <c r="Y2131" t="str">
        <f t="shared" si="1108"/>
        <v>0.00083+0.200760336935002i</v>
      </c>
      <c r="Z2131" t="e">
        <f t="shared" si="1109"/>
        <v>#DIV/0!</v>
      </c>
      <c r="AA2131" t="e">
        <f t="shared" si="1110"/>
        <v>#DIV/0!</v>
      </c>
      <c r="AB2131" t="str">
        <f t="shared" si="1111"/>
        <v>1.22118615399839-0.310864068478325i</v>
      </c>
      <c r="AC2131" t="str">
        <f t="shared" si="1112"/>
        <v>0.945362144765955-1.28929430460169i</v>
      </c>
      <c r="AD2131" t="str">
        <f t="shared" si="1113"/>
        <v>0.608476092120041+0.501015081046636i</v>
      </c>
      <c r="AE2131" t="e">
        <f t="shared" si="1114"/>
        <v>#DIV/0!</v>
      </c>
      <c r="AF2131" t="str">
        <f t="shared" si="1115"/>
        <v>-18.9122089435843-2.1829972008881i</v>
      </c>
      <c r="AG2131" t="e">
        <f t="shared" si="1116"/>
        <v>#DIV/0!</v>
      </c>
      <c r="AH2131" t="e">
        <f t="shared" si="1117"/>
        <v>#DIV/0!</v>
      </c>
      <c r="AI2131" t="e">
        <f t="shared" si="1118"/>
        <v>#DIV/0!</v>
      </c>
      <c r="AJ2131" t="e">
        <f t="shared" si="1119"/>
        <v>#DIV/0!</v>
      </c>
      <c r="AK2131"/>
      <c r="AL2131"/>
      <c r="AM2131"/>
      <c r="AN2131"/>
    </row>
    <row r="2132" spans="1:40" x14ac:dyDescent="0.25">
      <c r="A2132"/>
      <c r="B2132">
        <f t="shared" si="1085"/>
        <v>199800</v>
      </c>
      <c r="C2132" s="186" t="str">
        <f t="shared" si="1088"/>
        <v>-0.0000024639410126216+0.0157752349016988i</v>
      </c>
      <c r="D2132" s="158" t="str">
        <f t="shared" si="1089"/>
        <v>-7.66668555688108+0.120943467579691i</v>
      </c>
      <c r="E2132" t="str">
        <f t="shared" si="1090"/>
        <v>7.99987727212433-0.0313338146934484i</v>
      </c>
      <c r="F2132" t="str">
        <f t="shared" si="1091"/>
        <v>0.999200651731792+3.12837414537127E-06i</v>
      </c>
      <c r="G2132">
        <f t="shared" si="1086"/>
        <v>1</v>
      </c>
      <c r="H2132" t="str">
        <f t="shared" si="1092"/>
        <v>11.2460099590796+2.30295574522917i</v>
      </c>
      <c r="I2132" t="str">
        <f t="shared" si="1093"/>
        <v>784.612765234051i</v>
      </c>
      <c r="J2132" t="str">
        <f t="shared" si="1087"/>
        <v>-832.299430236028+171.648165424723i</v>
      </c>
      <c r="K2132" t="str">
        <f t="shared" si="1094"/>
        <v>0.186485818366486-0.904245262333399i</v>
      </c>
      <c r="L2132" t="str">
        <f t="shared" si="1095"/>
        <v>0.0236941249066593-0.0975120071080368i</v>
      </c>
      <c r="M2132" t="str">
        <f t="shared" si="1096"/>
        <v>0.210179943273145-1.00175726944144i</v>
      </c>
      <c r="N2132" t="str">
        <f t="shared" si="1097"/>
        <v>-1.47210788604468i</v>
      </c>
      <c r="O2132" t="str">
        <f t="shared" si="1098"/>
        <v>0.098528324238334-0.995134246884703i</v>
      </c>
      <c r="P2132" t="str">
        <f t="shared" si="1099"/>
        <v>0.901471675761666+0.995134246884703i</v>
      </c>
      <c r="Q2132" t="str">
        <f t="shared" si="1100"/>
        <v>-0.901471675761666+0.476973639159977i</v>
      </c>
      <c r="R2132" t="str">
        <f t="shared" si="1101"/>
        <v>-0.324950000481073-1.27583246604774i</v>
      </c>
      <c r="S2132" t="str">
        <f t="shared" si="1102"/>
        <v>0.155217070848671i</v>
      </c>
      <c r="T2132" t="str">
        <f t="shared" si="1103"/>
        <v>0.198030978273567-0.0504377872469464i</v>
      </c>
      <c r="U2132" t="e">
        <f t="shared" si="1104"/>
        <v>#DIV/0!</v>
      </c>
      <c r="V2132" t="str">
        <f t="shared" si="1105"/>
        <v>1.33333333333333E-06-0.000531047524497483i</v>
      </c>
      <c r="W2132" t="e">
        <f t="shared" si="1106"/>
        <v>#DIV/0!</v>
      </c>
      <c r="X2132" t="e">
        <f t="shared" si="1107"/>
        <v>#DIV/0!</v>
      </c>
      <c r="Y2132" t="str">
        <f t="shared" si="1108"/>
        <v>0.00083+0.200860867899917i</v>
      </c>
      <c r="Z2132" t="e">
        <f t="shared" si="1109"/>
        <v>#DIV/0!</v>
      </c>
      <c r="AA2132" t="e">
        <f t="shared" si="1110"/>
        <v>#DIV/0!</v>
      </c>
      <c r="AB2132" t="str">
        <f t="shared" si="1111"/>
        <v>1.22110594948719-0.311011350967186i</v>
      </c>
      <c r="AC2132" t="str">
        <f t="shared" si="1112"/>
        <v>0.945094097483536-1.28862010976057i</v>
      </c>
      <c r="AD2132" t="str">
        <f t="shared" si="1113"/>
        <v>0.608845333201605+0.50107072977305i</v>
      </c>
      <c r="AE2132" t="e">
        <f t="shared" si="1114"/>
        <v>#DIV/0!</v>
      </c>
      <c r="AF2132" t="str">
        <f t="shared" si="1115"/>
        <v>-18.9126955159607-2.18201227764948i</v>
      </c>
      <c r="AG2132" t="e">
        <f t="shared" si="1116"/>
        <v>#DIV/0!</v>
      </c>
      <c r="AH2132" t="e">
        <f t="shared" si="1117"/>
        <v>#DIV/0!</v>
      </c>
      <c r="AI2132" t="e">
        <f t="shared" si="1118"/>
        <v>#DIV/0!</v>
      </c>
      <c r="AJ2132" t="e">
        <f t="shared" si="1119"/>
        <v>#DIV/0!</v>
      </c>
      <c r="AK2132"/>
      <c r="AL2132"/>
      <c r="AM2132"/>
      <c r="AN2132"/>
    </row>
    <row r="2133" spans="1:40" x14ac:dyDescent="0.25">
      <c r="A2133"/>
      <c r="B2133">
        <f t="shared" si="1085"/>
        <v>199900</v>
      </c>
      <c r="C2133" s="186" t="str">
        <f t="shared" si="1088"/>
        <v>-2.46147645568395E-06+0.0157673433388511i</v>
      </c>
      <c r="D2133" s="158" t="str">
        <f t="shared" si="1089"/>
        <v>-7.6666855379862+0.120882965597858i</v>
      </c>
      <c r="E2133" t="str">
        <f t="shared" si="1090"/>
        <v>7.99987714924475-0.031349496801851i</v>
      </c>
      <c r="F2133" t="str">
        <f t="shared" si="1091"/>
        <v>0.999200651744053+3.12993985019716E-06i</v>
      </c>
      <c r="G2133">
        <f t="shared" si="1086"/>
        <v>1</v>
      </c>
      <c r="H2133" t="str">
        <f t="shared" si="1092"/>
        <v>11.2464958657129+2.30191115400442i</v>
      </c>
      <c r="I2133" t="str">
        <f t="shared" si="1093"/>
        <v>785.00546431575i</v>
      </c>
      <c r="J2133" t="str">
        <f t="shared" si="1087"/>
        <v>-833.133772541961+171.734075417428i</v>
      </c>
      <c r="K2133" t="str">
        <f t="shared" si="1094"/>
        <v>0.186306459061553-0.903828798737833i</v>
      </c>
      <c r="L2133" t="str">
        <f t="shared" si="1095"/>
        <v>0.0236717449088132-0.0974686620366654i</v>
      </c>
      <c r="M2133" t="str">
        <f t="shared" si="1096"/>
        <v>0.209978203970366-1.0012974607745i</v>
      </c>
      <c r="N2133" t="str">
        <f t="shared" si="1097"/>
        <v>-1.47284467677843i</v>
      </c>
      <c r="O2133" t="str">
        <f t="shared" si="1098"/>
        <v>0.0977950918691593-0.995206571524878i</v>
      </c>
      <c r="P2133" t="str">
        <f t="shared" si="1099"/>
        <v>0.902204908130841+0.995206571524878i</v>
      </c>
      <c r="Q2133" t="str">
        <f t="shared" si="1100"/>
        <v>-0.902204908130841+0.477638105253552i</v>
      </c>
      <c r="R2133" t="str">
        <f t="shared" si="1101"/>
        <v>-0.324941236583081-1.27511042970111i</v>
      </c>
      <c r="S2133" t="str">
        <f t="shared" si="1102"/>
        <v>0.155294757070317i</v>
      </c>
      <c r="T2133" t="str">
        <f t="shared" si="1103"/>
        <v>0.198017964418261-0.050461670397298i</v>
      </c>
      <c r="U2133" t="e">
        <f t="shared" si="1104"/>
        <v>#DIV/0!</v>
      </c>
      <c r="V2133" t="str">
        <f t="shared" si="1105"/>
        <v>1.33333333333333E-06-0.000530781867906938i</v>
      </c>
      <c r="W2133" t="e">
        <f t="shared" si="1106"/>
        <v>#DIV/0!</v>
      </c>
      <c r="X2133" t="e">
        <f t="shared" si="1107"/>
        <v>#DIV/0!</v>
      </c>
      <c r="Y2133" t="str">
        <f t="shared" si="1108"/>
        <v>0.00083+0.200961398864832i</v>
      </c>
      <c r="Z2133" t="e">
        <f t="shared" si="1109"/>
        <v>#DIV/0!</v>
      </c>
      <c r="AA2133" t="e">
        <f t="shared" si="1110"/>
        <v>#DIV/0!</v>
      </c>
      <c r="AB2133" t="str">
        <f t="shared" si="1111"/>
        <v>1.22102570297082-0.311158620133057i</v>
      </c>
      <c r="AC2133" t="str">
        <f t="shared" si="1112"/>
        <v>0.944826447874139-1.28794646413052i</v>
      </c>
      <c r="AD2133" t="str">
        <f t="shared" si="1113"/>
        <v>0.609214629424431+0.50112611559091i</v>
      </c>
      <c r="AE2133" t="e">
        <f t="shared" si="1114"/>
        <v>#DIV/0!</v>
      </c>
      <c r="AF2133" t="str">
        <f t="shared" si="1115"/>
        <v>-18.9131814036991-2.18102818840656i</v>
      </c>
      <c r="AG2133" t="e">
        <f t="shared" si="1116"/>
        <v>#DIV/0!</v>
      </c>
      <c r="AH2133" t="e">
        <f t="shared" si="1117"/>
        <v>#DIV/0!</v>
      </c>
      <c r="AI2133" t="e">
        <f t="shared" si="1118"/>
        <v>#DIV/0!</v>
      </c>
      <c r="AJ2133" t="e">
        <f t="shared" si="1119"/>
        <v>#DIV/0!</v>
      </c>
      <c r="AK2133"/>
      <c r="AL2133"/>
      <c r="AM2133"/>
      <c r="AN2133"/>
    </row>
    <row r="2134" spans="1:40" x14ac:dyDescent="0.25">
      <c r="A2134"/>
      <c r="B2134">
        <f t="shared" si="1085"/>
        <v>200000</v>
      </c>
      <c r="C2134" s="186" t="str">
        <f t="shared" si="1088"/>
        <v>-2.45901559465727E-06+0.0157594596675656i</v>
      </c>
      <c r="D2134" s="158" t="str">
        <f t="shared" si="1089"/>
        <v>-7.66668551911953+0.120822524118003i</v>
      </c>
      <c r="E2134" t="str">
        <f t="shared" si="1090"/>
        <v>7.99987702630368-0.0313651789095308i</v>
      </c>
      <c r="F2134" t="str">
        <f t="shared" si="1091"/>
        <v>0.999200651756313+3.13150555495098E-06i</v>
      </c>
      <c r="G2134">
        <f t="shared" si="1086"/>
        <v>1</v>
      </c>
      <c r="H2134" t="str">
        <f t="shared" si="1092"/>
        <v>11.2469810889412+2.30086745630527i</v>
      </c>
      <c r="I2134" t="str">
        <f t="shared" si="1093"/>
        <v>785.398163397448i</v>
      </c>
      <c r="J2134" t="str">
        <f t="shared" si="1087"/>
        <v>-833.96853233216+171.819985410133i</v>
      </c>
      <c r="K2134" t="str">
        <f t="shared" si="1094"/>
        <v>0.186127354946476-0.903412700571825i</v>
      </c>
      <c r="L2134" t="str">
        <f t="shared" si="1095"/>
        <v>0.0236493959818719-0.0974253527680972i</v>
      </c>
      <c r="M2134" t="str">
        <f t="shared" si="1096"/>
        <v>0.209776750928348-1.00083805333992i</v>
      </c>
      <c r="N2134" t="str">
        <f t="shared" si="1097"/>
        <v>-1.47358146751219i</v>
      </c>
      <c r="O2134" t="str">
        <f t="shared" si="1098"/>
        <v>0.0970618064108763-0.995278355906657i</v>
      </c>
      <c r="P2134" t="str">
        <f t="shared" si="1099"/>
        <v>0.902938193589124+0.995278355906657i</v>
      </c>
      <c r="Q2134" t="str">
        <f t="shared" si="1100"/>
        <v>-0.902938193589124+0.478303111605533i</v>
      </c>
      <c r="R2134" t="str">
        <f t="shared" si="1101"/>
        <v>-0.324932467533865-1.27438907154412i</v>
      </c>
      <c r="S2134" t="str">
        <f t="shared" si="1102"/>
        <v>0.155372443291963i</v>
      </c>
      <c r="T2134" t="str">
        <f t="shared" si="1103"/>
        <v>0.198004943750386-0.0504855513856231i</v>
      </c>
      <c r="U2134" t="e">
        <f t="shared" si="1104"/>
        <v>#DIV/0!</v>
      </c>
      <c r="V2134" t="str">
        <f t="shared" si="1105"/>
        <v>1.33333333333333E-06-0.000530516476972983i</v>
      </c>
      <c r="W2134" t="e">
        <f t="shared" si="1106"/>
        <v>#DIV/0!</v>
      </c>
      <c r="X2134" t="e">
        <f t="shared" si="1107"/>
        <v>#DIV/0!</v>
      </c>
      <c r="Y2134" t="str">
        <f t="shared" si="1108"/>
        <v>0.00083+0.201061929829747i</v>
      </c>
      <c r="Z2134" t="e">
        <f t="shared" si="1109"/>
        <v>#DIV/0!</v>
      </c>
      <c r="AA2134" t="e">
        <f t="shared" si="1110"/>
        <v>#DIV/0!</v>
      </c>
      <c r="AB2134" t="str">
        <f t="shared" si="1111"/>
        <v>1.22094541444654-0.311305875967359i</v>
      </c>
      <c r="AC2134" t="str">
        <f t="shared" si="1112"/>
        <v>0.94455919520701-1.28727336703431i</v>
      </c>
      <c r="AD2134" t="str">
        <f t="shared" si="1113"/>
        <v>0.609583980608977+0.501181238448044i</v>
      </c>
      <c r="AE2134" t="e">
        <f t="shared" si="1114"/>
        <v>#DIV/0!</v>
      </c>
      <c r="AF2134" t="str">
        <f t="shared" si="1115"/>
        <v>-18.9136666080607-2.18004493218727i</v>
      </c>
      <c r="AG2134" t="e">
        <f t="shared" si="1116"/>
        <v>#DIV/0!</v>
      </c>
      <c r="AH2134" t="e">
        <f t="shared" si="1117"/>
        <v>#DIV/0!</v>
      </c>
      <c r="AI2134" t="e">
        <f t="shared" si="1118"/>
        <v>#DIV/0!</v>
      </c>
      <c r="AJ2134" t="e">
        <f t="shared" si="1119"/>
        <v>#DIV/0!</v>
      </c>
      <c r="AK2134"/>
      <c r="AL2134"/>
      <c r="AM2134"/>
      <c r="AN2134"/>
    </row>
    <row r="2135" spans="1:40" x14ac:dyDescent="0.25">
      <c r="A2135"/>
      <c r="B2135">
        <f>B2134+1000</f>
        <v>201000</v>
      </c>
      <c r="C2135" s="186" t="str">
        <f t="shared" si="1088"/>
        <v>-2.43460864359942E-06+0.015681054399377i</v>
      </c>
      <c r="D2135" s="158" t="str">
        <f t="shared" si="1089"/>
        <v>-7.66668533199958+0.12022141706189i</v>
      </c>
      <c r="E2135" t="str">
        <f t="shared" si="1090"/>
        <v>7.99987579351152-0.0315219999464937i</v>
      </c>
      <c r="F2135" t="str">
        <f t="shared" si="1091"/>
        <v>0.999200651879298+3.14716259851856E-06i</v>
      </c>
      <c r="G2135">
        <f t="shared" si="1086"/>
        <v>1</v>
      </c>
      <c r="H2135" t="str">
        <f t="shared" si="1092"/>
        <v>11.2517960095645+2.29047939044409i</v>
      </c>
      <c r="I2135" t="str">
        <f t="shared" si="1093"/>
        <v>789.325154214436i</v>
      </c>
      <c r="J2135" t="str">
        <f t="shared" si="1087"/>
        <v>-842.33909186879+172.679085337184i</v>
      </c>
      <c r="K2135" t="str">
        <f t="shared" si="1094"/>
        <v>0.184350244800067-0.899271718329164i</v>
      </c>
      <c r="L2135" t="str">
        <f t="shared" si="1095"/>
        <v>0.0234276032892213-0.096994220456901i</v>
      </c>
      <c r="M2135" t="str">
        <f t="shared" si="1096"/>
        <v>0.207777848089288-0.996265938786065i</v>
      </c>
      <c r="N2135" t="str">
        <f t="shared" si="1097"/>
        <v>-1.48094937484975i</v>
      </c>
      <c r="O2135" t="str">
        <f t="shared" si="1098"/>
        <v>0.0897261195174484-0.995966477084616i</v>
      </c>
      <c r="P2135" t="str">
        <f t="shared" si="1099"/>
        <v>0.910273880482552+0.995966477084616i</v>
      </c>
      <c r="Q2135" t="str">
        <f t="shared" si="1100"/>
        <v>-0.910273880482552+0.484982897765134i</v>
      </c>
      <c r="R2135" t="str">
        <f t="shared" si="1101"/>
        <v>-0.32484449345415-1.26721256709196i</v>
      </c>
      <c r="S2135" t="str">
        <f t="shared" si="1102"/>
        <v>0.156149305508422i</v>
      </c>
      <c r="T2135" t="str">
        <f t="shared" si="1103"/>
        <v>0.197874362282954-0.0507242420511007i</v>
      </c>
      <c r="U2135" t="e">
        <f t="shared" si="1104"/>
        <v>#DIV/0!</v>
      </c>
      <c r="V2135" t="str">
        <f t="shared" si="1105"/>
        <v>1.33333333333333E-06-0.000527877091515406i</v>
      </c>
      <c r="W2135" t="e">
        <f t="shared" si="1106"/>
        <v>#DIV/0!</v>
      </c>
      <c r="X2135" t="e">
        <f t="shared" si="1107"/>
        <v>#DIV/0!</v>
      </c>
      <c r="Y2135" t="str">
        <f t="shared" si="1108"/>
        <v>0.00083+0.202067239478895i</v>
      </c>
      <c r="Z2135" t="e">
        <f t="shared" si="1109"/>
        <v>#DIV/0!</v>
      </c>
      <c r="AA2135" t="e">
        <f t="shared" si="1110"/>
        <v>#DIV/0!</v>
      </c>
      <c r="AB2135" t="str">
        <f t="shared" si="1111"/>
        <v>1.22014021816783-0.312777699185336i</v>
      </c>
      <c r="AC2135" t="str">
        <f t="shared" si="1112"/>
        <v>0.941908340787882-1.28057241717066i</v>
      </c>
      <c r="AD2135" t="str">
        <f t="shared" si="1113"/>
        <v>0.613280475811154+0.501717992785191i</v>
      </c>
      <c r="AE2135" t="e">
        <f t="shared" si="1114"/>
        <v>#DIV/0!</v>
      </c>
      <c r="AF2135" t="str">
        <f t="shared" si="1115"/>
        <v>-18.9184813415641-2.1702579733822i</v>
      </c>
      <c r="AG2135" t="e">
        <f t="shared" si="1116"/>
        <v>#DIV/0!</v>
      </c>
      <c r="AH2135" t="e">
        <f t="shared" si="1117"/>
        <v>#DIV/0!</v>
      </c>
      <c r="AI2135" t="e">
        <f t="shared" si="1118"/>
        <v>#DIV/0!</v>
      </c>
      <c r="AJ2135" t="e">
        <f t="shared" si="1119"/>
        <v>#DIV/0!</v>
      </c>
      <c r="AK2135"/>
      <c r="AL2135"/>
      <c r="AM2135"/>
      <c r="AN2135"/>
    </row>
    <row r="2136" spans="1:40" x14ac:dyDescent="0.25">
      <c r="A2136"/>
      <c r="B2136">
        <f>B2135+1000</f>
        <v>202000</v>
      </c>
      <c r="C2136" s="186" t="str">
        <f t="shared" si="1088"/>
        <v>-2.41056327402896E-06+0.0156034254209167i</v>
      </c>
      <c r="D2136" s="158" t="str">
        <f t="shared" si="1089"/>
        <v>-7.66668514765174+0.119626261560361i</v>
      </c>
      <c r="E2136" t="str">
        <f t="shared" si="1090"/>
        <v>7.99987455457114-0.0316788209107761i</v>
      </c>
      <c r="F2136" t="str">
        <f t="shared" si="1091"/>
        <v>0.999200652002891+3.16281963484127E-06i</v>
      </c>
      <c r="G2136">
        <f t="shared" si="1086"/>
        <v>1</v>
      </c>
      <c r="H2136" t="str">
        <f t="shared" si="1092"/>
        <v>11.2565439569024+2.28017951895209i</v>
      </c>
      <c r="I2136" t="str">
        <f t="shared" si="1093"/>
        <v>793.252145031423i</v>
      </c>
      <c r="J2136" t="str">
        <f t="shared" si="1087"/>
        <v>-850.751399832036+173.538185264235i</v>
      </c>
      <c r="K2136" t="str">
        <f t="shared" si="1094"/>
        <v>0.182598135618467-0.895166785613185i</v>
      </c>
      <c r="L2136" t="str">
        <f t="shared" si="1095"/>
        <v>0.0232088565448919-0.0965666247181586i</v>
      </c>
      <c r="M2136" t="str">
        <f t="shared" si="1096"/>
        <v>0.205806992163359-0.991733410331344i</v>
      </c>
      <c r="N2136" t="str">
        <f t="shared" si="1097"/>
        <v>-1.48831728218731i</v>
      </c>
      <c r="O2136" t="str">
        <f t="shared" si="1098"/>
        <v>0.0823855617686789-0.996600531412692i</v>
      </c>
      <c r="P2136" t="str">
        <f t="shared" si="1099"/>
        <v>0.917614438231321+0.996600531412692i</v>
      </c>
      <c r="Q2136" t="str">
        <f t="shared" si="1100"/>
        <v>-0.917614438231321+0.491716750774618i</v>
      </c>
      <c r="R2136" t="str">
        <f t="shared" si="1101"/>
        <v>-0.324756002897637-1.26010277277327i</v>
      </c>
      <c r="S2136" t="str">
        <f t="shared" si="1102"/>
        <v>0.156926167724882i</v>
      </c>
      <c r="T2136" t="str">
        <f t="shared" si="1103"/>
        <v>0.197743099070807-0.0509627149803768i</v>
      </c>
      <c r="U2136" t="e">
        <f t="shared" si="1104"/>
        <v>#DIV/0!</v>
      </c>
      <c r="V2136" t="str">
        <f t="shared" si="1105"/>
        <v>1.33333333333333E-06-0.000525263838587115i</v>
      </c>
      <c r="W2136" t="e">
        <f t="shared" si="1106"/>
        <v>#DIV/0!</v>
      </c>
      <c r="X2136" t="e">
        <f t="shared" si="1107"/>
        <v>#DIV/0!</v>
      </c>
      <c r="Y2136" t="str">
        <f t="shared" si="1108"/>
        <v>0.00083+0.203072549128044i</v>
      </c>
      <c r="Z2136" t="e">
        <f t="shared" si="1109"/>
        <v>#DIV/0!</v>
      </c>
      <c r="AA2136" t="e">
        <f t="shared" si="1110"/>
        <v>#DIV/0!</v>
      </c>
      <c r="AB2136" t="str">
        <f t="shared" si="1111"/>
        <v>1.21933081808963-0.314248179790287i</v>
      </c>
      <c r="AC2136" t="str">
        <f t="shared" si="1112"/>
        <v>0.939296389089276-1.27392558322159i</v>
      </c>
      <c r="AD2136" t="str">
        <f t="shared" si="1113"/>
        <v>0.616982269304632+0.502228394520273i</v>
      </c>
      <c r="AE2136" t="e">
        <f t="shared" si="1114"/>
        <v>#DIV/0!</v>
      </c>
      <c r="AF2136" t="str">
        <f t="shared" si="1115"/>
        <v>-18.9232291045541-2.16055325739173i</v>
      </c>
      <c r="AG2136" t="e">
        <f t="shared" si="1116"/>
        <v>#DIV/0!</v>
      </c>
      <c r="AH2136" t="e">
        <f t="shared" si="1117"/>
        <v>#DIV/0!</v>
      </c>
      <c r="AI2136" t="e">
        <f t="shared" si="1118"/>
        <v>#DIV/0!</v>
      </c>
      <c r="AJ2136" t="e">
        <f t="shared" si="1119"/>
        <v>#DIV/0!</v>
      </c>
      <c r="AK2136"/>
      <c r="AL2136"/>
      <c r="AM2136"/>
      <c r="AN2136"/>
    </row>
    <row r="2137" spans="1:40" x14ac:dyDescent="0.25">
      <c r="A2137"/>
      <c r="B2137">
        <f t="shared" ref="B2137:B2200" si="1120">B2136+1000</f>
        <v>203000</v>
      </c>
      <c r="C2137" s="186" t="str">
        <f t="shared" si="1088"/>
        <v>-2.38687237876552E-06+0.0155265612599235i</v>
      </c>
      <c r="D2137" s="158" t="str">
        <f t="shared" si="1089"/>
        <v>-7.66668496602158+0.119036969659414i</v>
      </c>
      <c r="E2137" t="str">
        <f t="shared" si="1090"/>
        <v>7.99987330948257-0.0318356418020164i</v>
      </c>
      <c r="F2137" t="str">
        <f t="shared" si="1091"/>
        <v>0.999200652127102+3.17847666388314E-06i</v>
      </c>
      <c r="G2137">
        <f t="shared" si="1086"/>
        <v>1</v>
      </c>
      <c r="H2137" t="str">
        <f t="shared" si="1092"/>
        <v>11.2612261468672+2.26996680326773i</v>
      </c>
      <c r="I2137" t="str">
        <f t="shared" si="1093"/>
        <v>797.17913584841i</v>
      </c>
      <c r="J2137" t="str">
        <f t="shared" si="1087"/>
        <v>-859.205456221899+174.397285191285i</v>
      </c>
      <c r="K2137" t="str">
        <f t="shared" si="1094"/>
        <v>0.180870566884332-0.89109746041352i</v>
      </c>
      <c r="L2137" t="str">
        <f t="shared" si="1095"/>
        <v>0.0229931013470089-0.0961425262978094i</v>
      </c>
      <c r="M2137" t="str">
        <f t="shared" si="1096"/>
        <v>0.203863668231341-0.987239986711329i</v>
      </c>
      <c r="N2137" t="str">
        <f t="shared" si="1097"/>
        <v>-1.49568518952487i</v>
      </c>
      <c r="O2137" t="str">
        <f t="shared" si="1098"/>
        <v>0.0750405316527134-0.997180484470729i</v>
      </c>
      <c r="P2137" t="str">
        <f t="shared" si="1099"/>
        <v>0.924959468347287+0.997180484470729i</v>
      </c>
      <c r="Q2137" t="str">
        <f t="shared" si="1100"/>
        <v>-0.924959468347287+0.498504705054141i</v>
      </c>
      <c r="R2137" t="str">
        <f t="shared" si="1101"/>
        <v>-0.324666994625049-1.25305869989963i</v>
      </c>
      <c r="S2137" t="str">
        <f t="shared" si="1102"/>
        <v>0.157703029941342i</v>
      </c>
      <c r="T2137" t="str">
        <f t="shared" si="1103"/>
        <v>0.19761115366853-0.0512009687743196i</v>
      </c>
      <c r="U2137" t="e">
        <f t="shared" si="1104"/>
        <v>#DIV/0!</v>
      </c>
      <c r="V2137" t="str">
        <f t="shared" si="1105"/>
        <v>1.33333333333333E-06-0.000522676331993089i</v>
      </c>
      <c r="W2137" t="e">
        <f t="shared" si="1106"/>
        <v>#DIV/0!</v>
      </c>
      <c r="X2137" t="e">
        <f t="shared" si="1107"/>
        <v>#DIV/0!</v>
      </c>
      <c r="Y2137" t="str">
        <f t="shared" si="1108"/>
        <v>0.00083+0.204077858777193i</v>
      </c>
      <c r="Z2137" t="e">
        <f t="shared" si="1109"/>
        <v>#DIV/0!</v>
      </c>
      <c r="AA2137" t="e">
        <f t="shared" si="1110"/>
        <v>#DIV/0!</v>
      </c>
      <c r="AB2137" t="str">
        <f t="shared" si="1111"/>
        <v>1.21851721146539-0.315717309154833i</v>
      </c>
      <c r="AC2137" t="str">
        <f t="shared" si="1112"/>
        <v>0.936722636437805-1.26733220442305i</v>
      </c>
      <c r="AD2137" t="str">
        <f t="shared" si="1113"/>
        <v>0.620689180713975+0.502712393384349i</v>
      </c>
      <c r="AE2137" t="e">
        <f t="shared" si="1114"/>
        <v>#DIV/0!</v>
      </c>
      <c r="AF2137" t="str">
        <f t="shared" si="1115"/>
        <v>-18.9279111128888-2.15092983360832i</v>
      </c>
      <c r="AG2137" t="e">
        <f t="shared" si="1116"/>
        <v>#DIV/0!</v>
      </c>
      <c r="AH2137" t="e">
        <f t="shared" si="1117"/>
        <v>#DIV/0!</v>
      </c>
      <c r="AI2137" t="e">
        <f t="shared" si="1118"/>
        <v>#DIV/0!</v>
      </c>
      <c r="AJ2137" t="e">
        <f t="shared" si="1119"/>
        <v>#DIV/0!</v>
      </c>
      <c r="AK2137"/>
      <c r="AL2137"/>
      <c r="AM2137"/>
      <c r="AN2137"/>
    </row>
    <row r="2138" spans="1:40" x14ac:dyDescent="0.25">
      <c r="A2138"/>
      <c r="B2138">
        <f t="shared" si="1120"/>
        <v>204000</v>
      </c>
      <c r="C2138" s="186" t="str">
        <f t="shared" si="1088"/>
        <v>-2.36352902439644E-06+0.0154504506690831i</v>
      </c>
      <c r="D2138" s="158" t="str">
        <f t="shared" si="1089"/>
        <v>-7.66668478705582+0.118453455129637i</v>
      </c>
      <c r="E2138" t="str">
        <f t="shared" si="1090"/>
        <v>7.9998720582458-0.0319924626198529i</v>
      </c>
      <c r="F2138" t="str">
        <f t="shared" si="1091"/>
        <v>0.999200652251932+3.19413368560809E-06i</v>
      </c>
      <c r="G2138">
        <f t="shared" si="1086"/>
        <v>1</v>
      </c>
      <c r="H2138" t="str">
        <f t="shared" si="1092"/>
        <v>11.2658437683839+2.25984021934497i</v>
      </c>
      <c r="I2138" t="str">
        <f t="shared" si="1093"/>
        <v>801.106126665397i</v>
      </c>
      <c r="J2138" t="str">
        <f t="shared" si="1087"/>
        <v>-867.701261038379+175.256385118335i</v>
      </c>
      <c r="K2138" t="str">
        <f t="shared" si="1094"/>
        <v>0.179167088486809-0.887063307346026i</v>
      </c>
      <c r="L2138" t="str">
        <f t="shared" si="1095"/>
        <v>0.0227802844765803-0.0957218864299733i</v>
      </c>
      <c r="M2138" t="str">
        <f t="shared" si="1096"/>
        <v>0.201947372963389-0.982785193775999i</v>
      </c>
      <c r="N2138" t="str">
        <f t="shared" si="1097"/>
        <v>-1.50305309686243i</v>
      </c>
      <c r="O2138" t="str">
        <f t="shared" si="1098"/>
        <v>0.0676914279004825-0.997706304775505i</v>
      </c>
      <c r="P2138" t="str">
        <f t="shared" si="1099"/>
        <v>0.932308572099517+0.997706304775505i</v>
      </c>
      <c r="Q2138" t="str">
        <f t="shared" si="1100"/>
        <v>-0.932308572099517+0.505346792086925i</v>
      </c>
      <c r="R2138" t="str">
        <f t="shared" si="1101"/>
        <v>-0.324577467388914-1.24607937915665i</v>
      </c>
      <c r="S2138" t="str">
        <f t="shared" si="1102"/>
        <v>0.158479892157802i</v>
      </c>
      <c r="T2138" t="str">
        <f t="shared" si="1103"/>
        <v>0.197478525628807-0.0514390020286476i</v>
      </c>
      <c r="U2138" t="e">
        <f t="shared" si="1104"/>
        <v>#DIV/0!</v>
      </c>
      <c r="V2138" t="str">
        <f t="shared" si="1105"/>
        <v>1.33333333333333E-06-0.00052011419311077i</v>
      </c>
      <c r="W2138" t="e">
        <f t="shared" si="1106"/>
        <v>#DIV/0!</v>
      </c>
      <c r="X2138" t="e">
        <f t="shared" si="1107"/>
        <v>#DIV/0!</v>
      </c>
      <c r="Y2138" t="str">
        <f t="shared" si="1108"/>
        <v>0.00083+0.205083168426342i</v>
      </c>
      <c r="Z2138" t="e">
        <f t="shared" si="1109"/>
        <v>#DIV/0!</v>
      </c>
      <c r="AA2138" t="e">
        <f t="shared" si="1110"/>
        <v>#DIV/0!</v>
      </c>
      <c r="AB2138" t="str">
        <f t="shared" si="1111"/>
        <v>1.21769939553686-0.317185078619841i</v>
      </c>
      <c r="AC2138" t="str">
        <f t="shared" si="1112"/>
        <v>0.93418639503352-1.26079162977407i</v>
      </c>
      <c r="AD2138" t="str">
        <f t="shared" si="1113"/>
        <v>0.624401029173244+0.503169940263617i</v>
      </c>
      <c r="AE2138" t="e">
        <f t="shared" si="1114"/>
        <v>#DIV/0!</v>
      </c>
      <c r="AF2138" t="str">
        <f t="shared" si="1115"/>
        <v>-18.9325285554397-2.14138676421533i</v>
      </c>
      <c r="AG2138" t="e">
        <f t="shared" si="1116"/>
        <v>#DIV/0!</v>
      </c>
      <c r="AH2138" t="e">
        <f t="shared" si="1117"/>
        <v>#DIV/0!</v>
      </c>
      <c r="AI2138" t="e">
        <f t="shared" si="1118"/>
        <v>#DIV/0!</v>
      </c>
      <c r="AJ2138" t="e">
        <f t="shared" si="1119"/>
        <v>#DIV/0!</v>
      </c>
      <c r="AK2138"/>
      <c r="AL2138"/>
      <c r="AM2138"/>
      <c r="AN2138"/>
    </row>
    <row r="2139" spans="1:40" x14ac:dyDescent="0.25">
      <c r="A2139"/>
      <c r="B2139">
        <f t="shared" si="1120"/>
        <v>205000</v>
      </c>
      <c r="C2139" s="186" t="str">
        <f t="shared" si="1088"/>
        <v>-2.34052644620308E-06+0.0153750826205405i</v>
      </c>
      <c r="D2139" s="158" t="str">
        <f t="shared" si="1089"/>
        <v>-7.66668461070279+0.117875633424144i</v>
      </c>
      <c r="E2139" t="str">
        <f t="shared" si="1090"/>
        <v>7.99987080086085-0.0321492833639243i</v>
      </c>
      <c r="F2139" t="str">
        <f t="shared" si="1091"/>
        <v>0.999200652377361+0.00000320979069998i</v>
      </c>
      <c r="G2139">
        <f t="shared" si="1086"/>
        <v>1</v>
      </c>
      <c r="H2139" t="str">
        <f t="shared" si="1092"/>
        <v>11.2703979840934+2.24979875745074i</v>
      </c>
      <c r="I2139" t="str">
        <f t="shared" si="1093"/>
        <v>805.033117482385i</v>
      </c>
      <c r="J2139" t="str">
        <f t="shared" si="1087"/>
        <v>-876.238814281475+176.115485045386i</v>
      </c>
      <c r="K2139" t="str">
        <f t="shared" si="1094"/>
        <v>0.177487260444823-0.883063897545182i</v>
      </c>
      <c r="L2139" t="str">
        <f t="shared" si="1095"/>
        <v>0.0225703538675076-0.0953046668321453i</v>
      </c>
      <c r="M2139" t="str">
        <f t="shared" si="1096"/>
        <v>0.200057614312331-0.978368564377327i</v>
      </c>
      <c r="N2139" t="str">
        <f t="shared" si="1097"/>
        <v>-1.5104210042i</v>
      </c>
      <c r="O2139" t="str">
        <f t="shared" si="1098"/>
        <v>0.0603386494640482-0.998177963782438i</v>
      </c>
      <c r="P2139" t="str">
        <f t="shared" si="1099"/>
        <v>0.939661350535952+0.998177963782438i</v>
      </c>
      <c r="Q2139" t="str">
        <f t="shared" si="1100"/>
        <v>-0.939661350535952+0.512243040417562i</v>
      </c>
      <c r="R2139" t="str">
        <f t="shared" si="1101"/>
        <v>-0.32448741993353-1.23916386013143i</v>
      </c>
      <c r="S2139" t="str">
        <f t="shared" si="1102"/>
        <v>0.159256754374262i</v>
      </c>
      <c r="T2139" t="str">
        <f t="shared" si="1103"/>
        <v>0.197345214502414-0.0516768133338922i</v>
      </c>
      <c r="U2139" t="e">
        <f t="shared" si="1104"/>
        <v>#DIV/0!</v>
      </c>
      <c r="V2139" t="str">
        <f t="shared" si="1105"/>
        <v>1.33333333333333E-06-0.000517577050705351i</v>
      </c>
      <c r="W2139" t="e">
        <f t="shared" si="1106"/>
        <v>#DIV/0!</v>
      </c>
      <c r="X2139" t="e">
        <f t="shared" si="1107"/>
        <v>#DIV/0!</v>
      </c>
      <c r="Y2139" t="str">
        <f t="shared" si="1108"/>
        <v>0.00083+0.20608847807549i</v>
      </c>
      <c r="Z2139" t="e">
        <f t="shared" si="1109"/>
        <v>#DIV/0!</v>
      </c>
      <c r="AA2139" t="e">
        <f t="shared" si="1110"/>
        <v>#DIV/0!</v>
      </c>
      <c r="AB2139" t="str">
        <f t="shared" si="1111"/>
        <v>1.21687736753402-0.318651479494195i</v>
      </c>
      <c r="AC2139" t="str">
        <f t="shared" si="1112"/>
        <v>0.931686992530079-1.25430321788222i</v>
      </c>
      <c r="AD2139" t="str">
        <f t="shared" si="1113"/>
        <v>0.628117633332746+0.503600987204385i</v>
      </c>
      <c r="AE2139" t="e">
        <f t="shared" si="1114"/>
        <v>#DIV/0!</v>
      </c>
      <c r="AF2139" t="str">
        <f t="shared" si="1115"/>
        <v>-18.9370825947962-2.1319231240266i</v>
      </c>
      <c r="AG2139" t="e">
        <f t="shared" si="1116"/>
        <v>#DIV/0!</v>
      </c>
      <c r="AH2139" t="e">
        <f t="shared" si="1117"/>
        <v>#DIV/0!</v>
      </c>
      <c r="AI2139" t="e">
        <f t="shared" si="1118"/>
        <v>#DIV/0!</v>
      </c>
      <c r="AJ2139" t="e">
        <f t="shared" si="1119"/>
        <v>#DIV/0!</v>
      </c>
      <c r="AK2139"/>
      <c r="AL2139"/>
      <c r="AM2139"/>
      <c r="AN2139"/>
    </row>
    <row r="2140" spans="1:40" x14ac:dyDescent="0.25">
      <c r="A2140"/>
      <c r="B2140">
        <f t="shared" si="1120"/>
        <v>206000</v>
      </c>
      <c r="C2140" s="186" t="str">
        <f t="shared" si="1088"/>
        <v>-2.31785804325951E-06+0.0153004463005739i</v>
      </c>
      <c r="D2140" s="158" t="str">
        <f t="shared" si="1089"/>
        <v>-7.66668443691164+0.117303421637733i</v>
      </c>
      <c r="E2140" t="str">
        <f t="shared" si="1090"/>
        <v>7.99986953732771-0.0323061040338689i</v>
      </c>
      <c r="F2140" t="str">
        <f t="shared" si="1091"/>
        <v>0.999200652503419+0.000003225447706963i</v>
      </c>
      <c r="G2140">
        <f t="shared" si="1086"/>
        <v>1</v>
      </c>
      <c r="H2140" t="str">
        <f t="shared" si="1092"/>
        <v>11.2748899310322+2.23984142196348i</v>
      </c>
      <c r="I2140" t="str">
        <f t="shared" si="1093"/>
        <v>808.960108299372i</v>
      </c>
      <c r="J2140" t="str">
        <f t="shared" si="1087"/>
        <v>-884.818115951188+176.974584972437i</v>
      </c>
      <c r="K2140" t="str">
        <f t="shared" si="1094"/>
        <v>0.175830652638776-0.879098808557964i</v>
      </c>
      <c r="L2140" t="str">
        <f t="shared" si="1095"/>
        <v>0.0223632585774563-0.0948908297003286i</v>
      </c>
      <c r="M2140" t="str">
        <f t="shared" si="1096"/>
        <v>0.198193911216232-0.973989638258293i</v>
      </c>
      <c r="N2140" t="str">
        <f t="shared" si="1097"/>
        <v>-1.51778891153756i</v>
      </c>
      <c r="O2140" t="str">
        <f t="shared" si="1098"/>
        <v>0.0529825954949849-0.998595435887134i</v>
      </c>
      <c r="P2140" t="str">
        <f t="shared" si="1099"/>
        <v>0.947017404505015+0.998595435887134i</v>
      </c>
      <c r="Q2140" t="str">
        <f t="shared" si="1100"/>
        <v>-0.947017404505015+0.519193475650426i</v>
      </c>
      <c r="R2140" t="str">
        <f t="shared" si="1101"/>
        <v>-0.324396850994931-1.23231121085385i</v>
      </c>
      <c r="S2140" t="str">
        <f t="shared" si="1102"/>
        <v>0.160033616590721i</v>
      </c>
      <c r="T2140" t="str">
        <f t="shared" si="1103"/>
        <v>0.197211219838232-0.05191440127536i</v>
      </c>
      <c r="U2140" t="e">
        <f t="shared" si="1104"/>
        <v>#DIV/0!</v>
      </c>
      <c r="V2140" t="str">
        <f t="shared" si="1105"/>
        <v>1.33333333333333E-06-0.000515064540750471i</v>
      </c>
      <c r="W2140" t="e">
        <f t="shared" si="1106"/>
        <v>#DIV/0!</v>
      </c>
      <c r="X2140" t="e">
        <f t="shared" si="1107"/>
        <v>#DIV/0!</v>
      </c>
      <c r="Y2140" t="str">
        <f t="shared" si="1108"/>
        <v>0.00083+0.207093787724639i</v>
      </c>
      <c r="Z2140" t="e">
        <f t="shared" si="1109"/>
        <v>#DIV/0!</v>
      </c>
      <c r="AA2140" t="e">
        <f t="shared" si="1110"/>
        <v>#DIV/0!</v>
      </c>
      <c r="AB2140" t="str">
        <f t="shared" si="1111"/>
        <v>1.21605112467515-0.320116503054559i</v>
      </c>
      <c r="AC2140" t="str">
        <f t="shared" si="1112"/>
        <v>0.929223771627646-1.24786633681119i</v>
      </c>
      <c r="AD2140" t="str">
        <f t="shared" si="1113"/>
        <v>0.631838811365803+0.504005487418041i</v>
      </c>
      <c r="AE2140" t="e">
        <f t="shared" si="1114"/>
        <v>#DIV/0!</v>
      </c>
      <c r="AF2140" t="str">
        <f t="shared" si="1115"/>
        <v>-18.9415743679438-2.12253800032575i</v>
      </c>
      <c r="AG2140" t="e">
        <f t="shared" si="1116"/>
        <v>#DIV/0!</v>
      </c>
      <c r="AH2140" t="e">
        <f t="shared" si="1117"/>
        <v>#DIV/0!</v>
      </c>
      <c r="AI2140" t="e">
        <f t="shared" si="1118"/>
        <v>#DIV/0!</v>
      </c>
      <c r="AJ2140" t="e">
        <f t="shared" si="1119"/>
        <v>#DIV/0!</v>
      </c>
      <c r="AK2140"/>
      <c r="AL2140"/>
      <c r="AM2140"/>
      <c r="AN2140"/>
    </row>
    <row r="2141" spans="1:40" x14ac:dyDescent="0.25">
      <c r="A2141"/>
      <c r="B2141">
        <f t="shared" si="1120"/>
        <v>207000</v>
      </c>
      <c r="C2141" s="186" t="str">
        <f t="shared" si="1088"/>
        <v>-2.29551737369639E-06+0.0152265311044222i</v>
      </c>
      <c r="D2141" s="158" t="str">
        <f t="shared" si="1089"/>
        <v>-7.66668426563317+0.116736738467237i</v>
      </c>
      <c r="E2141" t="str">
        <f t="shared" si="1090"/>
        <v>7.99986826764639-0.0324629246293252i</v>
      </c>
      <c r="F2141" t="str">
        <f t="shared" si="1091"/>
        <v>0.999200652630084+3.24110470652093E-06i</v>
      </c>
      <c r="G2141">
        <f t="shared" si="1086"/>
        <v>1</v>
      </c>
      <c r="H2141" t="str">
        <f t="shared" si="1092"/>
        <v>11.2793207212947+2.22996723117377i</v>
      </c>
      <c r="I2141" t="str">
        <f t="shared" si="1093"/>
        <v>812.887099116359i</v>
      </c>
      <c r="J2141" t="str">
        <f t="shared" si="1087"/>
        <v>-893.439166047518+177.833684899488i</v>
      </c>
      <c r="K2141" t="str">
        <f t="shared" si="1094"/>
        <v>0.174196844550375-0.875167624239249i</v>
      </c>
      <c r="L2141" t="str">
        <f t="shared" si="1095"/>
        <v>0.0221589487595579-0.0944803377041138i</v>
      </c>
      <c r="M2141" t="str">
        <f t="shared" si="1096"/>
        <v>0.196355793309933-0.969647961943363i</v>
      </c>
      <c r="N2141" t="str">
        <f t="shared" si="1097"/>
        <v>-1.52515681887512i</v>
      </c>
      <c r="O2141" t="str">
        <f t="shared" si="1098"/>
        <v>0.045623665322653-0.99895869842678i</v>
      </c>
      <c r="P2141" t="str">
        <f t="shared" si="1099"/>
        <v>0.954376334677347+0.99895869842678i</v>
      </c>
      <c r="Q2141" t="str">
        <f t="shared" si="1100"/>
        <v>-0.954376334677347+0.52619812044834i</v>
      </c>
      <c r="R2141" t="str">
        <f t="shared" si="1101"/>
        <v>-0.324305759300854-1.22552051735113i</v>
      </c>
      <c r="S2141" t="str">
        <f t="shared" si="1102"/>
        <v>0.160810478807181i</v>
      </c>
      <c r="T2141" t="str">
        <f t="shared" si="1103"/>
        <v>0.197076541183259-0.0521517644330967i</v>
      </c>
      <c r="U2141" t="e">
        <f t="shared" si="1104"/>
        <v>#DIV/0!</v>
      </c>
      <c r="V2141" t="str">
        <f t="shared" si="1105"/>
        <v>1.33333333333333E-06-0.000512576306254092i</v>
      </c>
      <c r="W2141" t="e">
        <f t="shared" si="1106"/>
        <v>#DIV/0!</v>
      </c>
      <c r="X2141" t="e">
        <f t="shared" si="1107"/>
        <v>#DIV/0!</v>
      </c>
      <c r="Y2141" t="str">
        <f t="shared" si="1108"/>
        <v>0.00083+0.208099097373788i</v>
      </c>
      <c r="Z2141" t="e">
        <f t="shared" si="1109"/>
        <v>#DIV/0!</v>
      </c>
      <c r="AA2141" t="e">
        <f t="shared" si="1110"/>
        <v>#DIV/0!</v>
      </c>
      <c r="AB2141" t="str">
        <f t="shared" si="1111"/>
        <v>1.21522066416695-0.321580140545159i</v>
      </c>
      <c r="AC2141" t="str">
        <f t="shared" si="1112"/>
        <v>0.926796089678051-1.24148036393041i</v>
      </c>
      <c r="AD2141" t="str">
        <f t="shared" si="1113"/>
        <v>0.635564380975582+0.504383395286009i</v>
      </c>
      <c r="AE2141" t="e">
        <f t="shared" si="1114"/>
        <v>#DIV/0!</v>
      </c>
      <c r="AF2141" t="str">
        <f t="shared" si="1115"/>
        <v>-18.9460049869279-2.11323049270653i</v>
      </c>
      <c r="AG2141" t="e">
        <f t="shared" si="1116"/>
        <v>#DIV/0!</v>
      </c>
      <c r="AH2141" t="e">
        <f t="shared" si="1117"/>
        <v>#DIV/0!</v>
      </c>
      <c r="AI2141" t="e">
        <f t="shared" si="1118"/>
        <v>#DIV/0!</v>
      </c>
      <c r="AJ2141" t="e">
        <f t="shared" si="1119"/>
        <v>#DIV/0!</v>
      </c>
      <c r="AK2141"/>
      <c r="AL2141"/>
      <c r="AM2141"/>
      <c r="AN2141"/>
    </row>
    <row r="2142" spans="1:40" x14ac:dyDescent="0.25">
      <c r="A2142"/>
      <c r="B2142">
        <f t="shared" si="1120"/>
        <v>208000</v>
      </c>
      <c r="C2142" s="186" t="str">
        <f t="shared" si="1088"/>
        <v>-2.27349815012391E-06+0.0151533266312622i</v>
      </c>
      <c r="D2142" s="158" t="str">
        <f t="shared" si="1089"/>
        <v>-7.66668409681915+0.11617550417301i</v>
      </c>
      <c r="E2142" t="str">
        <f t="shared" si="1090"/>
        <v>7.9998669918169-0.0326197451499316i</v>
      </c>
      <c r="F2142" t="str">
        <f t="shared" si="1091"/>
        <v>0.999200652757359+3.25676169861774E-06i</v>
      </c>
      <c r="G2142">
        <f t="shared" si="1086"/>
        <v>1</v>
      </c>
      <c r="H2142" t="str">
        <f t="shared" si="1092"/>
        <v>11.2836914426743+2.22017521708606i</v>
      </c>
      <c r="I2142" t="str">
        <f t="shared" si="1093"/>
        <v>816.814089933346i</v>
      </c>
      <c r="J2142" t="str">
        <f t="shared" si="1087"/>
        <v>-902.101964570464+178.692784826538i</v>
      </c>
      <c r="K2142" t="str">
        <f t="shared" si="1094"/>
        <v>0.172585425010294-0.871269934648714i</v>
      </c>
      <c r="L2142" t="str">
        <f t="shared" si="1095"/>
        <v>0.0219573756349164-0.0940731539817107i</v>
      </c>
      <c r="M2142" t="str">
        <f t="shared" si="1096"/>
        <v>0.19454280064521-0.965343088630425i</v>
      </c>
      <c r="N2142" t="str">
        <f t="shared" si="1097"/>
        <v>-1.53252472621268i</v>
      </c>
      <c r="O2142" t="str">
        <f t="shared" si="1098"/>
        <v>0.0382622584325589-0.999267731681375i</v>
      </c>
      <c r="P2142" t="str">
        <f t="shared" si="1099"/>
        <v>0.961737741567441+0.999267731681375i</v>
      </c>
      <c r="Q2142" t="str">
        <f t="shared" si="1100"/>
        <v>-0.961737741567441+0.533256994531305i</v>
      </c>
      <c r="R2142" t="str">
        <f t="shared" si="1101"/>
        <v>-0.324214143570709-1.21879088321526i</v>
      </c>
      <c r="S2142" t="str">
        <f t="shared" si="1102"/>
        <v>0.161587341023641i</v>
      </c>
      <c r="T2142" t="str">
        <f t="shared" si="1103"/>
        <v>0.196941178082609-0.0523889013818479i</v>
      </c>
      <c r="U2142" t="e">
        <f t="shared" si="1104"/>
        <v>#DIV/0!</v>
      </c>
      <c r="V2142" t="str">
        <f t="shared" si="1105"/>
        <v>1.33333333333333E-06-0.000510111997089408i</v>
      </c>
      <c r="W2142" t="e">
        <f t="shared" si="1106"/>
        <v>#DIV/0!</v>
      </c>
      <c r="X2142" t="e">
        <f t="shared" si="1107"/>
        <v>#DIV/0!</v>
      </c>
      <c r="Y2142" t="str">
        <f t="shared" si="1108"/>
        <v>0.00083+0.209104407022937i</v>
      </c>
      <c r="Z2142" t="e">
        <f t="shared" si="1109"/>
        <v>#DIV/0!</v>
      </c>
      <c r="AA2142" t="e">
        <f t="shared" si="1110"/>
        <v>#DIV/0!</v>
      </c>
      <c r="AB2142" t="str">
        <f t="shared" si="1111"/>
        <v>1.21438598320448-0.323042383177538i</v>
      </c>
      <c r="AC2142" t="str">
        <f t="shared" si="1112"/>
        <v>0.924403318301749-1.23514468576657i</v>
      </c>
      <c r="AD2142" t="str">
        <f t="shared" si="1113"/>
        <v>0.639294159401934+0.504734666364605i</v>
      </c>
      <c r="AE2142" t="e">
        <f t="shared" si="1114"/>
        <v>#DIV/0!</v>
      </c>
      <c r="AF2142" t="str">
        <f t="shared" si="1115"/>
        <v>-18.9503755394935-2.10399971291305i</v>
      </c>
      <c r="AG2142" t="e">
        <f t="shared" si="1116"/>
        <v>#DIV/0!</v>
      </c>
      <c r="AH2142" t="e">
        <f t="shared" si="1117"/>
        <v>#DIV/0!</v>
      </c>
      <c r="AI2142" t="e">
        <f t="shared" si="1118"/>
        <v>#DIV/0!</v>
      </c>
      <c r="AJ2142" t="e">
        <f t="shared" si="1119"/>
        <v>#DIV/0!</v>
      </c>
      <c r="AK2142"/>
      <c r="AL2142"/>
      <c r="AM2142"/>
      <c r="AN2142"/>
    </row>
    <row r="2143" spans="1:40" x14ac:dyDescent="0.25">
      <c r="A2143"/>
      <c r="B2143">
        <f t="shared" si="1120"/>
        <v>209000</v>
      </c>
      <c r="C2143" s="186" t="str">
        <f t="shared" si="1088"/>
        <v>-2.25179423520748E-06+0.0150808226793295i</v>
      </c>
      <c r="D2143" s="158" t="str">
        <f t="shared" si="1089"/>
        <v>-7.66668393042251+0.115619640541526i</v>
      </c>
      <c r="E2143" t="str">
        <f t="shared" si="1090"/>
        <v>7.99986570983924-0.0327765655953265i</v>
      </c>
      <c r="F2143" t="str">
        <f t="shared" si="1091"/>
        <v>0.999200652885252+3.27241868321745E-06i</v>
      </c>
      <c r="G2143">
        <f t="shared" si="1086"/>
        <v>1</v>
      </c>
      <c r="H2143" t="str">
        <f t="shared" si="1092"/>
        <v>11.2880031592861+2.21046442522245i</v>
      </c>
      <c r="I2143" t="str">
        <f t="shared" si="1093"/>
        <v>820.741080750333i</v>
      </c>
      <c r="J2143" t="str">
        <f t="shared" si="1087"/>
        <v>-910.806511520027+179.551884753589i</v>
      </c>
      <c r="K2143" t="str">
        <f t="shared" si="1094"/>
        <v>0.170995991953426-0.867405335949242i</v>
      </c>
      <c r="L2143" t="str">
        <f t="shared" si="1095"/>
        <v>0.0217584914658966-0.0936692421349429i</v>
      </c>
      <c r="M2143" t="str">
        <f t="shared" si="1096"/>
        <v>0.192754483419323-0.961074578084185i</v>
      </c>
      <c r="N2143" t="str">
        <f t="shared" si="1097"/>
        <v>-1.53989263355024i</v>
      </c>
      <c r="O2143" t="str">
        <f t="shared" si="1098"/>
        <v>0.0308987744446603-0.999522518874797i</v>
      </c>
      <c r="P2143" t="str">
        <f t="shared" si="1099"/>
        <v>0.96910122555534+0.999522518874797i</v>
      </c>
      <c r="Q2143" t="str">
        <f t="shared" si="1100"/>
        <v>-0.96910122555534+0.540370114675443i</v>
      </c>
      <c r="R2143" t="str">
        <f t="shared" si="1101"/>
        <v>-0.324122002515541-1.21212142918281i</v>
      </c>
      <c r="S2143" t="str">
        <f t="shared" si="1102"/>
        <v>0.162364203240101i</v>
      </c>
      <c r="T2143" t="str">
        <f t="shared" si="1103"/>
        <v>0.196805130079519-0.0526258106910218i</v>
      </c>
      <c r="U2143" t="e">
        <f t="shared" si="1104"/>
        <v>#DIV/0!</v>
      </c>
      <c r="V2143" t="str">
        <f t="shared" si="1105"/>
        <v>1.33333333333333E-06-0.000507671269830607i</v>
      </c>
      <c r="W2143" t="e">
        <f t="shared" si="1106"/>
        <v>#DIV/0!</v>
      </c>
      <c r="X2143" t="e">
        <f t="shared" si="1107"/>
        <v>#DIV/0!</v>
      </c>
      <c r="Y2143" t="str">
        <f t="shared" si="1108"/>
        <v>0.00083+0.210109716672085i</v>
      </c>
      <c r="Z2143" t="e">
        <f t="shared" si="1109"/>
        <v>#DIV/0!</v>
      </c>
      <c r="AA2143" t="e">
        <f t="shared" si="1110"/>
        <v>#DIV/0!</v>
      </c>
      <c r="AB2143" t="str">
        <f t="shared" si="1111"/>
        <v>1.21354707897123-0.324503222130328i</v>
      </c>
      <c r="AC2143" t="str">
        <f t="shared" si="1112"/>
        <v>0.922044843016264-1.22885869785721i</v>
      </c>
      <c r="AD2143" t="str">
        <f t="shared" si="1113"/>
        <v>0.643027963428331+0.505059257389904i</v>
      </c>
      <c r="AE2143" t="e">
        <f t="shared" si="1114"/>
        <v>#DIV/0!</v>
      </c>
      <c r="AF2143" t="str">
        <f t="shared" si="1115"/>
        <v>-18.9546870897086-2.09484478468092i</v>
      </c>
      <c r="AG2143" t="e">
        <f t="shared" si="1116"/>
        <v>#DIV/0!</v>
      </c>
      <c r="AH2143" t="e">
        <f t="shared" si="1117"/>
        <v>#DIV/0!</v>
      </c>
      <c r="AI2143" t="e">
        <f t="shared" si="1118"/>
        <v>#DIV/0!</v>
      </c>
      <c r="AJ2143" t="e">
        <f t="shared" si="1119"/>
        <v>#DIV/0!</v>
      </c>
      <c r="AK2143"/>
      <c r="AL2143"/>
      <c r="AM2143"/>
      <c r="AN2143"/>
    </row>
    <row r="2144" spans="1:40" x14ac:dyDescent="0.25">
      <c r="A2144"/>
      <c r="B2144">
        <f t="shared" si="1120"/>
        <v>210000</v>
      </c>
      <c r="C2144" s="186" t="str">
        <f t="shared" si="1088"/>
        <v>-2.23039963739076E-06+0.0150090092411786i</v>
      </c>
      <c r="D2144" s="158" t="str">
        <f t="shared" si="1089"/>
        <v>-7.66668376639724+0.115069070849036i</v>
      </c>
      <c r="E2144" t="str">
        <f t="shared" si="1090"/>
        <v>7.99986442171343-0.0329333859651486i</v>
      </c>
      <c r="F2144" t="str">
        <f t="shared" si="1091"/>
        <v>0.999200653013753+3.28807566028399E-06i</v>
      </c>
      <c r="G2144">
        <f t="shared" si="1086"/>
        <v>1</v>
      </c>
      <c r="H2144" t="str">
        <f t="shared" si="1092"/>
        <v>11.2922569121722+2.20083391442806i</v>
      </c>
      <c r="I2144" t="str">
        <f t="shared" si="1093"/>
        <v>824.668071567321i</v>
      </c>
      <c r="J2144" t="str">
        <f t="shared" si="1087"/>
        <v>-919.552806896206+180.41098468064i</v>
      </c>
      <c r="K2144" t="str">
        <f t="shared" si="1094"/>
        <v>0.169428152181456-0.863573430306844i</v>
      </c>
      <c r="L2144" t="str">
        <f t="shared" si="1095"/>
        <v>0.0215622495301672-0.0932685662242101i</v>
      </c>
      <c r="M2144" t="str">
        <f t="shared" si="1096"/>
        <v>0.190990401711623-0.956841996531054i</v>
      </c>
      <c r="N2144" t="str">
        <f t="shared" si="1097"/>
        <v>-1.5472605408878i</v>
      </c>
      <c r="O2144" t="str">
        <f t="shared" si="1098"/>
        <v>0.0235336130916719-0.999723046175715i</v>
      </c>
      <c r="P2144" t="str">
        <f t="shared" si="1099"/>
        <v>0.976466386908328+0.999723046175715i</v>
      </c>
      <c r="Q2144" t="str">
        <f t="shared" si="1100"/>
        <v>-0.976466386908328+0.547537494712085i</v>
      </c>
      <c r="R2144" t="str">
        <f t="shared" si="1101"/>
        <v>-0.324029334837994-1.20551129272681i</v>
      </c>
      <c r="S2144" t="str">
        <f t="shared" si="1102"/>
        <v>0.163141065456561i</v>
      </c>
      <c r="T2144" t="str">
        <f t="shared" si="1103"/>
        <v>0.196668396715368-0.0528624909246511i</v>
      </c>
      <c r="U2144" t="e">
        <f t="shared" si="1104"/>
        <v>#DIV/0!</v>
      </c>
      <c r="V2144" t="str">
        <f t="shared" si="1105"/>
        <v>1.33333333333333E-06-0.000505253787593318i</v>
      </c>
      <c r="W2144" t="e">
        <f t="shared" si="1106"/>
        <v>#DIV/0!</v>
      </c>
      <c r="X2144" t="e">
        <f t="shared" si="1107"/>
        <v>#DIV/0!</v>
      </c>
      <c r="Y2144" t="str">
        <f t="shared" si="1108"/>
        <v>0.00083+0.211115026321234i</v>
      </c>
      <c r="Z2144" t="e">
        <f t="shared" si="1109"/>
        <v>#DIV/0!</v>
      </c>
      <c r="AA2144" t="e">
        <f t="shared" si="1110"/>
        <v>#DIV/0!</v>
      </c>
      <c r="AB2144" t="str">
        <f t="shared" si="1111"/>
        <v>1.21270394863923-0.325962648549015i</v>
      </c>
      <c r="AC2144" t="str">
        <f t="shared" si="1112"/>
        <v>0.919720062875688-1.22262180460641i</v>
      </c>
      <c r="AD2144" t="str">
        <f t="shared" si="1113"/>
        <v>0.646765609388809+0.505357126282584i</v>
      </c>
      <c r="AE2144" t="e">
        <f t="shared" si="1114"/>
        <v>#DIV/0!</v>
      </c>
      <c r="AF2144" t="str">
        <f t="shared" si="1115"/>
        <v>-18.9589406785694-2.08576484357902i</v>
      </c>
      <c r="AG2144" t="e">
        <f t="shared" si="1116"/>
        <v>#DIV/0!</v>
      </c>
      <c r="AH2144" t="e">
        <f t="shared" si="1117"/>
        <v>#DIV/0!</v>
      </c>
      <c r="AI2144" t="e">
        <f t="shared" si="1118"/>
        <v>#DIV/0!</v>
      </c>
      <c r="AJ2144" t="e">
        <f t="shared" si="1119"/>
        <v>#DIV/0!</v>
      </c>
      <c r="AK2144"/>
      <c r="AL2144"/>
      <c r="AM2144"/>
      <c r="AN2144"/>
    </row>
    <row r="2145" spans="1:40" x14ac:dyDescent="0.25">
      <c r="A2145"/>
      <c r="B2145">
        <f t="shared" si="1120"/>
        <v>211000</v>
      </c>
      <c r="C2145" s="186" t="str">
        <f t="shared" si="1088"/>
        <v>-2.20930850676025E-06+0.0149378764990791i</v>
      </c>
      <c r="D2145" s="158" t="str">
        <f t="shared" si="1089"/>
        <v>-7.66668360469858+0.114523719826273i</v>
      </c>
      <c r="E2145" t="str">
        <f t="shared" si="1090"/>
        <v>7.99986312743945-0.0330902062590359i</v>
      </c>
      <c r="F2145" t="str">
        <f t="shared" si="1091"/>
        <v>0.999200653142873+3.30373262978133E-06i</v>
      </c>
      <c r="G2145">
        <f t="shared" si="1086"/>
        <v>1</v>
      </c>
      <c r="H2145" t="str">
        <f t="shared" si="1092"/>
        <v>11.2964537198882+2.19128275667849i</v>
      </c>
      <c r="I2145" t="str">
        <f t="shared" si="1093"/>
        <v>828.595062384308i</v>
      </c>
      <c r="J2145" t="str">
        <f t="shared" si="1087"/>
        <v>-928.340850699002+181.270084607691i</v>
      </c>
      <c r="K2145" t="str">
        <f t="shared" si="1094"/>
        <v>0.167881521132521-0.859773825792072i</v>
      </c>
      <c r="L2145" t="str">
        <f t="shared" si="1095"/>
        <v>0.0213686040954765-0.092871090763425i</v>
      </c>
      <c r="M2145" t="str">
        <f t="shared" si="1096"/>
        <v>0.189250125227998-0.952644916555497i</v>
      </c>
      <c r="N2145" t="str">
        <f t="shared" si="1097"/>
        <v>-1.55462844822536i</v>
      </c>
      <c r="O2145" t="str">
        <f t="shared" si="1098"/>
        <v>0.0161671741973649-0.999869302698344i</v>
      </c>
      <c r="P2145" t="str">
        <f t="shared" si="1099"/>
        <v>0.983832825802635+0.999869302698344i</v>
      </c>
      <c r="Q2145" t="str">
        <f t="shared" si="1100"/>
        <v>-0.983832825802635+0.554759145527016i</v>
      </c>
      <c r="R2145" t="str">
        <f t="shared" si="1101"/>
        <v>-0.323936139232287-1.19895962766016i</v>
      </c>
      <c r="S2145" t="str">
        <f t="shared" si="1102"/>
        <v>0.16391792767302i</v>
      </c>
      <c r="T2145" t="str">
        <f t="shared" si="1103"/>
        <v>0.196530977529669-0.0530989406413553i</v>
      </c>
      <c r="U2145" t="e">
        <f t="shared" si="1104"/>
        <v>#DIV/0!</v>
      </c>
      <c r="V2145" t="str">
        <f t="shared" si="1105"/>
        <v>1.33333333333333E-06-0.000502859219879606i</v>
      </c>
      <c r="W2145" t="e">
        <f t="shared" si="1106"/>
        <v>#DIV/0!</v>
      </c>
      <c r="X2145" t="e">
        <f t="shared" si="1107"/>
        <v>#DIV/0!</v>
      </c>
      <c r="Y2145" t="str">
        <f t="shared" si="1108"/>
        <v>0.00083+0.212120335970383i</v>
      </c>
      <c r="Z2145" t="e">
        <f t="shared" si="1109"/>
        <v>#DIV/0!</v>
      </c>
      <c r="AA2145" t="e">
        <f t="shared" si="1110"/>
        <v>#DIV/0!</v>
      </c>
      <c r="AB2145" t="str">
        <f t="shared" si="1111"/>
        <v>1.21185658936901-0.327420653545703i</v>
      </c>
      <c r="AC2145" t="str">
        <f t="shared" si="1112"/>
        <v>0.917428390120867-1.21643341914243i</v>
      </c>
      <c r="AD2145" t="str">
        <f t="shared" si="1113"/>
        <v>0.65050691317495+0.505628232152675i</v>
      </c>
      <c r="AE2145" t="e">
        <f t="shared" si="1114"/>
        <v>#DIV/0!</v>
      </c>
      <c r="AF2145" t="str">
        <f t="shared" si="1115"/>
        <v>-18.9631373245868-2.07675903685222i</v>
      </c>
      <c r="AG2145" t="e">
        <f t="shared" si="1116"/>
        <v>#DIV/0!</v>
      </c>
      <c r="AH2145" t="e">
        <f t="shared" si="1117"/>
        <v>#DIV/0!</v>
      </c>
      <c r="AI2145" t="e">
        <f t="shared" si="1118"/>
        <v>#DIV/0!</v>
      </c>
      <c r="AJ2145" t="e">
        <f t="shared" si="1119"/>
        <v>#DIV/0!</v>
      </c>
      <c r="AK2145"/>
      <c r="AL2145"/>
      <c r="AM2145"/>
      <c r="AN2145"/>
    </row>
    <row r="2146" spans="1:40" x14ac:dyDescent="0.25">
      <c r="A2146"/>
      <c r="B2146">
        <f t="shared" si="1120"/>
        <v>212000</v>
      </c>
      <c r="C2146" s="186" t="str">
        <f t="shared" si="1088"/>
        <v>-2.18851513104582E-06+0.0148674148205406i</v>
      </c>
      <c r="D2146" s="158" t="str">
        <f t="shared" si="1089"/>
        <v>-7.66668344528267+0.113983513624145i</v>
      </c>
      <c r="E2146" t="str">
        <f t="shared" si="1090"/>
        <v>7.99986182701734-0.0332470264766273i</v>
      </c>
      <c r="F2146" t="str">
        <f t="shared" si="1091"/>
        <v>0.999200653272601+3.31938959167341E-06i</v>
      </c>
      <c r="G2146">
        <f t="shared" si="1086"/>
        <v>1</v>
      </c>
      <c r="H2146" t="str">
        <f t="shared" si="1092"/>
        <v>11.3005945790739+2.18181003688885i</v>
      </c>
      <c r="I2146" t="str">
        <f t="shared" si="1093"/>
        <v>832.522053201295i</v>
      </c>
      <c r="J2146" t="str">
        <f t="shared" si="1087"/>
        <v>-937.170642928415+182.129184534741i</v>
      </c>
      <c r="K2146" t="str">
        <f t="shared" si="1094"/>
        <v>0.166355722657711-0.856006136282948i</v>
      </c>
      <c r="L2146" t="str">
        <f t="shared" si="1095"/>
        <v>0.021177510395138-0.0924767807149312i</v>
      </c>
      <c r="M2146" t="str">
        <f t="shared" si="1096"/>
        <v>0.187533233052849-0.948482916997879i</v>
      </c>
      <c r="N2146" t="str">
        <f t="shared" si="1097"/>
        <v>-1.56199635556292i</v>
      </c>
      <c r="O2146" t="str">
        <f t="shared" si="1098"/>
        <v>0.00879985765486368-0.999961280503027i</v>
      </c>
      <c r="P2146" t="str">
        <f t="shared" si="1099"/>
        <v>0.991200142345136+0.999961280503027i</v>
      </c>
      <c r="Q2146" t="str">
        <f t="shared" si="1100"/>
        <v>-0.991200142345136+0.562035075059893i</v>
      </c>
      <c r="R2146" t="str">
        <f t="shared" si="1101"/>
        <v>-0.323842414384165-1.19246560375033i</v>
      </c>
      <c r="S2146" t="str">
        <f t="shared" si="1102"/>
        <v>0.16469478988948i</v>
      </c>
      <c r="T2146" t="str">
        <f t="shared" si="1103"/>
        <v>0.196392872060093-0.053335158394302i</v>
      </c>
      <c r="U2146" t="e">
        <f t="shared" si="1104"/>
        <v>#DIV/0!</v>
      </c>
      <c r="V2146" t="str">
        <f t="shared" si="1105"/>
        <v>1.33333333333333E-06-0.000500487242427343i</v>
      </c>
      <c r="W2146" t="e">
        <f t="shared" si="1106"/>
        <v>#DIV/0!</v>
      </c>
      <c r="X2146" t="e">
        <f t="shared" si="1107"/>
        <v>#DIV/0!</v>
      </c>
      <c r="Y2146" t="str">
        <f t="shared" si="1108"/>
        <v>0.00083+0.213125645619532i</v>
      </c>
      <c r="Z2146" t="e">
        <f t="shared" si="1109"/>
        <v>#DIV/0!</v>
      </c>
      <c r="AA2146" t="e">
        <f t="shared" si="1110"/>
        <v>#DIV/0!</v>
      </c>
      <c r="AB2146" t="str">
        <f t="shared" si="1111"/>
        <v>1.21100499830974-0.328877228198883i</v>
      </c>
      <c r="AC2146" t="str">
        <f t="shared" si="1112"/>
        <v>0.915169249839932-1.21029296317743i</v>
      </c>
      <c r="AD2146" t="str">
        <f t="shared" si="1113"/>
        <v>0.654251690242958+0.505872535304353i</v>
      </c>
      <c r="AE2146" t="e">
        <f t="shared" si="1114"/>
        <v>#DIV/0!</v>
      </c>
      <c r="AF2146" t="str">
        <f t="shared" si="1115"/>
        <v>-18.9672780243566-2.0678265232647i</v>
      </c>
      <c r="AG2146" t="e">
        <f t="shared" si="1116"/>
        <v>#DIV/0!</v>
      </c>
      <c r="AH2146" t="e">
        <f t="shared" si="1117"/>
        <v>#DIV/0!</v>
      </c>
      <c r="AI2146" t="e">
        <f t="shared" si="1118"/>
        <v>#DIV/0!</v>
      </c>
      <c r="AJ2146" t="e">
        <f t="shared" si="1119"/>
        <v>#DIV/0!</v>
      </c>
      <c r="AK2146"/>
      <c r="AL2146"/>
      <c r="AM2146"/>
      <c r="AN2146"/>
    </row>
    <row r="2147" spans="1:40" x14ac:dyDescent="0.25">
      <c r="A2147"/>
      <c r="B2147">
        <f t="shared" si="1120"/>
        <v>213000</v>
      </c>
      <c r="C2147" s="186" t="str">
        <f t="shared" si="1088"/>
        <v>-2.16801393175269E-06+0.0147976147539642i</v>
      </c>
      <c r="D2147" s="158" t="str">
        <f t="shared" si="1089"/>
        <v>-7.6666832881068+0.113448379780392i</v>
      </c>
      <c r="E2147" t="str">
        <f t="shared" si="1090"/>
        <v>7.99986052044708-0.0334038466175609i</v>
      </c>
      <c r="F2147" t="str">
        <f t="shared" si="1091"/>
        <v>0.999200653402948+3.33504654592423E-06i</v>
      </c>
      <c r="G2147">
        <f t="shared" si="1086"/>
        <v>1</v>
      </c>
      <c r="H2147" t="str">
        <f t="shared" si="1092"/>
        <v>11.3046804650065+2.17241485272507i</v>
      </c>
      <c r="I2147" t="str">
        <f t="shared" si="1093"/>
        <v>836.449044018282i</v>
      </c>
      <c r="J2147" t="str">
        <f t="shared" si="1087"/>
        <v>-946.042183584444+182.988284461791i</v>
      </c>
      <c r="K2147" t="str">
        <f t="shared" si="1094"/>
        <v>0.164850388804192-0.852269981369361i</v>
      </c>
      <c r="L2147" t="str">
        <f t="shared" si="1095"/>
        <v>0.0209889246042026-0.092085601484408i</v>
      </c>
      <c r="M2147" t="str">
        <f t="shared" si="1096"/>
        <v>0.185839313408395-0.944355582853769i</v>
      </c>
      <c r="N2147" t="str">
        <f t="shared" si="1097"/>
        <v>-1.56936426290048i</v>
      </c>
      <c r="O2147" t="str">
        <f t="shared" si="1098"/>
        <v>0.00143206340493553-0.999998974596676i</v>
      </c>
      <c r="P2147" t="str">
        <f t="shared" si="1099"/>
        <v>0.998567936595064+0.999998974596676i</v>
      </c>
      <c r="Q2147" t="str">
        <f t="shared" si="1100"/>
        <v>-0.998567936595064+0.569365288303804i</v>
      </c>
      <c r="R2147" t="str">
        <f t="shared" si="1101"/>
        <v>-0.323748158970878-1.1860284063449i</v>
      </c>
      <c r="S2147" t="str">
        <f t="shared" si="1102"/>
        <v>0.16547165210594i</v>
      </c>
      <c r="T2147" t="str">
        <f t="shared" si="1103"/>
        <v>0.196254079842466-0.0535711427311677i</v>
      </c>
      <c r="U2147" t="e">
        <f t="shared" si="1104"/>
        <v>#DIV/0!</v>
      </c>
      <c r="V2147" t="str">
        <f t="shared" si="1105"/>
        <v>1.33333333333333E-06-0.000498137537063835i</v>
      </c>
      <c r="W2147" t="e">
        <f t="shared" si="1106"/>
        <v>#DIV/0!</v>
      </c>
      <c r="X2147" t="e">
        <f t="shared" si="1107"/>
        <v>#DIV/0!</v>
      </c>
      <c r="Y2147" t="str">
        <f t="shared" si="1108"/>
        <v>0.00083+0.21413095526868i</v>
      </c>
      <c r="Z2147" t="e">
        <f t="shared" si="1109"/>
        <v>#DIV/0!</v>
      </c>
      <c r="AA2147" t="e">
        <f t="shared" si="1110"/>
        <v>#DIV/0!</v>
      </c>
      <c r="AB2147" t="str">
        <f t="shared" si="1111"/>
        <v>1.21014917259921-0.330332363553184i</v>
      </c>
      <c r="AC2147" t="str">
        <f t="shared" si="1112"/>
        <v>0.912942079638844-1.20419986686923i</v>
      </c>
      <c r="AD2147" t="str">
        <f t="shared" si="1113"/>
        <v>0.657999755620708+0.506089997240609i</v>
      </c>
      <c r="AE2147" t="e">
        <f t="shared" si="1114"/>
        <v>#DIV/0!</v>
      </c>
      <c r="AF2147" t="str">
        <f t="shared" si="1115"/>
        <v>-18.9713637531133-2.05896647294468i</v>
      </c>
      <c r="AG2147" t="e">
        <f t="shared" si="1116"/>
        <v>#DIV/0!</v>
      </c>
      <c r="AH2147" t="e">
        <f t="shared" si="1117"/>
        <v>#DIV/0!</v>
      </c>
      <c r="AI2147" t="e">
        <f t="shared" si="1118"/>
        <v>#DIV/0!</v>
      </c>
      <c r="AJ2147" t="e">
        <f t="shared" si="1119"/>
        <v>#DIV/0!</v>
      </c>
      <c r="AK2147"/>
      <c r="AL2147"/>
      <c r="AM2147"/>
      <c r="AN2147"/>
    </row>
    <row r="2148" spans="1:40" x14ac:dyDescent="0.25">
      <c r="A2148"/>
      <c r="B2148">
        <f t="shared" si="1120"/>
        <v>214000</v>
      </c>
      <c r="C2148" s="186" t="str">
        <f t="shared" si="1088"/>
        <v>-2.14779946041957E-06+0.0147284670244168i</v>
      </c>
      <c r="D2148" s="158" t="str">
        <f t="shared" si="1089"/>
        <v>-7.6666831331292+0.112918247187196i</v>
      </c>
      <c r="E2148" t="str">
        <f t="shared" si="1090"/>
        <v>7.99985920772868-0.0335606666814754i</v>
      </c>
      <c r="F2148" t="str">
        <f t="shared" si="1091"/>
        <v>0.999200653533903+0.0000033507034924977i</v>
      </c>
      <c r="G2148">
        <f t="shared" si="1086"/>
        <v>1</v>
      </c>
      <c r="H2148" t="str">
        <f t="shared" si="1092"/>
        <v>11.3087123321385+2.16309631441697i</v>
      </c>
      <c r="I2148" t="str">
        <f t="shared" si="1093"/>
        <v>840.37603483527i</v>
      </c>
      <c r="J2148" t="str">
        <f t="shared" si="1087"/>
        <v>-954.95547266709+183.847384388842i</v>
      </c>
      <c r="K2148" t="str">
        <f t="shared" si="1094"/>
        <v>0.163365159604725-0.848564986258968i</v>
      </c>
      <c r="L2148" t="str">
        <f t="shared" si="1095"/>
        <v>0.0208028038162981-0.0916975189157662i</v>
      </c>
      <c r="M2148" t="str">
        <f t="shared" si="1096"/>
        <v>0.184167963421023-0.940262505174734i</v>
      </c>
      <c r="N2148" t="str">
        <f t="shared" si="1097"/>
        <v>-1.57673217023804i</v>
      </c>
      <c r="O2148" t="str">
        <f t="shared" si="1098"/>
        <v>-0.00593580858571854-0.999982382933036i</v>
      </c>
      <c r="P2148" t="str">
        <f t="shared" si="1099"/>
        <v>1.00593580858572+0.999982382933036i</v>
      </c>
      <c r="Q2148" t="str">
        <f t="shared" si="1100"/>
        <v>-1.00593580858572+0.576749787305004i</v>
      </c>
      <c r="R2148" t="str">
        <f t="shared" si="1101"/>
        <v>-0.323653371661138-1.17964723600753i</v>
      </c>
      <c r="S2148" t="str">
        <f t="shared" si="1102"/>
        <v>0.1662485143224i</v>
      </c>
      <c r="T2148" t="str">
        <f t="shared" si="1103"/>
        <v>0.196114600410777-0.0538068921940998i</v>
      </c>
      <c r="U2148" t="e">
        <f t="shared" si="1104"/>
        <v>#DIV/0!</v>
      </c>
      <c r="V2148" t="str">
        <f t="shared" si="1105"/>
        <v>1.33333333333333E-06-0.000495809791563536i</v>
      </c>
      <c r="W2148" t="e">
        <f t="shared" si="1106"/>
        <v>#DIV/0!</v>
      </c>
      <c r="X2148" t="e">
        <f t="shared" si="1107"/>
        <v>#DIV/0!</v>
      </c>
      <c r="Y2148" t="str">
        <f t="shared" si="1108"/>
        <v>0.00083+0.215136264917829i</v>
      </c>
      <c r="Z2148" t="e">
        <f t="shared" si="1109"/>
        <v>#DIV/0!</v>
      </c>
      <c r="AA2148" t="e">
        <f t="shared" si="1110"/>
        <v>#DIV/0!</v>
      </c>
      <c r="AB2148" t="str">
        <f t="shared" si="1111"/>
        <v>1.2092891093639-0.331786050619139i</v>
      </c>
      <c r="AC2148" t="str">
        <f t="shared" si="1112"/>
        <v>0.910746329321589-1.19815356868505i</v>
      </c>
      <c r="AD2148" t="str">
        <f t="shared" si="1113"/>
        <v>0.661750923914902+0.506280580667941i</v>
      </c>
      <c r="AE2148" t="e">
        <f t="shared" si="1114"/>
        <v>#DIV/0!</v>
      </c>
      <c r="AF2148" t="str">
        <f t="shared" si="1115"/>
        <v>-18.9753954652677-2.05017806722977i</v>
      </c>
      <c r="AG2148" t="e">
        <f t="shared" si="1116"/>
        <v>#DIV/0!</v>
      </c>
      <c r="AH2148" t="e">
        <f t="shared" si="1117"/>
        <v>#DIV/0!</v>
      </c>
      <c r="AI2148" t="e">
        <f t="shared" si="1118"/>
        <v>#DIV/0!</v>
      </c>
      <c r="AJ2148" t="e">
        <f t="shared" si="1119"/>
        <v>#DIV/0!</v>
      </c>
      <c r="AK2148"/>
      <c r="AL2148"/>
      <c r="AM2148"/>
      <c r="AN2148"/>
    </row>
    <row r="2149" spans="1:40" x14ac:dyDescent="0.25">
      <c r="A2149"/>
      <c r="B2149">
        <f t="shared" si="1120"/>
        <v>215000</v>
      </c>
      <c r="C2149" s="186" t="str">
        <f t="shared" si="1088"/>
        <v>-0.0000021278663949981+0.0146599625295221i</v>
      </c>
      <c r="D2149" s="158" t="str">
        <f t="shared" si="1089"/>
        <v>-7.66668298030907+0.112393046059669i</v>
      </c>
      <c r="E2149" t="str">
        <f t="shared" si="1090"/>
        <v>7.99985788886215-0.0337174866680091i</v>
      </c>
      <c r="F2149" t="str">
        <f t="shared" si="1091"/>
        <v>0.999200653665467+3.36636043135777E-06i</v>
      </c>
      <c r="G2149">
        <f t="shared" si="1086"/>
        <v>1</v>
      </c>
      <c r="H2149" t="str">
        <f t="shared" si="1092"/>
        <v>11.31269111462+2.15385354457355i</v>
      </c>
      <c r="I2149" t="str">
        <f t="shared" si="1093"/>
        <v>844.303025652257i</v>
      </c>
      <c r="J2149" t="str">
        <f t="shared" si="1087"/>
        <v>-963.910510176352+184.706484315893i</v>
      </c>
      <c r="K2149" t="str">
        <f t="shared" si="1094"/>
        <v>0.161899682873372-0.844890781684557i</v>
      </c>
      <c r="L2149" t="str">
        <f t="shared" si="1095"/>
        <v>0.0206191060211131-0.0913124992860406i</v>
      </c>
      <c r="M2149" t="str">
        <f t="shared" si="1096"/>
        <v>0.182518788894485-0.936203280970598i</v>
      </c>
      <c r="N2149" t="str">
        <f t="shared" si="1097"/>
        <v>-1.5841000775756i</v>
      </c>
      <c r="O2149" t="str">
        <f t="shared" si="1098"/>
        <v>-0.0133033583461782-0.999911506412799i</v>
      </c>
      <c r="P2149" t="str">
        <f t="shared" si="1099"/>
        <v>1.01330335834618+0.999911506412799i</v>
      </c>
      <c r="Q2149" t="str">
        <f t="shared" si="1100"/>
        <v>-1.01330335834618+0.584188571162801i</v>
      </c>
      <c r="R2149" t="str">
        <f t="shared" si="1101"/>
        <v>-0.32355805111508-1.17332130816422i</v>
      </c>
      <c r="S2149" t="str">
        <f t="shared" si="1102"/>
        <v>0.16702537653886i</v>
      </c>
      <c r="T2149" t="str">
        <f t="shared" si="1103"/>
        <v>0.195974433297197-0.0540424053196759i</v>
      </c>
      <c r="U2149" t="e">
        <f t="shared" si="1104"/>
        <v>#DIV/0!</v>
      </c>
      <c r="V2149" t="str">
        <f t="shared" si="1105"/>
        <v>1.33333333333333E-06-0.000493503699509752i</v>
      </c>
      <c r="W2149" t="e">
        <f t="shared" si="1106"/>
        <v>#DIV/0!</v>
      </c>
      <c r="X2149" t="e">
        <f t="shared" si="1107"/>
        <v>#DIV/0!</v>
      </c>
      <c r="Y2149" t="str">
        <f t="shared" si="1108"/>
        <v>0.00083+0.216141574566978i</v>
      </c>
      <c r="Z2149" t="e">
        <f t="shared" si="1109"/>
        <v>#DIV/0!</v>
      </c>
      <c r="AA2149" t="e">
        <f t="shared" si="1110"/>
        <v>#DIV/0!</v>
      </c>
      <c r="AB2149" t="str">
        <f t="shared" si="1111"/>
        <v>1.20842480571905-0.333238280372941i</v>
      </c>
      <c r="AC2149" t="str">
        <f t="shared" si="1112"/>
        <v>0.908581460579747-1.19215351526738i</v>
      </c>
      <c r="AD2149" t="str">
        <f t="shared" si="1113"/>
        <v>0.665505009318222+0.506444249500995i</v>
      </c>
      <c r="AE2149" t="e">
        <f t="shared" si="1114"/>
        <v>#DIV/0!</v>
      </c>
      <c r="AF2149" t="str">
        <f t="shared" si="1115"/>
        <v>-18.9793740949291-2.04146049851388i</v>
      </c>
      <c r="AG2149" t="e">
        <f t="shared" si="1116"/>
        <v>#DIV/0!</v>
      </c>
      <c r="AH2149" t="e">
        <f t="shared" si="1117"/>
        <v>#DIV/0!</v>
      </c>
      <c r="AI2149" t="e">
        <f t="shared" si="1118"/>
        <v>#DIV/0!</v>
      </c>
      <c r="AJ2149" t="e">
        <f t="shared" si="1119"/>
        <v>#DIV/0!</v>
      </c>
      <c r="AK2149"/>
      <c r="AL2149"/>
      <c r="AM2149"/>
      <c r="AN2149"/>
    </row>
    <row r="2150" spans="1:40" x14ac:dyDescent="0.25">
      <c r="A2150"/>
      <c r="B2150">
        <f t="shared" si="1120"/>
        <v>216000</v>
      </c>
      <c r="C2150" s="186" t="str">
        <f t="shared" si="1088"/>
        <v>-2.10820953634965E-06+0.0145920923354661i</v>
      </c>
      <c r="D2150" s="158" t="str">
        <f t="shared" si="1089"/>
        <v>-7.66668282960648+0.11187270790524i</v>
      </c>
      <c r="E2150" t="str">
        <f t="shared" si="1090"/>
        <v>7.9998565638475-0.0338743065768006i</v>
      </c>
      <c r="F2150" t="str">
        <f t="shared" si="1091"/>
        <v>0.99920065379766+3.38201736246855E-06i</v>
      </c>
      <c r="G2150">
        <f t="shared" si="1086"/>
        <v>1</v>
      </c>
      <c r="H2150" t="str">
        <f t="shared" si="1092"/>
        <v>11.3166177268059+2.14468567800019i</v>
      </c>
      <c r="I2150" t="str">
        <f t="shared" si="1093"/>
        <v>848.230016469244i</v>
      </c>
      <c r="J2150" t="str">
        <f t="shared" si="1087"/>
        <v>-972.907296112231+185.565584242944i</v>
      </c>
      <c r="K2150" t="str">
        <f t="shared" si="1094"/>
        <v>0.160453614007183-0.841247003812885i</v>
      </c>
      <c r="L2150" t="str">
        <f t="shared" si="1095"/>
        <v>0.0204377900825076-0.0909305093002843i</v>
      </c>
      <c r="M2150" t="str">
        <f t="shared" si="1096"/>
        <v>0.180891404089691-0.932177513113169i</v>
      </c>
      <c r="N2150" t="str">
        <f t="shared" si="1097"/>
        <v>-1.59146798491317i</v>
      </c>
      <c r="O2150" t="str">
        <f t="shared" si="1098"/>
        <v>-0.020670185923025-0.999786348883554i</v>
      </c>
      <c r="P2150" t="str">
        <f t="shared" si="1099"/>
        <v>1.02067018592302+0.999786348883554i</v>
      </c>
      <c r="Q2150" t="str">
        <f t="shared" si="1100"/>
        <v>-1.02067018592302+0.591681636029616i</v>
      </c>
      <c r="R2150" t="str">
        <f t="shared" si="1101"/>
        <v>-0.323462195984231-1.16704985275927i</v>
      </c>
      <c r="S2150" t="str">
        <f t="shared" si="1102"/>
        <v>0.16780223875532i</v>
      </c>
      <c r="T2150" t="str">
        <f t="shared" si="1103"/>
        <v>0.195833578032072-0.054277680638866i</v>
      </c>
      <c r="U2150" t="e">
        <f t="shared" si="1104"/>
        <v>#DIV/0!</v>
      </c>
      <c r="V2150" t="str">
        <f t="shared" si="1105"/>
        <v>1.33333333333333E-06-0.00049121896016017i</v>
      </c>
      <c r="W2150" t="e">
        <f t="shared" si="1106"/>
        <v>#DIV/0!</v>
      </c>
      <c r="X2150" t="e">
        <f t="shared" si="1107"/>
        <v>#DIV/0!</v>
      </c>
      <c r="Y2150" t="str">
        <f t="shared" si="1108"/>
        <v>0.00083+0.217146884216127i</v>
      </c>
      <c r="Z2150" t="e">
        <f t="shared" si="1109"/>
        <v>#DIV/0!</v>
      </c>
      <c r="AA2150" t="e">
        <f t="shared" si="1110"/>
        <v>#DIV/0!</v>
      </c>
      <c r="AB2150" t="str">
        <f t="shared" si="1111"/>
        <v>1.20755625876867-0.334689043756201i</v>
      </c>
      <c r="AC2150" t="str">
        <f t="shared" si="1112"/>
        <v>0.906446946691079-1.18619916130172i</v>
      </c>
      <c r="AD2150" t="str">
        <f t="shared" si="1113"/>
        <v>0.669261825616575+0.506580968867152i</v>
      </c>
      <c r="AE2150" t="e">
        <f t="shared" si="1114"/>
        <v>#DIV/0!</v>
      </c>
      <c r="AF2150" t="str">
        <f t="shared" si="1115"/>
        <v>-18.9833005564124-2.03281297009495i</v>
      </c>
      <c r="AG2150" t="e">
        <f t="shared" si="1116"/>
        <v>#DIV/0!</v>
      </c>
      <c r="AH2150" t="e">
        <f t="shared" si="1117"/>
        <v>#DIV/0!</v>
      </c>
      <c r="AI2150" t="e">
        <f t="shared" si="1118"/>
        <v>#DIV/0!</v>
      </c>
      <c r="AJ2150" t="e">
        <f t="shared" si="1119"/>
        <v>#DIV/0!</v>
      </c>
      <c r="AK2150"/>
      <c r="AL2150"/>
      <c r="AM2150"/>
      <c r="AN2150"/>
    </row>
    <row r="2151" spans="1:40" x14ac:dyDescent="0.25">
      <c r="A2151"/>
      <c r="B2151">
        <f t="shared" si="1120"/>
        <v>217000</v>
      </c>
      <c r="C2151" s="186" t="str">
        <f t="shared" si="1088"/>
        <v>-2.08882380485483E-06+0.0145248476731136i</v>
      </c>
      <c r="D2151" s="158" t="str">
        <f t="shared" si="1089"/>
        <v>-7.66668268098247+0.111357165493871i</v>
      </c>
      <c r="E2151" t="str">
        <f t="shared" si="1090"/>
        <v>7.99985523268473-0.0340311264074882i</v>
      </c>
      <c r="F2151" t="str">
        <f t="shared" si="1091"/>
        <v>0.999200653930451+3.39767428579378E-06i</v>
      </c>
      <c r="G2151">
        <f t="shared" si="1086"/>
        <v>1</v>
      </c>
      <c r="H2151" t="str">
        <f t="shared" si="1092"/>
        <v>11.3204930637488+2.13559186151814i</v>
      </c>
      <c r="I2151" t="str">
        <f t="shared" si="1093"/>
        <v>852.157007286231i</v>
      </c>
      <c r="J2151" t="str">
        <f t="shared" si="1087"/>
        <v>-981.945830474727+186.424684169994i</v>
      </c>
      <c r="K2151" t="str">
        <f t="shared" si="1094"/>
        <v>0.159026615793679-0.837633294154958i</v>
      </c>
      <c r="L2151" t="str">
        <f t="shared" si="1095"/>
        <v>0.0202588157172295-0.0905515160864681i</v>
      </c>
      <c r="M2151" t="str">
        <f t="shared" si="1096"/>
        <v>0.179285431510909-0.928184810241426i</v>
      </c>
      <c r="N2151" t="str">
        <f t="shared" si="1097"/>
        <v>-1.59883589225073i</v>
      </c>
      <c r="O2151" t="str">
        <f t="shared" si="1098"/>
        <v>-0.0280358914020149-0.99960691713958i</v>
      </c>
      <c r="P2151" t="str">
        <f t="shared" si="1099"/>
        <v>1.02803589140201+0.99960691713958i</v>
      </c>
      <c r="Q2151" t="str">
        <f t="shared" si="1100"/>
        <v>-1.02803589140201+0.59922897511115i</v>
      </c>
      <c r="R2151" t="str">
        <f t="shared" si="1101"/>
        <v>-0.323365804911495-1.16083211392084i</v>
      </c>
      <c r="S2151" t="str">
        <f t="shared" si="1102"/>
        <v>0.168579100971779i</v>
      </c>
      <c r="T2151" t="str">
        <f t="shared" si="1103"/>
        <v>0.195692034143945-0.0545127166769955i</v>
      </c>
      <c r="U2151" t="e">
        <f t="shared" si="1104"/>
        <v>#DIV/0!</v>
      </c>
      <c r="V2151" t="str">
        <f t="shared" si="1105"/>
        <v>1.33333333333333E-06-0.000488955278316114i</v>
      </c>
      <c r="W2151" t="e">
        <f t="shared" si="1106"/>
        <v>#DIV/0!</v>
      </c>
      <c r="X2151" t="e">
        <f t="shared" si="1107"/>
        <v>#DIV/0!</v>
      </c>
      <c r="Y2151" t="str">
        <f t="shared" si="1108"/>
        <v>0.00083+0.218152193865275i</v>
      </c>
      <c r="Z2151" t="e">
        <f t="shared" si="1109"/>
        <v>#DIV/0!</v>
      </c>
      <c r="AA2151" t="e">
        <f t="shared" si="1110"/>
        <v>#DIV/0!</v>
      </c>
      <c r="AB2151" t="str">
        <f t="shared" si="1111"/>
        <v>1.20668346560564-0.336138331675727i</v>
      </c>
      <c r="AC2151" t="str">
        <f t="shared" si="1112"/>
        <v>0.904342272226882-1.18028996938648i</v>
      </c>
      <c r="AD2151" t="str">
        <f t="shared" si="1113"/>
        <v>0.673021186196352+0.506690705111105i</v>
      </c>
      <c r="AE2151" t="e">
        <f t="shared" si="1114"/>
        <v>#DIV/0!</v>
      </c>
      <c r="AF2151" t="str">
        <f t="shared" si="1115"/>
        <v>-18.9871757447313-2.02423469602427i</v>
      </c>
      <c r="AG2151" t="e">
        <f t="shared" si="1116"/>
        <v>#DIV/0!</v>
      </c>
      <c r="AH2151" t="e">
        <f t="shared" si="1117"/>
        <v>#DIV/0!</v>
      </c>
      <c r="AI2151" t="e">
        <f t="shared" si="1118"/>
        <v>#DIV/0!</v>
      </c>
      <c r="AJ2151" t="e">
        <f t="shared" si="1119"/>
        <v>#DIV/0!</v>
      </c>
      <c r="AK2151"/>
      <c r="AL2151"/>
      <c r="AM2151"/>
      <c r="AN2151"/>
    </row>
    <row r="2152" spans="1:40" x14ac:dyDescent="0.25">
      <c r="A2152"/>
      <c r="B2152">
        <f t="shared" si="1120"/>
        <v>218000</v>
      </c>
      <c r="C2152" s="186" t="str">
        <f t="shared" si="1088"/>
        <v>-2.06970423713133E-06+0.0144582199342308i</v>
      </c>
      <c r="D2152" s="158" t="str">
        <f t="shared" si="1089"/>
        <v>-7.66668253439918+0.110846352829103i</v>
      </c>
      <c r="E2152" t="str">
        <f t="shared" si="1090"/>
        <v>7.99985389537385-0.0341879461597104i</v>
      </c>
      <c r="F2152" t="str">
        <f t="shared" si="1091"/>
        <v>0.999200654063861+3.41333120129757E-06i</v>
      </c>
      <c r="G2152">
        <f t="shared" si="1086"/>
        <v>1</v>
      </c>
      <c r="H2152" t="str">
        <f t="shared" si="1092"/>
        <v>11.3243180016787+2.12657125378602i</v>
      </c>
      <c r="I2152" t="str">
        <f t="shared" si="1093"/>
        <v>856.083998103219i</v>
      </c>
      <c r="J2152" t="str">
        <f t="shared" si="1087"/>
        <v>-991.026113263839+187.283784097045i</v>
      </c>
      <c r="K2152" t="str">
        <f t="shared" si="1094"/>
        <v>0.157618358223927-0.834049299477766i</v>
      </c>
      <c r="L2152" t="str">
        <f t="shared" si="1095"/>
        <v>0.0200821434742193-0.0901754871903894i</v>
      </c>
      <c r="M2152" t="str">
        <f t="shared" si="1096"/>
        <v>0.177700501698146-0.924224786668155i</v>
      </c>
      <c r="N2152" t="str">
        <f t="shared" si="1097"/>
        <v>-1.60620379958829i</v>
      </c>
      <c r="O2152" t="str">
        <f t="shared" si="1098"/>
        <v>-0.0354000749298484-0.999373220921474i</v>
      </c>
      <c r="P2152" t="str">
        <f t="shared" si="1099"/>
        <v>1.03540007492985+0.999373220921474i</v>
      </c>
      <c r="Q2152" t="str">
        <f t="shared" si="1100"/>
        <v>-1.03540007492985+0.606830578666816i</v>
      </c>
      <c r="R2152" t="str">
        <f t="shared" si="1101"/>
        <v>-0.323268876531082-1.15466734963565i</v>
      </c>
      <c r="S2152" t="str">
        <f t="shared" si="1102"/>
        <v>0.169355963188239i</v>
      </c>
      <c r="T2152" t="str">
        <f t="shared" si="1103"/>
        <v>0.195549801159557-0.0547475119537013i</v>
      </c>
      <c r="U2152" t="e">
        <f t="shared" si="1104"/>
        <v>#DIV/0!</v>
      </c>
      <c r="V2152" t="str">
        <f t="shared" si="1105"/>
        <v>1.33333333333333E-06-0.0004867123641954i</v>
      </c>
      <c r="W2152" t="e">
        <f t="shared" si="1106"/>
        <v>#DIV/0!</v>
      </c>
      <c r="X2152" t="e">
        <f t="shared" si="1107"/>
        <v>#DIV/0!</v>
      </c>
      <c r="Y2152" t="str">
        <f t="shared" si="1108"/>
        <v>0.00083+0.219157503514424i</v>
      </c>
      <c r="Z2152" t="e">
        <f t="shared" si="1109"/>
        <v>#DIV/0!</v>
      </c>
      <c r="AA2152" t="e">
        <f t="shared" si="1110"/>
        <v>#DIV/0!</v>
      </c>
      <c r="AB2152" t="str">
        <f t="shared" si="1111"/>
        <v>1.20580642331173-0.337586135003249i</v>
      </c>
      <c r="AC2152" t="str">
        <f t="shared" si="1112"/>
        <v>0.902266932767837-1.17442540990479i</v>
      </c>
      <c r="AD2152" t="str">
        <f t="shared" si="1113"/>
        <v>0.676782904051718+0.506773425799367i</v>
      </c>
      <c r="AE2152" t="e">
        <f t="shared" si="1114"/>
        <v>#DIV/0!</v>
      </c>
      <c r="AF2152" t="str">
        <f t="shared" si="1115"/>
        <v>-18.9910005360779-2.01572490095692i</v>
      </c>
      <c r="AG2152" t="e">
        <f t="shared" si="1116"/>
        <v>#DIV/0!</v>
      </c>
      <c r="AH2152" t="e">
        <f t="shared" si="1117"/>
        <v>#DIV/0!</v>
      </c>
      <c r="AI2152" t="e">
        <f t="shared" si="1118"/>
        <v>#DIV/0!</v>
      </c>
      <c r="AJ2152" t="e">
        <f t="shared" si="1119"/>
        <v>#DIV/0!</v>
      </c>
      <c r="AK2152"/>
      <c r="AL2152"/>
      <c r="AM2152"/>
      <c r="AN2152"/>
    </row>
    <row r="2153" spans="1:40" x14ac:dyDescent="0.25">
      <c r="A2153"/>
      <c r="B2153">
        <f t="shared" si="1120"/>
        <v>219000</v>
      </c>
      <c r="C2153" s="186" t="str">
        <f t="shared" si="1088"/>
        <v>-2.05084598285678E-06+0.0143922006678119i</v>
      </c>
      <c r="D2153" s="158" t="str">
        <f t="shared" si="1089"/>
        <v>-7.66668238981918+0.110340205119891i</v>
      </c>
      <c r="E2153" t="str">
        <f t="shared" si="1090"/>
        <v>7.99985255191487-0.0343447658331056i</v>
      </c>
      <c r="F2153" t="str">
        <f t="shared" si="1091"/>
        <v>0.999200654197889+3.42898810894386E-06i</v>
      </c>
      <c r="G2153">
        <f t="shared" si="1086"/>
        <v>1</v>
      </c>
      <c r="H2153" t="str">
        <f t="shared" si="1092"/>
        <v>11.3280933984665+2.11762302512339i</v>
      </c>
      <c r="I2153" t="str">
        <f t="shared" si="1093"/>
        <v>860.010988920206i</v>
      </c>
      <c r="J2153" t="str">
        <f t="shared" si="1087"/>
        <v>-1000.14814447957+188.142884024095i</v>
      </c>
      <c r="K2153" t="str">
        <f t="shared" si="1094"/>
        <v>0.156228518311022-0.830494671717432i</v>
      </c>
      <c r="L2153" t="str">
        <f t="shared" si="1095"/>
        <v>0.0199077347144844-0.0898023905705945i</v>
      </c>
      <c r="M2153" t="str">
        <f t="shared" si="1096"/>
        <v>0.176136253025506-0.920297062288026i</v>
      </c>
      <c r="N2153" t="str">
        <f t="shared" si="1097"/>
        <v>-1.61357170692585i</v>
      </c>
      <c r="O2153" t="str">
        <f t="shared" si="1098"/>
        <v>-0.0427623367358354-0.999085272915626i</v>
      </c>
      <c r="P2153" t="str">
        <f t="shared" si="1099"/>
        <v>1.04276233673584+0.999085272915626i</v>
      </c>
      <c r="Q2153" t="str">
        <f t="shared" si="1100"/>
        <v>-1.04276233673584+0.614486434010224i</v>
      </c>
      <c r="R2153" t="str">
        <f t="shared" si="1101"/>
        <v>-0.323171409468478-1.14855483143267i</v>
      </c>
      <c r="S2153" t="str">
        <f t="shared" si="1102"/>
        <v>0.170132825404699i</v>
      </c>
      <c r="T2153" t="str">
        <f t="shared" si="1103"/>
        <v>0.195406878603858-0.0549820649828911i</v>
      </c>
      <c r="U2153" t="e">
        <f t="shared" si="1104"/>
        <v>#DIV/0!</v>
      </c>
      <c r="V2153" t="str">
        <f t="shared" si="1105"/>
        <v>1.33333333333333E-06-0.000484489933308663i</v>
      </c>
      <c r="W2153" t="e">
        <f t="shared" si="1106"/>
        <v>#DIV/0!</v>
      </c>
      <c r="X2153" t="e">
        <f t="shared" si="1107"/>
        <v>#DIV/0!</v>
      </c>
      <c r="Y2153" t="str">
        <f t="shared" si="1108"/>
        <v>0.00083+0.220162813163573i</v>
      </c>
      <c r="Z2153" t="e">
        <f t="shared" si="1109"/>
        <v>#DIV/0!</v>
      </c>
      <c r="AA2153" t="e">
        <f t="shared" si="1110"/>
        <v>#DIV/0!</v>
      </c>
      <c r="AB2153" t="str">
        <f t="shared" si="1111"/>
        <v>1.20492512895768-0.33903244457517i</v>
      </c>
      <c r="AC2153" t="str">
        <f t="shared" si="1112"/>
        <v>0.900220434628023-1.16860496089832i</v>
      </c>
      <c r="AD2153" t="str">
        <f t="shared" si="1113"/>
        <v>0.680546791791974+0.506829099724776i</v>
      </c>
      <c r="AE2153" t="e">
        <f t="shared" si="1114"/>
        <v>#DIV/0!</v>
      </c>
      <c r="AF2153" t="str">
        <f t="shared" si="1115"/>
        <v>-18.9947757882857-2.0072828200035i</v>
      </c>
      <c r="AG2153" t="e">
        <f t="shared" si="1116"/>
        <v>#DIV/0!</v>
      </c>
      <c r="AH2153" t="e">
        <f t="shared" si="1117"/>
        <v>#DIV/0!</v>
      </c>
      <c r="AI2153" t="e">
        <f t="shared" si="1118"/>
        <v>#DIV/0!</v>
      </c>
      <c r="AJ2153" t="e">
        <f t="shared" si="1119"/>
        <v>#DIV/0!</v>
      </c>
      <c r="AK2153"/>
      <c r="AL2153"/>
      <c r="AM2153"/>
      <c r="AN2153"/>
    </row>
    <row r="2154" spans="1:40" x14ac:dyDescent="0.25">
      <c r="A2154"/>
      <c r="B2154">
        <f t="shared" si="1120"/>
        <v>220000</v>
      </c>
      <c r="C2154" s="186" t="str">
        <f t="shared" si="1088"/>
        <v>-2.03224430169235E-06+0.014326781576506i</v>
      </c>
      <c r="D2154" s="158" t="str">
        <f t="shared" si="1089"/>
        <v>-7.6666822472063+0.109838658753213i</v>
      </c>
      <c r="E2154" t="str">
        <f t="shared" si="1090"/>
        <v>7.99985120230778-0.0345015854273124i</v>
      </c>
      <c r="F2154" t="str">
        <f t="shared" si="1091"/>
        <v>0.999200654332525+3.44464500869658E-06i</v>
      </c>
      <c r="G2154">
        <f t="shared" si="1086"/>
        <v>1</v>
      </c>
      <c r="H2154" t="str">
        <f t="shared" si="1092"/>
        <v>11.3318200940784+2.10874635733681i</v>
      </c>
      <c r="I2154" t="str">
        <f t="shared" si="1093"/>
        <v>863.937979737193i</v>
      </c>
      <c r="J2154" t="str">
        <f t="shared" si="1087"/>
        <v>-1009.31192412191+189.001983951147i</v>
      </c>
      <c r="K2154" t="str">
        <f t="shared" si="1094"/>
        <v>0.154856779913838-0.826969067893798i</v>
      </c>
      <c r="L2154" t="str">
        <f t="shared" si="1095"/>
        <v>0.0197355515915264-0.0894321945933169i</v>
      </c>
      <c r="M2154" t="str">
        <f t="shared" si="1096"/>
        <v>0.174592331505364-0.916401262487115i</v>
      </c>
      <c r="N2154" t="str">
        <f t="shared" si="1097"/>
        <v>-1.62093961426341i</v>
      </c>
      <c r="O2154" t="str">
        <f t="shared" si="1098"/>
        <v>-0.0501222771536091-0.998743088753528i</v>
      </c>
      <c r="P2154" t="str">
        <f t="shared" si="1099"/>
        <v>1.05012227715361+0.998743088753528i</v>
      </c>
      <c r="Q2154" t="str">
        <f t="shared" si="1100"/>
        <v>-1.05012227715361+0.622196525509882i</v>
      </c>
      <c r="R2154" t="str">
        <f t="shared" si="1101"/>
        <v>-0.323073402340426-1.14249384407536i</v>
      </c>
      <c r="S2154" t="str">
        <f t="shared" si="1102"/>
        <v>0.170909687621159i</v>
      </c>
      <c r="T2154" t="str">
        <f t="shared" si="1103"/>
        <v>0.195263266000017-0.0552163742727072i</v>
      </c>
      <c r="U2154" t="e">
        <f t="shared" si="1104"/>
        <v>#DIV/0!</v>
      </c>
      <c r="V2154" t="str">
        <f t="shared" si="1105"/>
        <v>1.33333333333333E-06-0.000482287706339078i</v>
      </c>
      <c r="W2154" t="e">
        <f t="shared" si="1106"/>
        <v>#DIV/0!</v>
      </c>
      <c r="X2154" t="e">
        <f t="shared" si="1107"/>
        <v>#DIV/0!</v>
      </c>
      <c r="Y2154" t="str">
        <f t="shared" si="1108"/>
        <v>0.00083+0.221168122812721i</v>
      </c>
      <c r="Z2154" t="e">
        <f t="shared" si="1109"/>
        <v>#DIV/0!</v>
      </c>
      <c r="AA2154" t="e">
        <f t="shared" si="1110"/>
        <v>#DIV/0!</v>
      </c>
      <c r="AB2154" t="str">
        <f t="shared" si="1111"/>
        <v>1.20403957960323-0.340477251192342i</v>
      </c>
      <c r="AC2154" t="str">
        <f t="shared" si="1112"/>
        <v>0.898202294586861-1.16282810794306i</v>
      </c>
      <c r="AD2154" t="str">
        <f t="shared" si="1113"/>
        <v>0.684312661648957+0.506857696910913i</v>
      </c>
      <c r="AE2154" t="e">
        <f t="shared" si="1114"/>
        <v>#DIV/0!</v>
      </c>
      <c r="AF2154" t="str">
        <f t="shared" si="1115"/>
        <v>-18.9985023412847-1.9989076985836i</v>
      </c>
      <c r="AG2154" t="e">
        <f t="shared" si="1116"/>
        <v>#DIV/0!</v>
      </c>
      <c r="AH2154" t="e">
        <f t="shared" si="1117"/>
        <v>#DIV/0!</v>
      </c>
      <c r="AI2154" t="e">
        <f t="shared" si="1118"/>
        <v>#DIV/0!</v>
      </c>
      <c r="AJ2154" t="e">
        <f t="shared" si="1119"/>
        <v>#DIV/0!</v>
      </c>
      <c r="AK2154"/>
      <c r="AL2154"/>
      <c r="AM2154"/>
      <c r="AN2154"/>
    </row>
    <row r="2155" spans="1:40" x14ac:dyDescent="0.25">
      <c r="A2155"/>
      <c r="B2155">
        <f t="shared" si="1120"/>
        <v>221000</v>
      </c>
      <c r="C2155" s="186" t="str">
        <f t="shared" si="1088"/>
        <v>-2.01389456030344E-06+0.0142619545131401i</v>
      </c>
      <c r="D2155" s="158" t="str">
        <f t="shared" si="1089"/>
        <v>-7.66668210652496+0.109341651267407i</v>
      </c>
      <c r="E2155" t="str">
        <f t="shared" si="1090"/>
        <v>7.9998498465526-0.0346584049419691i</v>
      </c>
      <c r="F2155" t="str">
        <f t="shared" si="1091"/>
        <v>0.999200654467771+3.46030190051965E-06i</v>
      </c>
      <c r="G2155">
        <f t="shared" si="1086"/>
        <v>1</v>
      </c>
      <c r="H2155" t="str">
        <f t="shared" si="1092"/>
        <v>11.335498911014+2.09994044354768i</v>
      </c>
      <c r="I2155" t="str">
        <f t="shared" si="1093"/>
        <v>867.86497055418i</v>
      </c>
      <c r="J2155" t="str">
        <f t="shared" si="1087"/>
        <v>-1018.51745219088+189.861083878197i</v>
      </c>
      <c r="K2155" t="str">
        <f t="shared" si="1094"/>
        <v>0.153502833565796-0.823472150026369i</v>
      </c>
      <c r="L2155" t="str">
        <f t="shared" si="1095"/>
        <v>0.0195655570323032-0.0890648680274358i</v>
      </c>
      <c r="M2155" t="str">
        <f t="shared" si="1096"/>
        <v>0.173068390598099-0.912537018053805i</v>
      </c>
      <c r="N2155" t="str">
        <f t="shared" si="1097"/>
        <v>-1.62830752160097i</v>
      </c>
      <c r="O2155" t="str">
        <f t="shared" si="1098"/>
        <v>-0.0574794966428202-0.998346687010924i</v>
      </c>
      <c r="P2155" t="str">
        <f t="shared" si="1099"/>
        <v>1.05747949664282+0.998346687010924i</v>
      </c>
      <c r="Q2155" t="str">
        <f t="shared" si="1100"/>
        <v>-1.05747949664282+0.629960834590046i</v>
      </c>
      <c r="R2155" t="str">
        <f t="shared" si="1101"/>
        <v>-0.322974853754891-1.1364836852623i</v>
      </c>
      <c r="S2155" t="str">
        <f t="shared" si="1102"/>
        <v>0.171686549837619i</v>
      </c>
      <c r="T2155" t="str">
        <f t="shared" si="1103"/>
        <v>0.195118962869427-0.0554504383254868i</v>
      </c>
      <c r="U2155" t="e">
        <f t="shared" si="1104"/>
        <v>#DIV/0!</v>
      </c>
      <c r="V2155" t="str">
        <f t="shared" si="1105"/>
        <v>1.33333333333333E-06-0.000480105409025326i</v>
      </c>
      <c r="W2155" t="e">
        <f t="shared" si="1106"/>
        <v>#DIV/0!</v>
      </c>
      <c r="X2155" t="e">
        <f t="shared" si="1107"/>
        <v>#DIV/0!</v>
      </c>
      <c r="Y2155" t="str">
        <f t="shared" si="1108"/>
        <v>0.00083+0.22217343246187i</v>
      </c>
      <c r="Z2155" t="e">
        <f t="shared" si="1109"/>
        <v>#DIV/0!</v>
      </c>
      <c r="AA2155" t="e">
        <f t="shared" si="1110"/>
        <v>#DIV/0!</v>
      </c>
      <c r="AB2155" t="str">
        <f t="shared" si="1111"/>
        <v>1.20314977229717-0.34192054561982i</v>
      </c>
      <c r="AC2155" t="str">
        <f t="shared" si="1112"/>
        <v>0.8962120396287-1.15709434402702i</v>
      </c>
      <c r="AD2155" t="str">
        <f t="shared" si="1113"/>
        <v>0.688080325484508+0.506859188616537i</v>
      </c>
      <c r="AE2155" t="e">
        <f t="shared" si="1114"/>
        <v>#DIV/0!</v>
      </c>
      <c r="AF2155" t="str">
        <f t="shared" si="1115"/>
        <v>-19.002181017539-1.99059879228027i</v>
      </c>
      <c r="AG2155" t="e">
        <f t="shared" si="1116"/>
        <v>#DIV/0!</v>
      </c>
      <c r="AH2155" t="e">
        <f t="shared" si="1117"/>
        <v>#DIV/0!</v>
      </c>
      <c r="AI2155" t="e">
        <f t="shared" si="1118"/>
        <v>#DIV/0!</v>
      </c>
      <c r="AJ2155" t="e">
        <f t="shared" si="1119"/>
        <v>#DIV/0!</v>
      </c>
      <c r="AK2155"/>
      <c r="AL2155"/>
      <c r="AM2155"/>
      <c r="AN2155"/>
    </row>
    <row r="2156" spans="1:40" x14ac:dyDescent="0.25">
      <c r="A2156"/>
      <c r="B2156">
        <f t="shared" si="1120"/>
        <v>222000</v>
      </c>
      <c r="C2156" s="186" t="str">
        <f t="shared" si="1088"/>
        <v>-1.99579222947425E-06+0.0141977114773372i</v>
      </c>
      <c r="D2156" s="158" t="str">
        <f t="shared" si="1089"/>
        <v>-7.66668196774043+0.108849121326252i</v>
      </c>
      <c r="E2156" t="str">
        <f t="shared" si="1090"/>
        <v>7.99984848464934-0.0348152243767142i</v>
      </c>
      <c r="F2156" t="str">
        <f t="shared" si="1091"/>
        <v>0.999200654603644+3.47595878437718E-06i</v>
      </c>
      <c r="G2156">
        <f t="shared" si="1086"/>
        <v>1</v>
      </c>
      <c r="H2156" t="str">
        <f t="shared" si="1092"/>
        <v>11.3391306547336+2.09120448802258i</v>
      </c>
      <c r="I2156" t="str">
        <f t="shared" si="1093"/>
        <v>871.791961371168i</v>
      </c>
      <c r="J2156" t="str">
        <f t="shared" si="1087"/>
        <v>-1027.76472868645+190.720183805248i</v>
      </c>
      <c r="K2156" t="str">
        <f t="shared" si="1094"/>
        <v>0.15216637630862-0.820003585051732i</v>
      </c>
      <c r="L2156" t="str">
        <f t="shared" si="1095"/>
        <v>0.0193977147187123-0.0887003800394575i</v>
      </c>
      <c r="M2156" t="str">
        <f t="shared" si="1096"/>
        <v>0.171564091027332-0.908703965091189i</v>
      </c>
      <c r="N2156" t="str">
        <f t="shared" si="1097"/>
        <v>-1.63567542893853i</v>
      </c>
      <c r="O2156" t="str">
        <f t="shared" si="1098"/>
        <v>-0.0648335958108281-0.997896089206806i</v>
      </c>
      <c r="P2156" t="str">
        <f t="shared" si="1099"/>
        <v>1.06483359581083+0.997896089206806i</v>
      </c>
      <c r="Q2156" t="str">
        <f t="shared" si="1100"/>
        <v>-1.06483359581083+0.637779339731724i</v>
      </c>
      <c r="R2156" t="str">
        <f t="shared" si="1101"/>
        <v>-0.322875762311007-1.13052366533593i</v>
      </c>
      <c r="S2156" t="str">
        <f t="shared" si="1102"/>
        <v>0.172463412054078i</v>
      </c>
      <c r="T2156" t="str">
        <f t="shared" si="1103"/>
        <v>0.194973968731717-0.0556842556377177i</v>
      </c>
      <c r="U2156" t="e">
        <f t="shared" si="1104"/>
        <v>#DIV/0!</v>
      </c>
      <c r="V2156" t="str">
        <f t="shared" si="1105"/>
        <v>1.33333333333333E-06-0.000477942772047734i</v>
      </c>
      <c r="W2156" t="e">
        <f t="shared" si="1106"/>
        <v>#DIV/0!</v>
      </c>
      <c r="X2156" t="e">
        <f t="shared" si="1107"/>
        <v>#DIV/0!</v>
      </c>
      <c r="Y2156" t="str">
        <f t="shared" si="1108"/>
        <v>0.00083+0.223178742111019i</v>
      </c>
      <c r="Z2156" t="e">
        <f t="shared" si="1109"/>
        <v>#DIV/0!</v>
      </c>
      <c r="AA2156" t="e">
        <f t="shared" si="1110"/>
        <v>#DIV/0!</v>
      </c>
      <c r="AB2156" t="str">
        <f t="shared" si="1111"/>
        <v>1.20225570407743-0.343362318586592i</v>
      </c>
      <c r="AC2156" t="str">
        <f t="shared" si="1112"/>
        <v>0.894249206689929-1.15140316943001i</v>
      </c>
      <c r="AD2156" t="str">
        <f t="shared" si="1113"/>
        <v>0.691849594797902+0.506833547339936i</v>
      </c>
      <c r="AE2156" t="e">
        <f t="shared" si="1114"/>
        <v>#DIV/0!</v>
      </c>
      <c r="AF2156" t="str">
        <f t="shared" si="1115"/>
        <v>-19.005812622474-1.98235536669633i</v>
      </c>
      <c r="AG2156" t="e">
        <f t="shared" si="1116"/>
        <v>#DIV/0!</v>
      </c>
      <c r="AH2156" t="e">
        <f t="shared" si="1117"/>
        <v>#DIV/0!</v>
      </c>
      <c r="AI2156" t="e">
        <f t="shared" si="1118"/>
        <v>#DIV/0!</v>
      </c>
      <c r="AJ2156" t="e">
        <f t="shared" si="1119"/>
        <v>#DIV/0!</v>
      </c>
      <c r="AK2156"/>
      <c r="AL2156"/>
      <c r="AM2156"/>
      <c r="AN2156"/>
    </row>
    <row r="2157" spans="1:40" x14ac:dyDescent="0.25">
      <c r="A2157"/>
      <c r="B2157">
        <f t="shared" si="1120"/>
        <v>223000</v>
      </c>
      <c r="C2157" s="186" t="str">
        <f t="shared" si="1088"/>
        <v>-1.97793288131275E-06+0.0141340446122251i</v>
      </c>
      <c r="D2157" s="158" t="str">
        <f t="shared" si="1089"/>
        <v>-7.66668183081875+0.108361008693726i</v>
      </c>
      <c r="E2157" t="str">
        <f t="shared" si="1090"/>
        <v>7.99984711659799-0.0349720437311862i</v>
      </c>
      <c r="F2157" t="str">
        <f t="shared" si="1091"/>
        <v>0.999200654740116+3.49161566023294E-06i</v>
      </c>
      <c r="G2157">
        <f t="shared" si="1086"/>
        <v>1</v>
      </c>
      <c r="H2157" t="str">
        <f t="shared" si="1092"/>
        <v>11.342716114074+2.08253770600566i</v>
      </c>
      <c r="I2157" t="str">
        <f t="shared" si="1093"/>
        <v>875.718952188155i</v>
      </c>
      <c r="J2157" t="str">
        <f t="shared" si="1087"/>
        <v>-1037.05375360865+191.579283732298i</v>
      </c>
      <c r="K2157" t="str">
        <f t="shared" si="1094"/>
        <v>0.150847111530739-0.816563044742203i</v>
      </c>
      <c r="L2157" t="str">
        <f t="shared" si="1095"/>
        <v>0.0192319890695757-0.088338700188521i</v>
      </c>
      <c r="M2157" t="str">
        <f t="shared" si="1096"/>
        <v>0.170079100600315-0.904901744930724i</v>
      </c>
      <c r="N2157" t="str">
        <f t="shared" si="1097"/>
        <v>-1.64304333627609i</v>
      </c>
      <c r="O2157" t="str">
        <f t="shared" si="1098"/>
        <v>-0.0721841754343805-0.997391319802242i</v>
      </c>
      <c r="P2157" t="str">
        <f t="shared" si="1099"/>
        <v>1.07218417543438+0.997391319802242i</v>
      </c>
      <c r="Q2157" t="str">
        <f t="shared" si="1100"/>
        <v>-1.07218417543438+0.645652016473848i</v>
      </c>
      <c r="R2157" t="str">
        <f t="shared" si="1101"/>
        <v>-0.322776126599036-1.1246131069991i</v>
      </c>
      <c r="S2157" t="str">
        <f t="shared" si="1102"/>
        <v>0.173240274270538i</v>
      </c>
      <c r="T2157" t="str">
        <f t="shared" si="1103"/>
        <v>0.194828283104766-0.0559178246999989i</v>
      </c>
      <c r="U2157" t="e">
        <f t="shared" si="1104"/>
        <v>#DIV/0!</v>
      </c>
      <c r="V2157" t="str">
        <f t="shared" si="1105"/>
        <v>1.33333333333333E-06-0.000475799530917475i</v>
      </c>
      <c r="W2157" t="e">
        <f t="shared" si="1106"/>
        <v>#DIV/0!</v>
      </c>
      <c r="X2157" t="e">
        <f t="shared" si="1107"/>
        <v>#DIV/0!</v>
      </c>
      <c r="Y2157" t="str">
        <f t="shared" si="1108"/>
        <v>0.00083+0.224184051760168i</v>
      </c>
      <c r="Z2157" t="e">
        <f t="shared" si="1109"/>
        <v>#DIV/0!</v>
      </c>
      <c r="AA2157" t="e">
        <f t="shared" si="1110"/>
        <v>#DIV/0!</v>
      </c>
      <c r="AB2157" t="str">
        <f t="shared" si="1111"/>
        <v>1.20135737197113-0.344802560785333i</v>
      </c>
      <c r="AC2157" t="str">
        <f t="shared" si="1112"/>
        <v>0.892313342413178-1.14575409160512i</v>
      </c>
      <c r="AD2157" t="str">
        <f t="shared" si="1113"/>
        <v>0.695620280733454+0.506780746823277i</v>
      </c>
      <c r="AE2157" t="e">
        <f t="shared" si="1114"/>
        <v>#DIV/0!</v>
      </c>
      <c r="AF2157" t="str">
        <f t="shared" si="1115"/>
        <v>-19.0093979448928-1.97417669731193i</v>
      </c>
      <c r="AG2157" t="e">
        <f t="shared" si="1116"/>
        <v>#DIV/0!</v>
      </c>
      <c r="AH2157" t="e">
        <f t="shared" si="1117"/>
        <v>#DIV/0!</v>
      </c>
      <c r="AI2157" t="e">
        <f t="shared" si="1118"/>
        <v>#DIV/0!</v>
      </c>
      <c r="AJ2157" t="e">
        <f t="shared" si="1119"/>
        <v>#DIV/0!</v>
      </c>
      <c r="AK2157"/>
      <c r="AL2157"/>
      <c r="AM2157"/>
      <c r="AN2157"/>
    </row>
    <row r="2158" spans="1:40" x14ac:dyDescent="0.25">
      <c r="A2158"/>
      <c r="B2158">
        <f t="shared" si="1120"/>
        <v>224000</v>
      </c>
      <c r="C2158" s="186" t="str">
        <f t="shared" si="1088"/>
        <v>-1.96031218654262E-06+0.0140709462012326i</v>
      </c>
      <c r="D2158" s="158" t="str">
        <f t="shared" si="1089"/>
        <v>-7.66668169572679+0.10787725420945i</v>
      </c>
      <c r="E2158" t="str">
        <f t="shared" si="1090"/>
        <v>7.99984574239857-0.0351288630050236i</v>
      </c>
      <c r="F2158" t="str">
        <f t="shared" si="1091"/>
        <v>0.999200654877207+3.50727252805103E-06i</v>
      </c>
      <c r="G2158">
        <f t="shared" si="1086"/>
        <v>1</v>
      </c>
      <c r="H2158" t="str">
        <f t="shared" si="1092"/>
        <v>11.3462560616519+2.0739393235533i</v>
      </c>
      <c r="I2158" t="str">
        <f t="shared" si="1093"/>
        <v>879.645943005142i</v>
      </c>
      <c r="J2158" t="str">
        <f t="shared" si="1087"/>
        <v>-1046.38452695746+192.438383659348i</v>
      </c>
      <c r="K2158" t="str">
        <f t="shared" si="1094"/>
        <v>0.149544748810392-0.813150205626003i</v>
      </c>
      <c r="L2158" t="str">
        <f t="shared" si="1095"/>
        <v>0.019068345223115-0.087979798421433i</v>
      </c>
      <c r="M2158" t="str">
        <f t="shared" si="1096"/>
        <v>0.168613094033507-0.901130004047436i</v>
      </c>
      <c r="N2158" t="str">
        <f t="shared" si="1097"/>
        <v>-1.65041124361365i</v>
      </c>
      <c r="O2158" t="str">
        <f t="shared" si="1098"/>
        <v>-0.0795308364812872-0.996832406199049i</v>
      </c>
      <c r="P2158" t="str">
        <f t="shared" si="1099"/>
        <v>1.07953083648129+0.996832406199049i</v>
      </c>
      <c r="Q2158" t="str">
        <f t="shared" si="1100"/>
        <v>-1.07953083648129+0.653578837414601i</v>
      </c>
      <c r="R2158" t="str">
        <f t="shared" si="1101"/>
        <v>-0.32267594520036-1.11875134503922i</v>
      </c>
      <c r="S2158" t="str">
        <f t="shared" si="1102"/>
        <v>0.174017136486998i</v>
      </c>
      <c r="T2158" t="str">
        <f t="shared" si="1103"/>
        <v>0.194681905504703-0.0561511439970021i</v>
      </c>
      <c r="U2158" t="e">
        <f t="shared" si="1104"/>
        <v>#DIV/0!</v>
      </c>
      <c r="V2158" t="str">
        <f t="shared" si="1105"/>
        <v>1.33333333333333E-06-0.000473675425868736i</v>
      </c>
      <c r="W2158" t="e">
        <f t="shared" si="1106"/>
        <v>#DIV/0!</v>
      </c>
      <c r="X2158" t="e">
        <f t="shared" si="1107"/>
        <v>#DIV/0!</v>
      </c>
      <c r="Y2158" t="str">
        <f t="shared" si="1108"/>
        <v>0.00083+0.225189361409316i</v>
      </c>
      <c r="Z2158" t="e">
        <f t="shared" si="1109"/>
        <v>#DIV/0!</v>
      </c>
      <c r="AA2158" t="e">
        <f t="shared" si="1110"/>
        <v>#DIV/0!</v>
      </c>
      <c r="AB2158" t="str">
        <f t="shared" si="1111"/>
        <v>1.20045477299462-0.346241262872172i</v>
      </c>
      <c r="AC2158" t="str">
        <f t="shared" si="1112"/>
        <v>0.890404002908524-1.14014662506235i</v>
      </c>
      <c r="AD2158" t="str">
        <f t="shared" si="1113"/>
        <v>0.699392194088025+0.506700762056876i</v>
      </c>
      <c r="AE2158" t="e">
        <f t="shared" si="1114"/>
        <v>#DIV/0!</v>
      </c>
      <c r="AF2158" t="str">
        <f t="shared" si="1115"/>
        <v>-19.0129377573787-1.96606206934385i</v>
      </c>
      <c r="AG2158" t="e">
        <f t="shared" si="1116"/>
        <v>#DIV/0!</v>
      </c>
      <c r="AH2158" t="e">
        <f t="shared" si="1117"/>
        <v>#DIV/0!</v>
      </c>
      <c r="AI2158" t="e">
        <f t="shared" si="1118"/>
        <v>#DIV/0!</v>
      </c>
      <c r="AJ2158" t="e">
        <f t="shared" si="1119"/>
        <v>#DIV/0!</v>
      </c>
      <c r="AK2158"/>
      <c r="AL2158"/>
      <c r="AM2158"/>
      <c r="AN2158"/>
    </row>
    <row r="2159" spans="1:40" x14ac:dyDescent="0.25">
      <c r="A2159"/>
      <c r="B2159">
        <f t="shared" si="1120"/>
        <v>225000</v>
      </c>
      <c r="C2159" s="186" t="str">
        <f t="shared" si="1088"/>
        <v>-1.94292591187938E-06+0.0140084086649718i</v>
      </c>
      <c r="D2159" s="158" t="str">
        <f t="shared" si="1089"/>
        <v>-7.66668156243198+0.107397799764784i</v>
      </c>
      <c r="E2159" t="str">
        <f t="shared" si="1090"/>
        <v>7.99984436205108-0.0352856821978647i</v>
      </c>
      <c r="F2159" t="str">
        <f t="shared" si="1091"/>
        <v>0.999200655014906+3.52292938779532E-06i</v>
      </c>
      <c r="G2159">
        <f t="shared" si="1086"/>
        <v>1</v>
      </c>
      <c r="H2159" t="str">
        <f t="shared" si="1092"/>
        <v>11.3497512542562+2.06540857737092i</v>
      </c>
      <c r="I2159" t="str">
        <f t="shared" si="1093"/>
        <v>883.572933822129i</v>
      </c>
      <c r="J2159" t="str">
        <f t="shared" si="1087"/>
        <v>-1055.75704873289+193.2974835864i</v>
      </c>
      <c r="K2159" t="str">
        <f t="shared" si="1094"/>
        <v>0.1482590037631-0.809764748908621i</v>
      </c>
      <c r="L2159" t="str">
        <f t="shared" si="1095"/>
        <v>0.0189067490198996-0.0876236450677318i</v>
      </c>
      <c r="M2159" t="str">
        <f t="shared" si="1096"/>
        <v>0.167165752783-0.897388393976353i</v>
      </c>
      <c r="N2159" t="str">
        <f t="shared" si="1097"/>
        <v>-1.65777915095121i</v>
      </c>
      <c r="O2159" t="str">
        <f t="shared" si="1098"/>
        <v>-0.0868731801320806-0.996219378738307i</v>
      </c>
      <c r="P2159" t="str">
        <f t="shared" si="1099"/>
        <v>1.08687318013208+0.996219378738307i</v>
      </c>
      <c r="Q2159" t="str">
        <f t="shared" si="1100"/>
        <v>-1.08687318013208+0.661559772212903i</v>
      </c>
      <c r="R2159" t="str">
        <f t="shared" si="1101"/>
        <v>-0.322575216687401-1.11293772605977i</v>
      </c>
      <c r="S2159" t="str">
        <f t="shared" si="1102"/>
        <v>0.174793998703458i</v>
      </c>
      <c r="T2159" t="str">
        <f t="shared" si="1103"/>
        <v>0.194534835445921-0.0563842120074253i</v>
      </c>
      <c r="U2159" t="e">
        <f t="shared" si="1104"/>
        <v>#DIV/0!</v>
      </c>
      <c r="V2159" t="str">
        <f t="shared" si="1105"/>
        <v>1.33333333333333E-06-0.000471570201753764i</v>
      </c>
      <c r="W2159" t="e">
        <f t="shared" si="1106"/>
        <v>#DIV/0!</v>
      </c>
      <c r="X2159" t="e">
        <f t="shared" si="1107"/>
        <v>#DIV/0!</v>
      </c>
      <c r="Y2159" t="str">
        <f t="shared" si="1108"/>
        <v>0.00083+0.226194671058465i</v>
      </c>
      <c r="Z2159" t="e">
        <f t="shared" si="1109"/>
        <v>#DIV/0!</v>
      </c>
      <c r="AA2159" t="e">
        <f t="shared" si="1110"/>
        <v>#DIV/0!</v>
      </c>
      <c r="AB2159" t="str">
        <f t="shared" si="1111"/>
        <v>1.19954790415351-0.347678415466397i</v>
      </c>
      <c r="AC2159" t="str">
        <f t="shared" si="1112"/>
        <v>0.888520753521458-1.13458029125386i</v>
      </c>
      <c r="AD2159" t="str">
        <f t="shared" si="1113"/>
        <v>0.703165145318684+0.506593569283431i</v>
      </c>
      <c r="AE2159" t="e">
        <f t="shared" si="1114"/>
        <v>#DIV/0!</v>
      </c>
      <c r="AF2159" t="str">
        <f t="shared" si="1115"/>
        <v>-19.0164328166882-1.95801077760614i</v>
      </c>
      <c r="AG2159" t="e">
        <f t="shared" si="1116"/>
        <v>#DIV/0!</v>
      </c>
      <c r="AH2159" t="e">
        <f t="shared" si="1117"/>
        <v>#DIV/0!</v>
      </c>
      <c r="AI2159" t="e">
        <f t="shared" si="1118"/>
        <v>#DIV/0!</v>
      </c>
      <c r="AJ2159" t="e">
        <f t="shared" si="1119"/>
        <v>#DIV/0!</v>
      </c>
      <c r="AK2159"/>
      <c r="AL2159"/>
      <c r="AM2159"/>
      <c r="AN2159"/>
    </row>
    <row r="2160" spans="1:40" x14ac:dyDescent="0.25">
      <c r="A2160"/>
      <c r="B2160">
        <f t="shared" si="1120"/>
        <v>226000</v>
      </c>
      <c r="C2160" s="186" t="str">
        <f t="shared" si="1088"/>
        <v>-0.0000019257699174877+0.0139464245582037i</v>
      </c>
      <c r="D2160" s="158" t="str">
        <f t="shared" si="1089"/>
        <v>-7.66668143090272+0.106922588279562i</v>
      </c>
      <c r="E2160" t="str">
        <f t="shared" si="1090"/>
        <v>7.99984297555553-0.0354425013093481i</v>
      </c>
      <c r="F2160" t="str">
        <f t="shared" si="1091"/>
        <v>0.999200655153224+3.53858623942986E-06i</v>
      </c>
      <c r="G2160">
        <f t="shared" si="1086"/>
        <v>1</v>
      </c>
      <c r="H2160" t="str">
        <f t="shared" si="1092"/>
        <v>11.3532024332302+2.05694471465217i</v>
      </c>
      <c r="I2160" t="str">
        <f t="shared" si="1093"/>
        <v>887.499924639117i</v>
      </c>
      <c r="J2160" t="str">
        <f t="shared" si="1087"/>
        <v>-1065.17131893493+194.15658351345i</v>
      </c>
      <c r="K2160" t="str">
        <f t="shared" si="1094"/>
        <v>0.146989597893492-0.806406360395603i</v>
      </c>
      <c r="L2160" t="str">
        <f t="shared" si="1095"/>
        <v>0.0187471669862548-0.0872702108347846i</v>
      </c>
      <c r="M2160" t="str">
        <f t="shared" si="1096"/>
        <v>0.165736764879747-0.893676571230388i</v>
      </c>
      <c r="N2160" t="str">
        <f t="shared" si="1097"/>
        <v>-1.66514705828878i</v>
      </c>
      <c r="O2160" t="str">
        <f t="shared" si="1098"/>
        <v>-0.0942108078016764-0.995552270698709i</v>
      </c>
      <c r="P2160" t="str">
        <f t="shared" si="1099"/>
        <v>1.09421080780168+0.995552270698709i</v>
      </c>
      <c r="Q2160" t="str">
        <f t="shared" si="1100"/>
        <v>-1.09421080780168+0.669594787590071i</v>
      </c>
      <c r="R2160" t="str">
        <f t="shared" si="1101"/>
        <v>-0.322473939623631-1.10717160821894i</v>
      </c>
      <c r="S2160" t="str">
        <f t="shared" si="1102"/>
        <v>0.175570860919918i</v>
      </c>
      <c r="T2160" t="str">
        <f t="shared" si="1103"/>
        <v>0.194387072441089-0.0566170272039586i</v>
      </c>
      <c r="U2160" t="e">
        <f t="shared" si="1104"/>
        <v>#DIV/0!</v>
      </c>
      <c r="V2160" t="str">
        <f t="shared" si="1105"/>
        <v>1.33333333333333E-06-0.000469483607940694i</v>
      </c>
      <c r="W2160" t="e">
        <f t="shared" si="1106"/>
        <v>#DIV/0!</v>
      </c>
      <c r="X2160" t="e">
        <f t="shared" si="1107"/>
        <v>#DIV/0!</v>
      </c>
      <c r="Y2160" t="str">
        <f t="shared" si="1108"/>
        <v>0.00083+0.227199980707614i</v>
      </c>
      <c r="Z2160" t="e">
        <f t="shared" si="1109"/>
        <v>#DIV/0!</v>
      </c>
      <c r="AA2160" t="e">
        <f t="shared" si="1110"/>
        <v>#DIV/0!</v>
      </c>
      <c r="AB2160" t="str">
        <f t="shared" si="1111"/>
        <v>1.19863676244282-0.349114009150256i</v>
      </c>
      <c r="AC2160" t="str">
        <f t="shared" si="1112"/>
        <v>0.886663168607312-1.12905461846135i</v>
      </c>
      <c r="AD2160" t="str">
        <f t="shared" si="1113"/>
        <v>0.706938944550378+0.506459146002287i</v>
      </c>
      <c r="AE2160" t="e">
        <f t="shared" si="1114"/>
        <v>#DIV/0!</v>
      </c>
      <c r="AF2160" t="str">
        <f t="shared" si="1115"/>
        <v>-19.0198838641329-1.95002212637261i</v>
      </c>
      <c r="AG2160" t="e">
        <f t="shared" si="1116"/>
        <v>#DIV/0!</v>
      </c>
      <c r="AH2160" t="e">
        <f t="shared" si="1117"/>
        <v>#DIV/0!</v>
      </c>
      <c r="AI2160" t="e">
        <f t="shared" si="1118"/>
        <v>#DIV/0!</v>
      </c>
      <c r="AJ2160" t="e">
        <f t="shared" si="1119"/>
        <v>#DIV/0!</v>
      </c>
      <c r="AK2160"/>
      <c r="AL2160"/>
      <c r="AM2160"/>
      <c r="AN2160"/>
    </row>
    <row r="2161" spans="1:40" x14ac:dyDescent="0.25">
      <c r="A2161"/>
      <c r="B2161">
        <f t="shared" si="1120"/>
        <v>227000</v>
      </c>
      <c r="C2161" s="186" t="str">
        <f t="shared" si="1088"/>
        <v>-1.90884015451667E-06+0.0138849865668827i</v>
      </c>
      <c r="D2161" s="158" t="str">
        <f t="shared" si="1089"/>
        <v>-7.66668130110782+0.106451563679434i</v>
      </c>
      <c r="E2161" t="str">
        <f t="shared" si="1090"/>
        <v>7.99984158291193-0.0355993203391121i</v>
      </c>
      <c r="F2161" t="str">
        <f t="shared" si="1091"/>
        <v>0.99920065529216+3.55424308291859E-06i</v>
      </c>
      <c r="G2161">
        <f t="shared" si="1086"/>
        <v>1</v>
      </c>
      <c r="H2161" t="str">
        <f t="shared" si="1092"/>
        <v>11.356610324842+2.04854699291995i</v>
      </c>
      <c r="I2161" t="str">
        <f t="shared" si="1093"/>
        <v>891.426915456104i</v>
      </c>
      <c r="J2161" t="str">
        <f t="shared" si="1087"/>
        <v>-1074.6273375636+195.015683440501i</v>
      </c>
      <c r="K2161" t="str">
        <f t="shared" si="1094"/>
        <v>0.145736258451284-0.803074730416571i</v>
      </c>
      <c r="L2161" t="str">
        <f t="shared" si="1095"/>
        <v>0.0185895663181155-0.0869194668029175i</v>
      </c>
      <c r="M2161" t="str">
        <f t="shared" si="1096"/>
        <v>0.164325824769399-0.889994197219488i</v>
      </c>
      <c r="N2161" t="str">
        <f t="shared" si="1097"/>
        <v>-1.67251496562634i</v>
      </c>
      <c r="O2161" t="str">
        <f t="shared" si="1098"/>
        <v>-0.101543321160972-0.994831118294758i</v>
      </c>
      <c r="P2161" t="str">
        <f t="shared" si="1099"/>
        <v>1.10154332116097+0.994831118294758i</v>
      </c>
      <c r="Q2161" t="str">
        <f t="shared" si="1100"/>
        <v>-1.10154332116097+0.677683847331582i</v>
      </c>
      <c r="R2161" t="str">
        <f t="shared" si="1101"/>
        <v>-0.322372112563483-1.10145236097518i</v>
      </c>
      <c r="S2161" t="str">
        <f t="shared" si="1102"/>
        <v>0.176347723136378i</v>
      </c>
      <c r="T2161" t="str">
        <f t="shared" si="1103"/>
        <v>0.194238616001161-0.0568495880532344i</v>
      </c>
      <c r="U2161" t="e">
        <f t="shared" si="1104"/>
        <v>#DIV/0!</v>
      </c>
      <c r="V2161" t="str">
        <f t="shared" si="1105"/>
        <v>1.33333333333333E-06-0.000467415398214083i</v>
      </c>
      <c r="W2161" t="e">
        <f t="shared" si="1106"/>
        <v>#DIV/0!</v>
      </c>
      <c r="X2161" t="e">
        <f t="shared" si="1107"/>
        <v>#DIV/0!</v>
      </c>
      <c r="Y2161" t="str">
        <f t="shared" si="1108"/>
        <v>0.00083+0.228205290356763i</v>
      </c>
      <c r="Z2161" t="e">
        <f t="shared" si="1109"/>
        <v>#DIV/0!</v>
      </c>
      <c r="AA2161" t="e">
        <f t="shared" si="1110"/>
        <v>#DIV/0!</v>
      </c>
      <c r="AB2161" t="str">
        <f t="shared" si="1111"/>
        <v>1.19772134484696-0.350548034468639i</v>
      </c>
      <c r="AC2161" t="str">
        <f t="shared" si="1112"/>
        <v>0.884830831312105-1.12356914168507i</v>
      </c>
      <c r="AD2161" t="str">
        <f t="shared" si="1113"/>
        <v>0.710713401583618+0.50629747097355i</v>
      </c>
      <c r="AE2161" t="e">
        <f t="shared" si="1114"/>
        <v>#DIV/0!</v>
      </c>
      <c r="AF2161" t="str">
        <f t="shared" si="1115"/>
        <v>-19.0232916259498-1.94209542924052i</v>
      </c>
      <c r="AG2161" t="e">
        <f t="shared" si="1116"/>
        <v>#DIV/0!</v>
      </c>
      <c r="AH2161" t="e">
        <f t="shared" si="1117"/>
        <v>#DIV/0!</v>
      </c>
      <c r="AI2161" t="e">
        <f t="shared" si="1118"/>
        <v>#DIV/0!</v>
      </c>
      <c r="AJ2161" t="e">
        <f t="shared" si="1119"/>
        <v>#DIV/0!</v>
      </c>
      <c r="AK2161"/>
      <c r="AL2161"/>
      <c r="AM2161"/>
      <c r="AN2161"/>
    </row>
    <row r="2162" spans="1:40" x14ac:dyDescent="0.25">
      <c r="A2162"/>
      <c r="B2162">
        <f t="shared" si="1120"/>
        <v>228000</v>
      </c>
      <c r="C2162" s="186" t="str">
        <f t="shared" si="1088"/>
        <v>-1.89213266271085E-06+0.0138240875052797i</v>
      </c>
      <c r="D2162" s="158" t="str">
        <f t="shared" si="1089"/>
        <v>-7.66668117301706+0.105984670873811i</v>
      </c>
      <c r="E2162" t="str">
        <f t="shared" si="1090"/>
        <v>7.99984018412027-0.0357561392867954i</v>
      </c>
      <c r="F2162" t="str">
        <f t="shared" si="1091"/>
        <v>0.999200655431705+3.56989991822543E-06i</v>
      </c>
      <c r="G2162">
        <f t="shared" si="1086"/>
        <v>1</v>
      </c>
      <c r="H2162" t="str">
        <f t="shared" si="1092"/>
        <v>11.3599756406461+2.04021467987014i</v>
      </c>
      <c r="I2162" t="str">
        <f t="shared" si="1093"/>
        <v>895.353906273091i</v>
      </c>
      <c r="J2162" t="str">
        <f t="shared" si="1087"/>
        <v>-1084.12510461887+195.874783367551i</v>
      </c>
      <c r="K2162" t="str">
        <f t="shared" si="1094"/>
        <v>0.144498718291318-0.799769553750632i</v>
      </c>
      <c r="L2162" t="str">
        <f t="shared" si="1095"/>
        <v>0.0184339148653133-0.086571384420584i</v>
      </c>
      <c r="M2162" t="str">
        <f t="shared" si="1096"/>
        <v>0.162932633156631-0.886340938171216i</v>
      </c>
      <c r="N2162" t="str">
        <f t="shared" si="1097"/>
        <v>-1.6798828729639i</v>
      </c>
      <c r="O2162" t="str">
        <f t="shared" si="1098"/>
        <v>-0.108870322158528-0.994055960674799i</v>
      </c>
      <c r="P2162" t="str">
        <f t="shared" si="1099"/>
        <v>1.10887032215853+0.994055960674799i</v>
      </c>
      <c r="Q2162" t="str">
        <f t="shared" si="1100"/>
        <v>-1.10887032215853+0.685826912289101i</v>
      </c>
      <c r="R2162" t="str">
        <f t="shared" si="1101"/>
        <v>-0.322269734052369-1.09577936483943i</v>
      </c>
      <c r="S2162" t="str">
        <f t="shared" si="1102"/>
        <v>0.177124585352837i</v>
      </c>
      <c r="T2162" t="str">
        <f t="shared" si="1103"/>
        <v>0.194089465635379-0.0570818930157949i</v>
      </c>
      <c r="U2162" t="e">
        <f t="shared" si="1104"/>
        <v>#DIV/0!</v>
      </c>
      <c r="V2162" t="str">
        <f t="shared" si="1105"/>
        <v>1.33333333333333E-06-0.000465365330678056i</v>
      </c>
      <c r="W2162" t="e">
        <f t="shared" si="1106"/>
        <v>#DIV/0!</v>
      </c>
      <c r="X2162" t="e">
        <f t="shared" si="1107"/>
        <v>#DIV/0!</v>
      </c>
      <c r="Y2162" t="str">
        <f t="shared" si="1108"/>
        <v>0.00083+0.229210600005911i</v>
      </c>
      <c r="Z2162" t="e">
        <f t="shared" si="1109"/>
        <v>#DIV/0!</v>
      </c>
      <c r="AA2162" t="e">
        <f t="shared" si="1110"/>
        <v>#DIV/0!</v>
      </c>
      <c r="AB2162" t="str">
        <f t="shared" si="1111"/>
        <v>1.19680164833982-0.351980481928885i</v>
      </c>
      <c r="AC2162" t="str">
        <f t="shared" si="1112"/>
        <v>0.883023333359399-1.11812340253479i</v>
      </c>
      <c r="AD2162" t="str">
        <f t="shared" si="1113"/>
        <v>0.714488325902255+0.506108524222242i</v>
      </c>
      <c r="AE2162" t="e">
        <f t="shared" si="1114"/>
        <v>#DIV/0!</v>
      </c>
      <c r="AF2162" t="str">
        <f t="shared" si="1115"/>
        <v>-19.0266568136632-1.93423000899633i</v>
      </c>
      <c r="AG2162" t="e">
        <f t="shared" si="1116"/>
        <v>#DIV/0!</v>
      </c>
      <c r="AH2162" t="e">
        <f t="shared" si="1117"/>
        <v>#DIV/0!</v>
      </c>
      <c r="AI2162" t="e">
        <f t="shared" si="1118"/>
        <v>#DIV/0!</v>
      </c>
      <c r="AJ2162" t="e">
        <f t="shared" si="1119"/>
        <v>#DIV/0!</v>
      </c>
      <c r="AK2162"/>
      <c r="AL2162"/>
      <c r="AM2162"/>
      <c r="AN2162"/>
    </row>
    <row r="2163" spans="1:40" x14ac:dyDescent="0.25">
      <c r="A2163"/>
      <c r="B2163">
        <f t="shared" si="1120"/>
        <v>229000</v>
      </c>
      <c r="C2163" s="186" t="str">
        <f t="shared" si="1088"/>
        <v>-1.87564356809401E-06+0.0137637203131805i</v>
      </c>
      <c r="D2163" s="158" t="str">
        <f t="shared" si="1089"/>
        <v>-7.66668104660071+0.105521855734384i</v>
      </c>
      <c r="E2163" t="str">
        <f t="shared" si="1090"/>
        <v>7.99983877918058-0.0359129581520362i</v>
      </c>
      <c r="F2163" t="str">
        <f t="shared" si="1091"/>
        <v>0.999200655571859+3.58555674531431E-06i</v>
      </c>
      <c r="G2163">
        <f t="shared" si="1086"/>
        <v>1</v>
      </c>
      <c r="H2163" t="str">
        <f t="shared" si="1092"/>
        <v>11.3632990778342+2.03194705321709i</v>
      </c>
      <c r="I2163" t="str">
        <f t="shared" si="1093"/>
        <v>899.280897090078i</v>
      </c>
      <c r="J2163" t="str">
        <f t="shared" si="1087"/>
        <v>-1093.66462010077+196.733883294603i</v>
      </c>
      <c r="K2163" t="str">
        <f t="shared" si="1094"/>
        <v>0.143276715737482-0.796490529552912i</v>
      </c>
      <c r="L2163" t="str">
        <f t="shared" si="1095"/>
        <v>0.0182801811162817-0.0862259354995681i</v>
      </c>
      <c r="M2163" t="str">
        <f t="shared" si="1096"/>
        <v>0.161556896853764-0.88271646505248i</v>
      </c>
      <c r="N2163" t="str">
        <f t="shared" si="1097"/>
        <v>-1.68725078030146i</v>
      </c>
      <c r="O2163" t="str">
        <f t="shared" si="1098"/>
        <v>-0.116191413042139-0.993226839918893i</v>
      </c>
      <c r="P2163" t="str">
        <f t="shared" si="1099"/>
        <v>1.11619141304214+0.993226839918893i</v>
      </c>
      <c r="Q2163" t="str">
        <f t="shared" si="1100"/>
        <v>-1.11619141304214+0.694023940382567i</v>
      </c>
      <c r="R2163" t="str">
        <f t="shared" si="1101"/>
        <v>-0.322166802626581-1.09015201113387i</v>
      </c>
      <c r="S2163" t="str">
        <f t="shared" si="1102"/>
        <v>0.177901447569297i</v>
      </c>
      <c r="T2163" t="str">
        <f t="shared" si="1103"/>
        <v>0.193939620851296-0.0573139405460407i</v>
      </c>
      <c r="U2163" t="e">
        <f t="shared" si="1104"/>
        <v>#DIV/0!</v>
      </c>
      <c r="V2163" t="str">
        <f t="shared" si="1105"/>
        <v>1.33333333333333E-06-0.000463333167661995i</v>
      </c>
      <c r="W2163" t="e">
        <f t="shared" si="1106"/>
        <v>#DIV/0!</v>
      </c>
      <c r="X2163" t="e">
        <f t="shared" si="1107"/>
        <v>#DIV/0!</v>
      </c>
      <c r="Y2163" t="str">
        <f t="shared" si="1108"/>
        <v>0.00083+0.23021590965506i</v>
      </c>
      <c r="Z2163" t="e">
        <f t="shared" si="1109"/>
        <v>#DIV/0!</v>
      </c>
      <c r="AA2163" t="e">
        <f t="shared" si="1110"/>
        <v>#DIV/0!</v>
      </c>
      <c r="AB2163" t="str">
        <f t="shared" si="1111"/>
        <v>1.19587766988484-0.353411342000462i</v>
      </c>
      <c r="AC2163" t="str">
        <f t="shared" si="1112"/>
        <v>0.881240274843204-1.11271694912246i</v>
      </c>
      <c r="AD2163" t="str">
        <f t="shared" si="1113"/>
        <v>0.718263526681287+0.505892287042374i</v>
      </c>
      <c r="AE2163" t="e">
        <f t="shared" si="1114"/>
        <v>#DIV/0!</v>
      </c>
      <c r="AF2163" t="str">
        <f t="shared" si="1115"/>
        <v>-19.0299801244349-1.92642519748271i</v>
      </c>
      <c r="AG2163" t="e">
        <f t="shared" si="1116"/>
        <v>#DIV/0!</v>
      </c>
      <c r="AH2163" t="e">
        <f t="shared" si="1117"/>
        <v>#DIV/0!</v>
      </c>
      <c r="AI2163" t="e">
        <f t="shared" si="1118"/>
        <v>#DIV/0!</v>
      </c>
      <c r="AJ2163" t="e">
        <f t="shared" si="1119"/>
        <v>#DIV/0!</v>
      </c>
      <c r="AK2163"/>
      <c r="AL2163"/>
      <c r="AM2163"/>
      <c r="AN2163"/>
    </row>
    <row r="2164" spans="1:40" x14ac:dyDescent="0.25">
      <c r="A2164"/>
      <c r="B2164">
        <f t="shared" si="1120"/>
        <v>230000</v>
      </c>
      <c r="C2164" s="186" t="str">
        <f t="shared" si="1088"/>
        <v>-0.0000018593690807234+0.0137038780531574i</v>
      </c>
      <c r="D2164" s="158" t="str">
        <f t="shared" si="1089"/>
        <v>-7.66668092182962+0.105063065074207i</v>
      </c>
      <c r="E2164" t="str">
        <f t="shared" si="1090"/>
        <v>7.99983736809285-0.0360697769344731i</v>
      </c>
      <c r="F2164" t="str">
        <f t="shared" si="1091"/>
        <v>0.999200655712631+3.60121356414928E-06i</v>
      </c>
      <c r="G2164">
        <f t="shared" si="1086"/>
        <v>1</v>
      </c>
      <c r="H2164" t="str">
        <f t="shared" si="1092"/>
        <v>11.3665813195762+2.02374340054147i</v>
      </c>
      <c r="I2164" t="str">
        <f t="shared" si="1093"/>
        <v>903.207887907065i</v>
      </c>
      <c r="J2164" t="str">
        <f t="shared" si="1087"/>
        <v>-1103.24588400928+197.592983221653i</v>
      </c>
      <c r="K2164" t="str">
        <f t="shared" si="1094"/>
        <v>0.142069994450454-0.793237361282514i</v>
      </c>
      <c r="L2164" t="str">
        <f t="shared" si="1095"/>
        <v>0.0181283341831704-0.085883092210229i</v>
      </c>
      <c r="M2164" t="str">
        <f t="shared" si="1096"/>
        <v>0.160198328633624-0.879120453492743i</v>
      </c>
      <c r="N2164" t="str">
        <f t="shared" si="1097"/>
        <v>-1.69461868763902i</v>
      </c>
      <c r="O2164" t="str">
        <f t="shared" si="1098"/>
        <v>-0.123506196380435-0.992343801036535i</v>
      </c>
      <c r="P2164" t="str">
        <f t="shared" si="1099"/>
        <v>1.12350619638043+0.992343801036535i</v>
      </c>
      <c r="Q2164" t="str">
        <f t="shared" si="1100"/>
        <v>-1.12350619638043+0.702274886602485i</v>
      </c>
      <c r="R2164" t="str">
        <f t="shared" si="1101"/>
        <v>-0.322063316813298-1.08456970175695i</v>
      </c>
      <c r="S2164" t="str">
        <f t="shared" si="1102"/>
        <v>0.178678309785757i</v>
      </c>
      <c r="T2164" t="str">
        <f t="shared" si="1103"/>
        <v>0.193789081154774-0.0575457290921949i</v>
      </c>
      <c r="U2164" t="e">
        <f t="shared" si="1104"/>
        <v>#DIV/0!</v>
      </c>
      <c r="V2164" t="str">
        <f t="shared" si="1105"/>
        <v>1.33333333333333E-06-0.000461318675628682i</v>
      </c>
      <c r="W2164" t="e">
        <f t="shared" si="1106"/>
        <v>#DIV/0!</v>
      </c>
      <c r="X2164" t="e">
        <f t="shared" si="1107"/>
        <v>#DIV/0!</v>
      </c>
      <c r="Y2164" t="str">
        <f t="shared" si="1108"/>
        <v>0.00083+0.231221219304209i</v>
      </c>
      <c r="Z2164" t="e">
        <f t="shared" si="1109"/>
        <v>#DIV/0!</v>
      </c>
      <c r="AA2164" t="e">
        <f t="shared" si="1110"/>
        <v>#DIV/0!</v>
      </c>
      <c r="AB2164" t="str">
        <f t="shared" si="1111"/>
        <v>1.19494940643505-0.354840605114745i</v>
      </c>
      <c r="AC2164" t="str">
        <f t="shared" si="1112"/>
        <v>0.879481264026522-1.10734933595679i</v>
      </c>
      <c r="AD2164" t="str">
        <f t="shared" si="1113"/>
        <v>0.722038812794665+0.505648742000996i</v>
      </c>
      <c r="AE2164" t="e">
        <f t="shared" si="1114"/>
        <v>#DIV/0!</v>
      </c>
      <c r="AF2164" t="str">
        <f t="shared" si="1115"/>
        <v>-19.0332622414058-1.91868033546726i</v>
      </c>
      <c r="AG2164" t="e">
        <f t="shared" si="1116"/>
        <v>#DIV/0!</v>
      </c>
      <c r="AH2164" t="e">
        <f t="shared" si="1117"/>
        <v>#DIV/0!</v>
      </c>
      <c r="AI2164" t="e">
        <f t="shared" si="1118"/>
        <v>#DIV/0!</v>
      </c>
      <c r="AJ2164" t="e">
        <f t="shared" si="1119"/>
        <v>#DIV/0!</v>
      </c>
      <c r="AK2164"/>
      <c r="AL2164"/>
      <c r="AM2164"/>
      <c r="AN2164"/>
    </row>
    <row r="2165" spans="1:40" x14ac:dyDescent="0.25">
      <c r="A2165"/>
      <c r="B2165">
        <f t="shared" si="1120"/>
        <v>231000</v>
      </c>
      <c r="C2165" s="186" t="str">
        <f t="shared" si="1088"/>
        <v>-1.84330549251161E-06+0.0136445539079113i</v>
      </c>
      <c r="D2165" s="158" t="str">
        <f t="shared" si="1089"/>
        <v>-7.66668079867543+0.10460824662732i</v>
      </c>
      <c r="E2165" t="str">
        <f t="shared" si="1090"/>
        <v>7.99983595085708-0.0362265956337445i</v>
      </c>
      <c r="F2165" t="str">
        <f t="shared" si="1091"/>
        <v>0.999200655854011+3.61687037469423E-06i</v>
      </c>
      <c r="G2165">
        <f t="shared" si="1086"/>
        <v>1</v>
      </c>
      <c r="H2165" t="str">
        <f t="shared" si="1092"/>
        <v>11.3698230353534+2.0156030191404i</v>
      </c>
      <c r="I2165" t="str">
        <f t="shared" si="1093"/>
        <v>907.134878724053i</v>
      </c>
      <c r="J2165" t="str">
        <f t="shared" si="1087"/>
        <v>-1112.86889634441+198.452083148704i</v>
      </c>
      <c r="K2165" t="str">
        <f t="shared" si="1094"/>
        <v>0.140878303299094-0.790009756631572i</v>
      </c>
      <c r="L2165" t="str">
        <f t="shared" si="1095"/>
        <v>0.017978343787353-0.0855428270767852i</v>
      </c>
      <c r="M2165" t="str">
        <f t="shared" si="1096"/>
        <v>0.158856647086447-0.875552583708357i</v>
      </c>
      <c r="N2165" t="str">
        <f t="shared" si="1097"/>
        <v>-1.70198659497658i</v>
      </c>
      <c r="O2165" t="str">
        <f t="shared" si="1098"/>
        <v>-0.130814275084456-0.991406891964207i</v>
      </c>
      <c r="P2165" t="str">
        <f t="shared" si="1099"/>
        <v>1.13081427508446+0.991406891964207i</v>
      </c>
      <c r="Q2165" t="str">
        <f t="shared" si="1100"/>
        <v>-1.13081427508446+0.710579703012373i</v>
      </c>
      <c r="R2165" t="str">
        <f t="shared" si="1101"/>
        <v>-0.321959275130546-1.07903184895452i</v>
      </c>
      <c r="S2165" t="str">
        <f t="shared" si="1102"/>
        <v>0.179455172002217i</v>
      </c>
      <c r="T2165" t="str">
        <f t="shared" si="1103"/>
        <v>0.193637846050004-0.0577772570962612i</v>
      </c>
      <c r="U2165" t="e">
        <f t="shared" si="1104"/>
        <v>#DIV/0!</v>
      </c>
      <c r="V2165" t="str">
        <f t="shared" si="1105"/>
        <v>1.33333333333333E-06-0.000459321625084834i</v>
      </c>
      <c r="W2165" t="e">
        <f t="shared" si="1106"/>
        <v>#DIV/0!</v>
      </c>
      <c r="X2165" t="e">
        <f t="shared" si="1107"/>
        <v>#DIV/0!</v>
      </c>
      <c r="Y2165" t="str">
        <f t="shared" si="1108"/>
        <v>0.00083+0.232226528953358i</v>
      </c>
      <c r="Z2165" t="e">
        <f t="shared" si="1109"/>
        <v>#DIV/0!</v>
      </c>
      <c r="AA2165" t="e">
        <f t="shared" si="1110"/>
        <v>#DIV/0!</v>
      </c>
      <c r="AB2165" t="str">
        <f t="shared" si="1111"/>
        <v>1.19401685493318-0.356268261664761i</v>
      </c>
      <c r="AC2165" t="str">
        <f t="shared" si="1112"/>
        <v>0.877745917145523-1.10202012383945i</v>
      </c>
      <c r="AD2165" t="str">
        <f t="shared" si="1113"/>
        <v>0.725813992823241+0.505377872942209i</v>
      </c>
      <c r="AE2165" t="e">
        <f t="shared" si="1114"/>
        <v>#DIV/0!</v>
      </c>
      <c r="AF2165" t="str">
        <f t="shared" si="1115"/>
        <v>-19.0365038340288-1.91099477251308i</v>
      </c>
      <c r="AG2165" t="e">
        <f t="shared" si="1116"/>
        <v>#DIV/0!</v>
      </c>
      <c r="AH2165" t="e">
        <f t="shared" si="1117"/>
        <v>#DIV/0!</v>
      </c>
      <c r="AI2165" t="e">
        <f t="shared" si="1118"/>
        <v>#DIV/0!</v>
      </c>
      <c r="AJ2165" t="e">
        <f t="shared" si="1119"/>
        <v>#DIV/0!</v>
      </c>
      <c r="AK2165"/>
      <c r="AL2165"/>
      <c r="AM2165"/>
      <c r="AN2165"/>
    </row>
    <row r="2166" spans="1:40" x14ac:dyDescent="0.25">
      <c r="A2166"/>
      <c r="B2166">
        <f t="shared" si="1120"/>
        <v>232000</v>
      </c>
      <c r="C2166" s="186" t="str">
        <f t="shared" si="1088"/>
        <v>-1.82744917511432E-06+0.0135857411776824i</v>
      </c>
      <c r="D2166" s="158" t="str">
        <f t="shared" si="1089"/>
        <v>-7.66668067711038+0.104157349028898i</v>
      </c>
      <c r="E2166" t="str">
        <f t="shared" si="1090"/>
        <v>7.9998345274733-0.036383414249489i</v>
      </c>
      <c r="F2166" t="str">
        <f t="shared" si="1091"/>
        <v>0.99920065599601+0.0000036325271769132i</v>
      </c>
      <c r="G2166">
        <f t="shared" si="1086"/>
        <v>1</v>
      </c>
      <c r="H2166" t="str">
        <f t="shared" si="1092"/>
        <v>11.3730248812808+2.00752521587954i</v>
      </c>
      <c r="I2166" t="str">
        <f t="shared" si="1093"/>
        <v>911.06186954104i</v>
      </c>
      <c r="J2166" t="str">
        <f t="shared" si="1087"/>
        <v>-1122.53365710615+199.311183075754i</v>
      </c>
      <c r="K2166" t="str">
        <f t="shared" si="1094"/>
        <v>0.139701396235408-0.786807427455608i</v>
      </c>
      <c r="L2166" t="str">
        <f t="shared" si="1095"/>
        <v>0.01783018024532-0.0852051129726402i</v>
      </c>
      <c r="M2166" t="str">
        <f t="shared" si="1096"/>
        <v>0.157531576480728-0.872012540428248i</v>
      </c>
      <c r="N2166" t="str">
        <f t="shared" si="1097"/>
        <v>-1.70935450231414i</v>
      </c>
      <c r="O2166" t="str">
        <f t="shared" si="1098"/>
        <v>-0.138115252429207-0.990416163562781i</v>
      </c>
      <c r="P2166" t="str">
        <f t="shared" si="1099"/>
        <v>1.13811525242921+0.990416163562781i</v>
      </c>
      <c r="Q2166" t="str">
        <f t="shared" si="1100"/>
        <v>-1.13811525242921+0.718938338751359i</v>
      </c>
      <c r="R2166" t="str">
        <f t="shared" si="1101"/>
        <v>-0.321854676087105-1.07353787509688i</v>
      </c>
      <c r="S2166" t="str">
        <f t="shared" si="1102"/>
        <v>0.180232034218677i</v>
      </c>
      <c r="T2166" t="str">
        <f t="shared" si="1103"/>
        <v>0.193485915039507-0.0580085229939723i</v>
      </c>
      <c r="U2166" t="e">
        <f t="shared" si="1104"/>
        <v>#DIV/0!</v>
      </c>
      <c r="V2166" t="str">
        <f t="shared" si="1105"/>
        <v>1.33333333333333E-06-0.000457341790493951i</v>
      </c>
      <c r="W2166" t="e">
        <f t="shared" si="1106"/>
        <v>#DIV/0!</v>
      </c>
      <c r="X2166" t="e">
        <f t="shared" si="1107"/>
        <v>#DIV/0!</v>
      </c>
      <c r="Y2166" t="str">
        <f t="shared" si="1108"/>
        <v>0.00083+0.233231838602506i</v>
      </c>
      <c r="Z2166" t="e">
        <f t="shared" si="1109"/>
        <v>#DIV/0!</v>
      </c>
      <c r="AA2166" t="e">
        <f t="shared" si="1110"/>
        <v>#DIV/0!</v>
      </c>
      <c r="AB2166" t="str">
        <f t="shared" si="1111"/>
        <v>1.19308001231165-0.357694302004866i</v>
      </c>
      <c r="AC2166" t="str">
        <f t="shared" si="1112"/>
        <v>0.876033858219128-1.09672887976305i</v>
      </c>
      <c r="AD2166" t="str">
        <f t="shared" si="1113"/>
        <v>0.72958887506264+0.505079664991088i</v>
      </c>
      <c r="AE2166" t="e">
        <f t="shared" si="1114"/>
        <v>#DIV/0!</v>
      </c>
      <c r="AF2166" t="str">
        <f t="shared" si="1115"/>
        <v>-19.0397055583912-1.90336786685064i</v>
      </c>
      <c r="AG2166" t="e">
        <f t="shared" si="1116"/>
        <v>#DIV/0!</v>
      </c>
      <c r="AH2166" t="e">
        <f t="shared" si="1117"/>
        <v>#DIV/0!</v>
      </c>
      <c r="AI2166" t="e">
        <f t="shared" si="1118"/>
        <v>#DIV/0!</v>
      </c>
      <c r="AJ2166" t="e">
        <f t="shared" si="1119"/>
        <v>#DIV/0!</v>
      </c>
      <c r="AK2166"/>
      <c r="AL2166"/>
      <c r="AM2166"/>
      <c r="AN2166"/>
    </row>
    <row r="2167" spans="1:40" x14ac:dyDescent="0.25">
      <c r="A2167"/>
      <c r="B2167">
        <f t="shared" si="1120"/>
        <v>233000</v>
      </c>
      <c r="C2167" s="186" t="str">
        <f t="shared" si="1088"/>
        <v>-1.81179657788128E-06+0.0135274332777287i</v>
      </c>
      <c r="D2167" s="158" t="str">
        <f t="shared" si="1089"/>
        <v>-7.66668055710712+0.10371032179592i</v>
      </c>
      <c r="E2167" t="str">
        <f t="shared" si="1090"/>
        <v>7.9998330979415-0.0365402327813449i</v>
      </c>
      <c r="F2167" t="str">
        <f t="shared" si="1091"/>
        <v>0.999200656138627+3.64818397077014E-06i</v>
      </c>
      <c r="G2167">
        <f t="shared" si="1086"/>
        <v>1</v>
      </c>
      <c r="H2167" t="str">
        <f t="shared" si="1092"/>
        <v>11.3761875004221+1.99950930704741i</v>
      </c>
      <c r="I2167" t="str">
        <f t="shared" si="1093"/>
        <v>914.988860358027i</v>
      </c>
      <c r="J2167" t="str">
        <f t="shared" si="1087"/>
        <v>-1132.24016629452+200.170283002804i</v>
      </c>
      <c r="K2167" t="str">
        <f t="shared" si="1094"/>
        <v>0.138539032172941-0.78363008970505i</v>
      </c>
      <c r="L2167" t="str">
        <f t="shared" si="1095"/>
        <v>0.0176838144549421-0.0848699231157515i</v>
      </c>
      <c r="M2167" t="str">
        <f t="shared" si="1096"/>
        <v>0.156222846627883-0.868500012820801i</v>
      </c>
      <c r="N2167" t="str">
        <f t="shared" si="1097"/>
        <v>-1.7167224096517i</v>
      </c>
      <c r="O2167" t="str">
        <f t="shared" si="1098"/>
        <v>-0.145408732075199-0.989371669614752i</v>
      </c>
      <c r="P2167" t="str">
        <f t="shared" si="1099"/>
        <v>1.1454087320752+0.989371669614752i</v>
      </c>
      <c r="Q2167" t="str">
        <f t="shared" si="1100"/>
        <v>-1.1454087320752+0.727350740036948i</v>
      </c>
      <c r="R2167" t="str">
        <f t="shared" si="1101"/>
        <v>-0.321749518182539-1.06808721246158i</v>
      </c>
      <c r="S2167" t="str">
        <f t="shared" si="1102"/>
        <v>0.181008896435137i</v>
      </c>
      <c r="T2167" t="str">
        <f t="shared" si="1103"/>
        <v>0.193333287624152-0.0582395252147584i</v>
      </c>
      <c r="U2167" t="e">
        <f t="shared" si="1104"/>
        <v>#DIV/0!</v>
      </c>
      <c r="V2167" t="str">
        <f t="shared" si="1105"/>
        <v>1.33333333333333E-06-0.000455378950191402i</v>
      </c>
      <c r="W2167" t="e">
        <f t="shared" si="1106"/>
        <v>#DIV/0!</v>
      </c>
      <c r="X2167" t="e">
        <f t="shared" si="1107"/>
        <v>#DIV/0!</v>
      </c>
      <c r="Y2167" t="str">
        <f t="shared" si="1108"/>
        <v>0.00083+0.234237148251655i</v>
      </c>
      <c r="Z2167" t="e">
        <f t="shared" si="1109"/>
        <v>#DIV/0!</v>
      </c>
      <c r="AA2167" t="e">
        <f t="shared" si="1110"/>
        <v>#DIV/0!</v>
      </c>
      <c r="AB2167" t="str">
        <f t="shared" si="1111"/>
        <v>1.19213887549271-0.359118716450554i</v>
      </c>
      <c r="AC2167" t="str">
        <f t="shared" si="1112"/>
        <v>0.874344718863739-1.09147517681085i</v>
      </c>
      <c r="AD2167" t="str">
        <f t="shared" si="1113"/>
        <v>0.733363267531312+0.504754104557639i</v>
      </c>
      <c r="AE2167" t="e">
        <f t="shared" si="1114"/>
        <v>#DIV/0!</v>
      </c>
      <c r="AF2167" t="str">
        <f t="shared" si="1115"/>
        <v>-19.0428680575292-1.89579898525149i</v>
      </c>
      <c r="AG2167" t="e">
        <f t="shared" si="1116"/>
        <v>#DIV/0!</v>
      </c>
      <c r="AH2167" t="e">
        <f t="shared" si="1117"/>
        <v>#DIV/0!</v>
      </c>
      <c r="AI2167" t="e">
        <f t="shared" si="1118"/>
        <v>#DIV/0!</v>
      </c>
      <c r="AJ2167" t="e">
        <f t="shared" si="1119"/>
        <v>#DIV/0!</v>
      </c>
      <c r="AK2167"/>
      <c r="AL2167"/>
      <c r="AM2167"/>
      <c r="AN2167"/>
    </row>
    <row r="2168" spans="1:40" x14ac:dyDescent="0.25">
      <c r="A2168"/>
      <c r="B2168">
        <f t="shared" si="1120"/>
        <v>234000</v>
      </c>
      <c r="C2168" s="186" t="str">
        <f t="shared" si="1088"/>
        <v>-1.79634422586832E-06+0.0134696237358676i</v>
      </c>
      <c r="D2168" s="158" t="str">
        <f t="shared" si="1089"/>
        <v>-7.6666804386391+0.103267115308318i</v>
      </c>
      <c r="E2168" t="str">
        <f t="shared" si="1090"/>
        <v>7.99983166226169-0.0366970512289507i</v>
      </c>
      <c r="F2168" t="str">
        <f t="shared" si="1091"/>
        <v>0.999200656281843+3.66384075622887E-06i</v>
      </c>
      <c r="G2168">
        <f t="shared" si="1086"/>
        <v>1</v>
      </c>
      <c r="H2168" t="str">
        <f t="shared" si="1092"/>
        <v>11.3793115230952+1.99155461821192i</v>
      </c>
      <c r="I2168" t="str">
        <f t="shared" si="1093"/>
        <v>918.915851175015i</v>
      </c>
      <c r="J2168" t="str">
        <f t="shared" si="1087"/>
        <v>-1141.98842390949+201.029382929856i</v>
      </c>
      <c r="K2168" t="str">
        <f t="shared" si="1094"/>
        <v>0.137390974868542-0.780477463357984i</v>
      </c>
      <c r="L2168" t="str">
        <f t="shared" si="1095"/>
        <v>0.0175392178820968-0.0845372310640436i</v>
      </c>
      <c r="M2168" t="str">
        <f t="shared" si="1096"/>
        <v>0.154930192750639-0.865014694422028i</v>
      </c>
      <c r="N2168" t="str">
        <f t="shared" si="1097"/>
        <v>-1.72409031698926i</v>
      </c>
      <c r="O2168" t="str">
        <f t="shared" si="1098"/>
        <v>-0.15269431808996-0.988273466821326i</v>
      </c>
      <c r="P2168" t="str">
        <f t="shared" si="1099"/>
        <v>1.15269431808996+0.988273466821326i</v>
      </c>
      <c r="Q2168" t="str">
        <f t="shared" si="1100"/>
        <v>-1.15269431808996+0.735816850167934i</v>
      </c>
      <c r="R2168" t="str">
        <f t="shared" si="1101"/>
        <v>-0.321643799907121-1.0626793030218i</v>
      </c>
      <c r="S2168" t="str">
        <f t="shared" si="1102"/>
        <v>0.181785758651596i</v>
      </c>
      <c r="T2168" t="str">
        <f t="shared" si="1103"/>
        <v>0.193179963303167-0.0584702621816981i</v>
      </c>
      <c r="U2168" t="e">
        <f t="shared" si="1104"/>
        <v>#DIV/0!</v>
      </c>
      <c r="V2168" t="str">
        <f t="shared" si="1105"/>
        <v>1.33333333333333E-06-0.000453432886301697i</v>
      </c>
      <c r="W2168" t="e">
        <f t="shared" si="1106"/>
        <v>#DIV/0!</v>
      </c>
      <c r="X2168" t="e">
        <f t="shared" si="1107"/>
        <v>#DIV/0!</v>
      </c>
      <c r="Y2168" t="str">
        <f t="shared" si="1108"/>
        <v>0.00083+0.235242457900804i</v>
      </c>
      <c r="Z2168" t="e">
        <f t="shared" si="1109"/>
        <v>#DIV/0!</v>
      </c>
      <c r="AA2168" t="e">
        <f t="shared" si="1110"/>
        <v>#DIV/0!</v>
      </c>
      <c r="AB2168" t="str">
        <f t="shared" si="1111"/>
        <v>1.19119344138847-0.360541495278155i</v>
      </c>
      <c r="AC2168" t="str">
        <f t="shared" si="1112"/>
        <v>0.872678138113118-1.08625859405822i</v>
      </c>
      <c r="AD2168" t="str">
        <f t="shared" si="1113"/>
        <v>0.737136977978471+0.504401179340655i</v>
      </c>
      <c r="AE2168" t="e">
        <f t="shared" si="1114"/>
        <v>#DIV/0!</v>
      </c>
      <c r="AF2168" t="str">
        <f t="shared" si="1115"/>
        <v>-19.0459919617343-1.8882875029036i</v>
      </c>
      <c r="AG2168" t="e">
        <f t="shared" si="1116"/>
        <v>#DIV/0!</v>
      </c>
      <c r="AH2168" t="e">
        <f t="shared" si="1117"/>
        <v>#DIV/0!</v>
      </c>
      <c r="AI2168" t="e">
        <f t="shared" si="1118"/>
        <v>#DIV/0!</v>
      </c>
      <c r="AJ2168" t="e">
        <f t="shared" si="1119"/>
        <v>#DIV/0!</v>
      </c>
      <c r="AK2168"/>
      <c r="AL2168"/>
      <c r="AM2168"/>
      <c r="AN2168"/>
    </row>
    <row r="2169" spans="1:40" x14ac:dyDescent="0.25">
      <c r="A2169"/>
      <c r="B2169">
        <f t="shared" si="1120"/>
        <v>235000</v>
      </c>
      <c r="C2169" s="186" t="str">
        <f t="shared" si="1088"/>
        <v>-1.78108871790859E-06+0.0134123061900812i</v>
      </c>
      <c r="D2169" s="158" t="str">
        <f t="shared" si="1089"/>
        <v>-7.66668032168019+0.102827680790623i</v>
      </c>
      <c r="E2169" t="str">
        <f t="shared" si="1090"/>
        <v>7.99983022043387-0.0368538695919448i</v>
      </c>
      <c r="F2169" t="str">
        <f t="shared" si="1091"/>
        <v>0.999200656425688+3.67949753325355E-06i</v>
      </c>
      <c r="G2169">
        <f t="shared" si="1086"/>
        <v>1</v>
      </c>
      <c r="H2169" t="str">
        <f t="shared" si="1092"/>
        <v>11.3823975671706+1.98366048407892i</v>
      </c>
      <c r="I2169" t="str">
        <f t="shared" si="1093"/>
        <v>922.842841992002i</v>
      </c>
      <c r="J2169" t="str">
        <f t="shared" si="1087"/>
        <v>-1151.77842995109+201.888482856906i</v>
      </c>
      <c r="K2169" t="str">
        <f t="shared" si="1094"/>
        <v>0.136256992807314-0.77734927235398i</v>
      </c>
      <c r="L2169" t="str">
        <f t="shared" si="1095"/>
        <v>0.0173963625476439-0.0842070107108641i</v>
      </c>
      <c r="M2169" t="str">
        <f t="shared" si="1096"/>
        <v>0.153653355354958-0.861556283064844i</v>
      </c>
      <c r="N2169" t="str">
        <f t="shared" si="1097"/>
        <v>-1.73145822432682i</v>
      </c>
      <c r="O2169" t="str">
        <f t="shared" si="1098"/>
        <v>-0.15997161496953-0.987121614799332i</v>
      </c>
      <c r="P2169" t="str">
        <f t="shared" si="1099"/>
        <v>1.15997161496953+0.987121614799332i</v>
      </c>
      <c r="Q2169" t="str">
        <f t="shared" si="1100"/>
        <v>-1.15997161496953+0.744336609527488i</v>
      </c>
      <c r="R2169" t="str">
        <f t="shared" si="1101"/>
        <v>-0.321537519741793-1.0573135982401i</v>
      </c>
      <c r="S2169" t="str">
        <f t="shared" si="1102"/>
        <v>0.182562620868056i</v>
      </c>
      <c r="T2169" t="str">
        <f t="shared" si="1103"/>
        <v>0.193025941574147-0.058700732311476i</v>
      </c>
      <c r="U2169" t="e">
        <f t="shared" si="1104"/>
        <v>#DIV/0!</v>
      </c>
      <c r="V2169" t="str">
        <f t="shared" si="1105"/>
        <v>1.33333333333333E-06-0.00045150338465786i</v>
      </c>
      <c r="W2169" t="e">
        <f t="shared" si="1106"/>
        <v>#DIV/0!</v>
      </c>
      <c r="X2169" t="e">
        <f t="shared" si="1107"/>
        <v>#DIV/0!</v>
      </c>
      <c r="Y2169" t="str">
        <f t="shared" si="1108"/>
        <v>0.00083+0.236247767549952i</v>
      </c>
      <c r="Z2169" t="e">
        <f t="shared" si="1109"/>
        <v>#DIV/0!</v>
      </c>
      <c r="AA2169" t="e">
        <f t="shared" si="1110"/>
        <v>#DIV/0!</v>
      </c>
      <c r="AB2169" t="str">
        <f t="shared" si="1111"/>
        <v>1.19024370690098-0.36196262872457i</v>
      </c>
      <c r="AC2169" t="str">
        <f t="shared" si="1112"/>
        <v>0.871033762243138-1.08107871647556i</v>
      </c>
      <c r="AD2169" t="str">
        <f t="shared" si="1113"/>
        <v>0.740909813892254+0.504020878331541i</v>
      </c>
      <c r="AE2169" t="e">
        <f t="shared" si="1114"/>
        <v>#DIV/0!</v>
      </c>
      <c r="AF2169" t="str">
        <f t="shared" si="1115"/>
        <v>-19.0490778888508-1.8808328032883i</v>
      </c>
      <c r="AG2169" t="e">
        <f t="shared" si="1116"/>
        <v>#DIV/0!</v>
      </c>
      <c r="AH2169" t="e">
        <f t="shared" si="1117"/>
        <v>#DIV/0!</v>
      </c>
      <c r="AI2169" t="e">
        <f t="shared" si="1118"/>
        <v>#DIV/0!</v>
      </c>
      <c r="AJ2169" t="e">
        <f t="shared" si="1119"/>
        <v>#DIV/0!</v>
      </c>
      <c r="AK2169"/>
      <c r="AL2169"/>
      <c r="AM2169"/>
      <c r="AN2169"/>
    </row>
    <row r="2170" spans="1:40" x14ac:dyDescent="0.25">
      <c r="A2170"/>
      <c r="B2170">
        <f t="shared" si="1120"/>
        <v>236000</v>
      </c>
      <c r="C2170" s="186" t="str">
        <f t="shared" si="1088"/>
        <v>-1.76602672474093E-06+0.0133554743861827i</v>
      </c>
      <c r="D2170" s="158" t="str">
        <f t="shared" si="1089"/>
        <v>-7.66668020620486+0.102391970294067i</v>
      </c>
      <c r="E2170" t="str">
        <f t="shared" si="1090"/>
        <v>7.99982877245807-0.0370106878699659i</v>
      </c>
      <c r="F2170" t="str">
        <f t="shared" si="1091"/>
        <v>0.999200656570131+3.69515430180797E-06i</v>
      </c>
      <c r="G2170">
        <f t="shared" si="1086"/>
        <v>1</v>
      </c>
      <c r="H2170" t="str">
        <f t="shared" si="1092"/>
        <v>11.3854462383605+1.97582624835288i</v>
      </c>
      <c r="I2170" t="str">
        <f t="shared" si="1093"/>
        <v>926.769832808989i</v>
      </c>
      <c r="J2170" t="str">
        <f t="shared" si="1087"/>
        <v>-1161.6101844193+202.747582783957i</v>
      </c>
      <c r="K2170" t="str">
        <f t="shared" si="1094"/>
        <v>0.135136859090764-0.774245244529192i</v>
      </c>
      <c r="L2170" t="str">
        <f t="shared" si="1095"/>
        <v>0.0172552210147424-0.0838792362804878i</v>
      </c>
      <c r="M2170" t="str">
        <f t="shared" si="1096"/>
        <v>0.152392080105506-0.85812448080968i</v>
      </c>
      <c r="N2170" t="str">
        <f t="shared" si="1097"/>
        <v>-1.73882613166438i</v>
      </c>
      <c r="O2170" t="str">
        <f t="shared" si="1098"/>
        <v>-0.167240227659932-0.985916176077994i</v>
      </c>
      <c r="P2170" t="str">
        <f t="shared" si="1099"/>
        <v>1.16724022765993+0.985916176077994i</v>
      </c>
      <c r="Q2170" t="str">
        <f t="shared" si="1100"/>
        <v>-1.16724022765993+0.752909955586386i</v>
      </c>
      <c r="R2170" t="str">
        <f t="shared" si="1101"/>
        <v>-0.321430676158127-1.05198955886745i</v>
      </c>
      <c r="S2170" t="str">
        <f t="shared" si="1102"/>
        <v>0.183339483084517i</v>
      </c>
      <c r="T2170" t="str">
        <f t="shared" si="1103"/>
        <v>0.192871221933067-0.0589309340143378i</v>
      </c>
      <c r="U2170" t="e">
        <f t="shared" si="1104"/>
        <v>#DIV/0!</v>
      </c>
      <c r="V2170" t="str">
        <f t="shared" si="1105"/>
        <v>1.33333333333333E-06-0.000449590234722869i</v>
      </c>
      <c r="W2170" t="e">
        <f t="shared" si="1106"/>
        <v>#DIV/0!</v>
      </c>
      <c r="X2170" t="e">
        <f t="shared" si="1107"/>
        <v>#DIV/0!</v>
      </c>
      <c r="Y2170" t="str">
        <f t="shared" si="1108"/>
        <v>0.00083+0.237253077199101i</v>
      </c>
      <c r="Z2170" t="e">
        <f t="shared" si="1109"/>
        <v>#DIV/0!</v>
      </c>
      <c r="AA2170" t="e">
        <f t="shared" si="1110"/>
        <v>#DIV/0!</v>
      </c>
      <c r="AB2170" t="str">
        <f t="shared" si="1111"/>
        <v>1.18928966892232-0.363382106986998i</v>
      </c>
      <c r="AC2170" t="str">
        <f t="shared" si="1112"/>
        <v>0.869411244601316-1.07593513483315i</v>
      </c>
      <c r="AD2170" t="str">
        <f t="shared" si="1113"/>
        <v>0.744681582507744+0.503613191818122i</v>
      </c>
      <c r="AE2170" t="e">
        <f t="shared" si="1114"/>
        <v>#DIV/0!</v>
      </c>
      <c r="AF2170" t="str">
        <f t="shared" si="1115"/>
        <v>-19.0521264445654-1.87343427805881i</v>
      </c>
      <c r="AG2170" t="e">
        <f t="shared" si="1116"/>
        <v>#DIV/0!</v>
      </c>
      <c r="AH2170" t="e">
        <f t="shared" si="1117"/>
        <v>#DIV/0!</v>
      </c>
      <c r="AI2170" t="e">
        <f t="shared" si="1118"/>
        <v>#DIV/0!</v>
      </c>
      <c r="AJ2170" t="e">
        <f t="shared" si="1119"/>
        <v>#DIV/0!</v>
      </c>
      <c r="AK2170"/>
      <c r="AL2170"/>
      <c r="AM2170"/>
      <c r="AN2170"/>
    </row>
    <row r="2171" spans="1:40" x14ac:dyDescent="0.25">
      <c r="A2171"/>
      <c r="B2171">
        <f t="shared" si="1120"/>
        <v>237000</v>
      </c>
      <c r="C2171" s="186" t="str">
        <f t="shared" si="1088"/>
        <v>-1.75115498719319E-06+0.0132991221755411i</v>
      </c>
      <c r="D2171" s="158" t="str">
        <f t="shared" si="1089"/>
        <v>-7.66668009218826+0.101959936679148i</v>
      </c>
      <c r="E2171" t="str">
        <f t="shared" si="1090"/>
        <v>7.99982731833427-0.0371675060626522i</v>
      </c>
      <c r="F2171" t="str">
        <f t="shared" si="1091"/>
        <v>0.999200656715203+3.71081106185627E-06i</v>
      </c>
      <c r="G2171">
        <f t="shared" si="1086"/>
        <v>1</v>
      </c>
      <c r="H2171" t="str">
        <f t="shared" si="1092"/>
        <v>11.3884581305019+1.96805126359978i</v>
      </c>
      <c r="I2171" t="str">
        <f t="shared" si="1093"/>
        <v>930.696823625976i</v>
      </c>
      <c r="J2171" t="str">
        <f t="shared" si="1087"/>
        <v>-1171.48368731413+203.606682711007i</v>
      </c>
      <c r="K2171" t="str">
        <f t="shared" si="1094"/>
        <v>0.134030351327939-0.771165111552473i</v>
      </c>
      <c r="L2171" t="str">
        <f t="shared" si="1095"/>
        <v>0.0171157663764978-0.0835538823236642i</v>
      </c>
      <c r="M2171" t="str">
        <f t="shared" si="1096"/>
        <v>0.151146117704437-0.854718993876137i</v>
      </c>
      <c r="N2171" t="str">
        <f t="shared" si="1097"/>
        <v>-1.74619403900195i</v>
      </c>
      <c r="O2171" t="str">
        <f t="shared" si="1098"/>
        <v>-0.174499761578626-0.984657216095532i</v>
      </c>
      <c r="P2171" t="str">
        <f t="shared" si="1099"/>
        <v>1.17449976157863+0.984657216095532i</v>
      </c>
      <c r="Q2171" t="str">
        <f t="shared" si="1100"/>
        <v>-1.17449976157863+0.761536822906418i</v>
      </c>
      <c r="R2171" t="str">
        <f t="shared" si="1101"/>
        <v>-0.321323267618299-1.04670665474731i</v>
      </c>
      <c r="S2171" t="str">
        <f t="shared" si="1102"/>
        <v>0.184116345300976i</v>
      </c>
      <c r="T2171" t="str">
        <f t="shared" si="1103"/>
        <v>0.192715803874285-0.0591608656940487i</v>
      </c>
      <c r="U2171" t="e">
        <f t="shared" si="1104"/>
        <v>#DIV/0!</v>
      </c>
      <c r="V2171" t="str">
        <f t="shared" si="1105"/>
        <v>1.33333333333333E-06-0.000447693229513068i</v>
      </c>
      <c r="W2171" t="e">
        <f t="shared" si="1106"/>
        <v>#DIV/0!</v>
      </c>
      <c r="X2171" t="e">
        <f t="shared" si="1107"/>
        <v>#DIV/0!</v>
      </c>
      <c r="Y2171" t="str">
        <f t="shared" si="1108"/>
        <v>0.00083+0.23825838684825i</v>
      </c>
      <c r="Z2171" t="e">
        <f t="shared" si="1109"/>
        <v>#DIV/0!</v>
      </c>
      <c r="AA2171" t="e">
        <f t="shared" si="1110"/>
        <v>#DIV/0!</v>
      </c>
      <c r="AB2171" t="str">
        <f t="shared" si="1111"/>
        <v>1.18833132433456-0.364799920222676i</v>
      </c>
      <c r="AC2171" t="str">
        <f t="shared" si="1112"/>
        <v>0.86781024544092-1.07082744560728i</v>
      </c>
      <c r="AD2171" t="str">
        <f t="shared" si="1113"/>
        <v>0.748452090815203+0.503178111388319i</v>
      </c>
      <c r="AE2171" t="e">
        <f t="shared" si="1114"/>
        <v>#DIV/0!</v>
      </c>
      <c r="AF2171" t="str">
        <f t="shared" si="1115"/>
        <v>-19.0551382226902-1.86609132692063i</v>
      </c>
      <c r="AG2171" t="e">
        <f t="shared" si="1116"/>
        <v>#DIV/0!</v>
      </c>
      <c r="AH2171" t="e">
        <f t="shared" si="1117"/>
        <v>#DIV/0!</v>
      </c>
      <c r="AI2171" t="e">
        <f t="shared" si="1118"/>
        <v>#DIV/0!</v>
      </c>
      <c r="AJ2171" t="e">
        <f t="shared" si="1119"/>
        <v>#DIV/0!</v>
      </c>
      <c r="AK2171"/>
      <c r="AL2171"/>
      <c r="AM2171"/>
      <c r="AN2171"/>
    </row>
    <row r="2172" spans="1:40" x14ac:dyDescent="0.25">
      <c r="A2172"/>
      <c r="B2172">
        <f t="shared" si="1120"/>
        <v>238000</v>
      </c>
      <c r="C2172" s="186" t="str">
        <f t="shared" si="1088"/>
        <v>-1.73647031441908E-06+0.0132432435128634i</v>
      </c>
      <c r="D2172" s="158" t="str">
        <f t="shared" si="1089"/>
        <v>-7.66667997960571+0.101531533598619i</v>
      </c>
      <c r="E2172" t="str">
        <f t="shared" si="1090"/>
        <v>7.99982585806248-0.0373243241696423i</v>
      </c>
      <c r="F2172" t="str">
        <f t="shared" si="1091"/>
        <v>0.999200656860873+0.0000037264678133622i</v>
      </c>
      <c r="G2172">
        <f t="shared" si="1086"/>
        <v>1</v>
      </c>
      <c r="H2172" t="str">
        <f t="shared" si="1092"/>
        <v>11.3914338258296+1.96033489111168i</v>
      </c>
      <c r="I2172" t="str">
        <f t="shared" si="1093"/>
        <v>934.623814442964i</v>
      </c>
      <c r="J2172" t="str">
        <f t="shared" si="1087"/>
        <v>-1181.39893863557+204.465782638059i</v>
      </c>
      <c r="K2172" t="str">
        <f t="shared" si="1094"/>
        <v>0.13293725152955-0.768108608862687i</v>
      </c>
      <c r="L2172" t="str">
        <f t="shared" si="1095"/>
        <v>0.0169779722439307-0.0832309237132142i</v>
      </c>
      <c r="M2172" t="str">
        <f t="shared" si="1096"/>
        <v>0.149915223773481-0.851339532575901i</v>
      </c>
      <c r="N2172" t="str">
        <f t="shared" si="1097"/>
        <v>-1.75356194633951i</v>
      </c>
      <c r="O2172" t="str">
        <f t="shared" si="1098"/>
        <v>-0.181749822635893-0.983344803195614i</v>
      </c>
      <c r="P2172" t="str">
        <f t="shared" si="1099"/>
        <v>1.18174982263589+0.983344803195614i</v>
      </c>
      <c r="Q2172" t="str">
        <f t="shared" si="1100"/>
        <v>-1.18174982263589+0.770217143143896i</v>
      </c>
      <c r="R2172" t="str">
        <f t="shared" si="1101"/>
        <v>-0.321215292575015-1.04146436462473i</v>
      </c>
      <c r="S2172" t="str">
        <f t="shared" si="1102"/>
        <v>0.184893207517435i</v>
      </c>
      <c r="T2172" t="str">
        <f t="shared" si="1103"/>
        <v>0.192559686890574-0.0593905257478458i</v>
      </c>
      <c r="U2172" t="e">
        <f t="shared" si="1104"/>
        <v>#DIV/0!</v>
      </c>
      <c r="V2172" t="str">
        <f t="shared" si="1105"/>
        <v>1.33333333333333E-06-0.000445812165523517i</v>
      </c>
      <c r="W2172" t="e">
        <f t="shared" si="1106"/>
        <v>#DIV/0!</v>
      </c>
      <c r="X2172" t="e">
        <f t="shared" si="1107"/>
        <v>#DIV/0!</v>
      </c>
      <c r="Y2172" t="str">
        <f t="shared" si="1108"/>
        <v>0.00083+0.239263696497399i</v>
      </c>
      <c r="Z2172" t="e">
        <f t="shared" si="1109"/>
        <v>#DIV/0!</v>
      </c>
      <c r="AA2172" t="e">
        <f t="shared" si="1110"/>
        <v>#DIV/0!</v>
      </c>
      <c r="AB2172" t="str">
        <f t="shared" si="1111"/>
        <v>1.18736867001003-0.366216058548589i</v>
      </c>
      <c r="AC2172" t="str">
        <f t="shared" si="1112"/>
        <v>0.86623043175963-1.06575525088836i</v>
      </c>
      <c r="AD2172" t="str">
        <f t="shared" si="1113"/>
        <v>0.752221145568216+0.502715629933944i</v>
      </c>
      <c r="AE2172" t="e">
        <f t="shared" si="1114"/>
        <v>#DIV/0!</v>
      </c>
      <c r="AF2172" t="str">
        <f t="shared" si="1115"/>
        <v>-19.0581138054353-1.85880335751306i</v>
      </c>
      <c r="AG2172" t="e">
        <f t="shared" si="1116"/>
        <v>#DIV/0!</v>
      </c>
      <c r="AH2172" t="e">
        <f t="shared" si="1117"/>
        <v>#DIV/0!</v>
      </c>
      <c r="AI2172" t="e">
        <f t="shared" si="1118"/>
        <v>#DIV/0!</v>
      </c>
      <c r="AJ2172" t="e">
        <f t="shared" si="1119"/>
        <v>#DIV/0!</v>
      </c>
      <c r="AK2172"/>
      <c r="AL2172"/>
      <c r="AM2172"/>
      <c r="AN2172"/>
    </row>
    <row r="2173" spans="1:40" x14ac:dyDescent="0.25">
      <c r="A2173"/>
      <c r="B2173">
        <f t="shared" si="1120"/>
        <v>239000</v>
      </c>
      <c r="C2173" s="186" t="str">
        <f t="shared" si="1088"/>
        <v>-1.72196958218652E-06+0.0131878324540335i</v>
      </c>
      <c r="D2173" s="158" t="str">
        <f t="shared" si="1089"/>
        <v>-7.66667986843345+0.101106715480924i</v>
      </c>
      <c r="E2173" t="str">
        <f t="shared" si="1090"/>
        <v>7.99982439164272-0.0374811421905746i</v>
      </c>
      <c r="F2173" t="str">
        <f t="shared" si="1091"/>
        <v>0.999200657007171+3.74212455628995E-06i</v>
      </c>
      <c r="G2173">
        <f t="shared" si="1086"/>
        <v>1</v>
      </c>
      <c r="H2173" t="str">
        <f t="shared" si="1092"/>
        <v>11.3943738952456+1.95267650077395i</v>
      </c>
      <c r="I2173" t="str">
        <f t="shared" si="1093"/>
        <v>938.550805259951i</v>
      </c>
      <c r="J2173" t="str">
        <f t="shared" si="1087"/>
        <v>-1191.35593838363+205.324882565109i</v>
      </c>
      <c r="K2173" t="str">
        <f t="shared" si="1094"/>
        <v>0.131857346004917-0.765075475607054i</v>
      </c>
      <c r="L2173" t="str">
        <f t="shared" si="1095"/>
        <v>0.0168418127342562-0.0829103356396724i</v>
      </c>
      <c r="M2173" t="str">
        <f t="shared" si="1096"/>
        <v>0.148699158739173-0.847985811246726i</v>
      </c>
      <c r="N2173" t="str">
        <f t="shared" si="1097"/>
        <v>-1.76092985367707i</v>
      </c>
      <c r="O2173" t="str">
        <f t="shared" si="1098"/>
        <v>-0.188990017256284-0.981979008623641i</v>
      </c>
      <c r="P2173" t="str">
        <f t="shared" si="1099"/>
        <v>1.18899001725628+0.981979008623641i</v>
      </c>
      <c r="Q2173" t="str">
        <f t="shared" si="1100"/>
        <v>-1.18899001725628+0.778950845053429i</v>
      </c>
      <c r="R2173" t="str">
        <f t="shared" si="1101"/>
        <v>-0.321106749471518-1.03626217596011i</v>
      </c>
      <c r="S2173" t="str">
        <f t="shared" si="1102"/>
        <v>0.185670069733894i</v>
      </c>
      <c r="T2173" t="str">
        <f t="shared" si="1103"/>
        <v>0.19240287047311-0.0596199125664008i</v>
      </c>
      <c r="U2173" t="e">
        <f t="shared" si="1104"/>
        <v>#DIV/0!</v>
      </c>
      <c r="V2173" t="str">
        <f t="shared" si="1105"/>
        <v>1.33333333333333E-06-0.000443946842655217i</v>
      </c>
      <c r="W2173" t="e">
        <f t="shared" si="1106"/>
        <v>#DIV/0!</v>
      </c>
      <c r="X2173" t="e">
        <f t="shared" si="1107"/>
        <v>#DIV/0!</v>
      </c>
      <c r="Y2173" t="str">
        <f t="shared" si="1108"/>
        <v>0.00083+0.240269006146547i</v>
      </c>
      <c r="Z2173" t="e">
        <f t="shared" si="1109"/>
        <v>#DIV/0!</v>
      </c>
      <c r="AA2173" t="e">
        <f t="shared" si="1110"/>
        <v>#DIV/0!</v>
      </c>
      <c r="AB2173" t="str">
        <f t="shared" si="1111"/>
        <v>1.1864017028112-0.367630512041236i</v>
      </c>
      <c r="AC2173" t="str">
        <f t="shared" si="1112"/>
        <v>0.864671477142411-1.06071815829024i</v>
      </c>
      <c r="AD2173" t="str">
        <f t="shared" si="1113"/>
        <v>0.755988553291984+0.502225741654269i</v>
      </c>
      <c r="AE2173" t="e">
        <f t="shared" si="1114"/>
        <v>#DIV/0!</v>
      </c>
      <c r="AF2173" t="str">
        <f t="shared" si="1115"/>
        <v>-19.061053763679-1.85156978529303i</v>
      </c>
      <c r="AG2173" t="e">
        <f t="shared" si="1116"/>
        <v>#DIV/0!</v>
      </c>
      <c r="AH2173" t="e">
        <f t="shared" si="1117"/>
        <v>#DIV/0!</v>
      </c>
      <c r="AI2173" t="e">
        <f t="shared" si="1118"/>
        <v>#DIV/0!</v>
      </c>
      <c r="AJ2173" t="e">
        <f t="shared" si="1119"/>
        <v>#DIV/0!</v>
      </c>
      <c r="AK2173"/>
      <c r="AL2173"/>
      <c r="AM2173"/>
      <c r="AN2173"/>
    </row>
    <row r="2174" spans="1:40" x14ac:dyDescent="0.25">
      <c r="A2174"/>
      <c r="B2174">
        <f t="shared" si="1120"/>
        <v>240000</v>
      </c>
      <c r="C2174" s="186" t="str">
        <f t="shared" si="1088"/>
        <v>-1.70764973121567E-06+0.0131328831540037i</v>
      </c>
      <c r="D2174" s="158" t="str">
        <f t="shared" si="1089"/>
        <v>-7.66667975864793+0.100685437514028i</v>
      </c>
      <c r="E2174" t="str">
        <f t="shared" si="1090"/>
        <v>7.999822919075-0.0376379601250877i</v>
      </c>
      <c r="F2174" t="str">
        <f t="shared" si="1091"/>
        <v>0.999200657154068+3.75778129060327E-06i</v>
      </c>
      <c r="G2174">
        <f t="shared" si="1086"/>
        <v>1</v>
      </c>
      <c r="H2174" t="str">
        <f t="shared" si="1092"/>
        <v>11.3972788985773+1.94507547093398i</v>
      </c>
      <c r="I2174" t="str">
        <f t="shared" si="1093"/>
        <v>942.477796076938i</v>
      </c>
      <c r="J2174" t="str">
        <f t="shared" si="1087"/>
        <v>-1201.35468655831+206.18398249216i</v>
      </c>
      <c r="K2174" t="str">
        <f t="shared" si="1094"/>
        <v>0.130790425261729-0.762065454580632i</v>
      </c>
      <c r="L2174" t="str">
        <f t="shared" si="1095"/>
        <v>0.0167072624594665-0.0825920936069776i</v>
      </c>
      <c r="M2174" t="str">
        <f t="shared" si="1096"/>
        <v>0.147497687721195-0.84465754818761i</v>
      </c>
      <c r="N2174" t="str">
        <f t="shared" si="1097"/>
        <v>-1.76829776101463i</v>
      </c>
      <c r="O2174" t="str">
        <f t="shared" si="1098"/>
        <v>-0.196219952399948-0.980559906522881i</v>
      </c>
      <c r="P2174" t="str">
        <f t="shared" si="1099"/>
        <v>1.19621995239995+0.980559906522881i</v>
      </c>
      <c r="Q2174" t="str">
        <f t="shared" si="1100"/>
        <v>-1.19621995239995+0.787737854491749i</v>
      </c>
      <c r="R2174" t="str">
        <f t="shared" si="1101"/>
        <v>-0.32099763674151-1.03109958474775i</v>
      </c>
      <c r="S2174" t="str">
        <f t="shared" si="1102"/>
        <v>0.186446931950355i</v>
      </c>
      <c r="T2174" t="str">
        <f t="shared" si="1103"/>
        <v>0.192245354111503-0.0598490245337691i</v>
      </c>
      <c r="U2174" t="e">
        <f t="shared" si="1104"/>
        <v>#DIV/0!</v>
      </c>
      <c r="V2174" t="str">
        <f t="shared" si="1105"/>
        <v>1.33333333333333E-06-0.000442097064144154i</v>
      </c>
      <c r="W2174" t="e">
        <f t="shared" si="1106"/>
        <v>#DIV/0!</v>
      </c>
      <c r="X2174" t="e">
        <f t="shared" si="1107"/>
        <v>#DIV/0!</v>
      </c>
      <c r="Y2174" t="str">
        <f t="shared" si="1108"/>
        <v>0.00083+0.241274315795696i</v>
      </c>
      <c r="Z2174" t="e">
        <f t="shared" si="1109"/>
        <v>#DIV/0!</v>
      </c>
      <c r="AA2174" t="e">
        <f t="shared" si="1110"/>
        <v>#DIV/0!</v>
      </c>
      <c r="AB2174" t="str">
        <f t="shared" si="1111"/>
        <v>1.18543041959089-0.369043270736321i</v>
      </c>
      <c r="AC2174" t="str">
        <f t="shared" si="1112"/>
        <v>0.863133061608745-1.05571578086133i</v>
      </c>
      <c r="AD2174" t="str">
        <f t="shared" si="1113"/>
        <v>0.759754120291586+0.501708442059678i</v>
      </c>
      <c r="AE2174" t="e">
        <f t="shared" si="1114"/>
        <v>#DIV/0!</v>
      </c>
      <c r="AF2174" t="str">
        <f t="shared" si="1115"/>
        <v>-19.0639586572252-1.84439003341995i</v>
      </c>
      <c r="AG2174" t="e">
        <f t="shared" si="1116"/>
        <v>#DIV/0!</v>
      </c>
      <c r="AH2174" t="e">
        <f t="shared" si="1117"/>
        <v>#DIV/0!</v>
      </c>
      <c r="AI2174" t="e">
        <f t="shared" si="1118"/>
        <v>#DIV/0!</v>
      </c>
      <c r="AJ2174" t="e">
        <f t="shared" si="1119"/>
        <v>#DIV/0!</v>
      </c>
      <c r="AK2174"/>
      <c r="AL2174"/>
      <c r="AM2174"/>
      <c r="AN2174"/>
    </row>
    <row r="2175" spans="1:40" x14ac:dyDescent="0.25">
      <c r="A2175"/>
      <c r="B2175">
        <f t="shared" si="1120"/>
        <v>241000</v>
      </c>
      <c r="C2175" s="186" t="str">
        <f t="shared" si="1088"/>
        <v>-1.69350776556523E-06+0.0130783898647394i</v>
      </c>
      <c r="D2175" s="158" t="str">
        <f t="shared" si="1089"/>
        <v>-7.66667965022624+0.100267655629669i</v>
      </c>
      <c r="E2175" t="str">
        <f t="shared" si="1090"/>
        <v>7.99982144035931-0.0377947779728199i</v>
      </c>
      <c r="F2175" t="str">
        <f t="shared" si="1091"/>
        <v>0.999200657301584+3.77343801626625E-06i</v>
      </c>
      <c r="G2175">
        <f t="shared" si="1086"/>
        <v>1</v>
      </c>
      <c r="H2175" t="str">
        <f t="shared" si="1092"/>
        <v>11.4001493848326+1.9375311882721i</v>
      </c>
      <c r="I2175" t="str">
        <f t="shared" si="1093"/>
        <v>946.404786893925i</v>
      </c>
      <c r="J2175" t="str">
        <f t="shared" si="1087"/>
        <v>-1211.3951831596+207.04308241921i</v>
      </c>
      <c r="K2175" t="str">
        <f t="shared" si="1094"/>
        <v>0.129736283908455-0.759078292166823i</v>
      </c>
      <c r="L2175" t="str">
        <f t="shared" si="1095"/>
        <v>0.0165742965152075-0.0822761734282117i</v>
      </c>
      <c r="M2175" t="str">
        <f t="shared" si="1096"/>
        <v>0.146310580423663-0.841354465595035i</v>
      </c>
      <c r="N2175" t="str">
        <f t="shared" si="1097"/>
        <v>-1.77566566835219i</v>
      </c>
      <c r="O2175" t="str">
        <f t="shared" si="1098"/>
        <v>-0.203439235583978-0.979087573930446i</v>
      </c>
      <c r="P2175" t="str">
        <f t="shared" si="1099"/>
        <v>1.20343923558398+0.979087573930446i</v>
      </c>
      <c r="Q2175" t="str">
        <f t="shared" si="1100"/>
        <v>-1.20343923558398+0.796578094421744i</v>
      </c>
      <c r="R2175" t="str">
        <f t="shared" si="1101"/>
        <v>-0.320887952809107-1.02597609533885i</v>
      </c>
      <c r="S2175" t="str">
        <f t="shared" si="1102"/>
        <v>0.187223794166815i</v>
      </c>
      <c r="T2175" t="str">
        <f t="shared" si="1103"/>
        <v>0.192087137293793-0.0600778600273429i</v>
      </c>
      <c r="U2175" t="e">
        <f t="shared" si="1104"/>
        <v>#DIV/0!</v>
      </c>
      <c r="V2175" t="str">
        <f t="shared" si="1105"/>
        <v>1.33333333333333E-06-0.000440262636492103i</v>
      </c>
      <c r="W2175" t="e">
        <f t="shared" si="1106"/>
        <v>#DIV/0!</v>
      </c>
      <c r="X2175" t="e">
        <f t="shared" si="1107"/>
        <v>#DIV/0!</v>
      </c>
      <c r="Y2175" t="str">
        <f t="shared" si="1108"/>
        <v>0.00083+0.242279625444845i</v>
      </c>
      <c r="Z2175" t="e">
        <f t="shared" si="1109"/>
        <v>#DIV/0!</v>
      </c>
      <c r="AA2175" t="e">
        <f t="shared" si="1110"/>
        <v>#DIV/0!</v>
      </c>
      <c r="AB2175" t="str">
        <f t="shared" si="1111"/>
        <v>1.18445481719222-0.370454324628459i</v>
      </c>
      <c r="AC2175" t="str">
        <f t="shared" si="1112"/>
        <v>0.861614871463851-1.05074773699707i</v>
      </c>
      <c r="AD2175" t="str">
        <f t="shared" si="1113"/>
        <v>0.763517652660307+0.501163727975173i</v>
      </c>
      <c r="AE2175" t="e">
        <f t="shared" si="1114"/>
        <v>#DIV/0!</v>
      </c>
      <c r="AF2175" t="str">
        <f t="shared" si="1115"/>
        <v>-19.0668290350588-1.83726353264243i</v>
      </c>
      <c r="AG2175" t="e">
        <f t="shared" si="1116"/>
        <v>#DIV/0!</v>
      </c>
      <c r="AH2175" t="e">
        <f t="shared" si="1117"/>
        <v>#DIV/0!</v>
      </c>
      <c r="AI2175" t="e">
        <f t="shared" si="1118"/>
        <v>#DIV/0!</v>
      </c>
      <c r="AJ2175" t="e">
        <f t="shared" si="1119"/>
        <v>#DIV/0!</v>
      </c>
      <c r="AK2175"/>
      <c r="AL2175"/>
      <c r="AM2175"/>
      <c r="AN2175"/>
    </row>
    <row r="2176" spans="1:40" x14ac:dyDescent="0.25">
      <c r="A2176"/>
      <c r="B2176">
        <f t="shared" si="1120"/>
        <v>242000</v>
      </c>
      <c r="C2176" s="186" t="str">
        <f t="shared" si="1088"/>
        <v>-1.67954075106544E-06+0.0130243469332152i</v>
      </c>
      <c r="D2176" s="158" t="str">
        <f t="shared" si="1089"/>
        <v>-7.66667954314575+0.0998533264879832i</v>
      </c>
      <c r="E2176" t="str">
        <f t="shared" si="1090"/>
        <v>7.99981995549566-0.0379515957334098i</v>
      </c>
      <c r="F2176" t="str">
        <f t="shared" si="1091"/>
        <v>0.999200657449718+3.78909473324287E-06i</v>
      </c>
      <c r="G2176">
        <f t="shared" si="1086"/>
        <v>1</v>
      </c>
      <c r="H2176" t="str">
        <f t="shared" si="1092"/>
        <v>11.4029858924452+1.93004304767458i</v>
      </c>
      <c r="I2176" t="str">
        <f t="shared" si="1093"/>
        <v>950.331777710912i</v>
      </c>
      <c r="J2176" t="str">
        <f t="shared" si="1087"/>
        <v>-1221.47742818751+207.90218234626i</v>
      </c>
      <c r="K2176" t="str">
        <f t="shared" si="1094"/>
        <v>0.128694720559375-0.756113738278917i</v>
      </c>
      <c r="L2176" t="str">
        <f t="shared" si="1095"/>
        <v>0.016442890469941-0.0819625512213868i</v>
      </c>
      <c r="M2176" t="str">
        <f t="shared" si="1096"/>
        <v>0.145137611029316-0.838076289500304i</v>
      </c>
      <c r="N2176" t="str">
        <f t="shared" si="1097"/>
        <v>-1.78303357568975i</v>
      </c>
      <c r="O2176" t="str">
        <f t="shared" si="1098"/>
        <v>-0.210647474903718-0.977562090773107i</v>
      </c>
      <c r="P2176" t="str">
        <f t="shared" si="1099"/>
        <v>1.21064747490372+0.977562090773107i</v>
      </c>
      <c r="Q2176" t="str">
        <f t="shared" si="1100"/>
        <v>-1.21064747490372+0.805471484916643i</v>
      </c>
      <c r="R2176" t="str">
        <f t="shared" si="1101"/>
        <v>-0.320777696088826-1.02089122026889i</v>
      </c>
      <c r="S2176" t="str">
        <f t="shared" si="1102"/>
        <v>0.188000656383274i</v>
      </c>
      <c r="T2176" t="str">
        <f t="shared" si="1103"/>
        <v>0.191928219506473-0.0603064174178137i</v>
      </c>
      <c r="U2176" t="e">
        <f t="shared" si="1104"/>
        <v>#DIV/0!</v>
      </c>
      <c r="V2176" t="str">
        <f t="shared" si="1105"/>
        <v>1.33333333333333E-06-0.000438443369399161i</v>
      </c>
      <c r="W2176" t="e">
        <f t="shared" si="1106"/>
        <v>#DIV/0!</v>
      </c>
      <c r="X2176" t="e">
        <f t="shared" si="1107"/>
        <v>#DIV/0!</v>
      </c>
      <c r="Y2176" t="str">
        <f t="shared" si="1108"/>
        <v>0.00083+0.243284935093994i</v>
      </c>
      <c r="Z2176" t="e">
        <f t="shared" si="1109"/>
        <v>#DIV/0!</v>
      </c>
      <c r="AA2176" t="e">
        <f t="shared" si="1110"/>
        <v>#DIV/0!</v>
      </c>
      <c r="AB2176" t="str">
        <f t="shared" si="1111"/>
        <v>1.18347489244879-0.371863663670948i</v>
      </c>
      <c r="AC2176" t="str">
        <f t="shared" si="1112"/>
        <v>0.860116599153857-1.04581365035406i</v>
      </c>
      <c r="AD2176" t="str">
        <f t="shared" si="1113"/>
        <v>0.767278956288035+0.500591597543946i</v>
      </c>
      <c r="AE2176" t="e">
        <f t="shared" si="1114"/>
        <v>#DIV/0!</v>
      </c>
      <c r="AF2176" t="str">
        <f t="shared" si="1115"/>
        <v>-19.0696654355909-1.8301897211866i</v>
      </c>
      <c r="AG2176" t="e">
        <f t="shared" si="1116"/>
        <v>#DIV/0!</v>
      </c>
      <c r="AH2176" t="e">
        <f t="shared" si="1117"/>
        <v>#DIV/0!</v>
      </c>
      <c r="AI2176" t="e">
        <f t="shared" si="1118"/>
        <v>#DIV/0!</v>
      </c>
      <c r="AJ2176" t="e">
        <f t="shared" si="1119"/>
        <v>#DIV/0!</v>
      </c>
      <c r="AK2176"/>
      <c r="AL2176"/>
      <c r="AM2176"/>
      <c r="AN2176"/>
    </row>
    <row r="2177" spans="1:40" x14ac:dyDescent="0.25">
      <c r="A2177"/>
      <c r="B2177">
        <f t="shared" si="1120"/>
        <v>243000</v>
      </c>
      <c r="C2177" s="186" t="str">
        <f t="shared" si="1088"/>
        <v>-1.66574581379585E-06+0.0129707487994592i</v>
      </c>
      <c r="D2177" s="158" t="str">
        <f t="shared" si="1089"/>
        <v>-7.66667943738455+0.0994424074625206i</v>
      </c>
      <c r="E2177" t="str">
        <f t="shared" si="1090"/>
        <v>7.99981846448406-0.0381084134064956i</v>
      </c>
      <c r="F2177" t="str">
        <f t="shared" si="1091"/>
        <v>0.999200657598461+3.80475144149699E-06i</v>
      </c>
      <c r="G2177">
        <f t="shared" si="1086"/>
        <v>1</v>
      </c>
      <c r="H2177" t="str">
        <f t="shared" si="1092"/>
        <v>11.4057889495163+1.9226104521085i</v>
      </c>
      <c r="I2177" t="str">
        <f t="shared" si="1093"/>
        <v>954.2587685279i</v>
      </c>
      <c r="J2177" t="str">
        <f t="shared" si="1087"/>
        <v>-1231.60142164204+208.761282273312i</v>
      </c>
      <c r="K2177" t="str">
        <f t="shared" si="1094"/>
        <v>0.127665537742148-0.753171546302699i</v>
      </c>
      <c r="L2177" t="str">
        <f t="shared" si="1095"/>
        <v>0.0163130203543836-0.0816512034052805i</v>
      </c>
      <c r="M2177" t="str">
        <f t="shared" si="1096"/>
        <v>0.143978558096532-0.83482274970798i</v>
      </c>
      <c r="N2177" t="str">
        <f t="shared" si="1097"/>
        <v>-1.79040148302731i</v>
      </c>
      <c r="O2177" t="str">
        <f t="shared" si="1098"/>
        <v>-0.217844279054036-0.975983539862956i</v>
      </c>
      <c r="P2177" t="str">
        <f t="shared" si="1099"/>
        <v>1.21784427905404+0.975983539862956i</v>
      </c>
      <c r="Q2177" t="str">
        <f t="shared" si="1100"/>
        <v>-1.21784427905404+0.814417943164354i</v>
      </c>
      <c r="R2177" t="str">
        <f t="shared" si="1101"/>
        <v>-0.320666864985525-1.01584448008934i</v>
      </c>
      <c r="S2177" t="str">
        <f t="shared" si="1102"/>
        <v>0.188777518599735i</v>
      </c>
      <c r="T2177" t="str">
        <f t="shared" si="1103"/>
        <v>0.191768600234504-0.0605346950691237i</v>
      </c>
      <c r="U2177" t="e">
        <f t="shared" si="1104"/>
        <v>#DIV/0!</v>
      </c>
      <c r="V2177" t="str">
        <f t="shared" si="1105"/>
        <v>1.33333333333333E-06-0.000436639075697929i</v>
      </c>
      <c r="W2177" t="e">
        <f t="shared" si="1106"/>
        <v>#DIV/0!</v>
      </c>
      <c r="X2177" t="e">
        <f t="shared" si="1107"/>
        <v>#DIV/0!</v>
      </c>
      <c r="Y2177" t="str">
        <f t="shared" si="1108"/>
        <v>0.00083+0.244290244743142i</v>
      </c>
      <c r="Z2177" t="e">
        <f t="shared" si="1109"/>
        <v>#DIV/0!</v>
      </c>
      <c r="AA2177" t="e">
        <f t="shared" si="1110"/>
        <v>#DIV/0!</v>
      </c>
      <c r="AB2177" t="str">
        <f t="shared" si="1111"/>
        <v>1.18249064218475-0.373271277775467i</v>
      </c>
      <c r="AC2177" t="str">
        <f t="shared" si="1112"/>
        <v>0.858637943124876-1.04091314976559i</v>
      </c>
      <c r="AD2177" t="str">
        <f t="shared" si="1113"/>
        <v>0.771037836869668+0.499992050230826i</v>
      </c>
      <c r="AE2177" t="e">
        <f t="shared" si="1114"/>
        <v>#DIV/0!</v>
      </c>
      <c r="AF2177" t="str">
        <f t="shared" si="1115"/>
        <v>-19.0724683869009-1.82316804464598i</v>
      </c>
      <c r="AG2177" t="e">
        <f t="shared" si="1116"/>
        <v>#DIV/0!</v>
      </c>
      <c r="AH2177" t="e">
        <f t="shared" si="1117"/>
        <v>#DIV/0!</v>
      </c>
      <c r="AI2177" t="e">
        <f t="shared" si="1118"/>
        <v>#DIV/0!</v>
      </c>
      <c r="AJ2177" t="e">
        <f t="shared" si="1119"/>
        <v>#DIV/0!</v>
      </c>
      <c r="AK2177"/>
      <c r="AL2177"/>
      <c r="AM2177"/>
      <c r="AN2177"/>
    </row>
    <row r="2178" spans="1:40" x14ac:dyDescent="0.25">
      <c r="A2178"/>
      <c r="B2178">
        <f t="shared" si="1120"/>
        <v>244000</v>
      </c>
      <c r="C2178" s="186" t="str">
        <f t="shared" si="1088"/>
        <v>-1.65212013860689E-06+0.0129175899946467i</v>
      </c>
      <c r="D2178" s="158" t="str">
        <f t="shared" si="1089"/>
        <v>-7.66667933292108+0.0990348566256247i</v>
      </c>
      <c r="E2178" t="str">
        <f t="shared" si="1090"/>
        <v>7.99981696732452-0.0382652309917162i</v>
      </c>
      <c r="F2178" t="str">
        <f t="shared" si="1091"/>
        <v>0.999200657747822+3.82040814099269E-06i</v>
      </c>
      <c r="G2178">
        <f t="shared" si="1086"/>
        <v>1</v>
      </c>
      <c r="H2178" t="str">
        <f t="shared" si="1092"/>
        <v>11.408559074048+1.91523281249854i</v>
      </c>
      <c r="I2178" t="str">
        <f t="shared" si="1093"/>
        <v>958.185759344887i</v>
      </c>
      <c r="J2178" t="str">
        <f t="shared" si="1087"/>
        <v>-1241.76716352319+209.620382200362i</v>
      </c>
      <c r="K2178" t="str">
        <f t="shared" si="1094"/>
        <v>0.126648541807813-0.750251473040031i</v>
      </c>
      <c r="L2178" t="str">
        <f t="shared" si="1095"/>
        <v>0.0161846626512153-0.0813421066953203i</v>
      </c>
      <c r="M2178" t="str">
        <f t="shared" si="1096"/>
        <v>0.142833204459028-0.831593579735351i</v>
      </c>
      <c r="N2178" t="str">
        <f t="shared" si="1097"/>
        <v>-1.79776939036487i</v>
      </c>
      <c r="O2178" t="str">
        <f t="shared" si="1098"/>
        <v>-0.225029257350568-0.974352006892915i</v>
      </c>
      <c r="P2178" t="str">
        <f t="shared" si="1099"/>
        <v>1.22502925735057+0.974352006892915i</v>
      </c>
      <c r="Q2178" t="str">
        <f t="shared" si="1100"/>
        <v>-1.22502925735057+0.823417383471955i</v>
      </c>
      <c r="R2178" t="str">
        <f t="shared" si="1101"/>
        <v>-0.320555457894358-1.01083540320341i</v>
      </c>
      <c r="S2178" t="str">
        <f t="shared" si="1102"/>
        <v>0.189554380816194i</v>
      </c>
      <c r="T2178" t="str">
        <f t="shared" si="1103"/>
        <v>0.19160827896131-0.0607626913384166i</v>
      </c>
      <c r="U2178" t="e">
        <f t="shared" si="1104"/>
        <v>#DIV/0!</v>
      </c>
      <c r="V2178" t="str">
        <f t="shared" si="1105"/>
        <v>1.33333333333333E-06-0.000434849571289331i</v>
      </c>
      <c r="W2178" t="e">
        <f t="shared" si="1106"/>
        <v>#DIV/0!</v>
      </c>
      <c r="X2178" t="e">
        <f t="shared" si="1107"/>
        <v>#DIV/0!</v>
      </c>
      <c r="Y2178" t="str">
        <f t="shared" si="1108"/>
        <v>0.00083+0.245295554392291i</v>
      </c>
      <c r="Z2178" t="e">
        <f t="shared" si="1109"/>
        <v>#DIV/0!</v>
      </c>
      <c r="AA2178" t="e">
        <f t="shared" si="1110"/>
        <v>#DIV/0!</v>
      </c>
      <c r="AB2178" t="str">
        <f t="shared" si="1111"/>
        <v>1.18150206321476-0.374677156811775i</v>
      </c>
      <c r="AC2178" t="str">
        <f t="shared" si="1112"/>
        <v>0.85717860768575-1.03604586915849i</v>
      </c>
      <c r="AD2178" t="str">
        <f t="shared" si="1113"/>
        <v>0.774794099913603+0.499365086825649i</v>
      </c>
      <c r="AE2178" t="e">
        <f t="shared" si="1114"/>
        <v>#DIV/0!</v>
      </c>
      <c r="AF2178" t="str">
        <f t="shared" si="1115"/>
        <v>-19.0752384069691-1.81619795587292i</v>
      </c>
      <c r="AG2178" t="e">
        <f t="shared" si="1116"/>
        <v>#DIV/0!</v>
      </c>
      <c r="AH2178" t="e">
        <f t="shared" si="1117"/>
        <v>#DIV/0!</v>
      </c>
      <c r="AI2178" t="e">
        <f t="shared" si="1118"/>
        <v>#DIV/0!</v>
      </c>
      <c r="AJ2178" t="e">
        <f t="shared" si="1119"/>
        <v>#DIV/0!</v>
      </c>
      <c r="AK2178"/>
      <c r="AL2178"/>
      <c r="AM2178"/>
      <c r="AN2178"/>
    </row>
    <row r="2179" spans="1:40" x14ac:dyDescent="0.25">
      <c r="A2179"/>
      <c r="B2179">
        <f t="shared" si="1120"/>
        <v>245000</v>
      </c>
      <c r="C2179" s="186" t="str">
        <f t="shared" si="1088"/>
        <v>-0.0000016386609676836+0.01286486513924i</v>
      </c>
      <c r="D2179" s="158" t="str">
        <f t="shared" si="1089"/>
        <v>-7.66667922973411+0.0986306327341734i</v>
      </c>
      <c r="E2179" t="str">
        <f t="shared" si="1090"/>
        <v>7.99981546401705-0.0384220484887097i</v>
      </c>
      <c r="F2179" t="str">
        <f t="shared" si="1091"/>
        <v>0.999200657897792+3.83606483169381E-06i</v>
      </c>
      <c r="G2179">
        <f t="shared" si="1086"/>
        <v>1</v>
      </c>
      <c r="H2179" t="str">
        <f t="shared" si="1092"/>
        <v>11.4112967741709+1.90790954760567i</v>
      </c>
      <c r="I2179" t="str">
        <f t="shared" si="1093"/>
        <v>962.112750161874i</v>
      </c>
      <c r="J2179" t="str">
        <f t="shared" si="1087"/>
        <v>-1251.97465383095+210.479482127413i</v>
      </c>
      <c r="K2179" t="str">
        <f t="shared" si="1094"/>
        <v>0.125643542843195-0.747353278653455i</v>
      </c>
      <c r="L2179" t="str">
        <f t="shared" si="1095"/>
        <v>0.0160577942850505-0.0810352380995173i</v>
      </c>
      <c r="M2179" t="str">
        <f t="shared" si="1096"/>
        <v>0.141701337128246-0.828388516752972i</v>
      </c>
      <c r="N2179" t="str">
        <f t="shared" si="1097"/>
        <v>-1.80513729770243i</v>
      </c>
      <c r="O2179" t="str">
        <f t="shared" si="1098"/>
        <v>-0.232202019750927-0.972667580432077i</v>
      </c>
      <c r="P2179" t="str">
        <f t="shared" si="1099"/>
        <v>1.23220201975093+0.972667580432077i</v>
      </c>
      <c r="Q2179" t="str">
        <f t="shared" si="1100"/>
        <v>-1.23220201975093+0.832469717270353i</v>
      </c>
      <c r="R2179" t="str">
        <f t="shared" si="1101"/>
        <v>-0.320443473200744-1.00586352570592i</v>
      </c>
      <c r="S2179" t="str">
        <f t="shared" si="1102"/>
        <v>0.190331243032654i</v>
      </c>
      <c r="T2179" t="str">
        <f t="shared" si="1103"/>
        <v>0.191447255168816-0.0609904045759986i</v>
      </c>
      <c r="U2179" t="e">
        <f t="shared" si="1104"/>
        <v>#DIV/0!</v>
      </c>
      <c r="V2179" t="str">
        <f t="shared" si="1105"/>
        <v>1.33333333333333E-06-0.000433074675079987i</v>
      </c>
      <c r="W2179" t="e">
        <f t="shared" si="1106"/>
        <v>#DIV/0!</v>
      </c>
      <c r="X2179" t="e">
        <f t="shared" si="1107"/>
        <v>#DIV/0!</v>
      </c>
      <c r="Y2179" t="str">
        <f t="shared" si="1108"/>
        <v>0.00083+0.24630086404144i</v>
      </c>
      <c r="Z2179" t="e">
        <f t="shared" si="1109"/>
        <v>#DIV/0!</v>
      </c>
      <c r="AA2179" t="e">
        <f t="shared" si="1110"/>
        <v>#DIV/0!</v>
      </c>
      <c r="AB2179" t="str">
        <f t="shared" si="1111"/>
        <v>1.18050915234427-0.37608129060747i</v>
      </c>
      <c r="AC2179" t="str">
        <f t="shared" si="1112"/>
        <v>0.85573830287445-1.03121144747177i</v>
      </c>
      <c r="AD2179" t="str">
        <f t="shared" si="1113"/>
        <v>0.778547550750206+0.498710709446723i</v>
      </c>
      <c r="AE2179" t="e">
        <f t="shared" si="1114"/>
        <v>#DIV/0!</v>
      </c>
      <c r="AF2179" t="str">
        <f t="shared" si="1115"/>
        <v>-19.077976003905-1.8092789148715i</v>
      </c>
      <c r="AG2179" t="e">
        <f t="shared" si="1116"/>
        <v>#DIV/0!</v>
      </c>
      <c r="AH2179" t="e">
        <f t="shared" si="1117"/>
        <v>#DIV/0!</v>
      </c>
      <c r="AI2179" t="e">
        <f t="shared" si="1118"/>
        <v>#DIV/0!</v>
      </c>
      <c r="AJ2179" t="e">
        <f t="shared" si="1119"/>
        <v>#DIV/0!</v>
      </c>
      <c r="AK2179"/>
      <c r="AL2179"/>
      <c r="AM2179"/>
      <c r="AN2179"/>
    </row>
    <row r="2180" spans="1:40" x14ac:dyDescent="0.25">
      <c r="A2180"/>
      <c r="B2180">
        <f t="shared" si="1120"/>
        <v>246000</v>
      </c>
      <c r="C2180" s="186" t="str">
        <f t="shared" si="1088"/>
        <v>-1.62536559914991E-06+0.0128125689411737i</v>
      </c>
      <c r="D2180" s="158" t="str">
        <f t="shared" si="1089"/>
        <v>-7.66667912780294+0.0982296952156651i</v>
      </c>
      <c r="E2180" t="str">
        <f t="shared" si="1090"/>
        <v>7.99981395456165-0.0385788658971148i</v>
      </c>
      <c r="F2180" t="str">
        <f t="shared" si="1091"/>
        <v>0.99920065804837+3.85172151356435E-06i</v>
      </c>
      <c r="G2180">
        <f t="shared" si="1086"/>
        <v>1</v>
      </c>
      <c r="H2180" t="str">
        <f t="shared" si="1092"/>
        <v>11.4140025483668+1.90064008390786i</v>
      </c>
      <c r="I2180" t="str">
        <f t="shared" si="1093"/>
        <v>966.039740978861i</v>
      </c>
      <c r="J2180" t="str">
        <f t="shared" si="1087"/>
        <v>-1262.22389256532+211.338582054463i</v>
      </c>
      <c r="K2180" t="str">
        <f t="shared" si="1094"/>
        <v>0.124650354585592-0.744476726611738i</v>
      </c>
      <c r="L2180" t="str">
        <f t="shared" si="1095"/>
        <v>0.0159323926126621-0.0807305749144486i</v>
      </c>
      <c r="M2180" t="str">
        <f t="shared" si="1096"/>
        <v>0.140582747198254-0.825207301526187i</v>
      </c>
      <c r="N2180" t="str">
        <f t="shared" si="1097"/>
        <v>-1.81250520503999i</v>
      </c>
      <c r="O2180" t="str">
        <f t="shared" si="1098"/>
        <v>-0.239362176875873-0.9709303519209i</v>
      </c>
      <c r="P2180" t="str">
        <f t="shared" si="1099"/>
        <v>1.23936217687587+0.9709303519209i</v>
      </c>
      <c r="Q2180" t="str">
        <f t="shared" si="1100"/>
        <v>-1.23936217687587+0.84157485311909i</v>
      </c>
      <c r="R2180" t="str">
        <f t="shared" si="1101"/>
        <v>-0.320330909280306-1.00092839122702i</v>
      </c>
      <c r="S2180" t="str">
        <f t="shared" si="1102"/>
        <v>0.191108105249115i</v>
      </c>
      <c r="T2180" t="str">
        <f t="shared" si="1103"/>
        <v>0.191285528337441-0.0612178331252854i</v>
      </c>
      <c r="U2180" t="e">
        <f t="shared" si="1104"/>
        <v>#DIV/0!</v>
      </c>
      <c r="V2180" t="str">
        <f t="shared" si="1105"/>
        <v>1.33333333333333E-06-0.000431314208921125i</v>
      </c>
      <c r="W2180" t="e">
        <f t="shared" si="1106"/>
        <v>#DIV/0!</v>
      </c>
      <c r="X2180" t="e">
        <f t="shared" si="1107"/>
        <v>#DIV/0!</v>
      </c>
      <c r="Y2180" t="str">
        <f t="shared" si="1108"/>
        <v>0.00083+0.247306173690588i</v>
      </c>
      <c r="Z2180" t="e">
        <f t="shared" si="1109"/>
        <v>#DIV/0!</v>
      </c>
      <c r="AA2180" t="e">
        <f t="shared" si="1110"/>
        <v>#DIV/0!</v>
      </c>
      <c r="AB2180" t="str">
        <f t="shared" si="1111"/>
        <v>1.17951190636939-0.377483668947659i</v>
      </c>
      <c r="AC2180" t="str">
        <f t="shared" si="1112"/>
        <v>0.854316744327956-1.02640952857623i</v>
      </c>
      <c r="AD2180" t="str">
        <f t="shared" si="1113"/>
        <v>0.782297994540391+0.498028921544048i</v>
      </c>
      <c r="AE2180" t="e">
        <f t="shared" si="1114"/>
        <v>#DIV/0!</v>
      </c>
      <c r="AF2180" t="str">
        <f t="shared" si="1115"/>
        <v>-19.0806816761697-1.80241038869219i</v>
      </c>
      <c r="AG2180" t="e">
        <f t="shared" si="1116"/>
        <v>#DIV/0!</v>
      </c>
      <c r="AH2180" t="e">
        <f t="shared" si="1117"/>
        <v>#DIV/0!</v>
      </c>
      <c r="AI2180" t="e">
        <f t="shared" si="1118"/>
        <v>#DIV/0!</v>
      </c>
      <c r="AJ2180" t="e">
        <f t="shared" si="1119"/>
        <v>#DIV/0!</v>
      </c>
      <c r="AK2180"/>
      <c r="AL2180"/>
      <c r="AM2180"/>
      <c r="AN2180"/>
    </row>
    <row r="2181" spans="1:40" x14ac:dyDescent="0.25">
      <c r="A2181"/>
      <c r="B2181">
        <f t="shared" si="1120"/>
        <v>247000</v>
      </c>
      <c r="C2181" s="186" t="str">
        <f t="shared" si="1088"/>
        <v>-1.61223138571272E-06+0.0127606961940834i</v>
      </c>
      <c r="D2181" s="158" t="str">
        <f t="shared" si="1089"/>
        <v>-7.66667902710733+0.0978320041546394i</v>
      </c>
      <c r="E2181" t="str">
        <f t="shared" si="1090"/>
        <v>7.99981243895832-0.0387356832165698i</v>
      </c>
      <c r="F2181" t="str">
        <f t="shared" si="1091"/>
        <v>0.999200658199567+3.86737818656832E-06i</v>
      </c>
      <c r="G2181">
        <f t="shared" ref="G2181:G2244" si="1121">IF($C$11=$C$7,$C$24,F2181)</f>
        <v>1</v>
      </c>
      <c r="H2181" t="str">
        <f t="shared" si="1092"/>
        <v>11.4166768856849+1.89342385548261i</v>
      </c>
      <c r="I2181" t="str">
        <f t="shared" si="1093"/>
        <v>969.966731795849i</v>
      </c>
      <c r="J2181" t="str">
        <f t="shared" ref="J2181:J2244" si="1122">IMSUM(COMPLEX(0,2*PI()*B2181*$C$113*$C$112),COMPLEX(0,2*PI()*B2181*$C$113*$C$111),COMPLEX(0,2*PI()*B2181*$C$28*10^-12*$C$111),COMPLEX(-1*2*PI()*B2181*2*PI()*B2181*$C$113*$C$112*$C$28*10^-12*$C$111,0),COMPLEX(1,0))</f>
        <v>-1272.51487972632+212.197681981515i</v>
      </c>
      <c r="K2181" t="str">
        <f t="shared" si="1094"/>
        <v>0.123668794339717-0.741621583636397i</v>
      </c>
      <c r="L2181" t="str">
        <f t="shared" si="1095"/>
        <v>0.0158084354134536-0.0804280947212879i</v>
      </c>
      <c r="M2181" t="str">
        <f t="shared" si="1096"/>
        <v>0.139477229753171-0.822049678357685i</v>
      </c>
      <c r="N2181" t="str">
        <f t="shared" si="1097"/>
        <v>-1.81987311237756i</v>
      </c>
      <c r="O2181" t="str">
        <f t="shared" si="1098"/>
        <v>-0.246509340030468-0.969140415666246i</v>
      </c>
      <c r="P2181" t="str">
        <f t="shared" si="1099"/>
        <v>1.24650934003047+0.969140415666246i</v>
      </c>
      <c r="Q2181" t="str">
        <f t="shared" si="1100"/>
        <v>-1.24650934003047+0.850732696711314i</v>
      </c>
      <c r="R2181" t="str">
        <f t="shared" si="1101"/>
        <v>-0.320217764498862-0.996029550779686i</v>
      </c>
      <c r="S2181" t="str">
        <f t="shared" si="1102"/>
        <v>0.191884967465574i</v>
      </c>
      <c r="T2181" t="str">
        <f t="shared" si="1103"/>
        <v>0.19112309794611-0.061444975322763i</v>
      </c>
      <c r="U2181" t="e">
        <f t="shared" si="1104"/>
        <v>#DIV/0!</v>
      </c>
      <c r="V2181" t="str">
        <f t="shared" si="1105"/>
        <v>1.33333333333333E-06-0.000429567997548975i</v>
      </c>
      <c r="W2181" t="e">
        <f t="shared" si="1106"/>
        <v>#DIV/0!</v>
      </c>
      <c r="X2181" t="e">
        <f t="shared" si="1107"/>
        <v>#DIV/0!</v>
      </c>
      <c r="Y2181" t="str">
        <f t="shared" si="1108"/>
        <v>0.00083+0.248311483339737i</v>
      </c>
      <c r="Z2181" t="e">
        <f t="shared" si="1109"/>
        <v>#DIV/0!</v>
      </c>
      <c r="AA2181" t="e">
        <f t="shared" si="1110"/>
        <v>#DIV/0!</v>
      </c>
      <c r="AB2181" t="str">
        <f t="shared" si="1111"/>
        <v>1.17851032207707-0.378884281574722i</v>
      </c>
      <c r="AC2181" t="str">
        <f t="shared" si="1112"/>
        <v>0.852913653155544-1.02163976119573i</v>
      </c>
      <c r="AD2181" t="str">
        <f t="shared" si="1113"/>
        <v>0.786045236284241+0.497319727902627i</v>
      </c>
      <c r="AE2181" t="e">
        <f t="shared" si="1114"/>
        <v>#DIV/0!</v>
      </c>
      <c r="AF2181" t="str">
        <f t="shared" si="1115"/>
        <v>-19.0833559127922-1.79559185132797i</v>
      </c>
      <c r="AG2181" t="e">
        <f t="shared" si="1116"/>
        <v>#DIV/0!</v>
      </c>
      <c r="AH2181" t="e">
        <f t="shared" si="1117"/>
        <v>#DIV/0!</v>
      </c>
      <c r="AI2181" t="e">
        <f t="shared" si="1118"/>
        <v>#DIV/0!</v>
      </c>
      <c r="AJ2181" t="e">
        <f t="shared" si="1119"/>
        <v>#DIV/0!</v>
      </c>
      <c r="AK2181"/>
      <c r="AL2181"/>
      <c r="AM2181"/>
      <c r="AN2181"/>
    </row>
    <row r="2182" spans="1:40" x14ac:dyDescent="0.25">
      <c r="A2182"/>
      <c r="B2182">
        <f t="shared" si="1120"/>
        <v>248000</v>
      </c>
      <c r="C2182" s="186" t="str">
        <f t="shared" ref="C2182:C2245" si="1123">IMPRODUCT(COMPLEX(-1,0),IMDIV(IMPRODUCT(G2182,COMPLEX($C$100+$C$101,0)),COMPLEX($C$100,2*PI()*B2182*$C$103*$C$102*(2*$C$100+$C$101))))</f>
        <v>-0.0000015992557333439+0.0127092417755787i</v>
      </c>
      <c r="D2182" s="158" t="str">
        <f t="shared" ref="D2182:D2245" si="1124">IMPRODUCT(COMPLEX($C$106,0),IMSUB(C2182,G2182))</f>
        <v>-7.66667892762727+0.0974375202794367i</v>
      </c>
      <c r="E2182" t="str">
        <f t="shared" ref="E2182:E2245" si="1125">IMDIV(COMPLEX($C$20*10^3,0),COMPLEX(1,2*PI()*B2182*$C$20*1000*$C$29*10^-12))</f>
        <v>7.99981091720709-0.0388925004467132i</v>
      </c>
      <c r="F2182" t="str">
        <f t="shared" ref="F2182:F2245" si="1126">IMDIV(COMPLEX($C$22*1000,0),IMSUM(COMPLEX($C$22*1000,0),E2182))</f>
        <v>0.999200658351383+0.0000038830348506697i</v>
      </c>
      <c r="G2182">
        <f t="shared" si="1121"/>
        <v>1</v>
      </c>
      <c r="H2182" t="str">
        <f t="shared" ref="H2182:H2245" si="1127">IMPRODUCT(COMPLEX($C$108,0),IMPRODUCT(COMPLEX(-1,0),D2182),IMDIV(COMPLEX(0,2*PI()*B2182*$C$109*$C$110),COMPLEX(1,2*PI()*B2182*$C$109*$C$110)))</f>
        <v>11.4193202659524+1.88626030389118i</v>
      </c>
      <c r="I2182" t="str">
        <f t="shared" ref="I2182:I2245" si="1128">COMPLEX(0,2*PI()*B2182*$C$113*$C$112*$C$114)</f>
        <v>973.893722612836i</v>
      </c>
      <c r="J2182" t="str">
        <f t="shared" si="1122"/>
        <v>-1282.84761531393+213.056781908565i</v>
      </c>
      <c r="K2182" t="str">
        <f t="shared" ref="K2182:K2245" si="1129">IMDIV(I2182,J2182)</f>
        <v>0.12269868289682-0.738787619649191i</v>
      </c>
      <c r="L2182" t="str">
        <f t="shared" ref="L2182:L2245" si="1130">IMDIV(COMPLEX($C$117,0),COMPLEX(1,2*PI()*B2182*$C$115*$C$116))</f>
        <v>0.0156859008801712-0.0801277753818874i</v>
      </c>
      <c r="M2182" t="str">
        <f t="shared" ref="M2182:M2245" si="1131">IMSUM(K2182,L2182)</f>
        <v>0.138384583776991-0.818915395031078i</v>
      </c>
      <c r="N2182" t="str">
        <f t="shared" ref="N2182:N2245" si="1132">COMPLEX(0,-2*PI()*B2182*$C$43)</f>
        <v>-1.82724101971512i</v>
      </c>
      <c r="O2182" t="str">
        <f t="shared" ref="O2182:O2245" si="1133">IMEXP(N2182)</f>
        <v>-0.253643121225128-0.967297868836262i</v>
      </c>
      <c r="P2182" t="str">
        <f t="shared" ref="P2182:P2245" si="1134">IMSUB(COMPLEX(1,0),O2182)</f>
        <v>1.25364312122513+0.967297868836262i</v>
      </c>
      <c r="Q2182" t="str">
        <f t="shared" ref="Q2182:Q2245" si="1135">IMSUM(COMPLEX(0,2*PI()*B2182*$C$43),O2182,COMPLEX(-1,0))</f>
        <v>-1.25364312122513+0.859943150878858i</v>
      </c>
      <c r="R2182" t="str">
        <f t="shared" ref="R2182:R2245" si="1136">IMDIV(P2182,Q2182)</f>
        <v>-0.320104037212331-0.991166562611032i</v>
      </c>
      <c r="S2182" t="str">
        <f t="shared" ref="S2182:S2245" si="1137">IMDIV(COMPLEX(0,2*PI()*B2182*$C$123),COMPLEX($C$124,0))</f>
        <v>0.192661829682033i</v>
      </c>
      <c r="T2182" t="str">
        <f t="shared" ref="T2182:T2245" si="1138">IMPRODUCT(R2182,S2182)</f>
        <v>0.190959963472293-0.0616718294979333i</v>
      </c>
      <c r="U2182" t="e">
        <f t="shared" ref="U2182:U2245" si="1139">IMDIV(COMPLEX(1,2*PI()*B2182*$C$16*10^-3*$C$15*10^-6),COMPLEX(0,2*PI()*B2182*$C$15*10^-6))</f>
        <v>#DIV/0!</v>
      </c>
      <c r="V2182" t="str">
        <f t="shared" ref="V2182:V2245" si="1140">IMSUM(COMPLEX($C$18*10^-3,0),IMDIV(COMPLEX(1,0),COMPLEX(0,2*PI()*B2182*($C$17*1*10^-6))))</f>
        <v>1.33333333333333E-06-0.0004278358685266i</v>
      </c>
      <c r="W2182" t="e">
        <f t="shared" ref="W2182:W2245" si="1141">IMDIV(IMPRODUCT(U2182,V2182),IMSUM(U2182,V2182))</f>
        <v>#DIV/0!</v>
      </c>
      <c r="X2182" t="e">
        <f t="shared" ref="X2182:X2245" si="1142">IMDIV(IMPRODUCT(COMPLEX($C$19,0),W2182),IMSUM(COMPLEX($C$19,0),W2182))</f>
        <v>#DIV/0!</v>
      </c>
      <c r="Y2182" t="str">
        <f t="shared" ref="Y2182:Y2245" si="1143">COMPLEX($C$13*10^-3,2*PI()*B2182*$C$12*0.000001)</f>
        <v>0.00083+0.249316792988886i</v>
      </c>
      <c r="Z2182" t="e">
        <f t="shared" ref="Z2182:Z2245" si="1144">IMPRODUCT(COMPLEX($C$6,0),IMDIV(X2182,IMSUM(X2182,Y2182)))</f>
        <v>#DIV/0!</v>
      </c>
      <c r="AA2182" t="e">
        <f t="shared" ref="AA2182:AA2245" si="1145">IMDIV(COMPLEX($C$6,0),IMSUM(X2182,Y2182))</f>
        <v>#DIV/0!</v>
      </c>
      <c r="AB2182" t="str">
        <f t="shared" ref="AB2182:AB2245" si="1146">IMPRODUCT(COMPLEX($C$119,0),T2182)</f>
        <v>1.17750439624526-0.38028311818797i</v>
      </c>
      <c r="AC2182" t="str">
        <f t="shared" ref="AC2182:AC2245" si="1147">IMSUM(COMPLEX(1,0),IMPRODUCT(AB2182,M2182))</f>
        <v>0.851528755815426-1.01690179882988i</v>
      </c>
      <c r="AD2182" t="str">
        <f t="shared" ref="AD2182:AD2245" si="1148">IMDIV(AB2182,AC2182)</f>
        <v>0.789789080829573+0.496583134645751i</v>
      </c>
      <c r="AE2182" t="e">
        <f t="shared" ref="AE2182:AE2245" si="1149">IMPRODUCT(AD2182,AA2182,X2182)</f>
        <v>#DIV/0!</v>
      </c>
      <c r="AF2182" t="str">
        <f t="shared" ref="AF2182:AF2245" si="1150">IMSUB(D2182,H2182)</f>
        <v>-19.0859991935797-1.78882278361174i</v>
      </c>
      <c r="AG2182" t="e">
        <f t="shared" ref="AG2182:AG2245" si="1151">IMSUM(COMPLEX(1,0),IMPRODUCT(AD2182,AA2182,COMPLEX($C$127,0)))</f>
        <v>#DIV/0!</v>
      </c>
      <c r="AH2182" t="e">
        <f t="shared" ref="AH2182:AH2245" si="1152">IMDIV(IMPRODUCT(AE2182,AF2182),AG2182)</f>
        <v>#DIV/0!</v>
      </c>
      <c r="AI2182" t="e">
        <f t="shared" ref="AI2182:AI2245" si="1153">20*LOG10(IMABS(AH2182))</f>
        <v>#DIV/0!</v>
      </c>
      <c r="AJ2182" t="e">
        <f t="shared" ref="AJ2182:AJ2245" si="1154">IMARGUMENT(AH2182)*180/PI()</f>
        <v>#DIV/0!</v>
      </c>
      <c r="AK2182"/>
      <c r="AL2182"/>
      <c r="AM2182"/>
      <c r="AN2182"/>
    </row>
    <row r="2183" spans="1:40" x14ac:dyDescent="0.25">
      <c r="A2183"/>
      <c r="B2183">
        <f t="shared" si="1120"/>
        <v>249000</v>
      </c>
      <c r="C2183" s="186" t="str">
        <f t="shared" si="1123"/>
        <v>-1.58643609999949E-06+0.0126582006455566i</v>
      </c>
      <c r="D2183" s="158" t="str">
        <f t="shared" si="1124"/>
        <v>-7.66667882934344+0.0970462049492673i</v>
      </c>
      <c r="E2183" t="str">
        <f t="shared" si="1125"/>
        <v>7.99980938930794-0.0390493175871836i</v>
      </c>
      <c r="F2183" t="str">
        <f t="shared" si="1126"/>
        <v>0.999200658503807+3.89869150583238E-06i</v>
      </c>
      <c r="G2183">
        <f t="shared" si="1121"/>
        <v>1</v>
      </c>
      <c r="H2183" t="str">
        <f t="shared" si="1127"/>
        <v>11.4219331599803+1.87914887806495i</v>
      </c>
      <c r="I2183" t="str">
        <f t="shared" si="1128"/>
        <v>977.820713429823i</v>
      </c>
      <c r="J2183" t="str">
        <f t="shared" si="1122"/>
        <v>-1293.22209932816+213.915881835616i</v>
      </c>
      <c r="K2183" t="str">
        <f t="shared" si="1129"/>
        <v>0.121739844455905-0.735974607720487i</v>
      </c>
      <c r="L2183" t="str">
        <f t="shared" si="1130"/>
        <v>0.0155647676098484-0.0798295950349054i</v>
      </c>
      <c r="M2183" t="str">
        <f t="shared" si="1131"/>
        <v>0.137304612065753-0.815804202755392i</v>
      </c>
      <c r="N2183" t="str">
        <f t="shared" si="1132"/>
        <v>-1.83460892705268i</v>
      </c>
      <c r="O2183" t="str">
        <f t="shared" si="1133"/>
        <v>-0.260763133196752-0.965402811455101i</v>
      </c>
      <c r="P2183" t="str">
        <f t="shared" si="1134"/>
        <v>1.26076313319675+0.965402811455101i</v>
      </c>
      <c r="Q2183" t="str">
        <f t="shared" si="1135"/>
        <v>-1.26076313319675+0.869206115597579i</v>
      </c>
      <c r="R2183" t="str">
        <f t="shared" si="1136"/>
        <v>-0.319989725766732-0.986338992057023i</v>
      </c>
      <c r="S2183" t="str">
        <f t="shared" si="1137"/>
        <v>0.193438691898494i</v>
      </c>
      <c r="T2183" t="str">
        <f t="shared" si="1138"/>
        <v>0.19079612439199-0.0618983939732745i</v>
      </c>
      <c r="U2183" t="e">
        <f t="shared" si="1139"/>
        <v>#DIV/0!</v>
      </c>
      <c r="V2183" t="str">
        <f t="shared" si="1140"/>
        <v>1.33333333333333E-06-0.000426117652187135i</v>
      </c>
      <c r="W2183" t="e">
        <f t="shared" si="1141"/>
        <v>#DIV/0!</v>
      </c>
      <c r="X2183" t="e">
        <f t="shared" si="1142"/>
        <v>#DIV/0!</v>
      </c>
      <c r="Y2183" t="str">
        <f t="shared" si="1143"/>
        <v>0.00083+0.250322102638035i</v>
      </c>
      <c r="Z2183" t="e">
        <f t="shared" si="1144"/>
        <v>#DIV/0!</v>
      </c>
      <c r="AA2183" t="e">
        <f t="shared" si="1145"/>
        <v>#DIV/0!</v>
      </c>
      <c r="AB2183" t="str">
        <f t="shared" si="1146"/>
        <v>1.17649412564285-0.381680168443407i</v>
      </c>
      <c r="AC2183" t="str">
        <f t="shared" si="1147"/>
        <v>0.850161783994511-1.01219529967778i</v>
      </c>
      <c r="AD2183" t="str">
        <f t="shared" si="1148"/>
        <v>0.793529332880702+0.495819149238077i</v>
      </c>
      <c r="AE2183" t="e">
        <f t="shared" si="1149"/>
        <v>#DIV/0!</v>
      </c>
      <c r="AF2183" t="str">
        <f t="shared" si="1150"/>
        <v>-19.0886119893237-1.78210267311568i</v>
      </c>
      <c r="AG2183" t="e">
        <f t="shared" si="1151"/>
        <v>#DIV/0!</v>
      </c>
      <c r="AH2183" t="e">
        <f t="shared" si="1152"/>
        <v>#DIV/0!</v>
      </c>
      <c r="AI2183" t="e">
        <f t="shared" si="1153"/>
        <v>#DIV/0!</v>
      </c>
      <c r="AJ2183" t="e">
        <f t="shared" si="1154"/>
        <v>#DIV/0!</v>
      </c>
      <c r="AK2183"/>
      <c r="AL2183"/>
      <c r="AM2183"/>
      <c r="AN2183"/>
    </row>
    <row r="2184" spans="1:40" x14ac:dyDescent="0.25">
      <c r="A2184"/>
      <c r="B2184">
        <f t="shared" si="1120"/>
        <v>250000</v>
      </c>
      <c r="C2184" s="186" t="str">
        <f t="shared" si="1123"/>
        <v>-1.57376999437446E-06+0.0126075678445555i</v>
      </c>
      <c r="D2184" s="158" t="str">
        <f t="shared" si="1124"/>
        <v>-7.66667873223659+0.0966580201415922i</v>
      </c>
      <c r="E2184" t="str">
        <f t="shared" si="1125"/>
        <v>7.9998078552609-0.0392061346376194i</v>
      </c>
      <c r="F2184" t="str">
        <f t="shared" si="1126"/>
        <v>0.999200658656839+3.91434815202031E-06i</v>
      </c>
      <c r="G2184">
        <f t="shared" si="1121"/>
        <v>1</v>
      </c>
      <c r="H2184" t="str">
        <f t="shared" si="1127"/>
        <v>11.4245160297628+1.87208903419327i</v>
      </c>
      <c r="I2184" t="str">
        <f t="shared" si="1128"/>
        <v>981.74770424681i</v>
      </c>
      <c r="J2184" t="str">
        <f t="shared" si="1122"/>
        <v>-1303.638331769+214.774981762666i</v>
      </c>
      <c r="K2184" t="str">
        <f t="shared" si="1129"/>
        <v>0.120792106547004-0.733182324018582i</v>
      </c>
      <c r="L2184" t="str">
        <f t="shared" si="1130"/>
        <v>0.015445014594979-0.0795335320919858i</v>
      </c>
      <c r="M2184" t="str">
        <f t="shared" si="1131"/>
        <v>0.136237121141983-0.812715856110568i</v>
      </c>
      <c r="N2184" t="str">
        <f t="shared" si="1132"/>
        <v>-1.84197683439024i</v>
      </c>
      <c r="O2184" t="str">
        <f t="shared" si="1133"/>
        <v>-0.267868989429702-0.963455346397491i</v>
      </c>
      <c r="P2184" t="str">
        <f t="shared" si="1134"/>
        <v>1.2678689894297+0.963455346397491i</v>
      </c>
      <c r="Q2184" t="str">
        <f t="shared" si="1135"/>
        <v>-1.2678689894297+0.878521487992749i</v>
      </c>
      <c r="R2184" t="str">
        <f t="shared" si="1136"/>
        <v>-0.319874828498127-0.981546411400808i</v>
      </c>
      <c r="S2184" t="str">
        <f t="shared" si="1137"/>
        <v>0.194215554114953i</v>
      </c>
      <c r="T2184" t="str">
        <f t="shared" si="1138"/>
        <v>0.190631580179752-0.0621246670641893i</v>
      </c>
      <c r="U2184" t="e">
        <f t="shared" si="1139"/>
        <v>#DIV/0!</v>
      </c>
      <c r="V2184" t="str">
        <f t="shared" si="1140"/>
        <v>1.33333333333333E-06-0.000424413181578389i</v>
      </c>
      <c r="W2184" t="e">
        <f t="shared" si="1141"/>
        <v>#DIV/0!</v>
      </c>
      <c r="X2184" t="e">
        <f t="shared" si="1142"/>
        <v>#DIV/0!</v>
      </c>
      <c r="Y2184" t="str">
        <f t="shared" si="1143"/>
        <v>0.00083+0.251327412287183i</v>
      </c>
      <c r="Z2184" t="e">
        <f t="shared" si="1144"/>
        <v>#DIV/0!</v>
      </c>
      <c r="AA2184" t="e">
        <f t="shared" si="1145"/>
        <v>#DIV/0!</v>
      </c>
      <c r="AB2184" t="str">
        <f t="shared" si="1146"/>
        <v>1.17547950702979-0.383075421953407i</v>
      </c>
      <c r="AC2184" t="str">
        <f t="shared" si="1147"/>
        <v>0.848812474491356-1.00751992656333i</v>
      </c>
      <c r="AD2184" t="str">
        <f t="shared" si="1148"/>
        <v>0.797265797007106+0.495027780488782i</v>
      </c>
      <c r="AE2184" t="e">
        <f t="shared" si="1149"/>
        <v>#DIV/0!</v>
      </c>
      <c r="AF2184" t="str">
        <f t="shared" si="1150"/>
        <v>-19.0911947619994-1.77543101405168i</v>
      </c>
      <c r="AG2184" t="e">
        <f t="shared" si="1151"/>
        <v>#DIV/0!</v>
      </c>
      <c r="AH2184" t="e">
        <f t="shared" si="1152"/>
        <v>#DIV/0!</v>
      </c>
      <c r="AI2184" t="e">
        <f t="shared" si="1153"/>
        <v>#DIV/0!</v>
      </c>
      <c r="AJ2184" t="e">
        <f t="shared" si="1154"/>
        <v>#DIV/0!</v>
      </c>
      <c r="AK2184"/>
      <c r="AL2184"/>
      <c r="AM2184"/>
      <c r="AN2184"/>
    </row>
    <row r="2185" spans="1:40" x14ac:dyDescent="0.25">
      <c r="A2185"/>
      <c r="B2185">
        <f t="shared" si="1120"/>
        <v>251000</v>
      </c>
      <c r="C2185" s="186" t="str">
        <f t="shared" si="1123"/>
        <v>-1.56125497469232E-06+0.012557338492149i</v>
      </c>
      <c r="D2185" s="158" t="str">
        <f t="shared" si="1124"/>
        <v>-7.66667863628811+0.096272928439809i</v>
      </c>
      <c r="E2185" t="str">
        <f t="shared" si="1125"/>
        <v>7.99980631506596-0.039362951597659i</v>
      </c>
      <c r="F2185" t="str">
        <f t="shared" si="1126"/>
        <v>0.99920065881049+3.93000478919753E-06i</v>
      </c>
      <c r="G2185">
        <f t="shared" si="1121"/>
        <v>1</v>
      </c>
      <c r="H2185" t="str">
        <f t="shared" si="1127"/>
        <v>11.4270693286731+1.86508023561331i</v>
      </c>
      <c r="I2185" t="str">
        <f t="shared" si="1128"/>
        <v>985.674695063798i</v>
      </c>
      <c r="J2185" t="str">
        <f t="shared" si="1122"/>
        <v>-1314.09631263646+215.634081689717i</v>
      </c>
      <c r="K2185" t="str">
        <f t="shared" si="1129"/>
        <v>0.119855299956434-0.730410547759889i</v>
      </c>
      <c r="L2185" t="str">
        <f t="shared" si="1130"/>
        <v>0.0153266212149086-0.0792395652339845i</v>
      </c>
      <c r="M2185" t="str">
        <f t="shared" si="1131"/>
        <v>0.135181921171343-0.809650112993873i</v>
      </c>
      <c r="N2185" t="str">
        <f t="shared" si="1132"/>
        <v>-1.8493447417278i</v>
      </c>
      <c r="O2185" t="str">
        <f t="shared" si="1133"/>
        <v>-0.274960304176796-0.961455579383158i</v>
      </c>
      <c r="P2185" t="str">
        <f t="shared" si="1134"/>
        <v>1.2749603041768+0.961455579383158i</v>
      </c>
      <c r="Q2185" t="str">
        <f t="shared" si="1135"/>
        <v>-1.2749603041768+0.887889162344642i</v>
      </c>
      <c r="R2185" t="str">
        <f t="shared" si="1136"/>
        <v>-0.319759343732574-0.976788399734404i</v>
      </c>
      <c r="S2185" t="str">
        <f t="shared" si="1137"/>
        <v>0.194992416331413i</v>
      </c>
      <c r="T2185" t="str">
        <f t="shared" si="1138"/>
        <v>0.190466330308706-0.0623506470789615i</v>
      </c>
      <c r="U2185" t="e">
        <f t="shared" si="1139"/>
        <v>#DIV/0!</v>
      </c>
      <c r="V2185" t="str">
        <f t="shared" si="1140"/>
        <v>1.33333333333333E-06-0.000422722292408753i</v>
      </c>
      <c r="W2185" t="e">
        <f t="shared" si="1141"/>
        <v>#DIV/0!</v>
      </c>
      <c r="X2185" t="e">
        <f t="shared" si="1142"/>
        <v>#DIV/0!</v>
      </c>
      <c r="Y2185" t="str">
        <f t="shared" si="1143"/>
        <v>0.00083+0.252332721936332i</v>
      </c>
      <c r="Z2185" t="e">
        <f t="shared" si="1144"/>
        <v>#DIV/0!</v>
      </c>
      <c r="AA2185" t="e">
        <f t="shared" si="1145"/>
        <v>#DIV/0!</v>
      </c>
      <c r="AB2185" t="str">
        <f t="shared" si="1146"/>
        <v>1.17446053715727-0.384468868286447i</v>
      </c>
      <c r="AC2185" t="str">
        <f t="shared" si="1147"/>
        <v>0.847480569102099-1.00287534686176i</v>
      </c>
      <c r="AD2185" t="str">
        <f t="shared" si="1148"/>
        <v>0.800998277652247+0.494209038554681i</v>
      </c>
      <c r="AE2185" t="e">
        <f t="shared" si="1149"/>
        <v>#DIV/0!</v>
      </c>
      <c r="AF2185" t="str">
        <f t="shared" si="1150"/>
        <v>-19.0937479649612-1.7688073071735i</v>
      </c>
      <c r="AG2185" t="e">
        <f t="shared" si="1151"/>
        <v>#DIV/0!</v>
      </c>
      <c r="AH2185" t="e">
        <f t="shared" si="1152"/>
        <v>#DIV/0!</v>
      </c>
      <c r="AI2185" t="e">
        <f t="shared" si="1153"/>
        <v>#DIV/0!</v>
      </c>
      <c r="AJ2185" t="e">
        <f t="shared" si="1154"/>
        <v>#DIV/0!</v>
      </c>
      <c r="AK2185"/>
      <c r="AL2185"/>
      <c r="AM2185"/>
      <c r="AN2185"/>
    </row>
    <row r="2186" spans="1:40" x14ac:dyDescent="0.25">
      <c r="A2186"/>
      <c r="B2186">
        <f t="shared" si="1120"/>
        <v>252000</v>
      </c>
      <c r="C2186" s="186" t="str">
        <f t="shared" si="1123"/>
        <v>-1.54888864752826E-06+0.0125075077853783i</v>
      </c>
      <c r="D2186" s="158" t="str">
        <f t="shared" si="1124"/>
        <v>-7.66667854147965+0.0958908930212337i</v>
      </c>
      <c r="E2186" t="str">
        <f t="shared" si="1125"/>
        <v>7.99980476872313-0.039519768466941i</v>
      </c>
      <c r="F2186" t="str">
        <f t="shared" si="1126"/>
        <v>0.999200658964759+3.94566141732801E-06i</v>
      </c>
      <c r="G2186">
        <f t="shared" si="1121"/>
        <v>1</v>
      </c>
      <c r="H2186" t="str">
        <f t="shared" si="1127"/>
        <v>11.4295935016532+1.85812195270157i</v>
      </c>
      <c r="I2186" t="str">
        <f t="shared" si="1128"/>
        <v>989.601685880785i</v>
      </c>
      <c r="J2186" t="str">
        <f t="shared" si="1122"/>
        <v>-1324.59604193054+216.493181616768i</v>
      </c>
      <c r="K2186" t="str">
        <f t="shared" si="1129"/>
        <v>0.118929258653986-0.727659061160024i</v>
      </c>
      <c r="L2186" t="str">
        <f t="shared" si="1130"/>
        <v>0.0152095672274425-0.0789476734072447i</v>
      </c>
      <c r="M2186" t="str">
        <f t="shared" si="1131"/>
        <v>0.134138825881429-0.806606734567269i</v>
      </c>
      <c r="N2186" t="str">
        <f t="shared" si="1132"/>
        <v>-1.85671264906536i</v>
      </c>
      <c r="O2186" t="str">
        <f t="shared" si="1133"/>
        <v>-0.282036692480248-0.959403618971078i</v>
      </c>
      <c r="P2186" t="str">
        <f t="shared" si="1134"/>
        <v>1.28203669248025+0.959403618971078i</v>
      </c>
      <c r="Q2186" t="str">
        <f t="shared" si="1135"/>
        <v>-1.28203669248025+0.897309030094282i</v>
      </c>
      <c r="R2186" t="str">
        <f t="shared" si="1136"/>
        <v>-0.319643269786069-0.972064542823667i</v>
      </c>
      <c r="S2186" t="str">
        <f t="shared" si="1137"/>
        <v>0.195769278547874i</v>
      </c>
      <c r="T2186" t="str">
        <f t="shared" si="1138"/>
        <v>0.190300374250558-0.0625763323187022i</v>
      </c>
      <c r="U2186" t="e">
        <f t="shared" si="1139"/>
        <v>#DIV/0!</v>
      </c>
      <c r="V2186" t="str">
        <f t="shared" si="1140"/>
        <v>1.33333333333333E-06-0.000421044822994433i</v>
      </c>
      <c r="W2186" t="e">
        <f t="shared" si="1141"/>
        <v>#DIV/0!</v>
      </c>
      <c r="X2186" t="e">
        <f t="shared" si="1142"/>
        <v>#DIV/0!</v>
      </c>
      <c r="Y2186" t="str">
        <f t="shared" si="1143"/>
        <v>0.00083+0.253338031585481i</v>
      </c>
      <c r="Z2186" t="e">
        <f t="shared" si="1144"/>
        <v>#DIV/0!</v>
      </c>
      <c r="AA2186" t="e">
        <f t="shared" si="1145"/>
        <v>#DIV/0!</v>
      </c>
      <c r="AB2186" t="str">
        <f t="shared" si="1146"/>
        <v>1.1734372127677-0.385860496966774i</v>
      </c>
      <c r="AC2186" t="str">
        <f t="shared" si="1147"/>
        <v>0.846165814509363-0.99826123242742i</v>
      </c>
      <c r="AD2186" t="str">
        <f t="shared" si="1148"/>
        <v>0.80472657914232+0.493362934943197i</v>
      </c>
      <c r="AE2186" t="e">
        <f t="shared" si="1149"/>
        <v>#DIV/0!</v>
      </c>
      <c r="AF2186" t="str">
        <f t="shared" si="1150"/>
        <v>-19.0962720431328-1.76223105968034i</v>
      </c>
      <c r="AG2186" t="e">
        <f t="shared" si="1151"/>
        <v>#DIV/0!</v>
      </c>
      <c r="AH2186" t="e">
        <f t="shared" si="1152"/>
        <v>#DIV/0!</v>
      </c>
      <c r="AI2186" t="e">
        <f t="shared" si="1153"/>
        <v>#DIV/0!</v>
      </c>
      <c r="AJ2186" t="e">
        <f t="shared" si="1154"/>
        <v>#DIV/0!</v>
      </c>
      <c r="AK2186"/>
      <c r="AL2186"/>
      <c r="AM2186"/>
      <c r="AN2186"/>
    </row>
    <row r="2187" spans="1:40" x14ac:dyDescent="0.25">
      <c r="A2187"/>
      <c r="B2187">
        <f t="shared" si="1120"/>
        <v>253000</v>
      </c>
      <c r="C2187" s="186" t="str">
        <f t="shared" si="1123"/>
        <v>-1.53666866666462E-06+0.0124580709972201i</v>
      </c>
      <c r="D2187" s="158" t="str">
        <f t="shared" si="1124"/>
        <v>-7.66667844779314+0.0955118776453541i</v>
      </c>
      <c r="E2187" t="str">
        <f t="shared" si="1125"/>
        <v>7.99980321623243-0.0396765852451038i</v>
      </c>
      <c r="F2187" t="str">
        <f t="shared" si="1126"/>
        <v>0.999200659119637+3.96131803637564E-06i</v>
      </c>
      <c r="G2187">
        <f t="shared" si="1121"/>
        <v>1</v>
      </c>
      <c r="H2187" t="str">
        <f t="shared" si="1127"/>
        <v>11.4320889853989+1.85121366276708i</v>
      </c>
      <c r="I2187" t="str">
        <f t="shared" si="1128"/>
        <v>993.528676697772i</v>
      </c>
      <c r="J2187" t="str">
        <f t="shared" si="1122"/>
        <v>-1335.13751965123+217.352281543818i</v>
      </c>
      <c r="K2187" t="str">
        <f t="shared" si="1129"/>
        <v>0.118013819721995-0.724927649385757i</v>
      </c>
      <c r="L2187" t="str">
        <f t="shared" si="1130"/>
        <v>0.0150938327606599-0.0786578358199212i</v>
      </c>
      <c r="M2187" t="str">
        <f t="shared" si="1131"/>
        <v>0.133107652482655-0.803585485205678i</v>
      </c>
      <c r="N2187" t="str">
        <f t="shared" si="1132"/>
        <v>-1.86408055640292i</v>
      </c>
      <c r="O2187" t="str">
        <f t="shared" si="1133"/>
        <v>-0.289097770192565-0.957299576553592i</v>
      </c>
      <c r="P2187" t="str">
        <f t="shared" si="1134"/>
        <v>1.28909777019256+0.957299576553592i</v>
      </c>
      <c r="Q2187" t="str">
        <f t="shared" si="1135"/>
        <v>-1.28909777019256+0.906780979849328i</v>
      </c>
      <c r="R2187" t="str">
        <f t="shared" si="1136"/>
        <v>-0.319526604964528-0.967374432976467i</v>
      </c>
      <c r="S2187" t="str">
        <f t="shared" si="1137"/>
        <v>0.196546140764333i</v>
      </c>
      <c r="T2187" t="str">
        <f t="shared" si="1138"/>
        <v>0.190133711475609-0.0628017210773075i</v>
      </c>
      <c r="U2187" t="e">
        <f t="shared" si="1139"/>
        <v>#DIV/0!</v>
      </c>
      <c r="V2187" t="str">
        <f t="shared" si="1140"/>
        <v>1.33333333333333E-06-0.000419380614207893i</v>
      </c>
      <c r="W2187" t="e">
        <f t="shared" si="1141"/>
        <v>#DIV/0!</v>
      </c>
      <c r="X2187" t="e">
        <f t="shared" si="1142"/>
        <v>#DIV/0!</v>
      </c>
      <c r="Y2187" t="str">
        <f t="shared" si="1143"/>
        <v>0.00083+0.25434334123463i</v>
      </c>
      <c r="Z2187" t="e">
        <f t="shared" si="1144"/>
        <v>#DIV/0!</v>
      </c>
      <c r="AA2187" t="e">
        <f t="shared" si="1145"/>
        <v>#DIV/0!</v>
      </c>
      <c r="AB2187" t="str">
        <f t="shared" si="1146"/>
        <v>1.17240953059483-0.387250297474149i</v>
      </c>
      <c r="AC2187" t="str">
        <f t="shared" si="1147"/>
        <v>0.844867962173962-0.993677259522802i</v>
      </c>
      <c r="AD2187" t="str">
        <f t="shared" si="1148"/>
        <v>0.808450505695165+0.492489482515341i</v>
      </c>
      <c r="AE2187" t="e">
        <f t="shared" si="1149"/>
        <v>#DIV/0!</v>
      </c>
      <c r="AF2187" t="str">
        <f t="shared" si="1150"/>
        <v>-19.098767433192-1.75570178512173i</v>
      </c>
      <c r="AG2187" t="e">
        <f t="shared" si="1151"/>
        <v>#DIV/0!</v>
      </c>
      <c r="AH2187" t="e">
        <f t="shared" si="1152"/>
        <v>#DIV/0!</v>
      </c>
      <c r="AI2187" t="e">
        <f t="shared" si="1153"/>
        <v>#DIV/0!</v>
      </c>
      <c r="AJ2187" t="e">
        <f t="shared" si="1154"/>
        <v>#DIV/0!</v>
      </c>
      <c r="AK2187"/>
      <c r="AL2187"/>
      <c r="AM2187"/>
      <c r="AN2187"/>
    </row>
    <row r="2188" spans="1:40" x14ac:dyDescent="0.25">
      <c r="A2188"/>
      <c r="B2188">
        <f t="shared" si="1120"/>
        <v>254000</v>
      </c>
      <c r="C2188" s="186" t="str">
        <f t="shared" si="1123"/>
        <v>-1.52459273197804E-06+0.0124090234750926i</v>
      </c>
      <c r="D2188" s="158" t="str">
        <f t="shared" si="1124"/>
        <v>-7.66667835521093+0.0951358466423766i</v>
      </c>
      <c r="E2188" t="str">
        <f t="shared" si="1125"/>
        <v>7.99980165759385-0.0398334019317859i</v>
      </c>
      <c r="F2188" t="str">
        <f t="shared" si="1126"/>
        <v>0.999200659275124+3.97697464630437E-06i</v>
      </c>
      <c r="G2188">
        <f t="shared" si="1121"/>
        <v>1</v>
      </c>
      <c r="H2188" t="str">
        <f t="shared" si="1127"/>
        <v>11.4345562085407+1.84435484994645i</v>
      </c>
      <c r="I2188" t="str">
        <f t="shared" si="1128"/>
        <v>997.455667514759i</v>
      </c>
      <c r="J2188" t="str">
        <f t="shared" si="1122"/>
        <v>-1345.72074579854+218.211381470869i</v>
      </c>
      <c r="K2188" t="str">
        <f t="shared" si="1129"/>
        <v>0.11710882328621-0.722216100507783i</v>
      </c>
      <c r="L2188" t="str">
        <f t="shared" si="1130"/>
        <v>0.014979398304932-0.0783700319383519i</v>
      </c>
      <c r="M2188" t="str">
        <f t="shared" si="1131"/>
        <v>0.132088221591142-0.800586132446135i</v>
      </c>
      <c r="N2188" t="str">
        <f t="shared" si="1132"/>
        <v>-1.87144846374048i</v>
      </c>
      <c r="O2188" t="str">
        <f t="shared" si="1133"/>
        <v>-0.296143153997405-0.955143566350352i</v>
      </c>
      <c r="P2188" t="str">
        <f t="shared" si="1134"/>
        <v>1.2961431539974+0.955143566350352i</v>
      </c>
      <c r="Q2188" t="str">
        <f t="shared" si="1135"/>
        <v>-1.2961431539974+0.916304897390128i</v>
      </c>
      <c r="R2188" t="str">
        <f t="shared" si="1136"/>
        <v>-0.319409347563737-0.962717668913979i</v>
      </c>
      <c r="S2188" t="str">
        <f t="shared" si="1137"/>
        <v>0.197323002980792i</v>
      </c>
      <c r="T2188" t="str">
        <f t="shared" si="1138"/>
        <v>0.189966341452774-0.0630268116414121i</v>
      </c>
      <c r="U2188" t="e">
        <f t="shared" si="1139"/>
        <v>#DIV/0!</v>
      </c>
      <c r="V2188" t="str">
        <f t="shared" si="1140"/>
        <v>1.33333333333333E-06-0.000417729509427547i</v>
      </c>
      <c r="W2188" t="e">
        <f t="shared" si="1141"/>
        <v>#DIV/0!</v>
      </c>
      <c r="X2188" t="e">
        <f t="shared" si="1142"/>
        <v>#DIV/0!</v>
      </c>
      <c r="Y2188" t="str">
        <f t="shared" si="1143"/>
        <v>0.00083+0.255348650883778i</v>
      </c>
      <c r="Z2188" t="e">
        <f t="shared" si="1144"/>
        <v>#DIV/0!</v>
      </c>
      <c r="AA2188" t="e">
        <f t="shared" si="1145"/>
        <v>#DIV/0!</v>
      </c>
      <c r="AB2188" t="str">
        <f t="shared" si="1146"/>
        <v>1.17137748736386-0.388638259243554i</v>
      </c>
      <c r="AC2188" t="str">
        <f t="shared" si="1147"/>
        <v>0.843586768229397-0.989123108748862i</v>
      </c>
      <c r="AD2188" t="str">
        <f t="shared" si="1148"/>
        <v>0.812169861429145+0.491588695488649i</v>
      </c>
      <c r="AE2188" t="e">
        <f t="shared" si="1149"/>
        <v>#DIV/0!</v>
      </c>
      <c r="AF2188" t="str">
        <f t="shared" si="1150"/>
        <v>-19.1012345637516-1.74921900330407i</v>
      </c>
      <c r="AG2188" t="e">
        <f t="shared" si="1151"/>
        <v>#DIV/0!</v>
      </c>
      <c r="AH2188" t="e">
        <f t="shared" si="1152"/>
        <v>#DIV/0!</v>
      </c>
      <c r="AI2188" t="e">
        <f t="shared" si="1153"/>
        <v>#DIV/0!</v>
      </c>
      <c r="AJ2188" t="e">
        <f t="shared" si="1154"/>
        <v>#DIV/0!</v>
      </c>
      <c r="AK2188"/>
      <c r="AL2188"/>
      <c r="AM2188"/>
      <c r="AN2188"/>
    </row>
    <row r="2189" spans="1:40" x14ac:dyDescent="0.25">
      <c r="A2189"/>
      <c r="B2189">
        <f t="shared" si="1120"/>
        <v>255000</v>
      </c>
      <c r="C2189" s="186" t="str">
        <f t="shared" si="1123"/>
        <v>-1.51265858835706E-06+0.0123603606393959i</v>
      </c>
      <c r="D2189" s="158" t="str">
        <f t="shared" si="1124"/>
        <v>-7.66667826371586+0.0947627649020353i</v>
      </c>
      <c r="E2189" t="str">
        <f t="shared" si="1125"/>
        <v>7.99980009280741-0.0399902185266257i</v>
      </c>
      <c r="F2189" t="str">
        <f t="shared" si="1126"/>
        <v>0.999200659431229+3.99263124707825E-06i</v>
      </c>
      <c r="G2189">
        <f t="shared" si="1121"/>
        <v>1</v>
      </c>
      <c r="H2189" t="str">
        <f t="shared" si="1127"/>
        <v>11.4369955918201+1.83754500510053i</v>
      </c>
      <c r="I2189" t="str">
        <f t="shared" si="1128"/>
        <v>1001.38265833175i</v>
      </c>
      <c r="J2189" t="str">
        <f t="shared" si="1122"/>
        <v>-1356.34572037247+219.070481397919i</v>
      </c>
      <c r="K2189" t="str">
        <f t="shared" si="1129"/>
        <v>0.116214112448453-0.719524205454369i</v>
      </c>
      <c r="L2189" t="str">
        <f t="shared" si="1130"/>
        <v>0.0148662447051368-0.0780842414834783i</v>
      </c>
      <c r="M2189" t="str">
        <f t="shared" si="1131"/>
        <v>0.13108035715359-0.797608446937847i</v>
      </c>
      <c r="N2189" t="str">
        <f t="shared" si="1132"/>
        <v>-1.87881637107804i</v>
      </c>
      <c r="O2189" t="str">
        <f t="shared" si="1133"/>
        <v>-0.303172461430379-0.952935705402125i</v>
      </c>
      <c r="P2189" t="str">
        <f t="shared" si="1134"/>
        <v>1.30317246143038+0.952935705402125i</v>
      </c>
      <c r="Q2189" t="str">
        <f t="shared" si="1135"/>
        <v>-1.30317246143038+0.925880665675915i</v>
      </c>
      <c r="R2189" t="str">
        <f t="shared" si="1136"/>
        <v>-0.319291495869288-0.958093855645017i</v>
      </c>
      <c r="S2189" t="str">
        <f t="shared" si="1137"/>
        <v>0.198099865197251i</v>
      </c>
      <c r="T2189" t="str">
        <f t="shared" si="1138"/>
        <v>0.189798263649592-0.0632516022903346i</v>
      </c>
      <c r="U2189" t="e">
        <f t="shared" si="1139"/>
        <v>#DIV/0!</v>
      </c>
      <c r="V2189" t="str">
        <f t="shared" si="1140"/>
        <v>1.33333333333333E-06-0.000416091354488616i</v>
      </c>
      <c r="W2189" t="e">
        <f t="shared" si="1141"/>
        <v>#DIV/0!</v>
      </c>
      <c r="X2189" t="e">
        <f t="shared" si="1142"/>
        <v>#DIV/0!</v>
      </c>
      <c r="Y2189" t="str">
        <f t="shared" si="1143"/>
        <v>0.00083+0.256353960532927i</v>
      </c>
      <c r="Z2189" t="e">
        <f t="shared" si="1144"/>
        <v>#DIV/0!</v>
      </c>
      <c r="AA2189" t="e">
        <f t="shared" si="1145"/>
        <v>#DIV/0!</v>
      </c>
      <c r="AB2189" t="str">
        <f t="shared" si="1146"/>
        <v>1.17034107979151-0.390024371664859i</v>
      </c>
      <c r="AC2189" t="str">
        <f t="shared" si="1147"/>
        <v>0.842321993379071-0.984598464976503i</v>
      </c>
      <c r="AD2189" t="str">
        <f t="shared" si="1148"/>
        <v>0.815884450372069+0.490660589440032i</v>
      </c>
      <c r="AE2189" t="e">
        <f t="shared" si="1149"/>
        <v>#DIV/0!</v>
      </c>
      <c r="AF2189" t="str">
        <f t="shared" si="1150"/>
        <v>-19.103673855536-1.74278224019849i</v>
      </c>
      <c r="AG2189" t="e">
        <f t="shared" si="1151"/>
        <v>#DIV/0!</v>
      </c>
      <c r="AH2189" t="e">
        <f t="shared" si="1152"/>
        <v>#DIV/0!</v>
      </c>
      <c r="AI2189" t="e">
        <f t="shared" si="1153"/>
        <v>#DIV/0!</v>
      </c>
      <c r="AJ2189" t="e">
        <f t="shared" si="1154"/>
        <v>#DIV/0!</v>
      </c>
      <c r="AK2189"/>
      <c r="AL2189"/>
      <c r="AM2189"/>
      <c r="AN2189"/>
    </row>
    <row r="2190" spans="1:40" x14ac:dyDescent="0.25">
      <c r="A2190"/>
      <c r="B2190">
        <f t="shared" si="1120"/>
        <v>256000</v>
      </c>
      <c r="C2190" s="186" t="str">
        <f t="shared" si="1123"/>
        <v>-1.50086402464912E-06+0.012312077982086i</v>
      </c>
      <c r="D2190" s="158" t="str">
        <f t="shared" si="1124"/>
        <v>-7.66667817329082+0.0943925978626594i</v>
      </c>
      <c r="E2190" t="str">
        <f t="shared" si="1125"/>
        <v>7.99979852187312-0.0401470350292618i</v>
      </c>
      <c r="F2190" t="str">
        <f t="shared" si="1126"/>
        <v>0.999200659587943+4.00828783866116E-06i</v>
      </c>
      <c r="G2190">
        <f t="shared" si="1121"/>
        <v>1</v>
      </c>
      <c r="H2190" t="str">
        <f t="shared" si="1127"/>
        <v>11.4394075482605+1.83078362571258i</v>
      </c>
      <c r="I2190" t="str">
        <f t="shared" si="1128"/>
        <v>1005.30964914873i</v>
      </c>
      <c r="J2190" t="str">
        <f t="shared" si="1122"/>
        <v>-1367.01244337301+219.92958132497i</v>
      </c>
      <c r="K2190" t="str">
        <f t="shared" si="1129"/>
        <v>0.115329533220981-0.716851757965778i</v>
      </c>
      <c r="L2190" t="str">
        <f t="shared" si="1130"/>
        <v>0.0147543531530649-0.0778004444273118i</v>
      </c>
      <c r="M2190" t="str">
        <f t="shared" si="1131"/>
        <v>0.130083886374046-0.79465220239309i</v>
      </c>
      <c r="N2190" t="str">
        <f t="shared" si="1132"/>
        <v>-1.8861842784156i</v>
      </c>
      <c r="O2190" t="str">
        <f t="shared" si="1133"/>
        <v>-0.310185310899819-0.950676113564437i</v>
      </c>
      <c r="P2190" t="str">
        <f t="shared" si="1134"/>
        <v>1.31018531089982+0.950676113564437i</v>
      </c>
      <c r="Q2190" t="str">
        <f t="shared" si="1135"/>
        <v>-1.31018531089982+0.935508164851163i</v>
      </c>
      <c r="R2190" t="str">
        <f t="shared" si="1136"/>
        <v>-0.319173048156538-0.953502604343298i</v>
      </c>
      <c r="S2190" t="str">
        <f t="shared" si="1137"/>
        <v>0.198876727413712i</v>
      </c>
      <c r="T2190" t="str">
        <f t="shared" si="1138"/>
        <v>0.189629477532247-0.0634760912960314i</v>
      </c>
      <c r="U2190" t="e">
        <f t="shared" si="1139"/>
        <v>#DIV/0!</v>
      </c>
      <c r="V2190" t="str">
        <f t="shared" si="1140"/>
        <v>1.33333333333333E-06-0.000414465997635144i</v>
      </c>
      <c r="W2190" t="e">
        <f t="shared" si="1141"/>
        <v>#DIV/0!</v>
      </c>
      <c r="X2190" t="e">
        <f t="shared" si="1142"/>
        <v>#DIV/0!</v>
      </c>
      <c r="Y2190" t="str">
        <f t="shared" si="1143"/>
        <v>0.00083+0.257359270182076i</v>
      </c>
      <c r="Z2190" t="e">
        <f t="shared" si="1144"/>
        <v>#DIV/0!</v>
      </c>
      <c r="AA2190" t="e">
        <f t="shared" si="1145"/>
        <v>#DIV/0!</v>
      </c>
      <c r="AB2190" t="str">
        <f t="shared" si="1146"/>
        <v>1.16930030458615-0.39140862408254i</v>
      </c>
      <c r="AC2190" t="str">
        <f t="shared" si="1147"/>
        <v>0.841073402796083-0.98010301727927i</v>
      </c>
      <c r="AD2190" t="str">
        <f t="shared" si="1148"/>
        <v>0.819594076470184+0.489705181308609i</v>
      </c>
      <c r="AE2190" t="e">
        <f t="shared" si="1149"/>
        <v>#DIV/0!</v>
      </c>
      <c r="AF2190" t="str">
        <f t="shared" si="1150"/>
        <v>-19.1060857215513-1.73639102784992i</v>
      </c>
      <c r="AG2190" t="e">
        <f t="shared" si="1151"/>
        <v>#DIV/0!</v>
      </c>
      <c r="AH2190" t="e">
        <f t="shared" si="1152"/>
        <v>#DIV/0!</v>
      </c>
      <c r="AI2190" t="e">
        <f t="shared" si="1153"/>
        <v>#DIV/0!</v>
      </c>
      <c r="AJ2190" t="e">
        <f t="shared" si="1154"/>
        <v>#DIV/0!</v>
      </c>
      <c r="AK2190"/>
      <c r="AL2190"/>
      <c r="AM2190"/>
      <c r="AN2190"/>
    </row>
    <row r="2191" spans="1:40" x14ac:dyDescent="0.25">
      <c r="A2191"/>
      <c r="B2191">
        <f t="shared" si="1120"/>
        <v>257000</v>
      </c>
      <c r="C2191" s="186" t="str">
        <f t="shared" si="1123"/>
        <v>-1.48920687263632E-06+0.0122641710652833i</v>
      </c>
      <c r="D2191" s="158" t="str">
        <f t="shared" si="1124"/>
        <v>-7.66667808391934+0.0940253115005053i</v>
      </c>
      <c r="E2191" t="str">
        <f t="shared" si="1125"/>
        <v>7.99979694479097-0.0403038514393326i</v>
      </c>
      <c r="F2191" t="str">
        <f t="shared" si="1126"/>
        <v>0.999200659745275+4.02394442101714E-06i</v>
      </c>
      <c r="G2191">
        <f t="shared" si="1121"/>
        <v>1</v>
      </c>
      <c r="H2191" t="str">
        <f t="shared" si="1127"/>
        <v>11.4417924833354+1.82407021578842i</v>
      </c>
      <c r="I2191" t="str">
        <f t="shared" si="1128"/>
        <v>1009.23663996572i</v>
      </c>
      <c r="J2191" t="str">
        <f t="shared" si="1122"/>
        <v>-1377.72091480017+220.788681252021i</v>
      </c>
      <c r="K2191" t="str">
        <f t="shared" si="1129"/>
        <v>0.114454934462517-0.714198554549542i</v>
      </c>
      <c r="L2191" t="str">
        <f t="shared" si="1130"/>
        <v>0.0146437051800118-0.0775186209894494i</v>
      </c>
      <c r="M2191" t="str">
        <f t="shared" si="1131"/>
        <v>0.129098639642529-0.791717175538991i</v>
      </c>
      <c r="N2191" t="str">
        <f t="shared" si="1132"/>
        <v>-1.89355218575316i</v>
      </c>
      <c r="O2191" t="str">
        <f t="shared" si="1133"/>
        <v>-0.31718132170749-0.948364913501069i</v>
      </c>
      <c r="P2191" t="str">
        <f t="shared" si="1134"/>
        <v>1.31718132170749+0.948364913501069i</v>
      </c>
      <c r="Q2191" t="str">
        <f t="shared" si="1135"/>
        <v>-1.31718132170749+0.945187272252091i</v>
      </c>
      <c r="R2191" t="str">
        <f t="shared" si="1136"/>
        <v>-0.319054002690581-0.948943532227575i</v>
      </c>
      <c r="S2191" t="str">
        <f t="shared" si="1137"/>
        <v>0.199653589630172i</v>
      </c>
      <c r="T2191" t="str">
        <f t="shared" si="1138"/>
        <v>0.18945998256557-0.063700276923049i</v>
      </c>
      <c r="U2191" t="e">
        <f t="shared" si="1139"/>
        <v>#DIV/0!</v>
      </c>
      <c r="V2191" t="str">
        <f t="shared" si="1140"/>
        <v>1.33333333333333E-06-0.00041285328947314i</v>
      </c>
      <c r="W2191" t="e">
        <f t="shared" si="1141"/>
        <v>#DIV/0!</v>
      </c>
      <c r="X2191" t="e">
        <f t="shared" si="1142"/>
        <v>#DIV/0!</v>
      </c>
      <c r="Y2191" t="str">
        <f t="shared" si="1143"/>
        <v>0.00083+0.258364579831225i</v>
      </c>
      <c r="Z2191" t="e">
        <f t="shared" si="1144"/>
        <v>#DIV/0!</v>
      </c>
      <c r="AA2191" t="e">
        <f t="shared" si="1145"/>
        <v>#DIV/0!</v>
      </c>
      <c r="AB2191" t="str">
        <f t="shared" si="1146"/>
        <v>1.16825515844779-0.392791005795378i</v>
      </c>
      <c r="AC2191" t="str">
        <f t="shared" si="1147"/>
        <v>0.839840766025541-0.975636458867145i</v>
      </c>
      <c r="AD2191" t="str">
        <f t="shared" si="1148"/>
        <v>0.823298543597201+0.488722489398414i</v>
      </c>
      <c r="AE2191" t="e">
        <f t="shared" si="1149"/>
        <v>#DIV/0!</v>
      </c>
      <c r="AF2191" t="str">
        <f t="shared" si="1150"/>
        <v>-19.1084705672547-1.73004490428791i</v>
      </c>
      <c r="AG2191" t="e">
        <f t="shared" si="1151"/>
        <v>#DIV/0!</v>
      </c>
      <c r="AH2191" t="e">
        <f t="shared" si="1152"/>
        <v>#DIV/0!</v>
      </c>
      <c r="AI2191" t="e">
        <f t="shared" si="1153"/>
        <v>#DIV/0!</v>
      </c>
      <c r="AJ2191" t="e">
        <f t="shared" si="1154"/>
        <v>#DIV/0!</v>
      </c>
      <c r="AK2191"/>
      <c r="AL2191"/>
      <c r="AM2191"/>
      <c r="AN2191"/>
    </row>
    <row r="2192" spans="1:40" x14ac:dyDescent="0.25">
      <c r="A2192"/>
      <c r="B2192">
        <f t="shared" si="1120"/>
        <v>258000</v>
      </c>
      <c r="C2192" s="186" t="str">
        <f t="shared" si="1123"/>
        <v>-1.47768500603896E-06+0.0122166355199123i</v>
      </c>
      <c r="D2192" s="158" t="str">
        <f t="shared" si="1124"/>
        <v>-7.66667799558508+0.0936608723193277i</v>
      </c>
      <c r="E2192" t="str">
        <f t="shared" si="1125"/>
        <v>7.99979536156098-0.0404606677564766i</v>
      </c>
      <c r="F2192" t="str">
        <f t="shared" si="1126"/>
        <v>0.999200659903215+4.03960099411008E-06i</v>
      </c>
      <c r="G2192">
        <f t="shared" si="1121"/>
        <v>1</v>
      </c>
      <c r="H2192" t="str">
        <f t="shared" si="1127"/>
        <v>11.444150795131+1.81740428575781i</v>
      </c>
      <c r="I2192" t="str">
        <f t="shared" si="1128"/>
        <v>1013.16363078271i</v>
      </c>
      <c r="J2192" t="str">
        <f t="shared" si="1122"/>
        <v>-1388.47113465395+221.647781179072i</v>
      </c>
      <c r="K2192" t="str">
        <f t="shared" si="1129"/>
        <v>0.113590167815899-0.711564394436471i</v>
      </c>
      <c r="L2192" t="str">
        <f t="shared" si="1130"/>
        <v>0.0145342826495515-0.0772387516336349i</v>
      </c>
      <c r="M2192" t="str">
        <f t="shared" si="1131"/>
        <v>0.128124450465451-0.788803146070106i</v>
      </c>
      <c r="N2192" t="str">
        <f t="shared" si="1132"/>
        <v>-1.90092009309073i</v>
      </c>
      <c r="O2192" t="str">
        <f t="shared" si="1133"/>
        <v>-0.324160114069268-0.946002230677391i</v>
      </c>
      <c r="P2192" t="str">
        <f t="shared" si="1134"/>
        <v>1.32416011406927+0.946002230677391i</v>
      </c>
      <c r="Q2192" t="str">
        <f t="shared" si="1135"/>
        <v>-1.32416011406927+0.954917862413339i</v>
      </c>
      <c r="R2192" t="str">
        <f t="shared" si="1136"/>
        <v>-0.31893435772619-0.944416262444555i</v>
      </c>
      <c r="S2192" t="str">
        <f t="shared" si="1137"/>
        <v>0.200430451846631i</v>
      </c>
      <c r="T2192" t="str">
        <f t="shared" si="1138"/>
        <v>0.189289778213069-0.0639241574284753i</v>
      </c>
      <c r="U2192" t="e">
        <f t="shared" si="1139"/>
        <v>#DIV/0!</v>
      </c>
      <c r="V2192" t="str">
        <f t="shared" si="1140"/>
        <v>1.33333333333333E-06-0.000411253082924794i</v>
      </c>
      <c r="W2192" t="e">
        <f t="shared" si="1141"/>
        <v>#DIV/0!</v>
      </c>
      <c r="X2192" t="e">
        <f t="shared" si="1142"/>
        <v>#DIV/0!</v>
      </c>
      <c r="Y2192" t="str">
        <f t="shared" si="1143"/>
        <v>0.00083+0.259369889480373i</v>
      </c>
      <c r="Z2192" t="e">
        <f t="shared" si="1144"/>
        <v>#DIV/0!</v>
      </c>
      <c r="AA2192" t="e">
        <f t="shared" si="1145"/>
        <v>#DIV/0!</v>
      </c>
      <c r="AB2192" t="str">
        <f t="shared" si="1146"/>
        <v>1.16720563806831-0.394171506056163i</v>
      </c>
      <c r="AC2192" t="str">
        <f t="shared" si="1147"/>
        <v>0.838623856889385-0.971198487021634i</v>
      </c>
      <c r="AD2192" t="str">
        <f t="shared" si="1148"/>
        <v>0.826997655563362+0.487712533381174i</v>
      </c>
      <c r="AE2192" t="e">
        <f t="shared" si="1149"/>
        <v>#DIV/0!</v>
      </c>
      <c r="AF2192" t="str">
        <f t="shared" si="1150"/>
        <v>-19.1108287907161-1.72374341343848i</v>
      </c>
      <c r="AG2192" t="e">
        <f t="shared" si="1151"/>
        <v>#DIV/0!</v>
      </c>
      <c r="AH2192" t="e">
        <f t="shared" si="1152"/>
        <v>#DIV/0!</v>
      </c>
      <c r="AI2192" t="e">
        <f t="shared" si="1153"/>
        <v>#DIV/0!</v>
      </c>
      <c r="AJ2192" t="e">
        <f t="shared" si="1154"/>
        <v>#DIV/0!</v>
      </c>
      <c r="AK2192"/>
      <c r="AL2192"/>
      <c r="AM2192"/>
      <c r="AN2192"/>
    </row>
    <row r="2193" spans="1:40" x14ac:dyDescent="0.25">
      <c r="A2193"/>
      <c r="B2193">
        <f t="shared" si="1120"/>
        <v>259000</v>
      </c>
      <c r="C2193" s="186" t="str">
        <f t="shared" si="1123"/>
        <v>-1.46629633954575E-06+0.0121694670443736i</v>
      </c>
      <c r="D2193" s="158" t="str">
        <f t="shared" si="1124"/>
        <v>-7.66667790827194+0.0932992473401976i</v>
      </c>
      <c r="E2193" t="str">
        <f t="shared" si="1125"/>
        <v>7.99979377218315-0.0406174839803323i</v>
      </c>
      <c r="F2193" t="str">
        <f t="shared" si="1126"/>
        <v>0.999200660061775+4.05525755790402E-06i</v>
      </c>
      <c r="G2193">
        <f t="shared" si="1121"/>
        <v>1</v>
      </c>
      <c r="H2193" t="str">
        <f t="shared" si="1127"/>
        <v>11.4464828745055+1.81078535237767i</v>
      </c>
      <c r="I2193" t="str">
        <f t="shared" si="1128"/>
        <v>1017.0906215997i</v>
      </c>
      <c r="J2193" t="str">
        <f t="shared" si="1122"/>
        <v>-1399.26310293434+222.506881106122i</v>
      </c>
      <c r="K2193" t="str">
        <f t="shared" si="1129"/>
        <v>0.112735087647305-0.70894907953749i</v>
      </c>
      <c r="L2193" t="str">
        <f t="shared" si="1130"/>
        <v>0.0144260677504863-0.0769608170643675i</v>
      </c>
      <c r="M2193" t="str">
        <f t="shared" si="1131"/>
        <v>0.127161155397791-0.785909896601858i</v>
      </c>
      <c r="N2193" t="str">
        <f t="shared" si="1132"/>
        <v>-1.90828800042829i</v>
      </c>
      <c r="O2193" t="str">
        <f t="shared" si="1133"/>
        <v>-0.331121309135718-0.943588193353567i</v>
      </c>
      <c r="P2193" t="str">
        <f t="shared" si="1134"/>
        <v>1.33112130913572+0.943588193353567i</v>
      </c>
      <c r="Q2193" t="str">
        <f t="shared" si="1135"/>
        <v>-1.33112130913572+0.964699807074723i</v>
      </c>
      <c r="R2193" t="str">
        <f t="shared" si="1136"/>
        <v>-0.318814111507764-0.939920423954569i</v>
      </c>
      <c r="S2193" t="str">
        <f t="shared" si="1137"/>
        <v>0.201207314063092i</v>
      </c>
      <c r="T2193" t="str">
        <f t="shared" si="1138"/>
        <v>0.189118863936942-0.0641477310618883i</v>
      </c>
      <c r="U2193" t="e">
        <f t="shared" si="1139"/>
        <v>#DIV/0!</v>
      </c>
      <c r="V2193" t="str">
        <f t="shared" si="1140"/>
        <v>1.33333333333333E-06-0.000409665233183772i</v>
      </c>
      <c r="W2193" t="e">
        <f t="shared" si="1141"/>
        <v>#DIV/0!</v>
      </c>
      <c r="X2193" t="e">
        <f t="shared" si="1142"/>
        <v>#DIV/0!</v>
      </c>
      <c r="Y2193" t="str">
        <f t="shared" si="1143"/>
        <v>0.00083+0.260375199129522i</v>
      </c>
      <c r="Z2193" t="e">
        <f t="shared" si="1144"/>
        <v>#DIV/0!</v>
      </c>
      <c r="AA2193" t="e">
        <f t="shared" si="1145"/>
        <v>#DIV/0!</v>
      </c>
      <c r="AB2193" t="str">
        <f t="shared" si="1146"/>
        <v>1.16615174013148-0.395550114071379i</v>
      </c>
      <c r="AC2193" t="str">
        <f t="shared" si="1147"/>
        <v>0.837422453393573-0.966788803031853i</v>
      </c>
      <c r="AD2193" t="str">
        <f t="shared" si="1148"/>
        <v>0.830691216124538+0.486675334298919i</v>
      </c>
      <c r="AE2193" t="e">
        <f t="shared" si="1149"/>
        <v>#DIV/0!</v>
      </c>
      <c r="AF2193" t="str">
        <f t="shared" si="1150"/>
        <v>-19.1131607827774-1.71748610503747i</v>
      </c>
      <c r="AG2193" t="e">
        <f t="shared" si="1151"/>
        <v>#DIV/0!</v>
      </c>
      <c r="AH2193" t="e">
        <f t="shared" si="1152"/>
        <v>#DIV/0!</v>
      </c>
      <c r="AI2193" t="e">
        <f t="shared" si="1153"/>
        <v>#DIV/0!</v>
      </c>
      <c r="AJ2193" t="e">
        <f t="shared" si="1154"/>
        <v>#DIV/0!</v>
      </c>
      <c r="AK2193"/>
      <c r="AL2193"/>
      <c r="AM2193"/>
      <c r="AN2193"/>
    </row>
    <row r="2194" spans="1:40" x14ac:dyDescent="0.25">
      <c r="A2194"/>
      <c r="B2194">
        <f t="shared" si="1120"/>
        <v>260000</v>
      </c>
      <c r="C2194" s="186" t="str">
        <f t="shared" si="1123"/>
        <v>-1.45503882787029E-06+0.0121226614032464i</v>
      </c>
      <c r="D2194" s="158" t="str">
        <f t="shared" si="1124"/>
        <v>-7.66667782196437+0.0929404040915558i</v>
      </c>
      <c r="E2194" t="str">
        <f t="shared" si="1125"/>
        <v>7.99979217665749-0.0407743001105381i</v>
      </c>
      <c r="F2194" t="str">
        <f t="shared" si="1126"/>
        <v>0.999200660220942+4.07091411236284E-06i</v>
      </c>
      <c r="G2194">
        <f t="shared" si="1121"/>
        <v>1</v>
      </c>
      <c r="H2194" t="str">
        <f t="shared" si="1127"/>
        <v>11.4487891052445+1.80421293863686i</v>
      </c>
      <c r="I2194" t="str">
        <f t="shared" si="1128"/>
        <v>1021.01761241668i</v>
      </c>
      <c r="J2194" t="str">
        <f t="shared" si="1122"/>
        <v>-1410.09681964135+223.365981033173i</v>
      </c>
      <c r="K2194" t="str">
        <f t="shared" si="1129"/>
        <v>0.111889550987003-0.70635241440119i</v>
      </c>
      <c r="L2194" t="str">
        <f t="shared" si="1130"/>
        <v>0.0143190429899672-0.0766847982235561i</v>
      </c>
      <c r="M2194" t="str">
        <f t="shared" si="1131"/>
        <v>0.12620859397697-0.783037212624746i</v>
      </c>
      <c r="N2194" t="str">
        <f t="shared" si="1132"/>
        <v>-1.91565590776585i</v>
      </c>
      <c r="O2194" t="str">
        <f t="shared" si="1133"/>
        <v>-0.338064529012714-0.941122932577574i</v>
      </c>
      <c r="P2194" t="str">
        <f t="shared" si="1134"/>
        <v>1.33806452901271+0.941122932577574i</v>
      </c>
      <c r="Q2194" t="str">
        <f t="shared" si="1135"/>
        <v>-1.33806452901271+0.974532975188276i</v>
      </c>
      <c r="R2194" t="str">
        <f t="shared" si="1136"/>
        <v>-0.318693262269288-0.935455651419806i</v>
      </c>
      <c r="S2194" t="str">
        <f t="shared" si="1137"/>
        <v>0.201984176279551i</v>
      </c>
      <c r="T2194" t="str">
        <f t="shared" si="1138"/>
        <v>0.18894723919808-0.0643709960653051i</v>
      </c>
      <c r="U2194" t="e">
        <f t="shared" si="1139"/>
        <v>#DIV/0!</v>
      </c>
      <c r="V2194" t="str">
        <f t="shared" si="1140"/>
        <v>1.33333333333333E-06-0.000408089597671526i</v>
      </c>
      <c r="W2194" t="e">
        <f t="shared" si="1141"/>
        <v>#DIV/0!</v>
      </c>
      <c r="X2194" t="e">
        <f t="shared" si="1142"/>
        <v>#DIV/0!</v>
      </c>
      <c r="Y2194" t="str">
        <f t="shared" si="1143"/>
        <v>0.00083+0.261380508778671i</v>
      </c>
      <c r="Z2194" t="e">
        <f t="shared" si="1144"/>
        <v>#DIV/0!</v>
      </c>
      <c r="AA2194" t="e">
        <f t="shared" si="1145"/>
        <v>#DIV/0!</v>
      </c>
      <c r="AB2194" t="str">
        <f t="shared" si="1146"/>
        <v>1.16509346131303-0.396926819000887i</v>
      </c>
      <c r="AC2194" t="str">
        <f t="shared" si="1147"/>
        <v>0.836236337637617-0.962407112131725i</v>
      </c>
      <c r="AD2194" t="str">
        <f t="shared" si="1148"/>
        <v>0.834379028991387+0.485610914566552i</v>
      </c>
      <c r="AE2194" t="e">
        <f t="shared" si="1149"/>
        <v>#DIV/0!</v>
      </c>
      <c r="AF2194" t="str">
        <f t="shared" si="1150"/>
        <v>-19.1154669272089-1.7112725345453i</v>
      </c>
      <c r="AG2194" t="e">
        <f t="shared" si="1151"/>
        <v>#DIV/0!</v>
      </c>
      <c r="AH2194" t="e">
        <f t="shared" si="1152"/>
        <v>#DIV/0!</v>
      </c>
      <c r="AI2194" t="e">
        <f t="shared" si="1153"/>
        <v>#DIV/0!</v>
      </c>
      <c r="AJ2194" t="e">
        <f t="shared" si="1154"/>
        <v>#DIV/0!</v>
      </c>
      <c r="AK2194"/>
      <c r="AL2194"/>
      <c r="AM2194"/>
      <c r="AN2194"/>
    </row>
    <row r="2195" spans="1:40" x14ac:dyDescent="0.25">
      <c r="A2195"/>
      <c r="B2195">
        <f t="shared" si="1120"/>
        <v>261000</v>
      </c>
      <c r="C2195" s="186" t="str">
        <f t="shared" si="1123"/>
        <v>-1.44391046483271E-06+0.0120762144260205i</v>
      </c>
      <c r="D2195" s="158" t="str">
        <f t="shared" si="1124"/>
        <v>-7.66667773664686+0.0925843105994905i</v>
      </c>
      <c r="E2195" t="str">
        <f t="shared" si="1125"/>
        <v>7.99979057498402-0.0409311161467326i</v>
      </c>
      <c r="F2195" t="str">
        <f t="shared" si="1126"/>
        <v>0.999200660380728+0.0000040865706574506i</v>
      </c>
      <c r="G2195">
        <f t="shared" si="1121"/>
        <v>1</v>
      </c>
      <c r="H2195" t="str">
        <f t="shared" si="1127"/>
        <v>11.451069864212+1.79768657366228i</v>
      </c>
      <c r="I2195" t="str">
        <f t="shared" si="1128"/>
        <v>1024.94460323367i</v>
      </c>
      <c r="J2195" t="str">
        <f t="shared" si="1122"/>
        <v>-1420.97228477498+224.225080960223i</v>
      </c>
      <c r="K2195" t="str">
        <f t="shared" si="1129"/>
        <v>0.111053417471591-0.703774206172189i</v>
      </c>
      <c r="L2195" t="str">
        <f t="shared" si="1130"/>
        <v>0.0142131911867819-0.0764106762872198i</v>
      </c>
      <c r="M2195" t="str">
        <f t="shared" si="1131"/>
        <v>0.125266608658373-0.780184882459409i</v>
      </c>
      <c r="N2195" t="str">
        <f t="shared" si="1132"/>
        <v>-1.92302381510341i</v>
      </c>
      <c r="O2195" t="str">
        <f t="shared" si="1133"/>
        <v>-0.344989396781922-0.938606582178095i</v>
      </c>
      <c r="P2195" t="str">
        <f t="shared" si="1134"/>
        <v>1.34498939678192+0.938606582178095i</v>
      </c>
      <c r="Q2195" t="str">
        <f t="shared" si="1135"/>
        <v>-1.34498939678192+0.984417232925315i</v>
      </c>
      <c r="R2195" t="str">
        <f t="shared" si="1136"/>
        <v>-0.318571808234301-0.931021585095185i</v>
      </c>
      <c r="S2195" t="str">
        <f t="shared" si="1137"/>
        <v>0.20276103849601i</v>
      </c>
      <c r="T2195" t="str">
        <f t="shared" si="1138"/>
        <v>0.188774903456101-0.0645939506731386i</v>
      </c>
      <c r="U2195" t="e">
        <f t="shared" si="1139"/>
        <v>#DIV/0!</v>
      </c>
      <c r="V2195" t="str">
        <f t="shared" si="1140"/>
        <v>1.33333333333333E-06-0.000406526035994624i</v>
      </c>
      <c r="W2195" t="e">
        <f t="shared" si="1141"/>
        <v>#DIV/0!</v>
      </c>
      <c r="X2195" t="e">
        <f t="shared" si="1142"/>
        <v>#DIV/0!</v>
      </c>
      <c r="Y2195" t="str">
        <f t="shared" si="1143"/>
        <v>0.00083+0.262385818427819i</v>
      </c>
      <c r="Z2195" t="e">
        <f t="shared" si="1144"/>
        <v>#DIV/0!</v>
      </c>
      <c r="AA2195" t="e">
        <f t="shared" si="1145"/>
        <v>#DIV/0!</v>
      </c>
      <c r="AB2195" t="str">
        <f t="shared" si="1146"/>
        <v>1.16403079828084-0.398301609957659i</v>
      </c>
      <c r="AC2195" t="str">
        <f t="shared" si="1147"/>
        <v>0.83506529572633-0.958053123438435i</v>
      </c>
      <c r="AD2195" t="str">
        <f t="shared" si="1148"/>
        <v>0.838060897838528+0.484519297974467i</v>
      </c>
      <c r="AE2195" t="e">
        <f t="shared" si="1149"/>
        <v>#DIV/0!</v>
      </c>
      <c r="AF2195" t="str">
        <f t="shared" si="1150"/>
        <v>-19.1177476008589-1.70510226306279i</v>
      </c>
      <c r="AG2195" t="e">
        <f t="shared" si="1151"/>
        <v>#DIV/0!</v>
      </c>
      <c r="AH2195" t="e">
        <f t="shared" si="1152"/>
        <v>#DIV/0!</v>
      </c>
      <c r="AI2195" t="e">
        <f t="shared" si="1153"/>
        <v>#DIV/0!</v>
      </c>
      <c r="AJ2195" t="e">
        <f t="shared" si="1154"/>
        <v>#DIV/0!</v>
      </c>
      <c r="AK2195"/>
      <c r="AL2195"/>
      <c r="AM2195"/>
      <c r="AN2195"/>
    </row>
    <row r="2196" spans="1:40" x14ac:dyDescent="0.25">
      <c r="A2196"/>
      <c r="B2196">
        <f t="shared" si="1120"/>
        <v>262000</v>
      </c>
      <c r="C2196" s="186" t="str">
        <f t="shared" si="1123"/>
        <v>-1.43290928246581E-06+0.0120301220058576i</v>
      </c>
      <c r="D2196" s="158" t="str">
        <f t="shared" si="1124"/>
        <v>-7.66667765230448+0.0922309353782416i</v>
      </c>
      <c r="E2196" t="str">
        <f t="shared" si="1125"/>
        <v>7.99978896716273-0.0410879320885542i</v>
      </c>
      <c r="F2196" t="str">
        <f t="shared" si="1126"/>
        <v>0.999200660541123+4.10222719313116E-06i</v>
      </c>
      <c r="G2196">
        <f t="shared" si="1121"/>
        <v>1</v>
      </c>
      <c r="H2196" t="str">
        <f t="shared" si="1127"/>
        <v>11.4533255214985+1.79120579262682i</v>
      </c>
      <c r="I2196" t="str">
        <f t="shared" si="1128"/>
        <v>1028.87159405066i</v>
      </c>
      <c r="J2196" t="str">
        <f t="shared" si="1122"/>
        <v>-1431.88949833522+225.084180887274i</v>
      </c>
      <c r="K2196" t="str">
        <f t="shared" si="1129"/>
        <v>0.110226549287669-0.70121426455015i</v>
      </c>
      <c r="L2196" t="str">
        <f t="shared" si="1130"/>
        <v>0.0141084954648048-0.0761384326622345i</v>
      </c>
      <c r="M2196" t="str">
        <f t="shared" si="1131"/>
        <v>0.124335044752474-0.777352697212385i</v>
      </c>
      <c r="N2196" t="str">
        <f t="shared" si="1132"/>
        <v>-1.93039172244097i</v>
      </c>
      <c r="O2196" t="str">
        <f t="shared" si="1133"/>
        <v>-0.351895536521265-0.93603927875726i</v>
      </c>
      <c r="P2196" t="str">
        <f t="shared" si="1134"/>
        <v>1.35189553652127+0.93603927875726i</v>
      </c>
      <c r="Q2196" t="str">
        <f t="shared" si="1135"/>
        <v>-1.35189553652127+0.99435244368371i</v>
      </c>
      <c r="R2196" t="str">
        <f t="shared" si="1136"/>
        <v>-0.318449747615819-0.926617870721701i</v>
      </c>
      <c r="S2196" t="str">
        <f t="shared" si="1137"/>
        <v>0.203537900712471i</v>
      </c>
      <c r="T2196" t="str">
        <f t="shared" si="1138"/>
        <v>0.188601856169355-0.06481659311214i</v>
      </c>
      <c r="U2196" t="e">
        <f t="shared" si="1139"/>
        <v>#DIV/0!</v>
      </c>
      <c r="V2196" t="str">
        <f t="shared" si="1140"/>
        <v>1.33333333333333E-06-0.000404974409903041i</v>
      </c>
      <c r="W2196" t="e">
        <f t="shared" si="1141"/>
        <v>#DIV/0!</v>
      </c>
      <c r="X2196" t="e">
        <f t="shared" si="1142"/>
        <v>#DIV/0!</v>
      </c>
      <c r="Y2196" t="str">
        <f t="shared" si="1143"/>
        <v>0.00083+0.263391128076968i</v>
      </c>
      <c r="Z2196" t="e">
        <f t="shared" si="1144"/>
        <v>#DIV/0!</v>
      </c>
      <c r="AA2196" t="e">
        <f t="shared" si="1145"/>
        <v>#DIV/0!</v>
      </c>
      <c r="AB2196" t="str">
        <f t="shared" si="1146"/>
        <v>1.16296374769496-0.399674476007421i</v>
      </c>
      <c r="AC2196" t="str">
        <f t="shared" si="1147"/>
        <v>0.833909117683842-0.953726549891705i</v>
      </c>
      <c r="AD2196" t="str">
        <f t="shared" si="1148"/>
        <v>0.841736626313788+0.483400509690964i</v>
      </c>
      <c r="AE2196" t="e">
        <f t="shared" si="1149"/>
        <v>#DIV/0!</v>
      </c>
      <c r="AF2196" t="str">
        <f t="shared" si="1150"/>
        <v>-19.120003173803-1.69897485724858i</v>
      </c>
      <c r="AG2196" t="e">
        <f t="shared" si="1151"/>
        <v>#DIV/0!</v>
      </c>
      <c r="AH2196" t="e">
        <f t="shared" si="1152"/>
        <v>#DIV/0!</v>
      </c>
      <c r="AI2196" t="e">
        <f t="shared" si="1153"/>
        <v>#DIV/0!</v>
      </c>
      <c r="AJ2196" t="e">
        <f t="shared" si="1154"/>
        <v>#DIV/0!</v>
      </c>
      <c r="AK2196"/>
      <c r="AL2196"/>
      <c r="AM2196"/>
      <c r="AN2196"/>
    </row>
    <row r="2197" spans="1:40" x14ac:dyDescent="0.25">
      <c r="A2197"/>
      <c r="B2197">
        <f t="shared" si="1120"/>
        <v>263000</v>
      </c>
      <c r="C2197" s="186" t="str">
        <f t="shared" si="1123"/>
        <v>-1.42203335014492E-06+0.0119843800983805i</v>
      </c>
      <c r="D2197" s="158" t="str">
        <f t="shared" si="1124"/>
        <v>-7.66667756892235+0.0918802474209172i</v>
      </c>
      <c r="E2197" t="str">
        <f t="shared" si="1125"/>
        <v>7.99978735319363-0.0412447479356413i</v>
      </c>
      <c r="F2197" t="str">
        <f t="shared" si="1126"/>
        <v>0.999200660702137+4.11788371936857E-06i</v>
      </c>
      <c r="G2197">
        <f t="shared" si="1121"/>
        <v>1</v>
      </c>
      <c r="H2197" t="str">
        <f t="shared" si="1127"/>
        <v>11.4555564405647+1.78477013665851i</v>
      </c>
      <c r="I2197" t="str">
        <f t="shared" si="1128"/>
        <v>1032.79858486764i</v>
      </c>
      <c r="J2197" t="str">
        <f t="shared" si="1122"/>
        <v>-1442.84846032208+225.943280814325i</v>
      </c>
      <c r="K2197" t="str">
        <f t="shared" si="1129"/>
        <v>0.109408811116922-0.698672401749564i</v>
      </c>
      <c r="L2197" t="str">
        <f t="shared" si="1130"/>
        <v>0.0140049392466038-0.0758680489831231i</v>
      </c>
      <c r="M2197" t="str">
        <f t="shared" si="1131"/>
        <v>0.123413750363526-0.774540450732687i</v>
      </c>
      <c r="N2197" t="str">
        <f t="shared" si="1132"/>
        <v>-1.93775962977853i</v>
      </c>
      <c r="O2197" t="str">
        <f t="shared" si="1133"/>
        <v>-0.358782573325333-0.93342116168322i</v>
      </c>
      <c r="P2197" t="str">
        <f t="shared" si="1134"/>
        <v>1.35878257332533+0.93342116168322i</v>
      </c>
      <c r="Q2197" t="str">
        <f t="shared" si="1135"/>
        <v>-1.35878257332533+1.00433846809531i</v>
      </c>
      <c r="R2197" t="str">
        <f t="shared" si="1136"/>
        <v>-0.318327078616294-0.922244159422208i</v>
      </c>
      <c r="S2197" t="str">
        <f t="shared" si="1137"/>
        <v>0.204314762928931i</v>
      </c>
      <c r="T2197" t="str">
        <f t="shared" si="1138"/>
        <v>0.18842809679494-0.0650389216013473i</v>
      </c>
      <c r="U2197" t="e">
        <f t="shared" si="1139"/>
        <v>#DIV/0!</v>
      </c>
      <c r="V2197" t="str">
        <f t="shared" si="1140"/>
        <v>1.33333333333333E-06-0.000403434583249417i</v>
      </c>
      <c r="W2197" t="e">
        <f t="shared" si="1141"/>
        <v>#DIV/0!</v>
      </c>
      <c r="X2197" t="e">
        <f t="shared" si="1142"/>
        <v>#DIV/0!</v>
      </c>
      <c r="Y2197" t="str">
        <f t="shared" si="1143"/>
        <v>0.00083+0.264396437726117i</v>
      </c>
      <c r="Z2197" t="e">
        <f t="shared" si="1144"/>
        <v>#DIV/0!</v>
      </c>
      <c r="AA2197" t="e">
        <f t="shared" si="1145"/>
        <v>#DIV/0!</v>
      </c>
      <c r="AB2197" t="str">
        <f t="shared" si="1146"/>
        <v>1.16189230620774-0.40104540616834i</v>
      </c>
      <c r="AC2197" t="str">
        <f t="shared" si="1147"/>
        <v>0.832767597369724-0.949427108194282i</v>
      </c>
      <c r="AD2197" t="str">
        <f t="shared" si="1148"/>
        <v>0.845406018047462+0.482254576264696i</v>
      </c>
      <c r="AE2197" t="e">
        <f t="shared" si="1149"/>
        <v>#DIV/0!</v>
      </c>
      <c r="AF2197" t="str">
        <f t="shared" si="1150"/>
        <v>-19.1222340094871-1.69288988923759i</v>
      </c>
      <c r="AG2197" t="e">
        <f t="shared" si="1151"/>
        <v>#DIV/0!</v>
      </c>
      <c r="AH2197" t="e">
        <f t="shared" si="1152"/>
        <v>#DIV/0!</v>
      </c>
      <c r="AI2197" t="e">
        <f t="shared" si="1153"/>
        <v>#DIV/0!</v>
      </c>
      <c r="AJ2197" t="e">
        <f t="shared" si="1154"/>
        <v>#DIV/0!</v>
      </c>
      <c r="AK2197"/>
      <c r="AL2197"/>
      <c r="AM2197"/>
      <c r="AN2197"/>
    </row>
    <row r="2198" spans="1:40" x14ac:dyDescent="0.25">
      <c r="A2198"/>
      <c r="B2198">
        <f t="shared" si="1120"/>
        <v>264000</v>
      </c>
      <c r="C2198" s="186" t="str">
        <f t="shared" si="1123"/>
        <v>-1.41128077374091E-06+0.011938984720491i</v>
      </c>
      <c r="D2198" s="158" t="str">
        <f t="shared" si="1124"/>
        <v>-7.66667748648591+0.091532216190431i</v>
      </c>
      <c r="E2198" t="str">
        <f t="shared" si="1125"/>
        <v>7.99978573307674-0.0414015636876326i</v>
      </c>
      <c r="F2198" t="str">
        <f t="shared" si="1126"/>
        <v>0.999200660863758+4.13354023612673E-06i</v>
      </c>
      <c r="G2198">
        <f t="shared" si="1121"/>
        <v>1</v>
      </c>
      <c r="H2198" t="str">
        <f t="shared" si="1127"/>
        <v>11.457762978382+1.77837915275128i</v>
      </c>
      <c r="I2198" t="str">
        <f t="shared" si="1128"/>
        <v>1036.72557568463i</v>
      </c>
      <c r="J2198" t="str">
        <f t="shared" si="1122"/>
        <v>-1453.84917073556+226.802380741375i</v>
      </c>
      <c r="K2198" t="str">
        <f t="shared" si="1129"/>
        <v>0.108600070082568-0.69614843246027i</v>
      </c>
      <c r="L2198" t="str">
        <f t="shared" si="1130"/>
        <v>0.0139025062472021-0.0755995071088919i</v>
      </c>
      <c r="M2198" t="str">
        <f t="shared" si="1131"/>
        <v>0.12250257632977-0.771747939569162i</v>
      </c>
      <c r="N2198" t="str">
        <f t="shared" si="1132"/>
        <v>-1.94512753711609i</v>
      </c>
      <c r="O2198" t="str">
        <f t="shared" si="1133"/>
        <v>-0.365650133325735-0.93075237308259i</v>
      </c>
      <c r="P2198" t="str">
        <f t="shared" si="1134"/>
        <v>1.36565013332573+0.93075237308259i</v>
      </c>
      <c r="Q2198" t="str">
        <f t="shared" si="1135"/>
        <v>-1.36565013332573+1.0143751640335i</v>
      </c>
      <c r="R2198" t="str">
        <f t="shared" si="1136"/>
        <v>-0.3182037994276-0.917900107599563i</v>
      </c>
      <c r="S2198" t="str">
        <f t="shared" si="1137"/>
        <v>0.20509162514539i</v>
      </c>
      <c r="T2198" t="str">
        <f t="shared" si="1138"/>
        <v>0.188253624788723-0.0652609343520442i</v>
      </c>
      <c r="U2198" t="e">
        <f t="shared" si="1139"/>
        <v>#DIV/0!</v>
      </c>
      <c r="V2198" t="str">
        <f t="shared" si="1140"/>
        <v>1.33333333333333E-06-0.00040190642194923i</v>
      </c>
      <c r="W2198" t="e">
        <f t="shared" si="1141"/>
        <v>#DIV/0!</v>
      </c>
      <c r="X2198" t="e">
        <f t="shared" si="1142"/>
        <v>#DIV/0!</v>
      </c>
      <c r="Y2198" t="str">
        <f t="shared" si="1143"/>
        <v>0.00083+0.265401747375266i</v>
      </c>
      <c r="Z2198" t="e">
        <f t="shared" si="1144"/>
        <v>#DIV/0!</v>
      </c>
      <c r="AA2198" t="e">
        <f t="shared" si="1145"/>
        <v>#DIV/0!</v>
      </c>
      <c r="AB2198" t="str">
        <f t="shared" si="1146"/>
        <v>1.16081647046392-0.402414389410767i</v>
      </c>
      <c r="AC2198" t="str">
        <f t="shared" si="1147"/>
        <v>0.831640532397119-0.945154518753467i</v>
      </c>
      <c r="AD2198" t="str">
        <f t="shared" si="1148"/>
        <v>0.849068876661627+0.481081525627052i</v>
      </c>
      <c r="AE2198" t="e">
        <f t="shared" si="1149"/>
        <v>#DIV/0!</v>
      </c>
      <c r="AF2198" t="str">
        <f t="shared" si="1150"/>
        <v>-19.1244404648679-1.68684693656085i</v>
      </c>
      <c r="AG2198" t="e">
        <f t="shared" si="1151"/>
        <v>#DIV/0!</v>
      </c>
      <c r="AH2198" t="e">
        <f t="shared" si="1152"/>
        <v>#DIV/0!</v>
      </c>
      <c r="AI2198" t="e">
        <f t="shared" si="1153"/>
        <v>#DIV/0!</v>
      </c>
      <c r="AJ2198" t="e">
        <f t="shared" si="1154"/>
        <v>#DIV/0!</v>
      </c>
      <c r="AK2198"/>
      <c r="AL2198"/>
      <c r="AM2198"/>
      <c r="AN2198"/>
    </row>
    <row r="2199" spans="1:40" x14ac:dyDescent="0.25">
      <c r="A2199"/>
      <c r="B2199">
        <f t="shared" si="1120"/>
        <v>265000</v>
      </c>
      <c r="C2199" s="186" t="str">
        <f t="shared" si="1123"/>
        <v>-0.0000014006496947953+0.0118939319492128i</v>
      </c>
      <c r="D2199" s="158" t="str">
        <f t="shared" si="1124"/>
        <v>-7.66667740498096+0.0911868116106315i</v>
      </c>
      <c r="E2199" t="str">
        <f t="shared" si="1125"/>
        <v>7.99978410681205-0.0415583793441664i</v>
      </c>
      <c r="F2199" t="str">
        <f t="shared" si="1126"/>
        <v>0.999200661025999+4.14919674336967E-06i</v>
      </c>
      <c r="G2199">
        <f t="shared" si="1121"/>
        <v>1</v>
      </c>
      <c r="H2199" t="str">
        <f t="shared" si="1127"/>
        <v>11.4599454855696+1.77203239367717i</v>
      </c>
      <c r="I2199" t="str">
        <f t="shared" si="1128"/>
        <v>1040.65256650162i</v>
      </c>
      <c r="J2199" t="str">
        <f t="shared" si="1122"/>
        <v>-1464.89162957565+227.661480668426i</v>
      </c>
      <c r="K2199" t="str">
        <f t="shared" si="1129"/>
        <v>0.107800195697121-0.693642173808594i</v>
      </c>
      <c r="L2199" t="str">
        <f t="shared" si="1130"/>
        <v>0.013801180467988-0.0753327891199106i</v>
      </c>
      <c r="M2199" t="str">
        <f t="shared" si="1131"/>
        <v>0.121601376165109-0.768974962928505i</v>
      </c>
      <c r="N2199" t="str">
        <f t="shared" si="1132"/>
        <v>-1.95249544445365i</v>
      </c>
      <c r="O2199" t="str">
        <f t="shared" si="1133"/>
        <v>-0.372497843711392-0.928033057832728i</v>
      </c>
      <c r="P2199" t="str">
        <f t="shared" si="1134"/>
        <v>1.37249784371139+0.928033057832728i</v>
      </c>
      <c r="Q2199" t="str">
        <f t="shared" si="1135"/>
        <v>-1.37249784371139+1.02446238662092i</v>
      </c>
      <c r="R2199" t="str">
        <f t="shared" si="1136"/>
        <v>-0.318079908230946-0.913585376837092i</v>
      </c>
      <c r="S2199" t="str">
        <f t="shared" si="1137"/>
        <v>0.205868487361851i</v>
      </c>
      <c r="T2199" t="str">
        <f t="shared" si="1138"/>
        <v>0.188078439605359-0.0654826295677012i</v>
      </c>
      <c r="U2199" t="e">
        <f t="shared" si="1139"/>
        <v>#DIV/0!</v>
      </c>
      <c r="V2199" t="str">
        <f t="shared" si="1140"/>
        <v>1.33333333333333E-06-0.000400389793941874i</v>
      </c>
      <c r="W2199" t="e">
        <f t="shared" si="1141"/>
        <v>#DIV/0!</v>
      </c>
      <c r="X2199" t="e">
        <f t="shared" si="1142"/>
        <v>#DIV/0!</v>
      </c>
      <c r="Y2199" t="str">
        <f t="shared" si="1143"/>
        <v>0.00083+0.266407057024414i</v>
      </c>
      <c r="Z2199" t="e">
        <f t="shared" si="1144"/>
        <v>#DIV/0!</v>
      </c>
      <c r="AA2199" t="e">
        <f t="shared" si="1145"/>
        <v>#DIV/0!</v>
      </c>
      <c r="AB2199" t="str">
        <f t="shared" si="1146"/>
        <v>1.15973623710077-0.403781414656876i</v>
      </c>
      <c r="AC2199" t="str">
        <f t="shared" si="1147"/>
        <v>0.830527724053008-0.940908505623579i</v>
      </c>
      <c r="AD2199" t="str">
        <f t="shared" si="1148"/>
        <v>0.852725005779503+0.479881387094474i</v>
      </c>
      <c r="AE2199" t="e">
        <f t="shared" si="1149"/>
        <v>#DIV/0!</v>
      </c>
      <c r="AF2199" t="str">
        <f t="shared" si="1150"/>
        <v>-19.1266228905506-1.68084558206654i</v>
      </c>
      <c r="AG2199" t="e">
        <f t="shared" si="1151"/>
        <v>#DIV/0!</v>
      </c>
      <c r="AH2199" t="e">
        <f t="shared" si="1152"/>
        <v>#DIV/0!</v>
      </c>
      <c r="AI2199" t="e">
        <f t="shared" si="1153"/>
        <v>#DIV/0!</v>
      </c>
      <c r="AJ2199" t="e">
        <f t="shared" si="1154"/>
        <v>#DIV/0!</v>
      </c>
      <c r="AK2199"/>
      <c r="AL2199"/>
      <c r="AM2199"/>
      <c r="AN2199"/>
    </row>
    <row r="2200" spans="1:40" x14ac:dyDescent="0.25">
      <c r="A2200"/>
      <c r="B2200">
        <f t="shared" si="1120"/>
        <v>266000</v>
      </c>
      <c r="C2200" s="186" t="str">
        <f t="shared" si="1123"/>
        <v>-1.39013828971728E-06+0.0118492179205617i</v>
      </c>
      <c r="D2200" s="158" t="str">
        <f t="shared" si="1124"/>
        <v>-7.66667732439356+0.0908440040576397i</v>
      </c>
      <c r="E2200" t="str">
        <f t="shared" si="1125"/>
        <v>7.99978247439958-0.0417151949048813i</v>
      </c>
      <c r="F2200" t="str">
        <f t="shared" si="1126"/>
        <v>0.999200661188847+4.16485324106127E-06i</v>
      </c>
      <c r="G2200">
        <f t="shared" si="1121"/>
        <v>1</v>
      </c>
      <c r="H2200" t="str">
        <f t="shared" si="1127"/>
        <v>11.4621043065288+1.7657294179i</v>
      </c>
      <c r="I2200" t="str">
        <f t="shared" si="1128"/>
        <v>1044.57955731861i</v>
      </c>
      <c r="J2200" t="str">
        <f t="shared" si="1122"/>
        <v>-1475.97583684236+228.520580595477i</v>
      </c>
      <c r="K2200" t="str">
        <f t="shared" si="1129"/>
        <v>0.107009059811446-0.691153445319224i</v>
      </c>
      <c r="L2200" t="str">
        <f t="shared" si="1130"/>
        <v>0.0137009461907711-0.0750678773148362i</v>
      </c>
      <c r="M2200" t="str">
        <f t="shared" si="1131"/>
        <v>0.120710006002217-0.76622132263406i</v>
      </c>
      <c r="N2200" t="str">
        <f t="shared" si="1132"/>
        <v>-1.95986335179121i</v>
      </c>
      <c r="O2200" t="str">
        <f t="shared" si="1133"/>
        <v>-0.37932533274878-0.925263363553874i</v>
      </c>
      <c r="P2200" t="str">
        <f t="shared" si="1134"/>
        <v>1.37932533274878+0.925263363553874i</v>
      </c>
      <c r="Q2200" t="str">
        <f t="shared" si="1135"/>
        <v>-1.37932533274878+1.03459998823734i</v>
      </c>
      <c r="R2200" t="str">
        <f t="shared" si="1136"/>
        <v>-0.317955403196832-0.909299633801295i</v>
      </c>
      <c r="S2200" t="str">
        <f t="shared" si="1137"/>
        <v>0.20664534957831i</v>
      </c>
      <c r="T2200" t="str">
        <f t="shared" si="1138"/>
        <v>0.187902540698298-0.0657040054439219i</v>
      </c>
      <c r="U2200" t="e">
        <f t="shared" si="1139"/>
        <v>#DIV/0!</v>
      </c>
      <c r="V2200" t="str">
        <f t="shared" si="1140"/>
        <v>1.33333333333333E-06-0.000398884569152621i</v>
      </c>
      <c r="W2200" t="e">
        <f t="shared" si="1141"/>
        <v>#DIV/0!</v>
      </c>
      <c r="X2200" t="e">
        <f t="shared" si="1142"/>
        <v>#DIV/0!</v>
      </c>
      <c r="Y2200" t="str">
        <f t="shared" si="1143"/>
        <v>0.00083+0.267412366673563i</v>
      </c>
      <c r="Z2200" t="e">
        <f t="shared" si="1144"/>
        <v>#DIV/0!</v>
      </c>
      <c r="AA2200" t="e">
        <f t="shared" si="1145"/>
        <v>#DIV/0!</v>
      </c>
      <c r="AB2200" t="str">
        <f t="shared" si="1146"/>
        <v>1.15865160274814-0.405146470780331i</v>
      </c>
      <c r="AC2200" t="str">
        <f t="shared" si="1147"/>
        <v>0.82942897722038-0.936688796449424i</v>
      </c>
      <c r="AD2200" t="str">
        <f t="shared" si="1148"/>
        <v>0.856374209034827+0.478654191370677i</v>
      </c>
      <c r="AE2200" t="e">
        <f t="shared" si="1149"/>
        <v>#DIV/0!</v>
      </c>
      <c r="AF2200" t="str">
        <f t="shared" si="1150"/>
        <v>-19.1287816309224-1.67488541384236i</v>
      </c>
      <c r="AG2200" t="e">
        <f t="shared" si="1151"/>
        <v>#DIV/0!</v>
      </c>
      <c r="AH2200" t="e">
        <f t="shared" si="1152"/>
        <v>#DIV/0!</v>
      </c>
      <c r="AI2200" t="e">
        <f t="shared" si="1153"/>
        <v>#DIV/0!</v>
      </c>
      <c r="AJ2200" t="e">
        <f t="shared" si="1154"/>
        <v>#DIV/0!</v>
      </c>
      <c r="AK2200"/>
      <c r="AL2200"/>
      <c r="AM2200"/>
      <c r="AN2200"/>
    </row>
    <row r="2201" spans="1:40" x14ac:dyDescent="0.25">
      <c r="A2201"/>
      <c r="B2201">
        <f t="shared" ref="B2201:B2264" si="1155">B2200+1000</f>
        <v>267000</v>
      </c>
      <c r="C2201" s="186" t="str">
        <f t="shared" si="1123"/>
        <v>-1.37974476900164E-06+0.0118048388284411i</v>
      </c>
      <c r="D2201" s="158" t="str">
        <f t="shared" si="1124"/>
        <v>-7.66667724470991+0.0905037643513818i</v>
      </c>
      <c r="E2201" t="str">
        <f t="shared" si="1125"/>
        <v>7.99978083583934-0.0418720103694156i</v>
      </c>
      <c r="F2201" t="str">
        <f t="shared" si="1126"/>
        <v>0.999200661352315+4.18050972916558E-06i</v>
      </c>
      <c r="G2201">
        <f t="shared" si="1121"/>
        <v>1</v>
      </c>
      <c r="H2201" t="str">
        <f t="shared" si="1127"/>
        <v>11.4642397795724+1.75946978949028i</v>
      </c>
      <c r="I2201" t="str">
        <f t="shared" si="1128"/>
        <v>1048.50654813559i</v>
      </c>
      <c r="J2201" t="str">
        <f t="shared" si="1122"/>
        <v>-1487.10179253568+229.379680522528i</v>
      </c>
      <c r="K2201" t="str">
        <f t="shared" si="1129"/>
        <v>0.106226536565069-0.688682068877748i</v>
      </c>
      <c r="L2201" t="str">
        <f t="shared" si="1130"/>
        <v>0.0136017879719793-0.0748047542075803i</v>
      </c>
      <c r="M2201" t="str">
        <f t="shared" si="1131"/>
        <v>0.119828324537048-0.763486823085328i</v>
      </c>
      <c r="N2201" t="str">
        <f t="shared" si="1132"/>
        <v>-1.96723125912877i</v>
      </c>
      <c r="O2201" t="str">
        <f t="shared" si="1133"/>
        <v>-0.386132229802105-0.922443440601132i</v>
      </c>
      <c r="P2201" t="str">
        <f t="shared" si="1134"/>
        <v>1.38613222980211+0.922443440601132i</v>
      </c>
      <c r="Q2201" t="str">
        <f t="shared" si="1135"/>
        <v>-1.38613222980211+1.04478781852764i</v>
      </c>
      <c r="R2201" t="str">
        <f t="shared" si="1136"/>
        <v>-0.317830282485028-0.905042550146739i</v>
      </c>
      <c r="S2201" t="str">
        <f t="shared" si="1137"/>
        <v>0.207422211794769i</v>
      </c>
      <c r="T2201" t="str">
        <f t="shared" si="1138"/>
        <v>0.187725927519815-0.0659250601684007i</v>
      </c>
      <c r="U2201" t="e">
        <f t="shared" si="1139"/>
        <v>#DIV/0!</v>
      </c>
      <c r="V2201" t="str">
        <f t="shared" si="1140"/>
        <v>1.33333333333333E-06-0.00039739061945542i</v>
      </c>
      <c r="W2201" t="e">
        <f t="shared" si="1141"/>
        <v>#DIV/0!</v>
      </c>
      <c r="X2201" t="e">
        <f t="shared" si="1142"/>
        <v>#DIV/0!</v>
      </c>
      <c r="Y2201" t="str">
        <f t="shared" si="1143"/>
        <v>0.00083+0.268417676322712i</v>
      </c>
      <c r="Z2201" t="e">
        <f t="shared" si="1144"/>
        <v>#DIV/0!</v>
      </c>
      <c r="AA2201" t="e">
        <f t="shared" si="1145"/>
        <v>#DIV/0!</v>
      </c>
      <c r="AB2201" t="str">
        <f t="shared" si="1146"/>
        <v>1.15756256402863-0.406509546606025i</v>
      </c>
      <c r="AC2201" t="str">
        <f t="shared" si="1147"/>
        <v>0.828344100302269-0.93249512241084i</v>
      </c>
      <c r="AD2201" t="str">
        <f t="shared" si="1148"/>
        <v>0.86001629008131+0.477399970548905i</v>
      </c>
      <c r="AE2201" t="e">
        <f t="shared" si="1149"/>
        <v>#DIV/0!</v>
      </c>
      <c r="AF2201" t="str">
        <f t="shared" si="1150"/>
        <v>-19.1309170242823-1.6689660251389i</v>
      </c>
      <c r="AG2201" t="e">
        <f t="shared" si="1151"/>
        <v>#DIV/0!</v>
      </c>
      <c r="AH2201" t="e">
        <f t="shared" si="1152"/>
        <v>#DIV/0!</v>
      </c>
      <c r="AI2201" t="e">
        <f t="shared" si="1153"/>
        <v>#DIV/0!</v>
      </c>
      <c r="AJ2201" t="e">
        <f t="shared" si="1154"/>
        <v>#DIV/0!</v>
      </c>
      <c r="AK2201"/>
      <c r="AL2201"/>
      <c r="AM2201"/>
      <c r="AN2201"/>
    </row>
    <row r="2202" spans="1:40" x14ac:dyDescent="0.25">
      <c r="A2202"/>
      <c r="B2202">
        <f t="shared" si="1155"/>
        <v>268000</v>
      </c>
      <c r="C2202" s="186" t="str">
        <f t="shared" si="1123"/>
        <v>-1.36946737646702E-06+0.0117607909235616i</v>
      </c>
      <c r="D2202" s="158" t="str">
        <f t="shared" si="1124"/>
        <v>-7.66667716591658+0.0901660637473056i</v>
      </c>
      <c r="E2202" t="str">
        <f t="shared" si="1125"/>
        <v>7.99977919113132-0.0420288257374081i</v>
      </c>
      <c r="F2202" t="str">
        <f t="shared" si="1126"/>
        <v>0.999200661516391+0.0000041961662076465i</v>
      </c>
      <c r="G2202">
        <f t="shared" si="1121"/>
        <v>1</v>
      </c>
      <c r="H2202" t="str">
        <f t="shared" si="1127"/>
        <v>11.4663522370532+1.75325307804168i</v>
      </c>
      <c r="I2202" t="str">
        <f t="shared" si="1128"/>
        <v>1052.43353895258i</v>
      </c>
      <c r="J2202" t="str">
        <f t="shared" si="1122"/>
        <v>-1498.26949665563+230.238780449578i</v>
      </c>
      <c r="K2202" t="str">
        <f t="shared" si="1129"/>
        <v>0.105452502337701-0.686227868693844i</v>
      </c>
      <c r="L2202" t="str">
        <f t="shared" si="1130"/>
        <v>0.0135036906369939-0.0745434025243198i</v>
      </c>
      <c r="M2202" t="str">
        <f t="shared" si="1131"/>
        <v>0.118956192974695-0.760771271218164i</v>
      </c>
      <c r="N2202" t="str">
        <f t="shared" si="1132"/>
        <v>-1.97459916646634i</v>
      </c>
      <c r="O2202" t="str">
        <f t="shared" si="1133"/>
        <v>-0.392918165353437-0.91957344205631i</v>
      </c>
      <c r="P2202" t="str">
        <f t="shared" si="1134"/>
        <v>1.39291816535344+0.91957344205631i</v>
      </c>
      <c r="Q2202" t="str">
        <f t="shared" si="1135"/>
        <v>-1.39291816535344+1.05502572441003i</v>
      </c>
      <c r="R2202" t="str">
        <f t="shared" si="1136"/>
        <v>-0.317704544244486-0.900813802423076i</v>
      </c>
      <c r="S2202" t="str">
        <f t="shared" si="1137"/>
        <v>0.208199074011231i</v>
      </c>
      <c r="T2202" t="str">
        <f t="shared" si="1138"/>
        <v>0.18754859952102-0.0661457919208622i</v>
      </c>
      <c r="U2202" t="e">
        <f t="shared" si="1139"/>
        <v>#DIV/0!</v>
      </c>
      <c r="V2202" t="str">
        <f t="shared" si="1140"/>
        <v>1.33333333333333E-06-0.000395907818636556i</v>
      </c>
      <c r="W2202" t="e">
        <f t="shared" si="1141"/>
        <v>#DIV/0!</v>
      </c>
      <c r="X2202" t="e">
        <f t="shared" si="1142"/>
        <v>#DIV/0!</v>
      </c>
      <c r="Y2202" t="str">
        <f t="shared" si="1143"/>
        <v>0.00083+0.269422985971861i</v>
      </c>
      <c r="Z2202" t="e">
        <f t="shared" si="1144"/>
        <v>#DIV/0!</v>
      </c>
      <c r="AA2202" t="e">
        <f t="shared" si="1145"/>
        <v>#DIV/0!</v>
      </c>
      <c r="AB2202" t="str">
        <f t="shared" si="1146"/>
        <v>1.15646911755764-0.40787063090971i</v>
      </c>
      <c r="AC2202" t="str">
        <f t="shared" si="1147"/>
        <v>0.827272905147727-0.92832721816808i</v>
      </c>
      <c r="AD2202" t="str">
        <f t="shared" si="1148"/>
        <v>0.863651052602078+0.476118758114017i</v>
      </c>
      <c r="AE2202" t="e">
        <f t="shared" si="1149"/>
        <v>#DIV/0!</v>
      </c>
      <c r="AF2202" t="str">
        <f t="shared" si="1150"/>
        <v>-19.1330294029698-1.66308701429437i</v>
      </c>
      <c r="AG2202" t="e">
        <f t="shared" si="1151"/>
        <v>#DIV/0!</v>
      </c>
      <c r="AH2202" t="e">
        <f t="shared" si="1152"/>
        <v>#DIV/0!</v>
      </c>
      <c r="AI2202" t="e">
        <f t="shared" si="1153"/>
        <v>#DIV/0!</v>
      </c>
      <c r="AJ2202" t="e">
        <f t="shared" si="1154"/>
        <v>#DIV/0!</v>
      </c>
      <c r="AK2202"/>
      <c r="AL2202"/>
      <c r="AM2202"/>
      <c r="AN2202"/>
    </row>
    <row r="2203" spans="1:40" x14ac:dyDescent="0.25">
      <c r="A2203"/>
      <c r="B2203">
        <f t="shared" si="1155"/>
        <v>269000</v>
      </c>
      <c r="C2203" s="186" t="str">
        <f t="shared" si="1123"/>
        <v>-1.35930438851405E-06+0.0117170705123854i</v>
      </c>
      <c r="D2203" s="158" t="str">
        <f t="shared" si="1124"/>
        <v>-7.66667708800033+0.0898308739282881i</v>
      </c>
      <c r="E2203" t="str">
        <f t="shared" si="1125"/>
        <v>7.99977754027555-0.0421856410084969i</v>
      </c>
      <c r="F2203" t="str">
        <f t="shared" si="1126"/>
        <v>0.999200661681075+4.21182267646795E-06i</v>
      </c>
      <c r="G2203">
        <f t="shared" si="1121"/>
        <v>1</v>
      </c>
      <c r="H2203" t="str">
        <f t="shared" si="1127"/>
        <v>11.4684420054876+1.74707885858884i</v>
      </c>
      <c r="I2203" t="str">
        <f t="shared" si="1128"/>
        <v>1056.36052976957i</v>
      </c>
      <c r="J2203" t="str">
        <f t="shared" si="1122"/>
        <v>-1509.47894920219+231.097880376629i</v>
      </c>
      <c r="K2203" t="str">
        <f t="shared" si="1129"/>
        <v>0.104686835701948-0.683790671265107i</v>
      </c>
      <c r="L2203" t="str">
        <f t="shared" si="1130"/>
        <v>0.0134066392746184-0.0742838052005488i</v>
      </c>
      <c r="M2203" t="str">
        <f t="shared" si="1131"/>
        <v>0.118093474976566-0.758074476465656i</v>
      </c>
      <c r="N2203" t="str">
        <f t="shared" si="1132"/>
        <v>-1.9819670738039i</v>
      </c>
      <c r="O2203" t="str">
        <f t="shared" si="1133"/>
        <v>-0.399682771022729-0.916653523719618i</v>
      </c>
      <c r="P2203" t="str">
        <f t="shared" si="1134"/>
        <v>1.39968277102273+0.916653523719618i</v>
      </c>
      <c r="Q2203" t="str">
        <f t="shared" si="1135"/>
        <v>-1.39968277102273+1.06531355008428i</v>
      </c>
      <c r="R2203" t="str">
        <f t="shared" si="1136"/>
        <v>-0.317578186613326-0.896613071984158i</v>
      </c>
      <c r="S2203" t="str">
        <f t="shared" si="1137"/>
        <v>0.20897593622769i</v>
      </c>
      <c r="T2203" t="str">
        <f t="shared" si="1138"/>
        <v>0.187370556151875-0.0663661988730118i</v>
      </c>
      <c r="U2203" t="e">
        <f t="shared" si="1139"/>
        <v>#DIV/0!</v>
      </c>
      <c r="V2203" t="str">
        <f t="shared" si="1140"/>
        <v>1.33333333333333E-06-0.000394436042359097i</v>
      </c>
      <c r="W2203" t="e">
        <f t="shared" si="1141"/>
        <v>#DIV/0!</v>
      </c>
      <c r="X2203" t="e">
        <f t="shared" si="1142"/>
        <v>#DIV/0!</v>
      </c>
      <c r="Y2203" t="str">
        <f t="shared" si="1143"/>
        <v>0.00083+0.270428295621009i</v>
      </c>
      <c r="Z2203" t="e">
        <f t="shared" si="1144"/>
        <v>#DIV/0!</v>
      </c>
      <c r="AA2203" t="e">
        <f t="shared" si="1145"/>
        <v>#DIV/0!</v>
      </c>
      <c r="AB2203" t="str">
        <f t="shared" si="1146"/>
        <v>1.15537125994352-0.409229712417687i</v>
      </c>
      <c r="AC2203" t="str">
        <f t="shared" si="1147"/>
        <v>0.826215206979555-0.924184821808215i</v>
      </c>
      <c r="AD2203" t="str">
        <f t="shared" si="1148"/>
        <v>0.8672783003192+0.474810588944597i</v>
      </c>
      <c r="AE2203" t="e">
        <f t="shared" si="1149"/>
        <v>#DIV/0!</v>
      </c>
      <c r="AF2203" t="str">
        <f t="shared" si="1150"/>
        <v>-19.1351190934879-1.65724798466055i</v>
      </c>
      <c r="AG2203" t="e">
        <f t="shared" si="1151"/>
        <v>#DIV/0!</v>
      </c>
      <c r="AH2203" t="e">
        <f t="shared" si="1152"/>
        <v>#DIV/0!</v>
      </c>
      <c r="AI2203" t="e">
        <f t="shared" si="1153"/>
        <v>#DIV/0!</v>
      </c>
      <c r="AJ2203" t="e">
        <f t="shared" si="1154"/>
        <v>#DIV/0!</v>
      </c>
      <c r="AK2203"/>
      <c r="AL2203"/>
      <c r="AM2203"/>
      <c r="AN2203"/>
    </row>
    <row r="2204" spans="1:40" x14ac:dyDescent="0.25">
      <c r="A2204"/>
      <c r="B2204">
        <f t="shared" si="1155"/>
        <v>270000</v>
      </c>
      <c r="C2204" s="186" t="str">
        <f t="shared" si="1123"/>
        <v>-1.34925411340263E-06+0.0116736739560936i</v>
      </c>
      <c r="D2204" s="158" t="str">
        <f t="shared" si="1124"/>
        <v>-7.66667701094818+0.0894981669967176i</v>
      </c>
      <c r="E2204" t="str">
        <f t="shared" si="1125"/>
        <v>7.99977588327202-0.0423424561823208i</v>
      </c>
      <c r="F2204" t="str">
        <f t="shared" si="1126"/>
        <v>0.999200661846378+4.22747913559401E-06i</v>
      </c>
      <c r="G2204">
        <f t="shared" si="1121"/>
        <v>1</v>
      </c>
      <c r="H2204" t="str">
        <f t="shared" si="1127"/>
        <v>11.4705094056771+1.74094671152642i</v>
      </c>
      <c r="I2204" t="str">
        <f t="shared" si="1128"/>
        <v>1060.28752058656i</v>
      </c>
      <c r="J2204" t="str">
        <f t="shared" si="1122"/>
        <v>-1520.73015017536+231.95698030368i</v>
      </c>
      <c r="K2204" t="str">
        <f t="shared" si="1129"/>
        <v>0.103929417377165-0.681370305341514i</v>
      </c>
      <c r="L2204" t="str">
        <f t="shared" si="1130"/>
        <v>0.013310619231678-0.0740259453781742i</v>
      </c>
      <c r="M2204" t="str">
        <f t="shared" si="1131"/>
        <v>0.117240036608843-0.755396250719688i</v>
      </c>
      <c r="N2204" t="str">
        <f t="shared" si="1132"/>
        <v>-1.98933498114146i</v>
      </c>
      <c r="O2204" t="str">
        <f t="shared" si="1133"/>
        <v>-0.406425679587873-0.913683844101194i</v>
      </c>
      <c r="P2204" t="str">
        <f t="shared" si="1134"/>
        <v>1.40642567958787+0.913683844101194i</v>
      </c>
      <c r="Q2204" t="str">
        <f t="shared" si="1135"/>
        <v>-1.40642567958787+1.07565113704027i</v>
      </c>
      <c r="R2204" t="str">
        <f t="shared" si="1136"/>
        <v>-0.317451207718763-0.89244004489913i</v>
      </c>
      <c r="S2204" t="str">
        <f t="shared" si="1137"/>
        <v>0.209752798444149i</v>
      </c>
      <c r="T2204" t="str">
        <f t="shared" si="1138"/>
        <v>0.187191796861215-0.0665862791884854i</v>
      </c>
      <c r="U2204" t="e">
        <f t="shared" si="1139"/>
        <v>#DIV/0!</v>
      </c>
      <c r="V2204" t="str">
        <f t="shared" si="1140"/>
        <v>1.33333333333333E-06-0.000392975168128137i</v>
      </c>
      <c r="W2204" t="e">
        <f t="shared" si="1141"/>
        <v>#DIV/0!</v>
      </c>
      <c r="X2204" t="e">
        <f t="shared" si="1142"/>
        <v>#DIV/0!</v>
      </c>
      <c r="Y2204" t="str">
        <f t="shared" si="1143"/>
        <v>0.00083+0.271433605270158i</v>
      </c>
      <c r="Z2204" t="e">
        <f t="shared" si="1144"/>
        <v>#DIV/0!</v>
      </c>
      <c r="AA2204" t="e">
        <f t="shared" si="1145"/>
        <v>#DIV/0!</v>
      </c>
      <c r="AB2204" t="str">
        <f t="shared" si="1146"/>
        <v>1.15426898778765-0.4105867798065i</v>
      </c>
      <c r="AC2204" t="str">
        <f t="shared" si="1147"/>
        <v>0.825170824323776-0.920067674792421i</v>
      </c>
      <c r="AD2204" t="str">
        <f t="shared" si="1148"/>
        <v>0.870897837003249+0.473475499314949i</v>
      </c>
      <c r="AE2204" t="e">
        <f t="shared" si="1149"/>
        <v>#DIV/0!</v>
      </c>
      <c r="AF2204" t="str">
        <f t="shared" si="1150"/>
        <v>-19.1371864166253-1.6514485445297i</v>
      </c>
      <c r="AG2204" t="e">
        <f t="shared" si="1151"/>
        <v>#DIV/0!</v>
      </c>
      <c r="AH2204" t="e">
        <f t="shared" si="1152"/>
        <v>#DIV/0!</v>
      </c>
      <c r="AI2204" t="e">
        <f t="shared" si="1153"/>
        <v>#DIV/0!</v>
      </c>
      <c r="AJ2204" t="e">
        <f t="shared" si="1154"/>
        <v>#DIV/0!</v>
      </c>
      <c r="AK2204"/>
      <c r="AL2204"/>
      <c r="AM2204"/>
      <c r="AN2204"/>
    </row>
    <row r="2205" spans="1:40" x14ac:dyDescent="0.25">
      <c r="A2205"/>
      <c r="B2205">
        <f t="shared" si="1155"/>
        <v>271000</v>
      </c>
      <c r="C2205" s="186" t="str">
        <f t="shared" si="1123"/>
        <v>-1.33931489054795E-06+0.0116305976695773i</v>
      </c>
      <c r="D2205" s="158" t="str">
        <f t="shared" si="1124"/>
        <v>-7.66667693474749+0.0891679154667593i</v>
      </c>
      <c r="E2205" t="str">
        <f t="shared" si="1125"/>
        <v>7.99977422012074-0.0424992712585182i</v>
      </c>
      <c r="F2205" t="str">
        <f t="shared" si="1126"/>
        <v>0.9992006620123+4.24313558498865E-06i</v>
      </c>
      <c r="G2205">
        <f t="shared" si="1121"/>
        <v>1</v>
      </c>
      <c r="H2205" t="str">
        <f t="shared" si="1127"/>
        <v>11.4725547528271+1.73485622252954i</v>
      </c>
      <c r="I2205" t="str">
        <f t="shared" si="1128"/>
        <v>1064.21451140354i</v>
      </c>
      <c r="J2205" t="str">
        <f t="shared" si="1122"/>
        <v>-1532.02309957515+232.816080230731i</v>
      </c>
      <c r="K2205" t="str">
        <f t="shared" si="1129"/>
        <v>0.103180130184436-0.678966601890508i</v>
      </c>
      <c r="L2205" t="str">
        <f t="shared" si="1130"/>
        <v>0.0132156161077461-0.073769806402652i</v>
      </c>
      <c r="M2205" t="str">
        <f t="shared" si="1131"/>
        <v>0.116395746292182-0.75273640829316i</v>
      </c>
      <c r="N2205" t="str">
        <f t="shared" si="1132"/>
        <v>-1.99670288847902i</v>
      </c>
      <c r="O2205" t="str">
        <f t="shared" si="1133"/>
        <v>-0.413146525004595-0.910664564412511i</v>
      </c>
      <c r="P2205" t="str">
        <f t="shared" si="1134"/>
        <v>1.41314652500459+0.910664564412511i</v>
      </c>
      <c r="Q2205" t="str">
        <f t="shared" si="1135"/>
        <v>-1.41314652500459+1.08603832406651i</v>
      </c>
      <c r="R2205" t="str">
        <f t="shared" si="1136"/>
        <v>-0.317323605677079-0.888294411865543i</v>
      </c>
      <c r="S2205" t="str">
        <f t="shared" si="1137"/>
        <v>0.21052966066061i</v>
      </c>
      <c r="T2205" t="str">
        <f t="shared" si="1138"/>
        <v>0.187012321096769-0.0668060310227967i</v>
      </c>
      <c r="U2205" t="e">
        <f t="shared" si="1139"/>
        <v>#DIV/0!</v>
      </c>
      <c r="V2205" t="str">
        <f t="shared" si="1140"/>
        <v>1.33333333333333E-06-0.000391525075256815i</v>
      </c>
      <c r="W2205" t="e">
        <f t="shared" si="1141"/>
        <v>#DIV/0!</v>
      </c>
      <c r="X2205" t="e">
        <f t="shared" si="1142"/>
        <v>#DIV/0!</v>
      </c>
      <c r="Y2205" t="str">
        <f t="shared" si="1143"/>
        <v>0.00083+0.272438914919307i</v>
      </c>
      <c r="Z2205" t="e">
        <f t="shared" si="1144"/>
        <v>#DIV/0!</v>
      </c>
      <c r="AA2205" t="e">
        <f t="shared" si="1145"/>
        <v>#DIV/0!</v>
      </c>
      <c r="AB2205" t="str">
        <f t="shared" si="1146"/>
        <v>1.15316229768459-0.41194182170261i</v>
      </c>
      <c r="AC2205" t="str">
        <f t="shared" si="1147"/>
        <v>0.824139578940841-0.915975521904222i</v>
      </c>
      <c r="AD2205" t="str">
        <f t="shared" si="1148"/>
        <v>0.874509466482891+0.472113526897085i</v>
      </c>
      <c r="AE2205" t="e">
        <f t="shared" si="1149"/>
        <v>#DIV/0!</v>
      </c>
      <c r="AF2205" t="str">
        <f t="shared" si="1150"/>
        <v>-19.1392316875746-1.64568830706278i</v>
      </c>
      <c r="AG2205" t="e">
        <f t="shared" si="1151"/>
        <v>#DIV/0!</v>
      </c>
      <c r="AH2205" t="e">
        <f t="shared" si="1152"/>
        <v>#DIV/0!</v>
      </c>
      <c r="AI2205" t="e">
        <f t="shared" si="1153"/>
        <v>#DIV/0!</v>
      </c>
      <c r="AJ2205" t="e">
        <f t="shared" si="1154"/>
        <v>#DIV/0!</v>
      </c>
      <c r="AK2205"/>
      <c r="AL2205"/>
      <c r="AM2205"/>
      <c r="AN2205"/>
    </row>
    <row r="2206" spans="1:40" x14ac:dyDescent="0.25">
      <c r="A2206"/>
      <c r="B2206">
        <f t="shared" si="1155"/>
        <v>272000</v>
      </c>
      <c r="C2206" s="186" t="str">
        <f t="shared" si="1123"/>
        <v>-1.32948508983435E-06+0.0115878381204494i</v>
      </c>
      <c r="D2206" s="158" t="str">
        <f t="shared" si="1124"/>
        <v>-7.66667685938569+0.0888400922567788i</v>
      </c>
      <c r="E2206" t="str">
        <f t="shared" si="1125"/>
        <v>7.99977255082173-0.0426560862367275i</v>
      </c>
      <c r="F2206" t="str">
        <f t="shared" si="1126"/>
        <v>0.99920066217883+4.25879202461573E-06i</v>
      </c>
      <c r="G2206">
        <f t="shared" si="1121"/>
        <v>1</v>
      </c>
      <c r="H2206" t="str">
        <f t="shared" si="1127"/>
        <v>11.4745783566618+1.72880698247548i</v>
      </c>
      <c r="I2206" t="str">
        <f t="shared" si="1128"/>
        <v>1068.14150222053i</v>
      </c>
      <c r="J2206" t="str">
        <f t="shared" si="1122"/>
        <v>-1543.35779740156+233.675180157781i</v>
      </c>
      <c r="K2206" t="str">
        <f t="shared" si="1129"/>
        <v>0.102438859002644-0.676579394062725i</v>
      </c>
      <c r="L2206" t="str">
        <f t="shared" si="1130"/>
        <v>0.0131216157499942-0.0735153718201644i</v>
      </c>
      <c r="M2206" t="str">
        <f t="shared" si="1131"/>
        <v>0.115560474752638-0.750094765882889i</v>
      </c>
      <c r="N2206" t="str">
        <f t="shared" si="1132"/>
        <v>-2.00407079581658i</v>
      </c>
      <c r="O2206" t="str">
        <f t="shared" si="1133"/>
        <v>-0.419844942426338-0.907595848557619i</v>
      </c>
      <c r="P2206" t="str">
        <f t="shared" si="1134"/>
        <v>1.41984494242634+0.907595848557619i</v>
      </c>
      <c r="Q2206" t="str">
        <f t="shared" si="1135"/>
        <v>-1.41984494242634+1.09647494725896i</v>
      </c>
      <c r="R2206" t="str">
        <f t="shared" si="1136"/>
        <v>-0.317195378593548-0.884175868124342i</v>
      </c>
      <c r="S2206" t="str">
        <f t="shared" si="1137"/>
        <v>0.211306522877069i</v>
      </c>
      <c r="T2206" t="str">
        <f t="shared" si="1138"/>
        <v>0.186832128305169-0.0670254525232781i</v>
      </c>
      <c r="U2206" t="e">
        <f t="shared" si="1139"/>
        <v>#DIV/0!</v>
      </c>
      <c r="V2206" t="str">
        <f t="shared" si="1140"/>
        <v>1.33333333333333E-06-0.000390085644833077i</v>
      </c>
      <c r="W2206" t="e">
        <f t="shared" si="1141"/>
        <v>#DIV/0!</v>
      </c>
      <c r="X2206" t="e">
        <f t="shared" si="1142"/>
        <v>#DIV/0!</v>
      </c>
      <c r="Y2206" t="str">
        <f t="shared" si="1143"/>
        <v>0.00083+0.273444224568456i</v>
      </c>
      <c r="Z2206" t="e">
        <f t="shared" si="1144"/>
        <v>#DIV/0!</v>
      </c>
      <c r="AA2206" t="e">
        <f t="shared" si="1145"/>
        <v>#DIV/0!</v>
      </c>
      <c r="AB2206" t="str">
        <f t="shared" si="1146"/>
        <v>1.15205118622215-0.413294826682028i</v>
      </c>
      <c r="AC2206" t="str">
        <f t="shared" si="1147"/>
        <v>0.823121295758506-0.911908111198593i</v>
      </c>
      <c r="AD2206" t="str">
        <f t="shared" si="1148"/>
        <v>0.878112992654472+0.470724710762595i</v>
      </c>
      <c r="AE2206" t="e">
        <f t="shared" si="1149"/>
        <v>#DIV/0!</v>
      </c>
      <c r="AF2206" t="str">
        <f t="shared" si="1150"/>
        <v>-19.1412552160475-1.6399668902187i</v>
      </c>
      <c r="AG2206" t="e">
        <f t="shared" si="1151"/>
        <v>#DIV/0!</v>
      </c>
      <c r="AH2206" t="e">
        <f t="shared" si="1152"/>
        <v>#DIV/0!</v>
      </c>
      <c r="AI2206" t="e">
        <f t="shared" si="1153"/>
        <v>#DIV/0!</v>
      </c>
      <c r="AJ2206" t="e">
        <f t="shared" si="1154"/>
        <v>#DIV/0!</v>
      </c>
      <c r="AK2206"/>
      <c r="AL2206"/>
      <c r="AM2206"/>
      <c r="AN2206"/>
    </row>
    <row r="2207" spans="1:40" x14ac:dyDescent="0.25">
      <c r="A2207"/>
      <c r="B2207">
        <f t="shared" si="1155"/>
        <v>273000</v>
      </c>
      <c r="C2207" s="186" t="str">
        <f t="shared" si="1123"/>
        <v>-1.31976311094704E-06+0.0115453918280791i</v>
      </c>
      <c r="D2207" s="158" t="str">
        <f t="shared" si="1124"/>
        <v>-7.66667678485051+0.0885146706819398i</v>
      </c>
      <c r="E2207" t="str">
        <f t="shared" si="1125"/>
        <v>7.99977087537499-0.0428129011165873i</v>
      </c>
      <c r="F2207" t="str">
        <f t="shared" si="1126"/>
        <v>0.999200662345968+4.27444845443923E-06i</v>
      </c>
      <c r="G2207">
        <f t="shared" si="1121"/>
        <v>1</v>
      </c>
      <c r="H2207" t="str">
        <f t="shared" si="1127"/>
        <v>11.4765805215376+1.72279858736672i</v>
      </c>
      <c r="I2207" t="str">
        <f t="shared" si="1128"/>
        <v>1072.06849303752i</v>
      </c>
      <c r="J2207" t="str">
        <f t="shared" si="1122"/>
        <v>-1554.73424365459+234.534280084831i</v>
      </c>
      <c r="K2207" t="str">
        <f t="shared" si="1129"/>
        <v>0.101705490725592-0.674208517158253i</v>
      </c>
      <c r="L2207" t="str">
        <f t="shared" si="1130"/>
        <v>0.0130286042481627-0.0732626253748383i</v>
      </c>
      <c r="M2207" t="str">
        <f t="shared" si="1131"/>
        <v>0.114734094973755-0.747471142533091i</v>
      </c>
      <c r="N2207" t="str">
        <f t="shared" si="1132"/>
        <v>-2.01143870315414i</v>
      </c>
      <c r="O2207" t="str">
        <f t="shared" si="1133"/>
        <v>-0.426520568224066-0.904477863124256i</v>
      </c>
      <c r="P2207" t="str">
        <f t="shared" si="1134"/>
        <v>1.42652056822407+0.904477863124256i</v>
      </c>
      <c r="Q2207" t="str">
        <f t="shared" si="1135"/>
        <v>-1.42652056822407+1.10696084002988i</v>
      </c>
      <c r="R2207" t="str">
        <f t="shared" si="1136"/>
        <v>-0.317066524562393-0.880084113376763i</v>
      </c>
      <c r="S2207" t="str">
        <f t="shared" si="1137"/>
        <v>0.212083385093529i</v>
      </c>
      <c r="T2207" t="str">
        <f t="shared" si="1138"/>
        <v>0.186651217931981-0.0672445418290329i</v>
      </c>
      <c r="U2207" t="e">
        <f t="shared" si="1139"/>
        <v>#DIV/0!</v>
      </c>
      <c r="V2207" t="str">
        <f t="shared" si="1140"/>
        <v>1.33333333333333E-06-0.000388656759687168i</v>
      </c>
      <c r="W2207" t="e">
        <f t="shared" si="1141"/>
        <v>#DIV/0!</v>
      </c>
      <c r="X2207" t="e">
        <f t="shared" si="1142"/>
        <v>#DIV/0!</v>
      </c>
      <c r="Y2207" t="str">
        <f t="shared" si="1143"/>
        <v>0.00083+0.274449534217604i</v>
      </c>
      <c r="Z2207" t="e">
        <f t="shared" si="1144"/>
        <v>#DIV/0!</v>
      </c>
      <c r="AA2207" t="e">
        <f t="shared" si="1145"/>
        <v>#DIV/0!</v>
      </c>
      <c r="AB2207" t="str">
        <f t="shared" si="1146"/>
        <v>1.15093564998156-0.414645783270025i</v>
      </c>
      <c r="AC2207" t="str">
        <f t="shared" si="1147"/>
        <v>0.822115802806291-0.907865193951952i</v>
      </c>
      <c r="AD2207" t="str">
        <f t="shared" si="1148"/>
        <v>0.881708219491731+0.469309091384508i</v>
      </c>
      <c r="AE2207" t="e">
        <f t="shared" si="1149"/>
        <v>#DIV/0!</v>
      </c>
      <c r="AF2207" t="str">
        <f t="shared" si="1150"/>
        <v>-19.1432573063881-1.63428391668478i</v>
      </c>
      <c r="AG2207" t="e">
        <f t="shared" si="1151"/>
        <v>#DIV/0!</v>
      </c>
      <c r="AH2207" t="e">
        <f t="shared" si="1152"/>
        <v>#DIV/0!</v>
      </c>
      <c r="AI2207" t="e">
        <f t="shared" si="1153"/>
        <v>#DIV/0!</v>
      </c>
      <c r="AJ2207" t="e">
        <f t="shared" si="1154"/>
        <v>#DIV/0!</v>
      </c>
      <c r="AK2207"/>
      <c r="AL2207"/>
      <c r="AM2207"/>
      <c r="AN2207"/>
    </row>
    <row r="2208" spans="1:40" x14ac:dyDescent="0.25">
      <c r="A2208"/>
      <c r="B2208">
        <f t="shared" si="1155"/>
        <v>274000</v>
      </c>
      <c r="C2208" s="186" t="str">
        <f t="shared" si="1123"/>
        <v>-1.31014738272067E-06+0.0115032553626485i</v>
      </c>
      <c r="D2208" s="158" t="str">
        <f t="shared" si="1124"/>
        <v>-7.66667671112992+0.0881916244469719i</v>
      </c>
      <c r="E2208" t="str">
        <f t="shared" si="1125"/>
        <v>7.99976919378052-0.0429697158977361i</v>
      </c>
      <c r="F2208" t="str">
        <f t="shared" si="1126"/>
        <v>0.999200662513725+4.29010487442319E-06i</v>
      </c>
      <c r="G2208">
        <f t="shared" si="1121"/>
        <v>1</v>
      </c>
      <c r="H2208" t="str">
        <f t="shared" si="1127"/>
        <v>11.478561546553+1.71683063825517i</v>
      </c>
      <c r="I2208" t="str">
        <f t="shared" si="1128"/>
        <v>1075.9954838545i</v>
      </c>
      <c r="J2208" t="str">
        <f t="shared" si="1122"/>
        <v>-1566.15243833423+235.393380011882i</v>
      </c>
      <c r="K2208" t="str">
        <f t="shared" si="1129"/>
        <v>0.100979914220162-0.671853808593536i</v>
      </c>
      <c r="L2208" t="str">
        <f t="shared" si="1130"/>
        <v>0.0129365679296485-0.0730115510060032i</v>
      </c>
      <c r="M2208" t="str">
        <f t="shared" si="1131"/>
        <v>0.113916482149811-0.744865359599539i</v>
      </c>
      <c r="N2208" t="str">
        <f t="shared" si="1132"/>
        <v>-2.0188066104917i</v>
      </c>
      <c r="O2208" t="str">
        <f t="shared" si="1133"/>
        <v>-0.433173040006007-0.901310777374793i</v>
      </c>
      <c r="P2208" t="str">
        <f t="shared" si="1134"/>
        <v>1.43317304000601+0.901310777374793i</v>
      </c>
      <c r="Q2208" t="str">
        <f t="shared" si="1135"/>
        <v>-1.43317304000601+1.11749583311691i</v>
      </c>
      <c r="R2208" t="str">
        <f t="shared" si="1136"/>
        <v>-0.316937041666742-0.87601885170301i</v>
      </c>
      <c r="S2208" t="str">
        <f t="shared" si="1137"/>
        <v>0.212860247309988i</v>
      </c>
      <c r="T2208" t="str">
        <f t="shared" si="1138"/>
        <v>0.186469589421714-0.0674632970708787i</v>
      </c>
      <c r="U2208" t="e">
        <f t="shared" si="1139"/>
        <v>#DIV/0!</v>
      </c>
      <c r="V2208" t="str">
        <f t="shared" si="1140"/>
        <v>1.33333333333333E-06-0.000387238304359843i</v>
      </c>
      <c r="W2208" t="e">
        <f t="shared" si="1141"/>
        <v>#DIV/0!</v>
      </c>
      <c r="X2208" t="e">
        <f t="shared" si="1142"/>
        <v>#DIV/0!</v>
      </c>
      <c r="Y2208" t="str">
        <f t="shared" si="1143"/>
        <v>0.00083+0.275454843866753i</v>
      </c>
      <c r="Z2208" t="e">
        <f t="shared" si="1144"/>
        <v>#DIV/0!</v>
      </c>
      <c r="AA2208" t="e">
        <f t="shared" si="1145"/>
        <v>#DIV/0!</v>
      </c>
      <c r="AB2208" t="str">
        <f t="shared" si="1146"/>
        <v>1.14981568553753-0.41599467994078i</v>
      </c>
      <c r="AC2208" t="str">
        <f t="shared" si="1147"/>
        <v>0.821122931151525-0.903846524612993i</v>
      </c>
      <c r="AD2208" t="str">
        <f t="shared" si="1148"/>
        <v>0.885294951055483+0.467866710639037i</v>
      </c>
      <c r="AE2208" t="e">
        <f t="shared" si="1149"/>
        <v>#DIV/0!</v>
      </c>
      <c r="AF2208" t="str">
        <f t="shared" si="1150"/>
        <v>-19.1452382576829-1.6286390138082i</v>
      </c>
      <c r="AG2208" t="e">
        <f t="shared" si="1151"/>
        <v>#DIV/0!</v>
      </c>
      <c r="AH2208" t="e">
        <f t="shared" si="1152"/>
        <v>#DIV/0!</v>
      </c>
      <c r="AI2208" t="e">
        <f t="shared" si="1153"/>
        <v>#DIV/0!</v>
      </c>
      <c r="AJ2208" t="e">
        <f t="shared" si="1154"/>
        <v>#DIV/0!</v>
      </c>
      <c r="AK2208"/>
      <c r="AL2208"/>
      <c r="AM2208"/>
      <c r="AN2208"/>
    </row>
    <row r="2209" spans="1:40" x14ac:dyDescent="0.25">
      <c r="A2209"/>
      <c r="B2209">
        <f t="shared" si="1155"/>
        <v>275000</v>
      </c>
      <c r="C2209" s="186" t="str">
        <f t="shared" si="1123"/>
        <v>-1.30063636250446E-06+0.0114614253442273i</v>
      </c>
      <c r="D2209" s="158" t="str">
        <f t="shared" si="1124"/>
        <v>-7.6666766382121+0.087870927639076i</v>
      </c>
      <c r="E2209" t="str">
        <f t="shared" si="1125"/>
        <v>7.99976750603834-0.0431265305798121i</v>
      </c>
      <c r="F2209" t="str">
        <f t="shared" si="1126"/>
        <v>0.999200662682101+4.30576128453155E-06i</v>
      </c>
      <c r="G2209">
        <f t="shared" si="1121"/>
        <v>1</v>
      </c>
      <c r="H2209" t="str">
        <f t="shared" si="1127"/>
        <v>11.4805217256562+1.71090274116765i</v>
      </c>
      <c r="I2209" t="str">
        <f t="shared" si="1128"/>
        <v>1079.92247467149i</v>
      </c>
      <c r="J2209" t="str">
        <f t="shared" si="1122"/>
        <v>-1577.61238144049+236.252479938933i</v>
      </c>
      <c r="K2209" t="str">
        <f t="shared" si="1129"/>
        <v>0.100262020285472-0.669515107868848i</v>
      </c>
      <c r="L2209" t="str">
        <f t="shared" si="1130"/>
        <v>0.0128454933547071-0.0727621328454896i</v>
      </c>
      <c r="M2209" t="str">
        <f t="shared" si="1131"/>
        <v>0.113107513640179-0.742277240714338i</v>
      </c>
      <c r="N2209" t="str">
        <f t="shared" si="1132"/>
        <v>-2.02617451782926i</v>
      </c>
      <c r="O2209" t="str">
        <f t="shared" si="1133"/>
        <v>-0.439801996637322-0.898094763237057i</v>
      </c>
      <c r="P2209" t="str">
        <f t="shared" si="1134"/>
        <v>1.43980199663732+0.898094763237057i</v>
      </c>
      <c r="Q2209" t="str">
        <f t="shared" si="1135"/>
        <v>-1.43980199663732+1.1280797545922i</v>
      </c>
      <c r="R2209" t="str">
        <f t="shared" si="1136"/>
        <v>-0.316806927978588-0.871979791482746i</v>
      </c>
      <c r="S2209" t="str">
        <f t="shared" si="1137"/>
        <v>0.213637109526449i</v>
      </c>
      <c r="T2209" t="str">
        <f t="shared" si="1138"/>
        <v>0.18628724221785-0.0676817163712994i</v>
      </c>
      <c r="U2209" t="e">
        <f t="shared" si="1139"/>
        <v>#DIV/0!</v>
      </c>
      <c r="V2209" t="str">
        <f t="shared" si="1140"/>
        <v>1.33333333333333E-06-0.000385830165071261i</v>
      </c>
      <c r="W2209" t="e">
        <f t="shared" si="1141"/>
        <v>#DIV/0!</v>
      </c>
      <c r="X2209" t="e">
        <f t="shared" si="1142"/>
        <v>#DIV/0!</v>
      </c>
      <c r="Y2209" t="str">
        <f t="shared" si="1143"/>
        <v>0.00083+0.276460153515902i</v>
      </c>
      <c r="Z2209" t="e">
        <f t="shared" si="1144"/>
        <v>#DIV/0!</v>
      </c>
      <c r="AA2209" t="e">
        <f t="shared" si="1145"/>
        <v>#DIV/0!</v>
      </c>
      <c r="AB2209" t="str">
        <f t="shared" si="1146"/>
        <v>1.14869128945843-0.417341505117082i</v>
      </c>
      <c r="AC2209" t="str">
        <f t="shared" si="1147"/>
        <v>0.820142514836898-0.899851860754442i</v>
      </c>
      <c r="AD2209" t="str">
        <f t="shared" si="1148"/>
        <v>0.88887299150337+0.466397611807337i</v>
      </c>
      <c r="AE2209" t="e">
        <f t="shared" si="1149"/>
        <v>#DIV/0!</v>
      </c>
      <c r="AF2209" t="str">
        <f t="shared" si="1150"/>
        <v>-19.1471983638683-1.62303181352857i</v>
      </c>
      <c r="AG2209" t="e">
        <f t="shared" si="1151"/>
        <v>#DIV/0!</v>
      </c>
      <c r="AH2209" t="e">
        <f t="shared" si="1152"/>
        <v>#DIV/0!</v>
      </c>
      <c r="AI2209" t="e">
        <f t="shared" si="1153"/>
        <v>#DIV/0!</v>
      </c>
      <c r="AJ2209" t="e">
        <f t="shared" si="1154"/>
        <v>#DIV/0!</v>
      </c>
      <c r="AK2209"/>
      <c r="AL2209"/>
      <c r="AM2209"/>
      <c r="AN2209"/>
    </row>
    <row r="2210" spans="1:40" x14ac:dyDescent="0.25">
      <c r="A2210"/>
      <c r="B2210">
        <f t="shared" si="1155"/>
        <v>276000</v>
      </c>
      <c r="C2210" s="186" t="str">
        <f t="shared" si="1123"/>
        <v>-1.29122853554349E-06+0.0114198984418698i</v>
      </c>
      <c r="D2210" s="158" t="str">
        <f t="shared" si="1124"/>
        <v>-7.66667656608548+0.0875525547210018i</v>
      </c>
      <c r="E2210" t="str">
        <f t="shared" si="1125"/>
        <v>7.99976581214845-0.0432833451624542i</v>
      </c>
      <c r="F2210" t="str">
        <f t="shared" si="1126"/>
        <v>0.999200662851085+4.32141768472825E-06i</v>
      </c>
      <c r="G2210">
        <f t="shared" si="1121"/>
        <v>1</v>
      </c>
      <c r="H2210" t="str">
        <f t="shared" si="1127"/>
        <v>11.4824613477505+1.70501450703259i</v>
      </c>
      <c r="I2210" t="str">
        <f t="shared" si="1128"/>
        <v>1083.84946548848i</v>
      </c>
      <c r="J2210" t="str">
        <f t="shared" si="1122"/>
        <v>-1589.11407297336+237.111579865984i</v>
      </c>
      <c r="K2210" t="str">
        <f t="shared" si="1129"/>
        <v>0.099551701613005-0.667192256536292i</v>
      </c>
      <c r="L2210" t="str">
        <f t="shared" si="1130"/>
        <v>0.0127553673117653-0.0725143552149656i</v>
      </c>
      <c r="M2210" t="str">
        <f t="shared" si="1131"/>
        <v>0.11230706892477-0.739706611751258i</v>
      </c>
      <c r="N2210" t="str">
        <f t="shared" si="1132"/>
        <v>-2.03354242516682i</v>
      </c>
      <c r="O2210" t="str">
        <f t="shared" si="1133"/>
        <v>-0.44640707825971-0.894829995294988i</v>
      </c>
      <c r="P2210" t="str">
        <f t="shared" si="1134"/>
        <v>1.44640707825971+0.894829995294988i</v>
      </c>
      <c r="Q2210" t="str">
        <f t="shared" si="1135"/>
        <v>-1.44640707825971+1.13871242987183i</v>
      </c>
      <c r="R2210" t="str">
        <f t="shared" si="1136"/>
        <v>-0.316676181558711-0.867966645317274i</v>
      </c>
      <c r="S2210" t="str">
        <f t="shared" si="1137"/>
        <v>0.214413971742908i</v>
      </c>
      <c r="T2210" t="str">
        <f t="shared" si="1138"/>
        <v>0.186104175762845-0.0678997978443815i</v>
      </c>
      <c r="U2210" t="e">
        <f t="shared" si="1139"/>
        <v>#DIV/0!</v>
      </c>
      <c r="V2210" t="str">
        <f t="shared" si="1140"/>
        <v>1.33333333333333E-06-0.000384432229690568i</v>
      </c>
      <c r="W2210" t="e">
        <f t="shared" si="1141"/>
        <v>#DIV/0!</v>
      </c>
      <c r="X2210" t="e">
        <f t="shared" si="1142"/>
        <v>#DIV/0!</v>
      </c>
      <c r="Y2210" t="str">
        <f t="shared" si="1143"/>
        <v>0.00083+0.277465463165051i</v>
      </c>
      <c r="Z2210" t="e">
        <f t="shared" si="1144"/>
        <v>#DIV/0!</v>
      </c>
      <c r="AA2210" t="e">
        <f t="shared" si="1145"/>
        <v>#DIV/0!</v>
      </c>
      <c r="AB2210" t="str">
        <f t="shared" si="1146"/>
        <v>1.14756245830632-0.418686247169942i</v>
      </c>
      <c r="AC2210" t="str">
        <f t="shared" si="1147"/>
        <v>0.819174390819559-0.89588096302548i</v>
      </c>
      <c r="AD2210" t="str">
        <f t="shared" si="1148"/>
        <v>0.892442145099633+0.464901839577075i</v>
      </c>
      <c r="AE2210" t="e">
        <f t="shared" si="1149"/>
        <v>#DIV/0!</v>
      </c>
      <c r="AF2210" t="str">
        <f t="shared" si="1150"/>
        <v>-19.149137913836-1.61746195231159i</v>
      </c>
      <c r="AG2210" t="e">
        <f t="shared" si="1151"/>
        <v>#DIV/0!</v>
      </c>
      <c r="AH2210" t="e">
        <f t="shared" si="1152"/>
        <v>#DIV/0!</v>
      </c>
      <c r="AI2210" t="e">
        <f t="shared" si="1153"/>
        <v>#DIV/0!</v>
      </c>
      <c r="AJ2210" t="e">
        <f t="shared" si="1154"/>
        <v>#DIV/0!</v>
      </c>
      <c r="AK2210"/>
      <c r="AL2210"/>
      <c r="AM2210"/>
      <c r="AN2210"/>
    </row>
    <row r="2211" spans="1:40" x14ac:dyDescent="0.25">
      <c r="A2211"/>
      <c r="B2211">
        <f t="shared" si="1155"/>
        <v>277000</v>
      </c>
      <c r="C2211" s="186" t="str">
        <f t="shared" si="1123"/>
        <v>-1.28192241437558E-06+0.011378671372731i</v>
      </c>
      <c r="D2211" s="158" t="str">
        <f t="shared" si="1124"/>
        <v>-7.66667649473848+0.087236480524271i</v>
      </c>
      <c r="E2211" t="str">
        <f t="shared" si="1125"/>
        <v>7.99976411211086-0.0434401596453008i</v>
      </c>
      <c r="F2211" t="str">
        <f t="shared" si="1126"/>
        <v>0.999200663020678+4.33707407497721E-06i</v>
      </c>
      <c r="G2211">
        <f t="shared" si="1121"/>
        <v>1</v>
      </c>
      <c r="H2211" t="str">
        <f t="shared" si="1127"/>
        <v>11.4843806967961+1.69916555160791i</v>
      </c>
      <c r="I2211" t="str">
        <f t="shared" si="1128"/>
        <v>1087.77645630547i</v>
      </c>
      <c r="J2211" t="str">
        <f t="shared" si="1122"/>
        <v>-1600.65751293286+237.970679793034i</v>
      </c>
      <c r="K2211" t="str">
        <f t="shared" si="1129"/>
        <v>0.0988488527476941-0.664885098168392i</v>
      </c>
      <c r="L2211" t="str">
        <f t="shared" si="1130"/>
        <v>0.0126661768128434-0.0722682026233129i</v>
      </c>
      <c r="M2211" t="str">
        <f t="shared" si="1131"/>
        <v>0.111515029560538-0.737153300791705i</v>
      </c>
      <c r="N2211" t="str">
        <f t="shared" si="1132"/>
        <v>-2.04091033250438i</v>
      </c>
      <c r="O2211" t="str">
        <f t="shared" si="1133"/>
        <v>-0.452987926310947-0.89151665077917i</v>
      </c>
      <c r="P2211" t="str">
        <f t="shared" si="1134"/>
        <v>1.45298792631095+0.89151665077917i</v>
      </c>
      <c r="Q2211" t="str">
        <f t="shared" si="1135"/>
        <v>-1.45298792631095+1.14939368172521i</v>
      </c>
      <c r="R2211" t="str">
        <f t="shared" si="1136"/>
        <v>-0.316544800456642-0.86397912995345i</v>
      </c>
      <c r="S2211" t="str">
        <f t="shared" si="1137"/>
        <v>0.215190833959367i</v>
      </c>
      <c r="T2211" t="str">
        <f t="shared" si="1138"/>
        <v>0.185920389498171-0.0681175395957662i</v>
      </c>
      <c r="U2211" t="e">
        <f t="shared" si="1139"/>
        <v>#DIV/0!</v>
      </c>
      <c r="V2211" t="str">
        <f t="shared" si="1140"/>
        <v>1.33333333333333E-06-0.000383044387706126i</v>
      </c>
      <c r="W2211" t="e">
        <f t="shared" si="1141"/>
        <v>#DIV/0!</v>
      </c>
      <c r="X2211" t="e">
        <f t="shared" si="1142"/>
        <v>#DIV/0!</v>
      </c>
      <c r="Y2211" t="str">
        <f t="shared" si="1143"/>
        <v>0.00083+0.278470772814199i</v>
      </c>
      <c r="Z2211" t="e">
        <f t="shared" si="1144"/>
        <v>#DIV/0!</v>
      </c>
      <c r="AA2211" t="e">
        <f t="shared" si="1145"/>
        <v>#DIV/0!</v>
      </c>
      <c r="AB2211" t="str">
        <f t="shared" si="1146"/>
        <v>1.14642918863718-0.420028894418294i</v>
      </c>
      <c r="AC2211" t="str">
        <f t="shared" si="1147"/>
        <v>0.818218398911603-0.89193359510519i</v>
      </c>
      <c r="AD2211" t="str">
        <f t="shared" si="1148"/>
        <v>0.896002216224941+0.463379440044096i</v>
      </c>
      <c r="AE2211" t="e">
        <f t="shared" si="1149"/>
        <v>#DIV/0!</v>
      </c>
      <c r="AF2211" t="str">
        <f t="shared" si="1150"/>
        <v>-19.1510571915346-1.61192907108364i</v>
      </c>
      <c r="AG2211" t="e">
        <f t="shared" si="1151"/>
        <v>#DIV/0!</v>
      </c>
      <c r="AH2211" t="e">
        <f t="shared" si="1152"/>
        <v>#DIV/0!</v>
      </c>
      <c r="AI2211" t="e">
        <f t="shared" si="1153"/>
        <v>#DIV/0!</v>
      </c>
      <c r="AJ2211" t="e">
        <f t="shared" si="1154"/>
        <v>#DIV/0!</v>
      </c>
      <c r="AK2211"/>
      <c r="AL2211"/>
      <c r="AM2211"/>
      <c r="AN2211"/>
    </row>
    <row r="2212" spans="1:40" x14ac:dyDescent="0.25">
      <c r="A2212"/>
      <c r="B2212">
        <f t="shared" si="1155"/>
        <v>278000</v>
      </c>
      <c r="C2212" s="186" t="str">
        <f t="shared" si="1123"/>
        <v>-1.27271653824323E-06+0.0113377409012007i</v>
      </c>
      <c r="D2212" s="158" t="str">
        <f t="shared" si="1124"/>
        <v>-7.66667642416014+0.0869226802425387i</v>
      </c>
      <c r="E2212" t="str">
        <f t="shared" si="1125"/>
        <v>7.99976240592558-0.0435969740279902i</v>
      </c>
      <c r="F2212" t="str">
        <f t="shared" si="1126"/>
        <v>0.999200663190889+4.35273045524249E-06i</v>
      </c>
      <c r="G2212">
        <f t="shared" si="1121"/>
        <v>1</v>
      </c>
      <c r="H2212" t="str">
        <f t="shared" si="1127"/>
        <v>11.4862800519113+1.6933554954102i</v>
      </c>
      <c r="I2212" t="str">
        <f t="shared" si="1128"/>
        <v>1091.70344712245i</v>
      </c>
      <c r="J2212" t="str">
        <f t="shared" si="1122"/>
        <v>-1612.24270131897+238.829779720085i</v>
      </c>
      <c r="K2212" t="str">
        <f t="shared" si="1129"/>
        <v>0.09815337004993-0.66259347832724i</v>
      </c>
      <c r="L2212" t="str">
        <f t="shared" si="1130"/>
        <v>0.0125779090890812-0.0720236597640408i</v>
      </c>
      <c r="M2212" t="str">
        <f t="shared" si="1131"/>
        <v>0.110731279139011-0.734617138091281i</v>
      </c>
      <c r="N2212" t="str">
        <f t="shared" si="1132"/>
        <v>-2.04827823984194i</v>
      </c>
      <c r="O2212" t="str">
        <f t="shared" si="1133"/>
        <v>-0.459544183544345-0.888154909557202i</v>
      </c>
      <c r="P2212" t="str">
        <f t="shared" si="1134"/>
        <v>1.45954418354435+0.888154909557202i</v>
      </c>
      <c r="Q2212" t="str">
        <f t="shared" si="1135"/>
        <v>-1.45954418354435+1.16012333028474i</v>
      </c>
      <c r="R2212" t="str">
        <f t="shared" si="1136"/>
        <v>-0.31641278271061-0.860016966209201i</v>
      </c>
      <c r="S2212" t="str">
        <f t="shared" si="1137"/>
        <v>0.215967696175828i</v>
      </c>
      <c r="T2212" t="str">
        <f t="shared" si="1138"/>
        <v>0.185735882864326-0.0683349397225933i</v>
      </c>
      <c r="U2212" t="e">
        <f t="shared" si="1139"/>
        <v>#DIV/0!</v>
      </c>
      <c r="V2212" t="str">
        <f t="shared" si="1140"/>
        <v>1.33333333333333E-06-0.000381666530196391i</v>
      </c>
      <c r="W2212" t="e">
        <f t="shared" si="1141"/>
        <v>#DIV/0!</v>
      </c>
      <c r="X2212" t="e">
        <f t="shared" si="1142"/>
        <v>#DIV/0!</v>
      </c>
      <c r="Y2212" t="str">
        <f t="shared" si="1143"/>
        <v>0.00083+0.279476082463348i</v>
      </c>
      <c r="Z2212" t="e">
        <f t="shared" si="1144"/>
        <v>#DIV/0!</v>
      </c>
      <c r="AA2212" t="e">
        <f t="shared" si="1145"/>
        <v>#DIV/0!</v>
      </c>
      <c r="AB2212" t="str">
        <f t="shared" si="1146"/>
        <v>1.14529147700099-0.421369435128653i</v>
      </c>
      <c r="AC2212" t="str">
        <f t="shared" si="1147"/>
        <v>0.817274381721976-0.888009523656682i</v>
      </c>
      <c r="AD2212" t="str">
        <f t="shared" si="1148"/>
        <v>0.899553009386229+0.461830460713923i</v>
      </c>
      <c r="AE2212" t="e">
        <f t="shared" si="1149"/>
        <v>#DIV/0!</v>
      </c>
      <c r="AF2212" t="str">
        <f t="shared" si="1150"/>
        <v>-19.1529564760714-1.60643281516766i</v>
      </c>
      <c r="AG2212" t="e">
        <f t="shared" si="1151"/>
        <v>#DIV/0!</v>
      </c>
      <c r="AH2212" t="e">
        <f t="shared" si="1152"/>
        <v>#DIV/0!</v>
      </c>
      <c r="AI2212" t="e">
        <f t="shared" si="1153"/>
        <v>#DIV/0!</v>
      </c>
      <c r="AJ2212" t="e">
        <f t="shared" si="1154"/>
        <v>#DIV/0!</v>
      </c>
      <c r="AK2212"/>
      <c r="AL2212"/>
      <c r="AM2212"/>
      <c r="AN2212"/>
    </row>
    <row r="2213" spans="1:40" x14ac:dyDescent="0.25">
      <c r="A2213"/>
      <c r="B2213">
        <f t="shared" si="1155"/>
        <v>279000</v>
      </c>
      <c r="C2213" s="186" t="str">
        <f t="shared" si="1123"/>
        <v>-1.26360947252037E-06+0.0112971038380573i</v>
      </c>
      <c r="D2213" s="158" t="str">
        <f t="shared" si="1124"/>
        <v>-7.66667635433927+0.086611129425106i</v>
      </c>
      <c r="E2213" t="str">
        <f t="shared" si="1125"/>
        <v>7.99976069359262-0.043753788310161i</v>
      </c>
      <c r="F2213" t="str">
        <f t="shared" si="1126"/>
        <v>0.999200663361709+4.36838682548797E-06i</v>
      </c>
      <c r="G2213">
        <f t="shared" si="1121"/>
        <v>1</v>
      </c>
      <c r="H2213" t="str">
        <f t="shared" si="1127"/>
        <v>11.4881596874693+1.68758396364473i</v>
      </c>
      <c r="I2213" t="str">
        <f t="shared" si="1128"/>
        <v>1095.63043793944i</v>
      </c>
      <c r="J2213" t="str">
        <f t="shared" si="1122"/>
        <v>-1623.86963813169+239.688879647135i</v>
      </c>
      <c r="K2213" t="str">
        <f t="shared" si="1129"/>
        <v>0.0974651516584601-0.660317244534151i</v>
      </c>
      <c r="L2213" t="str">
        <f t="shared" si="1130"/>
        <v>0.0124905515863686-0.071780711512738i</v>
      </c>
      <c r="M2213" t="str">
        <f t="shared" si="1131"/>
        <v>0.109955703244829-0.732097956046889i</v>
      </c>
      <c r="N2213" t="str">
        <f t="shared" si="1132"/>
        <v>-2.05564614717951i</v>
      </c>
      <c r="O2213" t="str">
        <f t="shared" si="1133"/>
        <v>-0.466075494048161-0.884744954123934i</v>
      </c>
      <c r="P2213" t="str">
        <f t="shared" si="1134"/>
        <v>1.46607549404816+0.884744954123934i</v>
      </c>
      <c r="Q2213" t="str">
        <f t="shared" si="1135"/>
        <v>-1.46607549404816+1.17090119305558i</v>
      </c>
      <c r="R2213" t="str">
        <f t="shared" si="1136"/>
        <v>-0.316280126347484-0.856079878900659i</v>
      </c>
      <c r="S2213" t="str">
        <f t="shared" si="1137"/>
        <v>0.216744558392288i</v>
      </c>
      <c r="T2213" t="str">
        <f t="shared" si="1138"/>
        <v>0.185550655300847-0.0685519963134425i</v>
      </c>
      <c r="U2213" t="e">
        <f t="shared" si="1139"/>
        <v>#DIV/0!</v>
      </c>
      <c r="V2213" t="str">
        <f t="shared" si="1140"/>
        <v>1.33333333333333E-06-0.000380298549801422i</v>
      </c>
      <c r="W2213" t="e">
        <f t="shared" si="1141"/>
        <v>#DIV/0!</v>
      </c>
      <c r="X2213" t="e">
        <f t="shared" si="1142"/>
        <v>#DIV/0!</v>
      </c>
      <c r="Y2213" t="str">
        <f t="shared" si="1143"/>
        <v>0.00083+0.280481392112497i</v>
      </c>
      <c r="Z2213" t="e">
        <f t="shared" si="1144"/>
        <v>#DIV/0!</v>
      </c>
      <c r="AA2213" t="e">
        <f t="shared" si="1145"/>
        <v>#DIV/0!</v>
      </c>
      <c r="AB2213" t="str">
        <f t="shared" si="1146"/>
        <v>1.1441493199418-0.422707857514747i</v>
      </c>
      <c r="AC2213" t="str">
        <f t="shared" si="1147"/>
        <v>0.816342184599788-0.884108518281979i</v>
      </c>
      <c r="AD2213" t="str">
        <f t="shared" si="1148"/>
        <v>0.903094329226576+0.460254950503163i</v>
      </c>
      <c r="AE2213" t="e">
        <f t="shared" si="1149"/>
        <v>#DIV/0!</v>
      </c>
      <c r="AF2213" t="str">
        <f t="shared" si="1150"/>
        <v>-19.1548360418086-1.60097283421962i</v>
      </c>
      <c r="AG2213" t="e">
        <f t="shared" si="1151"/>
        <v>#DIV/0!</v>
      </c>
      <c r="AH2213" t="e">
        <f t="shared" si="1152"/>
        <v>#DIV/0!</v>
      </c>
      <c r="AI2213" t="e">
        <f t="shared" si="1153"/>
        <v>#DIV/0!</v>
      </c>
      <c r="AJ2213" t="e">
        <f t="shared" si="1154"/>
        <v>#DIV/0!</v>
      </c>
      <c r="AK2213"/>
      <c r="AL2213"/>
      <c r="AM2213"/>
      <c r="AN2213"/>
    </row>
    <row r="2214" spans="1:40" x14ac:dyDescent="0.25">
      <c r="A2214"/>
      <c r="B2214">
        <f t="shared" si="1155"/>
        <v>280000</v>
      </c>
      <c r="C2214" s="186" t="str">
        <f t="shared" si="1123"/>
        <v>-1.25459980815348E-06+0.0112567570396398i</v>
      </c>
      <c r="D2214" s="158" t="str">
        <f t="shared" si="1124"/>
        <v>-7.66667628526521+0.0863018039705718i</v>
      </c>
      <c r="E2214" t="str">
        <f t="shared" si="1125"/>
        <v>7.99975897511198-0.0439106024914517i</v>
      </c>
      <c r="F2214" t="str">
        <f t="shared" si="1126"/>
        <v>0.999200663533147+4.38404318567769E-06i</v>
      </c>
      <c r="G2214">
        <f t="shared" si="1121"/>
        <v>1</v>
      </c>
      <c r="H2214" t="str">
        <f t="shared" si="1127"/>
        <v>11.4900198731946+1.68185058613703i</v>
      </c>
      <c r="I2214" t="str">
        <f t="shared" si="1128"/>
        <v>1099.55742875643i</v>
      </c>
      <c r="J2214" t="str">
        <f t="shared" si="1122"/>
        <v>-1635.53832337103+240.547979574187i</v>
      </c>
      <c r="K2214" t="str">
        <f t="shared" si="1129"/>
        <v>0.0967840974541653-0.658056246239826i</v>
      </c>
      <c r="L2214" t="str">
        <f t="shared" si="1130"/>
        <v>0.0124040919610748-0.0715393429245613i</v>
      </c>
      <c r="M2214" t="str">
        <f t="shared" si="1131"/>
        <v>0.10918818941524-0.729595589164387i</v>
      </c>
      <c r="N2214" t="str">
        <f t="shared" si="1132"/>
        <v>-2.06301405451707i</v>
      </c>
      <c r="O2214" t="str">
        <f t="shared" si="1133"/>
        <v>-0.472581503264875-0.88128696959158i</v>
      </c>
      <c r="P2214" t="str">
        <f t="shared" si="1134"/>
        <v>1.47258150326488+0.88128696959158i</v>
      </c>
      <c r="Q2214" t="str">
        <f t="shared" si="1135"/>
        <v>-1.47258150326488+1.18172708492549i</v>
      </c>
      <c r="R2214" t="str">
        <f t="shared" si="1136"/>
        <v>-0.316146829382743-0.852167596770882i</v>
      </c>
      <c r="S2214" t="str">
        <f t="shared" si="1137"/>
        <v>0.217521420608747i</v>
      </c>
      <c r="T2214" t="str">
        <f t="shared" si="1138"/>
        <v>0.185364706246344-0.0687687074482854i</v>
      </c>
      <c r="U2214" t="e">
        <f t="shared" si="1139"/>
        <v>#DIV/0!</v>
      </c>
      <c r="V2214" t="str">
        <f t="shared" si="1140"/>
        <v>1.33333333333333E-06-0.000378940340694988i</v>
      </c>
      <c r="W2214" t="e">
        <f t="shared" si="1141"/>
        <v>#DIV/0!</v>
      </c>
      <c r="X2214" t="e">
        <f t="shared" si="1142"/>
        <v>#DIV/0!</v>
      </c>
      <c r="Y2214" t="str">
        <f t="shared" si="1143"/>
        <v>0.00083+0.281486701761645i</v>
      </c>
      <c r="Z2214" t="e">
        <f t="shared" si="1144"/>
        <v>#DIV/0!</v>
      </c>
      <c r="AA2214" t="e">
        <f t="shared" si="1145"/>
        <v>#DIV/0!</v>
      </c>
      <c r="AB2214" t="str">
        <f t="shared" si="1146"/>
        <v>1.14300271399795-0.424044149737225i</v>
      </c>
      <c r="AC2214" t="str">
        <f t="shared" si="1147"/>
        <v>0.815421655578899-0.88023035147776i</v>
      </c>
      <c r="AD2214" t="str">
        <f t="shared" si="1148"/>
        <v>0.906625980535192+0.458652959740961i</v>
      </c>
      <c r="AE2214" t="e">
        <f t="shared" si="1149"/>
        <v>#DIV/0!</v>
      </c>
      <c r="AF2214" t="str">
        <f t="shared" si="1150"/>
        <v>-19.1566961584598-1.59554878216646i</v>
      </c>
      <c r="AG2214" t="e">
        <f t="shared" si="1151"/>
        <v>#DIV/0!</v>
      </c>
      <c r="AH2214" t="e">
        <f t="shared" si="1152"/>
        <v>#DIV/0!</v>
      </c>
      <c r="AI2214" t="e">
        <f t="shared" si="1153"/>
        <v>#DIV/0!</v>
      </c>
      <c r="AJ2214" t="e">
        <f t="shared" si="1154"/>
        <v>#DIV/0!</v>
      </c>
      <c r="AK2214"/>
      <c r="AL2214"/>
      <c r="AM2214"/>
      <c r="AN2214"/>
    </row>
    <row r="2215" spans="1:40" x14ac:dyDescent="0.25">
      <c r="A2215"/>
      <c r="B2215">
        <f t="shared" si="1155"/>
        <v>281000</v>
      </c>
      <c r="C2215" s="186" t="str">
        <f t="shared" si="1123"/>
        <v>-1.24568616111642E-06+0.0112166974070367i</v>
      </c>
      <c r="D2215" s="158" t="str">
        <f t="shared" si="1124"/>
        <v>-7.66667621692723+0.0859946801206147i</v>
      </c>
      <c r="E2215" t="str">
        <f t="shared" si="1125"/>
        <v>7.99975725048367-0.0440674165715008i</v>
      </c>
      <c r="F2215" t="str">
        <f t="shared" si="1126"/>
        <v>0.999200663705194+4.39969953577555E-06i</v>
      </c>
      <c r="G2215">
        <f t="shared" si="1121"/>
        <v>1</v>
      </c>
      <c r="H2215" t="str">
        <f t="shared" si="1127"/>
        <v>11.4918608742558+1.6761549972652i</v>
      </c>
      <c r="I2215" t="str">
        <f t="shared" si="1128"/>
        <v>1103.48441957341i</v>
      </c>
      <c r="J2215" t="str">
        <f t="shared" si="1122"/>
        <v>-1647.24875703699+241.407079501237i</v>
      </c>
      <c r="K2215" t="str">
        <f t="shared" si="1129"/>
        <v>0.0961101090246897-0.655810334795084i</v>
      </c>
      <c r="L2215" t="str">
        <f t="shared" si="1130"/>
        <v>0.0123185180758758-0.0712995392317618i</v>
      </c>
      <c r="M2215" t="str">
        <f t="shared" si="1131"/>
        <v>0.108428627100566-0.727109874026846i</v>
      </c>
      <c r="N2215" t="str">
        <f t="shared" si="1132"/>
        <v>-2.07038196185463i</v>
      </c>
      <c r="O2215" t="str">
        <f t="shared" si="1133"/>
        <v>-0.479061858010497-0.877781143679636i</v>
      </c>
      <c r="P2215" t="str">
        <f t="shared" si="1134"/>
        <v>1.4790618580105+0.877781143679636i</v>
      </c>
      <c r="Q2215" t="str">
        <f t="shared" si="1135"/>
        <v>-1.4790618580105+1.19260081817499i</v>
      </c>
      <c r="R2215" t="str">
        <f t="shared" si="1136"/>
        <v>-0.316012889820378-0.848279852420044i</v>
      </c>
      <c r="S2215" t="str">
        <f t="shared" si="1137"/>
        <v>0.218298282825208i</v>
      </c>
      <c r="T2215" t="str">
        <f t="shared" si="1138"/>
        <v>0.185178035138516-0.0689850711984202i</v>
      </c>
      <c r="U2215" t="e">
        <f t="shared" si="1139"/>
        <v>#DIV/0!</v>
      </c>
      <c r="V2215" t="str">
        <f t="shared" si="1140"/>
        <v>1.33333333333333E-06-0.000377591798557284i</v>
      </c>
      <c r="W2215" t="e">
        <f t="shared" si="1141"/>
        <v>#DIV/0!</v>
      </c>
      <c r="X2215" t="e">
        <f t="shared" si="1142"/>
        <v>#DIV/0!</v>
      </c>
      <c r="Y2215" t="str">
        <f t="shared" si="1143"/>
        <v>0.00083+0.282492011410794i</v>
      </c>
      <c r="Z2215" t="e">
        <f t="shared" si="1144"/>
        <v>#DIV/0!</v>
      </c>
      <c r="AA2215" t="e">
        <f t="shared" si="1145"/>
        <v>#DIV/0!</v>
      </c>
      <c r="AB2215" t="str">
        <f t="shared" si="1146"/>
        <v>1.14185165570216-0.425378299903256i</v>
      </c>
      <c r="AC2215" t="str">
        <f t="shared" si="1147"/>
        <v>0.814512645323883-0.876374798591826i</v>
      </c>
      <c r="AD2215" t="str">
        <f t="shared" si="1148"/>
        <v>0.91014776825731+0.457024540170302i</v>
      </c>
      <c r="AE2215" t="e">
        <f t="shared" si="1149"/>
        <v>#DIV/0!</v>
      </c>
      <c r="AF2215" t="str">
        <f t="shared" si="1150"/>
        <v>-19.158537091183-1.59016031714459i</v>
      </c>
      <c r="AG2215" t="e">
        <f t="shared" si="1151"/>
        <v>#DIV/0!</v>
      </c>
      <c r="AH2215" t="e">
        <f t="shared" si="1152"/>
        <v>#DIV/0!</v>
      </c>
      <c r="AI2215" t="e">
        <f t="shared" si="1153"/>
        <v>#DIV/0!</v>
      </c>
      <c r="AJ2215" t="e">
        <f t="shared" si="1154"/>
        <v>#DIV/0!</v>
      </c>
      <c r="AK2215"/>
      <c r="AL2215"/>
      <c r="AM2215"/>
      <c r="AN2215"/>
    </row>
    <row r="2216" spans="1:40" x14ac:dyDescent="0.25">
      <c r="A2216"/>
      <c r="B2216">
        <f t="shared" si="1155"/>
        <v>282000</v>
      </c>
      <c r="C2216" s="186" t="str">
        <f t="shared" si="1123"/>
        <v>-1.23686717187895E-06+0.0111769218852926i</v>
      </c>
      <c r="D2216" s="158" t="str">
        <f t="shared" si="1124"/>
        <v>-7.66667614931497+0.08568973445391i</v>
      </c>
      <c r="E2216" t="str">
        <f t="shared" si="1125"/>
        <v>7.99975551970771-0.0442242305499467i</v>
      </c>
      <c r="F2216" t="str">
        <f t="shared" si="1126"/>
        <v>0.999200663877859+4.41535587574558E-06i</v>
      </c>
      <c r="G2216">
        <f t="shared" si="1121"/>
        <v>1</v>
      </c>
      <c r="H2216" t="str">
        <f t="shared" si="1127"/>
        <v>11.4936829513572+1.67049683589362i</v>
      </c>
      <c r="I2216" t="str">
        <f t="shared" si="1128"/>
        <v>1107.4114103904i</v>
      </c>
      <c r="J2216" t="str">
        <f t="shared" si="1122"/>
        <v>-1659.00093912957+242.266179428287i</v>
      </c>
      <c r="K2216" t="str">
        <f t="shared" si="1129"/>
        <v>0.095443089629904-0.653579363422077i</v>
      </c>
      <c r="L2216" t="str">
        <f t="shared" si="1130"/>
        <v>0.012233817995677-0.0710612858412467i</v>
      </c>
      <c r="M2216" t="str">
        <f t="shared" si="1131"/>
        <v>0.107676907625581-0.724640649263324i</v>
      </c>
      <c r="N2216" t="str">
        <f t="shared" si="1132"/>
        <v>-2.07774986919219i</v>
      </c>
      <c r="O2216" t="str">
        <f t="shared" si="1133"/>
        <v>-0.485516206493702-0.874227666704712i</v>
      </c>
      <c r="P2216" t="str">
        <f t="shared" si="1134"/>
        <v>1.4855162064937+0.874227666704712i</v>
      </c>
      <c r="Q2216" t="str">
        <f t="shared" si="1135"/>
        <v>-1.4855162064937+1.20352220248748i</v>
      </c>
      <c r="R2216" t="str">
        <f t="shared" si="1136"/>
        <v>-0.31587830565288-0.84441638223716i</v>
      </c>
      <c r="S2216" t="str">
        <f t="shared" si="1137"/>
        <v>0.219075145041667i</v>
      </c>
      <c r="T2216" t="str">
        <f t="shared" si="1138"/>
        <v>0.184990641414166-0.0692010856264207i</v>
      </c>
      <c r="U2216" t="e">
        <f t="shared" si="1139"/>
        <v>#DIV/0!</v>
      </c>
      <c r="V2216" t="str">
        <f t="shared" si="1140"/>
        <v>1.33333333333333E-06-0.000376252820548217i</v>
      </c>
      <c r="W2216" t="e">
        <f t="shared" si="1141"/>
        <v>#DIV/0!</v>
      </c>
      <c r="X2216" t="e">
        <f t="shared" si="1142"/>
        <v>#DIV/0!</v>
      </c>
      <c r="Y2216" t="str">
        <f t="shared" si="1143"/>
        <v>0.00083+0.283497321059943i</v>
      </c>
      <c r="Z2216" t="e">
        <f t="shared" si="1144"/>
        <v>#DIV/0!</v>
      </c>
      <c r="AA2216" t="e">
        <f t="shared" si="1145"/>
        <v>#DIV/0!</v>
      </c>
      <c r="AB2216" t="str">
        <f t="shared" si="1146"/>
        <v>1.14069614158161-0.42671029606621i</v>
      </c>
      <c r="AC2216" t="str">
        <f t="shared" si="1147"/>
        <v>0.813615007077176-0.872541637780272i</v>
      </c>
      <c r="AD2216" t="str">
        <f t="shared" si="1148"/>
        <v>0.913659497504206+0.455369744949242i</v>
      </c>
      <c r="AE2216" t="e">
        <f t="shared" si="1149"/>
        <v>#DIV/0!</v>
      </c>
      <c r="AF2216" t="str">
        <f t="shared" si="1150"/>
        <v>-19.1603591006722-1.58480710143971i</v>
      </c>
      <c r="AG2216" t="e">
        <f t="shared" si="1151"/>
        <v>#DIV/0!</v>
      </c>
      <c r="AH2216" t="e">
        <f t="shared" si="1152"/>
        <v>#DIV/0!</v>
      </c>
      <c r="AI2216" t="e">
        <f t="shared" si="1153"/>
        <v>#DIV/0!</v>
      </c>
      <c r="AJ2216" t="e">
        <f t="shared" si="1154"/>
        <v>#DIV/0!</v>
      </c>
      <c r="AK2216"/>
      <c r="AL2216"/>
      <c r="AM2216"/>
      <c r="AN2216"/>
    </row>
    <row r="2217" spans="1:40" x14ac:dyDescent="0.25">
      <c r="A2217"/>
      <c r="B2217">
        <f t="shared" si="1155"/>
        <v>283000</v>
      </c>
      <c r="C2217" s="186" t="str">
        <f t="shared" si="1123"/>
        <v>-1.22814150488831E-06+0.0111374274626319i</v>
      </c>
      <c r="D2217" s="158" t="str">
        <f t="shared" si="1124"/>
        <v>-7.66667608241817+0.0853869438801779i</v>
      </c>
      <c r="E2217" t="str">
        <f t="shared" si="1125"/>
        <v>7.99975378278409-0.0443810444264281i</v>
      </c>
      <c r="F2217" t="str">
        <f t="shared" si="1126"/>
        <v>0.999200664051133+4.43101220555168E-06i</v>
      </c>
      <c r="G2217">
        <f t="shared" si="1121"/>
        <v>1</v>
      </c>
      <c r="H2217" t="str">
        <f t="shared" si="1127"/>
        <v>11.4954863608273+1.66487574530748i</v>
      </c>
      <c r="I2217" t="str">
        <f t="shared" si="1128"/>
        <v>1111.33840120739i</v>
      </c>
      <c r="J2217" t="str">
        <f t="shared" si="1122"/>
        <v>-1670.79486964876+243.125279355338i</v>
      </c>
      <c r="K2217" t="str">
        <f t="shared" si="1129"/>
        <v>0.0947829441681634-0.65136318718597i</v>
      </c>
      <c r="L2217" t="str">
        <f t="shared" si="1130"/>
        <v>0.0121499799836277-0.0708245683321771i</v>
      </c>
      <c r="M2217" t="str">
        <f t="shared" si="1131"/>
        <v>0.106932924151791-0.722187755518147i</v>
      </c>
      <c r="N2217" t="str">
        <f t="shared" si="1132"/>
        <v>-2.08511777652975i</v>
      </c>
      <c r="O2217" t="str">
        <f t="shared" si="1133"/>
        <v>-0.491944198334935-0.870626731570194i</v>
      </c>
      <c r="P2217" t="str">
        <f t="shared" si="1134"/>
        <v>1.49194419833494+0.870626731570194i</v>
      </c>
      <c r="Q2217" t="str">
        <f t="shared" si="1135"/>
        <v>-1.49194419833494+1.21449104495956i</v>
      </c>
      <c r="R2217" t="str">
        <f t="shared" si="1136"/>
        <v>-0.315743074861187-0.840576926333245i</v>
      </c>
      <c r="S2217" t="str">
        <f t="shared" si="1137"/>
        <v>0.219852007258126i</v>
      </c>
      <c r="T2217" t="str">
        <f t="shared" si="1138"/>
        <v>0.18480252450923-0.0694167487860847i</v>
      </c>
      <c r="U2217" t="e">
        <f t="shared" si="1139"/>
        <v>#DIV/0!</v>
      </c>
      <c r="V2217" t="str">
        <f t="shared" si="1140"/>
        <v>1.33333333333333E-06-0.000374923305281262i</v>
      </c>
      <c r="W2217" t="e">
        <f t="shared" si="1141"/>
        <v>#DIV/0!</v>
      </c>
      <c r="X2217" t="e">
        <f t="shared" si="1142"/>
        <v>#DIV/0!</v>
      </c>
      <c r="Y2217" t="str">
        <f t="shared" si="1143"/>
        <v>0.00083+0.284502630709092i</v>
      </c>
      <c r="Z2217" t="e">
        <f t="shared" si="1144"/>
        <v>#DIV/0!</v>
      </c>
      <c r="AA2217" t="e">
        <f t="shared" si="1145"/>
        <v>#DIV/0!</v>
      </c>
      <c r="AB2217" t="str">
        <f t="shared" si="1146"/>
        <v>1.13953616815817-0.428040126225344i</v>
      </c>
      <c r="AC2217" t="str">
        <f t="shared" si="1147"/>
        <v>0.812728596607495-0.868730649965476i</v>
      </c>
      <c r="AD2217" t="str">
        <f t="shared" si="1148"/>
        <v>0.917160973563269+0.453688628652153i</v>
      </c>
      <c r="AE2217" t="e">
        <f t="shared" si="1149"/>
        <v>#DIV/0!</v>
      </c>
      <c r="AF2217" t="str">
        <f t="shared" si="1150"/>
        <v>-19.1621624432455-1.5794888014273i</v>
      </c>
      <c r="AG2217" t="e">
        <f t="shared" si="1151"/>
        <v>#DIV/0!</v>
      </c>
      <c r="AH2217" t="e">
        <f t="shared" si="1152"/>
        <v>#DIV/0!</v>
      </c>
      <c r="AI2217" t="e">
        <f t="shared" si="1153"/>
        <v>#DIV/0!</v>
      </c>
      <c r="AJ2217" t="e">
        <f t="shared" si="1154"/>
        <v>#DIV/0!</v>
      </c>
      <c r="AK2217"/>
      <c r="AL2217"/>
      <c r="AM2217"/>
      <c r="AN2217"/>
    </row>
    <row r="2218" spans="1:40" x14ac:dyDescent="0.25">
      <c r="A2218"/>
      <c r="B2218">
        <f t="shared" si="1155"/>
        <v>284000</v>
      </c>
      <c r="C2218" s="186" t="str">
        <f t="shared" si="1123"/>
        <v>-1.21950784806348E-06+0.0110982111696981i</v>
      </c>
      <c r="D2218" s="158" t="str">
        <f t="shared" si="1124"/>
        <v>-7.66667601622685+0.0850862856343521i</v>
      </c>
      <c r="E2218" t="str">
        <f t="shared" si="1125"/>
        <v>7.99975203971283-0.0445378582005833i</v>
      </c>
      <c r="F2218" t="str">
        <f t="shared" si="1126"/>
        <v>0.999200664225025+4.44666852515788E-06i</v>
      </c>
      <c r="G2218">
        <f t="shared" si="1121"/>
        <v>1</v>
      </c>
      <c r="H2218" t="str">
        <f t="shared" si="1127"/>
        <v>11.4972713547067+1.65929137314863i</v>
      </c>
      <c r="I2218" t="str">
        <f t="shared" si="1128"/>
        <v>1115.26539202438i</v>
      </c>
      <c r="J2218" t="str">
        <f t="shared" si="1122"/>
        <v>-1682.63054859457+243.984379282388i</v>
      </c>
      <c r="K2218" t="str">
        <f t="shared" si="1129"/>
        <v>0.0941295791433568-0.649161662967148i</v>
      </c>
      <c r="L2218" t="str">
        <f t="shared" si="1130"/>
        <v>0.0120669924972267-0.0705893724536011i</v>
      </c>
      <c r="M2218" t="str">
        <f t="shared" si="1131"/>
        <v>0.106196571640584-0.719751035420749i</v>
      </c>
      <c r="N2218" t="str">
        <f t="shared" si="1132"/>
        <v>-2.09248568386731i</v>
      </c>
      <c r="O2218" t="str">
        <f t="shared" si="1133"/>
        <v>-0.498345484585434-0.866978533755773i</v>
      </c>
      <c r="P2218" t="str">
        <f t="shared" si="1134"/>
        <v>1.49834548458543+0.866978533755773i</v>
      </c>
      <c r="Q2218" t="str">
        <f t="shared" si="1135"/>
        <v>-1.49834548458543+1.22550715011154i</v>
      </c>
      <c r="R2218" t="str">
        <f t="shared" si="1136"/>
        <v>-0.315607195414587-0.836761228475885i</v>
      </c>
      <c r="S2218" t="str">
        <f t="shared" si="1137"/>
        <v>0.220628869474587i</v>
      </c>
      <c r="T2218" t="str">
        <f t="shared" si="1138"/>
        <v>0.184613683858801-0.0696320587223654i</v>
      </c>
      <c r="U2218" t="e">
        <f t="shared" si="1139"/>
        <v>#DIV/0!</v>
      </c>
      <c r="V2218" t="str">
        <f t="shared" si="1140"/>
        <v>1.33333333333333E-06-0.000373603152797877i</v>
      </c>
      <c r="W2218" t="e">
        <f t="shared" si="1141"/>
        <v>#DIV/0!</v>
      </c>
      <c r="X2218" t="e">
        <f t="shared" si="1142"/>
        <v>#DIV/0!</v>
      </c>
      <c r="Y2218" t="str">
        <f t="shared" si="1143"/>
        <v>0.00083+0.28550794035824i</v>
      </c>
      <c r="Z2218" t="e">
        <f t="shared" si="1144"/>
        <v>#DIV/0!</v>
      </c>
      <c r="AA2218" t="e">
        <f t="shared" si="1145"/>
        <v>#DIV/0!</v>
      </c>
      <c r="AB2218" t="str">
        <f t="shared" si="1146"/>
        <v>1.13837173194847-0.429367778325375i</v>
      </c>
      <c r="AC2218" t="str">
        <f t="shared" si="1147"/>
        <v>0.811853272159486-0.864941618794712i</v>
      </c>
      <c r="AD2218" t="str">
        <f t="shared" si="1148"/>
        <v>0.920652001908013+0.451981247270811i</v>
      </c>
      <c r="AE2218" t="e">
        <f t="shared" si="1149"/>
        <v>#DIV/0!</v>
      </c>
      <c r="AF2218" t="str">
        <f t="shared" si="1150"/>
        <v>-19.1639473709335-1.57420508751428i</v>
      </c>
      <c r="AG2218" t="e">
        <f t="shared" si="1151"/>
        <v>#DIV/0!</v>
      </c>
      <c r="AH2218" t="e">
        <f t="shared" si="1152"/>
        <v>#DIV/0!</v>
      </c>
      <c r="AI2218" t="e">
        <f t="shared" si="1153"/>
        <v>#DIV/0!</v>
      </c>
      <c r="AJ2218" t="e">
        <f t="shared" si="1154"/>
        <v>#DIV/0!</v>
      </c>
      <c r="AK2218"/>
      <c r="AL2218"/>
      <c r="AM2218"/>
      <c r="AN2218"/>
    </row>
    <row r="2219" spans="1:40" x14ac:dyDescent="0.25">
      <c r="A2219"/>
      <c r="B2219">
        <f t="shared" si="1155"/>
        <v>285000</v>
      </c>
      <c r="C2219" s="186" t="str">
        <f t="shared" si="1123"/>
        <v>-1.21096491230196E-06+0.01105927007881i</v>
      </c>
      <c r="D2219" s="158" t="str">
        <f t="shared" si="1124"/>
        <v>-7.66667595073098+0.0847877372708767i</v>
      </c>
      <c r="E2219" t="str">
        <f t="shared" si="1125"/>
        <v>7.99975029049393-0.0446946718720509i</v>
      </c>
      <c r="F2219" t="str">
        <f t="shared" si="1126"/>
        <v>0.999200664399526+4.46232483452807E-06i</v>
      </c>
      <c r="G2219">
        <f t="shared" si="1121"/>
        <v>1</v>
      </c>
      <c r="H2219" t="str">
        <f t="shared" si="1127"/>
        <v>11.4990381808322+1.65374337135218i</v>
      </c>
      <c r="I2219" t="str">
        <f t="shared" si="1128"/>
        <v>1119.19238284136i</v>
      </c>
      <c r="J2219" t="str">
        <f t="shared" si="1122"/>
        <v>-1694.50797596699+244.84347920944i</v>
      </c>
      <c r="K2219" t="str">
        <f t="shared" si="1129"/>
        <v>0.0934829026327263-0.646974649433885i</v>
      </c>
      <c r="L2219" t="str">
        <f t="shared" si="1130"/>
        <v>0.0119848441845151-0.0703556841221221i</v>
      </c>
      <c r="M2219" t="str">
        <f t="shared" si="1131"/>
        <v>0.105467746817241-0.717330333556007i</v>
      </c>
      <c r="N2219" t="str">
        <f t="shared" si="1132"/>
        <v>-2.09985359120487i</v>
      </c>
      <c r="O2219" t="str">
        <f t="shared" si="1133"/>
        <v>-0.50471971774617-0.863283271306833i</v>
      </c>
      <c r="P2219" t="str">
        <f t="shared" si="1134"/>
        <v>1.50471971774617+0.863283271306833i</v>
      </c>
      <c r="Q2219" t="str">
        <f t="shared" si="1135"/>
        <v>-1.50471971774617+1.23657031989804i</v>
      </c>
      <c r="R2219" t="str">
        <f t="shared" si="1136"/>
        <v>-0.315470665270723-0.832969036025174i</v>
      </c>
      <c r="S2219" t="str">
        <f t="shared" si="1137"/>
        <v>0.221405731691047i</v>
      </c>
      <c r="T2219" t="str">
        <f t="shared" si="1138"/>
        <v>0.18442411889714-0.0698470134713258i</v>
      </c>
      <c r="U2219" t="e">
        <f t="shared" si="1139"/>
        <v>#DIV/0!</v>
      </c>
      <c r="V2219" t="str">
        <f t="shared" si="1140"/>
        <v>1.33333333333333E-06-0.000372292264542446i</v>
      </c>
      <c r="W2219" t="e">
        <f t="shared" si="1141"/>
        <v>#DIV/0!</v>
      </c>
      <c r="X2219" t="e">
        <f t="shared" si="1142"/>
        <v>#DIV/0!</v>
      </c>
      <c r="Y2219" t="str">
        <f t="shared" si="1143"/>
        <v>0.00083+0.286513250007389i</v>
      </c>
      <c r="Z2219" t="e">
        <f t="shared" si="1144"/>
        <v>#DIV/0!</v>
      </c>
      <c r="AA2219" t="e">
        <f t="shared" si="1145"/>
        <v>#DIV/0!</v>
      </c>
      <c r="AB2219" t="str">
        <f t="shared" si="1146"/>
        <v>1.13720282946404-0.430693240256202i</v>
      </c>
      <c r="AC2219" t="str">
        <f t="shared" si="1147"/>
        <v>0.810988894404465-0.861174330599513i</v>
      </c>
      <c r="AD2219" t="str">
        <f t="shared" si="1148"/>
        <v>0.924132388208229+0.450247658215452i</v>
      </c>
      <c r="AE2219" t="e">
        <f t="shared" si="1149"/>
        <v>#DIV/0!</v>
      </c>
      <c r="AF2219" t="str">
        <f t="shared" si="1150"/>
        <v>-19.1657141315632-1.5689556340813i</v>
      </c>
      <c r="AG2219" t="e">
        <f t="shared" si="1151"/>
        <v>#DIV/0!</v>
      </c>
      <c r="AH2219" t="e">
        <f t="shared" si="1152"/>
        <v>#DIV/0!</v>
      </c>
      <c r="AI2219" t="e">
        <f t="shared" si="1153"/>
        <v>#DIV/0!</v>
      </c>
      <c r="AJ2219" t="e">
        <f t="shared" si="1154"/>
        <v>#DIV/0!</v>
      </c>
      <c r="AK2219"/>
      <c r="AL2219"/>
      <c r="AM2219"/>
      <c r="AN2219"/>
    </row>
    <row r="2220" spans="1:40" x14ac:dyDescent="0.25">
      <c r="A2220"/>
      <c r="B2220">
        <f t="shared" si="1155"/>
        <v>286000</v>
      </c>
      <c r="C2220" s="186" t="str">
        <f t="shared" si="1123"/>
        <v>-1.20251143099858E-06+0.0110206013032331i</v>
      </c>
      <c r="D2220" s="158" t="str">
        <f t="shared" si="1124"/>
        <v>-7.66667588592097+0.0844912766581205i</v>
      </c>
      <c r="E2220" t="str">
        <f t="shared" si="1125"/>
        <v>7.9997485351274-0.0448514854404694i</v>
      </c>
      <c r="F2220" t="str">
        <f t="shared" si="1126"/>
        <v>0.999200664574645+4.47798113362631E-06i</v>
      </c>
      <c r="G2220">
        <f t="shared" si="1121"/>
        <v>1</v>
      </c>
      <c r="H2220" t="str">
        <f t="shared" si="1127"/>
        <v>11.5007870829206+1.64823139608443i</v>
      </c>
      <c r="I2220" t="str">
        <f t="shared" si="1128"/>
        <v>1123.11937365835i</v>
      </c>
      <c r="J2220" t="str">
        <f t="shared" si="1122"/>
        <v>-1706.42715176603+245.70257913649i</v>
      </c>
      <c r="K2220" t="str">
        <f t="shared" si="1129"/>
        <v>0.0928428242554216-0.644802007015499i</v>
      </c>
      <c r="L2220" t="str">
        <f t="shared" si="1130"/>
        <v>0.0119035238803554-0.0701234894196008i</v>
      </c>
      <c r="M2220" t="str">
        <f t="shared" si="1131"/>
        <v>0.104746348135777-0.7149254964351i</v>
      </c>
      <c r="N2220" t="str">
        <f t="shared" si="1132"/>
        <v>-2.10722149854243i</v>
      </c>
      <c r="O2220" t="str">
        <f t="shared" si="1133"/>
        <v>-0.511066551786714-0.859541144823701i</v>
      </c>
      <c r="P2220" t="str">
        <f t="shared" si="1134"/>
        <v>1.51106655178671+0.859541144823701i</v>
      </c>
      <c r="Q2220" t="str">
        <f t="shared" si="1135"/>
        <v>-1.51106655178671+1.24768035371873i</v>
      </c>
      <c r="R2220" t="str">
        <f t="shared" si="1136"/>
        <v>-0.315333482375487-0.829200099871026i</v>
      </c>
      <c r="S2220" t="str">
        <f t="shared" si="1137"/>
        <v>0.222182593907506i</v>
      </c>
      <c r="T2220" t="str">
        <f t="shared" si="1138"/>
        <v>0.184233829057708-0.0700616110600725i</v>
      </c>
      <c r="U2220" t="e">
        <f t="shared" si="1139"/>
        <v>#DIV/0!</v>
      </c>
      <c r="V2220" t="str">
        <f t="shared" si="1140"/>
        <v>1.33333333333333E-06-0.000370990543337752i</v>
      </c>
      <c r="W2220" t="e">
        <f t="shared" si="1141"/>
        <v>#DIV/0!</v>
      </c>
      <c r="X2220" t="e">
        <f t="shared" si="1142"/>
        <v>#DIV/0!</v>
      </c>
      <c r="Y2220" t="str">
        <f t="shared" si="1143"/>
        <v>0.00083+0.287518559656538i</v>
      </c>
      <c r="Z2220" t="e">
        <f t="shared" si="1144"/>
        <v>#DIV/0!</v>
      </c>
      <c r="AA2220" t="e">
        <f t="shared" si="1145"/>
        <v>#DIV/0!</v>
      </c>
      <c r="AB2220" t="str">
        <f t="shared" si="1146"/>
        <v>1.13602945721146-0.432016499852497i</v>
      </c>
      <c r="AC2220" t="str">
        <f t="shared" si="1147"/>
        <v>0.810135326392369-0.85742857435575i</v>
      </c>
      <c r="AD2220" t="str">
        <f t="shared" si="1148"/>
        <v>0.927601938340069+0.448487920315779i</v>
      </c>
      <c r="AE2220" t="e">
        <f t="shared" si="1149"/>
        <v>#DIV/0!</v>
      </c>
      <c r="AF2220" t="str">
        <f t="shared" si="1150"/>
        <v>-19.1674629688416-1.56374011942631i</v>
      </c>
      <c r="AG2220" t="e">
        <f t="shared" si="1151"/>
        <v>#DIV/0!</v>
      </c>
      <c r="AH2220" t="e">
        <f t="shared" si="1152"/>
        <v>#DIV/0!</v>
      </c>
      <c r="AI2220" t="e">
        <f t="shared" si="1153"/>
        <v>#DIV/0!</v>
      </c>
      <c r="AJ2220" t="e">
        <f t="shared" si="1154"/>
        <v>#DIV/0!</v>
      </c>
      <c r="AK2220"/>
      <c r="AL2220"/>
      <c r="AM2220"/>
      <c r="AN2220"/>
    </row>
    <row r="2221" spans="1:40" x14ac:dyDescent="0.25">
      <c r="A2221"/>
      <c r="B2221">
        <f t="shared" si="1155"/>
        <v>287000</v>
      </c>
      <c r="C2221" s="186" t="str">
        <f t="shared" si="1123"/>
        <v>-1.19414615957589E-06+0.0109822019964659i</v>
      </c>
      <c r="D2221" s="158" t="str">
        <f t="shared" si="1124"/>
        <v>-7.66667582178723+0.0841968819729053i</v>
      </c>
      <c r="E2221" t="str">
        <f t="shared" si="1125"/>
        <v>7.99974677361325-0.0450082989054773i</v>
      </c>
      <c r="F2221" t="str">
        <f t="shared" si="1126"/>
        <v>0.999200664750373+4.49363742241647E-06i</v>
      </c>
      <c r="G2221">
        <f t="shared" si="1121"/>
        <v>1</v>
      </c>
      <c r="H2221" t="str">
        <f t="shared" si="1127"/>
        <v>11.5025183006496+1.64275510768159i</v>
      </c>
      <c r="I2221" t="str">
        <f t="shared" si="1128"/>
        <v>1127.04636447534i</v>
      </c>
      <c r="J2221" t="str">
        <f t="shared" si="1122"/>
        <v>-1718.38807599169+246.561679063541i</v>
      </c>
      <c r="K2221" t="str">
        <f t="shared" si="1129"/>
        <v>0.0922092551417871-0.642643597875922i</v>
      </c>
      <c r="L2221" t="str">
        <f t="shared" si="1130"/>
        <v>0.0118230206027936-0.0698927745908917i</v>
      </c>
      <c r="M2221" t="str">
        <f t="shared" si="1131"/>
        <v>0.104032275744581-0.712536372466814i</v>
      </c>
      <c r="N2221" t="str">
        <f t="shared" si="1132"/>
        <v>-2.11458940587999i</v>
      </c>
      <c r="O2221" t="str">
        <f t="shared" si="1133"/>
        <v>-0.517385642164021-0.855752357450754i</v>
      </c>
      <c r="P2221" t="str">
        <f t="shared" si="1134"/>
        <v>1.51738564216402+0.855752357450754i</v>
      </c>
      <c r="Q2221" t="str">
        <f t="shared" si="1135"/>
        <v>-1.51738564216402+1.25883704842924i</v>
      </c>
      <c r="R2221" t="str">
        <f t="shared" si="1136"/>
        <v>-0.315195644663-0.825454174371768i</v>
      </c>
      <c r="S2221" t="str">
        <f t="shared" si="1137"/>
        <v>0.222959456123967i</v>
      </c>
      <c r="T2221" t="str">
        <f t="shared" si="1138"/>
        <v>0.184042813773188-0.0702758495067056i</v>
      </c>
      <c r="U2221" t="e">
        <f t="shared" si="1139"/>
        <v>#DIV/0!</v>
      </c>
      <c r="V2221" t="str">
        <f t="shared" si="1140"/>
        <v>1.33333333333333E-06-0.000369697893360965i</v>
      </c>
      <c r="W2221" t="e">
        <f t="shared" si="1141"/>
        <v>#DIV/0!</v>
      </c>
      <c r="X2221" t="e">
        <f t="shared" si="1142"/>
        <v>#DIV/0!</v>
      </c>
      <c r="Y2221" t="str">
        <f t="shared" si="1143"/>
        <v>0.00083+0.288523869305687i</v>
      </c>
      <c r="Z2221" t="e">
        <f t="shared" si="1144"/>
        <v>#DIV/0!</v>
      </c>
      <c r="AA2221" t="e">
        <f t="shared" si="1145"/>
        <v>#DIV/0!</v>
      </c>
      <c r="AB2221" t="str">
        <f t="shared" si="1146"/>
        <v>1.13485161169252-0.433337544893396i</v>
      </c>
      <c r="AC2221" t="str">
        <f t="shared" si="1147"/>
        <v>0.809292433504763-0.853704141644335i</v>
      </c>
      <c r="AD2221" t="str">
        <f t="shared" si="1148"/>
        <v>0.93106045839628+0.446702093821879i</v>
      </c>
      <c r="AE2221" t="e">
        <f t="shared" si="1149"/>
        <v>#DIV/0!</v>
      </c>
      <c r="AF2221" t="str">
        <f t="shared" si="1150"/>
        <v>-19.1691941224368-1.55855822570868i</v>
      </c>
      <c r="AG2221" t="e">
        <f t="shared" si="1151"/>
        <v>#DIV/0!</v>
      </c>
      <c r="AH2221" t="e">
        <f t="shared" si="1152"/>
        <v>#DIV/0!</v>
      </c>
      <c r="AI2221" t="e">
        <f t="shared" si="1153"/>
        <v>#DIV/0!</v>
      </c>
      <c r="AJ2221" t="e">
        <f t="shared" si="1154"/>
        <v>#DIV/0!</v>
      </c>
      <c r="AK2221"/>
      <c r="AL2221"/>
      <c r="AM2221"/>
      <c r="AN2221"/>
    </row>
    <row r="2222" spans="1:40" x14ac:dyDescent="0.25">
      <c r="A2222"/>
      <c r="B2222">
        <f t="shared" si="1155"/>
        <v>288000</v>
      </c>
      <c r="C2222" s="186" t="str">
        <f t="shared" si="1123"/>
        <v>-1.18586787502614E-06+0.0109440693515418i</v>
      </c>
      <c r="D2222" s="158" t="str">
        <f t="shared" si="1124"/>
        <v>-7.66667575832042+0.0839045316951538i</v>
      </c>
      <c r="E2222" t="str">
        <f t="shared" si="1125"/>
        <v>7.9997450059515-0.045165112266713i</v>
      </c>
      <c r="F2222" t="str">
        <f t="shared" si="1126"/>
        <v>0.99920066492671+4.50929370086251E-06i</v>
      </c>
      <c r="G2222">
        <f t="shared" si="1121"/>
        <v>1</v>
      </c>
      <c r="H2222" t="str">
        <f t="shared" si="1127"/>
        <v>11.5042320697374+1.63731417058962i</v>
      </c>
      <c r="I2222" t="str">
        <f t="shared" si="1128"/>
        <v>1130.97335529233i</v>
      </c>
      <c r="J2222" t="str">
        <f t="shared" si="1122"/>
        <v>-1730.39074864397+247.420778990591i</v>
      </c>
      <c r="K2222" t="str">
        <f t="shared" si="1129"/>
        <v>0.0915821079033506-0.640499285887779i</v>
      </c>
      <c r="L2222" t="str">
        <f t="shared" si="1130"/>
        <v>0.0117433235495032-0.0696635260416133i</v>
      </c>
      <c r="M2222" t="str">
        <f t="shared" si="1131"/>
        <v>0.103325431452854-0.710162811929392i</v>
      </c>
      <c r="N2222" t="str">
        <f t="shared" si="1132"/>
        <v>-2.12195731321755i</v>
      </c>
      <c r="O2222" t="str">
        <f t="shared" si="1133"/>
        <v>-0.523676645841132-0.851917114865397i</v>
      </c>
      <c r="P2222" t="str">
        <f t="shared" si="1134"/>
        <v>1.52367664584113+0.851917114865397i</v>
      </c>
      <c r="Q2222" t="str">
        <f t="shared" si="1135"/>
        <v>-1.52367664584113+1.27004019835215i</v>
      </c>
      <c r="R2222" t="str">
        <f t="shared" si="1136"/>
        <v>-0.315057150055542-0.821731017294039i</v>
      </c>
      <c r="S2222" t="str">
        <f t="shared" si="1137"/>
        <v>0.223736318340426i</v>
      </c>
      <c r="T2222" t="str">
        <f t="shared" si="1138"/>
        <v>0.183851072475501-0.0704897268202541i</v>
      </c>
      <c r="U2222" t="e">
        <f t="shared" si="1139"/>
        <v>#DIV/0!</v>
      </c>
      <c r="V2222" t="str">
        <f t="shared" si="1140"/>
        <v>1.33333333333333E-06-0.000368414220120128i</v>
      </c>
      <c r="W2222" t="e">
        <f t="shared" si="1141"/>
        <v>#DIV/0!</v>
      </c>
      <c r="X2222" t="e">
        <f t="shared" si="1142"/>
        <v>#DIV/0!</v>
      </c>
      <c r="Y2222" t="str">
        <f t="shared" si="1143"/>
        <v>0.00083+0.289529178954835i</v>
      </c>
      <c r="Z2222" t="e">
        <f t="shared" si="1144"/>
        <v>#DIV/0!</v>
      </c>
      <c r="AA2222" t="e">
        <f t="shared" si="1145"/>
        <v>#DIV/0!</v>
      </c>
      <c r="AB2222" t="str">
        <f t="shared" si="1146"/>
        <v>1.13366928940431-0.434656363102098i</v>
      </c>
      <c r="AC2222" t="str">
        <f t="shared" si="1147"/>
        <v>0.808460083408962-0.850000826612613i</v>
      </c>
      <c r="AD2222" t="str">
        <f t="shared" si="1148"/>
        <v>0.934507754696352+0.444890240405048i</v>
      </c>
      <c r="AE2222" t="e">
        <f t="shared" si="1149"/>
        <v>#DIV/0!</v>
      </c>
      <c r="AF2222" t="str">
        <f t="shared" si="1150"/>
        <v>-19.1709078280578-1.55340963889447i</v>
      </c>
      <c r="AG2222" t="e">
        <f t="shared" si="1151"/>
        <v>#DIV/0!</v>
      </c>
      <c r="AH2222" t="e">
        <f t="shared" si="1152"/>
        <v>#DIV/0!</v>
      </c>
      <c r="AI2222" t="e">
        <f t="shared" si="1153"/>
        <v>#DIV/0!</v>
      </c>
      <c r="AJ2222" t="e">
        <f t="shared" si="1154"/>
        <v>#DIV/0!</v>
      </c>
      <c r="AK2222"/>
      <c r="AL2222"/>
      <c r="AM2222"/>
      <c r="AN2222"/>
    </row>
    <row r="2223" spans="1:40" x14ac:dyDescent="0.25">
      <c r="A2223"/>
      <c r="B2223">
        <f t="shared" si="1155"/>
        <v>289000</v>
      </c>
      <c r="C2223" s="186" t="str">
        <f t="shared" si="1123"/>
        <v>-1.17767537546422E-06+0.010906200600345i</v>
      </c>
      <c r="D2223" s="158" t="str">
        <f t="shared" si="1124"/>
        <v>-7.66667569551125+0.083614204602645i</v>
      </c>
      <c r="E2223" t="str">
        <f t="shared" si="1125"/>
        <v>7.99974323214213-0.0453219255238152i</v>
      </c>
      <c r="F2223" t="str">
        <f t="shared" si="1126"/>
        <v>0.999200665103675+4.52494996892858E-06i</v>
      </c>
      <c r="G2223">
        <f t="shared" si="1121"/>
        <v>1</v>
      </c>
      <c r="H2223" t="str">
        <f t="shared" si="1127"/>
        <v>11.5059286220196+1.63190825330492i</v>
      </c>
      <c r="I2223" t="str">
        <f t="shared" si="1128"/>
        <v>1134.90034610931i</v>
      </c>
      <c r="J2223" t="str">
        <f t="shared" si="1122"/>
        <v>-1742.43516972286+248.279878917643i</v>
      </c>
      <c r="K2223" t="str">
        <f t="shared" si="1129"/>
        <v>0.0909612966035047-0.638368936606874i</v>
      </c>
      <c r="L2223" t="str">
        <f t="shared" si="1130"/>
        <v>0.011664422094308-0.0694357303359497i</v>
      </c>
      <c r="M2223" t="str">
        <f t="shared" si="1131"/>
        <v>0.102625718697813-0.707804666942824i</v>
      </c>
      <c r="N2223" t="str">
        <f t="shared" si="1132"/>
        <v>-2.12932522055512i</v>
      </c>
      <c r="O2223" t="str">
        <f t="shared" si="1133"/>
        <v>-0.529939221305807-0.848035625266884i</v>
      </c>
      <c r="P2223" t="str">
        <f t="shared" si="1134"/>
        <v>1.52993922130581+0.848035625266884i</v>
      </c>
      <c r="Q2223" t="str">
        <f t="shared" si="1135"/>
        <v>-1.52993922130581+1.28128959528824i</v>
      </c>
      <c r="R2223" t="str">
        <f t="shared" si="1136"/>
        <v>-0.314917996463496-0.818030389753906i</v>
      </c>
      <c r="S2223" t="str">
        <f t="shared" si="1137"/>
        <v>0.224513180556886i</v>
      </c>
      <c r="T2223" t="str">
        <f t="shared" si="1138"/>
        <v>0.183658604595839-0.0707032410006217i</v>
      </c>
      <c r="U2223" t="e">
        <f t="shared" si="1139"/>
        <v>#DIV/0!</v>
      </c>
      <c r="V2223" t="str">
        <f t="shared" si="1140"/>
        <v>1.33333333333333E-06-0.000367139430431131i</v>
      </c>
      <c r="W2223" t="e">
        <f t="shared" si="1141"/>
        <v>#DIV/0!</v>
      </c>
      <c r="X2223" t="e">
        <f t="shared" si="1142"/>
        <v>#DIV/0!</v>
      </c>
      <c r="Y2223" t="str">
        <f t="shared" si="1143"/>
        <v>0.00083+0.290534488603984i</v>
      </c>
      <c r="Z2223" t="e">
        <f t="shared" si="1144"/>
        <v>#DIV/0!</v>
      </c>
      <c r="AA2223" t="e">
        <f t="shared" si="1145"/>
        <v>#DIV/0!</v>
      </c>
      <c r="AB2223" t="str">
        <f t="shared" si="1146"/>
        <v>1.13248248683943-0.435972942145538i</v>
      </c>
      <c r="AC2223" t="str">
        <f t="shared" si="1147"/>
        <v>0.807638146013177-0.84631842593645i</v>
      </c>
      <c r="AD2223" t="str">
        <f t="shared" si="1148"/>
        <v>0.937943633796786+0.443052423158618i</v>
      </c>
      <c r="AE2223" t="e">
        <f t="shared" si="1149"/>
        <v>#DIV/0!</v>
      </c>
      <c r="AF2223" t="str">
        <f t="shared" si="1150"/>
        <v>-19.1726043175308-1.54829404870228i</v>
      </c>
      <c r="AG2223" t="e">
        <f t="shared" si="1151"/>
        <v>#DIV/0!</v>
      </c>
      <c r="AH2223" t="e">
        <f t="shared" si="1152"/>
        <v>#DIV/0!</v>
      </c>
      <c r="AI2223" t="e">
        <f t="shared" si="1153"/>
        <v>#DIV/0!</v>
      </c>
      <c r="AJ2223" t="e">
        <f t="shared" si="1154"/>
        <v>#DIV/0!</v>
      </c>
      <c r="AK2223"/>
      <c r="AL2223"/>
      <c r="AM2223"/>
      <c r="AN2223"/>
    </row>
    <row r="2224" spans="1:40" x14ac:dyDescent="0.25">
      <c r="A2224"/>
      <c r="B2224">
        <f t="shared" si="1155"/>
        <v>290000</v>
      </c>
      <c r="C2224" s="186" t="str">
        <f t="shared" si="1123"/>
        <v>-1.16956747969136E-06+0.0108685930129405i</v>
      </c>
      <c r="D2224" s="158" t="str">
        <f t="shared" si="1124"/>
        <v>-7.66667563335068+0.0833258797658772i</v>
      </c>
      <c r="E2224" t="str">
        <f t="shared" si="1125"/>
        <v>7.99974145218518-0.0454787386764222i</v>
      </c>
      <c r="F2224" t="str">
        <f t="shared" si="1126"/>
        <v>0.999200665281238+4.54060622657838E-06i</v>
      </c>
      <c r="G2224">
        <f t="shared" si="1121"/>
        <v>1</v>
      </c>
      <c r="H2224" t="str">
        <f t="shared" si="1127"/>
        <v>11.5076081855261+1.62653702831611i</v>
      </c>
      <c r="I2224" t="str">
        <f t="shared" si="1128"/>
        <v>1138.8273369263i</v>
      </c>
      <c r="J2224" t="str">
        <f t="shared" si="1122"/>
        <v>-1754.52133922837+249.138978844693i</v>
      </c>
      <c r="K2224" t="str">
        <f t="shared" si="1129"/>
        <v>0.0903467367288516-0.636252417247131i</v>
      </c>
      <c r="L2224" t="str">
        <f t="shared" si="1130"/>
        <v>0.0115863057837831-0.0692093741944869i</v>
      </c>
      <c r="M2224" t="str">
        <f t="shared" si="1131"/>
        <v>0.101933042512635-0.705461791441618i</v>
      </c>
      <c r="N2224" t="str">
        <f t="shared" si="1132"/>
        <v>-2.13669312789268i</v>
      </c>
      <c r="O2224" t="str">
        <f t="shared" si="1133"/>
        <v>-0.536173028589029-0.844108099365044i</v>
      </c>
      <c r="P2224" t="str">
        <f t="shared" si="1134"/>
        <v>1.53617302858903+0.844108099365044i</v>
      </c>
      <c r="Q2224" t="str">
        <f t="shared" si="1135"/>
        <v>-1.53617302858903+1.29258502852764i</v>
      </c>
      <c r="R2224" t="str">
        <f t="shared" si="1136"/>
        <v>-0.314778181785299-0.81435205615926i</v>
      </c>
      <c r="S2224" t="str">
        <f t="shared" si="1137"/>
        <v>0.225290042773347i</v>
      </c>
      <c r="T2224" t="str">
        <f t="shared" si="1138"/>
        <v>0.183465409564683-0.0709163900385264i</v>
      </c>
      <c r="U2224" t="e">
        <f t="shared" si="1139"/>
        <v>#DIV/0!</v>
      </c>
      <c r="V2224" t="str">
        <f t="shared" si="1140"/>
        <v>1.33333333333333E-06-0.000365873432395162i</v>
      </c>
      <c r="W2224" t="e">
        <f t="shared" si="1141"/>
        <v>#DIV/0!</v>
      </c>
      <c r="X2224" t="e">
        <f t="shared" si="1142"/>
        <v>#DIV/0!</v>
      </c>
      <c r="Y2224" t="str">
        <f t="shared" si="1143"/>
        <v>0.00083+0.291539798253133i</v>
      </c>
      <c r="Z2224" t="e">
        <f t="shared" si="1144"/>
        <v>#DIV/0!</v>
      </c>
      <c r="AA2224" t="e">
        <f t="shared" si="1145"/>
        <v>#DIV/0!</v>
      </c>
      <c r="AB2224" t="str">
        <f t="shared" si="1146"/>
        <v>1.13129120048609-0.437287269634004i</v>
      </c>
      <c r="AC2224" t="str">
        <f t="shared" si="1147"/>
        <v>0.8068264934227-0.842656738782893i</v>
      </c>
      <c r="AD2224" t="str">
        <f t="shared" si="1148"/>
        <v>0.941367902501345+0.441188706598634i</v>
      </c>
      <c r="AE2224" t="e">
        <f t="shared" si="1149"/>
        <v>#DIV/0!</v>
      </c>
      <c r="AF2224" t="str">
        <f t="shared" si="1150"/>
        <v>-19.1742838188768-1.54321114855023i</v>
      </c>
      <c r="AG2224" t="e">
        <f t="shared" si="1151"/>
        <v>#DIV/0!</v>
      </c>
      <c r="AH2224" t="e">
        <f t="shared" si="1152"/>
        <v>#DIV/0!</v>
      </c>
      <c r="AI2224" t="e">
        <f t="shared" si="1153"/>
        <v>#DIV/0!</v>
      </c>
      <c r="AJ2224" t="e">
        <f t="shared" si="1154"/>
        <v>#DIV/0!</v>
      </c>
      <c r="AK2224"/>
      <c r="AL2224"/>
      <c r="AM2224"/>
      <c r="AN2224"/>
    </row>
    <row r="2225" spans="1:40" x14ac:dyDescent="0.25">
      <c r="A2225"/>
      <c r="B2225">
        <f t="shared" si="1155"/>
        <v>291000</v>
      </c>
      <c r="C2225" s="186" t="str">
        <f t="shared" si="1123"/>
        <v>-1.16154302676938E-06+0.0108312438969181i</v>
      </c>
      <c r="D2225" s="158" t="str">
        <f t="shared" si="1124"/>
        <v>-7.6666755718299+0.0830395365430388i</v>
      </c>
      <c r="E2225" t="str">
        <f t="shared" si="1125"/>
        <v>7.99973966608064-0.0456355517241726i</v>
      </c>
      <c r="F2225" t="str">
        <f t="shared" si="1126"/>
        <v>0.99920066545942+4.55626247377604E-06i</v>
      </c>
      <c r="G2225">
        <f t="shared" si="1121"/>
        <v>1</v>
      </c>
      <c r="H2225" t="str">
        <f t="shared" si="1127"/>
        <v>11.5092709845543+1.62120017204671i</v>
      </c>
      <c r="I2225" t="str">
        <f t="shared" si="1128"/>
        <v>1142.75432774329i</v>
      </c>
      <c r="J2225" t="str">
        <f t="shared" si="1122"/>
        <v>-1766.64925716049+249.998078771743i</v>
      </c>
      <c r="K2225" t="str">
        <f t="shared" si="1129"/>
        <v>0.0897383451612079-0.634149596655935i</v>
      </c>
      <c r="L2225" t="str">
        <f t="shared" si="1130"/>
        <v>0.0115089643339304-0.0689844444920792i</v>
      </c>
      <c r="M2225" t="str">
        <f t="shared" si="1131"/>
        <v>0.101247309495138-0.703134041148014i</v>
      </c>
      <c r="N2225" t="str">
        <f t="shared" si="1132"/>
        <v>-2.14406103523024i</v>
      </c>
      <c r="O2225" t="str">
        <f t="shared" si="1133"/>
        <v>-0.54237772928351-0.84013475036881i</v>
      </c>
      <c r="P2225" t="str">
        <f t="shared" si="1134"/>
        <v>1.54237772928351+0.84013475036881i</v>
      </c>
      <c r="Q2225" t="str">
        <f t="shared" si="1135"/>
        <v>-1.54237772928351+1.30392628486143i</v>
      </c>
      <c r="R2225" t="str">
        <f t="shared" si="1136"/>
        <v>-0.314637703907389-0.810695784153314i</v>
      </c>
      <c r="S2225" t="str">
        <f t="shared" si="1137"/>
        <v>0.226066904989806i</v>
      </c>
      <c r="T2225" t="str">
        <f t="shared" si="1138"/>
        <v>0.183271486811824-0.0711291719154424i</v>
      </c>
      <c r="U2225" t="e">
        <f t="shared" si="1139"/>
        <v>#DIV/0!</v>
      </c>
      <c r="V2225" t="str">
        <f t="shared" si="1140"/>
        <v>1.33333333333333E-06-0.000364616135376622i</v>
      </c>
      <c r="W2225" t="e">
        <f t="shared" si="1141"/>
        <v>#DIV/0!</v>
      </c>
      <c r="X2225" t="e">
        <f t="shared" si="1142"/>
        <v>#DIV/0!</v>
      </c>
      <c r="Y2225" t="str">
        <f t="shared" si="1143"/>
        <v>0.00083+0.292545107902282i</v>
      </c>
      <c r="Z2225" t="e">
        <f t="shared" si="1144"/>
        <v>#DIV/0!</v>
      </c>
      <c r="AA2225" t="e">
        <f t="shared" si="1145"/>
        <v>#DIV/0!</v>
      </c>
      <c r="AB2225" t="str">
        <f t="shared" si="1146"/>
        <v>1.13009542682825-0.43859933312079i</v>
      </c>
      <c r="AC2225" t="str">
        <f t="shared" si="1147"/>
        <v>0.806024999897075-0.839015566773479i</v>
      </c>
      <c r="AD2225" t="str">
        <f t="shared" si="1148"/>
        <v>0.944780367871382+0.439299156664481i</v>
      </c>
      <c r="AE2225" t="e">
        <f t="shared" si="1149"/>
        <v>#DIV/0!</v>
      </c>
      <c r="AF2225" t="str">
        <f t="shared" si="1150"/>
        <v>-19.1759465563842-1.53816063550367i</v>
      </c>
      <c r="AG2225" t="e">
        <f t="shared" si="1151"/>
        <v>#DIV/0!</v>
      </c>
      <c r="AH2225" t="e">
        <f t="shared" si="1152"/>
        <v>#DIV/0!</v>
      </c>
      <c r="AI2225" t="e">
        <f t="shared" si="1153"/>
        <v>#DIV/0!</v>
      </c>
      <c r="AJ2225" t="e">
        <f t="shared" si="1154"/>
        <v>#DIV/0!</v>
      </c>
      <c r="AK2225"/>
      <c r="AL2225"/>
      <c r="AM2225"/>
      <c r="AN2225"/>
    </row>
    <row r="2226" spans="1:40" x14ac:dyDescent="0.25">
      <c r="A2226"/>
      <c r="B2226">
        <f t="shared" si="1155"/>
        <v>292000</v>
      </c>
      <c r="C2226" s="186" t="str">
        <f t="shared" si="1123"/>
        <v>-1.15360087560509E-06+0.01079415059675i</v>
      </c>
      <c r="D2226" s="158" t="str">
        <f t="shared" si="1124"/>
        <v>-7.66667551094008+0.0827551545750834i</v>
      </c>
      <c r="E2226" t="str">
        <f t="shared" si="1125"/>
        <v>7.99973787382851-0.0457923646667048i</v>
      </c>
      <c r="F2226" t="str">
        <f t="shared" si="1126"/>
        <v>0.999200665638221+4.57191871048554E-06i</v>
      </c>
      <c r="G2226">
        <f t="shared" si="1121"/>
        <v>1</v>
      </c>
      <c r="H2226" t="str">
        <f t="shared" si="1127"/>
        <v>11.510917239742+1.61589736479866i</v>
      </c>
      <c r="I2226" t="str">
        <f t="shared" si="1128"/>
        <v>1146.68131856027i</v>
      </c>
      <c r="J2226" t="str">
        <f t="shared" si="1122"/>
        <v>-1778.81892351923+250.857178698794i</v>
      </c>
      <c r="K2226" t="str">
        <f t="shared" si="1129"/>
        <v>0.0891360401502382-0.632060345289915i</v>
      </c>
      <c r="L2226" t="str">
        <f t="shared" si="1130"/>
        <v>0.0114323876269284-0.0687609282557488i</v>
      </c>
      <c r="M2226" t="str">
        <f t="shared" si="1131"/>
        <v>0.100568427777167-0.700821273545664i</v>
      </c>
      <c r="N2226" t="str">
        <f t="shared" si="1132"/>
        <v>-2.1514289425678i</v>
      </c>
      <c r="O2226" t="str">
        <f t="shared" si="1133"/>
        <v>-0.548552986562029-0.836115793974662i</v>
      </c>
      <c r="P2226" t="str">
        <f t="shared" si="1134"/>
        <v>1.54855298656203+0.836115793974662i</v>
      </c>
      <c r="Q2226" t="str">
        <f t="shared" si="1135"/>
        <v>-1.54855298656203+1.31531314859314i</v>
      </c>
      <c r="R2226" t="str">
        <f t="shared" si="1136"/>
        <v>-0.314496560704134-0.807061344559338i</v>
      </c>
      <c r="S2226" t="str">
        <f t="shared" si="1137"/>
        <v>0.226843767206265i</v>
      </c>
      <c r="T2226" t="str">
        <f t="shared" si="1138"/>
        <v>0.183076835766394-0.0713415846035396i</v>
      </c>
      <c r="U2226" t="e">
        <f t="shared" si="1139"/>
        <v>#DIV/0!</v>
      </c>
      <c r="V2226" t="str">
        <f t="shared" si="1140"/>
        <v>1.33333333333333E-06-0.000363367449981496i</v>
      </c>
      <c r="W2226" t="e">
        <f t="shared" si="1141"/>
        <v>#DIV/0!</v>
      </c>
      <c r="X2226" t="e">
        <f t="shared" si="1142"/>
        <v>#DIV/0!</v>
      </c>
      <c r="Y2226" t="str">
        <f t="shared" si="1143"/>
        <v>0.00083+0.29355041755143i</v>
      </c>
      <c r="Z2226" t="e">
        <f t="shared" si="1144"/>
        <v>#DIV/0!</v>
      </c>
      <c r="AA2226" t="e">
        <f t="shared" si="1145"/>
        <v>#DIV/0!</v>
      </c>
      <c r="AB2226" t="str">
        <f t="shared" si="1146"/>
        <v>1.12889516234579-0.439909120101814i</v>
      </c>
      <c r="AC2226" t="str">
        <f t="shared" si="1147"/>
        <v>0.80523354180826-0.835394713948192i</v>
      </c>
      <c r="AD2226" t="str">
        <f t="shared" si="1148"/>
        <v>0.948180837236151+0.437383840719469i</v>
      </c>
      <c r="AE2226" t="e">
        <f t="shared" si="1149"/>
        <v>#DIV/0!</v>
      </c>
      <c r="AF2226" t="str">
        <f t="shared" si="1150"/>
        <v>-19.1775927506821-1.53314221022358i</v>
      </c>
      <c r="AG2226" t="e">
        <f t="shared" si="1151"/>
        <v>#DIV/0!</v>
      </c>
      <c r="AH2226" t="e">
        <f t="shared" si="1152"/>
        <v>#DIV/0!</v>
      </c>
      <c r="AI2226" t="e">
        <f t="shared" si="1153"/>
        <v>#DIV/0!</v>
      </c>
      <c r="AJ2226" t="e">
        <f t="shared" si="1154"/>
        <v>#DIV/0!</v>
      </c>
      <c r="AK2226"/>
      <c r="AL2226"/>
      <c r="AM2226"/>
      <c r="AN2226"/>
    </row>
    <row r="2227" spans="1:40" x14ac:dyDescent="0.25">
      <c r="A2227"/>
      <c r="B2227">
        <f t="shared" si="1155"/>
        <v>293000</v>
      </c>
      <c r="C2227" s="186" t="str">
        <f t="shared" si="1123"/>
        <v>-1.14573990454458E-06+0.0107573104931615i</v>
      </c>
      <c r="D2227" s="158" t="str">
        <f t="shared" si="1124"/>
        <v>-7.66667545067257+0.0824727137809049i</v>
      </c>
      <c r="E2227" t="str">
        <f t="shared" si="1125"/>
        <v>7.99973607542882-0.0459491775036575i</v>
      </c>
      <c r="F2227" t="str">
        <f t="shared" si="1126"/>
        <v>0.99920066581763+4.58757493667075E-06i</v>
      </c>
      <c r="G2227">
        <f t="shared" si="1121"/>
        <v>1</v>
      </c>
      <c r="H2227" t="str">
        <f t="shared" si="1127"/>
        <v>11.5125471681378+1.61062829069686i</v>
      </c>
      <c r="I2227" t="str">
        <f t="shared" si="1128"/>
        <v>1150.60830937726i</v>
      </c>
      <c r="J2227" t="str">
        <f t="shared" si="1122"/>
        <v>-1791.03033830459+251.716278625844i</v>
      </c>
      <c r="K2227" t="str">
        <f t="shared" si="1129"/>
        <v>0.0885397412867169-0.629984535191154i</v>
      </c>
      <c r="L2227" t="str">
        <f t="shared" si="1130"/>
        <v>0.0113565657079532-0.0685388126626151i</v>
      </c>
      <c r="M2227" t="str">
        <f t="shared" si="1131"/>
        <v>0.0998963069946701-0.698523347853769i</v>
      </c>
      <c r="N2227" t="str">
        <f t="shared" si="1132"/>
        <v>-2.15879684990536i</v>
      </c>
      <c r="O2227" t="str">
        <f t="shared" si="1133"/>
        <v>-0.554698465195724-0.832051448354913i</v>
      </c>
      <c r="P2227" t="str">
        <f t="shared" si="1134"/>
        <v>1.55469846519572+0.832051448354913i</v>
      </c>
      <c r="Q2227" t="str">
        <f t="shared" si="1135"/>
        <v>-1.55469846519572+1.32674540155045i</v>
      </c>
      <c r="R2227" t="str">
        <f t="shared" si="1136"/>
        <v>-0.314354750037789-0.803448511326497i</v>
      </c>
      <c r="S2227" t="str">
        <f t="shared" si="1137"/>
        <v>0.227620629422726i</v>
      </c>
      <c r="T2227" t="str">
        <f t="shared" si="1138"/>
        <v>0.182881455856889-0.0715536260656252i</v>
      </c>
      <c r="U2227" t="e">
        <f t="shared" si="1139"/>
        <v>#DIV/0!</v>
      </c>
      <c r="V2227" t="str">
        <f t="shared" si="1140"/>
        <v>1.33333333333333E-06-0.000362127288036167i</v>
      </c>
      <c r="W2227" t="e">
        <f t="shared" si="1141"/>
        <v>#DIV/0!</v>
      </c>
      <c r="X2227" t="e">
        <f t="shared" si="1142"/>
        <v>#DIV/0!</v>
      </c>
      <c r="Y2227" t="str">
        <f t="shared" si="1143"/>
        <v>0.00083+0.294555727200579i</v>
      </c>
      <c r="Z2227" t="e">
        <f t="shared" si="1144"/>
        <v>#DIV/0!</v>
      </c>
      <c r="AA2227" t="e">
        <f t="shared" si="1145"/>
        <v>#DIV/0!</v>
      </c>
      <c r="AB2227" t="str">
        <f t="shared" si="1146"/>
        <v>1.12769040351469-0.441216618015261i</v>
      </c>
      <c r="AC2227" t="str">
        <f t="shared" si="1147"/>
        <v>0.804451997599709-0.831793986730052i</v>
      </c>
      <c r="AD2227" t="str">
        <f t="shared" si="1148"/>
        <v>0.951569118203174+0.435442827551361i</v>
      </c>
      <c r="AE2227" t="e">
        <f t="shared" si="1149"/>
        <v>#DIV/0!</v>
      </c>
      <c r="AF2227" t="str">
        <f t="shared" si="1150"/>
        <v>-19.1792226188104-1.52815557691596i</v>
      </c>
      <c r="AG2227" t="e">
        <f t="shared" si="1151"/>
        <v>#DIV/0!</v>
      </c>
      <c r="AH2227" t="e">
        <f t="shared" si="1152"/>
        <v>#DIV/0!</v>
      </c>
      <c r="AI2227" t="e">
        <f t="shared" si="1153"/>
        <v>#DIV/0!</v>
      </c>
      <c r="AJ2227" t="e">
        <f t="shared" si="1154"/>
        <v>#DIV/0!</v>
      </c>
      <c r="AK2227"/>
      <c r="AL2227"/>
      <c r="AM2227"/>
      <c r="AN2227"/>
    </row>
    <row r="2228" spans="1:40" x14ac:dyDescent="0.25">
      <c r="A2228"/>
      <c r="B2228">
        <f t="shared" si="1155"/>
        <v>294000</v>
      </c>
      <c r="C2228" s="186" t="str">
        <f t="shared" si="1123"/>
        <v>-1.13795901097721E-06+0.0107207210025141i</v>
      </c>
      <c r="D2228" s="158" t="str">
        <f t="shared" si="1124"/>
        <v>-7.66667539101908+0.0821921943526081i</v>
      </c>
      <c r="E2228" t="str">
        <f t="shared" si="1125"/>
        <v>7.99973427088157-0.0461059902346691i</v>
      </c>
      <c r="F2228" t="str">
        <f t="shared" si="1126"/>
        <v>0.999200665997648+4.60323115229565E-06i</v>
      </c>
      <c r="G2228">
        <f t="shared" si="1121"/>
        <v>1</v>
      </c>
      <c r="H2228" t="str">
        <f t="shared" si="1127"/>
        <v>11.5141609832711+1.60539263763461i</v>
      </c>
      <c r="I2228" t="str">
        <f t="shared" si="1128"/>
        <v>1154.53530019425i</v>
      </c>
      <c r="J2228" t="str">
        <f t="shared" si="1122"/>
        <v>-1803.28350151656+252.575378552896i</v>
      </c>
      <c r="K2228" t="str">
        <f t="shared" si="1129"/>
        <v>0.0879493694763868-0.627922039963756i</v>
      </c>
      <c r="L2228" t="str">
        <f t="shared" si="1130"/>
        <v>0.0112814887820698-0.068318085037856i</v>
      </c>
      <c r="M2228" t="str">
        <f t="shared" si="1131"/>
        <v>0.0992308582584566-0.696240125001612i</v>
      </c>
      <c r="N2228" t="str">
        <f t="shared" si="1132"/>
        <v>-2.16616475724292i</v>
      </c>
      <c r="O2228" t="str">
        <f t="shared" si="1133"/>
        <v>-0.560813831572291-0.827941934145871i</v>
      </c>
      <c r="P2228" t="str">
        <f t="shared" si="1134"/>
        <v>1.56081383157229+0.827941934145871i</v>
      </c>
      <c r="Q2228" t="str">
        <f t="shared" si="1135"/>
        <v>-1.56081383157229+1.33822282309705i</v>
      </c>
      <c r="R2228" t="str">
        <f t="shared" si="1136"/>
        <v>-0.314212269758444-0.799857061476794i</v>
      </c>
      <c r="S2228" t="str">
        <f t="shared" si="1137"/>
        <v>0.228397491639185i</v>
      </c>
      <c r="T2228" t="str">
        <f t="shared" si="1138"/>
        <v>0.182685346511189-0.0717652942550836i</v>
      </c>
      <c r="U2228" t="e">
        <f t="shared" si="1139"/>
        <v>#DIV/0!</v>
      </c>
      <c r="V2228" t="str">
        <f t="shared" si="1140"/>
        <v>1.33333333333333E-06-0.000360895562566656i</v>
      </c>
      <c r="W2228" t="e">
        <f t="shared" si="1141"/>
        <v>#DIV/0!</v>
      </c>
      <c r="X2228" t="e">
        <f t="shared" si="1142"/>
        <v>#DIV/0!</v>
      </c>
      <c r="Y2228" t="str">
        <f t="shared" si="1143"/>
        <v>0.00083+0.295561036849728i</v>
      </c>
      <c r="Z2228" t="e">
        <f t="shared" si="1144"/>
        <v>#DIV/0!</v>
      </c>
      <c r="AA2228" t="e">
        <f t="shared" si="1145"/>
        <v>#DIV/0!</v>
      </c>
      <c r="AB2228" t="str">
        <f t="shared" si="1146"/>
        <v>1.12648114680711-0.442521814241216i</v>
      </c>
      <c r="AC2228" t="str">
        <f t="shared" si="1147"/>
        <v>0.803680247746396-0.828213193890187i</v>
      </c>
      <c r="AD2228" t="str">
        <f t="shared" si="1148"/>
        <v>0.954945018668651+0.433476187372721i</v>
      </c>
      <c r="AE2228" t="e">
        <f t="shared" si="1149"/>
        <v>#DIV/0!</v>
      </c>
      <c r="AF2228" t="str">
        <f t="shared" si="1150"/>
        <v>-19.1808363742902-1.523200443282i</v>
      </c>
      <c r="AG2228" t="e">
        <f t="shared" si="1151"/>
        <v>#DIV/0!</v>
      </c>
      <c r="AH2228" t="e">
        <f t="shared" si="1152"/>
        <v>#DIV/0!</v>
      </c>
      <c r="AI2228" t="e">
        <f t="shared" si="1153"/>
        <v>#DIV/0!</v>
      </c>
      <c r="AJ2228" t="e">
        <f t="shared" si="1154"/>
        <v>#DIV/0!</v>
      </c>
      <c r="AK2228"/>
      <c r="AL2228"/>
      <c r="AM2228"/>
      <c r="AN2228"/>
    </row>
    <row r="2229" spans="1:40" x14ac:dyDescent="0.25">
      <c r="A2229"/>
      <c r="B2229">
        <f t="shared" si="1155"/>
        <v>295000</v>
      </c>
      <c r="C2229" s="186" t="str">
        <f t="shared" si="1123"/>
        <v>-1.13025711094888E-06+0.0106843795762017i</v>
      </c>
      <c r="D2229" s="158" t="str">
        <f t="shared" si="1124"/>
        <v>-7.66667533197118+0.0819135767508797i</v>
      </c>
      <c r="E2229" t="str">
        <f t="shared" si="1125"/>
        <v>7.99973246018676-0.0462628028593781i</v>
      </c>
      <c r="F2229" t="str">
        <f t="shared" si="1126"/>
        <v>0.999200666178284+4.61888735732428E-06i</v>
      </c>
      <c r="G2229">
        <f t="shared" si="1121"/>
        <v>1</v>
      </c>
      <c r="H2229" t="str">
        <f t="shared" si="1127"/>
        <v>11.515758895219+1.60019009721981i</v>
      </c>
      <c r="I2229" t="str">
        <f t="shared" si="1128"/>
        <v>1158.46229101124i</v>
      </c>
      <c r="J2229" t="str">
        <f t="shared" si="1122"/>
        <v>-1815.57841315515+253.434478479946i</v>
      </c>
      <c r="K2229" t="str">
        <f t="shared" si="1129"/>
        <v>0.0873648469144045-0.625872734750842i</v>
      </c>
      <c r="L2229" t="str">
        <f t="shared" si="1130"/>
        <v>0.0112071472111918-0.0680987328526984i</v>
      </c>
      <c r="M2229" t="str">
        <f t="shared" si="1131"/>
        <v>0.0985719941255963-0.69397146760354i</v>
      </c>
      <c r="N2229" t="str">
        <f t="shared" si="1132"/>
        <v>-2.17353266458048i</v>
      </c>
      <c r="O2229" t="str">
        <f t="shared" si="1133"/>
        <v>-0.566898753714096-0.823787474435855i</v>
      </c>
      <c r="P2229" t="str">
        <f t="shared" si="1134"/>
        <v>1.5668987537141+0.823787474435855i</v>
      </c>
      <c r="Q2229" t="str">
        <f t="shared" si="1135"/>
        <v>-1.5668987537141+1.34974519014462i</v>
      </c>
      <c r="R2229" t="str">
        <f t="shared" si="1136"/>
        <v>-0.314069117703949-0.796286775053102i</v>
      </c>
      <c r="S2229" t="str">
        <f t="shared" si="1137"/>
        <v>0.229174353855645i</v>
      </c>
      <c r="T2229" t="str">
        <f t="shared" si="1138"/>
        <v>0.18248850715659-0.071976587115815i</v>
      </c>
      <c r="U2229" t="e">
        <f t="shared" si="1139"/>
        <v>#DIV/0!</v>
      </c>
      <c r="V2229" t="str">
        <f t="shared" si="1140"/>
        <v>1.33333333333333E-06-0.000359672187778294i</v>
      </c>
      <c r="W2229" t="e">
        <f t="shared" si="1141"/>
        <v>#DIV/0!</v>
      </c>
      <c r="X2229" t="e">
        <f t="shared" si="1142"/>
        <v>#DIV/0!</v>
      </c>
      <c r="Y2229" t="str">
        <f t="shared" si="1143"/>
        <v>0.00083+0.296566346498876i</v>
      </c>
      <c r="Z2229" t="e">
        <f t="shared" si="1144"/>
        <v>#DIV/0!</v>
      </c>
      <c r="AA2229" t="e">
        <f t="shared" si="1145"/>
        <v>#DIV/0!</v>
      </c>
      <c r="AB2229" t="str">
        <f t="shared" si="1146"/>
        <v>1.12526738869164-0.44382469610128i</v>
      </c>
      <c r="AC2229" t="str">
        <f t="shared" si="1147"/>
        <v>0.802918174715737-0.82465214651363i</v>
      </c>
      <c r="AD2229" t="str">
        <f t="shared" si="1148"/>
        <v>0.958308346827878+0.431483991821349i</v>
      </c>
      <c r="AE2229" t="e">
        <f t="shared" si="1149"/>
        <v>#DIV/0!</v>
      </c>
      <c r="AF2229" t="str">
        <f t="shared" si="1150"/>
        <v>-19.1824342271902-1.51827652046893i</v>
      </c>
      <c r="AG2229" t="e">
        <f t="shared" si="1151"/>
        <v>#DIV/0!</v>
      </c>
      <c r="AH2229" t="e">
        <f t="shared" si="1152"/>
        <v>#DIV/0!</v>
      </c>
      <c r="AI2229" t="e">
        <f t="shared" si="1153"/>
        <v>#DIV/0!</v>
      </c>
      <c r="AJ2229" t="e">
        <f t="shared" si="1154"/>
        <v>#DIV/0!</v>
      </c>
      <c r="AK2229"/>
      <c r="AL2229"/>
      <c r="AM2229"/>
      <c r="AN2229"/>
    </row>
    <row r="2230" spans="1:40" x14ac:dyDescent="0.25">
      <c r="A2230"/>
      <c r="B2230">
        <f t="shared" si="1155"/>
        <v>296000</v>
      </c>
      <c r="C2230" s="186" t="str">
        <f t="shared" si="1123"/>
        <v>-1.12263313878459E-06+0.0106482837000588i</v>
      </c>
      <c r="D2230" s="158" t="str">
        <f t="shared" si="1124"/>
        <v>-7.66667527352074+0.0816368417004508i</v>
      </c>
      <c r="E2230" t="str">
        <f t="shared" si="1125"/>
        <v>7.9997306433444-0.046419615377423i</v>
      </c>
      <c r="F2230" t="str">
        <f t="shared" si="1126"/>
        <v>0.999200666359538+4.63454355172061E-06i</v>
      </c>
      <c r="G2230">
        <f t="shared" si="1121"/>
        <v>1</v>
      </c>
      <c r="H2230" t="str">
        <f t="shared" si="1127"/>
        <v>11.5173411106731+1.59502036472214i</v>
      </c>
      <c r="I2230" t="str">
        <f t="shared" si="1128"/>
        <v>1162.38928182822i</v>
      </c>
      <c r="J2230" t="str">
        <f t="shared" si="1122"/>
        <v>-1827.91507322036+254.293578406997i</v>
      </c>
      <c r="K2230" t="str">
        <f t="shared" si="1129"/>
        <v>0.0867860970603695-0.623836496211929i</v>
      </c>
      <c r="L2230" t="str">
        <f t="shared" si="1130"/>
        <v>0.0111335315111065-0.0678807437224392i</v>
      </c>
      <c r="M2230" t="str">
        <f t="shared" si="1131"/>
        <v>0.097919628571476-0.691717239934368i</v>
      </c>
      <c r="N2230" t="str">
        <f t="shared" si="1132"/>
        <v>-2.18090057191804i</v>
      </c>
      <c r="O2230" t="str">
        <f t="shared" si="1133"/>
        <v>-0.572952901296192-0.819588294753088i</v>
      </c>
      <c r="P2230" t="str">
        <f t="shared" si="1134"/>
        <v>1.57295290129619+0.819588294753088i</v>
      </c>
      <c r="Q2230" t="str">
        <f t="shared" si="1135"/>
        <v>-1.57295290129619+1.36131227716495i</v>
      </c>
      <c r="R2230" t="str">
        <f t="shared" si="1136"/>
        <v>-0.313925291699856-0.792737435068241i</v>
      </c>
      <c r="S2230" t="str">
        <f t="shared" si="1137"/>
        <v>0.229951216072104i</v>
      </c>
      <c r="T2230" t="str">
        <f t="shared" si="1138"/>
        <v>0.182290937219823-0.0721875025821719i</v>
      </c>
      <c r="U2230" t="e">
        <f t="shared" si="1139"/>
        <v>#DIV/0!</v>
      </c>
      <c r="V2230" t="str">
        <f t="shared" si="1140"/>
        <v>1.33333333333333E-06-0.0003584570790358i</v>
      </c>
      <c r="W2230" t="e">
        <f t="shared" si="1141"/>
        <v>#DIV/0!</v>
      </c>
      <c r="X2230" t="e">
        <f t="shared" si="1142"/>
        <v>#DIV/0!</v>
      </c>
      <c r="Y2230" t="str">
        <f t="shared" si="1143"/>
        <v>0.00083+0.297571656148025i</v>
      </c>
      <c r="Z2230" t="e">
        <f t="shared" si="1144"/>
        <v>#DIV/0!</v>
      </c>
      <c r="AA2230" t="e">
        <f t="shared" si="1145"/>
        <v>#DIV/0!</v>
      </c>
      <c r="AB2230" t="str">
        <f t="shared" si="1146"/>
        <v>1.12404912563336-0.44512525085818i</v>
      </c>
      <c r="AC2230" t="str">
        <f t="shared" si="1147"/>
        <v>0.802165662929398-0.821110657965565i</v>
      </c>
      <c r="AD2230" t="str">
        <f t="shared" si="1148"/>
        <v>0.961658911185687+0.429466313960474i</v>
      </c>
      <c r="AE2230" t="e">
        <f t="shared" si="1149"/>
        <v>#DIV/0!</v>
      </c>
      <c r="AF2230" t="str">
        <f t="shared" si="1150"/>
        <v>-19.1840163841938-1.51338352302169i</v>
      </c>
      <c r="AG2230" t="e">
        <f t="shared" si="1151"/>
        <v>#DIV/0!</v>
      </c>
      <c r="AH2230" t="e">
        <f t="shared" si="1152"/>
        <v>#DIV/0!</v>
      </c>
      <c r="AI2230" t="e">
        <f t="shared" si="1153"/>
        <v>#DIV/0!</v>
      </c>
      <c r="AJ2230" t="e">
        <f t="shared" si="1154"/>
        <v>#DIV/0!</v>
      </c>
      <c r="AK2230"/>
      <c r="AL2230"/>
      <c r="AM2230"/>
      <c r="AN2230"/>
    </row>
    <row r="2231" spans="1:40" x14ac:dyDescent="0.25">
      <c r="A2231"/>
      <c r="B2231">
        <f t="shared" si="1155"/>
        <v>297000</v>
      </c>
      <c r="C2231" s="186" t="str">
        <f t="shared" si="1123"/>
        <v>-1.11508604671974E-06+0.010612430893781i</v>
      </c>
      <c r="D2231" s="158" t="str">
        <f t="shared" si="1124"/>
        <v>-7.66667521565972+0.0813619701856544i</v>
      </c>
      <c r="E2231" t="str">
        <f t="shared" si="1125"/>
        <v>7.99972882035451-0.0465764277884422i</v>
      </c>
      <c r="F2231" t="str">
        <f t="shared" si="1126"/>
        <v>0.999200666541392+4.65019973544842E-06i</v>
      </c>
      <c r="G2231">
        <f t="shared" si="1121"/>
        <v>1</v>
      </c>
      <c r="H2231" t="str">
        <f t="shared" si="1127"/>
        <v>11.5189078330036+1.58988313902106i</v>
      </c>
      <c r="I2231" t="str">
        <f t="shared" si="1128"/>
        <v>1166.31627264521i</v>
      </c>
      <c r="J2231" t="str">
        <f t="shared" si="1122"/>
        <v>-1840.29348171219+255.152678334047i</v>
      </c>
      <c r="K2231" t="str">
        <f t="shared" si="1129"/>
        <v>0.0862130446139028-0.621813202500711i</v>
      </c>
      <c r="L2231" t="str">
        <f t="shared" si="1130"/>
        <v>0.0110606323485666-0.0676641054044952i</v>
      </c>
      <c r="M2231" t="str">
        <f t="shared" si="1131"/>
        <v>0.0972736769624694-0.689477307905206i</v>
      </c>
      <c r="N2231" t="str">
        <f t="shared" si="1132"/>
        <v>-2.1882684792556i</v>
      </c>
      <c r="O2231" t="str">
        <f t="shared" si="1133"/>
        <v>-0.578975945664258-0.815344623053453i</v>
      </c>
      <c r="P2231" t="str">
        <f t="shared" si="1134"/>
        <v>1.57897594566426+0.815344623053453i</v>
      </c>
      <c r="Q2231" t="str">
        <f t="shared" si="1135"/>
        <v>-1.57897594566426+1.37292385620215i</v>
      </c>
      <c r="R2231" t="str">
        <f t="shared" si="1136"/>
        <v>-0.313780789559398-0.789208827455099i</v>
      </c>
      <c r="S2231" t="str">
        <f t="shared" si="1137"/>
        <v>0.230728078288565i</v>
      </c>
      <c r="T2231" t="str">
        <f t="shared" si="1138"/>
        <v>0.182092636127087-0.0723980385789085i</v>
      </c>
      <c r="U2231" t="e">
        <f t="shared" si="1139"/>
        <v>#DIV/0!</v>
      </c>
      <c r="V2231" t="str">
        <f t="shared" si="1140"/>
        <v>1.33333333333333E-06-0.00035725015284376i</v>
      </c>
      <c r="W2231" t="e">
        <f t="shared" si="1141"/>
        <v>#DIV/0!</v>
      </c>
      <c r="X2231" t="e">
        <f t="shared" si="1142"/>
        <v>#DIV/0!</v>
      </c>
      <c r="Y2231" t="str">
        <f t="shared" si="1143"/>
        <v>0.00083+0.298576965797174i</v>
      </c>
      <c r="Z2231" t="e">
        <f t="shared" si="1144"/>
        <v>#DIV/0!</v>
      </c>
      <c r="AA2231" t="e">
        <f t="shared" si="1145"/>
        <v>#DIV/0!</v>
      </c>
      <c r="AB2231" t="str">
        <f t="shared" si="1146"/>
        <v>1.12282635409408-0.446423465715459i</v>
      </c>
      <c r="AC2231" t="str">
        <f t="shared" si="1147"/>
        <v>0.801422598725888-0.817588543858275i</v>
      </c>
      <c r="AD2231" t="str">
        <f t="shared" si="1148"/>
        <v>0.96499652056697+0.427423228279034i</v>
      </c>
      <c r="AE2231" t="e">
        <f t="shared" si="1149"/>
        <v>#DIV/0!</v>
      </c>
      <c r="AF2231" t="str">
        <f t="shared" si="1150"/>
        <v>-19.1855830486633-1.50852116883541i</v>
      </c>
      <c r="AG2231" t="e">
        <f t="shared" si="1151"/>
        <v>#DIV/0!</v>
      </c>
      <c r="AH2231" t="e">
        <f t="shared" si="1152"/>
        <v>#DIV/0!</v>
      </c>
      <c r="AI2231" t="e">
        <f t="shared" si="1153"/>
        <v>#DIV/0!</v>
      </c>
      <c r="AJ2231" t="e">
        <f t="shared" si="1154"/>
        <v>#DIV/0!</v>
      </c>
      <c r="AK2231"/>
      <c r="AL2231"/>
      <c r="AM2231"/>
      <c r="AN2231"/>
    </row>
    <row r="2232" spans="1:40" x14ac:dyDescent="0.25">
      <c r="A2232"/>
      <c r="B2232">
        <f t="shared" si="1155"/>
        <v>298000</v>
      </c>
      <c r="C2232" s="186" t="str">
        <f t="shared" si="1123"/>
        <v>-1.10761480454007E-06+0.010576818710356i</v>
      </c>
      <c r="D2232" s="158" t="str">
        <f t="shared" si="1124"/>
        <v>-7.66667515838014+0.0810889434460627i</v>
      </c>
      <c r="E2232" t="str">
        <f t="shared" si="1125"/>
        <v>7.99972699121709-0.0467332400920745i</v>
      </c>
      <c r="F2232" t="str">
        <f t="shared" si="1126"/>
        <v>0.999200666723873+4.66585590847196E-06i</v>
      </c>
      <c r="G2232">
        <f t="shared" si="1121"/>
        <v>1</v>
      </c>
      <c r="H2232" t="str">
        <f t="shared" si="1127"/>
        <v>11.5204592623234+1.58477812255456i</v>
      </c>
      <c r="I2232" t="str">
        <f t="shared" si="1128"/>
        <v>1170.2432634622i</v>
      </c>
      <c r="J2232" t="str">
        <f t="shared" si="1122"/>
        <v>-1852.71363863063+256.011778261099i</v>
      </c>
      <c r="K2232" t="str">
        <f t="shared" si="1129"/>
        <v>0.0856456154907733-0.619802733243158i</v>
      </c>
      <c r="L2232" t="str">
        <f t="shared" si="1130"/>
        <v>0.0109884405384435-0.0674488057964824i</v>
      </c>
      <c r="M2232" t="str">
        <f t="shared" si="1131"/>
        <v>0.0966340560292168-0.68725153903964i</v>
      </c>
      <c r="N2232" t="str">
        <f t="shared" si="1132"/>
        <v>-2.19563638659316i</v>
      </c>
      <c r="O2232" t="str">
        <f t="shared" si="1133"/>
        <v>-0.584967559852433-0.811056689708118i</v>
      </c>
      <c r="P2232" t="str">
        <f t="shared" si="1134"/>
        <v>1.58496755985243+0.811056689708118i</v>
      </c>
      <c r="Q2232" t="str">
        <f t="shared" si="1135"/>
        <v>-1.58496755985243+1.38457969688504i</v>
      </c>
      <c r="R2232" t="str">
        <f t="shared" si="1136"/>
        <v>-0.313635609083386-0.785700741017749i</v>
      </c>
      <c r="S2232" t="str">
        <f t="shared" si="1137"/>
        <v>0.231504940505024i</v>
      </c>
      <c r="T2232" t="str">
        <f t="shared" si="1138"/>
        <v>0.181893603304067-0.0726081930211062i</v>
      </c>
      <c r="U2232" t="e">
        <f t="shared" si="1139"/>
        <v>#DIV/0!</v>
      </c>
      <c r="V2232" t="str">
        <f t="shared" si="1140"/>
        <v>1.33333333333333E-06-0.000356051326827506i</v>
      </c>
      <c r="W2232" t="e">
        <f t="shared" si="1141"/>
        <v>#DIV/0!</v>
      </c>
      <c r="X2232" t="e">
        <f t="shared" si="1142"/>
        <v>#DIV/0!</v>
      </c>
      <c r="Y2232" t="str">
        <f t="shared" si="1143"/>
        <v>0.00083+0.299582275446323i</v>
      </c>
      <c r="Z2232" t="e">
        <f t="shared" si="1144"/>
        <v>#DIV/0!</v>
      </c>
      <c r="AA2232" t="e">
        <f t="shared" si="1145"/>
        <v>#DIV/0!</v>
      </c>
      <c r="AB2232" t="str">
        <f t="shared" si="1146"/>
        <v>1.12159907053243-0.447719327817015i</v>
      </c>
      <c r="AC2232" t="str">
        <f t="shared" si="1147"/>
        <v>0.800688870324112-0.814085622018475i</v>
      </c>
      <c r="AD2232" t="str">
        <f t="shared" si="1148"/>
        <v>0.968320984127158+0.425354810691725i</v>
      </c>
      <c r="AE2232" t="e">
        <f t="shared" si="1149"/>
        <v>#DIV/0!</v>
      </c>
      <c r="AF2232" t="str">
        <f t="shared" si="1150"/>
        <v>-19.1871344207035-1.5036891791085i</v>
      </c>
      <c r="AG2232" t="e">
        <f t="shared" si="1151"/>
        <v>#DIV/0!</v>
      </c>
      <c r="AH2232" t="e">
        <f t="shared" si="1152"/>
        <v>#DIV/0!</v>
      </c>
      <c r="AI2232" t="e">
        <f t="shared" si="1153"/>
        <v>#DIV/0!</v>
      </c>
      <c r="AJ2232" t="e">
        <f t="shared" si="1154"/>
        <v>#DIV/0!</v>
      </c>
      <c r="AK2232"/>
      <c r="AL2232"/>
      <c r="AM2232"/>
      <c r="AN2232"/>
    </row>
    <row r="2233" spans="1:40" x14ac:dyDescent="0.25">
      <c r="A2233"/>
      <c r="B2233">
        <f t="shared" si="1155"/>
        <v>299000</v>
      </c>
      <c r="C2233" s="186" t="str">
        <f t="shared" si="1123"/>
        <v>-1.10021839923021E-06+0.0105414447355081i</v>
      </c>
      <c r="D2233" s="158" t="str">
        <f t="shared" si="1124"/>
        <v>-7.6666751016744+0.0808177429722288i</v>
      </c>
      <c r="E2233" t="str">
        <f t="shared" si="1125"/>
        <v>7.99972515593215-0.0468900522879582i</v>
      </c>
      <c r="F2233" t="str">
        <f t="shared" si="1126"/>
        <v>0.999200666906964+4.68151207075502E-06i</v>
      </c>
      <c r="G2233">
        <f t="shared" si="1121"/>
        <v>1</v>
      </c>
      <c r="H2233" t="str">
        <f t="shared" si="1127"/>
        <v>11.5219955955495+1.579705021269i</v>
      </c>
      <c r="I2233" t="str">
        <f t="shared" si="1128"/>
        <v>1174.17025427919i</v>
      </c>
      <c r="J2233" t="str">
        <f t="shared" si="1122"/>
        <v>-1865.17554397569+256.870878188149i</v>
      </c>
      <c r="K2233" t="str">
        <f t="shared" si="1129"/>
        <v>0.0850837367995511-0.617804969516038i</v>
      </c>
      <c r="L2233" t="str">
        <f t="shared" si="1130"/>
        <v>0.0109169470409439-0.0672348329343235i</v>
      </c>
      <c r="M2233" t="str">
        <f t="shared" si="1131"/>
        <v>0.096000683840495-0.685039802450362i</v>
      </c>
      <c r="N2233" t="str">
        <f t="shared" si="1132"/>
        <v>-2.20300429393073i</v>
      </c>
      <c r="O2233" t="str">
        <f t="shared" si="1133"/>
        <v>-0.590927418601077-0.806724727491025i</v>
      </c>
      <c r="P2233" t="str">
        <f t="shared" si="1134"/>
        <v>1.59092741860108+0.806724727491025i</v>
      </c>
      <c r="Q2233" t="str">
        <f t="shared" si="1135"/>
        <v>-1.59092741860108+1.3962795664397i</v>
      </c>
      <c r="R2233" t="str">
        <f t="shared" si="1136"/>
        <v>-0.313489748060179-0.782212967383538i</v>
      </c>
      <c r="S2233" t="str">
        <f t="shared" si="1137"/>
        <v>0.232281802721483i</v>
      </c>
      <c r="T2233" t="str">
        <f t="shared" si="1138"/>
        <v>0.181693838175969-0.0728179638141219i</v>
      </c>
      <c r="U2233" t="e">
        <f t="shared" si="1139"/>
        <v>#DIV/0!</v>
      </c>
      <c r="V2233" t="str">
        <f t="shared" si="1140"/>
        <v>1.33333333333333E-06-0.000354860519714371i</v>
      </c>
      <c r="W2233" t="e">
        <f t="shared" si="1141"/>
        <v>#DIV/0!</v>
      </c>
      <c r="X2233" t="e">
        <f t="shared" si="1142"/>
        <v>#DIV/0!</v>
      </c>
      <c r="Y2233" t="str">
        <f t="shared" si="1143"/>
        <v>0.00083+0.300587585095471i</v>
      </c>
      <c r="Z2233" t="e">
        <f t="shared" si="1144"/>
        <v>#DIV/0!</v>
      </c>
      <c r="AA2233" t="e">
        <f t="shared" si="1145"/>
        <v>#DIV/0!</v>
      </c>
      <c r="AB2233" t="str">
        <f t="shared" si="1146"/>
        <v>1.12036727140409-0.449012824246782i</v>
      </c>
      <c r="AC2233" t="str">
        <f t="shared" si="1147"/>
        <v>0.799964367787607-0.810601712455352i</v>
      </c>
      <c r="AD2233" t="str">
        <f t="shared" si="1148"/>
        <v>0.971632111362797+0.42326113853912i</v>
      </c>
      <c r="AE2233" t="e">
        <f t="shared" si="1149"/>
        <v>#DIV/0!</v>
      </c>
      <c r="AF2233" t="str">
        <f t="shared" si="1150"/>
        <v>-19.1886706972239-1.49888727829677i</v>
      </c>
      <c r="AG2233" t="e">
        <f t="shared" si="1151"/>
        <v>#DIV/0!</v>
      </c>
      <c r="AH2233" t="e">
        <f t="shared" si="1152"/>
        <v>#DIV/0!</v>
      </c>
      <c r="AI2233" t="e">
        <f t="shared" si="1153"/>
        <v>#DIV/0!</v>
      </c>
      <c r="AJ2233" t="e">
        <f t="shared" si="1154"/>
        <v>#DIV/0!</v>
      </c>
      <c r="AK2233"/>
      <c r="AL2233"/>
      <c r="AM2233"/>
      <c r="AN2233"/>
    </row>
    <row r="2234" spans="1:40" x14ac:dyDescent="0.25">
      <c r="A2234"/>
      <c r="B2234">
        <f t="shared" si="1155"/>
        <v>300000</v>
      </c>
      <c r="C2234" s="186" t="str">
        <f t="shared" si="1123"/>
        <v>-1.09289583463013E-06+0.0105063065871514i</v>
      </c>
      <c r="D2234" s="158" t="str">
        <f t="shared" si="1124"/>
        <v>-7.6666750455347+0.0805483505014941i</v>
      </c>
      <c r="E2234" t="str">
        <f t="shared" si="1125"/>
        <v>7.99972331449969-0.0470468643757318i</v>
      </c>
      <c r="F2234" t="str">
        <f t="shared" si="1126"/>
        <v>0.999200667090662+4.69716822226154E-06i</v>
      </c>
      <c r="G2234">
        <f t="shared" si="1121"/>
        <v>1</v>
      </c>
      <c r="H2234" t="str">
        <f t="shared" si="1127"/>
        <v>11.5235170264635+1.57466354456928i</v>
      </c>
      <c r="I2234" t="str">
        <f t="shared" si="1128"/>
        <v>1178.09724509617i</v>
      </c>
      <c r="J2234" t="str">
        <f t="shared" si="1122"/>
        <v>-1877.67919774736+257.7299781152i</v>
      </c>
      <c r="K2234" t="str">
        <f t="shared" si="1129"/>
        <v>0.0845273368187888-0.615819793825776i</v>
      </c>
      <c r="L2234" t="str">
        <f t="shared" si="1130"/>
        <v>0.0108461429588852-0.0670221749903837i</v>
      </c>
      <c r="M2234" t="str">
        <f t="shared" si="1131"/>
        <v>0.095373479777674-0.68284196881616i</v>
      </c>
      <c r="N2234" t="str">
        <f t="shared" si="1132"/>
        <v>-2.21037220126829i</v>
      </c>
      <c r="O2234" t="str">
        <f t="shared" si="1133"/>
        <v>-0.596855198374397-0.802348971566275i</v>
      </c>
      <c r="P2234" t="str">
        <f t="shared" si="1134"/>
        <v>1.5968551983744+0.802348971566275i</v>
      </c>
      <c r="Q2234" t="str">
        <f t="shared" si="1135"/>
        <v>-1.5968551983744+1.40802322970201i</v>
      </c>
      <c r="R2234" t="str">
        <f t="shared" si="1136"/>
        <v>-0.313343204265604-0.778745300956176i</v>
      </c>
      <c r="S2234" t="str">
        <f t="shared" si="1137"/>
        <v>0.233058664937944i</v>
      </c>
      <c r="T2234" t="str">
        <f t="shared" si="1138"/>
        <v>0.181493340167544-0.0730273488535192i</v>
      </c>
      <c r="U2234" t="e">
        <f t="shared" si="1139"/>
        <v>#DIV/0!</v>
      </c>
      <c r="V2234" t="str">
        <f t="shared" si="1140"/>
        <v>1.33333333333333E-06-0.000353677651315323i</v>
      </c>
      <c r="W2234" t="e">
        <f t="shared" si="1141"/>
        <v>#DIV/0!</v>
      </c>
      <c r="X2234" t="e">
        <f t="shared" si="1142"/>
        <v>#DIV/0!</v>
      </c>
      <c r="Y2234" t="str">
        <f t="shared" si="1143"/>
        <v>0.00083+0.30159289474462i</v>
      </c>
      <c r="Z2234" t="e">
        <f t="shared" si="1144"/>
        <v>#DIV/0!</v>
      </c>
      <c r="AA2234" t="e">
        <f t="shared" si="1145"/>
        <v>#DIV/0!</v>
      </c>
      <c r="AB2234" t="str">
        <f t="shared" si="1146"/>
        <v>1.11913095316195-0.450303942028306i</v>
      </c>
      <c r="AC2234" t="str">
        <f t="shared" si="1147"/>
        <v>0.799248982989674-0.807136637329055i</v>
      </c>
      <c r="AD2234" t="str">
        <f t="shared" si="1148"/>
        <v>0.974929712122091+0.421142290587627i</v>
      </c>
      <c r="AE2234" t="e">
        <f t="shared" si="1149"/>
        <v>#DIV/0!</v>
      </c>
      <c r="AF2234" t="str">
        <f t="shared" si="1150"/>
        <v>-19.1901920719982-1.49411519406779i</v>
      </c>
      <c r="AG2234" t="e">
        <f t="shared" si="1151"/>
        <v>#DIV/0!</v>
      </c>
      <c r="AH2234" t="e">
        <f t="shared" si="1152"/>
        <v>#DIV/0!</v>
      </c>
      <c r="AI2234" t="e">
        <f t="shared" si="1153"/>
        <v>#DIV/0!</v>
      </c>
      <c r="AJ2234" t="e">
        <f t="shared" si="1154"/>
        <v>#DIV/0!</v>
      </c>
      <c r="AK2234"/>
      <c r="AL2234"/>
      <c r="AM2234"/>
      <c r="AN2234"/>
    </row>
    <row r="2235" spans="1:40" x14ac:dyDescent="0.25">
      <c r="A2235"/>
      <c r="B2235">
        <f t="shared" si="1155"/>
        <v>301000</v>
      </c>
      <c r="C2235" s="186" t="str">
        <f t="shared" si="1123"/>
        <v>-1.08564613109978E-06+0.010471401914856i</v>
      </c>
      <c r="D2235" s="158" t="str">
        <f t="shared" si="1124"/>
        <v>-7.66667498995367+0.080280748013896i</v>
      </c>
      <c r="E2235" t="str">
        <f t="shared" si="1125"/>
        <v>7.99972146691974-0.0472036763550339i</v>
      </c>
      <c r="F2235" t="str">
        <f t="shared" si="1126"/>
        <v>0.99920066727498+0.0000047128243629556i</v>
      </c>
      <c r="G2235">
        <f t="shared" si="1121"/>
        <v>1</v>
      </c>
      <c r="H2235" t="str">
        <f t="shared" si="1127"/>
        <v>11.5250237457715+1.56965340527036i</v>
      </c>
      <c r="I2235" t="str">
        <f t="shared" si="1128"/>
        <v>1182.02423591316i</v>
      </c>
      <c r="J2235" t="str">
        <f t="shared" si="1122"/>
        <v>-1890.22459994565+258.58907804225i</v>
      </c>
      <c r="K2235" t="str">
        <f t="shared" si="1129"/>
        <v>0.0839763449746959-0.613847090087685i</v>
      </c>
      <c r="L2235" t="str">
        <f t="shared" si="1130"/>
        <v>0.0107760195350304-0.0668108202716338i</v>
      </c>
      <c r="M2235" t="str">
        <f t="shared" si="1131"/>
        <v>0.0947523645097263-0.680657910359319i</v>
      </c>
      <c r="N2235" t="str">
        <f t="shared" si="1132"/>
        <v>-2.21774010860585i</v>
      </c>
      <c r="O2235" t="str">
        <f t="shared" si="1133"/>
        <v>-0.602750577378058-0.797929659475331i</v>
      </c>
      <c r="P2235" t="str">
        <f t="shared" si="1134"/>
        <v>1.60275057737806+0.797929659475331i</v>
      </c>
      <c r="Q2235" t="str">
        <f t="shared" si="1135"/>
        <v>-1.60275057737806+1.41981044913052i</v>
      </c>
      <c r="R2235" t="str">
        <f t="shared" si="1136"/>
        <v>-0.313195975462918-0.775297538869705i</v>
      </c>
      <c r="S2235" t="str">
        <f t="shared" si="1137"/>
        <v>0.233835527154404i</v>
      </c>
      <c r="T2235" t="str">
        <f t="shared" si="1138"/>
        <v>0.181292108703109-0.0732363460250092i</v>
      </c>
      <c r="U2235" t="e">
        <f t="shared" si="1139"/>
        <v>#DIV/0!</v>
      </c>
      <c r="V2235" t="str">
        <f t="shared" si="1140"/>
        <v>1.33333333333333E-06-0.000352502642506967i</v>
      </c>
      <c r="W2235" t="e">
        <f t="shared" si="1141"/>
        <v>#DIV/0!</v>
      </c>
      <c r="X2235" t="e">
        <f t="shared" si="1142"/>
        <v>#DIV/0!</v>
      </c>
      <c r="Y2235" t="str">
        <f t="shared" si="1143"/>
        <v>0.00083+0.302598204393769i</v>
      </c>
      <c r="Z2235" t="e">
        <f t="shared" si="1144"/>
        <v>#DIV/0!</v>
      </c>
      <c r="AA2235" t="e">
        <f t="shared" si="1145"/>
        <v>#DIV/0!</v>
      </c>
      <c r="AB2235" t="str">
        <f t="shared" si="1146"/>
        <v>1.11789011225621-0.451592668124381i</v>
      </c>
      <c r="AC2235" t="str">
        <f t="shared" si="1147"/>
        <v>0.798542609579189-0.803690220919698i</v>
      </c>
      <c r="AD2235" t="str">
        <f t="shared" si="1148"/>
        <v>0.978213596615512+0.41899834702936i</v>
      </c>
      <c r="AE2235" t="e">
        <f t="shared" si="1149"/>
        <v>#DIV/0!</v>
      </c>
      <c r="AF2235" t="str">
        <f t="shared" si="1150"/>
        <v>-19.1916987357252-1.48937265725646i</v>
      </c>
      <c r="AG2235" t="e">
        <f t="shared" si="1151"/>
        <v>#DIV/0!</v>
      </c>
      <c r="AH2235" t="e">
        <f t="shared" si="1152"/>
        <v>#DIV/0!</v>
      </c>
      <c r="AI2235" t="e">
        <f t="shared" si="1153"/>
        <v>#DIV/0!</v>
      </c>
      <c r="AJ2235" t="e">
        <f t="shared" si="1154"/>
        <v>#DIV/0!</v>
      </c>
      <c r="AK2235"/>
      <c r="AL2235"/>
      <c r="AM2235"/>
      <c r="AN2235"/>
    </row>
    <row r="2236" spans="1:40" x14ac:dyDescent="0.25">
      <c r="A2236"/>
      <c r="B2236">
        <f t="shared" si="1155"/>
        <v>302000</v>
      </c>
      <c r="C2236" s="186" t="str">
        <f t="shared" si="1123"/>
        <v>-1.07846832519146E-06+0.0104367283993234i</v>
      </c>
      <c r="D2236" s="158" t="str">
        <f t="shared" si="1124"/>
        <v>-7.66667493492387+0.0800149177281461i</v>
      </c>
      <c r="E2236" t="str">
        <f t="shared" si="1125"/>
        <v>7.99971961319228-0.0473604882255029i</v>
      </c>
      <c r="F2236" t="str">
        <f t="shared" si="1126"/>
        <v>0.999200667459905+4.72848049280106E-06i</v>
      </c>
      <c r="G2236">
        <f t="shared" si="1121"/>
        <v>1</v>
      </c>
      <c r="H2236" t="str">
        <f t="shared" si="1127"/>
        <v>11.526515941161+1.5646743195491i</v>
      </c>
      <c r="I2236" t="str">
        <f t="shared" si="1128"/>
        <v>1185.95122673015i</v>
      </c>
      <c r="J2236" t="str">
        <f t="shared" si="1122"/>
        <v>-1902.81175057056+259.4481779693i</v>
      </c>
      <c r="K2236" t="str">
        <f t="shared" si="1129"/>
        <v>0.0834306918193113-0.611886743605506i</v>
      </c>
      <c r="L2236" t="str">
        <f t="shared" si="1130"/>
        <v>0.0107065681494808-0.0666007572178414i</v>
      </c>
      <c r="M2236" t="str">
        <f t="shared" si="1131"/>
        <v>0.0941372599687921-0.678487500823347i</v>
      </c>
      <c r="N2236" t="str">
        <f t="shared" si="1132"/>
        <v>-2.22510801594341i</v>
      </c>
      <c r="O2236" t="str">
        <f t="shared" si="1133"/>
        <v>-0.608613235576617-0.793467031124143i</v>
      </c>
      <c r="P2236" t="str">
        <f t="shared" si="1134"/>
        <v>1.60861323557662+0.793467031124143i</v>
      </c>
      <c r="Q2236" t="str">
        <f t="shared" si="1135"/>
        <v>-1.60861323557662+1.43164098481927i</v>
      </c>
      <c r="R2236" t="str">
        <f t="shared" si="1136"/>
        <v>-0.313048059402746-0.771869480943427i</v>
      </c>
      <c r="S2236" t="str">
        <f t="shared" si="1137"/>
        <v>0.234612389370863i</v>
      </c>
      <c r="T2236" t="str">
        <f t="shared" si="1138"/>
        <v>0.181090143206585-0.0734449532043901i</v>
      </c>
      <c r="U2236" t="e">
        <f t="shared" si="1139"/>
        <v>#DIV/0!</v>
      </c>
      <c r="V2236" t="str">
        <f t="shared" si="1140"/>
        <v>1.33333333333333E-06-0.000351335415213897i</v>
      </c>
      <c r="W2236" t="e">
        <f t="shared" si="1141"/>
        <v>#DIV/0!</v>
      </c>
      <c r="X2236" t="e">
        <f t="shared" si="1142"/>
        <v>#DIV/0!</v>
      </c>
      <c r="Y2236" t="str">
        <f t="shared" si="1143"/>
        <v>0.00083+0.303603514042918i</v>
      </c>
      <c r="Z2236" t="e">
        <f t="shared" si="1144"/>
        <v>#DIV/0!</v>
      </c>
      <c r="AA2236" t="e">
        <f t="shared" si="1145"/>
        <v>#DIV/0!</v>
      </c>
      <c r="AB2236" t="str">
        <f t="shared" si="1146"/>
        <v>1.11664474513463-0.452878989436676i</v>
      </c>
      <c r="AC2236" t="str">
        <f t="shared" si="1147"/>
        <v>0.797845142947231-0.800262289596923i</v>
      </c>
      <c r="AD2236" t="str">
        <f t="shared" si="1148"/>
        <v>0.981483575426454+0.416829389481998i</v>
      </c>
      <c r="AE2236" t="e">
        <f t="shared" si="1149"/>
        <v>#DIV/0!</v>
      </c>
      <c r="AF2236" t="str">
        <f t="shared" si="1150"/>
        <v>-19.1931908760849-1.48465940182095i</v>
      </c>
      <c r="AG2236" t="e">
        <f t="shared" si="1151"/>
        <v>#DIV/0!</v>
      </c>
      <c r="AH2236" t="e">
        <f t="shared" si="1152"/>
        <v>#DIV/0!</v>
      </c>
      <c r="AI2236" t="e">
        <f t="shared" si="1153"/>
        <v>#DIV/0!</v>
      </c>
      <c r="AJ2236" t="e">
        <f t="shared" si="1154"/>
        <v>#DIV/0!</v>
      </c>
      <c r="AK2236"/>
      <c r="AL2236"/>
      <c r="AM2236"/>
      <c r="AN2236"/>
    </row>
    <row r="2237" spans="1:40" x14ac:dyDescent="0.25">
      <c r="A2237"/>
      <c r="B2237">
        <f t="shared" si="1155"/>
        <v>303000</v>
      </c>
      <c r="C2237" s="186" t="str">
        <f t="shared" si="1123"/>
        <v>-1.07136146932962E-06+0.0104022837518728i</v>
      </c>
      <c r="D2237" s="158" t="str">
        <f t="shared" si="1124"/>
        <v>-7.66667488043794+0.0797508420976915i</v>
      </c>
      <c r="E2237" t="str">
        <f t="shared" si="1125"/>
        <v>7.99971775331735-0.0475172999867774i</v>
      </c>
      <c r="F2237" t="str">
        <f t="shared" si="1126"/>
        <v>0.99920066764545+4.74413661176199E-06i</v>
      </c>
      <c r="G2237">
        <f t="shared" si="1121"/>
        <v>1</v>
      </c>
      <c r="H2237" t="str">
        <f t="shared" si="1127"/>
        <v>11.5279937973584+1.55972600689713i</v>
      </c>
      <c r="I2237" t="str">
        <f t="shared" si="1128"/>
        <v>1189.87821754713i</v>
      </c>
      <c r="J2237" t="str">
        <f t="shared" si="1122"/>
        <v>-1915.44064962208+260.307277896352i</v>
      </c>
      <c r="K2237" t="str">
        <f t="shared" si="1129"/>
        <v>0.0828903090091556-0.60993864105133i</v>
      </c>
      <c r="L2237" t="str">
        <f t="shared" si="1130"/>
        <v>0.0106377803171234-0.0663919743997878i</v>
      </c>
      <c r="M2237" t="str">
        <f t="shared" si="1131"/>
        <v>0.093528089326279-0.676330615451118i</v>
      </c>
      <c r="N2237" t="str">
        <f t="shared" si="1132"/>
        <v>-2.23247592328097i</v>
      </c>
      <c r="O2237" t="str">
        <f t="shared" si="1133"/>
        <v>-0.614442854710909-0.788961328770117i</v>
      </c>
      <c r="P2237" t="str">
        <f t="shared" si="1134"/>
        <v>1.61444285471091+0.788961328770117i</v>
      </c>
      <c r="Q2237" t="str">
        <f t="shared" si="1135"/>
        <v>-1.61444285471091+1.44351459451085i</v>
      </c>
      <c r="R2237" t="str">
        <f t="shared" si="1136"/>
        <v>-0.312899453823008-0.768460929637709i</v>
      </c>
      <c r="S2237" t="str">
        <f t="shared" si="1137"/>
        <v>0.235389251587324i</v>
      </c>
      <c r="T2237" t="str">
        <f t="shared" si="1138"/>
        <v>0.18088744310152-0.0736531682574803i</v>
      </c>
      <c r="U2237" t="e">
        <f t="shared" si="1139"/>
        <v>#DIV/0!</v>
      </c>
      <c r="V2237" t="str">
        <f t="shared" si="1140"/>
        <v>1.33333333333333E-06-0.000350175892391409i</v>
      </c>
      <c r="W2237" t="e">
        <f t="shared" si="1141"/>
        <v>#DIV/0!</v>
      </c>
      <c r="X2237" t="e">
        <f t="shared" si="1142"/>
        <v>#DIV/0!</v>
      </c>
      <c r="Y2237" t="str">
        <f t="shared" si="1143"/>
        <v>0.00083+0.304608823692066i</v>
      </c>
      <c r="Z2237" t="e">
        <f t="shared" si="1144"/>
        <v>#DIV/0!</v>
      </c>
      <c r="AA2237" t="e">
        <f t="shared" si="1145"/>
        <v>#DIV/0!</v>
      </c>
      <c r="AB2237" t="str">
        <f t="shared" si="1146"/>
        <v>1.11539484824267-0.454162892805319i</v>
      </c>
      <c r="AC2237" t="str">
        <f t="shared" si="1147"/>
        <v>0.79715648019443-0.796852671789949i</v>
      </c>
      <c r="AD2237" t="str">
        <f t="shared" si="1148"/>
        <v>0.984739459521854+0.414635500988517i</v>
      </c>
      <c r="AE2237" t="e">
        <f t="shared" si="1149"/>
        <v>#DIV/0!</v>
      </c>
      <c r="AF2237" t="str">
        <f t="shared" si="1150"/>
        <v>-19.1946686777963-1.47997516479944i</v>
      </c>
      <c r="AG2237" t="e">
        <f t="shared" si="1151"/>
        <v>#DIV/0!</v>
      </c>
      <c r="AH2237" t="e">
        <f t="shared" si="1152"/>
        <v>#DIV/0!</v>
      </c>
      <c r="AI2237" t="e">
        <f t="shared" si="1153"/>
        <v>#DIV/0!</v>
      </c>
      <c r="AJ2237" t="e">
        <f t="shared" si="1154"/>
        <v>#DIV/0!</v>
      </c>
      <c r="AK2237"/>
      <c r="AL2237"/>
      <c r="AM2237"/>
      <c r="AN2237"/>
    </row>
    <row r="2238" spans="1:40" x14ac:dyDescent="0.25">
      <c r="A2238"/>
      <c r="B2238">
        <f t="shared" si="1155"/>
        <v>304000</v>
      </c>
      <c r="C2238" s="186" t="str">
        <f t="shared" si="1123"/>
        <v>-1.06432463149817E-06+0.0103680657139376i</v>
      </c>
      <c r="D2238" s="158" t="str">
        <f t="shared" si="1124"/>
        <v>-7.66667482648883+0.079488503806855i</v>
      </c>
      <c r="E2238" t="str">
        <f t="shared" si="1125"/>
        <v>7.99971588729493-0.047674111638496i</v>
      </c>
      <c r="F2238" t="str">
        <f t="shared" si="1126"/>
        <v>0.999200667831603+4.75979271980227E-06i</v>
      </c>
      <c r="G2238">
        <f t="shared" si="1121"/>
        <v>1</v>
      </c>
      <c r="H2238" t="str">
        <f t="shared" si="1127"/>
        <v>11.5294574961844+1.55480819007443i</v>
      </c>
      <c r="I2238" t="str">
        <f t="shared" si="1128"/>
        <v>1193.80520836412i</v>
      </c>
      <c r="J2238" t="str">
        <f t="shared" si="1122"/>
        <v>-1928.11129710022+261.166377823402i</v>
      </c>
      <c r="K2238" t="str">
        <f t="shared" si="1129"/>
        <v>0.0823551292843471-0.608002670445852i</v>
      </c>
      <c r="L2238" t="str">
        <f t="shared" si="1130"/>
        <v>0.0105696476851341-0.0661844605175124i</v>
      </c>
      <c r="M2238" t="str">
        <f t="shared" si="1131"/>
        <v>0.0929247769694812-0.674187130963364i</v>
      </c>
      <c r="N2238" t="str">
        <f t="shared" si="1132"/>
        <v>-2.23984383061853i</v>
      </c>
      <c r="O2238" t="str">
        <f t="shared" si="1133"/>
        <v>-0.620239118315319-0.78441279700897i</v>
      </c>
      <c r="P2238" t="str">
        <f t="shared" si="1134"/>
        <v>1.62023911831532+0.78441279700897i</v>
      </c>
      <c r="Q2238" t="str">
        <f t="shared" si="1135"/>
        <v>-1.62023911831532+1.45543103360956i</v>
      </c>
      <c r="R2238" t="str">
        <f t="shared" si="1136"/>
        <v>-0.312750156448864-0.765071690010665i</v>
      </c>
      <c r="S2238" t="str">
        <f t="shared" si="1137"/>
        <v>0.236166113803783i</v>
      </c>
      <c r="T2238" t="str">
        <f t="shared" si="1138"/>
        <v>0.180684007811111-0.0738609890400534i</v>
      </c>
      <c r="U2238" t="e">
        <f t="shared" si="1139"/>
        <v>#DIV/0!</v>
      </c>
      <c r="V2238" t="str">
        <f t="shared" si="1140"/>
        <v>1.33333333333333E-06-0.000349023998008543i</v>
      </c>
      <c r="W2238" t="e">
        <f t="shared" si="1141"/>
        <v>#DIV/0!</v>
      </c>
      <c r="X2238" t="e">
        <f t="shared" si="1142"/>
        <v>#DIV/0!</v>
      </c>
      <c r="Y2238" t="str">
        <f t="shared" si="1143"/>
        <v>0.00083+0.305614133341215i</v>
      </c>
      <c r="Z2238" t="e">
        <f t="shared" si="1144"/>
        <v>#DIV/0!</v>
      </c>
      <c r="AA2238" t="e">
        <f t="shared" si="1145"/>
        <v>#DIV/0!</v>
      </c>
      <c r="AB2238" t="str">
        <f t="shared" si="1146"/>
        <v>1.11414041802362-0.455444365008504i</v>
      </c>
      <c r="AC2238" t="str">
        <f t="shared" si="1147"/>
        <v>0.796476520099015-0.79346119795809i</v>
      </c>
      <c r="AD2238" t="str">
        <f t="shared" si="1148"/>
        <v>0.987981060262868+0.412416766016831i</v>
      </c>
      <c r="AE2238" t="e">
        <f t="shared" si="1149"/>
        <v>#DIV/0!</v>
      </c>
      <c r="AF2238" t="str">
        <f t="shared" si="1150"/>
        <v>-19.1961323226732-1.47531968626758i</v>
      </c>
      <c r="AG2238" t="e">
        <f t="shared" si="1151"/>
        <v>#DIV/0!</v>
      </c>
      <c r="AH2238" t="e">
        <f t="shared" si="1152"/>
        <v>#DIV/0!</v>
      </c>
      <c r="AI2238" t="e">
        <f t="shared" si="1153"/>
        <v>#DIV/0!</v>
      </c>
      <c r="AJ2238" t="e">
        <f t="shared" si="1154"/>
        <v>#DIV/0!</v>
      </c>
      <c r="AK2238"/>
      <c r="AL2238"/>
      <c r="AM2238"/>
      <c r="AN2238"/>
    </row>
    <row r="2239" spans="1:40" x14ac:dyDescent="0.25">
      <c r="A2239"/>
      <c r="B2239">
        <f t="shared" si="1155"/>
        <v>305000</v>
      </c>
      <c r="C2239" s="186" t="str">
        <f t="shared" si="1123"/>
        <v>-1.05735689493492E-06+0.0103340720565721i</v>
      </c>
      <c r="D2239" s="158" t="str">
        <f t="shared" si="1124"/>
        <v>-7.66667477306949+0.0792278857670528i</v>
      </c>
      <c r="E2239" t="str">
        <f t="shared" si="1125"/>
        <v>7.99971401512505-0.047830923180297i</v>
      </c>
      <c r="F2239" t="str">
        <f t="shared" si="1126"/>
        <v>0.999200668018374+4.77544881688595E-06i</v>
      </c>
      <c r="G2239">
        <f t="shared" si="1121"/>
        <v>1</v>
      </c>
      <c r="H2239" t="str">
        <f t="shared" si="1127"/>
        <v>11.5309072166079+1.54992059506352i</v>
      </c>
      <c r="I2239" t="str">
        <f t="shared" si="1128"/>
        <v>1197.73219918111i</v>
      </c>
      <c r="J2239" t="str">
        <f t="shared" si="1122"/>
        <v>-1940.82369300498+262.025477750453i</v>
      </c>
      <c r="K2239" t="str">
        <f t="shared" si="1129"/>
        <v>0.0818250864481789-0.606078721138909i</v>
      </c>
      <c r="L2239" t="str">
        <f t="shared" si="1130"/>
        <v>0.0105021620305334-0.0659782043985824i</v>
      </c>
      <c r="M2239" t="str">
        <f t="shared" si="1131"/>
        <v>0.0923272484787123-0.672056925537491i</v>
      </c>
      <c r="N2239" t="str">
        <f t="shared" si="1132"/>
        <v>-2.24721173795609i</v>
      </c>
      <c r="O2239" t="str">
        <f t="shared" si="1133"/>
        <v>-0.626001711734965-0.779821682761446i</v>
      </c>
      <c r="P2239" t="str">
        <f t="shared" si="1134"/>
        <v>1.62600171173496+0.779821682761446i</v>
      </c>
      <c r="Q2239" t="str">
        <f t="shared" si="1135"/>
        <v>-1.62600171173496+1.46739005519464i</v>
      </c>
      <c r="R2239" t="str">
        <f t="shared" si="1136"/>
        <v>-0.312600164992663-0.761701569675693i</v>
      </c>
      <c r="S2239" t="str">
        <f t="shared" si="1137"/>
        <v>0.236942976020242i</v>
      </c>
      <c r="T2239" t="str">
        <f t="shared" si="1138"/>
        <v>0.180479836758248-0.0740684133977803i</v>
      </c>
      <c r="U2239" t="e">
        <f t="shared" si="1139"/>
        <v>#DIV/0!</v>
      </c>
      <c r="V2239" t="str">
        <f t="shared" si="1140"/>
        <v>1.33333333333333E-06-0.000347879657031465i</v>
      </c>
      <c r="W2239" t="e">
        <f t="shared" si="1141"/>
        <v>#DIV/0!</v>
      </c>
      <c r="X2239" t="e">
        <f t="shared" si="1142"/>
        <v>#DIV/0!</v>
      </c>
      <c r="Y2239" t="str">
        <f t="shared" si="1143"/>
        <v>0.00083+0.306619442990364i</v>
      </c>
      <c r="Z2239" t="e">
        <f t="shared" si="1144"/>
        <v>#DIV/0!</v>
      </c>
      <c r="AA2239" t="e">
        <f t="shared" si="1145"/>
        <v>#DIV/0!</v>
      </c>
      <c r="AB2239" t="str">
        <f t="shared" si="1146"/>
        <v>1.11288145091889-0.456723392762127i</v>
      </c>
      <c r="AC2239" t="str">
        <f t="shared" si="1147"/>
        <v>0.795805163085571-0.790087700561841i</v>
      </c>
      <c r="AD2239" t="str">
        <f t="shared" si="1148"/>
        <v>0.99120818941562+0.410173270459452i</v>
      </c>
      <c r="AE2239" t="e">
        <f t="shared" si="1149"/>
        <v>#DIV/0!</v>
      </c>
      <c r="AF2239" t="str">
        <f t="shared" si="1150"/>
        <v>-19.1975819896774-1.47069270929647i</v>
      </c>
      <c r="AG2239" t="e">
        <f t="shared" si="1151"/>
        <v>#DIV/0!</v>
      </c>
      <c r="AH2239" t="e">
        <f t="shared" si="1152"/>
        <v>#DIV/0!</v>
      </c>
      <c r="AI2239" t="e">
        <f t="shared" si="1153"/>
        <v>#DIV/0!</v>
      </c>
      <c r="AJ2239" t="e">
        <f t="shared" si="1154"/>
        <v>#DIV/0!</v>
      </c>
      <c r="AK2239"/>
      <c r="AL2239"/>
      <c r="AM2239"/>
      <c r="AN2239"/>
    </row>
    <row r="2240" spans="1:40" x14ac:dyDescent="0.25">
      <c r="A2240"/>
      <c r="B2240">
        <f t="shared" si="1155"/>
        <v>306000</v>
      </c>
      <c r="C2240" s="186" t="str">
        <f t="shared" si="1123"/>
        <v>-1.05045735783289E-06+0.0103003005799667i</v>
      </c>
      <c r="D2240" s="158" t="str">
        <f t="shared" si="1124"/>
        <v>-7.6666747201731+0.0789689711130781i</v>
      </c>
      <c r="E2240" t="str">
        <f t="shared" si="1125"/>
        <v>7.9997121368077-0.0479877346118192i</v>
      </c>
      <c r="F2240" t="str">
        <f t="shared" si="1126"/>
        <v>0.999200668205754+4.79110490297691E-06i</v>
      </c>
      <c r="G2240">
        <f t="shared" si="1121"/>
        <v>1</v>
      </c>
      <c r="H2240" t="str">
        <f t="shared" si="1127"/>
        <v>11.5323431347994+1.54506295102459i</v>
      </c>
      <c r="I2240" t="str">
        <f t="shared" si="1128"/>
        <v>1201.6591899981i</v>
      </c>
      <c r="J2240" t="str">
        <f t="shared" si="1122"/>
        <v>-1953.57783733635+262.884577677503i</v>
      </c>
      <c r="K2240" t="str">
        <f t="shared" si="1129"/>
        <v>0.0813001153471383-0.604166683790406i</v>
      </c>
      <c r="L2240" t="str">
        <f t="shared" si="1130"/>
        <v>0.0104353152577943-0.0657731949963892i</v>
      </c>
      <c r="M2240" t="str">
        <f t="shared" si="1131"/>
        <v>0.0917354306049326-0.669939878786795i</v>
      </c>
      <c r="N2240" t="str">
        <f t="shared" si="1132"/>
        <v>-2.25457964529365i</v>
      </c>
      <c r="O2240" t="str">
        <f t="shared" si="1133"/>
        <v>-0.631730322142779-0.775188235259914i</v>
      </c>
      <c r="P2240" t="str">
        <f t="shared" si="1134"/>
        <v>1.63173032214278+0.775188235259914i</v>
      </c>
      <c r="Q2240" t="str">
        <f t="shared" si="1135"/>
        <v>-1.63173032214278+1.47939141003374i</v>
      </c>
      <c r="R2240" t="str">
        <f t="shared" si="1136"/>
        <v>-0.312449477153877-0.75835037875984i</v>
      </c>
      <c r="S2240" t="str">
        <f t="shared" si="1137"/>
        <v>0.237719838236703i</v>
      </c>
      <c r="T2240" t="str">
        <f t="shared" si="1138"/>
        <v>0.180274929365532-0.0742754391661621i</v>
      </c>
      <c r="U2240" t="e">
        <f t="shared" si="1139"/>
        <v>#DIV/0!</v>
      </c>
      <c r="V2240" t="str">
        <f t="shared" si="1140"/>
        <v>1.33333333333333E-06-0.000346742795407179i</v>
      </c>
      <c r="W2240" t="e">
        <f t="shared" si="1141"/>
        <v>#DIV/0!</v>
      </c>
      <c r="X2240" t="e">
        <f t="shared" si="1142"/>
        <v>#DIV/0!</v>
      </c>
      <c r="Y2240" t="str">
        <f t="shared" si="1143"/>
        <v>0.00083+0.307624752639512i</v>
      </c>
      <c r="Z2240" t="e">
        <f t="shared" si="1144"/>
        <v>#DIV/0!</v>
      </c>
      <c r="AA2240" t="e">
        <f t="shared" si="1145"/>
        <v>#DIV/0!</v>
      </c>
      <c r="AB2240" t="str">
        <f t="shared" si="1146"/>
        <v>1.1116179433681-0.457999962719373i</v>
      </c>
      <c r="AC2240" t="str">
        <f t="shared" si="1147"/>
        <v>0.795142311194469-0.786732014034356i</v>
      </c>
      <c r="AD2240" t="str">
        <f t="shared" si="1148"/>
        <v>0.994420659161899+0.407905101632951i</v>
      </c>
      <c r="AE2240" t="e">
        <f t="shared" si="1149"/>
        <v>#DIV/0!</v>
      </c>
      <c r="AF2240" t="str">
        <f t="shared" si="1150"/>
        <v>-19.1990178549725-1.46609397991151i</v>
      </c>
      <c r="AG2240" t="e">
        <f t="shared" si="1151"/>
        <v>#DIV/0!</v>
      </c>
      <c r="AH2240" t="e">
        <f t="shared" si="1152"/>
        <v>#DIV/0!</v>
      </c>
      <c r="AI2240" t="e">
        <f t="shared" si="1153"/>
        <v>#DIV/0!</v>
      </c>
      <c r="AJ2240" t="e">
        <f t="shared" si="1154"/>
        <v>#DIV/0!</v>
      </c>
      <c r="AK2240"/>
      <c r="AL2240"/>
      <c r="AM2240"/>
      <c r="AN2240"/>
    </row>
    <row r="2241" spans="1:40" x14ac:dyDescent="0.25">
      <c r="A2241"/>
      <c r="B2241">
        <f t="shared" si="1155"/>
        <v>307000</v>
      </c>
      <c r="C2241" s="186" t="str">
        <f t="shared" si="1123"/>
        <v>-1.04362513304856E-06+0.0102667491129739i</v>
      </c>
      <c r="D2241" s="158" t="str">
        <f t="shared" si="1124"/>
        <v>-7.66667466779267+0.0787117431994666i</v>
      </c>
      <c r="E2241" t="str">
        <f t="shared" si="1125"/>
        <v>7.9997102523429-0.0481445459327008i</v>
      </c>
      <c r="F2241" t="str">
        <f t="shared" si="1126"/>
        <v>0.999200668393753+0.0000048067609780392i</v>
      </c>
      <c r="G2241">
        <f t="shared" si="1121"/>
        <v>1</v>
      </c>
      <c r="H2241" t="str">
        <f t="shared" si="1127"/>
        <v>11.5337654241826+1.54023499025109i</v>
      </c>
      <c r="I2241" t="str">
        <f t="shared" si="1128"/>
        <v>1205.58618081508i</v>
      </c>
      <c r="J2241" t="str">
        <f t="shared" si="1122"/>
        <v>-1966.37373009434+263.743677604554i</v>
      </c>
      <c r="K2241" t="str">
        <f t="shared" si="1129"/>
        <v>0.080780151851359-0.602266450351496i</v>
      </c>
      <c r="L2241" t="str">
        <f t="shared" si="1130"/>
        <v>0.0103690993965013-0.0655694213884684i</v>
      </c>
      <c r="M2241" t="str">
        <f t="shared" si="1131"/>
        <v>0.0911492512478603-0.667835871739964i</v>
      </c>
      <c r="N2241" t="str">
        <f t="shared" si="1132"/>
        <v>-2.26194755263121i</v>
      </c>
      <c r="O2241" t="str">
        <f t="shared" si="1133"/>
        <v>-0.637424638556488-0.770512706034839i</v>
      </c>
      <c r="P2241" t="str">
        <f t="shared" si="1134"/>
        <v>1.63742463855649+0.770512706034839i</v>
      </c>
      <c r="Q2241" t="str">
        <f t="shared" si="1135"/>
        <v>-1.63742463855649+1.49143484659637i</v>
      </c>
      <c r="R2241" t="str">
        <f t="shared" si="1136"/>
        <v>-0.31229809061904-0.755017929862996i</v>
      </c>
      <c r="S2241" t="str">
        <f t="shared" si="1137"/>
        <v>0.238496700453163i</v>
      </c>
      <c r="T2241" t="str">
        <f t="shared" si="1138"/>
        <v>0.180069285055302-0.0744820641704639i</v>
      </c>
      <c r="U2241" t="e">
        <f t="shared" si="1139"/>
        <v>#DIV/0!</v>
      </c>
      <c r="V2241" t="str">
        <f t="shared" si="1140"/>
        <v>1.33333333333333E-06-0.000345613340047547i</v>
      </c>
      <c r="W2241" t="e">
        <f t="shared" si="1141"/>
        <v>#DIV/0!</v>
      </c>
      <c r="X2241" t="e">
        <f t="shared" si="1142"/>
        <v>#DIV/0!</v>
      </c>
      <c r="Y2241" t="str">
        <f t="shared" si="1143"/>
        <v>0.00083+0.308630062288661i</v>
      </c>
      <c r="Z2241" t="e">
        <f t="shared" si="1144"/>
        <v>#DIV/0!</v>
      </c>
      <c r="AA2241" t="e">
        <f t="shared" si="1145"/>
        <v>#DIV/0!</v>
      </c>
      <c r="AB2241" t="str">
        <f t="shared" si="1146"/>
        <v>1.11034989180925-0.459274061470313i</v>
      </c>
      <c r="AC2241" t="str">
        <f t="shared" si="1147"/>
        <v>0.794487868051976-0.783393974753388i</v>
      </c>
      <c r="AD2241" t="str">
        <f t="shared" si="1148"/>
        <v>0.997618282109932+0.405612348277358i</v>
      </c>
      <c r="AE2241" t="e">
        <f t="shared" si="1149"/>
        <v>#DIV/0!</v>
      </c>
      <c r="AF2241" t="str">
        <f t="shared" si="1150"/>
        <v>-19.2004400919753-1.46152324705162i</v>
      </c>
      <c r="AG2241" t="e">
        <f t="shared" si="1151"/>
        <v>#DIV/0!</v>
      </c>
      <c r="AH2241" t="e">
        <f t="shared" si="1152"/>
        <v>#DIV/0!</v>
      </c>
      <c r="AI2241" t="e">
        <f t="shared" si="1153"/>
        <v>#DIV/0!</v>
      </c>
      <c r="AJ2241" t="e">
        <f t="shared" si="1154"/>
        <v>#DIV/0!</v>
      </c>
      <c r="AK2241"/>
      <c r="AL2241"/>
      <c r="AM2241"/>
      <c r="AN2241"/>
    </row>
    <row r="2242" spans="1:40" x14ac:dyDescent="0.25">
      <c r="A2242"/>
      <c r="B2242">
        <f t="shared" si="1155"/>
        <v>308000</v>
      </c>
      <c r="C2242" s="186" t="str">
        <f t="shared" si="1123"/>
        <v>-0.0000010368593478167+0.0102334155126433i</v>
      </c>
      <c r="D2242" s="158" t="str">
        <f t="shared" si="1124"/>
        <v>-7.66667461592169+0.078456185596932i</v>
      </c>
      <c r="E2242" t="str">
        <f t="shared" si="1125"/>
        <v>7.99970836173066-0.0483013571425804i</v>
      </c>
      <c r="F2242" t="str">
        <f t="shared" si="1126"/>
        <v>0.99920066858236+4.82241704203669E-06i</v>
      </c>
      <c r="G2242">
        <f t="shared" si="1121"/>
        <v>1</v>
      </c>
      <c r="H2242" t="str">
        <f t="shared" si="1127"/>
        <v>11.5351742554858+1.53543644812631i</v>
      </c>
      <c r="I2242" t="str">
        <f t="shared" si="1128"/>
        <v>1209.51317163207i</v>
      </c>
      <c r="J2242" t="str">
        <f t="shared" si="1122"/>
        <v>-1979.21137127895+264.602777531605i</v>
      </c>
      <c r="K2242" t="str">
        <f t="shared" si="1129"/>
        <v>0.0802651328355012-0.600377914046138i</v>
      </c>
      <c r="L2242" t="str">
        <f t="shared" si="1130"/>
        <v>0.0103035065990584-0.0653668727748466i</v>
      </c>
      <c r="M2242" t="str">
        <f t="shared" si="1131"/>
        <v>0.0905686394345596-0.665744786820985i</v>
      </c>
      <c r="N2242" t="str">
        <f t="shared" si="1132"/>
        <v>-2.26931545996877i</v>
      </c>
      <c r="O2242" t="str">
        <f t="shared" si="1133"/>
        <v>-0.643084351855496-0.765795348901125i</v>
      </c>
      <c r="P2242" t="str">
        <f t="shared" si="1134"/>
        <v>1.6430843518555+0.765795348901125i</v>
      </c>
      <c r="Q2242" t="str">
        <f t="shared" si="1135"/>
        <v>-1.6430843518555+1.50352011106764i</v>
      </c>
      <c r="R2242" t="str">
        <f t="shared" si="1136"/>
        <v>-0.312146003061681-0.751704038017864i</v>
      </c>
      <c r="S2242" t="str">
        <f t="shared" si="1137"/>
        <v>0.239273562669622i</v>
      </c>
      <c r="T2242" t="str">
        <f t="shared" si="1138"/>
        <v>0.179862903249675-0.0746882862256511i</v>
      </c>
      <c r="U2242" t="e">
        <f t="shared" si="1139"/>
        <v>#DIV/0!</v>
      </c>
      <c r="V2242" t="str">
        <f t="shared" si="1140"/>
        <v>1.33333333333333E-06-0.000344491218813626i</v>
      </c>
      <c r="W2242" t="e">
        <f t="shared" si="1141"/>
        <v>#DIV/0!</v>
      </c>
      <c r="X2242" t="e">
        <f t="shared" si="1142"/>
        <v>#DIV/0!</v>
      </c>
      <c r="Y2242" t="str">
        <f t="shared" si="1143"/>
        <v>0.00083+0.30963537193781i</v>
      </c>
      <c r="Z2242" t="e">
        <f t="shared" si="1144"/>
        <v>#DIV/0!</v>
      </c>
      <c r="AA2242" t="e">
        <f t="shared" si="1145"/>
        <v>#DIV/0!</v>
      </c>
      <c r="AB2242" t="str">
        <f t="shared" si="1146"/>
        <v>1.10907729267898-0.460545675541505i</v>
      </c>
      <c r="AC2242" t="str">
        <f t="shared" si="1147"/>
        <v>0.793841738840994-0.780073421013827i</v>
      </c>
      <c r="AD2242" t="str">
        <f t="shared" si="1148"/>
        <v>1.00080087130514+0.403295100555605i</v>
      </c>
      <c r="AE2242" t="e">
        <f t="shared" si="1149"/>
        <v>#DIV/0!</v>
      </c>
      <c r="AF2242" t="str">
        <f t="shared" si="1150"/>
        <v>-19.2018488714075-1.45698026252938i</v>
      </c>
      <c r="AG2242" t="e">
        <f t="shared" si="1151"/>
        <v>#DIV/0!</v>
      </c>
      <c r="AH2242" t="e">
        <f t="shared" si="1152"/>
        <v>#DIV/0!</v>
      </c>
      <c r="AI2242" t="e">
        <f t="shared" si="1153"/>
        <v>#DIV/0!</v>
      </c>
      <c r="AJ2242" t="e">
        <f t="shared" si="1154"/>
        <v>#DIV/0!</v>
      </c>
      <c r="AK2242"/>
      <c r="AL2242"/>
      <c r="AM2242"/>
      <c r="AN2242"/>
    </row>
    <row r="2243" spans="1:40" x14ac:dyDescent="0.25">
      <c r="A2243"/>
      <c r="B2243">
        <f t="shared" si="1155"/>
        <v>309000</v>
      </c>
      <c r="C2243" s="186" t="str">
        <f t="shared" si="1123"/>
        <v>-1.03015914347156E-06+0.0102002976637645i</v>
      </c>
      <c r="D2243" s="158" t="str">
        <f t="shared" si="1124"/>
        <v>-7.66667456455341+0.0782022820888612i</v>
      </c>
      <c r="E2243" t="str">
        <f t="shared" si="1125"/>
        <v>7.99970646497099-0.0484581682410967i</v>
      </c>
      <c r="F2243" t="str">
        <f t="shared" si="1126"/>
        <v>0.999200668771575+4.83807309493337E-06i</v>
      </c>
      <c r="G2243">
        <f t="shared" si="1121"/>
        <v>1</v>
      </c>
      <c r="H2243" t="str">
        <f t="shared" si="1127"/>
        <v>11.5365697967909+1.53066706308038i</v>
      </c>
      <c r="I2243" t="str">
        <f t="shared" si="1128"/>
        <v>1213.44016244906i</v>
      </c>
      <c r="J2243" t="str">
        <f t="shared" si="1122"/>
        <v>-1992.09076089017+265.461877458656i</v>
      </c>
      <c r="K2243" t="str">
        <f t="shared" si="1129"/>
        <v>0.0797549961600389-0.598500969352893i</v>
      </c>
      <c r="L2243" t="str">
        <f t="shared" si="1130"/>
        <v>0.0102385291384458-0.0651655384764115i</v>
      </c>
      <c r="M2243" t="str">
        <f t="shared" si="1131"/>
        <v>0.0899935252984847-0.663666507829304i</v>
      </c>
      <c r="N2243" t="str">
        <f t="shared" si="1132"/>
        <v>-2.27668336730633i</v>
      </c>
      <c r="O2243" t="str">
        <f t="shared" si="1133"/>
        <v>-0.648709154797666-0.76103641994434i</v>
      </c>
      <c r="P2243" t="str">
        <f t="shared" si="1134"/>
        <v>1.64870915479767+0.76103641994434i</v>
      </c>
      <c r="Q2243" t="str">
        <f t="shared" si="1135"/>
        <v>-1.64870915479767+1.51564694736199i</v>
      </c>
      <c r="R2243" t="str">
        <f t="shared" si="1136"/>
        <v>-0.311993212142271-0.748408520650727i</v>
      </c>
      <c r="S2243" t="str">
        <f t="shared" si="1137"/>
        <v>0.240050424886083i</v>
      </c>
      <c r="T2243" t="str">
        <f t="shared" si="1138"/>
        <v>0.179655783370572-0.074894103136326i</v>
      </c>
      <c r="U2243" t="e">
        <f t="shared" si="1139"/>
        <v>#DIV/0!</v>
      </c>
      <c r="V2243" t="str">
        <f t="shared" si="1140"/>
        <v>1.33333333333333E-06-0.000343376360500313i</v>
      </c>
      <c r="W2243" t="e">
        <f t="shared" si="1141"/>
        <v>#DIV/0!</v>
      </c>
      <c r="X2243" t="e">
        <f t="shared" si="1142"/>
        <v>#DIV/0!</v>
      </c>
      <c r="Y2243" t="str">
        <f t="shared" si="1143"/>
        <v>0.00083+0.310640681586959i</v>
      </c>
      <c r="Z2243" t="e">
        <f t="shared" si="1144"/>
        <v>#DIV/0!</v>
      </c>
      <c r="AA2243" t="e">
        <f t="shared" si="1145"/>
        <v>#DIV/0!</v>
      </c>
      <c r="AB2243" t="str">
        <f t="shared" si="1146"/>
        <v>1.10780014241272-0.461814791395606i</v>
      </c>
      <c r="AC2243" t="str">
        <f t="shared" si="1147"/>
        <v>0.793203830272444-0.77677019300053i</v>
      </c>
      <c r="AD2243" t="str">
        <f t="shared" si="1148"/>
        <v>1.00396824024098+0.400953450052735i</v>
      </c>
      <c r="AE2243" t="e">
        <f t="shared" si="1149"/>
        <v>#DIV/0!</v>
      </c>
      <c r="AF2243" t="str">
        <f t="shared" si="1150"/>
        <v>-19.2032443613443-1.45246478099152i</v>
      </c>
      <c r="AG2243" t="e">
        <f t="shared" si="1151"/>
        <v>#DIV/0!</v>
      </c>
      <c r="AH2243" t="e">
        <f t="shared" si="1152"/>
        <v>#DIV/0!</v>
      </c>
      <c r="AI2243" t="e">
        <f t="shared" si="1153"/>
        <v>#DIV/0!</v>
      </c>
      <c r="AJ2243" t="e">
        <f t="shared" si="1154"/>
        <v>#DIV/0!</v>
      </c>
      <c r="AK2243"/>
      <c r="AL2243"/>
      <c r="AM2243"/>
      <c r="AN2243"/>
    </row>
    <row r="2244" spans="1:40" x14ac:dyDescent="0.25">
      <c r="A2244"/>
      <c r="B2244">
        <f t="shared" si="1155"/>
        <v>310000</v>
      </c>
      <c r="C2244" s="186" t="str">
        <f t="shared" si="1123"/>
        <v>-0.0000010235236751745+0.0101673934784203i</v>
      </c>
      <c r="D2244" s="158" t="str">
        <f t="shared" si="1124"/>
        <v>-7.66667451368155+0.077950016667889i</v>
      </c>
      <c r="E2244" t="str">
        <f t="shared" si="1125"/>
        <v>7.99970456206389-0.048614979227888i</v>
      </c>
      <c r="F2244" t="str">
        <f t="shared" si="1126"/>
        <v>0.999200668961409+4.85372913669327E-06i</v>
      </c>
      <c r="G2244">
        <f t="shared" si="1121"/>
        <v>1</v>
      </c>
      <c r="H2244" t="str">
        <f t="shared" si="1127"/>
        <v>11.5379522135833+1.52592657654817i</v>
      </c>
      <c r="I2244" t="str">
        <f t="shared" si="1128"/>
        <v>1217.36715326604i</v>
      </c>
      <c r="J2244" t="str">
        <f t="shared" si="1122"/>
        <v>-2005.01189892801+266.320977385706i</v>
      </c>
      <c r="K2244" t="str">
        <f t="shared" si="1129"/>
        <v>0.0792496806529513-0.59663551198705i</v>
      </c>
      <c r="L2244" t="str">
        <f t="shared" si="1130"/>
        <v>0.0101741594060237-0.0649654079333062i</v>
      </c>
      <c r="M2244" t="str">
        <f t="shared" si="1131"/>
        <v>0.089423840058975-0.661600919920356i</v>
      </c>
      <c r="N2244" t="str">
        <f t="shared" si="1132"/>
        <v>-2.2840512746439i</v>
      </c>
      <c r="O2244" t="str">
        <f t="shared" si="1133"/>
        <v>-0.654298742036004-0.756236177506804i</v>
      </c>
      <c r="P2244" t="str">
        <f t="shared" si="1134"/>
        <v>1.654298742036+0.756236177506804i</v>
      </c>
      <c r="Q2244" t="str">
        <f t="shared" si="1135"/>
        <v>-1.654298742036+1.5278150971371i</v>
      </c>
      <c r="R2244" t="str">
        <f t="shared" si="1136"/>
        <v>-0.311839715508158-0.745131197542966i</v>
      </c>
      <c r="S2244" t="str">
        <f t="shared" si="1137"/>
        <v>0.240827287102542i</v>
      </c>
      <c r="T2244" t="str">
        <f t="shared" si="1138"/>
        <v>0.179447924839741-0.0750995126966582i</v>
      </c>
      <c r="U2244" t="e">
        <f t="shared" si="1139"/>
        <v>#DIV/0!</v>
      </c>
      <c r="V2244" t="str">
        <f t="shared" si="1140"/>
        <v>1.33333333333333E-06-0.00034226869482128i</v>
      </c>
      <c r="W2244" t="e">
        <f t="shared" si="1141"/>
        <v>#DIV/0!</v>
      </c>
      <c r="X2244" t="e">
        <f t="shared" si="1142"/>
        <v>#DIV/0!</v>
      </c>
      <c r="Y2244" t="str">
        <f t="shared" si="1143"/>
        <v>0.00083+0.311645991236107i</v>
      </c>
      <c r="Z2244" t="e">
        <f t="shared" si="1144"/>
        <v>#DIV/0!</v>
      </c>
      <c r="AA2244" t="e">
        <f t="shared" si="1145"/>
        <v>#DIV/0!</v>
      </c>
      <c r="AB2244" t="str">
        <f t="shared" si="1146"/>
        <v>1.10651843744483-0.463081395430944i</v>
      </c>
      <c r="AC2244" t="str">
        <f t="shared" si="1147"/>
        <v>0.792574050557259-0.773484132761638i</v>
      </c>
      <c r="AD2244" t="str">
        <f t="shared" si="1148"/>
        <v>1.00712020286974+0.398587489775075i</v>
      </c>
      <c r="AE2244" t="e">
        <f t="shared" si="1149"/>
        <v>#DIV/0!</v>
      </c>
      <c r="AF2244" t="str">
        <f t="shared" si="1150"/>
        <v>-19.2046267272648-1.44797655988028i</v>
      </c>
      <c r="AG2244" t="e">
        <f t="shared" si="1151"/>
        <v>#DIV/0!</v>
      </c>
      <c r="AH2244" t="e">
        <f t="shared" si="1152"/>
        <v>#DIV/0!</v>
      </c>
      <c r="AI2244" t="e">
        <f t="shared" si="1153"/>
        <v>#DIV/0!</v>
      </c>
      <c r="AJ2244" t="e">
        <f t="shared" si="1154"/>
        <v>#DIV/0!</v>
      </c>
      <c r="AK2244"/>
      <c r="AL2244"/>
      <c r="AM2244"/>
      <c r="AN2244"/>
    </row>
    <row r="2245" spans="1:40" x14ac:dyDescent="0.25">
      <c r="A2245"/>
      <c r="B2245">
        <f t="shared" si="1155"/>
        <v>311000</v>
      </c>
      <c r="C2245" s="186" t="str">
        <f t="shared" si="1123"/>
        <v>-1.01695211164763E-06+0.0101347008955479i</v>
      </c>
      <c r="D2245" s="158" t="str">
        <f t="shared" si="1124"/>
        <v>-7.66667446329951+0.0776993735325339i</v>
      </c>
      <c r="E2245" t="str">
        <f t="shared" si="1125"/>
        <v>7.99970265300937-0.048771790102593i</v>
      </c>
      <c r="F2245" t="str">
        <f t="shared" si="1126"/>
        <v>0.999200669151862+4.86938516728039E-06i</v>
      </c>
      <c r="G2245">
        <f t="shared" ref="G2245:G2308" si="1156">IF($C$11=$C$7,$C$24,F2245)</f>
        <v>1</v>
      </c>
      <c r="H2245" t="str">
        <f t="shared" si="1127"/>
        <v>11.5393216687977+1.52121473292765i</v>
      </c>
      <c r="I2245" t="str">
        <f t="shared" si="1128"/>
        <v>1221.29414408303i</v>
      </c>
      <c r="J2245" t="str">
        <f t="shared" ref="J2245:J2308" si="1157">IMSUM(COMPLEX(0,2*PI()*B2245*$C$113*$C$112),COMPLEX(0,2*PI()*B2245*$C$113*$C$111),COMPLEX(0,2*PI()*B2245*$C$28*10^-12*$C$111),COMPLEX(-1*2*PI()*B2245*2*PI()*B2245*$C$113*$C$112*$C$28*10^-12*$C$111,0),COMPLEX(1,0))</f>
        <v>-2017.97478539247+267.180077312756i</v>
      </c>
      <c r="K2245" t="str">
        <f t="shared" si="1129"/>
        <v>0.0787491260918143-0.59478143888308i</v>
      </c>
      <c r="L2245" t="str">
        <f t="shared" si="1130"/>
        <v>0.010110389909382-0.064766470703348i</v>
      </c>
      <c r="M2245" t="str">
        <f t="shared" si="1131"/>
        <v>0.0888595160011963-0.659547909586428i</v>
      </c>
      <c r="N2245" t="str">
        <f t="shared" si="1132"/>
        <v>-2.29141918198146i</v>
      </c>
      <c r="O2245" t="str">
        <f t="shared" si="1133"/>
        <v>-0.659852810135209-0.751394882173593i</v>
      </c>
      <c r="P2245" t="str">
        <f t="shared" si="1134"/>
        <v>1.65985281013521+0.751394882173593i</v>
      </c>
      <c r="Q2245" t="str">
        <f t="shared" si="1135"/>
        <v>-1.65985281013521+1.54002429980787i</v>
      </c>
      <c r="R2245" t="str">
        <f t="shared" si="1136"/>
        <v>-0.311685510793523-0.741871890793339i</v>
      </c>
      <c r="S2245" t="str">
        <f t="shared" si="1137"/>
        <v>0.241604149319001i</v>
      </c>
      <c r="T2245" t="str">
        <f t="shared" si="1138"/>
        <v>0.179239327078803-0.0753045126903274i</v>
      </c>
      <c r="U2245" t="e">
        <f t="shared" si="1139"/>
        <v>#DIV/0!</v>
      </c>
      <c r="V2245" t="str">
        <f t="shared" si="1140"/>
        <v>1.33333333333333E-06-0.000341168152394202i</v>
      </c>
      <c r="W2245" t="e">
        <f t="shared" si="1141"/>
        <v>#DIV/0!</v>
      </c>
      <c r="X2245" t="e">
        <f t="shared" si="1142"/>
        <v>#DIV/0!</v>
      </c>
      <c r="Y2245" t="str">
        <f t="shared" si="1143"/>
        <v>0.00083+0.312651300885256i</v>
      </c>
      <c r="Z2245" t="e">
        <f t="shared" si="1144"/>
        <v>#DIV/0!</v>
      </c>
      <c r="AA2245" t="e">
        <f t="shared" si="1145"/>
        <v>#DIV/0!</v>
      </c>
      <c r="AB2245" t="str">
        <f t="shared" si="1146"/>
        <v>1.10523217420889-0.464345473981162i</v>
      </c>
      <c r="AC2245" t="str">
        <f t="shared" si="1147"/>
        <v>0.791952309378957-0.770215084182448i</v>
      </c>
      <c r="AD2245" t="str">
        <f t="shared" si="1148"/>
        <v>1.01025657361343+0.396197314149427i</v>
      </c>
      <c r="AE2245" t="e">
        <f t="shared" si="1149"/>
        <v>#DIV/0!</v>
      </c>
      <c r="AF2245" t="str">
        <f t="shared" si="1150"/>
        <v>-19.2059961320972-1.44351535939512i</v>
      </c>
      <c r="AG2245" t="e">
        <f t="shared" si="1151"/>
        <v>#DIV/0!</v>
      </c>
      <c r="AH2245" t="e">
        <f t="shared" si="1152"/>
        <v>#DIV/0!</v>
      </c>
      <c r="AI2245" t="e">
        <f t="shared" si="1153"/>
        <v>#DIV/0!</v>
      </c>
      <c r="AJ2245" t="e">
        <f t="shared" si="1154"/>
        <v>#DIV/0!</v>
      </c>
      <c r="AK2245"/>
      <c r="AL2245"/>
      <c r="AM2245"/>
      <c r="AN2245"/>
    </row>
    <row r="2246" spans="1:40" x14ac:dyDescent="0.25">
      <c r="A2246"/>
      <c r="B2246">
        <f t="shared" si="1155"/>
        <v>312000</v>
      </c>
      <c r="C2246" s="186" t="str">
        <f t="shared" ref="C2246:C2309" si="1158">IMPRODUCT(COMPLEX(-1,0),IMDIV(IMPRODUCT(G2246,COMPLEX($C$100+$C$101,0)),COMPLEX($C$100,2*PI()*B2246*$C$103*$C$102*(2*$C$100+$C$101))))</f>
        <v>-1.01044363491339E-06+0.010102217880508i</v>
      </c>
      <c r="D2246" s="158" t="str">
        <f t="shared" ref="D2246:D2309" si="1159">IMPRODUCT(COMPLEX($C$106,0),IMSUB(C2246,G2246))</f>
        <v>-7.66667441340117+0.0774503370838947i</v>
      </c>
      <c r="E2246" t="str">
        <f t="shared" ref="E2246:E2309" si="1160">IMDIV(COMPLEX($C$20*10^3,0),COMPLEX(1,2*PI()*B2246*$C$20*1000*$C$29*10^-12))</f>
        <v>7.99970073780744-0.0489286008648501i</v>
      </c>
      <c r="F2246" t="str">
        <f t="shared" ref="F2246:F2309" si="1161">IMDIV(COMPLEX($C$22*1000,0),IMSUM(COMPLEX($C$22*1000,0),E2246))</f>
        <v>0.999200669342923+4.88504118665858E-06i</v>
      </c>
      <c r="G2246">
        <f t="shared" si="1156"/>
        <v>1</v>
      </c>
      <c r="H2246" t="str">
        <f t="shared" ref="H2246:H2309" si="1162">IMPRODUCT(COMPLEX($C$108,0),IMPRODUCT(COMPLEX(-1,0),D2246),IMDIV(COMPLEX(0,2*PI()*B2246*$C$109*$C$110),COMPLEX(1,2*PI()*B2246*$C$109*$C$110)))</f>
        <v>11.5406783228667+1.51653127953913i</v>
      </c>
      <c r="I2246" t="str">
        <f t="shared" ref="I2246:I2309" si="1163">COMPLEX(0,2*PI()*B2246*$C$113*$C$112*$C$114)</f>
        <v>1225.22113490002i</v>
      </c>
      <c r="J2246" t="str">
        <f t="shared" si="1157"/>
        <v>-2030.97942028354+268.039177239807i</v>
      </c>
      <c r="K2246" t="str">
        <f t="shared" ref="K2246:K2309" si="1164">IMDIV(I2246,J2246)</f>
        <v>0.0782532731862643-0.592938648177306i</v>
      </c>
      <c r="L2246" t="str">
        <f t="shared" ref="L2246:L2309" si="1165">IMDIV(COMPLEX($C$117,0),COMPLEX(1,2*PI()*B2246*$C$115*$C$116))</f>
        <v>0.0100472132702357-0.0645687164604699i</v>
      </c>
      <c r="M2246" t="str">
        <f t="shared" ref="M2246:M2309" si="1166">IMSUM(K2246,L2246)</f>
        <v>0.0883004864565-0.657507364637776i</v>
      </c>
      <c r="N2246" t="str">
        <f t="shared" ref="N2246:N2309" si="1167">COMPLEX(0,-2*PI()*B2246*$C$43)</f>
        <v>-2.29878708931902i</v>
      </c>
      <c r="O2246" t="str">
        <f t="shared" ref="O2246:O2309" si="1168">IMEXP(N2246)</f>
        <v>-0.665371057588185-0.746512796758354i</v>
      </c>
      <c r="P2246" t="str">
        <f t="shared" ref="P2246:P2309" si="1169">IMSUB(COMPLEX(1,0),O2246)</f>
        <v>1.66537105758819+0.746512796758354i</v>
      </c>
      <c r="Q2246" t="str">
        <f t="shared" ref="Q2246:Q2309" si="1170">IMSUM(COMPLEX(0,2*PI()*B2246*$C$43),O2246,COMPLEX(-1,0))</f>
        <v>-1.66537105758819+1.55227429256067i</v>
      </c>
      <c r="R2246" t="str">
        <f t="shared" ref="R2246:R2309" si="1171">IMDIV(P2246,Q2246)</f>
        <v>-0.311530595619275-0.738630424780952i</v>
      </c>
      <c r="S2246" t="str">
        <f t="shared" ref="S2246:S2309" si="1172">IMDIV(COMPLEX(0,2*PI()*B2246*$C$123),COMPLEX($C$124,0))</f>
        <v>0.242381011535461i</v>
      </c>
      <c r="T2246" t="str">
        <f t="shared" ref="T2246:T2309" si="1173">IMPRODUCT(R2246,S2246)</f>
        <v>0.179029989509274-0.0755091008904445i</v>
      </c>
      <c r="U2246" t="e">
        <f t="shared" ref="U2246:U2309" si="1174">IMDIV(COMPLEX(1,2*PI()*B2246*$C$16*10^-3*$C$15*10^-6),COMPLEX(0,2*PI()*B2246*$C$15*10^-6))</f>
        <v>#DIV/0!</v>
      </c>
      <c r="V2246" t="str">
        <f t="shared" ref="V2246:V2309" si="1175">IMSUM(COMPLEX($C$18*10^-3,0),IMDIV(COMPLEX(1,0),COMPLEX(0,2*PI()*B2246*($C$17*1*10^-6))))</f>
        <v>1.33333333333333E-06-0.000340074664726272i</v>
      </c>
      <c r="W2246" t="e">
        <f t="shared" ref="W2246:W2309" si="1176">IMDIV(IMPRODUCT(U2246,V2246),IMSUM(U2246,V2246))</f>
        <v>#DIV/0!</v>
      </c>
      <c r="X2246" t="e">
        <f t="shared" ref="X2246:X2309" si="1177">IMDIV(IMPRODUCT(COMPLEX($C$19,0),W2246),IMSUM(COMPLEX($C$19,0),W2246))</f>
        <v>#DIV/0!</v>
      </c>
      <c r="Y2246" t="str">
        <f t="shared" ref="Y2246:Y2309" si="1178">COMPLEX($C$13*10^-3,2*PI()*B2246*$C$12*0.000001)</f>
        <v>0.00083+0.313656610534405i</v>
      </c>
      <c r="Z2246" t="e">
        <f t="shared" ref="Z2246:Z2309" si="1179">IMPRODUCT(COMPLEX($C$6,0),IMDIV(X2246,IMSUM(X2246,Y2246)))</f>
        <v>#DIV/0!</v>
      </c>
      <c r="AA2246" t="e">
        <f t="shared" ref="AA2246:AA2309" si="1180">IMDIV(COMPLEX($C$6,0),IMSUM(X2246,Y2246))</f>
        <v>#DIV/0!</v>
      </c>
      <c r="AB2246" t="str">
        <f t="shared" ref="AB2246:AB2309" si="1181">IMPRODUCT(COMPLEX($C$119,0),T2246)</f>
        <v>1.10394134913782-0.465607013314734i</v>
      </c>
      <c r="AC2246" t="str">
        <f t="shared" ref="AC2246:AC2309" si="1182">IMSUM(COMPLEX(1,0),IMPRODUCT(AB2246,M2246))</f>
        <v>0.791338517866878-0.766962892959528i</v>
      </c>
      <c r="AD2246" t="str">
        <f t="shared" ref="AD2246:AD2309" si="1183">IMDIV(AB2246,AC2246)</f>
        <v>1.01337716737461+0.393783019022016i</v>
      </c>
      <c r="AE2246" t="e">
        <f t="shared" ref="AE2246:AE2309" si="1184">IMPRODUCT(AD2246,AA2246,X2246)</f>
        <v>#DIV/0!</v>
      </c>
      <c r="AF2246" t="str">
        <f t="shared" ref="AF2246:AF2309" si="1185">IMSUB(D2246,H2246)</f>
        <v>-19.2073527362679-1.43908094245524i</v>
      </c>
      <c r="AG2246" t="e">
        <f t="shared" ref="AG2246:AG2309" si="1186">IMSUM(COMPLEX(1,0),IMPRODUCT(AD2246,AA2246,COMPLEX($C$127,0)))</f>
        <v>#DIV/0!</v>
      </c>
      <c r="AH2246" t="e">
        <f t="shared" ref="AH2246:AH2309" si="1187">IMDIV(IMPRODUCT(AE2246,AF2246),AG2246)</f>
        <v>#DIV/0!</v>
      </c>
      <c r="AI2246" t="e">
        <f t="shared" ref="AI2246:AI2309" si="1188">20*LOG10(IMABS(AH2246))</f>
        <v>#DIV/0!</v>
      </c>
      <c r="AJ2246" t="e">
        <f t="shared" ref="AJ2246:AJ2309" si="1189">IMARGUMENT(AH2246)*180/PI()</f>
        <v>#DIV/0!</v>
      </c>
      <c r="AK2246"/>
      <c r="AL2246"/>
      <c r="AM2246"/>
      <c r="AN2246"/>
    </row>
    <row r="2247" spans="1:40" x14ac:dyDescent="0.25">
      <c r="A2247"/>
      <c r="B2247">
        <f t="shared" si="1155"/>
        <v>313000</v>
      </c>
      <c r="C2247" s="186" t="str">
        <f t="shared" si="1158"/>
        <v>-1.00399744004007E-06+0.0100699424246634i</v>
      </c>
      <c r="D2247" s="158" t="str">
        <f t="shared" si="1159"/>
        <v>-7.66667436398038+0.0772028919224194i</v>
      </c>
      <c r="E2247" t="str">
        <f t="shared" si="1160"/>
        <v>7.99969881645812-0.0490854115142979i</v>
      </c>
      <c r="F2247" t="str">
        <f t="shared" si="1161"/>
        <v>0.999200669534593+4.90069719479183E-06i</v>
      </c>
      <c r="G2247">
        <f t="shared" si="1156"/>
        <v>1</v>
      </c>
      <c r="H2247" t="str">
        <f t="shared" si="1162"/>
        <v>11.5420223337654+1.51187596658496i</v>
      </c>
      <c r="I2247" t="str">
        <f t="shared" si="1163"/>
        <v>1229.14812571701i</v>
      </c>
      <c r="J2247" t="str">
        <f t="shared" si="1157"/>
        <v>-2044.02580360123+268.898277166858i</v>
      </c>
      <c r="K2247" t="str">
        <f t="shared" si="1164"/>
        <v>0.0777620635608421-0.591107039190918i</v>
      </c>
      <c r="L2247" t="str">
        <f t="shared" si="1165"/>
        <v>0.00998462222236278-0.0643721349931854i</v>
      </c>
      <c r="M2247" t="str">
        <f t="shared" si="1166"/>
        <v>0.0877466857832049-0.655479174184103i</v>
      </c>
      <c r="N2247" t="str">
        <f t="shared" si="1167"/>
        <v>-2.30615499665658i</v>
      </c>
      <c r="O2247" t="str">
        <f t="shared" si="1168"/>
        <v>-0.670853184832385-0.741590186289063i</v>
      </c>
      <c r="P2247" t="str">
        <f t="shared" si="1169"/>
        <v>1.67085318483239+0.741590186289063i</v>
      </c>
      <c r="Q2247" t="str">
        <f t="shared" si="1170"/>
        <v>-1.67085318483239+1.56456481036752i</v>
      </c>
      <c r="R2247" t="str">
        <f t="shared" si="1171"/>
        <v>-0.311374967593028-0.735406626128975i</v>
      </c>
      <c r="S2247" t="str">
        <f t="shared" si="1172"/>
        <v>0.243157873751922i</v>
      </c>
      <c r="T2247" t="str">
        <f t="shared" si="1173"/>
        <v>0.178819911552596-0.0757132750594943i</v>
      </c>
      <c r="U2247" t="e">
        <f t="shared" si="1174"/>
        <v>#DIV/0!</v>
      </c>
      <c r="V2247" t="str">
        <f t="shared" si="1175"/>
        <v>1.33333333333333E-06-0.00033898816419999i</v>
      </c>
      <c r="W2247" t="e">
        <f t="shared" si="1176"/>
        <v>#DIV/0!</v>
      </c>
      <c r="X2247" t="e">
        <f t="shared" si="1177"/>
        <v>#DIV/0!</v>
      </c>
      <c r="Y2247" t="str">
        <f t="shared" si="1178"/>
        <v>0.00083+0.314661920183554i</v>
      </c>
      <c r="Z2247" t="e">
        <f t="shared" si="1179"/>
        <v>#DIV/0!</v>
      </c>
      <c r="AA2247" t="e">
        <f t="shared" si="1180"/>
        <v>#DIV/0!</v>
      </c>
      <c r="AB2247" t="str">
        <f t="shared" si="1181"/>
        <v>1.10264595866411-0.466865999634611i</v>
      </c>
      <c r="AC2247" t="str">
        <f t="shared" si="1182"/>
        <v>0.79073258856989-0.763727406575389i</v>
      </c>
      <c r="AD2247" t="str">
        <f t="shared" si="1183"/>
        <v>1.0164817995473+0.391344701657486i</v>
      </c>
      <c r="AE2247" t="e">
        <f t="shared" si="1184"/>
        <v>#DIV/0!</v>
      </c>
      <c r="AF2247" t="str">
        <f t="shared" si="1185"/>
        <v>-19.2086966977458-1.43467307466254i</v>
      </c>
      <c r="AG2247" t="e">
        <f t="shared" si="1186"/>
        <v>#DIV/0!</v>
      </c>
      <c r="AH2247" t="e">
        <f t="shared" si="1187"/>
        <v>#DIV/0!</v>
      </c>
      <c r="AI2247" t="e">
        <f t="shared" si="1188"/>
        <v>#DIV/0!</v>
      </c>
      <c r="AJ2247" t="e">
        <f t="shared" si="1189"/>
        <v>#DIV/0!</v>
      </c>
      <c r="AK2247"/>
      <c r="AL2247"/>
      <c r="AM2247"/>
      <c r="AN2247"/>
    </row>
    <row r="2248" spans="1:40" x14ac:dyDescent="0.25">
      <c r="A2248"/>
      <c r="B2248">
        <f t="shared" si="1155"/>
        <v>314000</v>
      </c>
      <c r="C2248" s="186" t="str">
        <f t="shared" si="1158"/>
        <v>-9.97612734892936E-07+0.0100378725449647i</v>
      </c>
      <c r="D2248" s="158" t="str">
        <f t="shared" si="1159"/>
        <v>-7.66667431503093+0.0769570228447294i</v>
      </c>
      <c r="E2248" t="str">
        <f t="shared" si="1160"/>
        <v>7.9996968889614-0.0492422220505748i</v>
      </c>
      <c r="F2248" t="str">
        <f t="shared" si="1161"/>
        <v>0.999200669726881+4.91635319164417E-06i</v>
      </c>
      <c r="G2248">
        <f t="shared" si="1156"/>
        <v>1</v>
      </c>
      <c r="H2248" t="str">
        <f t="shared" si="1162"/>
        <v>11.5433538570561+1.50724854710992i</v>
      </c>
      <c r="I2248" t="str">
        <f t="shared" si="1163"/>
        <v>1233.07511653399i</v>
      </c>
      <c r="J2248" t="str">
        <f t="shared" si="1157"/>
        <v>-2057.11393534554+269.757377093909i</v>
      </c>
      <c r="K2248" t="str">
        <f t="shared" si="1164"/>
        <v>0.0772754397382025-0.589286512413233i</v>
      </c>
      <c r="L2248" t="str">
        <f t="shared" si="1165"/>
        <v>0.00992260960958695-0.0641767162030762i</v>
      </c>
      <c r="M2248" t="str">
        <f t="shared" si="1166"/>
        <v>0.0871980493477894-0.653463228616309i</v>
      </c>
      <c r="N2248" t="str">
        <f t="shared" si="1167"/>
        <v>-2.31352290399414i</v>
      </c>
      <c r="O2248" t="str">
        <f t="shared" si="1168"/>
        <v>-0.676298894266072-0.73662731799363i</v>
      </c>
      <c r="P2248" t="str">
        <f t="shared" si="1169"/>
        <v>1.67629889426607+0.73662731799363i</v>
      </c>
      <c r="Q2248" t="str">
        <f t="shared" si="1170"/>
        <v>-1.67629889426607+1.57689558600051i</v>
      </c>
      <c r="R2248" t="str">
        <f t="shared" si="1171"/>
        <v>-0.311218624309018-0.732200323669041i</v>
      </c>
      <c r="S2248" t="str">
        <f t="shared" si="1172"/>
        <v>0.243934735968381i</v>
      </c>
      <c r="T2248" t="str">
        <f t="shared" si="1173"/>
        <v>0.178609092630171-0.0759170329492631i</v>
      </c>
      <c r="U2248" t="e">
        <f t="shared" si="1174"/>
        <v>#DIV/0!</v>
      </c>
      <c r="V2248" t="str">
        <f t="shared" si="1175"/>
        <v>1.33333333333333E-06-0.000337908584059225i</v>
      </c>
      <c r="W2248" t="e">
        <f t="shared" si="1176"/>
        <v>#DIV/0!</v>
      </c>
      <c r="X2248" t="e">
        <f t="shared" si="1177"/>
        <v>#DIV/0!</v>
      </c>
      <c r="Y2248" t="str">
        <f t="shared" si="1178"/>
        <v>0.00083+0.315667229832702i</v>
      </c>
      <c r="Z2248" t="e">
        <f t="shared" si="1179"/>
        <v>#DIV/0!</v>
      </c>
      <c r="AA2248" t="e">
        <f t="shared" si="1180"/>
        <v>#DIV/0!</v>
      </c>
      <c r="AB2248" t="str">
        <f t="shared" si="1181"/>
        <v>1.10134599921998-0.468122419077775i</v>
      </c>
      <c r="AC2248" t="str">
        <f t="shared" si="1182"/>
        <v>0.790134435430735-0.760508474273494i</v>
      </c>
      <c r="AD2248" t="str">
        <f t="shared" si="1183"/>
        <v>1.01957028602792+0.388882460737711i</v>
      </c>
      <c r="AE2248" t="e">
        <f t="shared" si="1184"/>
        <v>#DIV/0!</v>
      </c>
      <c r="AF2248" t="str">
        <f t="shared" si="1185"/>
        <v>-19.210028172087-1.43029152426519i</v>
      </c>
      <c r="AG2248" t="e">
        <f t="shared" si="1186"/>
        <v>#DIV/0!</v>
      </c>
      <c r="AH2248" t="e">
        <f t="shared" si="1187"/>
        <v>#DIV/0!</v>
      </c>
      <c r="AI2248" t="e">
        <f t="shared" si="1188"/>
        <v>#DIV/0!</v>
      </c>
      <c r="AJ2248" t="e">
        <f t="shared" si="1189"/>
        <v>#DIV/0!</v>
      </c>
      <c r="AK2248"/>
      <c r="AL2248"/>
      <c r="AM2248"/>
      <c r="AN2248"/>
    </row>
    <row r="2249" spans="1:40" x14ac:dyDescent="0.25">
      <c r="A2249"/>
      <c r="B2249">
        <f t="shared" si="1155"/>
        <v>315000</v>
      </c>
      <c r="C2249" s="186" t="str">
        <f t="shared" si="1158"/>
        <v>-9.91288739890783E-07+0.0100060062835437i</v>
      </c>
      <c r="D2249" s="158" t="str">
        <f t="shared" si="1159"/>
        <v>-7.66667426654701+0.0767127148405017i</v>
      </c>
      <c r="E2249" t="str">
        <f t="shared" si="1160"/>
        <v>7.99969495531731-0.0493990324733195i</v>
      </c>
      <c r="F2249" t="str">
        <f t="shared" si="1161"/>
        <v>0.999200669919787+0.0000049320091771796i</v>
      </c>
      <c r="G2249">
        <f t="shared" si="1156"/>
        <v>1</v>
      </c>
      <c r="H2249" t="str">
        <f t="shared" si="1162"/>
        <v>11.5446730459324+1.50264877696231i</v>
      </c>
      <c r="I2249" t="str">
        <f t="shared" si="1163"/>
        <v>1237.00210735098i</v>
      </c>
      <c r="J2249" t="str">
        <f t="shared" si="1157"/>
        <v>-2070.24381551646+270.616477020959i</v>
      </c>
      <c r="K2249" t="str">
        <f t="shared" si="1164"/>
        <v>0.0767933451226814-0.587476969485267i</v>
      </c>
      <c r="L2249" t="str">
        <f t="shared" si="1165"/>
        <v>0.00986116838380044-0.0639824501033019i</v>
      </c>
      <c r="M2249" t="str">
        <f t="shared" si="1166"/>
        <v>0.0866545135064818-0.651459419588569i</v>
      </c>
      <c r="N2249" t="str">
        <f t="shared" si="1167"/>
        <v>-2.3208908113317i</v>
      </c>
      <c r="O2249" t="str">
        <f t="shared" si="1168"/>
        <v>-0.681707890264485-0.731624461285396i</v>
      </c>
      <c r="P2249" t="str">
        <f t="shared" si="1169"/>
        <v>1.68170789026449+0.731624461285396i</v>
      </c>
      <c r="Q2249" t="str">
        <f t="shared" si="1170"/>
        <v>-1.68170789026449+1.5892663500463i</v>
      </c>
      <c r="R2249" t="str">
        <f t="shared" si="1171"/>
        <v>-0.311061563348062-0.729011348406322i</v>
      </c>
      <c r="S2249" t="str">
        <f t="shared" si="1172"/>
        <v>0.24471159818484i</v>
      </c>
      <c r="T2249" t="str">
        <f t="shared" si="1173"/>
        <v>0.178397532163396-0.0761203723007791i</v>
      </c>
      <c r="U2249" t="e">
        <f t="shared" si="1174"/>
        <v>#DIV/0!</v>
      </c>
      <c r="V2249" t="str">
        <f t="shared" si="1175"/>
        <v>1.33333333333333E-06-0.000336835858395546i</v>
      </c>
      <c r="W2249" t="e">
        <f t="shared" si="1176"/>
        <v>#DIV/0!</v>
      </c>
      <c r="X2249" t="e">
        <f t="shared" si="1177"/>
        <v>#DIV/0!</v>
      </c>
      <c r="Y2249" t="str">
        <f t="shared" si="1178"/>
        <v>0.00083+0.316672539481851i</v>
      </c>
      <c r="Z2249" t="e">
        <f t="shared" si="1179"/>
        <v>#DIV/0!</v>
      </c>
      <c r="AA2249" t="e">
        <f t="shared" si="1180"/>
        <v>#DIV/0!</v>
      </c>
      <c r="AB2249" t="str">
        <f t="shared" si="1181"/>
        <v>1.10004146723762-0.46937625771487i</v>
      </c>
      <c r="AC2249" t="str">
        <f t="shared" si="1182"/>
        <v>0.789543973760849-0.757305947033753i</v>
      </c>
      <c r="AD2249" t="str">
        <f t="shared" si="1183"/>
        <v>1.02264244322618+0.386396396360631i</v>
      </c>
      <c r="AE2249" t="e">
        <f t="shared" si="1184"/>
        <v>#DIV/0!</v>
      </c>
      <c r="AF2249" t="str">
        <f t="shared" si="1185"/>
        <v>-19.2113473124794-1.42593606212181i</v>
      </c>
      <c r="AG2249" t="e">
        <f t="shared" si="1186"/>
        <v>#DIV/0!</v>
      </c>
      <c r="AH2249" t="e">
        <f t="shared" si="1187"/>
        <v>#DIV/0!</v>
      </c>
      <c r="AI2249" t="e">
        <f t="shared" si="1188"/>
        <v>#DIV/0!</v>
      </c>
      <c r="AJ2249" t="e">
        <f t="shared" si="1189"/>
        <v>#DIV/0!</v>
      </c>
      <c r="AK2249"/>
      <c r="AL2249"/>
      <c r="AM2249"/>
      <c r="AN2249"/>
    </row>
    <row r="2250" spans="1:40" x14ac:dyDescent="0.25">
      <c r="A2250"/>
      <c r="B2250">
        <f t="shared" si="1155"/>
        <v>316000</v>
      </c>
      <c r="C2250" s="186" t="str">
        <f t="shared" si="1158"/>
        <v>-9.85024687768023E-07+0.00997434170731566i</v>
      </c>
      <c r="D2250" s="158" t="str">
        <f t="shared" si="1159"/>
        <v>-7.66667421852263+0.0764699530894201i</v>
      </c>
      <c r="E2250" t="str">
        <f t="shared" si="1160"/>
        <v>7.99969301552583-0.0495558427821703i</v>
      </c>
      <c r="F2250" t="str">
        <f t="shared" si="1161"/>
        <v>0.999200670113303+4.94766515136197E-06i</v>
      </c>
      <c r="G2250">
        <f t="shared" si="1156"/>
        <v>1</v>
      </c>
      <c r="H2250" t="str">
        <f t="shared" si="1162"/>
        <v>11.545980051262+1.49807641475547i</v>
      </c>
      <c r="I2250" t="str">
        <f t="shared" si="1163"/>
        <v>1240.92909816797i</v>
      </c>
      <c r="J2250" t="str">
        <f t="shared" si="1157"/>
        <v>-2083.415444114+271.47557694801i</v>
      </c>
      <c r="K2250" t="str">
        <f t="shared" si="1164"/>
        <v>0.076315723984203-0.585678313183506i</v>
      </c>
      <c r="L2250" t="str">
        <f t="shared" si="1165"/>
        <v>0.00980029160302898-0.0637893268171323i</v>
      </c>
      <c r="M2250" t="str">
        <f t="shared" si="1166"/>
        <v>0.086116015587232-0.649467640000638i</v>
      </c>
      <c r="N2250" t="str">
        <f t="shared" si="1167"/>
        <v>-2.32825871866926i</v>
      </c>
      <c r="O2250" t="str">
        <f t="shared" si="1168"/>
        <v>-0.687079879195877-0.726581887748503i</v>
      </c>
      <c r="P2250" t="str">
        <f t="shared" si="1169"/>
        <v>1.68707987919588+0.726581887748503i</v>
      </c>
      <c r="Q2250" t="str">
        <f t="shared" si="1170"/>
        <v>-1.68707987919588+1.60167683092076i</v>
      </c>
      <c r="R2250" t="str">
        <f t="shared" si="1171"/>
        <v>-0.310903782277451-0.725839533485273i</v>
      </c>
      <c r="S2250" t="str">
        <f t="shared" si="1172"/>
        <v>0.245488460401301i</v>
      </c>
      <c r="T2250" t="str">
        <f t="shared" si="1173"/>
        <v>0.178185229573698-0.0763232908442327i</v>
      </c>
      <c r="U2250" t="e">
        <f t="shared" si="1174"/>
        <v>#DIV/0!</v>
      </c>
      <c r="V2250" t="str">
        <f t="shared" si="1175"/>
        <v>1.33333333333333E-06-0.000335769922134801i</v>
      </c>
      <c r="W2250" t="e">
        <f t="shared" si="1176"/>
        <v>#DIV/0!</v>
      </c>
      <c r="X2250" t="e">
        <f t="shared" si="1177"/>
        <v>#DIV/0!</v>
      </c>
      <c r="Y2250" t="str">
        <f t="shared" si="1178"/>
        <v>0.00083+0.317677849131i</v>
      </c>
      <c r="Z2250" t="e">
        <f t="shared" si="1179"/>
        <v>#DIV/0!</v>
      </c>
      <c r="AA2250" t="e">
        <f t="shared" si="1180"/>
        <v>#DIV/0!</v>
      </c>
      <c r="AB2250" t="str">
        <f t="shared" si="1181"/>
        <v>1.09873235914942-0.470627501549712i</v>
      </c>
      <c r="AC2250" t="str">
        <f t="shared" si="1182"/>
        <v>0.78896112021582-0.754119677548342i</v>
      </c>
      <c r="AD2250" t="str">
        <f t="shared" si="1183"/>
        <v>1.02569808807608+0.383886610038938i</v>
      </c>
      <c r="AE2250" t="e">
        <f t="shared" si="1184"/>
        <v>#DIV/0!</v>
      </c>
      <c r="AF2250" t="str">
        <f t="shared" si="1185"/>
        <v>-19.2126542697846-1.42160646166605i</v>
      </c>
      <c r="AG2250" t="e">
        <f t="shared" si="1186"/>
        <v>#DIV/0!</v>
      </c>
      <c r="AH2250" t="e">
        <f t="shared" si="1187"/>
        <v>#DIV/0!</v>
      </c>
      <c r="AI2250" t="e">
        <f t="shared" si="1188"/>
        <v>#DIV/0!</v>
      </c>
      <c r="AJ2250" t="e">
        <f t="shared" si="1189"/>
        <v>#DIV/0!</v>
      </c>
      <c r="AK2250"/>
      <c r="AL2250"/>
      <c r="AM2250"/>
      <c r="AN2250"/>
    </row>
    <row r="2251" spans="1:40" x14ac:dyDescent="0.25">
      <c r="A2251"/>
      <c r="B2251">
        <f t="shared" si="1155"/>
        <v>317000</v>
      </c>
      <c r="C2251" s="186" t="str">
        <f t="shared" si="1158"/>
        <v>-9.78819823341915E-07+0.00994287690758792i</v>
      </c>
      <c r="D2251" s="158" t="str">
        <f t="shared" si="1159"/>
        <v>-7.66667417095196+0.0762287229581741i</v>
      </c>
      <c r="E2251" t="str">
        <f t="shared" si="1160"/>
        <v>7.999691069587-0.049712652976766i</v>
      </c>
      <c r="F2251" t="str">
        <f t="shared" si="1161"/>
        <v>0.999200670307426+4.96332111415526E-06i</v>
      </c>
      <c r="G2251">
        <f t="shared" si="1156"/>
        <v>1</v>
      </c>
      <c r="H2251" t="str">
        <f t="shared" si="1162"/>
        <v>11.5472750216283+1.49353122183016i</v>
      </c>
      <c r="I2251" t="str">
        <f t="shared" si="1163"/>
        <v>1244.85608898496i</v>
      </c>
      <c r="J2251" t="str">
        <f t="shared" si="1157"/>
        <v>-2096.62882113816+272.334676875061i</v>
      </c>
      <c r="K2251" t="str">
        <f t="shared" si="1164"/>
        <v>0.075842521442535-0.583890447404017i</v>
      </c>
      <c r="L2251" t="str">
        <f t="shared" si="1165"/>
        <v>0.00973997242953595-0.0635973365765003i</v>
      </c>
      <c r="M2251" t="str">
        <f t="shared" si="1166"/>
        <v>0.085582493872071-0.647487783980517i</v>
      </c>
      <c r="N2251" t="str">
        <f t="shared" si="1167"/>
        <v>-2.33562662600682i</v>
      </c>
      <c r="O2251" t="str">
        <f t="shared" si="1168"/>
        <v>-0.692414569437463-0.721499871123157i</v>
      </c>
      <c r="P2251" t="str">
        <f t="shared" si="1169"/>
        <v>1.69241456943746+0.721499871123157i</v>
      </c>
      <c r="Q2251" t="str">
        <f t="shared" si="1170"/>
        <v>-1.69241456943746+1.61412675488366i</v>
      </c>
      <c r="R2251" t="str">
        <f t="shared" si="1171"/>
        <v>-0.310745278650941-0.722684714156034i</v>
      </c>
      <c r="S2251" t="str">
        <f t="shared" si="1172"/>
        <v>0.246265322617761i</v>
      </c>
      <c r="T2251" t="str">
        <f t="shared" si="1173"/>
        <v>0.17797218428256-0.07652578629892i</v>
      </c>
      <c r="U2251" t="e">
        <f t="shared" si="1174"/>
        <v>#DIV/0!</v>
      </c>
      <c r="V2251" t="str">
        <f t="shared" si="1175"/>
        <v>1.33333333333333E-06-0.000334710711023965i</v>
      </c>
      <c r="W2251" t="e">
        <f t="shared" si="1176"/>
        <v>#DIV/0!</v>
      </c>
      <c r="X2251" t="e">
        <f t="shared" si="1177"/>
        <v>#DIV/0!</v>
      </c>
      <c r="Y2251" t="str">
        <f t="shared" si="1178"/>
        <v>0.00083+0.318683158780149i</v>
      </c>
      <c r="Z2251" t="e">
        <f t="shared" si="1179"/>
        <v>#DIV/0!</v>
      </c>
      <c r="AA2251" t="e">
        <f t="shared" si="1180"/>
        <v>#DIV/0!</v>
      </c>
      <c r="AB2251" t="str">
        <f t="shared" si="1181"/>
        <v>1.09741867138811-0.471876136518939i</v>
      </c>
      <c r="AC2251" t="str">
        <f t="shared" si="1182"/>
        <v>0.788385792771233-0.750949520197939i</v>
      </c>
      <c r="AD2251" t="str">
        <f t="shared" si="1183"/>
        <v>1.02873703804686+0.381353204698658i</v>
      </c>
      <c r="AE2251" t="e">
        <f t="shared" si="1184"/>
        <v>#DIV/0!</v>
      </c>
      <c r="AF2251" t="str">
        <f t="shared" si="1185"/>
        <v>-19.2139491925803-1.41730249887199i</v>
      </c>
      <c r="AG2251" t="e">
        <f t="shared" si="1186"/>
        <v>#DIV/0!</v>
      </c>
      <c r="AH2251" t="e">
        <f t="shared" si="1187"/>
        <v>#DIV/0!</v>
      </c>
      <c r="AI2251" t="e">
        <f t="shared" si="1188"/>
        <v>#DIV/0!</v>
      </c>
      <c r="AJ2251" t="e">
        <f t="shared" si="1189"/>
        <v>#DIV/0!</v>
      </c>
      <c r="AK2251"/>
      <c r="AL2251"/>
      <c r="AM2251"/>
      <c r="AN2251"/>
    </row>
    <row r="2252" spans="1:40" x14ac:dyDescent="0.25">
      <c r="A2252"/>
      <c r="B2252">
        <f t="shared" si="1155"/>
        <v>318000</v>
      </c>
      <c r="C2252" s="186" t="str">
        <f t="shared" si="1158"/>
        <v>-9.72673403284995E-07+0.00991160999967669i</v>
      </c>
      <c r="D2252" s="158" t="str">
        <f t="shared" si="1159"/>
        <v>-7.6666741238294+0.0759890099975213i</v>
      </c>
      <c r="E2252" t="str">
        <f t="shared" si="1160"/>
        <v>7.99968911750081-0.0498694630567449i</v>
      </c>
      <c r="F2252" t="str">
        <f t="shared" si="1161"/>
        <v>0.999200670502169+4.97897706552353E-06i</v>
      </c>
      <c r="G2252">
        <f t="shared" si="1156"/>
        <v>1</v>
      </c>
      <c r="H2252" t="str">
        <f t="shared" si="1162"/>
        <v>11.5485581033721+1.48901296221732i</v>
      </c>
      <c r="I2252" t="str">
        <f t="shared" si="1163"/>
        <v>1248.78307980194i</v>
      </c>
      <c r="J2252" t="str">
        <f t="shared" si="1157"/>
        <v>-2109.88394658893+273.193776802112i</v>
      </c>
      <c r="K2252" t="str">
        <f t="shared" si="1164"/>
        <v>0.0753736834518717-0.582113277146767i</v>
      </c>
      <c r="L2252" t="str">
        <f t="shared" si="1165"/>
        <v>0.00968020412796598-0.063406469720577i</v>
      </c>
      <c r="M2252" t="str">
        <f t="shared" si="1166"/>
        <v>0.0850538875798377-0.645519746867344i</v>
      </c>
      <c r="N2252" t="str">
        <f t="shared" si="1167"/>
        <v>-2.34299453334438i</v>
      </c>
      <c r="O2252" t="str">
        <f t="shared" si="1168"/>
        <v>-0.697711671391246-0.716378687290761i</v>
      </c>
      <c r="P2252" t="str">
        <f t="shared" si="1169"/>
        <v>1.69771167139125+0.716378687290761i</v>
      </c>
      <c r="Q2252" t="str">
        <f t="shared" si="1170"/>
        <v>-1.69771167139125+1.62661584605362i</v>
      </c>
      <c r="R2252" t="str">
        <f t="shared" si="1171"/>
        <v>-0.310586050008648-0.719546727741443i</v>
      </c>
      <c r="S2252" t="str">
        <f t="shared" si="1172"/>
        <v>0.24704218483422i</v>
      </c>
      <c r="T2252" t="str">
        <f t="shared" si="1173"/>
        <v>0.17775839571156-0.0767278563731667i</v>
      </c>
      <c r="U2252" t="e">
        <f t="shared" si="1174"/>
        <v>#DIV/0!</v>
      </c>
      <c r="V2252" t="str">
        <f t="shared" si="1175"/>
        <v>1.33333333333333E-06-0.00033365816161823i</v>
      </c>
      <c r="W2252" t="e">
        <f t="shared" si="1176"/>
        <v>#DIV/0!</v>
      </c>
      <c r="X2252" t="e">
        <f t="shared" si="1177"/>
        <v>#DIV/0!</v>
      </c>
      <c r="Y2252" t="str">
        <f t="shared" si="1178"/>
        <v>0.00083+0.319688468429297i</v>
      </c>
      <c r="Z2252" t="e">
        <f t="shared" si="1179"/>
        <v>#DIV/0!</v>
      </c>
      <c r="AA2252" t="e">
        <f t="shared" si="1180"/>
        <v>#DIV/0!</v>
      </c>
      <c r="AB2252" t="str">
        <f t="shared" si="1181"/>
        <v>1.09610040038699-0.473122148491546i</v>
      </c>
      <c r="AC2252" t="str">
        <f t="shared" si="1182"/>
        <v>0.787817910699133-0.747795331028336i</v>
      </c>
      <c r="AD2252" t="str">
        <f t="shared" si="1183"/>
        <v>1.031759111154+0.378796284677679i</v>
      </c>
      <c r="AE2252" t="e">
        <f t="shared" si="1184"/>
        <v>#DIV/0!</v>
      </c>
      <c r="AF2252" t="str">
        <f t="shared" si="1185"/>
        <v>-19.2152322272015-1.4130239522198i</v>
      </c>
      <c r="AG2252" t="e">
        <f t="shared" si="1186"/>
        <v>#DIV/0!</v>
      </c>
      <c r="AH2252" t="e">
        <f t="shared" si="1187"/>
        <v>#DIV/0!</v>
      </c>
      <c r="AI2252" t="e">
        <f t="shared" si="1188"/>
        <v>#DIV/0!</v>
      </c>
      <c r="AJ2252" t="e">
        <f t="shared" si="1189"/>
        <v>#DIV/0!</v>
      </c>
      <c r="AK2252"/>
      <c r="AL2252"/>
      <c r="AM2252"/>
      <c r="AN2252"/>
    </row>
    <row r="2253" spans="1:40" x14ac:dyDescent="0.25">
      <c r="A2253"/>
      <c r="B2253">
        <f t="shared" si="1155"/>
        <v>319000</v>
      </c>
      <c r="C2253" s="186" t="str">
        <f t="shared" si="1158"/>
        <v>-9.66584695902376E-07+0.00988053912253041i</v>
      </c>
      <c r="D2253" s="158" t="str">
        <f t="shared" si="1159"/>
        <v>-7.66667407714937+0.0757507999393998i</v>
      </c>
      <c r="E2253" t="str">
        <f t="shared" si="1160"/>
        <v>7.99968715926728-0.0500262730217456i</v>
      </c>
      <c r="F2253" t="str">
        <f t="shared" si="1161"/>
        <v>0.99920067069752+4.99463300543065E-06i</v>
      </c>
      <c r="G2253">
        <f t="shared" si="1156"/>
        <v>1</v>
      </c>
      <c r="H2253" t="str">
        <f t="shared" si="1162"/>
        <v>11.5498294406313+1.48452140260143i</v>
      </c>
      <c r="I2253" t="str">
        <f t="shared" si="1163"/>
        <v>1252.71007061893i</v>
      </c>
      <c r="J2253" t="str">
        <f t="shared" si="1157"/>
        <v>-2123.18082046632+274.052876729162i</v>
      </c>
      <c r="K2253" t="str">
        <f t="shared" si="1164"/>
        <v>0.0749091567857401-0.580346708500228i</v>
      </c>
      <c r="L2253" t="str">
        <f t="shared" si="1165"/>
        <v>0.00962098006352656-0.0632167166943682i</v>
      </c>
      <c r="M2253" t="str">
        <f t="shared" si="1166"/>
        <v>0.0845301368492667-0.643563425194596i</v>
      </c>
      <c r="N2253" t="str">
        <f t="shared" si="1167"/>
        <v>-2.35036244068194i</v>
      </c>
      <c r="O2253" t="str">
        <f t="shared" si="1168"/>
        <v>-0.70297089749974-0.711218614258942i</v>
      </c>
      <c r="P2253" t="str">
        <f t="shared" si="1169"/>
        <v>1.70297089749974+0.711218614258942i</v>
      </c>
      <c r="Q2253" t="str">
        <f t="shared" si="1170"/>
        <v>-1.70297089749974+1.639143826423i</v>
      </c>
      <c r="R2253" t="str">
        <f t="shared" si="1171"/>
        <v>-0.310426093876995-0.716425413604704i</v>
      </c>
      <c r="S2253" t="str">
        <f t="shared" si="1172"/>
        <v>0.247819047050681i</v>
      </c>
      <c r="T2253" t="str">
        <f t="shared" si="1173"/>
        <v>0.177543863282408-0.0769294987642621i</v>
      </c>
      <c r="U2253" t="e">
        <f t="shared" si="1174"/>
        <v>#DIV/0!</v>
      </c>
      <c r="V2253" t="str">
        <f t="shared" si="1175"/>
        <v>1.33333333333333E-06-0.000332612211268329i</v>
      </c>
      <c r="W2253" t="e">
        <f t="shared" si="1176"/>
        <v>#DIV/0!</v>
      </c>
      <c r="X2253" t="e">
        <f t="shared" si="1177"/>
        <v>#DIV/0!</v>
      </c>
      <c r="Y2253" t="str">
        <f t="shared" si="1178"/>
        <v>0.00083+0.320693778078446i</v>
      </c>
      <c r="Z2253" t="e">
        <f t="shared" si="1179"/>
        <v>#DIV/0!</v>
      </c>
      <c r="AA2253" t="e">
        <f t="shared" si="1180"/>
        <v>#DIV/0!</v>
      </c>
      <c r="AB2253" t="str">
        <f t="shared" si="1181"/>
        <v>1.0947775425802-0.474365523268473i</v>
      </c>
      <c r="AC2253" t="str">
        <f t="shared" si="1182"/>
        <v>0.787257394544923-0.744656967727494i</v>
      </c>
      <c r="AD2253" t="str">
        <f t="shared" si="1183"/>
        <v>1.03476412597023+0.376215955724256i</v>
      </c>
      <c r="AE2253" t="e">
        <f t="shared" si="1184"/>
        <v>#DIV/0!</v>
      </c>
      <c r="AF2253" t="str">
        <f t="shared" si="1185"/>
        <v>-19.2165035177807-1.40877060266203i</v>
      </c>
      <c r="AG2253" t="e">
        <f t="shared" si="1186"/>
        <v>#DIV/0!</v>
      </c>
      <c r="AH2253" t="e">
        <f t="shared" si="1187"/>
        <v>#DIV/0!</v>
      </c>
      <c r="AI2253" t="e">
        <f t="shared" si="1188"/>
        <v>#DIV/0!</v>
      </c>
      <c r="AJ2253" t="e">
        <f t="shared" si="1189"/>
        <v>#DIV/0!</v>
      </c>
      <c r="AK2253"/>
      <c r="AL2253"/>
      <c r="AM2253"/>
      <c r="AN2253"/>
    </row>
    <row r="2254" spans="1:40" x14ac:dyDescent="0.25">
      <c r="A2254"/>
      <c r="B2254">
        <f t="shared" si="1155"/>
        <v>320000</v>
      </c>
      <c r="C2254" s="186" t="str">
        <f t="shared" si="1158"/>
        <v>-9.60552980914015E-07+0.00984966243836069i</v>
      </c>
      <c r="D2254" s="158" t="str">
        <f t="shared" si="1159"/>
        <v>-7.66667403090618+0.0755140786940987i</v>
      </c>
      <c r="E2254" t="str">
        <f t="shared" si="1160"/>
        <v>7.99968519488641-0.0501830828714066i</v>
      </c>
      <c r="F2254" t="str">
        <f t="shared" si="1161"/>
        <v>0.999200670893489+5.01028893384068E-06i</v>
      </c>
      <c r="G2254">
        <f t="shared" si="1156"/>
        <v>1</v>
      </c>
      <c r="H2254" t="str">
        <f t="shared" si="1162"/>
        <v>11.5510891753804+1.48005631228456i</v>
      </c>
      <c r="I2254" t="str">
        <f t="shared" si="1163"/>
        <v>1256.63706143592i</v>
      </c>
      <c r="J2254" t="str">
        <f t="shared" si="1157"/>
        <v>-2136.51944277033+274.911976656212i</v>
      </c>
      <c r="K2254" t="str">
        <f t="shared" si="1164"/>
        <v>0.0744488890222216-0.578590648626195i</v>
      </c>
      <c r="L2254" t="str">
        <f t="shared" si="1165"/>
        <v>0.00956229370020679-0.0630280680473301i</v>
      </c>
      <c r="M2254" t="str">
        <f t="shared" si="1166"/>
        <v>0.0840111827224284-0.641618716673525i</v>
      </c>
      <c r="N2254" t="str">
        <f t="shared" si="1167"/>
        <v>-2.3577303480195i</v>
      </c>
      <c r="O2254" t="str">
        <f t="shared" si="1168"/>
        <v>-0.708191962261581-0.70601993214646i</v>
      </c>
      <c r="P2254" t="str">
        <f t="shared" si="1169"/>
        <v>1.70819196226158+0.70601993214646i</v>
      </c>
      <c r="Q2254" t="str">
        <f t="shared" si="1170"/>
        <v>-1.70819196226158+1.65171041587304i</v>
      </c>
      <c r="R2254" t="str">
        <f t="shared" si="1171"/>
        <v>-0.310265407768659-0.713320613117637i</v>
      </c>
      <c r="S2254" t="str">
        <f t="shared" si="1172"/>
        <v>0.24859590926714i</v>
      </c>
      <c r="T2254" t="str">
        <f t="shared" si="1173"/>
        <v>0.177328586416973-0.0771307111583898i</v>
      </c>
      <c r="U2254" t="e">
        <f t="shared" si="1174"/>
        <v>#DIV/0!</v>
      </c>
      <c r="V2254" t="str">
        <f t="shared" si="1175"/>
        <v>1.33333333333333E-06-0.000331572798108115i</v>
      </c>
      <c r="W2254" t="e">
        <f t="shared" si="1176"/>
        <v>#DIV/0!</v>
      </c>
      <c r="X2254" t="e">
        <f t="shared" si="1177"/>
        <v>#DIV/0!</v>
      </c>
      <c r="Y2254" t="str">
        <f t="shared" si="1178"/>
        <v>0.00083+0.321699087727595i</v>
      </c>
      <c r="Z2254" t="e">
        <f t="shared" si="1179"/>
        <v>#DIV/0!</v>
      </c>
      <c r="AA2254" t="e">
        <f t="shared" si="1180"/>
        <v>#DIV/0!</v>
      </c>
      <c r="AB2254" t="str">
        <f t="shared" si="1181"/>
        <v>1.09345009440285-0.475606246582178i</v>
      </c>
      <c r="AC2254" t="str">
        <f t="shared" si="1182"/>
        <v>0.786704166104765-0.741534289602845i</v>
      </c>
      <c r="AD2254" t="str">
        <f t="shared" si="1183"/>
        <v>1.03775190163654+0.37361232499528i</v>
      </c>
      <c r="AE2254" t="e">
        <f t="shared" si="1184"/>
        <v>#DIV/0!</v>
      </c>
      <c r="AF2254" t="str">
        <f t="shared" si="1185"/>
        <v>-19.2177632062866-1.40454223359046i</v>
      </c>
      <c r="AG2254" t="e">
        <f t="shared" si="1186"/>
        <v>#DIV/0!</v>
      </c>
      <c r="AH2254" t="e">
        <f t="shared" si="1187"/>
        <v>#DIV/0!</v>
      </c>
      <c r="AI2254" t="e">
        <f t="shared" si="1188"/>
        <v>#DIV/0!</v>
      </c>
      <c r="AJ2254" t="e">
        <f t="shared" si="1189"/>
        <v>#DIV/0!</v>
      </c>
      <c r="AK2254"/>
      <c r="AL2254"/>
      <c r="AM2254"/>
      <c r="AN2254"/>
    </row>
    <row r="2255" spans="1:40" x14ac:dyDescent="0.25">
      <c r="A2255"/>
      <c r="B2255">
        <f t="shared" si="1155"/>
        <v>321000</v>
      </c>
      <c r="C2255" s="186" t="str">
        <f t="shared" si="1158"/>
        <v>-9.54577549241707E-07+0.00981897813228006i</v>
      </c>
      <c r="D2255" s="158" t="str">
        <f t="shared" si="1159"/>
        <v>-7.66667398509455+0.0752788323474805i</v>
      </c>
      <c r="E2255" t="str">
        <f t="shared" si="1160"/>
        <v>7.99968322435821-0.0503398926053665i</v>
      </c>
      <c r="F2255" t="str">
        <f t="shared" si="1161"/>
        <v>0.999200671090067+0.0000050259448507175i</v>
      </c>
      <c r="G2255">
        <f t="shared" si="1156"/>
        <v>1</v>
      </c>
      <c r="H2255" t="str">
        <f t="shared" si="1162"/>
        <v>11.5523374474693+1.47561746315092i</v>
      </c>
      <c r="I2255" t="str">
        <f t="shared" si="1163"/>
        <v>1260.5640522529i</v>
      </c>
      <c r="J2255" t="str">
        <f t="shared" si="1157"/>
        <v>-2149.89981350095+275.771076583264i</v>
      </c>
      <c r="K2255" t="str">
        <f t="shared" si="1164"/>
        <v>0.0739928285294843-0.576845005744885i</v>
      </c>
      <c r="L2255" t="str">
        <f t="shared" si="1165"/>
        <v>0.0095041385990326-0.0628405144320066i</v>
      </c>
      <c r="M2255" t="str">
        <f t="shared" si="1166"/>
        <v>0.0834969671285169-0.639685520176892i</v>
      </c>
      <c r="N2255" t="str">
        <f t="shared" si="1167"/>
        <v>-2.36509825535707i</v>
      </c>
      <c r="O2255" t="str">
        <f t="shared" si="1168"/>
        <v>-0.713374582247029-0.700782923167993i</v>
      </c>
      <c r="P2255" t="str">
        <f t="shared" si="1169"/>
        <v>1.71337458224703+0.700782923167993i</v>
      </c>
      <c r="Q2255" t="str">
        <f t="shared" si="1170"/>
        <v>-1.71337458224703+1.66431533218908i</v>
      </c>
      <c r="R2255" t="str">
        <f t="shared" si="1171"/>
        <v>-0.310103989182488-0.710232169629534i</v>
      </c>
      <c r="S2255" t="str">
        <f t="shared" si="1172"/>
        <v>0.249372771483599i</v>
      </c>
      <c r="T2255" t="str">
        <f t="shared" si="1173"/>
        <v>0.177112564537326-0.077331491230557i</v>
      </c>
      <c r="U2255" t="e">
        <f t="shared" si="1174"/>
        <v>#DIV/0!</v>
      </c>
      <c r="V2255" t="str">
        <f t="shared" si="1175"/>
        <v>1.33333333333333E-06-0.000330539861042358i</v>
      </c>
      <c r="W2255" t="e">
        <f t="shared" si="1176"/>
        <v>#DIV/0!</v>
      </c>
      <c r="X2255" t="e">
        <f t="shared" si="1177"/>
        <v>#DIV/0!</v>
      </c>
      <c r="Y2255" t="str">
        <f t="shared" si="1178"/>
        <v>0.00083+0.322704397376744i</v>
      </c>
      <c r="Z2255" t="e">
        <f t="shared" si="1179"/>
        <v>#DIV/0!</v>
      </c>
      <c r="AA2255" t="e">
        <f t="shared" si="1180"/>
        <v>#DIV/0!</v>
      </c>
      <c r="AB2255" t="str">
        <f t="shared" si="1181"/>
        <v>1.09211805229127-0.476844304096206i</v>
      </c>
      <c r="AC2255" t="str">
        <f t="shared" si="1182"/>
        <v>0.786158148403454-0.738427157559056i</v>
      </c>
      <c r="AD2255" t="str">
        <f t="shared" si="1183"/>
        <v>1.04072225787327+0.370985501054581i</v>
      </c>
      <c r="AE2255" t="e">
        <f t="shared" si="1184"/>
        <v>#DIV/0!</v>
      </c>
      <c r="AF2255" t="str">
        <f t="shared" si="1185"/>
        <v>-19.2190114325638-1.40033863080344i</v>
      </c>
      <c r="AG2255" t="e">
        <f t="shared" si="1186"/>
        <v>#DIV/0!</v>
      </c>
      <c r="AH2255" t="e">
        <f t="shared" si="1187"/>
        <v>#DIV/0!</v>
      </c>
      <c r="AI2255" t="e">
        <f t="shared" si="1188"/>
        <v>#DIV/0!</v>
      </c>
      <c r="AJ2255" t="e">
        <f t="shared" si="1189"/>
        <v>#DIV/0!</v>
      </c>
      <c r="AK2255"/>
      <c r="AL2255"/>
      <c r="AM2255"/>
      <c r="AN2255"/>
    </row>
    <row r="2256" spans="1:40" x14ac:dyDescent="0.25">
      <c r="A2256"/>
      <c r="B2256">
        <f t="shared" si="1155"/>
        <v>322000</v>
      </c>
      <c r="C2256" s="186" t="str">
        <f t="shared" si="1158"/>
        <v>-9.48657702800627E-07+0.00978848441194611i</v>
      </c>
      <c r="D2256" s="158" t="str">
        <f t="shared" si="1159"/>
        <v>-7.66667393970904+0.0750450471582535i</v>
      </c>
      <c r="E2256" t="str">
        <f t="shared" si="1160"/>
        <v>7.99968124768269-0.0504967022232638i</v>
      </c>
      <c r="F2256" t="str">
        <f t="shared" si="1161"/>
        <v>0.999200671287263+5.04160075602518E-06i</v>
      </c>
      <c r="G2256">
        <f t="shared" si="1156"/>
        <v>1</v>
      </c>
      <c r="H2256" t="str">
        <f t="shared" si="1162"/>
        <v>11.5535743946608+1.47120462963186i</v>
      </c>
      <c r="I2256" t="str">
        <f t="shared" si="1163"/>
        <v>1264.49104306989i</v>
      </c>
      <c r="J2256" t="str">
        <f t="shared" si="1157"/>
        <v>-2163.32193265819+276.630176510314i</v>
      </c>
      <c r="K2256" t="str">
        <f t="shared" si="1164"/>
        <v>0.0735409244516122-0.575109689120268i</v>
      </c>
      <c r="L2256" t="str">
        <f t="shared" si="1165"/>
        <v>0.00944650841635753-0.0626540466026867i</v>
      </c>
      <c r="M2256" t="str">
        <f t="shared" si="1166"/>
        <v>0.0829874328679697-0.637763735722955i</v>
      </c>
      <c r="N2256" t="str">
        <f t="shared" si="1167"/>
        <v>-2.37246616269463i</v>
      </c>
      <c r="O2256" t="str">
        <f t="shared" si="1168"/>
        <v>-0.718518476113332-0.695507871618844i</v>
      </c>
      <c r="P2256" t="str">
        <f t="shared" si="1169"/>
        <v>1.71851847611333+0.695507871618844i</v>
      </c>
      <c r="Q2256" t="str">
        <f t="shared" si="1170"/>
        <v>-1.71851847611333+1.67695829107579i</v>
      </c>
      <c r="R2256" t="str">
        <f t="shared" si="1171"/>
        <v>-0.309941835603444-0.707159928436607i</v>
      </c>
      <c r="S2256" t="str">
        <f t="shared" si="1172"/>
        <v>0.25014963370006i</v>
      </c>
      <c r="T2256" t="str">
        <f t="shared" si="1173"/>
        <v>0.176895797065778-0.0775318366445257i</v>
      </c>
      <c r="U2256" t="e">
        <f t="shared" si="1174"/>
        <v>#DIV/0!</v>
      </c>
      <c r="V2256" t="str">
        <f t="shared" si="1175"/>
        <v>1.33333333333333E-06-0.000329513339734773i</v>
      </c>
      <c r="W2256" t="e">
        <f t="shared" si="1176"/>
        <v>#DIV/0!</v>
      </c>
      <c r="X2256" t="e">
        <f t="shared" si="1177"/>
        <v>#DIV/0!</v>
      </c>
      <c r="Y2256" t="str">
        <f t="shared" si="1178"/>
        <v>0.00083+0.323709707025892i</v>
      </c>
      <c r="Z2256" t="e">
        <f t="shared" si="1179"/>
        <v>#DIV/0!</v>
      </c>
      <c r="AA2256" t="e">
        <f t="shared" si="1180"/>
        <v>#DIV/0!</v>
      </c>
      <c r="AB2256" t="str">
        <f t="shared" si="1181"/>
        <v>1.09078141268332-0.478079681404759i</v>
      </c>
      <c r="AC2256" t="str">
        <f t="shared" si="1182"/>
        <v>0.785619265672747-0.735335434076194i</v>
      </c>
      <c r="AD2256" t="str">
        <f t="shared" si="1183"/>
        <v>1.04367501499114+0.368335593871199i</v>
      </c>
      <c r="AE2256" t="e">
        <f t="shared" si="1184"/>
        <v>#DIV/0!</v>
      </c>
      <c r="AF2256" t="str">
        <f t="shared" si="1185"/>
        <v>-19.2202483343698-1.39615958247361i</v>
      </c>
      <c r="AG2256" t="e">
        <f t="shared" si="1186"/>
        <v>#DIV/0!</v>
      </c>
      <c r="AH2256" t="e">
        <f t="shared" si="1187"/>
        <v>#DIV/0!</v>
      </c>
      <c r="AI2256" t="e">
        <f t="shared" si="1188"/>
        <v>#DIV/0!</v>
      </c>
      <c r="AJ2256" t="e">
        <f t="shared" si="1189"/>
        <v>#DIV/0!</v>
      </c>
      <c r="AK2256"/>
      <c r="AL2256"/>
      <c r="AM2256"/>
      <c r="AN2256"/>
    </row>
    <row r="2257" spans="1:40" x14ac:dyDescent="0.25">
      <c r="A2257"/>
      <c r="B2257">
        <f t="shared" si="1155"/>
        <v>323000</v>
      </c>
      <c r="C2257" s="186" t="str">
        <f t="shared" si="1158"/>
        <v>-9.42792754295462E-07+0.00975817950721257i</v>
      </c>
      <c r="D2257" s="158" t="str">
        <f t="shared" si="1159"/>
        <v>-7.66667389474442+0.0748127095552964i</v>
      </c>
      <c r="E2257" t="str">
        <f t="shared" si="1160"/>
        <v>7.99967926485987-0.050653511724737i</v>
      </c>
      <c r="F2257" t="str">
        <f t="shared" si="1161"/>
        <v>0.999200671485068+5.05725664972759E-06i</v>
      </c>
      <c r="G2257">
        <f t="shared" si="1156"/>
        <v>1</v>
      </c>
      <c r="H2257" t="str">
        <f t="shared" si="1162"/>
        <v>11.5548001526679+1.46681758867163i</v>
      </c>
      <c r="I2257" t="str">
        <f t="shared" si="1163"/>
        <v>1268.41803388688i</v>
      </c>
      <c r="J2257" t="str">
        <f t="shared" si="1157"/>
        <v>-2176.78580024205+277.489276437365i</v>
      </c>
      <c r="K2257" t="str">
        <f t="shared" si="1164"/>
        <v>0.0730931266947324-0.573384609045606i</v>
      </c>
      <c r="L2257" t="str">
        <f t="shared" si="1165"/>
        <v>0.00938939690218808-0.0624686554140804i</v>
      </c>
      <c r="M2257" t="str">
        <f t="shared" si="1166"/>
        <v>0.0824825235969205-0.635853264459686i</v>
      </c>
      <c r="N2257" t="str">
        <f t="shared" si="1167"/>
        <v>-2.37983407003219i</v>
      </c>
      <c r="O2257" t="str">
        <f t="shared" si="1168"/>
        <v>-0.723623364620038-0.690195063859469i</v>
      </c>
      <c r="P2257" t="str">
        <f t="shared" si="1169"/>
        <v>1.72362336462004+0.690195063859469i</v>
      </c>
      <c r="Q2257" t="str">
        <f t="shared" si="1170"/>
        <v>-1.72362336462004+1.68963900617272i</v>
      </c>
      <c r="R2257" t="str">
        <f t="shared" si="1171"/>
        <v>-0.309778944502549-0.704103736751979i</v>
      </c>
      <c r="S2257" t="str">
        <f t="shared" si="1172"/>
        <v>0.25092649591652i</v>
      </c>
      <c r="T2257" t="str">
        <f t="shared" si="1173"/>
        <v>0.176678283424902-0.0777317450527427i</v>
      </c>
      <c r="U2257" t="e">
        <f t="shared" si="1174"/>
        <v>#DIV/0!</v>
      </c>
      <c r="V2257" t="str">
        <f t="shared" si="1175"/>
        <v>1.33333333333333E-06-0.000328493174596275i</v>
      </c>
      <c r="W2257" t="e">
        <f t="shared" si="1176"/>
        <v>#DIV/0!</v>
      </c>
      <c r="X2257" t="e">
        <f t="shared" si="1177"/>
        <v>#DIV/0!</v>
      </c>
      <c r="Y2257" t="str">
        <f t="shared" si="1178"/>
        <v>0.00083+0.324715016675041i</v>
      </c>
      <c r="Z2257" t="e">
        <f t="shared" si="1179"/>
        <v>#DIV/0!</v>
      </c>
      <c r="AA2257" t="e">
        <f t="shared" si="1180"/>
        <v>#DIV/0!</v>
      </c>
      <c r="AB2257" t="str">
        <f t="shared" si="1181"/>
        <v>1.08944017201843-0.479312364032267i</v>
      </c>
      <c r="AC2257" t="str">
        <f t="shared" si="1182"/>
        <v>0.785087443330137-0.732258983188028i</v>
      </c>
      <c r="AD2257" t="str">
        <f t="shared" si="1183"/>
        <v>1.04660999390232+0.3656627148173i</v>
      </c>
      <c r="AE2257" t="e">
        <f t="shared" si="1184"/>
        <v>#DIV/0!</v>
      </c>
      <c r="AF2257" t="str">
        <f t="shared" si="1185"/>
        <v>-19.2214740474123-1.39200487911633i</v>
      </c>
      <c r="AG2257" t="e">
        <f t="shared" si="1186"/>
        <v>#DIV/0!</v>
      </c>
      <c r="AH2257" t="e">
        <f t="shared" si="1187"/>
        <v>#DIV/0!</v>
      </c>
      <c r="AI2257" t="e">
        <f t="shared" si="1188"/>
        <v>#DIV/0!</v>
      </c>
      <c r="AJ2257" t="e">
        <f t="shared" si="1189"/>
        <v>#DIV/0!</v>
      </c>
      <c r="AK2257"/>
      <c r="AL2257"/>
      <c r="AM2257"/>
      <c r="AN2257"/>
    </row>
    <row r="2258" spans="1:40" x14ac:dyDescent="0.25">
      <c r="A2258"/>
      <c r="B2258">
        <f t="shared" si="1155"/>
        <v>324000</v>
      </c>
      <c r="C2258" s="186" t="str">
        <f t="shared" si="1158"/>
        <v>-9.36982027020942E-07+0.00972806166978704i</v>
      </c>
      <c r="D2258" s="158" t="str">
        <f t="shared" si="1159"/>
        <v>-7.66667385019557+0.074581806135034i</v>
      </c>
      <c r="E2258" t="str">
        <f t="shared" si="1160"/>
        <v>7.99967727588974-0.0508103211094247i</v>
      </c>
      <c r="F2258" t="str">
        <f t="shared" si="1161"/>
        <v>0.999200671683491+5.07291253178879E-06i</v>
      </c>
      <c r="G2258">
        <f t="shared" si="1156"/>
        <v>1</v>
      </c>
      <c r="H2258" t="str">
        <f t="shared" si="1162"/>
        <v>11.5560148551899+1.46245611969347i</v>
      </c>
      <c r="I2258" t="str">
        <f t="shared" si="1163"/>
        <v>1272.34502470387i</v>
      </c>
      <c r="J2258" t="str">
        <f t="shared" si="1157"/>
        <v>-2190.29141625252+278.348376364415i</v>
      </c>
      <c r="K2258" t="str">
        <f t="shared" si="1164"/>
        <v>0.0726493859134272-0.571669676829267i</v>
      </c>
      <c r="L2258" t="str">
        <f t="shared" si="1165"/>
        <v>0.00933279789854311-0.0622843318200153i</v>
      </c>
      <c r="M2258" t="str">
        <f t="shared" si="1166"/>
        <v>0.0819821838119703-0.633954008649282i</v>
      </c>
      <c r="N2258" t="str">
        <f t="shared" si="1167"/>
        <v>-2.38720197736975i</v>
      </c>
      <c r="O2258" t="str">
        <f t="shared" si="1168"/>
        <v>-0.728688970644122-0.684844788299955i</v>
      </c>
      <c r="P2258" t="str">
        <f t="shared" si="1169"/>
        <v>1.72868897064412+0.684844788299955i</v>
      </c>
      <c r="Q2258" t="str">
        <f t="shared" si="1170"/>
        <v>-1.72868897064412+1.7023571890698i</v>
      </c>
      <c r="R2258" t="str">
        <f t="shared" si="1171"/>
        <v>-0.309615313336782-0.701063443676254i</v>
      </c>
      <c r="S2258" t="str">
        <f t="shared" si="1172"/>
        <v>0.251703358132979i</v>
      </c>
      <c r="T2258" t="str">
        <f t="shared" si="1173"/>
        <v>0.176460023037584-0.0779312140962626i</v>
      </c>
      <c r="U2258" t="e">
        <f t="shared" si="1174"/>
        <v>#DIV/0!</v>
      </c>
      <c r="V2258" t="str">
        <f t="shared" si="1175"/>
        <v>1.33333333333333E-06-0.000327479306773447i</v>
      </c>
      <c r="W2258" t="e">
        <f t="shared" si="1176"/>
        <v>#DIV/0!</v>
      </c>
      <c r="X2258" t="e">
        <f t="shared" si="1177"/>
        <v>#DIV/0!</v>
      </c>
      <c r="Y2258" t="str">
        <f t="shared" si="1178"/>
        <v>0.00083+0.32572032632419i</v>
      </c>
      <c r="Z2258" t="e">
        <f t="shared" si="1179"/>
        <v>#DIV/0!</v>
      </c>
      <c r="AA2258" t="e">
        <f t="shared" si="1180"/>
        <v>#DIV/0!</v>
      </c>
      <c r="AB2258" t="str">
        <f t="shared" si="1181"/>
        <v>1.08809432673798-0.480542337432914i</v>
      </c>
      <c r="AC2258" t="str">
        <f t="shared" si="1182"/>
        <v>0.784562607958103-0.729197670460943i</v>
      </c>
      <c r="AD2258" t="str">
        <f t="shared" si="1183"/>
        <v>1.04952701613152+0.362966976666344i</v>
      </c>
      <c r="AE2258" t="e">
        <f t="shared" si="1184"/>
        <v>#DIV/0!</v>
      </c>
      <c r="AF2258" t="str">
        <f t="shared" si="1185"/>
        <v>-19.2226887053855-1.38787431355844i</v>
      </c>
      <c r="AG2258" t="e">
        <f t="shared" si="1186"/>
        <v>#DIV/0!</v>
      </c>
      <c r="AH2258" t="e">
        <f t="shared" si="1187"/>
        <v>#DIV/0!</v>
      </c>
      <c r="AI2258" t="e">
        <f t="shared" si="1188"/>
        <v>#DIV/0!</v>
      </c>
      <c r="AJ2258" t="e">
        <f t="shared" si="1189"/>
        <v>#DIV/0!</v>
      </c>
      <c r="AK2258"/>
      <c r="AL2258"/>
      <c r="AM2258"/>
      <c r="AN2258"/>
    </row>
    <row r="2259" spans="1:40" x14ac:dyDescent="0.25">
      <c r="A2259"/>
      <c r="B2259">
        <f t="shared" si="1155"/>
        <v>325000</v>
      </c>
      <c r="C2259" s="186" t="str">
        <f t="shared" si="1158"/>
        <v>-9.31224854666579E-07+0.00969812917289437i</v>
      </c>
      <c r="D2259" s="158" t="str">
        <f t="shared" si="1159"/>
        <v>-7.66667380605719+0.0743523236588569i</v>
      </c>
      <c r="E2259" t="str">
        <f t="shared" si="1160"/>
        <v>7.99967528077232-0.0509671303769654i</v>
      </c>
      <c r="F2259" t="str">
        <f t="shared" si="1161"/>
        <v>0.999200671882523+5.08856840217265E-06i</v>
      </c>
      <c r="G2259">
        <f t="shared" si="1156"/>
        <v>1</v>
      </c>
      <c r="H2259" t="str">
        <f t="shared" si="1162"/>
        <v>11.5572186339476+1.45812000456627i</v>
      </c>
      <c r="I2259" t="str">
        <f t="shared" si="1163"/>
        <v>1276.27201552085i</v>
      </c>
      <c r="J2259" t="str">
        <f t="shared" si="1157"/>
        <v>-2203.83878068961+279.207476291466i</v>
      </c>
      <c r="K2259" t="str">
        <f t="shared" si="1164"/>
        <v>0.0722096534974254-0.569964804780729i</v>
      </c>
      <c r="L2259" t="str">
        <f t="shared" si="1165"/>
        <v>0.00927670533784635-0.0621010668721518i</v>
      </c>
      <c r="M2259" t="str">
        <f t="shared" si="1166"/>
        <v>0.0814863588352717-0.632065871652881i</v>
      </c>
      <c r="N2259" t="str">
        <f t="shared" si="1167"/>
        <v>-2.39456988470731i</v>
      </c>
      <c r="O2259" t="str">
        <f t="shared" si="1168"/>
        <v>-0.733715019195044-0.679457335384361i</v>
      </c>
      <c r="P2259" t="str">
        <f t="shared" si="1169"/>
        <v>1.73371501919504+0.679457335384361i</v>
      </c>
      <c r="Q2259" t="str">
        <f t="shared" si="1170"/>
        <v>-1.73371501919504+1.71511254932295i</v>
      </c>
      <c r="R2259" t="str">
        <f t="shared" si="1171"/>
        <v>-0.309450939549066-0.69803890016863i</v>
      </c>
      <c r="S2259" t="str">
        <f t="shared" si="1172"/>
        <v>0.25248022034944i</v>
      </c>
      <c r="T2259" t="str">
        <f t="shared" si="1173"/>
        <v>0.176241015327056-0.0781302414046894i</v>
      </c>
      <c r="U2259" t="e">
        <f t="shared" si="1174"/>
        <v>#DIV/0!</v>
      </c>
      <c r="V2259" t="str">
        <f t="shared" si="1175"/>
        <v>1.33333333333333E-06-0.000326471678137221i</v>
      </c>
      <c r="W2259" t="e">
        <f t="shared" si="1176"/>
        <v>#DIV/0!</v>
      </c>
      <c r="X2259" t="e">
        <f t="shared" si="1177"/>
        <v>#DIV/0!</v>
      </c>
      <c r="Y2259" t="str">
        <f t="shared" si="1178"/>
        <v>0.00083+0.326725635973338i</v>
      </c>
      <c r="Z2259" t="e">
        <f t="shared" si="1179"/>
        <v>#DIV/0!</v>
      </c>
      <c r="AA2259" t="e">
        <f t="shared" si="1180"/>
        <v>#DIV/0!</v>
      </c>
      <c r="AB2259" t="str">
        <f t="shared" si="1181"/>
        <v>1.08674387328549-0.481769586990277i</v>
      </c>
      <c r="AC2259" t="str">
        <f t="shared" si="1182"/>
        <v>0.784044687283717-0.726151362973032i</v>
      </c>
      <c r="AD2259" t="str">
        <f t="shared" si="1183"/>
        <v>1.05242590382716+0.36024849359094i</v>
      </c>
      <c r="AE2259" t="e">
        <f t="shared" si="1184"/>
        <v>#DIV/0!</v>
      </c>
      <c r="AF2259" t="str">
        <f t="shared" si="1185"/>
        <v>-19.2238924400048-1.38376768090741i</v>
      </c>
      <c r="AG2259" t="e">
        <f t="shared" si="1186"/>
        <v>#DIV/0!</v>
      </c>
      <c r="AH2259" t="e">
        <f t="shared" si="1187"/>
        <v>#DIV/0!</v>
      </c>
      <c r="AI2259" t="e">
        <f t="shared" si="1188"/>
        <v>#DIV/0!</v>
      </c>
      <c r="AJ2259" t="e">
        <f t="shared" si="1189"/>
        <v>#DIV/0!</v>
      </c>
      <c r="AK2259"/>
      <c r="AL2259"/>
      <c r="AM2259"/>
      <c r="AN2259"/>
    </row>
    <row r="2260" spans="1:40" x14ac:dyDescent="0.25">
      <c r="A2260"/>
      <c r="B2260">
        <f t="shared" si="1155"/>
        <v>326000</v>
      </c>
      <c r="C2260" s="186" t="str">
        <f t="shared" si="1158"/>
        <v>-9.25520581125673E-07+0.00966838031094684i</v>
      </c>
      <c r="D2260" s="158" t="str">
        <f t="shared" si="1159"/>
        <v>-7.66667376232445+0.0741242490505925i</v>
      </c>
      <c r="E2260" t="str">
        <f t="shared" si="1160"/>
        <v>7.99967327950762-0.0511239395269975i</v>
      </c>
      <c r="F2260" t="str">
        <f t="shared" si="1161"/>
        <v>0.999200672082174+5.10422426084323E-06i</v>
      </c>
      <c r="G2260">
        <f t="shared" si="1156"/>
        <v>1</v>
      </c>
      <c r="H2260" t="str">
        <f t="shared" si="1162"/>
        <v>11.5584116187188+1.45380902757189i</v>
      </c>
      <c r="I2260" t="str">
        <f t="shared" si="1163"/>
        <v>1280.19900633784i</v>
      </c>
      <c r="J2260" t="str">
        <f t="shared" si="1157"/>
        <v>-2217.42789355331+280.066576218517i</v>
      </c>
      <c r="K2260" t="str">
        <f t="shared" si="1164"/>
        <v>0.0717738815585722-0.56826990619685i</v>
      </c>
      <c r="L2260" t="str">
        <f t="shared" si="1165"/>
        <v>0.00922111324135131-0.0619188517187171i</v>
      </c>
      <c r="M2260" t="str">
        <f t="shared" si="1166"/>
        <v>0.0809949947999235-0.630188757915567i</v>
      </c>
      <c r="N2260" t="str">
        <f t="shared" si="1167"/>
        <v>-2.40193779204487i</v>
      </c>
      <c r="O2260" t="str">
        <f t="shared" si="1168"/>
        <v>-0.738701237429673-0.674032997574949i</v>
      </c>
      <c r="P2260" t="str">
        <f t="shared" si="1169"/>
        <v>1.73870123742967+0.674032997574949i</v>
      </c>
      <c r="Q2260" t="str">
        <f t="shared" si="1170"/>
        <v>-1.73870123742967+1.72790479446992i</v>
      </c>
      <c r="R2260" t="str">
        <f t="shared" si="1171"/>
        <v>-0.309285820568155-0.69502995901854i</v>
      </c>
      <c r="S2260" t="str">
        <f t="shared" si="1172"/>
        <v>0.253257082565899i</v>
      </c>
      <c r="T2260" t="str">
        <f t="shared" si="1173"/>
        <v>0.176021259716932-0.0783288245960911i</v>
      </c>
      <c r="U2260" t="e">
        <f t="shared" si="1174"/>
        <v>#DIV/0!</v>
      </c>
      <c r="V2260" t="str">
        <f t="shared" si="1175"/>
        <v>1.33333333333333E-06-0.000325470231271769i</v>
      </c>
      <c r="W2260" t="e">
        <f t="shared" si="1176"/>
        <v>#DIV/0!</v>
      </c>
      <c r="X2260" t="e">
        <f t="shared" si="1177"/>
        <v>#DIV/0!</v>
      </c>
      <c r="Y2260" t="str">
        <f t="shared" si="1178"/>
        <v>0.00083+0.327730945622487i</v>
      </c>
      <c r="Z2260" t="e">
        <f t="shared" si="1179"/>
        <v>#DIV/0!</v>
      </c>
      <c r="AA2260" t="e">
        <f t="shared" si="1180"/>
        <v>#DIV/0!</v>
      </c>
      <c r="AB2260" t="str">
        <f t="shared" si="1181"/>
        <v>1.08538880810683-0.482994098016798i</v>
      </c>
      <c r="AC2260" t="str">
        <f t="shared" si="1182"/>
        <v>0.783533610158752-0.723119929293565i</v>
      </c>
      <c r="AD2260" t="str">
        <f t="shared" si="1183"/>
        <v>1.05530647977238+0.357507381160702i</v>
      </c>
      <c r="AE2260" t="e">
        <f t="shared" si="1184"/>
        <v>#DIV/0!</v>
      </c>
      <c r="AF2260" t="str">
        <f t="shared" si="1185"/>
        <v>-19.2250853810433-1.3796847785213i</v>
      </c>
      <c r="AG2260" t="e">
        <f t="shared" si="1186"/>
        <v>#DIV/0!</v>
      </c>
      <c r="AH2260" t="e">
        <f t="shared" si="1187"/>
        <v>#DIV/0!</v>
      </c>
      <c r="AI2260" t="e">
        <f t="shared" si="1188"/>
        <v>#DIV/0!</v>
      </c>
      <c r="AJ2260" t="e">
        <f t="shared" si="1189"/>
        <v>#DIV/0!</v>
      </c>
      <c r="AK2260"/>
      <c r="AL2260"/>
      <c r="AM2260"/>
      <c r="AN2260"/>
    </row>
    <row r="2261" spans="1:40" x14ac:dyDescent="0.25">
      <c r="A2261"/>
      <c r="B2261">
        <f t="shared" si="1155"/>
        <v>327000</v>
      </c>
      <c r="C2261" s="186" t="str">
        <f t="shared" si="1158"/>
        <v>-9.19868560308397E-07+0.00963881339922036i</v>
      </c>
      <c r="D2261" s="158" t="str">
        <f t="shared" si="1159"/>
        <v>-7.6666737189923+0.0738975693940228i</v>
      </c>
      <c r="E2261" t="str">
        <f t="shared" si="1160"/>
        <v>7.99967127209565-0.0512807485591597i</v>
      </c>
      <c r="F2261" t="str">
        <f t="shared" si="1161"/>
        <v>0.999200672282433+5.11988010776441E-06i</v>
      </c>
      <c r="G2261">
        <f t="shared" si="1156"/>
        <v>1</v>
      </c>
      <c r="H2261" t="str">
        <f t="shared" si="1162"/>
        <v>11.5595939373717+1.44952297537277i</v>
      </c>
      <c r="I2261" t="str">
        <f t="shared" si="1163"/>
        <v>1284.12599715483i</v>
      </c>
      <c r="J2261" t="str">
        <f t="shared" si="1157"/>
        <v>-2231.05875484364+280.925676145568i</v>
      </c>
      <c r="K2261" t="str">
        <f t="shared" si="1164"/>
        <v>0.0713420229180566-0.566584895348296i</v>
      </c>
      <c r="L2261" t="str">
        <f t="shared" si="1165"/>
        <v>0.0091660157175978-0.0617376776032579i</v>
      </c>
      <c r="M2261" t="str">
        <f t="shared" si="1166"/>
        <v>0.0805080386356544-0.628322572951554i</v>
      </c>
      <c r="N2261" t="str">
        <f t="shared" si="1167"/>
        <v>-2.40930569938243i</v>
      </c>
      <c r="O2261" t="str">
        <f t="shared" si="1168"/>
        <v>-0.743647354667097-0.668572069336304i</v>
      </c>
      <c r="P2261" t="str">
        <f t="shared" si="1169"/>
        <v>1.7436473546671+0.668572069336304i</v>
      </c>
      <c r="Q2261" t="str">
        <f t="shared" si="1170"/>
        <v>-1.7436473546671+1.74073363004613i</v>
      </c>
      <c r="R2261" t="str">
        <f t="shared" si="1171"/>
        <v>-0.30911995380859-0.692036474817812i</v>
      </c>
      <c r="S2261" t="str">
        <f t="shared" si="1172"/>
        <v>0.254033944782358i</v>
      </c>
      <c r="T2261" t="str">
        <f t="shared" si="1173"/>
        <v>0.175800755631246-0.0785269612769364i</v>
      </c>
      <c r="U2261" t="e">
        <f t="shared" si="1174"/>
        <v>#DIV/0!</v>
      </c>
      <c r="V2261" t="str">
        <f t="shared" si="1175"/>
        <v>1.33333333333333E-06-0.000324474909463599i</v>
      </c>
      <c r="W2261" t="e">
        <f t="shared" si="1176"/>
        <v>#DIV/0!</v>
      </c>
      <c r="X2261" t="e">
        <f t="shared" si="1177"/>
        <v>#DIV/0!</v>
      </c>
      <c r="Y2261" t="str">
        <f t="shared" si="1178"/>
        <v>0.00083+0.328736255271636i</v>
      </c>
      <c r="Z2261" t="e">
        <f t="shared" si="1179"/>
        <v>#DIV/0!</v>
      </c>
      <c r="AA2261" t="e">
        <f t="shared" si="1180"/>
        <v>#DIV/0!</v>
      </c>
      <c r="AB2261" t="str">
        <f t="shared" si="1181"/>
        <v>1.08402912765044-0.484215855753397i</v>
      </c>
      <c r="AC2261" t="str">
        <f t="shared" si="1182"/>
        <v>0.783029306540143-0.720103239462744i</v>
      </c>
      <c r="AD2261" t="str">
        <f t="shared" si="1183"/>
        <v>1.05816856739626+0.354743756339932i</v>
      </c>
      <c r="AE2261" t="e">
        <f t="shared" si="1184"/>
        <v>#DIV/0!</v>
      </c>
      <c r="AF2261" t="str">
        <f t="shared" si="1185"/>
        <v>-19.226267656364-1.37562540597875i</v>
      </c>
      <c r="AG2261" t="e">
        <f t="shared" si="1186"/>
        <v>#DIV/0!</v>
      </c>
      <c r="AH2261" t="e">
        <f t="shared" si="1187"/>
        <v>#DIV/0!</v>
      </c>
      <c r="AI2261" t="e">
        <f t="shared" si="1188"/>
        <v>#DIV/0!</v>
      </c>
      <c r="AJ2261" t="e">
        <f t="shared" si="1189"/>
        <v>#DIV/0!</v>
      </c>
      <c r="AK2261"/>
      <c r="AL2261"/>
      <c r="AM2261"/>
      <c r="AN2261"/>
    </row>
    <row r="2262" spans="1:40" x14ac:dyDescent="0.25">
      <c r="A2262"/>
      <c r="B2262">
        <f t="shared" si="1155"/>
        <v>328000</v>
      </c>
      <c r="C2262" s="186" t="str">
        <f t="shared" si="1158"/>
        <v>-9.14268155958795E-07+0.00960942677353608i</v>
      </c>
      <c r="D2262" s="158" t="str">
        <f t="shared" si="1159"/>
        <v>-7.6666736760559+0.0736722719304433i</v>
      </c>
      <c r="E2262" t="str">
        <f t="shared" si="1160"/>
        <v>7.99966925853641-0.0514375574730905i</v>
      </c>
      <c r="F2262" t="str">
        <f t="shared" si="1161"/>
        <v>0.99920067248331+5.13553594290026E-06i</v>
      </c>
      <c r="G2262">
        <f t="shared" si="1156"/>
        <v>1</v>
      </c>
      <c r="H2262" t="str">
        <f t="shared" si="1162"/>
        <v>11.5607657158988+1.4452616369802i</v>
      </c>
      <c r="I2262" t="str">
        <f t="shared" si="1163"/>
        <v>1288.05298797182i</v>
      </c>
      <c r="J2262" t="str">
        <f t="shared" si="1157"/>
        <v>-2244.73136456058+281.784776072618i</v>
      </c>
      <c r="K2262" t="str">
        <f t="shared" si="1164"/>
        <v>0.0709140310939131-0.564909687466254i</v>
      </c>
      <c r="L2262" t="str">
        <f t="shared" si="1165"/>
        <v>0.00911140696089941-0.0615575358634109i</v>
      </c>
      <c r="M2262" t="str">
        <f t="shared" si="1166"/>
        <v>0.0800254380548125-0.626467223329665i</v>
      </c>
      <c r="N2262" t="str">
        <f t="shared" si="1167"/>
        <v>-2.41667360671999i</v>
      </c>
      <c r="O2262" t="str">
        <f t="shared" si="1168"/>
        <v>-0.748553102403323-0.663074847119358i</v>
      </c>
      <c r="P2262" t="str">
        <f t="shared" si="1169"/>
        <v>1.74855310240332+0.663074847119358i</v>
      </c>
      <c r="Q2262" t="str">
        <f t="shared" si="1170"/>
        <v>-1.74855310240332+1.75359875960063i</v>
      </c>
      <c r="R2262" t="str">
        <f t="shared" si="1171"/>
        <v>-0.308953336670623-0.689058303933355i</v>
      </c>
      <c r="S2262" t="str">
        <f t="shared" si="1172"/>
        <v>0.254810806998819i</v>
      </c>
      <c r="T2262" t="str">
        <f t="shared" si="1173"/>
        <v>0.175579502494496-0.0787246490420193i</v>
      </c>
      <c r="U2262" t="e">
        <f t="shared" si="1174"/>
        <v>#DIV/0!</v>
      </c>
      <c r="V2262" t="str">
        <f t="shared" si="1175"/>
        <v>1.33333333333333E-06-0.000323485656690844i</v>
      </c>
      <c r="W2262" t="e">
        <f t="shared" si="1176"/>
        <v>#DIV/0!</v>
      </c>
      <c r="X2262" t="e">
        <f t="shared" si="1177"/>
        <v>#DIV/0!</v>
      </c>
      <c r="Y2262" t="str">
        <f t="shared" si="1178"/>
        <v>0.00083+0.329741564920785i</v>
      </c>
      <c r="Z2262" t="e">
        <f t="shared" si="1179"/>
        <v>#DIV/0!</v>
      </c>
      <c r="AA2262" t="e">
        <f t="shared" si="1180"/>
        <v>#DIV/0!</v>
      </c>
      <c r="AB2262" t="str">
        <f t="shared" si="1181"/>
        <v>1.08266482836766-0.485434845369001i</v>
      </c>
      <c r="AC2262" t="str">
        <f t="shared" si="1182"/>
        <v>0.782531707470877-0.717101164971901i</v>
      </c>
      <c r="AD2262" t="str">
        <f t="shared" si="1183"/>
        <v>1.06101199078494+0.351957737485394i</v>
      </c>
      <c r="AE2262" t="e">
        <f t="shared" si="1184"/>
        <v>#DIV/0!</v>
      </c>
      <c r="AF2262" t="str">
        <f t="shared" si="1185"/>
        <v>-19.2274393919547-1.37158936504976i</v>
      </c>
      <c r="AG2262" t="e">
        <f t="shared" si="1186"/>
        <v>#DIV/0!</v>
      </c>
      <c r="AH2262" t="e">
        <f t="shared" si="1187"/>
        <v>#DIV/0!</v>
      </c>
      <c r="AI2262" t="e">
        <f t="shared" si="1188"/>
        <v>#DIV/0!</v>
      </c>
      <c r="AJ2262" t="e">
        <f t="shared" si="1189"/>
        <v>#DIV/0!</v>
      </c>
      <c r="AK2262"/>
      <c r="AL2262"/>
      <c r="AM2262"/>
      <c r="AN2262"/>
    </row>
    <row r="2263" spans="1:40" x14ac:dyDescent="0.25">
      <c r="A2263"/>
      <c r="B2263">
        <f t="shared" si="1155"/>
        <v>329000</v>
      </c>
      <c r="C2263" s="186" t="str">
        <f t="shared" si="1158"/>
        <v>-9.08718741475732E-07+0.00958021878994834i</v>
      </c>
      <c r="D2263" s="158" t="str">
        <f t="shared" si="1159"/>
        <v>-7.66667363351034+0.0734483440562706i</v>
      </c>
      <c r="E2263" t="str">
        <f t="shared" si="1160"/>
        <v>7.99966723882992-0.0515943662684284i</v>
      </c>
      <c r="F2263" t="str">
        <f t="shared" si="1161"/>
        <v>0.999200672684796+5.15119176621465E-06i</v>
      </c>
      <c r="G2263">
        <f t="shared" si="1156"/>
        <v>1</v>
      </c>
      <c r="H2263" t="str">
        <f t="shared" si="1162"/>
        <v>11.5619270784489+1.44102480372296i</v>
      </c>
      <c r="I2263" t="str">
        <f t="shared" si="1163"/>
        <v>1291.9799787888i</v>
      </c>
      <c r="J2263" t="str">
        <f t="shared" si="1157"/>
        <v>-2258.44572270413+282.643875999668i</v>
      </c>
      <c r="K2263" t="str">
        <f t="shared" si="1164"/>
        <v>0.0704898602887669-0.563244198729302i</v>
      </c>
      <c r="L2263" t="str">
        <f t="shared" si="1165"/>
        <v>0.00905728124986132-0.0613784179296923i</v>
      </c>
      <c r="M2263" t="str">
        <f t="shared" si="1166"/>
        <v>0.0795471415386282-0.624622616658994i</v>
      </c>
      <c r="N2263" t="str">
        <f t="shared" si="1167"/>
        <v>-2.42404151405755i</v>
      </c>
      <c r="O2263" t="str">
        <f t="shared" si="1168"/>
        <v>-0.753418214325845-0.657541629345287i</v>
      </c>
      <c r="P2263" t="str">
        <f t="shared" si="1169"/>
        <v>1.75341821432584+0.657541629345287i</v>
      </c>
      <c r="Q2263" t="str">
        <f t="shared" si="1170"/>
        <v>-1.75341821432584+1.76649988471226i</v>
      </c>
      <c r="R2263" t="str">
        <f t="shared" si="1171"/>
        <v>-0.308785966540157-0.686095304480327i</v>
      </c>
      <c r="S2263" t="str">
        <f t="shared" si="1172"/>
        <v>0.255587669215279i</v>
      </c>
      <c r="T2263" t="str">
        <f t="shared" si="1173"/>
        <v>0.175357499731674-0.0789218854743858i</v>
      </c>
      <c r="U2263" t="e">
        <f t="shared" si="1174"/>
        <v>#DIV/0!</v>
      </c>
      <c r="V2263" t="str">
        <f t="shared" si="1175"/>
        <v>1.33333333333333E-06-0.000322502417612756i</v>
      </c>
      <c r="W2263" t="e">
        <f t="shared" si="1176"/>
        <v>#DIV/0!</v>
      </c>
      <c r="X2263" t="e">
        <f t="shared" si="1177"/>
        <v>#DIV/0!</v>
      </c>
      <c r="Y2263" t="str">
        <f t="shared" si="1178"/>
        <v>0.00083+0.330746874569933i</v>
      </c>
      <c r="Z2263" t="e">
        <f t="shared" si="1179"/>
        <v>#DIV/0!</v>
      </c>
      <c r="AA2263" t="e">
        <f t="shared" si="1180"/>
        <v>#DIV/0!</v>
      </c>
      <c r="AB2263" t="str">
        <f t="shared" si="1181"/>
        <v>1.08129590671283-0.486651051960102i</v>
      </c>
      <c r="AC2263" t="str">
        <f t="shared" si="1182"/>
        <v>0.782040745061254-0.71411357874382i</v>
      </c>
      <c r="AD2263" t="str">
        <f t="shared" si="1183"/>
        <v>1.06383657469273+0.349149444343727i</v>
      </c>
      <c r="AE2263" t="e">
        <f t="shared" si="1184"/>
        <v>#DIV/0!</v>
      </c>
      <c r="AF2263" t="str">
        <f t="shared" si="1185"/>
        <v>-19.2286007119592-1.36757645966669i</v>
      </c>
      <c r="AG2263" t="e">
        <f t="shared" si="1186"/>
        <v>#DIV/0!</v>
      </c>
      <c r="AH2263" t="e">
        <f t="shared" si="1187"/>
        <v>#DIV/0!</v>
      </c>
      <c r="AI2263" t="e">
        <f t="shared" si="1188"/>
        <v>#DIV/0!</v>
      </c>
      <c r="AJ2263" t="e">
        <f t="shared" si="1189"/>
        <v>#DIV/0!</v>
      </c>
      <c r="AK2263"/>
      <c r="AL2263"/>
      <c r="AM2263"/>
      <c r="AN2263"/>
    </row>
    <row r="2264" spans="1:40" x14ac:dyDescent="0.25">
      <c r="A2264"/>
      <c r="B2264">
        <f t="shared" si="1155"/>
        <v>330000</v>
      </c>
      <c r="C2264" s="186" t="str">
        <f t="shared" si="1158"/>
        <v>-9.03219699737652E-07+0.00955118782443823i</v>
      </c>
      <c r="D2264" s="158" t="str">
        <f t="shared" si="1159"/>
        <v>-7.66667359135104+0.0732257733206931i</v>
      </c>
      <c r="E2264" t="str">
        <f t="shared" si="1160"/>
        <v>7.99966521297619-0.051751174944812i</v>
      </c>
      <c r="F2264" t="str">
        <f t="shared" si="1161"/>
        <v>0.999200672886891+5.16684757767154E-06i</v>
      </c>
      <c r="G2264">
        <f t="shared" si="1156"/>
        <v>1</v>
      </c>
      <c r="H2264" t="str">
        <f t="shared" si="1162"/>
        <v>11.5630781473604+1.43681226921658i</v>
      </c>
      <c r="I2264" t="str">
        <f t="shared" si="1163"/>
        <v>1295.90696960579i</v>
      </c>
      <c r="J2264" t="str">
        <f t="shared" si="1157"/>
        <v>-2272.2018292743+283.50297592672i</v>
      </c>
      <c r="K2264" t="str">
        <f t="shared" si="1164"/>
        <v>0.0700694653778355-0.561588346250528i</v>
      </c>
      <c r="L2264" t="str">
        <f t="shared" si="1165"/>
        <v>0.0090036329459274-0.0612003153243033i</v>
      </c>
      <c r="M2264" t="str">
        <f t="shared" si="1166"/>
        <v>0.0790730983237629-0.622788661574831i</v>
      </c>
      <c r="N2264" t="str">
        <f t="shared" si="1167"/>
        <v>-2.43140942139511i</v>
      </c>
      <c r="O2264" t="str">
        <f t="shared" si="1168"/>
        <v>-0.758242426328109-0.651972716389316i</v>
      </c>
      <c r="P2264" t="str">
        <f t="shared" si="1169"/>
        <v>1.75824242632811+0.651972716389316i</v>
      </c>
      <c r="Q2264" t="str">
        <f t="shared" si="1170"/>
        <v>-1.75824242632811+1.77943670500579i</v>
      </c>
      <c r="R2264" t="str">
        <f t="shared" si="1171"/>
        <v>-0.308617840788676-0.683147336295803i</v>
      </c>
      <c r="S2264" t="str">
        <f t="shared" si="1172"/>
        <v>0.256364531431738i</v>
      </c>
      <c r="T2264" t="str">
        <f t="shared" si="1173"/>
        <v>0.175134746768313-0.0791186681452636i</v>
      </c>
      <c r="U2264" t="e">
        <f t="shared" si="1174"/>
        <v>#DIV/0!</v>
      </c>
      <c r="V2264" t="str">
        <f t="shared" si="1175"/>
        <v>1.33333333333333E-06-0.000321525137559384i</v>
      </c>
      <c r="W2264" t="e">
        <f t="shared" si="1176"/>
        <v>#DIV/0!</v>
      </c>
      <c r="X2264" t="e">
        <f t="shared" si="1177"/>
        <v>#DIV/0!</v>
      </c>
      <c r="Y2264" t="str">
        <f t="shared" si="1178"/>
        <v>0.00083+0.331752184219082i</v>
      </c>
      <c r="Z2264" t="e">
        <f t="shared" si="1179"/>
        <v>#DIV/0!</v>
      </c>
      <c r="AA2264" t="e">
        <f t="shared" si="1180"/>
        <v>#DIV/0!</v>
      </c>
      <c r="AB2264" t="str">
        <f t="shared" si="1181"/>
        <v>1.07992235914367-0.487864460550312i</v>
      </c>
      <c r="AC2264" t="str">
        <f t="shared" si="1182"/>
        <v>0.781556352470542-0.711140355113585i</v>
      </c>
      <c r="AD2264" t="str">
        <f t="shared" si="1183"/>
        <v>1.06664214455336+0.346318998049063i</v>
      </c>
      <c r="AE2264" t="e">
        <f t="shared" si="1184"/>
        <v>#DIV/0!</v>
      </c>
      <c r="AF2264" t="str">
        <f t="shared" si="1185"/>
        <v>-19.2297517387114-1.36358649589589i</v>
      </c>
      <c r="AG2264" t="e">
        <f t="shared" si="1186"/>
        <v>#DIV/0!</v>
      </c>
      <c r="AH2264" t="e">
        <f t="shared" si="1187"/>
        <v>#DIV/0!</v>
      </c>
      <c r="AI2264" t="e">
        <f t="shared" si="1188"/>
        <v>#DIV/0!</v>
      </c>
      <c r="AJ2264" t="e">
        <f t="shared" si="1189"/>
        <v>#DIV/0!</v>
      </c>
      <c r="AK2264"/>
      <c r="AL2264"/>
      <c r="AM2264"/>
      <c r="AN2264"/>
    </row>
    <row r="2265" spans="1:40" x14ac:dyDescent="0.25">
      <c r="A2265"/>
      <c r="B2265">
        <f t="shared" ref="B2265:B2328" si="1190">B2264+1000</f>
        <v>331000</v>
      </c>
      <c r="C2265" s="186" t="str">
        <f t="shared" si="1158"/>
        <v>-8.97770422930947E-07+0.00952233227261231i</v>
      </c>
      <c r="D2265" s="158" t="str">
        <f t="shared" si="1159"/>
        <v>-7.66667354957322+0.0730045474233611i</v>
      </c>
      <c r="E2265" t="str">
        <f t="shared" si="1160"/>
        <v>7.99966318097521-0.0519079835018798i</v>
      </c>
      <c r="F2265" t="str">
        <f t="shared" si="1161"/>
        <v>0.999200673089604+5.18250337723501E-06i</v>
      </c>
      <c r="G2265">
        <f t="shared" si="1156"/>
        <v>1</v>
      </c>
      <c r="H2265" t="str">
        <f t="shared" si="1162"/>
        <v>11.5642190431912+1.43262382933294i</v>
      </c>
      <c r="I2265" t="str">
        <f t="shared" si="1163"/>
        <v>1299.83396042278i</v>
      </c>
      <c r="J2265" t="str">
        <f t="shared" si="1157"/>
        <v>-2285.99968427109+284.36207585377i</v>
      </c>
      <c r="K2265" t="str">
        <f t="shared" si="1164"/>
        <v>0.0696528018971675-0.559942048064813i</v>
      </c>
      <c r="L2265" t="str">
        <f t="shared" si="1165"/>
        <v>0.00895045649195647-0.0610232196599548i</v>
      </c>
      <c r="M2265" t="str">
        <f t="shared" si="1166"/>
        <v>0.078603258389124-0.620965267724768i</v>
      </c>
      <c r="N2265" t="str">
        <f t="shared" si="1167"/>
        <v>-2.43877732873268i</v>
      </c>
      <c r="O2265" t="str">
        <f t="shared" si="1168"/>
        <v>-0.763025476523849-0.646368410564403i</v>
      </c>
      <c r="P2265" t="str">
        <f t="shared" si="1169"/>
        <v>1.76302547652385+0.646368410564403i</v>
      </c>
      <c r="Q2265" t="str">
        <f t="shared" si="1170"/>
        <v>-1.76302547652385+1.79240891816828i</v>
      </c>
      <c r="R2265" t="str">
        <f t="shared" si="1171"/>
        <v>-0.308448956773161-0.68021426091292i</v>
      </c>
      <c r="S2265" t="str">
        <f t="shared" si="1172"/>
        <v>0.257141393648197i</v>
      </c>
      <c r="T2265" t="str">
        <f t="shared" si="1173"/>
        <v>0.174911243030527-0.0793149946139831i</v>
      </c>
      <c r="U2265" t="e">
        <f t="shared" si="1174"/>
        <v>#DIV/0!</v>
      </c>
      <c r="V2265" t="str">
        <f t="shared" si="1175"/>
        <v>1.33333333333333E-06-0.000320553762521441i</v>
      </c>
      <c r="W2265" t="e">
        <f t="shared" si="1176"/>
        <v>#DIV/0!</v>
      </c>
      <c r="X2265" t="e">
        <f t="shared" si="1177"/>
        <v>#DIV/0!</v>
      </c>
      <c r="Y2265" t="str">
        <f t="shared" si="1178"/>
        <v>0.00083+0.332757493868231i</v>
      </c>
      <c r="Z2265" t="e">
        <f t="shared" si="1179"/>
        <v>#DIV/0!</v>
      </c>
      <c r="AA2265" t="e">
        <f t="shared" si="1180"/>
        <v>#DIV/0!</v>
      </c>
      <c r="AB2265" t="str">
        <f t="shared" si="1181"/>
        <v>1.07854418212146-0.489075056089885i</v>
      </c>
      <c r="AC2265" t="str">
        <f t="shared" si="1182"/>
        <v>0.781078463889018-0.708181369809552i</v>
      </c>
      <c r="AD2265" t="str">
        <f t="shared" si="1183"/>
        <v>1.06942852649107+0.343466521120331i</v>
      </c>
      <c r="AE2265" t="e">
        <f t="shared" si="1184"/>
        <v>#DIV/0!</v>
      </c>
      <c r="AF2265" t="str">
        <f t="shared" si="1185"/>
        <v>-19.2308925927644-1.35961928190958i</v>
      </c>
      <c r="AG2265" t="e">
        <f t="shared" si="1186"/>
        <v>#DIV/0!</v>
      </c>
      <c r="AH2265" t="e">
        <f t="shared" si="1187"/>
        <v>#DIV/0!</v>
      </c>
      <c r="AI2265" t="e">
        <f t="shared" si="1188"/>
        <v>#DIV/0!</v>
      </c>
      <c r="AJ2265" t="e">
        <f t="shared" si="1189"/>
        <v>#DIV/0!</v>
      </c>
      <c r="AK2265"/>
      <c r="AL2265"/>
      <c r="AM2265"/>
      <c r="AN2265"/>
    </row>
    <row r="2266" spans="1:40" x14ac:dyDescent="0.25">
      <c r="A2266"/>
      <c r="B2266">
        <f t="shared" si="1190"/>
        <v>332000</v>
      </c>
      <c r="C2266" s="186" t="str">
        <f t="shared" si="1158"/>
        <v>-8.9237031238203E-07+0.00949365054940723i</v>
      </c>
      <c r="D2266" s="158" t="str">
        <f t="shared" si="1159"/>
        <v>-7.66667350817238+0.0727846542121221i</v>
      </c>
      <c r="E2266" t="str">
        <f t="shared" si="1160"/>
        <v>7.99966114282702-0.0520647919392703i</v>
      </c>
      <c r="F2266" t="str">
        <f t="shared" si="1161"/>
        <v>0.999200673292936+5.19815916486902E-06i</v>
      </c>
      <c r="G2266">
        <f t="shared" si="1156"/>
        <v>1</v>
      </c>
      <c r="H2266" t="str">
        <f t="shared" si="1162"/>
        <v>11.5653498847507+1.4284592821704i</v>
      </c>
      <c r="I2266" t="str">
        <f t="shared" si="1163"/>
        <v>1303.76095123976i</v>
      </c>
      <c r="J2266" t="str">
        <f t="shared" si="1157"/>
        <v>-2299.8392876945+285.221175780821i</v>
      </c>
      <c r="K2266" t="str">
        <f t="shared" si="1164"/>
        <v>0.069239826032127-0.558305223116347i</v>
      </c>
      <c r="L2266" t="str">
        <f t="shared" si="1165"/>
        <v>0.00889774641082668-0.0608471226387079i</v>
      </c>
      <c r="M2266" t="str">
        <f t="shared" si="1166"/>
        <v>0.0781375724429537-0.619152345755055i</v>
      </c>
      <c r="N2266" t="str">
        <f t="shared" si="1167"/>
        <v>-2.44614523607024i</v>
      </c>
      <c r="O2266" t="str">
        <f t="shared" si="1168"/>
        <v>-0.767767105261285-0.640729016104864i</v>
      </c>
      <c r="P2266" t="str">
        <f t="shared" si="1169"/>
        <v>1.76776710526129+0.640729016104864i</v>
      </c>
      <c r="Q2266" t="str">
        <f t="shared" si="1170"/>
        <v>-1.76776710526129+1.80541621996538i</v>
      </c>
      <c r="R2266" t="str">
        <f t="shared" si="1171"/>
        <v>-0.308279311836054-0.677295941535506i</v>
      </c>
      <c r="S2266" t="str">
        <f t="shared" si="1172"/>
        <v>0.257918255864658i</v>
      </c>
      <c r="T2266" t="str">
        <f t="shared" si="1173"/>
        <v>0.174686987945049-0.0795108624279121i</v>
      </c>
      <c r="U2266" t="e">
        <f t="shared" si="1174"/>
        <v>#DIV/0!</v>
      </c>
      <c r="V2266" t="str">
        <f t="shared" si="1175"/>
        <v>1.33333333333333E-06-0.000319588239140352i</v>
      </c>
      <c r="W2266" t="e">
        <f t="shared" si="1176"/>
        <v>#DIV/0!</v>
      </c>
      <c r="X2266" t="e">
        <f t="shared" si="1177"/>
        <v>#DIV/0!</v>
      </c>
      <c r="Y2266" t="str">
        <f t="shared" si="1178"/>
        <v>0.00083+0.33376280351738i</v>
      </c>
      <c r="Z2266" t="e">
        <f t="shared" si="1179"/>
        <v>#DIV/0!</v>
      </c>
      <c r="AA2266" t="e">
        <f t="shared" si="1180"/>
        <v>#DIV/0!</v>
      </c>
      <c r="AB2266" t="str">
        <f t="shared" si="1181"/>
        <v>1.07716137211129-0.490282823455308i</v>
      </c>
      <c r="AC2266" t="str">
        <f t="shared" si="1182"/>
        <v>0.780607014520332-0.705236499934714i</v>
      </c>
      <c r="AD2266" t="str">
        <f t="shared" si="1183"/>
        <v>1.07219554733189+0.340592137458551i</v>
      </c>
      <c r="AE2266" t="e">
        <f t="shared" si="1184"/>
        <v>#DIV/0!</v>
      </c>
      <c r="AF2266" t="str">
        <f t="shared" si="1185"/>
        <v>-19.2320233929231-1.35567462795828i</v>
      </c>
      <c r="AG2266" t="e">
        <f t="shared" si="1186"/>
        <v>#DIV/0!</v>
      </c>
      <c r="AH2266" t="e">
        <f t="shared" si="1187"/>
        <v>#DIV/0!</v>
      </c>
      <c r="AI2266" t="e">
        <f t="shared" si="1188"/>
        <v>#DIV/0!</v>
      </c>
      <c r="AJ2266" t="e">
        <f t="shared" si="1189"/>
        <v>#DIV/0!</v>
      </c>
      <c r="AK2266"/>
      <c r="AL2266"/>
      <c r="AM2266"/>
      <c r="AN2266"/>
    </row>
    <row r="2267" spans="1:40" x14ac:dyDescent="0.25">
      <c r="A2267"/>
      <c r="B2267">
        <f t="shared" si="1190"/>
        <v>333000</v>
      </c>
      <c r="C2267" s="186" t="str">
        <f t="shared" si="1158"/>
        <v>-8.87018778392878E-07+0.00946514108879938i</v>
      </c>
      <c r="D2267" s="158" t="str">
        <f t="shared" si="1159"/>
        <v>-7.66667346714398+0.0725660816807953i</v>
      </c>
      <c r="E2267" t="str">
        <f t="shared" si="1160"/>
        <v>7.9996590985316-0.0522216002566221i</v>
      </c>
      <c r="F2267" t="str">
        <f t="shared" si="1161"/>
        <v>0.999200673496876+5.21381494053745E-06i</v>
      </c>
      <c r="G2267">
        <f t="shared" si="1156"/>
        <v>1</v>
      </c>
      <c r="H2267" t="str">
        <f t="shared" si="1162"/>
        <v>11.5664707891295+1.42431842802436i</v>
      </c>
      <c r="I2267" t="str">
        <f t="shared" si="1163"/>
        <v>1307.68794205675i</v>
      </c>
      <c r="J2267" t="str">
        <f t="shared" si="1157"/>
        <v>-2313.72063954452+286.080275707871i</v>
      </c>
      <c r="K2267" t="str">
        <f t="shared" si="1164"/>
        <v>0.0688304946061052-0.556677791246346i</v>
      </c>
      <c r="L2267" t="str">
        <f t="shared" si="1165"/>
        <v>0.0088454973040675-0.060672016050832i</v>
      </c>
      <c r="M2267" t="str">
        <f t="shared" si="1166"/>
        <v>0.0776759919101727-0.617349807297178i</v>
      </c>
      <c r="N2267" t="str">
        <f t="shared" si="1167"/>
        <v>-2.4535131434078i</v>
      </c>
      <c r="O2267" t="str">
        <f t="shared" si="1168"/>
        <v>-0.772467055137253-0.635054839149801i</v>
      </c>
      <c r="P2267" t="str">
        <f t="shared" si="1169"/>
        <v>1.77246705513725+0.635054839149801i</v>
      </c>
      <c r="Q2267" t="str">
        <f t="shared" si="1170"/>
        <v>-1.77246705513725+1.818458304258i</v>
      </c>
      <c r="R2267" t="str">
        <f t="shared" si="1171"/>
        <v>-0.308108903305152-0.674392243013126i</v>
      </c>
      <c r="S2267" t="str">
        <f t="shared" si="1172"/>
        <v>0.258695118081117i</v>
      </c>
      <c r="T2267" t="str">
        <f t="shared" si="1173"/>
        <v>0.17446198093927-0.0797062691223698i</v>
      </c>
      <c r="U2267" t="e">
        <f t="shared" si="1174"/>
        <v>#DIV/0!</v>
      </c>
      <c r="V2267" t="str">
        <f t="shared" si="1175"/>
        <v>1.33333333333333E-06-0.00031862851469849i</v>
      </c>
      <c r="W2267" t="e">
        <f t="shared" si="1176"/>
        <v>#DIV/0!</v>
      </c>
      <c r="X2267" t="e">
        <f t="shared" si="1177"/>
        <v>#DIV/0!</v>
      </c>
      <c r="Y2267" t="str">
        <f t="shared" si="1178"/>
        <v>0.00083+0.334768113166528i</v>
      </c>
      <c r="Z2267" t="e">
        <f t="shared" si="1179"/>
        <v>#DIV/0!</v>
      </c>
      <c r="AA2267" t="e">
        <f t="shared" si="1180"/>
        <v>#DIV/0!</v>
      </c>
      <c r="AB2267" t="str">
        <f t="shared" si="1181"/>
        <v>1.07577392558233-0.491487747448777i</v>
      </c>
      <c r="AC2267" t="str">
        <f t="shared" si="1182"/>
        <v>0.780141940564281-0.70230562394836i</v>
      </c>
      <c r="AD2267" t="str">
        <f t="shared" si="1183"/>
        <v>1.07494303461471+0.337695972344076i</v>
      </c>
      <c r="AE2267" t="e">
        <f t="shared" si="1184"/>
        <v>#DIV/0!</v>
      </c>
      <c r="AF2267" t="str">
        <f t="shared" si="1185"/>
        <v>-19.2331442562735-1.35175234634356i</v>
      </c>
      <c r="AG2267" t="e">
        <f t="shared" si="1186"/>
        <v>#DIV/0!</v>
      </c>
      <c r="AH2267" t="e">
        <f t="shared" si="1187"/>
        <v>#DIV/0!</v>
      </c>
      <c r="AI2267" t="e">
        <f t="shared" si="1188"/>
        <v>#DIV/0!</v>
      </c>
      <c r="AJ2267" t="e">
        <f t="shared" si="1189"/>
        <v>#DIV/0!</v>
      </c>
      <c r="AK2267"/>
      <c r="AL2267"/>
      <c r="AM2267"/>
      <c r="AN2267"/>
    </row>
    <row r="2268" spans="1:40" x14ac:dyDescent="0.25">
      <c r="A2268"/>
      <c r="B2268">
        <f t="shared" si="1190"/>
        <v>334000</v>
      </c>
      <c r="C2268" s="186" t="str">
        <f t="shared" si="1158"/>
        <v>-8.81715240080077E-07+0.00943680234352008i</v>
      </c>
      <c r="D2268" s="158" t="str">
        <f t="shared" si="1159"/>
        <v>-7.66667342648351+0.0723488179669873i</v>
      </c>
      <c r="E2268" t="str">
        <f t="shared" si="1160"/>
        <v>7.99965704808898-0.0523784084535736i</v>
      </c>
      <c r="F2268" t="str">
        <f t="shared" si="1161"/>
        <v>0.999200673701425+5.22947070420424E-06i</v>
      </c>
      <c r="G2268">
        <f t="shared" si="1156"/>
        <v>1</v>
      </c>
      <c r="H2268" t="str">
        <f t="shared" si="1162"/>
        <v>11.5675818717285+1.42020106935829i</v>
      </c>
      <c r="I2268" t="str">
        <f t="shared" si="1163"/>
        <v>1311.61493287374i</v>
      </c>
      <c r="J2268" t="str">
        <f t="shared" si="1157"/>
        <v>-2327.64373982116+286.939375634922i</v>
      </c>
      <c r="K2268" t="str">
        <f t="shared" si="1164"/>
        <v>0.0684247650694576-0.555059673180918i</v>
      </c>
      <c r="L2268" t="str">
        <f t="shared" si="1165"/>
        <v>0.00879370385051864-0.0604978917736792i</v>
      </c>
      <c r="M2268" t="str">
        <f t="shared" si="1166"/>
        <v>0.0772184689199762-0.615557564954597i</v>
      </c>
      <c r="N2268" t="str">
        <f t="shared" si="1167"/>
        <v>-2.46088105074536i</v>
      </c>
      <c r="O2268" t="str">
        <f t="shared" si="1168"/>
        <v>-0.777125071011153-0.629346187726525i</v>
      </c>
      <c r="P2268" t="str">
        <f t="shared" si="1169"/>
        <v>1.77712507101115+0.629346187726525i</v>
      </c>
      <c r="Q2268" t="str">
        <f t="shared" si="1170"/>
        <v>-1.77712507101115+1.83153486301884i</v>
      </c>
      <c r="R2268" t="str">
        <f t="shared" si="1171"/>
        <v>-0.307937728493569-0.671503031816628i</v>
      </c>
      <c r="S2268" t="str">
        <f t="shared" si="1172"/>
        <v>0.259471980297577i</v>
      </c>
      <c r="T2268" t="str">
        <f t="shared" si="1173"/>
        <v>0.174236221441287-0.079901212220564i</v>
      </c>
      <c r="U2268" t="e">
        <f t="shared" si="1174"/>
        <v>#DIV/0!</v>
      </c>
      <c r="V2268" t="str">
        <f t="shared" si="1175"/>
        <v>1.33333333333333E-06-0.000317674537109572i</v>
      </c>
      <c r="W2268" t="e">
        <f t="shared" si="1176"/>
        <v>#DIV/0!</v>
      </c>
      <c r="X2268" t="e">
        <f t="shared" si="1177"/>
        <v>#DIV/0!</v>
      </c>
      <c r="Y2268" t="str">
        <f t="shared" si="1178"/>
        <v>0.00083+0.335773422815677i</v>
      </c>
      <c r="Z2268" t="e">
        <f t="shared" si="1179"/>
        <v>#DIV/0!</v>
      </c>
      <c r="AA2268" t="e">
        <f t="shared" si="1180"/>
        <v>#DIV/0!</v>
      </c>
      <c r="AB2268" t="str">
        <f t="shared" si="1181"/>
        <v>1.07438183900808-0.492689812797803i</v>
      </c>
      <c r="AC2268" t="str">
        <f t="shared" si="1182"/>
        <v>0.77968317919988-0.699388621647972i</v>
      </c>
      <c r="AD2268" t="str">
        <f t="shared" si="1183"/>
        <v>1.0776708166026+0.334778152433658i</v>
      </c>
      <c r="AE2268" t="e">
        <f t="shared" si="1184"/>
        <v>#DIV/0!</v>
      </c>
      <c r="AF2268" t="str">
        <f t="shared" si="1185"/>
        <v>-19.234255298212-1.3478522513913i</v>
      </c>
      <c r="AG2268" t="e">
        <f t="shared" si="1186"/>
        <v>#DIV/0!</v>
      </c>
      <c r="AH2268" t="e">
        <f t="shared" si="1187"/>
        <v>#DIV/0!</v>
      </c>
      <c r="AI2268" t="e">
        <f t="shared" si="1188"/>
        <v>#DIV/0!</v>
      </c>
      <c r="AJ2268" t="e">
        <f t="shared" si="1189"/>
        <v>#DIV/0!</v>
      </c>
      <c r="AK2268"/>
      <c r="AL2268"/>
      <c r="AM2268"/>
      <c r="AN2268"/>
    </row>
    <row r="2269" spans="1:40" x14ac:dyDescent="0.25">
      <c r="A2269"/>
      <c r="B2269">
        <f t="shared" si="1190"/>
        <v>335000</v>
      </c>
      <c r="C2269" s="186" t="str">
        <f t="shared" si="1158"/>
        <v>-8.76459125217128E-07+0.00940863278477534i</v>
      </c>
      <c r="D2269" s="158" t="str">
        <f t="shared" si="1159"/>
        <v>-7.66667338618667+0.0721328513499443i</v>
      </c>
      <c r="E2269" t="str">
        <f t="shared" si="1160"/>
        <v>7.99965499149916-0.0525352165297636i</v>
      </c>
      <c r="F2269" t="str">
        <f t="shared" si="1161"/>
        <v>0.999200673906592+5.24512645583351E-06i</v>
      </c>
      <c r="G2269">
        <f t="shared" si="1156"/>
        <v>1</v>
      </c>
      <c r="H2269" t="str">
        <f t="shared" si="1162"/>
        <v>11.5686832462889+1.41610701077525i</v>
      </c>
      <c r="I2269" t="str">
        <f t="shared" si="1163"/>
        <v>1315.54192369073i</v>
      </c>
      <c r="J2269" t="str">
        <f t="shared" si="1157"/>
        <v>-2341.60858852442+287.798475561973i</v>
      </c>
      <c r="K2269" t="str">
        <f t="shared" si="1164"/>
        <v>0.0680225954886676-0.553450790519172i</v>
      </c>
      <c r="L2269" t="str">
        <f t="shared" si="1165"/>
        <v>0.00874236080501549-0.0603247417705746i</v>
      </c>
      <c r="M2269" t="str">
        <f t="shared" si="1166"/>
        <v>0.0767649562936831-0.613775532289747i</v>
      </c>
      <c r="N2269" t="str">
        <f t="shared" si="1167"/>
        <v>-2.46824895808292i</v>
      </c>
      <c r="O2269" t="str">
        <f t="shared" si="1168"/>
        <v>-0.781740900018805-0.623603371733819i</v>
      </c>
      <c r="P2269" t="str">
        <f t="shared" si="1169"/>
        <v>1.7817409000188+0.623603371733819i</v>
      </c>
      <c r="Q2269" t="str">
        <f t="shared" si="1170"/>
        <v>-1.7817409000188+1.8446455863491i</v>
      </c>
      <c r="R2269" t="str">
        <f t="shared" si="1171"/>
        <v>-0.307765784699647-0.6686281760141i</v>
      </c>
      <c r="S2269" t="str">
        <f t="shared" si="1172"/>
        <v>0.260248842514038i</v>
      </c>
      <c r="T2269" t="str">
        <f t="shared" si="1173"/>
        <v>0.174009708879942-0.0800956892335078i</v>
      </c>
      <c r="U2269" t="e">
        <f t="shared" si="1174"/>
        <v>#DIV/0!</v>
      </c>
      <c r="V2269" t="str">
        <f t="shared" si="1175"/>
        <v>1.33333333333333E-06-0.000316726254909245i</v>
      </c>
      <c r="W2269" t="e">
        <f t="shared" si="1176"/>
        <v>#DIV/0!</v>
      </c>
      <c r="X2269" t="e">
        <f t="shared" si="1177"/>
        <v>#DIV/0!</v>
      </c>
      <c r="Y2269" t="str">
        <f t="shared" si="1178"/>
        <v>0.00083+0.336778732464826i</v>
      </c>
      <c r="Z2269" t="e">
        <f t="shared" si="1179"/>
        <v>#DIV/0!</v>
      </c>
      <c r="AA2269" t="e">
        <f t="shared" si="1180"/>
        <v>#DIV/0!</v>
      </c>
      <c r="AB2269" t="str">
        <f t="shared" si="1181"/>
        <v>1.07298510886665-0.493889004154704i</v>
      </c>
      <c r="AC2269" t="str">
        <f t="shared" si="1182"/>
        <v>0.779230668568815-0.696485374151467i</v>
      </c>
      <c r="AD2269" t="str">
        <f t="shared" si="1183"/>
        <v>1.08037872229398+0.331838805757507i</v>
      </c>
      <c r="AE2269" t="e">
        <f t="shared" si="1184"/>
        <v>#DIV/0!</v>
      </c>
      <c r="AF2269" t="str">
        <f t="shared" si="1185"/>
        <v>-19.2353566324756-1.34397415942531i</v>
      </c>
      <c r="AG2269" t="e">
        <f t="shared" si="1186"/>
        <v>#DIV/0!</v>
      </c>
      <c r="AH2269" t="e">
        <f t="shared" si="1187"/>
        <v>#DIV/0!</v>
      </c>
      <c r="AI2269" t="e">
        <f t="shared" si="1188"/>
        <v>#DIV/0!</v>
      </c>
      <c r="AJ2269" t="e">
        <f t="shared" si="1189"/>
        <v>#DIV/0!</v>
      </c>
      <c r="AK2269"/>
      <c r="AL2269"/>
      <c r="AM2269"/>
      <c r="AN2269"/>
    </row>
    <row r="2270" spans="1:40" x14ac:dyDescent="0.25">
      <c r="A2270"/>
      <c r="B2270">
        <f t="shared" si="1190"/>
        <v>336000</v>
      </c>
      <c r="C2270" s="186" t="str">
        <f t="shared" si="1158"/>
        <v>-8.71249870080115E-07+0.00938063090197111i</v>
      </c>
      <c r="D2270" s="158" t="str">
        <f t="shared" si="1159"/>
        <v>-7.66667334624901+0.0719181702484452i</v>
      </c>
      <c r="E2270" t="str">
        <f t="shared" si="1160"/>
        <v>7.99965292876215-0.0526920244848304i</v>
      </c>
      <c r="F2270" t="str">
        <f t="shared" si="1161"/>
        <v>0.999200674112368+5.26078219538908E-06i</v>
      </c>
      <c r="G2270">
        <f t="shared" si="1156"/>
        <v>1</v>
      </c>
      <c r="H2270" t="str">
        <f t="shared" si="1162"/>
        <v>11.5697750249196+1.41203605898967i</v>
      </c>
      <c r="I2270" t="str">
        <f t="shared" si="1163"/>
        <v>1319.46891450771i</v>
      </c>
      <c r="J2270" t="str">
        <f t="shared" si="1157"/>
        <v>-2355.61518565429+288.657575489024i</v>
      </c>
      <c r="K2270" t="str">
        <f t="shared" si="1164"/>
        <v>0.0676239445357247-0.551851065721481i</v>
      </c>
      <c r="L2270" t="str">
        <f t="shared" si="1165"/>
        <v>0.0086914629971003-0.0601525580897244i</v>
      </c>
      <c r="M2270" t="str">
        <f t="shared" si="1166"/>
        <v>0.076315407532825-0.612003623811205i</v>
      </c>
      <c r="N2270" t="str">
        <f t="shared" si="1167"/>
        <v>-2.47561686542048i</v>
      </c>
      <c r="O2270" t="str">
        <f t="shared" si="1168"/>
        <v>-0.786314291586181-0.617826702925118i</v>
      </c>
      <c r="P2270" t="str">
        <f t="shared" si="1169"/>
        <v>1.78631429158618+0.617826702925118i</v>
      </c>
      <c r="Q2270" t="str">
        <f t="shared" si="1170"/>
        <v>-1.78631429158618+1.85779016249536i</v>
      </c>
      <c r="R2270" t="str">
        <f t="shared" si="1171"/>
        <v>-0.307593069206892-0.665767545247264i</v>
      </c>
      <c r="S2270" t="str">
        <f t="shared" si="1172"/>
        <v>0.261025704730497i</v>
      </c>
      <c r="T2270" t="str">
        <f t="shared" si="1173"/>
        <v>0.17378244268486-0.0802896976599455i</v>
      </c>
      <c r="U2270" t="e">
        <f t="shared" si="1174"/>
        <v>#DIV/0!</v>
      </c>
      <c r="V2270" t="str">
        <f t="shared" si="1175"/>
        <v>1.33333333333333E-06-0.000315783617245824i</v>
      </c>
      <c r="W2270" t="e">
        <f t="shared" si="1176"/>
        <v>#DIV/0!</v>
      </c>
      <c r="X2270" t="e">
        <f t="shared" si="1177"/>
        <v>#DIV/0!</v>
      </c>
      <c r="Y2270" t="str">
        <f t="shared" si="1178"/>
        <v>0.00083+0.337784042113975i</v>
      </c>
      <c r="Z2270" t="e">
        <f t="shared" si="1179"/>
        <v>#DIV/0!</v>
      </c>
      <c r="AA2270" t="e">
        <f t="shared" si="1180"/>
        <v>#DIV/0!</v>
      </c>
      <c r="AB2270" t="str">
        <f t="shared" si="1181"/>
        <v>1.07158373164097-0.495085306096143i</v>
      </c>
      <c r="AC2270" t="str">
        <f t="shared" si="1182"/>
        <v>0.778784347759207-0.693595763879648i</v>
      </c>
      <c r="AD2270" t="str">
        <f t="shared" si="1183"/>
        <v>1.08306658143377+0.328878061716159i</v>
      </c>
      <c r="AE2270" t="e">
        <f t="shared" si="1184"/>
        <v>#DIV/0!</v>
      </c>
      <c r="AF2270" t="str">
        <f t="shared" si="1185"/>
        <v>-19.2364483711686-1.34011788874122i</v>
      </c>
      <c r="AG2270" t="e">
        <f t="shared" si="1186"/>
        <v>#DIV/0!</v>
      </c>
      <c r="AH2270" t="e">
        <f t="shared" si="1187"/>
        <v>#DIV/0!</v>
      </c>
      <c r="AI2270" t="e">
        <f t="shared" si="1188"/>
        <v>#DIV/0!</v>
      </c>
      <c r="AJ2270" t="e">
        <f t="shared" si="1189"/>
        <v>#DIV/0!</v>
      </c>
      <c r="AK2270"/>
      <c r="AL2270"/>
      <c r="AM2270"/>
      <c r="AN2270"/>
    </row>
    <row r="2271" spans="1:40" x14ac:dyDescent="0.25">
      <c r="A2271"/>
      <c r="B2271">
        <f t="shared" si="1190"/>
        <v>337000</v>
      </c>
      <c r="C2271" s="186" t="str">
        <f t="shared" si="1158"/>
        <v>-8.66086919296577E-07+0.00935279520244337i</v>
      </c>
      <c r="D2271" s="158" t="str">
        <f t="shared" si="1159"/>
        <v>-7.66667330666639+0.0717047632187325i</v>
      </c>
      <c r="E2271" t="str">
        <f t="shared" si="1160"/>
        <v>7.99965085987797-0.0528488323184127i</v>
      </c>
      <c r="F2271" t="str">
        <f t="shared" si="1161"/>
        <v>0.999200674318762+5.27643792283505E-06i</v>
      </c>
      <c r="G2271">
        <f t="shared" si="1156"/>
        <v>1</v>
      </c>
      <c r="H2271" t="str">
        <f t="shared" si="1162"/>
        <v>11.5708573181258+1.40798802279982i</v>
      </c>
      <c r="I2271" t="str">
        <f t="shared" si="1163"/>
        <v>1323.3959053247i</v>
      </c>
      <c r="J2271" t="str">
        <f t="shared" si="1157"/>
        <v>-2369.66353121078+289.516675416074i</v>
      </c>
      <c r="K2271" t="str">
        <f t="shared" si="1164"/>
        <v>0.0672287714777149-0.550260422097951i</v>
      </c>
      <c r="L2271" t="str">
        <f t="shared" si="1165"/>
        <v>0.00864100532975847-0.059981332863137i</v>
      </c>
      <c r="M2271" t="str">
        <f t="shared" si="1166"/>
        <v>0.0758697768074734-0.610241754961088i</v>
      </c>
      <c r="N2271" t="str">
        <f t="shared" si="1167"/>
        <v>-2.48298477275804i</v>
      </c>
      <c r="O2271" t="str">
        <f t="shared" si="1168"/>
        <v>-0.790844997443001-0.612016494891584i</v>
      </c>
      <c r="P2271" t="str">
        <f t="shared" si="1169"/>
        <v>1.790844997443+0.612016494891584i</v>
      </c>
      <c r="Q2271" t="str">
        <f t="shared" si="1170"/>
        <v>-1.790844997443+1.87096827786646i</v>
      </c>
      <c r="R2271" t="str">
        <f t="shared" si="1171"/>
        <v>-0.307419579283899-0.662921010708298i</v>
      </c>
      <c r="S2271" t="str">
        <f t="shared" si="1172"/>
        <v>0.261802566946956i</v>
      </c>
      <c r="T2271" t="str">
        <f t="shared" si="1173"/>
        <v>0.173554422286503-0.080483234986278i</v>
      </c>
      <c r="U2271" t="e">
        <f t="shared" si="1174"/>
        <v>#DIV/0!</v>
      </c>
      <c r="V2271" t="str">
        <f t="shared" si="1175"/>
        <v>1.33333333333333E-06-0.000314846573871207i</v>
      </c>
      <c r="W2271" t="e">
        <f t="shared" si="1176"/>
        <v>#DIV/0!</v>
      </c>
      <c r="X2271" t="e">
        <f t="shared" si="1177"/>
        <v>#DIV/0!</v>
      </c>
      <c r="Y2271" t="str">
        <f t="shared" si="1178"/>
        <v>0.00083+0.338789351763123i</v>
      </c>
      <c r="Z2271" t="e">
        <f t="shared" si="1179"/>
        <v>#DIV/0!</v>
      </c>
      <c r="AA2271" t="e">
        <f t="shared" si="1180"/>
        <v>#DIV/0!</v>
      </c>
      <c r="AB2271" t="str">
        <f t="shared" si="1181"/>
        <v>1.07017770381913-0.496278703122672i</v>
      </c>
      <c r="AC2271" t="str">
        <f t="shared" si="1182"/>
        <v>0.7783441567897-0.690719674539033i</v>
      </c>
      <c r="AD2271" t="str">
        <f t="shared" si="1183"/>
        <v>1.08573422452471+0.325896051077387i</v>
      </c>
      <c r="AE2271" t="e">
        <f t="shared" si="1184"/>
        <v>#DIV/0!</v>
      </c>
      <c r="AF2271" t="str">
        <f t="shared" si="1185"/>
        <v>-19.2375306247922-1.33628325958109i</v>
      </c>
      <c r="AG2271" t="e">
        <f t="shared" si="1186"/>
        <v>#DIV/0!</v>
      </c>
      <c r="AH2271" t="e">
        <f t="shared" si="1187"/>
        <v>#DIV/0!</v>
      </c>
      <c r="AI2271" t="e">
        <f t="shared" si="1188"/>
        <v>#DIV/0!</v>
      </c>
      <c r="AJ2271" t="e">
        <f t="shared" si="1189"/>
        <v>#DIV/0!</v>
      </c>
      <c r="AK2271"/>
      <c r="AL2271"/>
      <c r="AM2271"/>
      <c r="AN2271"/>
    </row>
    <row r="2272" spans="1:40" x14ac:dyDescent="0.25">
      <c r="A2272"/>
      <c r="B2272">
        <f t="shared" si="1190"/>
        <v>338000</v>
      </c>
      <c r="C2272" s="186" t="str">
        <f t="shared" si="1158"/>
        <v>-8.60969725697426E-07+0.00932512421119264i</v>
      </c>
      <c r="D2272" s="158" t="str">
        <f t="shared" si="1159"/>
        <v>-7.6666732674346+0.0714926189524769i</v>
      </c>
      <c r="E2272" t="str">
        <f t="shared" si="1160"/>
        <v>7.99964878484661-0.0530056400301489i</v>
      </c>
      <c r="F2272" t="str">
        <f t="shared" si="1161"/>
        <v>0.999200674525775+5.29209363813538E-06i</v>
      </c>
      <c r="G2272">
        <f t="shared" si="1156"/>
        <v>1</v>
      </c>
      <c r="H2272" t="str">
        <f t="shared" si="1162"/>
        <v>11.571930234836+1.40396271306044i</v>
      </c>
      <c r="I2272" t="str">
        <f t="shared" si="1163"/>
        <v>1327.32289614169i</v>
      </c>
      <c r="J2272" t="str">
        <f t="shared" si="1157"/>
        <v>-2383.75362519388+290.375775343125i</v>
      </c>
      <c r="K2272" t="str">
        <f t="shared" si="1164"/>
        <v>0.0668370361666177-0.548678783797044i</v>
      </c>
      <c r="L2272" t="str">
        <f t="shared" si="1165"/>
        <v>0.00859098277817966-0.0598110583055623i</v>
      </c>
      <c r="M2272" t="str">
        <f t="shared" si="1166"/>
        <v>0.0754280189447974-0.608489842102606i</v>
      </c>
      <c r="N2272" t="str">
        <f t="shared" si="1167"/>
        <v>-2.4903526800956i</v>
      </c>
      <c r="O2272" t="str">
        <f t="shared" si="1168"/>
        <v>-0.795332771636214-0.606173063045083i</v>
      </c>
      <c r="P2272" t="str">
        <f t="shared" si="1169"/>
        <v>1.79533277163621+0.606173063045083i</v>
      </c>
      <c r="Q2272" t="str">
        <f t="shared" si="1170"/>
        <v>-1.79533277163621+1.88417961705052i</v>
      </c>
      <c r="R2272" t="str">
        <f t="shared" si="1171"/>
        <v>-0.307245312184296-0.660088445117065i</v>
      </c>
      <c r="S2272" t="str">
        <f t="shared" si="1172"/>
        <v>0.262579429163417i</v>
      </c>
      <c r="T2272" t="str">
        <f t="shared" si="1173"/>
        <v>0.173325647116206-0.0806762986864883i</v>
      </c>
      <c r="U2272" t="e">
        <f t="shared" si="1174"/>
        <v>#DIV/0!</v>
      </c>
      <c r="V2272" t="str">
        <f t="shared" si="1175"/>
        <v>1.33333333333333E-06-0.000313915075131943i</v>
      </c>
      <c r="W2272" t="e">
        <f t="shared" si="1176"/>
        <v>#DIV/0!</v>
      </c>
      <c r="X2272" t="e">
        <f t="shared" si="1177"/>
        <v>#DIV/0!</v>
      </c>
      <c r="Y2272" t="str">
        <f t="shared" si="1178"/>
        <v>0.00083+0.339794661412272i</v>
      </c>
      <c r="Z2272" t="e">
        <f t="shared" si="1179"/>
        <v>#DIV/0!</v>
      </c>
      <c r="AA2272" t="e">
        <f t="shared" si="1180"/>
        <v>#DIV/0!</v>
      </c>
      <c r="AB2272" t="str">
        <f t="shared" si="1181"/>
        <v>1.06876702189461-0.497469179658274i</v>
      </c>
      <c r="AC2272" t="str">
        <f t="shared" si="1182"/>
        <v>0.777910036593865-0.687856991104841i</v>
      </c>
      <c r="AD2272" t="str">
        <f t="shared" si="1183"/>
        <v>1.08838148283853+0.32289290597288i</v>
      </c>
      <c r="AE2272" t="e">
        <f t="shared" si="1184"/>
        <v>#DIV/0!</v>
      </c>
      <c r="AF2272" t="str">
        <f t="shared" si="1185"/>
        <v>-19.2386035022706-1.33247009410796i</v>
      </c>
      <c r="AG2272" t="e">
        <f t="shared" si="1186"/>
        <v>#DIV/0!</v>
      </c>
      <c r="AH2272" t="e">
        <f t="shared" si="1187"/>
        <v>#DIV/0!</v>
      </c>
      <c r="AI2272" t="e">
        <f t="shared" si="1188"/>
        <v>#DIV/0!</v>
      </c>
      <c r="AJ2272" t="e">
        <f t="shared" si="1189"/>
        <v>#DIV/0!</v>
      </c>
      <c r="AK2272"/>
      <c r="AL2272"/>
      <c r="AM2272"/>
      <c r="AN2272"/>
    </row>
    <row r="2273" spans="1:40" x14ac:dyDescent="0.25">
      <c r="A2273"/>
      <c r="B2273">
        <f t="shared" si="1190"/>
        <v>339000</v>
      </c>
      <c r="C2273" s="186" t="str">
        <f t="shared" si="1158"/>
        <v>-8.55897750171993E-07+0.00929761647062355i</v>
      </c>
      <c r="D2273" s="158" t="str">
        <f t="shared" si="1159"/>
        <v>-7.66667322854942+0.0712817262747806i</v>
      </c>
      <c r="E2273" t="str">
        <f t="shared" si="1160"/>
        <v>7.9996467036681-0.0531624476196777i</v>
      </c>
      <c r="F2273" t="str">
        <f t="shared" si="1161"/>
        <v>0.999200674733386+5.30774934125384E-06i</v>
      </c>
      <c r="G2273">
        <f t="shared" si="1156"/>
        <v>1</v>
      </c>
      <c r="H2273" t="str">
        <f t="shared" si="1162"/>
        <v>11.5729938824284+1.39995994265591i</v>
      </c>
      <c r="I2273" t="str">
        <f t="shared" si="1163"/>
        <v>1331.24988695867i</v>
      </c>
      <c r="J2273" t="str">
        <f t="shared" si="1157"/>
        <v>-2397.8854676036+291.234875270175i</v>
      </c>
      <c r="K2273" t="str">
        <f t="shared" si="1164"/>
        <v>0.0664486990293044-0.547106075794392i</v>
      </c>
      <c r="L2273" t="str">
        <f t="shared" si="1165"/>
        <v>0.00854139038854302-0.0596417267134453i</v>
      </c>
      <c r="M2273" t="str">
        <f t="shared" si="1166"/>
        <v>0.0749900894178474-0.606747802507837i</v>
      </c>
      <c r="N2273" t="str">
        <f t="shared" si="1167"/>
        <v>-2.49772058743316i</v>
      </c>
      <c r="O2273" t="str">
        <f t="shared" si="1168"/>
        <v>-0.79977737054335-0.600296724601064i</v>
      </c>
      <c r="P2273" t="str">
        <f t="shared" si="1169"/>
        <v>1.79977737054335+0.600296724601064i</v>
      </c>
      <c r="Q2273" t="str">
        <f t="shared" si="1170"/>
        <v>-1.79977737054335+1.8974238628321i</v>
      </c>
      <c r="R2273" t="str">
        <f t="shared" si="1171"/>
        <v>-0.307070265146659-0.657269722698751i</v>
      </c>
      <c r="S2273" t="str">
        <f t="shared" si="1172"/>
        <v>0.263356291379877i</v>
      </c>
      <c r="T2273" t="str">
        <f t="shared" si="1173"/>
        <v>0.173096116606223-0.0808688862220596i</v>
      </c>
      <c r="U2273" t="e">
        <f t="shared" si="1174"/>
        <v>#DIV/0!</v>
      </c>
      <c r="V2273" t="str">
        <f t="shared" si="1175"/>
        <v>1.33333333333333E-06-0.000312989071960463i</v>
      </c>
      <c r="W2273" t="e">
        <f t="shared" si="1176"/>
        <v>#DIV/0!</v>
      </c>
      <c r="X2273" t="e">
        <f t="shared" si="1177"/>
        <v>#DIV/0!</v>
      </c>
      <c r="Y2273" t="str">
        <f t="shared" si="1178"/>
        <v>0.00083+0.340799971061421i</v>
      </c>
      <c r="Z2273" t="e">
        <f t="shared" si="1179"/>
        <v>#DIV/0!</v>
      </c>
      <c r="AA2273" t="e">
        <f t="shared" si="1180"/>
        <v>#DIV/0!</v>
      </c>
      <c r="AB2273" t="str">
        <f t="shared" si="1181"/>
        <v>1.06735168236656-0.49865672004985i</v>
      </c>
      <c r="AC2273" t="str">
        <f t="shared" si="1182"/>
        <v>0.777481929004946-0.685007599804302i</v>
      </c>
      <c r="AD2273" t="str">
        <f t="shared" si="1183"/>
        <v>1.0910081884272+0.319868759894903i</v>
      </c>
      <c r="AE2273" t="e">
        <f t="shared" si="1184"/>
        <v>#DIV/0!</v>
      </c>
      <c r="AF2273" t="str">
        <f t="shared" si="1185"/>
        <v>-19.2396671109778-1.32867821638113i</v>
      </c>
      <c r="AG2273" t="e">
        <f t="shared" si="1186"/>
        <v>#DIV/0!</v>
      </c>
      <c r="AH2273" t="e">
        <f t="shared" si="1187"/>
        <v>#DIV/0!</v>
      </c>
      <c r="AI2273" t="e">
        <f t="shared" si="1188"/>
        <v>#DIV/0!</v>
      </c>
      <c r="AJ2273" t="e">
        <f t="shared" si="1189"/>
        <v>#DIV/0!</v>
      </c>
      <c r="AK2273"/>
      <c r="AL2273"/>
      <c r="AM2273"/>
      <c r="AN2273"/>
    </row>
    <row r="2274" spans="1:40" x14ac:dyDescent="0.25">
      <c r="A2274"/>
      <c r="B2274">
        <f t="shared" si="1190"/>
        <v>340000</v>
      </c>
      <c r="C2274" s="186" t="str">
        <f t="shared" si="1158"/>
        <v>-8.50870461526053E-07+0.00927027054028904i</v>
      </c>
      <c r="D2274" s="158" t="str">
        <f t="shared" si="1159"/>
        <v>-7.66667319000686+0.071072074142216i</v>
      </c>
      <c r="E2274" t="str">
        <f t="shared" si="1160"/>
        <v>7.99964461634243-0.0533192550866375i</v>
      </c>
      <c r="F2274" t="str">
        <f t="shared" si="1161"/>
        <v>0.999200674941626+0.0000053234050321547i</v>
      </c>
      <c r="G2274">
        <f t="shared" si="1156"/>
        <v>1</v>
      </c>
      <c r="H2274" t="str">
        <f t="shared" si="1162"/>
        <v>11.5740483667577+1.3959795264739i</v>
      </c>
      <c r="I2274" t="str">
        <f t="shared" si="1163"/>
        <v>1335.17687777566i</v>
      </c>
      <c r="J2274" t="str">
        <f t="shared" si="1157"/>
        <v>-2412.05905843994+292.093975197226i</v>
      </c>
      <c r="K2274" t="str">
        <f t="shared" si="1164"/>
        <v>0.0660637210577404-0.545542223881808i</v>
      </c>
      <c r="L2274" t="str">
        <f t="shared" si="1165"/>
        <v>0.00849222327682592-0.0594733304638941i</v>
      </c>
      <c r="M2274" t="str">
        <f t="shared" si="1166"/>
        <v>0.0745559443345663-0.605015554345702i</v>
      </c>
      <c r="N2274" t="str">
        <f t="shared" si="1167"/>
        <v>-2.50508849477072i</v>
      </c>
      <c r="O2274" t="str">
        <f t="shared" si="1168"/>
        <v>-0.804178552885744-0.594387798561336i</v>
      </c>
      <c r="P2274" t="str">
        <f t="shared" si="1169"/>
        <v>1.80417855288574+0.594387798561336i</v>
      </c>
      <c r="Q2274" t="str">
        <f t="shared" si="1170"/>
        <v>-1.80417855288574+1.91070069620938i</v>
      </c>
      <c r="R2274" t="str">
        <f t="shared" si="1171"/>
        <v>-0.306894435394442-0.654464719161895i</v>
      </c>
      <c r="S2274" t="str">
        <f t="shared" si="1172"/>
        <v>0.264133153596336i</v>
      </c>
      <c r="T2274" t="str">
        <f t="shared" si="1173"/>
        <v>0.172865830189772-0.081060995041901i</v>
      </c>
      <c r="U2274" t="e">
        <f t="shared" si="1174"/>
        <v>#DIV/0!</v>
      </c>
      <c r="V2274" t="str">
        <f t="shared" si="1175"/>
        <v>1.33333333333333E-06-0.000312068515866461i</v>
      </c>
      <c r="W2274" t="e">
        <f t="shared" si="1176"/>
        <v>#DIV/0!</v>
      </c>
      <c r="X2274" t="e">
        <f t="shared" si="1177"/>
        <v>#DIV/0!</v>
      </c>
      <c r="Y2274" t="str">
        <f t="shared" si="1178"/>
        <v>0.00083+0.341805280710569i</v>
      </c>
      <c r="Z2274" t="e">
        <f t="shared" si="1179"/>
        <v>#DIV/0!</v>
      </c>
      <c r="AA2274" t="e">
        <f t="shared" si="1180"/>
        <v>#DIV/0!</v>
      </c>
      <c r="AB2274" t="str">
        <f t="shared" si="1181"/>
        <v>1.06593168174007-0.49984130856677i</v>
      </c>
      <c r="AC2274" t="str">
        <f t="shared" si="1182"/>
        <v>0.777059776740858-0.682171388100236i</v>
      </c>
      <c r="AD2274" t="str">
        <f t="shared" si="1183"/>
        <v>1.09361417413414+0.316823747692856i</v>
      </c>
      <c r="AE2274" t="e">
        <f t="shared" si="1184"/>
        <v>#DIV/0!</v>
      </c>
      <c r="AF2274" t="str">
        <f t="shared" si="1185"/>
        <v>-19.2407215567646-1.32490745233168i</v>
      </c>
      <c r="AG2274" t="e">
        <f t="shared" si="1186"/>
        <v>#DIV/0!</v>
      </c>
      <c r="AH2274" t="e">
        <f t="shared" si="1187"/>
        <v>#DIV/0!</v>
      </c>
      <c r="AI2274" t="e">
        <f t="shared" si="1188"/>
        <v>#DIV/0!</v>
      </c>
      <c r="AJ2274" t="e">
        <f t="shared" si="1189"/>
        <v>#DIV/0!</v>
      </c>
      <c r="AK2274"/>
      <c r="AL2274"/>
      <c r="AM2274"/>
      <c r="AN2274"/>
    </row>
    <row r="2275" spans="1:40" x14ac:dyDescent="0.25">
      <c r="A2275"/>
      <c r="B2275">
        <f t="shared" si="1190"/>
        <v>341000</v>
      </c>
      <c r="C2275" s="186" t="str">
        <f t="shared" si="1158"/>
        <v>-8.45887336342695E-07+0.00924308499663867i</v>
      </c>
      <c r="D2275" s="158" t="str">
        <f t="shared" si="1159"/>
        <v>-7.66667315180294+0.0708636516408965i</v>
      </c>
      <c r="E2275" t="str">
        <f t="shared" si="1160"/>
        <v>7.99964252286963-0.0534760624306671i</v>
      </c>
      <c r="F2275" t="str">
        <f t="shared" si="1161"/>
        <v>0.999200675150465+5.33906071080165E-06i</v>
      </c>
      <c r="G2275">
        <f t="shared" si="1156"/>
        <v>1</v>
      </c>
      <c r="H2275" t="str">
        <f t="shared" si="1162"/>
        <v>11.5750937921807+1.39202128137926i</v>
      </c>
      <c r="I2275" t="str">
        <f t="shared" si="1163"/>
        <v>1339.10386859265i</v>
      </c>
      <c r="J2275" t="str">
        <f t="shared" si="1157"/>
        <v>-2426.2743977029+292.953075124277i</v>
      </c>
      <c r="K2275" t="str">
        <f t="shared" si="1164"/>
        <v>0.0656820637993714-0.543987154656418i</v>
      </c>
      <c r="L2275" t="str">
        <f t="shared" si="1165"/>
        <v>0.00844347662763578-0.0593058620136642i</v>
      </c>
      <c r="M2275" t="str">
        <f t="shared" si="1166"/>
        <v>0.0741255404270072-0.603293016670082i</v>
      </c>
      <c r="N2275" t="str">
        <f t="shared" si="1167"/>
        <v>-2.51245640210828i</v>
      </c>
      <c r="O2275" t="str">
        <f t="shared" si="1168"/>
        <v>-0.808536079741634-0.588446605696754i</v>
      </c>
      <c r="P2275" t="str">
        <f t="shared" si="1169"/>
        <v>1.80853607974163+0.588446605696754i</v>
      </c>
      <c r="Q2275" t="str">
        <f t="shared" si="1170"/>
        <v>-1.80853607974163+1.92400979641153i</v>
      </c>
      <c r="R2275" t="str">
        <f t="shared" si="1171"/>
        <v>-0.306717820135909-0.651673311676815i</v>
      </c>
      <c r="S2275" t="str">
        <f t="shared" si="1172"/>
        <v>0.264910015812797i</v>
      </c>
      <c r="T2275" t="str">
        <f t="shared" si="1173"/>
        <v>0.172634787301083-0.0812526225822703i</v>
      </c>
      <c r="U2275" t="e">
        <f t="shared" si="1174"/>
        <v>#DIV/0!</v>
      </c>
      <c r="V2275" t="str">
        <f t="shared" si="1175"/>
        <v>1.33333333333333E-06-0.000311153358928436i</v>
      </c>
      <c r="W2275" t="e">
        <f t="shared" si="1176"/>
        <v>#DIV/0!</v>
      </c>
      <c r="X2275" t="e">
        <f t="shared" si="1177"/>
        <v>#DIV/0!</v>
      </c>
      <c r="Y2275" t="str">
        <f t="shared" si="1178"/>
        <v>0.00083+0.342810590359718i</v>
      </c>
      <c r="Z2275" t="e">
        <f t="shared" si="1179"/>
        <v>#DIV/0!</v>
      </c>
      <c r="AA2275" t="e">
        <f t="shared" si="1180"/>
        <v>#DIV/0!</v>
      </c>
      <c r="AB2275" t="str">
        <f t="shared" si="1181"/>
        <v>1.06450701652645-0.501022929400391i</v>
      </c>
      <c r="AC2275" t="str">
        <f t="shared" si="1182"/>
        <v>0.776643523389521-0.679348244674837i</v>
      </c>
      <c r="AD2275" t="str">
        <f t="shared" si="1183"/>
        <v>1.09619927360548+0.313758005569704i</v>
      </c>
      <c r="AE2275" t="e">
        <f t="shared" si="1184"/>
        <v>#DIV/0!</v>
      </c>
      <c r="AF2275" t="str">
        <f t="shared" si="1185"/>
        <v>-19.2417669439836-1.32115762973836i</v>
      </c>
      <c r="AG2275" t="e">
        <f t="shared" si="1186"/>
        <v>#DIV/0!</v>
      </c>
      <c r="AH2275" t="e">
        <f t="shared" si="1187"/>
        <v>#DIV/0!</v>
      </c>
      <c r="AI2275" t="e">
        <f t="shared" si="1188"/>
        <v>#DIV/0!</v>
      </c>
      <c r="AJ2275" t="e">
        <f t="shared" si="1189"/>
        <v>#DIV/0!</v>
      </c>
      <c r="AK2275"/>
      <c r="AL2275"/>
      <c r="AM2275"/>
      <c r="AN2275"/>
    </row>
    <row r="2276" spans="1:40" x14ac:dyDescent="0.25">
      <c r="A2276"/>
      <c r="B2276">
        <f t="shared" si="1190"/>
        <v>342000</v>
      </c>
      <c r="C2276" s="186" t="str">
        <f t="shared" si="1158"/>
        <v>-8.40947858846095E-07+0.0092160584327717i</v>
      </c>
      <c r="D2276" s="158" t="str">
        <f t="shared" si="1159"/>
        <v>-7.6666731139336+0.0706564479845831i</v>
      </c>
      <c r="E2276" t="str">
        <f t="shared" si="1160"/>
        <v>7.99964042324969-0.0536328696514046i</v>
      </c>
      <c r="F2276" t="str">
        <f t="shared" si="1161"/>
        <v>0.999200675359931+5.35471637715891E-06i</v>
      </c>
      <c r="G2276">
        <f t="shared" si="1156"/>
        <v>1</v>
      </c>
      <c r="H2276" t="str">
        <f t="shared" si="1162"/>
        <v>11.5761302615811+1.38808502618834i</v>
      </c>
      <c r="I2276" t="str">
        <f t="shared" si="1163"/>
        <v>1343.03085940964i</v>
      </c>
      <c r="J2276" t="str">
        <f t="shared" si="1157"/>
        <v>-2440.53148539247+293.812175051327i</v>
      </c>
      <c r="K2276" t="str">
        <f t="shared" si="1164"/>
        <v>0.065303689347707-0.542440795510008i</v>
      </c>
      <c r="L2276" t="str">
        <f t="shared" si="1165"/>
        <v>0.00839514569306453-0.0591393138981562i</v>
      </c>
      <c r="M2276" t="str">
        <f t="shared" si="1166"/>
        <v>0.0736988350407715-0.601580109408164i</v>
      </c>
      <c r="N2276" t="str">
        <f t="shared" si="1167"/>
        <v>-2.51982430944585i</v>
      </c>
      <c r="O2276" t="str">
        <f t="shared" si="1168"/>
        <v>-0.812849714559138-0.582473468529793i</v>
      </c>
      <c r="P2276" t="str">
        <f t="shared" si="1169"/>
        <v>1.81284971455914+0.582473468529793i</v>
      </c>
      <c r="Q2276" t="str">
        <f t="shared" si="1170"/>
        <v>-1.81284971455914+1.93735084091606i</v>
      </c>
      <c r="R2276" t="str">
        <f t="shared" si="1171"/>
        <v>-0.30654041656407-0.648895378854405i</v>
      </c>
      <c r="S2276" t="str">
        <f t="shared" si="1172"/>
        <v>0.265686878029256i</v>
      </c>
      <c r="T2276" t="str">
        <f t="shared" si="1173"/>
        <v>0.172402987375438-0.0814437662666954i</v>
      </c>
      <c r="U2276" t="e">
        <f t="shared" si="1174"/>
        <v>#DIV/0!</v>
      </c>
      <c r="V2276" t="str">
        <f t="shared" si="1175"/>
        <v>1.33333333333333E-06-0.000310243553785371i</v>
      </c>
      <c r="W2276" t="e">
        <f t="shared" si="1176"/>
        <v>#DIV/0!</v>
      </c>
      <c r="X2276" t="e">
        <f t="shared" si="1177"/>
        <v>#DIV/0!</v>
      </c>
      <c r="Y2276" t="str">
        <f t="shared" si="1178"/>
        <v>0.00083+0.343815900008867i</v>
      </c>
      <c r="Z2276" t="e">
        <f t="shared" si="1179"/>
        <v>#DIV/0!</v>
      </c>
      <c r="AA2276" t="e">
        <f t="shared" si="1180"/>
        <v>#DIV/0!</v>
      </c>
      <c r="AB2276" t="str">
        <f t="shared" si="1181"/>
        <v>1.06307768324353-0.502201566663577i</v>
      </c>
      <c r="AC2276" t="str">
        <f t="shared" si="1182"/>
        <v>0.776233113394464-0.676538059413776i</v>
      </c>
      <c r="AD2276" t="str">
        <f t="shared" si="1183"/>
        <v>1.09876332130128+0.310671671078372i</v>
      </c>
      <c r="AE2276" t="e">
        <f t="shared" si="1184"/>
        <v>#DIV/0!</v>
      </c>
      <c r="AF2276" t="str">
        <f t="shared" si="1185"/>
        <v>-19.2428033755147-1.31742857820376i</v>
      </c>
      <c r="AG2276" t="e">
        <f t="shared" si="1186"/>
        <v>#DIV/0!</v>
      </c>
      <c r="AH2276" t="e">
        <f t="shared" si="1187"/>
        <v>#DIV/0!</v>
      </c>
      <c r="AI2276" t="e">
        <f t="shared" si="1188"/>
        <v>#DIV/0!</v>
      </c>
      <c r="AJ2276" t="e">
        <f t="shared" si="1189"/>
        <v>#DIV/0!</v>
      </c>
      <c r="AK2276"/>
      <c r="AL2276"/>
      <c r="AM2276"/>
      <c r="AN2276"/>
    </row>
    <row r="2277" spans="1:40" x14ac:dyDescent="0.25">
      <c r="A2277"/>
      <c r="B2277">
        <f t="shared" si="1190"/>
        <v>343000</v>
      </c>
      <c r="C2277" s="186" t="str">
        <f t="shared" si="1158"/>
        <v>-8.36051520768076E-07+0.00918918945819453i</v>
      </c>
      <c r="D2277" s="158" t="str">
        <f t="shared" si="1159"/>
        <v>-7.66667307639499+0.0704504525128248i</v>
      </c>
      <c r="E2277" t="str">
        <f t="shared" si="1160"/>
        <v>7.99963831748263-0.053789676748489i</v>
      </c>
      <c r="F2277" t="str">
        <f t="shared" si="1161"/>
        <v>0.999200675569997+0.0000053703720311902i</v>
      </c>
      <c r="G2277">
        <f t="shared" si="1156"/>
        <v>1</v>
      </c>
      <c r="H2277" t="str">
        <f t="shared" si="1162"/>
        <v>11.5771578763947+1.38417058164383i</v>
      </c>
      <c r="I2277" t="str">
        <f t="shared" si="1163"/>
        <v>1346.95785022662i</v>
      </c>
      <c r="J2277" t="str">
        <f t="shared" si="1157"/>
        <v>-2454.83032150866+294.671274978378i</v>
      </c>
      <c r="K2277" t="str">
        <f t="shared" si="1164"/>
        <v>0.0649285603330839-0.540903074618502i</v>
      </c>
      <c r="L2277" t="str">
        <f t="shared" si="1165"/>
        <v>0.00834722579156519-0.0589736787304289i</v>
      </c>
      <c r="M2277" t="str">
        <f t="shared" si="1166"/>
        <v>0.0732757861246491-0.599876753348931i</v>
      </c>
      <c r="N2277" t="str">
        <f t="shared" si="1167"/>
        <v>-2.52719221678341i</v>
      </c>
      <c r="O2277" t="str">
        <f t="shared" si="1168"/>
        <v>-0.817119223169073-0.576468711317077i</v>
      </c>
      <c r="P2277" t="str">
        <f t="shared" si="1169"/>
        <v>1.81711922316907+0.576468711317077i</v>
      </c>
      <c r="Q2277" t="str">
        <f t="shared" si="1170"/>
        <v>-1.81711922316907+1.95072350546633i</v>
      </c>
      <c r="R2277" t="str">
        <f t="shared" si="1171"/>
        <v>-0.306362221856588-0.646130800725327i</v>
      </c>
      <c r="S2277" t="str">
        <f t="shared" si="1172"/>
        <v>0.266463740245715i</v>
      </c>
      <c r="T2277" t="str">
        <f t="shared" si="1173"/>
        <v>0.172170429849229-0.081634423505894i</v>
      </c>
      <c r="U2277" t="e">
        <f t="shared" si="1174"/>
        <v>#DIV/0!</v>
      </c>
      <c r="V2277" t="str">
        <f t="shared" si="1175"/>
        <v>1.33333333333333E-06-0.000309339053628562i</v>
      </c>
      <c r="W2277" t="e">
        <f t="shared" si="1176"/>
        <v>#DIV/0!</v>
      </c>
      <c r="X2277" t="e">
        <f t="shared" si="1177"/>
        <v>#DIV/0!</v>
      </c>
      <c r="Y2277" t="str">
        <f t="shared" si="1178"/>
        <v>0.00083+0.344821209658016i</v>
      </c>
      <c r="Z2277" t="e">
        <f t="shared" si="1179"/>
        <v>#DIV/0!</v>
      </c>
      <c r="AA2277" t="e">
        <f t="shared" si="1180"/>
        <v>#DIV/0!</v>
      </c>
      <c r="AB2277" t="str">
        <f t="shared" si="1181"/>
        <v>1.06164367841596-0.503377204390199i</v>
      </c>
      <c r="AC2277" t="str">
        <f t="shared" si="1182"/>
        <v>0.77582849204074-0.673740723390503i</v>
      </c>
      <c r="AD2277" t="str">
        <f t="shared" si="1183"/>
        <v>1.10130615250678+0.307564883118004i</v>
      </c>
      <c r="AE2277" t="e">
        <f t="shared" si="1184"/>
        <v>#DIV/0!</v>
      </c>
      <c r="AF2277" t="str">
        <f t="shared" si="1185"/>
        <v>-19.2438309527897-1.313720129131i</v>
      </c>
      <c r="AG2277" t="e">
        <f t="shared" si="1186"/>
        <v>#DIV/0!</v>
      </c>
      <c r="AH2277" t="e">
        <f t="shared" si="1187"/>
        <v>#DIV/0!</v>
      </c>
      <c r="AI2277" t="e">
        <f t="shared" si="1188"/>
        <v>#DIV/0!</v>
      </c>
      <c r="AJ2277" t="e">
        <f t="shared" si="1189"/>
        <v>#DIV/0!</v>
      </c>
      <c r="AK2277"/>
      <c r="AL2277"/>
      <c r="AM2277"/>
      <c r="AN2277"/>
    </row>
    <row r="2278" spans="1:40" x14ac:dyDescent="0.25">
      <c r="A2278"/>
      <c r="B2278">
        <f t="shared" si="1190"/>
        <v>344000</v>
      </c>
      <c r="C2278" s="186" t="str">
        <f t="shared" si="1158"/>
        <v>-8.31197821217301E-07+0.00916247669858197i</v>
      </c>
      <c r="D2278" s="158" t="str">
        <f t="shared" si="1159"/>
        <v>-7.66667303918329+0.0702456546891285i</v>
      </c>
      <c r="E2278" t="str">
        <f t="shared" si="1160"/>
        <v>7.99963620556846-0.0539464837215586i</v>
      </c>
      <c r="F2278" t="str">
        <f t="shared" si="1161"/>
        <v>0.999200675780681+5.38602767285967E-06i</v>
      </c>
      <c r="G2278">
        <f t="shared" si="1156"/>
        <v>1</v>
      </c>
      <c r="H2278" t="str">
        <f t="shared" si="1162"/>
        <v>11.5781767366335+1.38027777038979i</v>
      </c>
      <c r="I2278" t="str">
        <f t="shared" si="1163"/>
        <v>1350.88484104361i</v>
      </c>
      <c r="J2278" t="str">
        <f t="shared" si="1157"/>
        <v>-2469.17090605146+295.530374905428i</v>
      </c>
      <c r="K2278" t="str">
        <f t="shared" si="1164"/>
        <v>0.0645566399136148-0.539373920931639i</v>
      </c>
      <c r="L2278" t="str">
        <f t="shared" si="1165"/>
        <v>0.00829971230684979-0.0588089492002253i</v>
      </c>
      <c r="M2278" t="str">
        <f t="shared" si="1166"/>
        <v>0.0728563522204646-0.598182870131864i</v>
      </c>
      <c r="N2278" t="str">
        <f t="shared" si="1167"/>
        <v>-2.53456012412097i</v>
      </c>
      <c r="O2278" t="str">
        <f t="shared" si="1168"/>
        <v>-0.821344373797697-0.570432660031725i</v>
      </c>
      <c r="P2278" t="str">
        <f t="shared" si="1169"/>
        <v>1.8213443737977+0.570432660031725i</v>
      </c>
      <c r="Q2278" t="str">
        <f t="shared" si="1170"/>
        <v>-1.8213443737977+1.96412746408924i</v>
      </c>
      <c r="R2278" t="str">
        <f t="shared" si="1171"/>
        <v>-0.306183233175732-0.643379458719527i</v>
      </c>
      <c r="S2278" t="str">
        <f t="shared" si="1172"/>
        <v>0.267240602462176i</v>
      </c>
      <c r="T2278" t="str">
        <f t="shared" si="1173"/>
        <v>0.171937114159995-0.0818245916976995i</v>
      </c>
      <c r="U2278" t="e">
        <f t="shared" si="1174"/>
        <v>#DIV/0!</v>
      </c>
      <c r="V2278" t="str">
        <f t="shared" si="1175"/>
        <v>1.33333333333333E-06-0.000308439812193595i</v>
      </c>
      <c r="W2278" t="e">
        <f t="shared" si="1176"/>
        <v>#DIV/0!</v>
      </c>
      <c r="X2278" t="e">
        <f t="shared" si="1177"/>
        <v>#DIV/0!</v>
      </c>
      <c r="Y2278" t="str">
        <f t="shared" si="1178"/>
        <v>0.00083+0.345826519307164i</v>
      </c>
      <c r="Z2278" t="e">
        <f t="shared" si="1179"/>
        <v>#DIV/0!</v>
      </c>
      <c r="AA2278" t="e">
        <f t="shared" si="1180"/>
        <v>#DIV/0!</v>
      </c>
      <c r="AB2278" t="str">
        <f t="shared" si="1181"/>
        <v>1.06020499857548-0.504549826534681i</v>
      </c>
      <c r="AC2278" t="str">
        <f t="shared" si="1182"/>
        <v>0.775429605441063-0.670956128850814i</v>
      </c>
      <c r="AD2278" t="str">
        <f t="shared" si="1183"/>
        <v>1.10382760334363+0.304437781930134i</v>
      </c>
      <c r="AE2278" t="e">
        <f t="shared" si="1184"/>
        <v>#DIV/0!</v>
      </c>
      <c r="AF2278" t="str">
        <f t="shared" si="1185"/>
        <v>-19.2448497758168-1.31003211570066i</v>
      </c>
      <c r="AG2278" t="e">
        <f t="shared" si="1186"/>
        <v>#DIV/0!</v>
      </c>
      <c r="AH2278" t="e">
        <f t="shared" si="1187"/>
        <v>#DIV/0!</v>
      </c>
      <c r="AI2278" t="e">
        <f t="shared" si="1188"/>
        <v>#DIV/0!</v>
      </c>
      <c r="AJ2278" t="e">
        <f t="shared" si="1189"/>
        <v>#DIV/0!</v>
      </c>
      <c r="AK2278"/>
      <c r="AL2278"/>
      <c r="AM2278"/>
      <c r="AN2278"/>
    </row>
    <row r="2279" spans="1:40" x14ac:dyDescent="0.25">
      <c r="A2279"/>
      <c r="B2279">
        <f t="shared" si="1190"/>
        <v>345000</v>
      </c>
      <c r="C2279" s="186" t="str">
        <f t="shared" si="1158"/>
        <v>-8.26386266551193E-07+0.00913591879554302i</v>
      </c>
      <c r="D2279" s="158" t="str">
        <f t="shared" si="1159"/>
        <v>-7.66667300229474+0.0700420440991632i</v>
      </c>
      <c r="E2279" t="str">
        <f t="shared" si="1160"/>
        <v>7.99963408750719-0.0541032905702521i</v>
      </c>
      <c r="F2279" t="str">
        <f t="shared" si="1161"/>
        <v>0.999200675991983+0.0000054016833021313i</v>
      </c>
      <c r="G2279">
        <f t="shared" si="1156"/>
        <v>1</v>
      </c>
      <c r="H2279" t="str">
        <f t="shared" si="1162"/>
        <v>11.5791869409094+1.3764064169472i</v>
      </c>
      <c r="I2279" t="str">
        <f t="shared" si="1163"/>
        <v>1354.8118318606i</v>
      </c>
      <c r="J2279" t="str">
        <f t="shared" si="1157"/>
        <v>-2483.55323902088+296.38947483248i</v>
      </c>
      <c r="K2279" t="str">
        <f t="shared" si="1164"/>
        <v>0.0641878917663081-0.537853264162762i</v>
      </c>
      <c r="L2279" t="str">
        <f t="shared" si="1165"/>
        <v>0.0082526006868087-0.0586451180730143i</v>
      </c>
      <c r="M2279" t="str">
        <f t="shared" si="1166"/>
        <v>0.0724404924531168-0.596498382235776i</v>
      </c>
      <c r="N2279" t="str">
        <f t="shared" si="1167"/>
        <v>-2.54192803145853i</v>
      </c>
      <c r="O2279" t="str">
        <f t="shared" si="1168"/>
        <v>-0.825524937079275-0.564365642345687i</v>
      </c>
      <c r="P2279" t="str">
        <f t="shared" si="1169"/>
        <v>1.82552493707927+0.564365642345687i</v>
      </c>
      <c r="Q2279" t="str">
        <f t="shared" si="1170"/>
        <v>-1.82552493707927+1.97756238911284i</v>
      </c>
      <c r="R2279" t="str">
        <f t="shared" si="1171"/>
        <v>-0.306003447668274-0.640641235646151i</v>
      </c>
      <c r="S2279" t="str">
        <f t="shared" si="1172"/>
        <v>0.268017464678636i</v>
      </c>
      <c r="T2279" t="str">
        <f t="shared" si="1173"/>
        <v>0.17170303974647-0.0820142682269725i</v>
      </c>
      <c r="U2279" t="e">
        <f t="shared" si="1174"/>
        <v>#DIV/0!</v>
      </c>
      <c r="V2279" t="str">
        <f t="shared" si="1175"/>
        <v>1.33333333333333E-06-0.000307545783752454i</v>
      </c>
      <c r="W2279" t="e">
        <f t="shared" si="1176"/>
        <v>#DIV/0!</v>
      </c>
      <c r="X2279" t="e">
        <f t="shared" si="1177"/>
        <v>#DIV/0!</v>
      </c>
      <c r="Y2279" t="str">
        <f t="shared" si="1178"/>
        <v>0.00083+0.346831828956313i</v>
      </c>
      <c r="Z2279" t="e">
        <f t="shared" si="1179"/>
        <v>#DIV/0!</v>
      </c>
      <c r="AA2279" t="e">
        <f t="shared" si="1180"/>
        <v>#DIV/0!</v>
      </c>
      <c r="AB2279" t="str">
        <f t="shared" si="1181"/>
        <v>1.05876164026119-0.505719416971452i</v>
      </c>
      <c r="AC2279" t="str">
        <f t="shared" si="1182"/>
        <v>0.775036400522299-0.668184169197612i</v>
      </c>
      <c r="AD2279" t="str">
        <f t="shared" si="1183"/>
        <v>1.10632751078114+0.301290509094722i</v>
      </c>
      <c r="AE2279" t="e">
        <f t="shared" si="1184"/>
        <v>#DIV/0!</v>
      </c>
      <c r="AF2279" t="str">
        <f t="shared" si="1185"/>
        <v>-19.2458599432041-1.30636437284804i</v>
      </c>
      <c r="AG2279" t="e">
        <f t="shared" si="1186"/>
        <v>#DIV/0!</v>
      </c>
      <c r="AH2279" t="e">
        <f t="shared" si="1187"/>
        <v>#DIV/0!</v>
      </c>
      <c r="AI2279" t="e">
        <f t="shared" si="1188"/>
        <v>#DIV/0!</v>
      </c>
      <c r="AJ2279" t="e">
        <f t="shared" si="1189"/>
        <v>#DIV/0!</v>
      </c>
      <c r="AK2279"/>
      <c r="AL2279"/>
      <c r="AM2279"/>
      <c r="AN2279"/>
    </row>
    <row r="2280" spans="1:40" x14ac:dyDescent="0.25">
      <c r="A2280"/>
      <c r="B2280">
        <f t="shared" si="1190"/>
        <v>346000</v>
      </c>
      <c r="C2280" s="186" t="str">
        <f t="shared" si="1158"/>
        <v>-8.21616370250437E-07+0.00910951440639075i</v>
      </c>
      <c r="D2280" s="158" t="str">
        <f t="shared" si="1159"/>
        <v>-7.66667296572551+0.0698396104489958i</v>
      </c>
      <c r="E2280" t="str">
        <f t="shared" si="1160"/>
        <v>7.99963196329883-0.0542600972942078i</v>
      </c>
      <c r="F2280" t="str">
        <f t="shared" si="1161"/>
        <v>0.999200676203894+5.41733891896893E-06i</v>
      </c>
      <c r="G2280">
        <f t="shared" si="1156"/>
        <v>1</v>
      </c>
      <c r="H2280" t="str">
        <f t="shared" si="1162"/>
        <v>11.5801885864575+1.37255634768972i</v>
      </c>
      <c r="I2280" t="str">
        <f t="shared" si="1163"/>
        <v>1358.73882267759i</v>
      </c>
      <c r="J2280" t="str">
        <f t="shared" si="1157"/>
        <v>-2497.97732041692+297.24857475953i</v>
      </c>
      <c r="K2280" t="str">
        <f t="shared" si="1164"/>
        <v>0.0638222800783643-0.536341034778803i</v>
      </c>
      <c r="L2280" t="str">
        <f t="shared" si="1165"/>
        <v>0.00820588644245055-0.058482178189044i</v>
      </c>
      <c r="M2280" t="str">
        <f t="shared" si="1166"/>
        <v>0.0720281665208148-0.594823212967847i</v>
      </c>
      <c r="N2280" t="str">
        <f t="shared" si="1167"/>
        <v>-2.54929593879609i</v>
      </c>
      <c r="O2280" t="str">
        <f t="shared" si="1168"/>
        <v>-0.829660686068529-0.558267987611951i</v>
      </c>
      <c r="P2280" t="str">
        <f t="shared" si="1169"/>
        <v>1.82966068606853+0.558267987611951i</v>
      </c>
      <c r="Q2280" t="str">
        <f t="shared" si="1170"/>
        <v>-1.82966068606853+1.99102795118414i</v>
      </c>
      <c r="R2280" t="str">
        <f t="shared" si="1171"/>
        <v>-0.305822862465456-0.637916015673794i</v>
      </c>
      <c r="S2280" t="str">
        <f t="shared" si="1172"/>
        <v>0.268794326895095i</v>
      </c>
      <c r="T2280" t="str">
        <f t="shared" si="1173"/>
        <v>0.171468206048638-0.0822034504655335i</v>
      </c>
      <c r="U2280" t="e">
        <f t="shared" si="1174"/>
        <v>#DIV/0!</v>
      </c>
      <c r="V2280" t="str">
        <f t="shared" si="1175"/>
        <v>1.33333333333333E-06-0.000306656923105772i</v>
      </c>
      <c r="W2280" t="e">
        <f t="shared" si="1176"/>
        <v>#DIV/0!</v>
      </c>
      <c r="X2280" t="e">
        <f t="shared" si="1177"/>
        <v>#DIV/0!</v>
      </c>
      <c r="Y2280" t="str">
        <f t="shared" si="1178"/>
        <v>0.00083+0.347837138605462i</v>
      </c>
      <c r="Z2280" t="e">
        <f t="shared" si="1179"/>
        <v>#DIV/0!</v>
      </c>
      <c r="AA2280" t="e">
        <f t="shared" si="1180"/>
        <v>#DIV/0!</v>
      </c>
      <c r="AB2280" t="str">
        <f t="shared" si="1181"/>
        <v>1.0573136000199-0.506885959494537i</v>
      </c>
      <c r="AC2280" t="str">
        <f t="shared" si="1182"/>
        <v>0.774648825012125-0.665424738975973i</v>
      </c>
      <c r="AD2280" t="str">
        <f t="shared" si="1183"/>
        <v>1.1088057126475+0.29812320752617i</v>
      </c>
      <c r="AE2280" t="e">
        <f t="shared" si="1184"/>
        <v>#DIV/0!</v>
      </c>
      <c r="AF2280" t="str">
        <f t="shared" si="1185"/>
        <v>-19.246861552183-1.30271673724072i</v>
      </c>
      <c r="AG2280" t="e">
        <f t="shared" si="1186"/>
        <v>#DIV/0!</v>
      </c>
      <c r="AH2280" t="e">
        <f t="shared" si="1187"/>
        <v>#DIV/0!</v>
      </c>
      <c r="AI2280" t="e">
        <f t="shared" si="1188"/>
        <v>#DIV/0!</v>
      </c>
      <c r="AJ2280" t="e">
        <f t="shared" si="1189"/>
        <v>#DIV/0!</v>
      </c>
      <c r="AK2280"/>
      <c r="AL2280"/>
      <c r="AM2280"/>
      <c r="AN2280"/>
    </row>
    <row r="2281" spans="1:40" x14ac:dyDescent="0.25">
      <c r="A2281"/>
      <c r="B2281">
        <f t="shared" si="1190"/>
        <v>347000</v>
      </c>
      <c r="C2281" s="186" t="str">
        <f t="shared" si="1158"/>
        <v>-8.16887652795943E-07+0.00908326220391577i</v>
      </c>
      <c r="D2281" s="158" t="str">
        <f t="shared" si="1159"/>
        <v>-7.66667292947199+0.0696383435633543i</v>
      </c>
      <c r="E2281" t="str">
        <f t="shared" si="1160"/>
        <v>7.99962983294338-0.0544169038930645i</v>
      </c>
      <c r="F2281" t="str">
        <f t="shared" si="1161"/>
        <v>0.999200676416424+5.43299452333667E-06i</v>
      </c>
      <c r="G2281">
        <f t="shared" si="1156"/>
        <v>1</v>
      </c>
      <c r="H2281" t="str">
        <f t="shared" si="1162"/>
        <v>11.5811817691591+1.36872739082006i</v>
      </c>
      <c r="I2281" t="str">
        <f t="shared" si="1163"/>
        <v>1362.66581349457i</v>
      </c>
      <c r="J2281" t="str">
        <f t="shared" si="1157"/>
        <v>-2512.44315023958+298.107674686581i</v>
      </c>
      <c r="K2281" t="str">
        <f t="shared" si="1164"/>
        <v>0.0634597695386429-0.534837163990406i</v>
      </c>
      <c r="L2281" t="str">
        <f t="shared" si="1165"/>
        <v>0.00815956514686229-0.0583201224624107i</v>
      </c>
      <c r="M2281" t="str">
        <f t="shared" si="1166"/>
        <v>0.0716193346855052-0.593157286452817i</v>
      </c>
      <c r="N2281" t="str">
        <f t="shared" si="1167"/>
        <v>-2.55666384613365i</v>
      </c>
      <c r="O2281" t="str">
        <f t="shared" si="1168"/>
        <v>-0.833751396252965-0.552140026846662i</v>
      </c>
      <c r="P2281" t="str">
        <f t="shared" si="1169"/>
        <v>1.83375139625297+0.552140026846662i</v>
      </c>
      <c r="Q2281" t="str">
        <f t="shared" si="1170"/>
        <v>-1.83375139625297+2.00452381928699i</v>
      </c>
      <c r="R2281" t="str">
        <f t="shared" si="1171"/>
        <v>-0.305641474682876-0.635203684311088i</v>
      </c>
      <c r="S2281" t="str">
        <f t="shared" si="1172"/>
        <v>0.269571189111556i</v>
      </c>
      <c r="T2281" t="str">
        <f t="shared" si="1173"/>
        <v>0.171232612507781-0.0823921357720724i</v>
      </c>
      <c r="U2281" t="e">
        <f t="shared" si="1174"/>
        <v>#DIV/0!</v>
      </c>
      <c r="V2281" t="str">
        <f t="shared" si="1175"/>
        <v>1.33333333333333E-06-0.000305773185575208i</v>
      </c>
      <c r="W2281" t="e">
        <f t="shared" si="1176"/>
        <v>#DIV/0!</v>
      </c>
      <c r="X2281" t="e">
        <f t="shared" si="1177"/>
        <v>#DIV/0!</v>
      </c>
      <c r="Y2281" t="str">
        <f t="shared" si="1178"/>
        <v>0.00083+0.348842448254611i</v>
      </c>
      <c r="Z2281" t="e">
        <f t="shared" si="1179"/>
        <v>#DIV/0!</v>
      </c>
      <c r="AA2281" t="e">
        <f t="shared" si="1180"/>
        <v>#DIV/0!</v>
      </c>
      <c r="AB2281" t="str">
        <f t="shared" si="1181"/>
        <v>1.05586087440642-0.50804943781699i</v>
      </c>
      <c r="AC2281" t="str">
        <f t="shared" si="1182"/>
        <v>0.774266827426039-0.662677733858408i</v>
      </c>
      <c r="AD2281" t="str">
        <f t="shared" si="1183"/>
        <v>1.11126204764103+0.294936021469212i</v>
      </c>
      <c r="AE2281" t="e">
        <f t="shared" si="1184"/>
        <v>#DIV/0!</v>
      </c>
      <c r="AF2281" t="str">
        <f t="shared" si="1185"/>
        <v>-19.2478546986311-1.29908904725671i</v>
      </c>
      <c r="AG2281" t="e">
        <f t="shared" si="1186"/>
        <v>#DIV/0!</v>
      </c>
      <c r="AH2281" t="e">
        <f t="shared" si="1187"/>
        <v>#DIV/0!</v>
      </c>
      <c r="AI2281" t="e">
        <f t="shared" si="1188"/>
        <v>#DIV/0!</v>
      </c>
      <c r="AJ2281" t="e">
        <f t="shared" si="1189"/>
        <v>#DIV/0!</v>
      </c>
      <c r="AK2281"/>
      <c r="AL2281"/>
      <c r="AM2281"/>
      <c r="AN2281"/>
    </row>
    <row r="2282" spans="1:40" x14ac:dyDescent="0.25">
      <c r="A2282"/>
      <c r="B2282">
        <f t="shared" si="1190"/>
        <v>348000</v>
      </c>
      <c r="C2282" s="186" t="str">
        <f t="shared" si="1158"/>
        <v>-8.12199641548352E-07+0.00905716087616397i</v>
      </c>
      <c r="D2282" s="158" t="str">
        <f t="shared" si="1159"/>
        <v>-7.66667289353058+0.0694382333839238i</v>
      </c>
      <c r="E2282" t="str">
        <f t="shared" si="1160"/>
        <v>7.99962769644086-0.0545737103664607i</v>
      </c>
      <c r="F2282" t="str">
        <f t="shared" si="1161"/>
        <v>0.999200676629562+5.44865011519837E-06i</v>
      </c>
      <c r="G2282">
        <f t="shared" si="1156"/>
        <v>1</v>
      </c>
      <c r="H2282" t="str">
        <f t="shared" si="1162"/>
        <v>11.582166583564+1.36491937634643i</v>
      </c>
      <c r="I2282" t="str">
        <f t="shared" si="1163"/>
        <v>1366.59280431156i</v>
      </c>
      <c r="J2282" t="str">
        <f t="shared" si="1157"/>
        <v>-2526.95072848885+298.966774613631i</v>
      </c>
      <c r="K2282" t="str">
        <f t="shared" si="1164"/>
        <v>0.0631003253292914-0.533341583742217i</v>
      </c>
      <c r="L2282" t="str">
        <f t="shared" si="1165"/>
        <v>0.00811363243418909-0.0581589438801397i</v>
      </c>
      <c r="M2282" t="str">
        <f t="shared" si="1166"/>
        <v>0.0712139577634805-0.591500527622357i</v>
      </c>
      <c r="N2282" t="str">
        <f t="shared" si="1167"/>
        <v>-2.56403175347121i</v>
      </c>
      <c r="O2282" t="str">
        <f t="shared" si="1168"/>
        <v>-0.837796845565053-0.545982092711151i</v>
      </c>
      <c r="P2282" t="str">
        <f t="shared" si="1169"/>
        <v>1.83779684556505+0.545982092711151i</v>
      </c>
      <c r="Q2282" t="str">
        <f t="shared" si="1170"/>
        <v>-1.83779684556505+2.01804966076006i</v>
      </c>
      <c r="R2282" t="str">
        <f t="shared" si="1171"/>
        <v>-0.305459281420435-0.632504128387637i</v>
      </c>
      <c r="S2282" t="str">
        <f t="shared" si="1172"/>
        <v>0.270348051328015i</v>
      </c>
      <c r="T2282" t="str">
        <f t="shared" si="1173"/>
        <v>0.170996258566522-0.0825803214920703i</v>
      </c>
      <c r="U2282" t="e">
        <f t="shared" si="1174"/>
        <v>#DIV/0!</v>
      </c>
      <c r="V2282" t="str">
        <f t="shared" si="1175"/>
        <v>1.33333333333333E-06-0.000304894526995968i</v>
      </c>
      <c r="W2282" t="e">
        <f t="shared" si="1176"/>
        <v>#DIV/0!</v>
      </c>
      <c r="X2282" t="e">
        <f t="shared" si="1177"/>
        <v>#DIV/0!</v>
      </c>
      <c r="Y2282" t="str">
        <f t="shared" si="1178"/>
        <v>0.00083+0.349847757903759i</v>
      </c>
      <c r="Z2282" t="e">
        <f t="shared" si="1179"/>
        <v>#DIV/0!</v>
      </c>
      <c r="AA2282" t="e">
        <f t="shared" si="1180"/>
        <v>#DIV/0!</v>
      </c>
      <c r="AB2282" t="str">
        <f t="shared" si="1181"/>
        <v>1.05440345998382-0.509209835570419i</v>
      </c>
      <c r="AC2282" t="str">
        <f t="shared" si="1182"/>
        <v>0.773890357054559-0.659943050630329i</v>
      </c>
      <c r="AD2282" t="str">
        <f t="shared" si="1183"/>
        <v>1.11369635534139+0.291729096494657i</v>
      </c>
      <c r="AE2282" t="e">
        <f t="shared" si="1184"/>
        <v>#DIV/0!</v>
      </c>
      <c r="AF2282" t="str">
        <f t="shared" si="1185"/>
        <v>-19.2488394770946-1.29548114296251i</v>
      </c>
      <c r="AG2282" t="e">
        <f t="shared" si="1186"/>
        <v>#DIV/0!</v>
      </c>
      <c r="AH2282" t="e">
        <f t="shared" si="1187"/>
        <v>#DIV/0!</v>
      </c>
      <c r="AI2282" t="e">
        <f t="shared" si="1188"/>
        <v>#DIV/0!</v>
      </c>
      <c r="AJ2282" t="e">
        <f t="shared" si="1189"/>
        <v>#DIV/0!</v>
      </c>
      <c r="AK2282"/>
      <c r="AL2282"/>
      <c r="AM2282"/>
      <c r="AN2282"/>
    </row>
    <row r="2283" spans="1:40" x14ac:dyDescent="0.25">
      <c r="A2283"/>
      <c r="B2283">
        <f t="shared" si="1190"/>
        <v>349000</v>
      </c>
      <c r="C2283" s="186" t="str">
        <f t="shared" si="1158"/>
        <v>-8.07551870629947E-07+0.00903120912621807i</v>
      </c>
      <c r="D2283" s="158" t="str">
        <f t="shared" si="1159"/>
        <v>-7.66667285789767+0.0692392699676719i</v>
      </c>
      <c r="E2283" t="str">
        <f t="shared" si="1160"/>
        <v>7.99962555379128-0.0547305167140349i</v>
      </c>
      <c r="F2283" t="str">
        <f t="shared" si="1161"/>
        <v>0.999200676843308+0.000005464305694518i</v>
      </c>
      <c r="G2283">
        <f t="shared" si="1156"/>
        <v>1</v>
      </c>
      <c r="H2283" t="str">
        <f t="shared" si="1162"/>
        <v>11.5831431229127+1.36113213605949i</v>
      </c>
      <c r="I2283" t="str">
        <f t="shared" si="1163"/>
        <v>1370.51979512855i</v>
      </c>
      <c r="J2283" t="str">
        <f t="shared" si="1157"/>
        <v>-2541.50005516473+299.825874540682i</v>
      </c>
      <c r="K2283" t="str">
        <f t="shared" si="1164"/>
        <v>0.0627439131175361-0.53185422670328i</v>
      </c>
      <c r="L2283" t="str">
        <f t="shared" si="1165"/>
        <v>0.00806808399863363-0.0579986355012795i</v>
      </c>
      <c r="M2283" t="str">
        <f t="shared" si="1166"/>
        <v>0.0708119971161697-0.589852862204559i</v>
      </c>
      <c r="N2283" t="str">
        <f t="shared" si="1167"/>
        <v>-2.57139966080877i</v>
      </c>
      <c r="O2283" t="str">
        <f t="shared" si="1168"/>
        <v>-0.841796814394289-0.539794519493878i</v>
      </c>
      <c r="P2283" t="str">
        <f t="shared" si="1169"/>
        <v>1.84179681439429+0.539794519493878i</v>
      </c>
      <c r="Q2283" t="str">
        <f t="shared" si="1170"/>
        <v>-1.84179681439429+2.03160514131489i</v>
      </c>
      <c r="R2283" t="str">
        <f t="shared" si="1171"/>
        <v>-0.30527627976227-0.629817236035276i</v>
      </c>
      <c r="S2283" t="str">
        <f t="shared" si="1172"/>
        <v>0.271124913544474i</v>
      </c>
      <c r="T2283" t="str">
        <f t="shared" si="1173"/>
        <v>0.170759143668884-0.0827680049577241i</v>
      </c>
      <c r="U2283" t="e">
        <f t="shared" si="1174"/>
        <v>#DIV/0!</v>
      </c>
      <c r="V2283" t="str">
        <f t="shared" si="1175"/>
        <v>1.33333333333333E-06-0.000304020903709447i</v>
      </c>
      <c r="W2283" t="e">
        <f t="shared" si="1176"/>
        <v>#DIV/0!</v>
      </c>
      <c r="X2283" t="e">
        <f t="shared" si="1177"/>
        <v>#DIV/0!</v>
      </c>
      <c r="Y2283" t="str">
        <f t="shared" si="1178"/>
        <v>0.00083+0.350853067552908i</v>
      </c>
      <c r="Z2283" t="e">
        <f t="shared" si="1179"/>
        <v>#DIV/0!</v>
      </c>
      <c r="AA2283" t="e">
        <f t="shared" si="1180"/>
        <v>#DIV/0!</v>
      </c>
      <c r="AB2283" t="str">
        <f t="shared" si="1181"/>
        <v>1.05294135332384-0.510367136304517i</v>
      </c>
      <c r="AC2283" t="str">
        <f t="shared" si="1182"/>
        <v>0.7735193639507-0.657220587175792i</v>
      </c>
      <c r="AD2283" t="str">
        <f t="shared" si="1183"/>
        <v>1.11610847622083+0.288502579495134i</v>
      </c>
      <c r="AE2283" t="e">
        <f t="shared" si="1184"/>
        <v>#DIV/0!</v>
      </c>
      <c r="AF2283" t="str">
        <f t="shared" si="1185"/>
        <v>-19.2498159808104-1.29189286609182i</v>
      </c>
      <c r="AG2283" t="e">
        <f t="shared" si="1186"/>
        <v>#DIV/0!</v>
      </c>
      <c r="AH2283" t="e">
        <f t="shared" si="1187"/>
        <v>#DIV/0!</v>
      </c>
      <c r="AI2283" t="e">
        <f t="shared" si="1188"/>
        <v>#DIV/0!</v>
      </c>
      <c r="AJ2283" t="e">
        <f t="shared" si="1189"/>
        <v>#DIV/0!</v>
      </c>
      <c r="AK2283"/>
      <c r="AL2283"/>
      <c r="AM2283"/>
      <c r="AN2283"/>
    </row>
    <row r="2284" spans="1:40" x14ac:dyDescent="0.25">
      <c r="A2284"/>
      <c r="B2284">
        <f t="shared" si="1190"/>
        <v>350000</v>
      </c>
      <c r="C2284" s="186" t="str">
        <f t="shared" si="1158"/>
        <v>-8.02943880808866E-07+0.00900540567198261i</v>
      </c>
      <c r="D2284" s="158" t="str">
        <f t="shared" si="1159"/>
        <v>-7.66667282256975+0.0690414434852i</v>
      </c>
      <c r="E2284" t="str">
        <f t="shared" si="1160"/>
        <v>7.99962340499465-0.0548873229354257i</v>
      </c>
      <c r="F2284" t="str">
        <f t="shared" si="1161"/>
        <v>0.999200677057674+5.47996126125965E-06i</v>
      </c>
      <c r="G2284">
        <f t="shared" si="1156"/>
        <v>1</v>
      </c>
      <c r="H2284" t="str">
        <f t="shared" si="1162"/>
        <v>11.5841114791577+1.35736550350962i</v>
      </c>
      <c r="I2284" t="str">
        <f t="shared" si="1163"/>
        <v>1374.44678594553i</v>
      </c>
      <c r="J2284" t="str">
        <f t="shared" si="1157"/>
        <v>-2556.09113026724+300.684974467733i</v>
      </c>
      <c r="K2284" t="str">
        <f t="shared" si="1164"/>
        <v>0.0623904990476311-0.530375026257623i</v>
      </c>
      <c r="L2284" t="str">
        <f t="shared" si="1165"/>
        <v>0.00802291559347434-0.0578391904560099i</v>
      </c>
      <c r="M2284" t="str">
        <f t="shared" si="1166"/>
        <v>0.0704134146411054-0.588214216713633i</v>
      </c>
      <c r="N2284" t="str">
        <f t="shared" si="1167"/>
        <v>-2.57876756814633i</v>
      </c>
      <c r="O2284" t="str">
        <f t="shared" si="1168"/>
        <v>-0.845751085599114-0.533577643092287i</v>
      </c>
      <c r="P2284" t="str">
        <f t="shared" si="1169"/>
        <v>1.84575108559911+0.533577643092287i</v>
      </c>
      <c r="Q2284" t="str">
        <f t="shared" si="1170"/>
        <v>-1.84575108559911+2.04518992505404i</v>
      </c>
      <c r="R2284" t="str">
        <f t="shared" si="1171"/>
        <v>-0.305092466776656-0.627142896669656i</v>
      </c>
      <c r="S2284" t="str">
        <f t="shared" si="1172"/>
        <v>0.271901775760934i</v>
      </c>
      <c r="T2284" t="str">
        <f t="shared" si="1173"/>
        <v>0.170521267260335-0.0829551834878565i</v>
      </c>
      <c r="U2284" t="e">
        <f t="shared" si="1174"/>
        <v>#DIV/0!</v>
      </c>
      <c r="V2284" t="str">
        <f t="shared" si="1175"/>
        <v>1.33333333333333E-06-0.000303152272555991i</v>
      </c>
      <c r="W2284" t="e">
        <f t="shared" si="1176"/>
        <v>#DIV/0!</v>
      </c>
      <c r="X2284" t="e">
        <f t="shared" si="1177"/>
        <v>#DIV/0!</v>
      </c>
      <c r="Y2284" t="str">
        <f t="shared" si="1178"/>
        <v>0.00083+0.351858377202057i</v>
      </c>
      <c r="Z2284" t="e">
        <f t="shared" si="1179"/>
        <v>#DIV/0!</v>
      </c>
      <c r="AA2284" t="e">
        <f t="shared" si="1180"/>
        <v>#DIV/0!</v>
      </c>
      <c r="AB2284" t="str">
        <f t="shared" si="1181"/>
        <v>1.05147455100708-0.511521323486511i</v>
      </c>
      <c r="AC2284" t="str">
        <f t="shared" si="1182"/>
        <v>0.773153798917693-0.654510242463371i</v>
      </c>
      <c r="AD2284" t="str">
        <f t="shared" si="1183"/>
        <v>1.11849825165539+0.285256618680593i</v>
      </c>
      <c r="AE2284" t="e">
        <f t="shared" si="1184"/>
        <v>#DIV/0!</v>
      </c>
      <c r="AF2284" t="str">
        <f t="shared" si="1185"/>
        <v>-19.2507843017274-1.28832406002442i</v>
      </c>
      <c r="AG2284" t="e">
        <f t="shared" si="1186"/>
        <v>#DIV/0!</v>
      </c>
      <c r="AH2284" t="e">
        <f t="shared" si="1187"/>
        <v>#DIV/0!</v>
      </c>
      <c r="AI2284" t="e">
        <f t="shared" si="1188"/>
        <v>#DIV/0!</v>
      </c>
      <c r="AJ2284" t="e">
        <f t="shared" si="1189"/>
        <v>#DIV/0!</v>
      </c>
      <c r="AK2284"/>
      <c r="AL2284"/>
      <c r="AM2284"/>
      <c r="AN2284"/>
    </row>
    <row r="2285" spans="1:40" x14ac:dyDescent="0.25">
      <c r="A2285"/>
      <c r="B2285">
        <f t="shared" si="1190"/>
        <v>351000</v>
      </c>
      <c r="C2285" s="186" t="str">
        <f t="shared" si="1158"/>
        <v>-7.98375219385676E-07+0.00897974924597287i</v>
      </c>
      <c r="D2285" s="158" t="str">
        <f t="shared" si="1159"/>
        <v>-7.66667278754336+0.0688447442191254i</v>
      </c>
      <c r="E2285" t="str">
        <f t="shared" si="1160"/>
        <v>7.99962125005097-0.0550441290302716i</v>
      </c>
      <c r="F2285" t="str">
        <f t="shared" si="1161"/>
        <v>0.999200677272647+5.49561681538716E-06i</v>
      </c>
      <c r="G2285">
        <f t="shared" si="1156"/>
        <v>1</v>
      </c>
      <c r="H2285" t="str">
        <f t="shared" si="1162"/>
        <v>11.5850717429849+1.35361931398452i</v>
      </c>
      <c r="I2285" t="str">
        <f t="shared" si="1163"/>
        <v>1378.37377676252i</v>
      </c>
      <c r="J2285" t="str">
        <f t="shared" si="1157"/>
        <v>-2570.72395379636+301.544074394783i</v>
      </c>
      <c r="K2285" t="str">
        <f t="shared" si="1164"/>
        <v>0.0620400497329679-0.528903916494992i</v>
      </c>
      <c r="L2285" t="str">
        <f t="shared" si="1165"/>
        <v>0.00797812303010205-0.0576806019447607i</v>
      </c>
      <c r="M2285" t="str">
        <f t="shared" si="1166"/>
        <v>0.07001817276307-0.586584518439753i</v>
      </c>
      <c r="N2285" t="str">
        <f t="shared" si="1167"/>
        <v>-2.58613547548389i</v>
      </c>
      <c r="O2285" t="str">
        <f t="shared" si="1168"/>
        <v>-0.849659444518701-0.527331800994566i</v>
      </c>
      <c r="P2285" t="str">
        <f t="shared" si="1169"/>
        <v>1.8496594445187+0.527331800994566i</v>
      </c>
      <c r="Q2285" t="str">
        <f t="shared" si="1170"/>
        <v>-1.8496594445187+2.05880367448932i</v>
      </c>
      <c r="R2285" t="str">
        <f t="shared" si="1171"/>
        <v>-0.304907839515957-0.624481000972144i</v>
      </c>
      <c r="S2285" t="str">
        <f t="shared" si="1172"/>
        <v>0.272678637977395i</v>
      </c>
      <c r="T2285" t="str">
        <f t="shared" si="1173"/>
        <v>0.170282628787845-0.0831418543878413i</v>
      </c>
      <c r="U2285" t="e">
        <f t="shared" si="1174"/>
        <v>#DIV/0!</v>
      </c>
      <c r="V2285" t="str">
        <f t="shared" si="1175"/>
        <v>1.33333333333333E-06-0.000302288590867798i</v>
      </c>
      <c r="W2285" t="e">
        <f t="shared" si="1176"/>
        <v>#DIV/0!</v>
      </c>
      <c r="X2285" t="e">
        <f t="shared" si="1177"/>
        <v>#DIV/0!</v>
      </c>
      <c r="Y2285" t="str">
        <f t="shared" si="1178"/>
        <v>0.00083+0.352863686851206i</v>
      </c>
      <c r="Z2285" t="e">
        <f t="shared" si="1179"/>
        <v>#DIV/0!</v>
      </c>
      <c r="AA2285" t="e">
        <f t="shared" si="1180"/>
        <v>#DIV/0!</v>
      </c>
      <c r="AB2285" t="str">
        <f t="shared" si="1181"/>
        <v>1.05000304962343-0.512672380500695i</v>
      </c>
      <c r="AC2285" t="str">
        <f t="shared" si="1182"/>
        <v>0.772793613496922-0.651811916532384i</v>
      </c>
      <c r="AD2285" t="str">
        <f t="shared" si="1183"/>
        <v>1.12086552393615+0.281991363573907i</v>
      </c>
      <c r="AE2285" t="e">
        <f t="shared" si="1184"/>
        <v>#DIV/0!</v>
      </c>
      <c r="AF2285" t="str">
        <f t="shared" si="1185"/>
        <v>-19.2517445305283-1.28477456976539i</v>
      </c>
      <c r="AG2285" t="e">
        <f t="shared" si="1186"/>
        <v>#DIV/0!</v>
      </c>
      <c r="AH2285" t="e">
        <f t="shared" si="1187"/>
        <v>#DIV/0!</v>
      </c>
      <c r="AI2285" t="e">
        <f t="shared" si="1188"/>
        <v>#DIV/0!</v>
      </c>
      <c r="AJ2285" t="e">
        <f t="shared" si="1189"/>
        <v>#DIV/0!</v>
      </c>
      <c r="AK2285"/>
      <c r="AL2285"/>
      <c r="AM2285"/>
      <c r="AN2285"/>
    </row>
    <row r="2286" spans="1:40" x14ac:dyDescent="0.25">
      <c r="A2286"/>
      <c r="B2286">
        <f t="shared" si="1190"/>
        <v>352000</v>
      </c>
      <c r="C2286" s="186" t="str">
        <f t="shared" si="1158"/>
        <v>-7.93845440082212E-07+0.00895423859510751i</v>
      </c>
      <c r="D2286" s="158" t="str">
        <f t="shared" si="1159"/>
        <v>-7.66667275281504+0.0686491625624909i</v>
      </c>
      <c r="E2286" t="str">
        <f t="shared" si="1160"/>
        <v>7.99961908896026-0.0552009349982112i</v>
      </c>
      <c r="F2286" t="str">
        <f t="shared" si="1161"/>
        <v>0.99920067748824+5.51127235686463E-06i</v>
      </c>
      <c r="G2286">
        <f t="shared" si="1156"/>
        <v>1</v>
      </c>
      <c r="H2286" t="str">
        <f t="shared" si="1162"/>
        <v>11.586024003834+1.34989340448714i</v>
      </c>
      <c r="I2286" t="str">
        <f t="shared" si="1163"/>
        <v>1382.30076757951i</v>
      </c>
      <c r="J2286" t="str">
        <f t="shared" si="1157"/>
        <v>-2585.3985257521+302.403174321834i</v>
      </c>
      <c r="K2286" t="str">
        <f t="shared" si="1164"/>
        <v>0.0616925322483258-0.527440832201672i</v>
      </c>
      <c r="L2286" t="str">
        <f t="shared" si="1165"/>
        <v>0.00793370217707494-0.0575228632373452i</v>
      </c>
      <c r="M2286" t="str">
        <f t="shared" si="1166"/>
        <v>0.0696262344254007-0.584963695439017i</v>
      </c>
      <c r="N2286" t="str">
        <f t="shared" si="1167"/>
        <v>-2.59350338282146i</v>
      </c>
      <c r="O2286" t="str">
        <f t="shared" si="1168"/>
        <v>-0.853521678984613-0.521057332261324i</v>
      </c>
      <c r="P2286" t="str">
        <f t="shared" si="1169"/>
        <v>1.85352167898461+0.521057332261324i</v>
      </c>
      <c r="Q2286" t="str">
        <f t="shared" si="1170"/>
        <v>-1.85352167898461+2.07244605056014i</v>
      </c>
      <c r="R2286" t="str">
        <f t="shared" si="1171"/>
        <v>-0.304722395016526-0.621831440872033i</v>
      </c>
      <c r="S2286" t="str">
        <f t="shared" si="1172"/>
        <v>0.273455500193854i</v>
      </c>
      <c r="T2286" t="str">
        <f t="shared" si="1173"/>
        <v>0.170043227699927-0.0833280149495133i</v>
      </c>
      <c r="U2286" t="e">
        <f t="shared" si="1174"/>
        <v>#DIV/0!</v>
      </c>
      <c r="V2286" t="str">
        <f t="shared" si="1175"/>
        <v>1.33333333333333E-06-0.000301429816461923i</v>
      </c>
      <c r="W2286" t="e">
        <f t="shared" si="1176"/>
        <v>#DIV/0!</v>
      </c>
      <c r="X2286" t="e">
        <f t="shared" si="1177"/>
        <v>#DIV/0!</v>
      </c>
      <c r="Y2286" t="str">
        <f t="shared" si="1178"/>
        <v>0.00083+0.353868996500354i</v>
      </c>
      <c r="Z2286" t="e">
        <f t="shared" si="1179"/>
        <v>#DIV/0!</v>
      </c>
      <c r="AA2286" t="e">
        <f t="shared" si="1180"/>
        <v>#DIV/0!</v>
      </c>
      <c r="AB2286" t="str">
        <f t="shared" si="1181"/>
        <v>1.0485268457723-0.513820290647882i</v>
      </c>
      <c r="AC2286" t="str">
        <f t="shared" si="1182"/>
        <v>0.772438759956133-0.649125510479158i</v>
      </c>
      <c r="AD2286" t="str">
        <f t="shared" si="1183"/>
        <v>1.12321013628039+0.278706965006154i</v>
      </c>
      <c r="AE2286" t="e">
        <f t="shared" si="1184"/>
        <v>#DIV/0!</v>
      </c>
      <c r="AF2286" t="str">
        <f t="shared" si="1185"/>
        <v>-19.252696756649-1.28124424192465i</v>
      </c>
      <c r="AG2286" t="e">
        <f t="shared" si="1186"/>
        <v>#DIV/0!</v>
      </c>
      <c r="AH2286" t="e">
        <f t="shared" si="1187"/>
        <v>#DIV/0!</v>
      </c>
      <c r="AI2286" t="e">
        <f t="shared" si="1188"/>
        <v>#DIV/0!</v>
      </c>
      <c r="AJ2286" t="e">
        <f t="shared" si="1189"/>
        <v>#DIV/0!</v>
      </c>
      <c r="AK2286"/>
      <c r="AL2286"/>
      <c r="AM2286"/>
      <c r="AN2286"/>
    </row>
    <row r="2287" spans="1:40" x14ac:dyDescent="0.25">
      <c r="A2287"/>
      <c r="B2287">
        <f t="shared" si="1190"/>
        <v>353000</v>
      </c>
      <c r="C2287" s="186" t="str">
        <f t="shared" si="1158"/>
        <v>-7.89354102932538E-07+0.00892887248050427i</v>
      </c>
      <c r="D2287" s="158" t="str">
        <f t="shared" si="1159"/>
        <v>-7.66667271838144+0.0684546890171994i</v>
      </c>
      <c r="E2287" t="str">
        <f t="shared" si="1160"/>
        <v>7.99961692172253-0.0553577408388831i</v>
      </c>
      <c r="F2287" t="str">
        <f t="shared" si="1161"/>
        <v>0.99920067770445+5.52692788565602E-06i</v>
      </c>
      <c r="G2287">
        <f t="shared" si="1156"/>
        <v>1</v>
      </c>
      <c r="H2287" t="str">
        <f t="shared" si="1162"/>
        <v>11.5869683499195+1.34618761371393i</v>
      </c>
      <c r="I2287" t="str">
        <f t="shared" si="1163"/>
        <v>1386.2277583965i</v>
      </c>
      <c r="J2287" t="str">
        <f t="shared" si="1157"/>
        <v>-2600.11484613445+303.262274248885i</v>
      </c>
      <c r="K2287" t="str">
        <f t="shared" si="1164"/>
        <v>0.0613479141222792-0.525985708851506i</v>
      </c>
      <c r="L2287" t="str">
        <f t="shared" si="1165"/>
        <v>0.00788964895919116-0.0573659676721048i</v>
      </c>
      <c r="M2287" t="str">
        <f t="shared" si="1166"/>
        <v>0.0692375630814704-0.583351676523611i</v>
      </c>
      <c r="N2287" t="str">
        <f t="shared" si="1167"/>
        <v>-2.60087129015902i</v>
      </c>
      <c r="O2287" t="str">
        <f t="shared" si="1168"/>
        <v>-0.857337579332302-0.514754577507213i</v>
      </c>
      <c r="P2287" t="str">
        <f t="shared" si="1169"/>
        <v>1.8573375793323+0.514754577507213i</v>
      </c>
      <c r="Q2287" t="str">
        <f t="shared" si="1170"/>
        <v>-1.8573375793323+2.08611671265181i</v>
      </c>
      <c r="R2287" t="str">
        <f t="shared" si="1171"/>
        <v>-0.304536130298659-0.619194109529077i</v>
      </c>
      <c r="S2287" t="str">
        <f t="shared" si="1172"/>
        <v>0.274232362410313i</v>
      </c>
      <c r="T2287" t="str">
        <f t="shared" si="1173"/>
        <v>0.169803063446709-0.0835136624510962i</v>
      </c>
      <c r="U2287" t="e">
        <f t="shared" si="1174"/>
        <v>#DIV/0!</v>
      </c>
      <c r="V2287" t="str">
        <f t="shared" si="1175"/>
        <v>1.33333333333333E-06-0.000300575907633419i</v>
      </c>
      <c r="W2287" t="e">
        <f t="shared" si="1176"/>
        <v>#DIV/0!</v>
      </c>
      <c r="X2287" t="e">
        <f t="shared" si="1177"/>
        <v>#DIV/0!</v>
      </c>
      <c r="Y2287" t="str">
        <f t="shared" si="1178"/>
        <v>0.00083+0.354874306149503i</v>
      </c>
      <c r="Z2287" t="e">
        <f t="shared" si="1179"/>
        <v>#DIV/0!</v>
      </c>
      <c r="AA2287" t="e">
        <f t="shared" si="1180"/>
        <v>#DIV/0!</v>
      </c>
      <c r="AB2287" t="str">
        <f t="shared" si="1181"/>
        <v>1.04704593606305-0.514965037144953i</v>
      </c>
      <c r="AC2287" t="str">
        <f t="shared" si="1182"/>
        <v>0.772089191277811-0.646450926443689i</v>
      </c>
      <c r="AD2287" t="str">
        <f t="shared" si="1183"/>
        <v>1.12553193284284+0.27540357511202i</v>
      </c>
      <c r="AE2287" t="e">
        <f t="shared" si="1184"/>
        <v>#DIV/0!</v>
      </c>
      <c r="AF2287" t="str">
        <f t="shared" si="1185"/>
        <v>-19.2536410683009-1.27773292469673i</v>
      </c>
      <c r="AG2287" t="e">
        <f t="shared" si="1186"/>
        <v>#DIV/0!</v>
      </c>
      <c r="AH2287" t="e">
        <f t="shared" si="1187"/>
        <v>#DIV/0!</v>
      </c>
      <c r="AI2287" t="e">
        <f t="shared" si="1188"/>
        <v>#DIV/0!</v>
      </c>
      <c r="AJ2287" t="e">
        <f t="shared" si="1189"/>
        <v>#DIV/0!</v>
      </c>
      <c r="AK2287"/>
      <c r="AL2287"/>
      <c r="AM2287"/>
      <c r="AN2287"/>
    </row>
    <row r="2288" spans="1:40" x14ac:dyDescent="0.25">
      <c r="A2288"/>
      <c r="B2288">
        <f t="shared" si="1190"/>
        <v>354000</v>
      </c>
      <c r="C2288" s="186" t="str">
        <f t="shared" si="1158"/>
        <v>-7.84900774176139E-07+0.00890364967727958i</v>
      </c>
      <c r="D2288" s="158" t="str">
        <f t="shared" si="1159"/>
        <v>-7.66667268423924+0.0682613141924768i</v>
      </c>
      <c r="E2288" t="str">
        <f t="shared" si="1160"/>
        <v>7.99961474833779-0.0555145465519258i</v>
      </c>
      <c r="F2288" t="str">
        <f t="shared" si="1161"/>
        <v>0.99920067792127+0.0000055425834017252i</v>
      </c>
      <c r="G2288">
        <f t="shared" si="1156"/>
        <v>1</v>
      </c>
      <c r="H2288" t="str">
        <f t="shared" si="1162"/>
        <v>11.5879048682501+1.34250178203342i</v>
      </c>
      <c r="I2288" t="str">
        <f t="shared" si="1163"/>
        <v>1390.15474921348i</v>
      </c>
      <c r="J2288" t="str">
        <f t="shared" si="1157"/>
        <v>-2614.87291494342+304.121374175936i</v>
      </c>
      <c r="K2288" t="str">
        <f t="shared" si="1164"/>
        <v>0.0610061633297441-0.524538482597008i</v>
      </c>
      <c r="L2288" t="str">
        <f t="shared" si="1165"/>
        <v>0.0078459593565789-0.0572099086550656i</v>
      </c>
      <c r="M2288" t="str">
        <f t="shared" si="1166"/>
        <v>0.068852122686323-0.581748391252074i</v>
      </c>
      <c r="N2288" t="str">
        <f t="shared" si="1167"/>
        <v>-2.60823919749658i</v>
      </c>
      <c r="O2288" t="str">
        <f t="shared" si="1168"/>
        <v>-0.861106938412521-0.508423878882389i</v>
      </c>
      <c r="P2288" t="str">
        <f t="shared" si="1169"/>
        <v>1.86110693841252+0.508423878882389i</v>
      </c>
      <c r="Q2288" t="str">
        <f t="shared" si="1170"/>
        <v>-1.86110693841252+2.09981531861419i</v>
      </c>
      <c r="R2288" t="str">
        <f t="shared" si="1171"/>
        <v>-0.304349042366491-0.616568901316276i</v>
      </c>
      <c r="S2288" t="str">
        <f t="shared" si="1172"/>
        <v>0.275009224626774i</v>
      </c>
      <c r="T2288" t="str">
        <f t="shared" si="1173"/>
        <v>0.169562135479971-0.0836987941571099i</v>
      </c>
      <c r="U2288" t="e">
        <f t="shared" si="1174"/>
        <v>#DIV/0!</v>
      </c>
      <c r="V2288" t="str">
        <f t="shared" si="1175"/>
        <v>1.33333333333333E-06-0.000299726823148579i</v>
      </c>
      <c r="W2288" t="e">
        <f t="shared" si="1176"/>
        <v>#DIV/0!</v>
      </c>
      <c r="X2288" t="e">
        <f t="shared" si="1177"/>
        <v>#DIV/0!</v>
      </c>
      <c r="Y2288" t="str">
        <f t="shared" si="1178"/>
        <v>0.00083+0.355879615798652i</v>
      </c>
      <c r="Z2288" t="e">
        <f t="shared" si="1179"/>
        <v>#DIV/0!</v>
      </c>
      <c r="AA2288" t="e">
        <f t="shared" si="1180"/>
        <v>#DIV/0!</v>
      </c>
      <c r="AB2288" t="str">
        <f t="shared" si="1181"/>
        <v>1.04556031711521-0.516106603124291i</v>
      </c>
      <c r="AC2288" t="str">
        <f t="shared" si="1182"/>
        <v>0.771744861147838-0.643788067596317i</v>
      </c>
      <c r="AD2288" t="str">
        <f t="shared" si="1183"/>
        <v>1.12783075872686+0.272081347324886i</v>
      </c>
      <c r="AE2288" t="e">
        <f t="shared" si="1184"/>
        <v>#DIV/0!</v>
      </c>
      <c r="AF2288" t="str">
        <f t="shared" si="1185"/>
        <v>-19.2545775524893-1.27424046784094i</v>
      </c>
      <c r="AG2288" t="e">
        <f t="shared" si="1186"/>
        <v>#DIV/0!</v>
      </c>
      <c r="AH2288" t="e">
        <f t="shared" si="1187"/>
        <v>#DIV/0!</v>
      </c>
      <c r="AI2288" t="e">
        <f t="shared" si="1188"/>
        <v>#DIV/0!</v>
      </c>
      <c r="AJ2288" t="e">
        <f t="shared" si="1189"/>
        <v>#DIV/0!</v>
      </c>
      <c r="AK2288"/>
      <c r="AL2288"/>
      <c r="AM2288"/>
      <c r="AN2288"/>
    </row>
    <row r="2289" spans="1:40" x14ac:dyDescent="0.25">
      <c r="A2289"/>
      <c r="B2289">
        <f t="shared" si="1190"/>
        <v>355000</v>
      </c>
      <c r="C2289" s="186" t="str">
        <f t="shared" si="1158"/>
        <v>-7.80485026153205E-07+0.00887856897435148i</v>
      </c>
      <c r="D2289" s="158" t="str">
        <f t="shared" si="1159"/>
        <v>-7.66667265038523+0.0680690288033614i</v>
      </c>
      <c r="E2289" t="str">
        <f t="shared" si="1160"/>
        <v>7.99961256880604-0.0556713521369778i</v>
      </c>
      <c r="F2289" t="str">
        <f t="shared" si="1161"/>
        <v>0.999200678138697+5.55823890503613E-06i</v>
      </c>
      <c r="G2289">
        <f t="shared" si="1156"/>
        <v>1</v>
      </c>
      <c r="H2289" t="str">
        <f t="shared" si="1162"/>
        <v>11.5888336446487+1.33883575146513i</v>
      </c>
      <c r="I2289" t="str">
        <f t="shared" si="1163"/>
        <v>1394.08174003047i</v>
      </c>
      <c r="J2289" t="str">
        <f t="shared" si="1157"/>
        <v>-2629.67273217901+304.980474102986i</v>
      </c>
      <c r="K2289" t="str">
        <f t="shared" si="1164"/>
        <v>0.0606672482846716-0.523099090260653i</v>
      </c>
      <c r="L2289" t="str">
        <f t="shared" si="1165"/>
        <v>0.00780262940380333-0.057054679659107i</v>
      </c>
      <c r="M2289" t="str">
        <f t="shared" si="1166"/>
        <v>0.0684698776884749-0.58015376991976i</v>
      </c>
      <c r="N2289" t="str">
        <f t="shared" si="1167"/>
        <v>-2.61560710483414i</v>
      </c>
      <c r="O2289" t="str">
        <f t="shared" si="1168"/>
        <v>-0.864829551602548-0.502065580053976i</v>
      </c>
      <c r="P2289" t="str">
        <f t="shared" si="1169"/>
        <v>1.86482955160255+0.502065580053976i</v>
      </c>
      <c r="Q2289" t="str">
        <f t="shared" si="1170"/>
        <v>-1.86482955160255+2.11354152478016i</v>
      </c>
      <c r="R2289" t="str">
        <f t="shared" si="1171"/>
        <v>-0.304161128207935-0.613955711803009i</v>
      </c>
      <c r="S2289" t="str">
        <f t="shared" si="1172"/>
        <v>0.275786086843233i</v>
      </c>
      <c r="T2289" t="str">
        <f t="shared" si="1173"/>
        <v>0.169320443253204-0.0838834073182893i</v>
      </c>
      <c r="U2289" t="e">
        <f t="shared" si="1174"/>
        <v>#DIV/0!</v>
      </c>
      <c r="V2289" t="str">
        <f t="shared" si="1175"/>
        <v>1.33333333333333E-06-0.000298882522238301i</v>
      </c>
      <c r="W2289" t="e">
        <f t="shared" si="1176"/>
        <v>#DIV/0!</v>
      </c>
      <c r="X2289" t="e">
        <f t="shared" si="1177"/>
        <v>#DIV/0!</v>
      </c>
      <c r="Y2289" t="str">
        <f t="shared" si="1178"/>
        <v>0.00083+0.356884925447801i</v>
      </c>
      <c r="Z2289" t="e">
        <f t="shared" si="1179"/>
        <v>#DIV/0!</v>
      </c>
      <c r="AA2289" t="e">
        <f t="shared" si="1180"/>
        <v>#DIV/0!</v>
      </c>
      <c r="AB2289" t="str">
        <f t="shared" si="1181"/>
        <v>1.04406998555889-0.517244971633274i</v>
      </c>
      <c r="AC2289" t="str">
        <f t="shared" si="1182"/>
        <v>0.771405723944342-0.641136838124768i</v>
      </c>
      <c r="AD2289" t="str">
        <f t="shared" si="1183"/>
        <v>1.13010645999558+0.268740436372009i</v>
      </c>
      <c r="AE2289" t="e">
        <f t="shared" si="1184"/>
        <v>#DIV/0!</v>
      </c>
      <c r="AF2289" t="str">
        <f t="shared" si="1185"/>
        <v>-19.2555062950339-1.27076672266177i</v>
      </c>
      <c r="AG2289" t="e">
        <f t="shared" si="1186"/>
        <v>#DIV/0!</v>
      </c>
      <c r="AH2289" t="e">
        <f t="shared" si="1187"/>
        <v>#DIV/0!</v>
      </c>
      <c r="AI2289" t="e">
        <f t="shared" si="1188"/>
        <v>#DIV/0!</v>
      </c>
      <c r="AJ2289" t="e">
        <f t="shared" si="1189"/>
        <v>#DIV/0!</v>
      </c>
      <c r="AK2289"/>
      <c r="AL2289"/>
      <c r="AM2289"/>
      <c r="AN2289"/>
    </row>
    <row r="2290" spans="1:40" x14ac:dyDescent="0.25">
      <c r="A2290"/>
      <c r="B2290">
        <f t="shared" si="1190"/>
        <v>356000</v>
      </c>
      <c r="C2290" s="186" t="str">
        <f t="shared" si="1158"/>
        <v>-7.76106437201916E-07+0.00885362917424557i</v>
      </c>
      <c r="D2290" s="158" t="str">
        <f t="shared" si="1159"/>
        <v>-7.66667261681604+0.0678778236692161i</v>
      </c>
      <c r="E2290" t="str">
        <f t="shared" si="1160"/>
        <v>7.9996103831273-0.0558281575936778i</v>
      </c>
      <c r="F2290" t="str">
        <f t="shared" si="1161"/>
        <v>0.999200678356744+5.57389439555291E-06i</v>
      </c>
      <c r="G2290">
        <f t="shared" si="1156"/>
        <v>1</v>
      </c>
      <c r="H2290" t="str">
        <f t="shared" si="1162"/>
        <v>11.5897547637712+1.3351893656587i</v>
      </c>
      <c r="I2290" t="str">
        <f t="shared" si="1163"/>
        <v>1398.00873084746i</v>
      </c>
      <c r="J2290" t="str">
        <f t="shared" si="1157"/>
        <v>-2644.51429784122+305.839574030037i</v>
      </c>
      <c r="K2290" t="str">
        <f t="shared" si="1164"/>
        <v>0.0603311378328748-0.521667469326247i</v>
      </c>
      <c r="L2290" t="str">
        <f t="shared" si="1165"/>
        <v>0.00775965518899044-0.0569002742231433i</v>
      </c>
      <c r="M2290" t="str">
        <f t="shared" si="1166"/>
        <v>0.0680907930218652-0.57856774354939i</v>
      </c>
      <c r="N2290" t="str">
        <f t="shared" si="1167"/>
        <v>-2.6229750121717i</v>
      </c>
      <c r="O2290" t="str">
        <f t="shared" si="1168"/>
        <v>-0.8685052168173-0.495680026187393i</v>
      </c>
      <c r="P2290" t="str">
        <f t="shared" si="1169"/>
        <v>1.8685052168173+0.495680026187393i</v>
      </c>
      <c r="Q2290" t="str">
        <f t="shared" si="1170"/>
        <v>-1.8685052168173+2.12729498598431i</v>
      </c>
      <c r="R2290" t="str">
        <f t="shared" si="1171"/>
        <v>-0.303972384794601-0.611354437738418i</v>
      </c>
      <c r="S2290" t="str">
        <f t="shared" si="1172"/>
        <v>0.276562949059693i</v>
      </c>
      <c r="T2290" t="str">
        <f t="shared" si="1173"/>
        <v>0.169077986221667-0.0840674991715026i</v>
      </c>
      <c r="U2290" t="e">
        <f t="shared" si="1174"/>
        <v>#DIV/0!</v>
      </c>
      <c r="V2290" t="str">
        <f t="shared" si="1175"/>
        <v>1.33333333333333E-06-0.000298042964591564i</v>
      </c>
      <c r="W2290" t="e">
        <f t="shared" si="1176"/>
        <v>#DIV/0!</v>
      </c>
      <c r="X2290" t="e">
        <f t="shared" si="1177"/>
        <v>#DIV/0!</v>
      </c>
      <c r="Y2290" t="str">
        <f t="shared" si="1178"/>
        <v>0.00083+0.357890235096949i</v>
      </c>
      <c r="Z2290" t="e">
        <f t="shared" si="1179"/>
        <v>#DIV/0!</v>
      </c>
      <c r="AA2290" t="e">
        <f t="shared" si="1180"/>
        <v>#DIV/0!</v>
      </c>
      <c r="AB2290" t="str">
        <f t="shared" si="1181"/>
        <v>1.04257493803509-0.518380125633778i</v>
      </c>
      <c r="AC2290" t="str">
        <f t="shared" si="1182"/>
        <v>0.771071734726747-0.638497143221285i</v>
      </c>
      <c r="AD2290" t="str">
        <f t="shared" si="1183"/>
        <v>1.13235888368316+0.265380998269478i</v>
      </c>
      <c r="AE2290" t="e">
        <f t="shared" si="1184"/>
        <v>#DIV/0!</v>
      </c>
      <c r="AF2290" t="str">
        <f t="shared" si="1185"/>
        <v>-19.2564273805872-1.26731154198948i</v>
      </c>
      <c r="AG2290" t="e">
        <f t="shared" si="1186"/>
        <v>#DIV/0!</v>
      </c>
      <c r="AH2290" t="e">
        <f t="shared" si="1187"/>
        <v>#DIV/0!</v>
      </c>
      <c r="AI2290" t="e">
        <f t="shared" si="1188"/>
        <v>#DIV/0!</v>
      </c>
      <c r="AJ2290" t="e">
        <f t="shared" si="1189"/>
        <v>#DIV/0!</v>
      </c>
      <c r="AK2290"/>
      <c r="AL2290"/>
      <c r="AM2290"/>
      <c r="AN2290"/>
    </row>
    <row r="2291" spans="1:40" x14ac:dyDescent="0.25">
      <c r="A2291"/>
      <c r="B2291">
        <f t="shared" si="1190"/>
        <v>357000</v>
      </c>
      <c r="C2291" s="186" t="str">
        <f t="shared" si="1158"/>
        <v>-7.71764591557798E-07+0.00882882909290451i</v>
      </c>
      <c r="D2291" s="158" t="str">
        <f t="shared" si="1159"/>
        <v>-7.66667258352853+0.0676876897122679i</v>
      </c>
      <c r="E2291" t="str">
        <f t="shared" si="1160"/>
        <v>7.99960819130157-0.0559849629216643i</v>
      </c>
      <c r="F2291" t="str">
        <f t="shared" si="1161"/>
        <v>0.999200678575399+5.58954987323939E-06i</v>
      </c>
      <c r="G2291">
        <f t="shared" si="1156"/>
        <v>1</v>
      </c>
      <c r="H2291" t="str">
        <f t="shared" si="1162"/>
        <v>11.5906683091259+1.33156246987347i</v>
      </c>
      <c r="I2291" t="str">
        <f t="shared" si="1163"/>
        <v>1401.93572166445i</v>
      </c>
      <c r="J2291" t="str">
        <f t="shared" si="1157"/>
        <v>-2659.39761193004+306.698673957087i</v>
      </c>
      <c r="K2291" t="str">
        <f t="shared" si="1164"/>
        <v>0.0599978012449943-0.520243557930466i</v>
      </c>
      <c r="L2291" t="str">
        <f t="shared" si="1165"/>
        <v>0.00771703285296682-0.0567466859513146i</v>
      </c>
      <c r="M2291" t="str">
        <f t="shared" si="1166"/>
        <v>0.0677148340979611-0.576990243881781i</v>
      </c>
      <c r="N2291" t="str">
        <f t="shared" si="1167"/>
        <v>-2.63034291950926i</v>
      </c>
      <c r="O2291" t="str">
        <f t="shared" si="1168"/>
        <v>-0.872133734520302-0.489267563927623i</v>
      </c>
      <c r="P2291" t="str">
        <f t="shared" si="1169"/>
        <v>1.8721337345203+0.489267563927623i</v>
      </c>
      <c r="Q2291" t="str">
        <f t="shared" si="1170"/>
        <v>-1.8721337345203+2.14107535558164i</v>
      </c>
      <c r="R2291" t="str">
        <f t="shared" si="1171"/>
        <v>-0.303782809081727-0.608764977035092i</v>
      </c>
      <c r="S2291" t="str">
        <f t="shared" si="1172"/>
        <v>0.277339811276154i</v>
      </c>
      <c r="T2291" t="str">
        <f t="shared" si="1173"/>
        <v>0.168834763842445-0.0842510669396661i</v>
      </c>
      <c r="U2291" t="e">
        <f t="shared" si="1174"/>
        <v>#DIV/0!</v>
      </c>
      <c r="V2291" t="str">
        <f t="shared" si="1175"/>
        <v>1.33333333333333E-06-0.000297208110349011i</v>
      </c>
      <c r="W2291" t="e">
        <f t="shared" si="1176"/>
        <v>#DIV/0!</v>
      </c>
      <c r="X2291" t="e">
        <f t="shared" si="1177"/>
        <v>#DIV/0!</v>
      </c>
      <c r="Y2291" t="str">
        <f t="shared" si="1178"/>
        <v>0.00083+0.358895544746098i</v>
      </c>
      <c r="Z2291" t="e">
        <f t="shared" si="1179"/>
        <v>#DIV/0!</v>
      </c>
      <c r="AA2291" t="e">
        <f t="shared" si="1180"/>
        <v>#DIV/0!</v>
      </c>
      <c r="AB2291" t="str">
        <f t="shared" si="1181"/>
        <v>1.04107517119605-0.519512048001645i</v>
      </c>
      <c r="AC2291" t="str">
        <f t="shared" si="1182"/>
        <v>0.770742849225054-0.635868889069999i</v>
      </c>
      <c r="AD2291" t="str">
        <f t="shared" si="1183"/>
        <v>1.13458787780588+0.262003190317115i</v>
      </c>
      <c r="AE2291" t="e">
        <f t="shared" si="1184"/>
        <v>#DIV/0!</v>
      </c>
      <c r="AF2291" t="str">
        <f t="shared" si="1185"/>
        <v>-19.2573408926544-1.2638747801612i</v>
      </c>
      <c r="AG2291" t="e">
        <f t="shared" si="1186"/>
        <v>#DIV/0!</v>
      </c>
      <c r="AH2291" t="e">
        <f t="shared" si="1187"/>
        <v>#DIV/0!</v>
      </c>
      <c r="AI2291" t="e">
        <f t="shared" si="1188"/>
        <v>#DIV/0!</v>
      </c>
      <c r="AJ2291" t="e">
        <f t="shared" si="1189"/>
        <v>#DIV/0!</v>
      </c>
      <c r="AK2291"/>
      <c r="AL2291"/>
      <c r="AM2291"/>
      <c r="AN2291"/>
    </row>
    <row r="2292" spans="1:40" x14ac:dyDescent="0.25">
      <c r="A2292"/>
      <c r="B2292">
        <f t="shared" si="1190"/>
        <v>358000</v>
      </c>
      <c r="C2292" s="186" t="str">
        <f t="shared" si="1158"/>
        <v>-7.67459079255042E-07+0.00880416755950077i</v>
      </c>
      <c r="D2292" s="158" t="str">
        <f t="shared" si="1159"/>
        <v>-7.66667255051962+0.0674986179561726i</v>
      </c>
      <c r="E2292" t="str">
        <f t="shared" si="1160"/>
        <v>7.99960599332888-0.0561417681205758i</v>
      </c>
      <c r="F2292" t="str">
        <f t="shared" si="1161"/>
        <v>0.999200678794672+5.60520533805964E-06i</v>
      </c>
      <c r="G2292">
        <f t="shared" si="1156"/>
        <v>1</v>
      </c>
      <c r="H2292" t="str">
        <f t="shared" si="1162"/>
        <v>11.5915743630917+1.32795491095832i</v>
      </c>
      <c r="I2292" t="str">
        <f t="shared" si="1163"/>
        <v>1405.86271248143i</v>
      </c>
      <c r="J2292" t="str">
        <f t="shared" si="1157"/>
        <v>-2674.32267444547+307.557773884138i</v>
      </c>
      <c r="K2292" t="str">
        <f t="shared" si="1164"/>
        <v>0.0596672082095956-0.518827294854504i</v>
      </c>
      <c r="L2292" t="str">
        <f t="shared" si="1165"/>
        <v>0.00767475858841576-0.0565939085121909i</v>
      </c>
      <c r="M2292" t="str">
        <f t="shared" si="1166"/>
        <v>0.0673419667980114-0.575421203366695i</v>
      </c>
      <c r="N2292" t="str">
        <f t="shared" si="1167"/>
        <v>-2.63771082684682i</v>
      </c>
      <c r="O2292" t="str">
        <f t="shared" si="1168"/>
        <v>-0.875714907734521-0.482828541380394i</v>
      </c>
      <c r="P2292" t="str">
        <f t="shared" si="1169"/>
        <v>1.87571490773452+0.482828541380394i</v>
      </c>
      <c r="Q2292" t="str">
        <f t="shared" si="1170"/>
        <v>-1.87571490773452+2.15488228546643i</v>
      </c>
      <c r="R2292" t="str">
        <f t="shared" si="1171"/>
        <v>-0.303592398008095-0.606187228753018i</v>
      </c>
      <c r="S2292" t="str">
        <f t="shared" si="1172"/>
        <v>0.278116673492613i</v>
      </c>
      <c r="T2292" t="str">
        <f t="shared" si="1173"/>
        <v>0.168590775574495-0.0844341078316568i</v>
      </c>
      <c r="U2292" t="e">
        <f t="shared" si="1174"/>
        <v>#DIV/0!</v>
      </c>
      <c r="V2292" t="str">
        <f t="shared" si="1175"/>
        <v>1.33333333333333E-06-0.000296377920096639i</v>
      </c>
      <c r="W2292" t="e">
        <f t="shared" si="1176"/>
        <v>#DIV/0!</v>
      </c>
      <c r="X2292" t="e">
        <f t="shared" si="1177"/>
        <v>#DIV/0!</v>
      </c>
      <c r="Y2292" t="str">
        <f t="shared" si="1178"/>
        <v>0.00083+0.359900854395247i</v>
      </c>
      <c r="Z2292" t="e">
        <f t="shared" si="1179"/>
        <v>#DIV/0!</v>
      </c>
      <c r="AA2292" t="e">
        <f t="shared" si="1180"/>
        <v>#DIV/0!</v>
      </c>
      <c r="AB2292" t="str">
        <f t="shared" si="1181"/>
        <v>1.03957068170559-0.520640721526151i</v>
      </c>
      <c r="AC2292" t="str">
        <f t="shared" si="1182"/>
        <v>0.770419023829322-0.633251982834473i</v>
      </c>
      <c r="AD2292" t="str">
        <f t="shared" si="1183"/>
        <v>1.13679329137333+0.258607171093268i</v>
      </c>
      <c r="AE2292" t="e">
        <f t="shared" si="1184"/>
        <v>#DIV/0!</v>
      </c>
      <c r="AF2292" t="str">
        <f t="shared" si="1185"/>
        <v>-19.2582469136113-1.26045629300215i</v>
      </c>
      <c r="AG2292" t="e">
        <f t="shared" si="1186"/>
        <v>#DIV/0!</v>
      </c>
      <c r="AH2292" t="e">
        <f t="shared" si="1187"/>
        <v>#DIV/0!</v>
      </c>
      <c r="AI2292" t="e">
        <f t="shared" si="1188"/>
        <v>#DIV/0!</v>
      </c>
      <c r="AJ2292" t="e">
        <f t="shared" si="1189"/>
        <v>#DIV/0!</v>
      </c>
      <c r="AK2292"/>
      <c r="AL2292"/>
      <c r="AM2292"/>
      <c r="AN2292"/>
    </row>
    <row r="2293" spans="1:40" x14ac:dyDescent="0.25">
      <c r="A2293"/>
      <c r="B2293">
        <f t="shared" si="1190"/>
        <v>359000</v>
      </c>
      <c r="C2293" s="186" t="str">
        <f t="shared" si="1158"/>
        <v>-7.63189496029682E-07+0.00877964341625215i</v>
      </c>
      <c r="D2293" s="158" t="str">
        <f t="shared" si="1159"/>
        <v>-7.66667251778617+0.0673105995245998i</v>
      </c>
      <c r="E2293" t="str">
        <f t="shared" si="1160"/>
        <v>7.99960378920922-0.0562985731900509i</v>
      </c>
      <c r="F2293" t="str">
        <f t="shared" si="1161"/>
        <v>0.999200679014554+5.62086078997754E-06i</v>
      </c>
      <c r="G2293">
        <f t="shared" si="1156"/>
        <v>1</v>
      </c>
      <c r="H2293" t="str">
        <f t="shared" si="1162"/>
        <v>11.5924730069364+1.32436653733163i</v>
      </c>
      <c r="I2293" t="str">
        <f t="shared" si="1163"/>
        <v>1409.78970329842i</v>
      </c>
      <c r="J2293" t="str">
        <f t="shared" si="1157"/>
        <v>-2689.28948538753+308.416873811189i</v>
      </c>
      <c r="K2293" t="str">
        <f t="shared" si="1164"/>
        <v>0.0593393288263968-0.517418619515858i</v>
      </c>
      <c r="L2293" t="str">
        <f t="shared" si="1165"/>
        <v>0.00763282863904874-0.0564419356379867i</v>
      </c>
      <c r="M2293" t="str">
        <f t="shared" si="1166"/>
        <v>0.0669721574654455-0.573860555153845i</v>
      </c>
      <c r="N2293" t="str">
        <f t="shared" si="1167"/>
        <v>-2.64507873418438i</v>
      </c>
      <c r="O2293" t="str">
        <f t="shared" si="1168"/>
        <v>-0.879248542053058-0.476363308093278i</v>
      </c>
      <c r="P2293" t="str">
        <f t="shared" si="1169"/>
        <v>1.87924854205306+0.476363308093278i</v>
      </c>
      <c r="Q2293" t="str">
        <f t="shared" si="1170"/>
        <v>-1.87924854205306+2.1687154260911i</v>
      </c>
      <c r="R2293" t="str">
        <f t="shared" si="1171"/>
        <v>-0.303401148495954-0.603621093083803i</v>
      </c>
      <c r="S2293" t="str">
        <f t="shared" si="1172"/>
        <v>0.278893535709072i</v>
      </c>
      <c r="T2293" t="str">
        <f t="shared" si="1173"/>
        <v>0.168346020878717-0.0846166190422298i</v>
      </c>
      <c r="U2293" t="e">
        <f t="shared" si="1174"/>
        <v>#DIV/0!</v>
      </c>
      <c r="V2293" t="str">
        <f t="shared" si="1175"/>
        <v>1.33333333333333E-06-0.000295552354859601i</v>
      </c>
      <c r="W2293" t="e">
        <f t="shared" si="1176"/>
        <v>#DIV/0!</v>
      </c>
      <c r="X2293" t="e">
        <f t="shared" si="1177"/>
        <v>#DIV/0!</v>
      </c>
      <c r="Y2293" t="str">
        <f t="shared" si="1178"/>
        <v>0.00083+0.360906164044395i</v>
      </c>
      <c r="Z2293" t="e">
        <f t="shared" si="1179"/>
        <v>#DIV/0!</v>
      </c>
      <c r="AA2293" t="e">
        <f t="shared" si="1180"/>
        <v>#DIV/0!</v>
      </c>
      <c r="AB2293" t="str">
        <f t="shared" si="1181"/>
        <v>1.03806146623948-0.521766128909489i</v>
      </c>
      <c r="AC2293" t="str">
        <f t="shared" si="1182"/>
        <v>0.77010021557933-0.630646332645465i</v>
      </c>
      <c r="AD2293" t="str">
        <f t="shared" si="1183"/>
        <v>1.13897497439955+0.255193100449539i</v>
      </c>
      <c r="AE2293" t="e">
        <f t="shared" si="1184"/>
        <v>#DIV/0!</v>
      </c>
      <c r="AF2293" t="str">
        <f t="shared" si="1185"/>
        <v>-19.2591455247226-1.25705593780703i</v>
      </c>
      <c r="AG2293" t="e">
        <f t="shared" si="1186"/>
        <v>#DIV/0!</v>
      </c>
      <c r="AH2293" t="e">
        <f t="shared" si="1187"/>
        <v>#DIV/0!</v>
      </c>
      <c r="AI2293" t="e">
        <f t="shared" si="1188"/>
        <v>#DIV/0!</v>
      </c>
      <c r="AJ2293" t="e">
        <f t="shared" si="1189"/>
        <v>#DIV/0!</v>
      </c>
      <c r="AK2293"/>
      <c r="AL2293"/>
      <c r="AM2293"/>
      <c r="AN2293"/>
    </row>
    <row r="2294" spans="1:40" x14ac:dyDescent="0.25">
      <c r="A2294"/>
      <c r="B2294">
        <f t="shared" si="1190"/>
        <v>360000</v>
      </c>
      <c r="C2294" s="186" t="str">
        <f t="shared" si="1158"/>
        <v>-7.58955443224731E-07+0.00875525551824071i</v>
      </c>
      <c r="D2294" s="158" t="str">
        <f t="shared" si="1159"/>
        <v>-7.66667248532504+0.0671236256398455i</v>
      </c>
      <c r="E2294" t="str">
        <f t="shared" si="1160"/>
        <v>7.99960157894261-0.0564553781297283i</v>
      </c>
      <c r="F2294" t="str">
        <f t="shared" si="1161"/>
        <v>0.999200679235054+5.63651622895717E-06i</v>
      </c>
      <c r="G2294">
        <f t="shared" si="1156"/>
        <v>1</v>
      </c>
      <c r="H2294" t="str">
        <f t="shared" si="1162"/>
        <v>11.5933643208343+1.3207971989618i</v>
      </c>
      <c r="I2294" t="str">
        <f t="shared" si="1163"/>
        <v>1413.71669411541i</v>
      </c>
      <c r="J2294" t="str">
        <f t="shared" si="1157"/>
        <v>-2704.2980447562+309.275973738239i</v>
      </c>
      <c r="K2294" t="str">
        <f t="shared" si="1164"/>
        <v>0.0590141335996233-0.516017471960223i</v>
      </c>
      <c r="L2294" t="str">
        <f t="shared" si="1165"/>
        <v>0.00759123929879233-0.0562907611237866i</v>
      </c>
      <c r="M2294" t="str">
        <f t="shared" si="1166"/>
        <v>0.0666053728984156-0.57230823308401i</v>
      </c>
      <c r="N2294" t="str">
        <f t="shared" si="1167"/>
        <v>-2.65244664152194i</v>
      </c>
      <c r="O2294" t="str">
        <f t="shared" si="1168"/>
        <v>-0.882734445649701-0.469872215036722i</v>
      </c>
      <c r="P2294" t="str">
        <f t="shared" si="1169"/>
        <v>1.8827344456497+0.469872215036722i</v>
      </c>
      <c r="Q2294" t="str">
        <f t="shared" si="1170"/>
        <v>-1.8827344456497+2.18257442648522i</v>
      </c>
      <c r="R2294" t="str">
        <f t="shared" si="1171"/>
        <v>-0.303209057450939-0.601066471335163i</v>
      </c>
      <c r="S2294" t="str">
        <f t="shared" si="1172"/>
        <v>0.279670397925533i</v>
      </c>
      <c r="T2294" t="str">
        <f t="shared" si="1173"/>
        <v>0.168100499218001-0.0847985977519299i</v>
      </c>
      <c r="U2294" t="e">
        <f t="shared" si="1174"/>
        <v>#DIV/0!</v>
      </c>
      <c r="V2294" t="str">
        <f t="shared" si="1175"/>
        <v>1.33333333333333E-06-0.000294731376096102i</v>
      </c>
      <c r="W2294" t="e">
        <f t="shared" si="1176"/>
        <v>#DIV/0!</v>
      </c>
      <c r="X2294" t="e">
        <f t="shared" si="1177"/>
        <v>#DIV/0!</v>
      </c>
      <c r="Y2294" t="str">
        <f t="shared" si="1178"/>
        <v>0.00083+0.361911473693544i</v>
      </c>
      <c r="Z2294" t="e">
        <f t="shared" si="1179"/>
        <v>#DIV/0!</v>
      </c>
      <c r="AA2294" t="e">
        <f t="shared" si="1180"/>
        <v>#DIV/0!</v>
      </c>
      <c r="AB2294" t="str">
        <f t="shared" si="1181"/>
        <v>1.03654752148577-0.522888252766232i</v>
      </c>
      <c r="AC2294" t="str">
        <f t="shared" si="1182"/>
        <v>0.769786382154461-0.628051847588827i</v>
      </c>
      <c r="AD2294" t="str">
        <f t="shared" si="1183"/>
        <v>1.14113277791411+0.251761139505336i</v>
      </c>
      <c r="AE2294" t="e">
        <f t="shared" si="1184"/>
        <v>#DIV/0!</v>
      </c>
      <c r="AF2294" t="str">
        <f t="shared" si="1185"/>
        <v>-19.2600368061593-1.25367357332195i</v>
      </c>
      <c r="AG2294" t="e">
        <f t="shared" si="1186"/>
        <v>#DIV/0!</v>
      </c>
      <c r="AH2294" t="e">
        <f t="shared" si="1187"/>
        <v>#DIV/0!</v>
      </c>
      <c r="AI2294" t="e">
        <f t="shared" si="1188"/>
        <v>#DIV/0!</v>
      </c>
      <c r="AJ2294" t="e">
        <f t="shared" si="1189"/>
        <v>#DIV/0!</v>
      </c>
      <c r="AK2294"/>
      <c r="AL2294"/>
      <c r="AM2294"/>
      <c r="AN2294"/>
    </row>
    <row r="2295" spans="1:40" x14ac:dyDescent="0.25">
      <c r="A2295"/>
      <c r="B2295">
        <f t="shared" si="1190"/>
        <v>361000</v>
      </c>
      <c r="C2295" s="186" t="str">
        <f t="shared" si="1158"/>
        <v>-7.54756527697099E-07+0.00873100273323458i</v>
      </c>
      <c r="D2295" s="158" t="str">
        <f t="shared" si="1159"/>
        <v>-7.6666724531334+0.0669376876214651i</v>
      </c>
      <c r="E2295" t="str">
        <f t="shared" si="1160"/>
        <v>7.99959936252906-0.0566121829392464i</v>
      </c>
      <c r="F2295" t="str">
        <f t="shared" si="1161"/>
        <v>0.999200679456163+5.65217165496238E-06i</v>
      </c>
      <c r="G2295">
        <f t="shared" si="1156"/>
        <v>1</v>
      </c>
      <c r="H2295" t="str">
        <f t="shared" si="1162"/>
        <v>11.5942483838841+1.3172467473479i</v>
      </c>
      <c r="I2295" t="str">
        <f t="shared" si="1163"/>
        <v>1417.64368493239i</v>
      </c>
      <c r="J2295" t="str">
        <f t="shared" si="1157"/>
        <v>-2719.34835255148+310.13507366529i</v>
      </c>
      <c r="K2295" t="str">
        <f t="shared" si="1164"/>
        <v>0.0586915934314864-0.514623792853509i</v>
      </c>
      <c r="L2295" t="str">
        <f t="shared" si="1165"/>
        <v>0.00754998691098993-0.0561403788267821i</v>
      </c>
      <c r="M2295" t="str">
        <f t="shared" si="1166"/>
        <v>0.0662415803424763-0.570764171680291i</v>
      </c>
      <c r="N2295" t="str">
        <f t="shared" si="1167"/>
        <v>-2.6598145488595i</v>
      </c>
      <c r="O2295" t="str">
        <f t="shared" si="1168"/>
        <v>-0.886172429289339-0.463355614584987i</v>
      </c>
      <c r="P2295" t="str">
        <f t="shared" si="1169"/>
        <v>1.88617242928934+0.463355614584987i</v>
      </c>
      <c r="Q2295" t="str">
        <f t="shared" si="1170"/>
        <v>-1.88617242928934+2.19645893427451i</v>
      </c>
      <c r="R2295" t="str">
        <f t="shared" si="1171"/>
        <v>-0.303016121762011-0.59852326591568i</v>
      </c>
      <c r="S2295" t="str">
        <f t="shared" si="1172"/>
        <v>0.280447260141993i</v>
      </c>
      <c r="T2295" t="str">
        <f t="shared" si="1173"/>
        <v>0.16785421005729-0.0849800411270085i</v>
      </c>
      <c r="U2295" t="e">
        <f t="shared" si="1174"/>
        <v>#DIV/0!</v>
      </c>
      <c r="V2295" t="str">
        <f t="shared" si="1175"/>
        <v>1.33333333333333E-06-0.000293914945691404i</v>
      </c>
      <c r="W2295" t="e">
        <f t="shared" si="1176"/>
        <v>#DIV/0!</v>
      </c>
      <c r="X2295" t="e">
        <f t="shared" si="1177"/>
        <v>#DIV/0!</v>
      </c>
      <c r="Y2295" t="str">
        <f t="shared" si="1178"/>
        <v>0.00083+0.362916783342693i</v>
      </c>
      <c r="Z2295" t="e">
        <f t="shared" si="1179"/>
        <v>#DIV/0!</v>
      </c>
      <c r="AA2295" t="e">
        <f t="shared" si="1180"/>
        <v>#DIV/0!</v>
      </c>
      <c r="AB2295" t="str">
        <f t="shared" si="1181"/>
        <v>1.03502884414518-0.524007075622812i</v>
      </c>
      <c r="AC2295" t="str">
        <f t="shared" si="1182"/>
        <v>0.769477481863757-0.625468437693627i</v>
      </c>
      <c r="AD2295" t="str">
        <f t="shared" si="1183"/>
        <v>1.14326655397331+0.248311450642402i</v>
      </c>
      <c r="AE2295" t="e">
        <f t="shared" si="1184"/>
        <v>#DIV/0!</v>
      </c>
      <c r="AF2295" t="str">
        <f t="shared" si="1185"/>
        <v>-19.2609208370175-1.25030905972643i</v>
      </c>
      <c r="AG2295" t="e">
        <f t="shared" si="1186"/>
        <v>#DIV/0!</v>
      </c>
      <c r="AH2295" t="e">
        <f t="shared" si="1187"/>
        <v>#DIV/0!</v>
      </c>
      <c r="AI2295" t="e">
        <f t="shared" si="1188"/>
        <v>#DIV/0!</v>
      </c>
      <c r="AJ2295" t="e">
        <f t="shared" si="1189"/>
        <v>#DIV/0!</v>
      </c>
      <c r="AK2295"/>
      <c r="AL2295"/>
      <c r="AM2295"/>
      <c r="AN2295"/>
    </row>
    <row r="2296" spans="1:40" x14ac:dyDescent="0.25">
      <c r="A2296"/>
      <c r="B2296">
        <f t="shared" si="1190"/>
        <v>362000</v>
      </c>
      <c r="C2296" s="186" t="str">
        <f t="shared" si="1158"/>
        <v>-7.50592361726362E-07+0.00870688394151281i</v>
      </c>
      <c r="D2296" s="158" t="str">
        <f t="shared" si="1159"/>
        <v>-7.6666724212081+0.0667527768849316i</v>
      </c>
      <c r="E2296" t="str">
        <f t="shared" si="1160"/>
        <v>7.99959713996857-0.0567689876182438i</v>
      </c>
      <c r="F2296" t="str">
        <f t="shared" si="1161"/>
        <v>0.999200679677881+5.66782706795715E-06i</v>
      </c>
      <c r="G2296">
        <f t="shared" si="1156"/>
        <v>1</v>
      </c>
      <c r="H2296" t="str">
        <f t="shared" si="1162"/>
        <v>11.5951252741258+1.31371503550057i</v>
      </c>
      <c r="I2296" t="str">
        <f t="shared" si="1163"/>
        <v>1421.57067574938i</v>
      </c>
      <c r="J2296" t="str">
        <f t="shared" si="1157"/>
        <v>-2734.44040877339+310.99417359234i</v>
      </c>
      <c r="K2296" t="str">
        <f t="shared" si="1164"/>
        <v>0.0583716796157841-0.513237523473995i</v>
      </c>
      <c r="L2296" t="str">
        <f t="shared" si="1165"/>
        <v>0.00750906786761843-0.0559907826655185i</v>
      </c>
      <c r="M2296" t="str">
        <f t="shared" si="1166"/>
        <v>0.0658807474834025-0.569228306139513i</v>
      </c>
      <c r="N2296" t="str">
        <f t="shared" si="1167"/>
        <v>-2.66718245619706i</v>
      </c>
      <c r="O2296" t="str">
        <f t="shared" si="1168"/>
        <v>-0.889562306338236-0.456813860497028i</v>
      </c>
      <c r="P2296" t="str">
        <f t="shared" si="1169"/>
        <v>1.88956230633824+0.456813860497028i</v>
      </c>
      <c r="Q2296" t="str">
        <f t="shared" si="1170"/>
        <v>-1.88956230633824+2.21036859570003i</v>
      </c>
      <c r="R2296" t="str">
        <f t="shared" si="1171"/>
        <v>-0.302822338301353-0.595991380319799i</v>
      </c>
      <c r="S2296" t="str">
        <f t="shared" si="1172"/>
        <v>0.281224122358452i</v>
      </c>
      <c r="T2296" t="str">
        <f t="shared" si="1173"/>
        <v>0.167607152863638-0.0851609463193323i</v>
      </c>
      <c r="U2296" t="e">
        <f t="shared" si="1174"/>
        <v>#DIV/0!</v>
      </c>
      <c r="V2296" t="str">
        <f t="shared" si="1175"/>
        <v>1.33333333333333E-06-0.000293103025951925i</v>
      </c>
      <c r="W2296" t="e">
        <f t="shared" si="1176"/>
        <v>#DIV/0!</v>
      </c>
      <c r="X2296" t="e">
        <f t="shared" si="1177"/>
        <v>#DIV/0!</v>
      </c>
      <c r="Y2296" t="str">
        <f t="shared" si="1178"/>
        <v>0.00083+0.363922092991842i</v>
      </c>
      <c r="Z2296" t="e">
        <f t="shared" si="1179"/>
        <v>#DIV/0!</v>
      </c>
      <c r="AA2296" t="e">
        <f t="shared" si="1180"/>
        <v>#DIV/0!</v>
      </c>
      <c r="AB2296" t="str">
        <f t="shared" si="1181"/>
        <v>1.03350543093144-0.525122579916966i</v>
      </c>
      <c r="AC2296" t="str">
        <f t="shared" si="1182"/>
        <v>0.769173473636174-0.622896013920434i</v>
      </c>
      <c r="AD2296" t="str">
        <f t="shared" si="1183"/>
        <v>1.14537615567117+0.244844197499196i</v>
      </c>
      <c r="AE2296" t="e">
        <f t="shared" si="1184"/>
        <v>#DIV/0!</v>
      </c>
      <c r="AF2296" t="str">
        <f t="shared" si="1185"/>
        <v>-19.2617976953339-1.24696225861564i</v>
      </c>
      <c r="AG2296" t="e">
        <f t="shared" si="1186"/>
        <v>#DIV/0!</v>
      </c>
      <c r="AH2296" t="e">
        <f t="shared" si="1187"/>
        <v>#DIV/0!</v>
      </c>
      <c r="AI2296" t="e">
        <f t="shared" si="1188"/>
        <v>#DIV/0!</v>
      </c>
      <c r="AJ2296" t="e">
        <f t="shared" si="1189"/>
        <v>#DIV/0!</v>
      </c>
      <c r="AK2296"/>
      <c r="AL2296"/>
      <c r="AM2296"/>
      <c r="AN2296"/>
    </row>
    <row r="2297" spans="1:40" x14ac:dyDescent="0.25">
      <c r="A2297"/>
      <c r="B2297">
        <f t="shared" si="1190"/>
        <v>363000</v>
      </c>
      <c r="C2297" s="186" t="str">
        <f t="shared" si="1158"/>
        <v>-7.46462562925206E-07+0.00868289803569289i</v>
      </c>
      <c r="D2297" s="158" t="str">
        <f t="shared" si="1159"/>
        <v>-7.6666723895463+0.0665688849403122i</v>
      </c>
      <c r="E2297" t="str">
        <f t="shared" si="1160"/>
        <v>7.99959491126117-0.0569257921663591i</v>
      </c>
      <c r="F2297" t="str">
        <f t="shared" si="1161"/>
        <v>0.999200679900217+5.68348246790557E-06i</v>
      </c>
      <c r="G2297">
        <f t="shared" si="1156"/>
        <v>1</v>
      </c>
      <c r="H2297" t="str">
        <f t="shared" si="1162"/>
        <v>11.5959950685578+1.31020191792333i</v>
      </c>
      <c r="I2297" t="str">
        <f t="shared" si="1163"/>
        <v>1425.49766656637i</v>
      </c>
      <c r="J2297" t="str">
        <f t="shared" si="1157"/>
        <v>-2749.57421342191+311.853273519392i</v>
      </c>
      <c r="K2297" t="str">
        <f t="shared" si="1164"/>
        <v>0.0580543638316227-0.511858605704575i</v>
      </c>
      <c r="L2297" t="str">
        <f t="shared" si="1165"/>
        <v>0.00746847860851885-0.0558419666191531i</v>
      </c>
      <c r="M2297" t="str">
        <f t="shared" si="1166"/>
        <v>0.0655228424401415-0.567700572323728i</v>
      </c>
      <c r="N2297" t="str">
        <f t="shared" si="1167"/>
        <v>-2.67455036353463i</v>
      </c>
      <c r="O2297" t="str">
        <f t="shared" si="1168"/>
        <v>-0.892903892774165-0.450247307897274i</v>
      </c>
      <c r="P2297" t="str">
        <f t="shared" si="1169"/>
        <v>1.89290389277417+0.450247307897274i</v>
      </c>
      <c r="Q2297" t="str">
        <f t="shared" si="1170"/>
        <v>-1.89290389277417+2.22430305563736i</v>
      </c>
      <c r="R2297" t="str">
        <f t="shared" si="1171"/>
        <v>-0.302627703924312-0.593470719113082i</v>
      </c>
      <c r="S2297" t="str">
        <f t="shared" si="1172"/>
        <v>0.282000984574913i</v>
      </c>
      <c r="T2297" t="str">
        <f t="shared" si="1173"/>
        <v>0.167359327106271-0.0853413104663013i</v>
      </c>
      <c r="U2297" t="e">
        <f t="shared" si="1174"/>
        <v>#DIV/0!</v>
      </c>
      <c r="V2297" t="str">
        <f t="shared" si="1175"/>
        <v>1.33333333333333E-06-0.000292295579599441i</v>
      </c>
      <c r="W2297" t="e">
        <f t="shared" si="1176"/>
        <v>#DIV/0!</v>
      </c>
      <c r="X2297" t="e">
        <f t="shared" si="1177"/>
        <v>#DIV/0!</v>
      </c>
      <c r="Y2297" t="str">
        <f t="shared" si="1178"/>
        <v>0.00083+0.36492740264099i</v>
      </c>
      <c r="Z2297" t="e">
        <f t="shared" si="1179"/>
        <v>#DIV/0!</v>
      </c>
      <c r="AA2297" t="e">
        <f t="shared" si="1180"/>
        <v>#DIV/0!</v>
      </c>
      <c r="AB2297" t="str">
        <f t="shared" si="1181"/>
        <v>1.03197727857167-0.526234747997224i</v>
      </c>
      <c r="AC2297" t="str">
        <f t="shared" si="1182"/>
        <v>0.768874317011001-0.62033448814977i</v>
      </c>
      <c r="AD2297" t="str">
        <f t="shared" si="1183"/>
        <v>1.1474614371506+0.241359544965186i</v>
      </c>
      <c r="AE2297" t="e">
        <f t="shared" si="1184"/>
        <v>#DIV/0!</v>
      </c>
      <c r="AF2297" t="str">
        <f t="shared" si="1185"/>
        <v>-19.2626674581041-1.24363303298302i</v>
      </c>
      <c r="AG2297" t="e">
        <f t="shared" si="1186"/>
        <v>#DIV/0!</v>
      </c>
      <c r="AH2297" t="e">
        <f t="shared" si="1187"/>
        <v>#DIV/0!</v>
      </c>
      <c r="AI2297" t="e">
        <f t="shared" si="1188"/>
        <v>#DIV/0!</v>
      </c>
      <c r="AJ2297" t="e">
        <f t="shared" si="1189"/>
        <v>#DIV/0!</v>
      </c>
      <c r="AK2297"/>
      <c r="AL2297"/>
      <c r="AM2297"/>
      <c r="AN2297"/>
    </row>
    <row r="2298" spans="1:40" x14ac:dyDescent="0.25">
      <c r="A2298"/>
      <c r="B2298">
        <f t="shared" si="1190"/>
        <v>364000</v>
      </c>
      <c r="C2298" s="186" t="str">
        <f t="shared" si="1158"/>
        <v>-7.4236675415167E-07+0.00865904392056134i</v>
      </c>
      <c r="D2298" s="158" t="str">
        <f t="shared" si="1159"/>
        <v>-7.66667235814509+0.0663860033909703i</v>
      </c>
      <c r="E2298" t="str">
        <f t="shared" si="1160"/>
        <v>7.99959267640685-0.0570825965832309i</v>
      </c>
      <c r="F2298" t="str">
        <f t="shared" si="1161"/>
        <v>0.999200680123171+5.69913785477161E-06i</v>
      </c>
      <c r="G2298">
        <f t="shared" si="1156"/>
        <v>1</v>
      </c>
      <c r="H2298" t="str">
        <f t="shared" si="1162"/>
        <v>11.596857843153+1.30670725059402i</v>
      </c>
      <c r="I2298" t="str">
        <f t="shared" si="1163"/>
        <v>1429.42465738336i</v>
      </c>
      <c r="J2298" t="str">
        <f t="shared" si="1157"/>
        <v>-2764.74976649705+312.712373446442i</v>
      </c>
      <c r="K2298" t="str">
        <f t="shared" si="1164"/>
        <v>0.0577396181372499-0.510486982025133i</v>
      </c>
      <c r="L2298" t="str">
        <f t="shared" si="1165"/>
        <v>0.00742821562064143-0.0556939247267228i</v>
      </c>
      <c r="M2298" t="str">
        <f t="shared" si="1166"/>
        <v>0.0651678337578913-0.566180906751856i</v>
      </c>
      <c r="N2298" t="str">
        <f t="shared" si="1167"/>
        <v>-2.68191827087219i</v>
      </c>
      <c r="O2298" t="str">
        <f t="shared" si="1168"/>
        <v>-0.89619700719638-0.443656313256389i</v>
      </c>
      <c r="P2298" t="str">
        <f t="shared" si="1169"/>
        <v>1.89619700719638+0.443656313256389i</v>
      </c>
      <c r="Q2298" t="str">
        <f t="shared" si="1170"/>
        <v>-1.89619700719638+2.2382619576158i</v>
      </c>
      <c r="R2298" t="str">
        <f t="shared" si="1171"/>
        <v>-0.302432215469313-0.59096118791773i</v>
      </c>
      <c r="S2298" t="str">
        <f t="shared" si="1172"/>
        <v>0.282777846791372i</v>
      </c>
      <c r="T2298" t="str">
        <f t="shared" si="1173"/>
        <v>0.167110732256647-0.0855211306907566i</v>
      </c>
      <c r="U2298" t="e">
        <f t="shared" si="1174"/>
        <v>#DIV/0!</v>
      </c>
      <c r="V2298" t="str">
        <f t="shared" si="1175"/>
        <v>1.33333333333333E-06-0.000291492569765376i</v>
      </c>
      <c r="W2298" t="e">
        <f t="shared" si="1176"/>
        <v>#DIV/0!</v>
      </c>
      <c r="X2298" t="e">
        <f t="shared" si="1177"/>
        <v>#DIV/0!</v>
      </c>
      <c r="Y2298" t="str">
        <f t="shared" si="1178"/>
        <v>0.00083+0.365932712290139i</v>
      </c>
      <c r="Z2298" t="e">
        <f t="shared" si="1179"/>
        <v>#DIV/0!</v>
      </c>
      <c r="AA2298" t="e">
        <f t="shared" si="1180"/>
        <v>#DIV/0!</v>
      </c>
      <c r="AB2298" t="str">
        <f t="shared" si="1181"/>
        <v>1.03044438380675-0.527343562122341i</v>
      </c>
      <c r="AC2298" t="str">
        <f t="shared" si="1182"/>
        <v>0.76857997212849-0.617783773170746i</v>
      </c>
      <c r="AD2298" t="str">
        <f t="shared" si="1183"/>
        <v>1.1495222536144+0.23785765917504i</v>
      </c>
      <c r="AE2298" t="e">
        <f t="shared" si="1184"/>
        <v>#DIV/0!</v>
      </c>
      <c r="AF2298" t="str">
        <f t="shared" si="1185"/>
        <v>-19.2635302012981-1.24032124720305i</v>
      </c>
      <c r="AG2298" t="e">
        <f t="shared" si="1186"/>
        <v>#DIV/0!</v>
      </c>
      <c r="AH2298" t="e">
        <f t="shared" si="1187"/>
        <v>#DIV/0!</v>
      </c>
      <c r="AI2298" t="e">
        <f t="shared" si="1188"/>
        <v>#DIV/0!</v>
      </c>
      <c r="AJ2298" t="e">
        <f t="shared" si="1189"/>
        <v>#DIV/0!</v>
      </c>
      <c r="AK2298"/>
      <c r="AL2298"/>
      <c r="AM2298"/>
      <c r="AN2298"/>
    </row>
    <row r="2299" spans="1:40" x14ac:dyDescent="0.25">
      <c r="A2299"/>
      <c r="B2299">
        <f t="shared" si="1190"/>
        <v>365000</v>
      </c>
      <c r="C2299" s="186" t="str">
        <f t="shared" si="1158"/>
        <v>-7.38304563423051E-07+0.00863532051290712i</v>
      </c>
      <c r="D2299" s="158" t="str">
        <f t="shared" si="1159"/>
        <v>-7.66667232700163+0.0662041239322879i</v>
      </c>
      <c r="E2299" t="str">
        <f t="shared" si="1160"/>
        <v>7.99959043540563-0.0572394008684977i</v>
      </c>
      <c r="F2299" t="str">
        <f t="shared" si="1161"/>
        <v>0.999200680346734+5.71479322851912E-06i</v>
      </c>
      <c r="G2299">
        <f t="shared" si="1156"/>
        <v>1</v>
      </c>
      <c r="H2299" t="str">
        <f t="shared" si="1162"/>
        <v>11.5977136728757+1.30323089094661i</v>
      </c>
      <c r="I2299" t="str">
        <f t="shared" si="1163"/>
        <v>1433.35164820034i</v>
      </c>
      <c r="J2299" t="str">
        <f t="shared" si="1157"/>
        <v>-2779.9670679988+313.571473373493i</v>
      </c>
      <c r="K2299" t="str">
        <f t="shared" si="1164"/>
        <v>0.0574274149640094-0.509122595505025i</v>
      </c>
      <c r="L2299" t="str">
        <f t="shared" si="1165"/>
        <v>0.0073882754373042-0.055546651086423i</v>
      </c>
      <c r="M2299" t="str">
        <f t="shared" si="1166"/>
        <v>0.0648156904013136-0.564669246591448i</v>
      </c>
      <c r="N2299" t="str">
        <f t="shared" si="1167"/>
        <v>-2.68928617820975i</v>
      </c>
      <c r="O2299" t="str">
        <f t="shared" si="1168"/>
        <v>-0.899441470835493-0.437041234371867i</v>
      </c>
      <c r="P2299" t="str">
        <f t="shared" si="1169"/>
        <v>1.89944147083549+0.437041234371867i</v>
      </c>
      <c r="Q2299" t="str">
        <f t="shared" si="1170"/>
        <v>-1.89944147083549+2.25224494383788i</v>
      </c>
      <c r="R2299" t="str">
        <f t="shared" si="1171"/>
        <v>-0.30223586975778-0.588462693398294i</v>
      </c>
      <c r="S2299" t="str">
        <f t="shared" si="1172"/>
        <v>0.283554709007831i</v>
      </c>
      <c r="T2299" t="str">
        <f t="shared" si="1173"/>
        <v>0.166861367788518-0.085700404100896i</v>
      </c>
      <c r="U2299" t="e">
        <f t="shared" si="1174"/>
        <v>#DIV/0!</v>
      </c>
      <c r="V2299" t="str">
        <f t="shared" si="1175"/>
        <v>1.33333333333333E-06-0.000290693959985197i</v>
      </c>
      <c r="W2299" t="e">
        <f t="shared" si="1176"/>
        <v>#DIV/0!</v>
      </c>
      <c r="X2299" t="e">
        <f t="shared" si="1177"/>
        <v>#DIV/0!</v>
      </c>
      <c r="Y2299" t="str">
        <f t="shared" si="1178"/>
        <v>0.00083+0.366938021939288i</v>
      </c>
      <c r="Z2299" t="e">
        <f t="shared" si="1179"/>
        <v>#DIV/0!</v>
      </c>
      <c r="AA2299" t="e">
        <f t="shared" si="1180"/>
        <v>#DIV/0!</v>
      </c>
      <c r="AB2299" t="str">
        <f t="shared" si="1181"/>
        <v>1.02890674339171-0.52844900446078i</v>
      </c>
      <c r="AC2299" t="str">
        <f t="shared" si="1182"/>
        <v>0.768290399720631-0.61524378266987i</v>
      </c>
      <c r="AD2299" t="str">
        <f t="shared" si="1183"/>
        <v>1.15155846133633+0.234338707502722i</v>
      </c>
      <c r="AE2299" t="e">
        <f t="shared" si="1184"/>
        <v>#DIV/0!</v>
      </c>
      <c r="AF2299" t="str">
        <f t="shared" si="1185"/>
        <v>-19.2643859998773-1.23702676701432i</v>
      </c>
      <c r="AG2299" t="e">
        <f t="shared" si="1186"/>
        <v>#DIV/0!</v>
      </c>
      <c r="AH2299" t="e">
        <f t="shared" si="1187"/>
        <v>#DIV/0!</v>
      </c>
      <c r="AI2299" t="e">
        <f t="shared" si="1188"/>
        <v>#DIV/0!</v>
      </c>
      <c r="AJ2299" t="e">
        <f t="shared" si="1189"/>
        <v>#DIV/0!</v>
      </c>
      <c r="AK2299"/>
      <c r="AL2299"/>
      <c r="AM2299"/>
      <c r="AN2299"/>
    </row>
    <row r="2300" spans="1:40" x14ac:dyDescent="0.25">
      <c r="A2300"/>
      <c r="B2300">
        <f t="shared" si="1190"/>
        <v>366000</v>
      </c>
      <c r="C2300" s="186" t="str">
        <f t="shared" si="1158"/>
        <v>-7.34275623831407E-07+0.00861172674135747i</v>
      </c>
      <c r="D2300" s="158" t="str">
        <f t="shared" si="1159"/>
        <v>-7.66667229611309+0.0660232383504073i</v>
      </c>
      <c r="E2300" t="str">
        <f t="shared" si="1160"/>
        <v>7.99958818825752-0.0573962050217981i</v>
      </c>
      <c r="F2300" t="str">
        <f t="shared" si="1161"/>
        <v>0.999200680570906+5.73044858911208E-06i</v>
      </c>
      <c r="G2300">
        <f t="shared" si="1156"/>
        <v>1</v>
      </c>
      <c r="H2300" t="str">
        <f t="shared" si="1162"/>
        <v>11.598562631697+1.29977269785323i</v>
      </c>
      <c r="I2300" t="str">
        <f t="shared" si="1163"/>
        <v>1437.27863901733i</v>
      </c>
      <c r="J2300" t="str">
        <f t="shared" si="1157"/>
        <v>-2795.22611792717+314.430573300543i</v>
      </c>
      <c r="K2300" t="str">
        <f t="shared" si="1164"/>
        <v>0.057117727110402-0.50776538979569i</v>
      </c>
      <c r="L2300" t="str">
        <f t="shared" si="1165"/>
        <v>0.00734865463746519-0.0554001398548954i</v>
      </c>
      <c r="M2300" t="str">
        <f t="shared" si="1166"/>
        <v>0.0644663817478672-0.563165529650585i</v>
      </c>
      <c r="N2300" t="str">
        <f t="shared" si="1167"/>
        <v>-2.69665408554731i</v>
      </c>
      <c r="O2300" t="str">
        <f t="shared" si="1168"/>
        <v>-0.902637107563156-0.430402430348644i</v>
      </c>
      <c r="P2300" t="str">
        <f t="shared" si="1169"/>
        <v>1.90263710756316+0.430402430348644i</v>
      </c>
      <c r="Q2300" t="str">
        <f t="shared" si="1170"/>
        <v>-1.90263710756316+2.26625165519867i</v>
      </c>
      <c r="R2300" t="str">
        <f t="shared" si="1171"/>
        <v>-0.302038663594056-0.585975143247676i</v>
      </c>
      <c r="S2300" t="str">
        <f t="shared" si="1172"/>
        <v>0.284331571224292i</v>
      </c>
      <c r="T2300" t="str">
        <f t="shared" si="1173"/>
        <v>0.166611233177991-0.0858791277901833i</v>
      </c>
      <c r="U2300" t="e">
        <f t="shared" si="1174"/>
        <v>#DIV/0!</v>
      </c>
      <c r="V2300" t="str">
        <f t="shared" si="1175"/>
        <v>1.33333333333333E-06-0.000289899714192888i</v>
      </c>
      <c r="W2300" t="e">
        <f t="shared" si="1176"/>
        <v>#DIV/0!</v>
      </c>
      <c r="X2300" t="e">
        <f t="shared" si="1177"/>
        <v>#DIV/0!</v>
      </c>
      <c r="Y2300" t="str">
        <f t="shared" si="1178"/>
        <v>0.00083+0.367943331588437i</v>
      </c>
      <c r="Z2300" t="e">
        <f t="shared" si="1179"/>
        <v>#DIV/0!</v>
      </c>
      <c r="AA2300" t="e">
        <f t="shared" si="1180"/>
        <v>#DIV/0!</v>
      </c>
      <c r="AB2300" t="str">
        <f t="shared" si="1181"/>
        <v>1.02736435409611-0.529551057090149i</v>
      </c>
      <c r="AC2300" t="str">
        <f t="shared" si="1182"/>
        <v>0.76800556110211-0.612714431220027i</v>
      </c>
      <c r="AD2300" t="str">
        <f t="shared" si="1183"/>
        <v>1.15356991767216+0.230802858555494i</v>
      </c>
      <c r="AE2300" t="e">
        <f t="shared" si="1184"/>
        <v>#DIV/0!</v>
      </c>
      <c r="AF2300" t="str">
        <f t="shared" si="1185"/>
        <v>-19.2652349278101-1.23374945950282i</v>
      </c>
      <c r="AG2300" t="e">
        <f t="shared" si="1186"/>
        <v>#DIV/0!</v>
      </c>
      <c r="AH2300" t="e">
        <f t="shared" si="1187"/>
        <v>#DIV/0!</v>
      </c>
      <c r="AI2300" t="e">
        <f t="shared" si="1188"/>
        <v>#DIV/0!</v>
      </c>
      <c r="AJ2300" t="e">
        <f t="shared" si="1189"/>
        <v>#DIV/0!</v>
      </c>
      <c r="AK2300"/>
      <c r="AL2300"/>
      <c r="AM2300"/>
      <c r="AN2300"/>
    </row>
    <row r="2301" spans="1:40" x14ac:dyDescent="0.25">
      <c r="A2301"/>
      <c r="B2301">
        <f t="shared" si="1190"/>
        <v>367000</v>
      </c>
      <c r="C2301" s="186" t="str">
        <f t="shared" si="1158"/>
        <v>-7.3027957346072E-07+0.0085882615462167i</v>
      </c>
      <c r="D2301" s="158" t="str">
        <f t="shared" si="1159"/>
        <v>-7.66667226547671+0.0658433385209947i</v>
      </c>
      <c r="E2301" t="str">
        <f t="shared" si="1160"/>
        <v>7.99958593496253-0.0575530090427706i</v>
      </c>
      <c r="F2301" t="str">
        <f t="shared" si="1161"/>
        <v>0.999200680795696+5.74610393651456E-06i</v>
      </c>
      <c r="G2301">
        <f t="shared" si="1156"/>
        <v>1</v>
      </c>
      <c r="H2301" t="str">
        <f t="shared" si="1162"/>
        <v>11.5994047926107+1.29633253160645i</v>
      </c>
      <c r="I2301" t="str">
        <f t="shared" si="1163"/>
        <v>1441.20562983432i</v>
      </c>
      <c r="J2301" t="str">
        <f t="shared" si="1157"/>
        <v>-2810.52691628216+315.289673227594i</v>
      </c>
      <c r="K2301" t="str">
        <f t="shared" si="1164"/>
        <v>0.0568105277362574-0.50641530912333i</v>
      </c>
      <c r="L2301" t="str">
        <f t="shared" si="1165"/>
        <v>0.00730934984500781-0.0552543852465268i</v>
      </c>
      <c r="M2301" t="str">
        <f t="shared" si="1166"/>
        <v>0.0641198775812652-0.561669694369857i</v>
      </c>
      <c r="N2301" t="str">
        <f t="shared" si="1167"/>
        <v>-2.70402199288487i</v>
      </c>
      <c r="O2301" t="str">
        <f t="shared" si="1168"/>
        <v>-0.905783743901634-0.423740261579591i</v>
      </c>
      <c r="P2301" t="str">
        <f t="shared" si="1169"/>
        <v>1.90578374390163+0.423740261579591i</v>
      </c>
      <c r="Q2301" t="str">
        <f t="shared" si="1170"/>
        <v>-1.90578374390163+2.28028173130528i</v>
      </c>
      <c r="R2301" t="str">
        <f t="shared" si="1171"/>
        <v>-0.301840593765322-0.583498446173331i</v>
      </c>
      <c r="S2301" t="str">
        <f t="shared" si="1172"/>
        <v>0.285108433440752i</v>
      </c>
      <c r="T2301" t="str">
        <f t="shared" si="1173"/>
        <v>0.166360327903591-0.0860572988372574i</v>
      </c>
      <c r="U2301" t="e">
        <f t="shared" si="1174"/>
        <v>#DIV/0!</v>
      </c>
      <c r="V2301" t="str">
        <f t="shared" si="1175"/>
        <v>1.33333333333333E-06-0.000289109796715523i</v>
      </c>
      <c r="W2301" t="e">
        <f t="shared" si="1176"/>
        <v>#DIV/0!</v>
      </c>
      <c r="X2301" t="e">
        <f t="shared" si="1177"/>
        <v>#DIV/0!</v>
      </c>
      <c r="Y2301" t="str">
        <f t="shared" si="1178"/>
        <v>0.00083+0.368948641237585i</v>
      </c>
      <c r="Z2301" t="e">
        <f t="shared" si="1179"/>
        <v>#DIV/0!</v>
      </c>
      <c r="AA2301" t="e">
        <f t="shared" si="1180"/>
        <v>#DIV/0!</v>
      </c>
      <c r="AB2301" t="str">
        <f t="shared" si="1181"/>
        <v>1.0258172127044-0.530649701996645i</v>
      </c>
      <c r="AC2301" t="str">
        <f t="shared" si="1182"/>
        <v>0.76772541816145-0.610195634269579i</v>
      </c>
      <c r="AD2301" t="str">
        <f t="shared" si="1183"/>
        <v>1.1555564810706+0.227250282167763i</v>
      </c>
      <c r="AE2301" t="e">
        <f t="shared" si="1184"/>
        <v>#DIV/0!</v>
      </c>
      <c r="AF2301" t="str">
        <f t="shared" si="1185"/>
        <v>-19.2660770580874-1.23048919308546i</v>
      </c>
      <c r="AG2301" t="e">
        <f t="shared" si="1186"/>
        <v>#DIV/0!</v>
      </c>
      <c r="AH2301" t="e">
        <f t="shared" si="1187"/>
        <v>#DIV/0!</v>
      </c>
      <c r="AI2301" t="e">
        <f t="shared" si="1188"/>
        <v>#DIV/0!</v>
      </c>
      <c r="AJ2301" t="e">
        <f t="shared" si="1189"/>
        <v>#DIV/0!</v>
      </c>
      <c r="AK2301"/>
      <c r="AL2301"/>
      <c r="AM2301"/>
      <c r="AN2301"/>
    </row>
    <row r="2302" spans="1:40" x14ac:dyDescent="0.25">
      <c r="A2302"/>
      <c r="B2302">
        <f t="shared" si="1190"/>
        <v>368000</v>
      </c>
      <c r="C2302" s="186" t="str">
        <f t="shared" si="1158"/>
        <v>-7.26316055305641E-07+0.00856492387930767i</v>
      </c>
      <c r="D2302" s="158" t="str">
        <f t="shared" si="1159"/>
        <v>-7.6666722350898+0.0656644164080255i</v>
      </c>
      <c r="E2302" t="str">
        <f t="shared" si="1160"/>
        <v>7.99958367552067-0.0577098129310539i</v>
      </c>
      <c r="F2302" t="str">
        <f t="shared" si="1161"/>
        <v>0.999200681021104+5.76175927069056E-06i</v>
      </c>
      <c r="G2302">
        <f t="shared" si="1156"/>
        <v>1</v>
      </c>
      <c r="H2302" t="str">
        <f t="shared" si="1162"/>
        <v>11.6002402276489+1.29291025390185i</v>
      </c>
      <c r="I2302" t="str">
        <f t="shared" si="1163"/>
        <v>1445.1326206513i</v>
      </c>
      <c r="J2302" t="str">
        <f t="shared" si="1157"/>
        <v>-2825.86946306376+316.148773154645i</v>
      </c>
      <c r="K2302" t="str">
        <f t="shared" si="1164"/>
        <v>0.056505790357014-0.505072298281739i</v>
      </c>
      <c r="L2302" t="str">
        <f t="shared" si="1165"/>
        <v>0.00727035772803909-0.0551093815327568i</v>
      </c>
      <c r="M2302" t="str">
        <f t="shared" si="1166"/>
        <v>0.0637761480850531-0.560181679814496i</v>
      </c>
      <c r="N2302" t="str">
        <f t="shared" si="1167"/>
        <v>-2.71138990022243i</v>
      </c>
      <c r="O2302" t="str">
        <f t="shared" si="1168"/>
        <v>-0.908881209033213-0.417055089725957i</v>
      </c>
      <c r="P2302" t="str">
        <f t="shared" si="1169"/>
        <v>1.90888120903321+0.417055089725957i</v>
      </c>
      <c r="Q2302" t="str">
        <f t="shared" si="1170"/>
        <v>-1.90888120903321+2.29433481049647i</v>
      </c>
      <c r="R2302" t="str">
        <f t="shared" si="1171"/>
        <v>-0.301641657041529-0.581032511883708i</v>
      </c>
      <c r="S2302" t="str">
        <f t="shared" si="1172"/>
        <v>0.285885295657211i</v>
      </c>
      <c r="T2302" t="str">
        <f t="shared" si="1173"/>
        <v>0.166108651446326-0.0862349143058486i</v>
      </c>
      <c r="U2302" t="e">
        <f t="shared" si="1174"/>
        <v>#DIV/0!</v>
      </c>
      <c r="V2302" t="str">
        <f t="shared" si="1175"/>
        <v>1.33333333333333E-06-0.000288324172267926i</v>
      </c>
      <c r="W2302" t="e">
        <f t="shared" si="1176"/>
        <v>#DIV/0!</v>
      </c>
      <c r="X2302" t="e">
        <f t="shared" si="1177"/>
        <v>#DIV/0!</v>
      </c>
      <c r="Y2302" t="str">
        <f t="shared" si="1178"/>
        <v>0.00083+0.369953950886734i</v>
      </c>
      <c r="Z2302" t="e">
        <f t="shared" si="1179"/>
        <v>#DIV/0!</v>
      </c>
      <c r="AA2302" t="e">
        <f t="shared" si="1180"/>
        <v>#DIV/0!</v>
      </c>
      <c r="AB2302" t="str">
        <f t="shared" si="1181"/>
        <v>1.02426531601636-0.531744921074531i</v>
      </c>
      <c r="AC2302" t="str">
        <f t="shared" si="1182"/>
        <v>0.767449933352286-0.607687308131694i</v>
      </c>
      <c r="AD2302" t="str">
        <f t="shared" si="1183"/>
        <v>1.15751801108437+0.223681149394902i</v>
      </c>
      <c r="AE2302" t="e">
        <f t="shared" si="1184"/>
        <v>#DIV/0!</v>
      </c>
      <c r="AF2302" t="str">
        <f t="shared" si="1185"/>
        <v>-19.2669124627387-1.22724583749382i</v>
      </c>
      <c r="AG2302" t="e">
        <f t="shared" si="1186"/>
        <v>#DIV/0!</v>
      </c>
      <c r="AH2302" t="e">
        <f t="shared" si="1187"/>
        <v>#DIV/0!</v>
      </c>
      <c r="AI2302" t="e">
        <f t="shared" si="1188"/>
        <v>#DIV/0!</v>
      </c>
      <c r="AJ2302" t="e">
        <f t="shared" si="1189"/>
        <v>#DIV/0!</v>
      </c>
      <c r="AK2302"/>
      <c r="AL2302"/>
      <c r="AM2302"/>
      <c r="AN2302"/>
    </row>
    <row r="2303" spans="1:40" x14ac:dyDescent="0.25">
      <c r="A2303"/>
      <c r="B2303">
        <f t="shared" si="1190"/>
        <v>369000</v>
      </c>
      <c r="C2303" s="186" t="str">
        <f t="shared" si="1158"/>
        <v>-7.22384717191707E-07+0.00854171270381548i</v>
      </c>
      <c r="D2303" s="158" t="str">
        <f t="shared" si="1159"/>
        <v>-7.66667220494952+0.0654864640625854i</v>
      </c>
      <c r="E2303" t="str">
        <f t="shared" si="1160"/>
        <v>7.99958140993195-0.0578666166862865i</v>
      </c>
      <c r="F2303" t="str">
        <f t="shared" si="1161"/>
        <v>0.999200681247122+5.77741459160392E-06i</v>
      </c>
      <c r="G2303">
        <f t="shared" si="1156"/>
        <v>1</v>
      </c>
      <c r="H2303" t="str">
        <f t="shared" si="1162"/>
        <v>11.6010690078964+1.28950572782077i</v>
      </c>
      <c r="I2303" t="str">
        <f t="shared" si="1163"/>
        <v>1449.05961146829i</v>
      </c>
      <c r="J2303" t="str">
        <f t="shared" si="1157"/>
        <v>-2841.25375827198+317.007873081695i</v>
      </c>
      <c r="K2303" t="str">
        <f t="shared" si="1164"/>
        <v>0.0562034888381038-0.503736302625225i</v>
      </c>
      <c r="L2303" t="str">
        <f t="shared" si="1165"/>
        <v>0.00723167499820081-0.0549651230413954i</v>
      </c>
      <c r="M2303" t="str">
        <f t="shared" si="1166"/>
        <v>0.0634351638363046-0.55870142566662i</v>
      </c>
      <c r="N2303" t="str">
        <f t="shared" si="1167"/>
        <v>-2.71875780755999i</v>
      </c>
      <c r="O2303" t="str">
        <f t="shared" si="1168"/>
        <v>-0.911929334809481-0.41034727769773i</v>
      </c>
      <c r="P2303" t="str">
        <f t="shared" si="1169"/>
        <v>1.91192933480948+0.41034727769773i</v>
      </c>
      <c r="Q2303" t="str">
        <f t="shared" si="1170"/>
        <v>-1.91192933480948+2.30841052986226i</v>
      </c>
      <c r="R2303" t="str">
        <f t="shared" si="1171"/>
        <v>-0.301441850175298-0.57857725107491i</v>
      </c>
      <c r="S2303" t="str">
        <f t="shared" si="1172"/>
        <v>0.28666215787367i</v>
      </c>
      <c r="T2303" t="str">
        <f t="shared" si="1173"/>
        <v>0.16585620328975-0.0864119712446825i</v>
      </c>
      <c r="U2303" t="e">
        <f t="shared" si="1174"/>
        <v>#DIV/0!</v>
      </c>
      <c r="V2303" t="str">
        <f t="shared" si="1175"/>
        <v>1.33333333333333E-06-0.000287542805947417i</v>
      </c>
      <c r="W2303" t="e">
        <f t="shared" si="1176"/>
        <v>#DIV/0!</v>
      </c>
      <c r="X2303" t="e">
        <f t="shared" si="1177"/>
        <v>#DIV/0!</v>
      </c>
      <c r="Y2303" t="str">
        <f t="shared" si="1178"/>
        <v>0.00083+0.370959260535883i</v>
      </c>
      <c r="Z2303" t="e">
        <f t="shared" si="1179"/>
        <v>#DIV/0!</v>
      </c>
      <c r="AA2303" t="e">
        <f t="shared" si="1180"/>
        <v>#DIV/0!</v>
      </c>
      <c r="AB2303" t="str">
        <f t="shared" si="1181"/>
        <v>1.02270866084746-0.532836696125551i</v>
      </c>
      <c r="AC2303" t="str">
        <f t="shared" si="1182"/>
        <v>0.767179069684829-0.605189369973795i</v>
      </c>
      <c r="AD2303" t="str">
        <f t="shared" si="1183"/>
        <v>1.15945436838108+0.220095632506928i</v>
      </c>
      <c r="AE2303" t="e">
        <f t="shared" si="1184"/>
        <v>#DIV/0!</v>
      </c>
      <c r="AF2303" t="str">
        <f t="shared" si="1185"/>
        <v>-19.2677412128459-1.22401926375818i</v>
      </c>
      <c r="AG2303" t="e">
        <f t="shared" si="1186"/>
        <v>#DIV/0!</v>
      </c>
      <c r="AH2303" t="e">
        <f t="shared" si="1187"/>
        <v>#DIV/0!</v>
      </c>
      <c r="AI2303" t="e">
        <f t="shared" si="1188"/>
        <v>#DIV/0!</v>
      </c>
      <c r="AJ2303" t="e">
        <f t="shared" si="1189"/>
        <v>#DIV/0!</v>
      </c>
      <c r="AK2303"/>
      <c r="AL2303"/>
      <c r="AM2303"/>
      <c r="AN2303"/>
    </row>
    <row r="2304" spans="1:40" x14ac:dyDescent="0.25">
      <c r="A2304"/>
      <c r="B2304">
        <f t="shared" si="1190"/>
        <v>370000</v>
      </c>
      <c r="C2304" s="186" t="str">
        <f t="shared" si="1158"/>
        <v>-7.1848521169713E-07+0.00851862699413404i</v>
      </c>
      <c r="D2304" s="158" t="str">
        <f t="shared" si="1159"/>
        <v>-7.66667217505328+0.0653094736216943i</v>
      </c>
      <c r="E2304" t="str">
        <f t="shared" si="1160"/>
        <v>7.99957913819639-0.058023420308107i</v>
      </c>
      <c r="F2304" t="str">
        <f t="shared" si="1161"/>
        <v>0.999200681473747+5.79306989921863E-06i</v>
      </c>
      <c r="G2304">
        <f t="shared" si="1156"/>
        <v>1</v>
      </c>
      <c r="H2304" t="str">
        <f t="shared" si="1162"/>
        <v>11.6018912035062+1.2861188178134i</v>
      </c>
      <c r="I2304" t="str">
        <f t="shared" si="1163"/>
        <v>1452.98660228528i</v>
      </c>
      <c r="J2304" t="str">
        <f t="shared" si="1157"/>
        <v>-2856.67980190682+317.866973008746i</v>
      </c>
      <c r="K2304" t="str">
        <f t="shared" si="1164"/>
        <v>0.0559035973894382-0.502407268061615i</v>
      </c>
      <c r="L2304" t="str">
        <f t="shared" si="1165"/>
        <v>0.00719329840999268-0.0548216041559501i</v>
      </c>
      <c r="M2304" t="str">
        <f t="shared" si="1166"/>
        <v>0.0630968957994309-0.557228872217565i</v>
      </c>
      <c r="N2304" t="str">
        <f t="shared" si="1167"/>
        <v>-2.72612571489755i</v>
      </c>
      <c r="O2304" t="str">
        <f t="shared" si="1168"/>
        <v>-0.914927955760452-0.40361718963394i</v>
      </c>
      <c r="P2304" t="str">
        <f t="shared" si="1169"/>
        <v>1.91492795576045+0.40361718963394i</v>
      </c>
      <c r="Q2304" t="str">
        <f t="shared" si="1170"/>
        <v>-1.91492795576045+2.32250852526361i</v>
      </c>
      <c r="R2304" t="str">
        <f t="shared" si="1171"/>
        <v>-0.301241169901856-0.576132575417577i</v>
      </c>
      <c r="S2304" t="str">
        <f t="shared" si="1172"/>
        <v>0.287439020090131i</v>
      </c>
      <c r="T2304" t="str">
        <f t="shared" si="1173"/>
        <v>0.165602982920032-0.0865884666873942i</v>
      </c>
      <c r="U2304" t="e">
        <f t="shared" si="1174"/>
        <v>#DIV/0!</v>
      </c>
      <c r="V2304" t="str">
        <f t="shared" si="1175"/>
        <v>1.33333333333333E-06-0.00028676566322864i</v>
      </c>
      <c r="W2304" t="e">
        <f t="shared" si="1176"/>
        <v>#DIV/0!</v>
      </c>
      <c r="X2304" t="e">
        <f t="shared" si="1177"/>
        <v>#DIV/0!</v>
      </c>
      <c r="Y2304" t="str">
        <f t="shared" si="1178"/>
        <v>0.00083+0.371964570185031i</v>
      </c>
      <c r="Z2304" t="e">
        <f t="shared" si="1179"/>
        <v>#DIV/0!</v>
      </c>
      <c r="AA2304" t="e">
        <f t="shared" si="1180"/>
        <v>#DIV/0!</v>
      </c>
      <c r="AB2304" t="str">
        <f t="shared" si="1181"/>
        <v>1.02114724402929-0.533925008858394i</v>
      </c>
      <c r="AC2304" t="str">
        <f t="shared" si="1182"/>
        <v>0.766912790717476-0.602701737807164i</v>
      </c>
      <c r="AD2304" t="str">
        <f t="shared" si="1183"/>
        <v>1.16136541475424+0.216493904982073i</v>
      </c>
      <c r="AE2304" t="e">
        <f t="shared" si="1184"/>
        <v>#DIV/0!</v>
      </c>
      <c r="AF2304" t="str">
        <f t="shared" si="1185"/>
        <v>-19.2685633785595-1.22080934419171i</v>
      </c>
      <c r="AG2304" t="e">
        <f t="shared" si="1186"/>
        <v>#DIV/0!</v>
      </c>
      <c r="AH2304" t="e">
        <f t="shared" si="1187"/>
        <v>#DIV/0!</v>
      </c>
      <c r="AI2304" t="e">
        <f t="shared" si="1188"/>
        <v>#DIV/0!</v>
      </c>
      <c r="AJ2304" t="e">
        <f t="shared" si="1189"/>
        <v>#DIV/0!</v>
      </c>
      <c r="AK2304"/>
      <c r="AL2304"/>
      <c r="AM2304"/>
      <c r="AN2304"/>
    </row>
    <row r="2305" spans="1:40" x14ac:dyDescent="0.25">
      <c r="A2305"/>
      <c r="B2305">
        <f t="shared" si="1190"/>
        <v>371000</v>
      </c>
      <c r="C2305" s="186" t="str">
        <f t="shared" si="1158"/>
        <v>-7.14617196076055E-07+0.00849566573571511i</v>
      </c>
      <c r="D2305" s="158" t="str">
        <f t="shared" si="1159"/>
        <v>-7.66667214539854+0.0651334373071492i</v>
      </c>
      <c r="E2305" t="str">
        <f t="shared" si="1160"/>
        <v>7.99957686031398-0.058180223796154i</v>
      </c>
      <c r="F2305" t="str">
        <f t="shared" si="1161"/>
        <v>0.999200681700992+5.80872519349876E-06i</v>
      </c>
      <c r="G2305">
        <f t="shared" si="1156"/>
        <v>1</v>
      </c>
      <c r="H2305" t="str">
        <f t="shared" si="1162"/>
        <v>11.6027068837141+1.28274938968209i</v>
      </c>
      <c r="I2305" t="str">
        <f t="shared" si="1163"/>
        <v>1456.91359310227i</v>
      </c>
      <c r="J2305" t="str">
        <f t="shared" si="1157"/>
        <v>-2872.14759396827+318.726072935796i</v>
      </c>
      <c r="K2305" t="str">
        <f t="shared" si="1164"/>
        <v>0.0556060905599969-0.501085141045391i</v>
      </c>
      <c r="L2305" t="str">
        <f t="shared" si="1165"/>
        <v>0.00715522476010807-0.0546788193149621i</v>
      </c>
      <c r="M2305" t="str">
        <f t="shared" si="1166"/>
        <v>0.062761315320105-0.555763960360353i</v>
      </c>
      <c r="N2305" t="str">
        <f t="shared" si="1167"/>
        <v>-2.73349362223511i</v>
      </c>
      <c r="O2305" t="str">
        <f t="shared" si="1168"/>
        <v>-0.917876909103551-0.39686519088289i</v>
      </c>
      <c r="P2305" t="str">
        <f t="shared" si="1169"/>
        <v>1.91787690910355+0.39686519088289i</v>
      </c>
      <c r="Q2305" t="str">
        <f t="shared" si="1170"/>
        <v>-1.91787690910355+2.33662843135222i</v>
      </c>
      <c r="R2305" t="str">
        <f t="shared" si="1171"/>
        <v>-0.301039612938949-0.573698397543979i</v>
      </c>
      <c r="S2305" t="str">
        <f t="shared" si="1172"/>
        <v>0.28821588230659i</v>
      </c>
      <c r="T2305" t="str">
        <f t="shared" si="1173"/>
        <v>0.165348989826015-0.0867643976524335i</v>
      </c>
      <c r="U2305" t="e">
        <f t="shared" si="1174"/>
        <v>#DIV/0!</v>
      </c>
      <c r="V2305" t="str">
        <f t="shared" si="1175"/>
        <v>1.33333333333333E-06-0.000285992709958482i</v>
      </c>
      <c r="W2305" t="e">
        <f t="shared" si="1176"/>
        <v>#DIV/0!</v>
      </c>
      <c r="X2305" t="e">
        <f t="shared" si="1177"/>
        <v>#DIV/0!</v>
      </c>
      <c r="Y2305" t="str">
        <f t="shared" si="1178"/>
        <v>0.00083+0.37296987983418i</v>
      </c>
      <c r="Z2305" t="e">
        <f t="shared" si="1179"/>
        <v>#DIV/0!</v>
      </c>
      <c r="AA2305" t="e">
        <f t="shared" si="1180"/>
        <v>#DIV/0!</v>
      </c>
      <c r="AB2305" t="str">
        <f t="shared" si="1181"/>
        <v>1.01958106240995-0.535009840888117i</v>
      </c>
      <c r="AC2305" t="str">
        <f t="shared" si="1182"/>
        <v>0.766651060548576-0.600224330476708i</v>
      </c>
      <c r="AD2305" t="str">
        <f t="shared" si="1183"/>
        <v>1.16325101313413+0.212876141500268i</v>
      </c>
      <c r="AE2305" t="e">
        <f t="shared" si="1184"/>
        <v>#DIV/0!</v>
      </c>
      <c r="AF2305" t="str">
        <f t="shared" si="1185"/>
        <v>-19.2693790291126-1.21761595237494i</v>
      </c>
      <c r="AG2305" t="e">
        <f t="shared" si="1186"/>
        <v>#DIV/0!</v>
      </c>
      <c r="AH2305" t="e">
        <f t="shared" si="1187"/>
        <v>#DIV/0!</v>
      </c>
      <c r="AI2305" t="e">
        <f t="shared" si="1188"/>
        <v>#DIV/0!</v>
      </c>
      <c r="AJ2305" t="e">
        <f t="shared" si="1189"/>
        <v>#DIV/0!</v>
      </c>
      <c r="AK2305"/>
      <c r="AL2305"/>
      <c r="AM2305"/>
      <c r="AN2305"/>
    </row>
    <row r="2306" spans="1:40" x14ac:dyDescent="0.25">
      <c r="A2306"/>
      <c r="B2306">
        <f t="shared" si="1190"/>
        <v>372000</v>
      </c>
      <c r="C2306" s="186" t="str">
        <f t="shared" si="1158"/>
        <v>-7.10780332183209E-07+0.00847282792491948i</v>
      </c>
      <c r="D2306" s="158" t="str">
        <f t="shared" si="1159"/>
        <v>-7.66667211598253+0.0649583474243827i</v>
      </c>
      <c r="E2306" t="str">
        <f t="shared" si="1160"/>
        <v>7.99957457628474-0.0583370271500661i</v>
      </c>
      <c r="F2306" t="str">
        <f t="shared" si="1161"/>
        <v>0.999200681928844+5.82438047440818E-06i</v>
      </c>
      <c r="G2306">
        <f t="shared" si="1156"/>
        <v>1</v>
      </c>
      <c r="H2306" t="str">
        <f t="shared" si="1162"/>
        <v>11.6035161168521+1.27939731056478i</v>
      </c>
      <c r="I2306" t="str">
        <f t="shared" si="1163"/>
        <v>1460.84058391925i</v>
      </c>
      <c r="J2306" t="str">
        <f t="shared" si="1157"/>
        <v>-2887.65713445634+319.585172862848i</v>
      </c>
      <c r="K2306" t="str">
        <f t="shared" si="1164"/>
        <v>0.0553109432325129-0.499769868570905i</v>
      </c>
      <c r="L2306" t="str">
        <f t="shared" si="1165"/>
        <v>0.00711745088678137-0.0545367630113517i</v>
      </c>
      <c r="M2306" t="str">
        <f t="shared" si="1166"/>
        <v>0.0624283941192943-0.554306631582257i</v>
      </c>
      <c r="N2306" t="str">
        <f t="shared" si="1167"/>
        <v>-2.74086152957267i</v>
      </c>
      <c r="O2306" t="str">
        <f t="shared" si="1168"/>
        <v>-0.920776034752447-0.390091647982318i</v>
      </c>
      <c r="P2306" t="str">
        <f t="shared" si="1169"/>
        <v>1.92077603475245+0.390091647982318i</v>
      </c>
      <c r="Q2306" t="str">
        <f t="shared" si="1170"/>
        <v>-1.92077603475245+2.35076988159035i</v>
      </c>
      <c r="R2306" t="str">
        <f t="shared" si="1171"/>
        <v>-0.300837175986762-0.571274631035321i</v>
      </c>
      <c r="S2306" t="str">
        <f t="shared" si="1172"/>
        <v>0.28899274452305i</v>
      </c>
      <c r="T2306" t="str">
        <f t="shared" si="1173"/>
        <v>0.16509422349929-0.0869397611429781i</v>
      </c>
      <c r="U2306" t="e">
        <f t="shared" si="1174"/>
        <v>#DIV/0!</v>
      </c>
      <c r="V2306" t="str">
        <f t="shared" si="1175"/>
        <v>1.33333333333333E-06-0.000285223912351067i</v>
      </c>
      <c r="W2306" t="e">
        <f t="shared" si="1176"/>
        <v>#DIV/0!</v>
      </c>
      <c r="X2306" t="e">
        <f t="shared" si="1177"/>
        <v>#DIV/0!</v>
      </c>
      <c r="Y2306" t="str">
        <f t="shared" si="1178"/>
        <v>0.00083+0.373975189483329i</v>
      </c>
      <c r="Z2306" t="e">
        <f t="shared" si="1179"/>
        <v>#DIV/0!</v>
      </c>
      <c r="AA2306" t="e">
        <f t="shared" si="1180"/>
        <v>#DIV/0!</v>
      </c>
      <c r="AB2306" t="str">
        <f t="shared" si="1181"/>
        <v>1.01801011285445-0.536091173735603i</v>
      </c>
      <c r="AC2306" t="str">
        <f t="shared" si="1182"/>
        <v>0.766393843808344-0.597757067650865i</v>
      </c>
      <c r="AD2306" t="str">
        <f t="shared" si="1183"/>
        <v>1.1651110275987+0.209242517936485i</v>
      </c>
      <c r="AE2306" t="e">
        <f t="shared" si="1184"/>
        <v>#DIV/0!</v>
      </c>
      <c r="AF2306" t="str">
        <f t="shared" si="1185"/>
        <v>-19.2701882328346-1.2144389631404i</v>
      </c>
      <c r="AG2306" t="e">
        <f t="shared" si="1186"/>
        <v>#DIV/0!</v>
      </c>
      <c r="AH2306" t="e">
        <f t="shared" si="1187"/>
        <v>#DIV/0!</v>
      </c>
      <c r="AI2306" t="e">
        <f t="shared" si="1188"/>
        <v>#DIV/0!</v>
      </c>
      <c r="AJ2306" t="e">
        <f t="shared" si="1189"/>
        <v>#DIV/0!</v>
      </c>
      <c r="AK2306"/>
      <c r="AL2306"/>
      <c r="AM2306"/>
      <c r="AN2306"/>
    </row>
    <row r="2307" spans="1:40" x14ac:dyDescent="0.25">
      <c r="A2307"/>
      <c r="B2307">
        <f t="shared" si="1190"/>
        <v>373000</v>
      </c>
      <c r="C2307" s="186" t="str">
        <f t="shared" si="1158"/>
        <v>-7.06974286400011E-07+0.00845011256887081i</v>
      </c>
      <c r="D2307" s="158" t="str">
        <f t="shared" si="1159"/>
        <v>-7.66667208680289+0.0647841963613429i</v>
      </c>
      <c r="E2307" t="str">
        <f t="shared" si="1160"/>
        <v>7.99957228610869-0.0584938303694818i</v>
      </c>
      <c r="F2307" t="str">
        <f t="shared" si="1161"/>
        <v>0.999200682157316+5.84003574191097E-06i</v>
      </c>
      <c r="G2307">
        <f t="shared" si="1156"/>
        <v>1</v>
      </c>
      <c r="H2307" t="str">
        <f t="shared" si="1162"/>
        <v>11.6043189703636+1.27606244891888i</v>
      </c>
      <c r="I2307" t="str">
        <f t="shared" si="1163"/>
        <v>1464.76757473624i</v>
      </c>
      <c r="J2307" t="str">
        <f t="shared" si="1157"/>
        <v>-2903.20842337103+320.444272789898i</v>
      </c>
      <c r="K2307" t="str">
        <f t="shared" si="1164"/>
        <v>0.0550181306182563-0.498461398165718i</v>
      </c>
      <c r="L2307" t="str">
        <f t="shared" si="1165"/>
        <v>0.00707997366914714-0.0543954297917731i</v>
      </c>
      <c r="M2307" t="str">
        <f t="shared" si="1166"/>
        <v>0.0620981042874034-0.552856827957491i</v>
      </c>
      <c r="N2307" t="str">
        <f t="shared" si="1167"/>
        <v>-2.74822943691024i</v>
      </c>
      <c r="O2307" t="str">
        <f t="shared" si="1168"/>
        <v>-0.923625175325752-0.3832969286395i</v>
      </c>
      <c r="P2307" t="str">
        <f t="shared" si="1169"/>
        <v>1.92362517532575+0.3832969286395i</v>
      </c>
      <c r="Q2307" t="str">
        <f t="shared" si="1170"/>
        <v>-1.92362517532575+2.36493250827074i</v>
      </c>
      <c r="R2307" t="str">
        <f t="shared" si="1171"/>
        <v>-0.300633855727831-0.568861190409258i</v>
      </c>
      <c r="S2307" t="str">
        <f t="shared" si="1172"/>
        <v>0.289769606739511i</v>
      </c>
      <c r="T2307" t="str">
        <f t="shared" si="1173"/>
        <v>0.164838683434261-0.0871145541468365i</v>
      </c>
      <c r="U2307" t="e">
        <f t="shared" si="1174"/>
        <v>#DIV/0!</v>
      </c>
      <c r="V2307" t="str">
        <f t="shared" si="1175"/>
        <v>1.33333333333333E-06-0.000284459236982833i</v>
      </c>
      <c r="W2307" t="e">
        <f t="shared" si="1176"/>
        <v>#DIV/0!</v>
      </c>
      <c r="X2307" t="e">
        <f t="shared" si="1177"/>
        <v>#DIV/0!</v>
      </c>
      <c r="Y2307" t="str">
        <f t="shared" si="1178"/>
        <v>0.00083+0.374980499132478i</v>
      </c>
      <c r="Z2307" t="e">
        <f t="shared" si="1179"/>
        <v>#DIV/0!</v>
      </c>
      <c r="AA2307" t="e">
        <f t="shared" si="1180"/>
        <v>#DIV/0!</v>
      </c>
      <c r="AB2307" t="str">
        <f t="shared" si="1181"/>
        <v>1.01643439224518-0.537168988826964i</v>
      </c>
      <c r="AC2307" t="str">
        <f t="shared" si="1182"/>
        <v>0.766141105650936-0.595299869811706i</v>
      </c>
      <c r="AD2307" t="str">
        <f t="shared" si="1183"/>
        <v>1.16694532338441+0.205593211354094i</v>
      </c>
      <c r="AE2307" t="e">
        <f t="shared" si="1184"/>
        <v>#DIV/0!</v>
      </c>
      <c r="AF2307" t="str">
        <f t="shared" si="1185"/>
        <v>-19.2709910571665-1.21127825255754i</v>
      </c>
      <c r="AG2307" t="e">
        <f t="shared" si="1186"/>
        <v>#DIV/0!</v>
      </c>
      <c r="AH2307" t="e">
        <f t="shared" si="1187"/>
        <v>#DIV/0!</v>
      </c>
      <c r="AI2307" t="e">
        <f t="shared" si="1188"/>
        <v>#DIV/0!</v>
      </c>
      <c r="AJ2307" t="e">
        <f t="shared" si="1189"/>
        <v>#DIV/0!</v>
      </c>
      <c r="AK2307"/>
      <c r="AL2307"/>
      <c r="AM2307"/>
      <c r="AN2307"/>
    </row>
    <row r="2308" spans="1:40" x14ac:dyDescent="0.25">
      <c r="A2308"/>
      <c r="B2308">
        <f t="shared" si="1190"/>
        <v>374000</v>
      </c>
      <c r="C2308" s="186" t="str">
        <f t="shared" si="1158"/>
        <v>-7.03198729562071E-07+0.00842751868531187i</v>
      </c>
      <c r="D2308" s="158" t="str">
        <f t="shared" si="1159"/>
        <v>-7.66667205785693+0.064610976587391i</v>
      </c>
      <c r="E2308" t="str">
        <f t="shared" si="1160"/>
        <v>7.99956998978583-0.0586506334540396i</v>
      </c>
      <c r="F2308" t="str">
        <f t="shared" si="1161"/>
        <v>0.999200682386395+5.85569099597098E-06i</v>
      </c>
      <c r="G2308">
        <f t="shared" si="1156"/>
        <v>1</v>
      </c>
      <c r="H2308" t="str">
        <f t="shared" si="1162"/>
        <v>11.6051155108163+1.27274467450513i</v>
      </c>
      <c r="I2308" t="str">
        <f t="shared" si="1163"/>
        <v>1468.69456555323i</v>
      </c>
      <c r="J2308" t="str">
        <f t="shared" si="1157"/>
        <v>-2918.80146071233+321.303372716949i</v>
      </c>
      <c r="K2308" t="str">
        <f t="shared" si="1164"/>
        <v>0.0547276282519117-0.497159677884i</v>
      </c>
      <c r="L2308" t="str">
        <f t="shared" si="1165"/>
        <v>0.00704279002661069-0.0542548142559775i</v>
      </c>
      <c r="M2308" t="str">
        <f t="shared" si="1166"/>
        <v>0.0617704182785224-0.551414492139978i</v>
      </c>
      <c r="N2308" t="str">
        <f t="shared" si="1167"/>
        <v>-2.7555973442478i</v>
      </c>
      <c r="O2308" t="str">
        <f t="shared" si="1168"/>
        <v>-0.926424176155546-0.376481401711318i</v>
      </c>
      <c r="P2308" t="str">
        <f t="shared" si="1169"/>
        <v>1.92642417615555+0.376481401711318i</v>
      </c>
      <c r="Q2308" t="str">
        <f t="shared" si="1170"/>
        <v>-1.92642417615555+2.37911594253648i</v>
      </c>
      <c r="R2308" t="str">
        <f t="shared" si="1171"/>
        <v>-0.300429648826982-0.566457991107621i</v>
      </c>
      <c r="S2308" t="str">
        <f t="shared" si="1172"/>
        <v>0.29054646895597i</v>
      </c>
      <c r="T2308" t="str">
        <f t="shared" si="1173"/>
        <v>0.164582369128212-0.0872887736363617i</v>
      </c>
      <c r="U2308" t="e">
        <f t="shared" si="1174"/>
        <v>#DIV/0!</v>
      </c>
      <c r="V2308" t="str">
        <f t="shared" si="1175"/>
        <v>1.33333333333333E-06-0.000283698650787692i</v>
      </c>
      <c r="W2308" t="e">
        <f t="shared" si="1176"/>
        <v>#DIV/0!</v>
      </c>
      <c r="X2308" t="e">
        <f t="shared" si="1177"/>
        <v>#DIV/0!</v>
      </c>
      <c r="Y2308" t="str">
        <f t="shared" si="1178"/>
        <v>0.00083+0.375985808781626i</v>
      </c>
      <c r="Z2308" t="e">
        <f t="shared" si="1179"/>
        <v>#DIV/0!</v>
      </c>
      <c r="AA2308" t="e">
        <f t="shared" si="1180"/>
        <v>#DIV/0!</v>
      </c>
      <c r="AB2308" t="str">
        <f t="shared" si="1181"/>
        <v>1.01485389748227-0.538243267493011i</v>
      </c>
      <c r="AC2308" t="str">
        <f t="shared" si="1182"/>
        <v>0.765892811746648-0.592852658245105i</v>
      </c>
      <c r="AD2308" t="str">
        <f t="shared" si="1183"/>
        <v>1.16875376689711+0.201928399997935i</v>
      </c>
      <c r="AE2308" t="e">
        <f t="shared" si="1184"/>
        <v>#DIV/0!</v>
      </c>
      <c r="AF2308" t="str">
        <f t="shared" si="1185"/>
        <v>-19.2717875686732-1.20813369791774i</v>
      </c>
      <c r="AG2308" t="e">
        <f t="shared" si="1186"/>
        <v>#DIV/0!</v>
      </c>
      <c r="AH2308" t="e">
        <f t="shared" si="1187"/>
        <v>#DIV/0!</v>
      </c>
      <c r="AI2308" t="e">
        <f t="shared" si="1188"/>
        <v>#DIV/0!</v>
      </c>
      <c r="AJ2308" t="e">
        <f t="shared" si="1189"/>
        <v>#DIV/0!</v>
      </c>
      <c r="AK2308"/>
      <c r="AL2308"/>
      <c r="AM2308"/>
      <c r="AN2308"/>
    </row>
    <row r="2309" spans="1:40" x14ac:dyDescent="0.25">
      <c r="A2309"/>
      <c r="B2309">
        <f t="shared" si="1190"/>
        <v>375000</v>
      </c>
      <c r="C2309" s="186" t="str">
        <f t="shared" si="1158"/>
        <v>-6.99453336887979E-07+0.00840504530246274i</v>
      </c>
      <c r="D2309" s="158" t="str">
        <f t="shared" si="1159"/>
        <v>-7.66667202914228+0.0644386806522144i</v>
      </c>
      <c r="E2309" t="str">
        <f t="shared" si="1160"/>
        <v>7.99956768731618-0.0588074364033783i</v>
      </c>
      <c r="F2309" t="str">
        <f t="shared" si="1161"/>
        <v>0.999200682616094+5.87134623655232E-06i</v>
      </c>
      <c r="G2309">
        <f t="shared" ref="G2309:G2372" si="1191">IF($C$11=$C$7,$C$24,F2309)</f>
        <v>1</v>
      </c>
      <c r="H2309" t="str">
        <f t="shared" si="1162"/>
        <v>11.6059058039163+1.26944385837193i</v>
      </c>
      <c r="I2309" t="str">
        <f t="shared" si="1163"/>
        <v>1472.62155637022i</v>
      </c>
      <c r="J2309" t="str">
        <f t="shared" ref="J2309:J2372" si="1192">IMSUM(COMPLEX(0,2*PI()*B2309*$C$113*$C$112),COMPLEX(0,2*PI()*B2309*$C$113*$C$111),COMPLEX(0,2*PI()*B2309*$C$28*10^-12*$C$111),COMPLEX(-1*2*PI()*B2309*2*PI()*B2309*$C$113*$C$112*$C$28*10^-12*$C$111,0),COMPLEX(1,0))</f>
        <v>-2934.43624648025+322.162472643999i</v>
      </c>
      <c r="K2309" t="str">
        <f t="shared" si="1164"/>
        <v>0.054439411986546-0.495864656300054i</v>
      </c>
      <c r="L2309" t="str">
        <f t="shared" si="1165"/>
        <v>0.00700589691822984-0.0541149110561851i</v>
      </c>
      <c r="M2309" t="str">
        <f t="shared" si="1166"/>
        <v>0.0614453089047758-0.549979567356239i</v>
      </c>
      <c r="N2309" t="str">
        <f t="shared" si="1167"/>
        <v>-2.76296525158536i</v>
      </c>
      <c r="O2309" t="str">
        <f t="shared" si="1168"/>
        <v>-0.929172885295797-0.369645437184181i</v>
      </c>
      <c r="P2309" t="str">
        <f t="shared" si="1169"/>
        <v>1.9291728852958+0.369645437184181i</v>
      </c>
      <c r="Q2309" t="str">
        <f t="shared" si="1170"/>
        <v>-1.9291728852958+2.39331981440118i</v>
      </c>
      <c r="R2309" t="str">
        <f t="shared" si="1171"/>
        <v>-0.30022455193122-0.564064949484315i</v>
      </c>
      <c r="S2309" t="str">
        <f t="shared" si="1172"/>
        <v>0.291323331172429i</v>
      </c>
      <c r="T2309" t="str">
        <f t="shared" si="1173"/>
        <v>0.164325280081379-0.0874624165683529i</v>
      </c>
      <c r="U2309" t="e">
        <f t="shared" si="1174"/>
        <v>#DIV/0!</v>
      </c>
      <c r="V2309" t="str">
        <f t="shared" si="1175"/>
        <v>1.33333333333333E-06-0.000282942121052258i</v>
      </c>
      <c r="W2309" t="e">
        <f t="shared" si="1176"/>
        <v>#DIV/0!</v>
      </c>
      <c r="X2309" t="e">
        <f t="shared" si="1177"/>
        <v>#DIV/0!</v>
      </c>
      <c r="Y2309" t="str">
        <f t="shared" si="1178"/>
        <v>0.00083+0.376991118430775i</v>
      </c>
      <c r="Z2309" t="e">
        <f t="shared" si="1179"/>
        <v>#DIV/0!</v>
      </c>
      <c r="AA2309" t="e">
        <f t="shared" si="1180"/>
        <v>#DIV/0!</v>
      </c>
      <c r="AB2309" t="str">
        <f t="shared" si="1181"/>
        <v>1.01326862548406-0.539313990968648i</v>
      </c>
      <c r="AC2309" t="str">
        <f t="shared" si="1182"/>
        <v>0.765648928274282-0.59041535503111i</v>
      </c>
      <c r="AD2309" t="str">
        <f t="shared" si="1183"/>
        <v>1.17053622572282+0.198248263287443i</v>
      </c>
      <c r="AE2309" t="e">
        <f t="shared" si="1184"/>
        <v>#DIV/0!</v>
      </c>
      <c r="AF2309" t="str">
        <f t="shared" si="1185"/>
        <v>-19.2725778330586-1.20500517771972i</v>
      </c>
      <c r="AG2309" t="e">
        <f t="shared" si="1186"/>
        <v>#DIV/0!</v>
      </c>
      <c r="AH2309" t="e">
        <f t="shared" si="1187"/>
        <v>#DIV/0!</v>
      </c>
      <c r="AI2309" t="e">
        <f t="shared" si="1188"/>
        <v>#DIV/0!</v>
      </c>
      <c r="AJ2309" t="e">
        <f t="shared" si="1189"/>
        <v>#DIV/0!</v>
      </c>
      <c r="AK2309"/>
      <c r="AL2309"/>
      <c r="AM2309"/>
      <c r="AN2309"/>
    </row>
    <row r="2310" spans="1:40" x14ac:dyDescent="0.25">
      <c r="A2310"/>
      <c r="B2310">
        <f t="shared" si="1190"/>
        <v>376000</v>
      </c>
      <c r="C2310" s="186" t="str">
        <f t="shared" ref="C2310:C2373" si="1193">IMPRODUCT(COMPLEX(-1,0),IMDIV(IMPRODUCT(G2310,COMPLEX($C$100+$C$101,0)),COMPLEX($C$100,2*PI()*B2310*$C$103*$C$102*(2*$C$100+$C$101))))</f>
        <v>-6.95737787909475E-07+0.00838269145888156i</v>
      </c>
      <c r="D2310" s="158" t="str">
        <f t="shared" ref="D2310:D2373" si="1194">IMPRODUCT(COMPLEX($C$106,0),IMSUB(C2310,G2310))</f>
        <v>-7.66667200065639+0.0642673011847587i</v>
      </c>
      <c r="E2310" t="str">
        <f t="shared" ref="E2310:E2373" si="1195">IMDIV(COMPLEX($C$20*10^3,0),COMPLEX(1,2*PI()*B2310*$C$20*1000*$C$29*10^-12))</f>
        <v>7.99956537869973-0.0589642392171363i</v>
      </c>
      <c r="F2310" t="str">
        <f t="shared" ref="F2310:F2373" si="1196">IMDIV(COMPLEX($C$22*1000,0),IMSUM(COMPLEX($C$22*1000,0),E2310))</f>
        <v>0.999200682846401+5.88700146361884E-06i</v>
      </c>
      <c r="G2310">
        <f t="shared" si="1191"/>
        <v>1</v>
      </c>
      <c r="H2310" t="str">
        <f t="shared" ref="H2310:H2373" si="1197">IMPRODUCT(COMPLEX($C$108,0),IMPRODUCT(COMPLEX(-1,0),D2310),IMDIV(COMPLEX(0,2*PI()*B2310*$C$109*$C$110),COMPLEX(1,2*PI()*B2310*$C$109*$C$110)))</f>
        <v>11.6066899145207+1.26615987283971i</v>
      </c>
      <c r="I2310" t="str">
        <f t="shared" ref="I2310:I2373" si="1198">COMPLEX(0,2*PI()*B2310*$C$113*$C$112*$C$114)</f>
        <v>1476.5485471872i</v>
      </c>
      <c r="J2310" t="str">
        <f t="shared" si="1192"/>
        <v>-2950.11278067478+323.02157257105i</v>
      </c>
      <c r="K2310" t="str">
        <f t="shared" ref="K2310:K2373" si="1199">IMDIV(I2310,J2310)</f>
        <v>0.0541534579886715-0.494576282501921i</v>
      </c>
      <c r="L2310" t="str">
        <f t="shared" ref="L2310:L2373" si="1200">IMDIV(COMPLEX($C$117,0),COMPLEX(1,2*PI()*B2310*$C$115*$C$116))</f>
        <v>0.00696929134210762-0.0539757148964658i</v>
      </c>
      <c r="M2310" t="str">
        <f t="shared" ref="M2310:M2373" si="1201">IMSUM(K2310,L2310)</f>
        <v>0.0611227493307791-0.548551997398387i</v>
      </c>
      <c r="N2310" t="str">
        <f t="shared" ref="N2310:N2373" si="1202">COMPLEX(0,-2*PI()*B2310*$C$43)</f>
        <v>-2.77033315892292i</v>
      </c>
      <c r="O2310" t="str">
        <f t="shared" ref="O2310:O2373" si="1203">IMEXP(N2310)</f>
        <v>-0.931871153530595-0.362789406153982i</v>
      </c>
      <c r="P2310" t="str">
        <f t="shared" ref="P2310:P2373" si="1204">IMSUB(COMPLEX(1,0),O2310)</f>
        <v>1.9318711535306+0.362789406153982i</v>
      </c>
      <c r="Q2310" t="str">
        <f t="shared" ref="Q2310:Q2373" si="1205">IMSUM(COMPLEX(0,2*PI()*B2310*$C$43),O2310,COMPLEX(-1,0))</f>
        <v>-1.9318711535306+2.40754375276894i</v>
      </c>
      <c r="R2310" t="str">
        <f t="shared" ref="R2310:R2373" si="1206">IMDIV(P2310,Q2310)</f>
        <v>-0.300018561669671-0.561681982793442i</v>
      </c>
      <c r="S2310" t="str">
        <f t="shared" ref="S2310:S2373" si="1207">IMDIV(COMPLEX(0,2*PI()*B2310*$C$123),COMPLEX($C$124,0))</f>
        <v>0.29210019338889i</v>
      </c>
      <c r="T2310" t="str">
        <f t="shared" ref="T2310:T2373" si="1208">IMPRODUCT(R2310,S2310)</f>
        <v>0.16406741579702-0.0876354798839675i</v>
      </c>
      <c r="U2310" t="e">
        <f t="shared" ref="U2310:U2373" si="1209">IMDIV(COMPLEX(1,2*PI()*B2310*$C$16*10^-3*$C$15*10^-6),COMPLEX(0,2*PI()*B2310*$C$15*10^-6))</f>
        <v>#DIV/0!</v>
      </c>
      <c r="V2310" t="str">
        <f t="shared" ref="V2310:V2373" si="1210">IMSUM(COMPLEX($C$18*10^-3,0),IMDIV(COMPLEX(1,0),COMPLEX(0,2*PI()*B2310*($C$17*1*10^-6))))</f>
        <v>1.33333333333333E-06-0.000282189615411162i</v>
      </c>
      <c r="W2310" t="e">
        <f t="shared" ref="W2310:W2373" si="1211">IMDIV(IMPRODUCT(U2310,V2310),IMSUM(U2310,V2310))</f>
        <v>#DIV/0!</v>
      </c>
      <c r="X2310" t="e">
        <f t="shared" ref="X2310:X2373" si="1212">IMDIV(IMPRODUCT(COMPLEX($C$19,0),W2310),IMSUM(COMPLEX($C$19,0),W2310))</f>
        <v>#DIV/0!</v>
      </c>
      <c r="Y2310" t="str">
        <f t="shared" ref="Y2310:Y2373" si="1213">COMPLEX($C$13*10^-3,2*PI()*B2310*$C$12*0.000001)</f>
        <v>0.00083+0.377996428079924i</v>
      </c>
      <c r="Z2310" t="e">
        <f t="shared" ref="Z2310:Z2373" si="1214">IMPRODUCT(COMPLEX($C$6,0),IMDIV(X2310,IMSUM(X2310,Y2310)))</f>
        <v>#DIV/0!</v>
      </c>
      <c r="AA2310" t="e">
        <f t="shared" ref="AA2310:AA2373" si="1215">IMDIV(COMPLEX($C$6,0),IMSUM(X2310,Y2310))</f>
        <v>#DIV/0!</v>
      </c>
      <c r="AB2310" t="str">
        <f t="shared" ref="AB2310:AB2373" si="1216">IMPRODUCT(COMPLEX($C$119,0),T2310)</f>
        <v>1.01167857318752-0.540381140392326i</v>
      </c>
      <c r="AC2310" t="str">
        <f t="shared" ref="AC2310:AC2373" si="1217">IMSUM(COMPLEX(1,0),IMPRODUCT(AB2310,M2310))</f>
        <v>0.765409421913632-0.587987883034445i</v>
      </c>
      <c r="AD2310" t="str">
        <f t="shared" ref="AD2310:AD2373" si="1218">IMDIV(AB2310,AC2310)</f>
        <v>1.17229256863852+0.19455298180959i</v>
      </c>
      <c r="AE2310" t="e">
        <f t="shared" ref="AE2310:AE2373" si="1219">IMPRODUCT(AD2310,AA2310,X2310)</f>
        <v>#DIV/0!</v>
      </c>
      <c r="AF2310" t="str">
        <f t="shared" ref="AF2310:AF2373" si="1220">IMSUB(D2310,H2310)</f>
        <v>-19.2733619151771-1.20189257165495i</v>
      </c>
      <c r="AG2310" t="e">
        <f t="shared" ref="AG2310:AG2373" si="1221">IMSUM(COMPLEX(1,0),IMPRODUCT(AD2310,AA2310,COMPLEX($C$127,0)))</f>
        <v>#DIV/0!</v>
      </c>
      <c r="AH2310" t="e">
        <f t="shared" ref="AH2310:AH2373" si="1222">IMDIV(IMPRODUCT(AE2310,AF2310),AG2310)</f>
        <v>#DIV/0!</v>
      </c>
      <c r="AI2310" t="e">
        <f t="shared" ref="AI2310:AI2373" si="1223">20*LOG10(IMABS(AH2310))</f>
        <v>#DIV/0!</v>
      </c>
      <c r="AJ2310" t="e">
        <f t="shared" ref="AJ2310:AJ2373" si="1224">IMARGUMENT(AH2310)*180/PI()</f>
        <v>#DIV/0!</v>
      </c>
      <c r="AK2310"/>
      <c r="AL2310"/>
      <c r="AM2310"/>
      <c r="AN2310"/>
    </row>
    <row r="2311" spans="1:40" x14ac:dyDescent="0.25">
      <c r="A2311"/>
      <c r="B2311">
        <f t="shared" si="1190"/>
        <v>377000</v>
      </c>
      <c r="C2311" s="186" t="str">
        <f t="shared" si="1193"/>
        <v>-6.92051766402915E-07+0.00836045620332759i</v>
      </c>
      <c r="D2311" s="158" t="str">
        <f t="shared" si="1194"/>
        <v>-7.66667197239691+0.0640968308921782i</v>
      </c>
      <c r="E2311" t="str">
        <f t="shared" si="1195"/>
        <v>7.99956306393652-0.0591210418949523i</v>
      </c>
      <c r="F2311" t="str">
        <f t="shared" si="1196"/>
        <v>0.999200683077326+5.90265667713463E-06i</v>
      </c>
      <c r="G2311">
        <f t="shared" si="1191"/>
        <v>1</v>
      </c>
      <c r="H2311" t="str">
        <f t="shared" si="1197"/>
        <v>11.6074679066518+1.26289259148563i</v>
      </c>
      <c r="I2311" t="str">
        <f t="shared" si="1198"/>
        <v>1480.47553800419i</v>
      </c>
      <c r="J2311" t="str">
        <f t="shared" si="1192"/>
        <v>-2965.83106329594+323.880672498101i</v>
      </c>
      <c r="K2311" t="str">
        <f t="shared" si="1199"/>
        <v>0.0538697427333933-0.493294506085094i</v>
      </c>
      <c r="L2311" t="str">
        <f t="shared" si="1200"/>
        <v>0.00693297033479587-0.0538372205321289i</v>
      </c>
      <c r="M2311" t="str">
        <f t="shared" si="1201"/>
        <v>0.0608027130681892-0.547131726617223i</v>
      </c>
      <c r="N2311" t="str">
        <f t="shared" si="1202"/>
        <v>-2.77770106626048i</v>
      </c>
      <c r="O2311" t="str">
        <f t="shared" si="1203"/>
        <v>-0.934518834382255-0.355913680805939i</v>
      </c>
      <c r="P2311" t="str">
        <f t="shared" si="1204"/>
        <v>1.93451883438226+0.355913680805939i</v>
      </c>
      <c r="Q2311" t="str">
        <f t="shared" si="1205"/>
        <v>-1.93451883438226+2.42178738545454i</v>
      </c>
      <c r="R2311" t="str">
        <f t="shared" si="1206"/>
        <v>-0.299811674653488-0.559309009177605i</v>
      </c>
      <c r="S2311" t="str">
        <f t="shared" si="1207"/>
        <v>0.292877055605349i</v>
      </c>
      <c r="T2311" t="str">
        <f t="shared" si="1208"/>
        <v>0.163808775781482-0.0878079605086224i</v>
      </c>
      <c r="U2311" t="e">
        <f t="shared" si="1209"/>
        <v>#DIV/0!</v>
      </c>
      <c r="V2311" t="str">
        <f t="shared" si="1210"/>
        <v>1.33333333333333E-06-0.000281441101842432i</v>
      </c>
      <c r="W2311" t="e">
        <f t="shared" si="1211"/>
        <v>#DIV/0!</v>
      </c>
      <c r="X2311" t="e">
        <f t="shared" si="1212"/>
        <v>#DIV/0!</v>
      </c>
      <c r="Y2311" t="str">
        <f t="shared" si="1213"/>
        <v>0.00083+0.379001737729073i</v>
      </c>
      <c r="Z2311" t="e">
        <f t="shared" si="1214"/>
        <v>#DIV/0!</v>
      </c>
      <c r="AA2311" t="e">
        <f t="shared" si="1215"/>
        <v>#DIV/0!</v>
      </c>
      <c r="AB2311" t="str">
        <f t="shared" si="1216"/>
        <v>1.01008373754866-0.541444696805436i</v>
      </c>
      <c r="AC2311" t="str">
        <f t="shared" si="1217"/>
        <v>0.765174259838118-0.58557016589513i</v>
      </c>
      <c r="AD2311" t="str">
        <f t="shared" si="1218"/>
        <v>1.17402266562286+0.190842737311733i</v>
      </c>
      <c r="AE2311" t="e">
        <f t="shared" si="1219"/>
        <v>#DIV/0!</v>
      </c>
      <c r="AF2311" t="str">
        <f t="shared" si="1220"/>
        <v>-19.2741398790487-1.19879576059345i</v>
      </c>
      <c r="AG2311" t="e">
        <f t="shared" si="1221"/>
        <v>#DIV/0!</v>
      </c>
      <c r="AH2311" t="e">
        <f t="shared" si="1222"/>
        <v>#DIV/0!</v>
      </c>
      <c r="AI2311" t="e">
        <f t="shared" si="1223"/>
        <v>#DIV/0!</v>
      </c>
      <c r="AJ2311" t="e">
        <f t="shared" si="1224"/>
        <v>#DIV/0!</v>
      </c>
      <c r="AK2311"/>
      <c r="AL2311"/>
      <c r="AM2311"/>
      <c r="AN2311"/>
    </row>
    <row r="2312" spans="1:40" x14ac:dyDescent="0.25">
      <c r="A2312"/>
      <c r="B2312">
        <f t="shared" si="1190"/>
        <v>378000</v>
      </c>
      <c r="C2312" s="186" t="str">
        <f t="shared" si="1193"/>
        <v>-6.88394960321949E-07+0.00833833859462599i</v>
      </c>
      <c r="D2312" s="158" t="str">
        <f t="shared" si="1194"/>
        <v>-7.66667194436136+0.0639272625587993i</v>
      </c>
      <c r="E2312" t="str">
        <f t="shared" si="1195"/>
        <v>7.99956074302653-0.0592778444364648i</v>
      </c>
      <c r="F2312" t="str">
        <f t="shared" si="1196"/>
        <v>0.99920068330886+5.91831187706353E-06i</v>
      </c>
      <c r="G2312">
        <f t="shared" si="1191"/>
        <v>1</v>
      </c>
      <c r="H2312" t="str">
        <f t="shared" si="1197"/>
        <v>11.6082398435084+1.25964188912843i</v>
      </c>
      <c r="I2312" t="str">
        <f t="shared" si="1198"/>
        <v>1484.40252882118i</v>
      </c>
      <c r="J2312" t="str">
        <f t="shared" si="1192"/>
        <v>-2981.59109434371+324.739772425151i</v>
      </c>
      <c r="K2312" t="str">
        <f t="shared" si="1199"/>
        <v>0.0535882429996469-0.492019277146291i</v>
      </c>
      <c r="L2312" t="str">
        <f t="shared" si="1200"/>
        <v>0.00689693097070912-0.0536994227691197i</v>
      </c>
      <c r="M2312" t="str">
        <f t="shared" si="1201"/>
        <v>0.060485173970356-0.545718699915411i</v>
      </c>
      <c r="N2312" t="str">
        <f t="shared" si="1202"/>
        <v>-2.78506897359804i</v>
      </c>
      <c r="O2312" t="str">
        <f t="shared" si="1203"/>
        <v>-0.93711578411927-0.349018634394392i</v>
      </c>
      <c r="P2312" t="str">
        <f t="shared" si="1204"/>
        <v>1.93711578411927+0.349018634394392i</v>
      </c>
      <c r="Q2312" t="str">
        <f t="shared" si="1205"/>
        <v>-1.93711578411927+2.43605033920365i</v>
      </c>
      <c r="R2312" t="str">
        <f t="shared" si="1206"/>
        <v>-0.299603887475769-0.556945947656397i</v>
      </c>
      <c r="S2312" t="str">
        <f t="shared" si="1207"/>
        <v>0.293653917821809i</v>
      </c>
      <c r="T2312" t="str">
        <f t="shared" si="1208"/>
        <v>0.163549359544281-0.087979855351904i</v>
      </c>
      <c r="U2312" t="e">
        <f t="shared" si="1209"/>
        <v>#DIV/0!</v>
      </c>
      <c r="V2312" t="str">
        <f t="shared" si="1210"/>
        <v>1.33333333333333E-06-0.000280696548662954i</v>
      </c>
      <c r="W2312" t="e">
        <f t="shared" si="1211"/>
        <v>#DIV/0!</v>
      </c>
      <c r="X2312" t="e">
        <f t="shared" si="1212"/>
        <v>#DIV/0!</v>
      </c>
      <c r="Y2312" t="str">
        <f t="shared" si="1213"/>
        <v>0.00083+0.380007047378221i</v>
      </c>
      <c r="Z2312" t="e">
        <f t="shared" si="1214"/>
        <v>#DIV/0!</v>
      </c>
      <c r="AA2312" t="e">
        <f t="shared" si="1215"/>
        <v>#DIV/0!</v>
      </c>
      <c r="AB2312" t="str">
        <f t="shared" si="1216"/>
        <v>1.00848411554304-0.542504641151756i</v>
      </c>
      <c r="AC2312" t="str">
        <f t="shared" si="1217"/>
        <v>0.764943409707549-0.58316212801928i</v>
      </c>
      <c r="AD2312" t="str">
        <f t="shared" si="1218"/>
        <v>1.17572638786693+0.187117712694413i</v>
      </c>
      <c r="AE2312" t="e">
        <f t="shared" si="1219"/>
        <v>#DIV/0!</v>
      </c>
      <c r="AF2312" t="str">
        <f t="shared" si="1220"/>
        <v>-19.2749117878698-1.19571462656963i</v>
      </c>
      <c r="AG2312" t="e">
        <f t="shared" si="1221"/>
        <v>#DIV/0!</v>
      </c>
      <c r="AH2312" t="e">
        <f t="shared" si="1222"/>
        <v>#DIV/0!</v>
      </c>
      <c r="AI2312" t="e">
        <f t="shared" si="1223"/>
        <v>#DIV/0!</v>
      </c>
      <c r="AJ2312" t="e">
        <f t="shared" si="1224"/>
        <v>#DIV/0!</v>
      </c>
      <c r="AK2312"/>
      <c r="AL2312"/>
      <c r="AM2312"/>
      <c r="AN2312"/>
    </row>
    <row r="2313" spans="1:40" x14ac:dyDescent="0.25">
      <c r="A2313"/>
      <c r="B2313">
        <f t="shared" si="1190"/>
        <v>379000</v>
      </c>
      <c r="C2313" s="186" t="str">
        <f t="shared" si="1193"/>
        <v>-6.84767061731503E-07+0.0083163377015352i</v>
      </c>
      <c r="D2313" s="158" t="str">
        <f t="shared" si="1194"/>
        <v>-7.66667191654746+0.0637585890451032i</v>
      </c>
      <c r="E2313" t="str">
        <f t="shared" si="1195"/>
        <v>7.9995584159698-0.0594346468413124i</v>
      </c>
      <c r="F2313" t="str">
        <f t="shared" si="1196"/>
        <v>0.999200683541002+5.93396706336954E-06i</v>
      </c>
      <c r="G2313">
        <f t="shared" si="1191"/>
        <v>1</v>
      </c>
      <c r="H2313" t="str">
        <f t="shared" si="1197"/>
        <v>11.6090057874799+1.25640764181352i</v>
      </c>
      <c r="I2313" t="str">
        <f t="shared" si="1198"/>
        <v>1488.32951963816i</v>
      </c>
      <c r="J2313" t="str">
        <f t="shared" si="1192"/>
        <v>-2997.39287381809+325.598872352202i</v>
      </c>
      <c r="K2313" t="str">
        <f t="shared" si="1199"/>
        <v>0.0533089358655186-0.490750546277346i</v>
      </c>
      <c r="L2313" t="str">
        <f t="shared" si="1200"/>
        <v>0.00686117036154909-0.0535623164634257i</v>
      </c>
      <c r="M2313" t="str">
        <f t="shared" si="1201"/>
        <v>0.0601701062270677-0.544312862740772i</v>
      </c>
      <c r="N2313" t="str">
        <f t="shared" si="1202"/>
        <v>-2.7924368809356i</v>
      </c>
      <c r="O2313" t="str">
        <f t="shared" si="1203"/>
        <v>-0.939661861764112-0.342104641222541i</v>
      </c>
      <c r="P2313" t="str">
        <f t="shared" si="1204"/>
        <v>1.93966186176411+0.342104641222541i</v>
      </c>
      <c r="Q2313" t="str">
        <f t="shared" si="1205"/>
        <v>-1.93966186176411+2.45033223971306i</v>
      </c>
      <c r="R2313" t="str">
        <f t="shared" si="1206"/>
        <v>-0.299395196711482-0.554592718115083i</v>
      </c>
      <c r="S2313" t="str">
        <f t="shared" si="1207"/>
        <v>0.29443078003827i</v>
      </c>
      <c r="T2313" t="str">
        <f t="shared" si="1208"/>
        <v>0.163289166598168-0.0881511613074729i</v>
      </c>
      <c r="U2313" t="e">
        <f t="shared" si="1209"/>
        <v>#DIV/0!</v>
      </c>
      <c r="V2313" t="str">
        <f t="shared" si="1210"/>
        <v>1.33333333333333E-06-0.000279955924524003i</v>
      </c>
      <c r="W2313" t="e">
        <f t="shared" si="1211"/>
        <v>#DIV/0!</v>
      </c>
      <c r="X2313" t="e">
        <f t="shared" si="1212"/>
        <v>#DIV/0!</v>
      </c>
      <c r="Y2313" t="str">
        <f t="shared" si="1213"/>
        <v>0.00083+0.38101235702737i</v>
      </c>
      <c r="Z2313" t="e">
        <f t="shared" si="1214"/>
        <v>#DIV/0!</v>
      </c>
      <c r="AA2313" t="e">
        <f t="shared" si="1215"/>
        <v>#DIV/0!</v>
      </c>
      <c r="AB2313" t="str">
        <f t="shared" si="1216"/>
        <v>1.00687970416618-0.543560954276861i</v>
      </c>
      <c r="AC2313" t="str">
        <f t="shared" si="1217"/>
        <v>0.764716839661013-0.58076369457i</v>
      </c>
      <c r="AD2313" t="str">
        <f t="shared" si="1218"/>
        <v>1.17740360778491+0.18337809200398i</v>
      </c>
      <c r="AE2313" t="e">
        <f t="shared" si="1219"/>
        <v>#DIV/0!</v>
      </c>
      <c r="AF2313" t="str">
        <f t="shared" si="1220"/>
        <v>-19.2756777040274-1.19264905276842i</v>
      </c>
      <c r="AG2313" t="e">
        <f t="shared" si="1221"/>
        <v>#DIV/0!</v>
      </c>
      <c r="AH2313" t="e">
        <f t="shared" si="1222"/>
        <v>#DIV/0!</v>
      </c>
      <c r="AI2313" t="e">
        <f t="shared" si="1223"/>
        <v>#DIV/0!</v>
      </c>
      <c r="AJ2313" t="e">
        <f t="shared" si="1224"/>
        <v>#DIV/0!</v>
      </c>
      <c r="AK2313"/>
      <c r="AL2313"/>
      <c r="AM2313"/>
      <c r="AN2313"/>
    </row>
    <row r="2314" spans="1:40" x14ac:dyDescent="0.25">
      <c r="A2314"/>
      <c r="B2314">
        <f t="shared" si="1190"/>
        <v>380000</v>
      </c>
      <c r="C2314" s="186" t="str">
        <f t="shared" si="1193"/>
        <v>-6.81167766742933E-07+0.0082944526026162i</v>
      </c>
      <c r="D2314" s="158" t="str">
        <f t="shared" si="1194"/>
        <v>-7.66667188895291+0.0635908032867242i</v>
      </c>
      <c r="E2314" t="str">
        <f t="shared" si="1195"/>
        <v>7.99955608276632-0.0595914491091337i</v>
      </c>
      <c r="F2314" t="str">
        <f t="shared" si="1196"/>
        <v>0.999200683773763+5.94962223601673E-06i</v>
      </c>
      <c r="G2314">
        <f t="shared" si="1191"/>
        <v>1</v>
      </c>
      <c r="H2314" t="str">
        <f t="shared" si="1197"/>
        <v>11.6097658001577+1.25318972679832i</v>
      </c>
      <c r="I2314" t="str">
        <f t="shared" si="1198"/>
        <v>1492.25651045515i</v>
      </c>
      <c r="J2314" t="str">
        <f t="shared" si="1192"/>
        <v>-3013.2364017191+326.457972279252i</v>
      </c>
      <c r="K2314" t="str">
        <f t="shared" si="1199"/>
        <v>0.0530317987036508-0.489488264559181i</v>
      </c>
      <c r="L2314" t="str">
        <f t="shared" si="1200"/>
        <v>0.00682568565573911-0.0534258965204905i</v>
      </c>
      <c r="M2314" t="str">
        <f t="shared" si="1201"/>
        <v>0.0598574843593899-0.542914161079671i</v>
      </c>
      <c r="N2314" t="str">
        <f t="shared" si="1202"/>
        <v>-2.79980478827316i</v>
      </c>
      <c r="O2314" t="str">
        <f t="shared" si="1203"/>
        <v>-0.942156929100886-0.335172076622126i</v>
      </c>
      <c r="P2314" t="str">
        <f t="shared" si="1204"/>
        <v>1.94215692910089+0.335172076622126i</v>
      </c>
      <c r="Q2314" t="str">
        <f t="shared" si="1205"/>
        <v>-1.94215692910089+2.46463271165103i</v>
      </c>
      <c r="R2314" t="str">
        <f t="shared" si="1206"/>
        <v>-0.299185598917375-0.552249241293455i</v>
      </c>
      <c r="S2314" t="str">
        <f t="shared" si="1207"/>
        <v>0.295207642254729i</v>
      </c>
      <c r="T2314" t="str">
        <f t="shared" si="1208"/>
        <v>0.163028196459204-0.0883218752529673i</v>
      </c>
      <c r="U2314" t="e">
        <f t="shared" si="1209"/>
        <v>#DIV/0!</v>
      </c>
      <c r="V2314" t="str">
        <f t="shared" si="1210"/>
        <v>1.33333333333333E-06-0.000279219198406834i</v>
      </c>
      <c r="W2314" t="e">
        <f t="shared" si="1211"/>
        <v>#DIV/0!</v>
      </c>
      <c r="X2314" t="e">
        <f t="shared" si="1212"/>
        <v>#DIV/0!</v>
      </c>
      <c r="Y2314" t="str">
        <f t="shared" si="1213"/>
        <v>0.00083+0.382017666676519i</v>
      </c>
      <c r="Z2314" t="e">
        <f t="shared" si="1214"/>
        <v>#DIV/0!</v>
      </c>
      <c r="AA2314" t="e">
        <f t="shared" si="1215"/>
        <v>#DIV/0!</v>
      </c>
      <c r="AB2314" t="str">
        <f t="shared" si="1216"/>
        <v>1.00527050043399-0.544613616927529i</v>
      </c>
      <c r="AC2314" t="str">
        <f t="shared" si="1217"/>
        <v>0.764494518309909-0.578374791458411i</v>
      </c>
      <c r="AD2314" t="str">
        <f t="shared" si="1218"/>
        <v>1.17905419902475+0.17962406042512i</v>
      </c>
      <c r="AE2314" t="e">
        <f t="shared" si="1219"/>
        <v>#DIV/0!</v>
      </c>
      <c r="AF2314" t="str">
        <f t="shared" si="1220"/>
        <v>-19.2764376891106-1.1895989235116i</v>
      </c>
      <c r="AG2314" t="e">
        <f t="shared" si="1221"/>
        <v>#DIV/0!</v>
      </c>
      <c r="AH2314" t="e">
        <f t="shared" si="1222"/>
        <v>#DIV/0!</v>
      </c>
      <c r="AI2314" t="e">
        <f t="shared" si="1223"/>
        <v>#DIV/0!</v>
      </c>
      <c r="AJ2314" t="e">
        <f t="shared" si="1224"/>
        <v>#DIV/0!</v>
      </c>
      <c r="AK2314"/>
      <c r="AL2314"/>
      <c r="AM2314"/>
      <c r="AN2314"/>
    </row>
    <row r="2315" spans="1:40" x14ac:dyDescent="0.25">
      <c r="A2315"/>
      <c r="B2315">
        <f t="shared" si="1190"/>
        <v>381000</v>
      </c>
      <c r="C2315" s="186" t="str">
        <f t="shared" si="1193"/>
        <v>-6.77596775450413E-07+0.00827268238610394i</v>
      </c>
      <c r="D2315" s="158" t="str">
        <f t="shared" si="1194"/>
        <v>-7.66667186157532+0.0634238982934636i</v>
      </c>
      <c r="E2315" t="str">
        <f t="shared" si="1195"/>
        <v>7.99955374341611-0.0597482512395673i</v>
      </c>
      <c r="F2315" t="str">
        <f t="shared" si="1196"/>
        <v>0.999200684007143+5.96527739496909E-06i</v>
      </c>
      <c r="G2315">
        <f t="shared" si="1191"/>
        <v>1</v>
      </c>
      <c r="H2315" t="str">
        <f t="shared" si="1197"/>
        <v>11.6105199423474+1.24998802253767i</v>
      </c>
      <c r="I2315" t="str">
        <f t="shared" si="1198"/>
        <v>1496.18350127214i</v>
      </c>
      <c r="J2315" t="str">
        <f t="shared" si="1192"/>
        <v>-3029.12167804672+327.317072206304i</v>
      </c>
      <c r="K2315" t="str">
        <f t="shared" si="1199"/>
        <v>0.0527568091767304-0.488232383555856i</v>
      </c>
      <c r="L2315" t="str">
        <f t="shared" si="1200"/>
        <v>0.00679047403786854-0.0532901578946353i</v>
      </c>
      <c r="M2315" t="str">
        <f t="shared" si="1201"/>
        <v>0.0595472832145989-0.541522541450491i</v>
      </c>
      <c r="N2315" t="str">
        <f t="shared" si="1202"/>
        <v>-2.80717269561072i</v>
      </c>
      <c r="O2315" t="str">
        <f t="shared" si="1203"/>
        <v>-0.944600850682834-0.328221316933051i</v>
      </c>
      <c r="P2315" t="str">
        <f t="shared" si="1204"/>
        <v>1.94460085068283+0.328221316933051i</v>
      </c>
      <c r="Q2315" t="str">
        <f t="shared" si="1205"/>
        <v>-1.94460085068283+2.47895137867767i</v>
      </c>
      <c r="R2315" t="str">
        <f t="shared" si="1206"/>
        <v>-0.298975090631881-0.549915438774869i</v>
      </c>
      <c r="S2315" t="str">
        <f t="shared" si="1207"/>
        <v>0.295984504471188i</v>
      </c>
      <c r="T2315" t="str">
        <f t="shared" si="1208"/>
        <v>0.162766448646836-0.0884919940499058i</v>
      </c>
      <c r="U2315" t="e">
        <f t="shared" si="1209"/>
        <v>#DIV/0!</v>
      </c>
      <c r="V2315" t="str">
        <f t="shared" si="1210"/>
        <v>1.33333333333333E-06-0.000278486339618365i</v>
      </c>
      <c r="W2315" t="e">
        <f t="shared" si="1211"/>
        <v>#DIV/0!</v>
      </c>
      <c r="X2315" t="e">
        <f t="shared" si="1212"/>
        <v>#DIV/0!</v>
      </c>
      <c r="Y2315" t="str">
        <f t="shared" si="1213"/>
        <v>0.00083+0.383022976325668i</v>
      </c>
      <c r="Z2315" t="e">
        <f t="shared" si="1214"/>
        <v>#DIV/0!</v>
      </c>
      <c r="AA2315" t="e">
        <f t="shared" si="1215"/>
        <v>#DIV/0!</v>
      </c>
      <c r="AB2315" t="str">
        <f t="shared" si="1216"/>
        <v>1.00365650138326-0.545662609751137i</v>
      </c>
      <c r="AC2315" t="str">
        <f t="shared" si="1217"/>
        <v>0.764276414731099-0.575995345334839i</v>
      </c>
      <c r="AD2315" t="str">
        <f t="shared" si="1218"/>
        <v>1.18067803647871+0.175855804273335i</v>
      </c>
      <c r="AE2315" t="e">
        <f t="shared" si="1219"/>
        <v>#DIV/0!</v>
      </c>
      <c r="AF2315" t="str">
        <f t="shared" si="1220"/>
        <v>-19.2771918039227-1.18656412424421i</v>
      </c>
      <c r="AG2315" t="e">
        <f t="shared" si="1221"/>
        <v>#DIV/0!</v>
      </c>
      <c r="AH2315" t="e">
        <f t="shared" si="1222"/>
        <v>#DIV/0!</v>
      </c>
      <c r="AI2315" t="e">
        <f t="shared" si="1223"/>
        <v>#DIV/0!</v>
      </c>
      <c r="AJ2315" t="e">
        <f t="shared" si="1224"/>
        <v>#DIV/0!</v>
      </c>
      <c r="AK2315"/>
      <c r="AL2315"/>
      <c r="AM2315"/>
      <c r="AN2315"/>
    </row>
    <row r="2316" spans="1:40" x14ac:dyDescent="0.25">
      <c r="A2316"/>
      <c r="B2316">
        <f t="shared" si="1190"/>
        <v>382000</v>
      </c>
      <c r="C2316" s="186" t="str">
        <f t="shared" si="1193"/>
        <v>-6.74053791868425E-07+0.00825102614978055i</v>
      </c>
      <c r="D2316" s="158" t="str">
        <f t="shared" si="1194"/>
        <v>-7.66667183441239+0.0632578671483176i</v>
      </c>
      <c r="E2316" t="str">
        <f t="shared" si="1195"/>
        <v>7.99955139791918-0.0599050532322518i</v>
      </c>
      <c r="F2316" t="str">
        <f t="shared" si="1196"/>
        <v>0.999200684241131+5.98093254019047E-06i</v>
      </c>
      <c r="G2316">
        <f t="shared" si="1191"/>
        <v>1</v>
      </c>
      <c r="H2316" t="str">
        <f t="shared" si="1197"/>
        <v>11.6112682740813+1.24680240866966i</v>
      </c>
      <c r="I2316" t="str">
        <f t="shared" si="1198"/>
        <v>1500.11049208913i</v>
      </c>
      <c r="J2316" t="str">
        <f t="shared" si="1192"/>
        <v>-3045.04870280095+328.176172133354i</v>
      </c>
      <c r="K2316" t="str">
        <f t="shared" si="1199"/>
        <v>0.0524839452330528-0.48698285530871i</v>
      </c>
      <c r="L2316" t="str">
        <f t="shared" si="1200"/>
        <v>0.00675553272814689-0.0531550955884886i</v>
      </c>
      <c r="M2316" t="str">
        <f t="shared" si="1201"/>
        <v>0.0592394779611997-0.540137950897199i</v>
      </c>
      <c r="N2316" t="str">
        <f t="shared" si="1202"/>
        <v>-2.81454060294828i</v>
      </c>
      <c r="O2316" t="str">
        <f t="shared" si="1203"/>
        <v>-0.946993493839685-0.321252739482959i</v>
      </c>
      <c r="P2316" t="str">
        <f t="shared" si="1204"/>
        <v>1.94699349383969+0.321252739482959i</v>
      </c>
      <c r="Q2316" t="str">
        <f t="shared" si="1205"/>
        <v>-1.94699349383969+2.49328786346532i</v>
      </c>
      <c r="R2316" t="str">
        <f t="shared" si="1206"/>
        <v>-0.298763668375069-0.547591232975471i</v>
      </c>
      <c r="S2316" t="str">
        <f t="shared" si="1207"/>
        <v>0.296761366687649i</v>
      </c>
      <c r="T2316" t="str">
        <f t="shared" si="1208"/>
        <v>0.162503922683976-0.088661514543601i</v>
      </c>
      <c r="U2316" t="e">
        <f t="shared" si="1209"/>
        <v>#DIV/0!</v>
      </c>
      <c r="V2316" t="str">
        <f t="shared" si="1210"/>
        <v>1.33333333333333E-06-0.000277757317786903i</v>
      </c>
      <c r="W2316" t="e">
        <f t="shared" si="1211"/>
        <v>#DIV/0!</v>
      </c>
      <c r="X2316" t="e">
        <f t="shared" si="1212"/>
        <v>#DIV/0!</v>
      </c>
      <c r="Y2316" t="str">
        <f t="shared" si="1213"/>
        <v>0.00083+0.384028285974816i</v>
      </c>
      <c r="Z2316" t="e">
        <f t="shared" si="1214"/>
        <v>#DIV/0!</v>
      </c>
      <c r="AA2316" t="e">
        <f t="shared" si="1215"/>
        <v>#DIV/0!</v>
      </c>
      <c r="AB2316" t="str">
        <f t="shared" si="1216"/>
        <v>1.00203770407217-0.546707913295138i</v>
      </c>
      <c r="AC2316" t="str">
        <f t="shared" si="1217"/>
        <v>0.764062498460155-0.573625283580137i</v>
      </c>
      <c r="AD2316" t="str">
        <f t="shared" si="1218"/>
        <v>1.18227499629411+0.172073510987309i</v>
      </c>
      <c r="AE2316" t="e">
        <f t="shared" si="1219"/>
        <v>#DIV/0!</v>
      </c>
      <c r="AF2316" t="str">
        <f t="shared" si="1220"/>
        <v>-19.2779401084937-1.18354454152134i</v>
      </c>
      <c r="AG2316" t="e">
        <f t="shared" si="1221"/>
        <v>#DIV/0!</v>
      </c>
      <c r="AH2316" t="e">
        <f t="shared" si="1222"/>
        <v>#DIV/0!</v>
      </c>
      <c r="AI2316" t="e">
        <f t="shared" si="1223"/>
        <v>#DIV/0!</v>
      </c>
      <c r="AJ2316" t="e">
        <f t="shared" si="1224"/>
        <v>#DIV/0!</v>
      </c>
      <c r="AK2316"/>
      <c r="AL2316"/>
      <c r="AM2316"/>
      <c r="AN2316"/>
    </row>
    <row r="2317" spans="1:40" x14ac:dyDescent="0.25">
      <c r="A2317"/>
      <c r="B2317">
        <f t="shared" si="1190"/>
        <v>383000</v>
      </c>
      <c r="C2317" s="186" t="str">
        <f t="shared" si="1193"/>
        <v>-6.70538523870439E-07+0.00822948300085081i</v>
      </c>
      <c r="D2317" s="158" t="str">
        <f t="shared" si="1194"/>
        <v>-7.66667180746199+0.0630927030065229i</v>
      </c>
      <c r="E2317" t="str">
        <f t="shared" si="1195"/>
        <v>7.99954904627553-0.0600618550868257i</v>
      </c>
      <c r="F2317" t="str">
        <f t="shared" si="1196"/>
        <v>0.999200684475727+5.99658767164484E-06i</v>
      </c>
      <c r="G2317">
        <f t="shared" si="1191"/>
        <v>1</v>
      </c>
      <c r="H2317" t="str">
        <f t="shared" si="1197"/>
        <v>11.6120108546298+1.24363276600146i</v>
      </c>
      <c r="I2317" t="str">
        <f t="shared" si="1198"/>
        <v>1504.03748290611i</v>
      </c>
      <c r="J2317" t="str">
        <f t="shared" si="1192"/>
        <v>-3061.0174759818+329.035272060405i</v>
      </c>
      <c r="K2317" t="str">
        <f t="shared" si="1199"/>
        <v>0.0522131851021695-0.485739632330579i</v>
      </c>
      <c r="L2317" t="str">
        <f t="shared" si="1200"/>
        <v>0.00672085898186756-0.0530207046524239i</v>
      </c>
      <c r="M2317" t="str">
        <f t="shared" si="1201"/>
        <v>0.0589340440840371-0.538760336983003i</v>
      </c>
      <c r="N2317" t="str">
        <f t="shared" si="1202"/>
        <v>-2.82190851028584i</v>
      </c>
      <c r="O2317" t="str">
        <f t="shared" si="1203"/>
        <v>-0.949334728684862-0.31426672256674i</v>
      </c>
      <c r="P2317" t="str">
        <f t="shared" si="1204"/>
        <v>1.94933472868486+0.31426672256674i</v>
      </c>
      <c r="Q2317" t="str">
        <f t="shared" si="1205"/>
        <v>-1.94933472868486+2.5076417877191i</v>
      </c>
      <c r="R2317" t="str">
        <f t="shared" si="1206"/>
        <v>-0.298551328648516-0.545276547133561i</v>
      </c>
      <c r="S2317" t="str">
        <f t="shared" si="1207"/>
        <v>0.297538228904108i</v>
      </c>
      <c r="T2317" t="str">
        <f t="shared" si="1208"/>
        <v>0.162240618097067-0.0888304335630477i</v>
      </c>
      <c r="U2317" t="e">
        <f t="shared" si="1209"/>
        <v>#DIV/0!</v>
      </c>
      <c r="V2317" t="str">
        <f t="shared" si="1210"/>
        <v>1.33333333333333E-06-0.000277032102857956i</v>
      </c>
      <c r="W2317" t="e">
        <f t="shared" si="1211"/>
        <v>#DIV/0!</v>
      </c>
      <c r="X2317" t="e">
        <f t="shared" si="1212"/>
        <v>#DIV/0!</v>
      </c>
      <c r="Y2317" t="str">
        <f t="shared" si="1213"/>
        <v>0.00083+0.385033595623965i</v>
      </c>
      <c r="Z2317" t="e">
        <f t="shared" si="1214"/>
        <v>#DIV/0!</v>
      </c>
      <c r="AA2317" t="e">
        <f t="shared" si="1215"/>
        <v>#DIV/0!</v>
      </c>
      <c r="AB2317" t="str">
        <f t="shared" si="1216"/>
        <v>1.00041410558063-0.54774950800636i</v>
      </c>
      <c r="AC2317" t="str">
        <f t="shared" si="1217"/>
        <v>0.763852739484801-0.571264534297026i</v>
      </c>
      <c r="AD2317" t="str">
        <f t="shared" si="1218"/>
        <v>1.18384495588364+0.168277369121024i</v>
      </c>
      <c r="AE2317" t="e">
        <f t="shared" si="1219"/>
        <v>#DIV/0!</v>
      </c>
      <c r="AF2317" t="str">
        <f t="shared" si="1220"/>
        <v>-19.2786826620918-1.18054006299494i</v>
      </c>
      <c r="AG2317" t="e">
        <f t="shared" si="1221"/>
        <v>#DIV/0!</v>
      </c>
      <c r="AH2317" t="e">
        <f t="shared" si="1222"/>
        <v>#DIV/0!</v>
      </c>
      <c r="AI2317" t="e">
        <f t="shared" si="1223"/>
        <v>#DIV/0!</v>
      </c>
      <c r="AJ2317" t="e">
        <f t="shared" si="1224"/>
        <v>#DIV/0!</v>
      </c>
      <c r="AK2317"/>
      <c r="AL2317"/>
      <c r="AM2317"/>
      <c r="AN2317"/>
    </row>
    <row r="2318" spans="1:40" x14ac:dyDescent="0.25">
      <c r="A2318"/>
      <c r="B2318">
        <f t="shared" si="1190"/>
        <v>384000</v>
      </c>
      <c r="C2318" s="186" t="str">
        <f t="shared" si="1193"/>
        <v>-6.67050683128715E-07+0.00820805205581956i</v>
      </c>
      <c r="D2318" s="158" t="str">
        <f t="shared" si="1194"/>
        <v>-7.66667178072188+0.0629283990946166i</v>
      </c>
      <c r="E2318" t="str">
        <f t="shared" si="1195"/>
        <v>7.99954668848519-0.0602186568029277i</v>
      </c>
      <c r="F2318" t="str">
        <f t="shared" si="1196"/>
        <v>0.999200684710942+0.0000060122427892963i</v>
      </c>
      <c r="G2318">
        <f t="shared" si="1191"/>
        <v>1</v>
      </c>
      <c r="H2318" t="str">
        <f t="shared" si="1197"/>
        <v>11.6127477425128+1.24047897649543i</v>
      </c>
      <c r="I2318" t="str">
        <f t="shared" si="1198"/>
        <v>1507.9644737231i</v>
      </c>
      <c r="J2318" t="str">
        <f t="shared" si="1192"/>
        <v>-3077.02799758927+329.894371987455i</v>
      </c>
      <c r="K2318" t="str">
        <f t="shared" si="1199"/>
        <v>0.0519445072906107-0.484502667600123i</v>
      </c>
      <c r="L2318" t="str">
        <f t="shared" si="1200"/>
        <v>0.00668645008888073-0.0528869801840039i</v>
      </c>
      <c r="M2318" t="str">
        <f t="shared" si="1201"/>
        <v>0.0586309573794914-0.537389647784127i</v>
      </c>
      <c r="N2318" t="str">
        <f t="shared" si="1202"/>
        <v>-2.82927641762341i</v>
      </c>
      <c r="O2318" t="str">
        <f t="shared" si="1203"/>
        <v>-0.951624428122529-0.307263645425992i</v>
      </c>
      <c r="P2318" t="str">
        <f t="shared" si="1204"/>
        <v>1.95162442812253+0.307263645425992i</v>
      </c>
      <c r="Q2318" t="str">
        <f t="shared" si="1205"/>
        <v>-1.95162442812253+2.52201277219742i</v>
      </c>
      <c r="R2318" t="str">
        <f t="shared" si="1206"/>
        <v>-0.298338067935262-0.542971305299163i</v>
      </c>
      <c r="S2318" t="str">
        <f t="shared" si="1207"/>
        <v>0.298315091120568i</v>
      </c>
      <c r="T2318" t="str">
        <f t="shared" si="1208"/>
        <v>0.161976534416174-0.0889987479208419i</v>
      </c>
      <c r="U2318" t="e">
        <f t="shared" si="1209"/>
        <v>#DIV/0!</v>
      </c>
      <c r="V2318" t="str">
        <f t="shared" si="1210"/>
        <v>1.33333333333333E-06-0.000276310665090096i</v>
      </c>
      <c r="W2318" t="e">
        <f t="shared" si="1211"/>
        <v>#DIV/0!</v>
      </c>
      <c r="X2318" t="e">
        <f t="shared" si="1212"/>
        <v>#DIV/0!</v>
      </c>
      <c r="Y2318" t="str">
        <f t="shared" si="1213"/>
        <v>0.00083+0.386038905273114i</v>
      </c>
      <c r="Z2318" t="e">
        <f t="shared" si="1214"/>
        <v>#DIV/0!</v>
      </c>
      <c r="AA2318" t="e">
        <f t="shared" si="1215"/>
        <v>#DIV/0!</v>
      </c>
      <c r="AB2318" t="str">
        <f t="shared" si="1216"/>
        <v>0.998785703010932-0.548787374230515i</v>
      </c>
      <c r="AC2318" t="str">
        <f t="shared" si="1217"/>
        <v>0.763647108238367-0.568913026301779i</v>
      </c>
      <c r="AD2318" t="str">
        <f t="shared" si="1218"/>
        <v>1.18538779393609+0.164467568336094i</v>
      </c>
      <c r="AE2318" t="e">
        <f t="shared" si="1219"/>
        <v>#DIV/0!</v>
      </c>
      <c r="AF2318" t="str">
        <f t="shared" si="1220"/>
        <v>-19.2794195232347-1.17755057740081i</v>
      </c>
      <c r="AG2318" t="e">
        <f t="shared" si="1221"/>
        <v>#DIV/0!</v>
      </c>
      <c r="AH2318" t="e">
        <f t="shared" si="1222"/>
        <v>#DIV/0!</v>
      </c>
      <c r="AI2318" t="e">
        <f t="shared" si="1223"/>
        <v>#DIV/0!</v>
      </c>
      <c r="AJ2318" t="e">
        <f t="shared" si="1224"/>
        <v>#DIV/0!</v>
      </c>
      <c r="AK2318"/>
      <c r="AL2318"/>
      <c r="AM2318"/>
      <c r="AN2318"/>
    </row>
    <row r="2319" spans="1:40" x14ac:dyDescent="0.25">
      <c r="A2319"/>
      <c r="B2319">
        <f t="shared" si="1190"/>
        <v>385000</v>
      </c>
      <c r="C2319" s="186" t="str">
        <f t="shared" si="1193"/>
        <v>-6.63589985055142E-07+0.00818673244037068i</v>
      </c>
      <c r="D2319" s="158" t="str">
        <f t="shared" si="1194"/>
        <v>-7.66667175418985+0.0627649487095086i</v>
      </c>
      <c r="E2319" t="str">
        <f t="shared" si="1195"/>
        <v>7.99954432454816-0.0603754583801964i</v>
      </c>
      <c r="F2319" t="str">
        <f t="shared" si="1196"/>
        <v>0.999200684946776+6.02789789310883E-06i</v>
      </c>
      <c r="G2319">
        <f t="shared" si="1191"/>
        <v>1</v>
      </c>
      <c r="H2319" t="str">
        <f t="shared" si="1197"/>
        <v>11.613478995511+1.23734092325543i</v>
      </c>
      <c r="I2319" t="str">
        <f t="shared" si="1198"/>
        <v>1511.89146454009i</v>
      </c>
      <c r="J2319" t="str">
        <f t="shared" si="1192"/>
        <v>-3093.08026762336+330.753471914506i</v>
      </c>
      <c r="K2319" t="str">
        <f t="shared" si="1199"/>
        <v>0.0516778905776826-0.483271914556187i</v>
      </c>
      <c r="L2319" t="str">
        <f t="shared" si="1200"/>
        <v>0.00665230337307557-0.0527539173274335i</v>
      </c>
      <c r="M2319" t="str">
        <f t="shared" si="1201"/>
        <v>0.0583301939507582-0.536025831883621i</v>
      </c>
      <c r="N2319" t="str">
        <f t="shared" si="1202"/>
        <v>-2.83664432496097i</v>
      </c>
      <c r="O2319" t="str">
        <f t="shared" si="1203"/>
        <v>-0.953862467854486-0.300243888228471i</v>
      </c>
      <c r="P2319" t="str">
        <f t="shared" si="1204"/>
        <v>1.95386246785449+0.300243888228471i</v>
      </c>
      <c r="Q2319" t="str">
        <f t="shared" si="1205"/>
        <v>-1.95386246785449+2.5364004367325i</v>
      </c>
      <c r="R2319" t="str">
        <f t="shared" si="1206"/>
        <v>-0.298123882699699-0.54067543232375i</v>
      </c>
      <c r="S2319" t="str">
        <f t="shared" si="1207"/>
        <v>0.299091953337029i</v>
      </c>
      <c r="T2319" t="str">
        <f t="shared" si="1208"/>
        <v>0.161711671175053-0.0891664544130723i</v>
      </c>
      <c r="U2319" t="e">
        <f t="shared" si="1209"/>
        <v>#DIV/0!</v>
      </c>
      <c r="V2319" t="str">
        <f t="shared" si="1210"/>
        <v>1.33333333333333E-06-0.000275592975050901i</v>
      </c>
      <c r="W2319" t="e">
        <f t="shared" si="1211"/>
        <v>#DIV/0!</v>
      </c>
      <c r="X2319" t="e">
        <f t="shared" si="1212"/>
        <v>#DIV/0!</v>
      </c>
      <c r="Y2319" t="str">
        <f t="shared" si="1213"/>
        <v>0.00083+0.387044214922262i</v>
      </c>
      <c r="Z2319" t="e">
        <f t="shared" si="1214"/>
        <v>#DIV/0!</v>
      </c>
      <c r="AA2319" t="e">
        <f t="shared" si="1215"/>
        <v>#DIV/0!</v>
      </c>
      <c r="AB2319" t="str">
        <f t="shared" si="1216"/>
        <v>0.997152493488095-0.549821492211528i</v>
      </c>
      <c r="AC2319" t="str">
        <f t="shared" si="1217"/>
        <v>0.763445575593465-0.566570689115777i</v>
      </c>
      <c r="AD2319" t="str">
        <f t="shared" si="1218"/>
        <v>1.18690339042668+0.160644299393617i</v>
      </c>
      <c r="AE2319" t="e">
        <f t="shared" si="1219"/>
        <v>#DIV/0!</v>
      </c>
      <c r="AF2319" t="str">
        <f t="shared" si="1220"/>
        <v>-19.2801507497009-1.17457597454592i</v>
      </c>
      <c r="AG2319" t="e">
        <f t="shared" si="1221"/>
        <v>#DIV/0!</v>
      </c>
      <c r="AH2319" t="e">
        <f t="shared" si="1222"/>
        <v>#DIV/0!</v>
      </c>
      <c r="AI2319" t="e">
        <f t="shared" si="1223"/>
        <v>#DIV/0!</v>
      </c>
      <c r="AJ2319" t="e">
        <f t="shared" si="1224"/>
        <v>#DIV/0!</v>
      </c>
      <c r="AK2319"/>
      <c r="AL2319"/>
      <c r="AM2319"/>
      <c r="AN2319"/>
    </row>
    <row r="2320" spans="1:40" x14ac:dyDescent="0.25">
      <c r="A2320"/>
      <c r="B2320">
        <f t="shared" si="1190"/>
        <v>386000</v>
      </c>
      <c r="C2320" s="186" t="str">
        <f t="shared" si="1193"/>
        <v>-6.60156148743201E-07+0.00816552328924835i</v>
      </c>
      <c r="D2320" s="158" t="str">
        <f t="shared" si="1194"/>
        <v>-7.66667172786382+0.0626023452175707i</v>
      </c>
      <c r="E2320" t="str">
        <f t="shared" si="1195"/>
        <v>7.99954195446445-0.0605322598182702i</v>
      </c>
      <c r="F2320" t="str">
        <f t="shared" si="1196"/>
        <v>0.999200685183208+6.04355298304614E-06i</v>
      </c>
      <c r="G2320">
        <f t="shared" si="1191"/>
        <v>1</v>
      </c>
      <c r="H2320" t="str">
        <f t="shared" si="1197"/>
        <v>11.6142046706774+1.23421849051332i</v>
      </c>
      <c r="I2320" t="str">
        <f t="shared" si="1198"/>
        <v>1515.81845535708i</v>
      </c>
      <c r="J2320" t="str">
        <f t="shared" si="1192"/>
        <v>-3109.17428608406+331.612571841557i</v>
      </c>
      <c r="K2320" t="str">
        <f t="shared" si="1199"/>
        <v>0.051413314011339-0.482047327092284i</v>
      </c>
      <c r="L2320" t="str">
        <f t="shared" si="1200"/>
        <v>0.00661841619187143-0.0526215112730196i</v>
      </c>
      <c r="M2320" t="str">
        <f t="shared" si="1201"/>
        <v>0.0580317302032104-0.534668838365304i</v>
      </c>
      <c r="N2320" t="str">
        <f t="shared" si="1202"/>
        <v>-2.84401223229853i</v>
      </c>
      <c r="O2320" t="str">
        <f t="shared" si="1203"/>
        <v>-0.956048726386929-0.293207832047392i</v>
      </c>
      <c r="P2320" t="str">
        <f t="shared" si="1204"/>
        <v>1.95604872638693+0.293207832047392i</v>
      </c>
      <c r="Q2320" t="str">
        <f t="shared" si="1205"/>
        <v>-1.95604872638693+2.55080440025114i</v>
      </c>
      <c r="R2320" t="str">
        <f t="shared" si="1206"/>
        <v>-0.297908769387496-0.538388853850107i</v>
      </c>
      <c r="S2320" t="str">
        <f t="shared" si="1207"/>
        <v>0.299868815553488i</v>
      </c>
      <c r="T2320" t="str">
        <f t="shared" si="1208"/>
        <v>0.161446027911232-0.0893335498192256i</v>
      </c>
      <c r="U2320" t="e">
        <f t="shared" si="1209"/>
        <v>#DIV/0!</v>
      </c>
      <c r="V2320" t="str">
        <f t="shared" si="1210"/>
        <v>1.33333333333333E-06-0.000274879003612945i</v>
      </c>
      <c r="W2320" t="e">
        <f t="shared" si="1211"/>
        <v>#DIV/0!</v>
      </c>
      <c r="X2320" t="e">
        <f t="shared" si="1212"/>
        <v>#DIV/0!</v>
      </c>
      <c r="Y2320" t="str">
        <f t="shared" si="1213"/>
        <v>0.00083+0.388049524571411i</v>
      </c>
      <c r="Z2320" t="e">
        <f t="shared" si="1214"/>
        <v>#DIV/0!</v>
      </c>
      <c r="AA2320" t="e">
        <f t="shared" si="1215"/>
        <v>#DIV/0!</v>
      </c>
      <c r="AB2320" t="str">
        <f t="shared" si="1216"/>
        <v>0.995514474160407-0.550851842090949i</v>
      </c>
      <c r="AC2320" t="str">
        <f t="shared" si="1217"/>
        <v>0.763248112855712-0.564237452957355i</v>
      </c>
      <c r="AD2320" t="str">
        <f t="shared" si="1218"/>
        <v>1.18839162662754+0.156807754146189i</v>
      </c>
      <c r="AE2320" t="e">
        <f t="shared" si="1219"/>
        <v>#DIV/0!</v>
      </c>
      <c r="AF2320" t="str">
        <f t="shared" si="1220"/>
        <v>-19.2808763985412-1.17161614529575i</v>
      </c>
      <c r="AG2320" t="e">
        <f t="shared" si="1221"/>
        <v>#DIV/0!</v>
      </c>
      <c r="AH2320" t="e">
        <f t="shared" si="1222"/>
        <v>#DIV/0!</v>
      </c>
      <c r="AI2320" t="e">
        <f t="shared" si="1223"/>
        <v>#DIV/0!</v>
      </c>
      <c r="AJ2320" t="e">
        <f t="shared" si="1224"/>
        <v>#DIV/0!</v>
      </c>
      <c r="AK2320"/>
      <c r="AL2320"/>
      <c r="AM2320"/>
      <c r="AN2320"/>
    </row>
    <row r="2321" spans="1:40" x14ac:dyDescent="0.25">
      <c r="A2321"/>
      <c r="B2321">
        <f t="shared" si="1190"/>
        <v>387000</v>
      </c>
      <c r="C2321" s="186" t="str">
        <f t="shared" si="1193"/>
        <v>-6.56748896910979E-07+0.00814442374614004i</v>
      </c>
      <c r="D2321" s="158" t="str">
        <f t="shared" si="1194"/>
        <v>-7.66667170174157+0.0624405820537403i</v>
      </c>
      <c r="E2321" t="str">
        <f t="shared" si="1195"/>
        <v>7.99953957823407-0.0606890611167879i</v>
      </c>
      <c r="F2321" t="str">
        <f t="shared" si="1196"/>
        <v>0.999200685420269+0.0000060592080590726i</v>
      </c>
      <c r="G2321">
        <f t="shared" si="1191"/>
        <v>1</v>
      </c>
      <c r="H2321" t="str">
        <f t="shared" si="1197"/>
        <v>11.6149248243478+1.23111156361558i</v>
      </c>
      <c r="I2321" t="str">
        <f t="shared" si="1198"/>
        <v>1519.74544617406i</v>
      </c>
      <c r="J2321" t="str">
        <f t="shared" si="1192"/>
        <v>-3125.31005297138+332.471671768608i</v>
      </c>
      <c r="K2321" t="str">
        <f t="shared" si="1199"/>
        <v>0.0511507569041253-0.480828859551132i</v>
      </c>
      <c r="L2321" t="str">
        <f t="shared" si="1200"/>
        <v>0.00658478593571769-0.0524897572566381i</v>
      </c>
      <c r="M2321" t="str">
        <f t="shared" si="1201"/>
        <v>0.057735542839843-0.53331861680777i</v>
      </c>
      <c r="N2321" t="str">
        <f t="shared" si="1202"/>
        <v>-2.85138013963609i</v>
      </c>
      <c r="O2321" t="str">
        <f t="shared" si="1203"/>
        <v>-0.958183085037036-0.286155858840787i</v>
      </c>
      <c r="P2321" t="str">
        <f t="shared" si="1204"/>
        <v>1.95818308503704+0.286155858840787i</v>
      </c>
      <c r="Q2321" t="str">
        <f t="shared" si="1205"/>
        <v>-1.95818308503704+2.5652242807953i</v>
      </c>
      <c r="R2321" t="str">
        <f t="shared" si="1206"/>
        <v>-0.297692724425521-0.53611149630239i</v>
      </c>
      <c r="S2321" t="str">
        <f t="shared" si="1207"/>
        <v>0.300645677769947i</v>
      </c>
      <c r="T2321" t="str">
        <f t="shared" si="1208"/>
        <v>0.161179604166092-0.0895000309020928i</v>
      </c>
      <c r="U2321" t="e">
        <f t="shared" si="1209"/>
        <v>#DIV/0!</v>
      </c>
      <c r="V2321" t="str">
        <f t="shared" si="1210"/>
        <v>1.33333333333333E-06-0.000274168721949863i</v>
      </c>
      <c r="W2321" t="e">
        <f t="shared" si="1211"/>
        <v>#DIV/0!</v>
      </c>
      <c r="X2321" t="e">
        <f t="shared" si="1212"/>
        <v>#DIV/0!</v>
      </c>
      <c r="Y2321" t="str">
        <f t="shared" si="1213"/>
        <v>0.00083+0.38905483422056i</v>
      </c>
      <c r="Z2321" t="e">
        <f t="shared" si="1214"/>
        <v>#DIV/0!</v>
      </c>
      <c r="AA2321" t="e">
        <f t="shared" si="1215"/>
        <v>#DIV/0!</v>
      </c>
      <c r="AB2321" t="str">
        <f t="shared" si="1216"/>
        <v>0.993871642199916-0.55187840390738i</v>
      </c>
      <c r="AC2321" t="str">
        <f t="shared" si="1217"/>
        <v>0.763054691757575-0.561913248733705i</v>
      </c>
      <c r="AD2321" t="str">
        <f t="shared" si="1218"/>
        <v>1.1898523851181+0.152958125529696i</v>
      </c>
      <c r="AE2321" t="e">
        <f t="shared" si="1219"/>
        <v>#DIV/0!</v>
      </c>
      <c r="AF2321" t="str">
        <f t="shared" si="1220"/>
        <v>-19.2815965260894-1.16867098156184i</v>
      </c>
      <c r="AG2321" t="e">
        <f t="shared" si="1221"/>
        <v>#DIV/0!</v>
      </c>
      <c r="AH2321" t="e">
        <f t="shared" si="1222"/>
        <v>#DIV/0!</v>
      </c>
      <c r="AI2321" t="e">
        <f t="shared" si="1223"/>
        <v>#DIV/0!</v>
      </c>
      <c r="AJ2321" t="e">
        <f t="shared" si="1224"/>
        <v>#DIV/0!</v>
      </c>
      <c r="AK2321"/>
      <c r="AL2321"/>
      <c r="AM2321"/>
      <c r="AN2321"/>
    </row>
    <row r="2322" spans="1:40" x14ac:dyDescent="0.25">
      <c r="A2322"/>
      <c r="B2322">
        <f t="shared" si="1190"/>
        <v>388000</v>
      </c>
      <c r="C2322" s="186" t="str">
        <f t="shared" si="1193"/>
        <v>-6.53367955845156E-07+0.0081234329635611i</v>
      </c>
      <c r="D2322" s="158" t="str">
        <f t="shared" si="1194"/>
        <v>-7.66667167582103+0.0622796527206351i</v>
      </c>
      <c r="E2322" t="str">
        <f t="shared" si="1195"/>
        <v>7.99953719585704-0.0608458622753881i</v>
      </c>
      <c r="F2322" t="str">
        <f t="shared" si="1196"/>
        <v>0.999200685657928+0.0000060748631211518i</v>
      </c>
      <c r="G2322">
        <f t="shared" si="1191"/>
        <v>1</v>
      </c>
      <c r="H2322" t="str">
        <f t="shared" si="1197"/>
        <v>11.6156395121518+1.22802002901026i</v>
      </c>
      <c r="I2322" t="str">
        <f t="shared" si="1198"/>
        <v>1523.67243699105i</v>
      </c>
      <c r="J2322" t="str">
        <f t="shared" si="1192"/>
        <v>-3141.48756828532+333.330771695658i</v>
      </c>
      <c r="K2322" t="str">
        <f t="shared" si="1199"/>
        <v>0.0508901988291951-0.479616466719287i</v>
      </c>
      <c r="L2322" t="str">
        <f t="shared" si="1200"/>
        <v>0.00655141002760241-0.052358650559208i</v>
      </c>
      <c r="M2322" t="str">
        <f t="shared" si="1201"/>
        <v>0.0574416088567975-0.531975117278495i</v>
      </c>
      <c r="N2322" t="str">
        <f t="shared" si="1202"/>
        <v>-2.85874804697365i</v>
      </c>
      <c r="O2322" t="str">
        <f t="shared" si="1203"/>
        <v>-0.960265427939413-0.279088351430753i</v>
      </c>
      <c r="P2322" t="str">
        <f t="shared" si="1204"/>
        <v>1.96026542793941+0.279088351430753i</v>
      </c>
      <c r="Q2322" t="str">
        <f t="shared" si="1205"/>
        <v>-1.96026542793941+2.5796596955429i</v>
      </c>
      <c r="R2322" t="str">
        <f t="shared" si="1206"/>
        <v>-0.297475744221736-0.533843286876322i</v>
      </c>
      <c r="S2322" t="str">
        <f t="shared" si="1207"/>
        <v>0.301422539986407i</v>
      </c>
      <c r="T2322" t="str">
        <f t="shared" si="1208"/>
        <v>0.160912399484953-0.0896658944076624i</v>
      </c>
      <c r="U2322" t="e">
        <f t="shared" si="1209"/>
        <v>#DIV/0!</v>
      </c>
      <c r="V2322" t="str">
        <f t="shared" si="1210"/>
        <v>1.33333333333333E-06-0.000273462101532466i</v>
      </c>
      <c r="W2322" t="e">
        <f t="shared" si="1211"/>
        <v>#DIV/0!</v>
      </c>
      <c r="X2322" t="e">
        <f t="shared" si="1212"/>
        <v>#DIV/0!</v>
      </c>
      <c r="Y2322" t="str">
        <f t="shared" si="1213"/>
        <v>0.00083+0.390060143869709i</v>
      </c>
      <c r="Z2322" t="e">
        <f t="shared" si="1214"/>
        <v>#DIV/0!</v>
      </c>
      <c r="AA2322" t="e">
        <f t="shared" si="1215"/>
        <v>#DIV/0!</v>
      </c>
      <c r="AB2322" t="str">
        <f t="shared" si="1216"/>
        <v>0.992223994802957-0.552901157595816i</v>
      </c>
      <c r="AC2322" t="str">
        <f t="shared" si="1217"/>
        <v>0.762865284452351-0.559598008032929i</v>
      </c>
      <c r="AD2322" t="str">
        <f t="shared" si="1218"/>
        <v>1.19128554979543+0.1490956075551i</v>
      </c>
      <c r="AE2322" t="e">
        <f t="shared" si="1219"/>
        <v>#DIV/0!</v>
      </c>
      <c r="AF2322" t="str">
        <f t="shared" si="1220"/>
        <v>-19.2823111879728-1.16574037628963i</v>
      </c>
      <c r="AG2322" t="e">
        <f t="shared" si="1221"/>
        <v>#DIV/0!</v>
      </c>
      <c r="AH2322" t="e">
        <f t="shared" si="1222"/>
        <v>#DIV/0!</v>
      </c>
      <c r="AI2322" t="e">
        <f t="shared" si="1223"/>
        <v>#DIV/0!</v>
      </c>
      <c r="AJ2322" t="e">
        <f t="shared" si="1224"/>
        <v>#DIV/0!</v>
      </c>
      <c r="AK2322"/>
      <c r="AL2322"/>
      <c r="AM2322"/>
      <c r="AN2322"/>
    </row>
    <row r="2323" spans="1:40" x14ac:dyDescent="0.25">
      <c r="A2323"/>
      <c r="B2323">
        <f t="shared" si="1190"/>
        <v>389000</v>
      </c>
      <c r="C2323" s="186" t="str">
        <f t="shared" si="1193"/>
        <v>-6.50013055346052E-07+0.00810255010274137i</v>
      </c>
      <c r="D2323" s="158" t="str">
        <f t="shared" si="1194"/>
        <v>-7.66667165010013+0.0621195507876839i</v>
      </c>
      <c r="E2323" t="str">
        <f t="shared" si="1195"/>
        <v>7.99953480733336-0.0610026632937093i</v>
      </c>
      <c r="F2323" t="str">
        <f t="shared" si="1196"/>
        <v>0.999200685896216+6.09051816924808E-06i</v>
      </c>
      <c r="G2323">
        <f t="shared" si="1191"/>
        <v>1</v>
      </c>
      <c r="H2323" t="str">
        <f t="shared" si="1197"/>
        <v>11.6163487890231+1.22494377423393i</v>
      </c>
      <c r="I2323" t="str">
        <f t="shared" si="1198"/>
        <v>1527.59942780804i</v>
      </c>
      <c r="J2323" t="str">
        <f t="shared" si="1192"/>
        <v>-3157.70683202587+334.189871622708i</v>
      </c>
      <c r="K2323" t="str">
        <f t="shared" si="1199"/>
        <v>0.0506316196163941-0.478410103821827i</v>
      </c>
      <c r="L2323" t="str">
        <f t="shared" si="1200"/>
        <v>0.00651828592256933-0.0522281865061731i</v>
      </c>
      <c r="M2323" t="str">
        <f t="shared" si="1201"/>
        <v>0.0571499055389634-0.530638290328i</v>
      </c>
      <c r="N2323" t="str">
        <f t="shared" si="1202"/>
        <v>-2.86611595431121i</v>
      </c>
      <c r="O2323" t="str">
        <f t="shared" si="1203"/>
        <v>-0.962295642052383-0.272005693482675i</v>
      </c>
      <c r="P2323" t="str">
        <f t="shared" si="1204"/>
        <v>1.96229564205238+0.272005693482675i</v>
      </c>
      <c r="Q2323" t="str">
        <f t="shared" si="1205"/>
        <v>-1.96229564205238+2.59411026082853i</v>
      </c>
      <c r="R2323" t="str">
        <f t="shared" si="1206"/>
        <v>-0.297257825165141-0.53158415352955i</v>
      </c>
      <c r="S2323" t="str">
        <f t="shared" si="1207"/>
        <v>0.302199402202868i</v>
      </c>
      <c r="T2323" t="str">
        <f t="shared" si="1208"/>
        <v>0.160644413417148-0.0898311370650303i</v>
      </c>
      <c r="U2323" t="e">
        <f t="shared" si="1209"/>
        <v>#DIV/0!</v>
      </c>
      <c r="V2323" t="str">
        <f t="shared" si="1210"/>
        <v>1.33333333333333E-06-0.000272759114124928i</v>
      </c>
      <c r="W2323" t="e">
        <f t="shared" si="1211"/>
        <v>#DIV/0!</v>
      </c>
      <c r="X2323" t="e">
        <f t="shared" si="1212"/>
        <v>#DIV/0!</v>
      </c>
      <c r="Y2323" t="str">
        <f t="shared" si="1213"/>
        <v>0.00083+0.391065453518857i</v>
      </c>
      <c r="Z2323" t="e">
        <f t="shared" si="1214"/>
        <v>#DIV/0!</v>
      </c>
      <c r="AA2323" t="e">
        <f t="shared" si="1215"/>
        <v>#DIV/0!</v>
      </c>
      <c r="AB2323" t="str">
        <f t="shared" si="1216"/>
        <v>0.990571529190611-0.553920082987086i</v>
      </c>
      <c r="AC2323" t="str">
        <f t="shared" si="1217"/>
        <v>0.762679863508219-0.557291663116145i</v>
      </c>
      <c r="AD2323" t="str">
        <f t="shared" si="1218"/>
        <v>1.19269100588455+0.145220395299962i</v>
      </c>
      <c r="AE2323" t="e">
        <f t="shared" si="1219"/>
        <v>#DIV/0!</v>
      </c>
      <c r="AF2323" t="str">
        <f t="shared" si="1220"/>
        <v>-19.2830204391232-1.16282422344625i</v>
      </c>
      <c r="AG2323" t="e">
        <f t="shared" si="1221"/>
        <v>#DIV/0!</v>
      </c>
      <c r="AH2323" t="e">
        <f t="shared" si="1222"/>
        <v>#DIV/0!</v>
      </c>
      <c r="AI2323" t="e">
        <f t="shared" si="1223"/>
        <v>#DIV/0!</v>
      </c>
      <c r="AJ2323" t="e">
        <f t="shared" si="1224"/>
        <v>#DIV/0!</v>
      </c>
      <c r="AK2323"/>
      <c r="AL2323"/>
      <c r="AM2323"/>
      <c r="AN2323"/>
    </row>
    <row r="2324" spans="1:40" x14ac:dyDescent="0.25">
      <c r="A2324"/>
      <c r="B2324">
        <f t="shared" si="1190"/>
        <v>390000</v>
      </c>
      <c r="C2324" s="186" t="str">
        <f t="shared" si="1193"/>
        <v>-6.46683928673651E-07+0.00808177433351357i</v>
      </c>
      <c r="D2324" s="158" t="str">
        <f t="shared" si="1194"/>
        <v>-7.6666716245768+0.0619602698902707i</v>
      </c>
      <c r="E2324" t="str">
        <f t="shared" si="1195"/>
        <v>7.99953241266304-0.06115946417139i</v>
      </c>
      <c r="F2324" t="str">
        <f t="shared" si="1196"/>
        <v>0.999200686135102+6.10617320332505E-06i</v>
      </c>
      <c r="G2324">
        <f t="shared" si="1191"/>
        <v>1</v>
      </c>
      <c r="H2324" t="str">
        <f t="shared" si="1197"/>
        <v>11.6170527092104+1.22188268789897i</v>
      </c>
      <c r="I2324" t="str">
        <f t="shared" si="1198"/>
        <v>1531.52641862502i</v>
      </c>
      <c r="J2324" t="str">
        <f t="shared" si="1192"/>
        <v>-3173.96784419304+335.048971549759i</v>
      </c>
      <c r="K2324" t="str">
        <f t="shared" si="1199"/>
        <v>0.050374999348412-0.477209726517127i</v>
      </c>
      <c r="L2324" t="str">
        <f t="shared" si="1200"/>
        <v>0.0064854111072432-0.0520983604669898i</v>
      </c>
      <c r="M2324" t="str">
        <f t="shared" si="1201"/>
        <v>0.0568604104556552-0.529308086984117i</v>
      </c>
      <c r="N2324" t="str">
        <f t="shared" si="1202"/>
        <v>-2.87348386164877i</v>
      </c>
      <c r="O2324" t="str">
        <f t="shared" si="1203"/>
        <v>-0.964273617164123-0.264908269484399i</v>
      </c>
      <c r="P2324" t="str">
        <f t="shared" si="1204"/>
        <v>1.96427361716412+0.264908269484399i</v>
      </c>
      <c r="Q2324" t="str">
        <f t="shared" si="1205"/>
        <v>-1.96427361716412+2.60857559216437i</v>
      </c>
      <c r="R2324" t="str">
        <f t="shared" si="1206"/>
        <v>-0.297038963625656-0.529334024972149i</v>
      </c>
      <c r="S2324" t="str">
        <f t="shared" si="1207"/>
        <v>0.302976264419327i</v>
      </c>
      <c r="T2324" t="str">
        <f t="shared" si="1208"/>
        <v>0.160375645516108-0.0899957555862896i</v>
      </c>
      <c r="U2324" t="e">
        <f t="shared" si="1209"/>
        <v>#DIV/0!</v>
      </c>
      <c r="V2324" t="str">
        <f t="shared" si="1210"/>
        <v>1.33333333333333E-06-0.000272059731781018i</v>
      </c>
      <c r="W2324" t="e">
        <f t="shared" si="1211"/>
        <v>#DIV/0!</v>
      </c>
      <c r="X2324" t="e">
        <f t="shared" si="1212"/>
        <v>#DIV/0!</v>
      </c>
      <c r="Y2324" t="str">
        <f t="shared" si="1213"/>
        <v>0.00083+0.392070763168006i</v>
      </c>
      <c r="Z2324" t="e">
        <f t="shared" si="1214"/>
        <v>#DIV/0!</v>
      </c>
      <c r="AA2324" t="e">
        <f t="shared" si="1215"/>
        <v>#DIV/0!</v>
      </c>
      <c r="AB2324" t="str">
        <f t="shared" si="1216"/>
        <v>0.988914242609227-0.554935159807178i</v>
      </c>
      <c r="AC2324" t="str">
        <f t="shared" si="1217"/>
        <v>0.762498401902441-0.554994146909748i</v>
      </c>
      <c r="AD2324" t="str">
        <f t="shared" si="1218"/>
        <v>1.19406863994868+0.141332684899991i</v>
      </c>
      <c r="AE2324" t="e">
        <f t="shared" si="1219"/>
        <v>#DIV/0!</v>
      </c>
      <c r="AF2324" t="str">
        <f t="shared" si="1220"/>
        <v>-19.2837243337872-1.1599224180087i</v>
      </c>
      <c r="AG2324" t="e">
        <f t="shared" si="1221"/>
        <v>#DIV/0!</v>
      </c>
      <c r="AH2324" t="e">
        <f t="shared" si="1222"/>
        <v>#DIV/0!</v>
      </c>
      <c r="AI2324" t="e">
        <f t="shared" si="1223"/>
        <v>#DIV/0!</v>
      </c>
      <c r="AJ2324" t="e">
        <f t="shared" si="1224"/>
        <v>#DIV/0!</v>
      </c>
      <c r="AK2324"/>
      <c r="AL2324"/>
      <c r="AM2324"/>
      <c r="AN2324"/>
    </row>
    <row r="2325" spans="1:40" x14ac:dyDescent="0.25">
      <c r="A2325"/>
      <c r="B2325">
        <f t="shared" si="1190"/>
        <v>391000</v>
      </c>
      <c r="C2325" s="186" t="str">
        <f t="shared" si="1193"/>
        <v>-6.43380312494553E-07+0.00806110483420304i</v>
      </c>
      <c r="D2325" s="158" t="str">
        <f t="shared" si="1194"/>
        <v>-7.66667159924905+0.06180180372889i</v>
      </c>
      <c r="E2325" t="str">
        <f t="shared" si="1195"/>
        <v>7.99953001184611-0.061316264908069i</v>
      </c>
      <c r="F2325" t="str">
        <f t="shared" si="1196"/>
        <v>0.999200686374617+6.12182822334706E-06i</v>
      </c>
      <c r="G2325">
        <f t="shared" si="1191"/>
        <v>1</v>
      </c>
      <c r="H2325" t="str">
        <f t="shared" si="1197"/>
        <v>11.6177513262868+1.2188366596809i</v>
      </c>
      <c r="I2325" t="str">
        <f t="shared" si="1198"/>
        <v>1535.45340944201i</v>
      </c>
      <c r="J2325" t="str">
        <f t="shared" si="1192"/>
        <v>-3190.27060478682+335.90807147681i</v>
      </c>
      <c r="K2325" t="str">
        <f t="shared" si="1199"/>
        <v>0.0501203183570051-0.476015290891721i</v>
      </c>
      <c r="L2325" t="str">
        <f t="shared" si="1200"/>
        <v>0.00645278309936324-0.0519691678546227i</v>
      </c>
      <c r="M2325" t="str">
        <f t="shared" si="1201"/>
        <v>0.0565731014563683-0.527984458746344i</v>
      </c>
      <c r="N2325" t="str">
        <f t="shared" si="1202"/>
        <v>-2.88085176898633i</v>
      </c>
      <c r="O2325" t="str">
        <f t="shared" si="1203"/>
        <v>-0.966199245898644-0.257796464725355i</v>
      </c>
      <c r="P2325" t="str">
        <f t="shared" si="1204"/>
        <v>1.96619924589864+0.257796464725355i</v>
      </c>
      <c r="Q2325" t="str">
        <f t="shared" si="1205"/>
        <v>-1.96619924589864+2.62305530426097i</v>
      </c>
      <c r="R2325" t="str">
        <f t="shared" si="1206"/>
        <v>-0.29681915595406-0.527092830657276i</v>
      </c>
      <c r="S2325" t="str">
        <f t="shared" si="1207"/>
        <v>0.303753126635786i</v>
      </c>
      <c r="T2325" t="str">
        <f t="shared" si="1208"/>
        <v>0.160106095339454-0.0901597466664407i</v>
      </c>
      <c r="U2325" t="e">
        <f t="shared" si="1209"/>
        <v>#DIV/0!</v>
      </c>
      <c r="V2325" t="str">
        <f t="shared" si="1210"/>
        <v>1.33333333333333E-06-0.000271363926840401i</v>
      </c>
      <c r="W2325" t="e">
        <f t="shared" si="1211"/>
        <v>#DIV/0!</v>
      </c>
      <c r="X2325" t="e">
        <f t="shared" si="1212"/>
        <v>#DIV/0!</v>
      </c>
      <c r="Y2325" t="str">
        <f t="shared" si="1213"/>
        <v>0.00083+0.393076072817155i</v>
      </c>
      <c r="Z2325" t="e">
        <f t="shared" si="1214"/>
        <v>#DIV/0!</v>
      </c>
      <c r="AA2325" t="e">
        <f t="shared" si="1215"/>
        <v>#DIV/0!</v>
      </c>
      <c r="AB2325" t="str">
        <f t="shared" si="1216"/>
        <v>0.987252132330991-0.555946367676679i</v>
      </c>
      <c r="AC2325" t="str">
        <f t="shared" si="1217"/>
        <v>0.76232087301561-0.552705392997825i</v>
      </c>
      <c r="AD2325" t="str">
        <f t="shared" si="1218"/>
        <v>1.19541833989948+0.137432673540509i</v>
      </c>
      <c r="AE2325" t="e">
        <f t="shared" si="1219"/>
        <v>#DIV/0!</v>
      </c>
      <c r="AF2325" t="str">
        <f t="shared" si="1220"/>
        <v>-19.2844229255358-1.15703485595201i</v>
      </c>
      <c r="AG2325" t="e">
        <f t="shared" si="1221"/>
        <v>#DIV/0!</v>
      </c>
      <c r="AH2325" t="e">
        <f t="shared" si="1222"/>
        <v>#DIV/0!</v>
      </c>
      <c r="AI2325" t="e">
        <f t="shared" si="1223"/>
        <v>#DIV/0!</v>
      </c>
      <c r="AJ2325" t="e">
        <f t="shared" si="1224"/>
        <v>#DIV/0!</v>
      </c>
      <c r="AK2325"/>
      <c r="AL2325"/>
      <c r="AM2325"/>
      <c r="AN2325"/>
    </row>
    <row r="2326" spans="1:40" x14ac:dyDescent="0.25">
      <c r="A2326"/>
      <c r="B2326">
        <f t="shared" si="1190"/>
        <v>392000</v>
      </c>
      <c r="C2326" s="186" t="str">
        <f t="shared" si="1193"/>
        <v>-6.40101946829915E-07+0.00804054079151961i</v>
      </c>
      <c r="D2326" s="158" t="str">
        <f t="shared" si="1194"/>
        <v>-7.66667157411495+0.061644146068317i</v>
      </c>
      <c r="E2326" t="str">
        <f t="shared" si="1195"/>
        <v>7.99952760488256-0.0614730655033848i</v>
      </c>
      <c r="F2326" t="str">
        <f t="shared" si="1196"/>
        <v>0.99920068661473+6.13748322927772E-06i</v>
      </c>
      <c r="G2326">
        <f t="shared" si="1191"/>
        <v>1</v>
      </c>
      <c r="H2326" t="str">
        <f t="shared" si="1197"/>
        <v>11.6184446931607+1.21580558030602i</v>
      </c>
      <c r="I2326" t="str">
        <f t="shared" si="1198"/>
        <v>1539.380400259i</v>
      </c>
      <c r="J2326" t="str">
        <f t="shared" si="1192"/>
        <v>-3206.61511380722+336.767171403861i</v>
      </c>
      <c r="K2326" t="str">
        <f t="shared" si="1199"/>
        <v>0.0498675572192784-0.474826753455195i</v>
      </c>
      <c r="L2326" t="str">
        <f t="shared" si="1200"/>
        <v>0.00642039944732456-0.051840604125046i</v>
      </c>
      <c r="M2326" t="str">
        <f t="shared" si="1201"/>
        <v>0.056287956666603-0.526667357580241i</v>
      </c>
      <c r="N2326" t="str">
        <f t="shared" si="1202"/>
        <v>-2.88821967632389i</v>
      </c>
      <c r="O2326" t="str">
        <f t="shared" si="1203"/>
        <v>-0.968072423721626-0.250670665275647i</v>
      </c>
      <c r="P2326" t="str">
        <f t="shared" si="1204"/>
        <v>1.96807242372163+0.250670665275647i</v>
      </c>
      <c r="Q2326" t="str">
        <f t="shared" si="1205"/>
        <v>-1.96807242372163+2.63754901104824i</v>
      </c>
      <c r="R2326" t="str">
        <f t="shared" si="1206"/>
        <v>-0.296598398481893-0.524860500771979i</v>
      </c>
      <c r="S2326" t="str">
        <f t="shared" si="1207"/>
        <v>0.304529988852247i</v>
      </c>
      <c r="T2326" t="str">
        <f t="shared" si="1208"/>
        <v>0.159835762449076-0.0903231069832852i</v>
      </c>
      <c r="U2326" t="e">
        <f t="shared" si="1209"/>
        <v>#DIV/0!</v>
      </c>
      <c r="V2326" t="str">
        <f t="shared" si="1210"/>
        <v>1.33333333333333E-06-0.000270671671924992i</v>
      </c>
      <c r="W2326" t="e">
        <f t="shared" si="1211"/>
        <v>#DIV/0!</v>
      </c>
      <c r="X2326" t="e">
        <f t="shared" si="1212"/>
        <v>#DIV/0!</v>
      </c>
      <c r="Y2326" t="str">
        <f t="shared" si="1213"/>
        <v>0.00083+0.394081382466304i</v>
      </c>
      <c r="Z2326" t="e">
        <f t="shared" si="1214"/>
        <v>#DIV/0!</v>
      </c>
      <c r="AA2326" t="e">
        <f t="shared" si="1215"/>
        <v>#DIV/0!</v>
      </c>
      <c r="AB2326" t="str">
        <f t="shared" si="1216"/>
        <v>0.985585195654414-0.556953686110128i</v>
      </c>
      <c r="AC2326" t="str">
        <f t="shared" si="1217"/>
        <v>0.762147250626045-0.550425335614587i</v>
      </c>
      <c r="AD2326" t="str">
        <f t="shared" si="1218"/>
        <v>1.19673999500721+0.133520559447695i</v>
      </c>
      <c r="AE2326" t="e">
        <f t="shared" si="1219"/>
        <v>#DIV/0!</v>
      </c>
      <c r="AF2326" t="str">
        <f t="shared" si="1220"/>
        <v>-19.2851162672757-1.1541614342377i</v>
      </c>
      <c r="AG2326" t="e">
        <f t="shared" si="1221"/>
        <v>#DIV/0!</v>
      </c>
      <c r="AH2326" t="e">
        <f t="shared" si="1222"/>
        <v>#DIV/0!</v>
      </c>
      <c r="AI2326" t="e">
        <f t="shared" si="1223"/>
        <v>#DIV/0!</v>
      </c>
      <c r="AJ2326" t="e">
        <f t="shared" si="1224"/>
        <v>#DIV/0!</v>
      </c>
      <c r="AK2326"/>
      <c r="AL2326"/>
      <c r="AM2326"/>
      <c r="AN2326"/>
    </row>
    <row r="2327" spans="1:40" x14ac:dyDescent="0.25">
      <c r="A2327"/>
      <c r="B2327">
        <f t="shared" si="1190"/>
        <v>393000</v>
      </c>
      <c r="C2327" s="186" t="str">
        <f t="shared" si="1193"/>
        <v>-6.36848575004309E-07+0.00802008140045094i</v>
      </c>
      <c r="D2327" s="158" t="str">
        <f t="shared" si="1194"/>
        <v>-7.66667154917237+0.0614872907367906i</v>
      </c>
      <c r="E2327" t="str">
        <f t="shared" si="1195"/>
        <v>7.99952519177241-0.061629865956976i</v>
      </c>
      <c r="F2327" t="str">
        <f t="shared" si="1196"/>
        <v>0.999200686855462+6.15313822108123E-06i</v>
      </c>
      <c r="G2327">
        <f t="shared" si="1191"/>
        <v>1</v>
      </c>
      <c r="H2327" t="str">
        <f t="shared" si="1197"/>
        <v>11.6191328620847+1.21278934153908i</v>
      </c>
      <c r="I2327" t="str">
        <f t="shared" si="1198"/>
        <v>1543.30739107599i</v>
      </c>
      <c r="J2327" t="str">
        <f t="shared" si="1192"/>
        <v>-3223.00137125424+337.626271330911i</v>
      </c>
      <c r="K2327" t="str">
        <f t="shared" si="1199"/>
        <v>0.0496166967540373-0.473644071135193i</v>
      </c>
      <c r="L2327" t="str">
        <f t="shared" si="1200"/>
        <v>0.00638825772972745-0.0517126647767522i</v>
      </c>
      <c r="M2327" t="str">
        <f t="shared" si="1201"/>
        <v>0.0560049544837647-0.525356735911945i</v>
      </c>
      <c r="N2327" t="str">
        <f t="shared" si="1202"/>
        <v>-2.89558758366145i</v>
      </c>
      <c r="O2327" t="str">
        <f t="shared" si="1203"/>
        <v>-0.969893048946089-0.243531257965091i</v>
      </c>
      <c r="P2327" t="str">
        <f t="shared" si="1204"/>
        <v>1.96989304894609+0.243531257965091i</v>
      </c>
      <c r="Q2327" t="str">
        <f t="shared" si="1205"/>
        <v>-1.96989304894609+2.65205632569636i</v>
      </c>
      <c r="R2327" t="str">
        <f t="shared" si="1206"/>
        <v>-0.29637668752137-0.522636966228134i</v>
      </c>
      <c r="S2327" t="str">
        <f t="shared" si="1207"/>
        <v>0.305306851068706i</v>
      </c>
      <c r="T2327" t="str">
        <f t="shared" si="1208"/>
        <v>0.159564646411213-0.0904858331973233i</v>
      </c>
      <c r="U2327" t="e">
        <f t="shared" si="1209"/>
        <v>#DIV/0!</v>
      </c>
      <c r="V2327" t="str">
        <f t="shared" si="1210"/>
        <v>1.33333333333333E-06-0.000269982939935361i</v>
      </c>
      <c r="W2327" t="e">
        <f t="shared" si="1211"/>
        <v>#DIV/0!</v>
      </c>
      <c r="X2327" t="e">
        <f t="shared" si="1212"/>
        <v>#DIV/0!</v>
      </c>
      <c r="Y2327" t="str">
        <f t="shared" si="1213"/>
        <v>0.00083+0.395086692115452i</v>
      </c>
      <c r="Z2327" t="e">
        <f t="shared" si="1214"/>
        <v>#DIV/0!</v>
      </c>
      <c r="AA2327" t="e">
        <f t="shared" si="1215"/>
        <v>#DIV/0!</v>
      </c>
      <c r="AB2327" t="str">
        <f t="shared" si="1216"/>
        <v>0.983913429904822-0.557957094515378i</v>
      </c>
      <c r="AC2327" t="str">
        <f t="shared" si="1217"/>
        <v>0.761977508904273-0.548153909636951i</v>
      </c>
      <c r="AD2327" t="str">
        <f t="shared" si="1218"/>
        <v>1.19803349591081+0.129596541879772i</v>
      </c>
      <c r="AE2327" t="e">
        <f t="shared" si="1219"/>
        <v>#DIV/0!</v>
      </c>
      <c r="AF2327" t="str">
        <f t="shared" si="1220"/>
        <v>-19.2858044112571-1.15130205080229i</v>
      </c>
      <c r="AG2327" t="e">
        <f t="shared" si="1221"/>
        <v>#DIV/0!</v>
      </c>
      <c r="AH2327" t="e">
        <f t="shared" si="1222"/>
        <v>#DIV/0!</v>
      </c>
      <c r="AI2327" t="e">
        <f t="shared" si="1223"/>
        <v>#DIV/0!</v>
      </c>
      <c r="AJ2327" t="e">
        <f t="shared" si="1224"/>
        <v>#DIV/0!</v>
      </c>
      <c r="AK2327"/>
      <c r="AL2327"/>
      <c r="AM2327"/>
      <c r="AN2327"/>
    </row>
    <row r="2328" spans="1:40" x14ac:dyDescent="0.25">
      <c r="A2328"/>
      <c r="B2328">
        <f t="shared" si="1190"/>
        <v>394000</v>
      </c>
      <c r="C2328" s="186" t="str">
        <f t="shared" si="1193"/>
        <v>-6.33619943595462E-07+0.00799972586415731i</v>
      </c>
      <c r="D2328" s="158" t="str">
        <f t="shared" si="1194"/>
        <v>-7.66667152441954+0.0613312316252061i</v>
      </c>
      <c r="E2328" t="str">
        <f t="shared" si="1195"/>
        <v>7.99952277251567-0.0617866662684812i</v>
      </c>
      <c r="F2328" t="str">
        <f t="shared" si="1196"/>
        <v>0.999200687096812+6.16879319872158E-06i</v>
      </c>
      <c r="G2328">
        <f t="shared" si="1191"/>
        <v>1</v>
      </c>
      <c r="H2328" t="str">
        <f t="shared" si="1197"/>
        <v>11.6198158846661+1.20978783617125i</v>
      </c>
      <c r="I2328" t="str">
        <f t="shared" si="1198"/>
        <v>1547.23438189297i</v>
      </c>
      <c r="J2328" t="str">
        <f t="shared" si="1192"/>
        <v>-3239.42937712788+338.485371257962i</v>
      </c>
      <c r="K2328" t="str">
        <f t="shared" si="1199"/>
        <v>0.0493677180181997-0.472467201272467i</v>
      </c>
      <c r="L2328" t="str">
        <f t="shared" si="1200"/>
        <v>0.00635635555493427-0.0515853453502671i</v>
      </c>
      <c r="M2328" t="str">
        <f t="shared" si="1201"/>
        <v>0.055724073573134-0.524052546622734i</v>
      </c>
      <c r="N2328" t="str">
        <f t="shared" si="1202"/>
        <v>-2.90295549099902i</v>
      </c>
      <c r="O2328" t="str">
        <f t="shared" si="1203"/>
        <v>-0.971661022737913-0.236378630362207i</v>
      </c>
      <c r="P2328" t="str">
        <f t="shared" si="1204"/>
        <v>1.97166102273791+0.236378630362207i</v>
      </c>
      <c r="Q2328" t="str">
        <f t="shared" si="1205"/>
        <v>-1.97166102273791+2.66657686063681i</v>
      </c>
      <c r="R2328" t="str">
        <f t="shared" si="1206"/>
        <v>-0.2961540193653-0.520422158653536i</v>
      </c>
      <c r="S2328" t="str">
        <f t="shared" si="1207"/>
        <v>0.306083713285166i</v>
      </c>
      <c r="T2328" t="str">
        <f t="shared" si="1208"/>
        <v>0.159292746796556-0.090647921951658i</v>
      </c>
      <c r="U2328" t="e">
        <f t="shared" si="1209"/>
        <v>#DIV/0!</v>
      </c>
      <c r="V2328" t="str">
        <f t="shared" si="1210"/>
        <v>1.33333333333333E-06-0.0002692977040472i</v>
      </c>
      <c r="W2328" t="e">
        <f t="shared" si="1211"/>
        <v>#DIV/0!</v>
      </c>
      <c r="X2328" t="e">
        <f t="shared" si="1212"/>
        <v>#DIV/0!</v>
      </c>
      <c r="Y2328" t="str">
        <f t="shared" si="1213"/>
        <v>0.00083+0.396092001764601i</v>
      </c>
      <c r="Z2328" t="e">
        <f t="shared" si="1214"/>
        <v>#DIV/0!</v>
      </c>
      <c r="AA2328" t="e">
        <f t="shared" si="1215"/>
        <v>#DIV/0!</v>
      </c>
      <c r="AB2328" t="str">
        <f t="shared" si="1216"/>
        <v>0.982236832434995-0.558956572193005i</v>
      </c>
      <c r="AC2328" t="str">
        <f t="shared" si="1217"/>
        <v>0.761811622407591-0.545891050577277i</v>
      </c>
      <c r="AD2328" t="str">
        <f t="shared" si="1218"/>
        <v>1.19929873462808+0.125660821118185i</v>
      </c>
      <c r="AE2328" t="e">
        <f t="shared" si="1219"/>
        <v>#DIV/0!</v>
      </c>
      <c r="AF2328" t="str">
        <f t="shared" si="1220"/>
        <v>-19.2864874090856-1.14845660454604i</v>
      </c>
      <c r="AG2328" t="e">
        <f t="shared" si="1221"/>
        <v>#DIV/0!</v>
      </c>
      <c r="AH2328" t="e">
        <f t="shared" si="1222"/>
        <v>#DIV/0!</v>
      </c>
      <c r="AI2328" t="e">
        <f t="shared" si="1223"/>
        <v>#DIV/0!</v>
      </c>
      <c r="AJ2328" t="e">
        <f t="shared" si="1224"/>
        <v>#DIV/0!</v>
      </c>
      <c r="AK2328"/>
      <c r="AL2328"/>
      <c r="AM2328"/>
      <c r="AN2328"/>
    </row>
    <row r="2329" spans="1:40" x14ac:dyDescent="0.25">
      <c r="A2329"/>
      <c r="B2329">
        <f t="shared" ref="B2329:B2392" si="1225">B2328+1000</f>
        <v>395000</v>
      </c>
      <c r="C2329" s="186" t="str">
        <f t="shared" si="1193"/>
        <v>-6.30415802384906E-07+0.00797947339386826i</v>
      </c>
      <c r="D2329" s="158" t="str">
        <f t="shared" si="1194"/>
        <v>-7.66667149985447+0.0611759626863234i</v>
      </c>
      <c r="E2329" t="str">
        <f t="shared" si="1195"/>
        <v>7.99952034711235-0.0619434664375391i</v>
      </c>
      <c r="F2329" t="str">
        <f t="shared" si="1196"/>
        <v>0.999200687338771+6.18444816216264E-06i</v>
      </c>
      <c r="G2329">
        <f t="shared" si="1191"/>
        <v>1</v>
      </c>
      <c r="H2329" t="str">
        <f t="shared" si="1197"/>
        <v>11.620493811876+1.20680095800814i</v>
      </c>
      <c r="I2329" t="str">
        <f t="shared" si="1198"/>
        <v>1551.16137270996i</v>
      </c>
      <c r="J2329" t="str">
        <f t="shared" si="1192"/>
        <v>-3255.89913142813+339.344471185013i</v>
      </c>
      <c r="K2329" t="str">
        <f t="shared" si="1199"/>
        <v>0.0491206023032711-0.471296101616021i</v>
      </c>
      <c r="L2329" t="str">
        <f t="shared" si="1200"/>
        <v>0.00632469056063392-0.0514586414276713i</v>
      </c>
      <c r="M2329" t="str">
        <f t="shared" si="1201"/>
        <v>0.055445292863905-0.522754743043692i</v>
      </c>
      <c r="N2329" t="str">
        <f t="shared" si="1202"/>
        <v>-2.91032339833658i</v>
      </c>
      <c r="O2329" t="str">
        <f t="shared" si="1203"/>
        <v>-0.9733762491212-0.229213170753219i</v>
      </c>
      <c r="P2329" t="str">
        <f t="shared" si="1204"/>
        <v>1.9733762491212+0.229213170753219i</v>
      </c>
      <c r="Q2329" t="str">
        <f t="shared" si="1205"/>
        <v>-1.9733762491212+2.68111022758336i</v>
      </c>
      <c r="R2329" t="str">
        <f t="shared" si="1206"/>
        <v>-0.295930390286998-0.518216010383136i</v>
      </c>
      <c r="S2329" t="str">
        <f t="shared" si="1207"/>
        <v>0.306860575501627i</v>
      </c>
      <c r="T2329" t="str">
        <f t="shared" si="1208"/>
        <v>0.159020063180326-0.0908093698718893i</v>
      </c>
      <c r="U2329" t="e">
        <f t="shared" si="1209"/>
        <v>#DIV/0!</v>
      </c>
      <c r="V2329" t="str">
        <f t="shared" si="1210"/>
        <v>1.33333333333333E-06-0.000268615937707841i</v>
      </c>
      <c r="W2329" t="e">
        <f t="shared" si="1211"/>
        <v>#DIV/0!</v>
      </c>
      <c r="X2329" t="e">
        <f t="shared" si="1212"/>
        <v>#DIV/0!</v>
      </c>
      <c r="Y2329" t="str">
        <f t="shared" si="1213"/>
        <v>0.00083+0.39709731141375i</v>
      </c>
      <c r="Z2329" t="e">
        <f t="shared" si="1214"/>
        <v>#DIV/0!</v>
      </c>
      <c r="AA2329" t="e">
        <f t="shared" si="1215"/>
        <v>#DIV/0!</v>
      </c>
      <c r="AB2329" t="str">
        <f t="shared" si="1216"/>
        <v>0.980555400625643-0.559952098335659i</v>
      </c>
      <c r="AC2329" t="str">
        <f t="shared" si="1217"/>
        <v>0.761649566074739-0.543636694576141i</v>
      </c>
      <c r="AD2329" t="str">
        <f t="shared" si="1218"/>
        <v>1.2005356045656+0.121713598458556i</v>
      </c>
      <c r="AE2329" t="e">
        <f t="shared" si="1219"/>
        <v>#DIV/0!</v>
      </c>
      <c r="AF2329" t="str">
        <f t="shared" si="1220"/>
        <v>-19.2871653117305-1.14562499532182i</v>
      </c>
      <c r="AG2329" t="e">
        <f t="shared" si="1221"/>
        <v>#DIV/0!</v>
      </c>
      <c r="AH2329" t="e">
        <f t="shared" si="1222"/>
        <v>#DIV/0!</v>
      </c>
      <c r="AI2329" t="e">
        <f t="shared" si="1223"/>
        <v>#DIV/0!</v>
      </c>
      <c r="AJ2329" t="e">
        <f t="shared" si="1224"/>
        <v>#DIV/0!</v>
      </c>
      <c r="AK2329"/>
      <c r="AL2329"/>
      <c r="AM2329"/>
      <c r="AN2329"/>
    </row>
    <row r="2330" spans="1:40" x14ac:dyDescent="0.25">
      <c r="A2330"/>
      <c r="B2330">
        <f t="shared" si="1225"/>
        <v>396000</v>
      </c>
      <c r="C2330" s="186" t="str">
        <f t="shared" si="1193"/>
        <v>-6.27235904309522E-07+0.00795932320878081i</v>
      </c>
      <c r="D2330" s="158" t="str">
        <f t="shared" si="1194"/>
        <v>-7.66667147547524+0.0610214779339862i</v>
      </c>
      <c r="E2330" t="str">
        <f t="shared" si="1195"/>
        <v>7.99951791556247-0.0621002664637881i</v>
      </c>
      <c r="F2330" t="str">
        <f t="shared" si="1196"/>
        <v>0.999200687581339+6.20010311136835E-06i</v>
      </c>
      <c r="G2330">
        <f t="shared" si="1191"/>
        <v>1</v>
      </c>
      <c r="H2330" t="str">
        <f t="shared" si="1197"/>
        <v>11.6211666940584+1.20382860185805i</v>
      </c>
      <c r="I2330" t="str">
        <f t="shared" si="1198"/>
        <v>1555.08836352695i</v>
      </c>
      <c r="J2330" t="str">
        <f t="shared" si="1192"/>
        <v>-3272.410634155+340.203571112064i</v>
      </c>
      <c r="K2330" t="str">
        <f t="shared" si="1199"/>
        <v>0.0488753311318773-0.470130730318281i</v>
      </c>
      <c r="L2330" t="str">
        <f t="shared" si="1200"/>
        <v>0.00629326041341367-0.0513325486321278i</v>
      </c>
      <c r="M2330" t="str">
        <f t="shared" si="1201"/>
        <v>0.055168591545291-0.521463278950409i</v>
      </c>
      <c r="N2330" t="str">
        <f t="shared" si="1202"/>
        <v>-2.91769130567414i</v>
      </c>
      <c r="O2330" t="str">
        <f t="shared" si="1203"/>
        <v>-0.975038634983493-0.222035268120916i</v>
      </c>
      <c r="P2330" t="str">
        <f t="shared" si="1204"/>
        <v>1.97503863498349+0.222035268120916i</v>
      </c>
      <c r="Q2330" t="str">
        <f t="shared" si="1205"/>
        <v>-1.97503863498349+2.69565603755322i</v>
      </c>
      <c r="R2330" t="str">
        <f t="shared" si="1206"/>
        <v>-0.295705796540191-0.516018454450379i</v>
      </c>
      <c r="S2330" t="str">
        <f t="shared" si="1207"/>
        <v>0.307637437718086i</v>
      </c>
      <c r="T2330" t="str">
        <f t="shared" si="1208"/>
        <v>0.158746595142361-0.09097017356601i</v>
      </c>
      <c r="U2330" t="e">
        <f t="shared" si="1209"/>
        <v>#DIV/0!</v>
      </c>
      <c r="V2330" t="str">
        <f t="shared" si="1210"/>
        <v>1.33333333333333E-06-0.000267937614632821i</v>
      </c>
      <c r="W2330" t="e">
        <f t="shared" si="1211"/>
        <v>#DIV/0!</v>
      </c>
      <c r="X2330" t="e">
        <f t="shared" si="1212"/>
        <v>#DIV/0!</v>
      </c>
      <c r="Y2330" t="str">
        <f t="shared" si="1213"/>
        <v>0.00083+0.398102621062899i</v>
      </c>
      <c r="Z2330" t="e">
        <f t="shared" si="1214"/>
        <v>#DIV/0!</v>
      </c>
      <c r="AA2330" t="e">
        <f t="shared" si="1215"/>
        <v>#DIV/0!</v>
      </c>
      <c r="AB2330" t="str">
        <f t="shared" si="1216"/>
        <v>0.97886913188595-0.560943652027421i</v>
      </c>
      <c r="AC2330" t="str">
        <f t="shared" si="1217"/>
        <v>0.761491315220673-0.541390778395212i</v>
      </c>
      <c r="AD2330" t="str">
        <f t="shared" si="1218"/>
        <v>1.20174400052877+0.117755076201547i</v>
      </c>
      <c r="AE2330" t="e">
        <f t="shared" si="1219"/>
        <v>#DIV/0!</v>
      </c>
      <c r="AF2330" t="str">
        <f t="shared" si="1220"/>
        <v>-19.2878381695336-1.14280712392406i</v>
      </c>
      <c r="AG2330" t="e">
        <f t="shared" si="1221"/>
        <v>#DIV/0!</v>
      </c>
      <c r="AH2330" t="e">
        <f t="shared" si="1222"/>
        <v>#DIV/0!</v>
      </c>
      <c r="AI2330" t="e">
        <f t="shared" si="1223"/>
        <v>#DIV/0!</v>
      </c>
      <c r="AJ2330" t="e">
        <f t="shared" si="1224"/>
        <v>#DIV/0!</v>
      </c>
      <c r="AK2330"/>
      <c r="AL2330"/>
      <c r="AM2330"/>
      <c r="AN2330"/>
    </row>
    <row r="2331" spans="1:40" x14ac:dyDescent="0.25">
      <c r="A2331"/>
      <c r="B2331">
        <f t="shared" si="1225"/>
        <v>397000</v>
      </c>
      <c r="C2331" s="186" t="str">
        <f t="shared" si="1193"/>
        <v>-6.24080005413877E-07+0.00793927453595892i</v>
      </c>
      <c r="D2331" s="158" t="str">
        <f t="shared" si="1194"/>
        <v>-7.66667145128008+0.0608677714423517i</v>
      </c>
      <c r="E2331" t="str">
        <f t="shared" si="1195"/>
        <v>7.99951547786602-0.062257066346867i</v>
      </c>
      <c r="F2331" t="str">
        <f t="shared" si="1196"/>
        <v>0.999200687824524+6.21575804630283E-06i</v>
      </c>
      <c r="G2331">
        <f t="shared" si="1191"/>
        <v>1</v>
      </c>
      <c r="H2331" t="str">
        <f t="shared" si="1197"/>
        <v>11.6218345809403+1.20087066352039i</v>
      </c>
      <c r="I2331" t="str">
        <f t="shared" si="1198"/>
        <v>1559.01535434393i</v>
      </c>
      <c r="J2331" t="str">
        <f t="shared" si="1192"/>
        <v>-3288.96388530848+341.062671039114i</v>
      </c>
      <c r="K2331" t="str">
        <f t="shared" si="1199"/>
        <v>0.0486318862543602-0.468971045930375i</v>
      </c>
      <c r="L2331" t="str">
        <f t="shared" si="1200"/>
        <v>0.00626206280833824-0.0512070626274167i</v>
      </c>
      <c r="M2331" t="str">
        <f t="shared" si="1201"/>
        <v>0.0548939490626984-0.520178108557792i</v>
      </c>
      <c r="N2331" t="str">
        <f t="shared" si="1202"/>
        <v>-2.9250592130117i</v>
      </c>
      <c r="O2331" t="str">
        <f t="shared" si="1203"/>
        <v>-0.976648090080824-0.214845312123579i</v>
      </c>
      <c r="P2331" t="str">
        <f t="shared" si="1204"/>
        <v>1.97664809008082+0.214845312123579i</v>
      </c>
      <c r="Q2331" t="str">
        <f t="shared" si="1205"/>
        <v>-1.97664809008082+2.71021390088812i</v>
      </c>
      <c r="R2331" t="str">
        <f t="shared" si="1206"/>
        <v>-0.295480234358939-0.51382942457872i</v>
      </c>
      <c r="S2331" t="str">
        <f t="shared" si="1207"/>
        <v>0.308414299934545i</v>
      </c>
      <c r="T2331" t="str">
        <f t="shared" si="1208"/>
        <v>0.158472342267216-0.0911303296243075i</v>
      </c>
      <c r="U2331" t="e">
        <f t="shared" si="1209"/>
        <v>#DIV/0!</v>
      </c>
      <c r="V2331" t="str">
        <f t="shared" si="1210"/>
        <v>1.33333333333333E-06-0.000267262708802511i</v>
      </c>
      <c r="W2331" t="e">
        <f t="shared" si="1211"/>
        <v>#DIV/0!</v>
      </c>
      <c r="X2331" t="e">
        <f t="shared" si="1212"/>
        <v>#DIV/0!</v>
      </c>
      <c r="Y2331" t="str">
        <f t="shared" si="1213"/>
        <v>0.00083+0.399107930712047i</v>
      </c>
      <c r="Z2331" t="e">
        <f t="shared" si="1214"/>
        <v>#DIV/0!</v>
      </c>
      <c r="AA2331" t="e">
        <f t="shared" si="1215"/>
        <v>#DIV/0!</v>
      </c>
      <c r="AB2331" t="str">
        <f t="shared" si="1216"/>
        <v>0.977178023654182-0.561931212243193i</v>
      </c>
      <c r="AC2331" t="str">
        <f t="shared" si="1217"/>
        <v>0.76133684553141-0.539153239410292i</v>
      </c>
      <c r="AD2331" t="str">
        <f t="shared" si="1218"/>
        <v>1.20292381873171+0.113785457643705i</v>
      </c>
      <c r="AE2331" t="e">
        <f t="shared" si="1219"/>
        <v>#DIV/0!</v>
      </c>
      <c r="AF2331" t="str">
        <f t="shared" si="1220"/>
        <v>-19.2885060322204-1.14000289207804i</v>
      </c>
      <c r="AG2331" t="e">
        <f t="shared" si="1221"/>
        <v>#DIV/0!</v>
      </c>
      <c r="AH2331" t="e">
        <f t="shared" si="1222"/>
        <v>#DIV/0!</v>
      </c>
      <c r="AI2331" t="e">
        <f t="shared" si="1223"/>
        <v>#DIV/0!</v>
      </c>
      <c r="AJ2331" t="e">
        <f t="shared" si="1224"/>
        <v>#DIV/0!</v>
      </c>
      <c r="AK2331"/>
      <c r="AL2331"/>
      <c r="AM2331"/>
      <c r="AN2331"/>
    </row>
    <row r="2332" spans="1:40" x14ac:dyDescent="0.25">
      <c r="A2332"/>
      <c r="B2332">
        <f t="shared" si="1225"/>
        <v>398000</v>
      </c>
      <c r="C2332" s="186" t="str">
        <f t="shared" si="1193"/>
        <v>-6.20947864803449E-07+0.00791932661023474i</v>
      </c>
      <c r="D2332" s="158" t="str">
        <f t="shared" si="1194"/>
        <v>-7.66667142726693+0.060714837345133i</v>
      </c>
      <c r="E2332" t="str">
        <f t="shared" si="1195"/>
        <v>7.99951303402303-0.0624138660864143i</v>
      </c>
      <c r="F2332" t="str">
        <f t="shared" si="1196"/>
        <v>0.999200688068329+6.23141296693005E-06i</v>
      </c>
      <c r="G2332">
        <f t="shared" si="1191"/>
        <v>1</v>
      </c>
      <c r="H2332" t="str">
        <f t="shared" si="1197"/>
        <v>11.6224975216393+1.19792703977417i</v>
      </c>
      <c r="I2332" t="str">
        <f t="shared" si="1198"/>
        <v>1562.94234516092i</v>
      </c>
      <c r="J2332" t="str">
        <f t="shared" si="1192"/>
        <v>-3305.55888488858+341.921770966164i</v>
      </c>
      <c r="K2332" t="str">
        <f t="shared" si="1199"/>
        <v>0.0483902496454309-0.46781700739746i</v>
      </c>
      <c r="L2332" t="str">
        <f t="shared" si="1200"/>
        <v>0.00623109546853588-0.0510821791174744i</v>
      </c>
      <c r="M2332" t="str">
        <f t="shared" si="1201"/>
        <v>0.0546213451139668-0.518899186514934i</v>
      </c>
      <c r="N2332" t="str">
        <f t="shared" si="1202"/>
        <v>-2.93242712034926i</v>
      </c>
      <c r="O2332" t="str">
        <f t="shared" si="1203"/>
        <v>-0.978204527042616-0.207643693073814i</v>
      </c>
      <c r="P2332" t="str">
        <f t="shared" si="1204"/>
        <v>1.97820452704262+0.207643693073814i</v>
      </c>
      <c r="Q2332" t="str">
        <f t="shared" si="1205"/>
        <v>-1.97820452704262+2.72478342727545i</v>
      </c>
      <c r="R2332" t="str">
        <f t="shared" si="1206"/>
        <v>-0.295253699957545-0.511648855173247i</v>
      </c>
      <c r="S2332" t="str">
        <f t="shared" si="1207"/>
        <v>0.309191162151006i</v>
      </c>
      <c r="T2332" t="str">
        <f t="shared" si="1208"/>
        <v>0.158197304144248-0.0912898346192578i</v>
      </c>
      <c r="U2332" t="e">
        <f t="shared" si="1209"/>
        <v>#DIV/0!</v>
      </c>
      <c r="V2332" t="str">
        <f t="shared" si="1210"/>
        <v>1.33333333333333E-06-0.000266591194458786i</v>
      </c>
      <c r="W2332" t="e">
        <f t="shared" si="1211"/>
        <v>#DIV/0!</v>
      </c>
      <c r="X2332" t="e">
        <f t="shared" si="1212"/>
        <v>#DIV/0!</v>
      </c>
      <c r="Y2332" t="str">
        <f t="shared" si="1213"/>
        <v>0.00083+0.400113240361196i</v>
      </c>
      <c r="Z2332" t="e">
        <f t="shared" si="1214"/>
        <v>#DIV/0!</v>
      </c>
      <c r="AA2332" t="e">
        <f t="shared" si="1215"/>
        <v>#DIV/0!</v>
      </c>
      <c r="AB2332" t="str">
        <f t="shared" si="1216"/>
        <v>0.975482073398217-0.562914757848051i</v>
      </c>
      <c r="AC2332" t="str">
        <f t="shared" si="1217"/>
        <v>0.761186133058967-0.5369240156044i</v>
      </c>
      <c r="AD2332" t="str">
        <f t="shared" si="1218"/>
        <v>1.20407495680714+0.109804947068128i</v>
      </c>
      <c r="AE2332" t="e">
        <f t="shared" si="1219"/>
        <v>#DIV/0!</v>
      </c>
      <c r="AF2332" t="str">
        <f t="shared" si="1220"/>
        <v>-19.2891689489062-1.13721220242904i</v>
      </c>
      <c r="AG2332" t="e">
        <f t="shared" si="1221"/>
        <v>#DIV/0!</v>
      </c>
      <c r="AH2332" t="e">
        <f t="shared" si="1222"/>
        <v>#DIV/0!</v>
      </c>
      <c r="AI2332" t="e">
        <f t="shared" si="1223"/>
        <v>#DIV/0!</v>
      </c>
      <c r="AJ2332" t="e">
        <f t="shared" si="1224"/>
        <v>#DIV/0!</v>
      </c>
      <c r="AK2332"/>
      <c r="AL2332"/>
      <c r="AM2332"/>
      <c r="AN2332"/>
    </row>
    <row r="2333" spans="1:40" x14ac:dyDescent="0.25">
      <c r="A2333"/>
      <c r="B2333">
        <f t="shared" si="1225"/>
        <v>399000</v>
      </c>
      <c r="C2333" s="186" t="str">
        <f t="shared" si="1193"/>
        <v>-6.17839244598672E-07+0.00789947867411138i</v>
      </c>
      <c r="D2333" s="158" t="str">
        <f t="shared" si="1194"/>
        <v>-7.66667140343418+0.0605626698348539i</v>
      </c>
      <c r="E2333" t="str">
        <f t="shared" si="1195"/>
        <v>7.99951058403351-0.0625706656820686i</v>
      </c>
      <c r="F2333" t="str">
        <f t="shared" si="1196"/>
        <v>0.999200688312742+6.24706787321387E-06i</v>
      </c>
      <c r="G2333">
        <f t="shared" si="1191"/>
        <v>1</v>
      </c>
      <c r="H2333" t="str">
        <f t="shared" si="1197"/>
        <v>11.6231555646742+1.19499762836682i</v>
      </c>
      <c r="I2333" t="str">
        <f t="shared" si="1198"/>
        <v>1566.86933597791i</v>
      </c>
      <c r="J2333" t="str">
        <f t="shared" si="1192"/>
        <v>-3322.1956328953+342.780870893215i</v>
      </c>
      <c r="K2333" t="str">
        <f t="shared" si="1199"/>
        <v>0.0481504035008771-0.466668574054103i</v>
      </c>
      <c r="L2333" t="str">
        <f t="shared" si="1200"/>
        <v>0.00620035614479159-0.0509578938459408i</v>
      </c>
      <c r="M2333" t="str">
        <f t="shared" si="1201"/>
        <v>0.0543507596456687-0.517626467900044i</v>
      </c>
      <c r="N2333" t="str">
        <f t="shared" si="1202"/>
        <v>-2.93979502768682i</v>
      </c>
      <c r="O2333" t="str">
        <f t="shared" si="1203"/>
        <v>-0.979707861376422-0.200430801917366i</v>
      </c>
      <c r="P2333" t="str">
        <f t="shared" si="1204"/>
        <v>1.97970786137642+0.200430801917366i</v>
      </c>
      <c r="Q2333" t="str">
        <f t="shared" si="1205"/>
        <v>-1.97970786137642+2.73936422576945i</v>
      </c>
      <c r="R2333" t="str">
        <f t="shared" si="1206"/>
        <v>-0.295026189530465-0.509476681312436i</v>
      </c>
      <c r="S2333" t="str">
        <f t="shared" si="1207"/>
        <v>0.309968024367465i</v>
      </c>
      <c r="T2333" t="str">
        <f t="shared" si="1208"/>
        <v>0.157921480367708-0.0914486851054195i</v>
      </c>
      <c r="U2333" t="e">
        <f t="shared" si="1209"/>
        <v>#DIV/0!</v>
      </c>
      <c r="V2333" t="str">
        <f t="shared" si="1210"/>
        <v>1.33333333333333E-06-0.000265923046101747i</v>
      </c>
      <c r="W2333" t="e">
        <f t="shared" si="1211"/>
        <v>#DIV/0!</v>
      </c>
      <c r="X2333" t="e">
        <f t="shared" si="1212"/>
        <v>#DIV/0!</v>
      </c>
      <c r="Y2333" t="str">
        <f t="shared" si="1213"/>
        <v>0.00083+0.401118550010345i</v>
      </c>
      <c r="Z2333" t="e">
        <f t="shared" si="1214"/>
        <v>#DIV/0!</v>
      </c>
      <c r="AA2333" t="e">
        <f t="shared" si="1215"/>
        <v>#DIV/0!</v>
      </c>
      <c r="AB2333" t="str">
        <f t="shared" si="1216"/>
        <v>0.973781278616111-0.563894267596587i</v>
      </c>
      <c r="AC2333" t="str">
        <f t="shared" si="1217"/>
        <v>0.761039154216413-0.534703045560959i</v>
      </c>
      <c r="AD2333" t="str">
        <f t="shared" si="1218"/>
        <v>1.20519731381619+0.105813749735032i</v>
      </c>
      <c r="AE2333" t="e">
        <f t="shared" si="1219"/>
        <v>#DIV/0!</v>
      </c>
      <c r="AF2333" t="str">
        <f t="shared" si="1220"/>
        <v>-19.2898269681084-1.13443495853197i</v>
      </c>
      <c r="AG2333" t="e">
        <f t="shared" si="1221"/>
        <v>#DIV/0!</v>
      </c>
      <c r="AH2333" t="e">
        <f t="shared" si="1222"/>
        <v>#DIV/0!</v>
      </c>
      <c r="AI2333" t="e">
        <f t="shared" si="1223"/>
        <v>#DIV/0!</v>
      </c>
      <c r="AJ2333" t="e">
        <f t="shared" si="1224"/>
        <v>#DIV/0!</v>
      </c>
      <c r="AK2333"/>
      <c r="AL2333"/>
      <c r="AM2333"/>
      <c r="AN2333"/>
    </row>
    <row r="2334" spans="1:40" x14ac:dyDescent="0.25">
      <c r="A2334"/>
      <c r="B2334">
        <f t="shared" si="1225"/>
        <v>400000</v>
      </c>
      <c r="C2334" s="186" t="str">
        <f t="shared" si="1193"/>
        <v>-6.14753909889738E-07+0.00787972997766682i</v>
      </c>
      <c r="D2334" s="158" t="str">
        <f t="shared" si="1194"/>
        <v>-7.66667137977998+0.0604112631621123i</v>
      </c>
      <c r="E2334" t="str">
        <f t="shared" si="1195"/>
        <v>7.99950812789747-0.0627274651334686i</v>
      </c>
      <c r="F2334" t="str">
        <f t="shared" si="1196"/>
        <v>0.999200688557764+6.26272276511826E-06i</v>
      </c>
      <c r="G2334">
        <f t="shared" si="1191"/>
        <v>1</v>
      </c>
      <c r="H2334" t="str">
        <f t="shared" si="1197"/>
        <v>11.6238087579722+1.19208232800292i</v>
      </c>
      <c r="I2334" t="str">
        <f t="shared" si="1198"/>
        <v>1570.7963267949i</v>
      </c>
      <c r="J2334" t="str">
        <f t="shared" si="1192"/>
        <v>-3338.87412932864+343.639970820266i</v>
      </c>
      <c r="K2334" t="str">
        <f t="shared" si="1199"/>
        <v>0.04791233023433-0.46552570561975i</v>
      </c>
      <c r="L2334" t="str">
        <f t="shared" si="1200"/>
        <v>0.006169842615147-0.050834202595711i</v>
      </c>
      <c r="M2334" t="str">
        <f t="shared" si="1201"/>
        <v>0.054082172849477-0.516359908215461i</v>
      </c>
      <c r="N2334" t="str">
        <f t="shared" si="1202"/>
        <v>-2.94716293502438i</v>
      </c>
      <c r="O2334" t="str">
        <f t="shared" si="1203"/>
        <v>-0.981158011472515-0.193207030211894i</v>
      </c>
      <c r="P2334" t="str">
        <f t="shared" si="1204"/>
        <v>1.98115801147252+0.193207030211894i</v>
      </c>
      <c r="Q2334" t="str">
        <f t="shared" si="1205"/>
        <v>-1.98115801147252+2.75395590481249i</v>
      </c>
      <c r="R2334" t="str">
        <f t="shared" si="1206"/>
        <v>-0.294797699252223-0.507312838740037i</v>
      </c>
      <c r="S2334" t="str">
        <f t="shared" si="1207"/>
        <v>0.310744886583925i</v>
      </c>
      <c r="T2334" t="str">
        <f t="shared" si="1208"/>
        <v>0.157644870536842-0.0916068776193341i</v>
      </c>
      <c r="U2334" t="e">
        <f t="shared" si="1209"/>
        <v>#DIV/0!</v>
      </c>
      <c r="V2334" t="str">
        <f t="shared" si="1210"/>
        <v>1.33333333333333E-06-0.000265258238486492i</v>
      </c>
      <c r="W2334" t="e">
        <f t="shared" si="1211"/>
        <v>#DIV/0!</v>
      </c>
      <c r="X2334" t="e">
        <f t="shared" si="1212"/>
        <v>#DIV/0!</v>
      </c>
      <c r="Y2334" t="str">
        <f t="shared" si="1213"/>
        <v>0.00083+0.402123859659493i</v>
      </c>
      <c r="Z2334" t="e">
        <f t="shared" si="1214"/>
        <v>#DIV/0!</v>
      </c>
      <c r="AA2334" t="e">
        <f t="shared" si="1215"/>
        <v>#DIV/0!</v>
      </c>
      <c r="AB2334" t="str">
        <f t="shared" si="1216"/>
        <v>0.97207563683672-0.564869720132294i</v>
      </c>
      <c r="AC2334" t="str">
        <f t="shared" si="1217"/>
        <v>0.760895885772964-0.532490268457125i</v>
      </c>
      <c r="AD2334" t="str">
        <f t="shared" si="1218"/>
        <v>1.20629079025818+0.101812071872287i</v>
      </c>
      <c r="AE2334" t="e">
        <f t="shared" si="1219"/>
        <v>#DIV/0!</v>
      </c>
      <c r="AF2334" t="str">
        <f t="shared" si="1220"/>
        <v>-19.2904801377522-1.13167106484081i</v>
      </c>
      <c r="AG2334" t="e">
        <f t="shared" si="1221"/>
        <v>#DIV/0!</v>
      </c>
      <c r="AH2334" t="e">
        <f t="shared" si="1222"/>
        <v>#DIV/0!</v>
      </c>
      <c r="AI2334" t="e">
        <f t="shared" si="1223"/>
        <v>#DIV/0!</v>
      </c>
      <c r="AJ2334" t="e">
        <f t="shared" si="1224"/>
        <v>#DIV/0!</v>
      </c>
      <c r="AK2334"/>
      <c r="AL2334"/>
      <c r="AM2334"/>
      <c r="AN2334"/>
    </row>
    <row r="2335" spans="1:40" x14ac:dyDescent="0.25">
      <c r="A2335"/>
      <c r="B2335">
        <f t="shared" si="1225"/>
        <v>401000</v>
      </c>
      <c r="C2335" s="186" t="str">
        <f t="shared" si="1193"/>
        <v>-6.11691628692238E-07+0.00786007977845959i</v>
      </c>
      <c r="D2335" s="158" t="str">
        <f t="shared" si="1194"/>
        <v>-7.6666713563025+0.0602606116348569i</v>
      </c>
      <c r="E2335" t="str">
        <f t="shared" si="1195"/>
        <v>7.99950566561492-0.0628842644402528i</v>
      </c>
      <c r="F2335" t="str">
        <f t="shared" si="1196"/>
        <v>0.999200688803403+6.27837764260732E-06i</v>
      </c>
      <c r="G2335">
        <f t="shared" si="1191"/>
        <v>1</v>
      </c>
      <c r="H2335" t="str">
        <f t="shared" si="1197"/>
        <v>11.6244571488783+1.18918103833328i</v>
      </c>
      <c r="I2335" t="str">
        <f t="shared" si="1198"/>
        <v>1574.72331761188i</v>
      </c>
      <c r="J2335" t="str">
        <f t="shared" si="1192"/>
        <v>-3355.59437418859+344.499070747317i</v>
      </c>
      <c r="K2335" t="str">
        <f t="shared" si="1199"/>
        <v>0.0476760124740841-0.464388362194233i</v>
      </c>
      <c r="L2335" t="str">
        <f t="shared" si="1200"/>
        <v>0.00613955268450705-0.0507111011884938i</v>
      </c>
      <c r="M2335" t="str">
        <f t="shared" si="1201"/>
        <v>0.0538155651585911-0.515099463382727i</v>
      </c>
      <c r="N2335" t="str">
        <f t="shared" si="1202"/>
        <v>-2.95453084236194i</v>
      </c>
      <c r="O2335" t="str">
        <f t="shared" si="1203"/>
        <v>-0.98255489860832-0.18597277010572i</v>
      </c>
      <c r="P2335" t="str">
        <f t="shared" si="1204"/>
        <v>1.98255489860832+0.18597277010572i</v>
      </c>
      <c r="Q2335" t="str">
        <f t="shared" si="1205"/>
        <v>-1.98255489860832+2.76855807225622i</v>
      </c>
      <c r="R2335" t="str">
        <f t="shared" si="1206"/>
        <v>-0.294568225277324-0.505157263857087i</v>
      </c>
      <c r="S2335" t="str">
        <f t="shared" si="1207"/>
        <v>0.311521748800386i</v>
      </c>
      <c r="T2335" t="str">
        <f t="shared" si="1208"/>
        <v>0.157367474255978-0.0917644086794181i</v>
      </c>
      <c r="U2335" t="e">
        <f t="shared" si="1209"/>
        <v>#DIV/0!</v>
      </c>
      <c r="V2335" t="str">
        <f t="shared" si="1210"/>
        <v>1.33333333333333E-06-0.000264596746619942i</v>
      </c>
      <c r="W2335" t="e">
        <f t="shared" si="1211"/>
        <v>#DIV/0!</v>
      </c>
      <c r="X2335" t="e">
        <f t="shared" si="1212"/>
        <v>#DIV/0!</v>
      </c>
      <c r="Y2335" t="str">
        <f t="shared" si="1213"/>
        <v>0.00083+0.403129169308642i</v>
      </c>
      <c r="Z2335" t="e">
        <f t="shared" si="1214"/>
        <v>#DIV/0!</v>
      </c>
      <c r="AA2335" t="e">
        <f t="shared" si="1215"/>
        <v>#DIV/0!</v>
      </c>
      <c r="AB2335" t="str">
        <f t="shared" si="1216"/>
        <v>0.970365145620236-0.565841093986903i</v>
      </c>
      <c r="AC2335" t="str">
        <f t="shared" si="1217"/>
        <v>0.760756304849203-0.530285624057146i</v>
      </c>
      <c r="AD2335" t="str">
        <f t="shared" si="1218"/>
        <v>1.20735528808034+0.097800120665738i</v>
      </c>
      <c r="AE2335" t="e">
        <f t="shared" si="1219"/>
        <v>#DIV/0!</v>
      </c>
      <c r="AF2335" t="str">
        <f t="shared" si="1220"/>
        <v>-19.2911285051808-1.12892042669842i</v>
      </c>
      <c r="AG2335" t="e">
        <f t="shared" si="1221"/>
        <v>#DIV/0!</v>
      </c>
      <c r="AH2335" t="e">
        <f t="shared" si="1222"/>
        <v>#DIV/0!</v>
      </c>
      <c r="AI2335" t="e">
        <f t="shared" si="1223"/>
        <v>#DIV/0!</v>
      </c>
      <c r="AJ2335" t="e">
        <f t="shared" si="1224"/>
        <v>#DIV/0!</v>
      </c>
      <c r="AK2335"/>
      <c r="AL2335"/>
      <c r="AM2335"/>
      <c r="AN2335"/>
    </row>
    <row r="2336" spans="1:40" x14ac:dyDescent="0.25">
      <c r="A2336"/>
      <c r="B2336">
        <f t="shared" si="1225"/>
        <v>402000</v>
      </c>
      <c r="C2336" s="186" t="str">
        <f t="shared" si="1193"/>
        <v>-6.08652171903542E-07+0.00784052734143567i</v>
      </c>
      <c r="D2336" s="158" t="str">
        <f t="shared" si="1194"/>
        <v>-7.66667133299997+0.0601107096176735i</v>
      </c>
      <c r="E2336" t="str">
        <f t="shared" si="1195"/>
        <v>7.99950319718586-0.0630410636020599i</v>
      </c>
      <c r="F2336" t="str">
        <f t="shared" si="1196"/>
        <v>0.999200689049652+0.0000062940325056449i</v>
      </c>
      <c r="G2336">
        <f t="shared" si="1191"/>
        <v>1</v>
      </c>
      <c r="H2336" t="str">
        <f t="shared" si="1197"/>
        <v>11.6251007841636+1.1862936599441i</v>
      </c>
      <c r="I2336" t="str">
        <f t="shared" si="1198"/>
        <v>1578.65030842887i</v>
      </c>
      <c r="J2336" t="str">
        <f t="shared" si="1192"/>
        <v>-3372.35636747516+345.358170674367i</v>
      </c>
      <c r="K2336" t="str">
        <f t="shared" si="1199"/>
        <v>0.047441433059972-0.463256504253362i</v>
      </c>
      <c r="L2336" t="str">
        <f t="shared" si="1200"/>
        <v>0.0061094841842532-0.0505885854843755i</v>
      </c>
      <c r="M2336" t="str">
        <f t="shared" si="1201"/>
        <v>0.0535509172442252-0.513845089737738i</v>
      </c>
      <c r="N2336" t="str">
        <f t="shared" si="1202"/>
        <v>-2.9618987496995i</v>
      </c>
      <c r="O2336" t="str">
        <f t="shared" si="1203"/>
        <v>-0.983898446952681-0.178728414316532i</v>
      </c>
      <c r="P2336" t="str">
        <f t="shared" si="1204"/>
        <v>1.98389844695268+0.178728414316532i</v>
      </c>
      <c r="Q2336" t="str">
        <f t="shared" si="1205"/>
        <v>-1.98389844695268+2.78317033538297i</v>
      </c>
      <c r="R2336" t="str">
        <f t="shared" si="1206"/>
        <v>-0.294337763740162-0.503009893714037i</v>
      </c>
      <c r="S2336" t="str">
        <f t="shared" si="1207"/>
        <v>0.312298611016845i</v>
      </c>
      <c r="T2336" t="str">
        <f t="shared" si="1208"/>
        <v>0.157089291134625-0.0919212747858569i</v>
      </c>
      <c r="U2336" t="e">
        <f t="shared" si="1209"/>
        <v>#DIV/0!</v>
      </c>
      <c r="V2336" t="str">
        <f t="shared" si="1210"/>
        <v>1.33333333333333E-06-0.000263938545757704i</v>
      </c>
      <c r="W2336" t="e">
        <f t="shared" si="1211"/>
        <v>#DIV/0!</v>
      </c>
      <c r="X2336" t="e">
        <f t="shared" si="1212"/>
        <v>#DIV/0!</v>
      </c>
      <c r="Y2336" t="str">
        <f t="shared" si="1213"/>
        <v>0.00083+0.404134478957791i</v>
      </c>
      <c r="Z2336" t="e">
        <f t="shared" si="1214"/>
        <v>#DIV/0!</v>
      </c>
      <c r="AA2336" t="e">
        <f t="shared" si="1215"/>
        <v>#DIV/0!</v>
      </c>
      <c r="AB2336" t="str">
        <f t="shared" si="1216"/>
        <v>0.968649802558799-0.566808367579728i</v>
      </c>
      <c r="AC2336" t="str">
        <f t="shared" si="1217"/>
        <v>0.760620388912355-0.528089052705865i</v>
      </c>
      <c r="AD2336" t="str">
        <f t="shared" si="1218"/>
        <v>1.20839071068738+0.0937781042495275i</v>
      </c>
      <c r="AE2336" t="e">
        <f t="shared" si="1219"/>
        <v>#DIV/0!</v>
      </c>
      <c r="AF2336" t="str">
        <f t="shared" si="1220"/>
        <v>-19.2917721171636-1.12618295032643i</v>
      </c>
      <c r="AG2336" t="e">
        <f t="shared" si="1221"/>
        <v>#DIV/0!</v>
      </c>
      <c r="AH2336" t="e">
        <f t="shared" si="1222"/>
        <v>#DIV/0!</v>
      </c>
      <c r="AI2336" t="e">
        <f t="shared" si="1223"/>
        <v>#DIV/0!</v>
      </c>
      <c r="AJ2336" t="e">
        <f t="shared" si="1224"/>
        <v>#DIV/0!</v>
      </c>
      <c r="AK2336"/>
      <c r="AL2336"/>
      <c r="AM2336"/>
      <c r="AN2336"/>
    </row>
    <row r="2337" spans="1:40" x14ac:dyDescent="0.25">
      <c r="A2337"/>
      <c r="B2337">
        <f t="shared" si="1225"/>
        <v>403000</v>
      </c>
      <c r="C2337" s="186" t="str">
        <f t="shared" si="1193"/>
        <v>-6.05635313259969E-07+0.00782107193883695i</v>
      </c>
      <c r="D2337" s="158" t="str">
        <f t="shared" si="1194"/>
        <v>-7.66667130987071+0.0599615515310833i</v>
      </c>
      <c r="E2337" t="str">
        <f t="shared" si="1195"/>
        <v>7.99950072261032-0.0631978626185284i</v>
      </c>
      <c r="F2337" t="str">
        <f t="shared" si="1196"/>
        <v>0.999200689296519+0.0000063096873541951i</v>
      </c>
      <c r="G2337">
        <f t="shared" si="1191"/>
        <v>1</v>
      </c>
      <c r="H2337" t="str">
        <f t="shared" si="1197"/>
        <v>11.6257397100334+1.18342009434627i</v>
      </c>
      <c r="I2337" t="str">
        <f t="shared" si="1198"/>
        <v>1582.57729924586i</v>
      </c>
      <c r="J2337" t="str">
        <f t="shared" si="1192"/>
        <v>-3389.16010918834+346.217270601418i</v>
      </c>
      <c r="K2337" t="str">
        <f t="shared" si="1199"/>
        <v>0.0472085750402906-0.462130092644552i</v>
      </c>
      <c r="L2337" t="str">
        <f t="shared" si="1200"/>
        <v>0.00607963497186307-0.0504666513813895i</v>
      </c>
      <c r="M2337" t="str">
        <f t="shared" si="1201"/>
        <v>0.0532882100121537-0.512596744025941i</v>
      </c>
      <c r="N2337" t="str">
        <f t="shared" si="1202"/>
        <v>-2.96926665703706i</v>
      </c>
      <c r="O2337" t="str">
        <f t="shared" si="1203"/>
        <v>-0.985188583569986-0.171474356110076i</v>
      </c>
      <c r="P2337" t="str">
        <f t="shared" si="1204"/>
        <v>1.98518858356999+0.171474356110076i</v>
      </c>
      <c r="Q2337" t="str">
        <f t="shared" si="1205"/>
        <v>-1.98518858356999+2.79779230092698i</v>
      </c>
      <c r="R2337" t="str">
        <f t="shared" si="1206"/>
        <v>-0.294106310754938-0.500870666003013i</v>
      </c>
      <c r="S2337" t="str">
        <f t="shared" si="1207"/>
        <v>0.313075473233304i</v>
      </c>
      <c r="T2337" t="str">
        <f t="shared" si="1208"/>
        <v>0.156810320787573-0.0920774724205034i</v>
      </c>
      <c r="U2337" t="e">
        <f t="shared" si="1209"/>
        <v>#DIV/0!</v>
      </c>
      <c r="V2337" t="str">
        <f t="shared" si="1210"/>
        <v>1.33333333333333E-06-0.000263283611400985i</v>
      </c>
      <c r="W2337" t="e">
        <f t="shared" si="1211"/>
        <v>#DIV/0!</v>
      </c>
      <c r="X2337" t="e">
        <f t="shared" si="1212"/>
        <v>#DIV/0!</v>
      </c>
      <c r="Y2337" t="str">
        <f t="shared" si="1213"/>
        <v>0.00083+0.40513978860694i</v>
      </c>
      <c r="Z2337" t="e">
        <f t="shared" si="1214"/>
        <v>#DIV/0!</v>
      </c>
      <c r="AA2337" t="e">
        <f t="shared" si="1215"/>
        <v>#DIV/0!</v>
      </c>
      <c r="AB2337" t="str">
        <f t="shared" si="1216"/>
        <v>0.966929605277114-0.56777151921704i</v>
      </c>
      <c r="AC2337" t="str">
        <f t="shared" si="1217"/>
        <v>0.760488115771659-0.525900495322294i</v>
      </c>
      <c r="AD2337" t="str">
        <f t="shared" si="1218"/>
        <v>1.20939696295123+0.0897462316962512i</v>
      </c>
      <c r="AE2337" t="e">
        <f t="shared" si="1219"/>
        <v>#DIV/0!</v>
      </c>
      <c r="AF2337" t="str">
        <f t="shared" si="1220"/>
        <v>-19.2924110199041-1.12345854281519i</v>
      </c>
      <c r="AG2337" t="e">
        <f t="shared" si="1221"/>
        <v>#DIV/0!</v>
      </c>
      <c r="AH2337" t="e">
        <f t="shared" si="1222"/>
        <v>#DIV/0!</v>
      </c>
      <c r="AI2337" t="e">
        <f t="shared" si="1223"/>
        <v>#DIV/0!</v>
      </c>
      <c r="AJ2337" t="e">
        <f t="shared" si="1224"/>
        <v>#DIV/0!</v>
      </c>
      <c r="AK2337"/>
      <c r="AL2337"/>
      <c r="AM2337"/>
      <c r="AN2337"/>
    </row>
    <row r="2338" spans="1:40" x14ac:dyDescent="0.25">
      <c r="A2338"/>
      <c r="B2338">
        <f t="shared" si="1225"/>
        <v>404000</v>
      </c>
      <c r="C2338" s="186" t="str">
        <f t="shared" si="1193"/>
        <v>-6.02640829294645E-07+0.00780171285011075i</v>
      </c>
      <c r="D2338" s="158" t="str">
        <f t="shared" si="1194"/>
        <v>-7.66667128691303+0.0598131318508491i</v>
      </c>
      <c r="E2338" t="str">
        <f t="shared" si="1195"/>
        <v>7.9994982418883-0.0633546614892971i</v>
      </c>
      <c r="F2338" t="str">
        <f t="shared" si="1196"/>
        <v>0.999200689543995+6.32534218822179E-06i</v>
      </c>
      <c r="G2338">
        <f t="shared" si="1191"/>
        <v>1</v>
      </c>
      <c r="H2338" t="str">
        <f t="shared" si="1197"/>
        <v>11.6263739721357+1.18056024396481i</v>
      </c>
      <c r="I2338" t="str">
        <f t="shared" si="1198"/>
        <v>1586.50429006285i</v>
      </c>
      <c r="J2338" t="str">
        <f t="shared" si="1192"/>
        <v>-3406.00559932814+347.076370528468i</v>
      </c>
      <c r="K2338" t="str">
        <f t="shared" si="1199"/>
        <v>0.0469774216687795-0.461009088582531i</v>
      </c>
      <c r="L2338" t="str">
        <f t="shared" si="1200"/>
        <v>0.00605000293053649-0.0503452948150918i</v>
      </c>
      <c r="M2338" t="str">
        <f t="shared" si="1201"/>
        <v>0.053027424599316-0.511354383397623i</v>
      </c>
      <c r="N2338" t="str">
        <f t="shared" si="1202"/>
        <v>-2.97663456437462i</v>
      </c>
      <c r="O2338" t="str">
        <f t="shared" si="1203"/>
        <v>-0.986425238424118-0.164210989278797i</v>
      </c>
      <c r="P2338" t="str">
        <f t="shared" si="1204"/>
        <v>1.98642523842412+0.164210989278797i</v>
      </c>
      <c r="Q2338" t="str">
        <f t="shared" si="1205"/>
        <v>-1.98642523842412+2.81242357509582i</v>
      </c>
      <c r="R2338" t="str">
        <f t="shared" si="1206"/>
        <v>-0.29387386241556-0.498739519050179i</v>
      </c>
      <c r="S2338" t="str">
        <f t="shared" si="1207"/>
        <v>0.313852335449765i</v>
      </c>
      <c r="T2338" t="str">
        <f t="shared" si="1208"/>
        <v>0.156530562834991-0.0922329980467664i</v>
      </c>
      <c r="U2338" t="e">
        <f t="shared" si="1209"/>
        <v>#DIV/0!</v>
      </c>
      <c r="V2338" t="str">
        <f t="shared" si="1210"/>
        <v>1.33333333333333E-06-0.000262631919293557i</v>
      </c>
      <c r="W2338" t="e">
        <f t="shared" si="1211"/>
        <v>#DIV/0!</v>
      </c>
      <c r="X2338" t="e">
        <f t="shared" si="1212"/>
        <v>#DIV/0!</v>
      </c>
      <c r="Y2338" t="str">
        <f t="shared" si="1213"/>
        <v>0.00083+0.406145098256088i</v>
      </c>
      <c r="Z2338" t="e">
        <f t="shared" si="1214"/>
        <v>#DIV/0!</v>
      </c>
      <c r="AA2338" t="e">
        <f t="shared" si="1215"/>
        <v>#DIV/0!</v>
      </c>
      <c r="AB2338" t="str">
        <f t="shared" si="1216"/>
        <v>0.965204551433051-0.568730527091379i</v>
      </c>
      <c r="AC2338" t="str">
        <f t="shared" si="1217"/>
        <v>0.760359463573816-0.523719893393294i</v>
      </c>
      <c r="AD2338" t="str">
        <f t="shared" si="1218"/>
        <v>1.21037395122043+0.0857047130070704i</v>
      </c>
      <c r="AE2338" t="e">
        <f t="shared" si="1219"/>
        <v>#DIV/0!</v>
      </c>
      <c r="AF2338" t="str">
        <f t="shared" si="1220"/>
        <v>-19.2930452590487-1.12074711211396i</v>
      </c>
      <c r="AG2338" t="e">
        <f t="shared" si="1221"/>
        <v>#DIV/0!</v>
      </c>
      <c r="AH2338" t="e">
        <f t="shared" si="1222"/>
        <v>#DIV/0!</v>
      </c>
      <c r="AI2338" t="e">
        <f t="shared" si="1223"/>
        <v>#DIV/0!</v>
      </c>
      <c r="AJ2338" t="e">
        <f t="shared" si="1224"/>
        <v>#DIV/0!</v>
      </c>
      <c r="AK2338"/>
      <c r="AL2338"/>
      <c r="AM2338"/>
      <c r="AN2338"/>
    </row>
    <row r="2339" spans="1:40" x14ac:dyDescent="0.25">
      <c r="A2339"/>
      <c r="B2339">
        <f t="shared" si="1225"/>
        <v>405000</v>
      </c>
      <c r="C2339" s="186" t="str">
        <f t="shared" si="1193"/>
        <v>-5.99668499296137E-07+0.00778244936182097i</v>
      </c>
      <c r="D2339" s="158" t="str">
        <f t="shared" si="1194"/>
        <v>-7.66667126412517+0.0596654451072941i</v>
      </c>
      <c r="E2339" t="str">
        <f t="shared" si="1195"/>
        <v>7.99949575501981-0.0635114602140044i</v>
      </c>
      <c r="F2339" t="str">
        <f t="shared" si="1196"/>
        <v>0.999200689792089+6.34099700768905E-06i</v>
      </c>
      <c r="G2339">
        <f t="shared" si="1191"/>
        <v>1</v>
      </c>
      <c r="H2339" t="str">
        <f t="shared" si="1197"/>
        <v>11.6270036155688+1.17771401212844i</v>
      </c>
      <c r="I2339" t="str">
        <f t="shared" si="1198"/>
        <v>1590.43128087983i</v>
      </c>
      <c r="J2339" t="str">
        <f t="shared" si="1192"/>
        <v>-3422.89283789456+347.93547045552i</v>
      </c>
      <c r="K2339" t="str">
        <f t="shared" si="1199"/>
        <v>0.0467479564016514-0.459893453645094i</v>
      </c>
      <c r="L2339" t="str">
        <f t="shared" si="1200"/>
        <v>0.00602058596882767-0.0502245117581417i</v>
      </c>
      <c r="M2339" t="str">
        <f t="shared" si="1201"/>
        <v>0.0527685423704791-0.510117965403236i</v>
      </c>
      <c r="N2339" t="str">
        <f t="shared" si="1202"/>
        <v>-2.98400247171219i</v>
      </c>
      <c r="O2339" t="str">
        <f t="shared" si="1203"/>
        <v>-0.987608344382266-0.15693870812046i</v>
      </c>
      <c r="P2339" t="str">
        <f t="shared" si="1204"/>
        <v>1.98760834438227+0.15693870812046i</v>
      </c>
      <c r="Q2339" t="str">
        <f t="shared" si="1205"/>
        <v>-1.98760834438227+2.82706376359173i</v>
      </c>
      <c r="R2339" t="str">
        <f t="shared" si="1206"/>
        <v>-0.293640414795569-0.496616391808232i</v>
      </c>
      <c r="S2339" t="str">
        <f t="shared" si="1207"/>
        <v>0.314629197666224i</v>
      </c>
      <c r="T2339" t="str">
        <f t="shared" si="1208"/>
        <v>0.156250016902519-0.0923878481095071i</v>
      </c>
      <c r="U2339" t="e">
        <f t="shared" si="1209"/>
        <v>#DIV/0!</v>
      </c>
      <c r="V2339" t="str">
        <f t="shared" si="1210"/>
        <v>1.33333333333333E-06-0.000261983445418758i</v>
      </c>
      <c r="W2339" t="e">
        <f t="shared" si="1211"/>
        <v>#DIV/0!</v>
      </c>
      <c r="X2339" t="e">
        <f t="shared" si="1212"/>
        <v>#DIV/0!</v>
      </c>
      <c r="Y2339" t="str">
        <f t="shared" si="1213"/>
        <v>0.00083+0.407150407905237i</v>
      </c>
      <c r="Z2339" t="e">
        <f t="shared" si="1214"/>
        <v>#DIV/0!</v>
      </c>
      <c r="AA2339" t="e">
        <f t="shared" si="1215"/>
        <v>#DIV/0!</v>
      </c>
      <c r="AB2339" t="str">
        <f t="shared" si="1216"/>
        <v>0.96347463871822-0.569685369280917i</v>
      </c>
      <c r="AC2339" t="str">
        <f t="shared" si="1217"/>
        <v>0.760234410798512-0.521547188967298i</v>
      </c>
      <c r="AD2339" t="str">
        <f t="shared" si="1218"/>
        <v>1.21132158332968+0.0816537591016099i</v>
      </c>
      <c r="AE2339" t="e">
        <f t="shared" si="1219"/>
        <v>#DIV/0!</v>
      </c>
      <c r="AF2339" t="str">
        <f t="shared" si="1220"/>
        <v>-19.293674879694-1.11804856702115i</v>
      </c>
      <c r="AG2339" t="e">
        <f t="shared" si="1221"/>
        <v>#DIV/0!</v>
      </c>
      <c r="AH2339" t="e">
        <f t="shared" si="1222"/>
        <v>#DIV/0!</v>
      </c>
      <c r="AI2339" t="e">
        <f t="shared" si="1223"/>
        <v>#DIV/0!</v>
      </c>
      <c r="AJ2339" t="e">
        <f t="shared" si="1224"/>
        <v>#DIV/0!</v>
      </c>
      <c r="AK2339"/>
      <c r="AL2339"/>
      <c r="AM2339"/>
      <c r="AN2339"/>
    </row>
    <row r="2340" spans="1:40" x14ac:dyDescent="0.25">
      <c r="A2340"/>
      <c r="B2340">
        <f t="shared" si="1225"/>
        <v>406000</v>
      </c>
      <c r="C2340" s="186" t="str">
        <f t="shared" si="1193"/>
        <v>-5.96718105267796E-07+0.00776328076756051i</v>
      </c>
      <c r="D2340" s="158" t="str">
        <f t="shared" si="1194"/>
        <v>-7.66667124150551+0.0595184858846306i</v>
      </c>
      <c r="E2340" t="str">
        <f t="shared" si="1195"/>
        <v>7.99949326200487-0.0636682587922889i</v>
      </c>
      <c r="F2340" t="str">
        <f t="shared" si="1196"/>
        <v>0.999200690040792+6.35665181256073E-06i</v>
      </c>
      <c r="G2340">
        <f t="shared" si="1191"/>
        <v>1</v>
      </c>
      <c r="H2340" t="str">
        <f t="shared" si="1197"/>
        <v>11.6276286848896+1.17488130305934i</v>
      </c>
      <c r="I2340" t="str">
        <f t="shared" si="1198"/>
        <v>1594.35827169682i</v>
      </c>
      <c r="J2340" t="str">
        <f t="shared" si="1192"/>
        <v>-3439.8218248876+348.79457038257i</v>
      </c>
      <c r="K2340" t="str">
        <f t="shared" si="1199"/>
        <v>0.0465201628946713-0.458783149768931i</v>
      </c>
      <c r="L2340" t="str">
        <f t="shared" si="1200"/>
        <v>0.00599138202028346-0.0501042982198882i</v>
      </c>
      <c r="M2340" t="str">
        <f t="shared" si="1201"/>
        <v>0.0525115449149548-0.508887447988819i</v>
      </c>
      <c r="N2340" t="str">
        <f t="shared" si="1202"/>
        <v>-2.99137037904975i</v>
      </c>
      <c r="O2340" t="str">
        <f t="shared" si="1203"/>
        <v>-0.988737837218558-0.149657907416778i</v>
      </c>
      <c r="P2340" t="str">
        <f t="shared" si="1204"/>
        <v>1.98873783721856+0.149657907416778i</v>
      </c>
      <c r="Q2340" t="str">
        <f t="shared" si="1205"/>
        <v>-1.98873783721856+2.84171247163297i</v>
      </c>
      <c r="R2340" t="str">
        <f t="shared" si="1206"/>
        <v>-0.29340596394804-0.494501223849013i</v>
      </c>
      <c r="S2340" t="str">
        <f t="shared" si="1207"/>
        <v>0.315406059882684i</v>
      </c>
      <c r="T2340" t="str">
        <f t="shared" si="1208"/>
        <v>0.155968682621382-0.0925420190349321i</v>
      </c>
      <c r="U2340" t="e">
        <f t="shared" si="1209"/>
        <v>#DIV/0!</v>
      </c>
      <c r="V2340" t="str">
        <f t="shared" si="1210"/>
        <v>1.33333333333333E-06-0.000261338165996544i</v>
      </c>
      <c r="W2340" t="e">
        <f t="shared" si="1211"/>
        <v>#DIV/0!</v>
      </c>
      <c r="X2340" t="e">
        <f t="shared" si="1212"/>
        <v>#DIV/0!</v>
      </c>
      <c r="Y2340" t="str">
        <f t="shared" si="1213"/>
        <v>0.00083+0.408155717554386i</v>
      </c>
      <c r="Z2340" t="e">
        <f t="shared" si="1214"/>
        <v>#DIV/0!</v>
      </c>
      <c r="AA2340" t="e">
        <f t="shared" si="1215"/>
        <v>#DIV/0!</v>
      </c>
      <c r="AB2340" t="str">
        <f t="shared" si="1216"/>
        <v>0.961739864858665-0.570636023748797i</v>
      </c>
      <c r="AC2340" t="str">
        <f t="shared" si="1217"/>
        <v>0.760112936254016-0.519382324648214i</v>
      </c>
      <c r="AD2340" t="str">
        <f t="shared" si="1218"/>
        <v>1.21223976860927+0.077593581807936i</v>
      </c>
      <c r="AE2340" t="e">
        <f t="shared" si="1219"/>
        <v>#DIV/0!</v>
      </c>
      <c r="AF2340" t="str">
        <f t="shared" si="1220"/>
        <v>-19.2942999263951-1.11536281717471i</v>
      </c>
      <c r="AG2340" t="e">
        <f t="shared" si="1221"/>
        <v>#DIV/0!</v>
      </c>
      <c r="AH2340" t="e">
        <f t="shared" si="1222"/>
        <v>#DIV/0!</v>
      </c>
      <c r="AI2340" t="e">
        <f t="shared" si="1223"/>
        <v>#DIV/0!</v>
      </c>
      <c r="AJ2340" t="e">
        <f t="shared" si="1224"/>
        <v>#DIV/0!</v>
      </c>
      <c r="AK2340"/>
      <c r="AL2340"/>
      <c r="AM2340"/>
      <c r="AN2340"/>
    </row>
    <row r="2341" spans="1:40" x14ac:dyDescent="0.25">
      <c r="A2341"/>
      <c r="B2341">
        <f t="shared" si="1225"/>
        <v>407000</v>
      </c>
      <c r="C2341" s="186" t="str">
        <f t="shared" si="1193"/>
        <v>-5.93789431887756E-07+0.00774420636786478i</v>
      </c>
      <c r="D2341" s="158" t="str">
        <f t="shared" si="1194"/>
        <v>-7.6666712190523+0.0593722488202967i</v>
      </c>
      <c r="E2341" t="str">
        <f t="shared" si="1195"/>
        <v>7.99949076284349-0.0638250572237895i</v>
      </c>
      <c r="F2341" t="str">
        <f t="shared" si="1196"/>
        <v>0.999200690290113+6.37230660280096E-06i</v>
      </c>
      <c r="G2341">
        <f t="shared" si="1191"/>
        <v>1</v>
      </c>
      <c r="H2341" t="str">
        <f t="shared" si="1197"/>
        <v>11.6282492241208+1.17206202186302i</v>
      </c>
      <c r="I2341" t="str">
        <f t="shared" si="1198"/>
        <v>1598.28526251381i</v>
      </c>
      <c r="J2341" t="str">
        <f t="shared" si="1192"/>
        <v>-3456.79256030725+349.653670309621i</v>
      </c>
      <c r="K2341" t="str">
        <f t="shared" si="1199"/>
        <v>0.0462940250002845-0.457678139245484i</v>
      </c>
      <c r="L2341" t="str">
        <f t="shared" si="1200"/>
        <v>0.00596238904308762-0.0499846502459616i</v>
      </c>
      <c r="M2341" t="str">
        <f t="shared" si="1201"/>
        <v>0.0522564140433721-0.507662789491446i</v>
      </c>
      <c r="N2341" t="str">
        <f t="shared" si="1202"/>
        <v>-2.99873828638731i</v>
      </c>
      <c r="O2341" t="str">
        <f t="shared" si="1203"/>
        <v>-0.989813655617557-0.142368982411927i</v>
      </c>
      <c r="P2341" t="str">
        <f t="shared" si="1204"/>
        <v>1.98981365561756+0.142368982411927i</v>
      </c>
      <c r="Q2341" t="str">
        <f t="shared" si="1205"/>
        <v>-1.98981365561756+2.85636930397538i</v>
      </c>
      <c r="R2341" t="str">
        <f t="shared" si="1206"/>
        <v>-0.293170505905498-0.492393955356207i</v>
      </c>
      <c r="S2341" t="str">
        <f t="shared" si="1207"/>
        <v>0.316182922099145i</v>
      </c>
      <c r="T2341" t="str">
        <f t="shared" si="1208"/>
        <v>0.155686559628481-0.092695507230485i</v>
      </c>
      <c r="U2341" t="e">
        <f t="shared" si="1209"/>
        <v>#DIV/0!</v>
      </c>
      <c r="V2341" t="str">
        <f t="shared" si="1210"/>
        <v>1.33333333333333E-06-0.000260696057480582i</v>
      </c>
      <c r="W2341" t="e">
        <f t="shared" si="1211"/>
        <v>#DIV/0!</v>
      </c>
      <c r="X2341" t="e">
        <f t="shared" si="1212"/>
        <v>#DIV/0!</v>
      </c>
      <c r="Y2341" t="str">
        <f t="shared" si="1213"/>
        <v>0.00083+0.409161027203535i</v>
      </c>
      <c r="Z2341" t="e">
        <f t="shared" si="1214"/>
        <v>#DIV/0!</v>
      </c>
      <c r="AA2341" t="e">
        <f t="shared" si="1215"/>
        <v>#DIV/0!</v>
      </c>
      <c r="AB2341" t="str">
        <f t="shared" si="1216"/>
        <v>0.960000227615432-0.571582468342465i</v>
      </c>
      <c r="AC2341" t="str">
        <f t="shared" si="1217"/>
        <v>0.759995019072862-0.51722524358931i</v>
      </c>
      <c r="AD2341" t="str">
        <f t="shared" si="1218"/>
        <v>1.21312841789435+0.0735243938522427i</v>
      </c>
      <c r="AE2341" t="e">
        <f t="shared" si="1219"/>
        <v>#DIV/0!</v>
      </c>
      <c r="AF2341" t="str">
        <f t="shared" si="1220"/>
        <v>-19.2949204431731-1.11268977304272i</v>
      </c>
      <c r="AG2341" t="e">
        <f t="shared" si="1221"/>
        <v>#DIV/0!</v>
      </c>
      <c r="AH2341" t="e">
        <f t="shared" si="1222"/>
        <v>#DIV/0!</v>
      </c>
      <c r="AI2341" t="e">
        <f t="shared" si="1223"/>
        <v>#DIV/0!</v>
      </c>
      <c r="AJ2341" t="e">
        <f t="shared" si="1224"/>
        <v>#DIV/0!</v>
      </c>
      <c r="AK2341"/>
      <c r="AL2341"/>
      <c r="AM2341"/>
      <c r="AN2341"/>
    </row>
    <row r="2342" spans="1:40" x14ac:dyDescent="0.25">
      <c r="A2342"/>
      <c r="B2342">
        <f t="shared" si="1225"/>
        <v>408000</v>
      </c>
      <c r="C2342" s="186" t="str">
        <f t="shared" si="1193"/>
        <v>-5.9088226646966E-07+0.00772522547012667i</v>
      </c>
      <c r="D2342" s="158" t="str">
        <f t="shared" si="1194"/>
        <v>-7.66667119676407+0.0592267286043045i</v>
      </c>
      <c r="E2342" t="str">
        <f t="shared" si="1195"/>
        <v>7.99948825753567-0.0639818555081445i</v>
      </c>
      <c r="F2342" t="str">
        <f t="shared" si="1196"/>
        <v>0.999200690540043+6.38796137837356E-06i</v>
      </c>
      <c r="G2342">
        <f t="shared" si="1191"/>
        <v>1</v>
      </c>
      <c r="H2342" t="str">
        <f t="shared" si="1197"/>
        <v>11.6288652767595+1.16925607451831i</v>
      </c>
      <c r="I2342" t="str">
        <f t="shared" si="1198"/>
        <v>1602.21225333079i</v>
      </c>
      <c r="J2342" t="str">
        <f t="shared" si="1192"/>
        <v>-3473.80504415352+350.512770236671i</v>
      </c>
      <c r="K2342" t="str">
        <f t="shared" si="1199"/>
        <v>0.0460695267647916-0.456578384716882i</v>
      </c>
      <c r="L2342" t="str">
        <f t="shared" si="1200"/>
        <v>0.00593360501971098-0.0498655639178705i</v>
      </c>
      <c r="M2342" t="str">
        <f t="shared" si="1201"/>
        <v>0.0520031317845026-0.506443948634753i</v>
      </c>
      <c r="N2342" t="str">
        <f t="shared" si="1202"/>
        <v>-3.00610619372487i</v>
      </c>
      <c r="O2342" t="str">
        <f t="shared" si="1203"/>
        <v>-0.990835741177589-0.135072328791126i</v>
      </c>
      <c r="P2342" t="str">
        <f t="shared" si="1204"/>
        <v>1.99083574117759+0.135072328791126i</v>
      </c>
      <c r="Q2342" t="str">
        <f t="shared" si="1205"/>
        <v>-1.99083574117759+2.87103386493374i</v>
      </c>
      <c r="R2342" t="str">
        <f t="shared" si="1206"/>
        <v>-0.292934036679823-0.490294527118181i</v>
      </c>
      <c r="S2342" t="str">
        <f t="shared" si="1207"/>
        <v>0.316959784315604i</v>
      </c>
      <c r="T2342" t="str">
        <f t="shared" si="1208"/>
        <v>0.1554036475665-0.0928483090847359i</v>
      </c>
      <c r="U2342" t="e">
        <f t="shared" si="1209"/>
        <v>#DIV/0!</v>
      </c>
      <c r="V2342" t="str">
        <f t="shared" si="1210"/>
        <v>1.33333333333333E-06-0.000260057096555384i</v>
      </c>
      <c r="W2342" t="e">
        <f t="shared" si="1211"/>
        <v>#DIV/0!</v>
      </c>
      <c r="X2342" t="e">
        <f t="shared" si="1212"/>
        <v>#DIV/0!</v>
      </c>
      <c r="Y2342" t="str">
        <f t="shared" si="1213"/>
        <v>0.00083+0.410166336852683i</v>
      </c>
      <c r="Z2342" t="e">
        <f t="shared" si="1214"/>
        <v>#DIV/0!</v>
      </c>
      <c r="AA2342" t="e">
        <f t="shared" si="1215"/>
        <v>#DIV/0!</v>
      </c>
      <c r="AB2342" t="str">
        <f t="shared" si="1216"/>
        <v>0.958255724785226-0.572524680792987i</v>
      </c>
      <c r="AC2342" t="str">
        <f t="shared" si="1217"/>
        <v>0.759880638707608-0.515075889487245i</v>
      </c>
      <c r="AD2342" t="str">
        <f t="shared" si="1218"/>
        <v>1.2139874435343+0.0694464088485555i</v>
      </c>
      <c r="AE2342" t="e">
        <f t="shared" si="1219"/>
        <v>#DIV/0!</v>
      </c>
      <c r="AF2342" t="str">
        <f t="shared" si="1220"/>
        <v>-19.2955364735236-1.11002934591401i</v>
      </c>
      <c r="AG2342" t="e">
        <f t="shared" si="1221"/>
        <v>#DIV/0!</v>
      </c>
      <c r="AH2342" t="e">
        <f t="shared" si="1222"/>
        <v>#DIV/0!</v>
      </c>
      <c r="AI2342" t="e">
        <f t="shared" si="1223"/>
        <v>#DIV/0!</v>
      </c>
      <c r="AJ2342" t="e">
        <f t="shared" si="1224"/>
        <v>#DIV/0!</v>
      </c>
      <c r="AK2342"/>
      <c r="AL2342"/>
      <c r="AM2342"/>
      <c r="AN2342"/>
    </row>
    <row r="2343" spans="1:40" x14ac:dyDescent="0.25">
      <c r="A2343"/>
      <c r="B2343">
        <f t="shared" si="1225"/>
        <v>409000</v>
      </c>
      <c r="C2343" s="186" t="str">
        <f t="shared" si="1193"/>
        <v>-5.87996398924063E-07+0.00770633738851282i</v>
      </c>
      <c r="D2343" s="158" t="str">
        <f t="shared" si="1194"/>
        <v>-7.66667117463907+0.0590819199785983i</v>
      </c>
      <c r="E2343" t="str">
        <f t="shared" si="1195"/>
        <v>7.99948574608144-0.0641386536449928i</v>
      </c>
      <c r="F2343" t="str">
        <f t="shared" si="1196"/>
        <v>0.999200690790581+6.40361613924252E-06i</v>
      </c>
      <c r="G2343">
        <f t="shared" si="1191"/>
        <v>1</v>
      </c>
      <c r="H2343" t="str">
        <f t="shared" si="1197"/>
        <v>11.6294768857833+1.16646336786748i</v>
      </c>
      <c r="I2343" t="str">
        <f t="shared" si="1198"/>
        <v>1606.13924414778i</v>
      </c>
      <c r="J2343" t="str">
        <f t="shared" si="1192"/>
        <v>-3490.8592764264+351.371870163722i</v>
      </c>
      <c r="K2343" t="str">
        <f t="shared" si="1199"/>
        <v>0.0458466524255747-0.455483849171937i</v>
      </c>
      <c r="L2343" t="str">
        <f t="shared" si="1200"/>
        <v>0.00590502795656728-0.0497470353526042i</v>
      </c>
      <c r="M2343" t="str">
        <f t="shared" si="1201"/>
        <v>0.051751680382142-0.505230884524541i</v>
      </c>
      <c r="N2343" t="str">
        <f t="shared" si="1202"/>
        <v>-3.01347410106243i</v>
      </c>
      <c r="O2343" t="str">
        <f t="shared" si="1203"/>
        <v>-0.991804038413907-0.127768342659149i</v>
      </c>
      <c r="P2343" t="str">
        <f t="shared" si="1204"/>
        <v>1.99180403841391+0.127768342659149i</v>
      </c>
      <c r="Q2343" t="str">
        <f t="shared" si="1205"/>
        <v>-1.99180403841391+2.88570575840328i</v>
      </c>
      <c r="R2343" t="str">
        <f t="shared" si="1206"/>
        <v>-0.292696552262169-0.488202880520922i</v>
      </c>
      <c r="S2343" t="str">
        <f t="shared" si="1207"/>
        <v>0.317736646532063i</v>
      </c>
      <c r="T2343" t="str">
        <f t="shared" si="1208"/>
        <v>0.155119946084011-0.0930004209672783i</v>
      </c>
      <c r="U2343" t="e">
        <f t="shared" si="1209"/>
        <v>#DIV/0!</v>
      </c>
      <c r="V2343" t="str">
        <f t="shared" si="1210"/>
        <v>1.33333333333333E-06-0.000259421260133489i</v>
      </c>
      <c r="W2343" t="e">
        <f t="shared" si="1211"/>
        <v>#DIV/0!</v>
      </c>
      <c r="X2343" t="e">
        <f t="shared" si="1212"/>
        <v>#DIV/0!</v>
      </c>
      <c r="Y2343" t="str">
        <f t="shared" si="1213"/>
        <v>0.00083+0.411171646501832i</v>
      </c>
      <c r="Z2343" t="e">
        <f t="shared" si="1214"/>
        <v>#DIV/0!</v>
      </c>
      <c r="AA2343" t="e">
        <f t="shared" si="1215"/>
        <v>#DIV/0!</v>
      </c>
      <c r="AB2343" t="str">
        <f t="shared" si="1216"/>
        <v>0.956506354201059-0.573462638714417i</v>
      </c>
      <c r="AC2343" t="str">
        <f t="shared" si="1217"/>
        <v>0.759769774926639-0.512934206576193i</v>
      </c>
      <c r="AD2343" t="str">
        <f t="shared" si="1218"/>
        <v>1.2148167594019+0.0653598412883106i</v>
      </c>
      <c r="AE2343" t="e">
        <f t="shared" si="1219"/>
        <v>#DIV/0!</v>
      </c>
      <c r="AF2343" t="str">
        <f t="shared" si="1220"/>
        <v>-19.2961480604224-1.10738144788888i</v>
      </c>
      <c r="AG2343" t="e">
        <f t="shared" si="1221"/>
        <v>#DIV/0!</v>
      </c>
      <c r="AH2343" t="e">
        <f t="shared" si="1222"/>
        <v>#DIV/0!</v>
      </c>
      <c r="AI2343" t="e">
        <f t="shared" si="1223"/>
        <v>#DIV/0!</v>
      </c>
      <c r="AJ2343" t="e">
        <f t="shared" si="1224"/>
        <v>#DIV/0!</v>
      </c>
      <c r="AK2343"/>
      <c r="AL2343"/>
      <c r="AM2343"/>
      <c r="AN2343"/>
    </row>
    <row r="2344" spans="1:40" x14ac:dyDescent="0.25">
      <c r="A2344"/>
      <c r="B2344">
        <f t="shared" si="1225"/>
        <v>410000</v>
      </c>
      <c r="C2344" s="186" t="str">
        <f t="shared" si="1193"/>
        <v>-5.85131621720442E-07+0.00768754144388085i</v>
      </c>
      <c r="D2344" s="158" t="str">
        <f t="shared" si="1194"/>
        <v>-7.66667115267576+0.0589378177364199i</v>
      </c>
      <c r="E2344" t="str">
        <f t="shared" si="1195"/>
        <v>7.9994832284808-0.0642954516339727i</v>
      </c>
      <c r="F2344" t="str">
        <f t="shared" si="1196"/>
        <v>0.999200691041738+6.41927088537194E-06i</v>
      </c>
      <c r="G2344">
        <f t="shared" si="1191"/>
        <v>1</v>
      </c>
      <c r="H2344" t="str">
        <f t="shared" si="1197"/>
        <v>11.6300840936591+1.16368380960651i</v>
      </c>
      <c r="I2344" t="str">
        <f t="shared" si="1198"/>
        <v>1610.06623496477i</v>
      </c>
      <c r="J2344" t="str">
        <f t="shared" si="1192"/>
        <v>-3507.9552571259+352.230970090773i</v>
      </c>
      <c r="K2344" t="str">
        <f t="shared" si="1199"/>
        <v>0.0456253864083626-0.454394495942164i</v>
      </c>
      <c r="L2344" t="str">
        <f t="shared" si="1200"/>
        <v>0.00587665588367473-0.0496290607022401i</v>
      </c>
      <c r="M2344" t="str">
        <f t="shared" si="1201"/>
        <v>0.0515020422920373-0.504023556644404i</v>
      </c>
      <c r="N2344" t="str">
        <f t="shared" si="1202"/>
        <v>-3.02084200839999i</v>
      </c>
      <c r="O2344" t="str">
        <f t="shared" si="1203"/>
        <v>-0.992718494761708-0.120457420518821i</v>
      </c>
      <c r="P2344" t="str">
        <f t="shared" si="1204"/>
        <v>1.99271849476171+0.120457420518821i</v>
      </c>
      <c r="Q2344" t="str">
        <f t="shared" si="1205"/>
        <v>-1.99271849476171+2.90038458788117i</v>
      </c>
      <c r="R2344" t="str">
        <f t="shared" si="1206"/>
        <v>-0.292458048622868-0.486118957541078i</v>
      </c>
      <c r="S2344" t="str">
        <f t="shared" si="1207"/>
        <v>0.318513508748523i</v>
      </c>
      <c r="T2344" t="str">
        <f t="shared" si="1208"/>
        <v>0.154835454835583-0.0931518392286158i</v>
      </c>
      <c r="U2344" t="e">
        <f t="shared" si="1209"/>
        <v>#DIV/0!</v>
      </c>
      <c r="V2344" t="str">
        <f t="shared" si="1210"/>
        <v>1.33333333333333E-06-0.000258788525352675i</v>
      </c>
      <c r="W2344" t="e">
        <f t="shared" si="1211"/>
        <v>#DIV/0!</v>
      </c>
      <c r="X2344" t="e">
        <f t="shared" si="1212"/>
        <v>#DIV/0!</v>
      </c>
      <c r="Y2344" t="str">
        <f t="shared" si="1213"/>
        <v>0.00083+0.412176956150981i</v>
      </c>
      <c r="Z2344" t="e">
        <f t="shared" si="1214"/>
        <v>#DIV/0!</v>
      </c>
      <c r="AA2344" t="e">
        <f t="shared" si="1215"/>
        <v>#DIV/0!</v>
      </c>
      <c r="AB2344" t="str">
        <f t="shared" si="1216"/>
        <v>0.95475211373292-0.574396319603095i</v>
      </c>
      <c r="AC2344" t="str">
        <f t="shared" si="1217"/>
        <v>0.759662407810077-0.510800139622018i</v>
      </c>
      <c r="AD2344" t="str">
        <f t="shared" si="1218"/>
        <v>1.21561628090253+0.0612649065298389i</v>
      </c>
      <c r="AE2344" t="e">
        <f t="shared" si="1219"/>
        <v>#DIV/0!</v>
      </c>
      <c r="AF2344" t="str">
        <f t="shared" si="1220"/>
        <v>-19.2967552463349-1.10474599187009i</v>
      </c>
      <c r="AG2344" t="e">
        <f t="shared" si="1221"/>
        <v>#DIV/0!</v>
      </c>
      <c r="AH2344" t="e">
        <f t="shared" si="1222"/>
        <v>#DIV/0!</v>
      </c>
      <c r="AI2344" t="e">
        <f t="shared" si="1223"/>
        <v>#DIV/0!</v>
      </c>
      <c r="AJ2344" t="e">
        <f t="shared" si="1224"/>
        <v>#DIV/0!</v>
      </c>
      <c r="AK2344"/>
      <c r="AL2344"/>
      <c r="AM2344"/>
      <c r="AN2344"/>
    </row>
    <row r="2345" spans="1:40" x14ac:dyDescent="0.25">
      <c r="A2345"/>
      <c r="B2345">
        <f t="shared" si="1225"/>
        <v>411000</v>
      </c>
      <c r="C2345" s="186" t="str">
        <f t="shared" si="1193"/>
        <v>-5.82287729849903E-07+0.00766883696369803i</v>
      </c>
      <c r="D2345" s="158" t="str">
        <f t="shared" si="1194"/>
        <v>-7.6666711308726+0.0587944167216849i</v>
      </c>
      <c r="E2345" t="str">
        <f t="shared" si="1195"/>
        <v>7.99948070473376-0.0644522494747231i</v>
      </c>
      <c r="F2345" t="str">
        <f t="shared" si="1196"/>
        <v>0.999200691293513+6.43492561672581E-06i</v>
      </c>
      <c r="G2345">
        <f t="shared" si="1191"/>
        <v>1</v>
      </c>
      <c r="H2345" t="str">
        <f t="shared" si="1197"/>
        <v>11.6306869423495+1.16091730827552i</v>
      </c>
      <c r="I2345" t="str">
        <f t="shared" si="1198"/>
        <v>1613.99322578176i</v>
      </c>
      <c r="J2345" t="str">
        <f t="shared" si="1192"/>
        <v>-3525.09298625202+353.090070017823i</v>
      </c>
      <c r="K2345" t="str">
        <f t="shared" si="1199"/>
        <v>0.0454057133245483-0.453310288697883i</v>
      </c>
      <c r="L2345" t="str">
        <f t="shared" si="1200"/>
        <v>0.00584848685432301-0.0495116361535558i</v>
      </c>
      <c r="M2345" t="str">
        <f t="shared" si="1201"/>
        <v>0.0512542001788713-0.502821924851439i</v>
      </c>
      <c r="N2345" t="str">
        <f t="shared" si="1202"/>
        <v>-3.02820991573755i</v>
      </c>
      <c r="O2345" t="str">
        <f t="shared" si="1203"/>
        <v>-0.993579060578987-0.113139959249494i</v>
      </c>
      <c r="P2345" t="str">
        <f t="shared" si="1204"/>
        <v>1.99357906057899+0.113139959249494i</v>
      </c>
      <c r="Q2345" t="str">
        <f t="shared" si="1205"/>
        <v>-1.99357906057899+2.91506995648806i</v>
      </c>
      <c r="R2345" t="str">
        <f t="shared" si="1206"/>
        <v>-0.292218521711343-0.484042700739106i</v>
      </c>
      <c r="S2345" t="str">
        <f t="shared" si="1207"/>
        <v>0.319290370964984i</v>
      </c>
      <c r="T2345" t="str">
        <f t="shared" si="1208"/>
        <v>0.154550173481882-0.0933025602000539i</v>
      </c>
      <c r="U2345" t="e">
        <f t="shared" si="1209"/>
        <v>#DIV/0!</v>
      </c>
      <c r="V2345" t="str">
        <f t="shared" si="1210"/>
        <v>1.33333333333333E-06-0.000258158869573228i</v>
      </c>
      <c r="W2345" t="e">
        <f t="shared" si="1211"/>
        <v>#DIV/0!</v>
      </c>
      <c r="X2345" t="e">
        <f t="shared" si="1212"/>
        <v>#DIV/0!</v>
      </c>
      <c r="Y2345" t="str">
        <f t="shared" si="1213"/>
        <v>0.00083+0.41318226580013i</v>
      </c>
      <c r="Z2345" t="e">
        <f t="shared" si="1214"/>
        <v>#DIV/0!</v>
      </c>
      <c r="AA2345" t="e">
        <f t="shared" si="1215"/>
        <v>#DIV/0!</v>
      </c>
      <c r="AB2345" t="str">
        <f t="shared" si="1216"/>
        <v>0.952993001288398-0.575325700836981i</v>
      </c>
      <c r="AC2345" t="str">
        <f t="shared" si="1217"/>
        <v>0.759558517745745-0.50867363391653i</v>
      </c>
      <c r="AD2345" t="str">
        <f t="shared" si="1218"/>
        <v>1.21638592498321+0.0571618207876948i</v>
      </c>
      <c r="AE2345" t="e">
        <f t="shared" si="1219"/>
        <v>#DIV/0!</v>
      </c>
      <c r="AF2345" t="str">
        <f t="shared" si="1220"/>
        <v>-19.2973580732221-1.10212289155384i</v>
      </c>
      <c r="AG2345" t="e">
        <f t="shared" si="1221"/>
        <v>#DIV/0!</v>
      </c>
      <c r="AH2345" t="e">
        <f t="shared" si="1222"/>
        <v>#DIV/0!</v>
      </c>
      <c r="AI2345" t="e">
        <f t="shared" si="1223"/>
        <v>#DIV/0!</v>
      </c>
      <c r="AJ2345" t="e">
        <f t="shared" si="1224"/>
        <v>#DIV/0!</v>
      </c>
      <c r="AK2345"/>
      <c r="AL2345"/>
      <c r="AM2345"/>
      <c r="AN2345"/>
    </row>
    <row r="2346" spans="1:40" x14ac:dyDescent="0.25">
      <c r="A2346"/>
      <c r="B2346">
        <f t="shared" si="1225"/>
        <v>412000</v>
      </c>
      <c r="C2346" s="186" t="str">
        <f t="shared" si="1193"/>
        <v>-5.79464520788512E-07+0.00765022328196116i</v>
      </c>
      <c r="D2346" s="158" t="str">
        <f t="shared" si="1194"/>
        <v>-7.66667110922799+0.0586517118283689i</v>
      </c>
      <c r="E2346" t="str">
        <f t="shared" si="1195"/>
        <v>7.99947817484034-0.0646090471668825i</v>
      </c>
      <c r="F2346" t="str">
        <f t="shared" si="1196"/>
        <v>0.999200691545897+6.45058033326797E-06i</v>
      </c>
      <c r="G2346">
        <f t="shared" si="1191"/>
        <v>1</v>
      </c>
      <c r="H2346" t="str">
        <f t="shared" si="1197"/>
        <v>11.6312854733199+1.15816377324923i</v>
      </c>
      <c r="I2346" t="str">
        <f t="shared" si="1198"/>
        <v>1617.92021659874i</v>
      </c>
      <c r="J2346" t="str">
        <f t="shared" si="1192"/>
        <v>-3542.27246380475+353.949169944874i</v>
      </c>
      <c r="K2346" t="str">
        <f t="shared" si="1199"/>
        <v>0.0451876179685474-0.452231191444364i</v>
      </c>
      <c r="L2346" t="str">
        <f t="shared" si="1200"/>
        <v>0.00582051894474586-0.049394757927647i</v>
      </c>
      <c r="M2346" t="str">
        <f t="shared" si="1201"/>
        <v>0.0510081369132933-0.501625949372011i</v>
      </c>
      <c r="N2346" t="str">
        <f t="shared" si="1202"/>
        <v>-3.03557782307511i</v>
      </c>
      <c r="O2346" t="str">
        <f t="shared" si="1203"/>
        <v>-0.994385689149229-0.105816356085502i</v>
      </c>
      <c r="P2346" t="str">
        <f t="shared" si="1204"/>
        <v>1.99438568914923+0.105816356085502i</v>
      </c>
      <c r="Q2346" t="str">
        <f t="shared" si="1205"/>
        <v>-1.99438568914923+2.92976146698961i</v>
      </c>
      <c r="R2346" t="str">
        <f t="shared" si="1206"/>
        <v>-0.29197796745602-0.481974053252531i</v>
      </c>
      <c r="S2346" t="str">
        <f t="shared" si="1207"/>
        <v>0.320067233181443i</v>
      </c>
      <c r="T2346" t="str">
        <f t="shared" si="1208"/>
        <v>0.154264101689783-0.0934525801935897i</v>
      </c>
      <c r="U2346" t="e">
        <f t="shared" si="1209"/>
        <v>#DIV/0!</v>
      </c>
      <c r="V2346" t="str">
        <f t="shared" si="1210"/>
        <v>1.33333333333333E-06-0.000257532270375235i</v>
      </c>
      <c r="W2346" t="e">
        <f t="shared" si="1211"/>
        <v>#DIV/0!</v>
      </c>
      <c r="X2346" t="e">
        <f t="shared" si="1212"/>
        <v>#DIV/0!</v>
      </c>
      <c r="Y2346" t="str">
        <f t="shared" si="1213"/>
        <v>0.00083+0.414187575449278i</v>
      </c>
      <c r="Z2346" t="e">
        <f t="shared" si="1214"/>
        <v>#DIV/0!</v>
      </c>
      <c r="AA2346" t="e">
        <f t="shared" si="1215"/>
        <v>#DIV/0!</v>
      </c>
      <c r="AB2346" t="str">
        <f t="shared" si="1216"/>
        <v>0.951229014813362-0.576250759674975i</v>
      </c>
      <c r="AC2346" t="str">
        <f t="shared" si="1217"/>
        <v>0.759458085425195-0.506554635271846i</v>
      </c>
      <c r="AD2346" t="str">
        <f t="shared" si="1218"/>
        <v>1.21712561014165+0.0530508011219545i</v>
      </c>
      <c r="AE2346" t="e">
        <f t="shared" si="1219"/>
        <v>#DIV/0!</v>
      </c>
      <c r="AF2346" t="str">
        <f t="shared" si="1220"/>
        <v>-19.2979565825479-1.09951206142086i</v>
      </c>
      <c r="AG2346" t="e">
        <f t="shared" si="1221"/>
        <v>#DIV/0!</v>
      </c>
      <c r="AH2346" t="e">
        <f t="shared" si="1222"/>
        <v>#DIV/0!</v>
      </c>
      <c r="AI2346" t="e">
        <f t="shared" si="1223"/>
        <v>#DIV/0!</v>
      </c>
      <c r="AJ2346" t="e">
        <f t="shared" si="1224"/>
        <v>#DIV/0!</v>
      </c>
      <c r="AK2346"/>
      <c r="AL2346"/>
      <c r="AM2346"/>
      <c r="AN2346"/>
    </row>
    <row r="2347" spans="1:40" x14ac:dyDescent="0.25">
      <c r="A2347"/>
      <c r="B2347">
        <f t="shared" si="1225"/>
        <v>413000</v>
      </c>
      <c r="C2347" s="186" t="str">
        <f t="shared" si="1193"/>
        <v>-5.76661794461214E-07+0.00763169973911735i</v>
      </c>
      <c r="D2347" s="158" t="str">
        <f t="shared" si="1194"/>
        <v>-7.66667108774039+0.0585096979998997i</v>
      </c>
      <c r="E2347" t="str">
        <f t="shared" si="1195"/>
        <v>7.99947563880054-0.0647658447100895i</v>
      </c>
      <c r="F2347" t="str">
        <f t="shared" si="1196"/>
        <v>0.999200691798889+6.46623503496239E-06i</v>
      </c>
      <c r="G2347">
        <f t="shared" si="1191"/>
        <v>1</v>
      </c>
      <c r="H2347" t="str">
        <f t="shared" si="1197"/>
        <v>11.631879727546+1.15542311472768i</v>
      </c>
      <c r="I2347" t="str">
        <f t="shared" si="1198"/>
        <v>1621.84720741573i</v>
      </c>
      <c r="J2347" t="str">
        <f t="shared" si="1192"/>
        <v>-3559.4936897841+354.808269871924i</v>
      </c>
      <c r="K2347" t="str">
        <f t="shared" si="1199"/>
        <v>0.0449710853152002-0.451157168518028i</v>
      </c>
      <c r="L2347" t="str">
        <f t="shared" si="1200"/>
        <v>0.00579275025379883-0.0492784222795497i</v>
      </c>
      <c r="M2347" t="str">
        <f t="shared" si="1201"/>
        <v>0.050763835568999-0.500435590797578i</v>
      </c>
      <c r="N2347" t="str">
        <f t="shared" si="1202"/>
        <v>-3.04294573041267i</v>
      </c>
      <c r="O2347" t="str">
        <f t="shared" si="1203"/>
        <v>-0.995138336683945-0.098487008594596i</v>
      </c>
      <c r="P2347" t="str">
        <f t="shared" si="1204"/>
        <v>1.99513833668395+0.098487008594596i</v>
      </c>
      <c r="Q2347" t="str">
        <f t="shared" si="1205"/>
        <v>-1.99513833668395+2.94445872181807i</v>
      </c>
      <c r="R2347" t="str">
        <f t="shared" si="1206"/>
        <v>-0.291736381764236-0.479912958789296i</v>
      </c>
      <c r="S2347" t="str">
        <f t="shared" si="1207"/>
        <v>0.320844095397902i</v>
      </c>
      <c r="T2347" t="str">
        <f t="shared" si="1208"/>
        <v>0.153977239132482-0.0936018955018033i</v>
      </c>
      <c r="U2347" t="e">
        <f t="shared" si="1209"/>
        <v>#DIV/0!</v>
      </c>
      <c r="V2347" t="str">
        <f t="shared" si="1210"/>
        <v>1.33333333333333E-06-0.000256908705555925i</v>
      </c>
      <c r="W2347" t="e">
        <f t="shared" si="1211"/>
        <v>#DIV/0!</v>
      </c>
      <c r="X2347" t="e">
        <f t="shared" si="1212"/>
        <v>#DIV/0!</v>
      </c>
      <c r="Y2347" t="str">
        <f t="shared" si="1213"/>
        <v>0.00083+0.415192885098427i</v>
      </c>
      <c r="Z2347" t="e">
        <f t="shared" si="1214"/>
        <v>#DIV/0!</v>
      </c>
      <c r="AA2347" t="e">
        <f t="shared" si="1215"/>
        <v>#DIV/0!</v>
      </c>
      <c r="AB2347" t="str">
        <f t="shared" si="1216"/>
        <v>0.949460152292664-0.577171473256248i</v>
      </c>
      <c r="AC2347" t="str">
        <f t="shared" si="1217"/>
        <v>0.759361091839803-0.504443090014835i</v>
      </c>
      <c r="AD2347" t="str">
        <f t="shared" si="1218"/>
        <v>1.21783525643521+0.0489320654274167i</v>
      </c>
      <c r="AE2347" t="e">
        <f t="shared" si="1219"/>
        <v>#DIV/0!</v>
      </c>
      <c r="AF2347" t="str">
        <f t="shared" si="1220"/>
        <v>-19.2985508152864-1.09691341672778i</v>
      </c>
      <c r="AG2347" t="e">
        <f t="shared" si="1221"/>
        <v>#DIV/0!</v>
      </c>
      <c r="AH2347" t="e">
        <f t="shared" si="1222"/>
        <v>#DIV/0!</v>
      </c>
      <c r="AI2347" t="e">
        <f t="shared" si="1223"/>
        <v>#DIV/0!</v>
      </c>
      <c r="AJ2347" t="e">
        <f t="shared" si="1224"/>
        <v>#DIV/0!</v>
      </c>
      <c r="AK2347"/>
      <c r="AL2347"/>
      <c r="AM2347"/>
      <c r="AN2347"/>
    </row>
    <row r="2348" spans="1:40" x14ac:dyDescent="0.25">
      <c r="A2348"/>
      <c r="B2348">
        <f t="shared" si="1225"/>
        <v>414000</v>
      </c>
      <c r="C2348" s="186" t="str">
        <f t="shared" si="1193"/>
        <v>-5.73879353206399E-07+0.0076132656819862i</v>
      </c>
      <c r="D2348" s="158" t="str">
        <f t="shared" si="1194"/>
        <v>-7.66667106640835+0.0583683702285609i</v>
      </c>
      <c r="E2348" t="str">
        <f t="shared" si="1195"/>
        <v>7.99947309661438-0.0649226421039828i</v>
      </c>
      <c r="F2348" t="str">
        <f t="shared" si="1196"/>
        <v>0.9992006920525+0.0000064818897217732i</v>
      </c>
      <c r="G2348">
        <f t="shared" si="1191"/>
        <v>1</v>
      </c>
      <c r="H2348" t="str">
        <f t="shared" si="1197"/>
        <v>11.6324697455207+1.15269524372692i</v>
      </c>
      <c r="I2348" t="str">
        <f t="shared" si="1198"/>
        <v>1625.77419823272i</v>
      </c>
      <c r="J2348" t="str">
        <f t="shared" si="1192"/>
        <v>-3576.75666419007+355.667369798976i</v>
      </c>
      <c r="K2348" t="str">
        <f t="shared" si="1199"/>
        <v>0.0447561005172171-0.450088184582678i</v>
      </c>
      <c r="L2348" t="str">
        <f t="shared" si="1200"/>
        <v>0.00576517890264243-0.0491626254978674i</v>
      </c>
      <c r="M2348" t="str">
        <f t="shared" si="1201"/>
        <v>0.0505212794198595-0.499250810080545i</v>
      </c>
      <c r="N2348" t="str">
        <f t="shared" si="1202"/>
        <v>-3.05031363775023i</v>
      </c>
      <c r="O2348" t="str">
        <f t="shared" si="1203"/>
        <v>-0.995836962325052-0.0911523146563626i</v>
      </c>
      <c r="P2348" t="str">
        <f t="shared" si="1204"/>
        <v>1.99583696232505+0.0911523146563626i</v>
      </c>
      <c r="Q2348" t="str">
        <f t="shared" si="1205"/>
        <v>-1.99583696232505+2.95916132309387i</v>
      </c>
      <c r="R2348" t="str">
        <f t="shared" si="1206"/>
        <v>-0.291493760522143-0.477859361621216i</v>
      </c>
      <c r="S2348" t="str">
        <f t="shared" si="1207"/>
        <v>0.321620957614363i</v>
      </c>
      <c r="T2348" t="str">
        <f t="shared" si="1208"/>
        <v>0.153689585489604-0.0937505023977434i</v>
      </c>
      <c r="U2348" t="e">
        <f t="shared" si="1209"/>
        <v>#DIV/0!</v>
      </c>
      <c r="V2348" t="str">
        <f t="shared" si="1210"/>
        <v>1.33333333333333E-06-0.000256288153127046i</v>
      </c>
      <c r="W2348" t="e">
        <f t="shared" si="1211"/>
        <v>#DIV/0!</v>
      </c>
      <c r="X2348" t="e">
        <f t="shared" si="1212"/>
        <v>#DIV/0!</v>
      </c>
      <c r="Y2348" t="str">
        <f t="shared" si="1213"/>
        <v>0.00083+0.416198194747576i</v>
      </c>
      <c r="Z2348" t="e">
        <f t="shared" si="1214"/>
        <v>#DIV/0!</v>
      </c>
      <c r="AA2348" t="e">
        <f t="shared" si="1215"/>
        <v>#DIV/0!</v>
      </c>
      <c r="AB2348" t="str">
        <f t="shared" si="1216"/>
        <v>0.947686411750794-0.578087818599533i</v>
      </c>
      <c r="AC2348" t="str">
        <f t="shared" si="1217"/>
        <v>0.759267518276954-0.502338944981593i</v>
      </c>
      <c r="AD2348" t="str">
        <f t="shared" si="1218"/>
        <v>1.21851478548976+0.0448058324226334i</v>
      </c>
      <c r="AE2348" t="e">
        <f t="shared" si="1219"/>
        <v>#DIV/0!</v>
      </c>
      <c r="AF2348" t="str">
        <f t="shared" si="1220"/>
        <v>-19.299140811929-1.09432687349836i</v>
      </c>
      <c r="AG2348" t="e">
        <f t="shared" si="1221"/>
        <v>#DIV/0!</v>
      </c>
      <c r="AH2348" t="e">
        <f t="shared" si="1222"/>
        <v>#DIV/0!</v>
      </c>
      <c r="AI2348" t="e">
        <f t="shared" si="1223"/>
        <v>#DIV/0!</v>
      </c>
      <c r="AJ2348" t="e">
        <f t="shared" si="1224"/>
        <v>#DIV/0!</v>
      </c>
      <c r="AK2348"/>
      <c r="AL2348"/>
      <c r="AM2348"/>
      <c r="AN2348"/>
    </row>
    <row r="2349" spans="1:40" x14ac:dyDescent="0.25">
      <c r="A2349"/>
      <c r="B2349">
        <f t="shared" si="1225"/>
        <v>415000</v>
      </c>
      <c r="C2349" s="186" t="str">
        <f t="shared" si="1193"/>
        <v>-5.71117001741062E-07+0.00759492046368312i</v>
      </c>
      <c r="D2349" s="158" t="str">
        <f t="shared" si="1194"/>
        <v>-7.66667104523034+0.0582277235549039i</v>
      </c>
      <c r="E2349" t="str">
        <f t="shared" si="1195"/>
        <v>7.99947054828188-0.0650794393482009i</v>
      </c>
      <c r="F2349" t="str">
        <f t="shared" si="1196"/>
        <v>0.999200692306719+6.49754439366421E-06i</v>
      </c>
      <c r="G2349">
        <f t="shared" si="1191"/>
        <v>1</v>
      </c>
      <c r="H2349" t="str">
        <f t="shared" si="1197"/>
        <v>11.6330555672601+1.14998007206998i</v>
      </c>
      <c r="I2349" t="str">
        <f t="shared" si="1198"/>
        <v>1629.70118904971i</v>
      </c>
      <c r="J2349" t="str">
        <f t="shared" si="1192"/>
        <v>-3594.06138702265+356.526469726026i</v>
      </c>
      <c r="K2349" t="str">
        <f t="shared" si="1199"/>
        <v>0.0445426489026659-0.449024204625814i</v>
      </c>
      <c r="L2349" t="str">
        <f t="shared" si="1200"/>
        <v>0.00573780303443031-0.0490473639044033i</v>
      </c>
      <c r="M2349" t="str">
        <f t="shared" si="1201"/>
        <v>0.0502804519370962-0.498071568530217i</v>
      </c>
      <c r="N2349" t="str">
        <f t="shared" si="1202"/>
        <v>-3.0576815450878i</v>
      </c>
      <c r="O2349" t="str">
        <f t="shared" si="1203"/>
        <v>-0.996481528147091-0.0838126724406157i</v>
      </c>
      <c r="P2349" t="str">
        <f t="shared" si="1204"/>
        <v>1.99648152814709+0.0838126724406157i</v>
      </c>
      <c r="Q2349" t="str">
        <f t="shared" si="1205"/>
        <v>-1.99648152814709+2.97386887264718i</v>
      </c>
      <c r="R2349" t="str">
        <f t="shared" si="1206"/>
        <v>-0.291250099594638-0.475813206577543i</v>
      </c>
      <c r="S2349" t="str">
        <f t="shared" si="1207"/>
        <v>0.322397819830822i</v>
      </c>
      <c r="T2349" t="str">
        <f t="shared" si="1208"/>
        <v>0.153401140447312-0.0938983971348211i</v>
      </c>
      <c r="U2349" t="e">
        <f t="shared" si="1209"/>
        <v>#DIV/0!</v>
      </c>
      <c r="V2349" t="str">
        <f t="shared" si="1210"/>
        <v>1.33333333333333E-06-0.000255670591312282i</v>
      </c>
      <c r="W2349" t="e">
        <f t="shared" si="1211"/>
        <v>#DIV/0!</v>
      </c>
      <c r="X2349" t="e">
        <f t="shared" si="1212"/>
        <v>#DIV/0!</v>
      </c>
      <c r="Y2349" t="str">
        <f t="shared" si="1213"/>
        <v>0.00083+0.417203504396725i</v>
      </c>
      <c r="Z2349" t="e">
        <f t="shared" si="1214"/>
        <v>#DIV/0!</v>
      </c>
      <c r="AA2349" t="e">
        <f t="shared" si="1215"/>
        <v>#DIV/0!</v>
      </c>
      <c r="AB2349" t="str">
        <f t="shared" si="1216"/>
        <v>0.945907791252559-0.578999772602477i</v>
      </c>
      <c r="AC2349" t="str">
        <f t="shared" si="1217"/>
        <v>0.759177346316244-0.500242147512044i</v>
      </c>
      <c r="AD2349" t="str">
        <f t="shared" si="1218"/>
        <v>1.2191641205085+0.0406723216388843i</v>
      </c>
      <c r="AE2349" t="e">
        <f t="shared" si="1219"/>
        <v>#DIV/0!</v>
      </c>
      <c r="AF2349" t="str">
        <f t="shared" si="1220"/>
        <v>-19.2997266124904-1.09175234851508i</v>
      </c>
      <c r="AG2349" t="e">
        <f t="shared" si="1221"/>
        <v>#DIV/0!</v>
      </c>
      <c r="AH2349" t="e">
        <f t="shared" si="1222"/>
        <v>#DIV/0!</v>
      </c>
      <c r="AI2349" t="e">
        <f t="shared" si="1223"/>
        <v>#DIV/0!</v>
      </c>
      <c r="AJ2349" t="e">
        <f t="shared" si="1224"/>
        <v>#DIV/0!</v>
      </c>
      <c r="AK2349"/>
      <c r="AL2349"/>
      <c r="AM2349"/>
      <c r="AN2349"/>
    </row>
    <row r="2350" spans="1:40" x14ac:dyDescent="0.25">
      <c r="A2350"/>
      <c r="B2350">
        <f t="shared" si="1225"/>
        <v>416000</v>
      </c>
      <c r="C2350" s="186" t="str">
        <f t="shared" si="1193"/>
        <v>-5.68374547126511E-07+0.00757666344354347i</v>
      </c>
      <c r="D2350" s="158" t="str">
        <f t="shared" si="1194"/>
        <v>-7.66667102420489+0.0580877530671666i</v>
      </c>
      <c r="E2350" t="str">
        <f t="shared" si="1195"/>
        <v>7.99946799380303-0.0652362364423826i</v>
      </c>
      <c r="F2350" t="str">
        <f t="shared" si="1196"/>
        <v>0.999200692561557+6.51319905059957E-06i</v>
      </c>
      <c r="G2350">
        <f t="shared" si="1191"/>
        <v>1</v>
      </c>
      <c r="H2350" t="str">
        <f t="shared" si="1197"/>
        <v>11.6336372323111+1.14727751237782i</v>
      </c>
      <c r="I2350" t="str">
        <f t="shared" si="1198"/>
        <v>1633.62817986669i</v>
      </c>
      <c r="J2350" t="str">
        <f t="shared" si="1192"/>
        <v>-3611.40785828186+357.385569653077i</v>
      </c>
      <c r="K2350" t="str">
        <f t="shared" si="1199"/>
        <v>0.0443307159724999-0.447965193954968i</v>
      </c>
      <c r="L2350" t="str">
        <f t="shared" si="1200"/>
        <v>0.00571062081400256-0.0489326338537971i</v>
      </c>
      <c r="M2350" t="str">
        <f t="shared" si="1201"/>
        <v>0.0500413367865025-0.496897827808765i</v>
      </c>
      <c r="N2350" t="str">
        <f t="shared" si="1202"/>
        <v>-3.06504945242536i</v>
      </c>
      <c r="O2350" t="str">
        <f t="shared" si="1203"/>
        <v>-0.99707199915928-0.0764684803858193i</v>
      </c>
      <c r="P2350" t="str">
        <f t="shared" si="1204"/>
        <v>1.99707199915928+0.0764684803858193i</v>
      </c>
      <c r="Q2350" t="str">
        <f t="shared" si="1205"/>
        <v>-1.99707199915928+2.98858097203954i</v>
      </c>
      <c r="R2350" t="str">
        <f t="shared" si="1206"/>
        <v>-0.291005394825245-0.473774439038608i</v>
      </c>
      <c r="S2350" t="str">
        <f t="shared" si="1207"/>
        <v>0.323174682047282i</v>
      </c>
      <c r="T2350" t="str">
        <f t="shared" si="1208"/>
        <v>0.153111903698432-0.0940455759466923i</v>
      </c>
      <c r="U2350" t="e">
        <f t="shared" si="1209"/>
        <v>#DIV/0!</v>
      </c>
      <c r="V2350" t="str">
        <f t="shared" si="1210"/>
        <v>1.33333333333333E-06-0.000255055998544704i</v>
      </c>
      <c r="W2350" t="e">
        <f t="shared" si="1211"/>
        <v>#DIV/0!</v>
      </c>
      <c r="X2350" t="e">
        <f t="shared" si="1212"/>
        <v>#DIV/0!</v>
      </c>
      <c r="Y2350" t="str">
        <f t="shared" si="1213"/>
        <v>0.00083+0.418208814045873i</v>
      </c>
      <c r="Z2350" t="e">
        <f t="shared" si="1214"/>
        <v>#DIV/0!</v>
      </c>
      <c r="AA2350" t="e">
        <f t="shared" si="1215"/>
        <v>#DIV/0!</v>
      </c>
      <c r="AB2350" t="str">
        <f t="shared" si="1216"/>
        <v>0.944124288903852-0.579907312040908i</v>
      </c>
      <c r="AC2350" t="str">
        <f t="shared" si="1217"/>
        <v>0.759090557825808-0.498152645444613i</v>
      </c>
      <c r="AD2350" t="str">
        <f t="shared" si="1218"/>
        <v>1.21978318628071+0.0365317534091248i</v>
      </c>
      <c r="AE2350" t="e">
        <f t="shared" si="1219"/>
        <v>#DIV/0!</v>
      </c>
      <c r="AF2350" t="str">
        <f t="shared" si="1220"/>
        <v>-19.300308256516-1.08918975931065i</v>
      </c>
      <c r="AG2350" t="e">
        <f t="shared" si="1221"/>
        <v>#DIV/0!</v>
      </c>
      <c r="AH2350" t="e">
        <f t="shared" si="1222"/>
        <v>#DIV/0!</v>
      </c>
      <c r="AI2350" t="e">
        <f t="shared" si="1223"/>
        <v>#DIV/0!</v>
      </c>
      <c r="AJ2350" t="e">
        <f t="shared" si="1224"/>
        <v>#DIV/0!</v>
      </c>
      <c r="AK2350"/>
      <c r="AL2350"/>
      <c r="AM2350"/>
      <c r="AN2350"/>
    </row>
    <row r="2351" spans="1:40" x14ac:dyDescent="0.25">
      <c r="A2351"/>
      <c r="B2351">
        <f t="shared" si="1225"/>
        <v>417000</v>
      </c>
      <c r="C2351" s="186" t="str">
        <f t="shared" si="1193"/>
        <v>-5.6565179873469E-07+0.00755849398704807i</v>
      </c>
      <c r="D2351" s="158" t="str">
        <f t="shared" si="1194"/>
        <v>-7.66667100333047+0.0579484539007019i</v>
      </c>
      <c r="E2351" t="str">
        <f t="shared" si="1195"/>
        <v>7.99946543317786-0.0653930333861664i</v>
      </c>
      <c r="F2351" t="str">
        <f t="shared" si="1196"/>
        <v>0.999200692817004+0.0000065288536925431i</v>
      </c>
      <c r="G2351">
        <f t="shared" si="1191"/>
        <v>1</v>
      </c>
      <c r="H2351" t="str">
        <f t="shared" si="1197"/>
        <v>11.6342147797574+1.14458747806047i</v>
      </c>
      <c r="I2351" t="str">
        <f t="shared" si="1198"/>
        <v>1637.55517068368i</v>
      </c>
      <c r="J2351" t="str">
        <f t="shared" si="1192"/>
        <v>-3628.79607796767+358.244669580127i</v>
      </c>
      <c r="K2351" t="str">
        <f t="shared" si="1199"/>
        <v>0.0441202873981289-0.446911118194117i</v>
      </c>
      <c r="L2351" t="str">
        <f t="shared" si="1200"/>
        <v>0.0056836304275839-0.0488184317331661i</v>
      </c>
      <c r="M2351" t="str">
        <f t="shared" si="1201"/>
        <v>0.0498039178257128-0.495729549927283i</v>
      </c>
      <c r="N2351" t="str">
        <f t="shared" si="1202"/>
        <v>-3.07241735976292i</v>
      </c>
      <c r="O2351" t="str">
        <f t="shared" si="1203"/>
        <v>-0.997608343307421-0.0691201371773998i</v>
      </c>
      <c r="P2351" t="str">
        <f t="shared" si="1204"/>
        <v>1.99760834330742+0.0691201371773998i</v>
      </c>
      <c r="Q2351" t="str">
        <f t="shared" si="1205"/>
        <v>-1.99760834330742+3.00329722258552i</v>
      </c>
      <c r="R2351" t="str">
        <f t="shared" si="1206"/>
        <v>-0.290759642036049-0.471743004929572i</v>
      </c>
      <c r="S2351" t="str">
        <f t="shared" si="1207"/>
        <v>0.323951544263743i</v>
      </c>
      <c r="T2351" t="str">
        <f t="shared" si="1208"/>
        <v>0.152821874942553-0.0941920350471512i</v>
      </c>
      <c r="U2351" t="e">
        <f t="shared" si="1209"/>
        <v>#DIV/0!</v>
      </c>
      <c r="V2351" t="str">
        <f t="shared" si="1210"/>
        <v>1.33333333333333E-06-0.000254444353464261i</v>
      </c>
      <c r="W2351" t="e">
        <f t="shared" si="1211"/>
        <v>#DIV/0!</v>
      </c>
      <c r="X2351" t="e">
        <f t="shared" si="1212"/>
        <v>#DIV/0!</v>
      </c>
      <c r="Y2351" t="str">
        <f t="shared" si="1213"/>
        <v>0.00083+0.419214123695022i</v>
      </c>
      <c r="Z2351" t="e">
        <f t="shared" si="1214"/>
        <v>#DIV/0!</v>
      </c>
      <c r="AA2351" t="e">
        <f t="shared" si="1215"/>
        <v>#DIV/0!</v>
      </c>
      <c r="AB2351" t="str">
        <f t="shared" si="1216"/>
        <v>0.942335902852267-0.580810413568185i</v>
      </c>
      <c r="AC2351" t="str">
        <f t="shared" si="1217"/>
        <v>0.759007134958638-0.496070387110942i</v>
      </c>
      <c r="AD2351" t="str">
        <f t="shared" si="1218"/>
        <v>1.22037190919039+0.0323843488566794i</v>
      </c>
      <c r="AE2351" t="e">
        <f t="shared" si="1219"/>
        <v>#DIV/0!</v>
      </c>
      <c r="AF2351" t="str">
        <f t="shared" si="1220"/>
        <v>-19.3008857830879-1.08663902415977i</v>
      </c>
      <c r="AG2351" t="e">
        <f t="shared" si="1221"/>
        <v>#DIV/0!</v>
      </c>
      <c r="AH2351" t="e">
        <f t="shared" si="1222"/>
        <v>#DIV/0!</v>
      </c>
      <c r="AI2351" t="e">
        <f t="shared" si="1223"/>
        <v>#DIV/0!</v>
      </c>
      <c r="AJ2351" t="e">
        <f t="shared" si="1224"/>
        <v>#DIV/0!</v>
      </c>
      <c r="AK2351"/>
      <c r="AL2351"/>
      <c r="AM2351"/>
      <c r="AN2351"/>
    </row>
    <row r="2352" spans="1:40" x14ac:dyDescent="0.25">
      <c r="A2352"/>
      <c r="B2352">
        <f t="shared" si="1225"/>
        <v>418000</v>
      </c>
      <c r="C2352" s="186" t="str">
        <f t="shared" si="1193"/>
        <v>-5.62948568215067E-07+0.00754041146574978i</v>
      </c>
      <c r="D2352" s="158" t="str">
        <f t="shared" si="1194"/>
        <v>-7.66667098260571+0.057809821237415i</v>
      </c>
      <c r="E2352" t="str">
        <f t="shared" si="1195"/>
        <v>7.99946286640637-0.0655498301791909i</v>
      </c>
      <c r="F2352" t="str">
        <f t="shared" si="1196"/>
        <v>0.999200693073069+6.54450831945892E-06i</v>
      </c>
      <c r="G2352">
        <f t="shared" si="1191"/>
        <v>1</v>
      </c>
      <c r="H2352" t="str">
        <f t="shared" si="1197"/>
        <v>11.6347882482264+1.14190988330832i</v>
      </c>
      <c r="I2352" t="str">
        <f t="shared" si="1198"/>
        <v>1641.48216150067i</v>
      </c>
      <c r="J2352" t="str">
        <f t="shared" si="1192"/>
        <v>-3646.22604608011+359.103769507178i</v>
      </c>
      <c r="K2352" t="str">
        <f t="shared" si="1199"/>
        <v>0.043911349019024-0.4458619432801i</v>
      </c>
      <c r="L2352" t="str">
        <f t="shared" si="1200"/>
        <v>0.00565683008248677-0.0487047539617515i</v>
      </c>
      <c r="M2352" t="str">
        <f t="shared" si="1201"/>
        <v>0.0495681791015108-0.494566697241851i</v>
      </c>
      <c r="N2352" t="str">
        <f t="shared" si="1202"/>
        <v>-3.07978526710048i</v>
      </c>
      <c r="O2352" t="str">
        <f t="shared" si="1203"/>
        <v>-0.998090531475636-0.0617680417261421i</v>
      </c>
      <c r="P2352" t="str">
        <f t="shared" si="1204"/>
        <v>1.99809053147564+0.0617680417261421i</v>
      </c>
      <c r="Q2352" t="str">
        <f t="shared" si="1205"/>
        <v>-1.99809053147564+3.01801722537434i</v>
      </c>
      <c r="R2352" t="str">
        <f t="shared" si="1206"/>
        <v>-0.290512837027593-0.469718850714262i</v>
      </c>
      <c r="S2352" t="str">
        <f t="shared" si="1207"/>
        <v>0.324728406480202i</v>
      </c>
      <c r="T2352" t="str">
        <f t="shared" si="1208"/>
        <v>0.152531053886154-0.0943377706300129i</v>
      </c>
      <c r="U2352" t="e">
        <f t="shared" si="1209"/>
        <v>#DIV/0!</v>
      </c>
      <c r="V2352" t="str">
        <f t="shared" si="1210"/>
        <v>1.33333333333333E-06-0.000253835634915304i</v>
      </c>
      <c r="W2352" t="e">
        <f t="shared" si="1211"/>
        <v>#DIV/0!</v>
      </c>
      <c r="X2352" t="e">
        <f t="shared" si="1212"/>
        <v>#DIV/0!</v>
      </c>
      <c r="Y2352" t="str">
        <f t="shared" si="1213"/>
        <v>0.00083+0.420219433344171i</v>
      </c>
      <c r="Z2352" t="e">
        <f t="shared" si="1214"/>
        <v>#DIV/0!</v>
      </c>
      <c r="AA2352" t="e">
        <f t="shared" si="1215"/>
        <v>#DIV/0!</v>
      </c>
      <c r="AB2352" t="str">
        <f t="shared" si="1216"/>
        <v>0.940542631287884-0.581709053714468i</v>
      </c>
      <c r="AC2352" t="str">
        <f t="shared" si="1217"/>
        <v>0.758927060149037-0.493995321330698i</v>
      </c>
      <c r="AD2352" t="str">
        <f t="shared" si="1218"/>
        <v>1.22093021722485+0.0282303298839718i</v>
      </c>
      <c r="AE2352" t="e">
        <f t="shared" si="1219"/>
        <v>#DIV/0!</v>
      </c>
      <c r="AF2352" t="str">
        <f t="shared" si="1220"/>
        <v>-19.3014592308321-1.08410006207091i</v>
      </c>
      <c r="AG2352" t="e">
        <f t="shared" si="1221"/>
        <v>#DIV/0!</v>
      </c>
      <c r="AH2352" t="e">
        <f t="shared" si="1222"/>
        <v>#DIV/0!</v>
      </c>
      <c r="AI2352" t="e">
        <f t="shared" si="1223"/>
        <v>#DIV/0!</v>
      </c>
      <c r="AJ2352" t="e">
        <f t="shared" si="1224"/>
        <v>#DIV/0!</v>
      </c>
      <c r="AK2352"/>
      <c r="AL2352"/>
      <c r="AM2352"/>
      <c r="AN2352"/>
    </row>
    <row r="2353" spans="1:40" x14ac:dyDescent="0.25">
      <c r="A2353"/>
      <c r="B2353">
        <f t="shared" si="1225"/>
        <v>419000</v>
      </c>
      <c r="C2353" s="186" t="str">
        <f t="shared" si="1193"/>
        <v>-5.6026466946203E-07+0.00752241525720087i</v>
      </c>
      <c r="D2353" s="158" t="str">
        <f t="shared" si="1194"/>
        <v>-7.66667096202914+0.0576718503052067i</v>
      </c>
      <c r="E2353" t="str">
        <f t="shared" si="1195"/>
        <v>7.99946029348858-0.0657066268210949i</v>
      </c>
      <c r="F2353" t="str">
        <f t="shared" si="1196"/>
        <v>0.999200693329742+6.56016293131088E-06i</v>
      </c>
      <c r="G2353">
        <f t="shared" si="1191"/>
        <v>1</v>
      </c>
      <c r="H2353" t="str">
        <f t="shared" si="1197"/>
        <v>11.6353576758951+1.13924464308342i</v>
      </c>
      <c r="I2353" t="str">
        <f t="shared" si="1198"/>
        <v>1645.40915231765i</v>
      </c>
      <c r="J2353" t="str">
        <f t="shared" si="1192"/>
        <v>-3663.69776261916+359.962869434229i</v>
      </c>
      <c r="K2353" t="str">
        <f t="shared" si="1199"/>
        <v>0.0437038868403681-0.444817635459131i</v>
      </c>
      <c r="L2353" t="str">
        <f t="shared" si="1200"/>
        <v>0.00563021800681922-0.0485915969905688i</v>
      </c>
      <c r="M2353" t="str">
        <f t="shared" si="1201"/>
        <v>0.0493341048471873-0.4934092324497i</v>
      </c>
      <c r="N2353" t="str">
        <f t="shared" si="1202"/>
        <v>-3.08715317443804i</v>
      </c>
      <c r="O2353" t="str">
        <f t="shared" si="1203"/>
        <v>-0.998518537487948-0.0544125931465252i</v>
      </c>
      <c r="P2353" t="str">
        <f t="shared" si="1204"/>
        <v>1.99851853748795+0.0544125931465252i</v>
      </c>
      <c r="Q2353" t="str">
        <f t="shared" si="1205"/>
        <v>-1.99851853748795+3.03274058129151i</v>
      </c>
      <c r="R2353" t="str">
        <f t="shared" si="1206"/>
        <v>-0.290264975578789-0.467701923389112i</v>
      </c>
      <c r="S2353" t="str">
        <f t="shared" si="1207"/>
        <v>0.325505268696661i</v>
      </c>
      <c r="T2353" t="str">
        <f t="shared" si="1208"/>
        <v>0.152239440242718-0.0944827788690035i</v>
      </c>
      <c r="U2353" t="e">
        <f t="shared" si="1209"/>
        <v>#DIV/0!</v>
      </c>
      <c r="V2353" t="str">
        <f t="shared" si="1210"/>
        <v>1.33333333333333E-06-0.000253229821944145i</v>
      </c>
      <c r="W2353" t="e">
        <f t="shared" si="1211"/>
        <v>#DIV/0!</v>
      </c>
      <c r="X2353" t="e">
        <f t="shared" si="1212"/>
        <v>#DIV/0!</v>
      </c>
      <c r="Y2353" t="str">
        <f t="shared" si="1213"/>
        <v>0.00083+0.421224742993319i</v>
      </c>
      <c r="Z2353" t="e">
        <f t="shared" si="1214"/>
        <v>#DIV/0!</v>
      </c>
      <c r="AA2353" t="e">
        <f t="shared" si="1215"/>
        <v>#DIV/0!</v>
      </c>
      <c r="AB2353" t="str">
        <f t="shared" si="1216"/>
        <v>0.938744472443971-0.582603208886047i</v>
      </c>
      <c r="AC2353" t="str">
        <f t="shared" si="1217"/>
        <v>0.758850316109072-0.49192739740647i</v>
      </c>
      <c r="AD2353" t="str">
        <f t="shared" si="1218"/>
        <v>1.22145803998326+0.0240699191611067i</v>
      </c>
      <c r="AE2353" t="e">
        <f t="shared" si="1219"/>
        <v>#DIV/0!</v>
      </c>
      <c r="AF2353" t="str">
        <f t="shared" si="1220"/>
        <v>-19.3020286379242-1.08157279277821i</v>
      </c>
      <c r="AG2353" t="e">
        <f t="shared" si="1221"/>
        <v>#DIV/0!</v>
      </c>
      <c r="AH2353" t="e">
        <f t="shared" si="1222"/>
        <v>#DIV/0!</v>
      </c>
      <c r="AI2353" t="e">
        <f t="shared" si="1223"/>
        <v>#DIV/0!</v>
      </c>
      <c r="AJ2353" t="e">
        <f t="shared" si="1224"/>
        <v>#DIV/0!</v>
      </c>
      <c r="AK2353"/>
      <c r="AL2353"/>
      <c r="AM2353"/>
      <c r="AN2353"/>
    </row>
    <row r="2354" spans="1:40" x14ac:dyDescent="0.25">
      <c r="A2354"/>
      <c r="B2354">
        <f t="shared" si="1225"/>
        <v>420000</v>
      </c>
      <c r="C2354" s="186" t="str">
        <f t="shared" si="1193"/>
        <v>-5.57599918582872E-07+0.00750450474488173i</v>
      </c>
      <c r="D2354" s="158" t="str">
        <f t="shared" si="1194"/>
        <v>-7.66667094159939+0.0575345363774266i</v>
      </c>
      <c r="E2354" t="str">
        <f t="shared" si="1195"/>
        <v>7.9994577144245-0.0658634233115168i</v>
      </c>
      <c r="F2354" t="str">
        <f t="shared" si="1196"/>
        <v>0.999200693587034+6.57581752806307E-06i</v>
      </c>
      <c r="G2354">
        <f t="shared" si="1191"/>
        <v>1</v>
      </c>
      <c r="H2354" t="str">
        <f t="shared" si="1197"/>
        <v>11.6359231004969+1.136591673111i</v>
      </c>
      <c r="I2354" t="str">
        <f t="shared" si="1198"/>
        <v>1649.33614313464i</v>
      </c>
      <c r="J2354" t="str">
        <f t="shared" si="1192"/>
        <v>-3681.21122758482+360.821969361279i</v>
      </c>
      <c r="K2354" t="str">
        <f t="shared" si="1199"/>
        <v>0.0434978870307409-0.443778161283333i</v>
      </c>
      <c r="L2354" t="str">
        <f t="shared" si="1200"/>
        <v>0.00560379244919744-0.0484789573020628i</v>
      </c>
      <c r="M2354" t="str">
        <f t="shared" si="1201"/>
        <v>0.0491016794799383-0.492257118585396i</v>
      </c>
      <c r="N2354" t="str">
        <f t="shared" si="1202"/>
        <v>-3.0945210817756i</v>
      </c>
      <c r="O2354" t="str">
        <f t="shared" si="1203"/>
        <v>-0.998892338109703-0.0470541907350539i</v>
      </c>
      <c r="P2354" t="str">
        <f t="shared" si="1204"/>
        <v>1.9988923381097+0.0470541907350539i</v>
      </c>
      <c r="Q2354" t="str">
        <f t="shared" si="1205"/>
        <v>-1.9988923381097+3.04746689104055i</v>
      </c>
      <c r="R2354" t="str">
        <f t="shared" si="1206"/>
        <v>-0.290016053446829-0.465692170477181i</v>
      </c>
      <c r="S2354" t="str">
        <f t="shared" si="1207"/>
        <v>0.326282130913122i</v>
      </c>
      <c r="T2354" t="str">
        <f t="shared" si="1208"/>
        <v>0.151947033732852-0.0946270559176453i</v>
      </c>
      <c r="U2354" t="e">
        <f t="shared" si="1209"/>
        <v>#DIV/0!</v>
      </c>
      <c r="V2354" t="str">
        <f t="shared" si="1210"/>
        <v>1.33333333333333E-06-0.000252626893796659i</v>
      </c>
      <c r="W2354" t="e">
        <f t="shared" si="1211"/>
        <v>#DIV/0!</v>
      </c>
      <c r="X2354" t="e">
        <f t="shared" si="1212"/>
        <v>#DIV/0!</v>
      </c>
      <c r="Y2354" t="str">
        <f t="shared" si="1213"/>
        <v>0.00083+0.422230052642468i</v>
      </c>
      <c r="Z2354" t="e">
        <f t="shared" si="1214"/>
        <v>#DIV/0!</v>
      </c>
      <c r="AA2354" t="e">
        <f t="shared" si="1215"/>
        <v>#DIV/0!</v>
      </c>
      <c r="AB2354" t="str">
        <f t="shared" si="1216"/>
        <v>0.936941424597725-0.583492855364627i</v>
      </c>
      <c r="AC2354" t="str">
        <f t="shared" si="1217"/>
        <v>0.758776885825118-0.48986656511872i</v>
      </c>
      <c r="AD2354" t="str">
        <f t="shared" si="1218"/>
        <v>1.22195530868504+0.019903340114371i</v>
      </c>
      <c r="AE2354" t="e">
        <f t="shared" si="1219"/>
        <v>#DIV/0!</v>
      </c>
      <c r="AF2354" t="str">
        <f t="shared" si="1220"/>
        <v>-19.3025940420963-1.07905713673357i</v>
      </c>
      <c r="AG2354" t="e">
        <f t="shared" si="1221"/>
        <v>#DIV/0!</v>
      </c>
      <c r="AH2354" t="e">
        <f t="shared" si="1222"/>
        <v>#DIV/0!</v>
      </c>
      <c r="AI2354" t="e">
        <f t="shared" si="1223"/>
        <v>#DIV/0!</v>
      </c>
      <c r="AJ2354" t="e">
        <f t="shared" si="1224"/>
        <v>#DIV/0!</v>
      </c>
      <c r="AK2354"/>
      <c r="AL2354"/>
      <c r="AM2354"/>
      <c r="AN2354"/>
    </row>
    <row r="2355" spans="1:40" x14ac:dyDescent="0.25">
      <c r="A2355"/>
      <c r="B2355">
        <f t="shared" si="1225"/>
        <v>421000</v>
      </c>
      <c r="C2355" s="186" t="str">
        <f t="shared" si="1193"/>
        <v>-5.54954133866289E-07+0.00748667931813037i</v>
      </c>
      <c r="D2355" s="158" t="str">
        <f t="shared" si="1194"/>
        <v>-7.666670921315+0.0573978747723329i</v>
      </c>
      <c r="E2355" t="str">
        <f t="shared" si="1195"/>
        <v>7.99945512921415-0.0660202196500954i</v>
      </c>
      <c r="F2355" t="str">
        <f t="shared" si="1196"/>
        <v>0.999200693844935+6.59147210967936E-06i</v>
      </c>
      <c r="G2355">
        <f t="shared" si="1191"/>
        <v>1</v>
      </c>
      <c r="H2355" t="str">
        <f t="shared" si="1197"/>
        <v>11.6364845593269+1.133950889871i</v>
      </c>
      <c r="I2355" t="str">
        <f t="shared" si="1198"/>
        <v>1653.26313395163i</v>
      </c>
      <c r="J2355" t="str">
        <f t="shared" si="1192"/>
        <v>-3698.76644097711+361.68106928833i</v>
      </c>
      <c r="K2355" t="str">
        <f t="shared" si="1199"/>
        <v>0.0432933359198409-0.44274348760731i</v>
      </c>
      <c r="L2355" t="str">
        <f t="shared" si="1200"/>
        <v>0.0055775516784629-0.0483668314097668i</v>
      </c>
      <c r="M2355" t="str">
        <f t="shared" si="1201"/>
        <v>0.0488708875983038-0.491110319017077i</v>
      </c>
      <c r="N2355" t="str">
        <f t="shared" si="1202"/>
        <v>-3.10188898911316i</v>
      </c>
      <c r="O2355" t="str">
        <f t="shared" si="1203"/>
        <v>-0.99921191304883-0.0396932339485857i</v>
      </c>
      <c r="P2355" t="str">
        <f t="shared" si="1204"/>
        <v>1.99921191304883+0.0396932339485857i</v>
      </c>
      <c r="Q2355" t="str">
        <f t="shared" si="1205"/>
        <v>-1.99921191304883+3.06219575516457i</v>
      </c>
      <c r="R2355" t="str">
        <f t="shared" si="1206"/>
        <v>-0.289766066367103-0.463689540022274i</v>
      </c>
      <c r="S2355" t="str">
        <f t="shared" si="1207"/>
        <v>0.327058993129581i</v>
      </c>
      <c r="T2355" t="str">
        <f t="shared" si="1208"/>
        <v>0.151653834084403-0.094770597909144i</v>
      </c>
      <c r="U2355" t="e">
        <f t="shared" si="1209"/>
        <v>#DIV/0!</v>
      </c>
      <c r="V2355" t="str">
        <f t="shared" si="1210"/>
        <v>1.33333333333333E-06-0.000252026829915907i</v>
      </c>
      <c r="W2355" t="e">
        <f t="shared" si="1211"/>
        <v>#DIV/0!</v>
      </c>
      <c r="X2355" t="e">
        <f t="shared" si="1212"/>
        <v>#DIV/0!</v>
      </c>
      <c r="Y2355" t="str">
        <f t="shared" si="1213"/>
        <v>0.00083+0.423235362291617i</v>
      </c>
      <c r="Z2355" t="e">
        <f t="shared" si="1214"/>
        <v>#DIV/0!</v>
      </c>
      <c r="AA2355" t="e">
        <f t="shared" si="1215"/>
        <v>#DIV/0!</v>
      </c>
      <c r="AB2355" t="str">
        <f t="shared" si="1216"/>
        <v>0.935133486070986-0.58437796930664i</v>
      </c>
      <c r="AC2355" t="str">
        <f t="shared" si="1217"/>
        <v>0.75870675255445-0.487812774720783i</v>
      </c>
      <c r="AD2355" t="str">
        <f t="shared" si="1218"/>
        <v>1.22242195617826+0.0157308169145718i</v>
      </c>
      <c r="AE2355" t="e">
        <f t="shared" si="1219"/>
        <v>#DIV/0!</v>
      </c>
      <c r="AF2355" t="str">
        <f t="shared" si="1220"/>
        <v>-19.3031554806419-1.07655301509867i</v>
      </c>
      <c r="AG2355" t="e">
        <f t="shared" si="1221"/>
        <v>#DIV/0!</v>
      </c>
      <c r="AH2355" t="e">
        <f t="shared" si="1222"/>
        <v>#DIV/0!</v>
      </c>
      <c r="AI2355" t="e">
        <f t="shared" si="1223"/>
        <v>#DIV/0!</v>
      </c>
      <c r="AJ2355" t="e">
        <f t="shared" si="1224"/>
        <v>#DIV/0!</v>
      </c>
      <c r="AK2355"/>
      <c r="AL2355"/>
      <c r="AM2355"/>
      <c r="AN2355"/>
    </row>
    <row r="2356" spans="1:40" x14ac:dyDescent="0.25">
      <c r="A2356"/>
      <c r="B2356">
        <f t="shared" si="1225"/>
        <v>422000</v>
      </c>
      <c r="C2356" s="186" t="str">
        <f t="shared" si="1193"/>
        <v>-5.52327135751406E-07+0.00746893837207315i</v>
      </c>
      <c r="D2356" s="158" t="str">
        <f t="shared" si="1194"/>
        <v>-7.66667090117474+0.0572618608525608i</v>
      </c>
      <c r="E2356" t="str">
        <f t="shared" si="1195"/>
        <v>7.99945253785752-0.0661770158364693i</v>
      </c>
      <c r="F2356" t="str">
        <f t="shared" si="1196"/>
        <v>0.999200694103444+6.60712667612372E-06i</v>
      </c>
      <c r="G2356">
        <f t="shared" si="1191"/>
        <v>1</v>
      </c>
      <c r="H2356" t="str">
        <f t="shared" si="1197"/>
        <v>11.6370420892492+1.13132221058982i</v>
      </c>
      <c r="I2356" t="str">
        <f t="shared" si="1198"/>
        <v>1657.19012476862i</v>
      </c>
      <c r="J2356" t="str">
        <f t="shared" si="1192"/>
        <v>-3716.36340279601+362.54016921538i</v>
      </c>
      <c r="K2356" t="str">
        <f t="shared" si="1199"/>
        <v>0.0430902199962468-0.441713581584787i</v>
      </c>
      <c r="L2356" t="str">
        <f t="shared" si="1200"/>
        <v>0.00555149398340403-0.0482552158579665i</v>
      </c>
      <c r="M2356" t="str">
        <f t="shared" si="1201"/>
        <v>0.0486417139796508-0.489968797442754i</v>
      </c>
      <c r="N2356" t="str">
        <f t="shared" si="1202"/>
        <v>-3.10925689645072i</v>
      </c>
      <c r="O2356" t="str">
        <f t="shared" si="1203"/>
        <v>-0.999477244956944-0.0323301223826439i</v>
      </c>
      <c r="P2356" t="str">
        <f t="shared" si="1204"/>
        <v>1.99947724495694+0.0323301223826439i</v>
      </c>
      <c r="Q2356" t="str">
        <f t="shared" si="1205"/>
        <v>-1.99947724495694+3.07692677406808i</v>
      </c>
      <c r="R2356" t="str">
        <f t="shared" si="1206"/>
        <v>-0.289515010053085-0.461693980583135i</v>
      </c>
      <c r="S2356" t="str">
        <f t="shared" si="1207"/>
        <v>0.327835855346041i</v>
      </c>
      <c r="T2356" t="str">
        <f t="shared" si="1208"/>
        <v>0.151359841032591-0.0949134009562708i</v>
      </c>
      <c r="U2356" t="e">
        <f t="shared" si="1209"/>
        <v>#DIV/0!</v>
      </c>
      <c r="V2356" t="str">
        <f t="shared" si="1210"/>
        <v>1.33333333333333E-06-0.000251429609939803i</v>
      </c>
      <c r="W2356" t="e">
        <f t="shared" si="1211"/>
        <v>#DIV/0!</v>
      </c>
      <c r="X2356" t="e">
        <f t="shared" si="1212"/>
        <v>#DIV/0!</v>
      </c>
      <c r="Y2356" t="str">
        <f t="shared" si="1213"/>
        <v>0.00083+0.424240671940766i</v>
      </c>
      <c r="Z2356" t="e">
        <f t="shared" si="1214"/>
        <v>#DIV/0!</v>
      </c>
      <c r="AA2356" t="e">
        <f t="shared" si="1215"/>
        <v>#DIV/0!</v>
      </c>
      <c r="AB2356" t="str">
        <f t="shared" si="1216"/>
        <v>0.933320655231057-0.58525852674251i</v>
      </c>
      <c r="AC2356" t="str">
        <f t="shared" si="1217"/>
        <v>0.758639899821904-0.485765976934005i</v>
      </c>
      <c r="AD2356" t="str">
        <f t="shared" si="1218"/>
        <v>1.22285791694786+0.0115525744654447i</v>
      </c>
      <c r="AE2356" t="e">
        <f t="shared" si="1219"/>
        <v>#DIV/0!</v>
      </c>
      <c r="AF2356" t="str">
        <f t="shared" si="1220"/>
        <v>-19.3037129904239-1.07406034973726i</v>
      </c>
      <c r="AG2356" t="e">
        <f t="shared" si="1221"/>
        <v>#DIV/0!</v>
      </c>
      <c r="AH2356" t="e">
        <f t="shared" si="1222"/>
        <v>#DIV/0!</v>
      </c>
      <c r="AI2356" t="e">
        <f t="shared" si="1223"/>
        <v>#DIV/0!</v>
      </c>
      <c r="AJ2356" t="e">
        <f t="shared" si="1224"/>
        <v>#DIV/0!</v>
      </c>
      <c r="AK2356"/>
      <c r="AL2356"/>
      <c r="AM2356"/>
      <c r="AN2356"/>
    </row>
    <row r="2357" spans="1:40" x14ac:dyDescent="0.25">
      <c r="A2357"/>
      <c r="B2357">
        <f t="shared" si="1225"/>
        <v>423000</v>
      </c>
      <c r="C2357" s="186" t="str">
        <f t="shared" si="1193"/>
        <v>-5.49718746797299E-07+0.0074512813075562i</v>
      </c>
      <c r="D2357" s="158" t="str">
        <f t="shared" si="1194"/>
        <v>-7.66667088117709+0.0571264900245976i</v>
      </c>
      <c r="E2357" t="str">
        <f t="shared" si="1195"/>
        <v>7.99944994035464-0.0663338118702771i</v>
      </c>
      <c r="F2357" t="str">
        <f t="shared" si="1196"/>
        <v>0.999200694362572+6.62278122736026E-06i</v>
      </c>
      <c r="G2357">
        <f t="shared" si="1191"/>
        <v>1</v>
      </c>
      <c r="H2357" t="str">
        <f t="shared" si="1197"/>
        <v>11.6375957267015+1.1287055532321i</v>
      </c>
      <c r="I2357" t="str">
        <f t="shared" si="1198"/>
        <v>1661.1171155856i</v>
      </c>
      <c r="J2357" t="str">
        <f t="shared" si="1192"/>
        <v>-3734.00211304153+363.399269142432i</v>
      </c>
      <c r="K2357" t="str">
        <f t="shared" si="1199"/>
        <v>0.0428885259052127-0.440688410665275i</v>
      </c>
      <c r="L2357" t="str">
        <f t="shared" si="1200"/>
        <v>0.00552561767248238-0.0481441072213678i</v>
      </c>
      <c r="M2357" t="str">
        <f t="shared" si="1201"/>
        <v>0.0484141435776951-0.488832517886643i</v>
      </c>
      <c r="N2357" t="str">
        <f t="shared" si="1202"/>
        <v>-3.11662480378828i</v>
      </c>
      <c r="O2357" t="str">
        <f t="shared" si="1203"/>
        <v>-0.999688319430287-0.0249652557497256i</v>
      </c>
      <c r="P2357" t="str">
        <f t="shared" si="1204"/>
        <v>1.99968831943029+0.0249652557497256i</v>
      </c>
      <c r="Q2357" t="str">
        <f t="shared" si="1205"/>
        <v>-1.99968831943029+3.09165954803855i</v>
      </c>
      <c r="R2357" t="str">
        <f t="shared" si="1206"/>
        <v>-0.289262880196275-0.459705441227746i</v>
      </c>
      <c r="S2357" t="str">
        <f t="shared" si="1207"/>
        <v>0.328612717562502i</v>
      </c>
      <c r="T2357" t="str">
        <f t="shared" si="1208"/>
        <v>0.151065054320119-0.0950554611512544i</v>
      </c>
      <c r="U2357" t="e">
        <f t="shared" si="1209"/>
        <v>#DIV/0!</v>
      </c>
      <c r="V2357" t="str">
        <f t="shared" si="1210"/>
        <v>1.33333333333333E-06-0.00025083521369881i</v>
      </c>
      <c r="W2357" t="e">
        <f t="shared" si="1211"/>
        <v>#DIV/0!</v>
      </c>
      <c r="X2357" t="e">
        <f t="shared" si="1212"/>
        <v>#DIV/0!</v>
      </c>
      <c r="Y2357" t="str">
        <f t="shared" si="1213"/>
        <v>0.00083+0.425245981589914i</v>
      </c>
      <c r="Z2357" t="e">
        <f t="shared" si="1214"/>
        <v>#DIV/0!</v>
      </c>
      <c r="AA2357" t="e">
        <f t="shared" si="1215"/>
        <v>#DIV/0!</v>
      </c>
      <c r="AB2357" t="str">
        <f t="shared" si="1216"/>
        <v>0.931502930491385-0.586134503575994i</v>
      </c>
      <c r="AC2357" t="str">
        <f t="shared" si="1217"/>
        <v>0.758576311416563-0.48372612294286i</v>
      </c>
      <c r="AD2357" t="str">
        <f t="shared" si="1218"/>
        <v>1.22326312712393+0.00736883839173025i</v>
      </c>
      <c r="AE2357" t="e">
        <f t="shared" si="1219"/>
        <v>#DIV/0!</v>
      </c>
      <c r="AF2357" t="str">
        <f t="shared" si="1220"/>
        <v>-19.3042666078786-1.0715790632075i</v>
      </c>
      <c r="AG2357" t="e">
        <f t="shared" si="1221"/>
        <v>#DIV/0!</v>
      </c>
      <c r="AH2357" t="e">
        <f t="shared" si="1222"/>
        <v>#DIV/0!</v>
      </c>
      <c r="AI2357" t="e">
        <f t="shared" si="1223"/>
        <v>#DIV/0!</v>
      </c>
      <c r="AJ2357" t="e">
        <f t="shared" si="1224"/>
        <v>#DIV/0!</v>
      </c>
      <c r="AK2357"/>
      <c r="AL2357"/>
      <c r="AM2357"/>
      <c r="AN2357"/>
    </row>
    <row r="2358" spans="1:40" x14ac:dyDescent="0.25">
      <c r="A2358"/>
      <c r="B2358">
        <f t="shared" si="1225"/>
        <v>424000</v>
      </c>
      <c r="C2358" s="186" t="str">
        <f t="shared" si="1193"/>
        <v>-5.47128791653033E-07+0.00743370753107804i</v>
      </c>
      <c r="D2358" s="158" t="str">
        <f t="shared" si="1194"/>
        <v>-7.66667086132073+0.056991757738265i</v>
      </c>
      <c r="E2358" t="str">
        <f t="shared" si="1195"/>
        <v>7.99944733670552-0.0664906077511574i</v>
      </c>
      <c r="F2358" t="str">
        <f t="shared" si="1196"/>
        <v>0.999200694622318+6.63843576335295E-06i</v>
      </c>
      <c r="G2358">
        <f t="shared" si="1191"/>
        <v>1</v>
      </c>
      <c r="H2358" t="str">
        <f t="shared" si="1197"/>
        <v>11.6381455077019+1.12610083649256i</v>
      </c>
      <c r="I2358" t="str">
        <f t="shared" si="1198"/>
        <v>1665.04410640259i</v>
      </c>
      <c r="J2358" t="str">
        <f t="shared" si="1192"/>
        <v>-3751.68257171366+364.258369069482i</v>
      </c>
      <c r="K2358" t="str">
        <f t="shared" si="1199"/>
        <v>0.0426882404465008-0.439667942590799i</v>
      </c>
      <c r="L2358" t="str">
        <f t="shared" si="1200"/>
        <v>0.005499921073563-0.048033502104769i</v>
      </c>
      <c r="M2358" t="str">
        <f t="shared" si="1201"/>
        <v>0.0481881615200638-0.487701444695568i</v>
      </c>
      <c r="N2358" t="str">
        <f t="shared" si="1202"/>
        <v>-3.12399271112584i</v>
      </c>
      <c r="O2358" t="str">
        <f t="shared" si="1203"/>
        <v>-0.999845125010508-0.0175990338576037i</v>
      </c>
      <c r="P2358" t="str">
        <f t="shared" si="1204"/>
        <v>1.99984512501051+0.0175990338576037i</v>
      </c>
      <c r="Q2358" t="str">
        <f t="shared" si="1205"/>
        <v>-1.99984512501051+3.10639367726824i</v>
      </c>
      <c r="R2358" t="str">
        <f t="shared" si="1206"/>
        <v>-0.289009672466074-0.457723871527687i</v>
      </c>
      <c r="S2358" t="str">
        <f t="shared" si="1207"/>
        <v>0.329389579778961i</v>
      </c>
      <c r="T2358" t="str">
        <f t="shared" si="1208"/>
        <v>0.150769473697304-0.0951967745656553i</v>
      </c>
      <c r="U2358" t="e">
        <f t="shared" si="1209"/>
        <v>#DIV/0!</v>
      </c>
      <c r="V2358" t="str">
        <f t="shared" si="1210"/>
        <v>1.33333333333333E-06-0.000250243621213672i</v>
      </c>
      <c r="W2358" t="e">
        <f t="shared" si="1211"/>
        <v>#DIV/0!</v>
      </c>
      <c r="X2358" t="e">
        <f t="shared" si="1212"/>
        <v>#DIV/0!</v>
      </c>
      <c r="Y2358" t="str">
        <f t="shared" si="1213"/>
        <v>0.00083+0.426251291239063i</v>
      </c>
      <c r="Z2358" t="e">
        <f t="shared" si="1214"/>
        <v>#DIV/0!</v>
      </c>
      <c r="AA2358" t="e">
        <f t="shared" si="1215"/>
        <v>#DIV/0!</v>
      </c>
      <c r="AB2358" t="str">
        <f t="shared" si="1216"/>
        <v>0.929680310312365-0.587005875583402i</v>
      </c>
      <c r="AC2358" t="str">
        <f t="shared" si="1217"/>
        <v>0.758515971388543-0.481693164390204i</v>
      </c>
      <c r="AD2358" t="str">
        <f t="shared" si="1218"/>
        <v>1.22363752448972+0.00317983502737585i</v>
      </c>
      <c r="AE2358" t="e">
        <f t="shared" si="1219"/>
        <v>#DIV/0!</v>
      </c>
      <c r="AF2358" t="str">
        <f t="shared" si="1220"/>
        <v>-19.3048163690226-1.06910907875429i</v>
      </c>
      <c r="AG2358" t="e">
        <f t="shared" si="1221"/>
        <v>#DIV/0!</v>
      </c>
      <c r="AH2358" t="e">
        <f t="shared" si="1222"/>
        <v>#DIV/0!</v>
      </c>
      <c r="AI2358" t="e">
        <f t="shared" si="1223"/>
        <v>#DIV/0!</v>
      </c>
      <c r="AJ2358" t="e">
        <f t="shared" si="1224"/>
        <v>#DIV/0!</v>
      </c>
      <c r="AK2358"/>
      <c r="AL2358"/>
      <c r="AM2358"/>
      <c r="AN2358"/>
    </row>
    <row r="2359" spans="1:40" x14ac:dyDescent="0.25">
      <c r="A2359"/>
      <c r="B2359">
        <f t="shared" si="1225"/>
        <v>425000</v>
      </c>
      <c r="C2359" s="186" t="str">
        <f t="shared" si="1193"/>
        <v>-5.4455709702821E-07+0.00741621645472317i</v>
      </c>
      <c r="D2359" s="158" t="str">
        <f t="shared" si="1194"/>
        <v>-7.66667084160444+0.056857659486211i</v>
      </c>
      <c r="E2359" t="str">
        <f t="shared" si="1195"/>
        <v>7.99944472691017-0.066647403478749i</v>
      </c>
      <c r="F2359" t="str">
        <f t="shared" si="1196"/>
        <v>0.999200694882673+6.65409028406567E-06i</v>
      </c>
      <c r="G2359">
        <f t="shared" si="1191"/>
        <v>1</v>
      </c>
      <c r="H2359" t="str">
        <f t="shared" si="1197"/>
        <v>11.6386914678546+1.12350797978815i</v>
      </c>
      <c r="I2359" t="str">
        <f t="shared" si="1198"/>
        <v>1668.97109721958i</v>
      </c>
      <c r="J2359" t="str">
        <f t="shared" si="1192"/>
        <v>-3769.40477881241+365.117468996533i</v>
      </c>
      <c r="K2359" t="str">
        <f t="shared" si="1199"/>
        <v>0.0424893505722461-0.438652145392641i</v>
      </c>
      <c r="L2359" t="str">
        <f t="shared" si="1200"/>
        <v>0.00547440253364921-0.047923397142737i</v>
      </c>
      <c r="M2359" t="str">
        <f t="shared" si="1201"/>
        <v>0.0479637531058953-0.486575542535378i</v>
      </c>
      <c r="N2359" t="str">
        <f t="shared" si="1202"/>
        <v>-3.1313606184634i</v>
      </c>
      <c r="O2359" t="str">
        <f t="shared" si="1203"/>
        <v>-0.999947653185291-0.0102318565876212i</v>
      </c>
      <c r="P2359" t="str">
        <f t="shared" si="1204"/>
        <v>1.99994765318529+0.0102318565876212i</v>
      </c>
      <c r="Q2359" t="str">
        <f t="shared" si="1205"/>
        <v>-1.99994765318529+3.12112876187578i</v>
      </c>
      <c r="R2359" t="str">
        <f t="shared" si="1206"/>
        <v>-0.288755382509724-0.455749221552609i</v>
      </c>
      <c r="S2359" t="str">
        <f t="shared" si="1207"/>
        <v>0.33016644199542i</v>
      </c>
      <c r="T2359" t="str">
        <f t="shared" si="1208"/>
        <v>0.150473098922207-0.0953373372502621i</v>
      </c>
      <c r="U2359" t="e">
        <f t="shared" si="1209"/>
        <v>#DIV/0!</v>
      </c>
      <c r="V2359" t="str">
        <f t="shared" si="1210"/>
        <v>1.33333333333333E-06-0.000249654812693169i</v>
      </c>
      <c r="W2359" t="e">
        <f t="shared" si="1211"/>
        <v>#DIV/0!</v>
      </c>
      <c r="X2359" t="e">
        <f t="shared" si="1212"/>
        <v>#DIV/0!</v>
      </c>
      <c r="Y2359" t="str">
        <f t="shared" si="1213"/>
        <v>0.00083+0.427256600888212i</v>
      </c>
      <c r="Z2359" t="e">
        <f t="shared" si="1214"/>
        <v>#DIV/0!</v>
      </c>
      <c r="AA2359" t="e">
        <f t="shared" si="1215"/>
        <v>#DIV/0!</v>
      </c>
      <c r="AB2359" t="str">
        <f t="shared" si="1216"/>
        <v>0.927852793202143-0.587872618412962i</v>
      </c>
      <c r="AC2359" t="str">
        <f t="shared" si="1217"/>
        <v>0.758458864045783-0.479667053372574i</v>
      </c>
      <c r="AD2359" t="str">
        <f t="shared" si="1218"/>
        <v>1.22398104848978-0.00101420859648564i</v>
      </c>
      <c r="AE2359" t="e">
        <f t="shared" si="1219"/>
        <v>#DIV/0!</v>
      </c>
      <c r="AF2359" t="str">
        <f t="shared" si="1220"/>
        <v>-19.305362309459-1.06665032030194i</v>
      </c>
      <c r="AG2359" t="e">
        <f t="shared" si="1221"/>
        <v>#DIV/0!</v>
      </c>
      <c r="AH2359" t="e">
        <f t="shared" si="1222"/>
        <v>#DIV/0!</v>
      </c>
      <c r="AI2359" t="e">
        <f t="shared" si="1223"/>
        <v>#DIV/0!</v>
      </c>
      <c r="AJ2359" t="e">
        <f t="shared" si="1224"/>
        <v>#DIV/0!</v>
      </c>
      <c r="AK2359"/>
      <c r="AL2359"/>
      <c r="AM2359"/>
      <c r="AN2359"/>
    </row>
    <row r="2360" spans="1:40" x14ac:dyDescent="0.25">
      <c r="A2360"/>
      <c r="B2360">
        <f t="shared" si="1225"/>
        <v>426000</v>
      </c>
      <c r="C2360" s="186" t="str">
        <f t="shared" si="1193"/>
        <v>-5.42003491663953E-07+0.00739880749609634i</v>
      </c>
      <c r="D2360" s="158" t="str">
        <f t="shared" si="1194"/>
        <v>-7.66667082202676+0.0567241908034053i</v>
      </c>
      <c r="E2360" t="str">
        <f t="shared" si="1195"/>
        <v>7.9994421109686-0.0668041990526903i</v>
      </c>
      <c r="F2360" t="str">
        <f t="shared" si="1196"/>
        <v>0.999200695143636+6.66974478946235E-06i</v>
      </c>
      <c r="G2360">
        <f t="shared" si="1191"/>
        <v>1</v>
      </c>
      <c r="H2360" t="str">
        <f t="shared" si="1197"/>
        <v>11.6392336423549+1.12092690325003i</v>
      </c>
      <c r="I2360" t="str">
        <f t="shared" si="1198"/>
        <v>1672.89808803656i</v>
      </c>
      <c r="J2360" t="str">
        <f t="shared" si="1192"/>
        <v>-3787.16873433778+365.976568923583i</v>
      </c>
      <c r="K2360" t="str">
        <f t="shared" si="1199"/>
        <v>0.042291843384858-0.43764098738815i</v>
      </c>
      <c r="L2360" t="str">
        <f t="shared" si="1200"/>
        <v>0.00544906041862159-0.0478137889992875i</v>
      </c>
      <c r="M2360" t="str">
        <f t="shared" si="1201"/>
        <v>0.0477409038034796-0.485454776387438i</v>
      </c>
      <c r="N2360" t="str">
        <f t="shared" si="1202"/>
        <v>-3.13872852580097i</v>
      </c>
      <c r="O2360" t="str">
        <f t="shared" si="1203"/>
        <v>-0.999995898388809-0.00286412387297613i</v>
      </c>
      <c r="P2360" t="str">
        <f t="shared" si="1204"/>
        <v>1.99999589838881+0.00286412387297613i</v>
      </c>
      <c r="Q2360" t="str">
        <f t="shared" si="1205"/>
        <v>-1.99999589838881+3.13586440192799i</v>
      </c>
      <c r="R2360" t="str">
        <f t="shared" si="1206"/>
        <v>-0.288500005952198-0.453781441864763i</v>
      </c>
      <c r="S2360" t="str">
        <f t="shared" si="1207"/>
        <v>0.330943304211881i</v>
      </c>
      <c r="T2360" t="str">
        <f t="shared" si="1208"/>
        <v>0.150175929760756-0.0954771452349677i</v>
      </c>
      <c r="U2360" t="e">
        <f t="shared" si="1209"/>
        <v>#DIV/0!</v>
      </c>
      <c r="V2360" t="str">
        <f t="shared" si="1210"/>
        <v>1.33333333333333E-06-0.000249068768531917i</v>
      </c>
      <c r="W2360" t="e">
        <f t="shared" si="1211"/>
        <v>#DIV/0!</v>
      </c>
      <c r="X2360" t="e">
        <f t="shared" si="1212"/>
        <v>#DIV/0!</v>
      </c>
      <c r="Y2360" t="str">
        <f t="shared" si="1213"/>
        <v>0.00083+0.428261910537361i</v>
      </c>
      <c r="Z2360" t="e">
        <f t="shared" si="1214"/>
        <v>#DIV/0!</v>
      </c>
      <c r="AA2360" t="e">
        <f t="shared" si="1215"/>
        <v>#DIV/0!</v>
      </c>
      <c r="AB2360" t="str">
        <f t="shared" si="1216"/>
        <v>0.926020377717377-0.588734707584051i</v>
      </c>
      <c r="AC2360" t="str">
        <f t="shared" si="1217"/>
        <v>0.758404973950928-0.47764774243554i</v>
      </c>
      <c r="AD2360" t="str">
        <f t="shared" si="1218"/>
        <v>1.22429364023786-0.00521306476360524i</v>
      </c>
      <c r="AE2360" t="e">
        <f t="shared" si="1219"/>
        <v>#DIV/0!</v>
      </c>
      <c r="AF2360" t="str">
        <f t="shared" si="1220"/>
        <v>-19.3059044643817-1.06420271244662i</v>
      </c>
      <c r="AG2360" t="e">
        <f t="shared" si="1221"/>
        <v>#DIV/0!</v>
      </c>
      <c r="AH2360" t="e">
        <f t="shared" si="1222"/>
        <v>#DIV/0!</v>
      </c>
      <c r="AI2360" t="e">
        <f t="shared" si="1223"/>
        <v>#DIV/0!</v>
      </c>
      <c r="AJ2360" t="e">
        <f t="shared" si="1224"/>
        <v>#DIV/0!</v>
      </c>
      <c r="AK2360"/>
      <c r="AL2360"/>
      <c r="AM2360"/>
      <c r="AN2360"/>
    </row>
    <row r="2361" spans="1:40" x14ac:dyDescent="0.25">
      <c r="A2361"/>
      <c r="B2361">
        <f t="shared" si="1225"/>
        <v>427000</v>
      </c>
      <c r="C2361" s="186" t="str">
        <f t="shared" si="1193"/>
        <v>-5.39467806304408E-07+0.007381480078258i</v>
      </c>
      <c r="D2361" s="158" t="str">
        <f t="shared" si="1194"/>
        <v>-7.66667080258655+0.0565913472666447i</v>
      </c>
      <c r="E2361" t="str">
        <f t="shared" si="1195"/>
        <v>7.99943948888081-0.0669609944726201i</v>
      </c>
      <c r="F2361" t="str">
        <f t="shared" si="1196"/>
        <v>0.999200695405218+6.68539927950714E-06i</v>
      </c>
      <c r="G2361">
        <f t="shared" si="1191"/>
        <v>1</v>
      </c>
      <c r="H2361" t="str">
        <f t="shared" si="1197"/>
        <v>11.6397720659957+1.11835752771585i</v>
      </c>
      <c r="I2361" t="str">
        <f t="shared" si="1198"/>
        <v>1676.82507885355i</v>
      </c>
      <c r="J2361" t="str">
        <f t="shared" si="1192"/>
        <v>-3804.97443828976+366.835668850633i</v>
      </c>
      <c r="K2361" t="str">
        <f t="shared" si="1199"/>
        <v>0.0420957061349556-0.436634437177597i</v>
      </c>
      <c r="L2361" t="str">
        <f t="shared" si="1200"/>
        <v>0.00542389311298099-0.0477046743675699i</v>
      </c>
      <c r="M2361" t="str">
        <f t="shared" si="1201"/>
        <v>0.0475195992479366-0.484339111545167i</v>
      </c>
      <c r="N2361" t="str">
        <f t="shared" si="1202"/>
        <v>-3.14609643313853i</v>
      </c>
      <c r="O2361" t="str">
        <f t="shared" si="1203"/>
        <v>-0.999989858002032+0.00450376432295206i</v>
      </c>
      <c r="P2361" t="str">
        <f t="shared" si="1204"/>
        <v>1.99998985800203-0.00450376432295206i</v>
      </c>
      <c r="Q2361" t="str">
        <f t="shared" si="1205"/>
        <v>-1.99998985800203+3.15060019746148i</v>
      </c>
      <c r="R2361" t="str">
        <f t="shared" si="1206"/>
        <v>-0.288243538396112-0.451820483513631i</v>
      </c>
      <c r="S2361" t="str">
        <f t="shared" si="1207"/>
        <v>0.33172016642834i</v>
      </c>
      <c r="T2361" t="str">
        <f t="shared" si="1208"/>
        <v>0.149877965986875-0.0956161945286519i</v>
      </c>
      <c r="U2361" t="e">
        <f t="shared" si="1209"/>
        <v>#DIV/0!</v>
      </c>
      <c r="V2361" t="str">
        <f t="shared" si="1210"/>
        <v>1.33333333333333E-06-0.000248485469308189i</v>
      </c>
      <c r="W2361" t="e">
        <f t="shared" si="1211"/>
        <v>#DIV/0!</v>
      </c>
      <c r="X2361" t="e">
        <f t="shared" si="1212"/>
        <v>#DIV/0!</v>
      </c>
      <c r="Y2361" t="str">
        <f t="shared" si="1213"/>
        <v>0.00083+0.429267220186509i</v>
      </c>
      <c r="Z2361" t="e">
        <f t="shared" si="1214"/>
        <v>#DIV/0!</v>
      </c>
      <c r="AA2361" t="e">
        <f t="shared" si="1215"/>
        <v>#DIV/0!</v>
      </c>
      <c r="AB2361" t="str">
        <f t="shared" si="1216"/>
        <v>0.924183062464027-0.589592118486476i</v>
      </c>
      <c r="AC2361" t="str">
        <f t="shared" si="1217"/>
        <v>0.758354285918249-0.475635184569138i</v>
      </c>
      <c r="AD2361" t="str">
        <f t="shared" si="1218"/>
        <v>1.22457524252475-0.00941650508478584i</v>
      </c>
      <c r="AE2361" t="e">
        <f t="shared" si="1219"/>
        <v>#DIV/0!</v>
      </c>
      <c r="AF2361" t="str">
        <f t="shared" si="1220"/>
        <v>-19.3064428685823-1.06176618044921i</v>
      </c>
      <c r="AG2361" t="e">
        <f t="shared" si="1221"/>
        <v>#DIV/0!</v>
      </c>
      <c r="AH2361" t="e">
        <f t="shared" si="1222"/>
        <v>#DIV/0!</v>
      </c>
      <c r="AI2361" t="e">
        <f t="shared" si="1223"/>
        <v>#DIV/0!</v>
      </c>
      <c r="AJ2361" t="e">
        <f t="shared" si="1224"/>
        <v>#DIV/0!</v>
      </c>
      <c r="AK2361"/>
      <c r="AL2361"/>
      <c r="AM2361"/>
      <c r="AN2361"/>
    </row>
    <row r="2362" spans="1:40" x14ac:dyDescent="0.25">
      <c r="A2362"/>
      <c r="B2362">
        <f t="shared" si="1225"/>
        <v>428000</v>
      </c>
      <c r="C2362" s="186" t="str">
        <f t="shared" si="1193"/>
        <v>-5.36949873668709E-07+0.00736423362966062i</v>
      </c>
      <c r="D2362" s="158" t="str">
        <f t="shared" si="1194"/>
        <v>-7.66667078328234+0.0564591244940648i</v>
      </c>
      <c r="E2362" t="str">
        <f t="shared" si="1195"/>
        <v>7.99943686064684-0.067117789738177i</v>
      </c>
      <c r="F2362" t="str">
        <f t="shared" si="1196"/>
        <v>0.999200695667418+0.000006701053754164i</v>
      </c>
      <c r="G2362">
        <f t="shared" si="1191"/>
        <v>1</v>
      </c>
      <c r="H2362" t="str">
        <f t="shared" si="1197"/>
        <v>11.6403067731721+1.11579977472204i</v>
      </c>
      <c r="I2362" t="str">
        <f t="shared" si="1198"/>
        <v>1680.75206967054i</v>
      </c>
      <c r="J2362" t="str">
        <f t="shared" si="1192"/>
        <v>-3822.82189066836+367.694768777685i</v>
      </c>
      <c r="K2362" t="str">
        <f t="shared" si="1199"/>
        <v>0.0419009262193327-0.435632463641039i</v>
      </c>
      <c r="L2362" t="str">
        <f t="shared" si="1200"/>
        <v>0.00539889901959569-0.047596049969555i</v>
      </c>
      <c r="M2362" t="str">
        <f t="shared" si="1201"/>
        <v>0.0472998252389284-0.483228513610594i</v>
      </c>
      <c r="N2362" t="str">
        <f t="shared" si="1202"/>
        <v>-3.15346434047609i</v>
      </c>
      <c r="O2362" t="str">
        <f t="shared" si="1203"/>
        <v>-0.999929532352867+0.0118714080283726i</v>
      </c>
      <c r="P2362" t="str">
        <f t="shared" si="1204"/>
        <v>1.99992953235287-0.0118714080283726i</v>
      </c>
      <c r="Q2362" t="str">
        <f t="shared" si="1205"/>
        <v>-1.99992953235287+3.16533574850446i</v>
      </c>
      <c r="R2362" t="str">
        <f t="shared" si="1206"/>
        <v>-0.287985975421646-0.449866298030617i</v>
      </c>
      <c r="S2362" t="str">
        <f t="shared" si="1207"/>
        <v>0.3324970286448i</v>
      </c>
      <c r="T2362" t="str">
        <f t="shared" si="1208"/>
        <v>0.149579207382616-0.0957544811190717i</v>
      </c>
      <c r="U2362" t="e">
        <f t="shared" si="1209"/>
        <v>#DIV/0!</v>
      </c>
      <c r="V2362" t="str">
        <f t="shared" si="1210"/>
        <v>1.33333333333333E-06-0.000247904895781769i</v>
      </c>
      <c r="W2362" t="e">
        <f t="shared" si="1211"/>
        <v>#DIV/0!</v>
      </c>
      <c r="X2362" t="e">
        <f t="shared" si="1212"/>
        <v>#DIV/0!</v>
      </c>
      <c r="Y2362" t="str">
        <f t="shared" si="1213"/>
        <v>0.00083+0.430272529835658i</v>
      </c>
      <c r="Z2362" t="e">
        <f t="shared" si="1214"/>
        <v>#DIV/0!</v>
      </c>
      <c r="AA2362" t="e">
        <f t="shared" si="1215"/>
        <v>#DIV/0!</v>
      </c>
      <c r="AB2362" t="str">
        <f t="shared" si="1216"/>
        <v>0.922340846098175-0.590444826379797i</v>
      </c>
      <c r="AC2362" t="str">
        <f t="shared" si="1217"/>
        <v>0.758306785010594-0.473629333203353i</v>
      </c>
      <c r="AD2362" t="str">
        <f t="shared" si="1218"/>
        <v>1.22482579982612-0.0136243005101762i</v>
      </c>
      <c r="AE2362" t="e">
        <f t="shared" si="1219"/>
        <v>#DIV/0!</v>
      </c>
      <c r="AF2362" t="str">
        <f t="shared" si="1220"/>
        <v>-19.3069775564544-1.05934065022798i</v>
      </c>
      <c r="AG2362" t="e">
        <f t="shared" si="1221"/>
        <v>#DIV/0!</v>
      </c>
      <c r="AH2362" t="e">
        <f t="shared" si="1222"/>
        <v>#DIV/0!</v>
      </c>
      <c r="AI2362" t="e">
        <f t="shared" si="1223"/>
        <v>#DIV/0!</v>
      </c>
      <c r="AJ2362" t="e">
        <f t="shared" si="1224"/>
        <v>#DIV/0!</v>
      </c>
      <c r="AK2362"/>
      <c r="AL2362"/>
      <c r="AM2362"/>
      <c r="AN2362"/>
    </row>
    <row r="2363" spans="1:40" x14ac:dyDescent="0.25">
      <c r="A2363"/>
      <c r="B2363">
        <f t="shared" si="1225"/>
        <v>429000</v>
      </c>
      <c r="C2363" s="186" t="str">
        <f t="shared" si="1193"/>
        <v>-5.34449528423362E-07+0.00734706758408573i</v>
      </c>
      <c r="D2363" s="158" t="str">
        <f t="shared" si="1194"/>
        <v>-7.66667076411307+0.0563275181446573i</v>
      </c>
      <c r="E2363" t="str">
        <f t="shared" si="1195"/>
        <v>7.99943422626669-0.0672745848489997i</v>
      </c>
      <c r="F2363" t="str">
        <f t="shared" si="1196"/>
        <v>0.999200695930217+6.71670821339666E-06i</v>
      </c>
      <c r="G2363">
        <f t="shared" si="1191"/>
        <v>1</v>
      </c>
      <c r="H2363" t="str">
        <f t="shared" si="1197"/>
        <v>11.640837797888+1.11325356649628i</v>
      </c>
      <c r="I2363" t="str">
        <f t="shared" si="1198"/>
        <v>1684.67906048753i</v>
      </c>
      <c r="J2363" t="str">
        <f t="shared" si="1192"/>
        <v>-3840.71109147357+368.553868704735i</v>
      </c>
      <c r="K2363" t="str">
        <f t="shared" si="1199"/>
        <v>0.0417074911789581-0.434635035935257i</v>
      </c>
      <c r="L2363" t="str">
        <f t="shared" si="1200"/>
        <v>0.00537407655945246-0.0474879125557277i</v>
      </c>
      <c r="M2363" t="str">
        <f t="shared" si="1201"/>
        <v>0.0470815677384106-0.482122948490985i</v>
      </c>
      <c r="N2363" t="str">
        <f t="shared" si="1202"/>
        <v>-3.16083224781365i</v>
      </c>
      <c r="O2363" t="str">
        <f t="shared" si="1203"/>
        <v>-0.999814924716143+0.0192384072847575i</v>
      </c>
      <c r="P2363" t="str">
        <f t="shared" si="1204"/>
        <v>1.99981492471614-0.0192384072847575i</v>
      </c>
      <c r="Q2363" t="str">
        <f t="shared" si="1205"/>
        <v>-1.99981492471614+3.18007065509841i</v>
      </c>
      <c r="R2363" t="str">
        <f t="shared" si="1206"/>
        <v>-0.287727312586432-0.447918837423833i</v>
      </c>
      <c r="S2363" t="str">
        <f t="shared" si="1207"/>
        <v>0.333273890861259i</v>
      </c>
      <c r="T2363" t="str">
        <f t="shared" si="1208"/>
        <v>0.149279653738293-0.0958920009727339i</v>
      </c>
      <c r="U2363" t="e">
        <f t="shared" si="1209"/>
        <v>#DIV/0!</v>
      </c>
      <c r="V2363" t="str">
        <f t="shared" si="1210"/>
        <v>1.33333333333333E-06-0.000247327028891834i</v>
      </c>
      <c r="W2363" t="e">
        <f t="shared" si="1211"/>
        <v>#DIV/0!</v>
      </c>
      <c r="X2363" t="e">
        <f t="shared" si="1212"/>
        <v>#DIV/0!</v>
      </c>
      <c r="Y2363" t="str">
        <f t="shared" si="1213"/>
        <v>0.00083+0.431277839484807i</v>
      </c>
      <c r="Z2363" t="e">
        <f t="shared" si="1214"/>
        <v>#DIV/0!</v>
      </c>
      <c r="AA2363" t="e">
        <f t="shared" si="1215"/>
        <v>#DIV/0!</v>
      </c>
      <c r="AB2363" t="str">
        <f t="shared" si="1216"/>
        <v>0.920493727326848-0.591292806392538i</v>
      </c>
      <c r="AC2363" t="str">
        <f t="shared" si="1217"/>
        <v>0.758262456536441-0.471630142203682i</v>
      </c>
      <c r="AD2363" t="str">
        <f t="shared" si="1218"/>
        <v>1.22504525831012-0.0178362213415739i</v>
      </c>
      <c r="AE2363" t="e">
        <f t="shared" si="1219"/>
        <v>#DIV/0!</v>
      </c>
      <c r="AF2363" t="str">
        <f t="shared" si="1220"/>
        <v>-19.3075085620011-1.05692604835162i</v>
      </c>
      <c r="AG2363" t="e">
        <f t="shared" si="1221"/>
        <v>#DIV/0!</v>
      </c>
      <c r="AH2363" t="e">
        <f t="shared" si="1222"/>
        <v>#DIV/0!</v>
      </c>
      <c r="AI2363" t="e">
        <f t="shared" si="1223"/>
        <v>#DIV/0!</v>
      </c>
      <c r="AJ2363" t="e">
        <f t="shared" si="1224"/>
        <v>#DIV/0!</v>
      </c>
      <c r="AK2363"/>
      <c r="AL2363"/>
      <c r="AM2363"/>
      <c r="AN2363"/>
    </row>
    <row r="2364" spans="1:40" x14ac:dyDescent="0.25">
      <c r="A2364"/>
      <c r="B2364">
        <f t="shared" si="1225"/>
        <v>430000</v>
      </c>
      <c r="C2364" s="186" t="str">
        <f t="shared" si="1193"/>
        <v>-5.31966607155119E-07+0.00732998138058199i</v>
      </c>
      <c r="D2364" s="158" t="str">
        <f t="shared" si="1194"/>
        <v>-7.66667074507735+0.0561965239177953i</v>
      </c>
      <c r="E2364" t="str">
        <f t="shared" si="1195"/>
        <v>7.99943158574036-0.0674313798047267i</v>
      </c>
      <c r="F2364" t="str">
        <f t="shared" si="1196"/>
        <v>0.999200696193644+6.73236265716948E-06i</v>
      </c>
      <c r="G2364">
        <f t="shared" si="1191"/>
        <v>1</v>
      </c>
      <c r="H2364" t="str">
        <f t="shared" si="1197"/>
        <v>11.64136517376+1.11071882594991i</v>
      </c>
      <c r="I2364" t="str">
        <f t="shared" si="1198"/>
        <v>1688.60605130451i</v>
      </c>
      <c r="J2364" t="str">
        <f t="shared" si="1192"/>
        <v>-3858.64204070541+369.412968631786i</v>
      </c>
      <c r="K2364" t="str">
        <f t="shared" si="1199"/>
        <v>0.0415153886970069-0.433642123490717i</v>
      </c>
      <c r="L2364" t="str">
        <f t="shared" si="1200"/>
        <v>0.00534942417141164-0.047380258904783i</v>
      </c>
      <c r="M2364" t="str">
        <f t="shared" si="1201"/>
        <v>0.0468648128684185-0.4810223823955i</v>
      </c>
      <c r="N2364" t="str">
        <f t="shared" si="1202"/>
        <v>-3.16820015515121i</v>
      </c>
      <c r="O2364" t="str">
        <f t="shared" si="1203"/>
        <v>-0.999646041313426+0.0266043621685625i</v>
      </c>
      <c r="P2364" t="str">
        <f t="shared" si="1204"/>
        <v>1.99964604131343-0.0266043621685625i</v>
      </c>
      <c r="Q2364" t="str">
        <f t="shared" si="1205"/>
        <v>-1.99964604131343+3.19480451731977i</v>
      </c>
      <c r="R2364" t="str">
        <f t="shared" si="1206"/>
        <v>-0.287467545425492-0.445978054172961i</v>
      </c>
      <c r="S2364" t="str">
        <f t="shared" si="1207"/>
        <v>0.33405075307772i</v>
      </c>
      <c r="T2364" t="str">
        <f t="shared" si="1208"/>
        <v>0.148979304852614-0.0960287500347893i</v>
      </c>
      <c r="U2364" t="e">
        <f t="shared" si="1209"/>
        <v>#DIV/0!</v>
      </c>
      <c r="V2364" t="str">
        <f t="shared" si="1210"/>
        <v>1.33333333333333E-06-0.000246751849754877i</v>
      </c>
      <c r="W2364" t="e">
        <f t="shared" si="1211"/>
        <v>#DIV/0!</v>
      </c>
      <c r="X2364" t="e">
        <f t="shared" si="1212"/>
        <v>#DIV/0!</v>
      </c>
      <c r="Y2364" t="str">
        <f t="shared" si="1213"/>
        <v>0.00083+0.432283149133955i</v>
      </c>
      <c r="Z2364" t="e">
        <f t="shared" si="1214"/>
        <v>#DIV/0!</v>
      </c>
      <c r="AA2364" t="e">
        <f t="shared" si="1215"/>
        <v>#DIV/0!</v>
      </c>
      <c r="AB2364" t="str">
        <f t="shared" si="1216"/>
        <v>0.918641704908831-0.592136033521538i</v>
      </c>
      <c r="AC2364" t="str">
        <f t="shared" si="1217"/>
        <v>0.758221286046925-0.469637565866744i</v>
      </c>
      <c r="AD2364" t="str">
        <f t="shared" si="1218"/>
        <v>1.22523356584512-0.0220520372449317i</v>
      </c>
      <c r="AE2364" t="e">
        <f t="shared" si="1219"/>
        <v>#DIV/0!</v>
      </c>
      <c r="AF2364" t="str">
        <f t="shared" si="1220"/>
        <v>-19.3080359188374-1.05452230203211i</v>
      </c>
      <c r="AG2364" t="e">
        <f t="shared" si="1221"/>
        <v>#DIV/0!</v>
      </c>
      <c r="AH2364" t="e">
        <f t="shared" si="1222"/>
        <v>#DIV/0!</v>
      </c>
      <c r="AI2364" t="e">
        <f t="shared" si="1223"/>
        <v>#DIV/0!</v>
      </c>
      <c r="AJ2364" t="e">
        <f t="shared" si="1224"/>
        <v>#DIV/0!</v>
      </c>
      <c r="AK2364"/>
      <c r="AL2364"/>
      <c r="AM2364"/>
      <c r="AN2364"/>
    </row>
    <row r="2365" spans="1:40" x14ac:dyDescent="0.25">
      <c r="A2365"/>
      <c r="B2365">
        <f t="shared" si="1225"/>
        <v>431000</v>
      </c>
      <c r="C2365" s="186" t="str">
        <f t="shared" si="1193"/>
        <v>-5.29500948344287E-07+0.00731297446340418i</v>
      </c>
      <c r="D2365" s="158" t="str">
        <f t="shared" si="1194"/>
        <v>-7.66667072617395+0.0560661375527654i</v>
      </c>
      <c r="E2365" t="str">
        <f t="shared" si="1195"/>
        <v>7.99942893906787-0.0675881746049967i</v>
      </c>
      <c r="F2365" t="str">
        <f t="shared" si="1196"/>
        <v>0.99920069645767+6.74801708544605E-06i</v>
      </c>
      <c r="G2365">
        <f t="shared" si="1191"/>
        <v>1</v>
      </c>
      <c r="H2365" t="str">
        <f t="shared" si="1197"/>
        <v>11.6418889340234+1.10819547667062i</v>
      </c>
      <c r="I2365" t="str">
        <f t="shared" si="1198"/>
        <v>1692.5330421215i</v>
      </c>
      <c r="J2365" t="str">
        <f t="shared" si="1192"/>
        <v>-3876.61473836386+370.272068558836i</v>
      </c>
      <c r="K2365" t="str">
        <f t="shared" si="1199"/>
        <v>0.0413246065969241-0.432653696008585i</v>
      </c>
      <c r="L2365" t="str">
        <f t="shared" si="1200"/>
        <v>0.00532494031196592-0.0472730858233257i</v>
      </c>
      <c r="M2365" t="str">
        <f t="shared" si="1201"/>
        <v>0.04664954690889-0.479926781831911i</v>
      </c>
      <c r="N2365" t="str">
        <f t="shared" si="1202"/>
        <v>-3.17556806248877i</v>
      </c>
      <c r="O2365" t="str">
        <f t="shared" si="1203"/>
        <v>-0.999422891312691+0.0339688728129395i</v>
      </c>
      <c r="P2365" t="str">
        <f t="shared" si="1204"/>
        <v>1.99942289131269-0.0339688728129395i</v>
      </c>
      <c r="Q2365" t="str">
        <f t="shared" si="1205"/>
        <v>-1.99942289131269+3.20953693530171i</v>
      </c>
      <c r="R2365" t="str">
        <f t="shared" si="1206"/>
        <v>-0.287206669451116-0.444043901224175i</v>
      </c>
      <c r="S2365" t="str">
        <f t="shared" si="1207"/>
        <v>0.334827615294179i</v>
      </c>
      <c r="T2365" t="str">
        <f t="shared" si="1208"/>
        <v>0.148678160532814-0.0961647242289007i</v>
      </c>
      <c r="U2365" t="e">
        <f t="shared" si="1209"/>
        <v>#DIV/0!</v>
      </c>
      <c r="V2365" t="str">
        <f t="shared" si="1210"/>
        <v>1.33333333333333E-06-0.000246179339662638i</v>
      </c>
      <c r="W2365" t="e">
        <f t="shared" si="1211"/>
        <v>#DIV/0!</v>
      </c>
      <c r="X2365" t="e">
        <f t="shared" si="1212"/>
        <v>#DIV/0!</v>
      </c>
      <c r="Y2365" t="str">
        <f t="shared" si="1213"/>
        <v>0.00083+0.433288458783104i</v>
      </c>
      <c r="Z2365" t="e">
        <f t="shared" si="1214"/>
        <v>#DIV/0!</v>
      </c>
      <c r="AA2365" t="e">
        <f t="shared" si="1215"/>
        <v>#DIV/0!</v>
      </c>
      <c r="AB2365" t="str">
        <f t="shared" si="1216"/>
        <v>0.91678477765549-0.592974482631135i</v>
      </c>
      <c r="AC2365" t="str">
        <f t="shared" si="1217"/>
        <v>0.758183259332993-0.467651558915959i</v>
      </c>
      <c r="AD2365" t="str">
        <f t="shared" si="1218"/>
        <v>1.22539067200704-0.0262715172628445i</v>
      </c>
      <c r="AE2365" t="e">
        <f t="shared" si="1219"/>
        <v>#DIV/0!</v>
      </c>
      <c r="AF2365" t="str">
        <f t="shared" si="1220"/>
        <v>-19.3085596601973-1.05212933911785i</v>
      </c>
      <c r="AG2365" t="e">
        <f t="shared" si="1221"/>
        <v>#DIV/0!</v>
      </c>
      <c r="AH2365" t="e">
        <f t="shared" si="1222"/>
        <v>#DIV/0!</v>
      </c>
      <c r="AI2365" t="e">
        <f t="shared" si="1223"/>
        <v>#DIV/0!</v>
      </c>
      <c r="AJ2365" t="e">
        <f t="shared" si="1224"/>
        <v>#DIV/0!</v>
      </c>
      <c r="AK2365"/>
      <c r="AL2365"/>
      <c r="AM2365"/>
      <c r="AN2365"/>
    </row>
    <row r="2366" spans="1:40" x14ac:dyDescent="0.25">
      <c r="A2366"/>
      <c r="B2366">
        <f t="shared" si="1225"/>
        <v>432000</v>
      </c>
      <c r="C2366" s="186" t="str">
        <f t="shared" si="1193"/>
        <v>-5.27052392338434E-07+0.00729604628195282i</v>
      </c>
      <c r="D2366" s="158" t="str">
        <f t="shared" si="1194"/>
        <v>-7.66667070740166+0.055936354828305i</v>
      </c>
      <c r="E2366" t="str">
        <f t="shared" si="1195"/>
        <v>7.99942628624924-0.0677449692494485i</v>
      </c>
      <c r="F2366" t="str">
        <f t="shared" si="1196"/>
        <v>0.999200696722325+6.76367149819076E-06i</v>
      </c>
      <c r="G2366">
        <f t="shared" si="1191"/>
        <v>1</v>
      </c>
      <c r="H2366" t="str">
        <f t="shared" si="1197"/>
        <v>11.6424091115377+1.10568344291512i</v>
      </c>
      <c r="I2366" t="str">
        <f t="shared" si="1198"/>
        <v>1696.46003293849i</v>
      </c>
      <c r="J2366" t="str">
        <f t="shared" si="1192"/>
        <v>-3894.62918444892+371.131168485888i</v>
      </c>
      <c r="K2366" t="str">
        <f t="shared" si="1199"/>
        <v>0.041135132840516-0.431669723457755i</v>
      </c>
      <c r="L2366" t="str">
        <f t="shared" si="1200"/>
        <v>0.00530062345500296-0.0471663901455743i</v>
      </c>
      <c r="M2366" t="str">
        <f t="shared" si="1201"/>
        <v>0.046435756295519-0.478836113603329i</v>
      </c>
      <c r="N2366" t="str">
        <f t="shared" si="1202"/>
        <v>-3.18293596982633i</v>
      </c>
      <c r="O2366" t="str">
        <f t="shared" si="1203"/>
        <v>-0.999145486827816+0.0413315394294407i</v>
      </c>
      <c r="P2366" t="str">
        <f t="shared" si="1204"/>
        <v>1.99914548682782-0.0413315394294407i</v>
      </c>
      <c r="Q2366" t="str">
        <f t="shared" si="1205"/>
        <v>-1.99914548682782+3.22426750925577i</v>
      </c>
      <c r="R2366" t="str">
        <f t="shared" si="1206"/>
        <v>-0.286944680152797-0.442116331985165i</v>
      </c>
      <c r="S2366" t="str">
        <f t="shared" si="1207"/>
        <v>0.335604477510638i</v>
      </c>
      <c r="T2366" t="str">
        <f t="shared" si="1208"/>
        <v>0.148376220594801-0.0962999194571366i</v>
      </c>
      <c r="U2366" t="e">
        <f t="shared" si="1209"/>
        <v>#DIV/0!</v>
      </c>
      <c r="V2366" t="str">
        <f t="shared" si="1210"/>
        <v>1.33333333333333E-06-0.000245609480080086i</v>
      </c>
      <c r="W2366" t="e">
        <f t="shared" si="1211"/>
        <v>#DIV/0!</v>
      </c>
      <c r="X2366" t="e">
        <f t="shared" si="1212"/>
        <v>#DIV/0!</v>
      </c>
      <c r="Y2366" t="str">
        <f t="shared" si="1213"/>
        <v>0.00083+0.434293768432253i</v>
      </c>
      <c r="Z2366" t="e">
        <f t="shared" si="1214"/>
        <v>#DIV/0!</v>
      </c>
      <c r="AA2366" t="e">
        <f t="shared" si="1215"/>
        <v>#DIV/0!</v>
      </c>
      <c r="AB2366" t="str">
        <f t="shared" si="1216"/>
        <v>0.914922944431669-0.593808128452513i</v>
      </c>
      <c r="AC2366" t="str">
        <f t="shared" si="1217"/>
        <v>0.75814836242254-0.465672076497294i</v>
      </c>
      <c r="AD2366" t="str">
        <f t="shared" si="1218"/>
        <v>1.22551652808698-0.0304944298271933i</v>
      </c>
      <c r="AE2366" t="e">
        <f t="shared" si="1219"/>
        <v>#DIV/0!</v>
      </c>
      <c r="AF2366" t="str">
        <f t="shared" si="1220"/>
        <v>-19.3090798189394-1.04974708808682i</v>
      </c>
      <c r="AG2366" t="e">
        <f t="shared" si="1221"/>
        <v>#DIV/0!</v>
      </c>
      <c r="AH2366" t="e">
        <f t="shared" si="1222"/>
        <v>#DIV/0!</v>
      </c>
      <c r="AI2366" t="e">
        <f t="shared" si="1223"/>
        <v>#DIV/0!</v>
      </c>
      <c r="AJ2366" t="e">
        <f t="shared" si="1224"/>
        <v>#DIV/0!</v>
      </c>
      <c r="AK2366"/>
      <c r="AL2366"/>
      <c r="AM2366"/>
      <c r="AN2366"/>
    </row>
    <row r="2367" spans="1:40" x14ac:dyDescent="0.25">
      <c r="A2367"/>
      <c r="B2367">
        <f t="shared" si="1225"/>
        <v>433000</v>
      </c>
      <c r="C2367" s="186" t="str">
        <f t="shared" si="1193"/>
        <v>-5.2462078132656E-07+0.00727919629071476i</v>
      </c>
      <c r="D2367" s="158" t="str">
        <f t="shared" si="1194"/>
        <v>-7.66667068875932+0.0558071715621465i</v>
      </c>
      <c r="E2367" t="str">
        <f t="shared" si="1195"/>
        <v>7.99942362728447-0.0679017637377205i</v>
      </c>
      <c r="F2367" t="str">
        <f t="shared" si="1196"/>
        <v>0.999200696987577+6.77932589536716E-06i</v>
      </c>
      <c r="G2367">
        <f t="shared" si="1191"/>
        <v>1</v>
      </c>
      <c r="H2367" t="str">
        <f t="shared" si="1197"/>
        <v>11.6429257387911+1.10318264960193i</v>
      </c>
      <c r="I2367" t="str">
        <f t="shared" si="1198"/>
        <v>1700.38702375548i</v>
      </c>
      <c r="J2367" t="str">
        <f t="shared" si="1192"/>
        <v>-3912.68537896061+371.990268412938i</v>
      </c>
      <c r="K2367" t="str">
        <f t="shared" si="1199"/>
        <v>0.0409469555260729-0.430690176071938i</v>
      </c>
      <c r="L2367" t="str">
        <f t="shared" si="1200"/>
        <v>0.00527647209157175-0.0470601687330683i</v>
      </c>
      <c r="M2367" t="str">
        <f t="shared" si="1201"/>
        <v>0.0462234276176446-0.477750344805006i</v>
      </c>
      <c r="N2367" t="str">
        <f t="shared" si="1202"/>
        <v>-3.19030387716389i</v>
      </c>
      <c r="O2367" t="str">
        <f t="shared" si="1203"/>
        <v>-0.998813842917929+0.0486919623297233i</v>
      </c>
      <c r="P2367" t="str">
        <f t="shared" si="1204"/>
        <v>1.99881384291793-0.0486919623297233i</v>
      </c>
      <c r="Q2367" t="str">
        <f t="shared" si="1205"/>
        <v>-1.99881384291793+3.23899583949361i</v>
      </c>
      <c r="R2367" t="str">
        <f t="shared" si="1206"/>
        <v>-0.286681572997124-0.440195300320207i</v>
      </c>
      <c r="S2367" t="str">
        <f t="shared" si="1207"/>
        <v>0.3363813397271i</v>
      </c>
      <c r="T2367" t="str">
        <f t="shared" si="1208"/>
        <v>0.148073484863284-0.096434331599845i</v>
      </c>
      <c r="U2367" t="e">
        <f t="shared" si="1209"/>
        <v>#DIV/0!</v>
      </c>
      <c r="V2367" t="str">
        <f t="shared" si="1210"/>
        <v>1.33333333333333E-06-0.000245042252643411i</v>
      </c>
      <c r="W2367" t="e">
        <f t="shared" si="1211"/>
        <v>#DIV/0!</v>
      </c>
      <c r="X2367" t="e">
        <f t="shared" si="1212"/>
        <v>#DIV/0!</v>
      </c>
      <c r="Y2367" t="str">
        <f t="shared" si="1213"/>
        <v>0.00083+0.435299078081402i</v>
      </c>
      <c r="Z2367" t="e">
        <f t="shared" si="1214"/>
        <v>#DIV/0!</v>
      </c>
      <c r="AA2367" t="e">
        <f t="shared" si="1215"/>
        <v>#DIV/0!</v>
      </c>
      <c r="AB2367" t="str">
        <f t="shared" si="1216"/>
        <v>0.913056204156483-0.594636945582921i</v>
      </c>
      <c r="AC2367" t="str">
        <f t="shared" si="1217"/>
        <v>0.758116581577632-0.463699074175039i</v>
      </c>
      <c r="AD2367" t="str">
        <f t="shared" si="1218"/>
        <v>1.22561108709837-0.0347205427718876i</v>
      </c>
      <c r="AE2367" t="e">
        <f t="shared" si="1219"/>
        <v>#DIV/0!</v>
      </c>
      <c r="AF2367" t="str">
        <f t="shared" si="1220"/>
        <v>-19.3095964275504-1.04737547803978i</v>
      </c>
      <c r="AG2367" t="e">
        <f t="shared" si="1221"/>
        <v>#DIV/0!</v>
      </c>
      <c r="AH2367" t="e">
        <f t="shared" si="1222"/>
        <v>#DIV/0!</v>
      </c>
      <c r="AI2367" t="e">
        <f t="shared" si="1223"/>
        <v>#DIV/0!</v>
      </c>
      <c r="AJ2367" t="e">
        <f t="shared" si="1224"/>
        <v>#DIV/0!</v>
      </c>
      <c r="AK2367"/>
      <c r="AL2367"/>
      <c r="AM2367"/>
      <c r="AN2367"/>
    </row>
    <row r="2368" spans="1:40" x14ac:dyDescent="0.25">
      <c r="A2368"/>
      <c r="B2368">
        <f t="shared" si="1225"/>
        <v>434000</v>
      </c>
      <c r="C2368" s="186" t="str">
        <f t="shared" si="1193"/>
        <v>-5.22205959313679E-07+0.00726242394920474i</v>
      </c>
      <c r="D2368" s="158" t="str">
        <f t="shared" si="1194"/>
        <v>-7.6666706702457+0.0556785836105697i</v>
      </c>
      <c r="E2368" t="str">
        <f t="shared" si="1195"/>
        <v>7.99942096217359-0.0680585580694515i</v>
      </c>
      <c r="F2368" t="str">
        <f t="shared" si="1196"/>
        <v>0.999200697253449+6.79498027693952E-06i</v>
      </c>
      <c r="G2368">
        <f t="shared" si="1191"/>
        <v>1</v>
      </c>
      <c r="H2368" t="str">
        <f t="shared" si="1197"/>
        <v>11.6434388479056+1.10069302230428i</v>
      </c>
      <c r="I2368" t="str">
        <f t="shared" si="1198"/>
        <v>1704.31401457246i</v>
      </c>
      <c r="J2368" t="str">
        <f t="shared" si="1192"/>
        <v>-3930.78332189891+372.849368339989i</v>
      </c>
      <c r="K2368" t="str">
        <f t="shared" si="1199"/>
        <v>0.0407600628865245-0.429715024346784i</v>
      </c>
      <c r="L2368" t="str">
        <f t="shared" si="1200"/>
        <v>0.00525248472965255-0.0469544184743789i</v>
      </c>
      <c r="M2368" t="str">
        <f t="shared" si="1201"/>
        <v>0.046012547616177-0.476669442821163i</v>
      </c>
      <c r="N2368" t="str">
        <f t="shared" si="1202"/>
        <v>-3.19767178450145i</v>
      </c>
      <c r="O2368" t="str">
        <f t="shared" si="1203"/>
        <v>-0.998427977586589+0.0560497419472466i</v>
      </c>
      <c r="P2368" t="str">
        <f t="shared" si="1204"/>
        <v>1.99842797758659-0.0560497419472466i</v>
      </c>
      <c r="Q2368" t="str">
        <f t="shared" si="1205"/>
        <v>-1.99842797758659+3.2537215264487i</v>
      </c>
      <c r="R2368" t="str">
        <f t="shared" si="1206"/>
        <v>-0.286417343427701-0.438280760545329i</v>
      </c>
      <c r="S2368" t="str">
        <f t="shared" si="1207"/>
        <v>0.337158201943559i</v>
      </c>
      <c r="T2368" t="str">
        <f t="shared" si="1208"/>
        <v>0.147769953171919-0.0965679565155345i</v>
      </c>
      <c r="U2368" t="e">
        <f t="shared" si="1209"/>
        <v>#DIV/0!</v>
      </c>
      <c r="V2368" t="str">
        <f t="shared" si="1210"/>
        <v>1.33333333333333E-06-0.000244477639158057i</v>
      </c>
      <c r="W2368" t="e">
        <f t="shared" si="1211"/>
        <v>#DIV/0!</v>
      </c>
      <c r="X2368" t="e">
        <f t="shared" si="1212"/>
        <v>#DIV/0!</v>
      </c>
      <c r="Y2368" t="str">
        <f t="shared" si="1213"/>
        <v>0.00083+0.43630438773055i</v>
      </c>
      <c r="Z2368" t="e">
        <f t="shared" si="1214"/>
        <v>#DIV/0!</v>
      </c>
      <c r="AA2368" t="e">
        <f t="shared" si="1215"/>
        <v>#DIV/0!</v>
      </c>
      <c r="AB2368" t="str">
        <f t="shared" si="1216"/>
        <v>0.911184555804215-0.595460908484941i</v>
      </c>
      <c r="AC2368" t="str">
        <f t="shared" si="1217"/>
        <v>0.758087903291766-0.461732507927679i</v>
      </c>
      <c r="AD2368" t="str">
        <f t="shared" si="1218"/>
        <v>1.2256743037843-0.0389496233456434i</v>
      </c>
      <c r="AE2368" t="e">
        <f t="shared" si="1219"/>
        <v>#DIV/0!</v>
      </c>
      <c r="AF2368" t="str">
        <f t="shared" si="1220"/>
        <v>-19.3101095181513-1.04501443869371i</v>
      </c>
      <c r="AG2368" t="e">
        <f t="shared" si="1221"/>
        <v>#DIV/0!</v>
      </c>
      <c r="AH2368" t="e">
        <f t="shared" si="1222"/>
        <v>#DIV/0!</v>
      </c>
      <c r="AI2368" t="e">
        <f t="shared" si="1223"/>
        <v>#DIV/0!</v>
      </c>
      <c r="AJ2368" t="e">
        <f t="shared" si="1224"/>
        <v>#DIV/0!</v>
      </c>
      <c r="AK2368"/>
      <c r="AL2368"/>
      <c r="AM2368"/>
      <c r="AN2368"/>
    </row>
    <row r="2369" spans="1:40" x14ac:dyDescent="0.25">
      <c r="A2369"/>
      <c r="B2369">
        <f t="shared" si="1225"/>
        <v>435000</v>
      </c>
      <c r="C2369" s="186" t="str">
        <f t="shared" si="1193"/>
        <v>-5.19807772095775E-07+0.00724572872190735i</v>
      </c>
      <c r="D2369" s="158" t="str">
        <f t="shared" si="1194"/>
        <v>-7.66667065185957+0.0555505868679564i</v>
      </c>
      <c r="E2369" t="str">
        <f t="shared" si="1195"/>
        <v>7.99941829091659-0.0682153522442801i</v>
      </c>
      <c r="F2369" t="str">
        <f t="shared" si="1196"/>
        <v>0.999200697519939+6.81063464287182E-06i</v>
      </c>
      <c r="G2369">
        <f t="shared" si="1191"/>
        <v>1</v>
      </c>
      <c r="H2369" t="str">
        <f t="shared" si="1197"/>
        <v>11.6439484706419+1.09821448724307i</v>
      </c>
      <c r="I2369" t="str">
        <f t="shared" si="1198"/>
        <v>1708.24100538945i</v>
      </c>
      <c r="J2369" t="str">
        <f t="shared" si="1192"/>
        <v>-3948.92301326382+373.708468267039i</v>
      </c>
      <c r="K2369" t="str">
        <f t="shared" si="1199"/>
        <v>0.0405744432876196-0.428744239037039i</v>
      </c>
      <c r="L2369" t="str">
        <f t="shared" si="1200"/>
        <v>0.00522865989393039-0.0468491362848241i</v>
      </c>
      <c r="M2369" t="str">
        <f t="shared" si="1201"/>
        <v>0.04580310318155-0.475593375321863i</v>
      </c>
      <c r="N2369" t="str">
        <f t="shared" si="1202"/>
        <v>-3.20503969183901i</v>
      </c>
      <c r="O2369" t="str">
        <f t="shared" si="1203"/>
        <v>-0.997987911780811+0.063404478858962i</v>
      </c>
      <c r="P2369" t="str">
        <f t="shared" si="1204"/>
        <v>1.99798791178081-0.063404478858962i</v>
      </c>
      <c r="Q2369" t="str">
        <f t="shared" si="1205"/>
        <v>-1.99798791178081+3.26844417069797i</v>
      </c>
      <c r="R2369" t="str">
        <f t="shared" si="1206"/>
        <v>-0.286151986865054-0.436372667423533i</v>
      </c>
      <c r="S2369" t="str">
        <f t="shared" si="1207"/>
        <v>0.337935064160018i</v>
      </c>
      <c r="T2369" t="str">
        <f t="shared" si="1208"/>
        <v>0.14746562536345-0.0967007900407587i</v>
      </c>
      <c r="U2369" t="e">
        <f t="shared" si="1209"/>
        <v>#DIV/0!</v>
      </c>
      <c r="V2369" t="str">
        <f t="shared" si="1210"/>
        <v>1.33333333333333E-06-0.000243915621596774i</v>
      </c>
      <c r="W2369" t="e">
        <f t="shared" si="1211"/>
        <v>#DIV/0!</v>
      </c>
      <c r="X2369" t="e">
        <f t="shared" si="1212"/>
        <v>#DIV/0!</v>
      </c>
      <c r="Y2369" t="str">
        <f t="shared" si="1213"/>
        <v>0.00083+0.437309697379699i</v>
      </c>
      <c r="Z2369" t="e">
        <f t="shared" si="1214"/>
        <v>#DIV/0!</v>
      </c>
      <c r="AA2369" t="e">
        <f t="shared" si="1215"/>
        <v>#DIV/0!</v>
      </c>
      <c r="AB2369" t="str">
        <f t="shared" si="1216"/>
        <v>0.909307998405188-0.596279991485776i</v>
      </c>
      <c r="AC2369" t="str">
        <f t="shared" si="1217"/>
        <v>0.75806231428715-0.459772334143807i</v>
      </c>
      <c r="AD2369" t="str">
        <f t="shared" si="1218"/>
        <v>1.22570613462467-0.0431814382248918i</v>
      </c>
      <c r="AE2369" t="e">
        <f t="shared" si="1219"/>
        <v>#DIV/0!</v>
      </c>
      <c r="AF2369" t="str">
        <f t="shared" si="1220"/>
        <v>-19.3106191225015-1.04266390037511i</v>
      </c>
      <c r="AG2369" t="e">
        <f t="shared" si="1221"/>
        <v>#DIV/0!</v>
      </c>
      <c r="AH2369" t="e">
        <f t="shared" si="1222"/>
        <v>#DIV/0!</v>
      </c>
      <c r="AI2369" t="e">
        <f t="shared" si="1223"/>
        <v>#DIV/0!</v>
      </c>
      <c r="AJ2369" t="e">
        <f t="shared" si="1224"/>
        <v>#DIV/0!</v>
      </c>
      <c r="AK2369"/>
      <c r="AL2369"/>
      <c r="AM2369"/>
      <c r="AN2369"/>
    </row>
    <row r="2370" spans="1:40" x14ac:dyDescent="0.25">
      <c r="A2370"/>
      <c r="B2370">
        <f t="shared" si="1225"/>
        <v>436000</v>
      </c>
      <c r="C2370" s="186" t="str">
        <f t="shared" si="1193"/>
        <v>-5.17426067235197E-07+0.00722911007822022i</v>
      </c>
      <c r="D2370" s="158" t="str">
        <f t="shared" si="1194"/>
        <v>-7.66667063359987+0.055423177266355i</v>
      </c>
      <c r="E2370" t="str">
        <f t="shared" si="1195"/>
        <v>7.9994156135135-0.068372146261845i</v>
      </c>
      <c r="F2370" t="str">
        <f t="shared" si="1196"/>
        <v>0.999200697787037+0.0000068262889931279i</v>
      </c>
      <c r="G2370">
        <f t="shared" si="1191"/>
        <v>1</v>
      </c>
      <c r="H2370" t="str">
        <f t="shared" si="1197"/>
        <v>11.6444546384049+1.09574697127995i</v>
      </c>
      <c r="I2370" t="str">
        <f t="shared" si="1198"/>
        <v>1712.16799620644i</v>
      </c>
      <c r="J2370" t="str">
        <f t="shared" si="1192"/>
        <v>-3967.10445305536+374.567568194089i</v>
      </c>
      <c r="K2370" t="str">
        <f t="shared" si="1199"/>
        <v>0.0403900852261362-0.427777791153726i</v>
      </c>
      <c r="L2370" t="str">
        <f t="shared" si="1200"/>
        <v>0.00520499612557218-0.0467443191061861i</v>
      </c>
      <c r="M2370" t="str">
        <f t="shared" si="1201"/>
        <v>0.0455950813517084-0.474522110259912i</v>
      </c>
      <c r="N2370" t="str">
        <f t="shared" si="1202"/>
        <v>-3.21240759917658i</v>
      </c>
      <c r="O2370" t="str">
        <f t="shared" si="1203"/>
        <v>-0.997493669389922+0.0707557738070082i</v>
      </c>
      <c r="P2370" t="str">
        <f t="shared" si="1204"/>
        <v>1.99749366938992-0.0707557738070082i</v>
      </c>
      <c r="Q2370" t="str">
        <f t="shared" si="1205"/>
        <v>-1.99749366938992+3.28316337298359i</v>
      </c>
      <c r="R2370" t="str">
        <f t="shared" si="1206"/>
        <v>-0.285885498706536-0.43447097616009i</v>
      </c>
      <c r="S2370" t="str">
        <f t="shared" si="1207"/>
        <v>0.338711926376479i</v>
      </c>
      <c r="T2370" t="str">
        <f t="shared" si="1208"/>
        <v>0.147160501289853-0.0968328279899912i</v>
      </c>
      <c r="U2370" t="e">
        <f t="shared" si="1209"/>
        <v>#DIV/0!</v>
      </c>
      <c r="V2370" t="str">
        <f t="shared" si="1210"/>
        <v>1.33333333333333E-06-0.000243356182097699i</v>
      </c>
      <c r="W2370" t="e">
        <f t="shared" si="1211"/>
        <v>#DIV/0!</v>
      </c>
      <c r="X2370" t="e">
        <f t="shared" si="1212"/>
        <v>#DIV/0!</v>
      </c>
      <c r="Y2370" t="str">
        <f t="shared" si="1213"/>
        <v>0.00083+0.438315007028848i</v>
      </c>
      <c r="Z2370" t="e">
        <f t="shared" si="1214"/>
        <v>#DIV/0!</v>
      </c>
      <c r="AA2370" t="e">
        <f t="shared" si="1215"/>
        <v>#DIV/0!</v>
      </c>
      <c r="AB2370" t="str">
        <f t="shared" si="1216"/>
        <v>0.90742653104665-0.597094168776478i</v>
      </c>
      <c r="AC2370" t="str">
        <f t="shared" si="1217"/>
        <v>0.758039801512068-0.457818509618082i</v>
      </c>
      <c r="AD2370" t="str">
        <f t="shared" si="1218"/>
        <v>1.22570653784318-0.0474157535267628i</v>
      </c>
      <c r="AE2370" t="e">
        <f t="shared" si="1219"/>
        <v>#DIV/0!</v>
      </c>
      <c r="AF2370" t="str">
        <f t="shared" si="1220"/>
        <v>-19.3111252720048-1.04032379401359i</v>
      </c>
      <c r="AG2370" t="e">
        <f t="shared" si="1221"/>
        <v>#DIV/0!</v>
      </c>
      <c r="AH2370" t="e">
        <f t="shared" si="1222"/>
        <v>#DIV/0!</v>
      </c>
      <c r="AI2370" t="e">
        <f t="shared" si="1223"/>
        <v>#DIV/0!</v>
      </c>
      <c r="AJ2370" t="e">
        <f t="shared" si="1224"/>
        <v>#DIV/0!</v>
      </c>
      <c r="AK2370"/>
      <c r="AL2370"/>
      <c r="AM2370"/>
      <c r="AN2370"/>
    </row>
    <row r="2371" spans="1:40" x14ac:dyDescent="0.25">
      <c r="A2371"/>
      <c r="B2371">
        <f t="shared" si="1225"/>
        <v>437000</v>
      </c>
      <c r="C2371" s="186" t="str">
        <f t="shared" si="1193"/>
        <v>-5.15060694036445E-07+0.0072125674923978i</v>
      </c>
      <c r="D2371" s="158" t="str">
        <f t="shared" si="1194"/>
        <v>-7.66667061546529+0.0552963507750498i</v>
      </c>
      <c r="E2371" t="str">
        <f t="shared" si="1195"/>
        <v>7.99941292996432-0.0685289401217848i</v>
      </c>
      <c r="F2371" t="str">
        <f t="shared" si="1196"/>
        <v>0.999200698054745+6.84194332767175E-06i</v>
      </c>
      <c r="G2371">
        <f t="shared" si="1191"/>
        <v>1</v>
      </c>
      <c r="H2371" t="str">
        <f t="shared" si="1197"/>
        <v>11.644957382247+1.09329040191042i</v>
      </c>
      <c r="I2371" t="str">
        <f t="shared" si="1198"/>
        <v>1716.09498702342i</v>
      </c>
      <c r="J2371" t="str">
        <f t="shared" si="1192"/>
        <v>-3985.32764127351+375.426668121141i</v>
      </c>
      <c r="K2371" t="str">
        <f t="shared" si="1199"/>
        <v>0.0402069773281208-0.42681565196139i</v>
      </c>
      <c r="L2371" t="str">
        <f t="shared" si="1200"/>
        <v>0.00518149198200711-0.0466399639064335i</v>
      </c>
      <c r="M2371" t="str">
        <f t="shared" si="1201"/>
        <v>0.0453884693101279-0.473455615867823i</v>
      </c>
      <c r="N2371" t="str">
        <f t="shared" si="1202"/>
        <v>-3.21977550651414i</v>
      </c>
      <c r="O2371" t="str">
        <f t="shared" si="1203"/>
        <v>-0.996945277244275+0.0781032277203414i</v>
      </c>
      <c r="P2371" t="str">
        <f t="shared" si="1204"/>
        <v>1.99694527724427-0.0781032277203414i</v>
      </c>
      <c r="Q2371" t="str">
        <f t="shared" si="1205"/>
        <v>-1.99694527724427+3.29787873423448i</v>
      </c>
      <c r="R2371" t="str">
        <f t="shared" si="1206"/>
        <v>-0.285617874326245-0.432575642397923i</v>
      </c>
      <c r="S2371" t="str">
        <f t="shared" si="1207"/>
        <v>0.339488788592938i</v>
      </c>
      <c r="T2371" t="str">
        <f t="shared" si="1208"/>
        <v>0.146854580812483-0.0969640661555069i</v>
      </c>
      <c r="U2371" t="e">
        <f t="shared" si="1209"/>
        <v>#DIV/0!</v>
      </c>
      <c r="V2371" t="str">
        <f t="shared" si="1210"/>
        <v>1.33333333333333E-06-0.000242799302962464i</v>
      </c>
      <c r="W2371" t="e">
        <f t="shared" si="1211"/>
        <v>#DIV/0!</v>
      </c>
      <c r="X2371" t="e">
        <f t="shared" si="1212"/>
        <v>#DIV/0!</v>
      </c>
      <c r="Y2371" t="str">
        <f t="shared" si="1213"/>
        <v>0.00083+0.439320316677997i</v>
      </c>
      <c r="Z2371" t="e">
        <f t="shared" si="1214"/>
        <v>#DIV/0!</v>
      </c>
      <c r="AA2371" t="e">
        <f t="shared" si="1215"/>
        <v>#DIV/0!</v>
      </c>
      <c r="AB2371" t="str">
        <f t="shared" si="1216"/>
        <v>0.905540152873683-0.597903414411218i</v>
      </c>
      <c r="AC2371" t="str">
        <f t="shared" si="1217"/>
        <v>0.758020352138258-0.455870991547276i</v>
      </c>
      <c r="AD2371" t="str">
        <f t="shared" si="1218"/>
        <v>1.22567547341436-0.0516523348221325i</v>
      </c>
      <c r="AE2371" t="e">
        <f t="shared" si="1219"/>
        <v>#DIV/0!</v>
      </c>
      <c r="AF2371" t="str">
        <f t="shared" si="1220"/>
        <v>-19.3116279977123-1.03799405113537i</v>
      </c>
      <c r="AG2371" t="e">
        <f t="shared" si="1221"/>
        <v>#DIV/0!</v>
      </c>
      <c r="AH2371" t="e">
        <f t="shared" si="1222"/>
        <v>#DIV/0!</v>
      </c>
      <c r="AI2371" t="e">
        <f t="shared" si="1223"/>
        <v>#DIV/0!</v>
      </c>
      <c r="AJ2371" t="e">
        <f t="shared" si="1224"/>
        <v>#DIV/0!</v>
      </c>
      <c r="AK2371"/>
      <c r="AL2371"/>
      <c r="AM2371"/>
      <c r="AN2371"/>
    </row>
    <row r="2372" spans="1:40" x14ac:dyDescent="0.25">
      <c r="A2372"/>
      <c r="B2372">
        <f t="shared" si="1225"/>
        <v>438000</v>
      </c>
      <c r="C2372" s="186" t="str">
        <f t="shared" si="1193"/>
        <v>-5.12711503522309E-07+0.00719610044349578i</v>
      </c>
      <c r="D2372" s="158" t="str">
        <f t="shared" si="1194"/>
        <v>-7.66667059745484+0.0551701034001343i</v>
      </c>
      <c r="E2372" t="str">
        <f t="shared" si="1195"/>
        <v>7.99941024026907-0.0686857338237381i</v>
      </c>
      <c r="F2372" t="str">
        <f t="shared" si="1196"/>
        <v>0.99920069832307+6.85759764646746E-06i</v>
      </c>
      <c r="G2372">
        <f t="shared" si="1191"/>
        <v>1</v>
      </c>
      <c r="H2372" t="str">
        <f t="shared" si="1197"/>
        <v>11.6454567328747+1.09084470725716i</v>
      </c>
      <c r="I2372" t="str">
        <f t="shared" si="1198"/>
        <v>1720.02197784041i</v>
      </c>
      <c r="J2372" t="str">
        <f t="shared" si="1192"/>
        <v>-4003.59257791827+376.285768048191i</v>
      </c>
      <c r="K2372" t="str">
        <f t="shared" si="1199"/>
        <v>0.0400251083471537-0.425857792975356i</v>
      </c>
      <c r="L2372" t="str">
        <f t="shared" si="1200"/>
        <v>0.00515814603671064-0.0465360676794461i</v>
      </c>
      <c r="M2372" t="str">
        <f t="shared" si="1201"/>
        <v>0.0451832543838643-0.472393860654802i</v>
      </c>
      <c r="N2372" t="str">
        <f t="shared" si="1202"/>
        <v>-3.2271434138517i</v>
      </c>
      <c r="O2372" t="str">
        <f t="shared" si="1203"/>
        <v>-0.996342765113782+0.085446441736464i</v>
      </c>
      <c r="P2372" t="str">
        <f t="shared" si="1204"/>
        <v>1.99634276511378-0.085446441736464i</v>
      </c>
      <c r="Q2372" t="str">
        <f t="shared" si="1205"/>
        <v>-1.99634276511378+3.31258985558816i</v>
      </c>
      <c r="R2372" t="str">
        <f t="shared" si="1206"/>
        <v>-0.285349109074927-0.430686622213022i</v>
      </c>
      <c r="S2372" t="str">
        <f t="shared" si="1207"/>
        <v>0.340265650809398i</v>
      </c>
      <c r="T2372" t="str">
        <f t="shared" si="1208"/>
        <v>0.146547863802215-0.0970945003072619i</v>
      </c>
      <c r="U2372" t="e">
        <f t="shared" si="1209"/>
        <v>#DIV/0!</v>
      </c>
      <c r="V2372" t="str">
        <f t="shared" si="1210"/>
        <v>1.33333333333333E-06-0.000242244966654331i</v>
      </c>
      <c r="W2372" t="e">
        <f t="shared" si="1211"/>
        <v>#DIV/0!</v>
      </c>
      <c r="X2372" t="e">
        <f t="shared" si="1212"/>
        <v>#DIV/0!</v>
      </c>
      <c r="Y2372" t="str">
        <f t="shared" si="1213"/>
        <v>0.00083+0.440325626327145i</v>
      </c>
      <c r="Z2372" t="e">
        <f t="shared" si="1214"/>
        <v>#DIV/0!</v>
      </c>
      <c r="AA2372" t="e">
        <f t="shared" si="1215"/>
        <v>#DIV/0!</v>
      </c>
      <c r="AB2372" t="str">
        <f t="shared" si="1216"/>
        <v>0.903648863090073-0.59870770230654i</v>
      </c>
      <c r="AC2372" t="str">
        <f t="shared" si="1217"/>
        <v>0.758003953558336-0.453929737526337i</v>
      </c>
      <c r="AD2372" t="str">
        <f t="shared" si="1218"/>
        <v>1.22561290307035-0.0558909471488185i</v>
      </c>
      <c r="AE2372" t="e">
        <f t="shared" si="1219"/>
        <v>#DIV/0!</v>
      </c>
      <c r="AF2372" t="str">
        <f t="shared" si="1220"/>
        <v>-19.3121273303295-1.03567460385703i</v>
      </c>
      <c r="AG2372" t="e">
        <f t="shared" si="1221"/>
        <v>#DIV/0!</v>
      </c>
      <c r="AH2372" t="e">
        <f t="shared" si="1222"/>
        <v>#DIV/0!</v>
      </c>
      <c r="AI2372" t="e">
        <f t="shared" si="1223"/>
        <v>#DIV/0!</v>
      </c>
      <c r="AJ2372" t="e">
        <f t="shared" si="1224"/>
        <v>#DIV/0!</v>
      </c>
      <c r="AK2372"/>
      <c r="AL2372"/>
      <c r="AM2372"/>
      <c r="AN2372"/>
    </row>
    <row r="2373" spans="1:40" x14ac:dyDescent="0.25">
      <c r="A2373"/>
      <c r="B2373">
        <f t="shared" si="1225"/>
        <v>439000</v>
      </c>
      <c r="C2373" s="186" t="str">
        <f t="shared" si="1193"/>
        <v>-5.10378348410429E-07+0.00717970841531655i</v>
      </c>
      <c r="D2373" s="158" t="str">
        <f t="shared" si="1194"/>
        <v>-7.66667057956735+0.0550444311840936i</v>
      </c>
      <c r="E2373" t="str">
        <f t="shared" si="1195"/>
        <v>7.99940754442776-0.0688425273673435i</v>
      </c>
      <c r="F2373" t="str">
        <f t="shared" si="1196"/>
        <v>0.999200698592014+6.87325194947903E-06i</v>
      </c>
      <c r="G2373">
        <f t="shared" ref="G2373:G2436" si="1226">IF($C$11=$C$7,$C$24,F2373)</f>
        <v>1</v>
      </c>
      <c r="H2373" t="str">
        <f t="shared" si="1197"/>
        <v>11.6459527206516+1.08840981606328i</v>
      </c>
      <c r="I2373" t="str">
        <f t="shared" si="1198"/>
        <v>1723.9489686574i</v>
      </c>
      <c r="J2373" t="str">
        <f t="shared" ref="J2373:J2436" si="1227">IMSUM(COMPLEX(0,2*PI()*B2373*$C$113*$C$112),COMPLEX(0,2*PI()*B2373*$C$113*$C$111),COMPLEX(0,2*PI()*B2373*$C$28*10^-12*$C$111),COMPLEX(-1*2*PI()*B2373*2*PI()*B2373*$C$113*$C$112*$C$28*10^-12*$C$111,0),COMPLEX(1,0))</f>
        <v>-4021.89926298965+377.144867975242i</v>
      </c>
      <c r="K2373" t="str">
        <f t="shared" si="1199"/>
        <v>0.0398444671626413-0.424904185959021i</v>
      </c>
      <c r="L2373" t="str">
        <f t="shared" si="1200"/>
        <v>0.00513495687899159-0.0464326274447432i</v>
      </c>
      <c r="M2373" t="str">
        <f t="shared" si="1201"/>
        <v>0.0449794240416329-0.471336813403764i</v>
      </c>
      <c r="N2373" t="str">
        <f t="shared" si="1202"/>
        <v>-3.23451132118926i</v>
      </c>
      <c r="O2373" t="str">
        <f t="shared" si="1203"/>
        <v>-0.995686165706304+0.0927850172230329i</v>
      </c>
      <c r="P2373" t="str">
        <f t="shared" si="1204"/>
        <v>1.9956861657063-0.0927850172230329i</v>
      </c>
      <c r="Q2373" t="str">
        <f t="shared" si="1205"/>
        <v>-1.9956861657063+3.32729633841229i</v>
      </c>
      <c r="R2373" t="str">
        <f t="shared" si="1206"/>
        <v>-0.285079198279886-0.428803872109962i</v>
      </c>
      <c r="S2373" t="str">
        <f t="shared" si="1207"/>
        <v>0.341042513025859i</v>
      </c>
      <c r="T2373" t="str">
        <f t="shared" si="1208"/>
        <v>0.1462403501396-0.0972241261927694i</v>
      </c>
      <c r="U2373" t="e">
        <f t="shared" si="1209"/>
        <v>#DIV/0!</v>
      </c>
      <c r="V2373" t="str">
        <f t="shared" si="1210"/>
        <v>1.33333333333333E-06-0.000241693155796348i</v>
      </c>
      <c r="W2373" t="e">
        <f t="shared" si="1211"/>
        <v>#DIV/0!</v>
      </c>
      <c r="X2373" t="e">
        <f t="shared" si="1212"/>
        <v>#DIV/0!</v>
      </c>
      <c r="Y2373" t="str">
        <f t="shared" si="1213"/>
        <v>0.00083+0.441330935976294i</v>
      </c>
      <c r="Z2373" t="e">
        <f t="shared" si="1214"/>
        <v>#DIV/0!</v>
      </c>
      <c r="AA2373" t="e">
        <f t="shared" si="1215"/>
        <v>#DIV/0!</v>
      </c>
      <c r="AB2373" t="str">
        <f t="shared" si="1216"/>
        <v>0.901752660959268-0.599507006240605i</v>
      </c>
      <c r="AC2373" t="str">
        <f t="shared" si="1217"/>
        <v>0.757990593383281-0.451994705544532i</v>
      </c>
      <c r="AD2373" t="str">
        <f t="shared" si="1218"/>
        <v>1.2255187903077-0.0601313550247951i</v>
      </c>
      <c r="AE2373" t="e">
        <f t="shared" si="1219"/>
        <v>#DIV/0!</v>
      </c>
      <c r="AF2373" t="str">
        <f t="shared" si="1220"/>
        <v>-19.312623300219-1.03336538487919i</v>
      </c>
      <c r="AG2373" t="e">
        <f t="shared" si="1221"/>
        <v>#DIV/0!</v>
      </c>
      <c r="AH2373" t="e">
        <f t="shared" si="1222"/>
        <v>#DIV/0!</v>
      </c>
      <c r="AI2373" t="e">
        <f t="shared" si="1223"/>
        <v>#DIV/0!</v>
      </c>
      <c r="AJ2373" t="e">
        <f t="shared" si="1224"/>
        <v>#DIV/0!</v>
      </c>
      <c r="AK2373"/>
      <c r="AL2373"/>
      <c r="AM2373"/>
      <c r="AN2373"/>
    </row>
    <row r="2374" spans="1:40" x14ac:dyDescent="0.25">
      <c r="A2374"/>
      <c r="B2374">
        <f t="shared" si="1225"/>
        <v>440000</v>
      </c>
      <c r="C2374" s="186" t="str">
        <f t="shared" ref="C2374:C2437" si="1228">IMPRODUCT(COMPLEX(-1,0),IMDIV(IMPRODUCT(G2374,COMPLEX($C$100+$C$101,0)),COMPLEX($C$100,2*PI()*B2374*$C$103*$C$102*(2*$C$100+$C$101))))</f>
        <v>-5.08061083090199E-07+0.00716339089635516i</v>
      </c>
      <c r="D2374" s="158" t="str">
        <f t="shared" ref="D2374:D2437" si="1229">IMPRODUCT(COMPLEX($C$106,0),IMSUB(C2374,G2374))</f>
        <v>-7.66667056180162+0.0549193302053896i</v>
      </c>
      <c r="E2374" t="str">
        <f t="shared" ref="E2374:E2437" si="1230">IMDIV(COMPLEX($C$20*10^3,0),COMPLEX(1,2*PI()*B2374*$C$20*1000*$C$29*10^-12))</f>
        <v>7.9994048424404-0.06899932075224i</v>
      </c>
      <c r="F2374" t="str">
        <f t="shared" ref="F2374:F2437" si="1231">IMDIV(COMPLEX($C$22*1000,0),IMSUM(COMPLEX($C$22*1000,0),E2374))</f>
        <v>0.999200698861567+6.88890623667032E-06i</v>
      </c>
      <c r="G2374">
        <f t="shared" si="1226"/>
        <v>1</v>
      </c>
      <c r="H2374" t="str">
        <f t="shared" ref="H2374:H2437" si="1232">IMPRODUCT(COMPLEX($C$108,0),IMPRODUCT(COMPLEX(-1,0),D2374),IMDIV(COMPLEX(0,2*PI()*B2374*$C$109*$C$110),COMPLEX(1,2*PI()*B2374*$C$109*$C$110)))</f>
        <v>11.6464453756036+1.08598565768574i</v>
      </c>
      <c r="I2374" t="str">
        <f t="shared" ref="I2374:I2437" si="1233">COMPLEX(0,2*PI()*B2374*$C$113*$C$112*$C$114)</f>
        <v>1727.87595947439i</v>
      </c>
      <c r="J2374" t="str">
        <f t="shared" si="1227"/>
        <v>-4040.24769648765+378.003967902292i</v>
      </c>
      <c r="K2374" t="str">
        <f t="shared" ref="K2374:K2437" si="1234">IMDIV(I2374,J2374)</f>
        <v>0.0396650427781356-0.423954802921197i</v>
      </c>
      <c r="L2374" t="str">
        <f t="shared" ref="L2374:L2437" si="1235">IMDIV(COMPLEX($C$117,0),COMPLEX(1,2*PI()*B2374*$C$115*$C$116))</f>
        <v>0.00511192311378271-0.0463296402472157i</v>
      </c>
      <c r="M2374" t="str">
        <f t="shared" ref="M2374:M2437" si="1236">IMSUM(K2374,L2374)</f>
        <v>0.0447769658919183-0.470284443168413i</v>
      </c>
      <c r="N2374" t="str">
        <f t="shared" ref="N2374:N2437" si="1237">COMPLEX(0,-2*PI()*B2374*$C$43)</f>
        <v>-3.24187922852682i</v>
      </c>
      <c r="O2374" t="str">
        <f t="shared" ref="O2374:O2437" si="1238">IMEXP(N2374)</f>
        <v>-0.994975514665874+0.100118555799512i</v>
      </c>
      <c r="P2374" t="str">
        <f t="shared" ref="P2374:P2437" si="1239">IMSUB(COMPLEX(1,0),O2374)</f>
        <v>1.99497551466587-0.100118555799512i</v>
      </c>
      <c r="Q2374" t="str">
        <f t="shared" ref="Q2374:Q2437" si="1240">IMSUM(COMPLEX(0,2*PI()*B2374*$C$43),O2374,COMPLEX(-1,0))</f>
        <v>-1.99497551466587+3.34199778432633i</v>
      </c>
      <c r="R2374" t="str">
        <f t="shared" ref="R2374:R2437" si="1241">IMDIV(P2374,Q2374)</f>
        <v>-0.284808137244902-0.426927349017469i</v>
      </c>
      <c r="S2374" t="str">
        <f t="shared" ref="S2374:S2437" si="1242">IMDIV(COMPLEX(0,2*PI()*B2374*$C$123),COMPLEX($C$124,0))</f>
        <v>0.341819375242318i</v>
      </c>
      <c r="T2374" t="str">
        <f t="shared" ref="T2374:T2437" si="1243">IMPRODUCT(R2374,S2374)</f>
        <v>0.14593203971501-0.0973529395369808i</v>
      </c>
      <c r="U2374" t="e">
        <f t="shared" ref="U2374:U2437" si="1244">IMDIV(COMPLEX(1,2*PI()*B2374*$C$16*10^-3*$C$15*10^-6),COMPLEX(0,2*PI()*B2374*$C$15*10^-6))</f>
        <v>#DIV/0!</v>
      </c>
      <c r="V2374" t="str">
        <f t="shared" ref="V2374:V2437" si="1245">IMSUM(COMPLEX($C$18*10^-3,0),IMDIV(COMPLEX(1,0),COMPLEX(0,2*PI()*B2374*($C$17*1*10^-6))))</f>
        <v>1.33333333333333E-06-0.000241143853169538i</v>
      </c>
      <c r="W2374" t="e">
        <f t="shared" ref="W2374:W2437" si="1246">IMDIV(IMPRODUCT(U2374,V2374),IMSUM(U2374,V2374))</f>
        <v>#DIV/0!</v>
      </c>
      <c r="X2374" t="e">
        <f t="shared" ref="X2374:X2437" si="1247">IMDIV(IMPRODUCT(COMPLEX($C$19,0),W2374),IMSUM(COMPLEX($C$19,0),W2374))</f>
        <v>#DIV/0!</v>
      </c>
      <c r="Y2374" t="str">
        <f t="shared" ref="Y2374:Y2437" si="1248">COMPLEX($C$13*10^-3,2*PI()*B2374*$C$12*0.000001)</f>
        <v>0.00083+0.442336245625443i</v>
      </c>
      <c r="Z2374" t="e">
        <f t="shared" ref="Z2374:Z2437" si="1249">IMPRODUCT(COMPLEX($C$6,0),IMDIV(X2374,IMSUM(X2374,Y2374)))</f>
        <v>#DIV/0!</v>
      </c>
      <c r="AA2374" t="e">
        <f t="shared" ref="AA2374:AA2437" si="1250">IMDIV(COMPLEX($C$6,0),IMSUM(X2374,Y2374))</f>
        <v>#DIV/0!</v>
      </c>
      <c r="AB2374" t="str">
        <f t="shared" ref="AB2374:AB2437" si="1251">IMPRODUCT(COMPLEX($C$119,0),T2374)</f>
        <v>0.899851545805276-0.600301299852449i</v>
      </c>
      <c r="AC2374" t="str">
        <f t="shared" ref="AC2374:AC2437" si="1252">IMSUM(COMPLEX(1,0),IMPRODUCT(AB2374,M2374))</f>
        <v>0.757980259439929-0.450065853981637i</v>
      </c>
      <c r="AD2374" t="str">
        <f t="shared" ref="AD2374:AD2437" si="1253">IMDIV(AB2374,AC2374)</f>
        <v>1.22539310039403-0.0643733224615367i</v>
      </c>
      <c r="AE2374" t="e">
        <f t="shared" ref="AE2374:AE2437" si="1254">IMPRODUCT(AD2374,AA2374,X2374)</f>
        <v>#DIV/0!</v>
      </c>
      <c r="AF2374" t="str">
        <f t="shared" ref="AF2374:AF2437" si="1255">IMSUB(D2374,H2374)</f>
        <v>-19.3131159374052-1.03106632748035i</v>
      </c>
      <c r="AG2374" t="e">
        <f t="shared" ref="AG2374:AG2437" si="1256">IMSUM(COMPLEX(1,0),IMPRODUCT(AD2374,AA2374,COMPLEX($C$127,0)))</f>
        <v>#DIV/0!</v>
      </c>
      <c r="AH2374" t="e">
        <f t="shared" ref="AH2374:AH2437" si="1257">IMDIV(IMPRODUCT(AE2374,AF2374),AG2374)</f>
        <v>#DIV/0!</v>
      </c>
      <c r="AI2374" t="e">
        <f t="shared" ref="AI2374:AI2437" si="1258">20*LOG10(IMABS(AH2374))</f>
        <v>#DIV/0!</v>
      </c>
      <c r="AJ2374" t="e">
        <f t="shared" ref="AJ2374:AJ2437" si="1259">IMARGUMENT(AH2374)*180/PI()</f>
        <v>#DIV/0!</v>
      </c>
      <c r="AK2374"/>
      <c r="AL2374"/>
      <c r="AM2374"/>
      <c r="AN2374"/>
    </row>
    <row r="2375" spans="1:40" x14ac:dyDescent="0.25">
      <c r="A2375"/>
      <c r="B2375">
        <f t="shared" si="1225"/>
        <v>441000</v>
      </c>
      <c r="C2375" s="186" t="str">
        <f t="shared" si="1228"/>
        <v>-5.05759563600064E-07+0.00714714737974626i</v>
      </c>
      <c r="D2375" s="158" t="str">
        <f t="shared" si="1229"/>
        <v>-7.66667054415663+0.0547947965780547i</v>
      </c>
      <c r="E2375" t="str">
        <f t="shared" si="1230"/>
        <v>7.99940213430701-0.0691561139780659i</v>
      </c>
      <c r="F2375" t="str">
        <f t="shared" si="1231"/>
        <v>0.999200699131728+6.90456050800528E-06i</v>
      </c>
      <c r="G2375">
        <f t="shared" si="1226"/>
        <v>1</v>
      </c>
      <c r="H2375" t="str">
        <f t="shared" si="1232"/>
        <v>11.6469347274239+1.08357216208886i</v>
      </c>
      <c r="I2375" t="str">
        <f t="shared" si="1233"/>
        <v>1731.80295029137i</v>
      </c>
      <c r="J2375" t="str">
        <f t="shared" si="1227"/>
        <v>-4058.63787841227+378.863067829344i</v>
      </c>
      <c r="K2375" t="str">
        <f t="shared" si="1234"/>
        <v>0.0394868243196799-0.423009616113474i</v>
      </c>
      <c r="L2375" t="str">
        <f t="shared" si="1235"/>
        <v>0.00508904336143431-0.0462271031568605i</v>
      </c>
      <c r="M2375" t="str">
        <f t="shared" si="1236"/>
        <v>0.0445758676811142-0.469236719270335i</v>
      </c>
      <c r="N2375" t="str">
        <f t="shared" si="1237"/>
        <v>-3.24924713586438i</v>
      </c>
      <c r="O2375" t="str">
        <f t="shared" si="1238"/>
        <v>-0.99421085057076+0.107446659358798i</v>
      </c>
      <c r="P2375" t="str">
        <f t="shared" si="1239"/>
        <v>1.99421085057076-0.107446659358798i</v>
      </c>
      <c r="Q2375" t="str">
        <f t="shared" si="1240"/>
        <v>-1.99421085057076+3.35669379522318i</v>
      </c>
      <c r="R2375" t="str">
        <f t="shared" si="1241"/>
        <v>-0.284535921250131-0.425057010284054i</v>
      </c>
      <c r="S2375" t="str">
        <f t="shared" si="1242"/>
        <v>0.342596237458777i</v>
      </c>
      <c r="T2375" t="str">
        <f t="shared" si="1243"/>
        <v>0.145622932428794-0.0974809360421618i</v>
      </c>
      <c r="U2375" t="e">
        <f t="shared" si="1244"/>
        <v>#DIV/0!</v>
      </c>
      <c r="V2375" t="str">
        <f t="shared" si="1245"/>
        <v>1.33333333333333E-06-0.000240597041711104i</v>
      </c>
      <c r="W2375" t="e">
        <f t="shared" si="1246"/>
        <v>#DIV/0!</v>
      </c>
      <c r="X2375" t="e">
        <f t="shared" si="1247"/>
        <v>#DIV/0!</v>
      </c>
      <c r="Y2375" t="str">
        <f t="shared" si="1248"/>
        <v>0.00083+0.443341555274592i</v>
      </c>
      <c r="Z2375" t="e">
        <f t="shared" si="1249"/>
        <v>#DIV/0!</v>
      </c>
      <c r="AA2375" t="e">
        <f t="shared" si="1250"/>
        <v>#DIV/0!</v>
      </c>
      <c r="AB2375" t="str">
        <f t="shared" si="1251"/>
        <v>0.897945517013625-0.601090556641223i</v>
      </c>
      <c r="AC2375" t="str">
        <f t="shared" si="1252"/>
        <v>0.757972939768542-0.448143141604185i</v>
      </c>
      <c r="AD2375" t="str">
        <f t="shared" si="1253"/>
        <v>1.22523580037455-0.0686166129774163i</v>
      </c>
      <c r="AE2375" t="e">
        <f t="shared" si="1254"/>
        <v>#DIV/0!</v>
      </c>
      <c r="AF2375" t="str">
        <f t="shared" si="1255"/>
        <v>-19.3136052715805-1.02877736551081i</v>
      </c>
      <c r="AG2375" t="e">
        <f t="shared" si="1256"/>
        <v>#DIV/0!</v>
      </c>
      <c r="AH2375" t="e">
        <f t="shared" si="1257"/>
        <v>#DIV/0!</v>
      </c>
      <c r="AI2375" t="e">
        <f t="shared" si="1258"/>
        <v>#DIV/0!</v>
      </c>
      <c r="AJ2375" t="e">
        <f t="shared" si="1259"/>
        <v>#DIV/0!</v>
      </c>
      <c r="AK2375"/>
      <c r="AL2375"/>
      <c r="AM2375"/>
      <c r="AN2375"/>
    </row>
    <row r="2376" spans="1:40" x14ac:dyDescent="0.25">
      <c r="A2376"/>
      <c r="B2376">
        <f t="shared" si="1225"/>
        <v>442000</v>
      </c>
      <c r="C2376" s="186" t="str">
        <f t="shared" si="1228"/>
        <v>-5.0347364760514E-07+0.0071309773632114i</v>
      </c>
      <c r="D2376" s="158" t="str">
        <f t="shared" si="1229"/>
        <v>-7.66667052663132+0.0546708264512874i</v>
      </c>
      <c r="E2376" t="str">
        <f t="shared" si="1230"/>
        <v>7.99939942002759-0.06931290704446i</v>
      </c>
      <c r="F2376" t="str">
        <f t="shared" si="1231"/>
        <v>0.999200699402508+6.92021476344804E-06i</v>
      </c>
      <c r="G2376">
        <f t="shared" si="1226"/>
        <v>1</v>
      </c>
      <c r="H2376" t="str">
        <f t="shared" si="1232"/>
        <v>11.6474208054763+1.08116925983788i</v>
      </c>
      <c r="I2376" t="str">
        <f t="shared" si="1233"/>
        <v>1735.72994110836i</v>
      </c>
      <c r="J2376" t="str">
        <f t="shared" si="1227"/>
        <v>-4077.0698087635+379.722167756394i</v>
      </c>
      <c r="K2376" t="str">
        <f t="shared" si="1234"/>
        <v>0.0393098010341796-0.42206859802763i</v>
      </c>
      <c r="L2376" t="str">
        <f t="shared" si="1235"/>
        <v>0.00506631625751114-0.0461250132685196i</v>
      </c>
      <c r="M2376" t="str">
        <f t="shared" si="1236"/>
        <v>0.0443761172916907-0.46819361129615i</v>
      </c>
      <c r="N2376" t="str">
        <f t="shared" si="1237"/>
        <v>-3.25661504320194i</v>
      </c>
      <c r="O2376" t="str">
        <f t="shared" si="1238"/>
        <v>-0.993392214931376+0.11476893008883i</v>
      </c>
      <c r="P2376" t="str">
        <f t="shared" si="1239"/>
        <v>1.99339221493138-0.11476893008883i</v>
      </c>
      <c r="Q2376" t="str">
        <f t="shared" si="1240"/>
        <v>-1.99339221493138+3.37138397329077i</v>
      </c>
      <c r="R2376" t="str">
        <f t="shared" si="1241"/>
        <v>-0.284262545552023-0.423192813673718i</v>
      </c>
      <c r="S2376" t="str">
        <f t="shared" si="1242"/>
        <v>0.343373099675238i</v>
      </c>
      <c r="T2376" t="str">
        <f t="shared" si="1243"/>
        <v>0.14531302819143-0.0976081113877717i</v>
      </c>
      <c r="U2376" t="e">
        <f t="shared" si="1244"/>
        <v>#DIV/0!</v>
      </c>
      <c r="V2376" t="str">
        <f t="shared" si="1245"/>
        <v>1.33333333333333E-06-0.000240052704512662i</v>
      </c>
      <c r="W2376" t="e">
        <f t="shared" si="1246"/>
        <v>#DIV/0!</v>
      </c>
      <c r="X2376" t="e">
        <f t="shared" si="1247"/>
        <v>#DIV/0!</v>
      </c>
      <c r="Y2376" t="str">
        <f t="shared" si="1248"/>
        <v>0.00083+0.44434686492374i</v>
      </c>
      <c r="Z2376" t="e">
        <f t="shared" si="1249"/>
        <v>#DIV/0!</v>
      </c>
      <c r="AA2376" t="e">
        <f t="shared" si="1250"/>
        <v>#DIV/0!</v>
      </c>
      <c r="AB2376" t="str">
        <f t="shared" si="1251"/>
        <v>0.896034574032301-0.601874749965451i</v>
      </c>
      <c r="AC2376" t="str">
        <f t="shared" si="1252"/>
        <v>0.757968622620376-0.446226527561764i</v>
      </c>
      <c r="AD2376" t="str">
        <f t="shared" si="1253"/>
        <v>1.2250468590786-0.0728609896112049i</v>
      </c>
      <c r="AE2376" t="e">
        <f t="shared" si="1254"/>
        <v>#DIV/0!</v>
      </c>
      <c r="AF2376" t="str">
        <f t="shared" si="1255"/>
        <v>-19.3140913321076-1.02649843338659i</v>
      </c>
      <c r="AG2376" t="e">
        <f t="shared" si="1256"/>
        <v>#DIV/0!</v>
      </c>
      <c r="AH2376" t="e">
        <f t="shared" si="1257"/>
        <v>#DIV/0!</v>
      </c>
      <c r="AI2376" t="e">
        <f t="shared" si="1258"/>
        <v>#DIV/0!</v>
      </c>
      <c r="AJ2376" t="e">
        <f t="shared" si="1259"/>
        <v>#DIV/0!</v>
      </c>
      <c r="AK2376"/>
      <c r="AL2376"/>
      <c r="AM2376"/>
      <c r="AN2376"/>
    </row>
    <row r="2377" spans="1:40" x14ac:dyDescent="0.25">
      <c r="A2377"/>
      <c r="B2377">
        <f t="shared" si="1225"/>
        <v>443000</v>
      </c>
      <c r="C2377" s="186" t="str">
        <f t="shared" si="1228"/>
        <v>-5.01203194375213E-07+0.00711488034900741i</v>
      </c>
      <c r="D2377" s="158" t="str">
        <f t="shared" si="1229"/>
        <v>-7.66667050922446+0.0545474160090568i</v>
      </c>
      <c r="E2377" t="str">
        <f t="shared" si="1230"/>
        <v>7.99939669960217-0.0694696999510609i</v>
      </c>
      <c r="F2377" t="str">
        <f t="shared" si="1231"/>
        <v>0.999200699673896+6.93586900296245E-06i</v>
      </c>
      <c r="G2377">
        <f t="shared" si="1226"/>
        <v>1</v>
      </c>
      <c r="H2377" t="str">
        <f t="shared" si="1232"/>
        <v>11.6479036388003+1.07877688209258i</v>
      </c>
      <c r="I2377" t="str">
        <f t="shared" si="1233"/>
        <v>1739.65693192535i</v>
      </c>
      <c r="J2377" t="str">
        <f t="shared" si="1227"/>
        <v>-4095.54348754135+380.581267683445i</v>
      </c>
      <c r="K2377" t="str">
        <f t="shared" si="1234"/>
        <v>0.0391339622877976-0.42113172139305i</v>
      </c>
      <c r="L2377" t="str">
        <f t="shared" si="1235"/>
        <v>0.00504374045259234-0.0460233677016212i</v>
      </c>
      <c r="M2377" t="str">
        <f t="shared" si="1236"/>
        <v>0.0441777027403899-0.467155089094671i</v>
      </c>
      <c r="N2377" t="str">
        <f t="shared" si="1237"/>
        <v>-3.2639829505395i</v>
      </c>
      <c r="O2377" t="str">
        <f t="shared" si="1238"/>
        <v>-0.992519652188022+0.122084970494192i</v>
      </c>
      <c r="P2377" t="str">
        <f t="shared" si="1239"/>
        <v>1.99251965218802-0.122084970494192i</v>
      </c>
      <c r="Q2377" t="str">
        <f t="shared" si="1240"/>
        <v>-1.99251965218802+3.38606792103369i</v>
      </c>
      <c r="R2377" t="str">
        <f t="shared" si="1241"/>
        <v>-0.283988005383224-0.421334717361706i</v>
      </c>
      <c r="S2377" t="str">
        <f t="shared" si="1242"/>
        <v>0.344149961891697i</v>
      </c>
      <c r="T2377" t="str">
        <f t="shared" si="1243"/>
        <v>0.14500232692368-0.0977344612303356i</v>
      </c>
      <c r="U2377" t="e">
        <f t="shared" si="1244"/>
        <v>#DIV/0!</v>
      </c>
      <c r="V2377" t="str">
        <f t="shared" si="1245"/>
        <v>1.33333333333333E-06-0.000239510824818503i</v>
      </c>
      <c r="W2377" t="e">
        <f t="shared" si="1246"/>
        <v>#DIV/0!</v>
      </c>
      <c r="X2377" t="e">
        <f t="shared" si="1247"/>
        <v>#DIV/0!</v>
      </c>
      <c r="Y2377" t="str">
        <f t="shared" si="1248"/>
        <v>0.00083+0.445352174572889i</v>
      </c>
      <c r="Z2377" t="e">
        <f t="shared" si="1249"/>
        <v>#DIV/0!</v>
      </c>
      <c r="AA2377" t="e">
        <f t="shared" si="1250"/>
        <v>#DIV/0!</v>
      </c>
      <c r="AB2377" t="str">
        <f t="shared" si="1251"/>
        <v>0.894118716372705-0.602653853042235i</v>
      </c>
      <c r="AC2377" t="str">
        <f t="shared" si="1252"/>
        <v>0.75796729645534-0.444315971383354i</v>
      </c>
      <c r="AD2377" t="str">
        <f t="shared" si="1253"/>
        <v>1.22482624712586-0.0771062149356494i</v>
      </c>
      <c r="AE2377" t="e">
        <f t="shared" si="1254"/>
        <v>#DIV/0!</v>
      </c>
      <c r="AF2377" t="str">
        <f t="shared" si="1255"/>
        <v>-19.3145741480248-1.02422946608352i</v>
      </c>
      <c r="AG2377" t="e">
        <f t="shared" si="1256"/>
        <v>#DIV/0!</v>
      </c>
      <c r="AH2377" t="e">
        <f t="shared" si="1257"/>
        <v>#DIV/0!</v>
      </c>
      <c r="AI2377" t="e">
        <f t="shared" si="1258"/>
        <v>#DIV/0!</v>
      </c>
      <c r="AJ2377" t="e">
        <f t="shared" si="1259"/>
        <v>#DIV/0!</v>
      </c>
      <c r="AK2377"/>
      <c r="AL2377"/>
      <c r="AM2377"/>
      <c r="AN2377"/>
    </row>
    <row r="2378" spans="1:40" x14ac:dyDescent="0.25">
      <c r="A2378"/>
      <c r="B2378">
        <f t="shared" si="1225"/>
        <v>444000</v>
      </c>
      <c r="C2378" s="186" t="str">
        <f t="shared" si="1228"/>
        <v>-4.98948064763095E-07+0.00709885584387537i</v>
      </c>
      <c r="D2378" s="158" t="str">
        <f t="shared" si="1229"/>
        <v>-7.66667049193513+0.0544245614697112i</v>
      </c>
      <c r="E2378" t="str">
        <f t="shared" si="1230"/>
        <v>7.99939397303074-0.0696264926975072i</v>
      </c>
      <c r="F2378" t="str">
        <f t="shared" si="1231"/>
        <v>0.999200699945903+6.95152322651262E-06i</v>
      </c>
      <c r="G2378">
        <f t="shared" si="1226"/>
        <v>1</v>
      </c>
      <c r="H2378" t="str">
        <f t="shared" si="1232"/>
        <v>11.6483832561155+1.07639496060108i</v>
      </c>
      <c r="I2378" t="str">
        <f t="shared" si="1233"/>
        <v>1743.58392274234i</v>
      </c>
      <c r="J2378" t="str">
        <f t="shared" si="1227"/>
        <v>-4114.05891474582+381.440367610495i</v>
      </c>
      <c r="K2378" t="str">
        <f t="shared" si="1234"/>
        <v>0.0389592975643756-0.420198959174201i</v>
      </c>
      <c r="L2378" t="str">
        <f t="shared" si="1235"/>
        <v>0.00502131461207441-0.0459221635999241i</v>
      </c>
      <c r="M2378" t="str">
        <f t="shared" si="1236"/>
        <v>0.04398061217645-0.466121122774125i</v>
      </c>
      <c r="N2378" t="str">
        <f t="shared" si="1237"/>
        <v>-3.27135085787706i</v>
      </c>
      <c r="O2378" t="str">
        <f t="shared" si="1238"/>
        <v>-0.991593209708476+0.12939438341768i</v>
      </c>
      <c r="P2378" t="str">
        <f t="shared" si="1239"/>
        <v>1.99159320970848-0.12939438341768i</v>
      </c>
      <c r="Q2378" t="str">
        <f t="shared" si="1240"/>
        <v>-1.99159320970848+3.40074524129474i</v>
      </c>
      <c r="R2378" t="str">
        <f t="shared" si="1241"/>
        <v>-0.283712295952499-0.419482679930343i</v>
      </c>
      <c r="S2378" t="str">
        <f t="shared" si="1242"/>
        <v>0.344926824108157i</v>
      </c>
      <c r="T2378" t="str">
        <f t="shared" si="1243"/>
        <v>0.144690828556752-0.097859981203329i</v>
      </c>
      <c r="U2378" t="e">
        <f t="shared" si="1244"/>
        <v>#DIV/0!</v>
      </c>
      <c r="V2378" t="str">
        <f t="shared" si="1245"/>
        <v>1.33333333333333E-06-0.000238971386023867i</v>
      </c>
      <c r="W2378" t="e">
        <f t="shared" si="1246"/>
        <v>#DIV/0!</v>
      </c>
      <c r="X2378" t="e">
        <f t="shared" si="1247"/>
        <v>#DIV/0!</v>
      </c>
      <c r="Y2378" t="str">
        <f t="shared" si="1248"/>
        <v>0.00083+0.446357484222038i</v>
      </c>
      <c r="Z2378" t="e">
        <f t="shared" si="1249"/>
        <v>#DIV/0!</v>
      </c>
      <c r="AA2378" t="e">
        <f t="shared" si="1250"/>
        <v>#DIV/0!</v>
      </c>
      <c r="AB2378" t="str">
        <f t="shared" si="1251"/>
        <v>0.892197943610648-0.603427838946551i</v>
      </c>
      <c r="AC2378" t="str">
        <f t="shared" si="1252"/>
        <v>0.757968949939636-0.442411432973742i</v>
      </c>
      <c r="AD2378" t="str">
        <f t="shared" si="1253"/>
        <v>1.22457393693278-0.0813520510711363i</v>
      </c>
      <c r="AE2378" t="e">
        <f t="shared" si="1254"/>
        <v>#DIV/0!</v>
      </c>
      <c r="AF2378" t="str">
        <f t="shared" si="1255"/>
        <v>-19.3150537480506-1.02197039913137i</v>
      </c>
      <c r="AG2378" t="e">
        <f t="shared" si="1256"/>
        <v>#DIV/0!</v>
      </c>
      <c r="AH2378" t="e">
        <f t="shared" si="1257"/>
        <v>#DIV/0!</v>
      </c>
      <c r="AI2378" t="e">
        <f t="shared" si="1258"/>
        <v>#DIV/0!</v>
      </c>
      <c r="AJ2378" t="e">
        <f t="shared" si="1259"/>
        <v>#DIV/0!</v>
      </c>
      <c r="AK2378"/>
      <c r="AL2378"/>
      <c r="AM2378"/>
      <c r="AN2378"/>
    </row>
    <row r="2379" spans="1:40" x14ac:dyDescent="0.25">
      <c r="A2379"/>
      <c r="B2379">
        <f t="shared" si="1225"/>
        <v>445000</v>
      </c>
      <c r="C2379" s="186" t="str">
        <f t="shared" si="1228"/>
        <v>-4.96708121183281E-07+0.00708290335899004i</v>
      </c>
      <c r="D2379" s="158" t="str">
        <f t="shared" si="1229"/>
        <v>-7.66667047476226+0.0543022590855903i</v>
      </c>
      <c r="E2379" t="str">
        <f t="shared" si="1230"/>
        <v>7.99939124031334-0.0697832852834378i</v>
      </c>
      <c r="F2379" t="str">
        <f t="shared" si="1231"/>
        <v>0.999200700218518+0.0000069671774340624i</v>
      </c>
      <c r="G2379">
        <f t="shared" si="1226"/>
        <v>1</v>
      </c>
      <c r="H2379" t="str">
        <f t="shared" si="1232"/>
        <v>11.6488596858252+1.0740234276936i</v>
      </c>
      <c r="I2379" t="str">
        <f t="shared" si="1233"/>
        <v>1747.51091355932i</v>
      </c>
      <c r="J2379" t="str">
        <f t="shared" si="1227"/>
        <v>-4132.6160903769+382.299467537545i</v>
      </c>
      <c r="K2379" t="str">
        <f t="shared" si="1234"/>
        <v>0.0387857964638794-0.419270284568131i</v>
      </c>
      <c r="L2379" t="str">
        <f t="shared" si="1235"/>
        <v>0.00499903741597728-0.0458213981312662i</v>
      </c>
      <c r="M2379" t="str">
        <f t="shared" si="1236"/>
        <v>0.0437848338798567-0.465091682699397i</v>
      </c>
      <c r="N2379" t="str">
        <f t="shared" si="1237"/>
        <v>-3.27871876521462i</v>
      </c>
      <c r="O2379" t="str">
        <f t="shared" si="1238"/>
        <v>-0.990612937785422+0.136696772061874i</v>
      </c>
      <c r="P2379" t="str">
        <f t="shared" si="1239"/>
        <v>1.99061293778542-0.136696772061874i</v>
      </c>
      <c r="Q2379" t="str">
        <f t="shared" si="1240"/>
        <v>-1.99061293778542+3.41541553727649i</v>
      </c>
      <c r="R2379" t="str">
        <f t="shared" si="1241"/>
        <v>-0.283435412444632-0.417636660364913i</v>
      </c>
      <c r="S2379" t="str">
        <f t="shared" si="1242"/>
        <v>0.345703686324616i</v>
      </c>
      <c r="T2379" t="str">
        <f t="shared" si="1243"/>
        <v>0.144378533032452-0.0979846669170472i</v>
      </c>
      <c r="U2379" t="e">
        <f t="shared" si="1244"/>
        <v>#DIV/0!</v>
      </c>
      <c r="V2379" t="str">
        <f t="shared" si="1245"/>
        <v>1.33333333333333E-06-0.000238434371673252i</v>
      </c>
      <c r="W2379" t="e">
        <f t="shared" si="1246"/>
        <v>#DIV/0!</v>
      </c>
      <c r="X2379" t="e">
        <f t="shared" si="1247"/>
        <v>#DIV/0!</v>
      </c>
      <c r="Y2379" t="str">
        <f t="shared" si="1248"/>
        <v>0.00083+0.447362793871187i</v>
      </c>
      <c r="Z2379" t="e">
        <f t="shared" si="1249"/>
        <v>#DIV/0!</v>
      </c>
      <c r="AA2379" t="e">
        <f t="shared" si="1250"/>
        <v>#DIV/0!</v>
      </c>
      <c r="AB2379" t="str">
        <f t="shared" si="1251"/>
        <v>0.890272255387293-0.60419668061044i</v>
      </c>
      <c r="AC2379" t="str">
        <f t="shared" si="1252"/>
        <v>0.757973571943478-0.440512872609952i</v>
      </c>
      <c r="AD2379" t="str">
        <f t="shared" si="1253"/>
        <v>1.22428990271855-0.0855982596994465i</v>
      </c>
      <c r="AE2379" t="e">
        <f t="shared" si="1254"/>
        <v>#DIV/0!</v>
      </c>
      <c r="AF2379" t="str">
        <f t="shared" si="1255"/>
        <v>-19.3155301605875-1.01972116860801i</v>
      </c>
      <c r="AG2379" t="e">
        <f t="shared" si="1256"/>
        <v>#DIV/0!</v>
      </c>
      <c r="AH2379" t="e">
        <f t="shared" si="1257"/>
        <v>#DIV/0!</v>
      </c>
      <c r="AI2379" t="e">
        <f t="shared" si="1258"/>
        <v>#DIV/0!</v>
      </c>
      <c r="AJ2379" t="e">
        <f t="shared" si="1259"/>
        <v>#DIV/0!</v>
      </c>
      <c r="AK2379"/>
      <c r="AL2379"/>
      <c r="AM2379"/>
      <c r="AN2379"/>
    </row>
    <row r="2380" spans="1:40" x14ac:dyDescent="0.25">
      <c r="A2380"/>
      <c r="B2380">
        <f t="shared" si="1225"/>
        <v>446000</v>
      </c>
      <c r="C2380" s="186" t="str">
        <f t="shared" si="1228"/>
        <v>-4.94483227590971E-07+0.0070670224099103i</v>
      </c>
      <c r="D2380" s="158" t="str">
        <f t="shared" si="1229"/>
        <v>-7.66667045770477+0.0541805051426457i</v>
      </c>
      <c r="E2380" t="str">
        <f t="shared" si="1230"/>
        <v>7.99938850144996-0.0699400777084911i</v>
      </c>
      <c r="F2380" t="str">
        <f t="shared" si="1231"/>
        <v>0.999200700491742+6.98283162557576E-06i</v>
      </c>
      <c r="G2380">
        <f t="shared" si="1226"/>
        <v>1</v>
      </c>
      <c r="H2380" t="str">
        <f t="shared" si="1232"/>
        <v>11.649332956021+1.07166221627634i</v>
      </c>
      <c r="I2380" t="str">
        <f t="shared" si="1233"/>
        <v>1751.43790437631i</v>
      </c>
      <c r="J2380" t="str">
        <f t="shared" si="1227"/>
        <v>-4151.2150144346+383.158567464597i</v>
      </c>
      <c r="K2380" t="str">
        <f t="shared" si="1234"/>
        <v>0.0386134487008676-0.418345671001999i</v>
      </c>
      <c r="L2380" t="str">
        <f t="shared" si="1235"/>
        <v>0.00497690755875316-0.0457210684873147i</v>
      </c>
      <c r="M2380" t="str">
        <f t="shared" si="1236"/>
        <v>0.0435903562596208-0.464066739489314i</v>
      </c>
      <c r="N2380" t="str">
        <f t="shared" si="1237"/>
        <v>-3.28608667255218i</v>
      </c>
      <c r="O2380" t="str">
        <f t="shared" si="1238"/>
        <v>-0.989578889633717+0.143991740010667i</v>
      </c>
      <c r="P2380" t="str">
        <f t="shared" si="1239"/>
        <v>1.98957888963372-0.143991740010667i</v>
      </c>
      <c r="Q2380" t="str">
        <f t="shared" si="1240"/>
        <v>-1.98957888963372+3.43007841256285i</v>
      </c>
      <c r="R2380" t="str">
        <f t="shared" si="1241"/>
        <v>-0.283157350020341-0.415796618049614i</v>
      </c>
      <c r="S2380" t="str">
        <f t="shared" si="1242"/>
        <v>0.346480548541077i</v>
      </c>
      <c r="T2380" t="str">
        <f t="shared" si="1243"/>
        <v>0.144065440303355-0.0981085139584855i</v>
      </c>
      <c r="U2380" t="e">
        <f t="shared" si="1244"/>
        <v>#DIV/0!</v>
      </c>
      <c r="V2380" t="str">
        <f t="shared" si="1245"/>
        <v>1.33333333333333E-06-0.000237899765458738i</v>
      </c>
      <c r="W2380" t="e">
        <f t="shared" si="1246"/>
        <v>#DIV/0!</v>
      </c>
      <c r="X2380" t="e">
        <f t="shared" si="1247"/>
        <v>#DIV/0!</v>
      </c>
      <c r="Y2380" t="str">
        <f t="shared" si="1248"/>
        <v>0.00083+0.448368103520335i</v>
      </c>
      <c r="Z2380" t="e">
        <f t="shared" si="1249"/>
        <v>#DIV/0!</v>
      </c>
      <c r="AA2380" t="e">
        <f t="shared" si="1250"/>
        <v>#DIV/0!</v>
      </c>
      <c r="AB2380" t="str">
        <f t="shared" si="1251"/>
        <v>0.888341651410205-0.604960350822268i</v>
      </c>
      <c r="AC2380" t="str">
        <f t="shared" si="1252"/>
        <v>0.757981151538829-0.438620250937774i</v>
      </c>
      <c r="AD2380" t="str">
        <f t="shared" si="1253"/>
        <v>1.22397412051127-0.0898446020775306i</v>
      </c>
      <c r="AE2380" t="e">
        <f t="shared" si="1254"/>
        <v>#DIV/0!</v>
      </c>
      <c r="AF2380" t="str">
        <f t="shared" si="1255"/>
        <v>-19.3160034137258-1.01748171113369i</v>
      </c>
      <c r="AG2380" t="e">
        <f t="shared" si="1256"/>
        <v>#DIV/0!</v>
      </c>
      <c r="AH2380" t="e">
        <f t="shared" si="1257"/>
        <v>#DIV/0!</v>
      </c>
      <c r="AI2380" t="e">
        <f t="shared" si="1258"/>
        <v>#DIV/0!</v>
      </c>
      <c r="AJ2380" t="e">
        <f t="shared" si="1259"/>
        <v>#DIV/0!</v>
      </c>
      <c r="AK2380"/>
      <c r="AL2380"/>
      <c r="AM2380"/>
      <c r="AN2380"/>
    </row>
    <row r="2381" spans="1:40" x14ac:dyDescent="0.25">
      <c r="A2381"/>
      <c r="B2381">
        <f t="shared" si="1225"/>
        <v>447000</v>
      </c>
      <c r="C2381" s="186" t="str">
        <f t="shared" si="1228"/>
        <v>-4.92273249461425E-07+0.00705121251653012i</v>
      </c>
      <c r="D2381" s="158" t="str">
        <f t="shared" si="1229"/>
        <v>-7.66667044076159+0.0540592959600643i</v>
      </c>
      <c r="E2381" t="str">
        <f t="shared" si="1230"/>
        <v>7.99938575644062-0.070096869972306i</v>
      </c>
      <c r="F2381" t="str">
        <f t="shared" si="1231"/>
        <v>0.999200700765594+6.99848580101698E-06i</v>
      </c>
      <c r="G2381">
        <f t="shared" si="1226"/>
        <v>1</v>
      </c>
      <c r="H2381" t="str">
        <f t="shared" si="1232"/>
        <v>11.6498030944865+1.06931125982543i</v>
      </c>
      <c r="I2381" t="str">
        <f t="shared" si="1233"/>
        <v>1755.3648951933i</v>
      </c>
      <c r="J2381" t="str">
        <f t="shared" si="1227"/>
        <v>-4169.85568691891+384.017667391647i</v>
      </c>
      <c r="K2381" t="str">
        <f t="shared" si="1234"/>
        <v>0.0384422441029832-0.417425092130634i</v>
      </c>
      <c r="L2381" t="str">
        <f t="shared" si="1235"/>
        <v>0.00495492374909842-0.0456211718833202i</v>
      </c>
      <c r="M2381" t="str">
        <f t="shared" si="1236"/>
        <v>0.0433971678520816-0.463046264013954i</v>
      </c>
      <c r="N2381" t="str">
        <f t="shared" si="1237"/>
        <v>-3.29345457988975i</v>
      </c>
      <c r="O2381" t="str">
        <f t="shared" si="1238"/>
        <v>-0.988491121387505+0.151278891250805i</v>
      </c>
      <c r="P2381" t="str">
        <f t="shared" si="1239"/>
        <v>1.9884911213875-0.151278891250805i</v>
      </c>
      <c r="Q2381" t="str">
        <f t="shared" si="1240"/>
        <v>-1.9884911213875+3.44473347114056i</v>
      </c>
      <c r="R2381" t="str">
        <f t="shared" si="1241"/>
        <v>-0.282878103816188-0.413962512763557i</v>
      </c>
      <c r="S2381" t="str">
        <f t="shared" si="1242"/>
        <v>0.347257410757536i</v>
      </c>
      <c r="T2381" t="str">
        <f t="shared" si="1243"/>
        <v>0.143751550332956-0.0982315178912109i</v>
      </c>
      <c r="U2381" t="e">
        <f t="shared" si="1244"/>
        <v>#DIV/0!</v>
      </c>
      <c r="V2381" t="str">
        <f t="shared" si="1245"/>
        <v>1.33333333333333E-06-0.000237367551218338i</v>
      </c>
      <c r="W2381" t="e">
        <f t="shared" si="1246"/>
        <v>#DIV/0!</v>
      </c>
      <c r="X2381" t="e">
        <f t="shared" si="1247"/>
        <v>#DIV/0!</v>
      </c>
      <c r="Y2381" t="str">
        <f t="shared" si="1248"/>
        <v>0.00083+0.449373413169484i</v>
      </c>
      <c r="Z2381" t="e">
        <f t="shared" si="1249"/>
        <v>#DIV/0!</v>
      </c>
      <c r="AA2381" t="e">
        <f t="shared" si="1250"/>
        <v>#DIV/0!</v>
      </c>
      <c r="AB2381" t="str">
        <f t="shared" si="1251"/>
        <v>0.886406131454287-0.605718822225938i</v>
      </c>
      <c r="AC2381" t="str">
        <f t="shared" si="1252"/>
        <v>0.757991677997183-0.436733528968274i</v>
      </c>
      <c r="AD2381" t="str">
        <f t="shared" si="1253"/>
        <v>1.22362656815379-0.0940908390514808i</v>
      </c>
      <c r="AE2381" t="e">
        <f t="shared" si="1254"/>
        <v>#DIV/0!</v>
      </c>
      <c r="AF2381" t="str">
        <f t="shared" si="1255"/>
        <v>-19.3164735352481-1.01525196386537i</v>
      </c>
      <c r="AG2381" t="e">
        <f t="shared" si="1256"/>
        <v>#DIV/0!</v>
      </c>
      <c r="AH2381" t="e">
        <f t="shared" si="1257"/>
        <v>#DIV/0!</v>
      </c>
      <c r="AI2381" t="e">
        <f t="shared" si="1258"/>
        <v>#DIV/0!</v>
      </c>
      <c r="AJ2381" t="e">
        <f t="shared" si="1259"/>
        <v>#DIV/0!</v>
      </c>
      <c r="AK2381"/>
      <c r="AL2381"/>
      <c r="AM2381"/>
      <c r="AN2381"/>
    </row>
    <row r="2382" spans="1:40" x14ac:dyDescent="0.25">
      <c r="A2382"/>
      <c r="B2382">
        <f t="shared" si="1225"/>
        <v>448000</v>
      </c>
      <c r="C2382" s="186" t="str">
        <f t="shared" si="1228"/>
        <v>-4.90078053769611E-07+0.00703547320303007i</v>
      </c>
      <c r="D2382" s="158" t="str">
        <f t="shared" si="1229"/>
        <v>-7.66667042393172+0.0539386278898972i</v>
      </c>
      <c r="E2382" t="str">
        <f t="shared" si="1230"/>
        <v>7.99938300528533-0.0702536620745209i</v>
      </c>
      <c r="F2382" t="str">
        <f t="shared" si="1231"/>
        <v>0.999200701040045+7.01413996034961E-06i</v>
      </c>
      <c r="G2382">
        <f t="shared" si="1226"/>
        <v>1</v>
      </c>
      <c r="H2382" t="str">
        <f t="shared" si="1232"/>
        <v>11.650270128702+1.06697049238106i</v>
      </c>
      <c r="I2382" t="str">
        <f t="shared" si="1233"/>
        <v>1759.29188601028i</v>
      </c>
      <c r="J2382" t="str">
        <f t="shared" si="1227"/>
        <v>-4188.53810782984+384.876767318698i</v>
      </c>
      <c r="K2382" t="str">
        <f t="shared" si="1234"/>
        <v>0.0382721726094697-0.416508521834119i</v>
      </c>
      <c r="L2382" t="str">
        <f t="shared" si="1235"/>
        <v>0.00493308470976828-0.0455217055578739i</v>
      </c>
      <c r="M2382" t="str">
        <f t="shared" si="1236"/>
        <v>0.043205257319238-0.462030227391993i</v>
      </c>
      <c r="N2382" t="str">
        <f t="shared" si="1237"/>
        <v>-3.30082248722731i</v>
      </c>
      <c r="O2382" t="str">
        <f t="shared" si="1238"/>
        <v>-0.987349692097172+0.158557830193339i</v>
      </c>
      <c r="P2382" t="str">
        <f t="shared" si="1239"/>
        <v>1.98734969209717-0.158557830193339i</v>
      </c>
      <c r="Q2382" t="str">
        <f t="shared" si="1240"/>
        <v>-1.98734969209717+3.45938031742065i</v>
      </c>
      <c r="R2382" t="str">
        <f t="shared" si="1241"/>
        <v>-0.2825976689445-0.41213430467685i</v>
      </c>
      <c r="S2382" t="str">
        <f t="shared" si="1242"/>
        <v>0.348034272973995i</v>
      </c>
      <c r="T2382" t="str">
        <f t="shared" si="1243"/>
        <v>0.14343686309585-0.0983536742552448i</v>
      </c>
      <c r="U2382" t="e">
        <f t="shared" si="1244"/>
        <v>#DIV/0!</v>
      </c>
      <c r="V2382" t="str">
        <f t="shared" si="1245"/>
        <v>1.33333333333333E-06-0.000236837712934368i</v>
      </c>
      <c r="W2382" t="e">
        <f t="shared" si="1246"/>
        <v>#DIV/0!</v>
      </c>
      <c r="X2382" t="e">
        <f t="shared" si="1247"/>
        <v>#DIV/0!</v>
      </c>
      <c r="Y2382" t="str">
        <f t="shared" si="1248"/>
        <v>0.00083+0.450378722818633i</v>
      </c>
      <c r="Z2382" t="e">
        <f t="shared" si="1249"/>
        <v>#DIV/0!</v>
      </c>
      <c r="AA2382" t="e">
        <f t="shared" si="1250"/>
        <v>#DIV/0!</v>
      </c>
      <c r="AB2382" t="str">
        <f t="shared" si="1251"/>
        <v>0.884465695362884-0.606472067320165i</v>
      </c>
      <c r="AC2382" t="str">
        <f t="shared" si="1252"/>
        <v>0.758005140787364-0.434852668074428i</v>
      </c>
      <c r="AD2382" t="str">
        <f t="shared" si="1253"/>
        <v>1.22324722530964-0.0983367310704512i</v>
      </c>
      <c r="AE2382" t="e">
        <f t="shared" si="1254"/>
        <v>#DIV/0!</v>
      </c>
      <c r="AF2382" t="str">
        <f t="shared" si="1255"/>
        <v>-19.3169405526337-1.01303186449116i</v>
      </c>
      <c r="AG2382" t="e">
        <f t="shared" si="1256"/>
        <v>#DIV/0!</v>
      </c>
      <c r="AH2382" t="e">
        <f t="shared" si="1257"/>
        <v>#DIV/0!</v>
      </c>
      <c r="AI2382" t="e">
        <f t="shared" si="1258"/>
        <v>#DIV/0!</v>
      </c>
      <c r="AJ2382" t="e">
        <f t="shared" si="1259"/>
        <v>#DIV/0!</v>
      </c>
      <c r="AK2382"/>
      <c r="AL2382"/>
      <c r="AM2382"/>
      <c r="AN2382"/>
    </row>
    <row r="2383" spans="1:40" x14ac:dyDescent="0.25">
      <c r="A2383"/>
      <c r="B2383">
        <f t="shared" si="1225"/>
        <v>449000</v>
      </c>
      <c r="C2383" s="186" t="str">
        <f t="shared" si="1228"/>
        <v>-4.87897508970189E-07+0.00701980399782965i</v>
      </c>
      <c r="D2383" s="158" t="str">
        <f t="shared" si="1229"/>
        <v>-7.66667040721425+0.053818497316694i</v>
      </c>
      <c r="E2383" t="str">
        <f t="shared" si="1230"/>
        <v>7.99938024798411-0.0704104540147747i</v>
      </c>
      <c r="F2383" t="str">
        <f t="shared" si="1231"/>
        <v>0.999200701315114+7.02979410353791E-06i</v>
      </c>
      <c r="G2383">
        <f t="shared" si="1226"/>
        <v>1</v>
      </c>
      <c r="H2383" t="str">
        <f t="shared" si="1232"/>
        <v>11.6507340858478+1.06463984854147i</v>
      </c>
      <c r="I2383" t="str">
        <f t="shared" si="1233"/>
        <v>1763.21887682727i</v>
      </c>
      <c r="J2383" t="str">
        <f t="shared" si="1227"/>
        <v>-4207.26227716739+385.735867245748i</v>
      </c>
      <c r="K2383" t="str">
        <f t="shared" si="1234"/>
        <v>0.0381032242697094-0.415595934215434i</v>
      </c>
      <c r="L2383" t="str">
        <f t="shared" si="1235"/>
        <v>0.00491138917739424-0.0454226667726668i</v>
      </c>
      <c r="M2383" t="str">
        <f t="shared" si="1236"/>
        <v>0.0430146134471036-0.461018600988101i</v>
      </c>
      <c r="N2383" t="str">
        <f t="shared" si="1237"/>
        <v>-3.30819039456487i</v>
      </c>
      <c r="O2383" t="str">
        <f t="shared" si="1238"/>
        <v>-0.986154663726134+0.165828161695161i</v>
      </c>
      <c r="P2383" t="str">
        <f t="shared" si="1239"/>
        <v>1.98615466372613-0.165828161695161i</v>
      </c>
      <c r="Q2383" t="str">
        <f t="shared" si="1240"/>
        <v>-1.98615466372613+3.47401855626003i</v>
      </c>
      <c r="R2383" t="str">
        <f t="shared" si="1241"/>
        <v>-0.282316040493259-0.410311954346699i</v>
      </c>
      <c r="S2383" t="str">
        <f t="shared" si="1242"/>
        <v>0.348811135190456i</v>
      </c>
      <c r="T2383" t="str">
        <f t="shared" si="1243"/>
        <v>0.143121378577887-0.0984749785669284i</v>
      </c>
      <c r="U2383" t="e">
        <f t="shared" si="1244"/>
        <v>#DIV/0!</v>
      </c>
      <c r="V2383" t="str">
        <f t="shared" si="1245"/>
        <v>1.33333333333333E-06-0.000236310234731842i</v>
      </c>
      <c r="W2383" t="e">
        <f t="shared" si="1246"/>
        <v>#DIV/0!</v>
      </c>
      <c r="X2383" t="e">
        <f t="shared" si="1247"/>
        <v>#DIV/0!</v>
      </c>
      <c r="Y2383" t="str">
        <f t="shared" si="1248"/>
        <v>0.00083+0.451384032467781i</v>
      </c>
      <c r="Z2383" t="e">
        <f t="shared" si="1249"/>
        <v>#DIV/0!</v>
      </c>
      <c r="AA2383" t="e">
        <f t="shared" si="1250"/>
        <v>#DIV/0!</v>
      </c>
      <c r="AB2383" t="str">
        <f t="shared" si="1251"/>
        <v>0.882520343048745-0.607220058457646i</v>
      </c>
      <c r="AC2383" t="str">
        <f t="shared" si="1252"/>
        <v>0.75802152957339-0.432977629987755i</v>
      </c>
      <c r="AD2383" t="str">
        <f t="shared" si="1253"/>
        <v>1.22283607346863-0.102582038200722i</v>
      </c>
      <c r="AE2383" t="e">
        <f t="shared" si="1254"/>
        <v>#DIV/0!</v>
      </c>
      <c r="AF2383" t="str">
        <f t="shared" si="1255"/>
        <v>-19.317404493062-1.01082135122478i</v>
      </c>
      <c r="AG2383" t="e">
        <f t="shared" si="1256"/>
        <v>#DIV/0!</v>
      </c>
      <c r="AH2383" t="e">
        <f t="shared" si="1257"/>
        <v>#DIV/0!</v>
      </c>
      <c r="AI2383" t="e">
        <f t="shared" si="1258"/>
        <v>#DIV/0!</v>
      </c>
      <c r="AJ2383" t="e">
        <f t="shared" si="1259"/>
        <v>#DIV/0!</v>
      </c>
      <c r="AK2383"/>
      <c r="AL2383"/>
      <c r="AM2383"/>
      <c r="AN2383"/>
    </row>
    <row r="2384" spans="1:40" x14ac:dyDescent="0.25">
      <c r="A2384"/>
      <c r="B2384">
        <f t="shared" si="1225"/>
        <v>450000</v>
      </c>
      <c r="C2384" s="186" t="str">
        <f t="shared" si="1228"/>
        <v>-4.85731484977821E-07+0.00700420443354025i</v>
      </c>
      <c r="D2384" s="158" t="str">
        <f t="shared" si="1229"/>
        <v>-7.66667039060809+0.0536989006571419i</v>
      </c>
      <c r="E2384" t="str">
        <f t="shared" si="1230"/>
        <v>7.99937748453697-0.0705672457927059i</v>
      </c>
      <c r="F2384" t="str">
        <f t="shared" si="1231"/>
        <v>0.999200701590802+7.04544823054587E-06i</v>
      </c>
      <c r="G2384">
        <f t="shared" si="1226"/>
        <v>1</v>
      </c>
      <c r="H2384" t="str">
        <f t="shared" si="1232"/>
        <v>11.6511949928083+1.06231926345719i</v>
      </c>
      <c r="I2384" t="str">
        <f t="shared" si="1233"/>
        <v>1767.14586764426i</v>
      </c>
      <c r="J2384" t="str">
        <f t="shared" si="1227"/>
        <v>-4226.02819493156+386.594967172799i</v>
      </c>
      <c r="K2384" t="str">
        <f t="shared" si="1234"/>
        <v>0.0379353892417829-0.414687303598084i</v>
      </c>
      <c r="L2384" t="str">
        <f t="shared" si="1235"/>
        <v>0.00488983590230435-0.0453240528122528i</v>
      </c>
      <c r="M2384" t="str">
        <f t="shared" si="1236"/>
        <v>0.0428252251440873-0.460011356410337i</v>
      </c>
      <c r="N2384" t="str">
        <f t="shared" si="1237"/>
        <v>-3.31555830190243i</v>
      </c>
      <c r="O2384" t="str">
        <f t="shared" si="1238"/>
        <v>-0.984906101147476+0.173089491080415i</v>
      </c>
      <c r="P2384" t="str">
        <f t="shared" si="1239"/>
        <v>1.98490610114748-0.173089491080415i</v>
      </c>
      <c r="Q2384" t="str">
        <f t="shared" si="1240"/>
        <v>-1.98490610114748+3.48864779298284i</v>
      </c>
      <c r="R2384" t="str">
        <f t="shared" si="1241"/>
        <v>-0.282033213526038-0.408495422713607i</v>
      </c>
      <c r="S2384" t="str">
        <f t="shared" si="1242"/>
        <v>0.349587997406916i</v>
      </c>
      <c r="T2384" t="str">
        <f t="shared" si="1243"/>
        <v>0.142805096776341-0.0985954263188047i</v>
      </c>
      <c r="U2384" t="e">
        <f t="shared" si="1244"/>
        <v>#DIV/0!</v>
      </c>
      <c r="V2384" t="str">
        <f t="shared" si="1245"/>
        <v>1.33333333333333E-06-0.000235785100876882i</v>
      </c>
      <c r="W2384" t="e">
        <f t="shared" si="1246"/>
        <v>#DIV/0!</v>
      </c>
      <c r="X2384" t="e">
        <f t="shared" si="1247"/>
        <v>#DIV/0!</v>
      </c>
      <c r="Y2384" t="str">
        <f t="shared" si="1248"/>
        <v>0.00083+0.45238934211693i</v>
      </c>
      <c r="Z2384" t="e">
        <f t="shared" si="1249"/>
        <v>#DIV/0!</v>
      </c>
      <c r="AA2384" t="e">
        <f t="shared" si="1250"/>
        <v>#DIV/0!</v>
      </c>
      <c r="AB2384" t="str">
        <f t="shared" si="1251"/>
        <v>0.88057007449506-0.607962767844333i</v>
      </c>
      <c r="AC2384" t="str">
        <f t="shared" si="1252"/>
        <v>0.758040834212342-0.43110837679498i</v>
      </c>
      <c r="AD2384" t="str">
        <f t="shared" si="1253"/>
        <v>1.22239309595249-0.106826520139916i</v>
      </c>
      <c r="AE2384" t="e">
        <f t="shared" si="1254"/>
        <v>#DIV/0!</v>
      </c>
      <c r="AF2384" t="str">
        <f t="shared" si="1255"/>
        <v>-19.3178653834164-1.00862036280005i</v>
      </c>
      <c r="AG2384" t="e">
        <f t="shared" si="1256"/>
        <v>#DIV/0!</v>
      </c>
      <c r="AH2384" t="e">
        <f t="shared" si="1257"/>
        <v>#DIV/0!</v>
      </c>
      <c r="AI2384" t="e">
        <f t="shared" si="1258"/>
        <v>#DIV/0!</v>
      </c>
      <c r="AJ2384" t="e">
        <f t="shared" si="1259"/>
        <v>#DIV/0!</v>
      </c>
      <c r="AK2384"/>
      <c r="AL2384"/>
      <c r="AM2384"/>
      <c r="AN2384"/>
    </row>
    <row r="2385" spans="1:40" x14ac:dyDescent="0.25">
      <c r="A2385"/>
      <c r="B2385">
        <f t="shared" si="1225"/>
        <v>451000</v>
      </c>
      <c r="C2385" s="186" t="str">
        <f t="shared" si="1228"/>
        <v>-4.83579853147744E-07+0.00698867404691854i</v>
      </c>
      <c r="D2385" s="158" t="str">
        <f t="shared" si="1229"/>
        <v>-7.66667037411219+0.0535798343597088i</v>
      </c>
      <c r="E2385" t="str">
        <f t="shared" si="1230"/>
        <v>7.99937471494392-0.0707240374079533i</v>
      </c>
      <c r="F2385" t="str">
        <f t="shared" si="1231"/>
        <v>0.999200701867098+7.06110234133732E-06i</v>
      </c>
      <c r="G2385">
        <f t="shared" si="1226"/>
        <v>1</v>
      </c>
      <c r="H2385" t="str">
        <f t="shared" si="1232"/>
        <v>11.651652876176+1.06000867282528i</v>
      </c>
      <c r="I2385" t="str">
        <f t="shared" si="1233"/>
        <v>1771.07285846125i</v>
      </c>
      <c r="J2385" t="str">
        <f t="shared" si="1227"/>
        <v>-4244.83586112234+387.45406709985i</v>
      </c>
      <c r="K2385" t="str">
        <f t="shared" si="1234"/>
        <v>0.0377686577910515-0.413782604523794i</v>
      </c>
      <c r="L2385" t="str">
        <f t="shared" si="1235"/>
        <v>0.00486842364834611-0.0452258609838146i</v>
      </c>
      <c r="M2385" t="str">
        <f t="shared" si="1236"/>
        <v>0.0426370814393976-0.459008465507609i</v>
      </c>
      <c r="N2385" t="str">
        <f t="shared" si="1237"/>
        <v>-3.32292620923999i</v>
      </c>
      <c r="O2385" t="str">
        <f t="shared" si="1238"/>
        <v>-0.983604072140435+0.180341424161931i</v>
      </c>
      <c r="P2385" t="str">
        <f t="shared" si="1239"/>
        <v>1.98360407214044-0.180341424161931i</v>
      </c>
      <c r="Q2385" t="str">
        <f t="shared" si="1240"/>
        <v>-1.98360407214044+3.50326763340192i</v>
      </c>
      <c r="R2385" t="str">
        <f t="shared" si="1241"/>
        <v>-0.281749183081896-0.406684671097606i</v>
      </c>
      <c r="S2385" t="str">
        <f t="shared" si="1242"/>
        <v>0.350364859623375i</v>
      </c>
      <c r="T2385" t="str">
        <f t="shared" si="1243"/>
        <v>0.142488017700091-0.0987150129794891i</v>
      </c>
      <c r="U2385" t="e">
        <f t="shared" si="1244"/>
        <v>#DIV/0!</v>
      </c>
      <c r="V2385" t="str">
        <f t="shared" si="1245"/>
        <v>1.33333333333333E-06-0.000235262295775159i</v>
      </c>
      <c r="W2385" t="e">
        <f t="shared" si="1246"/>
        <v>#DIV/0!</v>
      </c>
      <c r="X2385" t="e">
        <f t="shared" si="1247"/>
        <v>#DIV/0!</v>
      </c>
      <c r="Y2385" t="str">
        <f t="shared" si="1248"/>
        <v>0.00083+0.453394651766079i</v>
      </c>
      <c r="Z2385" t="e">
        <f t="shared" si="1249"/>
        <v>#DIV/0!</v>
      </c>
      <c r="AA2385" t="e">
        <f t="shared" si="1250"/>
        <v>#DIV/0!</v>
      </c>
      <c r="AB2385" t="str">
        <f t="shared" si="1251"/>
        <v>0.87861488975658-0.608700167538634i</v>
      </c>
      <c r="AC2385" t="str">
        <f t="shared" si="1252"/>
        <v>0.758063044752286-0.429244870934824i</v>
      </c>
      <c r="AD2385" t="str">
        <f t="shared" si="1253"/>
        <v>1.22191827792043-0.111069936231083i</v>
      </c>
      <c r="AE2385" t="e">
        <f t="shared" si="1254"/>
        <v>#DIV/0!</v>
      </c>
      <c r="AF2385" t="str">
        <f t="shared" si="1255"/>
        <v>-19.3183232502882-1.00642883846557i</v>
      </c>
      <c r="AG2385" t="e">
        <f t="shared" si="1256"/>
        <v>#DIV/0!</v>
      </c>
      <c r="AH2385" t="e">
        <f t="shared" si="1257"/>
        <v>#DIV/0!</v>
      </c>
      <c r="AI2385" t="e">
        <f t="shared" si="1258"/>
        <v>#DIV/0!</v>
      </c>
      <c r="AJ2385" t="e">
        <f t="shared" si="1259"/>
        <v>#DIV/0!</v>
      </c>
      <c r="AK2385"/>
      <c r="AL2385"/>
      <c r="AM2385"/>
      <c r="AN2385"/>
    </row>
    <row r="2386" spans="1:40" x14ac:dyDescent="0.25">
      <c r="A2386"/>
      <c r="B2386">
        <f t="shared" si="1225"/>
        <v>452000</v>
      </c>
      <c r="C2386" s="186" t="str">
        <f t="shared" si="1228"/>
        <v>-4.81442486256683E-07+0.00697321237882069i</v>
      </c>
      <c r="D2386" s="158" t="str">
        <f t="shared" si="1229"/>
        <v>-7.66667035772576+0.053461294904292i</v>
      </c>
      <c r="E2386" t="str">
        <f t="shared" si="1230"/>
        <v>7.99937193920497-0.0708808288601555i</v>
      </c>
      <c r="F2386" t="str">
        <f t="shared" si="1231"/>
        <v>0.999200702144003+7.07675643587626E-06i</v>
      </c>
      <c r="G2386">
        <f t="shared" si="1226"/>
        <v>1</v>
      </c>
      <c r="H2386" t="str">
        <f t="shared" si="1232"/>
        <v>11.6521077622552+1.0577080128837i</v>
      </c>
      <c r="I2386" t="str">
        <f t="shared" si="1233"/>
        <v>1774.99984927823i</v>
      </c>
      <c r="J2386" t="str">
        <f t="shared" si="1227"/>
        <v>-4263.68527573974+388.313167026901i</v>
      </c>
      <c r="K2386" t="str">
        <f t="shared" si="1234"/>
        <v>0.0376030202887602-0.412881811750212i</v>
      </c>
      <c r="L2386" t="str">
        <f t="shared" si="1235"/>
        <v>0.00484715119271202-0.0451280886169313i</v>
      </c>
      <c r="M2386" t="str">
        <f t="shared" si="1236"/>
        <v>0.0424501714814722-0.458009900367143i</v>
      </c>
      <c r="N2386" t="str">
        <f t="shared" si="1237"/>
        <v>-3.33029411657755i</v>
      </c>
      <c r="O2386" t="str">
        <f t="shared" si="1238"/>
        <v>-0.982248647386713+0.187583567262628i</v>
      </c>
      <c r="P2386" t="str">
        <f t="shared" si="1239"/>
        <v>1.98224864738671-0.187583567262628i</v>
      </c>
      <c r="Q2386" t="str">
        <f t="shared" si="1240"/>
        <v>-1.98224864738671+3.51787768384018i</v>
      </c>
      <c r="R2386" t="str">
        <f t="shared" si="1241"/>
        <v>-0.281463944175299-0.404879661194554i</v>
      </c>
      <c r="S2386" t="str">
        <f t="shared" si="1242"/>
        <v>0.351141721839836i</v>
      </c>
      <c r="T2386" t="str">
        <f t="shared" si="1243"/>
        <v>0.142170141369785-0.098833733993546i</v>
      </c>
      <c r="U2386" t="e">
        <f t="shared" si="1244"/>
        <v>#DIV/0!</v>
      </c>
      <c r="V2386" t="str">
        <f t="shared" si="1245"/>
        <v>1.33333333333333E-06-0.000234741803970347i</v>
      </c>
      <c r="W2386" t="e">
        <f t="shared" si="1246"/>
        <v>#DIV/0!</v>
      </c>
      <c r="X2386" t="e">
        <f t="shared" si="1247"/>
        <v>#DIV/0!</v>
      </c>
      <c r="Y2386" t="str">
        <f t="shared" si="1248"/>
        <v>0.00083+0.454399961415228i</v>
      </c>
      <c r="Z2386" t="e">
        <f t="shared" si="1249"/>
        <v>#DIV/0!</v>
      </c>
      <c r="AA2386" t="e">
        <f t="shared" si="1250"/>
        <v>#DIV/0!</v>
      </c>
      <c r="AB2386" t="str">
        <f t="shared" si="1251"/>
        <v>0.876654788960625-0.609432229450653i</v>
      </c>
      <c r="AC2386" t="str">
        <f t="shared" si="1252"/>
        <v>0.758088151430213-0.427387075194751i</v>
      </c>
      <c r="AD2386" t="str">
        <f t="shared" si="1253"/>
        <v>1.22141160637443-0.115312045477087i</v>
      </c>
      <c r="AE2386" t="e">
        <f t="shared" si="1254"/>
        <v>#DIV/0!</v>
      </c>
      <c r="AF2386" t="str">
        <f t="shared" si="1255"/>
        <v>-19.318778119981-1.00424671797941i</v>
      </c>
      <c r="AG2386" t="e">
        <f t="shared" si="1256"/>
        <v>#DIV/0!</v>
      </c>
      <c r="AH2386" t="e">
        <f t="shared" si="1257"/>
        <v>#DIV/0!</v>
      </c>
      <c r="AI2386" t="e">
        <f t="shared" si="1258"/>
        <v>#DIV/0!</v>
      </c>
      <c r="AJ2386" t="e">
        <f t="shared" si="1259"/>
        <v>#DIV/0!</v>
      </c>
      <c r="AK2386"/>
      <c r="AL2386"/>
      <c r="AM2386"/>
      <c r="AN2386"/>
    </row>
    <row r="2387" spans="1:40" x14ac:dyDescent="0.25">
      <c r="A2387"/>
      <c r="B2387">
        <f t="shared" si="1225"/>
        <v>453000</v>
      </c>
      <c r="C2387" s="186" t="str">
        <f t="shared" si="1228"/>
        <v>-4.7931925848405E-07+0.00695781897415721i</v>
      </c>
      <c r="D2387" s="158" t="str">
        <f t="shared" si="1229"/>
        <v>-7.66667034144766+0.053343278801872i</v>
      </c>
      <c r="E2387" t="str">
        <f t="shared" si="1230"/>
        <v>7.99936915732014-0.0710376201489511i</v>
      </c>
      <c r="F2387" t="str">
        <f t="shared" si="1231"/>
        <v>0.999200702421527+7.09241051412679E-06i</v>
      </c>
      <c r="G2387">
        <f t="shared" si="1226"/>
        <v>1</v>
      </c>
      <c r="H2387" t="str">
        <f t="shared" si="1232"/>
        <v>11.6525596770655+1.05541722040561i</v>
      </c>
      <c r="I2387" t="str">
        <f t="shared" si="1233"/>
        <v>1778.92684009522i</v>
      </c>
      <c r="J2387" t="str">
        <f t="shared" si="1227"/>
        <v>-4282.57643878375+389.172266953951i</v>
      </c>
      <c r="K2387" t="str">
        <f t="shared" si="1234"/>
        <v>0.0374384672106638-0.411984900248655i</v>
      </c>
      <c r="L2387" t="str">
        <f t="shared" si="1235"/>
        <v>0.00482601732576781-0.0450307330633503i</v>
      </c>
      <c r="M2387" t="str">
        <f t="shared" si="1236"/>
        <v>0.0422644845364316-0.457015633312005i</v>
      </c>
      <c r="N2387" t="str">
        <f t="shared" si="1237"/>
        <v>-3.33766202391511i</v>
      </c>
      <c r="O2387" t="str">
        <f t="shared" si="1238"/>
        <v>-0.980839900466645+0.194815527236878i</v>
      </c>
      <c r="P2387" t="str">
        <f t="shared" si="1239"/>
        <v>1.98083990046665-0.194815527236878i</v>
      </c>
      <c r="Q2387" t="str">
        <f t="shared" si="1240"/>
        <v>-1.98083990046665+3.53247755115199i</v>
      </c>
      <c r="R2387" t="str">
        <f t="shared" si="1241"/>
        <v>-0.281177491796036-0.403080355072485i</v>
      </c>
      <c r="S2387" t="str">
        <f t="shared" si="1242"/>
        <v>0.351918584056295i</v>
      </c>
      <c r="T2387" t="str">
        <f t="shared" si="1243"/>
        <v>0.141851467818018-0.0989515847813615i</v>
      </c>
      <c r="U2387" t="e">
        <f t="shared" si="1244"/>
        <v>#DIV/0!</v>
      </c>
      <c r="V2387" t="str">
        <f t="shared" si="1245"/>
        <v>1.33333333333333E-06-0.000234223610142598i</v>
      </c>
      <c r="W2387" t="e">
        <f t="shared" si="1246"/>
        <v>#DIV/0!</v>
      </c>
      <c r="X2387" t="e">
        <f t="shared" si="1247"/>
        <v>#DIV/0!</v>
      </c>
      <c r="Y2387" t="str">
        <f t="shared" si="1248"/>
        <v>0.00083+0.455405271064376i</v>
      </c>
      <c r="Z2387" t="e">
        <f t="shared" si="1249"/>
        <v>#DIV/0!</v>
      </c>
      <c r="AA2387" t="e">
        <f t="shared" si="1250"/>
        <v>#DIV/0!</v>
      </c>
      <c r="AB2387" t="str">
        <f t="shared" si="1251"/>
        <v>0.874689772308183-0.610158925341406i</v>
      </c>
      <c r="AC2387" t="str">
        <f t="shared" si="1252"/>
        <v>0.758116144670019-0.425534952707815i</v>
      </c>
      <c r="AD2387" t="str">
        <f t="shared" si="1253"/>
        <v>1.22087307016459-0.119552606554926i</v>
      </c>
      <c r="AE2387" t="e">
        <f t="shared" si="1254"/>
        <v>#DIV/0!</v>
      </c>
      <c r="AF2387" t="str">
        <f t="shared" si="1255"/>
        <v>-19.3192300185132-1.00207394160374i</v>
      </c>
      <c r="AG2387" t="e">
        <f t="shared" si="1256"/>
        <v>#DIV/0!</v>
      </c>
      <c r="AH2387" t="e">
        <f t="shared" si="1257"/>
        <v>#DIV/0!</v>
      </c>
      <c r="AI2387" t="e">
        <f t="shared" si="1258"/>
        <v>#DIV/0!</v>
      </c>
      <c r="AJ2387" t="e">
        <f t="shared" si="1259"/>
        <v>#DIV/0!</v>
      </c>
      <c r="AK2387"/>
      <c r="AL2387"/>
      <c r="AM2387"/>
      <c r="AN2387"/>
    </row>
    <row r="2388" spans="1:40" x14ac:dyDescent="0.25">
      <c r="A2388"/>
      <c r="B2388">
        <f t="shared" si="1225"/>
        <v>454000</v>
      </c>
      <c r="C2388" s="186" t="str">
        <f t="shared" si="1228"/>
        <v>-4.77210045393408E-07+0.00694249338184811i</v>
      </c>
      <c r="D2388" s="158" t="str">
        <f t="shared" si="1229"/>
        <v>-7.66667032527705+0.0532257825941689i</v>
      </c>
      <c r="E2388" t="str">
        <f t="shared" si="1230"/>
        <v>7.99936636928943-0.0711944112739789i</v>
      </c>
      <c r="F2388" t="str">
        <f t="shared" si="1231"/>
        <v>0.999200702699659+7.10806457605277E-06i</v>
      </c>
      <c r="G2388">
        <f t="shared" si="1226"/>
        <v>1</v>
      </c>
      <c r="H2388" t="str">
        <f t="shared" si="1232"/>
        <v>11.653008646346+1.05313623269393i</v>
      </c>
      <c r="I2388" t="str">
        <f t="shared" si="1233"/>
        <v>1782.85383091221i</v>
      </c>
      <c r="J2388" t="str">
        <f t="shared" si="1227"/>
        <v>-4301.50935025439+390.031366881002i</v>
      </c>
      <c r="K2388" t="str">
        <f t="shared" si="1234"/>
        <v>0.0372749891356703-0.411091845201864i</v>
      </c>
      <c r="L2388" t="str">
        <f t="shared" si="1235"/>
        <v>0.00480502085088316-0.0449337916967611i</v>
      </c>
      <c r="M2388" t="str">
        <f t="shared" si="1236"/>
        <v>0.0420800099865535-0.456025636898625i</v>
      </c>
      <c r="N2388" t="str">
        <f t="shared" si="1237"/>
        <v>-3.34502993125267i</v>
      </c>
      <c r="O2388" t="str">
        <f t="shared" si="1238"/>
        <v>-0.979377907855202+0.202036911491857i</v>
      </c>
      <c r="P2388" t="str">
        <f t="shared" si="1239"/>
        <v>1.9793779078552-0.202036911491857i</v>
      </c>
      <c r="Q2388" t="str">
        <f t="shared" si="1240"/>
        <v>-1.9793779078552+3.54706684274453i</v>
      </c>
      <c r="R2388" t="str">
        <f t="shared" si="1241"/>
        <v>-0.280889820909118-0.401286715168002i</v>
      </c>
      <c r="S2388" t="str">
        <f t="shared" si="1242"/>
        <v>0.352695446272754i</v>
      </c>
      <c r="T2388" t="str">
        <f t="shared" si="1243"/>
        <v>0.141531997089506-0.0990685607390153i</v>
      </c>
      <c r="U2388" t="e">
        <f t="shared" si="1244"/>
        <v>#DIV/0!</v>
      </c>
      <c r="V2388" t="str">
        <f t="shared" si="1245"/>
        <v>1.33333333333333E-06-0.000233707699107042i</v>
      </c>
      <c r="W2388" t="e">
        <f t="shared" si="1246"/>
        <v>#DIV/0!</v>
      </c>
      <c r="X2388" t="e">
        <f t="shared" si="1247"/>
        <v>#DIV/0!</v>
      </c>
      <c r="Y2388" t="str">
        <f t="shared" si="1248"/>
        <v>0.00083+0.456410580713525i</v>
      </c>
      <c r="Z2388" t="e">
        <f t="shared" si="1249"/>
        <v>#DIV/0!</v>
      </c>
      <c r="AA2388" t="e">
        <f t="shared" si="1250"/>
        <v>#DIV/0!</v>
      </c>
      <c r="AB2388" t="str">
        <f t="shared" si="1251"/>
        <v>0.872719840074984-0.61088022682203i</v>
      </c>
      <c r="AC2388" t="str">
        <f t="shared" si="1252"/>
        <v>0.758147015080526-0.42368846694952i</v>
      </c>
      <c r="AD2388" t="str">
        <f t="shared" si="1253"/>
        <v>1.2203026599942-0.123791377830193i</v>
      </c>
      <c r="AE2388" t="e">
        <f t="shared" si="1254"/>
        <v>#DIV/0!</v>
      </c>
      <c r="AF2388" t="str">
        <f t="shared" si="1255"/>
        <v>-19.319678971623-0.999910450099761i</v>
      </c>
      <c r="AG2388" t="e">
        <f t="shared" si="1256"/>
        <v>#DIV/0!</v>
      </c>
      <c r="AH2388" t="e">
        <f t="shared" si="1257"/>
        <v>#DIV/0!</v>
      </c>
      <c r="AI2388" t="e">
        <f t="shared" si="1258"/>
        <v>#DIV/0!</v>
      </c>
      <c r="AJ2388" t="e">
        <f t="shared" si="1259"/>
        <v>#DIV/0!</v>
      </c>
      <c r="AK2388"/>
      <c r="AL2388"/>
      <c r="AM2388"/>
      <c r="AN2388"/>
    </row>
    <row r="2389" spans="1:40" x14ac:dyDescent="0.25">
      <c r="A2389"/>
      <c r="B2389">
        <f t="shared" si="1225"/>
        <v>455000</v>
      </c>
      <c r="C2389" s="186" t="str">
        <f t="shared" si="1228"/>
        <v>-4.75114723914251E-07+0.00692723515477895i</v>
      </c>
      <c r="D2389" s="158" t="str">
        <f t="shared" si="1229"/>
        <v>-7.66667030921286+0.0531088028533053i</v>
      </c>
      <c r="E2389" t="str">
        <f t="shared" si="1230"/>
        <v>7.99936357511288-0.0713512022348775i</v>
      </c>
      <c r="F2389" t="str">
        <f t="shared" si="1231"/>
        <v>0.999200702978409+7.12371862161832E-06i</v>
      </c>
      <c r="G2389">
        <f t="shared" si="1226"/>
        <v>1</v>
      </c>
      <c r="H2389" t="str">
        <f t="shared" si="1232"/>
        <v>11.653454695558+1.0508649875758i</v>
      </c>
      <c r="I2389" t="str">
        <f t="shared" si="1233"/>
        <v>1786.78082172919i</v>
      </c>
      <c r="J2389" t="str">
        <f t="shared" si="1227"/>
        <v>-4320.48401015163+390.890466808052i</v>
      </c>
      <c r="K2389" t="str">
        <f t="shared" si="1234"/>
        <v>0.0371125767445082-0.410202622001807i</v>
      </c>
      <c r="L2389" t="str">
        <f t="shared" si="1235"/>
        <v>0.00478416058426495-0.0448372619125719i</v>
      </c>
      <c r="M2389" t="str">
        <f t="shared" si="1236"/>
        <v>0.0418967373287732-0.455039883914379i</v>
      </c>
      <c r="N2389" t="str">
        <f t="shared" si="1237"/>
        <v>-3.35239783859023i</v>
      </c>
      <c r="O2389" t="str">
        <f t="shared" si="1238"/>
        <v>-0.977862748917841+0.209247328008849i</v>
      </c>
      <c r="P2389" t="str">
        <f t="shared" si="1239"/>
        <v>1.97786274891784-0.209247328008849i</v>
      </c>
      <c r="Q2389" t="str">
        <f t="shared" si="1240"/>
        <v>-1.97786274891784+3.56164516659908i</v>
      </c>
      <c r="R2389" t="str">
        <f t="shared" si="1241"/>
        <v>-0.280600926454708-0.399498704282746i</v>
      </c>
      <c r="S2389" t="str">
        <f t="shared" si="1242"/>
        <v>0.353472308489216i</v>
      </c>
      <c r="T2389" t="str">
        <f t="shared" si="1243"/>
        <v>0.141211729241273-0.0991846572381584i</v>
      </c>
      <c r="U2389" t="e">
        <f t="shared" si="1244"/>
        <v>#DIV/0!</v>
      </c>
      <c r="V2389" t="str">
        <f t="shared" si="1245"/>
        <v>1.33333333333333E-06-0.000233194055812301i</v>
      </c>
      <c r="W2389" t="e">
        <f t="shared" si="1246"/>
        <v>#DIV/0!</v>
      </c>
      <c r="X2389" t="e">
        <f t="shared" si="1247"/>
        <v>#DIV/0!</v>
      </c>
      <c r="Y2389" t="str">
        <f t="shared" si="1248"/>
        <v>0.00083+0.457415890362674i</v>
      </c>
      <c r="Z2389" t="e">
        <f t="shared" si="1249"/>
        <v>#DIV/0!</v>
      </c>
      <c r="AA2389" t="e">
        <f t="shared" si="1250"/>
        <v>#DIV/0!</v>
      </c>
      <c r="AB2389" t="str">
        <f t="shared" si="1251"/>
        <v>0.870744992612651-0.611596105353026i</v>
      </c>
      <c r="AC2389" t="str">
        <f t="shared" si="1252"/>
        <v>0.75818075345351-0.421847581734764i</v>
      </c>
      <c r="AD2389" t="str">
        <f t="shared" si="1253"/>
        <v>1.21970036842487-0.128028117371546i</v>
      </c>
      <c r="AE2389" t="e">
        <f t="shared" si="1254"/>
        <v>#DIV/0!</v>
      </c>
      <c r="AF2389" t="str">
        <f t="shared" si="1255"/>
        <v>-19.3201250047709-0.997756184722495i</v>
      </c>
      <c r="AG2389" t="e">
        <f t="shared" si="1256"/>
        <v>#DIV/0!</v>
      </c>
      <c r="AH2389" t="e">
        <f t="shared" si="1257"/>
        <v>#DIV/0!</v>
      </c>
      <c r="AI2389" t="e">
        <f t="shared" si="1258"/>
        <v>#DIV/0!</v>
      </c>
      <c r="AJ2389" t="e">
        <f t="shared" si="1259"/>
        <v>#DIV/0!</v>
      </c>
      <c r="AK2389"/>
      <c r="AL2389"/>
      <c r="AM2389"/>
      <c r="AN2389"/>
    </row>
    <row r="2390" spans="1:40" x14ac:dyDescent="0.25">
      <c r="A2390"/>
      <c r="B2390">
        <f t="shared" si="1225"/>
        <v>456000</v>
      </c>
      <c r="C2390" s="186" t="str">
        <f t="shared" si="1228"/>
        <v>-4.73033172324057E-07+0.00691204384975742i</v>
      </c>
      <c r="D2390" s="158" t="str">
        <f t="shared" si="1229"/>
        <v>-7.66667029325431+0.0529923361814736i</v>
      </c>
      <c r="E2390" t="str">
        <f t="shared" si="1230"/>
        <v>7.99936077479047-0.0715079930312855i</v>
      </c>
      <c r="F2390" t="str">
        <f t="shared" si="1231"/>
        <v>0.999200703257769+7.13937265078727E-06i</v>
      </c>
      <c r="G2390">
        <f t="shared" si="1226"/>
        <v>1</v>
      </c>
      <c r="H2390" t="str">
        <f t="shared" si="1232"/>
        <v>11.65389784989+1.04860342339724i</v>
      </c>
      <c r="I2390" t="str">
        <f t="shared" si="1233"/>
        <v>1790.70781254618i</v>
      </c>
      <c r="J2390" t="str">
        <f t="shared" si="1227"/>
        <v>-4339.5004184755+391.749566735103i</v>
      </c>
      <c r="K2390" t="str">
        <f t="shared" si="1234"/>
        <v>0.036951220818412-0.409317206247497i</v>
      </c>
      <c r="L2390" t="str">
        <f t="shared" si="1235"/>
        <v>0.00476343535479306-0.0447411411276887i</v>
      </c>
      <c r="M2390" t="str">
        <f t="shared" si="1236"/>
        <v>0.0417146561732051-0.454058347375186i</v>
      </c>
      <c r="N2390" t="str">
        <f t="shared" si="1237"/>
        <v>-3.35976574592779i</v>
      </c>
      <c r="O2390" t="str">
        <f t="shared" si="1238"/>
        <v>-0.976294505906199+0.216446385364531i</v>
      </c>
      <c r="P2390" t="str">
        <f t="shared" si="1239"/>
        <v>1.9762945059062-0.216446385364531i</v>
      </c>
      <c r="Q2390" t="str">
        <f t="shared" si="1240"/>
        <v>-1.9762945059062+3.57621213129232i</v>
      </c>
      <c r="R2390" t="str">
        <f t="shared" si="1241"/>
        <v>-0.280310803348025-0.397716285579896i</v>
      </c>
      <c r="S2390" t="str">
        <f t="shared" si="1242"/>
        <v>0.354249170705675i</v>
      </c>
      <c r="T2390" t="str">
        <f t="shared" si="1243"/>
        <v>0.14089066434282-0.0992998696258794i</v>
      </c>
      <c r="U2390" t="e">
        <f t="shared" si="1244"/>
        <v>#DIV/0!</v>
      </c>
      <c r="V2390" t="str">
        <f t="shared" si="1245"/>
        <v>1.33333333333333E-06-0.000232682665339028i</v>
      </c>
      <c r="W2390" t="e">
        <f t="shared" si="1246"/>
        <v>#DIV/0!</v>
      </c>
      <c r="X2390" t="e">
        <f t="shared" si="1247"/>
        <v>#DIV/0!</v>
      </c>
      <c r="Y2390" t="str">
        <f t="shared" si="1248"/>
        <v>0.00083+0.458421200011823i</v>
      </c>
      <c r="Z2390" t="e">
        <f t="shared" si="1249"/>
        <v>#DIV/0!</v>
      </c>
      <c r="AA2390" t="e">
        <f t="shared" si="1250"/>
        <v>#DIV/0!</v>
      </c>
      <c r="AB2390" t="str">
        <f t="shared" si="1251"/>
        <v>0.868765230349745-0.612306532243441i</v>
      </c>
      <c r="AC2390" t="str">
        <f t="shared" si="1252"/>
        <v>0.758217350761787-0.420012261214771i</v>
      </c>
      <c r="AD2390" t="str">
        <f t="shared" si="1253"/>
        <v>1.21906618988138-0.132262582965337i</v>
      </c>
      <c r="AE2390" t="e">
        <f t="shared" si="1254"/>
        <v>#DIV/0!</v>
      </c>
      <c r="AF2390" t="str">
        <f t="shared" si="1255"/>
        <v>-19.3205681431443-0.995611087215767i</v>
      </c>
      <c r="AG2390" t="e">
        <f t="shared" si="1256"/>
        <v>#DIV/0!</v>
      </c>
      <c r="AH2390" t="e">
        <f t="shared" si="1257"/>
        <v>#DIV/0!</v>
      </c>
      <c r="AI2390" t="e">
        <f t="shared" si="1258"/>
        <v>#DIV/0!</v>
      </c>
      <c r="AJ2390" t="e">
        <f t="shared" si="1259"/>
        <v>#DIV/0!</v>
      </c>
      <c r="AK2390"/>
      <c r="AL2390"/>
      <c r="AM2390"/>
      <c r="AN2390"/>
    </row>
    <row r="2391" spans="1:40" x14ac:dyDescent="0.25">
      <c r="A2391"/>
      <c r="B2391">
        <f t="shared" si="1225"/>
        <v>457000</v>
      </c>
      <c r="C2391" s="186" t="str">
        <f t="shared" si="1228"/>
        <v>-4.70965270230593E-07+0.00689691902747028i</v>
      </c>
      <c r="D2391" s="158" t="str">
        <f t="shared" si="1229"/>
        <v>-7.66667027740041+0.0528763792106055i</v>
      </c>
      <c r="E2391" t="str">
        <f t="shared" si="1230"/>
        <v>7.99935796832224-0.0716647836628418i</v>
      </c>
      <c r="F2391" t="str">
        <f t="shared" si="1231"/>
        <v>0.999200703537746+7.15502666352376E-06i</v>
      </c>
      <c r="G2391">
        <f t="shared" si="1226"/>
        <v>1</v>
      </c>
      <c r="H2391" t="str">
        <f t="shared" si="1232"/>
        <v>11.6543381342598+1.04635147901773i</v>
      </c>
      <c r="I2391" t="str">
        <f t="shared" si="1233"/>
        <v>1794.63480336317i</v>
      </c>
      <c r="J2391" t="str">
        <f t="shared" si="1227"/>
        <v>-4358.55857522598+392.608666662154i</v>
      </c>
      <c r="K2391" t="str">
        <f t="shared" si="1234"/>
        <v>0.0367909122378271-0.408435573742839i</v>
      </c>
      <c r="L2391" t="str">
        <f t="shared" si="1235"/>
        <v>0.00474284400385852-0.0446454267802978i</v>
      </c>
      <c r="M2391" t="str">
        <f t="shared" si="1236"/>
        <v>0.0415337562416856-0.453081000523137i</v>
      </c>
      <c r="N2391" t="str">
        <f t="shared" si="1237"/>
        <v>-3.36713365326536i</v>
      </c>
      <c r="O2391" t="str">
        <f t="shared" si="1238"/>
        <v>-0.974673263953618+0.223633692752233i</v>
      </c>
      <c r="P2391" t="str">
        <f t="shared" si="1239"/>
        <v>1.97467326395362-0.223633692752233i</v>
      </c>
      <c r="Q2391" t="str">
        <f t="shared" si="1240"/>
        <v>-1.97467326395362+3.59076734601759i</v>
      </c>
      <c r="R2391" t="str">
        <f t="shared" si="1241"/>
        <v>-0.280019446479256-0.395939422580729i</v>
      </c>
      <c r="S2391" t="str">
        <f t="shared" si="1242"/>
        <v>0.355026032922134i</v>
      </c>
      <c r="T2391" t="str">
        <f t="shared" si="1243"/>
        <v>0.140568802476317-0.0994141932245821i</v>
      </c>
      <c r="U2391" t="e">
        <f t="shared" si="1244"/>
        <v>#DIV/0!</v>
      </c>
      <c r="V2391" t="str">
        <f t="shared" si="1245"/>
        <v>1.33333333333333E-06-0.000232173512898461i</v>
      </c>
      <c r="W2391" t="e">
        <f t="shared" si="1246"/>
        <v>#DIV/0!</v>
      </c>
      <c r="X2391" t="e">
        <f t="shared" si="1247"/>
        <v>#DIV/0!</v>
      </c>
      <c r="Y2391" t="str">
        <f t="shared" si="1248"/>
        <v>0.00083+0.459426509660971i</v>
      </c>
      <c r="Z2391" t="e">
        <f t="shared" si="1249"/>
        <v>#DIV/0!</v>
      </c>
      <c r="AA2391" t="e">
        <f t="shared" si="1250"/>
        <v>#DIV/0!</v>
      </c>
      <c r="AB2391" t="str">
        <f t="shared" si="1251"/>
        <v>0.866780553792944-0.613011478650108i</v>
      </c>
      <c r="AC2391" t="str">
        <f t="shared" si="1252"/>
        <v>0.758256798157311-0.418182469874115i</v>
      </c>
      <c r="AD2391" t="str">
        <f t="shared" si="1253"/>
        <v>1.2184001206565-0.136494532130237i</v>
      </c>
      <c r="AE2391" t="e">
        <f t="shared" si="1254"/>
        <v>#DIV/0!</v>
      </c>
      <c r="AF2391" t="str">
        <f t="shared" si="1255"/>
        <v>-19.3210084116602-0.993475099807124i</v>
      </c>
      <c r="AG2391" t="e">
        <f t="shared" si="1256"/>
        <v>#DIV/0!</v>
      </c>
      <c r="AH2391" t="e">
        <f t="shared" si="1257"/>
        <v>#DIV/0!</v>
      </c>
      <c r="AI2391" t="e">
        <f t="shared" si="1258"/>
        <v>#DIV/0!</v>
      </c>
      <c r="AJ2391" t="e">
        <f t="shared" si="1259"/>
        <v>#DIV/0!</v>
      </c>
      <c r="AK2391"/>
      <c r="AL2391"/>
      <c r="AM2391"/>
      <c r="AN2391"/>
    </row>
    <row r="2392" spans="1:40" x14ac:dyDescent="0.25">
      <c r="A2392"/>
      <c r="B2392">
        <f t="shared" si="1225"/>
        <v>458000</v>
      </c>
      <c r="C2392" s="186" t="str">
        <f t="shared" si="1228"/>
        <v>-4.68910898554516E-07+0.0068818602524411i</v>
      </c>
      <c r="D2392" s="158" t="str">
        <f t="shared" si="1229"/>
        <v>-7.66667026165024+0.0527609286020485i</v>
      </c>
      <c r="E2392" t="str">
        <f t="shared" si="1230"/>
        <v>7.99935515570818-0.0718215741291849i</v>
      </c>
      <c r="F2392" t="str">
        <f t="shared" si="1231"/>
        <v>0.999200703818332+7.17068065979163E-06i</v>
      </c>
      <c r="G2392">
        <f t="shared" si="1226"/>
        <v>1</v>
      </c>
      <c r="H2392" t="str">
        <f t="shared" si="1232"/>
        <v>11.6547755733184+1.04410909380504i</v>
      </c>
      <c r="I2392" t="str">
        <f t="shared" si="1233"/>
        <v>1798.56179418016i</v>
      </c>
      <c r="J2392" t="str">
        <f t="shared" si="1227"/>
        <v>-4377.65848040308+393.467766589204i</v>
      </c>
      <c r="K2392" t="str">
        <f t="shared" si="1234"/>
        <v>0.0366316419811349-0.407557700494505i</v>
      </c>
      <c r="L2392" t="str">
        <f t="shared" si="1235"/>
        <v>0.00472238538520411-0.0445501163296501i</v>
      </c>
      <c r="M2392" t="str">
        <f t="shared" si="1236"/>
        <v>0.041354027366339-0.452107816824155i</v>
      </c>
      <c r="N2392" t="str">
        <f t="shared" si="1237"/>
        <v>-3.37450156060292i</v>
      </c>
      <c r="O2392" t="str">
        <f t="shared" si="1238"/>
        <v>-0.972999111070542+0.23080886000311i</v>
      </c>
      <c r="P2392" t="str">
        <f t="shared" si="1239"/>
        <v>1.97299911107054-0.23080886000311i</v>
      </c>
      <c r="Q2392" t="str">
        <f t="shared" si="1240"/>
        <v>-1.97299911107054+3.60531042060603i</v>
      </c>
      <c r="R2392" t="str">
        <f t="shared" si="1241"/>
        <v>-0.279726850713481-0.39416807916124i</v>
      </c>
      <c r="S2392" t="str">
        <f t="shared" si="1242"/>
        <v>0.355802895138595i</v>
      </c>
      <c r="T2392" t="str">
        <f t="shared" si="1243"/>
        <v>0.140246143736788-0.0995276233318581i</v>
      </c>
      <c r="U2392" t="e">
        <f t="shared" si="1244"/>
        <v>#DIV/0!</v>
      </c>
      <c r="V2392" t="str">
        <f t="shared" si="1245"/>
        <v>1.33333333333333E-06-0.000231666583830997i</v>
      </c>
      <c r="W2392" t="e">
        <f t="shared" si="1246"/>
        <v>#DIV/0!</v>
      </c>
      <c r="X2392" t="e">
        <f t="shared" si="1247"/>
        <v>#DIV/0!</v>
      </c>
      <c r="Y2392" t="str">
        <f t="shared" si="1248"/>
        <v>0.00083+0.46043181931012i</v>
      </c>
      <c r="Z2392" t="e">
        <f t="shared" si="1249"/>
        <v>#DIV/0!</v>
      </c>
      <c r="AA2392" t="e">
        <f t="shared" si="1250"/>
        <v>#DIV/0!</v>
      </c>
      <c r="AB2392" t="str">
        <f t="shared" si="1251"/>
        <v>0.86479096352819-0.613710915576862i</v>
      </c>
      <c r="AC2392" t="str">
        <f t="shared" si="1252"/>
        <v>0.758299086969299-0.416358172527774i</v>
      </c>
      <c r="AD2392" t="str">
        <f t="shared" si="1253"/>
        <v>1.21770215891575-0.140723722131948i</v>
      </c>
      <c r="AE2392" t="e">
        <f t="shared" si="1254"/>
        <v>#DIV/0!</v>
      </c>
      <c r="AF2392" t="str">
        <f t="shared" si="1255"/>
        <v>-19.3214458349686-0.991348165202991i</v>
      </c>
      <c r="AG2392" t="e">
        <f t="shared" si="1256"/>
        <v>#DIV/0!</v>
      </c>
      <c r="AH2392" t="e">
        <f t="shared" si="1257"/>
        <v>#DIV/0!</v>
      </c>
      <c r="AI2392" t="e">
        <f t="shared" si="1258"/>
        <v>#DIV/0!</v>
      </c>
      <c r="AJ2392" t="e">
        <f t="shared" si="1259"/>
        <v>#DIV/0!</v>
      </c>
      <c r="AK2392"/>
      <c r="AL2392"/>
      <c r="AM2392"/>
      <c r="AN2392"/>
    </row>
    <row r="2393" spans="1:40" x14ac:dyDescent="0.25">
      <c r="A2393"/>
      <c r="B2393">
        <f t="shared" ref="B2393:B2456" si="1260">B2392+1000</f>
        <v>459000</v>
      </c>
      <c r="C2393" s="186" t="str">
        <f t="shared" si="1228"/>
        <v>-4.66869939512235E-07+0.00686686709298849i</v>
      </c>
      <c r="D2393" s="158" t="str">
        <f t="shared" si="1229"/>
        <v>-7.66667024600288+0.0526459810462451i</v>
      </c>
      <c r="E2393" t="str">
        <f t="shared" si="1230"/>
        <v>7.99935233694832-0.0719783644299535i</v>
      </c>
      <c r="F2393" t="str">
        <f t="shared" si="1231"/>
        <v>0.999200704099537+7.18633463955499E-06i</v>
      </c>
      <c r="G2393">
        <f t="shared" si="1226"/>
        <v>1</v>
      </c>
      <c r="H2393" t="str">
        <f t="shared" si="1232"/>
        <v>11.6552101914539+1.04187620762992i</v>
      </c>
      <c r="I2393" t="str">
        <f t="shared" si="1233"/>
        <v>1802.48878499714i</v>
      </c>
      <c r="J2393" t="str">
        <f t="shared" si="1227"/>
        <v>-4396.80013400679+394.326866516255i</v>
      </c>
      <c r="K2393" t="str">
        <f t="shared" si="1234"/>
        <v>0.0364734011233972-0.406683562709835i</v>
      </c>
      <c r="L2393" t="str">
        <f t="shared" si="1235"/>
        <v>0.00470205836476727-0.0444552072558481i</v>
      </c>
      <c r="M2393" t="str">
        <f t="shared" si="1236"/>
        <v>0.0411754594881645-0.451138769965683i</v>
      </c>
      <c r="N2393" t="str">
        <f t="shared" si="1237"/>
        <v>-3.38186946794048i</v>
      </c>
      <c r="O2393" t="str">
        <f t="shared" si="1238"/>
        <v>-0.971272138139718+0.237971497607384i</v>
      </c>
      <c r="P2393" t="str">
        <f t="shared" si="1239"/>
        <v>1.97127213813972-0.237971497607384i</v>
      </c>
      <c r="Q2393" t="str">
        <f t="shared" si="1240"/>
        <v>-1.97127213813972+3.61984096554786i</v>
      </c>
      <c r="R2393" t="str">
        <f t="shared" si="1241"/>
        <v>-0.279433010890581-0.392402219548793i</v>
      </c>
      <c r="S2393" t="str">
        <f t="shared" si="1242"/>
        <v>0.356579757355054i</v>
      </c>
      <c r="T2393" t="str">
        <f t="shared" si="1243"/>
        <v>0.139922688232293-0.0996401552203555i</v>
      </c>
      <c r="U2393" t="e">
        <f t="shared" si="1244"/>
        <v>#DIV/0!</v>
      </c>
      <c r="V2393" t="str">
        <f t="shared" si="1245"/>
        <v>1.33333333333333E-06-0.000231161863604786i</v>
      </c>
      <c r="W2393" t="e">
        <f t="shared" si="1246"/>
        <v>#DIV/0!</v>
      </c>
      <c r="X2393" t="e">
        <f t="shared" si="1247"/>
        <v>#DIV/0!</v>
      </c>
      <c r="Y2393" t="str">
        <f t="shared" si="1248"/>
        <v>0.00083+0.461437128959269i</v>
      </c>
      <c r="Z2393" t="e">
        <f t="shared" si="1249"/>
        <v>#DIV/0!</v>
      </c>
      <c r="AA2393" t="e">
        <f t="shared" si="1250"/>
        <v>#DIV/0!</v>
      </c>
      <c r="AB2393" t="str">
        <f t="shared" si="1251"/>
        <v>0.862796460221805-0.61440481387373i</v>
      </c>
      <c r="AC2393" t="str">
        <f t="shared" si="1252"/>
        <v>0.758344208702406-0.414539334318201i</v>
      </c>
      <c r="AD2393" t="str">
        <f t="shared" si="1253"/>
        <v>1.21697230470185-0.144949909998025i</v>
      </c>
      <c r="AE2393" t="e">
        <f t="shared" si="1254"/>
        <v>#DIV/0!</v>
      </c>
      <c r="AF2393" t="str">
        <f t="shared" si="1255"/>
        <v>-19.3218804374568-0.989230226583675i</v>
      </c>
      <c r="AG2393" t="e">
        <f t="shared" si="1256"/>
        <v>#DIV/0!</v>
      </c>
      <c r="AH2393" t="e">
        <f t="shared" si="1257"/>
        <v>#DIV/0!</v>
      </c>
      <c r="AI2393" t="e">
        <f t="shared" si="1258"/>
        <v>#DIV/0!</v>
      </c>
      <c r="AJ2393" t="e">
        <f t="shared" si="1259"/>
        <v>#DIV/0!</v>
      </c>
      <c r="AK2393"/>
      <c r="AL2393"/>
      <c r="AM2393"/>
      <c r="AN2393"/>
    </row>
    <row r="2394" spans="1:40" x14ac:dyDescent="0.25">
      <c r="A2394"/>
      <c r="B2394">
        <f t="shared" si="1260"/>
        <v>460000</v>
      </c>
      <c r="C2394" s="186" t="str">
        <f t="shared" si="1228"/>
        <v>-4.64842276599018E-07+0.00685193912118478i</v>
      </c>
      <c r="D2394" s="158" t="str">
        <f t="shared" si="1229"/>
        <v>-7.66667023045748+0.0525315332624167i</v>
      </c>
      <c r="E2394" t="str">
        <f t="shared" si="1230"/>
        <v>7.99934951204267-0.0721351545647863i</v>
      </c>
      <c r="F2394" t="str">
        <f t="shared" si="1231"/>
        <v>0.99920070438135+0.0000072019886027777i</v>
      </c>
      <c r="G2394">
        <f t="shared" si="1226"/>
        <v>1</v>
      </c>
      <c r="H2394" t="str">
        <f t="shared" si="1232"/>
        <v>11.6556420127943+1.03965276086103i</v>
      </c>
      <c r="I2394" t="str">
        <f t="shared" si="1233"/>
        <v>1806.41577581413i</v>
      </c>
      <c r="J2394" t="str">
        <f t="shared" si="1227"/>
        <v>-4415.98353603712+395.185966443306i</v>
      </c>
      <c r="K2394" t="str">
        <f t="shared" si="1234"/>
        <v>0.0363161808351184-0.405813136794768i</v>
      </c>
      <c r="L2394" t="str">
        <f t="shared" si="1235"/>
        <v>0.00468186182052538-0.0443606970596359i</v>
      </c>
      <c r="M2394" t="str">
        <f t="shared" si="1236"/>
        <v>0.0409980426556438-0.450173833854404i</v>
      </c>
      <c r="N2394" t="str">
        <f t="shared" si="1237"/>
        <v>-3.38923737527804i</v>
      </c>
      <c r="O2394" t="str">
        <f t="shared" si="1238"/>
        <v>-0.969492438911275+0.245121216735451i</v>
      </c>
      <c r="P2394" t="str">
        <f t="shared" si="1239"/>
        <v>1.96949243891128-0.245121216735451i</v>
      </c>
      <c r="Q2394" t="str">
        <f t="shared" si="1240"/>
        <v>-1.96949243891128+3.63435859201349i</v>
      </c>
      <c r="R2394" t="str">
        <f t="shared" si="1241"/>
        <v>-0.27913792182515-0.390641808318834i</v>
      </c>
      <c r="S2394" t="str">
        <f t="shared" si="1242"/>
        <v>0.357356619571514i</v>
      </c>
      <c r="T2394" t="str">
        <f t="shared" si="1243"/>
        <v>0.139598436084122-0.0997517841376531i</v>
      </c>
      <c r="U2394" t="e">
        <f t="shared" si="1244"/>
        <v>#DIV/0!</v>
      </c>
      <c r="V2394" t="str">
        <f t="shared" si="1245"/>
        <v>1.33333333333333E-06-0.000230659337814341i</v>
      </c>
      <c r="W2394" t="e">
        <f t="shared" si="1246"/>
        <v>#DIV/0!</v>
      </c>
      <c r="X2394" t="e">
        <f t="shared" si="1247"/>
        <v>#DIV/0!</v>
      </c>
      <c r="Y2394" t="str">
        <f t="shared" si="1248"/>
        <v>0.00083+0.462442438608417i</v>
      </c>
      <c r="Z2394" t="e">
        <f t="shared" si="1249"/>
        <v>#DIV/0!</v>
      </c>
      <c r="AA2394" t="e">
        <f t="shared" si="1250"/>
        <v>#DIV/0!</v>
      </c>
      <c r="AB2394" t="str">
        <f t="shared" si="1251"/>
        <v>0.860797044621693-0.615093144236157i</v>
      </c>
      <c r="AC2394" t="str">
        <f t="shared" si="1252"/>
        <v>0.758392155034902-0.412725920712476i</v>
      </c>
      <c r="AD2394" t="str">
        <f t="shared" si="1253"/>
        <v>1.21621055993928-0.149172852532702i</v>
      </c>
      <c r="AE2394" t="e">
        <f t="shared" si="1254"/>
        <v>#DIV/0!</v>
      </c>
      <c r="AF2394" t="str">
        <f t="shared" si="1255"/>
        <v>-19.3223122432518-0.987121227598613i</v>
      </c>
      <c r="AG2394" t="e">
        <f t="shared" si="1256"/>
        <v>#DIV/0!</v>
      </c>
      <c r="AH2394" t="e">
        <f t="shared" si="1257"/>
        <v>#DIV/0!</v>
      </c>
      <c r="AI2394" t="e">
        <f t="shared" si="1258"/>
        <v>#DIV/0!</v>
      </c>
      <c r="AJ2394" t="e">
        <f t="shared" si="1259"/>
        <v>#DIV/0!</v>
      </c>
      <c r="AK2394"/>
      <c r="AL2394"/>
      <c r="AM2394"/>
      <c r="AN2394"/>
    </row>
    <row r="2395" spans="1:40" x14ac:dyDescent="0.25">
      <c r="A2395"/>
      <c r="B2395">
        <f t="shared" si="1260"/>
        <v>461000</v>
      </c>
      <c r="C2395" s="186" t="str">
        <f t="shared" si="1228"/>
        <v>-4.62827794572368E-07+0.00683707591281533i</v>
      </c>
      <c r="D2395" s="158" t="str">
        <f t="shared" si="1229"/>
        <v>-7.66667021501306+0.0524175819982509i</v>
      </c>
      <c r="E2395" t="str">
        <f t="shared" si="1230"/>
        <v>7.99934668099123-0.0722919445333219i</v>
      </c>
      <c r="F2395" t="str">
        <f t="shared" si="1231"/>
        <v>0.999200704663772+7.21764254942372E-06i</v>
      </c>
      <c r="G2395">
        <f t="shared" si="1226"/>
        <v>1</v>
      </c>
      <c r="H2395" t="str">
        <f t="shared" si="1232"/>
        <v>11.656071061211+1.03743869435981i</v>
      </c>
      <c r="I2395" t="str">
        <f t="shared" si="1233"/>
        <v>1810.34276663112i</v>
      </c>
      <c r="J2395" t="str">
        <f t="shared" si="1227"/>
        <v>-4435.20868649407+396.045066370357i</v>
      </c>
      <c r="K2395" t="str">
        <f t="shared" si="1234"/>
        <v>0.0361599723810264-0.404946399351783i</v>
      </c>
      <c r="L2395" t="str">
        <f t="shared" si="1235"/>
        <v>0.00466179464234326-0.0442665832621912i</v>
      </c>
      <c r="M2395" t="str">
        <f t="shared" si="1236"/>
        <v>0.0408217670233697-0.449212982613974i</v>
      </c>
      <c r="N2395" t="str">
        <f t="shared" si="1237"/>
        <v>-3.3966052826156i</v>
      </c>
      <c r="O2395" t="str">
        <f t="shared" si="1238"/>
        <v>-0.967660109997633+0.252257629258996i</v>
      </c>
      <c r="P2395" t="str">
        <f t="shared" si="1239"/>
        <v>1.96766010999763-0.252257629258996i</v>
      </c>
      <c r="Q2395" t="str">
        <f t="shared" si="1240"/>
        <v>-1.96766010999763+3.6488629118746i</v>
      </c>
      <c r="R2395" t="str">
        <f t="shared" si="1241"/>
        <v>-0.278841578306417-0.388886810391653i</v>
      </c>
      <c r="S2395" t="str">
        <f t="shared" si="1242"/>
        <v>0.358133481787975i</v>
      </c>
      <c r="T2395" t="str">
        <f t="shared" si="1243"/>
        <v>0.139273387426983-0.0998625053061314i</v>
      </c>
      <c r="U2395" t="e">
        <f t="shared" si="1244"/>
        <v>#DIV/0!</v>
      </c>
      <c r="V2395" t="str">
        <f t="shared" si="1245"/>
        <v>1.33333333333333E-06-0.000230158992179169i</v>
      </c>
      <c r="W2395" t="e">
        <f t="shared" si="1246"/>
        <v>#DIV/0!</v>
      </c>
      <c r="X2395" t="e">
        <f t="shared" si="1247"/>
        <v>#DIV/0!</v>
      </c>
      <c r="Y2395" t="str">
        <f t="shared" si="1248"/>
        <v>0.00083+0.463447748257566i</v>
      </c>
      <c r="Z2395" t="e">
        <f t="shared" si="1249"/>
        <v>#DIV/0!</v>
      </c>
      <c r="AA2395" t="e">
        <f t="shared" si="1250"/>
        <v>#DIV/0!</v>
      </c>
      <c r="AB2395" t="str">
        <f t="shared" si="1251"/>
        <v>0.858792717558495-0.61577587720421i</v>
      </c>
      <c r="AC2395" t="str">
        <f t="shared" si="1252"/>
        <v>0.7584429178169-0.410917897499453i</v>
      </c>
      <c r="AD2395" t="str">
        <f t="shared" si="1253"/>
        <v>1.21541692843854-0.153392306331866i</v>
      </c>
      <c r="AE2395" t="e">
        <f t="shared" si="1254"/>
        <v>#DIV/0!</v>
      </c>
      <c r="AF2395" t="str">
        <f t="shared" si="1255"/>
        <v>-19.3227412762241-0.985021112361559i</v>
      </c>
      <c r="AG2395" t="e">
        <f t="shared" si="1256"/>
        <v>#DIV/0!</v>
      </c>
      <c r="AH2395" t="e">
        <f t="shared" si="1257"/>
        <v>#DIV/0!</v>
      </c>
      <c r="AI2395" t="e">
        <f t="shared" si="1258"/>
        <v>#DIV/0!</v>
      </c>
      <c r="AJ2395" t="e">
        <f t="shared" si="1259"/>
        <v>#DIV/0!</v>
      </c>
      <c r="AK2395"/>
      <c r="AL2395"/>
      <c r="AM2395"/>
      <c r="AN2395"/>
    </row>
    <row r="2396" spans="1:40" x14ac:dyDescent="0.25">
      <c r="A2396"/>
      <c r="B2396">
        <f t="shared" si="1260"/>
        <v>462000</v>
      </c>
      <c r="C2396" s="186" t="str">
        <f t="shared" si="1228"/>
        <v>-4.6082637943565E-07+0.00682227704733835i</v>
      </c>
      <c r="D2396" s="158" t="str">
        <f t="shared" si="1229"/>
        <v>-7.66667019966892+0.052304124029594i</v>
      </c>
      <c r="E2396" t="str">
        <f t="shared" si="1230"/>
        <v>7.99934384379403-0.0724487343351992i</v>
      </c>
      <c r="F2396" t="str">
        <f t="shared" si="1231"/>
        <v>0.999200704946812+0.0000072332964794572i</v>
      </c>
      <c r="G2396">
        <f t="shared" si="1226"/>
        <v>1</v>
      </c>
      <c r="H2396" t="str">
        <f t="shared" si="1232"/>
        <v>11.6564973603223+1.03523394947552i</v>
      </c>
      <c r="I2396" t="str">
        <f t="shared" si="1233"/>
        <v>1814.26975744811i</v>
      </c>
      <c r="J2396" t="str">
        <f t="shared" si="1227"/>
        <v>-4454.47558537764+396.904166297407i</v>
      </c>
      <c r="K2396" t="str">
        <f t="shared" si="1234"/>
        <v>0.0360047671188717-0.404083327177887i</v>
      </c>
      <c r="L2396" t="str">
        <f t="shared" si="1235"/>
        <v>0.00464185573182298-0.0441728634049199i</v>
      </c>
      <c r="M2396" t="str">
        <f t="shared" si="1236"/>
        <v>0.0406466228506947-0.448256190582807i</v>
      </c>
      <c r="N2396" t="str">
        <f t="shared" si="1237"/>
        <v>-3.40397318995316i</v>
      </c>
      <c r="O2396" t="str">
        <f t="shared" si="1238"/>
        <v>-0.965775250868257+0.259380347772062i</v>
      </c>
      <c r="P2396" t="str">
        <f t="shared" si="1239"/>
        <v>1.96577525086826-0.259380347772062i</v>
      </c>
      <c r="Q2396" t="str">
        <f t="shared" si="1240"/>
        <v>-1.96577525086826+3.66335353772522i</v>
      </c>
      <c r="R2396" t="str">
        <f t="shared" si="1241"/>
        <v>-0.278543975098167-0.387137191029198i</v>
      </c>
      <c r="S2396" t="str">
        <f t="shared" si="1242"/>
        <v>0.358910344004434i</v>
      </c>
      <c r="T2396" t="str">
        <f t="shared" si="1243"/>
        <v>0.1389475424092-0.0999723139228456i</v>
      </c>
      <c r="U2396" t="e">
        <f t="shared" si="1244"/>
        <v>#DIV/0!</v>
      </c>
      <c r="V2396" t="str">
        <f t="shared" si="1245"/>
        <v>1.33333333333333E-06-0.000229660812542418i</v>
      </c>
      <c r="W2396" t="e">
        <f t="shared" si="1246"/>
        <v>#DIV/0!</v>
      </c>
      <c r="X2396" t="e">
        <f t="shared" si="1247"/>
        <v>#DIV/0!</v>
      </c>
      <c r="Y2396" t="str">
        <f t="shared" si="1248"/>
        <v>0.00083+0.464453057906715i</v>
      </c>
      <c r="Z2396" t="e">
        <f t="shared" si="1249"/>
        <v>#DIV/0!</v>
      </c>
      <c r="AA2396" t="e">
        <f t="shared" si="1250"/>
        <v>#DIV/0!</v>
      </c>
      <c r="AB2396" t="str">
        <f t="shared" si="1251"/>
        <v>0.856783479946812-0.616452983161791i</v>
      </c>
      <c r="AC2396" t="str">
        <f t="shared" si="1252"/>
        <v>0.758496489068592-0.409115230787002i</v>
      </c>
      <c r="AD2396" t="str">
        <f t="shared" si="1253"/>
        <v>1.21459141590036-0.157608027797994i</v>
      </c>
      <c r="AE2396" t="e">
        <f t="shared" si="1254"/>
        <v>#DIV/0!</v>
      </c>
      <c r="AF2396" t="str">
        <f t="shared" si="1255"/>
        <v>-19.3231675599912-0.982929825445926i</v>
      </c>
      <c r="AG2396" t="e">
        <f t="shared" si="1256"/>
        <v>#DIV/0!</v>
      </c>
      <c r="AH2396" t="e">
        <f t="shared" si="1257"/>
        <v>#DIV/0!</v>
      </c>
      <c r="AI2396" t="e">
        <f t="shared" si="1258"/>
        <v>#DIV/0!</v>
      </c>
      <c r="AJ2396" t="e">
        <f t="shared" si="1259"/>
        <v>#DIV/0!</v>
      </c>
      <c r="AK2396"/>
      <c r="AL2396"/>
      <c r="AM2396"/>
      <c r="AN2396"/>
    </row>
    <row r="2397" spans="1:40" x14ac:dyDescent="0.25">
      <c r="A2397"/>
      <c r="B2397">
        <f t="shared" si="1260"/>
        <v>463000</v>
      </c>
      <c r="C2397" s="186" t="str">
        <f t="shared" si="1228"/>
        <v>-4.58837918421971E-07+0.0068075421078453i</v>
      </c>
      <c r="D2397" s="158" t="str">
        <f t="shared" si="1229"/>
        <v>-7.66667018442406+0.0521911561601473i</v>
      </c>
      <c r="E2397" t="str">
        <f t="shared" si="1230"/>
        <v>7.99934100045108-0.0726055239700566i</v>
      </c>
      <c r="F2397" t="str">
        <f t="shared" si="1231"/>
        <v>0.999200705230461+7.24895039284196E-06i</v>
      </c>
      <c r="G2397">
        <f t="shared" si="1226"/>
        <v>1</v>
      </c>
      <c r="H2397" t="str">
        <f t="shared" si="1232"/>
        <v>11.6569209334959+1.0330384680402i</v>
      </c>
      <c r="I2397" t="str">
        <f t="shared" si="1233"/>
        <v>1818.19674826509i</v>
      </c>
      <c r="J2397" t="str">
        <f t="shared" si="1227"/>
        <v>-4473.78423268782+397.763266224458i</v>
      </c>
      <c r="K2397" t="str">
        <f t="shared" si="1234"/>
        <v>0.0358505564982444-0.403223897262607i</v>
      </c>
      <c r="L2397" t="str">
        <f t="shared" si="1235"/>
        <v>0.00462204400215577-0.0440795350492531i</v>
      </c>
      <c r="M2397" t="str">
        <f t="shared" si="1236"/>
        <v>0.0404726005004002-0.44730343231186i</v>
      </c>
      <c r="N2397" t="str">
        <f t="shared" si="1237"/>
        <v>-3.41134109729072i</v>
      </c>
      <c r="O2397" t="str">
        <f t="shared" si="1238"/>
        <v>-0.963837963844256+0.266488985612085i</v>
      </c>
      <c r="P2397" t="str">
        <f t="shared" si="1239"/>
        <v>1.96383796384426-0.266488985612085i</v>
      </c>
      <c r="Q2397" t="str">
        <f t="shared" si="1240"/>
        <v>-1.96383796384426+3.67783008290281i</v>
      </c>
      <c r="R2397" t="str">
        <f t="shared" si="1241"/>
        <v>-0.27824510693864-0.385392915831917i</v>
      </c>
      <c r="S2397" t="str">
        <f t="shared" si="1242"/>
        <v>0.359687206220893i</v>
      </c>
      <c r="T2397" t="str">
        <f t="shared" si="1243"/>
        <v>0.138620901192906-0.100081205159393i</v>
      </c>
      <c r="U2397" t="e">
        <f t="shared" si="1244"/>
        <v>#DIV/0!</v>
      </c>
      <c r="V2397" t="str">
        <f t="shared" si="1245"/>
        <v>1.33333333333333E-06-0.00022916478486954i</v>
      </c>
      <c r="W2397" t="e">
        <f t="shared" si="1246"/>
        <v>#DIV/0!</v>
      </c>
      <c r="X2397" t="e">
        <f t="shared" si="1247"/>
        <v>#DIV/0!</v>
      </c>
      <c r="Y2397" t="str">
        <f t="shared" si="1248"/>
        <v>0.00083+0.465458367555864i</v>
      </c>
      <c r="Z2397" t="e">
        <f t="shared" si="1249"/>
        <v>#DIV/0!</v>
      </c>
      <c r="AA2397" t="e">
        <f t="shared" si="1250"/>
        <v>#DIV/0!</v>
      </c>
      <c r="AB2397" t="str">
        <f t="shared" si="1251"/>
        <v>0.854769332786395-0.617124432335826i</v>
      </c>
      <c r="AC2397" t="str">
        <f t="shared" si="1252"/>
        <v>0.758552860978534-0.407317886999237i</v>
      </c>
      <c r="AD2397" t="str">
        <f t="shared" si="1253"/>
        <v>1.21373402991982-0.161819773155253i</v>
      </c>
      <c r="AE2397" t="e">
        <f t="shared" si="1254"/>
        <v>#DIV/0!</v>
      </c>
      <c r="AF2397" t="str">
        <f t="shared" si="1255"/>
        <v>-19.32359111792-0.980847311880053i</v>
      </c>
      <c r="AG2397" t="e">
        <f t="shared" si="1256"/>
        <v>#DIV/0!</v>
      </c>
      <c r="AH2397" t="e">
        <f t="shared" si="1257"/>
        <v>#DIV/0!</v>
      </c>
      <c r="AI2397" t="e">
        <f t="shared" si="1258"/>
        <v>#DIV/0!</v>
      </c>
      <c r="AJ2397" t="e">
        <f t="shared" si="1259"/>
        <v>#DIV/0!</v>
      </c>
      <c r="AK2397"/>
      <c r="AL2397"/>
      <c r="AM2397"/>
      <c r="AN2397"/>
    </row>
    <row r="2398" spans="1:40" x14ac:dyDescent="0.25">
      <c r="A2398"/>
      <c r="B2398">
        <f t="shared" si="1260"/>
        <v>464000</v>
      </c>
      <c r="C2398" s="186" t="str">
        <f t="shared" si="1228"/>
        <v>-4.5686229997828E-07+0.00679287068102162i</v>
      </c>
      <c r="D2398" s="158" t="str">
        <f t="shared" si="1229"/>
        <v>-7.66667016927764+0.0520786752211658i</v>
      </c>
      <c r="E2398" t="str">
        <f t="shared" si="1230"/>
        <v>7.99933815096238-0.072762313437533i</v>
      </c>
      <c r="F2398" t="str">
        <f t="shared" si="1231"/>
        <v>0.999200705514728+7.26460428954215E-06i</v>
      </c>
      <c r="G2398">
        <f t="shared" si="1226"/>
        <v>1</v>
      </c>
      <c r="H2398" t="str">
        <f t="shared" si="1232"/>
        <v>11.6573418038527+1.03085219236379i</v>
      </c>
      <c r="I2398" t="str">
        <f t="shared" si="1233"/>
        <v>1822.12373908208i</v>
      </c>
      <c r="J2398" t="str">
        <f t="shared" si="1227"/>
        <v>-4493.13462842462+398.622366151509i</v>
      </c>
      <c r="K2398" t="str">
        <f t="shared" si="1234"/>
        <v>0.0356973320594088-0.402368086786027i</v>
      </c>
      <c r="L2398" t="str">
        <f t="shared" si="1235"/>
        <v>0.00460235837797623-0.0439865957764473i</v>
      </c>
      <c r="M2398" t="str">
        <f t="shared" si="1236"/>
        <v>0.040299690437385-0.446354682562474i</v>
      </c>
      <c r="N2398" t="str">
        <f t="shared" si="1237"/>
        <v>-3.41870900462828i</v>
      </c>
      <c r="O2398" t="str">
        <f t="shared" si="1238"/>
        <v>-0.961848354092833+0.273583156880881i</v>
      </c>
      <c r="P2398" t="str">
        <f t="shared" si="1239"/>
        <v>1.96184835409283-0.273583156880881i</v>
      </c>
      <c r="Q2398" t="str">
        <f t="shared" si="1240"/>
        <v>-1.96184835409283+3.69229216150916i</v>
      </c>
      <c r="R2398" t="str">
        <f t="shared" si="1241"/>
        <v>-0.277944968540465-0.38365395073567i</v>
      </c>
      <c r="S2398" t="str">
        <f t="shared" si="1242"/>
        <v>0.360464068437354i</v>
      </c>
      <c r="T2398" t="str">
        <f t="shared" si="1243"/>
        <v>0.138293463954244-0.100189174161788i</v>
      </c>
      <c r="U2398" t="e">
        <f t="shared" si="1244"/>
        <v>#DIV/0!</v>
      </c>
      <c r="V2398" t="str">
        <f t="shared" si="1245"/>
        <v>1.33333333333333E-06-0.000228670895246976i</v>
      </c>
      <c r="W2398" t="e">
        <f t="shared" si="1246"/>
        <v>#DIV/0!</v>
      </c>
      <c r="X2398" t="e">
        <f t="shared" si="1247"/>
        <v>#DIV/0!</v>
      </c>
      <c r="Y2398" t="str">
        <f t="shared" si="1248"/>
        <v>0.00083+0.466463677205013i</v>
      </c>
      <c r="Z2398" t="e">
        <f t="shared" si="1249"/>
        <v>#DIV/0!</v>
      </c>
      <c r="AA2398" t="e">
        <f t="shared" si="1250"/>
        <v>#DIV/0!</v>
      </c>
      <c r="AB2398" t="str">
        <f t="shared" si="1251"/>
        <v>0.852750277163383-0.617790194795488i</v>
      </c>
      <c r="AC2398" t="str">
        <f t="shared" si="1252"/>
        <v>0.75861202590193-0.405525832873834i</v>
      </c>
      <c r="AD2398" t="str">
        <f t="shared" si="1253"/>
        <v>1.2128447799903-0.166027298464579i</v>
      </c>
      <c r="AE2398" t="e">
        <f t="shared" si="1254"/>
        <v>#DIV/0!</v>
      </c>
      <c r="AF2398" t="str">
        <f t="shared" si="1255"/>
        <v>-19.3240119731303-0.978773517142624i</v>
      </c>
      <c r="AG2398" t="e">
        <f t="shared" si="1256"/>
        <v>#DIV/0!</v>
      </c>
      <c r="AH2398" t="e">
        <f t="shared" si="1257"/>
        <v>#DIV/0!</v>
      </c>
      <c r="AI2398" t="e">
        <f t="shared" si="1258"/>
        <v>#DIV/0!</v>
      </c>
      <c r="AJ2398" t="e">
        <f t="shared" si="1259"/>
        <v>#DIV/0!</v>
      </c>
      <c r="AK2398"/>
      <c r="AL2398"/>
      <c r="AM2398"/>
      <c r="AN2398"/>
    </row>
    <row r="2399" spans="1:40" x14ac:dyDescent="0.25">
      <c r="A2399"/>
      <c r="B2399">
        <f t="shared" si="1260"/>
        <v>465000</v>
      </c>
      <c r="C2399" s="186" t="str">
        <f t="shared" si="1228"/>
        <v>-4.54899413749728E-07+0.00677826235710813i</v>
      </c>
      <c r="D2399" s="158" t="str">
        <f t="shared" si="1229"/>
        <v>-7.66667015422881+0.0519666780711623i</v>
      </c>
      <c r="E2399" t="str">
        <f t="shared" si="1230"/>
        <v>7.99933529532796-0.072919102737267i</v>
      </c>
      <c r="F2399" t="str">
        <f t="shared" si="1231"/>
        <v>0.999200705799614+7.28025816952174E-06i</v>
      </c>
      <c r="G2399">
        <f t="shared" si="1226"/>
        <v>1</v>
      </c>
      <c r="H2399" t="str">
        <f t="shared" si="1232"/>
        <v>11.6577599942699+1.02867506522936i</v>
      </c>
      <c r="I2399" t="str">
        <f t="shared" si="1233"/>
        <v>1826.05072989907i</v>
      </c>
      <c r="J2399" t="str">
        <f t="shared" si="1227"/>
        <v>-4512.52677258803+399.481466078559i</v>
      </c>
      <c r="K2399" t="str">
        <f t="shared" si="1234"/>
        <v>0.0355450854321539-0.401515873116828i</v>
      </c>
      <c r="L2399" t="str">
        <f t="shared" si="1235"/>
        <v>0.00458279779521854-0.043894043187385i</v>
      </c>
      <c r="M2399" t="str">
        <f t="shared" si="1236"/>
        <v>0.0401278832273724-0.445409916304213i</v>
      </c>
      <c r="N2399" t="str">
        <f t="shared" si="1237"/>
        <v>-3.42607691196584i</v>
      </c>
      <c r="O2399" t="str">
        <f t="shared" si="1238"/>
        <v>-0.959806529621569+0.280662476465595i</v>
      </c>
      <c r="P2399" t="str">
        <f t="shared" si="1239"/>
        <v>1.95980652962157-0.280662476465595i</v>
      </c>
      <c r="Q2399" t="str">
        <f t="shared" si="1240"/>
        <v>-1.95980652962157+3.70673938843143i</v>
      </c>
      <c r="R2399" t="str">
        <f t="shared" si="1241"/>
        <v>-0.277643554590572-0.381920262008679i</v>
      </c>
      <c r="S2399" t="str">
        <f t="shared" si="1242"/>
        <v>0.361240930653813i</v>
      </c>
      <c r="T2399" t="str">
        <f t="shared" si="1243"/>
        <v>0.137965230883563-0.100296216050331i</v>
      </c>
      <c r="U2399" t="e">
        <f t="shared" si="1244"/>
        <v>#DIV/0!</v>
      </c>
      <c r="V2399" t="str">
        <f t="shared" si="1245"/>
        <v>1.33333333333333E-06-0.000228179129880854i</v>
      </c>
      <c r="W2399" t="e">
        <f t="shared" si="1246"/>
        <v>#DIV/0!</v>
      </c>
      <c r="X2399" t="e">
        <f t="shared" si="1247"/>
        <v>#DIV/0!</v>
      </c>
      <c r="Y2399" t="str">
        <f t="shared" si="1248"/>
        <v>0.00083+0.467468986854161i</v>
      </c>
      <c r="Z2399" t="e">
        <f t="shared" si="1249"/>
        <v>#DIV/0!</v>
      </c>
      <c r="AA2399" t="e">
        <f t="shared" si="1250"/>
        <v>#DIV/0!</v>
      </c>
      <c r="AB2399" t="str">
        <f t="shared" si="1251"/>
        <v>0.850726314251513-0.618450240451393i</v>
      </c>
      <c r="AC2399" t="str">
        <f t="shared" si="1252"/>
        <v>0.758673976358962-0.403739035459332i</v>
      </c>
      <c r="AD2399" t="str">
        <f t="shared" si="1253"/>
        <v>1.21192367750728-0.170230359638921i</v>
      </c>
      <c r="AE2399" t="e">
        <f t="shared" si="1254"/>
        <v>#DIV/0!</v>
      </c>
      <c r="AF2399" t="str">
        <f t="shared" si="1255"/>
        <v>-19.3244301484987-0.976708387158198i</v>
      </c>
      <c r="AG2399" t="e">
        <f t="shared" si="1256"/>
        <v>#DIV/0!</v>
      </c>
      <c r="AH2399" t="e">
        <f t="shared" si="1257"/>
        <v>#DIV/0!</v>
      </c>
      <c r="AI2399" t="e">
        <f t="shared" si="1258"/>
        <v>#DIV/0!</v>
      </c>
      <c r="AJ2399" t="e">
        <f t="shared" si="1259"/>
        <v>#DIV/0!</v>
      </c>
      <c r="AK2399"/>
      <c r="AL2399"/>
      <c r="AM2399"/>
      <c r="AN2399"/>
    </row>
    <row r="2400" spans="1:40" x14ac:dyDescent="0.25">
      <c r="A2400"/>
      <c r="B2400">
        <f t="shared" si="1260"/>
        <v>466000</v>
      </c>
      <c r="C2400" s="186" t="str">
        <f t="shared" si="1228"/>
        <v>-4.52949150564269E-07+0.00676371672986297i</v>
      </c>
      <c r="D2400" s="158" t="str">
        <f t="shared" si="1229"/>
        <v>-7.66667013927682+0.0518551615956161i</v>
      </c>
      <c r="E2400" t="str">
        <f t="shared" si="1230"/>
        <v>7.99933243354782-0.0730758918688973i</v>
      </c>
      <c r="F2400" t="str">
        <f t="shared" si="1231"/>
        <v>0.999200706085108+7.29591203274457E-06i</v>
      </c>
      <c r="G2400">
        <f t="shared" si="1226"/>
        <v>1</v>
      </c>
      <c r="H2400" t="str">
        <f t="shared" si="1232"/>
        <v>11.6581755273839+1.02650702988822i</v>
      </c>
      <c r="I2400" t="str">
        <f t="shared" si="1233"/>
        <v>1829.97772071605i</v>
      </c>
      <c r="J2400" t="str">
        <f t="shared" si="1227"/>
        <v>-4531.96066517806+400.34056600561i</v>
      </c>
      <c r="K2400" t="str">
        <f t="shared" si="1234"/>
        <v>0.0353938083346625-0.400667233810361i</v>
      </c>
      <c r="L2400" t="str">
        <f t="shared" si="1235"/>
        <v>0.00456336120097481-0.0438018749023798i</v>
      </c>
      <c r="M2400" t="str">
        <f t="shared" si="1236"/>
        <v>0.0399571695356373-0.444469108712741i</v>
      </c>
      <c r="N2400" t="str">
        <f t="shared" si="1237"/>
        <v>-3.4334448193034i</v>
      </c>
      <c r="O2400" t="str">
        <f t="shared" si="1238"/>
        <v>-0.957712601272566+0.287726560059608i</v>
      </c>
      <c r="P2400" t="str">
        <f t="shared" si="1239"/>
        <v>1.95771260127257-0.287726560059608i</v>
      </c>
      <c r="Q2400" t="str">
        <f t="shared" si="1240"/>
        <v>-1.95771260127257+3.72117137936301i</v>
      </c>
      <c r="R2400" t="str">
        <f t="shared" si="1241"/>
        <v>-0.277340859750108-0.380191816248515i</v>
      </c>
      <c r="S2400" t="str">
        <f t="shared" si="1242"/>
        <v>0.362017792870273i</v>
      </c>
      <c r="T2400" t="str">
        <f t="shared" si="1243"/>
        <v>0.137636202185628-0.100402325919478i</v>
      </c>
      <c r="U2400" t="e">
        <f t="shared" si="1244"/>
        <v>#DIV/0!</v>
      </c>
      <c r="V2400" t="str">
        <f t="shared" si="1245"/>
        <v>1.33333333333333E-06-0.000227689475095702i</v>
      </c>
      <c r="W2400" t="e">
        <f t="shared" si="1246"/>
        <v>#DIV/0!</v>
      </c>
      <c r="X2400" t="e">
        <f t="shared" si="1247"/>
        <v>#DIV/0!</v>
      </c>
      <c r="Y2400" t="str">
        <f t="shared" si="1248"/>
        <v>0.00083+0.46847429650331i</v>
      </c>
      <c r="Z2400" t="e">
        <f t="shared" si="1249"/>
        <v>#DIV/0!</v>
      </c>
      <c r="AA2400" t="e">
        <f t="shared" si="1250"/>
        <v>#DIV/0!</v>
      </c>
      <c r="AB2400" t="str">
        <f t="shared" si="1251"/>
        <v>0.848697445313415-0.619104539054795i</v>
      </c>
      <c r="AC2400" t="str">
        <f t="shared" si="1252"/>
        <v>0.758738705033153-0.401957462112529i</v>
      </c>
      <c r="AD2400" t="str">
        <f t="shared" si="1253"/>
        <v>1.21097073577209-0.174428712458423i</v>
      </c>
      <c r="AE2400" t="e">
        <f t="shared" si="1254"/>
        <v>#DIV/0!</v>
      </c>
      <c r="AF2400" t="str">
        <f t="shared" si="1255"/>
        <v>-19.3248456666607-0.974651868292604i</v>
      </c>
      <c r="AG2400" t="e">
        <f t="shared" si="1256"/>
        <v>#DIV/0!</v>
      </c>
      <c r="AH2400" t="e">
        <f t="shared" si="1257"/>
        <v>#DIV/0!</v>
      </c>
      <c r="AI2400" t="e">
        <f t="shared" si="1258"/>
        <v>#DIV/0!</v>
      </c>
      <c r="AJ2400" t="e">
        <f t="shared" si="1259"/>
        <v>#DIV/0!</v>
      </c>
      <c r="AK2400"/>
      <c r="AL2400"/>
      <c r="AM2400"/>
      <c r="AN2400"/>
    </row>
    <row r="2401" spans="1:40" x14ac:dyDescent="0.25">
      <c r="A2401"/>
      <c r="B2401">
        <f t="shared" si="1260"/>
        <v>467000</v>
      </c>
      <c r="C2401" s="186" t="str">
        <f t="shared" si="1228"/>
        <v>-4.51011402417461E-07+0.00674923339652381i</v>
      </c>
      <c r="D2401" s="158" t="str">
        <f t="shared" si="1229"/>
        <v>-7.66667012442074+0.0517441227066826i</v>
      </c>
      <c r="E2401" t="str">
        <f t="shared" si="1230"/>
        <v>7.99932956562199-0.0732326808320626i</v>
      </c>
      <c r="F2401" t="str">
        <f t="shared" si="1231"/>
        <v>0.999200706371211+7.31156587917463E-06i</v>
      </c>
      <c r="G2401">
        <f t="shared" si="1226"/>
        <v>1</v>
      </c>
      <c r="H2401" t="str">
        <f t="shared" si="1232"/>
        <v>11.658588425593+1.02434803005526i</v>
      </c>
      <c r="I2401" t="str">
        <f t="shared" si="1233"/>
        <v>1833.90471153304i</v>
      </c>
      <c r="J2401" t="str">
        <f t="shared" si="1227"/>
        <v>-4551.43630619471+401.19966593266i</v>
      </c>
      <c r="K2401" t="str">
        <f t="shared" si="1234"/>
        <v>0.0352434925723966-0.399822146606756i</v>
      </c>
      <c r="L2401" t="str">
        <f t="shared" si="1235"/>
        <v>0.00454404755335554-0.0437100885609827i</v>
      </c>
      <c r="M2401" t="str">
        <f t="shared" si="1236"/>
        <v>0.0397875401257521-0.443532235167739i</v>
      </c>
      <c r="N2401" t="str">
        <f t="shared" si="1237"/>
        <v>-3.44081272664097i</v>
      </c>
      <c r="O2401" t="str">
        <f t="shared" si="1238"/>
        <v>-0.955566682716424+0.29477502418341i</v>
      </c>
      <c r="P2401" t="str">
        <f t="shared" si="1239"/>
        <v>1.95556668271642-0.29477502418341i</v>
      </c>
      <c r="Q2401" t="str">
        <f t="shared" si="1240"/>
        <v>-1.95556668271642+3.73558775082438i</v>
      </c>
      <c r="R2401" t="str">
        <f t="shared" si="1241"/>
        <v>-0.277036878654357-0.37846858037914i</v>
      </c>
      <c r="S2401" t="str">
        <f t="shared" si="1242"/>
        <v>0.362794655086732i</v>
      </c>
      <c r="T2401" t="str">
        <f t="shared" si="1243"/>
        <v>0.137306378079815-0.100507498837712i</v>
      </c>
      <c r="U2401" t="e">
        <f t="shared" si="1244"/>
        <v>#DIV/0!</v>
      </c>
      <c r="V2401" t="str">
        <f t="shared" si="1245"/>
        <v>1.33333333333333E-06-0.000227201917333184i</v>
      </c>
      <c r="W2401" t="e">
        <f t="shared" si="1246"/>
        <v>#DIV/0!</v>
      </c>
      <c r="X2401" t="e">
        <f t="shared" si="1247"/>
        <v>#DIV/0!</v>
      </c>
      <c r="Y2401" t="str">
        <f t="shared" si="1248"/>
        <v>0.00083+0.469479606152459i</v>
      </c>
      <c r="Z2401" t="e">
        <f t="shared" si="1249"/>
        <v>#DIV/0!</v>
      </c>
      <c r="AA2401" t="e">
        <f t="shared" si="1250"/>
        <v>#DIV/0!</v>
      </c>
      <c r="AB2401" t="str">
        <f t="shared" si="1251"/>
        <v>0.846663671701813-0.619753060196791i</v>
      </c>
      <c r="AC2401" t="str">
        <f t="shared" si="1252"/>
        <v>0.758806204769723-0.400181080495867i</v>
      </c>
      <c r="AD2401" t="str">
        <f t="shared" si="1253"/>
        <v>1.20998596999544-0.178622112585794i</v>
      </c>
      <c r="AE2401" t="e">
        <f t="shared" si="1254"/>
        <v>#DIV/0!</v>
      </c>
      <c r="AF2401" t="str">
        <f t="shared" si="1255"/>
        <v>-19.3252585500137-0.972603907348577i</v>
      </c>
      <c r="AG2401" t="e">
        <f t="shared" si="1256"/>
        <v>#DIV/0!</v>
      </c>
      <c r="AH2401" t="e">
        <f t="shared" si="1257"/>
        <v>#DIV/0!</v>
      </c>
      <c r="AI2401" t="e">
        <f t="shared" si="1258"/>
        <v>#DIV/0!</v>
      </c>
      <c r="AJ2401" t="e">
        <f t="shared" si="1259"/>
        <v>#DIV/0!</v>
      </c>
      <c r="AK2401"/>
      <c r="AL2401"/>
      <c r="AM2401"/>
      <c r="AN2401"/>
    </row>
    <row r="2402" spans="1:40" x14ac:dyDescent="0.25">
      <c r="A2402"/>
      <c r="B2402">
        <f t="shared" si="1260"/>
        <v>468000</v>
      </c>
      <c r="C2402" s="186" t="str">
        <f t="shared" si="1228"/>
        <v>-4.49086062457522E-07+0.00673481195777072i</v>
      </c>
      <c r="D2402" s="158" t="str">
        <f t="shared" si="1229"/>
        <v>-7.6666701096598+0.0516335583429089i</v>
      </c>
      <c r="E2402" t="str">
        <f t="shared" si="1230"/>
        <v>7.99932669155046-0.0733894696264016i</v>
      </c>
      <c r="F2402" t="str">
        <f t="shared" si="1231"/>
        <v>0.999200706657932+7.32721970877604E-06i</v>
      </c>
      <c r="G2402">
        <f t="shared" si="1226"/>
        <v>1</v>
      </c>
      <c r="H2402" t="str">
        <f t="shared" si="1232"/>
        <v>11.6589987110611+1.02219800990424i</v>
      </c>
      <c r="I2402" t="str">
        <f t="shared" si="1233"/>
        <v>1837.83170235003i</v>
      </c>
      <c r="J2402" t="str">
        <f t="shared" si="1227"/>
        <v>-4570.95369563797+402.058765859711i</v>
      </c>
      <c r="K2402" t="str">
        <f t="shared" si="1234"/>
        <v>0.035094130036998-0.398980589429029i</v>
      </c>
      <c r="L2402" t="str">
        <f t="shared" si="1235"/>
        <v>0.00452485582135204-0.0436186818217905i</v>
      </c>
      <c r="M2402" t="str">
        <f t="shared" si="1236"/>
        <v>0.03961898585835-0.442599271250819i</v>
      </c>
      <c r="N2402" t="str">
        <f t="shared" si="1237"/>
        <v>-3.44818063397853i</v>
      </c>
      <c r="O2402" t="str">
        <f t="shared" si="1238"/>
        <v>-0.953368890446081+0.301807486205376i</v>
      </c>
      <c r="P2402" t="str">
        <f t="shared" si="1239"/>
        <v>1.95336889044608-0.301807486205376i</v>
      </c>
      <c r="Q2402" t="str">
        <f t="shared" si="1240"/>
        <v>-1.95336889044608+3.74998812018391i</v>
      </c>
      <c r="R2402" t="str">
        <f t="shared" si="1241"/>
        <v>-0.276731605912666-0.376750521648001i</v>
      </c>
      <c r="S2402" t="str">
        <f t="shared" si="1242"/>
        <v>0.363571517303193i</v>
      </c>
      <c r="T2402" t="str">
        <f t="shared" si="1243"/>
        <v>0.136975758800333-0.100611729847417i</v>
      </c>
      <c r="U2402" t="e">
        <f t="shared" si="1244"/>
        <v>#DIV/0!</v>
      </c>
      <c r="V2402" t="str">
        <f t="shared" si="1245"/>
        <v>1.33333333333333E-06-0.000226716443150848i</v>
      </c>
      <c r="W2402" t="e">
        <f t="shared" si="1246"/>
        <v>#DIV/0!</v>
      </c>
      <c r="X2402" t="e">
        <f t="shared" si="1247"/>
        <v>#DIV/0!</v>
      </c>
      <c r="Y2402" t="str">
        <f t="shared" si="1248"/>
        <v>0.00083+0.470484915801607i</v>
      </c>
      <c r="Z2402" t="e">
        <f t="shared" si="1249"/>
        <v>#DIV/0!</v>
      </c>
      <c r="AA2402" t="e">
        <f t="shared" si="1250"/>
        <v>#DIV/0!</v>
      </c>
      <c r="AB2402" t="str">
        <f t="shared" si="1251"/>
        <v>0.844624994860895-0.620395773307545i</v>
      </c>
      <c r="AC2402" t="str">
        <f t="shared" si="1252"/>
        <v>0.758876468573995-0.398409858574911i</v>
      </c>
      <c r="AD2402" t="str">
        <f t="shared" si="1253"/>
        <v>1.20896939730098-0.182810315581606i</v>
      </c>
      <c r="AE2402" t="e">
        <f t="shared" si="1254"/>
        <v>#DIV/0!</v>
      </c>
      <c r="AF2402" t="str">
        <f t="shared" si="1255"/>
        <v>-19.3256688207209-0.970564451561331i</v>
      </c>
      <c r="AG2402" t="e">
        <f t="shared" si="1256"/>
        <v>#DIV/0!</v>
      </c>
      <c r="AH2402" t="e">
        <f t="shared" si="1257"/>
        <v>#DIV/0!</v>
      </c>
      <c r="AI2402" t="e">
        <f t="shared" si="1258"/>
        <v>#DIV/0!</v>
      </c>
      <c r="AJ2402" t="e">
        <f t="shared" si="1259"/>
        <v>#DIV/0!</v>
      </c>
      <c r="AK2402"/>
      <c r="AL2402"/>
      <c r="AM2402"/>
      <c r="AN2402"/>
    </row>
    <row r="2403" spans="1:40" x14ac:dyDescent="0.25">
      <c r="A2403"/>
      <c r="B2403">
        <f t="shared" si="1260"/>
        <v>469000</v>
      </c>
      <c r="C2403" s="186" t="str">
        <f t="shared" si="1228"/>
        <v>-4.47173024970607E-07+0.00672045201768955i</v>
      </c>
      <c r="D2403" s="158" t="str">
        <f t="shared" si="1229"/>
        <v>-7.66667009499323+0.0515234654689532i</v>
      </c>
      <c r="E2403" t="str">
        <f t="shared" si="1230"/>
        <v>7.99932381133326-0.0735462582515529i</v>
      </c>
      <c r="F2403" t="str">
        <f t="shared" si="1231"/>
        <v>0.999200706945262+7.34287352151265E-06i</v>
      </c>
      <c r="G2403">
        <f t="shared" si="1226"/>
        <v>1</v>
      </c>
      <c r="H2403" t="str">
        <f t="shared" si="1232"/>
        <v>11.6594064057201+1.02005691406325i</v>
      </c>
      <c r="I2403" t="str">
        <f t="shared" si="1233"/>
        <v>1841.75869316702i</v>
      </c>
      <c r="J2403" t="str">
        <f t="shared" si="1227"/>
        <v>-4590.51283350785+402.917865786762i</v>
      </c>
      <c r="K2403" t="str">
        <f t="shared" si="1234"/>
        <v>0.0349457127052054-0.398142540381227i</v>
      </c>
      <c r="L2403" t="str">
        <f t="shared" si="1235"/>
        <v>0.00450578498470087-0.0435276523622572i</v>
      </c>
      <c r="M2403" t="str">
        <f t="shared" si="1236"/>
        <v>0.0394514976899063-0.441670192743484i</v>
      </c>
      <c r="N2403" t="str">
        <f t="shared" si="1237"/>
        <v>-3.45554854131609i</v>
      </c>
      <c r="O2403" t="str">
        <f t="shared" si="1238"/>
        <v>-0.951119343770476+0.308823564362598i</v>
      </c>
      <c r="P2403" t="str">
        <f t="shared" si="1239"/>
        <v>1.95111934377048-0.308823564362598i</v>
      </c>
      <c r="Q2403" t="str">
        <f t="shared" si="1240"/>
        <v>-1.95111934377048+3.76437210567869i</v>
      </c>
      <c r="R2403" t="str">
        <f t="shared" si="1241"/>
        <v>-0.276425036108353-0.37503760762314i</v>
      </c>
      <c r="S2403" t="str">
        <f t="shared" si="1242"/>
        <v>0.364348379519652i</v>
      </c>
      <c r="T2403" t="str">
        <f t="shared" si="1243"/>
        <v>0.136644344596418-0.10071501396474i</v>
      </c>
      <c r="U2403" t="e">
        <f t="shared" si="1244"/>
        <v>#DIV/0!</v>
      </c>
      <c r="V2403" t="str">
        <f t="shared" si="1245"/>
        <v>1.33333333333333E-06-0.000226233039220889i</v>
      </c>
      <c r="W2403" t="e">
        <f t="shared" si="1246"/>
        <v>#DIV/0!</v>
      </c>
      <c r="X2403" t="e">
        <f t="shared" si="1247"/>
        <v>#DIV/0!</v>
      </c>
      <c r="Y2403" t="str">
        <f t="shared" si="1248"/>
        <v>0.00083+0.471490225450756i</v>
      </c>
      <c r="Z2403" t="e">
        <f t="shared" si="1249"/>
        <v>#DIV/0!</v>
      </c>
      <c r="AA2403" t="e">
        <f t="shared" si="1250"/>
        <v>#DIV/0!</v>
      </c>
      <c r="AB2403" t="str">
        <f t="shared" si="1251"/>
        <v>0.842581416327509-0.621032647655438i</v>
      </c>
      <c r="AC2403" t="str">
        <f t="shared" si="1252"/>
        <v>0.758949489609829-0.396643764615784i</v>
      </c>
      <c r="AD2403" t="str">
        <f t="shared" si="1253"/>
        <v>1.20792103672849-0.186993076919793i</v>
      </c>
      <c r="AE2403" t="e">
        <f t="shared" si="1254"/>
        <v>#DIV/0!</v>
      </c>
      <c r="AF2403" t="str">
        <f t="shared" si="1255"/>
        <v>-19.3260765007133-0.968533448594297i</v>
      </c>
      <c r="AG2403" t="e">
        <f t="shared" si="1256"/>
        <v>#DIV/0!</v>
      </c>
      <c r="AH2403" t="e">
        <f t="shared" si="1257"/>
        <v>#DIV/0!</v>
      </c>
      <c r="AI2403" t="e">
        <f t="shared" si="1258"/>
        <v>#DIV/0!</v>
      </c>
      <c r="AJ2403" t="e">
        <f t="shared" si="1259"/>
        <v>#DIV/0!</v>
      </c>
      <c r="AK2403"/>
      <c r="AL2403"/>
      <c r="AM2403"/>
      <c r="AN2403"/>
    </row>
    <row r="2404" spans="1:40" x14ac:dyDescent="0.25">
      <c r="A2404"/>
      <c r="B2404">
        <f t="shared" si="1260"/>
        <v>470000</v>
      </c>
      <c r="C2404" s="186" t="str">
        <f t="shared" si="1228"/>
        <v>-4.45272185366279E-07+0.00670615318373558i</v>
      </c>
      <c r="D2404" s="158" t="str">
        <f t="shared" si="1229"/>
        <v>-7.66667008042013+0.0514138410753061i</v>
      </c>
      <c r="E2404" t="str">
        <f t="shared" si="1230"/>
        <v>7.9993209249704-0.0737030467071552i</v>
      </c>
      <c r="F2404" t="str">
        <f t="shared" si="1231"/>
        <v>0.999200707233201+7.35852731734843E-06i</v>
      </c>
      <c r="G2404">
        <f t="shared" si="1226"/>
        <v>1</v>
      </c>
      <c r="H2404" t="str">
        <f t="shared" si="1232"/>
        <v>11.6598115312728+1.01792468761003i</v>
      </c>
      <c r="I2404" t="str">
        <f t="shared" si="1233"/>
        <v>1845.685683984i</v>
      </c>
      <c r="J2404" t="str">
        <f t="shared" si="1227"/>
        <v>-4610.11371980435+403.776965713813i</v>
      </c>
      <c r="K2404" t="str">
        <f t="shared" si="1234"/>
        <v>0.0347982326377885-0.397307977746597i</v>
      </c>
      <c r="L2404" t="str">
        <f t="shared" si="1235"/>
        <v>0.0044868340337502-0.0434369978785069i</v>
      </c>
      <c r="M2404" t="str">
        <f t="shared" si="1236"/>
        <v>0.0392850666715387-0.440744975625104i</v>
      </c>
      <c r="N2404" t="str">
        <f t="shared" si="1237"/>
        <v>-3.46291644865365i</v>
      </c>
      <c r="O2404" t="str">
        <f t="shared" si="1238"/>
        <v>-0.948818164808078+0.315822877781569i</v>
      </c>
      <c r="P2404" t="str">
        <f t="shared" si="1239"/>
        <v>1.94881816480808-0.315822877781569i</v>
      </c>
      <c r="Q2404" t="str">
        <f t="shared" si="1240"/>
        <v>-1.94881816480808+3.77873932643522i</v>
      </c>
      <c r="R2404" t="str">
        <f t="shared" si="1241"/>
        <v>-0.276117163798634-0.373329806190376i</v>
      </c>
      <c r="S2404" t="str">
        <f t="shared" si="1242"/>
        <v>0.365125241736111i</v>
      </c>
      <c r="T2404" t="str">
        <f t="shared" si="1243"/>
        <v>0.136312135732556-0.100817346179466i</v>
      </c>
      <c r="U2404" t="e">
        <f t="shared" si="1244"/>
        <v>#DIV/0!</v>
      </c>
      <c r="V2404" t="str">
        <f t="shared" si="1245"/>
        <v>1.33333333333333E-06-0.000225751692328929i</v>
      </c>
      <c r="W2404" t="e">
        <f t="shared" si="1246"/>
        <v>#DIV/0!</v>
      </c>
      <c r="X2404" t="e">
        <f t="shared" si="1247"/>
        <v>#DIV/0!</v>
      </c>
      <c r="Y2404" t="str">
        <f t="shared" si="1248"/>
        <v>0.00083+0.472495535099905i</v>
      </c>
      <c r="Z2404" t="e">
        <f t="shared" si="1249"/>
        <v>#DIV/0!</v>
      </c>
      <c r="AA2404" t="e">
        <f t="shared" si="1250"/>
        <v>#DIV/0!</v>
      </c>
      <c r="AB2404" t="str">
        <f t="shared" si="1251"/>
        <v>0.84053293773254-0.621663652346298i</v>
      </c>
      <c r="AC2404" t="str">
        <f t="shared" si="1252"/>
        <v>0.759025261198065-0.394882767182722i</v>
      </c>
      <c r="AD2404" t="str">
        <f t="shared" si="1253"/>
        <v>1.20684090923718-0.191170152003078i</v>
      </c>
      <c r="AE2404" t="e">
        <f t="shared" si="1254"/>
        <v>#DIV/0!</v>
      </c>
      <c r="AF2404" t="str">
        <f t="shared" si="1255"/>
        <v>-19.3264816116929-0.966510846534724i</v>
      </c>
      <c r="AG2404" t="e">
        <f t="shared" si="1256"/>
        <v>#DIV/0!</v>
      </c>
      <c r="AH2404" t="e">
        <f t="shared" si="1257"/>
        <v>#DIV/0!</v>
      </c>
      <c r="AI2404" t="e">
        <f t="shared" si="1258"/>
        <v>#DIV/0!</v>
      </c>
      <c r="AJ2404" t="e">
        <f t="shared" si="1259"/>
        <v>#DIV/0!</v>
      </c>
      <c r="AK2404"/>
      <c r="AL2404"/>
      <c r="AM2404"/>
      <c r="AN2404"/>
    </row>
    <row r="2405" spans="1:40" x14ac:dyDescent="0.25">
      <c r="A2405"/>
      <c r="B2405">
        <f t="shared" si="1260"/>
        <v>471000</v>
      </c>
      <c r="C2405" s="186" t="str">
        <f t="shared" si="1228"/>
        <v>-4.43383440163224E-07+0.00669191506669778i</v>
      </c>
      <c r="D2405" s="158" t="str">
        <f t="shared" si="1229"/>
        <v>-7.66667006593971+0.0513046821780163i</v>
      </c>
      <c r="E2405" t="str">
        <f t="shared" si="1230"/>
        <v>7.99931803246189-0.0738598349928473i</v>
      </c>
      <c r="F2405" t="str">
        <f t="shared" si="1231"/>
        <v>0.999200707521758+7.37418109624752E-06i</v>
      </c>
      <c r="G2405">
        <f t="shared" si="1226"/>
        <v>1</v>
      </c>
      <c r="H2405" t="str">
        <f t="shared" si="1232"/>
        <v>11.660214109196+1.01580127606755i</v>
      </c>
      <c r="I2405" t="str">
        <f t="shared" si="1233"/>
        <v>1849.61267480099i</v>
      </c>
      <c r="J2405" t="str">
        <f t="shared" si="1227"/>
        <v>-4629.75635452747+404.636065640863i</v>
      </c>
      <c r="K2405" t="str">
        <f t="shared" si="1234"/>
        <v>0.0346516819784965-0.396476879985776i</v>
      </c>
      <c r="L2405" t="str">
        <f t="shared" si="1235"/>
        <v>0.00446800196932819-0.0433467160851495i</v>
      </c>
      <c r="M2405" t="str">
        <f t="shared" si="1236"/>
        <v>0.0391196839478247-0.439823596070926i</v>
      </c>
      <c r="N2405" t="str">
        <f t="shared" si="1237"/>
        <v>-3.47028435599121i</v>
      </c>
      <c r="O2405" t="str">
        <f t="shared" si="1238"/>
        <v>-0.946465478480257+0.32280504649887i</v>
      </c>
      <c r="P2405" t="str">
        <f t="shared" si="1239"/>
        <v>1.94646547848026-0.32280504649887i</v>
      </c>
      <c r="Q2405" t="str">
        <f t="shared" si="1240"/>
        <v>-1.94646547848026+3.79308940249008i</v>
      </c>
      <c r="R2405" t="str">
        <f t="shared" si="1241"/>
        <v>-0.275807983514546-0.371627085550518i</v>
      </c>
      <c r="S2405" t="str">
        <f t="shared" si="1242"/>
        <v>0.365902103952572i</v>
      </c>
      <c r="T2405" t="str">
        <f t="shared" si="1243"/>
        <v>0.135979132488697-0.100918721454889i</v>
      </c>
      <c r="U2405" t="e">
        <f t="shared" si="1244"/>
        <v>#DIV/0!</v>
      </c>
      <c r="V2405" t="str">
        <f t="shared" si="1245"/>
        <v>1.33333333333333E-06-0.000225272389372817i</v>
      </c>
      <c r="W2405" t="e">
        <f t="shared" si="1246"/>
        <v>#DIV/0!</v>
      </c>
      <c r="X2405" t="e">
        <f t="shared" si="1247"/>
        <v>#DIV/0!</v>
      </c>
      <c r="Y2405" t="str">
        <f t="shared" si="1248"/>
        <v>0.00083+0.473500844749054i</v>
      </c>
      <c r="Z2405" t="e">
        <f t="shared" si="1249"/>
        <v>#DIV/0!</v>
      </c>
      <c r="AA2405" t="e">
        <f t="shared" si="1250"/>
        <v>#DIV/0!</v>
      </c>
      <c r="AB2405" t="str">
        <f t="shared" si="1251"/>
        <v>0.838479560802224-0.6222887563226i</v>
      </c>
      <c r="AC2405" t="str">
        <f t="shared" si="1252"/>
        <v>0.759103776814984-0.39312683513563i</v>
      </c>
      <c r="AD2405" t="str">
        <f t="shared" si="1253"/>
        <v>1.20572903770871-0.195341296178517i</v>
      </c>
      <c r="AE2405" t="e">
        <f t="shared" si="1254"/>
        <v>#DIV/0!</v>
      </c>
      <c r="AF2405" t="str">
        <f t="shared" si="1255"/>
        <v>-19.3268841751357-0.964496593889534i</v>
      </c>
      <c r="AG2405" t="e">
        <f t="shared" si="1256"/>
        <v>#DIV/0!</v>
      </c>
      <c r="AH2405" t="e">
        <f t="shared" si="1257"/>
        <v>#DIV/0!</v>
      </c>
      <c r="AI2405" t="e">
        <f t="shared" si="1258"/>
        <v>#DIV/0!</v>
      </c>
      <c r="AJ2405" t="e">
        <f t="shared" si="1259"/>
        <v>#DIV/0!</v>
      </c>
      <c r="AK2405"/>
      <c r="AL2405"/>
      <c r="AM2405"/>
      <c r="AN2405"/>
    </row>
    <row r="2406" spans="1:40" x14ac:dyDescent="0.25">
      <c r="A2406"/>
      <c r="B2406">
        <f t="shared" si="1260"/>
        <v>472000</v>
      </c>
      <c r="C2406" s="186" t="str">
        <f t="shared" si="1228"/>
        <v>-4.41506686975177E-07+0.00667773728066362i</v>
      </c>
      <c r="D2406" s="158" t="str">
        <f t="shared" si="1229"/>
        <v>-7.66667005155129+0.0511959858184211i</v>
      </c>
      <c r="E2406" t="str">
        <f t="shared" si="1230"/>
        <v>7.99931513380774-0.0740166231082679i</v>
      </c>
      <c r="F2406" t="str">
        <f t="shared" si="1231"/>
        <v>0.999200707810933+7.38983485817391E-06i</v>
      </c>
      <c r="G2406">
        <f t="shared" si="1226"/>
        <v>1</v>
      </c>
      <c r="H2406" t="str">
        <f t="shared" si="1232"/>
        <v>11.6606141607435+1.01368662539955i</v>
      </c>
      <c r="I2406" t="str">
        <f t="shared" si="1233"/>
        <v>1853.53966561798i</v>
      </c>
      <c r="J2406" t="str">
        <f t="shared" si="1227"/>
        <v>-4649.4407376772+405.495165567914i</v>
      </c>
      <c r="K2406" t="str">
        <f t="shared" si="1234"/>
        <v>0.0345060529530218-0.395649225734989i</v>
      </c>
      <c r="L2406" t="str">
        <f t="shared" si="1235"/>
        <v>0.00444928780261315-0.0432568047150978i</v>
      </c>
      <c r="M2406" t="str">
        <f t="shared" si="1236"/>
        <v>0.038955340755635-0.438906030450087i</v>
      </c>
      <c r="N2406" t="str">
        <f t="shared" si="1237"/>
        <v>-3.47765226332877i</v>
      </c>
      <c r="O2406" t="str">
        <f t="shared" si="1238"/>
        <v>-0.944061412504505+0.329769691481796i</v>
      </c>
      <c r="P2406" t="str">
        <f t="shared" si="1239"/>
        <v>1.94406141250451-0.329769691481796i</v>
      </c>
      <c r="Q2406" t="str">
        <f t="shared" si="1240"/>
        <v>-1.94406141250451+3.80742195481057i</v>
      </c>
      <c r="R2406" t="str">
        <f t="shared" si="1241"/>
        <v>-0.275497489760865-0.369929414216616i</v>
      </c>
      <c r="S2406" t="str">
        <f t="shared" si="1242"/>
        <v>0.366678966169032i</v>
      </c>
      <c r="T2406" t="str">
        <f t="shared" si="1243"/>
        <v>0.135645335160464-0.101019134727677i</v>
      </c>
      <c r="U2406" t="e">
        <f t="shared" si="1244"/>
        <v>#DIV/0!</v>
      </c>
      <c r="V2406" t="str">
        <f t="shared" si="1245"/>
        <v>1.33333333333333E-06-0.000224795117361434i</v>
      </c>
      <c r="W2406" t="e">
        <f t="shared" si="1246"/>
        <v>#DIV/0!</v>
      </c>
      <c r="X2406" t="e">
        <f t="shared" si="1247"/>
        <v>#DIV/0!</v>
      </c>
      <c r="Y2406" t="str">
        <f t="shared" si="1248"/>
        <v>0.00083+0.474506154398202i</v>
      </c>
      <c r="Z2406" t="e">
        <f t="shared" si="1249"/>
        <v>#DIV/0!</v>
      </c>
      <c r="AA2406" t="e">
        <f t="shared" si="1250"/>
        <v>#DIV/0!</v>
      </c>
      <c r="AB2406" t="str">
        <f t="shared" si="1251"/>
        <v>0.836421287359444-0.622907928362641i</v>
      </c>
      <c r="AC2406" t="str">
        <f t="shared" si="1252"/>
        <v>0.75918503009082-0.391375937627638i</v>
      </c>
      <c r="AD2406" t="str">
        <f t="shared" si="1253"/>
        <v>1.20458544695013-0.19950626475315i</v>
      </c>
      <c r="AE2406" t="e">
        <f t="shared" si="1254"/>
        <v>#DIV/0!</v>
      </c>
      <c r="AF2406" t="str">
        <f t="shared" si="1255"/>
        <v>-19.3272842122948-0.962490639581129i</v>
      </c>
      <c r="AG2406" t="e">
        <f t="shared" si="1256"/>
        <v>#DIV/0!</v>
      </c>
      <c r="AH2406" t="e">
        <f t="shared" si="1257"/>
        <v>#DIV/0!</v>
      </c>
      <c r="AI2406" t="e">
        <f t="shared" si="1258"/>
        <v>#DIV/0!</v>
      </c>
      <c r="AJ2406" t="e">
        <f t="shared" si="1259"/>
        <v>#DIV/0!</v>
      </c>
      <c r="AK2406"/>
      <c r="AL2406"/>
      <c r="AM2406"/>
      <c r="AN2406"/>
    </row>
    <row r="2407" spans="1:40" x14ac:dyDescent="0.25">
      <c r="A2407"/>
      <c r="B2407">
        <f t="shared" si="1260"/>
        <v>473000</v>
      </c>
      <c r="C2407" s="186" t="str">
        <f t="shared" si="1228"/>
        <v>-4.39641824497022E-07+0.00666361944298399i</v>
      </c>
      <c r="D2407" s="158" t="str">
        <f t="shared" si="1229"/>
        <v>-7.66667003725396+0.0510877490628773i</v>
      </c>
      <c r="E2407" t="str">
        <f t="shared" si="1230"/>
        <v>7.99931222900798-0.0741734110530555i</v>
      </c>
      <c r="F2407" t="str">
        <f t="shared" si="1231"/>
        <v>0.999200708100717+7.40548860309142E-06i</v>
      </c>
      <c r="G2407">
        <f t="shared" si="1226"/>
        <v>1</v>
      </c>
      <c r="H2407" t="str">
        <f t="shared" si="1232"/>
        <v>11.661011706948+1.01158068200612i</v>
      </c>
      <c r="I2407" t="str">
        <f t="shared" si="1233"/>
        <v>1857.46665643497i</v>
      </c>
      <c r="J2407" t="str">
        <f t="shared" si="1227"/>
        <v>-4669.16686925354+406.354265494964i</v>
      </c>
      <c r="K2407" t="str">
        <f t="shared" si="1234"/>
        <v>0.0343613378679789-0.394824993804285i</v>
      </c>
      <c r="L2407" t="str">
        <f t="shared" si="1235"/>
        <v>0.00443069055500566-0.0431672615193874i</v>
      </c>
      <c r="M2407" t="str">
        <f t="shared" si="1236"/>
        <v>0.0387920284229846-0.437992255323672i</v>
      </c>
      <c r="N2407" t="str">
        <f t="shared" si="1237"/>
        <v>-3.48502017066633i</v>
      </c>
      <c r="O2407" t="str">
        <f t="shared" si="1238"/>
        <v>-0.941606097387496+0.336716434648932i</v>
      </c>
      <c r="P2407" t="str">
        <f t="shared" si="1239"/>
        <v>1.9416060973875-0.336716434648932i</v>
      </c>
      <c r="Q2407" t="str">
        <f t="shared" si="1240"/>
        <v>-1.9416060973875+3.82173660531526i</v>
      </c>
      <c r="R2407" t="str">
        <f t="shared" si="1241"/>
        <v>-0.27518567701603-0.368236761011263i</v>
      </c>
      <c r="S2407" t="str">
        <f t="shared" si="1242"/>
        <v>0.367455828385491i</v>
      </c>
      <c r="T2407" t="str">
        <f t="shared" si="1243"/>
        <v>0.135310744059384-0.101118580907747i</v>
      </c>
      <c r="U2407" t="e">
        <f t="shared" si="1244"/>
        <v>#DIV/0!</v>
      </c>
      <c r="V2407" t="str">
        <f t="shared" si="1245"/>
        <v>1.33333333333333E-06-0.000224319863413524i</v>
      </c>
      <c r="W2407" t="e">
        <f t="shared" si="1246"/>
        <v>#DIV/0!</v>
      </c>
      <c r="X2407" t="e">
        <f t="shared" si="1247"/>
        <v>#DIV/0!</v>
      </c>
      <c r="Y2407" t="str">
        <f t="shared" si="1248"/>
        <v>0.00083+0.475511464047351i</v>
      </c>
      <c r="Z2407" t="e">
        <f t="shared" si="1249"/>
        <v>#DIV/0!</v>
      </c>
      <c r="AA2407" t="e">
        <f t="shared" si="1250"/>
        <v>#DIV/0!</v>
      </c>
      <c r="AB2407" t="str">
        <f t="shared" si="1251"/>
        <v>0.834358119325149-0.623521137079762i</v>
      </c>
      <c r="AC2407" t="str">
        <f t="shared" si="1252"/>
        <v>0.759269014808264-0.389630044102769i</v>
      </c>
      <c r="AD2407" t="str">
        <f t="shared" si="1253"/>
        <v>1.20341016369671-0.203664813009579i</v>
      </c>
      <c r="AE2407" t="e">
        <f t="shared" si="1254"/>
        <v>#DIV/0!</v>
      </c>
      <c r="AF2407" t="str">
        <f t="shared" si="1255"/>
        <v>-19.327681744202-0.960492932943243i</v>
      </c>
      <c r="AG2407" t="e">
        <f t="shared" si="1256"/>
        <v>#DIV/0!</v>
      </c>
      <c r="AH2407" t="e">
        <f t="shared" si="1257"/>
        <v>#DIV/0!</v>
      </c>
      <c r="AI2407" t="e">
        <f t="shared" si="1258"/>
        <v>#DIV/0!</v>
      </c>
      <c r="AJ2407" t="e">
        <f t="shared" si="1259"/>
        <v>#DIV/0!</v>
      </c>
      <c r="AK2407"/>
      <c r="AL2407"/>
      <c r="AM2407"/>
      <c r="AN2407"/>
    </row>
    <row r="2408" spans="1:40" x14ac:dyDescent="0.25">
      <c r="A2408"/>
      <c r="B2408">
        <f t="shared" si="1260"/>
        <v>474000</v>
      </c>
      <c r="C2408" s="186" t="str">
        <f t="shared" si="1228"/>
        <v>-4.37788752491136E-07+0.00664956117423892i</v>
      </c>
      <c r="D2408" s="158" t="str">
        <f t="shared" si="1229"/>
        <v>-7.66667002304709+0.0509799690024984i</v>
      </c>
      <c r="E2408" t="str">
        <f t="shared" si="1230"/>
        <v>7.9993093180626-0.0743301988268491i</v>
      </c>
      <c r="F2408" t="str">
        <f t="shared" si="1231"/>
        <v>0.99920070839111+7.42114233096406E-06i</v>
      </c>
      <c r="G2408">
        <f t="shared" si="1226"/>
        <v>1</v>
      </c>
      <c r="H2408" t="str">
        <f t="shared" si="1232"/>
        <v>11.661406768625+1.00948339271936i</v>
      </c>
      <c r="I2408" t="str">
        <f t="shared" si="1233"/>
        <v>1861.39364725195i</v>
      </c>
      <c r="J2408" t="str">
        <f t="shared" si="1227"/>
        <v>-4688.93474925651+407.213365422016i</v>
      </c>
      <c r="K2408" t="str">
        <f t="shared" si="1234"/>
        <v>0.0342175291098981-0.394004163175788i</v>
      </c>
      <c r="L2408" t="str">
        <f t="shared" si="1235"/>
        <v>0.00441220925800244-0.0430780842669986i</v>
      </c>
      <c r="M2408" t="str">
        <f t="shared" si="1236"/>
        <v>0.0386297383679005-0.437082247442787i</v>
      </c>
      <c r="N2408" t="str">
        <f t="shared" si="1237"/>
        <v>-3.49238807800389i</v>
      </c>
      <c r="O2408" t="str">
        <f t="shared" si="1238"/>
        <v>-0.939099666418009+0.343644898890679i</v>
      </c>
      <c r="P2408" t="str">
        <f t="shared" si="1239"/>
        <v>1.93909966641801-0.343644898890679i</v>
      </c>
      <c r="Q2408" t="str">
        <f t="shared" si="1240"/>
        <v>-1.93909966641801+3.83603297689457i</v>
      </c>
      <c r="R2408" t="str">
        <f t="shared" si="1241"/>
        <v>-0.274872539732065-0.366549095063928i</v>
      </c>
      <c r="S2408" t="str">
        <f t="shared" si="1242"/>
        <v>0.368232690601952i</v>
      </c>
      <c r="T2408" t="str">
        <f t="shared" si="1243"/>
        <v>0.134975359513101-0.10121705487813i</v>
      </c>
      <c r="U2408" t="e">
        <f t="shared" si="1244"/>
        <v>#DIV/0!</v>
      </c>
      <c r="V2408" t="str">
        <f t="shared" si="1245"/>
        <v>1.33333333333333E-06-0.000223846614756533i</v>
      </c>
      <c r="W2408" t="e">
        <f t="shared" si="1246"/>
        <v>#DIV/0!</v>
      </c>
      <c r="X2408" t="e">
        <f t="shared" si="1247"/>
        <v>#DIV/0!</v>
      </c>
      <c r="Y2408" t="str">
        <f t="shared" si="1248"/>
        <v>0.00083+0.4765167736965i</v>
      </c>
      <c r="Z2408" t="e">
        <f t="shared" si="1249"/>
        <v>#DIV/0!</v>
      </c>
      <c r="AA2408" t="e">
        <f t="shared" si="1250"/>
        <v>#DIV/0!</v>
      </c>
      <c r="AB2408" t="str">
        <f t="shared" si="1251"/>
        <v>0.832290058719669-0.624128350921518i</v>
      </c>
      <c r="AC2408" t="str">
        <f t="shared" si="1252"/>
        <v>0.759355724901008-0.38788912429357i</v>
      </c>
      <c r="AD2408" t="str">
        <f t="shared" si="1253"/>
        <v>1.20220321661459-0.207816696221715i</v>
      </c>
      <c r="AE2408" t="e">
        <f t="shared" si="1254"/>
        <v>#DIV/0!</v>
      </c>
      <c r="AF2408" t="str">
        <f t="shared" si="1255"/>
        <v>-19.3280767916721-0.958503423716862i</v>
      </c>
      <c r="AG2408" t="e">
        <f t="shared" si="1256"/>
        <v>#DIV/0!</v>
      </c>
      <c r="AH2408" t="e">
        <f t="shared" si="1257"/>
        <v>#DIV/0!</v>
      </c>
      <c r="AI2408" t="e">
        <f t="shared" si="1258"/>
        <v>#DIV/0!</v>
      </c>
      <c r="AJ2408" t="e">
        <f t="shared" si="1259"/>
        <v>#DIV/0!</v>
      </c>
      <c r="AK2408"/>
      <c r="AL2408"/>
      <c r="AM2408"/>
      <c r="AN2408"/>
    </row>
    <row r="2409" spans="1:40" x14ac:dyDescent="0.25">
      <c r="A2409"/>
      <c r="B2409">
        <f t="shared" si="1260"/>
        <v>475000</v>
      </c>
      <c r="C2409" s="186" t="str">
        <f t="shared" si="1228"/>
        <v>-4.35947371773925E-07+0.00663556209820361i</v>
      </c>
      <c r="D2409" s="158" t="str">
        <f t="shared" si="1229"/>
        <v>-7.66667000892984+0.0508726427528944i</v>
      </c>
      <c r="E2409" t="str">
        <f t="shared" si="1230"/>
        <v>7.99930640097163-0.0744869864292871i</v>
      </c>
      <c r="F2409" t="str">
        <f t="shared" si="1231"/>
        <v>0.999200708682121+7.43679604175595E-06i</v>
      </c>
      <c r="G2409">
        <f t="shared" si="1226"/>
        <v>1</v>
      </c>
      <c r="H2409" t="str">
        <f t="shared" si="1232"/>
        <v>11.6617993663746+1.00739470479904i</v>
      </c>
      <c r="I2409" t="str">
        <f t="shared" si="1233"/>
        <v>1865.32063806894i</v>
      </c>
      <c r="J2409" t="str">
        <f t="shared" si="1227"/>
        <v>-4708.74437768609+408.072465349066i</v>
      </c>
      <c r="K2409" t="str">
        <f t="shared" si="1234"/>
        <v>0.034074619144235-0.393186713001974i</v>
      </c>
      <c r="L2409" t="str">
        <f t="shared" si="1235"/>
        <v>0.0043938429530721-0.0429892707446798i</v>
      </c>
      <c r="M2409" t="str">
        <f t="shared" si="1236"/>
        <v>0.0384684620973071-0.436175983746654i</v>
      </c>
      <c r="N2409" t="str">
        <f t="shared" si="1237"/>
        <v>-3.49975598534145i</v>
      </c>
      <c r="O2409" t="str">
        <f t="shared" si="1238"/>
        <v>-0.936542255659685+0.350554708089722i</v>
      </c>
      <c r="P2409" t="str">
        <f t="shared" si="1239"/>
        <v>1.93654225565968-0.350554708089722i</v>
      </c>
      <c r="Q2409" t="str">
        <f t="shared" si="1240"/>
        <v>-1.93654225565968+3.85031069343117i</v>
      </c>
      <c r="R2409" t="str">
        <f t="shared" si="1241"/>
        <v>-0.274558072334507-0.364866385808341i</v>
      </c>
      <c r="S2409" t="str">
        <f t="shared" si="1242"/>
        <v>0.369009552818411i</v>
      </c>
      <c r="T2409" t="str">
        <f t="shared" si="1243"/>
        <v>0.134639181865606-0.101314551494841i</v>
      </c>
      <c r="U2409" t="e">
        <f t="shared" si="1244"/>
        <v>#DIV/0!</v>
      </c>
      <c r="V2409" t="str">
        <f t="shared" si="1245"/>
        <v>1.33333333333333E-06-0.000223375358725467i</v>
      </c>
      <c r="W2409" t="e">
        <f t="shared" si="1246"/>
        <v>#DIV/0!</v>
      </c>
      <c r="X2409" t="e">
        <f t="shared" si="1247"/>
        <v>#DIV/0!</v>
      </c>
      <c r="Y2409" t="str">
        <f t="shared" si="1248"/>
        <v>0.00083+0.477522083345649i</v>
      </c>
      <c r="Z2409" t="e">
        <f t="shared" si="1249"/>
        <v>#DIV/0!</v>
      </c>
      <c r="AA2409" t="e">
        <f t="shared" si="1250"/>
        <v>#DIV/0!</v>
      </c>
      <c r="AB2409" t="str">
        <f t="shared" si="1251"/>
        <v>0.830217107664134-0.62472953816888i</v>
      </c>
      <c r="AC2409" t="str">
        <f t="shared" si="1252"/>
        <v>0.75944515445231-0.386153148218823i</v>
      </c>
      <c r="AD2409" t="str">
        <f t="shared" si="1253"/>
        <v>1.2009646363033-0.211961669670508i</v>
      </c>
      <c r="AE2409" t="e">
        <f t="shared" si="1254"/>
        <v>#DIV/0!</v>
      </c>
      <c r="AF2409" t="str">
        <f t="shared" si="1255"/>
        <v>-19.3284693753044-0.956522062046146i</v>
      </c>
      <c r="AG2409" t="e">
        <f t="shared" si="1256"/>
        <v>#DIV/0!</v>
      </c>
      <c r="AH2409" t="e">
        <f t="shared" si="1257"/>
        <v>#DIV/0!</v>
      </c>
      <c r="AI2409" t="e">
        <f t="shared" si="1258"/>
        <v>#DIV/0!</v>
      </c>
      <c r="AJ2409" t="e">
        <f t="shared" si="1259"/>
        <v>#DIV/0!</v>
      </c>
      <c r="AK2409"/>
      <c r="AL2409"/>
      <c r="AM2409"/>
      <c r="AN2409"/>
    </row>
    <row r="2410" spans="1:40" x14ac:dyDescent="0.25">
      <c r="A2410"/>
      <c r="B2410">
        <f t="shared" si="1260"/>
        <v>476000</v>
      </c>
      <c r="C2410" s="186" t="str">
        <f t="shared" si="1228"/>
        <v>-4.34117584202537E-07+0.00662162184181475i</v>
      </c>
      <c r="D2410" s="158" t="str">
        <f t="shared" si="1229"/>
        <v>-7.66666999490145+0.0507657674539131i</v>
      </c>
      <c r="E2410" t="str">
        <f t="shared" si="1230"/>
        <v>7.99930347773508-0.0746437738600083i</v>
      </c>
      <c r="F2410" t="str">
        <f t="shared" si="1231"/>
        <v>0.999200708973751+7.45244973543106E-06i</v>
      </c>
      <c r="G2410">
        <f t="shared" si="1226"/>
        <v>1</v>
      </c>
      <c r="H2410" t="str">
        <f t="shared" si="1232"/>
        <v>11.6621895205845+1.00531456592847i</v>
      </c>
      <c r="I2410" t="str">
        <f t="shared" si="1233"/>
        <v>1869.24762888593i</v>
      </c>
      <c r="J2410" t="str">
        <f t="shared" si="1227"/>
        <v>-4728.59575454229+408.931565276116i</v>
      </c>
      <c r="K2410" t="str">
        <f t="shared" si="1234"/>
        <v>0.0339326005143914-0.392372622603956i</v>
      </c>
      <c r="L2410" t="str">
        <f t="shared" si="1235"/>
        <v>0.00437559069153264-0.0429008187567737i</v>
      </c>
      <c r="M2410" t="str">
        <f t="shared" si="1236"/>
        <v>0.038308191205924-0.43527344136073i</v>
      </c>
      <c r="N2410" t="str">
        <f t="shared" si="1237"/>
        <v>-3.50712389267901i</v>
      </c>
      <c r="O2410" t="str">
        <f t="shared" si="1238"/>
        <v>-0.933934003943646+0.357445487141451i</v>
      </c>
      <c r="P2410" t="str">
        <f t="shared" si="1239"/>
        <v>1.93393400394365-0.357445487141451i</v>
      </c>
      <c r="Q2410" t="str">
        <f t="shared" si="1240"/>
        <v>-1.93393400394365+3.86456937982046i</v>
      </c>
      <c r="R2410" t="str">
        <f t="shared" si="1241"/>
        <v>-0.274242269222327-0.363188602979908i</v>
      </c>
      <c r="S2410" t="str">
        <f t="shared" si="1242"/>
        <v>0.36978641503487i</v>
      </c>
      <c r="T2410" t="str">
        <f t="shared" si="1243"/>
        <v>0.134302211477463-0.101411065586752i</v>
      </c>
      <c r="U2410" t="e">
        <f t="shared" si="1244"/>
        <v>#DIV/0!</v>
      </c>
      <c r="V2410" t="str">
        <f t="shared" si="1245"/>
        <v>1.33333333333333E-06-0.000222906082761758i</v>
      </c>
      <c r="W2410" t="e">
        <f t="shared" si="1246"/>
        <v>#DIV/0!</v>
      </c>
      <c r="X2410" t="e">
        <f t="shared" si="1247"/>
        <v>#DIV/0!</v>
      </c>
      <c r="Y2410" t="str">
        <f t="shared" si="1248"/>
        <v>0.00083+0.478527392994797i</v>
      </c>
      <c r="Z2410" t="e">
        <f t="shared" si="1249"/>
        <v>#DIV/0!</v>
      </c>
      <c r="AA2410" t="e">
        <f t="shared" si="1250"/>
        <v>#DIV/0!</v>
      </c>
      <c r="AB2410" t="str">
        <f t="shared" si="1251"/>
        <v>0.828139268381868-0.625324666935446i</v>
      </c>
      <c r="AC2410" t="str">
        <f t="shared" si="1252"/>
        <v>0.759537297693563-0.384422086181277i</v>
      </c>
      <c r="AD2410" t="str">
        <f t="shared" si="1253"/>
        <v>1.19969445529822-0.216099488659759i</v>
      </c>
      <c r="AE2410" t="e">
        <f t="shared" si="1254"/>
        <v>#DIV/0!</v>
      </c>
      <c r="AF2410" t="str">
        <f t="shared" si="1255"/>
        <v>-19.3288595154859-0.954548798474557i</v>
      </c>
      <c r="AG2410" t="e">
        <f t="shared" si="1256"/>
        <v>#DIV/0!</v>
      </c>
      <c r="AH2410" t="e">
        <f t="shared" si="1257"/>
        <v>#DIV/0!</v>
      </c>
      <c r="AI2410" t="e">
        <f t="shared" si="1258"/>
        <v>#DIV/0!</v>
      </c>
      <c r="AJ2410" t="e">
        <f t="shared" si="1259"/>
        <v>#DIV/0!</v>
      </c>
      <c r="AK2410"/>
      <c r="AL2410"/>
      <c r="AM2410"/>
      <c r="AN2410"/>
    </row>
    <row r="2411" spans="1:40" x14ac:dyDescent="0.25">
      <c r="A2411"/>
      <c r="B2411">
        <f t="shared" si="1260"/>
        <v>477000</v>
      </c>
      <c r="C2411" s="186" t="str">
        <f t="shared" si="1228"/>
        <v>-4.3229929266179E-07+0.00660774003513743i</v>
      </c>
      <c r="D2411" s="158" t="str">
        <f t="shared" si="1229"/>
        <v>-7.66666998096123+0.050659340269387i</v>
      </c>
      <c r="E2411" t="str">
        <f t="shared" si="1230"/>
        <v>7.99930054835297-0.0748005611186515i</v>
      </c>
      <c r="F2411" t="str">
        <f t="shared" si="1231"/>
        <v>0.999200709265979+7.46810341195311E-06i</v>
      </c>
      <c r="G2411">
        <f t="shared" si="1226"/>
        <v>1</v>
      </c>
      <c r="H2411" t="str">
        <f t="shared" si="1232"/>
        <v>11.6625772514326+1.00324292421016i</v>
      </c>
      <c r="I2411" t="str">
        <f t="shared" si="1233"/>
        <v>1873.17461970291i</v>
      </c>
      <c r="J2411" t="str">
        <f t="shared" si="1227"/>
        <v>-4748.4888798251+409.790665203167i</v>
      </c>
      <c r="K2411" t="str">
        <f t="shared" si="1234"/>
        <v>0.033791465840753-0.391561871469797i</v>
      </c>
      <c r="L2411" t="str">
        <f t="shared" si="1235"/>
        <v>0.00435745153443065-0.042812726125045i</v>
      </c>
      <c r="M2411" t="str">
        <f t="shared" si="1236"/>
        <v>0.0381489173751837-0.434374597594842i</v>
      </c>
      <c r="N2411" t="str">
        <f t="shared" si="1237"/>
        <v>-3.51449180001657i</v>
      </c>
      <c r="O2411" t="str">
        <f t="shared" si="1238"/>
        <v>-0.931275052860959+0.364316861974324i</v>
      </c>
      <c r="P2411" t="str">
        <f t="shared" si="1239"/>
        <v>1.93127505286096-0.364316861974324i</v>
      </c>
      <c r="Q2411" t="str">
        <f t="shared" si="1240"/>
        <v>-1.93127505286096+3.87880866199089i</v>
      </c>
      <c r="R2411" t="str">
        <f t="shared" si="1241"/>
        <v>-0.273925124767852-0.361515716613163i</v>
      </c>
      <c r="S2411" t="str">
        <f t="shared" si="1242"/>
        <v>0.370563277251332i</v>
      </c>
      <c r="T2411" t="str">
        <f t="shared" si="1243"/>
        <v>0.133964448726037-0.101506591955455i</v>
      </c>
      <c r="U2411" t="e">
        <f t="shared" si="1244"/>
        <v>#DIV/0!</v>
      </c>
      <c r="V2411" t="str">
        <f t="shared" si="1245"/>
        <v>1.33333333333333E-06-0.000222438774412153i</v>
      </c>
      <c r="W2411" t="e">
        <f t="shared" si="1246"/>
        <v>#DIV/0!</v>
      </c>
      <c r="X2411" t="e">
        <f t="shared" si="1247"/>
        <v>#DIV/0!</v>
      </c>
      <c r="Y2411" t="str">
        <f t="shared" si="1248"/>
        <v>0.00083+0.479532702643946i</v>
      </c>
      <c r="Z2411" t="e">
        <f t="shared" si="1249"/>
        <v>#DIV/0!</v>
      </c>
      <c r="AA2411" t="e">
        <f t="shared" si="1250"/>
        <v>#DIV/0!</v>
      </c>
      <c r="AB2411" t="str">
        <f t="shared" si="1251"/>
        <v>0.826056543199792-0.625913705166601i</v>
      </c>
      <c r="AC2411" t="str">
        <f t="shared" si="1252"/>
        <v>0.75963214900292-0.382695908765392i</v>
      </c>
      <c r="AD2411" t="str">
        <f t="shared" si="1253"/>
        <v>1.19839270807279-0.220229908531984i</v>
      </c>
      <c r="AE2411" t="e">
        <f t="shared" si="1254"/>
        <v>#DIV/0!</v>
      </c>
      <c r="AF2411" t="str">
        <f t="shared" si="1255"/>
        <v>-19.3292472323938-0.952583583940773i</v>
      </c>
      <c r="AG2411" t="e">
        <f t="shared" si="1256"/>
        <v>#DIV/0!</v>
      </c>
      <c r="AH2411" t="e">
        <f t="shared" si="1257"/>
        <v>#DIV/0!</v>
      </c>
      <c r="AI2411" t="e">
        <f t="shared" si="1258"/>
        <v>#DIV/0!</v>
      </c>
      <c r="AJ2411" t="e">
        <f t="shared" si="1259"/>
        <v>#DIV/0!</v>
      </c>
      <c r="AK2411"/>
      <c r="AL2411"/>
      <c r="AM2411"/>
      <c r="AN2411"/>
    </row>
    <row r="2412" spans="1:40" x14ac:dyDescent="0.25">
      <c r="A2412"/>
      <c r="B2412">
        <f t="shared" si="1260"/>
        <v>478000</v>
      </c>
      <c r="C2412" s="186" t="str">
        <f t="shared" si="1228"/>
        <v>-4.30492401051296E-07+0.00659391631133253i</v>
      </c>
      <c r="D2412" s="158" t="str">
        <f t="shared" si="1229"/>
        <v>-7.6666699671084+0.0505533583868827i</v>
      </c>
      <c r="E2412" t="str">
        <f t="shared" si="1230"/>
        <v>7.99929761282529-0.0749573482048553i</v>
      </c>
      <c r="F2412" t="str">
        <f t="shared" si="1231"/>
        <v>0.999200709558836+0.0000074837570712865i</v>
      </c>
      <c r="G2412">
        <f t="shared" si="1226"/>
        <v>1</v>
      </c>
      <c r="H2412" t="str">
        <f t="shared" si="1232"/>
        <v>11.6629625788896+1.00117972816178i</v>
      </c>
      <c r="I2412" t="str">
        <f t="shared" si="1233"/>
        <v>1877.1016105199i</v>
      </c>
      <c r="J2412" t="str">
        <f t="shared" si="1227"/>
        <v>-4768.42375353453+410.649765130218i</v>
      </c>
      <c r="K2412" t="str">
        <f t="shared" si="1234"/>
        <v>0.0336512078197399-0.390754439252854i</v>
      </c>
      <c r="L2412" t="str">
        <f t="shared" si="1235"/>
        <v>0.00433942455242226-0.0427249906885104i</v>
      </c>
      <c r="M2412" t="str">
        <f t="shared" si="1236"/>
        <v>0.0379906323721622-0.433479429941364i</v>
      </c>
      <c r="N2412" t="str">
        <f t="shared" si="1237"/>
        <v>-3.52185970735414i</v>
      </c>
      <c r="O2412" t="str">
        <f t="shared" si="1238"/>
        <v>-0.928565546754939+0.371168459570181i</v>
      </c>
      <c r="P2412" t="str">
        <f t="shared" si="1239"/>
        <v>1.92856554675494-0.371168459570181i</v>
      </c>
      <c r="Q2412" t="str">
        <f t="shared" si="1240"/>
        <v>-1.92856554675494+3.89302816692432i</v>
      </c>
      <c r="R2412" t="str">
        <f t="shared" si="1241"/>
        <v>-0.273606633316697-0.359847697039275i</v>
      </c>
      <c r="S2412" t="str">
        <f t="shared" si="1242"/>
        <v>0.371340139467791i</v>
      </c>
      <c r="T2412" t="str">
        <f t="shared" si="1243"/>
        <v>0.133625894005728-0.101601125375135i</v>
      </c>
      <c r="U2412" t="e">
        <f t="shared" si="1244"/>
        <v>#DIV/0!</v>
      </c>
      <c r="V2412" t="str">
        <f t="shared" si="1245"/>
        <v>1.33333333333333E-06-0.000221973421327609i</v>
      </c>
      <c r="W2412" t="e">
        <f t="shared" si="1246"/>
        <v>#DIV/0!</v>
      </c>
      <c r="X2412" t="e">
        <f t="shared" si="1247"/>
        <v>#DIV/0!</v>
      </c>
      <c r="Y2412" t="str">
        <f t="shared" si="1248"/>
        <v>0.00083+0.480538012293095i</v>
      </c>
      <c r="Z2412" t="e">
        <f t="shared" si="1249"/>
        <v>#DIV/0!</v>
      </c>
      <c r="AA2412" t="e">
        <f t="shared" si="1250"/>
        <v>#DIV/0!</v>
      </c>
      <c r="AB2412" t="str">
        <f t="shared" si="1251"/>
        <v>0.823968934549871-0.626496620638731i</v>
      </c>
      <c r="AC2412" t="str">
        <f t="shared" si="1252"/>
        <v>0.759729702903898-0.380974586835159i</v>
      </c>
      <c r="AD2412" t="str">
        <f t="shared" si="1253"/>
        <v>1.19705943104066-0.224352684684289i</v>
      </c>
      <c r="AE2412" t="e">
        <f t="shared" si="1254"/>
        <v>#DIV/0!</v>
      </c>
      <c r="AF2412" t="str">
        <f t="shared" si="1255"/>
        <v>-19.329632545998-0.950626369774897i</v>
      </c>
      <c r="AG2412" t="e">
        <f t="shared" si="1256"/>
        <v>#DIV/0!</v>
      </c>
      <c r="AH2412" t="e">
        <f t="shared" si="1257"/>
        <v>#DIV/0!</v>
      </c>
      <c r="AI2412" t="e">
        <f t="shared" si="1258"/>
        <v>#DIV/0!</v>
      </c>
      <c r="AJ2412" t="e">
        <f t="shared" si="1259"/>
        <v>#DIV/0!</v>
      </c>
      <c r="AK2412"/>
      <c r="AL2412"/>
      <c r="AM2412"/>
      <c r="AN2412"/>
    </row>
    <row r="2413" spans="1:40" x14ac:dyDescent="0.25">
      <c r="A2413"/>
      <c r="B2413">
        <f t="shared" si="1260"/>
        <v>479000</v>
      </c>
      <c r="C2413" s="186" t="str">
        <f t="shared" si="1228"/>
        <v>-4.28696814272746E-07+0.00658015030662419i</v>
      </c>
      <c r="D2413" s="158" t="str">
        <f t="shared" si="1229"/>
        <v>-7.66666995334221+0.0504478190174521i</v>
      </c>
      <c r="E2413" t="str">
        <f t="shared" si="1230"/>
        <v>7.99929467115208-0.0751141351182585i</v>
      </c>
      <c r="F2413" t="str">
        <f t="shared" si="1231"/>
        <v>0.999200709852291+0.0000074994107133948i</v>
      </c>
      <c r="G2413">
        <f t="shared" si="1226"/>
        <v>1</v>
      </c>
      <c r="H2413" t="str">
        <f t="shared" si="1232"/>
        <v>11.6633455227212+0.999124926711982i</v>
      </c>
      <c r="I2413" t="str">
        <f t="shared" si="1233"/>
        <v>1881.02860133689i</v>
      </c>
      <c r="J2413" t="str">
        <f t="shared" si="1227"/>
        <v>-4788.40037567058+411.508865057269i</v>
      </c>
      <c r="K2413" t="str">
        <f t="shared" si="1234"/>
        <v>0.0335118192228701-0.389950305770116i</v>
      </c>
      <c r="L2413" t="str">
        <f t="shared" si="1235"/>
        <v>0.00432150882565589-0.0426376103032702i</v>
      </c>
      <c r="M2413" t="str">
        <f t="shared" si="1236"/>
        <v>0.037833328048526-0.432587916073386i</v>
      </c>
      <c r="N2413" t="str">
        <f t="shared" si="1237"/>
        <v>-3.5292276146917i</v>
      </c>
      <c r="O2413" t="str">
        <f t="shared" si="1238"/>
        <v>-0.925805632713336+0.377999907984459i</v>
      </c>
      <c r="P2413" t="str">
        <f t="shared" si="1239"/>
        <v>1.92580563271334-0.377999907984459i</v>
      </c>
      <c r="Q2413" t="str">
        <f t="shared" si="1240"/>
        <v>-1.92580563271334+3.90722752267616i</v>
      </c>
      <c r="R2413" t="str">
        <f t="shared" si="1241"/>
        <v>-0.273286789187694-0.358184514883581i</v>
      </c>
      <c r="S2413" t="str">
        <f t="shared" si="1242"/>
        <v>0.37211700168425i</v>
      </c>
      <c r="T2413" t="str">
        <f t="shared" si="1243"/>
        <v>0.133286547728206-0.10169466059244i</v>
      </c>
      <c r="U2413" t="e">
        <f t="shared" si="1244"/>
        <v>#DIV/0!</v>
      </c>
      <c r="V2413" t="str">
        <f t="shared" si="1245"/>
        <v>1.33333333333333E-06-0.000221510011262207i</v>
      </c>
      <c r="W2413" t="e">
        <f t="shared" si="1246"/>
        <v>#DIV/0!</v>
      </c>
      <c r="X2413" t="e">
        <f t="shared" si="1247"/>
        <v>#DIV/0!</v>
      </c>
      <c r="Y2413" t="str">
        <f t="shared" si="1248"/>
        <v>0.00083+0.481543321942243i</v>
      </c>
      <c r="Z2413" t="e">
        <f t="shared" si="1249"/>
        <v>#DIV/0!</v>
      </c>
      <c r="AA2413" t="e">
        <f t="shared" si="1250"/>
        <v>#DIV/0!</v>
      </c>
      <c r="AB2413" t="str">
        <f t="shared" si="1251"/>
        <v>0.821876444970559-0.627073380958422i</v>
      </c>
      <c r="AC2413" t="str">
        <f t="shared" si="1252"/>
        <v>0.759829954064031-0.379258091531915i</v>
      </c>
      <c r="AD2413" t="str">
        <f t="shared" si="1253"/>
        <v>1.19569466255771-0.228467572584352i</v>
      </c>
      <c r="AE2413" t="e">
        <f t="shared" si="1254"/>
        <v>#DIV/0!</v>
      </c>
      <c r="AF2413" t="str">
        <f t="shared" si="1255"/>
        <v>-19.3300154760634-0.94867710769453i</v>
      </c>
      <c r="AG2413" t="e">
        <f t="shared" si="1256"/>
        <v>#DIV/0!</v>
      </c>
      <c r="AH2413" t="e">
        <f t="shared" si="1257"/>
        <v>#DIV/0!</v>
      </c>
      <c r="AI2413" t="e">
        <f t="shared" si="1258"/>
        <v>#DIV/0!</v>
      </c>
      <c r="AJ2413" t="e">
        <f t="shared" si="1259"/>
        <v>#DIV/0!</v>
      </c>
      <c r="AK2413"/>
      <c r="AL2413"/>
      <c r="AM2413"/>
      <c r="AN2413"/>
    </row>
    <row r="2414" spans="1:40" x14ac:dyDescent="0.25">
      <c r="A2414"/>
      <c r="B2414">
        <f t="shared" si="1260"/>
        <v>480000</v>
      </c>
      <c r="C2414" s="186" t="str">
        <f t="shared" si="1228"/>
        <v>-4.26912438217406E-07+0.00656644166026805i</v>
      </c>
      <c r="D2414" s="158" t="str">
        <f t="shared" si="1229"/>
        <v>-7.66666993966204+0.0503427193953884i</v>
      </c>
      <c r="E2414" t="str">
        <f t="shared" si="1230"/>
        <v>7.99929172333334-0.0752709218584997i</v>
      </c>
      <c r="F2414" t="str">
        <f t="shared" si="1231"/>
        <v>0.999200710146374+7.51506433824242E-06i</v>
      </c>
      <c r="G2414">
        <f t="shared" si="1226"/>
        <v>1</v>
      </c>
      <c r="H2414" t="str">
        <f t="shared" si="1232"/>
        <v>11.6637261024915+0.997078469196458i</v>
      </c>
      <c r="I2414" t="str">
        <f t="shared" si="1233"/>
        <v>1884.95559215388i</v>
      </c>
      <c r="J2414" t="str">
        <f t="shared" si="1227"/>
        <v>-4808.41874623324+412.367964984319i</v>
      </c>
      <c r="K2414" t="str">
        <f t="shared" si="1234"/>
        <v>0.0333732928958374-0.389149451000587i</v>
      </c>
      <c r="L2414" t="str">
        <f t="shared" si="1235"/>
        <v>0.00430370344365639-0.0425505828423422i</v>
      </c>
      <c r="M2414" t="str">
        <f t="shared" si="1236"/>
        <v>0.0376769963394938-0.431700033842929i</v>
      </c>
      <c r="N2414" t="str">
        <f t="shared" si="1237"/>
        <v>-3.53659552202926i</v>
      </c>
      <c r="O2414" t="str">
        <f t="shared" si="1238"/>
        <v>-0.922995460560324+0.384810836366435i</v>
      </c>
      <c r="P2414" t="str">
        <f t="shared" si="1239"/>
        <v>1.92299546056032-0.384810836366435i</v>
      </c>
      <c r="Q2414" t="str">
        <f t="shared" si="1240"/>
        <v>-1.92299546056032+3.9214063583957i</v>
      </c>
      <c r="R2414" t="str">
        <f t="shared" si="1241"/>
        <v>-0.272965586672808-0.356526141063152i</v>
      </c>
      <c r="S2414" t="str">
        <f t="shared" si="1242"/>
        <v>0.372893863900711i</v>
      </c>
      <c r="T2414" t="str">
        <f t="shared" si="1243"/>
        <v>0.132946410322649-0.101787192326348i</v>
      </c>
      <c r="U2414" t="e">
        <f t="shared" si="1244"/>
        <v>#DIV/0!</v>
      </c>
      <c r="V2414" t="str">
        <f t="shared" si="1245"/>
        <v>1.33333333333333E-06-0.000221048532072077i</v>
      </c>
      <c r="W2414" t="e">
        <f t="shared" si="1246"/>
        <v>#DIV/0!</v>
      </c>
      <c r="X2414" t="e">
        <f t="shared" si="1247"/>
        <v>#DIV/0!</v>
      </c>
      <c r="Y2414" t="str">
        <f t="shared" si="1248"/>
        <v>0.00083+0.482548631591392i</v>
      </c>
      <c r="Z2414" t="e">
        <f t="shared" si="1249"/>
        <v>#DIV/0!</v>
      </c>
      <c r="AA2414" t="e">
        <f t="shared" si="1250"/>
        <v>#DIV/0!</v>
      </c>
      <c r="AB2414" t="str">
        <f t="shared" si="1251"/>
        <v>0.819779077108269-0.62764395356164i</v>
      </c>
      <c r="AC2414" t="str">
        <f t="shared" si="1252"/>
        <v>0.759932897293532-0.377546394272212i</v>
      </c>
      <c r="AD2414" t="str">
        <f t="shared" si="1253"/>
        <v>1.19429844292389-0.232574327786392i</v>
      </c>
      <c r="AE2414" t="e">
        <f t="shared" si="1254"/>
        <v>#DIV/0!</v>
      </c>
      <c r="AF2414" t="str">
        <f t="shared" si="1255"/>
        <v>-19.3303960421535-0.94673574980107i</v>
      </c>
      <c r="AG2414" t="e">
        <f t="shared" si="1256"/>
        <v>#DIV/0!</v>
      </c>
      <c r="AH2414" t="e">
        <f t="shared" si="1257"/>
        <v>#DIV/0!</v>
      </c>
      <c r="AI2414" t="e">
        <f t="shared" si="1258"/>
        <v>#DIV/0!</v>
      </c>
      <c r="AJ2414" t="e">
        <f t="shared" si="1259"/>
        <v>#DIV/0!</v>
      </c>
      <c r="AK2414"/>
      <c r="AL2414"/>
      <c r="AM2414"/>
      <c r="AN2414"/>
    </row>
    <row r="2415" spans="1:40" x14ac:dyDescent="0.25">
      <c r="A2415"/>
      <c r="B2415">
        <f t="shared" si="1260"/>
        <v>481000</v>
      </c>
      <c r="C2415" s="186" t="str">
        <f t="shared" si="1228"/>
        <v>-4.25139179753794E-07+0.00655279001451976i</v>
      </c>
      <c r="D2415" s="158" t="str">
        <f t="shared" si="1229"/>
        <v>-7.66666992606705+0.0502380567779848i</v>
      </c>
      <c r="E2415" t="str">
        <f t="shared" si="1230"/>
        <v>7.99928876936909-0.0754277084252176i</v>
      </c>
      <c r="F2415" t="str">
        <f t="shared" si="1231"/>
        <v>0.999200710441057+0.0000075307179457929i</v>
      </c>
      <c r="G2415">
        <f t="shared" si="1226"/>
        <v>1</v>
      </c>
      <c r="H2415" t="str">
        <f t="shared" si="1232"/>
        <v>11.6641043375643+0.995040305353783i</v>
      </c>
      <c r="I2415" t="str">
        <f t="shared" si="1233"/>
        <v>1888.88258297086i</v>
      </c>
      <c r="J2415" t="str">
        <f t="shared" si="1227"/>
        <v>-4828.47886522252+413.22706491137i</v>
      </c>
      <c r="K2415" t="str">
        <f t="shared" si="1234"/>
        <v>0.033235621757602-0.38835185508367i</v>
      </c>
      <c r="L2415" t="str">
        <f t="shared" si="1235"/>
        <v>0.00428600750521112-0.0424639061954974i</v>
      </c>
      <c r="M2415" t="str">
        <f t="shared" si="1236"/>
        <v>0.0375216292628131-0.430815761279167i</v>
      </c>
      <c r="N2415" t="str">
        <f t="shared" si="1237"/>
        <v>-3.54396342936682i</v>
      </c>
      <c r="O2415" t="str">
        <f t="shared" si="1238"/>
        <v>-0.920135182848383+0.391600874979325i</v>
      </c>
      <c r="P2415" t="str">
        <f t="shared" si="1239"/>
        <v>1.92013518284838-0.391600874979325i</v>
      </c>
      <c r="Q2415" t="str">
        <f t="shared" si="1240"/>
        <v>-1.92013518284838+3.93556430434615i</v>
      </c>
      <c r="R2415" t="str">
        <f t="shared" si="1241"/>
        <v>-0.272643020037084-0.354872546784411i</v>
      </c>
      <c r="S2415" t="str">
        <f t="shared" si="1242"/>
        <v>0.37367072611717i</v>
      </c>
      <c r="T2415" t="str">
        <f t="shared" si="1243"/>
        <v>0.13260548223598-0.101878715268035i</v>
      </c>
      <c r="U2415" t="e">
        <f t="shared" si="1244"/>
        <v>#DIV/0!</v>
      </c>
      <c r="V2415" t="str">
        <f t="shared" si="1245"/>
        <v>1.33333333333333E-06-0.000220588971714339i</v>
      </c>
      <c r="W2415" t="e">
        <f t="shared" si="1246"/>
        <v>#DIV/0!</v>
      </c>
      <c r="X2415" t="e">
        <f t="shared" si="1247"/>
        <v>#DIV/0!</v>
      </c>
      <c r="Y2415" t="str">
        <f t="shared" si="1248"/>
        <v>0.00083+0.483553941240541i</v>
      </c>
      <c r="Z2415" t="e">
        <f t="shared" si="1249"/>
        <v>#DIV/0!</v>
      </c>
      <c r="AA2415" t="e">
        <f t="shared" si="1250"/>
        <v>#DIV/0!</v>
      </c>
      <c r="AB2415" t="str">
        <f t="shared" si="1251"/>
        <v>0.817676833718835-0.628208305712919i</v>
      </c>
      <c r="AC2415" t="str">
        <f t="shared" si="1252"/>
        <v>0.760038527543982-0.375839466745699i</v>
      </c>
      <c r="AD2415" t="str">
        <f t="shared" si="1253"/>
        <v>1.19287081438492-0.236672705947231i</v>
      </c>
      <c r="AE2415" t="e">
        <f t="shared" si="1254"/>
        <v>#DIV/0!</v>
      </c>
      <c r="AF2415" t="str">
        <f t="shared" si="1255"/>
        <v>-19.3307742636314-0.944802248575798i</v>
      </c>
      <c r="AG2415" t="e">
        <f t="shared" si="1256"/>
        <v>#DIV/0!</v>
      </c>
      <c r="AH2415" t="e">
        <f t="shared" si="1257"/>
        <v>#DIV/0!</v>
      </c>
      <c r="AI2415" t="e">
        <f t="shared" si="1258"/>
        <v>#DIV/0!</v>
      </c>
      <c r="AJ2415" t="e">
        <f t="shared" si="1259"/>
        <v>#DIV/0!</v>
      </c>
      <c r="AK2415"/>
      <c r="AL2415"/>
      <c r="AM2415"/>
      <c r="AN2415"/>
    </row>
    <row r="2416" spans="1:40" x14ac:dyDescent="0.25">
      <c r="A2416"/>
      <c r="B2416">
        <f t="shared" si="1260"/>
        <v>482000</v>
      </c>
      <c r="C2416" s="186" t="str">
        <f t="shared" si="1228"/>
        <v>-4.23376946715509E-07+0.00653919501460374i</v>
      </c>
      <c r="D2416" s="158" t="str">
        <f t="shared" si="1229"/>
        <v>-7.66666991255662+0.0501338284452954i</v>
      </c>
      <c r="E2416" t="str">
        <f t="shared" si="1230"/>
        <v>7.99928580925934-0.075584494818051i</v>
      </c>
      <c r="F2416" t="str">
        <f t="shared" si="1231"/>
        <v>0.999200710736358+7.54637153601054E-06i</v>
      </c>
      <c r="G2416">
        <f t="shared" si="1226"/>
        <v>1</v>
      </c>
      <c r="H2416" t="str">
        <f t="shared" si="1232"/>
        <v>11.6644802471064+0.993010385321619i</v>
      </c>
      <c r="I2416" t="str">
        <f t="shared" si="1233"/>
        <v>1892.80957378785i</v>
      </c>
      <c r="J2416" t="str">
        <f t="shared" si="1227"/>
        <v>-4848.58073263842+414.08616483842i</v>
      </c>
      <c r="K2416" t="str">
        <f t="shared" si="1234"/>
        <v>0.0330987987994941-0.387557498317589i</v>
      </c>
      <c r="L2416" t="str">
        <f t="shared" si="1235"/>
        <v>0.00426842011825743-0.0423775782690972i</v>
      </c>
      <c r="M2416" t="str">
        <f t="shared" si="1236"/>
        <v>0.0373672189177515-0.429935076586686i</v>
      </c>
      <c r="N2416" t="str">
        <f t="shared" si="1237"/>
        <v>-3.55133133670438i</v>
      </c>
      <c r="O2416" t="str">
        <f t="shared" si="1238"/>
        <v>-0.917224954850013+0.398369655220364i</v>
      </c>
      <c r="P2416" t="str">
        <f t="shared" si="1239"/>
        <v>1.91722495485001-0.398369655220364i</v>
      </c>
      <c r="Q2416" t="str">
        <f t="shared" si="1240"/>
        <v>-1.91722495485001+3.94970099192474i</v>
      </c>
      <c r="R2416" t="str">
        <f t="shared" si="1241"/>
        <v>-0.272319083518559-0.353223703540779i</v>
      </c>
      <c r="S2416" t="str">
        <f t="shared" si="1242"/>
        <v>0.37444758833363i</v>
      </c>
      <c r="T2416" t="str">
        <f t="shared" si="1243"/>
        <v>0.132263763933118-0.101969224080749i</v>
      </c>
      <c r="U2416" t="e">
        <f t="shared" si="1244"/>
        <v>#DIV/0!</v>
      </c>
      <c r="V2416" t="str">
        <f t="shared" si="1245"/>
        <v>1.33333333333333E-06-0.000220131318246052i</v>
      </c>
      <c r="W2416" t="e">
        <f t="shared" si="1246"/>
        <v>#DIV/0!</v>
      </c>
      <c r="X2416" t="e">
        <f t="shared" si="1247"/>
        <v>#DIV/0!</v>
      </c>
      <c r="Y2416" t="str">
        <f t="shared" si="1248"/>
        <v>0.00083+0.48455925088969i</v>
      </c>
      <c r="Z2416" t="e">
        <f t="shared" si="1249"/>
        <v>#DIV/0!</v>
      </c>
      <c r="AA2416" t="e">
        <f t="shared" si="1250"/>
        <v>#DIV/0!</v>
      </c>
      <c r="AB2416" t="str">
        <f t="shared" si="1251"/>
        <v>0.815569717669057-0.628766404504581i</v>
      </c>
      <c r="AC2416" t="str">
        <f t="shared" si="1252"/>
        <v>0.760146839907016-0.374137280913078i</v>
      </c>
      <c r="AD2416" t="str">
        <f t="shared" si="1253"/>
        <v>1.19141182113394-0.240762462842336i</v>
      </c>
      <c r="AE2416" t="e">
        <f t="shared" si="1254"/>
        <v>#DIV/0!</v>
      </c>
      <c r="AF2416" t="str">
        <f t="shared" si="1255"/>
        <v>-19.331150159663-0.942876556876324i</v>
      </c>
      <c r="AG2416" t="e">
        <f t="shared" si="1256"/>
        <v>#DIV/0!</v>
      </c>
      <c r="AH2416" t="e">
        <f t="shared" si="1257"/>
        <v>#DIV/0!</v>
      </c>
      <c r="AI2416" t="e">
        <f t="shared" si="1258"/>
        <v>#DIV/0!</v>
      </c>
      <c r="AJ2416" t="e">
        <f t="shared" si="1259"/>
        <v>#DIV/0!</v>
      </c>
      <c r="AK2416"/>
      <c r="AL2416"/>
      <c r="AM2416"/>
      <c r="AN2416"/>
    </row>
    <row r="2417" spans="1:40" x14ac:dyDescent="0.25">
      <c r="A2417"/>
      <c r="B2417">
        <f t="shared" si="1260"/>
        <v>483000</v>
      </c>
      <c r="C2417" s="186" t="str">
        <f t="shared" si="1228"/>
        <v>-4.21625647889266E-07+0.0065256563086825i</v>
      </c>
      <c r="D2417" s="158" t="str">
        <f t="shared" si="1229"/>
        <v>-7.66666989912999+0.0500300316998992i</v>
      </c>
      <c r="E2417" t="str">
        <f t="shared" si="1230"/>
        <v>7.9992828430041-0.0757412810366385i</v>
      </c>
      <c r="F2417" t="str">
        <f t="shared" si="1231"/>
        <v>0.999200711032277+0.0000075620251088593i</v>
      </c>
      <c r="G2417">
        <f t="shared" si="1226"/>
        <v>1</v>
      </c>
      <c r="H2417" t="str">
        <f t="shared" si="1232"/>
        <v>11.6648538500896+0.990988659632666i</v>
      </c>
      <c r="I2417" t="str">
        <f t="shared" si="1233"/>
        <v>1896.73656460484i</v>
      </c>
      <c r="J2417" t="str">
        <f t="shared" si="1227"/>
        <v>-4868.72434848093+414.945264765472i</v>
      </c>
      <c r="K2417" t="str">
        <f t="shared" si="1234"/>
        <v>0.0329628170843305-0.386766361157803i</v>
      </c>
      <c r="L2417" t="str">
        <f t="shared" si="1235"/>
        <v>0.00425094039977183-0.0422915969859334i</v>
      </c>
      <c r="M2417" t="str">
        <f t="shared" si="1236"/>
        <v>0.0372137574841023-0.429057958143736i</v>
      </c>
      <c r="N2417" t="str">
        <f t="shared" si="1237"/>
        <v>-3.55869924404194i</v>
      </c>
      <c r="O2417" t="str">
        <f t="shared" si="1238"/>
        <v>-0.914264934549308+0.405116809640812i</v>
      </c>
      <c r="P2417" t="str">
        <f t="shared" si="1239"/>
        <v>1.91426493454931-0.405116809640812i</v>
      </c>
      <c r="Q2417" t="str">
        <f t="shared" si="1240"/>
        <v>-1.91426493454931+3.96381605368275i</v>
      </c>
      <c r="R2417" t="str">
        <f t="shared" si="1241"/>
        <v>-0.271993771328199-0.351579583110355i</v>
      </c>
      <c r="S2417" t="str">
        <f t="shared" si="1242"/>
        <v>0.375224450550089i</v>
      </c>
      <c r="T2417" t="str">
        <f t="shared" si="1243"/>
        <v>0.131921255897212-0.10205871339967i</v>
      </c>
      <c r="U2417" t="e">
        <f t="shared" si="1244"/>
        <v>#DIV/0!</v>
      </c>
      <c r="V2417" t="str">
        <f t="shared" si="1245"/>
        <v>1.33333333333333E-06-0.000219675559823182i</v>
      </c>
      <c r="W2417" t="e">
        <f t="shared" si="1246"/>
        <v>#DIV/0!</v>
      </c>
      <c r="X2417" t="e">
        <f t="shared" si="1247"/>
        <v>#DIV/0!</v>
      </c>
      <c r="Y2417" t="str">
        <f t="shared" si="1248"/>
        <v>0.00083+0.485564560538838i</v>
      </c>
      <c r="Z2417" t="e">
        <f t="shared" si="1249"/>
        <v>#DIV/0!</v>
      </c>
      <c r="AA2417" t="e">
        <f t="shared" si="1250"/>
        <v>#DIV/0!</v>
      </c>
      <c r="AB2417" t="str">
        <f t="shared" si="1251"/>
        <v>0.813457731938146-0.629318216855874i</v>
      </c>
      <c r="AC2417" t="str">
        <f t="shared" si="1252"/>
        <v>0.760257829613076-0.372439809004018i</v>
      </c>
      <c r="AD2417" t="str">
        <f t="shared" si="1253"/>
        <v>1.18992150931282-0.244843354381989i</v>
      </c>
      <c r="AE2417" t="e">
        <f t="shared" si="1254"/>
        <v>#DIV/0!</v>
      </c>
      <c r="AF2417" t="str">
        <f t="shared" si="1255"/>
        <v>-19.3315237492196-0.940958627932767i</v>
      </c>
      <c r="AG2417" t="e">
        <f t="shared" si="1256"/>
        <v>#DIV/0!</v>
      </c>
      <c r="AH2417" t="e">
        <f t="shared" si="1257"/>
        <v>#DIV/0!</v>
      </c>
      <c r="AI2417" t="e">
        <f t="shared" si="1258"/>
        <v>#DIV/0!</v>
      </c>
      <c r="AJ2417" t="e">
        <f t="shared" si="1259"/>
        <v>#DIV/0!</v>
      </c>
      <c r="AK2417"/>
      <c r="AL2417"/>
      <c r="AM2417"/>
      <c r="AN2417"/>
    </row>
    <row r="2418" spans="1:40" x14ac:dyDescent="0.25">
      <c r="A2418"/>
      <c r="B2418">
        <f t="shared" si="1260"/>
        <v>484000</v>
      </c>
      <c r="C2418" s="186" t="str">
        <f t="shared" si="1228"/>
        <v>-0.0000004198851930031+0.00651217354782637i</v>
      </c>
      <c r="D2418" s="158" t="str">
        <f t="shared" si="1229"/>
        <v>-7.66666988578646+0.0499266638666689i</v>
      </c>
      <c r="E2418" t="str">
        <f t="shared" si="1230"/>
        <v>7.99927987060338-0.0758980670806189i</v>
      </c>
      <c r="F2418" t="str">
        <f t="shared" si="1231"/>
        <v>0.999200711328805+7.57767866430305E-06i</v>
      </c>
      <c r="G2418">
        <f t="shared" si="1226"/>
        <v>1</v>
      </c>
      <c r="H2418" t="str">
        <f t="shared" si="1232"/>
        <v>11.6652251652932+0.988975079210904i</v>
      </c>
      <c r="I2418" t="str">
        <f t="shared" si="1233"/>
        <v>1900.66355542182i</v>
      </c>
      <c r="J2418" t="str">
        <f t="shared" si="1227"/>
        <v>-4888.90971275006+415.804364692522i</v>
      </c>
      <c r="K2418" t="str">
        <f t="shared" si="1234"/>
        <v>0.0328276697455419-0.385978424215463i</v>
      </c>
      <c r="L2418" t="str">
        <f t="shared" si="1235"/>
        <v>0.00423356747566066-0.0422059602850688i</v>
      </c>
      <c r="M2418" t="str">
        <f t="shared" si="1236"/>
        <v>0.0370612372212026-0.428184384500532i</v>
      </c>
      <c r="N2418" t="str">
        <f t="shared" si="1237"/>
        <v>-3.5660671513795i</v>
      </c>
      <c r="O2418" t="str">
        <f t="shared" si="1238"/>
        <v>-0.911255282633375+0.411841971965908i</v>
      </c>
      <c r="P2418" t="str">
        <f t="shared" si="1239"/>
        <v>1.91125528263338-0.411841971965908i</v>
      </c>
      <c r="Q2418" t="str">
        <f t="shared" si="1240"/>
        <v>-1.91125528263338+3.97790912334541i</v>
      </c>
      <c r="R2418" t="str">
        <f t="shared" si="1241"/>
        <v>-0.271667077649835-0.349940157553642i</v>
      </c>
      <c r="S2418" t="str">
        <f t="shared" si="1242"/>
        <v>0.37600131276655i</v>
      </c>
      <c r="T2418" t="str">
        <f t="shared" si="1243"/>
        <v>0.131577958629903-0.10214717783179i</v>
      </c>
      <c r="U2418" t="e">
        <f t="shared" si="1244"/>
        <v>#DIV/0!</v>
      </c>
      <c r="V2418" t="str">
        <f t="shared" si="1245"/>
        <v>1.33333333333333E-06-0.00021922168469958i</v>
      </c>
      <c r="W2418" t="e">
        <f t="shared" si="1246"/>
        <v>#DIV/0!</v>
      </c>
      <c r="X2418" t="e">
        <f t="shared" si="1247"/>
        <v>#DIV/0!</v>
      </c>
      <c r="Y2418" t="str">
        <f t="shared" si="1248"/>
        <v>0.00083+0.486569870187987i</v>
      </c>
      <c r="Z2418" t="e">
        <f t="shared" si="1249"/>
        <v>#DIV/0!</v>
      </c>
      <c r="AA2418" t="e">
        <f t="shared" si="1250"/>
        <v>#DIV/0!</v>
      </c>
      <c r="AB2418" t="str">
        <f t="shared" si="1251"/>
        <v>0.811340879619341-0.629863709512232i</v>
      </c>
      <c r="AC2418" t="str">
        <f t="shared" si="1252"/>
        <v>0.760371492030115-0.370747023515187i</v>
      </c>
      <c r="AD2418" t="str">
        <f t="shared" si="1253"/>
        <v>1.18839992701363-0.248915136627412i</v>
      </c>
      <c r="AE2418" t="e">
        <f t="shared" si="1254"/>
        <v>#DIV/0!</v>
      </c>
      <c r="AF2418" t="str">
        <f t="shared" si="1255"/>
        <v>-19.3318950510797-0.939048415344235i</v>
      </c>
      <c r="AG2418" t="e">
        <f t="shared" si="1256"/>
        <v>#DIV/0!</v>
      </c>
      <c r="AH2418" t="e">
        <f t="shared" si="1257"/>
        <v>#DIV/0!</v>
      </c>
      <c r="AI2418" t="e">
        <f t="shared" si="1258"/>
        <v>#DIV/0!</v>
      </c>
      <c r="AJ2418" t="e">
        <f t="shared" si="1259"/>
        <v>#DIV/0!</v>
      </c>
      <c r="AK2418"/>
      <c r="AL2418"/>
      <c r="AM2418"/>
      <c r="AN2418"/>
    </row>
    <row r="2419" spans="1:40" x14ac:dyDescent="0.25">
      <c r="A2419"/>
      <c r="B2419">
        <f t="shared" si="1260"/>
        <v>485000</v>
      </c>
      <c r="C2419" s="186" t="str">
        <f t="shared" si="1228"/>
        <v>-4.18155492714715E-07+0.00649874638598339i</v>
      </c>
      <c r="D2419" s="158" t="str">
        <f t="shared" si="1229"/>
        <v>-7.66666987252543+0.0498237222925393i</v>
      </c>
      <c r="E2419" t="str">
        <f t="shared" si="1230"/>
        <v>7.99927689205721-0.0760548529496309i</v>
      </c>
      <c r="F2419" t="str">
        <f t="shared" si="1231"/>
        <v>0.999200711625941+7.59333220230576E-06i</v>
      </c>
      <c r="G2419">
        <f t="shared" si="1226"/>
        <v>1</v>
      </c>
      <c r="H2419" t="str">
        <f t="shared" si="1232"/>
        <v>11.6655942113063+0.986969595367704i</v>
      </c>
      <c r="I2419" t="str">
        <f t="shared" si="1233"/>
        <v>1904.59054623881i</v>
      </c>
      <c r="J2419" t="str">
        <f t="shared" si="1227"/>
        <v>-4909.13682544581+416.663464619572i</v>
      </c>
      <c r="K2419" t="str">
        <f t="shared" si="1234"/>
        <v>0.0326933499863169-0.385193668255879i</v>
      </c>
      <c r="L2419" t="str">
        <f t="shared" si="1235"/>
        <v>0.00421630048065236-0.0421206661216807i</v>
      </c>
      <c r="M2419" t="str">
        <f t="shared" si="1236"/>
        <v>0.0369096504669693-0.42731433437756i</v>
      </c>
      <c r="N2419" t="str">
        <f t="shared" si="1237"/>
        <v>-3.57343505871706i</v>
      </c>
      <c r="O2419" t="str">
        <f t="shared" si="1238"/>
        <v>-0.908196162483616+0.418544777114748i</v>
      </c>
      <c r="P2419" t="str">
        <f t="shared" si="1239"/>
        <v>1.90819616248362-0.418544777114748i</v>
      </c>
      <c r="Q2419" t="str">
        <f t="shared" si="1240"/>
        <v>-1.90819616248362+3.99197983583181i</v>
      </c>
      <c r="R2419" t="str">
        <f t="shared" si="1241"/>
        <v>-0.271338996640089-0.348305399211297i</v>
      </c>
      <c r="S2419" t="str">
        <f t="shared" si="1242"/>
        <v>0.376778174983009i</v>
      </c>
      <c r="T2419" t="str">
        <f t="shared" si="1243"/>
        <v>0.131233872651561-0.102234611955774i</v>
      </c>
      <c r="U2419" t="e">
        <f t="shared" si="1244"/>
        <v>#DIV/0!</v>
      </c>
      <c r="V2419" t="str">
        <f t="shared" si="1245"/>
        <v>1.33333333333333E-06-0.000218769681225973i</v>
      </c>
      <c r="W2419" t="e">
        <f t="shared" si="1246"/>
        <v>#DIV/0!</v>
      </c>
      <c r="X2419" t="e">
        <f t="shared" si="1247"/>
        <v>#DIV/0!</v>
      </c>
      <c r="Y2419" t="str">
        <f t="shared" si="1248"/>
        <v>0.00083+0.487575179837136i</v>
      </c>
      <c r="Z2419" t="e">
        <f t="shared" si="1249"/>
        <v>#DIV/0!</v>
      </c>
      <c r="AA2419" t="e">
        <f t="shared" si="1250"/>
        <v>#DIV/0!</v>
      </c>
      <c r="AB2419" t="str">
        <f t="shared" si="1251"/>
        <v>0.809219163921365-0.63040284904442i</v>
      </c>
      <c r="AC2419" t="str">
        <f t="shared" si="1252"/>
        <v>0.760487822662377-0.369058897208235i</v>
      </c>
      <c r="AD2419" t="str">
        <f t="shared" si="1253"/>
        <v>1.18684712427964-0.252977565807022i</v>
      </c>
      <c r="AE2419" t="e">
        <f t="shared" si="1254"/>
        <v>#DIV/0!</v>
      </c>
      <c r="AF2419" t="str">
        <f t="shared" si="1255"/>
        <v>-19.3322640838317-0.937145873075165i</v>
      </c>
      <c r="AG2419" t="e">
        <f t="shared" si="1256"/>
        <v>#DIV/0!</v>
      </c>
      <c r="AH2419" t="e">
        <f t="shared" si="1257"/>
        <v>#DIV/0!</v>
      </c>
      <c r="AI2419" t="e">
        <f t="shared" si="1258"/>
        <v>#DIV/0!</v>
      </c>
      <c r="AJ2419" t="e">
        <f t="shared" si="1259"/>
        <v>#DIV/0!</v>
      </c>
      <c r="AK2419"/>
      <c r="AL2419"/>
      <c r="AM2419"/>
      <c r="AN2419"/>
    </row>
    <row r="2420" spans="1:40" x14ac:dyDescent="0.25">
      <c r="A2420"/>
      <c r="B2420">
        <f t="shared" si="1260"/>
        <v>486000</v>
      </c>
      <c r="C2420" s="186" t="str">
        <f t="shared" si="1228"/>
        <v>-4.16436458600032E-07+0.00648537447994978i</v>
      </c>
      <c r="D2420" s="158" t="str">
        <f t="shared" si="1229"/>
        <v>-7.6666698593462+0.0497212043462817i</v>
      </c>
      <c r="E2420" t="str">
        <f t="shared" si="1230"/>
        <v>7.9992739073656-0.0762116386433132i</v>
      </c>
      <c r="F2420" t="str">
        <f t="shared" si="1231"/>
        <v>0.999200711923696+7.60898572283156E-06i</v>
      </c>
      <c r="G2420">
        <f t="shared" si="1226"/>
        <v>1</v>
      </c>
      <c r="H2420" t="str">
        <f t="shared" si="1232"/>
        <v>11.6659610065303+0.984972159798095i</v>
      </c>
      <c r="I2420" t="str">
        <f t="shared" si="1233"/>
        <v>1908.5175370558i</v>
      </c>
      <c r="J2420" t="str">
        <f t="shared" si="1227"/>
        <v>-4929.40568656817+417.522564546623i</v>
      </c>
      <c r="K2420" t="str">
        <f t="shared" si="1234"/>
        <v>0.0325598510787528-0.384412074196997i</v>
      </c>
      <c r="L2420" t="str">
        <f t="shared" si="1235"/>
        <v>0.00419913855819114-0.0420357124669054i</v>
      </c>
      <c r="M2420" t="str">
        <f t="shared" si="1236"/>
        <v>0.0367589896369439-0.426447786663902i</v>
      </c>
      <c r="N2420" t="str">
        <f t="shared" si="1237"/>
        <v>-3.58080296605462i</v>
      </c>
      <c r="O2420" t="str">
        <f t="shared" si="1238"/>
        <v>-0.905087740166854+0.425224861220104i</v>
      </c>
      <c r="P2420" t="str">
        <f t="shared" si="1239"/>
        <v>1.90508774016685-0.425224861220104i</v>
      </c>
      <c r="Q2420" t="str">
        <f t="shared" si="1240"/>
        <v>-1.90508774016685+4.00602782727472i</v>
      </c>
      <c r="R2420" t="str">
        <f t="shared" si="1241"/>
        <v>-0.271009522428312-0.346675280701928i</v>
      </c>
      <c r="S2420" t="str">
        <f t="shared" si="1242"/>
        <v>0.377555037199468i</v>
      </c>
      <c r="T2420" t="str">
        <f t="shared" si="1243"/>
        <v>0.130888998501552-0.102321010321831i</v>
      </c>
      <c r="U2420" t="e">
        <f t="shared" si="1244"/>
        <v>#DIV/0!</v>
      </c>
      <c r="V2420" t="str">
        <f t="shared" si="1245"/>
        <v>1.33333333333333E-06-0.000218319537848965i</v>
      </c>
      <c r="W2420" t="e">
        <f t="shared" si="1246"/>
        <v>#DIV/0!</v>
      </c>
      <c r="X2420" t="e">
        <f t="shared" si="1247"/>
        <v>#DIV/0!</v>
      </c>
      <c r="Y2420" t="str">
        <f t="shared" si="1248"/>
        <v>0.00083+0.488580489486285i</v>
      </c>
      <c r="Z2420" t="e">
        <f t="shared" si="1249"/>
        <v>#DIV/0!</v>
      </c>
      <c r="AA2420" t="e">
        <f t="shared" si="1250"/>
        <v>#DIV/0!</v>
      </c>
      <c r="AB2420" t="str">
        <f t="shared" si="1251"/>
        <v>0.807092588170077-0.630935601847733i</v>
      </c>
      <c r="AC2420" t="str">
        <f t="shared" si="1252"/>
        <v>0.760606817149175-0.367375403107869i</v>
      </c>
      <c r="AD2420" t="str">
        <f t="shared" si="1253"/>
        <v>1.18526315310645-0.257030398332604i</v>
      </c>
      <c r="AE2420" t="e">
        <f t="shared" si="1254"/>
        <v>#DIV/0!</v>
      </c>
      <c r="AF2420" t="str">
        <f t="shared" si="1255"/>
        <v>-19.3326308658765-0.935250955451813i</v>
      </c>
      <c r="AG2420" t="e">
        <f t="shared" si="1256"/>
        <v>#DIV/0!</v>
      </c>
      <c r="AH2420" t="e">
        <f t="shared" si="1257"/>
        <v>#DIV/0!</v>
      </c>
      <c r="AI2420" t="e">
        <f t="shared" si="1258"/>
        <v>#DIV/0!</v>
      </c>
      <c r="AJ2420" t="e">
        <f t="shared" si="1259"/>
        <v>#DIV/0!</v>
      </c>
      <c r="AK2420"/>
      <c r="AL2420"/>
      <c r="AM2420"/>
      <c r="AN2420"/>
    </row>
    <row r="2421" spans="1:40" x14ac:dyDescent="0.25">
      <c r="A2421"/>
      <c r="B2421">
        <f t="shared" si="1260"/>
        <v>487000</v>
      </c>
      <c r="C2421" s="186" t="str">
        <f t="shared" si="1228"/>
        <v>-4.1472800314188E-07+0.00647205748934066i</v>
      </c>
      <c r="D2421" s="158" t="str">
        <f t="shared" si="1229"/>
        <v>-7.666669846248+0.0496191074182784i</v>
      </c>
      <c r="E2421" t="str">
        <f t="shared" si="1230"/>
        <v>7.99927091652855-0.0763684241613045i</v>
      </c>
      <c r="F2421" t="str">
        <f t="shared" si="1231"/>
        <v>0.999200712222069+7.62463922584444E-06i</v>
      </c>
      <c r="G2421">
        <f t="shared" si="1226"/>
        <v>1</v>
      </c>
      <c r="H2421" t="str">
        <f t="shared" si="1232"/>
        <v>11.6663255691805+0.982982724576973i</v>
      </c>
      <c r="I2421" t="str">
        <f t="shared" si="1233"/>
        <v>1912.44452787279i</v>
      </c>
      <c r="J2421" t="str">
        <f t="shared" si="1227"/>
        <v>-4949.71629611715+418.381664473673i</v>
      </c>
      <c r="K2421" t="str">
        <f t="shared" si="1234"/>
        <v>0.0324271663630219-0.383633623107905i</v>
      </c>
      <c r="L2421" t="str">
        <f t="shared" si="1235"/>
        <v>0.00418208086033235-0.0419510973076854i</v>
      </c>
      <c r="M2421" t="str">
        <f t="shared" si="1236"/>
        <v>0.0366092472233542-0.42558472041559i</v>
      </c>
      <c r="N2421" t="str">
        <f t="shared" si="1237"/>
        <v>-3.58817087339218i</v>
      </c>
      <c r="O2421" t="str">
        <f t="shared" si="1238"/>
        <v>-0.901930184426324+0.43188186164818i</v>
      </c>
      <c r="P2421" t="str">
        <f t="shared" si="1239"/>
        <v>1.90193018442632-0.43188186164818i</v>
      </c>
      <c r="Q2421" t="str">
        <f t="shared" si="1240"/>
        <v>-1.90193018442632+4.02005273504036i</v>
      </c>
      <c r="R2421" t="str">
        <f t="shared" si="1241"/>
        <v>-0.270678649116516-0.345049774919918i</v>
      </c>
      <c r="S2421" t="str">
        <f t="shared" si="1242"/>
        <v>0.378331899415929i</v>
      </c>
      <c r="T2421" t="str">
        <f t="shared" si="1243"/>
        <v>0.130543336738491-0.102406367451589i</v>
      </c>
      <c r="U2421" t="e">
        <f t="shared" si="1244"/>
        <v>#DIV/0!</v>
      </c>
      <c r="V2421" t="str">
        <f t="shared" si="1245"/>
        <v>1.33333333333333E-06-0.000217871243110055i</v>
      </c>
      <c r="W2421" t="e">
        <f t="shared" si="1246"/>
        <v>#DIV/0!</v>
      </c>
      <c r="X2421" t="e">
        <f t="shared" si="1247"/>
        <v>#DIV/0!</v>
      </c>
      <c r="Y2421" t="str">
        <f t="shared" si="1248"/>
        <v>0.00083+0.489585799135433i</v>
      </c>
      <c r="Z2421" t="e">
        <f t="shared" si="1249"/>
        <v>#DIV/0!</v>
      </c>
      <c r="AA2421" t="e">
        <f t="shared" si="1250"/>
        <v>#DIV/0!</v>
      </c>
      <c r="AB2421" t="str">
        <f t="shared" si="1251"/>
        <v>0.804961155810031-0.631461934141233i</v>
      </c>
      <c r="AC2421" t="str">
        <f t="shared" si="1252"/>
        <v>0.760728471263662-0.365696514499936i</v>
      </c>
      <c r="AD2421" t="str">
        <f t="shared" si="1253"/>
        <v>1.18364806744285-0.261073390815633i</v>
      </c>
      <c r="AE2421" t="e">
        <f t="shared" si="1254"/>
        <v>#DIV/0!</v>
      </c>
      <c r="AF2421" t="str">
        <f t="shared" si="1255"/>
        <v>-19.3329954154285-0.933363617158695i</v>
      </c>
      <c r="AG2421" t="e">
        <f t="shared" si="1256"/>
        <v>#DIV/0!</v>
      </c>
      <c r="AH2421" t="e">
        <f t="shared" si="1257"/>
        <v>#DIV/0!</v>
      </c>
      <c r="AI2421" t="e">
        <f t="shared" si="1258"/>
        <v>#DIV/0!</v>
      </c>
      <c r="AJ2421" t="e">
        <f t="shared" si="1259"/>
        <v>#DIV/0!</v>
      </c>
      <c r="AK2421"/>
      <c r="AL2421"/>
      <c r="AM2421"/>
      <c r="AN2421"/>
    </row>
    <row r="2422" spans="1:40" x14ac:dyDescent="0.25">
      <c r="A2422"/>
      <c r="B2422">
        <f t="shared" si="1260"/>
        <v>488000</v>
      </c>
      <c r="C2422" s="186" t="str">
        <f t="shared" si="1228"/>
        <v>-4.13030039718869E-07+0.00645879507656126i</v>
      </c>
      <c r="D2422" s="158" t="str">
        <f t="shared" si="1229"/>
        <v>-7.66666983323031+0.049517428920303i</v>
      </c>
      <c r="E2422" t="str">
        <f t="shared" si="1230"/>
        <v>7.99926791954609-0.0765252095032435i</v>
      </c>
      <c r="F2422" t="str">
        <f t="shared" si="1231"/>
        <v>0.999200712521051+7.64029271130825E-06i</v>
      </c>
      <c r="G2422">
        <f t="shared" si="1226"/>
        <v>1</v>
      </c>
      <c r="H2422" t="str">
        <f t="shared" si="1232"/>
        <v>11.6666879172894+0.981001242155482i</v>
      </c>
      <c r="I2422" t="str">
        <f t="shared" si="1233"/>
        <v>1916.37151868977i</v>
      </c>
      <c r="J2422" t="str">
        <f t="shared" si="1227"/>
        <v>-4970.06865409275+419.240764400725i</v>
      </c>
      <c r="K2422" t="str">
        <f t="shared" si="1234"/>
        <v>0.0322952892465483-0.382858296207349i</v>
      </c>
      <c r="L2422" t="str">
        <f t="shared" si="1235"/>
        <v>0.00416512654763881-0.0418668186466162i</v>
      </c>
      <c r="M2422" t="str">
        <f t="shared" si="1236"/>
        <v>0.0364604157941871-0.424725114853965i</v>
      </c>
      <c r="N2422" t="str">
        <f t="shared" si="1237"/>
        <v>-3.59553878072975i</v>
      </c>
      <c r="O2422" t="str">
        <f t="shared" si="1238"/>
        <v>-0.898723666672499+0.438515417018306i</v>
      </c>
      <c r="P2422" t="str">
        <f t="shared" si="1239"/>
        <v>1.8987236666725-0.438515417018306i</v>
      </c>
      <c r="Q2422" t="str">
        <f t="shared" si="1240"/>
        <v>-1.8987236666725+4.03405419774806i</v>
      </c>
      <c r="R2422" t="str">
        <f t="shared" si="1241"/>
        <v>-0.27034637077931-0.343428855033278i</v>
      </c>
      <c r="S2422" t="str">
        <f t="shared" si="1242"/>
        <v>0.379108761632389i</v>
      </c>
      <c r="T2422" t="str">
        <f t="shared" si="1243"/>
        <v>0.130196887940495-0.102490677837955i</v>
      </c>
      <c r="U2422" t="e">
        <f t="shared" si="1244"/>
        <v>#DIV/0!</v>
      </c>
      <c r="V2422" t="str">
        <f t="shared" si="1245"/>
        <v>1.33333333333333E-06-0.000217424785644666i</v>
      </c>
      <c r="W2422" t="e">
        <f t="shared" si="1246"/>
        <v>#DIV/0!</v>
      </c>
      <c r="X2422" t="e">
        <f t="shared" si="1247"/>
        <v>#DIV/0!</v>
      </c>
      <c r="Y2422" t="str">
        <f t="shared" si="1248"/>
        <v>0.00083+0.490591108784582i</v>
      </c>
      <c r="Z2422" t="e">
        <f t="shared" si="1249"/>
        <v>#DIV/0!</v>
      </c>
      <c r="AA2422" t="e">
        <f t="shared" si="1250"/>
        <v>#DIV/0!</v>
      </c>
      <c r="AB2422" t="str">
        <f t="shared" si="1251"/>
        <v>0.802824870406031-0.631981811966877i</v>
      </c>
      <c r="AC2422" t="str">
        <f t="shared" si="1252"/>
        <v>0.76085278091167-0.364022204929497i</v>
      </c>
      <c r="AD2422" t="str">
        <f t="shared" si="1253"/>
        <v>1.18200192319146-0.265106300083606i</v>
      </c>
      <c r="AE2422" t="e">
        <f t="shared" si="1254"/>
        <v>#DIV/0!</v>
      </c>
      <c r="AF2422" t="str">
        <f t="shared" si="1255"/>
        <v>-19.3333577505197-0.931483813235179i</v>
      </c>
      <c r="AG2422" t="e">
        <f t="shared" si="1256"/>
        <v>#DIV/0!</v>
      </c>
      <c r="AH2422" t="e">
        <f t="shared" si="1257"/>
        <v>#DIV/0!</v>
      </c>
      <c r="AI2422" t="e">
        <f t="shared" si="1258"/>
        <v>#DIV/0!</v>
      </c>
      <c r="AJ2422" t="e">
        <f t="shared" si="1259"/>
        <v>#DIV/0!</v>
      </c>
      <c r="AK2422"/>
      <c r="AL2422"/>
      <c r="AM2422"/>
      <c r="AN2422"/>
    </row>
    <row r="2423" spans="1:40" x14ac:dyDescent="0.25">
      <c r="A2423"/>
      <c r="B2423">
        <f t="shared" si="1260"/>
        <v>489000</v>
      </c>
      <c r="C2423" s="186" t="str">
        <f t="shared" si="1228"/>
        <v>-4.11342482594394E-07+0.00644558690677824i</v>
      </c>
      <c r="D2423" s="158" t="str">
        <f t="shared" si="1229"/>
        <v>-7.66666982029235+0.0494161662852999i</v>
      </c>
      <c r="E2423" t="str">
        <f t="shared" si="1230"/>
        <v>7.99926491641822-0.076681994668769i</v>
      </c>
      <c r="F2423" t="str">
        <f t="shared" si="1231"/>
        <v>0.999200712820642+7.65594617918696E-06i</v>
      </c>
      <c r="G2423">
        <f t="shared" si="1226"/>
        <v>1</v>
      </c>
      <c r="H2423" t="str">
        <f t="shared" si="1232"/>
        <v>11.6670480687079+0.979027665357324i</v>
      </c>
      <c r="I2423" t="str">
        <f t="shared" si="1233"/>
        <v>1920.29850950676i</v>
      </c>
      <c r="J2423" t="str">
        <f t="shared" si="1227"/>
        <v>-4990.46276049496+420.099864327775i</v>
      </c>
      <c r="K2423" t="str">
        <f t="shared" si="1234"/>
        <v>0.032164213203197-0.382086074862278i</v>
      </c>
      <c r="L2423" t="str">
        <f t="shared" si="1235"/>
        <v>0.00414827478907943-0.0417828745017985i</v>
      </c>
      <c r="M2423" t="str">
        <f t="shared" si="1236"/>
        <v>0.0363124879922764-0.423868949364077i</v>
      </c>
      <c r="N2423" t="str">
        <f t="shared" si="1237"/>
        <v>-3.60290668806731i</v>
      </c>
      <c r="O2423" t="str">
        <f t="shared" si="1238"/>
        <v>-0.895468360973813+0.445125167222517i</v>
      </c>
      <c r="P2423" t="str">
        <f t="shared" si="1239"/>
        <v>1.89546836097381-0.445125167222517i</v>
      </c>
      <c r="Q2423" t="str">
        <f t="shared" si="1240"/>
        <v>-1.89546836097381+4.04803185528983i</v>
      </c>
      <c r="R2423" t="str">
        <f t="shared" si="1241"/>
        <v>-0.270012681463837-0.341812494481554i</v>
      </c>
      <c r="S2423" t="str">
        <f t="shared" si="1242"/>
        <v>0.379885623848848i</v>
      </c>
      <c r="T2423" t="str">
        <f t="shared" si="1243"/>
        <v>0.129849652705456-0.10257393594499i</v>
      </c>
      <c r="U2423" t="e">
        <f t="shared" si="1244"/>
        <v>#DIV/0!</v>
      </c>
      <c r="V2423" t="str">
        <f t="shared" si="1245"/>
        <v>1.33333333333333E-06-0.00021698015418118i</v>
      </c>
      <c r="W2423" t="e">
        <f t="shared" si="1246"/>
        <v>#DIV/0!</v>
      </c>
      <c r="X2423" t="e">
        <f t="shared" si="1247"/>
        <v>#DIV/0!</v>
      </c>
      <c r="Y2423" t="str">
        <f t="shared" si="1248"/>
        <v>0.00083+0.491596418433731i</v>
      </c>
      <c r="Z2423" t="e">
        <f t="shared" si="1249"/>
        <v>#DIV/0!</v>
      </c>
      <c r="AA2423" t="e">
        <f t="shared" si="1250"/>
        <v>#DIV/0!</v>
      </c>
      <c r="AB2423" t="str">
        <f t="shared" si="1251"/>
        <v>0.800683735644822-0.632495201188754i</v>
      </c>
      <c r="AC2423" t="str">
        <f t="shared" si="1252"/>
        <v>0.760979742130516-0.362352448199014i</v>
      </c>
      <c r="AD2423" t="str">
        <f t="shared" si="1253"/>
        <v>1.18032477820943-0.269128883196317i</v>
      </c>
      <c r="AE2423" t="e">
        <f t="shared" si="1254"/>
        <v>#DIV/0!</v>
      </c>
      <c r="AF2423" t="str">
        <f t="shared" si="1255"/>
        <v>-19.3337178890002-0.929611499072024i</v>
      </c>
      <c r="AG2423" t="e">
        <f t="shared" si="1256"/>
        <v>#DIV/0!</v>
      </c>
      <c r="AH2423" t="e">
        <f t="shared" si="1257"/>
        <v>#DIV/0!</v>
      </c>
      <c r="AI2423" t="e">
        <f t="shared" si="1258"/>
        <v>#DIV/0!</v>
      </c>
      <c r="AJ2423" t="e">
        <f t="shared" si="1259"/>
        <v>#DIV/0!</v>
      </c>
      <c r="AK2423"/>
      <c r="AL2423"/>
      <c r="AM2423"/>
      <c r="AN2423"/>
    </row>
    <row r="2424" spans="1:40" x14ac:dyDescent="0.25">
      <c r="A2424"/>
      <c r="B2424">
        <f t="shared" si="1260"/>
        <v>490000</v>
      </c>
      <c r="C2424" s="186" t="str">
        <f t="shared" si="1228"/>
        <v>-4.09665246905818E-07+0.00643243264789162i</v>
      </c>
      <c r="D2424" s="158" t="str">
        <f t="shared" si="1229"/>
        <v>-7.66666980743359+0.0493153169671691i</v>
      </c>
      <c r="E2424" t="str">
        <f t="shared" si="1230"/>
        <v>7.99926190714496-0.0768387796575196i</v>
      </c>
      <c r="F2424" t="str">
        <f t="shared" si="1231"/>
        <v>0.999200713120851+7.67159962944472E-06i</v>
      </c>
      <c r="G2424">
        <f t="shared" si="1226"/>
        <v>1</v>
      </c>
      <c r="H2424" t="str">
        <f t="shared" si="1232"/>
        <v>11.667406041108+0.977061947375161i</v>
      </c>
      <c r="I2424" t="str">
        <f t="shared" si="1233"/>
        <v>1924.22550032375i</v>
      </c>
      <c r="J2424" t="str">
        <f t="shared" si="1227"/>
        <v>-5010.89861532379+420.958964254826i</v>
      </c>
      <c r="K2424" t="str">
        <f t="shared" si="1234"/>
        <v>0.032033931772473-0.381316940586381i</v>
      </c>
      <c r="L2424" t="str">
        <f t="shared" si="1235"/>
        <v>0.00413152476192848-0.0416992629066891i</v>
      </c>
      <c r="M2424" t="str">
        <f t="shared" si="1236"/>
        <v>0.0361654565344015-0.42301620349307i</v>
      </c>
      <c r="N2424" t="str">
        <f t="shared" si="1237"/>
        <v>-3.61027459540487i</v>
      </c>
      <c r="O2424" t="str">
        <f t="shared" si="1238"/>
        <v>-0.892164444047176+0.451710753445159i</v>
      </c>
      <c r="P2424" t="str">
        <f t="shared" si="1239"/>
        <v>1.89216444404718-0.451710753445159i</v>
      </c>
      <c r="Q2424" t="str">
        <f t="shared" si="1240"/>
        <v>-1.89216444404718+4.06198534885003i</v>
      </c>
      <c r="R2424" t="str">
        <f t="shared" si="1241"/>
        <v>-0.269677575189711-0.340200666973742i</v>
      </c>
      <c r="S2424" t="str">
        <f t="shared" si="1242"/>
        <v>0.380662486065309i</v>
      </c>
      <c r="T2424" t="str">
        <f t="shared" si="1243"/>
        <v>0.129501631651301-0.10265613620778i</v>
      </c>
      <c r="U2424" t="e">
        <f t="shared" si="1244"/>
        <v>#DIV/0!</v>
      </c>
      <c r="V2424" t="str">
        <f t="shared" si="1245"/>
        <v>1.33333333333333E-06-0.000216537337539993i</v>
      </c>
      <c r="W2424" t="e">
        <f t="shared" si="1246"/>
        <v>#DIV/0!</v>
      </c>
      <c r="X2424" t="e">
        <f t="shared" si="1247"/>
        <v>#DIV/0!</v>
      </c>
      <c r="Y2424" t="str">
        <f t="shared" si="1248"/>
        <v>0.00083+0.49260172808288i</v>
      </c>
      <c r="Z2424" t="e">
        <f t="shared" si="1249"/>
        <v>#DIV/0!</v>
      </c>
      <c r="AA2424" t="e">
        <f t="shared" si="1250"/>
        <v>#DIV/0!</v>
      </c>
      <c r="AB2424" t="str">
        <f t="shared" si="1251"/>
        <v>0.798537755336689-0.633002067492286i</v>
      </c>
      <c r="AC2424" t="str">
        <f t="shared" si="1252"/>
        <v>0.761109351087857-0.360687218366483i</v>
      </c>
      <c r="AD2424" t="str">
        <f t="shared" si="1253"/>
        <v>1.17861669230884-0.273140897462324i</v>
      </c>
      <c r="AE2424" t="e">
        <f t="shared" si="1254"/>
        <v>#DIV/0!</v>
      </c>
      <c r="AF2424" t="str">
        <f t="shared" si="1255"/>
        <v>-19.3340758485416-0.927746630407992i</v>
      </c>
      <c r="AG2424" t="e">
        <f t="shared" si="1256"/>
        <v>#DIV/0!</v>
      </c>
      <c r="AH2424" t="e">
        <f t="shared" si="1257"/>
        <v>#DIV/0!</v>
      </c>
      <c r="AI2424" t="e">
        <f t="shared" si="1258"/>
        <v>#DIV/0!</v>
      </c>
      <c r="AJ2424" t="e">
        <f t="shared" si="1259"/>
        <v>#DIV/0!</v>
      </c>
      <c r="AK2424"/>
      <c r="AL2424"/>
      <c r="AM2424"/>
      <c r="AN2424"/>
    </row>
    <row r="2425" spans="1:40" x14ac:dyDescent="0.25">
      <c r="A2425"/>
      <c r="B2425">
        <f t="shared" si="1260"/>
        <v>491000</v>
      </c>
      <c r="C2425" s="186" t="str">
        <f t="shared" si="1228"/>
        <v>-4.07998248653816E-07+0.00641933197050697i</v>
      </c>
      <c r="D2425" s="158" t="str">
        <f t="shared" si="1229"/>
        <v>-7.66666979465325+0.0492148784405535i</v>
      </c>
      <c r="E2425" t="str">
        <f t="shared" si="1230"/>
        <v>7.99925889172632-0.0769955644691341i</v>
      </c>
      <c r="F2425" t="str">
        <f t="shared" si="1231"/>
        <v>0.999200713421668+7.68725306204536E-06i</v>
      </c>
      <c r="G2425">
        <f t="shared" si="1226"/>
        <v>1</v>
      </c>
      <c r="H2425" t="str">
        <f t="shared" si="1232"/>
        <v>11.6677618519849+0.975104041767053i</v>
      </c>
      <c r="I2425" t="str">
        <f t="shared" si="1233"/>
        <v>1928.15249114074i</v>
      </c>
      <c r="J2425" t="str">
        <f t="shared" si="1227"/>
        <v>-5031.37621857923+421.818064181876i</v>
      </c>
      <c r="K2425" t="str">
        <f t="shared" si="1234"/>
        <v>0.031904438558733-0.380550875038671i</v>
      </c>
      <c r="L2425" t="str">
        <f t="shared" si="1235"/>
        <v>0.00411487565166629-0.0416159819099525i</v>
      </c>
      <c r="M2425" t="str">
        <f t="shared" si="1236"/>
        <v>0.0360193142103993-0.422166856948624i</v>
      </c>
      <c r="N2425" t="str">
        <f t="shared" si="1237"/>
        <v>-3.61764250274243i</v>
      </c>
      <c r="O2425" t="str">
        <f t="shared" si="1238"/>
        <v>-0.888812095248406+0.45827181818233i</v>
      </c>
      <c r="P2425" t="str">
        <f t="shared" si="1239"/>
        <v>1.88881209524841-0.45827181818233i</v>
      </c>
      <c r="Q2425" t="str">
        <f t="shared" si="1240"/>
        <v>-1.88881209524841+4.07591432092476i</v>
      </c>
      <c r="R2425" t="str">
        <f t="shared" si="1241"/>
        <v>-0.269341045948956-0.338593346486255i</v>
      </c>
      <c r="S2425" t="str">
        <f t="shared" si="1242"/>
        <v>0.381439348281768i</v>
      </c>
      <c r="T2425" t="str">
        <f t="shared" si="1243"/>
        <v>0.12915282541626-0.1027372730323i</v>
      </c>
      <c r="U2425" t="e">
        <f t="shared" si="1244"/>
        <v>#DIV/0!</v>
      </c>
      <c r="V2425" t="str">
        <f t="shared" si="1245"/>
        <v>1.33333333333333E-06-0.00021609632463258i</v>
      </c>
      <c r="W2425" t="e">
        <f t="shared" si="1246"/>
        <v>#DIV/0!</v>
      </c>
      <c r="X2425" t="e">
        <f t="shared" si="1247"/>
        <v>#DIV/0!</v>
      </c>
      <c r="Y2425" t="str">
        <f t="shared" si="1248"/>
        <v>0.00083+0.493607037732028i</v>
      </c>
      <c r="Z2425" t="e">
        <f t="shared" si="1249"/>
        <v>#DIV/0!</v>
      </c>
      <c r="AA2425" t="e">
        <f t="shared" si="1250"/>
        <v>#DIV/0!</v>
      </c>
      <c r="AB2425" t="str">
        <f t="shared" si="1251"/>
        <v>0.796386933417108-0.633502376383388i</v>
      </c>
      <c r="AC2425" t="str">
        <f t="shared" si="1252"/>
        <v>0.761241604080548-0.359026489743641i</v>
      </c>
      <c r="AD2425" t="str">
        <f t="shared" si="1253"/>
        <v>1.17687772725696-0.277142100455305i</v>
      </c>
      <c r="AE2425" t="e">
        <f t="shared" si="1254"/>
        <v>#DIV/0!</v>
      </c>
      <c r="AF2425" t="str">
        <f t="shared" si="1255"/>
        <v>-19.3344316466381-0.9258891633265i</v>
      </c>
      <c r="AG2425" t="e">
        <f t="shared" si="1256"/>
        <v>#DIV/0!</v>
      </c>
      <c r="AH2425" t="e">
        <f t="shared" si="1257"/>
        <v>#DIV/0!</v>
      </c>
      <c r="AI2425" t="e">
        <f t="shared" si="1258"/>
        <v>#DIV/0!</v>
      </c>
      <c r="AJ2425" t="e">
        <f t="shared" si="1259"/>
        <v>#DIV/0!</v>
      </c>
      <c r="AK2425"/>
      <c r="AL2425"/>
      <c r="AM2425"/>
      <c r="AN2425"/>
    </row>
    <row r="2426" spans="1:40" x14ac:dyDescent="0.25">
      <c r="A2426"/>
      <c r="B2426">
        <f t="shared" si="1260"/>
        <v>492000</v>
      </c>
      <c r="C2426" s="186" t="str">
        <f t="shared" si="1228"/>
        <v>-4.06341404691835E-07+0.00640628454790778i</v>
      </c>
      <c r="D2426" s="158" t="str">
        <f t="shared" si="1229"/>
        <v>-7.66666978195074+0.0491148482006263i</v>
      </c>
      <c r="E2426" t="str">
        <f t="shared" si="1230"/>
        <v>7.99925587016233-0.0771523491032512i</v>
      </c>
      <c r="F2426" t="str">
        <f t="shared" si="1231"/>
        <v>0.999200713723094+7.70290647695286E-06i</v>
      </c>
      <c r="G2426">
        <f t="shared" si="1226"/>
        <v>1</v>
      </c>
      <c r="H2426" t="str">
        <f t="shared" si="1232"/>
        <v>11.6681155186588+0.973153902452922i</v>
      </c>
      <c r="I2426" t="str">
        <f t="shared" si="1233"/>
        <v>1932.07948195772i</v>
      </c>
      <c r="J2426" t="str">
        <f t="shared" si="1227"/>
        <v>-5051.8955702613+422.677164108928i</v>
      </c>
      <c r="K2426" t="str">
        <f t="shared" si="1234"/>
        <v>0.0317757272304068-0.379787860022062i</v>
      </c>
      <c r="L2426" t="str">
        <f t="shared" si="1235"/>
        <v>0.00409832665188213-0.0415330295753197i</v>
      </c>
      <c r="M2426" t="str">
        <f t="shared" si="1236"/>
        <v>0.0358740538822889-0.421320889597382i</v>
      </c>
      <c r="N2426" t="str">
        <f t="shared" si="1237"/>
        <v>-3.62501041007999i</v>
      </c>
      <c r="O2426" t="str">
        <f t="shared" si="1238"/>
        <v>-0.885411496562482+0.464808005261298i</v>
      </c>
      <c r="P2426" t="str">
        <f t="shared" si="1239"/>
        <v>1.88541149656248-0.464808005261298i</v>
      </c>
      <c r="Q2426" t="str">
        <f t="shared" si="1240"/>
        <v>-1.88541149656248+4.08981841534129i</v>
      </c>
      <c r="R2426" t="str">
        <f t="shared" si="1241"/>
        <v>-0.269003087705946-0.336990507260913i</v>
      </c>
      <c r="S2426" t="str">
        <f t="shared" si="1242"/>
        <v>0.382216210498227i</v>
      </c>
      <c r="T2426" t="str">
        <f t="shared" si="1243"/>
        <v>0.128803234659141-0.102817340795289i</v>
      </c>
      <c r="U2426" t="e">
        <f t="shared" si="1244"/>
        <v>#DIV/0!</v>
      </c>
      <c r="V2426" t="str">
        <f t="shared" si="1245"/>
        <v>1.33333333333333E-06-0.000215657104460563i</v>
      </c>
      <c r="W2426" t="e">
        <f t="shared" si="1246"/>
        <v>#DIV/0!</v>
      </c>
      <c r="X2426" t="e">
        <f t="shared" si="1247"/>
        <v>#DIV/0!</v>
      </c>
      <c r="Y2426" t="str">
        <f t="shared" si="1248"/>
        <v>0.00083+0.494612347381177i</v>
      </c>
      <c r="Z2426" t="e">
        <f t="shared" si="1249"/>
        <v>#DIV/0!</v>
      </c>
      <c r="AA2426" t="e">
        <f t="shared" si="1250"/>
        <v>#DIV/0!</v>
      </c>
      <c r="AB2426" t="str">
        <f t="shared" si="1251"/>
        <v>0.794231273948447-0.6339960931877i</v>
      </c>
      <c r="AC2426" t="str">
        <f t="shared" si="1252"/>
        <v>0.761376497533519-0.357370236894198i</v>
      </c>
      <c r="AD2426" t="str">
        <f t="shared" si="1253"/>
        <v>1.17510794677644-0.281132250030513i</v>
      </c>
      <c r="AE2426" t="e">
        <f t="shared" si="1254"/>
        <v>#DIV/0!</v>
      </c>
      <c r="AF2426" t="str">
        <f t="shared" si="1255"/>
        <v>-19.3347853006095-0.924039054252296i</v>
      </c>
      <c r="AG2426" t="e">
        <f t="shared" si="1256"/>
        <v>#DIV/0!</v>
      </c>
      <c r="AH2426" t="e">
        <f t="shared" si="1257"/>
        <v>#DIV/0!</v>
      </c>
      <c r="AI2426" t="e">
        <f t="shared" si="1258"/>
        <v>#DIV/0!</v>
      </c>
      <c r="AJ2426" t="e">
        <f t="shared" si="1259"/>
        <v>#DIV/0!</v>
      </c>
      <c r="AK2426"/>
      <c r="AL2426"/>
      <c r="AM2426"/>
      <c r="AN2426"/>
    </row>
    <row r="2427" spans="1:40" x14ac:dyDescent="0.25">
      <c r="A2427"/>
      <c r="B2427">
        <f t="shared" si="1260"/>
        <v>493000</v>
      </c>
      <c r="C2427" s="186" t="str">
        <f t="shared" si="1228"/>
        <v>-4.04694632715739E-07+0.00639329005602842i</v>
      </c>
      <c r="D2427" s="158" t="str">
        <f t="shared" si="1229"/>
        <v>-7.6666697693255+0.0490152237628846i</v>
      </c>
      <c r="E2427" t="str">
        <f t="shared" si="1230"/>
        <v>7.99925284245298-0.0773091335595096i</v>
      </c>
      <c r="F2427" t="str">
        <f t="shared" si="1231"/>
        <v>0.999200714025139+7.71855987413137E-06i</v>
      </c>
      <c r="G2427">
        <f t="shared" si="1226"/>
        <v>1</v>
      </c>
      <c r="H2427" t="str">
        <f t="shared" si="1232"/>
        <v>11.6684670582778+0.971211483711118i</v>
      </c>
      <c r="I2427" t="str">
        <f t="shared" si="1233"/>
        <v>1936.00647277471i</v>
      </c>
      <c r="J2427" t="str">
        <f t="shared" si="1227"/>
        <v>-5072.45667036998+423.536264035978i</v>
      </c>
      <c r="K2427" t="str">
        <f t="shared" si="1234"/>
        <v>0.0316477915192318-0.379027877481984i</v>
      </c>
      <c r="L2427" t="str">
        <f t="shared" si="1235"/>
        <v>0.00408187696417721-0.0414504039814407i</v>
      </c>
      <c r="M2427" t="str">
        <f t="shared" si="1236"/>
        <v>0.035729668483409-0.420478281463425i</v>
      </c>
      <c r="N2427" t="str">
        <f t="shared" si="1237"/>
        <v>-3.63237831741755i</v>
      </c>
      <c r="O2427" t="str">
        <f t="shared" si="1238"/>
        <v>-0.881962832593668+0.471318959859832i</v>
      </c>
      <c r="P2427" t="str">
        <f t="shared" si="1239"/>
        <v>1.88196283259367-0.471318959859832i</v>
      </c>
      <c r="Q2427" t="str">
        <f t="shared" si="1240"/>
        <v>-1.88196283259367+4.10369727727738i</v>
      </c>
      <c r="R2427" t="str">
        <f t="shared" si="1241"/>
        <v>-0.26866369439735-0.335392123802976i</v>
      </c>
      <c r="S2427" t="str">
        <f t="shared" si="1242"/>
        <v>0.382993072714688i</v>
      </c>
      <c r="T2427" t="str">
        <f t="shared" si="1243"/>
        <v>0.128452860059607-0.102896333844121i</v>
      </c>
      <c r="U2427" t="e">
        <f t="shared" si="1244"/>
        <v>#DIV/0!</v>
      </c>
      <c r="V2427" t="str">
        <f t="shared" si="1245"/>
        <v>1.33333333333333E-06-0.000215219666114801i</v>
      </c>
      <c r="W2427" t="e">
        <f t="shared" si="1246"/>
        <v>#DIV/0!</v>
      </c>
      <c r="X2427" t="e">
        <f t="shared" si="1247"/>
        <v>#DIV/0!</v>
      </c>
      <c r="Y2427" t="str">
        <f t="shared" si="1248"/>
        <v>0.00083+0.495617657030326i</v>
      </c>
      <c r="Z2427" t="e">
        <f t="shared" si="1249"/>
        <v>#DIV/0!</v>
      </c>
      <c r="AA2427" t="e">
        <f t="shared" si="1250"/>
        <v>#DIV/0!</v>
      </c>
      <c r="AB2427" t="str">
        <f t="shared" si="1251"/>
        <v>0.792070781121667-0.63448318304979i</v>
      </c>
      <c r="AC2427" t="str">
        <f t="shared" si="1252"/>
        <v>0.761514027998653-0.355718434632098i</v>
      </c>
      <c r="AD2427" t="str">
        <f t="shared" si="1253"/>
        <v>1.17330741654537-0.285111104341236i</v>
      </c>
      <c r="AE2427" t="e">
        <f t="shared" si="1254"/>
        <v>#DIV/0!</v>
      </c>
      <c r="AF2427" t="str">
        <f t="shared" si="1255"/>
        <v>-19.3351368276033-0.922196259948233i</v>
      </c>
      <c r="AG2427" t="e">
        <f t="shared" si="1256"/>
        <v>#DIV/0!</v>
      </c>
      <c r="AH2427" t="e">
        <f t="shared" si="1257"/>
        <v>#DIV/0!</v>
      </c>
      <c r="AI2427" t="e">
        <f t="shared" si="1258"/>
        <v>#DIV/0!</v>
      </c>
      <c r="AJ2427" t="e">
        <f t="shared" si="1259"/>
        <v>#DIV/0!</v>
      </c>
      <c r="AK2427"/>
      <c r="AL2427"/>
      <c r="AM2427"/>
      <c r="AN2427"/>
    </row>
    <row r="2428" spans="1:40" x14ac:dyDescent="0.25">
      <c r="A2428"/>
      <c r="B2428">
        <f t="shared" si="1260"/>
        <v>494000</v>
      </c>
      <c r="C2428" s="186" t="str">
        <f t="shared" si="1228"/>
        <v>-4.03057851253593E-07+0.00638034817342732i</v>
      </c>
      <c r="D2428" s="158" t="str">
        <f t="shared" si="1229"/>
        <v>-7.66666975677685+0.0489160026629428i</v>
      </c>
      <c r="E2428" t="str">
        <f t="shared" si="1230"/>
        <v>7.99924980859831-0.077465917837548i</v>
      </c>
      <c r="F2428" t="str">
        <f t="shared" si="1231"/>
        <v>0.999200714327802+7.73421325354487E-06i</v>
      </c>
      <c r="G2428">
        <f t="shared" si="1226"/>
        <v>1</v>
      </c>
      <c r="H2428" t="str">
        <f t="shared" si="1232"/>
        <v>11.6688164878187+0.969276740174891i</v>
      </c>
      <c r="I2428" t="str">
        <f t="shared" si="1233"/>
        <v>1939.9334635917i</v>
      </c>
      <c r="J2428" t="str">
        <f t="shared" si="1227"/>
        <v>-5093.05951890527+424.395363963028i</v>
      </c>
      <c r="K2428" t="str">
        <f t="shared" si="1234"/>
        <v>0.031520625219495-0.378270909504987i</v>
      </c>
      <c r="L2428" t="str">
        <f t="shared" si="1235"/>
        <v>0.0040655257980702-0.0413681032217463i</v>
      </c>
      <c r="M2428" t="str">
        <f t="shared" si="1236"/>
        <v>0.0355861510175652-0.419639012726733i</v>
      </c>
      <c r="N2428" t="str">
        <f t="shared" si="1237"/>
        <v>-3.63974622475511i</v>
      </c>
      <c r="O2428" t="str">
        <f t="shared" si="1238"/>
        <v>-0.878466290555492+0.477804328525469i</v>
      </c>
      <c r="P2428" t="str">
        <f t="shared" si="1239"/>
        <v>1.87846629055549-0.477804328525469i</v>
      </c>
      <c r="Q2428" t="str">
        <f t="shared" si="1240"/>
        <v>-1.87846629055549+4.11755055328058i</v>
      </c>
      <c r="R2428" t="str">
        <f t="shared" si="1241"/>
        <v>-0.268322859932067-0.333798170879191i</v>
      </c>
      <c r="S2428" t="str">
        <f t="shared" si="1242"/>
        <v>0.383769934931148i</v>
      </c>
      <c r="T2428" t="str">
        <f t="shared" si="1243"/>
        <v>0.128101702318443-0.102974246496669i</v>
      </c>
      <c r="U2428" t="e">
        <f t="shared" si="1244"/>
        <v>#DIV/0!</v>
      </c>
      <c r="V2428" t="str">
        <f t="shared" si="1245"/>
        <v>1.33333333333333E-06-0.000214783998774488i</v>
      </c>
      <c r="W2428" t="e">
        <f t="shared" si="1246"/>
        <v>#DIV/0!</v>
      </c>
      <c r="X2428" t="e">
        <f t="shared" si="1247"/>
        <v>#DIV/0!</v>
      </c>
      <c r="Y2428" t="str">
        <f t="shared" si="1248"/>
        <v>0.00083+0.496622966679474i</v>
      </c>
      <c r="Z2428" t="e">
        <f t="shared" si="1249"/>
        <v>#DIV/0!</v>
      </c>
      <c r="AA2428" t="e">
        <f t="shared" si="1250"/>
        <v>#DIV/0!</v>
      </c>
      <c r="AB2428" t="str">
        <f t="shared" si="1251"/>
        <v>0.789905459257976-0.634963610932317i</v>
      </c>
      <c r="AC2428" t="str">
        <f t="shared" si="1252"/>
        <v>0.761654192153715-0.35407105801977i</v>
      </c>
      <c r="AD2428" t="str">
        <f t="shared" si="1253"/>
        <v>1.17147620419702-0.289078421855334i</v>
      </c>
      <c r="AE2428" t="e">
        <f t="shared" si="1254"/>
        <v>#DIV/0!</v>
      </c>
      <c r="AF2428" t="str">
        <f t="shared" si="1255"/>
        <v>-19.3354862445956-0.920360737511948i</v>
      </c>
      <c r="AG2428" t="e">
        <f t="shared" si="1256"/>
        <v>#DIV/0!</v>
      </c>
      <c r="AH2428" t="e">
        <f t="shared" si="1257"/>
        <v>#DIV/0!</v>
      </c>
      <c r="AI2428" t="e">
        <f t="shared" si="1258"/>
        <v>#DIV/0!</v>
      </c>
      <c r="AJ2428" t="e">
        <f t="shared" si="1259"/>
        <v>#DIV/0!</v>
      </c>
      <c r="AK2428"/>
      <c r="AL2428"/>
      <c r="AM2428"/>
      <c r="AN2428"/>
    </row>
    <row r="2429" spans="1:40" x14ac:dyDescent="0.25">
      <c r="A2429"/>
      <c r="B2429">
        <f t="shared" si="1260"/>
        <v>495000</v>
      </c>
      <c r="C2429" s="186" t="str">
        <f t="shared" si="1228"/>
        <v>-4.01430979655572E-07+0.00636745858126034i</v>
      </c>
      <c r="D2429" s="158" t="str">
        <f t="shared" si="1229"/>
        <v>-7.66666974430418+0.0488171824563293i</v>
      </c>
      <c r="E2429" t="str">
        <f t="shared" si="1230"/>
        <v>7.99924676859831-0.0776227019370052i</v>
      </c>
      <c r="F2429" t="str">
        <f t="shared" si="1231"/>
        <v>0.999200714631074+0.0000077498666151572i</v>
      </c>
      <c r="G2429">
        <f t="shared" si="1226"/>
        <v>1</v>
      </c>
      <c r="H2429" t="str">
        <f t="shared" si="1232"/>
        <v>11.6691638240902+0.967349626829075i</v>
      </c>
      <c r="I2429" t="str">
        <f t="shared" si="1233"/>
        <v>1943.86045440868i</v>
      </c>
      <c r="J2429" t="str">
        <f t="shared" si="1227"/>
        <v>-5113.70411586719+425.254463890079i</v>
      </c>
      <c r="K2429" t="str">
        <f t="shared" si="1234"/>
        <v>0.0313942221872878-0.377516938317382i</v>
      </c>
      <c r="L2429" t="str">
        <f t="shared" si="1235"/>
        <v>0.00404927237090331-0.0412861254043068i</v>
      </c>
      <c r="M2429" t="str">
        <f t="shared" si="1236"/>
        <v>0.0354434945581911-0.418803063721689i</v>
      </c>
      <c r="N2429" t="str">
        <f t="shared" si="1237"/>
        <v>-3.64711413209267i</v>
      </c>
      <c r="O2429" t="str">
        <f t="shared" si="1238"/>
        <v>-0.87492206026058+0.4842637591947i</v>
      </c>
      <c r="P2429" t="str">
        <f t="shared" si="1239"/>
        <v>1.87492206026058-0.4842637591947i</v>
      </c>
      <c r="Q2429" t="str">
        <f t="shared" si="1240"/>
        <v>-1.87492206026058+4.13137789128737i</v>
      </c>
      <c r="R2429" t="str">
        <f t="shared" si="1241"/>
        <v>-0.267980578191179-0.332208623515889i</v>
      </c>
      <c r="S2429" t="str">
        <f t="shared" si="1242"/>
        <v>0.384546797147607i</v>
      </c>
      <c r="T2429" t="str">
        <f t="shared" si="1243"/>
        <v>0.12774976215785-0.103051073041182i</v>
      </c>
      <c r="U2429" t="e">
        <f t="shared" si="1244"/>
        <v>#DIV/0!</v>
      </c>
      <c r="V2429" t="str">
        <f t="shared" si="1245"/>
        <v>1.33333333333333E-06-0.000214350091706256i</v>
      </c>
      <c r="W2429" t="e">
        <f t="shared" si="1246"/>
        <v>#DIV/0!</v>
      </c>
      <c r="X2429" t="e">
        <f t="shared" si="1247"/>
        <v>#DIV/0!</v>
      </c>
      <c r="Y2429" t="str">
        <f t="shared" si="1248"/>
        <v>0.00083+0.497628276328623i</v>
      </c>
      <c r="Z2429" t="e">
        <f t="shared" si="1249"/>
        <v>#DIV/0!</v>
      </c>
      <c r="AA2429" t="e">
        <f t="shared" si="1250"/>
        <v>#DIV/0!</v>
      </c>
      <c r="AB2429" t="str">
        <f t="shared" si="1251"/>
        <v>0.787735312810636-0.63543734161527i</v>
      </c>
      <c r="AC2429" t="str">
        <f t="shared" si="1252"/>
        <v>0.761796986801258-0.35242808236647i</v>
      </c>
      <c r="AD2429" t="str">
        <f t="shared" si="1253"/>
        <v>1.16961437931963-0.293033961371709i</v>
      </c>
      <c r="AE2429" t="e">
        <f t="shared" si="1254"/>
        <v>#DIV/0!</v>
      </c>
      <c r="AF2429" t="str">
        <f t="shared" si="1255"/>
        <v>-19.3358335683944-0.918532444372746i</v>
      </c>
      <c r="AG2429" t="e">
        <f t="shared" si="1256"/>
        <v>#DIV/0!</v>
      </c>
      <c r="AH2429" t="e">
        <f t="shared" si="1257"/>
        <v>#DIV/0!</v>
      </c>
      <c r="AI2429" t="e">
        <f t="shared" si="1258"/>
        <v>#DIV/0!</v>
      </c>
      <c r="AJ2429" t="e">
        <f t="shared" si="1259"/>
        <v>#DIV/0!</v>
      </c>
      <c r="AK2429"/>
      <c r="AL2429"/>
      <c r="AM2429"/>
      <c r="AN2429"/>
    </row>
    <row r="2430" spans="1:40" x14ac:dyDescent="0.25">
      <c r="A2430"/>
      <c r="B2430">
        <f t="shared" si="1260"/>
        <v>496000</v>
      </c>
      <c r="C2430" s="186" t="str">
        <f t="shared" si="1228"/>
        <v>-3.9981393808403E-07+0.00635462096325468i</v>
      </c>
      <c r="D2430" s="158" t="str">
        <f t="shared" si="1229"/>
        <v>-7.66666973190688+0.0487187607182859i</v>
      </c>
      <c r="E2430" t="str">
        <f t="shared" si="1230"/>
        <v>7.999243722453-0.0777794858575199i</v>
      </c>
      <c r="F2430" t="str">
        <f t="shared" si="1231"/>
        <v>0.999200714934954+7.76551995893236E-06i</v>
      </c>
      <c r="G2430">
        <f t="shared" si="1226"/>
        <v>1</v>
      </c>
      <c r="H2430" t="str">
        <f t="shared" si="1232"/>
        <v>11.6695090837342+0.965430099006643i</v>
      </c>
      <c r="I2430" t="str">
        <f t="shared" si="1233"/>
        <v>1947.78744522567i</v>
      </c>
      <c r="J2430" t="str">
        <f t="shared" si="1227"/>
        <v>-5134.39046125571+426.113563817129i</v>
      </c>
      <c r="K2430" t="str">
        <f t="shared" si="1234"/>
        <v>0.031268576339771-0.376765946283901i</v>
      </c>
      <c r="L2430" t="str">
        <f t="shared" si="1235"/>
        <v>0.00403311590774962-0.0412044686516917i</v>
      </c>
      <c r="M2430" t="str">
        <f t="shared" si="1236"/>
        <v>0.0353016922475206-0.417970414935593i</v>
      </c>
      <c r="N2430" t="str">
        <f t="shared" si="1237"/>
        <v>-3.65448203943023i</v>
      </c>
      <c r="O2430" t="str">
        <f t="shared" si="1238"/>
        <v>-0.871330334110355+0.490696901212079i</v>
      </c>
      <c r="P2430" t="str">
        <f t="shared" si="1239"/>
        <v>1.87133033411035-0.490696901212079i</v>
      </c>
      <c r="Q2430" t="str">
        <f t="shared" si="1240"/>
        <v>-1.87133033411035+4.14517894064231i</v>
      </c>
      <c r="R2430" t="str">
        <f t="shared" si="1241"/>
        <v>-0.267636843027885-0.3306234569971i</v>
      </c>
      <c r="S2430" t="str">
        <f t="shared" si="1242"/>
        <v>0.385323659364068i</v>
      </c>
      <c r="T2430" t="str">
        <f t="shared" si="1243"/>
        <v>0.127397040321721-0.103126807736151i</v>
      </c>
      <c r="U2430" t="e">
        <f t="shared" si="1244"/>
        <v>#DIV/0!</v>
      </c>
      <c r="V2430" t="str">
        <f t="shared" si="1245"/>
        <v>1.33333333333333E-06-0.0002139179342633i</v>
      </c>
      <c r="W2430" t="e">
        <f t="shared" si="1246"/>
        <v>#DIV/0!</v>
      </c>
      <c r="X2430" t="e">
        <f t="shared" si="1247"/>
        <v>#DIV/0!</v>
      </c>
      <c r="Y2430" t="str">
        <f t="shared" si="1248"/>
        <v>0.00083+0.498633585977772i</v>
      </c>
      <c r="Z2430" t="e">
        <f t="shared" si="1249"/>
        <v>#DIV/0!</v>
      </c>
      <c r="AA2430" t="e">
        <f t="shared" si="1250"/>
        <v>#DIV/0!</v>
      </c>
      <c r="AB2430" t="str">
        <f t="shared" si="1251"/>
        <v>0.785560346366668-0.635904339695144i</v>
      </c>
      <c r="AC2430" t="str">
        <f t="shared" si="1252"/>
        <v>0.761942408867568-0.350789483226605i</v>
      </c>
      <c r="AD2430" t="str">
        <f t="shared" si="1253"/>
        <v>1.16772201345596-0.29697748203687i</v>
      </c>
      <c r="AE2430" t="e">
        <f t="shared" si="1254"/>
        <v>#DIV/0!</v>
      </c>
      <c r="AF2430" t="str">
        <f t="shared" si="1255"/>
        <v>-19.3361788156411-0.916711338288357i</v>
      </c>
      <c r="AG2430" t="e">
        <f t="shared" si="1256"/>
        <v>#DIV/0!</v>
      </c>
      <c r="AH2430" t="e">
        <f t="shared" si="1257"/>
        <v>#DIV/0!</v>
      </c>
      <c r="AI2430" t="e">
        <f t="shared" si="1258"/>
        <v>#DIV/0!</v>
      </c>
      <c r="AJ2430" t="e">
        <f t="shared" si="1259"/>
        <v>#DIV/0!</v>
      </c>
      <c r="AK2430"/>
      <c r="AL2430"/>
      <c r="AM2430"/>
      <c r="AN2430"/>
    </row>
    <row r="2431" spans="1:40" x14ac:dyDescent="0.25">
      <c r="A2431"/>
      <c r="B2431">
        <f t="shared" si="1260"/>
        <v>497000</v>
      </c>
      <c r="C2431" s="186" t="str">
        <f t="shared" si="1228"/>
        <v>-3.9820664750372E-07+0.00634183500568307i</v>
      </c>
      <c r="D2431" s="158" t="str">
        <f t="shared" si="1229"/>
        <v>-7.66666971958432+0.0486207350435702i</v>
      </c>
      <c r="E2431" t="str">
        <f t="shared" si="1230"/>
        <v>7.9992406701624-0.0779362695987309i</v>
      </c>
      <c r="F2431" t="str">
        <f t="shared" si="1231"/>
        <v>0.999200715239453+7.78117328483448E-06i</v>
      </c>
      <c r="G2431">
        <f t="shared" si="1226"/>
        <v>1</v>
      </c>
      <c r="H2431" t="str">
        <f t="shared" si="1232"/>
        <v>11.6698522832281+0.963518112385456i</v>
      </c>
      <c r="I2431" t="str">
        <f t="shared" si="1233"/>
        <v>1951.71443604266i</v>
      </c>
      <c r="J2431" t="str">
        <f t="shared" si="1227"/>
        <v>-5155.11855507086+426.972663744181i</v>
      </c>
      <c r="K2431" t="str">
        <f t="shared" si="1234"/>
        <v>0.0311436816544483-0.376017915906342i</v>
      </c>
      <c r="L2431" t="str">
        <f t="shared" si="1235"/>
        <v>0.00401705564132238-0.0411231311008358i</v>
      </c>
      <c r="M2431" t="str">
        <f t="shared" si="1236"/>
        <v>0.0351607372957707-0.417141047007178i</v>
      </c>
      <c r="N2431" t="str">
        <f t="shared" si="1237"/>
        <v>-3.66184994676779i</v>
      </c>
      <c r="O2431" t="str">
        <f t="shared" si="1238"/>
        <v>-0.867691307084592+0.497103405349261i</v>
      </c>
      <c r="P2431" t="str">
        <f t="shared" si="1239"/>
        <v>1.86769130708459-0.497103405349261i</v>
      </c>
      <c r="Q2431" t="str">
        <f t="shared" si="1240"/>
        <v>-1.86769130708459+4.15895335211705i</v>
      </c>
      <c r="R2431" t="str">
        <f t="shared" si="1241"/>
        <v>-0.267291648267462-0.329042646862711i</v>
      </c>
      <c r="S2431" t="str">
        <f t="shared" si="1242"/>
        <v>0.386100521580527i</v>
      </c>
      <c r="T2431" t="str">
        <f t="shared" si="1243"/>
        <v>0.12704353757593-0.103201444810186i</v>
      </c>
      <c r="U2431" t="e">
        <f t="shared" si="1244"/>
        <v>#DIV/0!</v>
      </c>
      <c r="V2431" t="str">
        <f t="shared" si="1245"/>
        <v>1.33333333333333E-06-0.000213487515884501i</v>
      </c>
      <c r="W2431" t="e">
        <f t="shared" si="1246"/>
        <v>#DIV/0!</v>
      </c>
      <c r="X2431" t="e">
        <f t="shared" si="1247"/>
        <v>#DIV/0!</v>
      </c>
      <c r="Y2431" t="str">
        <f t="shared" si="1248"/>
        <v>0.00083+0.499638895626921i</v>
      </c>
      <c r="Z2431" t="e">
        <f t="shared" si="1249"/>
        <v>#DIV/0!</v>
      </c>
      <c r="AA2431" t="e">
        <f t="shared" si="1250"/>
        <v>#DIV/0!</v>
      </c>
      <c r="AB2431" t="str">
        <f t="shared" si="1251"/>
        <v>0.783380564648633-0.636364569584179i</v>
      </c>
      <c r="AC2431" t="str">
        <f t="shared" si="1252"/>
        <v>0.762090455401606-0.349155236398091i</v>
      </c>
      <c r="AD2431" t="str">
        <f t="shared" si="1253"/>
        <v>1.1657991801027-0.30090874336154i</v>
      </c>
      <c r="AE2431" t="e">
        <f t="shared" si="1254"/>
        <v>#DIV/0!</v>
      </c>
      <c r="AF2431" t="str">
        <f t="shared" si="1255"/>
        <v>-19.3365220028124-0.914897377341886i</v>
      </c>
      <c r="AG2431" t="e">
        <f t="shared" si="1256"/>
        <v>#DIV/0!</v>
      </c>
      <c r="AH2431" t="e">
        <f t="shared" si="1257"/>
        <v>#DIV/0!</v>
      </c>
      <c r="AI2431" t="e">
        <f t="shared" si="1258"/>
        <v>#DIV/0!</v>
      </c>
      <c r="AJ2431" t="e">
        <f t="shared" si="1259"/>
        <v>#DIV/0!</v>
      </c>
      <c r="AK2431"/>
      <c r="AL2431"/>
      <c r="AM2431"/>
      <c r="AN2431"/>
    </row>
    <row r="2432" spans="1:40" x14ac:dyDescent="0.25">
      <c r="A2432"/>
      <c r="B2432">
        <f t="shared" si="1260"/>
        <v>498000</v>
      </c>
      <c r="C2432" s="186" t="str">
        <f t="shared" si="1228"/>
        <v>-3.96609029672112E-07+0.00632910039733804i</v>
      </c>
      <c r="D2432" s="158" t="str">
        <f t="shared" si="1229"/>
        <v>-7.6666697073359+0.0485231030462583i</v>
      </c>
      <c r="E2432" t="str">
        <f t="shared" si="1230"/>
        <v>7.99923761172653-0.0780930531602768i</v>
      </c>
      <c r="F2432" t="str">
        <f t="shared" si="1231"/>
        <v>0.99920071554457+7.79682659282755E-06i</v>
      </c>
      <c r="G2432">
        <f t="shared" si="1226"/>
        <v>1</v>
      </c>
      <c r="H2432" t="str">
        <f t="shared" si="1232"/>
        <v>11.6701934388864+0.961613622984897i</v>
      </c>
      <c r="I2432" t="str">
        <f t="shared" si="1233"/>
        <v>1955.64142685965i</v>
      </c>
      <c r="J2432" t="str">
        <f t="shared" si="1227"/>
        <v>-5175.88839731262+427.831763671231i</v>
      </c>
      <c r="K2432" t="str">
        <f t="shared" si="1234"/>
        <v>0.0310195321684519-0.375272829822271i</v>
      </c>
      <c r="L2432" t="str">
        <f t="shared" si="1235"/>
        <v>0.00400109081188487-0.0410421109029021i</v>
      </c>
      <c r="M2432" t="str">
        <f t="shared" si="1236"/>
        <v>0.0350206229803368-0.416314940725173i</v>
      </c>
      <c r="N2432" t="str">
        <f t="shared" si="1237"/>
        <v>-3.66921785410535i</v>
      </c>
      <c r="O2432" t="str">
        <f t="shared" si="1238"/>
        <v>-0.864005176730831+0.503482923823962i</v>
      </c>
      <c r="P2432" t="str">
        <f t="shared" si="1239"/>
        <v>1.86400517673083-0.503482923823962i</v>
      </c>
      <c r="Q2432" t="str">
        <f t="shared" si="1240"/>
        <v>-1.86400517673083+4.17270077792931i</v>
      </c>
      <c r="R2432" t="str">
        <f t="shared" si="1241"/>
        <v>-0.266944987707197-0.32746616890664i</v>
      </c>
      <c r="S2432" t="str">
        <f t="shared" si="1242"/>
        <v>0.386877383796986i</v>
      </c>
      <c r="T2432" t="str">
        <f t="shared" si="1243"/>
        <v>0.126689254708623-0.103274978461879i</v>
      </c>
      <c r="U2432" t="e">
        <f t="shared" si="1244"/>
        <v>#DIV/0!</v>
      </c>
      <c r="V2432" t="str">
        <f t="shared" si="1245"/>
        <v>1.33333333333333E-06-0.000213058826093568i</v>
      </c>
      <c r="W2432" t="e">
        <f t="shared" si="1246"/>
        <v>#DIV/0!</v>
      </c>
      <c r="X2432" t="e">
        <f t="shared" si="1247"/>
        <v>#DIV/0!</v>
      </c>
      <c r="Y2432" t="str">
        <f t="shared" si="1248"/>
        <v>0.00083+0.500644205276069i</v>
      </c>
      <c r="Z2432" t="e">
        <f t="shared" si="1249"/>
        <v>#DIV/0!</v>
      </c>
      <c r="AA2432" t="e">
        <f t="shared" si="1250"/>
        <v>#DIV/0!</v>
      </c>
      <c r="AB2432" t="str">
        <f t="shared" si="1251"/>
        <v>0.781195972516424-0.63681799550952i</v>
      </c>
      <c r="AC2432" t="str">
        <f t="shared" si="1252"/>
        <v>0.762241123573986-0.347525317920752i</v>
      </c>
      <c r="AD2432" t="str">
        <f t="shared" si="1253"/>
        <v>1.16384595470971-0.304827505237186i</v>
      </c>
      <c r="AE2432" t="e">
        <f t="shared" si="1254"/>
        <v>#DIV/0!</v>
      </c>
      <c r="AF2432" t="str">
        <f t="shared" si="1255"/>
        <v>-19.3368631462223-0.913090519938639i</v>
      </c>
      <c r="AG2432" t="e">
        <f t="shared" si="1256"/>
        <v>#DIV/0!</v>
      </c>
      <c r="AH2432" t="e">
        <f t="shared" si="1257"/>
        <v>#DIV/0!</v>
      </c>
      <c r="AI2432" t="e">
        <f t="shared" si="1258"/>
        <v>#DIV/0!</v>
      </c>
      <c r="AJ2432" t="e">
        <f t="shared" si="1259"/>
        <v>#DIV/0!</v>
      </c>
      <c r="AK2432"/>
      <c r="AL2432"/>
      <c r="AM2432"/>
      <c r="AN2432"/>
    </row>
    <row r="2433" spans="1:40" x14ac:dyDescent="0.25">
      <c r="A2433"/>
      <c r="B2433">
        <f t="shared" si="1260"/>
        <v>499000</v>
      </c>
      <c r="C2433" s="186" t="str">
        <f t="shared" si="1228"/>
        <v>-3.95021007129885E-07+0.0063164168295068i</v>
      </c>
      <c r="D2433" s="158" t="str">
        <f t="shared" si="1229"/>
        <v>-7.66666969516108+0.0484258623595522i</v>
      </c>
      <c r="E2433" t="str">
        <f t="shared" si="1230"/>
        <v>7.99923454714539-0.0782498365417963i</v>
      </c>
      <c r="F2433" t="str">
        <f t="shared" si="1231"/>
        <v>0.999200715850296+7.81247988287539E-06i</v>
      </c>
      <c r="G2433">
        <f t="shared" si="1226"/>
        <v>1</v>
      </c>
      <c r="H2433" t="str">
        <f t="shared" si="1232"/>
        <v>11.6705325668632+0.959716587162705i</v>
      </c>
      <c r="I2433" t="str">
        <f t="shared" si="1233"/>
        <v>1959.56841767663i</v>
      </c>
      <c r="J2433" t="str">
        <f t="shared" si="1227"/>
        <v>-5196.699987981+428.690863598282i</v>
      </c>
      <c r="K2433" t="str">
        <f t="shared" si="1234"/>
        <v>0.0308961219778366-0.374530670803702i</v>
      </c>
      <c r="L2433" t="str">
        <f t="shared" si="1235"/>
        <v>0.00398522066716148-0.0409614062231469i</v>
      </c>
      <c r="M2433" t="str">
        <f t="shared" si="1236"/>
        <v>0.0348813426449981-0.415492077026849i</v>
      </c>
      <c r="N2433" t="str">
        <f t="shared" si="1237"/>
        <v>-3.67658576144292i</v>
      </c>
      <c r="O2433" t="str">
        <f t="shared" si="1238"/>
        <v>-0.860272143153649+0.509835110318843i</v>
      </c>
      <c r="P2433" t="str">
        <f t="shared" si="1239"/>
        <v>1.86027214315365-0.509835110318843i</v>
      </c>
      <c r="Q2433" t="str">
        <f t="shared" si="1240"/>
        <v>-1.86027214315365+4.18642087176176i</v>
      </c>
      <c r="R2433" t="str">
        <f t="shared" si="1241"/>
        <v>-0.266596855116348-0.32589399917505i</v>
      </c>
      <c r="S2433" t="str">
        <f t="shared" si="1242"/>
        <v>0.387654246013448i</v>
      </c>
      <c r="T2433" t="str">
        <f t="shared" si="1243"/>
        <v>0.126334192530511-0.103347402859684i</v>
      </c>
      <c r="U2433" t="e">
        <f t="shared" si="1244"/>
        <v>#DIV/0!</v>
      </c>
      <c r="V2433" t="str">
        <f t="shared" si="1245"/>
        <v>1.33333333333333E-06-0.00021263185449819i</v>
      </c>
      <c r="W2433" t="e">
        <f t="shared" si="1246"/>
        <v>#DIV/0!</v>
      </c>
      <c r="X2433" t="e">
        <f t="shared" si="1247"/>
        <v>#DIV/0!</v>
      </c>
      <c r="Y2433" t="str">
        <f t="shared" si="1248"/>
        <v>0.00083+0.501649514925218i</v>
      </c>
      <c r="Z2433" t="e">
        <f t="shared" si="1249"/>
        <v>#DIV/0!</v>
      </c>
      <c r="AA2433" t="e">
        <f t="shared" si="1250"/>
        <v>#DIV/0!</v>
      </c>
      <c r="AB2433" t="str">
        <f t="shared" si="1251"/>
        <v>0.779006574969079-0.637264581512471i</v>
      </c>
      <c r="AC2433" t="str">
        <f t="shared" si="1252"/>
        <v>0.762394410675941-0.345899704074732i</v>
      </c>
      <c r="AD2433" t="str">
        <f t="shared" si="1253"/>
        <v>1.16186241467918-0.308733527952682i</v>
      </c>
      <c r="AE2433" t="e">
        <f t="shared" si="1254"/>
        <v>#DIV/0!</v>
      </c>
      <c r="AF2433" t="str">
        <f t="shared" si="1255"/>
        <v>-19.3372022620243-0.911290724803153i</v>
      </c>
      <c r="AG2433" t="e">
        <f t="shared" si="1256"/>
        <v>#DIV/0!</v>
      </c>
      <c r="AH2433" t="e">
        <f t="shared" si="1257"/>
        <v>#DIV/0!</v>
      </c>
      <c r="AI2433" t="e">
        <f t="shared" si="1258"/>
        <v>#DIV/0!</v>
      </c>
      <c r="AJ2433" t="e">
        <f t="shared" si="1259"/>
        <v>#DIV/0!</v>
      </c>
      <c r="AK2433"/>
      <c r="AL2433"/>
      <c r="AM2433"/>
      <c r="AN2433"/>
    </row>
    <row r="2434" spans="1:40" x14ac:dyDescent="0.25">
      <c r="A2434"/>
      <c r="B2434">
        <f t="shared" si="1260"/>
        <v>500000</v>
      </c>
      <c r="C2434" s="186" t="str">
        <f t="shared" si="1228"/>
        <v>-3.93442503191544E-07+0.00630378399594632i</v>
      </c>
      <c r="D2434" s="158" t="str">
        <f t="shared" si="1229"/>
        <v>-7.66666968305917+0.0483290106355885i</v>
      </c>
      <c r="E2434" t="str">
        <f t="shared" si="1230"/>
        <v>7.999231476419-0.0784066197429283i</v>
      </c>
      <c r="F2434" t="str">
        <f t="shared" si="1231"/>
        <v>0.99920071615663+7.82813315494201E-06i</v>
      </c>
      <c r="G2434">
        <f t="shared" si="1226"/>
        <v>1</v>
      </c>
      <c r="H2434" t="str">
        <f t="shared" si="1232"/>
        <v>11.6708696831534+0.957826961611651i</v>
      </c>
      <c r="I2434" t="str">
        <f t="shared" si="1233"/>
        <v>1963.49540849362i</v>
      </c>
      <c r="J2434" t="str">
        <f t="shared" si="1227"/>
        <v>-5217.553327076+429.549963525332i</v>
      </c>
      <c r="K2434" t="str">
        <f t="shared" si="1234"/>
        <v>0.0307734452368842-0.373791421755824i</v>
      </c>
      <c r="L2434" t="str">
        <f t="shared" si="1235"/>
        <v>0.00396944446225081-0.0408810152407899i</v>
      </c>
      <c r="M2434" t="str">
        <f t="shared" si="1236"/>
        <v>0.034742889699135-0.414672436996614i</v>
      </c>
      <c r="N2434" t="str">
        <f t="shared" si="1237"/>
        <v>-3.68395366878048i</v>
      </c>
      <c r="O2434" t="str">
        <f t="shared" si="1238"/>
        <v>-0.85649240900382+0.51615962000028i</v>
      </c>
      <c r="P2434" t="str">
        <f t="shared" si="1239"/>
        <v>1.85649240900382-0.51615962000028i</v>
      </c>
      <c r="Q2434" t="str">
        <f t="shared" si="1240"/>
        <v>-1.85649240900382+4.20011328878076i</v>
      </c>
      <c r="R2434" t="str">
        <f t="shared" si="1241"/>
        <v>-0.266247244236091-0.324326113964598i</v>
      </c>
      <c r="S2434" t="str">
        <f t="shared" si="1242"/>
        <v>0.388431108229907i</v>
      </c>
      <c r="T2434" t="str">
        <f t="shared" si="1243"/>
        <v>0.125978351875168-0.103418712141784i</v>
      </c>
      <c r="U2434" t="e">
        <f t="shared" si="1244"/>
        <v>#DIV/0!</v>
      </c>
      <c r="V2434" t="str">
        <f t="shared" si="1245"/>
        <v>1.33333333333333E-06-0.000212206590789194i</v>
      </c>
      <c r="W2434" t="e">
        <f t="shared" si="1246"/>
        <v>#DIV/0!</v>
      </c>
      <c r="X2434" t="e">
        <f t="shared" si="1247"/>
        <v>#DIV/0!</v>
      </c>
      <c r="Y2434" t="str">
        <f t="shared" si="1248"/>
        <v>0.00083+0.502654824574367i</v>
      </c>
      <c r="Z2434" t="e">
        <f t="shared" si="1249"/>
        <v>#DIV/0!</v>
      </c>
      <c r="AA2434" t="e">
        <f t="shared" si="1250"/>
        <v>#DIV/0!</v>
      </c>
      <c r="AB2434" t="str">
        <f t="shared" si="1251"/>
        <v>0.776812377146613-0.63770429144768i</v>
      </c>
      <c r="AC2434" t="str">
        <f t="shared" si="1252"/>
        <v>0.762550314118319-0.344278371378951i</v>
      </c>
      <c r="AD2434" t="str">
        <f t="shared" si="1253"/>
        <v>1.15984863936458-0.312626572210894i</v>
      </c>
      <c r="AE2434" t="e">
        <f t="shared" si="1254"/>
        <v>#DIV/0!</v>
      </c>
      <c r="AF2434" t="str">
        <f t="shared" si="1255"/>
        <v>-19.3375393662126-0.909497950976063i</v>
      </c>
      <c r="AG2434" t="e">
        <f t="shared" si="1256"/>
        <v>#DIV/0!</v>
      </c>
      <c r="AH2434" t="e">
        <f t="shared" si="1257"/>
        <v>#DIV/0!</v>
      </c>
      <c r="AI2434" t="e">
        <f t="shared" si="1258"/>
        <v>#DIV/0!</v>
      </c>
      <c r="AJ2434" t="e">
        <f t="shared" si="1259"/>
        <v>#DIV/0!</v>
      </c>
      <c r="AK2434"/>
      <c r="AL2434"/>
      <c r="AM2434"/>
      <c r="AN2434"/>
    </row>
    <row r="2435" spans="1:40" x14ac:dyDescent="0.25">
      <c r="A2435"/>
      <c r="B2435">
        <f t="shared" si="1260"/>
        <v>501000</v>
      </c>
      <c r="C2435" s="186" t="str">
        <f t="shared" si="1228"/>
        <v>-3.91873441936144E-07+0.00629120159285854i</v>
      </c>
      <c r="D2435" s="158" t="str">
        <f t="shared" si="1229"/>
        <v>-7.66666967102971+0.0482325455452488i</v>
      </c>
      <c r="E2435" t="str">
        <f t="shared" si="1230"/>
        <v>7.99922839954737-0.0785634027633114i</v>
      </c>
      <c r="F2435" t="str">
        <f t="shared" si="1231"/>
        <v>0.999200716463583+7.84378640899154E-06i</v>
      </c>
      <c r="G2435">
        <f t="shared" si="1226"/>
        <v>1</v>
      </c>
      <c r="H2435" t="str">
        <f t="shared" si="1232"/>
        <v>11.6712048035952+0.955944703356485i</v>
      </c>
      <c r="I2435" t="str">
        <f t="shared" si="1233"/>
        <v>1967.42239931061i</v>
      </c>
      <c r="J2435" t="str">
        <f t="shared" si="1227"/>
        <v>-5238.44841459761+430.409063452383i</v>
      </c>
      <c r="K2435" t="str">
        <f t="shared" si="1234"/>
        <v>0.0306514961574172-0.373055065715713i</v>
      </c>
      <c r="L2435" t="str">
        <f t="shared" si="1235"/>
        <v>0.00395376145953871-0.0408009361488804i</v>
      </c>
      <c r="M2435" t="str">
        <f t="shared" si="1236"/>
        <v>0.0346052576169559-0.413856001864593i</v>
      </c>
      <c r="N2435" t="str">
        <f t="shared" si="1237"/>
        <v>-3.69132157611804i</v>
      </c>
      <c r="O2435" t="str">
        <f t="shared" si="1238"/>
        <v>-0.852666179467279+0.52245610953713i</v>
      </c>
      <c r="P2435" t="str">
        <f t="shared" si="1239"/>
        <v>1.85266617946728-0.52245610953713i</v>
      </c>
      <c r="Q2435" t="str">
        <f t="shared" si="1240"/>
        <v>-1.85266617946728+4.21377768565517i</v>
      </c>
      <c r="R2435" t="str">
        <f t="shared" si="1241"/>
        <v>-0.265896148779472-0.322762489820696i</v>
      </c>
      <c r="S2435" t="str">
        <f t="shared" si="1242"/>
        <v>0.389207970446366i</v>
      </c>
      <c r="T2435" t="str">
        <f t="shared" si="1243"/>
        <v>0.125621733599329-0.103488900415963i</v>
      </c>
      <c r="U2435" t="e">
        <f t="shared" si="1244"/>
        <v>#DIV/0!</v>
      </c>
      <c r="V2435" t="str">
        <f t="shared" si="1245"/>
        <v>1.33333333333333E-06-0.000211783024739714i</v>
      </c>
      <c r="W2435" t="e">
        <f t="shared" si="1246"/>
        <v>#DIV/0!</v>
      </c>
      <c r="X2435" t="e">
        <f t="shared" si="1247"/>
        <v>#DIV/0!</v>
      </c>
      <c r="Y2435" t="str">
        <f t="shared" si="1248"/>
        <v>0.00083+0.503660134223516i</v>
      </c>
      <c r="Z2435" t="e">
        <f t="shared" si="1249"/>
        <v>#DIV/0!</v>
      </c>
      <c r="AA2435" t="e">
        <f t="shared" si="1250"/>
        <v>#DIV/0!</v>
      </c>
      <c r="AB2435" t="str">
        <f t="shared" si="1251"/>
        <v>0.774613384331856-0.638137088982346i</v>
      </c>
      <c r="AC2435" t="str">
        <f t="shared" si="1252"/>
        <v>0.762708831430602-0.342661296589552i</v>
      </c>
      <c r="AD2435" t="str">
        <f t="shared" si="1253"/>
        <v>1.15780471006942-0.316506399145363i</v>
      </c>
      <c r="AE2435" t="e">
        <f t="shared" si="1254"/>
        <v>#DIV/0!</v>
      </c>
      <c r="AF2435" t="str">
        <f t="shared" si="1255"/>
        <v>-19.3378744746249-0.907712157811236i</v>
      </c>
      <c r="AG2435" t="e">
        <f t="shared" si="1256"/>
        <v>#DIV/0!</v>
      </c>
      <c r="AH2435" t="e">
        <f t="shared" si="1257"/>
        <v>#DIV/0!</v>
      </c>
      <c r="AI2435" t="e">
        <f t="shared" si="1258"/>
        <v>#DIV/0!</v>
      </c>
      <c r="AJ2435" t="e">
        <f t="shared" si="1259"/>
        <v>#DIV/0!</v>
      </c>
      <c r="AK2435"/>
      <c r="AL2435"/>
      <c r="AM2435"/>
      <c r="AN2435"/>
    </row>
    <row r="2436" spans="1:40" x14ac:dyDescent="0.25">
      <c r="A2436"/>
      <c r="B2436">
        <f t="shared" si="1260"/>
        <v>502000</v>
      </c>
      <c r="C2436" s="186" t="str">
        <f t="shared" si="1228"/>
        <v>-3.90313748198174E-07+0.00627866931886612i</v>
      </c>
      <c r="D2436" s="158" t="str">
        <f t="shared" si="1229"/>
        <v>-7.66666965907209+0.0481364647779736i</v>
      </c>
      <c r="E2436" t="str">
        <f t="shared" si="1230"/>
        <v>7.99922531653053-0.0787201856025845i</v>
      </c>
      <c r="F2436" t="str">
        <f t="shared" si="1231"/>
        <v>0.999200716771144+7.85943964498782E-06i</v>
      </c>
      <c r="G2436">
        <f t="shared" si="1226"/>
        <v>1</v>
      </c>
      <c r="H2436" t="str">
        <f t="shared" si="1232"/>
        <v>11.6715379438716+0.95406976975068i</v>
      </c>
      <c r="I2436" t="str">
        <f t="shared" si="1233"/>
        <v>1971.3493901276i</v>
      </c>
      <c r="J2436" t="str">
        <f t="shared" si="1227"/>
        <v>-5259.38525054584+431.268163379434i</v>
      </c>
      <c r="K2436" t="str">
        <f t="shared" si="1234"/>
        <v>0.0305302690081217-0.372321585851076i</v>
      </c>
      <c r="L2436" t="str">
        <f t="shared" si="1235"/>
        <v>0.00393817092861377-0.0407211671541702i</v>
      </c>
      <c r="M2436" t="str">
        <f t="shared" si="1236"/>
        <v>0.0344684399367355-0.413042753005246i</v>
      </c>
      <c r="N2436" t="str">
        <f t="shared" si="1237"/>
        <v>-3.6986894834556i</v>
      </c>
      <c r="O2436" t="str">
        <f t="shared" si="1238"/>
        <v>-0.848793662254007+0.528724237119342i</v>
      </c>
      <c r="P2436" t="str">
        <f t="shared" si="1239"/>
        <v>1.84879366225401-0.528724237119342i</v>
      </c>
      <c r="Q2436" t="str">
        <f t="shared" si="1240"/>
        <v>-1.84879366225401+4.22741372057494i</v>
      </c>
      <c r="R2436" t="str">
        <f t="shared" si="1241"/>
        <v>-0.265543562431359-0.321203103535816i</v>
      </c>
      <c r="S2436" t="str">
        <f t="shared" si="1242"/>
        <v>0.389984832662825i</v>
      </c>
      <c r="T2436" t="str">
        <f t="shared" si="1243"/>
        <v>0.125264338583195-0.103557961759484i</v>
      </c>
      <c r="U2436" t="e">
        <f t="shared" si="1244"/>
        <v>#DIV/0!</v>
      </c>
      <c r="V2436" t="str">
        <f t="shared" si="1245"/>
        <v>1.33333333333333E-06-0.000211361146204376i</v>
      </c>
      <c r="W2436" t="e">
        <f t="shared" si="1246"/>
        <v>#DIV/0!</v>
      </c>
      <c r="X2436" t="e">
        <f t="shared" si="1247"/>
        <v>#DIV/0!</v>
      </c>
      <c r="Y2436" t="str">
        <f t="shared" si="1248"/>
        <v>0.00083+0.504665443872664i</v>
      </c>
      <c r="Z2436" t="e">
        <f t="shared" si="1249"/>
        <v>#DIV/0!</v>
      </c>
      <c r="AA2436" t="e">
        <f t="shared" si="1250"/>
        <v>#DIV/0!</v>
      </c>
      <c r="AB2436" t="str">
        <f t="shared" si="1251"/>
        <v>0.772409601952336-0.638562937595468i</v>
      </c>
      <c r="AC2436" t="str">
        <f t="shared" si="1252"/>
        <v>0.762869960259903-0.341048456698414i</v>
      </c>
      <c r="AD2436" t="str">
        <f t="shared" si="1253"/>
        <v>1.15573071004601-0.320372770336961i</v>
      </c>
      <c r="AE2436" t="e">
        <f t="shared" si="1254"/>
        <v>#DIV/0!</v>
      </c>
      <c r="AF2436" t="str">
        <f t="shared" si="1255"/>
        <v>-19.3382076029437-0.905933304972706i</v>
      </c>
      <c r="AG2436" t="e">
        <f t="shared" si="1256"/>
        <v>#DIV/0!</v>
      </c>
      <c r="AH2436" t="e">
        <f t="shared" si="1257"/>
        <v>#DIV/0!</v>
      </c>
      <c r="AI2436" t="e">
        <f t="shared" si="1258"/>
        <v>#DIV/0!</v>
      </c>
      <c r="AJ2436" t="e">
        <f t="shared" si="1259"/>
        <v>#DIV/0!</v>
      </c>
      <c r="AK2436"/>
      <c r="AL2436"/>
      <c r="AM2436"/>
      <c r="AN2436"/>
    </row>
    <row r="2437" spans="1:40" x14ac:dyDescent="0.25">
      <c r="A2437"/>
      <c r="B2437">
        <f t="shared" si="1260"/>
        <v>503000</v>
      </c>
      <c r="C2437" s="186" t="str">
        <f t="shared" si="1228"/>
        <v>-3.88763347558556E-07+0.00626618687498843i</v>
      </c>
      <c r="D2437" s="158" t="str">
        <f t="shared" si="1229"/>
        <v>-7.66666964718569+0.048040766041578i</v>
      </c>
      <c r="E2437" t="str">
        <f t="shared" si="1230"/>
        <v>7.99922222736847-0.0788769682603861i</v>
      </c>
      <c r="F2437" t="str">
        <f t="shared" si="1231"/>
        <v>0.999200717079314+7.87509286289484E-06i</v>
      </c>
      <c r="G2437">
        <f t="shared" ref="G2437:G2500" si="1261">IF($C$11=$C$7,$C$24,F2437)</f>
        <v>1</v>
      </c>
      <c r="H2437" t="str">
        <f t="shared" si="1232"/>
        <v>11.671869119512+0.952202118473366i</v>
      </c>
      <c r="I2437" t="str">
        <f t="shared" si="1233"/>
        <v>1975.27638094458i</v>
      </c>
      <c r="J2437" t="str">
        <f t="shared" ref="J2437:J2500" si="1262">IMSUM(COMPLEX(0,2*PI()*B2437*$C$113*$C$112),COMPLEX(0,2*PI()*B2437*$C$113*$C$111),COMPLEX(0,2*PI()*B2437*$C$28*10^-12*$C$111),COMPLEX(-1*2*PI()*B2437*2*PI()*B2437*$C$113*$C$112*$C$28*10^-12*$C$111,0),COMPLEX(1,0))</f>
        <v>-5280.36383492068+432.127263306484i</v>
      </c>
      <c r="K2437" t="str">
        <f t="shared" si="1234"/>
        <v>0.0304097581138797-0.37159096545901i</v>
      </c>
      <c r="L2437" t="str">
        <f t="shared" si="1235"/>
        <v>0.00392267214618307-0.0406417064769845i</v>
      </c>
      <c r="M2437" t="str">
        <f t="shared" si="1236"/>
        <v>0.0343324302600628-0.412232671935994i</v>
      </c>
      <c r="N2437" t="str">
        <f t="shared" si="1237"/>
        <v>-3.70605739079316i</v>
      </c>
      <c r="O2437" t="str">
        <f t="shared" si="1238"/>
        <v>-0.84487506758675+0.534963662476513i</v>
      </c>
      <c r="P2437" t="str">
        <f t="shared" si="1239"/>
        <v>1.84487506758675-0.534963662476513i</v>
      </c>
      <c r="Q2437" t="str">
        <f t="shared" si="1240"/>
        <v>-1.84487506758675+4.24102105326967i</v>
      </c>
      <c r="R2437" t="str">
        <f t="shared" si="1241"/>
        <v>-0.265189478848402-0.319647932147818i</v>
      </c>
      <c r="S2437" t="str">
        <f t="shared" si="1242"/>
        <v>0.390761694879286i</v>
      </c>
      <c r="T2437" t="str">
        <f t="shared" si="1243"/>
        <v>0.12490616773074-0.103625890218956i</v>
      </c>
      <c r="U2437" t="e">
        <f t="shared" si="1244"/>
        <v>#DIV/0!</v>
      </c>
      <c r="V2437" t="str">
        <f t="shared" si="1245"/>
        <v>1.33333333333333E-06-0.000210940945118483i</v>
      </c>
      <c r="W2437" t="e">
        <f t="shared" si="1246"/>
        <v>#DIV/0!</v>
      </c>
      <c r="X2437" t="e">
        <f t="shared" si="1247"/>
        <v>#DIV/0!</v>
      </c>
      <c r="Y2437" t="str">
        <f t="shared" si="1248"/>
        <v>0.00083+0.505670753521813i</v>
      </c>
      <c r="Z2437" t="e">
        <f t="shared" si="1249"/>
        <v>#DIV/0!</v>
      </c>
      <c r="AA2437" t="e">
        <f t="shared" si="1250"/>
        <v>#DIV/0!</v>
      </c>
      <c r="AB2437" t="str">
        <f t="shared" si="1251"/>
        <v>0.770201035582172-0.638981800577027i</v>
      </c>
      <c r="AC2437" t="str">
        <f t="shared" si="1252"/>
        <v>0.763033698370013-0.339439828931668i</v>
      </c>
      <c r="AD2437" t="str">
        <f t="shared" si="1253"/>
        <v>1.1536267244939-0.324225447830547i</v>
      </c>
      <c r="AE2437" t="e">
        <f t="shared" si="1254"/>
        <v>#DIV/0!</v>
      </c>
      <c r="AF2437" t="str">
        <f t="shared" si="1255"/>
        <v>-19.3385387666977-0.904161352431788i</v>
      </c>
      <c r="AG2437" t="e">
        <f t="shared" si="1256"/>
        <v>#DIV/0!</v>
      </c>
      <c r="AH2437" t="e">
        <f t="shared" si="1257"/>
        <v>#DIV/0!</v>
      </c>
      <c r="AI2437" t="e">
        <f t="shared" si="1258"/>
        <v>#DIV/0!</v>
      </c>
      <c r="AJ2437" t="e">
        <f t="shared" si="1259"/>
        <v>#DIV/0!</v>
      </c>
      <c r="AK2437"/>
      <c r="AL2437"/>
      <c r="AM2437"/>
      <c r="AN2437"/>
    </row>
    <row r="2438" spans="1:40" x14ac:dyDescent="0.25">
      <c r="A2438"/>
      <c r="B2438">
        <f t="shared" si="1260"/>
        <v>504000</v>
      </c>
      <c r="C2438" s="186" t="str">
        <f t="shared" ref="C2438:C2501" si="1263">IMPRODUCT(COMPLEX(-1,0),IMDIV(IMPRODUCT(G2438,COMPLEX($C$100+$C$101,0)),COMPLEX($C$100,2*PI()*B2438*$C$103*$C$102*(2*$C$100+$C$101))))</f>
        <v>-3.87222166335758E-07+0.00625375396461761i</v>
      </c>
      <c r="D2438" s="158" t="str">
        <f t="shared" ref="D2438:D2501" si="1264">IMPRODUCT(COMPLEX($C$106,0),IMSUB(C2438,G2438))</f>
        <v>-7.66666963536997+0.0479454470620684i</v>
      </c>
      <c r="E2438" t="str">
        <f t="shared" ref="E2438:E2501" si="1265">IMDIV(COMPLEX($C$20*10^3,0),COMPLEX(1,2*PI()*B2438*$C$20*1000*$C$29*10^-12))</f>
        <v>7.99921913206123-0.0790337507363551i</v>
      </c>
      <c r="F2438" t="str">
        <f t="shared" ref="F2438:F2501" si="1266">IMDIV(COMPLEX($C$22*1000,0),IMSUM(COMPLEX($C$22*1000,0),E2438))</f>
        <v>0.999200717388103+7.89074606267674E-06i</v>
      </c>
      <c r="G2438">
        <f t="shared" si="1261"/>
        <v>1</v>
      </c>
      <c r="H2438" t="str">
        <f t="shared" ref="H2438:H2501" si="1267">IMPRODUCT(COMPLEX($C$108,0),IMPRODUCT(COMPLEX(-1,0),D2438),IMDIV(COMPLEX(0,2*PI()*B2438*$C$109*$C$110),COMPLEX(1,2*PI()*B2438*$C$109*$C$110)))</f>
        <v>11.6721983458944+0.950341707526295i</v>
      </c>
      <c r="I2438" t="str">
        <f t="shared" ref="I2438:I2501" si="1268">COMPLEX(0,2*PI()*B2438*$C$113*$C$112*$C$114)</f>
        <v>1979.20337176157i</v>
      </c>
      <c r="J2438" t="str">
        <f t="shared" si="1262"/>
        <v>-5301.38416772215+432.986363233535i</v>
      </c>
      <c r="K2438" t="str">
        <f t="shared" ref="K2438:K2501" si="1269">IMDIV(I2438,J2438)</f>
        <v>0.0302899578551116-0.370863187964769i</v>
      </c>
      <c r="L2438" t="str">
        <f t="shared" ref="L2438:L2501" si="1270">IMDIV(COMPLEX($C$117,0),COMPLEX(1,2*PI()*B2438*$C$115*$C$116))</f>
        <v>0.00390726439598918-0.040562552351094i</v>
      </c>
      <c r="M2438" t="str">
        <f t="shared" ref="M2438:M2501" si="1271">IMSUM(K2438,L2438)</f>
        <v>0.0341972222511008-0.411425740315863i</v>
      </c>
      <c r="N2438" t="str">
        <f t="shared" ref="N2438:N2501" si="1272">COMPLEX(0,-2*PI()*B2438*$C$43)</f>
        <v>-3.71342529813072i</v>
      </c>
      <c r="O2438" t="str">
        <f t="shared" ref="O2438:O2501" si="1273">IMEXP(N2438)</f>
        <v>-0.840910608189604+0.541174046896366i</v>
      </c>
      <c r="P2438" t="str">
        <f t="shared" ref="P2438:P2501" si="1274">IMSUB(COMPLEX(1,0),O2438)</f>
        <v>1.8409106081896-0.541174046896366i</v>
      </c>
      <c r="Q2438" t="str">
        <f t="shared" ref="Q2438:Q2501" si="1275">IMSUM(COMPLEX(0,2*PI()*B2438*$C$43),O2438,COMPLEX(-1,0))</f>
        <v>-1.8409106081896+4.25459934502709i</v>
      </c>
      <c r="R2438" t="str">
        <f t="shared" ref="R2438:R2501" si="1276">IMDIV(P2438,Q2438)</f>
        <v>-0.264833891658984-0.318096952938309i</v>
      </c>
      <c r="S2438" t="str">
        <f t="shared" ref="S2438:S2501" si="1277">IMDIV(COMPLEX(0,2*PI()*B2438*$C$123),COMPLEX($C$124,0))</f>
        <v>0.391538557095745i</v>
      </c>
      <c r="T2438" t="str">
        <f t="shared" ref="T2438:T2501" si="1278">IMPRODUCT(R2438,S2438)</f>
        <v>0.124547221970019-0.103692679810209i</v>
      </c>
      <c r="U2438" t="e">
        <f t="shared" ref="U2438:U2501" si="1279">IMDIV(COMPLEX(1,2*PI()*B2438*$C$16*10^-3*$C$15*10^-6),COMPLEX(0,2*PI()*B2438*$C$15*10^-6))</f>
        <v>#DIV/0!</v>
      </c>
      <c r="V2438" t="str">
        <f t="shared" ref="V2438:V2501" si="1280">IMSUM(COMPLEX($C$18*10^-3,0),IMDIV(COMPLEX(1,0),COMPLEX(0,2*PI()*B2438*($C$17*1*10^-6))))</f>
        <v>1.33333333333333E-06-0.000210522411497216i</v>
      </c>
      <c r="W2438" t="e">
        <f t="shared" ref="W2438:W2501" si="1281">IMDIV(IMPRODUCT(U2438,V2438),IMSUM(U2438,V2438))</f>
        <v>#DIV/0!</v>
      </c>
      <c r="X2438" t="e">
        <f t="shared" ref="X2438:X2501" si="1282">IMDIV(IMPRODUCT(COMPLEX($C$19,0),W2438),IMSUM(COMPLEX($C$19,0),W2438))</f>
        <v>#DIV/0!</v>
      </c>
      <c r="Y2438" t="str">
        <f t="shared" ref="Y2438:Y2501" si="1283">COMPLEX($C$13*10^-3,2*PI()*B2438*$C$12*0.000001)</f>
        <v>0.00083+0.506676063170962i</v>
      </c>
      <c r="Z2438" t="e">
        <f t="shared" ref="Z2438:Z2501" si="1284">IMPRODUCT(COMPLEX($C$6,0),IMDIV(X2438,IMSUM(X2438,Y2438)))</f>
        <v>#DIV/0!</v>
      </c>
      <c r="AA2438" t="e">
        <f t="shared" ref="AA2438:AA2501" si="1285">IMDIV(COMPLEX($C$6,0),IMSUM(X2438,Y2438))</f>
        <v>#DIV/0!</v>
      </c>
      <c r="AB2438" t="str">
        <f t="shared" ref="AB2438:AB2501" si="1286">IMPRODUCT(COMPLEX($C$119,0),T2438)</f>
        <v>0.767987690943971-0.639393641027213i</v>
      </c>
      <c r="AC2438" t="str">
        <f t="shared" ref="AC2438:AC2501" si="1287">IMSUM(COMPLEX(1,0),IMPRODUCT(AB2438,M2438))</f>
        <v>0.763200043640444-0.337835390748242i</v>
      </c>
      <c r="AD2438" t="str">
        <f t="shared" ref="AD2438:AD2501" si="1288">IMDIV(AB2438,AC2438)</f>
        <v>1.15149284055824-0.328064194151665i</v>
      </c>
      <c r="AE2438" t="e">
        <f t="shared" ref="AE2438:AE2501" si="1289">IMPRODUCT(AD2438,AA2438,X2438)</f>
        <v>#DIV/0!</v>
      </c>
      <c r="AF2438" t="str">
        <f t="shared" ref="AF2438:AF2501" si="1290">IMSUB(D2438,H2438)</f>
        <v>-19.3388679812644-0.902396260464227i</v>
      </c>
      <c r="AG2438" t="e">
        <f t="shared" ref="AG2438:AG2501" si="1291">IMSUM(COMPLEX(1,0),IMPRODUCT(AD2438,AA2438,COMPLEX($C$127,0)))</f>
        <v>#DIV/0!</v>
      </c>
      <c r="AH2438" t="e">
        <f t="shared" ref="AH2438:AH2501" si="1292">IMDIV(IMPRODUCT(AE2438,AF2438),AG2438)</f>
        <v>#DIV/0!</v>
      </c>
      <c r="AI2438" t="e">
        <f t="shared" ref="AI2438:AI2501" si="1293">20*LOG10(IMABS(AH2438))</f>
        <v>#DIV/0!</v>
      </c>
      <c r="AJ2438" t="e">
        <f t="shared" ref="AJ2438:AJ2501" si="1294">IMARGUMENT(AH2438)*180/PI()</f>
        <v>#DIV/0!</v>
      </c>
      <c r="AK2438"/>
      <c r="AL2438"/>
      <c r="AM2438"/>
      <c r="AN2438"/>
    </row>
    <row r="2439" spans="1:40" x14ac:dyDescent="0.25">
      <c r="A2439"/>
      <c r="B2439">
        <f t="shared" si="1260"/>
        <v>505000</v>
      </c>
      <c r="C2439" s="186" t="str">
        <f t="shared" si="1263"/>
        <v>-3.85690131577043E-07+0.00624137029349521i</v>
      </c>
      <c r="D2439" s="158" t="str">
        <f t="shared" si="1264"/>
        <v>-7.66666962362433+0.0478505055834633i</v>
      </c>
      <c r="E2439" t="str">
        <f t="shared" si="1265"/>
        <v>7.9992160306088-0.0791905330301301i</v>
      </c>
      <c r="F2439" t="str">
        <f t="shared" si="1266"/>
        <v>0.99920071769751+0.0000079063992442975i</v>
      </c>
      <c r="G2439">
        <f t="shared" si="1261"/>
        <v>1</v>
      </c>
      <c r="H2439" t="str">
        <f t="shared" si="1267"/>
        <v>11.6725256382472+0.948488495230724i</v>
      </c>
      <c r="I2439" t="str">
        <f t="shared" si="1268"/>
        <v>1983.13036257856i</v>
      </c>
      <c r="J2439" t="str">
        <f t="shared" si="1262"/>
        <v>-5322.44624895023+433.845463160585i</v>
      </c>
      <c r="K2439" t="str">
        <f t="shared" si="1269"/>
        <v>0.0301708626671255-0.370138236920541i</v>
      </c>
      <c r="L2439" t="str">
        <f t="shared" si="1270"/>
        <v>0.00389194696872896-0.0404837030235922i</v>
      </c>
      <c r="M2439" t="str">
        <f t="shared" si="1271"/>
        <v>0.0340628096358545-0.410621939944133i</v>
      </c>
      <c r="N2439" t="str">
        <f t="shared" si="1272"/>
        <v>-3.72079320546828i</v>
      </c>
      <c r="O2439" t="str">
        <f t="shared" si="1273"/>
        <v>-0.836900499276471+0.547355053243134i</v>
      </c>
      <c r="P2439" t="str">
        <f t="shared" si="1274"/>
        <v>1.83690049927647-0.547355053243134i</v>
      </c>
      <c r="Q2439" t="str">
        <f t="shared" si="1275"/>
        <v>-1.83690049927647+4.26814825871141i</v>
      </c>
      <c r="R2439" t="str">
        <f t="shared" si="1276"/>
        <v>-0.264476794463188-0.31655014343103i</v>
      </c>
      <c r="S2439" t="str">
        <f t="shared" si="1277"/>
        <v>0.392315419312205i</v>
      </c>
      <c r="T2439" t="str">
        <f t="shared" si="1278"/>
        <v>0.124187502253483-0.103758324518173i</v>
      </c>
      <c r="U2439" t="e">
        <f t="shared" si="1279"/>
        <v>#DIV/0!</v>
      </c>
      <c r="V2439" t="str">
        <f t="shared" si="1280"/>
        <v>1.33333333333333E-06-0.000210105535434845i</v>
      </c>
      <c r="W2439" t="e">
        <f t="shared" si="1281"/>
        <v>#DIV/0!</v>
      </c>
      <c r="X2439" t="e">
        <f t="shared" si="1282"/>
        <v>#DIV/0!</v>
      </c>
      <c r="Y2439" t="str">
        <f t="shared" si="1283"/>
        <v>0.00083+0.507681372820111i</v>
      </c>
      <c r="Z2439" t="e">
        <f t="shared" si="1284"/>
        <v>#DIV/0!</v>
      </c>
      <c r="AA2439" t="e">
        <f t="shared" si="1285"/>
        <v>#DIV/0!</v>
      </c>
      <c r="AB2439" t="str">
        <f t="shared" si="1286"/>
        <v>0.76576957391077-0.639798421855677i</v>
      </c>
      <c r="AC2439" t="str">
        <f t="shared" si="1287"/>
        <v>0.763368994065479-0.336235119838423i</v>
      </c>
      <c r="AD2439" t="str">
        <f t="shared" si="1288"/>
        <v>1.14932914732801-0.331888772323283i</v>
      </c>
      <c r="AE2439" t="e">
        <f t="shared" si="1289"/>
        <v>#DIV/0!</v>
      </c>
      <c r="AF2439" t="str">
        <f t="shared" si="1290"/>
        <v>-19.3391952618715-0.900637989647261i</v>
      </c>
      <c r="AG2439" t="e">
        <f t="shared" si="1291"/>
        <v>#DIV/0!</v>
      </c>
      <c r="AH2439" t="e">
        <f t="shared" si="1292"/>
        <v>#DIV/0!</v>
      </c>
      <c r="AI2439" t="e">
        <f t="shared" si="1293"/>
        <v>#DIV/0!</v>
      </c>
      <c r="AJ2439" t="e">
        <f t="shared" si="1294"/>
        <v>#DIV/0!</v>
      </c>
      <c r="AK2439"/>
      <c r="AL2439"/>
      <c r="AM2439"/>
      <c r="AN2439"/>
    </row>
    <row r="2440" spans="1:40" x14ac:dyDescent="0.25">
      <c r="A2440"/>
      <c r="B2440">
        <f t="shared" si="1260"/>
        <v>506000</v>
      </c>
      <c r="C2440" s="186" t="str">
        <f t="shared" si="1263"/>
        <v>-3.84167171049848E-07+0.00622903556968895i</v>
      </c>
      <c r="D2440" s="158" t="str">
        <f t="shared" si="1264"/>
        <v>-7.66666961194831+0.0477559393676153i</v>
      </c>
      <c r="E2440" t="str">
        <f t="shared" si="1265"/>
        <v>7.99921292301121-0.0793473151413501i</v>
      </c>
      <c r="F2440" t="str">
        <f t="shared" si="1266"/>
        <v>0.999200718007525+7.92205240772099E-06i</v>
      </c>
      <c r="G2440">
        <f t="shared" si="1261"/>
        <v>1</v>
      </c>
      <c r="H2440" t="str">
        <f t="shared" si="1267"/>
        <v>11.6728510116506+0.946642440224503i</v>
      </c>
      <c r="I2440" t="str">
        <f t="shared" si="1268"/>
        <v>1987.05735339554i</v>
      </c>
      <c r="J2440" t="str">
        <f t="shared" si="1262"/>
        <v>-5343.55007860492+434.704563087637i</v>
      </c>
      <c r="K2440" t="str">
        <f t="shared" si="1269"/>
        <v>0.0300524670394769-0.369416096004251i</v>
      </c>
      <c r="L2440" t="str">
        <f t="shared" si="1270"/>
        <v>0.00387671916197237-0.040405156754769i</v>
      </c>
      <c r="M2440" t="str">
        <f t="shared" si="1271"/>
        <v>0.0339291862014493-0.40982125275902i</v>
      </c>
      <c r="N2440" t="str">
        <f t="shared" si="1272"/>
        <v>-3.72816111280584i</v>
      </c>
      <c r="O2440" t="str">
        <f t="shared" si="1273"/>
        <v>-0.832844958539373+0.553506345975861i</v>
      </c>
      <c r="P2440" t="str">
        <f t="shared" si="1274"/>
        <v>1.83284495853937-0.553506345975861i</v>
      </c>
      <c r="Q2440" t="str">
        <f t="shared" si="1275"/>
        <v>-1.83284495853937+4.2816674587817i</v>
      </c>
      <c r="R2440" t="str">
        <f t="shared" si="1276"/>
        <v>-0.264118180832747-0.315007481390265i</v>
      </c>
      <c r="S2440" t="str">
        <f t="shared" si="1277"/>
        <v>0.393092281528666i</v>
      </c>
      <c r="T2440" t="str">
        <f t="shared" si="1278"/>
        <v>0.123827009558298-0.103822818296745i</v>
      </c>
      <c r="U2440" t="e">
        <f t="shared" si="1279"/>
        <v>#DIV/0!</v>
      </c>
      <c r="V2440" t="str">
        <f t="shared" si="1280"/>
        <v>1.33333333333333E-06-0.000209690307103946i</v>
      </c>
      <c r="W2440" t="e">
        <f t="shared" si="1281"/>
        <v>#DIV/0!</v>
      </c>
      <c r="X2440" t="e">
        <f t="shared" si="1282"/>
        <v>#DIV/0!</v>
      </c>
      <c r="Y2440" t="str">
        <f t="shared" si="1283"/>
        <v>0.00083+0.508686682469259i</v>
      </c>
      <c r="Z2440" t="e">
        <f t="shared" si="1284"/>
        <v>#DIV/0!</v>
      </c>
      <c r="AA2440" t="e">
        <f t="shared" si="1285"/>
        <v>#DIV/0!</v>
      </c>
      <c r="AB2440" t="str">
        <f t="shared" si="1286"/>
        <v>0.763546690508008-0.640196105780716i</v>
      </c>
      <c r="AC2440" t="str">
        <f t="shared" si="1287"/>
        <v>0.763540547753248-0.334638994122472i</v>
      </c>
      <c r="AD2440" t="str">
        <f t="shared" si="1288"/>
        <v>1.14713573583408-0.335698945882429i</v>
      </c>
      <c r="AE2440" t="e">
        <f t="shared" si="1289"/>
        <v>#DIV/0!</v>
      </c>
      <c r="AF2440" t="str">
        <f t="shared" si="1290"/>
        <v>-19.3395206235989-0.898886500856888i</v>
      </c>
      <c r="AG2440" t="e">
        <f t="shared" si="1291"/>
        <v>#DIV/0!</v>
      </c>
      <c r="AH2440" t="e">
        <f t="shared" si="1292"/>
        <v>#DIV/0!</v>
      </c>
      <c r="AI2440" t="e">
        <f t="shared" si="1293"/>
        <v>#DIV/0!</v>
      </c>
      <c r="AJ2440" t="e">
        <f t="shared" si="1294"/>
        <v>#DIV/0!</v>
      </c>
      <c r="AK2440"/>
      <c r="AL2440"/>
      <c r="AM2440"/>
      <c r="AN2440"/>
    </row>
    <row r="2441" spans="1:40" x14ac:dyDescent="0.25">
      <c r="A2441"/>
      <c r="B2441">
        <f t="shared" si="1260"/>
        <v>507000</v>
      </c>
      <c r="C2441" s="186" t="str">
        <f t="shared" si="1263"/>
        <v>-3.82653213233249E-07+0.00621674950356974i</v>
      </c>
      <c r="D2441" s="158" t="str">
        <f t="shared" si="1264"/>
        <v>-7.66666960034128+0.0476617461940347i</v>
      </c>
      <c r="E2441" t="str">
        <f t="shared" si="1265"/>
        <v>7.99920980926847-0.0795040970696536i</v>
      </c>
      <c r="F2441" t="str">
        <f t="shared" si="1266"/>
        <v>0.999200718318149+7.93770555291115E-06i</v>
      </c>
      <c r="G2441">
        <f t="shared" si="1261"/>
        <v>1</v>
      </c>
      <c r="H2441" t="str">
        <f t="shared" si="1267"/>
        <v>11.6731744810384+0.944803501458997i</v>
      </c>
      <c r="I2441" t="str">
        <f t="shared" si="1268"/>
        <v>1990.98434421253i</v>
      </c>
      <c r="J2441" t="str">
        <f t="shared" si="1262"/>
        <v>-5364.69565668623+435.563663014687i</v>
      </c>
      <c r="K2441" t="str">
        <f t="shared" si="1269"/>
        <v>0.0299347655153368-0.36869674901837i</v>
      </c>
      <c r="L2441" t="str">
        <f t="shared" si="1270"/>
        <v>0.00386158028008343-0.0403269118179898i</v>
      </c>
      <c r="M2441" t="str">
        <f t="shared" si="1271"/>
        <v>0.0337963457954202-0.40902366083636i</v>
      </c>
      <c r="N2441" t="str">
        <f t="shared" si="1272"/>
        <v>-3.7355290201434i</v>
      </c>
      <c r="O2441" t="str">
        <f t="shared" si="1273"/>
        <v>-0.828744206136636+0.559627591166623i</v>
      </c>
      <c r="P2441" t="str">
        <f t="shared" si="1274"/>
        <v>1.82874420613664-0.559627591166623i</v>
      </c>
      <c r="Q2441" t="str">
        <f t="shared" si="1275"/>
        <v>-1.82874420613664+4.29515661131002i</v>
      </c>
      <c r="R2441" t="str">
        <f t="shared" si="1276"/>
        <v>-0.263758044311016-0.313468944819287i</v>
      </c>
      <c r="S2441" t="str">
        <f t="shared" si="1277"/>
        <v>0.393869143745125i</v>
      </c>
      <c r="T2441" t="str">
        <f t="shared" si="1278"/>
        <v>0.12346574488666-0.103886155068669i</v>
      </c>
      <c r="U2441" t="e">
        <f t="shared" si="1279"/>
        <v>#DIV/0!</v>
      </c>
      <c r="V2441" t="str">
        <f t="shared" si="1280"/>
        <v>1.33333333333333E-06-0.000209276716754629i</v>
      </c>
      <c r="W2441" t="e">
        <f t="shared" si="1281"/>
        <v>#DIV/0!</v>
      </c>
      <c r="X2441" t="e">
        <f t="shared" si="1282"/>
        <v>#DIV/0!</v>
      </c>
      <c r="Y2441" t="str">
        <f t="shared" si="1283"/>
        <v>0.00083+0.509691992118408i</v>
      </c>
      <c r="Z2441" t="e">
        <f t="shared" si="1284"/>
        <v>#DIV/0!</v>
      </c>
      <c r="AA2441" t="e">
        <f t="shared" si="1285"/>
        <v>#DIV/0!</v>
      </c>
      <c r="AB2441" t="str">
        <f t="shared" si="1286"/>
        <v>0.761319046915462-0.640586655328529i</v>
      </c>
      <c r="AC2441" t="str">
        <f t="shared" si="1287"/>
        <v>0.7637147029248-0.333046991749225i</v>
      </c>
      <c r="AD2441" t="str">
        <f t="shared" si="1288"/>
        <v>1.14491269904708-0.339494478896976i</v>
      </c>
      <c r="AE2441" t="e">
        <f t="shared" si="1289"/>
        <v>#DIV/0!</v>
      </c>
      <c r="AF2441" t="str">
        <f t="shared" si="1290"/>
        <v>-19.3398440813797-0.897141755264962i</v>
      </c>
      <c r="AG2441" t="e">
        <f t="shared" si="1291"/>
        <v>#DIV/0!</v>
      </c>
      <c r="AH2441" t="e">
        <f t="shared" si="1292"/>
        <v>#DIV/0!</v>
      </c>
      <c r="AI2441" t="e">
        <f t="shared" si="1293"/>
        <v>#DIV/0!</v>
      </c>
      <c r="AJ2441" t="e">
        <f t="shared" si="1294"/>
        <v>#DIV/0!</v>
      </c>
      <c r="AK2441"/>
      <c r="AL2441"/>
      <c r="AM2441"/>
      <c r="AN2441"/>
    </row>
    <row r="2442" spans="1:40" x14ac:dyDescent="0.25">
      <c r="A2442"/>
      <c r="B2442">
        <f t="shared" si="1260"/>
        <v>508000</v>
      </c>
      <c r="C2442" s="186" t="str">
        <f t="shared" si="1263"/>
        <v>-3.81148187309579E-07+0.00620451180778904i</v>
      </c>
      <c r="D2442" s="158" t="str">
        <f t="shared" si="1264"/>
        <v>-7.66666958880279+0.047567923859716i</v>
      </c>
      <c r="E2442" t="str">
        <f t="shared" si="1265"/>
        <v>7.99920668938059-0.0796608788146794i</v>
      </c>
      <c r="F2442" t="str">
        <f t="shared" si="1266"/>
        <v>0.999200718629392+7.95335867983216E-06i</v>
      </c>
      <c r="G2442">
        <f t="shared" si="1261"/>
        <v>1</v>
      </c>
      <c r="H2442" t="str">
        <f t="shared" si="1267"/>
        <v>11.6734960612001+0.942971638196257i</v>
      </c>
      <c r="I2442" t="str">
        <f t="shared" si="1268"/>
        <v>1994.91133502952i</v>
      </c>
      <c r="J2442" t="str">
        <f t="shared" si="1262"/>
        <v>-5385.88298319416+436.422762941738i</v>
      </c>
      <c r="K2442" t="str">
        <f t="shared" si="1269"/>
        <v>0.0298177526908682-0.367980179888734i</v>
      </c>
      <c r="L2442" t="str">
        <f t="shared" si="1270"/>
        <v>0.00384652963414162-0.0402489664995743i</v>
      </c>
      <c r="M2442" t="str">
        <f t="shared" si="1271"/>
        <v>0.0336642823250098-0.408229146388308i</v>
      </c>
      <c r="N2442" t="str">
        <f t="shared" si="1272"/>
        <v>-3.74289692748096i</v>
      </c>
      <c r="O2442" t="str">
        <f t="shared" si="1273"/>
        <v>-0.824598464680939+0.565718456518646i</v>
      </c>
      <c r="P2442" t="str">
        <f t="shared" si="1274"/>
        <v>1.82459846468094-0.565718456518646i</v>
      </c>
      <c r="Q2442" t="str">
        <f t="shared" si="1275"/>
        <v>-1.82459846468094+4.30861538399961i</v>
      </c>
      <c r="R2442" t="str">
        <f t="shared" si="1276"/>
        <v>-0.263396378412925-0.311934511958823i</v>
      </c>
      <c r="S2442" t="str">
        <f t="shared" si="1277"/>
        <v>0.394646005961584i</v>
      </c>
      <c r="T2442" t="str">
        <f t="shared" si="1278"/>
        <v>0.123103709266125-0.103948328725407i</v>
      </c>
      <c r="U2442" t="e">
        <f t="shared" si="1279"/>
        <v>#DIV/0!</v>
      </c>
      <c r="V2442" t="str">
        <f t="shared" si="1280"/>
        <v>1.33333333333333E-06-0.000208864754713774i</v>
      </c>
      <c r="W2442" t="e">
        <f t="shared" si="1281"/>
        <v>#DIV/0!</v>
      </c>
      <c r="X2442" t="e">
        <f t="shared" si="1282"/>
        <v>#DIV/0!</v>
      </c>
      <c r="Y2442" t="str">
        <f t="shared" si="1283"/>
        <v>0.00083+0.510697301767557i</v>
      </c>
      <c r="Z2442" t="e">
        <f t="shared" si="1284"/>
        <v>#DIV/0!</v>
      </c>
      <c r="AA2442" t="e">
        <f t="shared" si="1285"/>
        <v>#DIV/0!</v>
      </c>
      <c r="AB2442" t="str">
        <f t="shared" si="1286"/>
        <v>0.759086649469287-0.640970032832423i</v>
      </c>
      <c r="AC2442" t="str">
        <f t="shared" si="1287"/>
        <v>0.763891457913214-0.331459091094749i</v>
      </c>
      <c r="AD2442" t="str">
        <f t="shared" si="1288"/>
        <v>1.14266013187514-0.343275135982308i</v>
      </c>
      <c r="AE2442" t="e">
        <f t="shared" si="1289"/>
        <v>#DIV/0!</v>
      </c>
      <c r="AF2442" t="str">
        <f t="shared" si="1290"/>
        <v>-19.3401656500029-0.895403714336541i</v>
      </c>
      <c r="AG2442" t="e">
        <f t="shared" si="1291"/>
        <v>#DIV/0!</v>
      </c>
      <c r="AH2442" t="e">
        <f t="shared" si="1292"/>
        <v>#DIV/0!</v>
      </c>
      <c r="AI2442" t="e">
        <f t="shared" si="1293"/>
        <v>#DIV/0!</v>
      </c>
      <c r="AJ2442" t="e">
        <f t="shared" si="1294"/>
        <v>#DIV/0!</v>
      </c>
      <c r="AK2442"/>
      <c r="AL2442"/>
      <c r="AM2442"/>
      <c r="AN2442"/>
    </row>
    <row r="2443" spans="1:40" x14ac:dyDescent="0.25">
      <c r="A2443"/>
      <c r="B2443">
        <f t="shared" si="1260"/>
        <v>509000</v>
      </c>
      <c r="C2443" s="186" t="str">
        <f t="shared" si="1263"/>
        <v>-3.7965202315614E-07+0.00619232219725641i</v>
      </c>
      <c r="D2443" s="158" t="str">
        <f t="shared" si="1264"/>
        <v>-7.66666957733216+0.0474744701789658i</v>
      </c>
      <c r="E2443" t="str">
        <f t="shared" si="1265"/>
        <v>7.99920356334759-0.0798176603760662i</v>
      </c>
      <c r="F2443" t="str">
        <f t="shared" si="1266"/>
        <v>0.999200718941252+7.96901178844799E-06i</v>
      </c>
      <c r="G2443">
        <f t="shared" si="1261"/>
        <v>1</v>
      </c>
      <c r="H2443" t="str">
        <f t="shared" si="1267"/>
        <v>11.6738157667818+0.941146810005995i</v>
      </c>
      <c r="I2443" t="str">
        <f t="shared" si="1268"/>
        <v>1998.83832584651i</v>
      </c>
      <c r="J2443" t="str">
        <f t="shared" si="1262"/>
        <v>-5407.11205812871+437.281862868788i</v>
      </c>
      <c r="K2443" t="str">
        <f t="shared" si="1269"/>
        <v>0.0297014232146109-0.367266372663383i</v>
      </c>
      <c r="L2443" t="str">
        <f t="shared" si="1270"/>
        <v>0.00383156654186419-0.0401713190986747i</v>
      </c>
      <c r="M2443" t="str">
        <f t="shared" si="1271"/>
        <v>0.0335329897564751-0.407437691762058i</v>
      </c>
      <c r="N2443" t="str">
        <f t="shared" si="1272"/>
        <v>-3.75026483481853i</v>
      </c>
      <c r="O2443" t="str">
        <f t="shared" si="1273"/>
        <v>-0.820407959227219+0.571778611384362i</v>
      </c>
      <c r="P2443" t="str">
        <f t="shared" si="1274"/>
        <v>1.82040795922722-0.571778611384362i</v>
      </c>
      <c r="Q2443" t="str">
        <f t="shared" si="1275"/>
        <v>-1.82040795922722+4.32204344620289i</v>
      </c>
      <c r="R2443" t="str">
        <f t="shared" si="1276"/>
        <v>-0.263033176624959-0.310404161285552i</v>
      </c>
      <c r="S2443" t="str">
        <f t="shared" si="1277"/>
        <v>0.395422868178045i</v>
      </c>
      <c r="T2443" t="str">
        <f t="shared" si="1278"/>
        <v>0.122740903749933-0.104009333127024i</v>
      </c>
      <c r="U2443" t="e">
        <f t="shared" si="1279"/>
        <v>#DIV/0!</v>
      </c>
      <c r="V2443" t="str">
        <f t="shared" si="1280"/>
        <v>1.33333333333333E-06-0.000208454411384277i</v>
      </c>
      <c r="W2443" t="e">
        <f t="shared" si="1281"/>
        <v>#DIV/0!</v>
      </c>
      <c r="X2443" t="e">
        <f t="shared" si="1282"/>
        <v>#DIV/0!</v>
      </c>
      <c r="Y2443" t="str">
        <f t="shared" si="1283"/>
        <v>0.00083+0.511702611416705i</v>
      </c>
      <c r="Z2443" t="e">
        <f t="shared" si="1284"/>
        <v>#DIV/0!</v>
      </c>
      <c r="AA2443" t="e">
        <f t="shared" si="1285"/>
        <v>#DIV/0!</v>
      </c>
      <c r="AB2443" t="str">
        <f t="shared" si="1286"/>
        <v>0.756849504664009-0.641346200432103i</v>
      </c>
      <c r="AC2443" t="str">
        <f t="shared" si="1287"/>
        <v>0.764070811162669-0.329875270761005i</v>
      </c>
      <c r="AD2443" t="str">
        <f t="shared" si="1288"/>
        <v>1.14037813116156-0.347040682318122i</v>
      </c>
      <c r="AE2443" t="e">
        <f t="shared" si="1289"/>
        <v>#DIV/0!</v>
      </c>
      <c r="AF2443" t="str">
        <f t="shared" si="1290"/>
        <v>-19.340485344114-0.893672339827029i</v>
      </c>
      <c r="AG2443" t="e">
        <f t="shared" si="1291"/>
        <v>#DIV/0!</v>
      </c>
      <c r="AH2443" t="e">
        <f t="shared" si="1292"/>
        <v>#DIV/0!</v>
      </c>
      <c r="AI2443" t="e">
        <f t="shared" si="1293"/>
        <v>#DIV/0!</v>
      </c>
      <c r="AJ2443" t="e">
        <f t="shared" si="1294"/>
        <v>#DIV/0!</v>
      </c>
      <c r="AK2443"/>
      <c r="AL2443"/>
      <c r="AM2443"/>
      <c r="AN2443"/>
    </row>
    <row r="2444" spans="1:40" x14ac:dyDescent="0.25">
      <c r="A2444"/>
      <c r="B2444">
        <f t="shared" si="1260"/>
        <v>510000</v>
      </c>
      <c r="C2444" s="186" t="str">
        <f t="shared" si="1263"/>
        <v>-3.78164651337042E-07+0.00618018038911752i</v>
      </c>
      <c r="D2444" s="158" t="str">
        <f t="shared" si="1264"/>
        <v>-7.66666956592899+0.0473813829832343i</v>
      </c>
      <c r="E2444" t="str">
        <f t="shared" si="1265"/>
        <v>7.99920043116949-0.0799744417534529i</v>
      </c>
      <c r="F2444" t="str">
        <f t="shared" si="1266"/>
        <v>0.999200719253712+7.98466487872234E-06i</v>
      </c>
      <c r="G2444">
        <f t="shared" si="1261"/>
        <v>1</v>
      </c>
      <c r="H2444" t="str">
        <f t="shared" si="1267"/>
        <v>11.6741336122887+0.939328976762847i</v>
      </c>
      <c r="I2444" t="str">
        <f t="shared" si="1268"/>
        <v>2002.76531666349i</v>
      </c>
      <c r="J2444" t="str">
        <f t="shared" si="1262"/>
        <v>-5428.38288148987+438.140962795839i</v>
      </c>
      <c r="K2444" t="str">
        <f t="shared" si="1269"/>
        <v>0.029585771786875-0.366555311511411i</v>
      </c>
      <c r="L2444" t="str">
        <f t="shared" si="1270"/>
        <v>0.00381669032753029-0.0400939679271597i</v>
      </c>
      <c r="M2444" t="str">
        <f t="shared" si="1271"/>
        <v>0.0334024621144053-0.406649279438571i</v>
      </c>
      <c r="N2444" t="str">
        <f t="shared" si="1272"/>
        <v>-3.75763274215609i</v>
      </c>
      <c r="O2444" t="str">
        <f t="shared" si="1273"/>
        <v>-0.816172917260485+0.577807726783321i</v>
      </c>
      <c r="P2444" t="str">
        <f t="shared" si="1274"/>
        <v>1.81617291726049-0.577807726783321i</v>
      </c>
      <c r="Q2444" t="str">
        <f t="shared" si="1275"/>
        <v>-1.81617291726049+4.33544046893941i</v>
      </c>
      <c r="R2444" t="str">
        <f t="shared" si="1276"/>
        <v>-0.262668432405111-0.308877871510632i</v>
      </c>
      <c r="S2444" t="str">
        <f t="shared" si="1277"/>
        <v>0.396199730394505i</v>
      </c>
      <c r="T2444" t="str">
        <f t="shared" si="1278"/>
        <v>0.122377329417341-0.104069162102052i</v>
      </c>
      <c r="U2444" t="e">
        <f t="shared" si="1279"/>
        <v>#DIV/0!</v>
      </c>
      <c r="V2444" t="str">
        <f t="shared" si="1280"/>
        <v>1.33333333333333E-06-0.000208045677244308i</v>
      </c>
      <c r="W2444" t="e">
        <f t="shared" si="1281"/>
        <v>#DIV/0!</v>
      </c>
      <c r="X2444" t="e">
        <f t="shared" si="1282"/>
        <v>#DIV/0!</v>
      </c>
      <c r="Y2444" t="str">
        <f t="shared" si="1283"/>
        <v>0.00083+0.512707921065854i</v>
      </c>
      <c r="Z2444" t="e">
        <f t="shared" si="1284"/>
        <v>#DIV/0!</v>
      </c>
      <c r="AA2444" t="e">
        <f t="shared" si="1285"/>
        <v>#DIV/0!</v>
      </c>
      <c r="AB2444" t="str">
        <f t="shared" si="1286"/>
        <v>0.754607619154583-0.641715120072834i</v>
      </c>
      <c r="AC2444" t="str">
        <f t="shared" si="1287"/>
        <v>0.764252761227599-0.328295509574541i</v>
      </c>
      <c r="AD2444" t="str">
        <f t="shared" si="1288"/>
        <v>1.13806679568213-0.350790883665077i</v>
      </c>
      <c r="AE2444" t="e">
        <f t="shared" si="1289"/>
        <v>#DIV/0!</v>
      </c>
      <c r="AF2444" t="str">
        <f t="shared" si="1290"/>
        <v>-19.3408031782177-0.891947593779613i</v>
      </c>
      <c r="AG2444" t="e">
        <f t="shared" si="1291"/>
        <v>#DIV/0!</v>
      </c>
      <c r="AH2444" t="e">
        <f t="shared" si="1292"/>
        <v>#DIV/0!</v>
      </c>
      <c r="AI2444" t="e">
        <f t="shared" si="1293"/>
        <v>#DIV/0!</v>
      </c>
      <c r="AJ2444" t="e">
        <f t="shared" si="1294"/>
        <v>#DIV/0!</v>
      </c>
      <c r="AK2444"/>
      <c r="AL2444"/>
      <c r="AM2444"/>
      <c r="AN2444"/>
    </row>
    <row r="2445" spans="1:40" x14ac:dyDescent="0.25">
      <c r="A2445"/>
      <c r="B2445">
        <f t="shared" si="1260"/>
        <v>511000</v>
      </c>
      <c r="C2445" s="186" t="str">
        <f t="shared" si="1263"/>
        <v>-3.76686003095135E-07+0.00616808610273206i</v>
      </c>
      <c r="D2445" s="158" t="str">
        <f t="shared" si="1264"/>
        <v>-7.66666955459267+0.0472886601209458i</v>
      </c>
      <c r="E2445" t="str">
        <f t="shared" si="1265"/>
        <v>7.99919729284629-0.0801312229464784i</v>
      </c>
      <c r="F2445" t="str">
        <f t="shared" si="1266"/>
        <v>0.9992007195668+8.00031795061968E-06i</v>
      </c>
      <c r="G2445">
        <f t="shared" si="1261"/>
        <v>1</v>
      </c>
      <c r="H2445" t="str">
        <f t="shared" si="1267"/>
        <v>11.674449612086+0.937518098643392i</v>
      </c>
      <c r="I2445" t="str">
        <f t="shared" si="1268"/>
        <v>2006.69230748048i</v>
      </c>
      <c r="J2445" t="str">
        <f t="shared" si="1262"/>
        <v>-5449.69545327765+439.00006272289i</v>
      </c>
      <c r="K2445" t="str">
        <f t="shared" si="1269"/>
        <v>0.0294707931591423-0.365846980721832i</v>
      </c>
      <c r="L2445" t="str">
        <f t="shared" si="1270"/>
        <v>0.00380190032190537-0.0400169113094961i</v>
      </c>
      <c r="M2445" t="str">
        <f t="shared" si="1271"/>
        <v>0.0332726934810477-0.405863892031328i</v>
      </c>
      <c r="N2445" t="str">
        <f t="shared" si="1272"/>
        <v>-3.76500064949365i</v>
      </c>
      <c r="O2445" t="str">
        <f t="shared" si="1273"/>
        <v>-0.811893568683426+0.583805475420101i</v>
      </c>
      <c r="P2445" t="str">
        <f t="shared" si="1274"/>
        <v>1.81189356868343-0.583805475420101i</v>
      </c>
      <c r="Q2445" t="str">
        <f t="shared" si="1275"/>
        <v>-1.81189356868343+4.34880612491375i</v>
      </c>
      <c r="R2445" t="str">
        <f t="shared" si="1276"/>
        <v>-0.26230213918286-0.307355621578235i</v>
      </c>
      <c r="S2445" t="str">
        <f t="shared" si="1277"/>
        <v>0.396976592610964i</v>
      </c>
      <c r="T2445" t="str">
        <f t="shared" si="1278"/>
        <v>0.122012987373953-0.104127809447379i</v>
      </c>
      <c r="U2445" t="e">
        <f t="shared" si="1279"/>
        <v>#DIV/0!</v>
      </c>
      <c r="V2445" t="str">
        <f t="shared" si="1280"/>
        <v>1.33333333333333E-06-0.000207638542846569i</v>
      </c>
      <c r="W2445" t="e">
        <f t="shared" si="1281"/>
        <v>#DIV/0!</v>
      </c>
      <c r="X2445" t="e">
        <f t="shared" si="1282"/>
        <v>#DIV/0!</v>
      </c>
      <c r="Y2445" t="str">
        <f t="shared" si="1283"/>
        <v>0.00083+0.513713230715003i</v>
      </c>
      <c r="Z2445" t="e">
        <f t="shared" si="1284"/>
        <v>#DIV/0!</v>
      </c>
      <c r="AA2445" t="e">
        <f t="shared" si="1285"/>
        <v>#DIV/0!</v>
      </c>
      <c r="AB2445" t="str">
        <f t="shared" si="1286"/>
        <v>0.752360999758425-0.642076753504759i</v>
      </c>
      <c r="AC2445" t="str">
        <f t="shared" si="1287"/>
        <v>0.764437306771776-0.326719786585205i</v>
      </c>
      <c r="AD2445" t="str">
        <f t="shared" si="1288"/>
        <v>1.13572622614249-0.354525506381618i</v>
      </c>
      <c r="AE2445" t="e">
        <f t="shared" si="1289"/>
        <v>#DIV/0!</v>
      </c>
      <c r="AF2445" t="str">
        <f t="shared" si="1290"/>
        <v>-19.3411191666787-0.890229438522446i</v>
      </c>
      <c r="AG2445" t="e">
        <f t="shared" si="1291"/>
        <v>#DIV/0!</v>
      </c>
      <c r="AH2445" t="e">
        <f t="shared" si="1292"/>
        <v>#DIV/0!</v>
      </c>
      <c r="AI2445" t="e">
        <f t="shared" si="1293"/>
        <v>#DIV/0!</v>
      </c>
      <c r="AJ2445" t="e">
        <f t="shared" si="1294"/>
        <v>#DIV/0!</v>
      </c>
      <c r="AK2445"/>
      <c r="AL2445"/>
      <c r="AM2445"/>
      <c r="AN2445"/>
    </row>
    <row r="2446" spans="1:40" x14ac:dyDescent="0.25">
      <c r="A2446"/>
      <c r="B2446">
        <f t="shared" si="1260"/>
        <v>512000</v>
      </c>
      <c r="C2446" s="186" t="str">
        <f t="shared" si="1263"/>
        <v>-3.7521601034407E-07+0.00615603905965224i</v>
      </c>
      <c r="D2446" s="158" t="str">
        <f t="shared" si="1264"/>
        <v>-7.66666954332275+0.0471962994573339i</v>
      </c>
      <c r="E2446" t="str">
        <f t="shared" si="1265"/>
        <v>7.99919414837802-0.0802880039547809i</v>
      </c>
      <c r="F2446" t="str">
        <f t="shared" si="1266"/>
        <v>0.999200719880487+8.01597100410347E-06i</v>
      </c>
      <c r="G2446">
        <f t="shared" si="1261"/>
        <v>1</v>
      </c>
      <c r="H2446" t="str">
        <f t="shared" si="1267"/>
        <v>11.6747637804012+0.935714136123468i</v>
      </c>
      <c r="I2446" t="str">
        <f t="shared" si="1268"/>
        <v>2010.61929829747i</v>
      </c>
      <c r="J2446" t="str">
        <f t="shared" si="1262"/>
        <v>-5471.04977349204+439.859162649941i</v>
      </c>
      <c r="K2446" t="str">
        <f t="shared" si="1269"/>
        <v>0.0293564821334756-0.365141364702446i</v>
      </c>
      <c r="L2446" t="str">
        <f t="shared" si="1270"/>
        <v>0.00378719586216662-0.0399401475826317i</v>
      </c>
      <c r="M2446" t="str">
        <f t="shared" si="1271"/>
        <v>0.0331436779956422-0.405081512285078i</v>
      </c>
      <c r="N2446" t="str">
        <f t="shared" si="1272"/>
        <v>-3.77236855683121i</v>
      </c>
      <c r="O2446" t="str">
        <f t="shared" si="1273"/>
        <v>-0.807570145803959+0.589771531702041i</v>
      </c>
      <c r="P2446" t="str">
        <f t="shared" si="1274"/>
        <v>1.80757014580396-0.589771531702041i</v>
      </c>
      <c r="Q2446" t="str">
        <f t="shared" si="1275"/>
        <v>-1.80757014580396+4.36214008853325i</v>
      </c>
      <c r="R2446" t="str">
        <f t="shared" si="1276"/>
        <v>-0.261934290359141-0.305837390664136i</v>
      </c>
      <c r="S2446" t="str">
        <f t="shared" si="1277"/>
        <v>0.397753454827425i</v>
      </c>
      <c r="T2446" t="str">
        <f t="shared" si="1278"/>
        <v>0.121647878752065-0.104185268928118i</v>
      </c>
      <c r="U2446" t="e">
        <f t="shared" si="1279"/>
        <v>#DIV/0!</v>
      </c>
      <c r="V2446" t="str">
        <f t="shared" si="1280"/>
        <v>1.33333333333333E-06-0.000207232998817572i</v>
      </c>
      <c r="W2446" t="e">
        <f t="shared" si="1281"/>
        <v>#DIV/0!</v>
      </c>
      <c r="X2446" t="e">
        <f t="shared" si="1282"/>
        <v>#DIV/0!</v>
      </c>
      <c r="Y2446" t="str">
        <f t="shared" si="1283"/>
        <v>0.00083+0.514718540364152i</v>
      </c>
      <c r="Z2446" t="e">
        <f t="shared" si="1284"/>
        <v>#DIV/0!</v>
      </c>
      <c r="AA2446" t="e">
        <f t="shared" si="1285"/>
        <v>#DIV/0!</v>
      </c>
      <c r="AB2446" t="str">
        <f t="shared" si="1286"/>
        <v>0.750109653457542-0.642431062282085i</v>
      </c>
      <c r="AC2446" t="str">
        <f t="shared" si="1287"/>
        <v>0.764624446567483-0.325148081064893i</v>
      </c>
      <c r="AD2446" t="str">
        <f t="shared" si="1288"/>
        <v>1.13335652517524-0.358244317440622i</v>
      </c>
      <c r="AE2446" t="e">
        <f t="shared" si="1289"/>
        <v>#DIV/0!</v>
      </c>
      <c r="AF2446" t="str">
        <f t="shared" si="1290"/>
        <v>-19.341433323724-0.888517836666134i</v>
      </c>
      <c r="AG2446" t="e">
        <f t="shared" si="1291"/>
        <v>#DIV/0!</v>
      </c>
      <c r="AH2446" t="e">
        <f t="shared" si="1292"/>
        <v>#DIV/0!</v>
      </c>
      <c r="AI2446" t="e">
        <f t="shared" si="1293"/>
        <v>#DIV/0!</v>
      </c>
      <c r="AJ2446" t="e">
        <f t="shared" si="1294"/>
        <v>#DIV/0!</v>
      </c>
      <c r="AK2446"/>
      <c r="AL2446"/>
      <c r="AM2446"/>
      <c r="AN2446"/>
    </row>
    <row r="2447" spans="1:40" x14ac:dyDescent="0.25">
      <c r="A2447"/>
      <c r="B2447">
        <f t="shared" si="1260"/>
        <v>513000</v>
      </c>
      <c r="C2447" s="186" t="str">
        <f t="shared" si="1263"/>
        <v>-3.73754605660467E-07+0.00614403898360147i</v>
      </c>
      <c r="D2447" s="158" t="str">
        <f t="shared" si="1264"/>
        <v>-7.66666953211868+0.047104298874278i</v>
      </c>
      <c r="E2447" t="str">
        <f t="shared" si="1265"/>
        <v>7.99919099776468-0.0804447847779995i</v>
      </c>
      <c r="F2447" t="str">
        <f t="shared" si="1266"/>
        <v>0.999200720194792+8.03162403913806E-06i</v>
      </c>
      <c r="G2447">
        <f t="shared" si="1261"/>
        <v>1</v>
      </c>
      <c r="H2447" t="str">
        <f t="shared" si="1267"/>
        <v>11.675076131325+0.933917049975278i</v>
      </c>
      <c r="I2447" t="str">
        <f t="shared" si="1268"/>
        <v>2014.54628911445i</v>
      </c>
      <c r="J2447" t="str">
        <f t="shared" si="1262"/>
        <v>-5492.44584213305+440.718262576991i</v>
      </c>
      <c r="K2447" t="str">
        <f t="shared" si="1269"/>
        <v>0.0292428335619355-0.364438447978731i</v>
      </c>
      <c r="L2447" t="str">
        <f t="shared" si="1270"/>
        <v>0.00377257629183017-0.0398636750958833i</v>
      </c>
      <c r="M2447" t="str">
        <f t="shared" si="1271"/>
        <v>0.0330154098537657-0.404302123074614i</v>
      </c>
      <c r="N2447" t="str">
        <f t="shared" si="1272"/>
        <v>-3.77973646416877i</v>
      </c>
      <c r="O2447" t="str">
        <f t="shared" si="1273"/>
        <v>-0.80320288332261+0.595705571756925i</v>
      </c>
      <c r="P2447" t="str">
        <f t="shared" si="1274"/>
        <v>1.80320288332261-0.595705571756925i</v>
      </c>
      <c r="Q2447" t="str">
        <f t="shared" si="1275"/>
        <v>-1.80320288332261+4.37544203592569i</v>
      </c>
      <c r="R2447" t="str">
        <f t="shared" si="1276"/>
        <v>-0.261564879306315-0.304323158174309i</v>
      </c>
      <c r="S2447" t="str">
        <f t="shared" si="1277"/>
        <v>0.398530317043884i</v>
      </c>
      <c r="T2447" t="str">
        <f t="shared" si="1278"/>
        <v>0.121282004711003-0.104241534277491i</v>
      </c>
      <c r="U2447" t="e">
        <f t="shared" si="1279"/>
        <v>#DIV/0!</v>
      </c>
      <c r="V2447" t="str">
        <f t="shared" si="1280"/>
        <v>1.33333333333333E-06-0.000206829035856914i</v>
      </c>
      <c r="W2447" t="e">
        <f t="shared" si="1281"/>
        <v>#DIV/0!</v>
      </c>
      <c r="X2447" t="e">
        <f t="shared" si="1282"/>
        <v>#DIV/0!</v>
      </c>
      <c r="Y2447" t="str">
        <f t="shared" si="1283"/>
        <v>0.00083+0.5157238500133i</v>
      </c>
      <c r="Z2447" t="e">
        <f t="shared" si="1284"/>
        <v>#DIV/0!</v>
      </c>
      <c r="AA2447" t="e">
        <f t="shared" si="1285"/>
        <v>#DIV/0!</v>
      </c>
      <c r="AB2447" t="str">
        <f t="shared" si="1286"/>
        <v>0.747853587400612-0.642778007762375i</v>
      </c>
      <c r="AC2447" t="str">
        <f t="shared" si="1287"/>
        <v>0.764814179494641-0.323580372506296i</v>
      </c>
      <c r="AD2447" t="str">
        <f t="shared" si="1288"/>
        <v>1.13095779733689-0.361947084446206i</v>
      </c>
      <c r="AE2447" t="e">
        <f t="shared" si="1289"/>
        <v>#DIV/0!</v>
      </c>
      <c r="AF2447" t="str">
        <f t="shared" si="1290"/>
        <v>-19.3417456634437-0.886812751101i</v>
      </c>
      <c r="AG2447" t="e">
        <f t="shared" si="1291"/>
        <v>#DIV/0!</v>
      </c>
      <c r="AH2447" t="e">
        <f t="shared" si="1292"/>
        <v>#DIV/0!</v>
      </c>
      <c r="AI2447" t="e">
        <f t="shared" si="1293"/>
        <v>#DIV/0!</v>
      </c>
      <c r="AJ2447" t="e">
        <f t="shared" si="1294"/>
        <v>#DIV/0!</v>
      </c>
      <c r="AK2447"/>
      <c r="AL2447"/>
      <c r="AM2447"/>
      <c r="AN2447"/>
    </row>
    <row r="2448" spans="1:40" x14ac:dyDescent="0.25">
      <c r="A2448"/>
      <c r="B2448">
        <f t="shared" si="1260"/>
        <v>514000</v>
      </c>
      <c r="C2448" s="186" t="str">
        <f t="shared" si="1263"/>
        <v>-3.72301722276168E-07+0.00613208560045311i</v>
      </c>
      <c r="D2448" s="158" t="str">
        <f t="shared" si="1264"/>
        <v>-7.66666952097986+0.0470126562701405i</v>
      </c>
      <c r="E2448" t="str">
        <f t="shared" si="1265"/>
        <v>7.99918784100629-0.0806015654157729i</v>
      </c>
      <c r="F2448" t="str">
        <f t="shared" si="1266"/>
        <v>0.999200720509716+8.04727705568743E-06i</v>
      </c>
      <c r="G2448">
        <f t="shared" si="1261"/>
        <v>1</v>
      </c>
      <c r="H2448" t="str">
        <f t="shared" si="1267"/>
        <v>11.6753866788132+0.932126801264725i</v>
      </c>
      <c r="I2448" t="str">
        <f t="shared" si="1268"/>
        <v>2018.47327993144i</v>
      </c>
      <c r="J2448" t="str">
        <f t="shared" si="1262"/>
        <v>-5513.88365920068+441.577362504041i</v>
      </c>
      <c r="K2448" t="str">
        <f t="shared" si="1269"/>
        <v>0.0291298423460074-0.363738215192751i</v>
      </c>
      <c r="L2448" t="str">
        <f t="shared" si="1270"/>
        <v>0.00375804096067808-0.0397874922108199i</v>
      </c>
      <c r="M2448" t="str">
        <f t="shared" si="1271"/>
        <v>0.0328878833066855-0.403525707403571i</v>
      </c>
      <c r="N2448" t="str">
        <f t="shared" si="1272"/>
        <v>-3.78710437150633i</v>
      </c>
      <c r="O2448" t="str">
        <f t="shared" si="1273"/>
        <v>-0.798792018319773+0.601607273450565i</v>
      </c>
      <c r="P2448" t="str">
        <f t="shared" si="1274"/>
        <v>1.79879201831977-0.601607273450565i</v>
      </c>
      <c r="Q2448" t="str">
        <f t="shared" si="1275"/>
        <v>-1.79879201831977+4.38871164495689i</v>
      </c>
      <c r="R2448" t="str">
        <f t="shared" si="1276"/>
        <v>-0.261193899368149-0.30281290374355i</v>
      </c>
      <c r="S2448" t="str">
        <f t="shared" si="1277"/>
        <v>0.399307179260343i</v>
      </c>
      <c r="T2448" t="str">
        <f t="shared" si="1278"/>
        <v>0.120915366437471-0.104296599196705i</v>
      </c>
      <c r="U2448" t="e">
        <f t="shared" si="1279"/>
        <v>#DIV/0!</v>
      </c>
      <c r="V2448" t="str">
        <f t="shared" si="1280"/>
        <v>1.33333333333333E-06-0.00020642664473657i</v>
      </c>
      <c r="W2448" t="e">
        <f t="shared" si="1281"/>
        <v>#DIV/0!</v>
      </c>
      <c r="X2448" t="e">
        <f t="shared" si="1282"/>
        <v>#DIV/0!</v>
      </c>
      <c r="Y2448" t="str">
        <f t="shared" si="1283"/>
        <v>0.00083+0.516729159662449i</v>
      </c>
      <c r="Z2448" t="e">
        <f t="shared" si="1284"/>
        <v>#DIV/0!</v>
      </c>
      <c r="AA2448" t="e">
        <f t="shared" si="1285"/>
        <v>#DIV/0!</v>
      </c>
      <c r="AB2448" t="str">
        <f t="shared" si="1286"/>
        <v>0.745592808905132-0.643117551105777i</v>
      </c>
      <c r="AC2448" t="str">
        <f t="shared" si="1287"/>
        <v>0.765006504539965-0.322016640621707i</v>
      </c>
      <c r="AD2448" t="str">
        <f t="shared" si="1288"/>
        <v>1.12853014910473-0.365633575650395i</v>
      </c>
      <c r="AE2448" t="e">
        <f t="shared" si="1289"/>
        <v>#DIV/0!</v>
      </c>
      <c r="AF2448" t="str">
        <f t="shared" si="1290"/>
        <v>-19.3420561997931-0.885114144994585i</v>
      </c>
      <c r="AG2448" t="e">
        <f t="shared" si="1291"/>
        <v>#DIV/0!</v>
      </c>
      <c r="AH2448" t="e">
        <f t="shared" si="1292"/>
        <v>#DIV/0!</v>
      </c>
      <c r="AI2448" t="e">
        <f t="shared" si="1293"/>
        <v>#DIV/0!</v>
      </c>
      <c r="AJ2448" t="e">
        <f t="shared" si="1294"/>
        <v>#DIV/0!</v>
      </c>
      <c r="AK2448"/>
      <c r="AL2448"/>
      <c r="AM2448"/>
      <c r="AN2448"/>
    </row>
    <row r="2449" spans="1:40" x14ac:dyDescent="0.25">
      <c r="A2449"/>
      <c r="B2449">
        <f t="shared" si="1260"/>
        <v>515000</v>
      </c>
      <c r="C2449" s="186" t="str">
        <f t="shared" si="1263"/>
        <v>-3.70857294070622E-07+0.00612017863820965i</v>
      </c>
      <c r="D2449" s="158" t="str">
        <f t="shared" si="1264"/>
        <v>-7.66666950990589+0.0469213695596073i</v>
      </c>
      <c r="E2449" t="str">
        <f t="shared" si="1265"/>
        <v>7.99918467810286-0.0807583458677398i</v>
      </c>
      <c r="F2449" t="str">
        <f t="shared" si="1266"/>
        <v>0.999200720825248+0.0000080629300537154i</v>
      </c>
      <c r="G2449">
        <f t="shared" si="1261"/>
        <v>1</v>
      </c>
      <c r="H2449" t="str">
        <f t="shared" si="1267"/>
        <v>11.6756954366886+0.930343351348658i</v>
      </c>
      <c r="I2449" t="str">
        <f t="shared" si="1268"/>
        <v>2022.40027074843i</v>
      </c>
      <c r="J2449" t="str">
        <f t="shared" si="1262"/>
        <v>-5535.36322469493+442.436462431093i</v>
      </c>
      <c r="K2449" t="str">
        <f t="shared" si="1269"/>
        <v>0.0290175034360325-0.363040651102053i</v>
      </c>
      <c r="L2449" t="str">
        <f t="shared" si="1270"/>
        <v>0.00374358922468747-0.0397115973011534i</v>
      </c>
      <c r="M2449" t="str">
        <f t="shared" si="1271"/>
        <v>0.03276109266072-0.402752248403206i</v>
      </c>
      <c r="N2449" t="str">
        <f t="shared" si="1272"/>
        <v>-3.79447227884389i</v>
      </c>
      <c r="O2449" t="str">
        <f t="shared" si="1273"/>
        <v>-0.79433779024284+0.607476316404287i</v>
      </c>
      <c r="P2449" t="str">
        <f t="shared" si="1274"/>
        <v>1.79433779024284-0.607476316404287i</v>
      </c>
      <c r="Q2449" t="str">
        <f t="shared" si="1275"/>
        <v>-1.79433779024284+4.40194859524818i</v>
      </c>
      <c r="R2449" t="str">
        <f t="shared" si="1276"/>
        <v>-0.260821343859791-0.301306607234135i</v>
      </c>
      <c r="S2449" t="str">
        <f t="shared" si="1277"/>
        <v>0.400084041476804i</v>
      </c>
      <c r="T2449" t="str">
        <f t="shared" si="1278"/>
        <v>0.120547965145897-0.104350457354836i</v>
      </c>
      <c r="U2449" t="e">
        <f t="shared" si="1279"/>
        <v>#DIV/0!</v>
      </c>
      <c r="V2449" t="str">
        <f t="shared" si="1280"/>
        <v>1.33333333333333E-06-0.000206025816300188i</v>
      </c>
      <c r="W2449" t="e">
        <f t="shared" si="1281"/>
        <v>#DIV/0!</v>
      </c>
      <c r="X2449" t="e">
        <f t="shared" si="1282"/>
        <v>#DIV/0!</v>
      </c>
      <c r="Y2449" t="str">
        <f t="shared" si="1283"/>
        <v>0.00083+0.517734469311598i</v>
      </c>
      <c r="Z2449" t="e">
        <f t="shared" si="1284"/>
        <v>#DIV/0!</v>
      </c>
      <c r="AA2449" t="e">
        <f t="shared" si="1285"/>
        <v>#DIV/0!</v>
      </c>
      <c r="AB2449" t="str">
        <f t="shared" si="1286"/>
        <v>0.743327325459555-0.643449653274314i</v>
      </c>
      <c r="AC2449" t="str">
        <f t="shared" si="1287"/>
        <v>0.765201420796132-0.320456865341805i</v>
      </c>
      <c r="AD2449" t="str">
        <f t="shared" si="1288"/>
        <v>1.12607368887342-0.369303559969922i</v>
      </c>
      <c r="AE2449" t="e">
        <f t="shared" si="1289"/>
        <v>#DIV/0!</v>
      </c>
      <c r="AF2449" t="str">
        <f t="shared" si="1290"/>
        <v>-19.3423649465945-0.883421981789051i</v>
      </c>
      <c r="AG2449" t="e">
        <f t="shared" si="1291"/>
        <v>#DIV/0!</v>
      </c>
      <c r="AH2449" t="e">
        <f t="shared" si="1292"/>
        <v>#DIV/0!</v>
      </c>
      <c r="AI2449" t="e">
        <f t="shared" si="1293"/>
        <v>#DIV/0!</v>
      </c>
      <c r="AJ2449" t="e">
        <f t="shared" si="1294"/>
        <v>#DIV/0!</v>
      </c>
      <c r="AK2449"/>
      <c r="AL2449"/>
      <c r="AM2449"/>
      <c r="AN2449"/>
    </row>
    <row r="2450" spans="1:40" x14ac:dyDescent="0.25">
      <c r="A2450"/>
      <c r="B2450">
        <f t="shared" si="1260"/>
        <v>516000</v>
      </c>
      <c r="C2450" s="186" t="str">
        <f t="shared" si="1263"/>
        <v>-3.69421255563366E-07+0.00610831782698214i</v>
      </c>
      <c r="D2450" s="158" t="str">
        <f t="shared" si="1264"/>
        <v>-7.66666949889633+0.0468304366735298i</v>
      </c>
      <c r="E2450" t="str">
        <f t="shared" si="1265"/>
        <v>7.99918150905442-0.0809151261335391i</v>
      </c>
      <c r="F2450" t="str">
        <f t="shared" si="1266"/>
        <v>0.999200721141389+8.07858303318599E-06i</v>
      </c>
      <c r="G2450">
        <f t="shared" si="1261"/>
        <v>1</v>
      </c>
      <c r="H2450" t="str">
        <f t="shared" si="1267"/>
        <v>11.6760024186418+0.928566661872214i</v>
      </c>
      <c r="I2450" t="str">
        <f t="shared" si="1268"/>
        <v>2026.32726156542i</v>
      </c>
      <c r="J2450" t="str">
        <f t="shared" si="1262"/>
        <v>-5556.88453861579+443.295562358143i</v>
      </c>
      <c r="K2450" t="str">
        <f t="shared" si="1269"/>
        <v>0.0289058118306489-0.362345740578604i</v>
      </c>
      <c r="L2450" t="str">
        <f t="shared" si="1270"/>
        <v>0.00372922044595978-0.0396359887526266i</v>
      </c>
      <c r="M2450" t="str">
        <f t="shared" si="1271"/>
        <v>0.0326350322766087-0.401981729331231i</v>
      </c>
      <c r="N2450" t="str">
        <f t="shared" si="1272"/>
        <v>-3.80184018618145i</v>
      </c>
      <c r="O2450" t="str">
        <f t="shared" si="1273"/>
        <v>-0.789840440893204+0.613312382012323i</v>
      </c>
      <c r="P2450" t="str">
        <f t="shared" si="1274"/>
        <v>1.7898404408932-0.613312382012323i</v>
      </c>
      <c r="Q2450" t="str">
        <f t="shared" si="1275"/>
        <v>-1.7898404408932+4.41515256819377i</v>
      </c>
      <c r="R2450" t="str">
        <f t="shared" si="1276"/>
        <v>-0.26044720606775-0.299804248734492i</v>
      </c>
      <c r="S2450" t="str">
        <f t="shared" si="1277"/>
        <v>0.400860903693264i</v>
      </c>
      <c r="T2450" t="str">
        <f t="shared" si="1278"/>
        <v>0.120179802078789-0.104403102388704i</v>
      </c>
      <c r="U2450" t="e">
        <f t="shared" si="1279"/>
        <v>#DIV/0!</v>
      </c>
      <c r="V2450" t="str">
        <f t="shared" si="1280"/>
        <v>1.33333333333333E-06-0.000205626541462397i</v>
      </c>
      <c r="W2450" t="e">
        <f t="shared" si="1281"/>
        <v>#DIV/0!</v>
      </c>
      <c r="X2450" t="e">
        <f t="shared" si="1282"/>
        <v>#DIV/0!</v>
      </c>
      <c r="Y2450" t="str">
        <f t="shared" si="1283"/>
        <v>0.00083+0.518739778960747i</v>
      </c>
      <c r="Z2450" t="e">
        <f t="shared" si="1284"/>
        <v>#DIV/0!</v>
      </c>
      <c r="AA2450" t="e">
        <f t="shared" si="1285"/>
        <v>#DIV/0!</v>
      </c>
      <c r="AB2450" t="str">
        <f t="shared" si="1286"/>
        <v>0.741057144725478-0.64377427503111i</v>
      </c>
      <c r="AC2450" t="str">
        <f t="shared" si="1287"/>
        <v>0.765398927460962-0.318901026814503i</v>
      </c>
      <c r="AD2450" t="str">
        <f t="shared" si="1288"/>
        <v>1.12358852695154-0.372956807002878i</v>
      </c>
      <c r="AE2450" t="e">
        <f t="shared" si="1289"/>
        <v>#DIV/0!</v>
      </c>
      <c r="AF2450" t="str">
        <f t="shared" si="1290"/>
        <v>-19.3426719175381-0.881736225198684i</v>
      </c>
      <c r="AG2450" t="e">
        <f t="shared" si="1291"/>
        <v>#DIV/0!</v>
      </c>
      <c r="AH2450" t="e">
        <f t="shared" si="1292"/>
        <v>#DIV/0!</v>
      </c>
      <c r="AI2450" t="e">
        <f t="shared" si="1293"/>
        <v>#DIV/0!</v>
      </c>
      <c r="AJ2450" t="e">
        <f t="shared" si="1294"/>
        <v>#DIV/0!</v>
      </c>
      <c r="AK2450"/>
      <c r="AL2450"/>
      <c r="AM2450"/>
      <c r="AN2450"/>
    </row>
    <row r="2451" spans="1:40" x14ac:dyDescent="0.25">
      <c r="A2451"/>
      <c r="B2451">
        <f t="shared" si="1260"/>
        <v>517000</v>
      </c>
      <c r="C2451" s="186" t="str">
        <f t="shared" si="1263"/>
        <v>-3.67993541906588E-07+0.00609650289896972i</v>
      </c>
      <c r="D2451" s="158" t="str">
        <f t="shared" si="1264"/>
        <v>-7.66666948795048+0.0467398555587679i</v>
      </c>
      <c r="E2451" t="str">
        <f t="shared" si="1265"/>
        <v>7.99917833386097-0.0810719062128094i</v>
      </c>
      <c r="F2451" t="str">
        <f t="shared" si="1266"/>
        <v>0.999200721458148+8.09423599406333E-06i</v>
      </c>
      <c r="G2451">
        <f t="shared" si="1261"/>
        <v>1</v>
      </c>
      <c r="H2451" t="str">
        <f t="shared" si="1267"/>
        <v>11.676307638233+0.926796694766072i</v>
      </c>
      <c r="I2451" t="str">
        <f t="shared" si="1268"/>
        <v>2030.2542523824i</v>
      </c>
      <c r="J2451" t="str">
        <f t="shared" si="1262"/>
        <v>-5578.44760096327+444.154662285194i</v>
      </c>
      <c r="K2451" t="str">
        <f t="shared" si="1269"/>
        <v>0.0287947625762394-0.361653468607718i</v>
      </c>
      <c r="L2451" t="str">
        <f t="shared" si="1270"/>
        <v>0.00371493399265108-0.0395606649629016i</v>
      </c>
      <c r="M2451" t="str">
        <f t="shared" si="1271"/>
        <v>0.0325096965688905-0.40121413357062i</v>
      </c>
      <c r="N2451" t="str">
        <f t="shared" si="1272"/>
        <v>-3.80920809351901i</v>
      </c>
      <c r="O2451" t="str">
        <f t="shared" si="1273"/>
        <v>-0.78530021441313+0.619115153459106i</v>
      </c>
      <c r="P2451" t="str">
        <f t="shared" si="1274"/>
        <v>1.78530021441313-0.619115153459106i</v>
      </c>
      <c r="Q2451" t="str">
        <f t="shared" si="1275"/>
        <v>-1.78530021441313+4.42832324697812i</v>
      </c>
      <c r="R2451" t="str">
        <f t="shared" si="1276"/>
        <v>-0.260071479249877-0.298305808557907i</v>
      </c>
      <c r="S2451" t="str">
        <f t="shared" si="1277"/>
        <v>0.401637765909723i</v>
      </c>
      <c r="T2451" t="str">
        <f t="shared" si="1278"/>
        <v>0.119810878507091-0.104454527902757i</v>
      </c>
      <c r="U2451" t="e">
        <f t="shared" si="1279"/>
        <v>#DIV/0!</v>
      </c>
      <c r="V2451" t="str">
        <f t="shared" si="1280"/>
        <v>1.33333333333333E-06-0.000205228811208118i</v>
      </c>
      <c r="W2451" t="e">
        <f t="shared" si="1281"/>
        <v>#DIV/0!</v>
      </c>
      <c r="X2451" t="e">
        <f t="shared" si="1282"/>
        <v>#DIV/0!</v>
      </c>
      <c r="Y2451" t="str">
        <f t="shared" si="1283"/>
        <v>0.00083+0.519745088609895i</v>
      </c>
      <c r="Z2451" t="e">
        <f t="shared" si="1284"/>
        <v>#DIV/0!</v>
      </c>
      <c r="AA2451" t="e">
        <f t="shared" si="1285"/>
        <v>#DIV/0!</v>
      </c>
      <c r="AB2451" t="str">
        <f t="shared" si="1286"/>
        <v>0.738782274539844-0.644091376939675i</v>
      </c>
      <c r="AC2451" t="str">
        <f t="shared" si="1287"/>
        <v>0.765599023836606-0.317349105403783i</v>
      </c>
      <c r="AD2451" t="str">
        <f t="shared" si="1288"/>
        <v>1.1210747755579-0.376593087045472i</v>
      </c>
      <c r="AE2451" t="e">
        <f t="shared" si="1289"/>
        <v>#DIV/0!</v>
      </c>
      <c r="AF2451" t="str">
        <f t="shared" si="1290"/>
        <v>-19.3429771261835-0.880056839207304i</v>
      </c>
      <c r="AG2451" t="e">
        <f t="shared" si="1291"/>
        <v>#DIV/0!</v>
      </c>
      <c r="AH2451" t="e">
        <f t="shared" si="1292"/>
        <v>#DIV/0!</v>
      </c>
      <c r="AI2451" t="e">
        <f t="shared" si="1293"/>
        <v>#DIV/0!</v>
      </c>
      <c r="AJ2451" t="e">
        <f t="shared" si="1294"/>
        <v>#DIV/0!</v>
      </c>
      <c r="AK2451"/>
      <c r="AL2451"/>
      <c r="AM2451"/>
      <c r="AN2451"/>
    </row>
    <row r="2452" spans="1:40" x14ac:dyDescent="0.25">
      <c r="A2452"/>
      <c r="B2452">
        <f t="shared" si="1260"/>
        <v>518000</v>
      </c>
      <c r="C2452" s="186" t="str">
        <f t="shared" si="1263"/>
        <v>-3.66574088877819E-07+0.00608473358843945i</v>
      </c>
      <c r="D2452" s="158" t="str">
        <f t="shared" si="1264"/>
        <v>-7.66666947706803+0.0466496241780358i</v>
      </c>
      <c r="E2452" t="str">
        <f t="shared" si="1265"/>
        <v>7.99917515252253-0.0812286861051895i</v>
      </c>
      <c r="F2452" t="str">
        <f t="shared" si="1266"/>
        <v>0.999200721775526+8.10988893631141E-06i</v>
      </c>
      <c r="G2452">
        <f t="shared" si="1261"/>
        <v>1</v>
      </c>
      <c r="H2452" t="str">
        <f t="shared" si="1267"/>
        <v>11.6766111088939+0.925033412243939i</v>
      </c>
      <c r="I2452" t="str">
        <f t="shared" si="1268"/>
        <v>2034.18124319939i</v>
      </c>
      <c r="J2452" t="str">
        <f t="shared" si="1262"/>
        <v>-5600.05241173736+445.013762212244i</v>
      </c>
      <c r="K2452" t="str">
        <f t="shared" si="1269"/>
        <v>0.0286843507663875-0.360963820287014i</v>
      </c>
      <c r="L2452" t="str">
        <f t="shared" si="1270"/>
        <v>0.00370072923890389-0.0394856243414546i</v>
      </c>
      <c r="M2452" t="str">
        <f t="shared" si="1271"/>
        <v>0.0323850800052914-0.400449444628469i</v>
      </c>
      <c r="N2452" t="str">
        <f t="shared" si="1272"/>
        <v>-3.81657600085657i</v>
      </c>
      <c r="O2452" t="str">
        <f t="shared" si="1273"/>
        <v>-0.780717357272504+0.624884315736471i</v>
      </c>
      <c r="P2452" t="str">
        <f t="shared" si="1274"/>
        <v>1.7807173572725-0.624884315736471i</v>
      </c>
      <c r="Q2452" t="str">
        <f t="shared" si="1275"/>
        <v>-1.7807173572725+4.44146031659304i</v>
      </c>
      <c r="R2452" t="str">
        <f t="shared" si="1276"/>
        <v>-0.25969415663535-0.296811267241247i</v>
      </c>
      <c r="S2452" t="str">
        <f t="shared" si="1277"/>
        <v>0.402414628126184i</v>
      </c>
      <c r="T2452" t="str">
        <f t="shared" si="1278"/>
        <v>0.119441195730548-0.104504727468957i</v>
      </c>
      <c r="U2452" t="e">
        <f t="shared" si="1279"/>
        <v>#DIV/0!</v>
      </c>
      <c r="V2452" t="str">
        <f t="shared" si="1280"/>
        <v>1.33333333333333E-06-0.000204832616591886i</v>
      </c>
      <c r="W2452" t="e">
        <f t="shared" si="1281"/>
        <v>#DIV/0!</v>
      </c>
      <c r="X2452" t="e">
        <f t="shared" si="1282"/>
        <v>#DIV/0!</v>
      </c>
      <c r="Y2452" t="str">
        <f t="shared" si="1283"/>
        <v>0.00083+0.520750398259044i</v>
      </c>
      <c r="Z2452" t="e">
        <f t="shared" si="1284"/>
        <v>#DIV/0!</v>
      </c>
      <c r="AA2452" t="e">
        <f t="shared" si="1285"/>
        <v>#DIV/0!</v>
      </c>
      <c r="AB2452" t="str">
        <f t="shared" si="1286"/>
        <v>0.736502722917188-0.644400919363204i</v>
      </c>
      <c r="AC2452" t="str">
        <f t="shared" si="1287"/>
        <v>0.765801709328718-0.315801081688604i</v>
      </c>
      <c r="AD2452" t="str">
        <f t="shared" si="1288"/>
        <v>1.11853254881781-0.380212171108703i</v>
      </c>
      <c r="AE2452" t="e">
        <f t="shared" si="1289"/>
        <v>#DIV/0!</v>
      </c>
      <c r="AF2452" t="str">
        <f t="shared" si="1290"/>
        <v>-19.3432805859619-0.878383788065903i</v>
      </c>
      <c r="AG2452" t="e">
        <f t="shared" si="1291"/>
        <v>#DIV/0!</v>
      </c>
      <c r="AH2452" t="e">
        <f t="shared" si="1292"/>
        <v>#DIV/0!</v>
      </c>
      <c r="AI2452" t="e">
        <f t="shared" si="1293"/>
        <v>#DIV/0!</v>
      </c>
      <c r="AJ2452" t="e">
        <f t="shared" si="1294"/>
        <v>#DIV/0!</v>
      </c>
      <c r="AK2452"/>
      <c r="AL2452"/>
      <c r="AM2452"/>
      <c r="AN2452"/>
    </row>
    <row r="2453" spans="1:40" x14ac:dyDescent="0.25">
      <c r="A2453"/>
      <c r="B2453">
        <f t="shared" si="1260"/>
        <v>519000</v>
      </c>
      <c r="C2453" s="186" t="str">
        <f t="shared" si="1263"/>
        <v>-3.65162832872712E-07+0.00607300963170651i</v>
      </c>
      <c r="D2453" s="158" t="str">
        <f t="shared" si="1264"/>
        <v>-7.66666946624837+0.0465597405097499i</v>
      </c>
      <c r="E2453" t="str">
        <f t="shared" si="1265"/>
        <v>7.99917196503912-0.0813854658103182i</v>
      </c>
      <c r="F2453" t="str">
        <f t="shared" si="1266"/>
        <v>0.999200722093512+8.12554185989407E-06i</v>
      </c>
      <c r="G2453">
        <f t="shared" si="1261"/>
        <v>1</v>
      </c>
      <c r="H2453" t="str">
        <f t="shared" si="1267"/>
        <v>11.6769128439285+0.923276776799877i</v>
      </c>
      <c r="I2453" t="str">
        <f t="shared" si="1268"/>
        <v>2038.10823401638i</v>
      </c>
      <c r="J2453" t="str">
        <f t="shared" si="1262"/>
        <v>-5621.69897093807+445.872862139295i</v>
      </c>
      <c r="K2453" t="str">
        <f t="shared" si="1269"/>
        <v>0.0285745715413382-0.360276780825366i</v>
      </c>
      <c r="L2453" t="str">
        <f t="shared" si="1270"/>
        <v>0.00368660556477892-0.0394108653094649i</v>
      </c>
      <c r="M2453" t="str">
        <f t="shared" si="1271"/>
        <v>0.0322611771061171-0.399687646134831i</v>
      </c>
      <c r="N2453" t="str">
        <f t="shared" si="1272"/>
        <v>-3.82394390819413i</v>
      </c>
      <c r="O2453" t="str">
        <f t="shared" si="1273"/>
        <v>-0.77609211825545+0.630619555660755i</v>
      </c>
      <c r="P2453" t="str">
        <f t="shared" si="1274"/>
        <v>1.77609211825545-0.630619555660755i</v>
      </c>
      <c r="Q2453" t="str">
        <f t="shared" si="1275"/>
        <v>-1.77609211825545+4.45456346385489i</v>
      </c>
      <c r="R2453" t="str">
        <f t="shared" si="1276"/>
        <v>-0.259315231424661-0.295320605543712i</v>
      </c>
      <c r="S2453" t="str">
        <f t="shared" si="1277"/>
        <v>0.403191490342643i</v>
      </c>
      <c r="T2453" t="str">
        <f t="shared" si="1278"/>
        <v>0.119070755078061-0.104553694626656i</v>
      </c>
      <c r="U2453" t="e">
        <f t="shared" si="1279"/>
        <v>#DIV/0!</v>
      </c>
      <c r="V2453" t="str">
        <f t="shared" si="1280"/>
        <v>1.33333333333333E-06-0.000204437948737181i</v>
      </c>
      <c r="W2453" t="e">
        <f t="shared" si="1281"/>
        <v>#DIV/0!</v>
      </c>
      <c r="X2453" t="e">
        <f t="shared" si="1282"/>
        <v>#DIV/0!</v>
      </c>
      <c r="Y2453" t="str">
        <f t="shared" si="1283"/>
        <v>0.00083+0.521755707908193i</v>
      </c>
      <c r="Z2453" t="e">
        <f t="shared" si="1284"/>
        <v>#DIV/0!</v>
      </c>
      <c r="AA2453" t="e">
        <f t="shared" si="1285"/>
        <v>#DIV/0!</v>
      </c>
      <c r="AB2453" t="str">
        <f t="shared" si="1286"/>
        <v>0.734218498051829-0.644702862463808i</v>
      </c>
      <c r="AC2453" t="str">
        <f t="shared" si="1287"/>
        <v>0.76600698344569-0.314256936461752i</v>
      </c>
      <c r="AD2453" t="str">
        <f t="shared" si="1288"/>
        <v>1.11596196275898-0.383813830935095i</v>
      </c>
      <c r="AE2453" t="e">
        <f t="shared" si="1289"/>
        <v>#DIV/0!</v>
      </c>
      <c r="AF2453" t="str">
        <f t="shared" si="1290"/>
        <v>-19.3435823101769-0.876717036290127i</v>
      </c>
      <c r="AG2453" t="e">
        <f t="shared" si="1291"/>
        <v>#DIV/0!</v>
      </c>
      <c r="AH2453" t="e">
        <f t="shared" si="1292"/>
        <v>#DIV/0!</v>
      </c>
      <c r="AI2453" t="e">
        <f t="shared" si="1293"/>
        <v>#DIV/0!</v>
      </c>
      <c r="AJ2453" t="e">
        <f t="shared" si="1294"/>
        <v>#DIV/0!</v>
      </c>
      <c r="AK2453"/>
      <c r="AL2453"/>
      <c r="AM2453"/>
      <c r="AN2453"/>
    </row>
    <row r="2454" spans="1:40" x14ac:dyDescent="0.25">
      <c r="A2454"/>
      <c r="B2454">
        <f t="shared" si="1260"/>
        <v>520000</v>
      </c>
      <c r="C2454" s="186" t="str">
        <f t="shared" si="1263"/>
        <v>-3.63759710897904E-07+0.00606133076711436i</v>
      </c>
      <c r="D2454" s="158" t="str">
        <f t="shared" si="1264"/>
        <v>-7.66666945549111+0.0464702025478768i</v>
      </c>
      <c r="E2454" t="str">
        <f t="shared" si="1265"/>
        <v>7.99916877141074-0.0815422453278343i</v>
      </c>
      <c r="F2454" t="str">
        <f t="shared" si="1266"/>
        <v>0.999200722412107+0.0000081411947647753i</v>
      </c>
      <c r="G2454">
        <f t="shared" si="1261"/>
        <v>1</v>
      </c>
      <c r="H2454" t="str">
        <f t="shared" si="1267"/>
        <v>11.6772128565149+0.92152675120574i</v>
      </c>
      <c r="I2454" t="str">
        <f t="shared" si="1268"/>
        <v>2042.03522483337i</v>
      </c>
      <c r="J2454" t="str">
        <f t="shared" si="1262"/>
        <v>-5643.3872785654+446.731962066346i</v>
      </c>
      <c r="K2454" t="str">
        <f t="shared" si="1269"/>
        <v>0.028465420087469-0.359592335541877i</v>
      </c>
      <c r="L2454" t="str">
        <f t="shared" si="1270"/>
        <v>0.00367256235618871-0.0393363862997112i</v>
      </c>
      <c r="M2454" t="str">
        <f t="shared" si="1271"/>
        <v>0.0321379824436577-0.398928721841588i</v>
      </c>
      <c r="N2454" t="str">
        <f t="shared" si="1272"/>
        <v>-3.8313118155317i</v>
      </c>
      <c r="O2454" t="str">
        <f t="shared" si="1273"/>
        <v>-0.771424748446824+0.636320561889803i</v>
      </c>
      <c r="P2454" t="str">
        <f t="shared" si="1274"/>
        <v>1.77142474844682-0.636320561889803i</v>
      </c>
      <c r="Q2454" t="str">
        <f t="shared" si="1275"/>
        <v>-1.77142474844682+4.4676323774215i</v>
      </c>
      <c r="R2454" t="str">
        <f t="shared" si="1276"/>
        <v>-0.258934696789601-0.293833804445611i</v>
      </c>
      <c r="S2454" t="str">
        <f t="shared" si="1277"/>
        <v>0.403968352559102i</v>
      </c>
      <c r="T2454" t="str">
        <f t="shared" si="1278"/>
        <v>0.118699557908067-0.104601422882486i</v>
      </c>
      <c r="U2454" t="e">
        <f t="shared" si="1279"/>
        <v>#DIV/0!</v>
      </c>
      <c r="V2454" t="str">
        <f t="shared" si="1280"/>
        <v>1.33333333333333E-06-0.000204044798835763i</v>
      </c>
      <c r="W2454" t="e">
        <f t="shared" si="1281"/>
        <v>#DIV/0!</v>
      </c>
      <c r="X2454" t="e">
        <f t="shared" si="1282"/>
        <v>#DIV/0!</v>
      </c>
      <c r="Y2454" t="str">
        <f t="shared" si="1283"/>
        <v>0.00083+0.522761017557342i</v>
      </c>
      <c r="Z2454" t="e">
        <f t="shared" si="1284"/>
        <v>#DIV/0!</v>
      </c>
      <c r="AA2454" t="e">
        <f t="shared" si="1285"/>
        <v>#DIV/0!</v>
      </c>
      <c r="AB2454" t="str">
        <f t="shared" si="1286"/>
        <v>0.731929608320212-0.644997166201844i</v>
      </c>
      <c r="AC2454" t="str">
        <f t="shared" si="1287"/>
        <v>0.76621484579784-0.3127166507288i</v>
      </c>
      <c r="AD2454" t="str">
        <f t="shared" si="1288"/>
        <v>1.11336313530754-0.38739783901534i</v>
      </c>
      <c r="AE2454" t="e">
        <f t="shared" si="1289"/>
        <v>#DIV/0!</v>
      </c>
      <c r="AF2454" t="str">
        <f t="shared" si="1290"/>
        <v>-19.343882312006-0.875056548657863i</v>
      </c>
      <c r="AG2454" t="e">
        <f t="shared" si="1291"/>
        <v>#DIV/0!</v>
      </c>
      <c r="AH2454" t="e">
        <f t="shared" si="1292"/>
        <v>#DIV/0!</v>
      </c>
      <c r="AI2454" t="e">
        <f t="shared" si="1293"/>
        <v>#DIV/0!</v>
      </c>
      <c r="AJ2454" t="e">
        <f t="shared" si="1294"/>
        <v>#DIV/0!</v>
      </c>
      <c r="AK2454"/>
      <c r="AL2454"/>
      <c r="AM2454"/>
      <c r="AN2454"/>
    </row>
    <row r="2455" spans="1:40" x14ac:dyDescent="0.25">
      <c r="A2455"/>
      <c r="B2455">
        <f t="shared" si="1260"/>
        <v>521000</v>
      </c>
      <c r="C2455" s="186" t="str">
        <f t="shared" si="1263"/>
        <v>-3.62364660563995E-07+0.00604969673501535i</v>
      </c>
      <c r="D2455" s="158" t="str">
        <f t="shared" si="1264"/>
        <v>-7.66666944479573+0.0463810083017844i</v>
      </c>
      <c r="E2455" t="str">
        <f t="shared" si="1265"/>
        <v>7.99916557163742-0.0816990246573765i</v>
      </c>
      <c r="F2455" t="str">
        <f t="shared" si="1266"/>
        <v>0.99920072273132+8.15684765091925E-06i</v>
      </c>
      <c r="G2455">
        <f t="shared" si="1261"/>
        <v>1</v>
      </c>
      <c r="H2455" t="str">
        <f t="shared" si="1267"/>
        <v>11.6775111597067+0.919783298508653i</v>
      </c>
      <c r="I2455" t="str">
        <f t="shared" si="1268"/>
        <v>2045.96221565035i</v>
      </c>
      <c r="J2455" t="str">
        <f t="shared" si="1262"/>
        <v>-5665.11733461935+447.591061993397i</v>
      </c>
      <c r="K2455" t="str">
        <f t="shared" si="1269"/>
        <v>0.0283568916367657-0.358910469864864i</v>
      </c>
      <c r="L2455" t="str">
        <f t="shared" si="1270"/>
        <v>0.00365859900483147-0.0392621857564657i</v>
      </c>
      <c r="M2455" t="str">
        <f t="shared" si="1271"/>
        <v>0.0320154906415972-0.39817265562133i</v>
      </c>
      <c r="N2455" t="str">
        <f t="shared" si="1272"/>
        <v>-3.83867972286926i</v>
      </c>
      <c r="O2455" t="str">
        <f t="shared" si="1273"/>
        <v>-0.766715501218602+0.641987024939841i</v>
      </c>
      <c r="P2455" t="str">
        <f t="shared" si="1274"/>
        <v>1.7667155012186-0.641987024939841i</v>
      </c>
      <c r="Q2455" t="str">
        <f t="shared" si="1275"/>
        <v>-1.7667155012186+4.4806667478091i</v>
      </c>
      <c r="R2455" t="str">
        <f t="shared" si="1276"/>
        <v>-0.258552545873258-0.292350845147163i</v>
      </c>
      <c r="S2455" t="str">
        <f t="shared" si="1277"/>
        <v>0.404745214775563i</v>
      </c>
      <c r="T2455" t="str">
        <f t="shared" si="1278"/>
        <v>0.118327605608906-0.10464790571024i</v>
      </c>
      <c r="U2455" t="e">
        <f t="shared" si="1279"/>
        <v>#DIV/0!</v>
      </c>
      <c r="V2455" t="str">
        <f t="shared" si="1280"/>
        <v>1.33333333333333E-06-0.000203653158147019i</v>
      </c>
      <c r="W2455" t="e">
        <f t="shared" si="1281"/>
        <v>#DIV/0!</v>
      </c>
      <c r="X2455" t="e">
        <f t="shared" si="1282"/>
        <v>#DIV/0!</v>
      </c>
      <c r="Y2455" t="str">
        <f t="shared" si="1283"/>
        <v>0.00083+0.52376632720649i</v>
      </c>
      <c r="Z2455" t="e">
        <f t="shared" si="1284"/>
        <v>#DIV/0!</v>
      </c>
      <c r="AA2455" t="e">
        <f t="shared" si="1285"/>
        <v>#DIV/0!</v>
      </c>
      <c r="AB2455" t="str">
        <f t="shared" si="1286"/>
        <v>0.72963606228317-0.64528379033517i</v>
      </c>
      <c r="AC2455" t="str">
        <f t="shared" si="1287"/>
        <v>0.766425296096646-0.31118020570703i</v>
      </c>
      <c r="AD2455" t="str">
        <f t="shared" si="1288"/>
        <v>1.11073618628364-0.39096396860497i</v>
      </c>
      <c r="AE2455" t="e">
        <f t="shared" si="1289"/>
        <v>#DIV/0!</v>
      </c>
      <c r="AF2455" t="str">
        <f t="shared" si="1290"/>
        <v>-19.3441806045024-0.873402290206869i</v>
      </c>
      <c r="AG2455" t="e">
        <f t="shared" si="1291"/>
        <v>#DIV/0!</v>
      </c>
      <c r="AH2455" t="e">
        <f t="shared" si="1292"/>
        <v>#DIV/0!</v>
      </c>
      <c r="AI2455" t="e">
        <f t="shared" si="1293"/>
        <v>#DIV/0!</v>
      </c>
      <c r="AJ2455" t="e">
        <f t="shared" si="1294"/>
        <v>#DIV/0!</v>
      </c>
      <c r="AK2455"/>
      <c r="AL2455"/>
      <c r="AM2455"/>
      <c r="AN2455"/>
    </row>
    <row r="2456" spans="1:40" x14ac:dyDescent="0.25">
      <c r="A2456"/>
      <c r="B2456">
        <f t="shared" si="1260"/>
        <v>522000</v>
      </c>
      <c r="C2456" s="186" t="str">
        <f t="shared" si="1263"/>
        <v>-3.60977620078619E-07+0.0060381072777515i</v>
      </c>
      <c r="D2456" s="158" t="str">
        <f t="shared" si="1264"/>
        <v>-7.66666943416176+0.0462921557960949i</v>
      </c>
      <c r="E2456" t="str">
        <f t="shared" si="1265"/>
        <v>7.99916236571916-0.0818558037985835i</v>
      </c>
      <c r="F2456" t="str">
        <f t="shared" si="1266"/>
        <v>0.999200723051142+8.17250051828975E-06i</v>
      </c>
      <c r="G2456">
        <f t="shared" si="1261"/>
        <v>1</v>
      </c>
      <c r="H2456" t="str">
        <f t="shared" si="1267"/>
        <v>11.6778077664344+0.918046382028448i</v>
      </c>
      <c r="I2456" t="str">
        <f t="shared" si="1268"/>
        <v>2049.88920646734i</v>
      </c>
      <c r="J2456" t="str">
        <f t="shared" si="1262"/>
        <v>-5686.8891390999+448.450161920447i</v>
      </c>
      <c r="K2456" t="str">
        <f t="shared" si="1269"/>
        <v>0.0282489814663064-0.358231169330853i</v>
      </c>
      <c r="L2456" t="str">
        <f t="shared" si="1270"/>
        <v>0.00364471490812578-0.0391882621353887i</v>
      </c>
      <c r="M2456" t="str">
        <f t="shared" si="1271"/>
        <v>0.0318936963744322-0.397419431466242i</v>
      </c>
      <c r="N2456" t="str">
        <f t="shared" si="1272"/>
        <v>-3.84604763020682i</v>
      </c>
      <c r="O2456" t="str">
        <f t="shared" si="1273"/>
        <v>-0.761964632216091+0.647618637202325i</v>
      </c>
      <c r="P2456" t="str">
        <f t="shared" si="1274"/>
        <v>1.76196463221609-0.647618637202325i</v>
      </c>
      <c r="Q2456" t="str">
        <f t="shared" si="1275"/>
        <v>-1.76196463221609+4.49366626740914i</v>
      </c>
      <c r="R2456" t="str">
        <f t="shared" si="1276"/>
        <v>-0.258168771790002-0.290871709067315i</v>
      </c>
      <c r="S2456" t="str">
        <f t="shared" si="1277"/>
        <v>0.405522076992023i</v>
      </c>
      <c r="T2456" t="str">
        <f t="shared" si="1278"/>
        <v>0.117954899599197-0.104693136550761i</v>
      </c>
      <c r="U2456" t="e">
        <f t="shared" si="1279"/>
        <v>#DIV/0!</v>
      </c>
      <c r="V2456" t="str">
        <f t="shared" si="1280"/>
        <v>1.33333333333333E-06-0.000203263017997312i</v>
      </c>
      <c r="W2456" t="e">
        <f t="shared" si="1281"/>
        <v>#DIV/0!</v>
      </c>
      <c r="X2456" t="e">
        <f t="shared" si="1282"/>
        <v>#DIV/0!</v>
      </c>
      <c r="Y2456" t="str">
        <f t="shared" si="1283"/>
        <v>0.00083+0.524771636855639i</v>
      </c>
      <c r="Z2456" t="e">
        <f t="shared" si="1284"/>
        <v>#DIV/0!</v>
      </c>
      <c r="AA2456" t="e">
        <f t="shared" si="1285"/>
        <v>#DIV/0!</v>
      </c>
      <c r="AB2456" t="str">
        <f t="shared" si="1286"/>
        <v>0.727337868688244-0.64556269441847i</v>
      </c>
      <c r="AC2456" t="str">
        <f t="shared" si="1287"/>
        <v>0.766638334153966-0.309647582824393i</v>
      </c>
      <c r="AD2456" t="str">
        <f t="shared" si="1288"/>
        <v>1.10808123739711-0.39451199374104i</v>
      </c>
      <c r="AE2456" t="e">
        <f t="shared" si="1289"/>
        <v>#DIV/0!</v>
      </c>
      <c r="AF2456" t="str">
        <f t="shared" si="1290"/>
        <v>-19.3444772005962-0.871754226232353i</v>
      </c>
      <c r="AG2456" t="e">
        <f t="shared" si="1291"/>
        <v>#DIV/0!</v>
      </c>
      <c r="AH2456" t="e">
        <f t="shared" si="1292"/>
        <v>#DIV/0!</v>
      </c>
      <c r="AI2456" t="e">
        <f t="shared" si="1293"/>
        <v>#DIV/0!</v>
      </c>
      <c r="AJ2456" t="e">
        <f t="shared" si="1294"/>
        <v>#DIV/0!</v>
      </c>
      <c r="AK2456"/>
      <c r="AL2456"/>
      <c r="AM2456"/>
      <c r="AN2456"/>
    </row>
    <row r="2457" spans="1:40" x14ac:dyDescent="0.25">
      <c r="A2457"/>
      <c r="B2457">
        <f t="shared" ref="B2457:B2520" si="1295">B2456+1000</f>
        <v>523000</v>
      </c>
      <c r="C2457" s="186" t="str">
        <f t="shared" si="1263"/>
        <v>-3.59598528239586E-07+0.00602656213963542i</v>
      </c>
      <c r="D2457" s="158" t="str">
        <f t="shared" si="1264"/>
        <v>-7.66666942358873+0.0462036430705382i</v>
      </c>
      <c r="E2457" t="str">
        <f t="shared" si="1265"/>
        <v>7.99915915365599-0.0820125827510942i</v>
      </c>
      <c r="F2457" t="str">
        <f t="shared" si="1266"/>
        <v>0.999200723371573+8.18815336685079E-06i</v>
      </c>
      <c r="G2457">
        <f t="shared" si="1261"/>
        <v>1</v>
      </c>
      <c r="H2457" t="str">
        <f t="shared" si="1267"/>
        <v>11.6781026895068+0.916315965355239i</v>
      </c>
      <c r="I2457" t="str">
        <f t="shared" si="1268"/>
        <v>2053.81619728433i</v>
      </c>
      <c r="J2457" t="str">
        <f t="shared" si="1262"/>
        <v>-5708.70269200708+449.309261847498i</v>
      </c>
      <c r="K2457" t="str">
        <f t="shared" si="1269"/>
        <v>0.028141684897751-0.357554419583574i</v>
      </c>
      <c r="L2457" t="str">
        <f t="shared" si="1270"/>
        <v>0.00363090946914678-0.039114613903428i</v>
      </c>
      <c r="M2457" t="str">
        <f t="shared" si="1271"/>
        <v>0.0317725943668978-0.396669033487002i</v>
      </c>
      <c r="N2457" t="str">
        <f t="shared" si="1272"/>
        <v>-3.85341553754438i</v>
      </c>
      <c r="O2457" t="str">
        <f t="shared" si="1273"/>
        <v>-0.757172399344079+0.653215092960604i</v>
      </c>
      <c r="P2457" t="str">
        <f t="shared" si="1274"/>
        <v>1.75717239934408-0.653215092960604i</v>
      </c>
      <c r="Q2457" t="str">
        <f t="shared" si="1275"/>
        <v>-1.75717239934408+4.50663063050498i</v>
      </c>
      <c r="R2457" t="str">
        <f t="shared" si="1276"/>
        <v>-0.257783367625488-0.289396377842589i</v>
      </c>
      <c r="S2457" t="str">
        <f t="shared" si="1277"/>
        <v>0.406298939208482i</v>
      </c>
      <c r="T2457" t="str">
        <f t="shared" si="1278"/>
        <v>0.117581441328221-0.104737108811826i</v>
      </c>
      <c r="U2457" t="e">
        <f t="shared" si="1279"/>
        <v>#DIV/0!</v>
      </c>
      <c r="V2457" t="str">
        <f t="shared" si="1280"/>
        <v>1.33333333333333E-06-0.000202874369779344i</v>
      </c>
      <c r="W2457" t="e">
        <f t="shared" si="1281"/>
        <v>#DIV/0!</v>
      </c>
      <c r="X2457" t="e">
        <f t="shared" si="1282"/>
        <v>#DIV/0!</v>
      </c>
      <c r="Y2457" t="str">
        <f t="shared" si="1283"/>
        <v>0.00083+0.525776946504788i</v>
      </c>
      <c r="Z2457" t="e">
        <f t="shared" si="1284"/>
        <v>#DIV/0!</v>
      </c>
      <c r="AA2457" t="e">
        <f t="shared" si="1285"/>
        <v>#DIV/0!</v>
      </c>
      <c r="AB2457" t="str">
        <f t="shared" si="1286"/>
        <v>0.725035036472043-0.645833837802536i</v>
      </c>
      <c r="AC2457" t="str">
        <f t="shared" si="1287"/>
        <v>0.766853959881282-0.308118763718495i</v>
      </c>
      <c r="AD2457" t="str">
        <f t="shared" si="1288"/>
        <v>1.10539841224279-0.39804168925874i</v>
      </c>
      <c r="AE2457" t="e">
        <f t="shared" si="1289"/>
        <v>#DIV/0!</v>
      </c>
      <c r="AF2457" t="str">
        <f t="shared" si="1290"/>
        <v>-19.3447721130955-0.870112322284701i</v>
      </c>
      <c r="AG2457" t="e">
        <f t="shared" si="1291"/>
        <v>#DIV/0!</v>
      </c>
      <c r="AH2457" t="e">
        <f t="shared" si="1292"/>
        <v>#DIV/0!</v>
      </c>
      <c r="AI2457" t="e">
        <f t="shared" si="1293"/>
        <v>#DIV/0!</v>
      </c>
      <c r="AJ2457" t="e">
        <f t="shared" si="1294"/>
        <v>#DIV/0!</v>
      </c>
      <c r="AK2457"/>
      <c r="AL2457"/>
      <c r="AM2457"/>
      <c r="AN2457"/>
    </row>
    <row r="2458" spans="1:40" x14ac:dyDescent="0.25">
      <c r="A2458"/>
      <c r="B2458">
        <f t="shared" si="1295"/>
        <v>524000</v>
      </c>
      <c r="C2458" s="186" t="str">
        <f t="shared" si="1263"/>
        <v>-3.58227324428139E-07+0.00601506106693151i</v>
      </c>
      <c r="D2458" s="158" t="str">
        <f t="shared" si="1264"/>
        <v>-7.66666941307612+0.0461154681798083i</v>
      </c>
      <c r="E2458" t="str">
        <f t="shared" si="1265"/>
        <v>7.99915593544792-0.0821693615145472i</v>
      </c>
      <c r="F2458" t="str">
        <f t="shared" si="1266"/>
        <v>0.999200723692632+8.20380619656669E-06i</v>
      </c>
      <c r="G2458">
        <f t="shared" si="1261"/>
        <v>1</v>
      </c>
      <c r="H2458" t="str">
        <f t="shared" si="1267"/>
        <v>11.6783959416121+0.914592012346879i</v>
      </c>
      <c r="I2458" t="str">
        <f t="shared" si="1268"/>
        <v>2057.74318810131i</v>
      </c>
      <c r="J2458" t="str">
        <f t="shared" si="1262"/>
        <v>-5730.55799334088+450.168361774548i</v>
      </c>
      <c r="K2458" t="str">
        <f t="shared" si="1269"/>
        <v>0.0280349972968386-0.356880206372983i</v>
      </c>
      <c r="L2458" t="str">
        <f t="shared" si="1270"/>
        <v>0.00361718209656249-0.0390412395387155i</v>
      </c>
      <c r="M2458" t="str">
        <f t="shared" si="1271"/>
        <v>0.0316521793934011-0.395921445911699i</v>
      </c>
      <c r="N2458" t="str">
        <f t="shared" si="1272"/>
        <v>-3.86078344488194i</v>
      </c>
      <c r="O2458" t="str">
        <f t="shared" si="1273"/>
        <v>-0.752339062752822+0.658776088406527i</v>
      </c>
      <c r="P2458" t="str">
        <f t="shared" si="1274"/>
        <v>1.75233906275282-0.658776088406527i</v>
      </c>
      <c r="Q2458" t="str">
        <f t="shared" si="1275"/>
        <v>-1.75233906275282+4.51955953328847i</v>
      </c>
      <c r="R2458" t="str">
        <f t="shared" si="1276"/>
        <v>-0.257396326436649-0.287924833325953i</v>
      </c>
      <c r="S2458" t="str">
        <f t="shared" si="1277"/>
        <v>0.407075801424941i</v>
      </c>
      <c r="T2458" t="str">
        <f t="shared" si="1278"/>
        <v>0.117207232276305-0.104779815868035i</v>
      </c>
      <c r="U2458" t="e">
        <f t="shared" si="1279"/>
        <v>#DIV/0!</v>
      </c>
      <c r="V2458" t="str">
        <f t="shared" si="1280"/>
        <v>1.33333333333333E-06-0.000202487204951521i</v>
      </c>
      <c r="W2458" t="e">
        <f t="shared" si="1281"/>
        <v>#DIV/0!</v>
      </c>
      <c r="X2458" t="e">
        <f t="shared" si="1282"/>
        <v>#DIV/0!</v>
      </c>
      <c r="Y2458" t="str">
        <f t="shared" si="1283"/>
        <v>0.00083+0.526782256153936i</v>
      </c>
      <c r="Z2458" t="e">
        <f t="shared" si="1284"/>
        <v>#DIV/0!</v>
      </c>
      <c r="AA2458" t="e">
        <f t="shared" si="1285"/>
        <v>#DIV/0!</v>
      </c>
      <c r="AB2458" t="str">
        <f t="shared" si="1286"/>
        <v>0.722727574762617-0.646097179633579i</v>
      </c>
      <c r="AC2458" t="str">
        <f t="shared" si="1287"/>
        <v>0.767072173288947-0.306593730235603i</v>
      </c>
      <c r="AD2458" t="str">
        <f t="shared" si="1288"/>
        <v>1.1026878362958-0.401552830808002i</v>
      </c>
      <c r="AE2458" t="e">
        <f t="shared" si="1289"/>
        <v>#DIV/0!</v>
      </c>
      <c r="AF2458" t="str">
        <f t="shared" si="1290"/>
        <v>-19.3450653546882-0.868476544167071i</v>
      </c>
      <c r="AG2458" t="e">
        <f t="shared" si="1291"/>
        <v>#DIV/0!</v>
      </c>
      <c r="AH2458" t="e">
        <f t="shared" si="1292"/>
        <v>#DIV/0!</v>
      </c>
      <c r="AI2458" t="e">
        <f t="shared" si="1293"/>
        <v>#DIV/0!</v>
      </c>
      <c r="AJ2458" t="e">
        <f t="shared" si="1294"/>
        <v>#DIV/0!</v>
      </c>
      <c r="AK2458"/>
      <c r="AL2458"/>
      <c r="AM2458"/>
      <c r="AN2458"/>
    </row>
    <row r="2459" spans="1:40" x14ac:dyDescent="0.25">
      <c r="A2459"/>
      <c r="B2459">
        <f t="shared" si="1295"/>
        <v>525000</v>
      </c>
      <c r="C2459" s="186" t="str">
        <f t="shared" si="1263"/>
        <v>-3.56863948602299E-07+0.00600360380783745i</v>
      </c>
      <c r="D2459" s="158" t="str">
        <f t="shared" si="1264"/>
        <v>-7.66666940262362+0.0460276291934205i</v>
      </c>
      <c r="E2459" t="str">
        <f t="shared" si="1265"/>
        <v>7.99915271109495-0.0823261400885814i</v>
      </c>
      <c r="F2459" t="str">
        <f t="shared" si="1266"/>
        <v>0.999200724014289+8.21945900740095E-06i</v>
      </c>
      <c r="G2459">
        <f t="shared" si="1261"/>
        <v>1</v>
      </c>
      <c r="H2459" t="str">
        <f t="shared" si="1267"/>
        <v>11.6786875353199+0.912874487126629i</v>
      </c>
      <c r="I2459" t="str">
        <f t="shared" si="1268"/>
        <v>2061.6701789183i</v>
      </c>
      <c r="J2459" t="str">
        <f t="shared" si="1262"/>
        <v>-5752.45504310129+451.027461701599i</v>
      </c>
      <c r="K2459" t="str">
        <f t="shared" si="1269"/>
        <v>0.0279289140728916-0.356208515554294i</v>
      </c>
      <c r="L2459" t="str">
        <f t="shared" si="1270"/>
        <v>0.00360353220457112-0.0389681375304664i</v>
      </c>
      <c r="M2459" t="str">
        <f t="shared" si="1271"/>
        <v>0.0315324462774627-0.39517665308476i</v>
      </c>
      <c r="N2459" t="str">
        <f t="shared" si="1272"/>
        <v>-3.8681513522195i</v>
      </c>
      <c r="O2459" t="str">
        <f t="shared" si="1273"/>
        <v>-0.747464884823927+0.664301321656938i</v>
      </c>
      <c r="P2459" t="str">
        <f t="shared" si="1274"/>
        <v>1.74746488482393-0.664301321656938i</v>
      </c>
      <c r="Q2459" t="str">
        <f t="shared" si="1275"/>
        <v>-1.74746488482393+4.53245267387644i</v>
      </c>
      <c r="R2459" t="str">
        <f t="shared" si="1276"/>
        <v>-0.257007641251704-0.286457057585715i</v>
      </c>
      <c r="S2459" t="str">
        <f t="shared" si="1277"/>
        <v>0.407852663641402i</v>
      </c>
      <c r="T2459" t="str">
        <f t="shared" si="1278"/>
        <v>0.116832273955212-0.104821251060701i</v>
      </c>
      <c r="U2459" t="e">
        <f t="shared" si="1279"/>
        <v>#DIV/0!</v>
      </c>
      <c r="V2459" t="str">
        <f t="shared" si="1280"/>
        <v>1.33333333333333E-06-0.000202101515037328i</v>
      </c>
      <c r="W2459" t="e">
        <f t="shared" si="1281"/>
        <v>#DIV/0!</v>
      </c>
      <c r="X2459" t="e">
        <f t="shared" si="1282"/>
        <v>#DIV/0!</v>
      </c>
      <c r="Y2459" t="str">
        <f t="shared" si="1283"/>
        <v>0.00083+0.527787565803085i</v>
      </c>
      <c r="Z2459" t="e">
        <f t="shared" si="1284"/>
        <v>#DIV/0!</v>
      </c>
      <c r="AA2459" t="e">
        <f t="shared" si="1285"/>
        <v>#DIV/0!</v>
      </c>
      <c r="AB2459" t="str">
        <f t="shared" si="1286"/>
        <v>0.720415492881852-0.646352678852559i</v>
      </c>
      <c r="AC2459" t="str">
        <f t="shared" si="1287"/>
        <v>0.767292974485426-0.30507246442967i</v>
      </c>
      <c r="AD2459" t="str">
        <f t="shared" si="1288"/>
        <v>1.09994963690666-0.40504519487012i</v>
      </c>
      <c r="AE2459" t="e">
        <f t="shared" si="1289"/>
        <v>#DIV/0!</v>
      </c>
      <c r="AF2459" t="str">
        <f t="shared" si="1290"/>
        <v>-19.3453569379435-0.866846857933208i</v>
      </c>
      <c r="AG2459" t="e">
        <f t="shared" si="1291"/>
        <v>#DIV/0!</v>
      </c>
      <c r="AH2459" t="e">
        <f t="shared" si="1292"/>
        <v>#DIV/0!</v>
      </c>
      <c r="AI2459" t="e">
        <f t="shared" si="1293"/>
        <v>#DIV/0!</v>
      </c>
      <c r="AJ2459" t="e">
        <f t="shared" si="1294"/>
        <v>#DIV/0!</v>
      </c>
      <c r="AK2459"/>
      <c r="AL2459"/>
      <c r="AM2459"/>
      <c r="AN2459"/>
    </row>
    <row r="2460" spans="1:40" x14ac:dyDescent="0.25">
      <c r="A2460"/>
      <c r="B2460">
        <f t="shared" si="1295"/>
        <v>526000</v>
      </c>
      <c r="C2460" s="186" t="str">
        <f t="shared" si="1263"/>
        <v>-3.55508341290278E-07+0.00599219011246572i</v>
      </c>
      <c r="D2460" s="158" t="str">
        <f t="shared" si="1264"/>
        <v>-7.66666939223061+0.0459401241955705i</v>
      </c>
      <c r="E2460" t="str">
        <f t="shared" si="1265"/>
        <v>7.99914948059712-0.0824829184728356i</v>
      </c>
      <c r="F2460" t="str">
        <f t="shared" si="1266"/>
        <v>0.999200724336565+0.0000082351117993179i</v>
      </c>
      <c r="G2460">
        <f t="shared" si="1261"/>
        <v>1</v>
      </c>
      <c r="H2460" t="str">
        <f t="shared" si="1267"/>
        <v>11.6789774830816+0.911163354080611i</v>
      </c>
      <c r="I2460" t="str">
        <f t="shared" si="1268"/>
        <v>2065.59716973529i</v>
      </c>
      <c r="J2460" t="str">
        <f t="shared" si="1262"/>
        <v>-5774.39384128832+451.88656162865i</v>
      </c>
      <c r="K2460" t="str">
        <f t="shared" si="1269"/>
        <v>0.0278234306783245-0.355539333087003i</v>
      </c>
      <c r="L2460" t="str">
        <f t="shared" si="1270"/>
        <v>0.0035899592128397-0.038895306378881i</v>
      </c>
      <c r="M2460" t="str">
        <f t="shared" si="1271"/>
        <v>0.0314133898911642-0.394434639465884i</v>
      </c>
      <c r="N2460" t="str">
        <f t="shared" si="1272"/>
        <v>-3.87551925955706i</v>
      </c>
      <c r="O2460" t="str">
        <f t="shared" si="1273"/>
        <v>-0.742550130156104+0.669790492770055i</v>
      </c>
      <c r="P2460" t="str">
        <f t="shared" si="1274"/>
        <v>1.7425501301561-0.669790492770055i</v>
      </c>
      <c r="Q2460" t="str">
        <f t="shared" si="1275"/>
        <v>-1.7425501301561+4.54530975232711i</v>
      </c>
      <c r="R2460" t="str">
        <f t="shared" si="1276"/>
        <v>-0.256617305070151-0.284993032904433i</v>
      </c>
      <c r="S2460" t="str">
        <f t="shared" si="1277"/>
        <v>0.408629525857861i</v>
      </c>
      <c r="T2460" t="str">
        <f t="shared" si="1278"/>
        <v>0.116456567908532-0.104861407697738i</v>
      </c>
      <c r="U2460" t="e">
        <f t="shared" si="1279"/>
        <v>#DIV/0!</v>
      </c>
      <c r="V2460" t="str">
        <f t="shared" si="1280"/>
        <v>1.33333333333333E-06-0.000201717291624709i</v>
      </c>
      <c r="W2460" t="e">
        <f t="shared" si="1281"/>
        <v>#DIV/0!</v>
      </c>
      <c r="X2460" t="e">
        <f t="shared" si="1282"/>
        <v>#DIV/0!</v>
      </c>
      <c r="Y2460" t="str">
        <f t="shared" si="1283"/>
        <v>0.00083+0.528792875452234i</v>
      </c>
      <c r="Z2460" t="e">
        <f t="shared" si="1284"/>
        <v>#DIV/0!</v>
      </c>
      <c r="AA2460" t="e">
        <f t="shared" si="1285"/>
        <v>#DIV/0!</v>
      </c>
      <c r="AB2460" t="str">
        <f t="shared" si="1286"/>
        <v>0.718098800347892-0.646600294194485i</v>
      </c>
      <c r="AC2460" t="str">
        <f t="shared" si="1287"/>
        <v>0.767516363676569-0.303554948561377i</v>
      </c>
      <c r="AD2460" t="str">
        <f t="shared" si="1288"/>
        <v>1.09718394329617-0.408518558774306i</v>
      </c>
      <c r="AE2460" t="e">
        <f t="shared" si="1289"/>
        <v>#DIV/0!</v>
      </c>
      <c r="AF2460" t="str">
        <f t="shared" si="1290"/>
        <v>-19.3456468753122-0.865223229885041i</v>
      </c>
      <c r="AG2460" t="e">
        <f t="shared" si="1291"/>
        <v>#DIV/0!</v>
      </c>
      <c r="AH2460" t="e">
        <f t="shared" si="1292"/>
        <v>#DIV/0!</v>
      </c>
      <c r="AI2460" t="e">
        <f t="shared" si="1293"/>
        <v>#DIV/0!</v>
      </c>
      <c r="AJ2460" t="e">
        <f t="shared" si="1294"/>
        <v>#DIV/0!</v>
      </c>
      <c r="AK2460"/>
      <c r="AL2460"/>
      <c r="AM2460"/>
      <c r="AN2460"/>
    </row>
    <row r="2461" spans="1:40" x14ac:dyDescent="0.25">
      <c r="A2461"/>
      <c r="B2461">
        <f t="shared" si="1295"/>
        <v>527000</v>
      </c>
      <c r="C2461" s="186" t="str">
        <f t="shared" si="1263"/>
        <v>-3.54160443584004E-07+0.00598081973282549i</v>
      </c>
      <c r="D2461" s="158" t="str">
        <f t="shared" si="1264"/>
        <v>-7.66666938189671+0.0458529512849954i</v>
      </c>
      <c r="E2461" t="str">
        <f t="shared" si="1265"/>
        <v>7.99914624395443-0.0826396966669484i</v>
      </c>
      <c r="F2461" t="str">
        <f t="shared" si="1266"/>
        <v>0.99920072465945+8.25076457228135E-06i</v>
      </c>
      <c r="G2461">
        <f t="shared" si="1261"/>
        <v>1</v>
      </c>
      <c r="H2461" t="str">
        <f t="shared" si="1267"/>
        <v>11.6792657972326+0.909458577855564i</v>
      </c>
      <c r="I2461" t="str">
        <f t="shared" si="1268"/>
        <v>2069.52416055228i</v>
      </c>
      <c r="J2461" t="str">
        <f t="shared" si="1262"/>
        <v>-5796.37438790196+452.7456615557i</v>
      </c>
      <c r="K2461" t="str">
        <f t="shared" si="1269"/>
        <v>0.0277185426081612-0.354872645033946i</v>
      </c>
      <c r="L2461" t="str">
        <f t="shared" si="1270"/>
        <v>0.00357646254644261-0.0388227445950438i</v>
      </c>
      <c r="M2461" t="str">
        <f t="shared" si="1271"/>
        <v>0.0312950051546038-0.39369538962899i</v>
      </c>
      <c r="N2461" t="str">
        <f t="shared" si="1272"/>
        <v>-3.88288716689462i</v>
      </c>
      <c r="O2461" t="str">
        <f t="shared" si="1273"/>
        <v>-0.737595065550806+0.675243303761764i</v>
      </c>
      <c r="P2461" t="str">
        <f t="shared" si="1274"/>
        <v>1.73759506555081-0.675243303761764i</v>
      </c>
      <c r="Q2461" t="str">
        <f t="shared" si="1275"/>
        <v>-1.73759506555081+4.55813047065638i</v>
      </c>
      <c r="R2461" t="str">
        <f t="shared" si="1276"/>
        <v>-0.256225310862785-0.28353274177786i</v>
      </c>
      <c r="S2461" t="str">
        <f t="shared" si="1277"/>
        <v>0.409406388074321i</v>
      </c>
      <c r="T2461" t="str">
        <f t="shared" si="1278"/>
        <v>0.116080115712083-0.104900279053553i</v>
      </c>
      <c r="U2461" t="e">
        <f t="shared" si="1279"/>
        <v>#DIV/0!</v>
      </c>
      <c r="V2461" t="str">
        <f t="shared" si="1280"/>
        <v>1.33333333333333E-06-0.000201334526365459i</v>
      </c>
      <c r="W2461" t="e">
        <f t="shared" si="1281"/>
        <v>#DIV/0!</v>
      </c>
      <c r="X2461" t="e">
        <f t="shared" si="1282"/>
        <v>#DIV/0!</v>
      </c>
      <c r="Y2461" t="str">
        <f t="shared" si="1283"/>
        <v>0.00083+0.529798185101383i</v>
      </c>
      <c r="Z2461" t="e">
        <f t="shared" si="1284"/>
        <v>#DIV/0!</v>
      </c>
      <c r="AA2461" t="e">
        <f t="shared" si="1285"/>
        <v>#DIV/0!</v>
      </c>
      <c r="AB2461" t="str">
        <f t="shared" si="1286"/>
        <v>0.715777506877603-0.646839984187759i</v>
      </c>
      <c r="AC2461" t="str">
        <f t="shared" si="1287"/>
        <v>0.767742341164875-0.302041165097205i</v>
      </c>
      <c r="AD2461" t="str">
        <f t="shared" si="1288"/>
        <v>1.09439088655023-0.411972700714238i</v>
      </c>
      <c r="AE2461" t="e">
        <f t="shared" si="1289"/>
        <v>#DIV/0!</v>
      </c>
      <c r="AF2461" t="str">
        <f t="shared" si="1290"/>
        <v>-19.3459351791293-0.863605626570569i</v>
      </c>
      <c r="AG2461" t="e">
        <f t="shared" si="1291"/>
        <v>#DIV/0!</v>
      </c>
      <c r="AH2461" t="e">
        <f t="shared" si="1292"/>
        <v>#DIV/0!</v>
      </c>
      <c r="AI2461" t="e">
        <f t="shared" si="1293"/>
        <v>#DIV/0!</v>
      </c>
      <c r="AJ2461" t="e">
        <f t="shared" si="1294"/>
        <v>#DIV/0!</v>
      </c>
      <c r="AK2461"/>
      <c r="AL2461"/>
      <c r="AM2461"/>
      <c r="AN2461"/>
    </row>
    <row r="2462" spans="1:40" x14ac:dyDescent="0.25">
      <c r="A2462"/>
      <c r="B2462">
        <f t="shared" si="1295"/>
        <v>528000</v>
      </c>
      <c r="C2462" s="186" t="str">
        <f t="shared" si="1263"/>
        <v>-3.52820197132714E-07+0.00596949242280464i</v>
      </c>
      <c r="D2462" s="158" t="str">
        <f t="shared" si="1264"/>
        <v>-7.66666937162154+0.0457661085748356i</v>
      </c>
      <c r="E2462" t="str">
        <f t="shared" si="1265"/>
        <v>7.99914300116689-0.0827964746705588i</v>
      </c>
      <c r="F2462" t="str">
        <f t="shared" si="1266"/>
        <v>0.999200724982953+8.26641732625547E-06i</v>
      </c>
      <c r="G2462">
        <f t="shared" si="1261"/>
        <v>1</v>
      </c>
      <c r="H2462" t="str">
        <f t="shared" si="1267"/>
        <v>11.6795524899933+0.907760123356385i</v>
      </c>
      <c r="I2462" t="str">
        <f t="shared" si="1268"/>
        <v>2073.45115136926i</v>
      </c>
      <c r="J2462" t="str">
        <f t="shared" si="1262"/>
        <v>-5818.39668294222+453.604761482751i</v>
      </c>
      <c r="K2462" t="str">
        <f t="shared" si="1269"/>
        <v>0.0276142453995577-0.354208437560347i</v>
      </c>
      <c r="L2462" t="str">
        <f t="shared" si="1270"/>
        <v>0.00356304163580187-0.0387504507008284i</v>
      </c>
      <c r="M2462" t="str">
        <f t="shared" si="1271"/>
        <v>0.0311772870353596-0.392958888261175i</v>
      </c>
      <c r="N2462" t="str">
        <f t="shared" si="1272"/>
        <v>-3.89025507423218i</v>
      </c>
      <c r="O2462" t="str">
        <f t="shared" si="1273"/>
        <v>-0.732599959997745+0.680659458621786i</v>
      </c>
      <c r="P2462" t="str">
        <f t="shared" si="1274"/>
        <v>1.73259995999774-0.680659458621786i</v>
      </c>
      <c r="Q2462" t="str">
        <f t="shared" si="1275"/>
        <v>-1.73259995999774+4.57091453285397i</v>
      </c>
      <c r="R2462" t="str">
        <f t="shared" si="1276"/>
        <v>-0.255831651571699-0.282076166913894i</v>
      </c>
      <c r="S2462" t="str">
        <f t="shared" si="1277"/>
        <v>0.410183250290782i</v>
      </c>
      <c r="T2462" t="str">
        <f t="shared" si="1278"/>
        <v>0.115702918974306-0.104937858368938i</v>
      </c>
      <c r="U2462" t="e">
        <f t="shared" si="1279"/>
        <v>#DIV/0!</v>
      </c>
      <c r="V2462" t="str">
        <f t="shared" si="1280"/>
        <v>1.33333333333333E-06-0.000200953210974615i</v>
      </c>
      <c r="W2462" t="e">
        <f t="shared" si="1281"/>
        <v>#DIV/0!</v>
      </c>
      <c r="X2462" t="e">
        <f t="shared" si="1282"/>
        <v>#DIV/0!</v>
      </c>
      <c r="Y2462" t="str">
        <f t="shared" si="1283"/>
        <v>0.00083+0.530803494750531i</v>
      </c>
      <c r="Z2462" t="e">
        <f t="shared" si="1284"/>
        <v>#DIV/0!</v>
      </c>
      <c r="AA2462" t="e">
        <f t="shared" si="1285"/>
        <v>#DIV/0!</v>
      </c>
      <c r="AB2462" t="str">
        <f t="shared" si="1286"/>
        <v>0.713451622389013-0.6470717071535i</v>
      </c>
      <c r="AC2462" t="str">
        <f t="shared" si="1287"/>
        <v>0.767970907348765-0.300531096708503i</v>
      </c>
      <c r="AD2462" t="str">
        <f t="shared" si="1288"/>
        <v>1.09157059961439-0.415407399764622i</v>
      </c>
      <c r="AE2462" t="e">
        <f t="shared" si="1289"/>
        <v>#DIV/0!</v>
      </c>
      <c r="AF2462" t="str">
        <f t="shared" si="1290"/>
        <v>-19.3462218616148-0.861994014781549i</v>
      </c>
      <c r="AG2462" t="e">
        <f t="shared" si="1291"/>
        <v>#DIV/0!</v>
      </c>
      <c r="AH2462" t="e">
        <f t="shared" si="1292"/>
        <v>#DIV/0!</v>
      </c>
      <c r="AI2462" t="e">
        <f t="shared" si="1293"/>
        <v>#DIV/0!</v>
      </c>
      <c r="AJ2462" t="e">
        <f t="shared" si="1294"/>
        <v>#DIV/0!</v>
      </c>
      <c r="AK2462"/>
      <c r="AL2462"/>
      <c r="AM2462"/>
      <c r="AN2462"/>
    </row>
    <row r="2463" spans="1:40" x14ac:dyDescent="0.25">
      <c r="A2463"/>
      <c r="B2463">
        <f t="shared" si="1295"/>
        <v>529000</v>
      </c>
      <c r="C2463" s="186" t="str">
        <f t="shared" si="1263"/>
        <v>-3.51487544136651E-07+0.00595820793815206i</v>
      </c>
      <c r="D2463" s="158" t="str">
        <f t="shared" si="1264"/>
        <v>-7.66666936140448+0.0456795941924991i</v>
      </c>
      <c r="E2463" t="str">
        <f t="shared" si="1265"/>
        <v>7.99913975223453-0.0829532524833054i</v>
      </c>
      <c r="F2463" t="str">
        <f t="shared" si="1266"/>
        <v>0.999200725307074+8.28207006120425E-06i</v>
      </c>
      <c r="G2463">
        <f t="shared" si="1261"/>
        <v>1</v>
      </c>
      <c r="H2463" t="str">
        <f t="shared" si="1267"/>
        <v>11.6798375734699+0.906067955743833i</v>
      </c>
      <c r="I2463" t="str">
        <f t="shared" si="1268"/>
        <v>2077.37814218625i</v>
      </c>
      <c r="J2463" t="str">
        <f t="shared" si="1262"/>
        <v>-5840.4607264091+454.463861409801i</v>
      </c>
      <c r="K2463" t="str">
        <f t="shared" si="1269"/>
        <v>0.0275105346313308-0.353546696932897i</v>
      </c>
      <c r="L2463" t="str">
        <f t="shared" si="1270"/>
        <v>0.00354969591662751-0.0386784232287999i</v>
      </c>
      <c r="M2463" t="str">
        <f t="shared" si="1271"/>
        <v>0.0310602305479583-0.392225120161697i</v>
      </c>
      <c r="N2463" t="str">
        <f t="shared" si="1272"/>
        <v>-3.89762298156974i</v>
      </c>
      <c r="O2463" t="str">
        <f t="shared" si="1273"/>
        <v>-0.727565084660285+0.686038663329752i</v>
      </c>
      <c r="P2463" t="str">
        <f t="shared" si="1274"/>
        <v>1.72756508466029-0.686038663329752i</v>
      </c>
      <c r="Q2463" t="str">
        <f t="shared" si="1275"/>
        <v>-1.72756508466029+4.58366164489949i</v>
      </c>
      <c r="R2463" t="str">
        <f t="shared" si="1276"/>
        <v>-0.255436320110305-0.280623291231572i</v>
      </c>
      <c r="S2463" t="str">
        <f t="shared" si="1277"/>
        <v>0.410960112507241i</v>
      </c>
      <c r="T2463" t="str">
        <f t="shared" si="1278"/>
        <v>0.115324979336679-0.104974138850967i</v>
      </c>
      <c r="U2463" t="e">
        <f t="shared" si="1279"/>
        <v>#DIV/0!</v>
      </c>
      <c r="V2463" t="str">
        <f t="shared" si="1280"/>
        <v>1.33333333333333E-06-0.000200573337229862i</v>
      </c>
      <c r="W2463" t="e">
        <f t="shared" si="1281"/>
        <v>#DIV/0!</v>
      </c>
      <c r="X2463" t="e">
        <f t="shared" si="1282"/>
        <v>#DIV/0!</v>
      </c>
      <c r="Y2463" t="str">
        <f t="shared" si="1283"/>
        <v>0.00083+0.53180880439968i</v>
      </c>
      <c r="Z2463" t="e">
        <f t="shared" si="1284"/>
        <v>#DIV/0!</v>
      </c>
      <c r="AA2463" t="e">
        <f t="shared" si="1285"/>
        <v>#DIV/0!</v>
      </c>
      <c r="AB2463" t="str">
        <f t="shared" si="1286"/>
        <v>0.711121157003866-0.647295421204918i</v>
      </c>
      <c r="AC2463" t="str">
        <f t="shared" si="1287"/>
        <v>0.768202062721856-0.299024726270629i</v>
      </c>
      <c r="AD2463" t="str">
        <f t="shared" si="1288"/>
        <v>1.08872321728844-0.418822435897645i</v>
      </c>
      <c r="AE2463" t="e">
        <f t="shared" si="1289"/>
        <v>#DIV/0!</v>
      </c>
      <c r="AF2463" t="str">
        <f t="shared" si="1290"/>
        <v>-19.3465069348744-0.860388361551334i</v>
      </c>
      <c r="AG2463" t="e">
        <f t="shared" si="1291"/>
        <v>#DIV/0!</v>
      </c>
      <c r="AH2463" t="e">
        <f t="shared" si="1292"/>
        <v>#DIV/0!</v>
      </c>
      <c r="AI2463" t="e">
        <f t="shared" si="1293"/>
        <v>#DIV/0!</v>
      </c>
      <c r="AJ2463" t="e">
        <f t="shared" si="1294"/>
        <v>#DIV/0!</v>
      </c>
      <c r="AK2463"/>
      <c r="AL2463"/>
      <c r="AM2463"/>
      <c r="AN2463"/>
    </row>
    <row r="2464" spans="1:40" x14ac:dyDescent="0.25">
      <c r="A2464"/>
      <c r="B2464">
        <f t="shared" si="1295"/>
        <v>530000</v>
      </c>
      <c r="C2464" s="186" t="str">
        <f t="shared" si="1263"/>
        <v>-3.50162427340816E-07+0.00594696603646i</v>
      </c>
      <c r="D2464" s="158" t="str">
        <f t="shared" si="1264"/>
        <v>-7.6666693512453+0.0455934062795267i</v>
      </c>
      <c r="E2464" t="str">
        <f t="shared" si="1265"/>
        <v>7.99913649715735-0.083110030104827i</v>
      </c>
      <c r="F2464" t="str">
        <f t="shared" si="1266"/>
        <v>0.999200725631795+8.29772277709136E-06i</v>
      </c>
      <c r="G2464">
        <f t="shared" si="1261"/>
        <v>1</v>
      </c>
      <c r="H2464" t="str">
        <f t="shared" si="1267"/>
        <v>11.6801210596566+0.904382040432238i</v>
      </c>
      <c r="I2464" t="str">
        <f t="shared" si="1268"/>
        <v>2081.30513300324i</v>
      </c>
      <c r="J2464" t="str">
        <f t="shared" si="1262"/>
        <v>-5862.56651830259+455.322961336853i</v>
      </c>
      <c r="K2464" t="str">
        <f t="shared" si="1269"/>
        <v>0.0274074059234936-0.352887409518824i</v>
      </c>
      <c r="L2464" t="str">
        <f t="shared" si="1270"/>
        <v>0.00353642482985879-0.0386066607221182i</v>
      </c>
      <c r="M2464" t="str">
        <f t="shared" si="1271"/>
        <v>0.0309438307533524-0.391494070240942i</v>
      </c>
      <c r="N2464" t="str">
        <f t="shared" si="1272"/>
        <v>-3.90499088890731i</v>
      </c>
      <c r="O2464" t="str">
        <f t="shared" si="1273"/>
        <v>-0.72249071286072+0.691380625871169i</v>
      </c>
      <c r="P2464" t="str">
        <f t="shared" si="1274"/>
        <v>1.72249071286072-0.691380625871169i</v>
      </c>
      <c r="Q2464" t="str">
        <f t="shared" si="1275"/>
        <v>-1.72249071286072+4.59637151477848i</v>
      </c>
      <c r="R2464" t="str">
        <f t="shared" si="1276"/>
        <v>-0.255039309363332-0.279174097860062i</v>
      </c>
      <c r="S2464" t="str">
        <f t="shared" si="1277"/>
        <v>0.4117369747237i</v>
      </c>
      <c r="T2464" t="str">
        <f t="shared" si="1278"/>
        <v>0.11494629847412-0.10500911367288i</v>
      </c>
      <c r="U2464" t="e">
        <f t="shared" si="1279"/>
        <v>#DIV/0!</v>
      </c>
      <c r="V2464" t="str">
        <f t="shared" si="1280"/>
        <v>1.33333333333333E-06-0.000200194896970938i</v>
      </c>
      <c r="W2464" t="e">
        <f t="shared" si="1281"/>
        <v>#DIV/0!</v>
      </c>
      <c r="X2464" t="e">
        <f t="shared" si="1282"/>
        <v>#DIV/0!</v>
      </c>
      <c r="Y2464" t="str">
        <f t="shared" si="1283"/>
        <v>0.00083+0.532814114048829i</v>
      </c>
      <c r="Z2464" t="e">
        <f t="shared" si="1284"/>
        <v>#DIV/0!</v>
      </c>
      <c r="AA2464" t="e">
        <f t="shared" si="1285"/>
        <v>#DIV/0!</v>
      </c>
      <c r="AB2464" t="str">
        <f t="shared" si="1286"/>
        <v>0.708786121050103-0.647511084246593i</v>
      </c>
      <c r="AC2464" t="str">
        <f t="shared" si="1287"/>
        <v>0.768435807872275-0.29752203686204i</v>
      </c>
      <c r="AD2464" t="str">
        <f t="shared" si="1288"/>
        <v>1.08584887622052-0.422217589999442i</v>
      </c>
      <c r="AE2464" t="e">
        <f t="shared" si="1289"/>
        <v>#DIV/0!</v>
      </c>
      <c r="AF2464" t="str">
        <f t="shared" si="1290"/>
        <v>-19.3467904109019-0.858788634152711i</v>
      </c>
      <c r="AG2464" t="e">
        <f t="shared" si="1291"/>
        <v>#DIV/0!</v>
      </c>
      <c r="AH2464" t="e">
        <f t="shared" si="1292"/>
        <v>#DIV/0!</v>
      </c>
      <c r="AI2464" t="e">
        <f t="shared" si="1293"/>
        <v>#DIV/0!</v>
      </c>
      <c r="AJ2464" t="e">
        <f t="shared" si="1294"/>
        <v>#DIV/0!</v>
      </c>
      <c r="AK2464"/>
      <c r="AL2464"/>
      <c r="AM2464"/>
      <c r="AN2464"/>
    </row>
    <row r="2465" spans="1:40" x14ac:dyDescent="0.25">
      <c r="A2465"/>
      <c r="B2465">
        <f t="shared" si="1295"/>
        <v>531000</v>
      </c>
      <c r="C2465" s="186" t="str">
        <f t="shared" si="1263"/>
        <v>-3.48844790028827E-07+0.00593576647714672i</v>
      </c>
      <c r="D2465" s="158" t="str">
        <f t="shared" si="1264"/>
        <v>-7.66666934114339+0.0455075429914582i</v>
      </c>
      <c r="E2465" t="str">
        <f t="shared" si="1265"/>
        <v>7.99913323593538-0.0832668075347624i</v>
      </c>
      <c r="F2465" t="str">
        <f t="shared" si="1266"/>
        <v>0.999200725957143+8.31337547388127E-06i</v>
      </c>
      <c r="G2465">
        <f t="shared" si="1261"/>
        <v>1</v>
      </c>
      <c r="H2465" t="str">
        <f t="shared" si="1267"/>
        <v>11.6804029604359+0.90270234308718i</v>
      </c>
      <c r="I2465" t="str">
        <f t="shared" si="1268"/>
        <v>2085.23212382023i</v>
      </c>
      <c r="J2465" t="str">
        <f t="shared" si="1262"/>
        <v>-5884.7140586227+456.182061263903i</v>
      </c>
      <c r="K2465" t="str">
        <f t="shared" si="1269"/>
        <v>0.0273048549367957-0.352230561784981i</v>
      </c>
      <c r="L2465" t="str">
        <f t="shared" si="1270"/>
        <v>0.00352322782160672-0.038535161734446i</v>
      </c>
      <c r="M2465" t="str">
        <f t="shared" si="1271"/>
        <v>0.0308280827584024-0.390765723519427i</v>
      </c>
      <c r="N2465" t="str">
        <f t="shared" si="1272"/>
        <v>-3.91235879624487i</v>
      </c>
      <c r="O2465" t="str">
        <f t="shared" si="1273"/>
        <v>-0.717377120065463+0.696685056253242i</v>
      </c>
      <c r="P2465" t="str">
        <f t="shared" si="1274"/>
        <v>1.71737712006546-0.696685056253242i</v>
      </c>
      <c r="Q2465" t="str">
        <f t="shared" si="1275"/>
        <v>-1.71737712006546+4.60904385249811i</v>
      </c>
      <c r="R2465" t="str">
        <f t="shared" si="1276"/>
        <v>-0.254640612186866-0.277728570137704i</v>
      </c>
      <c r="S2465" t="str">
        <f t="shared" si="1277"/>
        <v>0.412513836940161i</v>
      </c>
      <c r="T2465" t="str">
        <f t="shared" si="1278"/>
        <v>0.114566878095409-0.105042775973996i</v>
      </c>
      <c r="U2465" t="e">
        <f t="shared" si="1279"/>
        <v>#DIV/0!</v>
      </c>
      <c r="V2465" t="str">
        <f t="shared" si="1280"/>
        <v>1.33333333333333E-06-0.000199817882099053i</v>
      </c>
      <c r="W2465" t="e">
        <f t="shared" si="1281"/>
        <v>#DIV/0!</v>
      </c>
      <c r="X2465" t="e">
        <f t="shared" si="1282"/>
        <v>#DIV/0!</v>
      </c>
      <c r="Y2465" t="str">
        <f t="shared" si="1283"/>
        <v>0.00083+0.533819423697978i</v>
      </c>
      <c r="Z2465" t="e">
        <f t="shared" si="1284"/>
        <v>#DIV/0!</v>
      </c>
      <c r="AA2465" t="e">
        <f t="shared" si="1285"/>
        <v>#DIV/0!</v>
      </c>
      <c r="AB2465" t="str">
        <f t="shared" si="1286"/>
        <v>0.706446525064465-0.647718653973938i</v>
      </c>
      <c r="AC2465" t="str">
        <f t="shared" si="1287"/>
        <v>0.768672143481918-0.29602301176347i</v>
      </c>
      <c r="AD2465" t="str">
        <f t="shared" si="1288"/>
        <v>1.08294771490146-0.425592643886588i</v>
      </c>
      <c r="AE2465" t="e">
        <f t="shared" si="1289"/>
        <v>#DIV/0!</v>
      </c>
      <c r="AF2465" t="str">
        <f t="shared" si="1290"/>
        <v>-19.3470723015793-0.857194800095722i</v>
      </c>
      <c r="AG2465" t="e">
        <f t="shared" si="1291"/>
        <v>#DIV/0!</v>
      </c>
      <c r="AH2465" t="e">
        <f t="shared" si="1292"/>
        <v>#DIV/0!</v>
      </c>
      <c r="AI2465" t="e">
        <f t="shared" si="1293"/>
        <v>#DIV/0!</v>
      </c>
      <c r="AJ2465" t="e">
        <f t="shared" si="1294"/>
        <v>#DIV/0!</v>
      </c>
      <c r="AK2465"/>
      <c r="AL2465"/>
      <c r="AM2465"/>
      <c r="AN2465"/>
    </row>
    <row r="2466" spans="1:40" x14ac:dyDescent="0.25">
      <c r="A2466"/>
      <c r="B2466">
        <f t="shared" si="1295"/>
        <v>532000</v>
      </c>
      <c r="C2466" s="186" t="str">
        <f t="shared" si="1263"/>
        <v>-3.47534576016855E-07+0.00592460902143948i</v>
      </c>
      <c r="D2466" s="158" t="str">
        <f t="shared" si="1264"/>
        <v>-7.66666933109845+0.0454220024977027i</v>
      </c>
      <c r="E2466" t="str">
        <f t="shared" si="1265"/>
        <v>7.99912996856862-0.0834235847727503i</v>
      </c>
      <c r="F2466" t="str">
        <f t="shared" si="1266"/>
        <v>0.99920072628309+8.32902815153748E-06i</v>
      </c>
      <c r="G2466">
        <f t="shared" si="1261"/>
        <v>1</v>
      </c>
      <c r="H2466" t="str">
        <f t="shared" si="1267"/>
        <v>11.6806832875804+0.901028829623262i</v>
      </c>
      <c r="I2466" t="str">
        <f t="shared" si="1268"/>
        <v>2089.15911463721i</v>
      </c>
      <c r="J2466" t="str">
        <f t="shared" si="1262"/>
        <v>-5906.90334736943+457.041161190953i</v>
      </c>
      <c r="K2466" t="str">
        <f t="shared" si="1269"/>
        <v>0.0272028773722713-0.351576140296946i</v>
      </c>
      <c r="L2466" t="str">
        <f t="shared" si="1270"/>
        <v>0.00351010434309646-0.0384639248298528i</v>
      </c>
      <c r="M2466" t="str">
        <f t="shared" si="1271"/>
        <v>0.0307129817153678-0.390040065126799i</v>
      </c>
      <c r="N2466" t="str">
        <f t="shared" si="1272"/>
        <v>-3.91972670358243i</v>
      </c>
      <c r="O2466" t="str">
        <f t="shared" si="1273"/>
        <v>-0.712224583870048+0.701951666520663i</v>
      </c>
      <c r="P2466" t="str">
        <f t="shared" si="1274"/>
        <v>1.71222458387005-0.701951666520663i</v>
      </c>
      <c r="Q2466" t="str">
        <f t="shared" si="1275"/>
        <v>-1.71222458387005+4.62167837010309i</v>
      </c>
      <c r="R2466" t="str">
        <f t="shared" si="1276"/>
        <v>-0.254240221408355-0.276286691611043i</v>
      </c>
      <c r="S2466" t="str">
        <f t="shared" si="1277"/>
        <v>0.413290699156621i</v>
      </c>
      <c r="T2466" t="str">
        <f t="shared" si="1278"/>
        <v>0.114186719943598-0.105075118859593i</v>
      </c>
      <c r="U2466" t="e">
        <f t="shared" si="1279"/>
        <v>#DIV/0!</v>
      </c>
      <c r="V2466" t="str">
        <f t="shared" si="1280"/>
        <v>1.33333333333333E-06-0.00019944228457631i</v>
      </c>
      <c r="W2466" t="e">
        <f t="shared" si="1281"/>
        <v>#DIV/0!</v>
      </c>
      <c r="X2466" t="e">
        <f t="shared" si="1282"/>
        <v>#DIV/0!</v>
      </c>
      <c r="Y2466" t="str">
        <f t="shared" si="1283"/>
        <v>0.00083+0.534824733347126i</v>
      </c>
      <c r="Z2466" t="e">
        <f t="shared" si="1284"/>
        <v>#DIV/0!</v>
      </c>
      <c r="AA2466" t="e">
        <f t="shared" si="1285"/>
        <v>#DIV/0!</v>
      </c>
      <c r="AB2466" t="str">
        <f t="shared" si="1286"/>
        <v>0.704102379795026-0.647918087872464i</v>
      </c>
      <c r="AC2466" t="str">
        <f t="shared" si="1287"/>
        <v>0.768911070325785-0.294527634457069i</v>
      </c>
      <c r="AD2466" t="str">
        <f t="shared" si="1288"/>
        <v>1.0800198736586-0.428947380322447i</v>
      </c>
      <c r="AE2466" t="e">
        <f t="shared" si="1289"/>
        <v>#DIV/0!</v>
      </c>
      <c r="AF2466" t="str">
        <f t="shared" si="1290"/>
        <v>-19.3473526186789-0.855606827125559i</v>
      </c>
      <c r="AG2466" t="e">
        <f t="shared" si="1291"/>
        <v>#DIV/0!</v>
      </c>
      <c r="AH2466" t="e">
        <f t="shared" si="1292"/>
        <v>#DIV/0!</v>
      </c>
      <c r="AI2466" t="e">
        <f t="shared" si="1293"/>
        <v>#DIV/0!</v>
      </c>
      <c r="AJ2466" t="e">
        <f t="shared" si="1294"/>
        <v>#DIV/0!</v>
      </c>
      <c r="AK2466"/>
      <c r="AL2466"/>
      <c r="AM2466"/>
      <c r="AN2466"/>
    </row>
    <row r="2467" spans="1:40" x14ac:dyDescent="0.25">
      <c r="A2467"/>
      <c r="B2467">
        <f t="shared" si="1295"/>
        <v>533000</v>
      </c>
      <c r="C2467" s="186" t="str">
        <f t="shared" si="1263"/>
        <v>-3.46231729647622E-07+0.00591349343235734i</v>
      </c>
      <c r="D2467" s="158" t="str">
        <f t="shared" si="1264"/>
        <v>-7.66666932110993+0.0453367829814063i</v>
      </c>
      <c r="E2467" t="str">
        <f t="shared" si="1265"/>
        <v>7.9991266950571-0.0835803618184296i</v>
      </c>
      <c r="F2467" t="str">
        <f t="shared" si="1266"/>
        <v>0.999200726609656+8.34468081002433E-06i</v>
      </c>
      <c r="G2467">
        <f t="shared" si="1261"/>
        <v>1</v>
      </c>
      <c r="H2467" t="str">
        <f t="shared" si="1267"/>
        <v>11.680962052754+0.899361466201832i</v>
      </c>
      <c r="I2467" t="str">
        <f t="shared" si="1268"/>
        <v>2093.0861054542i</v>
      </c>
      <c r="J2467" t="str">
        <f t="shared" si="1262"/>
        <v>-5929.13438454277+457.900261118004i</v>
      </c>
      <c r="K2467" t="str">
        <f t="shared" si="1269"/>
        <v>0.0271014689707919-0.350924131718132i</v>
      </c>
      <c r="L2467" t="str">
        <f t="shared" si="1270"/>
        <v>0.00349705385061133-0.0383929485827246i</v>
      </c>
      <c r="M2467" t="str">
        <f t="shared" si="1271"/>
        <v>0.0305985228214032-0.389317080300857i</v>
      </c>
      <c r="N2467" t="str">
        <f t="shared" si="1272"/>
        <v>-3.92709461091999i</v>
      </c>
      <c r="O2467" t="str">
        <f t="shared" si="1273"/>
        <v>-0.707033383984092+0.707180170771214i</v>
      </c>
      <c r="P2467" t="str">
        <f t="shared" si="1274"/>
        <v>1.70703338398409-0.707180170771214i</v>
      </c>
      <c r="Q2467" t="str">
        <f t="shared" si="1275"/>
        <v>-1.70703338398409+4.6342747816912i</v>
      </c>
      <c r="R2467" t="str">
        <f t="shared" si="1276"/>
        <v>-0.253838129826636-0.274848446033904i</v>
      </c>
      <c r="S2467" t="str">
        <f t="shared" si="1277"/>
        <v>0.41406756137308i</v>
      </c>
      <c r="T2467" t="str">
        <f t="shared" si="1278"/>
        <v>0.113805825796439-0.105106135400818i</v>
      </c>
      <c r="U2467" t="e">
        <f t="shared" si="1279"/>
        <v>#DIV/0!</v>
      </c>
      <c r="V2467" t="str">
        <f t="shared" si="1280"/>
        <v>1.33333333333333E-06-0.000199068096425135i</v>
      </c>
      <c r="W2467" t="e">
        <f t="shared" si="1281"/>
        <v>#DIV/0!</v>
      </c>
      <c r="X2467" t="e">
        <f t="shared" si="1282"/>
        <v>#DIV/0!</v>
      </c>
      <c r="Y2467" t="str">
        <f t="shared" si="1283"/>
        <v>0.00083+0.535830042996275i</v>
      </c>
      <c r="Z2467" t="e">
        <f t="shared" si="1284"/>
        <v>#DIV/0!</v>
      </c>
      <c r="AA2467" t="e">
        <f t="shared" si="1285"/>
        <v>#DIV/0!</v>
      </c>
      <c r="AB2467" t="str">
        <f t="shared" si="1286"/>
        <v>0.701753696203824-0.648109343217222i</v>
      </c>
      <c r="AC2467" t="str">
        <f t="shared" si="1287"/>
        <v>0.769152589271262-0.293035888625604i</v>
      </c>
      <c r="AD2467" t="str">
        <f t="shared" si="1288"/>
        <v>1.07706549464971-0.432281583033594i</v>
      </c>
      <c r="AE2467" t="e">
        <f t="shared" si="1289"/>
        <v>#DIV/0!</v>
      </c>
      <c r="AF2467" t="str">
        <f t="shared" si="1290"/>
        <v>-19.3476313738639-0.854024683220426i</v>
      </c>
      <c r="AG2467" t="e">
        <f t="shared" si="1291"/>
        <v>#DIV/0!</v>
      </c>
      <c r="AH2467" t="e">
        <f t="shared" si="1292"/>
        <v>#DIV/0!</v>
      </c>
      <c r="AI2467" t="e">
        <f t="shared" si="1293"/>
        <v>#DIV/0!</v>
      </c>
      <c r="AJ2467" t="e">
        <f t="shared" si="1294"/>
        <v>#DIV/0!</v>
      </c>
      <c r="AK2467"/>
      <c r="AL2467"/>
      <c r="AM2467"/>
      <c r="AN2467"/>
    </row>
    <row r="2468" spans="1:40" x14ac:dyDescent="0.25">
      <c r="A2468"/>
      <c r="B2468">
        <f t="shared" si="1295"/>
        <v>534000</v>
      </c>
      <c r="C2468" s="186" t="str">
        <f t="shared" si="1263"/>
        <v>-3.44936195784499E-07+0.00590241947469454i</v>
      </c>
      <c r="D2468" s="158" t="str">
        <f t="shared" si="1264"/>
        <v>-7.66666931117754+0.0452518826393248i</v>
      </c>
      <c r="E2468" t="str">
        <f t="shared" si="1265"/>
        <v>7.99912341540082-0.0837371386714391i</v>
      </c>
      <c r="F2468" t="str">
        <f t="shared" si="1266"/>
        <v>0.99920072693684+8.36033344930581E-06i</v>
      </c>
      <c r="G2468">
        <f t="shared" si="1261"/>
        <v>1</v>
      </c>
      <c r="H2468" t="str">
        <f t="shared" si="1267"/>
        <v>11.6812392675129+0.897700219228855i</v>
      </c>
      <c r="I2468" t="str">
        <f t="shared" si="1268"/>
        <v>2097.01309627119i</v>
      </c>
      <c r="J2468" t="str">
        <f t="shared" si="1262"/>
        <v>-5951.40717014273+458.759361045055i</v>
      </c>
      <c r="K2468" t="str">
        <f t="shared" si="1269"/>
        <v>0.0270006255126244-0.350274522808898i</v>
      </c>
      <c r="L2468" t="str">
        <f t="shared" si="1270"/>
        <v>0.00348407580543694-0.0383222315776713i</v>
      </c>
      <c r="M2468" t="str">
        <f t="shared" si="1271"/>
        <v>0.0304847013180613-0.388596754386569i</v>
      </c>
      <c r="N2468" t="str">
        <f t="shared" si="1272"/>
        <v>-3.93446251825755i</v>
      </c>
      <c r="O2468" t="str">
        <f t="shared" si="1273"/>
        <v>-0.701803802216101+0.712370285171289i</v>
      </c>
      <c r="P2468" t="str">
        <f t="shared" si="1274"/>
        <v>1.7018038022161-0.712370285171289i</v>
      </c>
      <c r="Q2468" t="str">
        <f t="shared" si="1275"/>
        <v>-1.7018038022161+4.64683280342884i</v>
      </c>
      <c r="R2468" t="str">
        <f t="shared" si="1276"/>
        <v>-0.253434330211968-0.273413817366484i</v>
      </c>
      <c r="S2468" t="str">
        <f t="shared" si="1277"/>
        <v>0.414844423589541i</v>
      </c>
      <c r="T2468" t="str">
        <f t="shared" si="1278"/>
        <v>0.113424197466815-0.105135818634585i</v>
      </c>
      <c r="U2468" t="e">
        <f t="shared" si="1279"/>
        <v>#DIV/0!</v>
      </c>
      <c r="V2468" t="str">
        <f t="shared" si="1280"/>
        <v>1.33333333333333E-06-0.000198695309727709i</v>
      </c>
      <c r="W2468" t="e">
        <f t="shared" si="1281"/>
        <v>#DIV/0!</v>
      </c>
      <c r="X2468" t="e">
        <f t="shared" si="1282"/>
        <v>#DIV/0!</v>
      </c>
      <c r="Y2468" t="str">
        <f t="shared" si="1283"/>
        <v>0.00083+0.536835352645424i</v>
      </c>
      <c r="Z2468" t="e">
        <f t="shared" si="1284"/>
        <v>#DIV/0!</v>
      </c>
      <c r="AA2468" t="e">
        <f t="shared" si="1285"/>
        <v>#DIV/0!</v>
      </c>
      <c r="AB2468" t="str">
        <f t="shared" si="1286"/>
        <v>0.699400485469527-0.648292377072172i</v>
      </c>
      <c r="AC2468" t="str">
        <f t="shared" si="1287"/>
        <v>0.769396701277446-0.29154775815167i</v>
      </c>
      <c r="AD2468" t="str">
        <f t="shared" si="1288"/>
        <v>1.07408472185666-0.435595036726116i</v>
      </c>
      <c r="AE2468" t="e">
        <f t="shared" si="1289"/>
        <v>#DIV/0!</v>
      </c>
      <c r="AF2468" t="str">
        <f t="shared" si="1290"/>
        <v>-19.3479085786904-0.85244833658953i</v>
      </c>
      <c r="AG2468" t="e">
        <f t="shared" si="1291"/>
        <v>#DIV/0!</v>
      </c>
      <c r="AH2468" t="e">
        <f t="shared" si="1292"/>
        <v>#DIV/0!</v>
      </c>
      <c r="AI2468" t="e">
        <f t="shared" si="1293"/>
        <v>#DIV/0!</v>
      </c>
      <c r="AJ2468" t="e">
        <f t="shared" si="1294"/>
        <v>#DIV/0!</v>
      </c>
      <c r="AK2468"/>
      <c r="AL2468"/>
      <c r="AM2468"/>
      <c r="AN2468"/>
    </row>
    <row r="2469" spans="1:40" x14ac:dyDescent="0.25">
      <c r="A2469"/>
      <c r="B2469">
        <f t="shared" si="1295"/>
        <v>535000</v>
      </c>
      <c r="C2469" s="186" t="str">
        <f t="shared" si="1263"/>
        <v>-3.43647919805675E-07+0.00589138691500391i</v>
      </c>
      <c r="D2469" s="158" t="str">
        <f t="shared" si="1264"/>
        <v>-7.66666930130072+0.0451672996816967i</v>
      </c>
      <c r="E2469" t="str">
        <f t="shared" si="1265"/>
        <v>7.99912012959981-0.0838939153314175i</v>
      </c>
      <c r="F2469" t="str">
        <f t="shared" si="1266"/>
        <v>0.999200727264633+8.37598606934574E-06i</v>
      </c>
      <c r="G2469">
        <f t="shared" si="1261"/>
        <v>1</v>
      </c>
      <c r="H2469" t="str">
        <f t="shared" si="1267"/>
        <v>11.6815149433068+0.896045055352608i</v>
      </c>
      <c r="I2469" t="str">
        <f t="shared" si="1268"/>
        <v>2100.94008708817i</v>
      </c>
      <c r="J2469" t="str">
        <f t="shared" si="1262"/>
        <v>-5973.72170416931+459.618460972106i</v>
      </c>
      <c r="K2469" t="str">
        <f t="shared" si="1269"/>
        <v>0.0269003428169958-0.349627300425679i</v>
      </c>
      <c r="L2469" t="str">
        <f t="shared" si="1270"/>
        <v>0.00347116967380607-0.0382517724094352i</v>
      </c>
      <c r="M2469" t="str">
        <f t="shared" si="1271"/>
        <v>0.0303715124908019-0.387879072835114i</v>
      </c>
      <c r="N2469" t="str">
        <f t="shared" si="1272"/>
        <v>-3.94183042559511i</v>
      </c>
      <c r="O2469" t="str">
        <f t="shared" si="1273"/>
        <v>-0.696536122458173+0.717521727971309i</v>
      </c>
      <c r="P2469" t="str">
        <f t="shared" si="1274"/>
        <v>1.69653612245817-0.717521727971309i</v>
      </c>
      <c r="Q2469" t="str">
        <f t="shared" si="1275"/>
        <v>-1.69653612245817+4.65935215356642i</v>
      </c>
      <c r="R2469" t="str">
        <f t="shared" si="1276"/>
        <v>-0.253028815306056-0.271982789774463i</v>
      </c>
      <c r="S2469" t="str">
        <f t="shared" si="1277"/>
        <v>0.415621285806i</v>
      </c>
      <c r="T2469" t="str">
        <f t="shared" si="1278"/>
        <v>0.113041836803165-0.105164161563472i</v>
      </c>
      <c r="U2469" t="e">
        <f t="shared" si="1279"/>
        <v>#DIV/0!</v>
      </c>
      <c r="V2469" t="str">
        <f t="shared" si="1280"/>
        <v>1.33333333333333E-06-0.000198323916625415i</v>
      </c>
      <c r="W2469" t="e">
        <f t="shared" si="1281"/>
        <v>#DIV/0!</v>
      </c>
      <c r="X2469" t="e">
        <f t="shared" si="1282"/>
        <v>#DIV/0!</v>
      </c>
      <c r="Y2469" t="str">
        <f t="shared" si="1283"/>
        <v>0.00083+0.537840662294573i</v>
      </c>
      <c r="Z2469" t="e">
        <f t="shared" si="1284"/>
        <v>#DIV/0!</v>
      </c>
      <c r="AA2469" t="e">
        <f t="shared" si="1285"/>
        <v>#DIV/0!</v>
      </c>
      <c r="AB2469" t="str">
        <f t="shared" si="1286"/>
        <v>0.697042758990047-0.648467146289551i</v>
      </c>
      <c r="AC2469" t="str">
        <f t="shared" si="1287"/>
        <v>0.769643407394466-0.290063227116897i</v>
      </c>
      <c r="AD2469" t="str">
        <f t="shared" si="1288"/>
        <v>1.07107770107889-0.438887527101931i</v>
      </c>
      <c r="AE2469" t="e">
        <f t="shared" si="1289"/>
        <v>#DIV/0!</v>
      </c>
      <c r="AF2469" t="str">
        <f t="shared" si="1290"/>
        <v>-19.3481842446075-0.850877755670911i</v>
      </c>
      <c r="AG2469" t="e">
        <f t="shared" si="1291"/>
        <v>#DIV/0!</v>
      </c>
      <c r="AH2469" t="e">
        <f t="shared" si="1292"/>
        <v>#DIV/0!</v>
      </c>
      <c r="AI2469" t="e">
        <f t="shared" si="1293"/>
        <v>#DIV/0!</v>
      </c>
      <c r="AJ2469" t="e">
        <f t="shared" si="1294"/>
        <v>#DIV/0!</v>
      </c>
      <c r="AK2469"/>
      <c r="AL2469"/>
      <c r="AM2469"/>
      <c r="AN2469"/>
    </row>
    <row r="2470" spans="1:40" x14ac:dyDescent="0.25">
      <c r="A2470"/>
      <c r="B2470">
        <f t="shared" si="1295"/>
        <v>536000</v>
      </c>
      <c r="C2470" s="186" t="str">
        <f t="shared" si="1263"/>
        <v>-3.4236684759839E-07+0.00588039552158036i</v>
      </c>
      <c r="D2470" s="158" t="str">
        <f t="shared" si="1264"/>
        <v>-7.66666929147919+0.0450830323321161i</v>
      </c>
      <c r="E2470" t="str">
        <f t="shared" si="1265"/>
        <v>7.99911683765407-0.0840506917980036i</v>
      </c>
      <c r="F2470" t="str">
        <f t="shared" si="1266"/>
        <v>0.999200727593034+8.39163867010811E-06i</v>
      </c>
      <c r="G2470">
        <f t="shared" si="1261"/>
        <v>1</v>
      </c>
      <c r="H2470" t="str">
        <f t="shared" si="1267"/>
        <v>11.6817890914803+0.894395941461646i</v>
      </c>
      <c r="I2470" t="str">
        <f t="shared" si="1268"/>
        <v>2104.86707790516i</v>
      </c>
      <c r="J2470" t="str">
        <f t="shared" si="1262"/>
        <v>-5996.07798662251+460.477560899156i</v>
      </c>
      <c r="K2470" t="str">
        <f t="shared" si="1269"/>
        <v>0.0268006167416633-0.348982451520123i</v>
      </c>
      <c r="L2470" t="str">
        <f t="shared" si="1270"/>
        <v>0.00345833492684472-0.0381815696828034i</v>
      </c>
      <c r="M2470" t="str">
        <f t="shared" si="1271"/>
        <v>0.030258951668508-0.387164021202926i</v>
      </c>
      <c r="N2470" t="str">
        <f t="shared" si="1272"/>
        <v>-3.94919833293267i</v>
      </c>
      <c r="O2470" t="str">
        <f t="shared" si="1273"/>
        <v>-0.691230630670585+0.722634219521014i</v>
      </c>
      <c r="P2470" t="str">
        <f t="shared" si="1274"/>
        <v>1.69123063067059-0.722634219521014i</v>
      </c>
      <c r="Q2470" t="str">
        <f t="shared" si="1275"/>
        <v>-1.69123063067059+4.67183255245368i</v>
      </c>
      <c r="R2470" t="str">
        <f t="shared" si="1276"/>
        <v>-0.252621577822089-0.270555347628134i</v>
      </c>
      <c r="S2470" t="str">
        <f t="shared" si="1277"/>
        <v>0.416398148022459i</v>
      </c>
      <c r="T2470" t="str">
        <f t="shared" si="1278"/>
        <v>0.112658745689928-0.105191157155629i</v>
      </c>
      <c r="U2470" t="e">
        <f t="shared" si="1279"/>
        <v>#DIV/0!</v>
      </c>
      <c r="V2470" t="str">
        <f t="shared" si="1280"/>
        <v>1.33333333333333E-06-0.000197953909318278i</v>
      </c>
      <c r="W2470" t="e">
        <f t="shared" si="1281"/>
        <v>#DIV/0!</v>
      </c>
      <c r="X2470" t="e">
        <f t="shared" si="1282"/>
        <v>#DIV/0!</v>
      </c>
      <c r="Y2470" t="str">
        <f t="shared" si="1283"/>
        <v>0.00083+0.538845971943721i</v>
      </c>
      <c r="Z2470" t="e">
        <f t="shared" si="1284"/>
        <v>#DIV/0!</v>
      </c>
      <c r="AA2470" t="e">
        <f t="shared" si="1285"/>
        <v>#DIV/0!</v>
      </c>
      <c r="AB2470" t="str">
        <f t="shared" si="1286"/>
        <v>0.694680528385282-0.648633607509307i</v>
      </c>
      <c r="AC2470" t="str">
        <f t="shared" si="1287"/>
        <v>0.7698927087628-0.288582279801213i</v>
      </c>
      <c r="AD2470" t="str">
        <f t="shared" si="1288"/>
        <v>1.06804457992679-0.442158840875041i</v>
      </c>
      <c r="AE2470" t="e">
        <f t="shared" si="1289"/>
        <v>#DIV/0!</v>
      </c>
      <c r="AF2470" t="str">
        <f t="shared" si="1290"/>
        <v>-19.3484583829595-0.84931290912953i</v>
      </c>
      <c r="AG2470" t="e">
        <f t="shared" si="1291"/>
        <v>#DIV/0!</v>
      </c>
      <c r="AH2470" t="e">
        <f t="shared" si="1292"/>
        <v>#DIV/0!</v>
      </c>
      <c r="AI2470" t="e">
        <f t="shared" si="1293"/>
        <v>#DIV/0!</v>
      </c>
      <c r="AJ2470" t="e">
        <f t="shared" si="1294"/>
        <v>#DIV/0!</v>
      </c>
      <c r="AK2470"/>
      <c r="AL2470"/>
      <c r="AM2470"/>
      <c r="AN2470"/>
    </row>
    <row r="2471" spans="1:40" x14ac:dyDescent="0.25">
      <c r="A2471"/>
      <c r="B2471">
        <f t="shared" si="1295"/>
        <v>537000</v>
      </c>
      <c r="C2471" s="186" t="str">
        <f t="shared" si="1263"/>
        <v>-3.41092925553257E-07+0.00586944506444473i</v>
      </c>
      <c r="D2471" s="158" t="str">
        <f t="shared" si="1264"/>
        <v>-7.66666928171247+0.0449990788274096i</v>
      </c>
      <c r="E2471" t="str">
        <f t="shared" si="1265"/>
        <v>7.99911353956362-0.0842074680708362i</v>
      </c>
      <c r="F2471" t="str">
        <f t="shared" si="1266"/>
        <v>0.999200727922054+0.0000084072912515571i</v>
      </c>
      <c r="G2471">
        <f t="shared" si="1261"/>
        <v>1</v>
      </c>
      <c r="H2471" t="str">
        <f t="shared" si="1267"/>
        <v>11.6820617232737+0.892752844682533i</v>
      </c>
      <c r="I2471" t="str">
        <f t="shared" si="1268"/>
        <v>2108.79406872215i</v>
      </c>
      <c r="J2471" t="str">
        <f t="shared" si="1262"/>
        <v>-6018.47601750231+461.336660826207i</v>
      </c>
      <c r="K2471" t="str">
        <f t="shared" si="1269"/>
        <v>0.02670144318249-0.348339963138234i</v>
      </c>
      <c r="L2471" t="str">
        <f t="shared" si="1270"/>
        <v>0.0034455710405184-0.0381116220125182i</v>
      </c>
      <c r="M2471" t="str">
        <f t="shared" si="1271"/>
        <v>0.0301470142230084-0.386451585150752i</v>
      </c>
      <c r="N2471" t="str">
        <f t="shared" si="1272"/>
        <v>-3.95656624027023i</v>
      </c>
      <c r="O2471" t="str">
        <f t="shared" si="1273"/>
        <v>-0.685887614866273+0.727707482284644i</v>
      </c>
      <c r="P2471" t="str">
        <f t="shared" si="1274"/>
        <v>1.68588761486627-0.727707482284644i</v>
      </c>
      <c r="Q2471" t="str">
        <f t="shared" si="1275"/>
        <v>-1.68588761486627+4.68427372255487i</v>
      </c>
      <c r="R2471" t="str">
        <f t="shared" si="1276"/>
        <v>-0.252212610444768-0.269131475501553i</v>
      </c>
      <c r="S2471" t="str">
        <f t="shared" si="1277"/>
        <v>0.41717501023892i</v>
      </c>
      <c r="T2471" t="str">
        <f t="shared" si="1278"/>
        <v>0.112274926047976-0.105216798344681i</v>
      </c>
      <c r="U2471" t="e">
        <f t="shared" si="1279"/>
        <v>#DIV/0!</v>
      </c>
      <c r="V2471" t="str">
        <f t="shared" si="1280"/>
        <v>1.33333333333333E-06-0.000197585280064426i</v>
      </c>
      <c r="W2471" t="e">
        <f t="shared" si="1281"/>
        <v>#DIV/0!</v>
      </c>
      <c r="X2471" t="e">
        <f t="shared" si="1282"/>
        <v>#DIV/0!</v>
      </c>
      <c r="Y2471" t="str">
        <f t="shared" si="1283"/>
        <v>0.00083+0.53985128159287i</v>
      </c>
      <c r="Z2471" t="e">
        <f t="shared" si="1284"/>
        <v>#DIV/0!</v>
      </c>
      <c r="AA2471" t="e">
        <f t="shared" si="1285"/>
        <v>#DIV/0!</v>
      </c>
      <c r="AB2471" t="str">
        <f t="shared" si="1286"/>
        <v>0.692313805499784-0.648791717158496i</v>
      </c>
      <c r="AC2471" t="str">
        <f t="shared" si="1287"/>
        <v>0.770144606612608-0.287104900682088i</v>
      </c>
      <c r="AD2471" t="str">
        <f t="shared" si="1288"/>
        <v>1.06498550781488-0.445408765787787i</v>
      </c>
      <c r="AE2471" t="e">
        <f t="shared" si="1289"/>
        <v>#DIV/0!</v>
      </c>
      <c r="AF2471" t="str">
        <f t="shared" si="1290"/>
        <v>-19.3487310049862-0.847753765855123i</v>
      </c>
      <c r="AG2471" t="e">
        <f t="shared" si="1291"/>
        <v>#DIV/0!</v>
      </c>
      <c r="AH2471" t="e">
        <f t="shared" si="1292"/>
        <v>#DIV/0!</v>
      </c>
      <c r="AI2471" t="e">
        <f t="shared" si="1293"/>
        <v>#DIV/0!</v>
      </c>
      <c r="AJ2471" t="e">
        <f t="shared" si="1294"/>
        <v>#DIV/0!</v>
      </c>
      <c r="AK2471"/>
      <c r="AL2471"/>
      <c r="AM2471"/>
      <c r="AN2471"/>
    </row>
    <row r="2472" spans="1:40" x14ac:dyDescent="0.25">
      <c r="A2472"/>
      <c r="B2472">
        <f t="shared" si="1295"/>
        <v>538000</v>
      </c>
      <c r="C2472" s="186" t="str">
        <f t="shared" si="1263"/>
        <v>-3.39826100558662E-07+0.0058585353153278i</v>
      </c>
      <c r="D2472" s="158" t="str">
        <f t="shared" si="1264"/>
        <v>-7.6666692720001+0.0449154374175132i</v>
      </c>
      <c r="E2472" t="str">
        <f t="shared" si="1265"/>
        <v>7.99911023532849-0.084364244149554i</v>
      </c>
      <c r="F2472" t="str">
        <f t="shared" si="1266"/>
        <v>0.999200728251693+8.42294381365668E-06i</v>
      </c>
      <c r="G2472">
        <f t="shared" si="1261"/>
        <v>1</v>
      </c>
      <c r="H2472" t="str">
        <f t="shared" si="1267"/>
        <v>11.6823328498245+0.891115732377822i</v>
      </c>
      <c r="I2472" t="str">
        <f t="shared" si="1268"/>
        <v>2112.72105953914i</v>
      </c>
      <c r="J2472" t="str">
        <f t="shared" si="1262"/>
        <v>-6040.91579680874+462.195760753257i</v>
      </c>
      <c r="K2472" t="str">
        <f t="shared" si="1269"/>
        <v>0.0266028180730248-0.347699822419524i</v>
      </c>
      <c r="L2472" t="str">
        <f t="shared" si="1270"/>
        <v>0.00343287749557903-0.0380419280231882i</v>
      </c>
      <c r="M2472" t="str">
        <f t="shared" si="1271"/>
        <v>0.0300356955686038-0.385741750442712i</v>
      </c>
      <c r="N2472" t="str">
        <f t="shared" si="1272"/>
        <v>-3.96393414760779i</v>
      </c>
      <c r="O2472" t="str">
        <f t="shared" si="1273"/>
        <v>-0.680507365095192+0.732741240856006i</v>
      </c>
      <c r="P2472" t="str">
        <f t="shared" si="1274"/>
        <v>1.68050736509519-0.732741240856006i</v>
      </c>
      <c r="Q2472" t="str">
        <f t="shared" si="1275"/>
        <v>-1.68050736509519+4.6966753884638i</v>
      </c>
      <c r="R2472" t="str">
        <f t="shared" si="1276"/>
        <v>-0.251801905830363-0.267711158171721i</v>
      </c>
      <c r="S2472" t="str">
        <f t="shared" si="1277"/>
        <v>0.41795187245538i</v>
      </c>
      <c r="T2472" t="str">
        <f t="shared" si="1278"/>
        <v>0.111890379835069-0.105241078029633i</v>
      </c>
      <c r="U2472" t="e">
        <f t="shared" si="1279"/>
        <v>#DIV/0!</v>
      </c>
      <c r="V2472" t="str">
        <f t="shared" si="1280"/>
        <v>1.33333333333333E-06-0.000197218021179548i</v>
      </c>
      <c r="W2472" t="e">
        <f t="shared" si="1281"/>
        <v>#DIV/0!</v>
      </c>
      <c r="X2472" t="e">
        <f t="shared" si="1282"/>
        <v>#DIV/0!</v>
      </c>
      <c r="Y2472" t="str">
        <f t="shared" si="1283"/>
        <v>0.00083+0.540856591242019i</v>
      </c>
      <c r="Z2472" t="e">
        <f t="shared" si="1284"/>
        <v>#DIV/0!</v>
      </c>
      <c r="AA2472" t="e">
        <f t="shared" si="1285"/>
        <v>#DIV/0!</v>
      </c>
      <c r="AB2472" t="str">
        <f t="shared" si="1286"/>
        <v>0.689942602405565-0.648941431450699i</v>
      </c>
      <c r="AC2472" t="str">
        <f t="shared" si="1287"/>
        <v>0.770399102263072-0.28563107443383i</v>
      </c>
      <c r="AD2472" t="str">
        <f t="shared" si="1288"/>
        <v>1.06190063595487-0.44863709062698i</v>
      </c>
      <c r="AE2472" t="e">
        <f t="shared" si="1289"/>
        <v>#DIV/0!</v>
      </c>
      <c r="AF2472" t="str">
        <f t="shared" si="1290"/>
        <v>-19.3490021218246-0.846200294960309i</v>
      </c>
      <c r="AG2472" t="e">
        <f t="shared" si="1291"/>
        <v>#DIV/0!</v>
      </c>
      <c r="AH2472" t="e">
        <f t="shared" si="1292"/>
        <v>#DIV/0!</v>
      </c>
      <c r="AI2472" t="e">
        <f t="shared" si="1293"/>
        <v>#DIV/0!</v>
      </c>
      <c r="AJ2472" t="e">
        <f t="shared" si="1294"/>
        <v>#DIV/0!</v>
      </c>
      <c r="AK2472"/>
      <c r="AL2472"/>
      <c r="AM2472"/>
      <c r="AN2472"/>
    </row>
    <row r="2473" spans="1:40" x14ac:dyDescent="0.25">
      <c r="A2473"/>
      <c r="B2473">
        <f t="shared" si="1295"/>
        <v>539000</v>
      </c>
      <c r="C2473" s="186" t="str">
        <f t="shared" si="1263"/>
        <v>-3.3856631999521E-07+0.00584766604765431i</v>
      </c>
      <c r="D2473" s="158" t="str">
        <f t="shared" si="1264"/>
        <v>-7.66666926234179+0.0448321063653497i</v>
      </c>
      <c r="E2473" t="str">
        <f t="shared" si="1265"/>
        <v>7.99910692494867-0.0845210200337959i</v>
      </c>
      <c r="F2473" t="str">
        <f t="shared" si="1266"/>
        <v>0.99920072858194+8.43859635637069E-06i</v>
      </c>
      <c r="G2473">
        <f t="shared" si="1261"/>
        <v>1</v>
      </c>
      <c r="H2473" t="str">
        <f t="shared" si="1267"/>
        <v>11.6826024821684+0.889484572143911i</v>
      </c>
      <c r="I2473" t="str">
        <f t="shared" si="1268"/>
        <v>2116.64805035612i</v>
      </c>
      <c r="J2473" t="str">
        <f t="shared" si="1262"/>
        <v>-6063.39732454178+463.054860680309i</v>
      </c>
      <c r="K2473" t="str">
        <f t="shared" si="1269"/>
        <v>0.0265047373840897-0.347062016596182i</v>
      </c>
      <c r="L2473" t="str">
        <f t="shared" si="1270"/>
        <v>0.00342025377751312-0.037972486349204i</v>
      </c>
      <c r="M2473" t="str">
        <f t="shared" si="1271"/>
        <v>0.0299249911616028-0.385034502945386i</v>
      </c>
      <c r="N2473" t="str">
        <f t="shared" si="1272"/>
        <v>-3.97130205494535i</v>
      </c>
      <c r="O2473" t="str">
        <f t="shared" si="1273"/>
        <v>-0.675090173428576+0.737735221973423i</v>
      </c>
      <c r="P2473" t="str">
        <f t="shared" si="1274"/>
        <v>1.67509017342858-0.737735221973423i</v>
      </c>
      <c r="Q2473" t="str">
        <f t="shared" si="1275"/>
        <v>-1.67509017342858+4.70903727691877i</v>
      </c>
      <c r="R2473" t="str">
        <f t="shared" si="1276"/>
        <v>-0.251389456606742-0.26629438061777i</v>
      </c>
      <c r="S2473" t="str">
        <f t="shared" si="1277"/>
        <v>0.418728734671839i</v>
      </c>
      <c r="T2473" t="str">
        <f t="shared" si="1278"/>
        <v>0.1115051090463-0.105263989074782i</v>
      </c>
      <c r="U2473" t="e">
        <f t="shared" si="1279"/>
        <v>#DIV/0!</v>
      </c>
      <c r="V2473" t="str">
        <f t="shared" si="1280"/>
        <v>1.33333333333333E-06-0.000196852125036358i</v>
      </c>
      <c r="W2473" t="e">
        <f t="shared" si="1281"/>
        <v>#DIV/0!</v>
      </c>
      <c r="X2473" t="e">
        <f t="shared" si="1282"/>
        <v>#DIV/0!</v>
      </c>
      <c r="Y2473" t="str">
        <f t="shared" si="1283"/>
        <v>0.00083+0.541861900891168i</v>
      </c>
      <c r="Z2473" t="e">
        <f t="shared" si="1284"/>
        <v>#DIV/0!</v>
      </c>
      <c r="AA2473" t="e">
        <f t="shared" si="1285"/>
        <v>#DIV/0!</v>
      </c>
      <c r="AB2473" t="str">
        <f t="shared" si="1286"/>
        <v>0.687566931404841-0.649082706385481i</v>
      </c>
      <c r="AC2473" t="str">
        <f t="shared" si="1287"/>
        <v>0.770656197121721-0.284160785926882i</v>
      </c>
      <c r="AD2473" t="str">
        <f t="shared" si="1288"/>
        <v>1.05879011734856-0.451843605240094i</v>
      </c>
      <c r="AE2473" t="e">
        <f t="shared" si="1289"/>
        <v>#DIV/0!</v>
      </c>
      <c r="AF2473" t="str">
        <f t="shared" si="1290"/>
        <v>-19.3492717445102-0.844652465778561i</v>
      </c>
      <c r="AG2473" t="e">
        <f t="shared" si="1291"/>
        <v>#DIV/0!</v>
      </c>
      <c r="AH2473" t="e">
        <f t="shared" si="1292"/>
        <v>#DIV/0!</v>
      </c>
      <c r="AI2473" t="e">
        <f t="shared" si="1293"/>
        <v>#DIV/0!</v>
      </c>
      <c r="AJ2473" t="e">
        <f t="shared" si="1294"/>
        <v>#DIV/0!</v>
      </c>
      <c r="AK2473"/>
      <c r="AL2473"/>
      <c r="AM2473"/>
      <c r="AN2473"/>
    </row>
    <row r="2474" spans="1:40" x14ac:dyDescent="0.25">
      <c r="A2474"/>
      <c r="B2474">
        <f t="shared" si="1295"/>
        <v>540000</v>
      </c>
      <c r="C2474" s="186" t="str">
        <f t="shared" si="1263"/>
        <v>-3.37313531730274E-07+0.00583683703652734i</v>
      </c>
      <c r="D2474" s="158" t="str">
        <f t="shared" si="1264"/>
        <v>-7.66666925273707+0.0447490839467096i</v>
      </c>
      <c r="E2474" t="str">
        <f t="shared" si="1265"/>
        <v>7.9991036084242-0.0846777957232006i</v>
      </c>
      <c r="F2474" t="str">
        <f t="shared" si="1266"/>
        <v>0.999200728912795+8.45424887966312E-06i</v>
      </c>
      <c r="G2474">
        <f t="shared" si="1261"/>
        <v>1</v>
      </c>
      <c r="H2474" t="str">
        <f t="shared" si="1267"/>
        <v>11.6828706312402+0.887859331808981i</v>
      </c>
      <c r="I2474" t="str">
        <f t="shared" si="1268"/>
        <v>2120.57504117311i</v>
      </c>
      <c r="J2474" t="str">
        <f t="shared" si="1262"/>
        <v>-6085.92060070144+463.913960607359i</v>
      </c>
      <c r="K2474" t="str">
        <f t="shared" si="1269"/>
        <v>0.026407197123371-0.346426532992243i</v>
      </c>
      <c r="L2474" t="str">
        <f t="shared" si="1270"/>
        <v>0.00340769937648976-0.0379032956346492i</v>
      </c>
      <c r="M2474" t="str">
        <f t="shared" si="1271"/>
        <v>0.0298148964998608-0.384329828626892i</v>
      </c>
      <c r="N2474" t="str">
        <f t="shared" si="1272"/>
        <v>-3.97866996228291i</v>
      </c>
      <c r="O2474" t="str">
        <f t="shared" si="1273"/>
        <v>-0.669636333943079+0.74268915453457i</v>
      </c>
      <c r="P2474" t="str">
        <f t="shared" si="1274"/>
        <v>1.66963633394308-0.74268915453457i</v>
      </c>
      <c r="Q2474" t="str">
        <f t="shared" si="1275"/>
        <v>-1.66963633394308+4.72135911681748i</v>
      </c>
      <c r="R2474" t="str">
        <f t="shared" si="1276"/>
        <v>-0.25097525537342-0.26488112802018i</v>
      </c>
      <c r="S2474" t="str">
        <f t="shared" si="1277"/>
        <v>0.419505596888298i</v>
      </c>
      <c r="T2474" t="str">
        <f t="shared" si="1278"/>
        <v>0.111119115714551-0.10528552430962i</v>
      </c>
      <c r="U2474" t="e">
        <f t="shared" si="1279"/>
        <v>#DIV/0!</v>
      </c>
      <c r="V2474" t="str">
        <f t="shared" si="1280"/>
        <v>1.33333333333333E-06-0.000196487584064068i</v>
      </c>
      <c r="W2474" t="e">
        <f t="shared" si="1281"/>
        <v>#DIV/0!</v>
      </c>
      <c r="X2474" t="e">
        <f t="shared" si="1282"/>
        <v>#DIV/0!</v>
      </c>
      <c r="Y2474" t="str">
        <f t="shared" si="1283"/>
        <v>0.00083+0.542867210540316i</v>
      </c>
      <c r="Z2474" t="e">
        <f t="shared" si="1284"/>
        <v>#DIV/0!</v>
      </c>
      <c r="AA2474" t="e">
        <f t="shared" si="1285"/>
        <v>#DIV/0!</v>
      </c>
      <c r="AB2474" t="str">
        <f t="shared" si="1286"/>
        <v>0.685186805032845-0.64921549774779i</v>
      </c>
      <c r="AC2474" t="str">
        <f t="shared" si="1287"/>
        <v>0.770915892683794-0.282694020227137i</v>
      </c>
      <c r="AD2474" t="str">
        <f t="shared" si="1288"/>
        <v>1.05565410678051-0.455028100551304i</v>
      </c>
      <c r="AE2474" t="e">
        <f t="shared" si="1289"/>
        <v>#DIV/0!</v>
      </c>
      <c r="AF2474" t="str">
        <f t="shared" si="1290"/>
        <v>-19.3495398839773-0.843110247862271i</v>
      </c>
      <c r="AG2474" t="e">
        <f t="shared" si="1291"/>
        <v>#DIV/0!</v>
      </c>
      <c r="AH2474" t="e">
        <f t="shared" si="1292"/>
        <v>#DIV/0!</v>
      </c>
      <c r="AI2474" t="e">
        <f t="shared" si="1293"/>
        <v>#DIV/0!</v>
      </c>
      <c r="AJ2474" t="e">
        <f t="shared" si="1294"/>
        <v>#DIV/0!</v>
      </c>
      <c r="AK2474"/>
      <c r="AL2474"/>
      <c r="AM2474"/>
      <c r="AN2474"/>
    </row>
    <row r="2475" spans="1:40" x14ac:dyDescent="0.25">
      <c r="A2475"/>
      <c r="B2475">
        <f t="shared" si="1295"/>
        <v>541000</v>
      </c>
      <c r="C2475" s="186" t="str">
        <f t="shared" si="1263"/>
        <v>-3.36067684112605E-07+0.00582604805871284i</v>
      </c>
      <c r="D2475" s="158" t="str">
        <f t="shared" si="1264"/>
        <v>-7.66666924318555+0.0446663684501318i</v>
      </c>
      <c r="E2475" t="str">
        <f t="shared" si="1265"/>
        <v>7.99910028575508-0.084834571217407i</v>
      </c>
      <c r="F2475" t="str">
        <f t="shared" si="1266"/>
        <v>0.999200729244259+8.46990138349797E-06i</v>
      </c>
      <c r="G2475">
        <f t="shared" si="1261"/>
        <v>1</v>
      </c>
      <c r="H2475" t="str">
        <f t="shared" si="1267"/>
        <v>11.6831373078752+0.886239979430927i</v>
      </c>
      <c r="I2475" t="str">
        <f t="shared" si="1268"/>
        <v>2124.5020319901i</v>
      </c>
      <c r="J2475" t="str">
        <f t="shared" si="1262"/>
        <v>-6108.48562528772+464.77306053441i</v>
      </c>
      <c r="K2475" t="str">
        <f t="shared" si="1269"/>
        <v>0.026310193335016-0.345793359022768i</v>
      </c>
      <c r="L2475" t="str">
        <f t="shared" si="1270"/>
        <v>0.00339521378731013-0.0378343545332184i</v>
      </c>
      <c r="M2475" t="str">
        <f t="shared" si="1271"/>
        <v>0.0297054071223261-0.383627713555986i</v>
      </c>
      <c r="N2475" t="str">
        <f t="shared" si="1272"/>
        <v>-3.98603786962048i</v>
      </c>
      <c r="O2475" t="str">
        <f t="shared" si="1273"/>
        <v>-0.664146142704801+0.747602769611198i</v>
      </c>
      <c r="P2475" t="str">
        <f t="shared" si="1274"/>
        <v>1.6641461427048-0.747602769611198i</v>
      </c>
      <c r="Q2475" t="str">
        <f t="shared" si="1275"/>
        <v>-1.6641461427048+4.73364063923168i</v>
      </c>
      <c r="R2475" t="str">
        <f t="shared" si="1276"/>
        <v>-0.250559294701618-0.263471385760009i</v>
      </c>
      <c r="S2475" t="str">
        <f t="shared" si="1277"/>
        <v>0.420282459104759i</v>
      </c>
      <c r="T2475" t="str">
        <f t="shared" si="1278"/>
        <v>0.110732401910955-0.10530567652875i</v>
      </c>
      <c r="U2475" t="e">
        <f t="shared" si="1279"/>
        <v>#DIV/0!</v>
      </c>
      <c r="V2475" t="str">
        <f t="shared" si="1280"/>
        <v>1.33333333333333E-06-0.000196124390747869i</v>
      </c>
      <c r="W2475" t="e">
        <f t="shared" si="1281"/>
        <v>#DIV/0!</v>
      </c>
      <c r="X2475" t="e">
        <f t="shared" si="1282"/>
        <v>#DIV/0!</v>
      </c>
      <c r="Y2475" t="str">
        <f t="shared" si="1283"/>
        <v>0.00083+0.543872520189465i</v>
      </c>
      <c r="Z2475" t="e">
        <f t="shared" si="1284"/>
        <v>#DIV/0!</v>
      </c>
      <c r="AA2475" t="e">
        <f t="shared" si="1285"/>
        <v>#DIV/0!</v>
      </c>
      <c r="AB2475" t="str">
        <f t="shared" si="1286"/>
        <v>0.682802236060674-0.64933976110744i</v>
      </c>
      <c r="AC2475" t="str">
        <f t="shared" si="1287"/>
        <v>0.77117819053158-0.281230762595281i</v>
      </c>
      <c r="AD2475" t="str">
        <f t="shared" si="1288"/>
        <v>1.05249276081066-0.458190368577565i</v>
      </c>
      <c r="AE2475" t="e">
        <f t="shared" si="1289"/>
        <v>#DIV/0!</v>
      </c>
      <c r="AF2475" t="str">
        <f t="shared" si="1290"/>
        <v>-19.3498065510607-0.841573610980795i</v>
      </c>
      <c r="AG2475" t="e">
        <f t="shared" si="1291"/>
        <v>#DIV/0!</v>
      </c>
      <c r="AH2475" t="e">
        <f t="shared" si="1292"/>
        <v>#DIV/0!</v>
      </c>
      <c r="AI2475" t="e">
        <f t="shared" si="1293"/>
        <v>#DIV/0!</v>
      </c>
      <c r="AJ2475" t="e">
        <f t="shared" si="1294"/>
        <v>#DIV/0!</v>
      </c>
      <c r="AK2475"/>
      <c r="AL2475"/>
      <c r="AM2475"/>
      <c r="AN2475"/>
    </row>
    <row r="2476" spans="1:40" x14ac:dyDescent="0.25">
      <c r="A2476"/>
      <c r="B2476">
        <f t="shared" si="1295"/>
        <v>542000</v>
      </c>
      <c r="C2476" s="186" t="str">
        <f t="shared" si="1263"/>
        <v>-3.34828725966995E-07+0.00581529889262419i</v>
      </c>
      <c r="D2476" s="158" t="str">
        <f t="shared" si="1264"/>
        <v>-7.66666923368693+0.0445839581767855i</v>
      </c>
      <c r="E2476" t="str">
        <f t="shared" si="1265"/>
        <v>7.99909695694133-0.0849913465160538i</v>
      </c>
      <c r="F2476" t="str">
        <f t="shared" si="1266"/>
        <v>0.999200729576351+8.48555386783956E-06i</v>
      </c>
      <c r="G2476">
        <f t="shared" si="1261"/>
        <v>1</v>
      </c>
      <c r="H2476" t="str">
        <f t="shared" si="1267"/>
        <v>11.6834025228103+0.884626483295379i</v>
      </c>
      <c r="I2476" t="str">
        <f t="shared" si="1268"/>
        <v>2128.42902280708i</v>
      </c>
      <c r="J2476" t="str">
        <f t="shared" si="1262"/>
        <v>-6131.09239830061+465.63216046146i</v>
      </c>
      <c r="K2476" t="str">
        <f t="shared" si="1269"/>
        <v>0.0262137220992347-0.345162482193033i</v>
      </c>
      <c r="L2476" t="str">
        <f t="shared" si="1270"/>
        <v>0.00338279650935703-0.0377656617081314i</v>
      </c>
      <c r="M2476" t="str">
        <f t="shared" si="1271"/>
        <v>0.0295965186085917-0.382928143901164i</v>
      </c>
      <c r="N2476" t="str">
        <f t="shared" si="1272"/>
        <v>-3.99340577695804i</v>
      </c>
      <c r="O2476" t="str">
        <f t="shared" si="1273"/>
        <v>-0.658619897753255+0.752475800463704i</v>
      </c>
      <c r="P2476" t="str">
        <f t="shared" si="1274"/>
        <v>1.65861989775326-0.752475800463704i</v>
      </c>
      <c r="Q2476" t="str">
        <f t="shared" si="1275"/>
        <v>-1.65861989775326+4.74588157742174i</v>
      </c>
      <c r="R2476" t="str">
        <f t="shared" si="1276"/>
        <v>-0.250141567134314-0.26206513941816i</v>
      </c>
      <c r="S2476" t="str">
        <f t="shared" si="1277"/>
        <v>0.421059321321218i</v>
      </c>
      <c r="T2476" t="str">
        <f t="shared" si="1278"/>
        <v>0.110344969745361-0.1053244384918i</v>
      </c>
      <c r="U2476" t="e">
        <f t="shared" si="1279"/>
        <v>#DIV/0!</v>
      </c>
      <c r="V2476" t="str">
        <f t="shared" si="1280"/>
        <v>1.33333333333333E-06-0.000195762537628408i</v>
      </c>
      <c r="W2476" t="e">
        <f t="shared" si="1281"/>
        <v>#DIV/0!</v>
      </c>
      <c r="X2476" t="e">
        <f t="shared" si="1282"/>
        <v>#DIV/0!</v>
      </c>
      <c r="Y2476" t="str">
        <f t="shared" si="1283"/>
        <v>0.00083+0.544877829838614i</v>
      </c>
      <c r="Z2476" t="e">
        <f t="shared" si="1284"/>
        <v>#DIV/0!</v>
      </c>
      <c r="AA2476" t="e">
        <f t="shared" si="1285"/>
        <v>#DIV/0!</v>
      </c>
      <c r="AB2476" t="str">
        <f t="shared" si="1286"/>
        <v>0.680413237498156-0.649455451818581i</v>
      </c>
      <c r="AC2476" t="str">
        <f t="shared" si="1287"/>
        <v>0.771443092333765-0.279770998486151i</v>
      </c>
      <c r="AD2476" t="str">
        <f t="shared" si="1288"/>
        <v>1.04930623776676-0.461330202444604i</v>
      </c>
      <c r="AE2476" t="e">
        <f t="shared" si="1289"/>
        <v>#DIV/0!</v>
      </c>
      <c r="AF2476" t="str">
        <f t="shared" si="1290"/>
        <v>-19.3500717564972-0.840042525118593i</v>
      </c>
      <c r="AG2476" t="e">
        <f t="shared" si="1291"/>
        <v>#DIV/0!</v>
      </c>
      <c r="AH2476" t="e">
        <f t="shared" si="1292"/>
        <v>#DIV/0!</v>
      </c>
      <c r="AI2476" t="e">
        <f t="shared" si="1293"/>
        <v>#DIV/0!</v>
      </c>
      <c r="AJ2476" t="e">
        <f t="shared" si="1294"/>
        <v>#DIV/0!</v>
      </c>
      <c r="AK2476"/>
      <c r="AL2476"/>
      <c r="AM2476"/>
      <c r="AN2476"/>
    </row>
    <row r="2477" spans="1:40" x14ac:dyDescent="0.25">
      <c r="A2477"/>
      <c r="B2477">
        <f t="shared" si="1295"/>
        <v>543000</v>
      </c>
      <c r="C2477" s="186" t="str">
        <f t="shared" si="1263"/>
        <v>-3.33596606589026E-07+0.0058045893183071i</v>
      </c>
      <c r="D2477" s="158" t="str">
        <f t="shared" si="1264"/>
        <v>-7.66666922424068+0.0445018514403544i</v>
      </c>
      <c r="E2477" t="str">
        <f t="shared" si="1265"/>
        <v>7.99909362198296-0.0851481216187799i</v>
      </c>
      <c r="F2477" t="str">
        <f t="shared" si="1266"/>
        <v>0.999200729909042+0.0000085012063326514i</v>
      </c>
      <c r="G2477">
        <f t="shared" si="1261"/>
        <v>1</v>
      </c>
      <c r="H2477" t="str">
        <f t="shared" si="1267"/>
        <v>11.6836662866845+0.883018811913595i</v>
      </c>
      <c r="I2477" t="str">
        <f t="shared" si="1268"/>
        <v>2132.35601362407i</v>
      </c>
      <c r="J2477" t="str">
        <f t="shared" si="1262"/>
        <v>-6153.74091974012+466.491260388511i</v>
      </c>
      <c r="K2477" t="str">
        <f t="shared" si="1269"/>
        <v>0.0261177795319074-0.344533890097736i</v>
      </c>
      <c r="L2477" t="str">
        <f t="shared" si="1270"/>
        <v>0.00337044704654507-0.0376972158320491i</v>
      </c>
      <c r="M2477" t="str">
        <f t="shared" si="1271"/>
        <v>0.0294882265784525-0.382231105929785i</v>
      </c>
      <c r="N2477" t="str">
        <f t="shared" si="1272"/>
        <v>-4.0007736842956i</v>
      </c>
      <c r="O2477" t="str">
        <f t="shared" si="1273"/>
        <v>-0.653057899085131+0.757307982555654i</v>
      </c>
      <c r="P2477" t="str">
        <f t="shared" si="1274"/>
        <v>1.65305789908513-0.757307982555654i</v>
      </c>
      <c r="Q2477" t="str">
        <f t="shared" si="1275"/>
        <v>-1.65305789908513+4.75808166685125i</v>
      </c>
      <c r="R2477" t="str">
        <f t="shared" si="1276"/>
        <v>-0.249722065186295-0.260662374774629i</v>
      </c>
      <c r="S2477" t="str">
        <f t="shared" si="1277"/>
        <v>0.421836183537678i</v>
      </c>
      <c r="T2477" t="str">
        <f t="shared" si="1278"/>
        <v>0.109956821366797-0.105341802923334i</v>
      </c>
      <c r="U2477" t="e">
        <f t="shared" si="1279"/>
        <v>#DIV/0!</v>
      </c>
      <c r="V2477" t="str">
        <f t="shared" si="1280"/>
        <v>1.33333333333333E-06-0.000195402017301284i</v>
      </c>
      <c r="W2477" t="e">
        <f t="shared" si="1281"/>
        <v>#DIV/0!</v>
      </c>
      <c r="X2477" t="e">
        <f t="shared" si="1282"/>
        <v>#DIV/0!</v>
      </c>
      <c r="Y2477" t="str">
        <f t="shared" si="1283"/>
        <v>0.00083+0.545883139487762i</v>
      </c>
      <c r="Z2477" t="e">
        <f t="shared" si="1284"/>
        <v>#DIV/0!</v>
      </c>
      <c r="AA2477" t="e">
        <f t="shared" si="1285"/>
        <v>#DIV/0!</v>
      </c>
      <c r="AB2477" t="str">
        <f t="shared" si="1286"/>
        <v>0.678019822596708-0.64956252501915i</v>
      </c>
      <c r="AC2477" t="str">
        <f t="shared" si="1287"/>
        <v>0.771710599844801-0.278314713548093i</v>
      </c>
      <c r="AD2477" t="str">
        <f t="shared" si="1288"/>
        <v>1.04609469773654-0.464447396402883i</v>
      </c>
      <c r="AE2477" t="e">
        <f t="shared" si="1289"/>
        <v>#DIV/0!</v>
      </c>
      <c r="AF2477" t="str">
        <f t="shared" si="1290"/>
        <v>-19.3503355109252-0.838516960473241i</v>
      </c>
      <c r="AG2477" t="e">
        <f t="shared" si="1291"/>
        <v>#DIV/0!</v>
      </c>
      <c r="AH2477" t="e">
        <f t="shared" si="1292"/>
        <v>#DIV/0!</v>
      </c>
      <c r="AI2477" t="e">
        <f t="shared" si="1293"/>
        <v>#DIV/0!</v>
      </c>
      <c r="AJ2477" t="e">
        <f t="shared" si="1294"/>
        <v>#DIV/0!</v>
      </c>
      <c r="AK2477"/>
      <c r="AL2477"/>
      <c r="AM2477"/>
      <c r="AN2477"/>
    </row>
    <row r="2478" spans="1:40" x14ac:dyDescent="0.25">
      <c r="A2478"/>
      <c r="B2478">
        <f t="shared" si="1295"/>
        <v>544000</v>
      </c>
      <c r="C2478" s="186" t="str">
        <f t="shared" si="1263"/>
        <v>-3.32371275739894E-07+0.00579391911742463i</v>
      </c>
      <c r="D2478" s="158" t="str">
        <f t="shared" si="1264"/>
        <v>-7.66666921484648+0.0444200465669222i</v>
      </c>
      <c r="E2478" t="str">
        <f t="shared" si="1265"/>
        <v>7.99909028087999-0.0853048965252239i</v>
      </c>
      <c r="F2478" t="str">
        <f t="shared" si="1266"/>
        <v>0.999200730242352+8.51685877789779E-06i</v>
      </c>
      <c r="G2478">
        <f t="shared" si="1261"/>
        <v>1</v>
      </c>
      <c r="H2478" t="str">
        <f t="shared" si="1267"/>
        <v>11.6839286100408+0.881416934020593i</v>
      </c>
      <c r="I2478" t="str">
        <f t="shared" si="1268"/>
        <v>2136.28300444106i</v>
      </c>
      <c r="J2478" t="str">
        <f t="shared" si="1262"/>
        <v>-6176.43118960625+467.350360315562i</v>
      </c>
      <c r="K2478" t="str">
        <f t="shared" si="1269"/>
        <v>0.0260223617841957-0.343907570420188i</v>
      </c>
      <c r="L2478" t="str">
        <f t="shared" si="1270"/>
        <v>0.00335816490727211-0.0376290155869936i</v>
      </c>
      <c r="M2478" t="str">
        <f t="shared" si="1271"/>
        <v>0.0293805266914678-0.381536586007182i</v>
      </c>
      <c r="N2478" t="str">
        <f t="shared" si="1272"/>
        <v>-4.00814159163316i</v>
      </c>
      <c r="O2478" t="str">
        <f t="shared" si="1273"/>
        <v>-0.64746044863805+0.762099053568114i</v>
      </c>
      <c r="P2478" t="str">
        <f t="shared" si="1274"/>
        <v>1.64746044863805-0.762099053568114i</v>
      </c>
      <c r="Q2478" t="str">
        <f t="shared" si="1275"/>
        <v>-1.64746044863805+4.77024064520127i</v>
      </c>
      <c r="R2478" t="str">
        <f t="shared" si="1276"/>
        <v>-0.249300781344229-0.259263077807826i</v>
      </c>
      <c r="S2478" t="str">
        <f t="shared" si="1277"/>
        <v>0.422613045754139i</v>
      </c>
      <c r="T2478" t="str">
        <f t="shared" si="1278"/>
        <v>0.109567958963958-0.105357762512771i</v>
      </c>
      <c r="U2478" t="e">
        <f t="shared" si="1279"/>
        <v>#DIV/0!</v>
      </c>
      <c r="V2478" t="str">
        <f t="shared" si="1280"/>
        <v>1.33333333333333E-06-0.000195042822416538i</v>
      </c>
      <c r="W2478" t="e">
        <f t="shared" si="1281"/>
        <v>#DIV/0!</v>
      </c>
      <c r="X2478" t="e">
        <f t="shared" si="1282"/>
        <v>#DIV/0!</v>
      </c>
      <c r="Y2478" t="str">
        <f t="shared" si="1283"/>
        <v>0.00083+0.546888449136911i</v>
      </c>
      <c r="Z2478" t="e">
        <f t="shared" si="1284"/>
        <v>#DIV/0!</v>
      </c>
      <c r="AA2478" t="e">
        <f t="shared" si="1285"/>
        <v>#DIV/0!</v>
      </c>
      <c r="AB2478" t="str">
        <f t="shared" si="1286"/>
        <v>0.675622004852342-0.649660935630373i</v>
      </c>
      <c r="AC2478" t="str">
        <f t="shared" si="1287"/>
        <v>0.771980714904263-0.276861893622382i</v>
      </c>
      <c r="AD2478" t="str">
        <f t="shared" si="1288"/>
        <v>1.04285830255994-0.467541745843438i</v>
      </c>
      <c r="AE2478" t="e">
        <f t="shared" si="1289"/>
        <v>#DIV/0!</v>
      </c>
      <c r="AF2478" t="str">
        <f t="shared" si="1290"/>
        <v>-19.3505978248873-0.836996887453671i</v>
      </c>
      <c r="AG2478" t="e">
        <f t="shared" si="1291"/>
        <v>#DIV/0!</v>
      </c>
      <c r="AH2478" t="e">
        <f t="shared" si="1292"/>
        <v>#DIV/0!</v>
      </c>
      <c r="AI2478" t="e">
        <f t="shared" si="1293"/>
        <v>#DIV/0!</v>
      </c>
      <c r="AJ2478" t="e">
        <f t="shared" si="1294"/>
        <v>#DIV/0!</v>
      </c>
      <c r="AK2478"/>
      <c r="AL2478"/>
      <c r="AM2478"/>
      <c r="AN2478"/>
    </row>
    <row r="2479" spans="1:40" x14ac:dyDescent="0.25">
      <c r="A2479"/>
      <c r="B2479">
        <f t="shared" si="1295"/>
        <v>545000</v>
      </c>
      <c r="C2479" s="186" t="str">
        <f t="shared" si="1263"/>
        <v>-3.3115268364127E-07+0.00578328807324226i</v>
      </c>
      <c r="D2479" s="158" t="str">
        <f t="shared" si="1264"/>
        <v>-7.66666920550388+0.0443385418948573i</v>
      </c>
      <c r="E2479" t="str">
        <f t="shared" si="1265"/>
        <v>7.99908693363244-0.0854616712350248i</v>
      </c>
      <c r="F2479" t="str">
        <f t="shared" si="1266"/>
        <v>0.99920073057628+8.53251120354276E-06i</v>
      </c>
      <c r="G2479">
        <f t="shared" si="1261"/>
        <v>1</v>
      </c>
      <c r="H2479" t="str">
        <f t="shared" si="1267"/>
        <v>11.6841895033266+0.87982081857308i</v>
      </c>
      <c r="I2479" t="str">
        <f t="shared" si="1268"/>
        <v>2140.20999525805i</v>
      </c>
      <c r="J2479" t="str">
        <f t="shared" si="1262"/>
        <v>-6199.16320789899+468.209460242612i</v>
      </c>
      <c r="K2479" t="str">
        <f t="shared" si="1269"/>
        <v>0.02592746504216-0.343283510931541i</v>
      </c>
      <c r="L2479" t="str">
        <f t="shared" si="1270"/>
        <v>0.00334594960437033-0.0375610596642641i</v>
      </c>
      <c r="M2479" t="str">
        <f t="shared" si="1271"/>
        <v>0.0292734146465303-0.380844570595805i</v>
      </c>
      <c r="N2479" t="str">
        <f t="shared" si="1272"/>
        <v>-4.01550949897072i</v>
      </c>
      <c r="O2479" t="str">
        <f t="shared" si="1273"/>
        <v>-0.641827850274159+0.766848753413899i</v>
      </c>
      <c r="P2479" t="str">
        <f t="shared" si="1274"/>
        <v>1.64182785027416-0.766848753413899i</v>
      </c>
      <c r="Q2479" t="str">
        <f t="shared" si="1275"/>
        <v>-1.64182785027416+4.78235825238462i</v>
      </c>
      <c r="R2479" t="str">
        <f t="shared" si="1276"/>
        <v>-0.248877708066725-0.257867234693866i</v>
      </c>
      <c r="S2479" t="str">
        <f t="shared" si="1277"/>
        <v>0.423389907970598i</v>
      </c>
      <c r="T2479" t="str">
        <f t="shared" si="1278"/>
        <v>0.109178384765669-0.105372309914304i</v>
      </c>
      <c r="U2479" t="e">
        <f t="shared" si="1279"/>
        <v>#DIV/0!</v>
      </c>
      <c r="V2479" t="str">
        <f t="shared" si="1280"/>
        <v>1.33333333333333E-06-0.00019468494567816i</v>
      </c>
      <c r="W2479" t="e">
        <f t="shared" si="1281"/>
        <v>#DIV/0!</v>
      </c>
      <c r="X2479" t="e">
        <f t="shared" si="1282"/>
        <v>#DIV/0!</v>
      </c>
      <c r="Y2479" t="str">
        <f t="shared" si="1283"/>
        <v>0.00083+0.54789375878606i</v>
      </c>
      <c r="Z2479" t="e">
        <f t="shared" si="1284"/>
        <v>#DIV/0!</v>
      </c>
      <c r="AA2479" t="e">
        <f t="shared" si="1285"/>
        <v>#DIV/0!</v>
      </c>
      <c r="AB2479" t="str">
        <f t="shared" si="1286"/>
        <v>0.67321979800852-0.649750638356261i</v>
      </c>
      <c r="AC2479" t="str">
        <f t="shared" si="1287"/>
        <v>0.772253439436216-0.2754125247426i</v>
      </c>
      <c r="AD2479" t="str">
        <f t="shared" si="1288"/>
        <v>1.03959721582092-0.470613047313803i</v>
      </c>
      <c r="AE2479" t="e">
        <f t="shared" si="1289"/>
        <v>#DIV/0!</v>
      </c>
      <c r="AF2479" t="str">
        <f t="shared" si="1290"/>
        <v>-19.3508587088305-0.835482276678223i</v>
      </c>
      <c r="AG2479" t="e">
        <f t="shared" si="1291"/>
        <v>#DIV/0!</v>
      </c>
      <c r="AH2479" t="e">
        <f t="shared" si="1292"/>
        <v>#DIV/0!</v>
      </c>
      <c r="AI2479" t="e">
        <f t="shared" si="1293"/>
        <v>#DIV/0!</v>
      </c>
      <c r="AJ2479" t="e">
        <f t="shared" si="1294"/>
        <v>#DIV/0!</v>
      </c>
      <c r="AK2479"/>
      <c r="AL2479"/>
      <c r="AM2479"/>
      <c r="AN2479"/>
    </row>
    <row r="2480" spans="1:40" x14ac:dyDescent="0.25">
      <c r="A2480"/>
      <c r="B2480">
        <f t="shared" si="1295"/>
        <v>546000</v>
      </c>
      <c r="C2480" s="186" t="str">
        <f t="shared" si="1263"/>
        <v>-3.29940780970253E-07+0.00577269597061327i</v>
      </c>
      <c r="D2480" s="158" t="str">
        <f t="shared" si="1264"/>
        <v>-7.66666919621265+0.0442573357747018i</v>
      </c>
      <c r="E2480" t="str">
        <f t="shared" si="1265"/>
        <v>7.99908358024032-0.0856184457478213i</v>
      </c>
      <c r="F2480" t="str">
        <f t="shared" si="1266"/>
        <v>0.999200730910817+8.54816360955012E-06i</v>
      </c>
      <c r="G2480">
        <f t="shared" si="1261"/>
        <v>1</v>
      </c>
      <c r="H2480" t="str">
        <f t="shared" si="1267"/>
        <v>11.6844489768953+0.878230434747575i</v>
      </c>
      <c r="I2480" t="str">
        <f t="shared" si="1268"/>
        <v>2144.13698607503i</v>
      </c>
      <c r="J2480" t="str">
        <f t="shared" si="1262"/>
        <v>-6221.93697461835+469.068560169663i</v>
      </c>
      <c r="K2480" t="str">
        <f t="shared" si="1269"/>
        <v>0.0258330855263808-0.342661699490006i</v>
      </c>
      <c r="L2480" t="str">
        <f t="shared" si="1270"/>
        <v>0.00333380065505894-0.0374933467643578i</v>
      </c>
      <c r="M2480" t="str">
        <f t="shared" si="1271"/>
        <v>0.0291668861814397-0.380155046254364i</v>
      </c>
      <c r="N2480" t="str">
        <f t="shared" si="1272"/>
        <v>-4.02287740630828i</v>
      </c>
      <c r="O2480" t="str">
        <f t="shared" si="1273"/>
        <v>-0.636160409763639+0.771556824251694i</v>
      </c>
      <c r="P2480" t="str">
        <f t="shared" si="1274"/>
        <v>1.63616040976364-0.771556824251694i</v>
      </c>
      <c r="Q2480" t="str">
        <f t="shared" si="1275"/>
        <v>-1.63616040976364+4.79443423055997i</v>
      </c>
      <c r="R2480" t="str">
        <f t="shared" si="1276"/>
        <v>-0.248452837784405-0.256474831805911i</v>
      </c>
      <c r="S2480" t="str">
        <f t="shared" si="1277"/>
        <v>0.424166770187057i</v>
      </c>
      <c r="T2480" t="str">
        <f t="shared" si="1278"/>
        <v>0.108788101041382-0.10538543774682i</v>
      </c>
      <c r="U2480" t="e">
        <f t="shared" si="1279"/>
        <v>#DIV/0!</v>
      </c>
      <c r="V2480" t="str">
        <f t="shared" si="1280"/>
        <v>1.33333333333333E-06-0.000194328379843584i</v>
      </c>
      <c r="W2480" t="e">
        <f t="shared" si="1281"/>
        <v>#DIV/0!</v>
      </c>
      <c r="X2480" t="e">
        <f t="shared" si="1282"/>
        <v>#DIV/0!</v>
      </c>
      <c r="Y2480" t="str">
        <f t="shared" si="1283"/>
        <v>0.00083+0.548899068435209i</v>
      </c>
      <c r="Z2480" t="e">
        <f t="shared" si="1284"/>
        <v>#DIV/0!</v>
      </c>
      <c r="AA2480" t="e">
        <f t="shared" si="1285"/>
        <v>#DIV/0!</v>
      </c>
      <c r="AB2480" t="str">
        <f t="shared" si="1286"/>
        <v>0.670813216059223-0.649831587683124i</v>
      </c>
      <c r="AC2480" t="str">
        <f t="shared" si="1287"/>
        <v>0.77252877544858-0.27396659313409i</v>
      </c>
      <c r="AD2480" t="str">
        <f t="shared" si="1288"/>
        <v>1.03631160283938-0.47366109853373i</v>
      </c>
      <c r="AE2480" t="e">
        <f t="shared" si="1289"/>
        <v>#DIV/0!</v>
      </c>
      <c r="AF2480" t="str">
        <f t="shared" si="1290"/>
        <v>-19.3511181731079-0.833973098972873i</v>
      </c>
      <c r="AG2480" t="e">
        <f t="shared" si="1291"/>
        <v>#DIV/0!</v>
      </c>
      <c r="AH2480" t="e">
        <f t="shared" si="1292"/>
        <v>#DIV/0!</v>
      </c>
      <c r="AI2480" t="e">
        <f t="shared" si="1293"/>
        <v>#DIV/0!</v>
      </c>
      <c r="AJ2480" t="e">
        <f t="shared" si="1294"/>
        <v>#DIV/0!</v>
      </c>
      <c r="AK2480"/>
      <c r="AL2480"/>
      <c r="AM2480"/>
      <c r="AN2480"/>
    </row>
    <row r="2481" spans="1:40" x14ac:dyDescent="0.25">
      <c r="A2481"/>
      <c r="B2481">
        <f t="shared" si="1295"/>
        <v>547000</v>
      </c>
      <c r="C2481" s="186" t="str">
        <f t="shared" si="1263"/>
        <v>-3.28735518854386E-07+0.00576214259596427i</v>
      </c>
      <c r="D2481" s="158" t="str">
        <f t="shared" si="1264"/>
        <v>-7.66666918697232+0.0441764265690594i</v>
      </c>
      <c r="E2481" t="str">
        <f t="shared" si="1265"/>
        <v>7.99908022070364-0.0857752200632522i</v>
      </c>
      <c r="F2481" t="str">
        <f t="shared" si="1266"/>
        <v>0.999200731245962+8.56381599588385E-06i</v>
      </c>
      <c r="G2481">
        <f t="shared" si="1261"/>
        <v>1</v>
      </c>
      <c r="H2481" t="str">
        <f t="shared" si="1267"/>
        <v>11.6847070410066+0.876645751938449i</v>
      </c>
      <c r="I2481" t="str">
        <f t="shared" si="1268"/>
        <v>2148.06397689202i</v>
      </c>
      <c r="J2481" t="str">
        <f t="shared" si="1262"/>
        <v>-6244.75248976433+469.927660096713i</v>
      </c>
      <c r="K2481" t="str">
        <f t="shared" si="1269"/>
        <v>0.0257392194915854-0.342042124040089i</v>
      </c>
      <c r="L2481" t="str">
        <f t="shared" si="1270"/>
        <v>0.00332171758089673-0.0374258755968898i</v>
      </c>
      <c r="M2481" t="str">
        <f t="shared" si="1271"/>
        <v>0.0290609370724821-0.379467999636979i</v>
      </c>
      <c r="N2481" t="str">
        <f t="shared" si="1272"/>
        <v>-4.03024531364584i</v>
      </c>
      <c r="O2481" t="str">
        <f t="shared" si="1273"/>
        <v>-0.630458434768106+0.776223010500043i</v>
      </c>
      <c r="P2481" t="str">
        <f t="shared" si="1274"/>
        <v>1.63045843476811-0.776223010500043i</v>
      </c>
      <c r="Q2481" t="str">
        <f t="shared" si="1275"/>
        <v>-1.63045843476811+4.80646832414588i</v>
      </c>
      <c r="R2481" t="str">
        <f t="shared" si="1276"/>
        <v>-0.248026162899978-0.255085855713518i</v>
      </c>
      <c r="S2481" t="str">
        <f t="shared" si="1277"/>
        <v>0.424943632403518i</v>
      </c>
      <c r="T2481" t="str">
        <f t="shared" si="1278"/>
        <v>0.108397110101662-0.105397138593823i</v>
      </c>
      <c r="U2481" t="e">
        <f t="shared" si="1279"/>
        <v>#DIV/0!</v>
      </c>
      <c r="V2481" t="str">
        <f t="shared" si="1280"/>
        <v>1.33333333333333E-06-0.000193973117723212i</v>
      </c>
      <c r="W2481" t="e">
        <f t="shared" si="1281"/>
        <v>#DIV/0!</v>
      </c>
      <c r="X2481" t="e">
        <f t="shared" si="1282"/>
        <v>#DIV/0!</v>
      </c>
      <c r="Y2481" t="str">
        <f t="shared" si="1283"/>
        <v>0.00083+0.549904378084357i</v>
      </c>
      <c r="Z2481" t="e">
        <f t="shared" si="1284"/>
        <v>#DIV/0!</v>
      </c>
      <c r="AA2481" t="e">
        <f t="shared" si="1285"/>
        <v>#DIV/0!</v>
      </c>
      <c r="AB2481" t="str">
        <f t="shared" si="1286"/>
        <v>0.668402273251941-0.649903737879088i</v>
      </c>
      <c r="AC2481" t="str">
        <f t="shared" si="1287"/>
        <v>0.772806725032506-0.272524085213399i</v>
      </c>
      <c r="AD2481" t="str">
        <f t="shared" si="1288"/>
        <v>1.03300163066271-0.476685698410929i</v>
      </c>
      <c r="AE2481" t="e">
        <f t="shared" si="1289"/>
        <v>#DIV/0!</v>
      </c>
      <c r="AF2481" t="str">
        <f t="shared" si="1290"/>
        <v>-19.3513762279789-0.83246932536939i</v>
      </c>
      <c r="AG2481" t="e">
        <f t="shared" si="1291"/>
        <v>#DIV/0!</v>
      </c>
      <c r="AH2481" t="e">
        <f t="shared" si="1292"/>
        <v>#DIV/0!</v>
      </c>
      <c r="AI2481" t="e">
        <f t="shared" si="1293"/>
        <v>#DIV/0!</v>
      </c>
      <c r="AJ2481" t="e">
        <f t="shared" si="1294"/>
        <v>#DIV/0!</v>
      </c>
      <c r="AK2481"/>
      <c r="AL2481"/>
      <c r="AM2481"/>
      <c r="AN2481"/>
    </row>
    <row r="2482" spans="1:40" x14ac:dyDescent="0.25">
      <c r="A2482"/>
      <c r="B2482">
        <f t="shared" si="1295"/>
        <v>548000</v>
      </c>
      <c r="C2482" s="186" t="str">
        <f t="shared" si="1263"/>
        <v>-3.27536848866713E-07+0.00575162773728078i</v>
      </c>
      <c r="D2482" s="158" t="str">
        <f t="shared" si="1264"/>
        <v>-7.66666917778252+0.044095812652486i</v>
      </c>
      <c r="E2482" t="str">
        <f t="shared" si="1265"/>
        <v>7.99907685502243-0.0859319941809563i</v>
      </c>
      <c r="F2482" t="str">
        <f t="shared" si="1266"/>
        <v>0.999200731581726+8.57946836250814E-06i</v>
      </c>
      <c r="G2482">
        <f t="shared" si="1261"/>
        <v>1</v>
      </c>
      <c r="H2482" t="str">
        <f t="shared" si="1267"/>
        <v>11.684963705828+0.875066739756008i</v>
      </c>
      <c r="I2482" t="str">
        <f t="shared" si="1268"/>
        <v>2151.99096770901i</v>
      </c>
      <c r="J2482" t="str">
        <f t="shared" si="1262"/>
        <v>-6267.60975333692+470.786760023765i</v>
      </c>
      <c r="K2482" t="str">
        <f t="shared" si="1269"/>
        <v>0.0256458632262789-0.341424772611822i</v>
      </c>
      <c r="L2482" t="str">
        <f t="shared" si="1270"/>
        <v>0.00330969990773537-0.0373586448805128i</v>
      </c>
      <c r="M2482" t="str">
        <f t="shared" si="1271"/>
        <v>0.0289555631340143-0.378783417492335i</v>
      </c>
      <c r="N2482" t="str">
        <f t="shared" si="1272"/>
        <v>-4.0376132209834i</v>
      </c>
      <c r="O2482" t="str">
        <f t="shared" si="1273"/>
        <v>-0.624722234823908+0.780847058851234i</v>
      </c>
      <c r="P2482" t="str">
        <f t="shared" si="1274"/>
        <v>1.62472223482391-0.780847058851234i</v>
      </c>
      <c r="Q2482" t="str">
        <f t="shared" si="1275"/>
        <v>-1.62472223482391+4.81846027983463i</v>
      </c>
      <c r="R2482" t="str">
        <f t="shared" si="1276"/>
        <v>-0.247597675788319-0.253700293182008i</v>
      </c>
      <c r="S2482" t="str">
        <f t="shared" si="1277"/>
        <v>0.425720494619977i</v>
      </c>
      <c r="T2482" t="str">
        <f t="shared" si="1278"/>
        <v>0.108005414298678-0.10540740500336i</v>
      </c>
      <c r="U2482" t="e">
        <f t="shared" si="1279"/>
        <v>#DIV/0!</v>
      </c>
      <c r="V2482" t="str">
        <f t="shared" si="1280"/>
        <v>1.33333333333333E-06-0.000193619152179921i</v>
      </c>
      <c r="W2482" t="e">
        <f t="shared" si="1281"/>
        <v>#DIV/0!</v>
      </c>
      <c r="X2482" t="e">
        <f t="shared" si="1282"/>
        <v>#DIV/0!</v>
      </c>
      <c r="Y2482" t="str">
        <f t="shared" si="1283"/>
        <v>0.00083+0.550909687733506i</v>
      </c>
      <c r="Z2482" t="e">
        <f t="shared" si="1284"/>
        <v>#DIV/0!</v>
      </c>
      <c r="AA2482" t="e">
        <f t="shared" si="1285"/>
        <v>#DIV/0!</v>
      </c>
      <c r="AB2482" t="str">
        <f t="shared" si="1286"/>
        <v>0.665986984090706-0.649967042993645i</v>
      </c>
      <c r="AC2482" t="str">
        <f t="shared" si="1287"/>
        <v>0.77308729036175-0.271084987587722i</v>
      </c>
      <c r="AD2482" t="str">
        <f t="shared" si="1288"/>
        <v>1.02966746805734-0.479686647056782i</v>
      </c>
      <c r="AE2482" t="e">
        <f t="shared" si="1289"/>
        <v>#DIV/0!</v>
      </c>
      <c r="AF2482" t="str">
        <f t="shared" si="1290"/>
        <v>-19.3516328836105-0.830970927103522i</v>
      </c>
      <c r="AG2482" t="e">
        <f t="shared" si="1291"/>
        <v>#DIV/0!</v>
      </c>
      <c r="AH2482" t="e">
        <f t="shared" si="1292"/>
        <v>#DIV/0!</v>
      </c>
      <c r="AI2482" t="e">
        <f t="shared" si="1293"/>
        <v>#DIV/0!</v>
      </c>
      <c r="AJ2482" t="e">
        <f t="shared" si="1294"/>
        <v>#DIV/0!</v>
      </c>
      <c r="AK2482"/>
      <c r="AL2482"/>
      <c r="AM2482"/>
      <c r="AN2482"/>
    </row>
    <row r="2483" spans="1:40" x14ac:dyDescent="0.25">
      <c r="A2483"/>
      <c r="B2483">
        <f t="shared" si="1295"/>
        <v>549000</v>
      </c>
      <c r="C2483" s="186" t="str">
        <f t="shared" si="1263"/>
        <v>-3.26344723020926E-07+0.00574115118409301i</v>
      </c>
      <c r="D2483" s="158" t="str">
        <f t="shared" si="1264"/>
        <v>-7.66666916864286+0.0440154924113798i</v>
      </c>
      <c r="E2483" t="str">
        <f t="shared" si="1265"/>
        <v>7.99907348319669-0.0860887681005725i</v>
      </c>
      <c r="F2483" t="str">
        <f t="shared" si="1266"/>
        <v>0.999200731918097+0.0000085951207093868i</v>
      </c>
      <c r="G2483">
        <f t="shared" si="1261"/>
        <v>1</v>
      </c>
      <c r="H2483" t="str">
        <f t="shared" si="1267"/>
        <v>11.6852189814358+0.873493368024646i</v>
      </c>
      <c r="I2483" t="str">
        <f t="shared" si="1268"/>
        <v>2155.917958526i</v>
      </c>
      <c r="J2483" t="str">
        <f t="shared" si="1262"/>
        <v>-6290.50876533613+471.645859950815i</v>
      </c>
      <c r="K2483" t="str">
        <f t="shared" si="1269"/>
        <v>0.0255530130523796-0.34080963332002i</v>
      </c>
      <c r="L2483" t="str">
        <f t="shared" si="1270"/>
        <v>0.00329774716567367-0.0372916533428407i</v>
      </c>
      <c r="M2483" t="str">
        <f t="shared" si="1271"/>
        <v>0.0288507602180533-0.378101286662861i</v>
      </c>
      <c r="N2483" t="str">
        <f t="shared" si="1272"/>
        <v>-4.04498112832096i</v>
      </c>
      <c r="O2483" t="str">
        <f t="shared" si="1273"/>
        <v>-0.618952121325322+0.785428718285042i</v>
      </c>
      <c r="P2483" t="str">
        <f t="shared" si="1274"/>
        <v>1.61895212132532-0.785428718285042i</v>
      </c>
      <c r="Q2483" t="str">
        <f t="shared" si="1275"/>
        <v>-1.61895212132532+4.830409846606i</v>
      </c>
      <c r="R2483" t="str">
        <f t="shared" si="1276"/>
        <v>-0.247167368796551-0.252318131171854i</v>
      </c>
      <c r="S2483" t="str">
        <f t="shared" si="1277"/>
        <v>0.426497356836437i</v>
      </c>
      <c r="T2483" t="str">
        <f t="shared" si="1278"/>
        <v>0.107613016026705-0.105416229487946i</v>
      </c>
      <c r="U2483" t="e">
        <f t="shared" si="1279"/>
        <v>#DIV/0!</v>
      </c>
      <c r="V2483" t="str">
        <f t="shared" si="1280"/>
        <v>1.33333333333333E-06-0.000193266476128592i</v>
      </c>
      <c r="W2483" t="e">
        <f t="shared" si="1281"/>
        <v>#DIV/0!</v>
      </c>
      <c r="X2483" t="e">
        <f t="shared" si="1282"/>
        <v>#DIV/0!</v>
      </c>
      <c r="Y2483" t="str">
        <f t="shared" si="1283"/>
        <v>0.00083+0.551914997382655i</v>
      </c>
      <c r="Z2483" t="e">
        <f t="shared" si="1284"/>
        <v>#DIV/0!</v>
      </c>
      <c r="AA2483" t="e">
        <f t="shared" si="1285"/>
        <v>#DIV/0!</v>
      </c>
      <c r="AB2483" t="str">
        <f t="shared" si="1286"/>
        <v>0.663567363339185-0.650021456857188i</v>
      </c>
      <c r="AC2483" t="str">
        <f t="shared" si="1287"/>
        <v>0.773370473692054-0.269649287054404i</v>
      </c>
      <c r="AD2483" t="str">
        <f t="shared" si="1288"/>
        <v>1.02630928549999-0.482663745801907i</v>
      </c>
      <c r="AE2483" t="e">
        <f t="shared" si="1289"/>
        <v>#DIV/0!</v>
      </c>
      <c r="AF2483" t="str">
        <f t="shared" si="1290"/>
        <v>-19.3518881500787-0.829477875613266i</v>
      </c>
      <c r="AG2483" t="e">
        <f t="shared" si="1291"/>
        <v>#DIV/0!</v>
      </c>
      <c r="AH2483" t="e">
        <f t="shared" si="1292"/>
        <v>#DIV/0!</v>
      </c>
      <c r="AI2483" t="e">
        <f t="shared" si="1293"/>
        <v>#DIV/0!</v>
      </c>
      <c r="AJ2483" t="e">
        <f t="shared" si="1294"/>
        <v>#DIV/0!</v>
      </c>
      <c r="AK2483"/>
      <c r="AL2483"/>
      <c r="AM2483"/>
      <c r="AN2483"/>
    </row>
    <row r="2484" spans="1:40" x14ac:dyDescent="0.25">
      <c r="A2484"/>
      <c r="B2484">
        <f t="shared" si="1295"/>
        <v>550000</v>
      </c>
      <c r="C2484" s="186" t="str">
        <f t="shared" si="1263"/>
        <v>-3.25159093766561E-07+0.00573071272746194i</v>
      </c>
      <c r="D2484" s="158" t="str">
        <f t="shared" si="1264"/>
        <v>-7.66666915955303+0.0439354642438749i</v>
      </c>
      <c r="E2484" t="str">
        <f t="shared" si="1265"/>
        <v>7.99907010522645-0.0862455418217395i</v>
      </c>
      <c r="F2484" t="str">
        <f t="shared" si="1266"/>
        <v>0.999200732255088+8.61077303648402E-06i</v>
      </c>
      <c r="G2484">
        <f t="shared" si="1261"/>
        <v>1</v>
      </c>
      <c r="H2484" t="str">
        <f t="shared" si="1267"/>
        <v>11.6854728778158+0.87192560678094i</v>
      </c>
      <c r="I2484" t="str">
        <f t="shared" si="1268"/>
        <v>2159.84494934298i</v>
      </c>
      <c r="J2484" t="str">
        <f t="shared" si="1262"/>
        <v>-6313.44952576196+472.504959877866i</v>
      </c>
      <c r="K2484" t="str">
        <f t="shared" si="1269"/>
        <v>0.0254606653248599-0.340196694363527i</v>
      </c>
      <c r="L2484" t="str">
        <f t="shared" si="1270"/>
        <v>0.00328585888901203-0.0372248997203701i</v>
      </c>
      <c r="M2484" t="str">
        <f t="shared" si="1271"/>
        <v>0.0287465242138719-0.377421594083897i</v>
      </c>
      <c r="N2484" t="str">
        <f t="shared" si="1272"/>
        <v>-4.05234903565852i</v>
      </c>
      <c r="O2484" t="str">
        <f t="shared" si="1273"/>
        <v>-0.61314840750765+0.789967740082361i</v>
      </c>
      <c r="P2484" t="str">
        <f t="shared" si="1274"/>
        <v>1.61314840750765-0.789967740082361i</v>
      </c>
      <c r="Q2484" t="str">
        <f t="shared" si="1275"/>
        <v>-1.61314840750765+4.84231677574088i</v>
      </c>
      <c r="R2484" t="str">
        <f t="shared" si="1276"/>
        <v>-0.246735234244132-0.250939356838088i</v>
      </c>
      <c r="S2484" t="str">
        <f t="shared" si="1277"/>
        <v>0.427274219052898i</v>
      </c>
      <c r="T2484" t="str">
        <f t="shared" si="1278"/>
        <v>0.107219917722631-0.105423604524495i</v>
      </c>
      <c r="U2484" t="e">
        <f t="shared" si="1279"/>
        <v>#DIV/0!</v>
      </c>
      <c r="V2484" t="str">
        <f t="shared" si="1280"/>
        <v>1.33333333333333E-06-0.000192915082535631i</v>
      </c>
      <c r="W2484" t="e">
        <f t="shared" si="1281"/>
        <v>#DIV/0!</v>
      </c>
      <c r="X2484" t="e">
        <f t="shared" si="1282"/>
        <v>#DIV/0!</v>
      </c>
      <c r="Y2484" t="str">
        <f t="shared" si="1283"/>
        <v>0.00083+0.552920307031804i</v>
      </c>
      <c r="Z2484" t="e">
        <f t="shared" si="1284"/>
        <v>#DIV/0!</v>
      </c>
      <c r="AA2484" t="e">
        <f t="shared" si="1285"/>
        <v>#DIV/0!</v>
      </c>
      <c r="AB2484" t="str">
        <f t="shared" si="1286"/>
        <v>0.661143426023807-0.650066933080586i</v>
      </c>
      <c r="AC2484" t="str">
        <f t="shared" si="1287"/>
        <v>0.773656277360531-0.268216970600433i</v>
      </c>
      <c r="AD2484" t="str">
        <f t="shared" si="1288"/>
        <v>1.02292725516893-0.485616797211716i</v>
      </c>
      <c r="AE2484" t="e">
        <f t="shared" si="1289"/>
        <v>#DIV/0!</v>
      </c>
      <c r="AF2484" t="str">
        <f t="shared" si="1290"/>
        <v>-19.3521420373688-0.827990142537065i</v>
      </c>
      <c r="AG2484" t="e">
        <f t="shared" si="1291"/>
        <v>#DIV/0!</v>
      </c>
      <c r="AH2484" t="e">
        <f t="shared" si="1292"/>
        <v>#DIV/0!</v>
      </c>
      <c r="AI2484" t="e">
        <f t="shared" si="1293"/>
        <v>#DIV/0!</v>
      </c>
      <c r="AJ2484" t="e">
        <f t="shared" si="1294"/>
        <v>#DIV/0!</v>
      </c>
      <c r="AK2484"/>
      <c r="AL2484"/>
      <c r="AM2484"/>
      <c r="AN2484"/>
    </row>
    <row r="2485" spans="1:40" x14ac:dyDescent="0.25">
      <c r="A2485"/>
      <c r="B2485">
        <f t="shared" si="1295"/>
        <v>551000</v>
      </c>
      <c r="C2485" s="186" t="str">
        <f t="shared" si="1263"/>
        <v>-3.23979913984254E-07+0.00572031215996528i</v>
      </c>
      <c r="D2485" s="158" t="str">
        <f t="shared" si="1264"/>
        <v>-7.66666915051265+0.0438557265597338i</v>
      </c>
      <c r="E2485" t="str">
        <f t="shared" si="1265"/>
        <v>7.99906672111171-0.0864023153440961i</v>
      </c>
      <c r="F2485" t="str">
        <f t="shared" si="1266"/>
        <v>0.999200732592688+8.62642534376359E-06i</v>
      </c>
      <c r="G2485">
        <f t="shared" si="1261"/>
        <v>1</v>
      </c>
      <c r="H2485" t="str">
        <f t="shared" si="1267"/>
        <v>11.6857254048647+0.87036342627183i</v>
      </c>
      <c r="I2485" t="str">
        <f t="shared" si="1268"/>
        <v>2163.77194015997i</v>
      </c>
      <c r="J2485" t="str">
        <f t="shared" si="1262"/>
        <v>-6336.4320346144+473.364059804916i</v>
      </c>
      <c r="K2485" t="str">
        <f t="shared" si="1269"/>
        <v>0.025368816431391-0.339585944024492i</v>
      </c>
      <c r="L2485" t="str">
        <f t="shared" si="1270"/>
        <v>0.00327403461620733-0.0371583827584031i</v>
      </c>
      <c r="M2485" t="str">
        <f t="shared" si="1271"/>
        <v>0.0286428510475983-0.376744326782895i</v>
      </c>
      <c r="N2485" t="str">
        <f t="shared" si="1272"/>
        <v>-4.05971694299608i</v>
      </c>
      <c r="O2485" t="str">
        <f t="shared" si="1273"/>
        <v>-0.607311408430215+0.794463877838702i</v>
      </c>
      <c r="P2485" t="str">
        <f t="shared" si="1274"/>
        <v>1.60731140843022-0.794463877838702i</v>
      </c>
      <c r="Q2485" t="str">
        <f t="shared" si="1275"/>
        <v>-1.60731140843022+4.85418082083478i</v>
      </c>
      <c r="R2485" t="str">
        <f t="shared" si="1276"/>
        <v>-0.246301264422948-0.249563957529727i</v>
      </c>
      <c r="S2485" t="str">
        <f t="shared" si="1277"/>
        <v>0.428051081269357i</v>
      </c>
      <c r="T2485" t="str">
        <f t="shared" si="1278"/>
        <v>0.10682612186646-0.105429522554253i</v>
      </c>
      <c r="U2485" t="e">
        <f t="shared" si="1279"/>
        <v>#DIV/0!</v>
      </c>
      <c r="V2485" t="str">
        <f t="shared" si="1280"/>
        <v>1.33333333333333E-06-0.000192564964418506i</v>
      </c>
      <c r="W2485" t="e">
        <f t="shared" si="1281"/>
        <v>#DIV/0!</v>
      </c>
      <c r="X2485" t="e">
        <f t="shared" si="1282"/>
        <v>#DIV/0!</v>
      </c>
      <c r="Y2485" t="str">
        <f t="shared" si="1283"/>
        <v>0.00083+0.553925616680952i</v>
      </c>
      <c r="Z2485" t="e">
        <f t="shared" si="1284"/>
        <v>#DIV/0!</v>
      </c>
      <c r="AA2485" t="e">
        <f t="shared" si="1285"/>
        <v>#DIV/0!</v>
      </c>
      <c r="AB2485" t="str">
        <f t="shared" si="1286"/>
        <v>0.658715187436865-0.65010342505477i</v>
      </c>
      <c r="AC2485" t="str">
        <f t="shared" si="1287"/>
        <v>0.773944703785031-0.266788025401947i</v>
      </c>
      <c r="AD2485" t="str">
        <f t="shared" si="1288"/>
        <v>1.01952155093496-0.488545605101943i</v>
      </c>
      <c r="AE2485" t="e">
        <f t="shared" si="1289"/>
        <v>#DIV/0!</v>
      </c>
      <c r="AF2485" t="str">
        <f t="shared" si="1290"/>
        <v>-19.3523945553774-0.826507699712096i</v>
      </c>
      <c r="AG2485" t="e">
        <f t="shared" si="1291"/>
        <v>#DIV/0!</v>
      </c>
      <c r="AH2485" t="e">
        <f t="shared" si="1292"/>
        <v>#DIV/0!</v>
      </c>
      <c r="AI2485" t="e">
        <f t="shared" si="1293"/>
        <v>#DIV/0!</v>
      </c>
      <c r="AJ2485" t="e">
        <f t="shared" si="1294"/>
        <v>#DIV/0!</v>
      </c>
      <c r="AK2485"/>
      <c r="AL2485"/>
      <c r="AM2485"/>
      <c r="AN2485"/>
    </row>
    <row r="2486" spans="1:40" x14ac:dyDescent="0.25">
      <c r="A2486"/>
      <c r="B2486">
        <f t="shared" si="1295"/>
        <v>552000</v>
      </c>
      <c r="C2486" s="186" t="str">
        <f t="shared" si="1263"/>
        <v>-3.22807136981056E-07+0.00570994927568382i</v>
      </c>
      <c r="D2486" s="158" t="str">
        <f t="shared" si="1264"/>
        <v>-7.66666914152141+0.0437762777802426i</v>
      </c>
      <c r="E2486" t="str">
        <f t="shared" si="1265"/>
        <v>7.9990633308525-0.0865590886672811i</v>
      </c>
      <c r="F2486" t="str">
        <f t="shared" si="1266"/>
        <v>0.999200732930895+8.64207763118952E-06i</v>
      </c>
      <c r="G2486">
        <f t="shared" si="1261"/>
        <v>1</v>
      </c>
      <c r="H2486" t="str">
        <f t="shared" si="1267"/>
        <v>11.6859765723905+0.868806796952759i</v>
      </c>
      <c r="I2486" t="str">
        <f t="shared" si="1268"/>
        <v>2167.69893097696i</v>
      </c>
      <c r="J2486" t="str">
        <f t="shared" si="1262"/>
        <v>-6359.45629189346+474.223159731967i</v>
      </c>
      <c r="K2486" t="str">
        <f t="shared" si="1269"/>
        <v>0.0252774627919919-0.338977370667626i</v>
      </c>
      <c r="L2486" t="str">
        <f t="shared" si="1270"/>
        <v>0.00326227388982903-0.0370921012109732i</v>
      </c>
      <c r="M2486" t="str">
        <f t="shared" si="1271"/>
        <v>0.0285397366818209-0.376069471878599i</v>
      </c>
      <c r="N2486" t="str">
        <f t="shared" si="1272"/>
        <v>-4.06708485033365i</v>
      </c>
      <c r="O2486" t="str">
        <f t="shared" si="1273"/>
        <v>-0.60144144095925+0.798916887477578i</v>
      </c>
      <c r="P2486" t="str">
        <f t="shared" si="1274"/>
        <v>1.60144144095925-0.798916887477578i</v>
      </c>
      <c r="Q2486" t="str">
        <f t="shared" si="1275"/>
        <v>-1.60144144095925+4.86600173781123i</v>
      </c>
      <c r="R2486" t="str">
        <f t="shared" si="1276"/>
        <v>-0.245865451597401-0.248191920789212i</v>
      </c>
      <c r="S2486" t="str">
        <f t="shared" si="1277"/>
        <v>0.428827943485816i</v>
      </c>
      <c r="T2486" t="str">
        <f t="shared" si="1278"/>
        <v>0.106431630981832-0.105433975982725i</v>
      </c>
      <c r="U2486" t="e">
        <f t="shared" si="1279"/>
        <v>#DIV/0!</v>
      </c>
      <c r="V2486" t="str">
        <f t="shared" si="1280"/>
        <v>1.33333333333333E-06-0.000192216114845284i</v>
      </c>
      <c r="W2486" t="e">
        <f t="shared" si="1281"/>
        <v>#DIV/0!</v>
      </c>
      <c r="X2486" t="e">
        <f t="shared" si="1282"/>
        <v>#DIV/0!</v>
      </c>
      <c r="Y2486" t="str">
        <f t="shared" si="1283"/>
        <v>0.00083+0.554930926330101i</v>
      </c>
      <c r="Z2486" t="e">
        <f t="shared" si="1284"/>
        <v>#DIV/0!</v>
      </c>
      <c r="AA2486" t="e">
        <f t="shared" si="1285"/>
        <v>#DIV/0!</v>
      </c>
      <c r="AB2486" t="str">
        <f t="shared" si="1286"/>
        <v>0.65628266313972-0.650130885950283i</v>
      </c>
      <c r="AC2486" t="str">
        <f t="shared" si="1287"/>
        <v>0.774235755463563-0.265362438823775i</v>
      </c>
      <c r="AD2486" t="str">
        <f t="shared" si="1288"/>
        <v>1.01609234835225-0.491449974553986i</v>
      </c>
      <c r="AE2486" t="e">
        <f t="shared" si="1289"/>
        <v>#DIV/0!</v>
      </c>
      <c r="AF2486" t="str">
        <f t="shared" si="1290"/>
        <v>-19.3526457139119-0.825030519172516i</v>
      </c>
      <c r="AG2486" t="e">
        <f t="shared" si="1291"/>
        <v>#DIV/0!</v>
      </c>
      <c r="AH2486" t="e">
        <f t="shared" si="1292"/>
        <v>#DIV/0!</v>
      </c>
      <c r="AI2486" t="e">
        <f t="shared" si="1293"/>
        <v>#DIV/0!</v>
      </c>
      <c r="AJ2486" t="e">
        <f t="shared" si="1294"/>
        <v>#DIV/0!</v>
      </c>
      <c r="AK2486"/>
      <c r="AL2486"/>
      <c r="AM2486"/>
      <c r="AN2486"/>
    </row>
    <row r="2487" spans="1:40" x14ac:dyDescent="0.25">
      <c r="A2487"/>
      <c r="B2487">
        <f t="shared" si="1295"/>
        <v>553000</v>
      </c>
      <c r="C2487" s="186" t="str">
        <f t="shared" si="1263"/>
        <v>-3.21640716485817E-07+0.00569962387018782i</v>
      </c>
      <c r="D2487" s="158" t="str">
        <f t="shared" si="1264"/>
        <v>-7.66666913257886+0.0436971163381066i</v>
      </c>
      <c r="E2487" t="str">
        <f t="shared" si="1265"/>
        <v>7.99905993444883-0.0867158617909334i</v>
      </c>
      <c r="F2487" t="str">
        <f t="shared" si="1266"/>
        <v>0.999200733269732+8.65772989872616E-06i</v>
      </c>
      <c r="G2487">
        <f t="shared" si="1261"/>
        <v>1</v>
      </c>
      <c r="H2487" t="str">
        <f t="shared" si="1267"/>
        <v>11.6862263901138+0.867255689485898i</v>
      </c>
      <c r="I2487" t="str">
        <f t="shared" si="1268"/>
        <v>2171.62592179394i</v>
      </c>
      <c r="J2487" t="str">
        <f t="shared" si="1262"/>
        <v>-6382.52229759913+475.082259659018i</v>
      </c>
      <c r="K2487" t="str">
        <f t="shared" si="1269"/>
        <v>0.025186600858683-0.338370962739488i</v>
      </c>
      <c r="L2487" t="str">
        <f t="shared" si="1270"/>
        <v>0.00325057625651497-0.0370260538407679i</v>
      </c>
      <c r="M2487" t="str">
        <f t="shared" si="1271"/>
        <v>0.028437177115198-0.375397016580256i</v>
      </c>
      <c r="N2487" t="str">
        <f t="shared" si="1272"/>
        <v>-4.07445275767121i</v>
      </c>
      <c r="O2487" t="str">
        <f t="shared" si="1273"/>
        <v>-0.595538823750725+0.803326527263729i</v>
      </c>
      <c r="P2487" t="str">
        <f t="shared" si="1274"/>
        <v>1.59553882375072-0.803326527263729i</v>
      </c>
      <c r="Q2487" t="str">
        <f t="shared" si="1275"/>
        <v>-1.59553882375072+4.87777928493494i</v>
      </c>
      <c r="R2487" t="str">
        <f t="shared" si="1276"/>
        <v>-0.245427788004525-0.246823234351879i</v>
      </c>
      <c r="S2487" t="str">
        <f t="shared" si="1277"/>
        <v>0.429604805702277i</v>
      </c>
      <c r="T2487" t="str">
        <f t="shared" si="1278"/>
        <v>0.106036447636547-0.105436957179624i</v>
      </c>
      <c r="U2487" t="e">
        <f t="shared" si="1279"/>
        <v>#DIV/0!</v>
      </c>
      <c r="V2487" t="str">
        <f t="shared" si="1280"/>
        <v>1.33333333333333E-06-0.000191868526934171i</v>
      </c>
      <c r="W2487" t="e">
        <f t="shared" si="1281"/>
        <v>#DIV/0!</v>
      </c>
      <c r="X2487" t="e">
        <f t="shared" si="1282"/>
        <v>#DIV/0!</v>
      </c>
      <c r="Y2487" t="str">
        <f t="shared" si="1283"/>
        <v>0.00083+0.55593623597925i</v>
      </c>
      <c r="Z2487" t="e">
        <f t="shared" si="1284"/>
        <v>#DIV/0!</v>
      </c>
      <c r="AA2487" t="e">
        <f t="shared" si="1285"/>
        <v>#DIV/0!</v>
      </c>
      <c r="AB2487" t="str">
        <f t="shared" si="1286"/>
        <v>0.653845868966037-0.650149268716968i</v>
      </c>
      <c r="AC2487" t="str">
        <f t="shared" si="1287"/>
        <v>0.774529434973643-0.263940198418996i</v>
      </c>
      <c r="AD2487" t="str">
        <f t="shared" si="1288"/>
        <v>1.01263982464918-0.494329711930336i</v>
      </c>
      <c r="AE2487" t="e">
        <f t="shared" si="1289"/>
        <v>#DIV/0!</v>
      </c>
      <c r="AF2487" t="str">
        <f t="shared" si="1290"/>
        <v>-19.3528955226927-0.823558573147791i</v>
      </c>
      <c r="AG2487" t="e">
        <f t="shared" si="1291"/>
        <v>#DIV/0!</v>
      </c>
      <c r="AH2487" t="e">
        <f t="shared" si="1292"/>
        <v>#DIV/0!</v>
      </c>
      <c r="AI2487" t="e">
        <f t="shared" si="1293"/>
        <v>#DIV/0!</v>
      </c>
      <c r="AJ2487" t="e">
        <f t="shared" si="1294"/>
        <v>#DIV/0!</v>
      </c>
      <c r="AK2487"/>
      <c r="AL2487"/>
      <c r="AM2487"/>
      <c r="AN2487"/>
    </row>
    <row r="2488" spans="1:40" x14ac:dyDescent="0.25">
      <c r="A2488"/>
      <c r="B2488">
        <f t="shared" si="1295"/>
        <v>554000</v>
      </c>
      <c r="C2488" s="186" t="str">
        <f t="shared" si="1263"/>
        <v>-3.20480606644623E-07+0.00568933574052359i</v>
      </c>
      <c r="D2488" s="158" t="str">
        <f t="shared" si="1264"/>
        <v>-7.66666912368468+0.0436182406773475i</v>
      </c>
      <c r="E2488" t="str">
        <f t="shared" si="1265"/>
        <v>7.99905653190071-0.0868726347146917i</v>
      </c>
      <c r="F2488" t="str">
        <f t="shared" si="1266"/>
        <v>0.999200733609167+8.67338214633698E-06i</v>
      </c>
      <c r="G2488">
        <f t="shared" si="1261"/>
        <v>1</v>
      </c>
      <c r="H2488" t="str">
        <f t="shared" si="1267"/>
        <v>11.6864748676687+0.865710074738316i</v>
      </c>
      <c r="I2488" t="str">
        <f t="shared" si="1268"/>
        <v>2175.55291261093i</v>
      </c>
      <c r="J2488" t="str">
        <f t="shared" si="1262"/>
        <v>-6405.63005173143+475.941359586068i</v>
      </c>
      <c r="K2488" t="str">
        <f t="shared" si="1269"/>
        <v>0.0250962271151443-0.337766708767773i</v>
      </c>
      <c r="L2488" t="str">
        <f t="shared" si="1270"/>
        <v>0.00323894126692846-0.0369602394190566i</v>
      </c>
      <c r="M2488" t="str">
        <f t="shared" si="1271"/>
        <v>0.0283351683820728-0.37472694818683i</v>
      </c>
      <c r="N2488" t="str">
        <f t="shared" si="1272"/>
        <v>-4.08182066500877i</v>
      </c>
      <c r="O2488" t="str">
        <f t="shared" si="1273"/>
        <v>-0.589603877233008+0.807692557816279i</v>
      </c>
      <c r="P2488" t="str">
        <f t="shared" si="1274"/>
        <v>1.58960387723301-0.807692557816279i</v>
      </c>
      <c r="Q2488" t="str">
        <f t="shared" si="1275"/>
        <v>-1.58960387723301+4.88951322282505i</v>
      </c>
      <c r="R2488" t="str">
        <f t="shared" si="1276"/>
        <v>-0.244988265854075-0.245457886145433i</v>
      </c>
      <c r="S2488" t="str">
        <f t="shared" si="1277"/>
        <v>0.430381667918736i</v>
      </c>
      <c r="T2488" t="str">
        <f t="shared" si="1278"/>
        <v>0.105640574443079-0.105438458478796i</v>
      </c>
      <c r="U2488" t="e">
        <f t="shared" si="1279"/>
        <v>#DIV/0!</v>
      </c>
      <c r="V2488" t="str">
        <f t="shared" si="1280"/>
        <v>1.33333333333333E-06-0.000191522193853063i</v>
      </c>
      <c r="W2488" t="e">
        <f t="shared" si="1281"/>
        <v>#DIV/0!</v>
      </c>
      <c r="X2488" t="e">
        <f t="shared" si="1282"/>
        <v>#DIV/0!</v>
      </c>
      <c r="Y2488" t="str">
        <f t="shared" si="1283"/>
        <v>0.00083+0.556941545628398i</v>
      </c>
      <c r="Z2488" t="e">
        <f t="shared" si="1284"/>
        <v>#DIV/0!</v>
      </c>
      <c r="AA2488" t="e">
        <f t="shared" si="1285"/>
        <v>#DIV/0!</v>
      </c>
      <c r="AB2488" t="str">
        <f t="shared" si="1286"/>
        <v>0.65140482102495-0.650158526083502i</v>
      </c>
      <c r="AC2488" t="str">
        <f t="shared" si="1287"/>
        <v>0.774825744971718-0.262521291928484i</v>
      </c>
      <c r="AD2488" t="str">
        <f t="shared" si="1288"/>
        <v>1.00916415871874-0.497184624889818i</v>
      </c>
      <c r="AE2488" t="e">
        <f t="shared" si="1289"/>
        <v>#DIV/0!</v>
      </c>
      <c r="AF2488" t="str">
        <f t="shared" si="1290"/>
        <v>-19.3531439913534-0.822091834060968i</v>
      </c>
      <c r="AG2488" t="e">
        <f t="shared" si="1291"/>
        <v>#DIV/0!</v>
      </c>
      <c r="AH2488" t="e">
        <f t="shared" si="1292"/>
        <v>#DIV/0!</v>
      </c>
      <c r="AI2488" t="e">
        <f t="shared" si="1293"/>
        <v>#DIV/0!</v>
      </c>
      <c r="AJ2488" t="e">
        <f t="shared" si="1294"/>
        <v>#DIV/0!</v>
      </c>
      <c r="AK2488"/>
      <c r="AL2488"/>
      <c r="AM2488"/>
      <c r="AN2488"/>
    </row>
    <row r="2489" spans="1:40" x14ac:dyDescent="0.25">
      <c r="A2489"/>
      <c r="B2489">
        <f t="shared" si="1295"/>
        <v>555000</v>
      </c>
      <c r="C2489" s="186" t="str">
        <f t="shared" si="1263"/>
        <v>-3.19326762016281E-07+0.00567908468520015i</v>
      </c>
      <c r="D2489" s="158" t="str">
        <f t="shared" si="1264"/>
        <v>-7.6666691148385+0.0435396492532012i</v>
      </c>
      <c r="E2489" t="str">
        <f t="shared" si="1265"/>
        <v>7.99905312320816-0.087029407438195i</v>
      </c>
      <c r="F2489" t="str">
        <f t="shared" si="1266"/>
        <v>0.99920073394922+8.68903437398633E-06i</v>
      </c>
      <c r="G2489">
        <f t="shared" si="1261"/>
        <v>1</v>
      </c>
      <c r="H2489" t="str">
        <f t="shared" si="1267"/>
        <v>11.6867220146037+0.864169923780254i</v>
      </c>
      <c r="I2489" t="str">
        <f t="shared" si="1268"/>
        <v>2179.47990342792i</v>
      </c>
      <c r="J2489" t="str">
        <f t="shared" si="1262"/>
        <v>-6428.77955429034+476.800459513119i</v>
      </c>
      <c r="K2489" t="str">
        <f t="shared" si="1269"/>
        <v>0.0250063380763779-0.3371645973606i</v>
      </c>
      <c r="L2489" t="str">
        <f t="shared" si="1270"/>
        <v>0.00322736847571549-0.036894656725616i</v>
      </c>
      <c r="M2489" t="str">
        <f t="shared" si="1271"/>
        <v>0.0282337065520934-0.374059254086216i</v>
      </c>
      <c r="N2489" t="str">
        <f t="shared" si="1272"/>
        <v>-4.08918857234633i</v>
      </c>
      <c r="O2489" t="str">
        <f t="shared" si="1273"/>
        <v>-0.583636923589494+0.812014742121712i</v>
      </c>
      <c r="P2489" t="str">
        <f t="shared" si="1274"/>
        <v>1.58363692358949-0.812014742121712i</v>
      </c>
      <c r="Q2489" t="str">
        <f t="shared" si="1275"/>
        <v>-1.58363692358949+4.90120331446804i</v>
      </c>
      <c r="R2489" t="str">
        <f t="shared" si="1276"/>
        <v>-0.244546877328644-0.244095864289439i</v>
      </c>
      <c r="S2489" t="str">
        <f t="shared" si="1277"/>
        <v>0.431158530135196i</v>
      </c>
      <c r="T2489" t="str">
        <f t="shared" si="1278"/>
        <v>0.105244014059115-0.10543847217817i</v>
      </c>
      <c r="U2489" t="e">
        <f t="shared" si="1279"/>
        <v>#DIV/0!</v>
      </c>
      <c r="V2489" t="str">
        <f t="shared" si="1280"/>
        <v>1.33333333333333E-06-0.000191177108819093i</v>
      </c>
      <c r="W2489" t="e">
        <f t="shared" si="1281"/>
        <v>#DIV/0!</v>
      </c>
      <c r="X2489" t="e">
        <f t="shared" si="1282"/>
        <v>#DIV/0!</v>
      </c>
      <c r="Y2489" t="str">
        <f t="shared" si="1283"/>
        <v>0.00083+0.557946855277547i</v>
      </c>
      <c r="Z2489" t="e">
        <f t="shared" si="1284"/>
        <v>#DIV/0!</v>
      </c>
      <c r="AA2489" t="e">
        <f t="shared" si="1285"/>
        <v>#DIV/0!</v>
      </c>
      <c r="AB2489" t="str">
        <f t="shared" si="1286"/>
        <v>0.648959535704385-0.650158610557089i</v>
      </c>
      <c r="AC2489" t="str">
        <f t="shared" si="1287"/>
        <v>0.775124688192545-0.261105707280505i</v>
      </c>
      <c r="AD2489" t="str">
        <f t="shared" si="1288"/>
        <v>1.00566553110906-0.500014522402825i</v>
      </c>
      <c r="AE2489" t="e">
        <f t="shared" si="1289"/>
        <v>#DIV/0!</v>
      </c>
      <c r="AF2489" t="str">
        <f t="shared" si="1290"/>
        <v>-19.3533911294422-0.820630274527053i</v>
      </c>
      <c r="AG2489" t="e">
        <f t="shared" si="1291"/>
        <v>#DIV/0!</v>
      </c>
      <c r="AH2489" t="e">
        <f t="shared" si="1292"/>
        <v>#DIV/0!</v>
      </c>
      <c r="AI2489" t="e">
        <f t="shared" si="1293"/>
        <v>#DIV/0!</v>
      </c>
      <c r="AJ2489" t="e">
        <f t="shared" si="1294"/>
        <v>#DIV/0!</v>
      </c>
      <c r="AK2489"/>
      <c r="AL2489"/>
      <c r="AM2489"/>
      <c r="AN2489"/>
    </row>
    <row r="2490" spans="1:40" x14ac:dyDescent="0.25">
      <c r="A2490"/>
      <c r="B2490">
        <f t="shared" si="1295"/>
        <v>556000</v>
      </c>
      <c r="C2490" s="186" t="str">
        <f t="shared" si="1263"/>
        <v>-3.18179137567874E-07+0.00566887050417606i</v>
      </c>
      <c r="D2490" s="158" t="str">
        <f t="shared" si="1264"/>
        <v>-7.66666910604008+0.0434613405320165i</v>
      </c>
      <c r="E2490" t="str">
        <f t="shared" si="1265"/>
        <v>7.9990497083712-0.0871861799610818i</v>
      </c>
      <c r="F2490" t="str">
        <f t="shared" si="1266"/>
        <v>0.999200734289882+8.70468658163801E-06i</v>
      </c>
      <c r="G2490">
        <f t="shared" si="1261"/>
        <v>1</v>
      </c>
      <c r="H2490" t="str">
        <f t="shared" si="1267"/>
        <v>11.6869678403827+0.862635207883336i</v>
      </c>
      <c r="I2490" t="str">
        <f t="shared" si="1268"/>
        <v>2183.40689424491i</v>
      </c>
      <c r="J2490" t="str">
        <f t="shared" si="1262"/>
        <v>-6451.97080527586+477.659559440169i</v>
      </c>
      <c r="K2490" t="str">
        <f t="shared" si="1269"/>
        <v>0.0249169302883734-0.336564617205815i</v>
      </c>
      <c r="L2490" t="str">
        <f t="shared" si="1270"/>
        <v>0.00321585744146233-0.0368293045486564i</v>
      </c>
      <c r="M2490" t="str">
        <f t="shared" si="1271"/>
        <v>0.0281327877298357-0.373393921754471i</v>
      </c>
      <c r="N2490" t="str">
        <f t="shared" si="1272"/>
        <v>-4.09655647968389i</v>
      </c>
      <c r="O2490" t="str">
        <f t="shared" si="1273"/>
        <v>-0.577638286741114+0.816292845546738i</v>
      </c>
      <c r="P2490" t="str">
        <f t="shared" si="1274"/>
        <v>1.57763828674111-0.816292845546738i</v>
      </c>
      <c r="Q2490" t="str">
        <f t="shared" si="1275"/>
        <v>-1.57763828674111+4.91284932523063i</v>
      </c>
      <c r="R2490" t="str">
        <f t="shared" si="1276"/>
        <v>-0.244103614583777-0.242737157094852i</v>
      </c>
      <c r="S2490" t="str">
        <f t="shared" si="1277"/>
        <v>0.431935392351657i</v>
      </c>
      <c r="T2490" t="str">
        <f t="shared" si="1278"/>
        <v>0.104846769188091-0.105436990539701i</v>
      </c>
      <c r="U2490" t="e">
        <f t="shared" si="1279"/>
        <v>#DIV/0!</v>
      </c>
      <c r="V2490" t="str">
        <f t="shared" si="1280"/>
        <v>1.33333333333333E-06-0.000190833265098196i</v>
      </c>
      <c r="W2490" t="e">
        <f t="shared" si="1281"/>
        <v>#DIV/0!</v>
      </c>
      <c r="X2490" t="e">
        <f t="shared" si="1282"/>
        <v>#DIV/0!</v>
      </c>
      <c r="Y2490" t="str">
        <f t="shared" si="1283"/>
        <v>0.00083+0.558952164926696i</v>
      </c>
      <c r="Z2490" t="e">
        <f t="shared" si="1284"/>
        <v>#DIV/0!</v>
      </c>
      <c r="AA2490" t="e">
        <f t="shared" si="1285"/>
        <v>#DIV/0!</v>
      </c>
      <c r="AB2490" t="str">
        <f t="shared" si="1286"/>
        <v>0.646510029674371-0.65014947442311i</v>
      </c>
      <c r="AC2490" t="str">
        <f t="shared" si="1287"/>
        <v>0.775426267448586-0.259693432590322i</v>
      </c>
      <c r="AD2490" t="str">
        <f t="shared" si="1288"/>
        <v>1.00214412401366-0.502819214766456i</v>
      </c>
      <c r="AE2490" t="e">
        <f t="shared" si="1289"/>
        <v>#DIV/0!</v>
      </c>
      <c r="AF2490" t="str">
        <f t="shared" si="1290"/>
        <v>-19.3536369464228-0.81917386735132i</v>
      </c>
      <c r="AG2490" t="e">
        <f t="shared" si="1291"/>
        <v>#DIV/0!</v>
      </c>
      <c r="AH2490" t="e">
        <f t="shared" si="1292"/>
        <v>#DIV/0!</v>
      </c>
      <c r="AI2490" t="e">
        <f t="shared" si="1293"/>
        <v>#DIV/0!</v>
      </c>
      <c r="AJ2490" t="e">
        <f t="shared" si="1294"/>
        <v>#DIV/0!</v>
      </c>
      <c r="AK2490"/>
      <c r="AL2490"/>
      <c r="AM2490"/>
      <c r="AN2490"/>
    </row>
    <row r="2491" spans="1:40" x14ac:dyDescent="0.25">
      <c r="A2491"/>
      <c r="B2491">
        <f t="shared" si="1295"/>
        <v>557000</v>
      </c>
      <c r="C2491" s="186" t="str">
        <f t="shared" si="1263"/>
        <v>-3.17037688670372E-07+0.00565869299884652i</v>
      </c>
      <c r="D2491" s="158" t="str">
        <f t="shared" si="1264"/>
        <v>-7.66666909728896+0.0433833129911567i</v>
      </c>
      <c r="E2491" t="str">
        <f t="shared" si="1265"/>
        <v>7.99904628738984-0.0873429522829912i</v>
      </c>
      <c r="F2491" t="str">
        <f t="shared" si="1266"/>
        <v>0.999200734631162+8.72033876925623E-06i</v>
      </c>
      <c r="G2491">
        <f t="shared" si="1261"/>
        <v>1</v>
      </c>
      <c r="H2491" t="str">
        <f t="shared" si="1267"/>
        <v>11.6872123543854+0.86110589851884i</v>
      </c>
      <c r="I2491" t="str">
        <f t="shared" si="1268"/>
        <v>2187.33388506189i</v>
      </c>
      <c r="J2491" t="str">
        <f t="shared" si="1262"/>
        <v>-6475.20380468801+478.518659367221i</v>
      </c>
      <c r="K2491" t="str">
        <f t="shared" si="1269"/>
        <v>0.0248280003277792-0.335966757070296i</v>
      </c>
      <c r="L2491" t="str">
        <f t="shared" si="1270"/>
        <v>0.0032044077266543-0.0367641816847518i</v>
      </c>
      <c r="M2491" t="str">
        <f t="shared" si="1271"/>
        <v>0.0280324080544335-0.372730938755048i</v>
      </c>
      <c r="N2491" t="str">
        <f t="shared" si="1272"/>
        <v>-4.10392438702145i</v>
      </c>
      <c r="O2491" t="str">
        <f t="shared" si="1273"/>
        <v>-0.571608292328745+0.820526635851035i</v>
      </c>
      <c r="P2491" t="str">
        <f t="shared" si="1274"/>
        <v>1.57160829232875-0.820526635851035i</v>
      </c>
      <c r="Q2491" t="str">
        <f t="shared" si="1275"/>
        <v>-1.57160829232875+4.92445102287248i</v>
      </c>
      <c r="R2491" t="str">
        <f t="shared" si="1276"/>
        <v>-0.243658469748095-0.241381753063542i</v>
      </c>
      <c r="S2491" t="str">
        <f t="shared" si="1277"/>
        <v>0.432712254568116i</v>
      </c>
      <c r="T2491" t="str">
        <f t="shared" si="1278"/>
        <v>0.10444884257973-0.105434005789315i</v>
      </c>
      <c r="U2491" t="e">
        <f t="shared" si="1279"/>
        <v>#DIV/0!</v>
      </c>
      <c r="V2491" t="str">
        <f t="shared" si="1280"/>
        <v>1.33333333333333E-06-0.000190490656004662i</v>
      </c>
      <c r="W2491" t="e">
        <f t="shared" si="1281"/>
        <v>#DIV/0!</v>
      </c>
      <c r="X2491" t="e">
        <f t="shared" si="1282"/>
        <v>#DIV/0!</v>
      </c>
      <c r="Y2491" t="str">
        <f t="shared" si="1283"/>
        <v>0.00083+0.559957474575845i</v>
      </c>
      <c r="Z2491" t="e">
        <f t="shared" si="1284"/>
        <v>#DIV/0!</v>
      </c>
      <c r="AA2491" t="e">
        <f t="shared" si="1285"/>
        <v>#DIV/0!</v>
      </c>
      <c r="AB2491" t="str">
        <f t="shared" si="1286"/>
        <v>0.644056319890351-0.650131069744782i</v>
      </c>
      <c r="AC2491" t="str">
        <f t="shared" si="1287"/>
        <v>0.775730485629407-0.258284456159803i</v>
      </c>
      <c r="AD2491" t="str">
        <f t="shared" si="1288"/>
        <v>0.998600121261531-0.505598513619594i</v>
      </c>
      <c r="AE2491" t="e">
        <f t="shared" si="1289"/>
        <v>#DIV/0!</v>
      </c>
      <c r="AF2491" t="str">
        <f t="shared" si="1290"/>
        <v>-19.3538814516744-0.817722585527683i</v>
      </c>
      <c r="AG2491" t="e">
        <f t="shared" si="1291"/>
        <v>#DIV/0!</v>
      </c>
      <c r="AH2491" t="e">
        <f t="shared" si="1292"/>
        <v>#DIV/0!</v>
      </c>
      <c r="AI2491" t="e">
        <f t="shared" si="1293"/>
        <v>#DIV/0!</v>
      </c>
      <c r="AJ2491" t="e">
        <f t="shared" si="1294"/>
        <v>#DIV/0!</v>
      </c>
      <c r="AK2491"/>
      <c r="AL2491"/>
      <c r="AM2491"/>
      <c r="AN2491"/>
    </row>
    <row r="2492" spans="1:40" x14ac:dyDescent="0.25">
      <c r="A2492"/>
      <c r="B2492">
        <f t="shared" si="1295"/>
        <v>558000</v>
      </c>
      <c r="C2492" s="186" t="str">
        <f t="shared" si="1263"/>
        <v>-3.15902371094282E-07+0.00564855197203037i</v>
      </c>
      <c r="D2492" s="158" t="str">
        <f t="shared" si="1264"/>
        <v>-7.66666908858484+0.0433055651188995i</v>
      </c>
      <c r="E2492" t="str">
        <f t="shared" si="1265"/>
        <v>7.9990428602641-0.087499724403562i</v>
      </c>
      <c r="F2492" t="str">
        <f t="shared" si="1266"/>
        <v>0.999200734973051+8.73599093680479E-06i</v>
      </c>
      <c r="G2492">
        <f t="shared" si="1261"/>
        <v>1</v>
      </c>
      <c r="H2492" t="str">
        <f t="shared" si="1267"/>
        <v>11.687455565909+0.859581967355969i</v>
      </c>
      <c r="I2492" t="str">
        <f t="shared" si="1268"/>
        <v>2191.26087587888i</v>
      </c>
      <c r="J2492" t="str">
        <f t="shared" si="1262"/>
        <v>-6498.47855252676+479.377759294271i</v>
      </c>
      <c r="K2492" t="str">
        <f t="shared" si="1269"/>
        <v>0.0247395448015772-0.335371005799279i</v>
      </c>
      <c r="L2492" t="str">
        <f t="shared" si="1270"/>
        <v>0.00319301889763417-0.0366992869387659i</v>
      </c>
      <c r="M2492" t="str">
        <f t="shared" si="1271"/>
        <v>0.0279325636992114-0.372070292738045i</v>
      </c>
      <c r="N2492" t="str">
        <f t="shared" si="1272"/>
        <v>-4.11129229435901i</v>
      </c>
      <c r="O2492" t="str">
        <f t="shared" si="1273"/>
        <v>-0.565547267695535+0.824715883199854i</v>
      </c>
      <c r="P2492" t="str">
        <f t="shared" si="1274"/>
        <v>1.56554726769554-0.824715883199854i</v>
      </c>
      <c r="Q2492" t="str">
        <f t="shared" si="1275"/>
        <v>-1.56554726769554+4.93600817755886i</v>
      </c>
      <c r="R2492" t="str">
        <f t="shared" si="1276"/>
        <v>-0.243211434923405-0.240029640887839i</v>
      </c>
      <c r="S2492" t="str">
        <f t="shared" si="1277"/>
        <v>0.433489116784575i</v>
      </c>
      <c r="T2492" t="str">
        <f t="shared" si="1278"/>
        <v>0.104050237030588-0.105429510116856i</v>
      </c>
      <c r="U2492" t="e">
        <f t="shared" si="1279"/>
        <v>#DIV/0!</v>
      </c>
      <c r="V2492" t="str">
        <f t="shared" si="1280"/>
        <v>1.33333333333333E-06-0.000190149274900711i</v>
      </c>
      <c r="W2492" t="e">
        <f t="shared" si="1281"/>
        <v>#DIV/0!</v>
      </c>
      <c r="X2492" t="e">
        <f t="shared" si="1282"/>
        <v>#DIV/0!</v>
      </c>
      <c r="Y2492" t="str">
        <f t="shared" si="1283"/>
        <v>0.00083+0.560962784224993i</v>
      </c>
      <c r="Z2492" t="e">
        <f t="shared" si="1284"/>
        <v>#DIV/0!</v>
      </c>
      <c r="AA2492" t="e">
        <f t="shared" si="1285"/>
        <v>#DIV/0!</v>
      </c>
      <c r="AB2492" t="str">
        <f t="shared" si="1286"/>
        <v>0.641598423596553-0.650103348362832i</v>
      </c>
      <c r="AC2492" t="str">
        <f t="shared" si="1287"/>
        <v>0.776037345701082-0.256878766477053i</v>
      </c>
      <c r="AD2492" t="str">
        <f t="shared" si="1288"/>
        <v>0.995033708307105-0.508352231957882i</v>
      </c>
      <c r="AE2492" t="e">
        <f t="shared" si="1289"/>
        <v>#DIV/0!</v>
      </c>
      <c r="AF2492" t="str">
        <f t="shared" si="1290"/>
        <v>-19.3541246544938-0.81627640223707i</v>
      </c>
      <c r="AG2492" t="e">
        <f t="shared" si="1291"/>
        <v>#DIV/0!</v>
      </c>
      <c r="AH2492" t="e">
        <f t="shared" si="1292"/>
        <v>#DIV/0!</v>
      </c>
      <c r="AI2492" t="e">
        <f t="shared" si="1293"/>
        <v>#DIV/0!</v>
      </c>
      <c r="AJ2492" t="e">
        <f t="shared" si="1294"/>
        <v>#DIV/0!</v>
      </c>
      <c r="AK2492"/>
      <c r="AL2492"/>
      <c r="AM2492"/>
      <c r="AN2492"/>
    </row>
    <row r="2493" spans="1:40" x14ac:dyDescent="0.25">
      <c r="A2493"/>
      <c r="B2493">
        <f t="shared" si="1295"/>
        <v>559000</v>
      </c>
      <c r="C2493" s="186" t="str">
        <f t="shared" si="1263"/>
        <v>-3.14773141005371E-07+0.00563844722795739i</v>
      </c>
      <c r="D2493" s="158" t="str">
        <f t="shared" si="1264"/>
        <v>-7.66666907992741+0.04322809541434i</v>
      </c>
      <c r="E2493" t="str">
        <f t="shared" si="1265"/>
        <v>7.999039426994-0.0876564963224328i</v>
      </c>
      <c r="F2493" t="str">
        <f t="shared" si="1266"/>
        <v>0.999200735315558+8.75164308424785E-06i</v>
      </c>
      <c r="G2493">
        <f t="shared" si="1261"/>
        <v>1</v>
      </c>
      <c r="H2493" t="str">
        <f t="shared" si="1267"/>
        <v>11.6876974841686+0.858063386260196i</v>
      </c>
      <c r="I2493" t="str">
        <f t="shared" si="1268"/>
        <v>2195.18786669587i</v>
      </c>
      <c r="J2493" t="str">
        <f t="shared" si="1262"/>
        <v>-6521.79504879214+480.236859221322i</v>
      </c>
      <c r="K2493" t="str">
        <f t="shared" si="1269"/>
        <v>0.0246515603467607-0.334777352315664i</v>
      </c>
      <c r="L2493" t="str">
        <f t="shared" si="1270"/>
        <v>0.0031816905245619-0.036634619123784i</v>
      </c>
      <c r="M2493" t="str">
        <f t="shared" si="1271"/>
        <v>0.0278332508713226-0.371411971439448i</v>
      </c>
      <c r="N2493" t="str">
        <f t="shared" si="1272"/>
        <v>-4.11866020169657i</v>
      </c>
      <c r="O2493" t="str">
        <f t="shared" si="1273"/>
        <v>-0.559455541869134+0.828860360176498i</v>
      </c>
      <c r="P2493" t="str">
        <f t="shared" si="1274"/>
        <v>1.55945554186913-0.828860360176498i</v>
      </c>
      <c r="Q2493" t="str">
        <f t="shared" si="1275"/>
        <v>-1.55945554186913+4.94752056187307i</v>
      </c>
      <c r="R2493" t="str">
        <f t="shared" si="1276"/>
        <v>-0.242762502184848-0.238680809450115i</v>
      </c>
      <c r="S2493" t="str">
        <f t="shared" si="1277"/>
        <v>0.434265979001035i</v>
      </c>
      <c r="T2493" t="str">
        <f t="shared" si="1278"/>
        <v>0.103650955384614-0.105423495676044i</v>
      </c>
      <c r="U2493" t="e">
        <f t="shared" si="1279"/>
        <v>#DIV/0!</v>
      </c>
      <c r="V2493" t="str">
        <f t="shared" si="1280"/>
        <v>1.33333333333333E-06-0.000189809115196059i</v>
      </c>
      <c r="W2493" t="e">
        <f t="shared" si="1281"/>
        <v>#DIV/0!</v>
      </c>
      <c r="X2493" t="e">
        <f t="shared" si="1282"/>
        <v>#DIV/0!</v>
      </c>
      <c r="Y2493" t="str">
        <f t="shared" si="1283"/>
        <v>0.00083+0.561968093874142i</v>
      </c>
      <c r="Z2493" t="e">
        <f t="shared" si="1284"/>
        <v>#DIV/0!</v>
      </c>
      <c r="AA2493" t="e">
        <f t="shared" si="1285"/>
        <v>#DIV/0!</v>
      </c>
      <c r="AB2493" t="str">
        <f t="shared" si="1286"/>
        <v>0.639136358329439-0.650066261895238i</v>
      </c>
      <c r="AC2493" t="str">
        <f t="shared" si="1287"/>
        <v>0.776346850705584-0.255476352216079i</v>
      </c>
      <c r="AD2493" t="str">
        <f t="shared" si="1288"/>
        <v>0.991445072220117-0.511080184148651i</v>
      </c>
      <c r="AE2493" t="e">
        <f t="shared" si="1289"/>
        <v>#DIV/0!</v>
      </c>
      <c r="AF2493" t="str">
        <f t="shared" si="1290"/>
        <v>-19.354366564096-0.814835290845856i</v>
      </c>
      <c r="AG2493" t="e">
        <f t="shared" si="1291"/>
        <v>#DIV/0!</v>
      </c>
      <c r="AH2493" t="e">
        <f t="shared" si="1292"/>
        <v>#DIV/0!</v>
      </c>
      <c r="AI2493" t="e">
        <f t="shared" si="1293"/>
        <v>#DIV/0!</v>
      </c>
      <c r="AJ2493" t="e">
        <f t="shared" si="1294"/>
        <v>#DIV/0!</v>
      </c>
      <c r="AK2493"/>
      <c r="AL2493"/>
      <c r="AM2493"/>
      <c r="AN2493"/>
    </row>
    <row r="2494" spans="1:40" x14ac:dyDescent="0.25">
      <c r="A2494"/>
      <c r="B2494">
        <f t="shared" si="1295"/>
        <v>560000</v>
      </c>
      <c r="C2494" s="186" t="str">
        <f t="shared" si="1263"/>
        <v>-3.13649954960438E-07+0.00562837857225577i</v>
      </c>
      <c r="D2494" s="158" t="str">
        <f t="shared" si="1264"/>
        <v>-7.66666907131629+0.0431509023872943i</v>
      </c>
      <c r="E2494" t="str">
        <f t="shared" si="1265"/>
        <v>7.99903598757954-0.0878132680392426i</v>
      </c>
      <c r="F2494" t="str">
        <f t="shared" si="1266"/>
        <v>0.999200735658675+8.76729521154925E-06i</v>
      </c>
      <c r="G2494">
        <f t="shared" si="1261"/>
        <v>1</v>
      </c>
      <c r="H2494" t="str">
        <f t="shared" si="1267"/>
        <v>11.6879381182978+0.856550127291512i</v>
      </c>
      <c r="I2494" t="str">
        <f t="shared" si="1268"/>
        <v>2199.11485751285i</v>
      </c>
      <c r="J2494" t="str">
        <f t="shared" si="1262"/>
        <v>-6545.15329348413+481.095959148372i</v>
      </c>
      <c r="K2494" t="str">
        <f t="shared" si="1269"/>
        <v>0.0245640436300174-0.334185785619355i</v>
      </c>
      <c r="L2494" t="str">
        <f t="shared" si="1270"/>
        <v>0.00317042218137435-0.0365701770610418i</v>
      </c>
      <c r="M2494" t="str">
        <f t="shared" si="1271"/>
        <v>0.0277344658113917-0.370755962680397i</v>
      </c>
      <c r="N2494" t="str">
        <f t="shared" si="1272"/>
        <v>-4.12602810903413i</v>
      </c>
      <c r="O2494" t="str">
        <f t="shared" si="1273"/>
        <v>-0.553333445543831+0.832959841794664i</v>
      </c>
      <c r="P2494" t="str">
        <f t="shared" si="1274"/>
        <v>1.55333344554383-0.832959841794664i</v>
      </c>
      <c r="Q2494" t="str">
        <f t="shared" si="1275"/>
        <v>-1.55333344554383+4.95898795082879i</v>
      </c>
      <c r="R2494" t="str">
        <f t="shared" si="1276"/>
        <v>-0.242311663581023-0.237335247822363i</v>
      </c>
      <c r="S2494" t="str">
        <f t="shared" si="1277"/>
        <v>0.435042841217496i</v>
      </c>
      <c r="T2494" t="str">
        <f t="shared" si="1278"/>
        <v>0.103251000533699-0.105415954584426i</v>
      </c>
      <c r="U2494" t="e">
        <f t="shared" si="1279"/>
        <v>#DIV/0!</v>
      </c>
      <c r="V2494" t="str">
        <f t="shared" si="1280"/>
        <v>1.33333333333333E-06-0.000189470170347495i</v>
      </c>
      <c r="W2494" t="e">
        <f t="shared" si="1281"/>
        <v>#DIV/0!</v>
      </c>
      <c r="X2494" t="e">
        <f t="shared" si="1282"/>
        <v>#DIV/0!</v>
      </c>
      <c r="Y2494" t="str">
        <f t="shared" si="1283"/>
        <v>0.00083+0.562973403523291i</v>
      </c>
      <c r="Z2494" t="e">
        <f t="shared" si="1284"/>
        <v>#DIV/0!</v>
      </c>
      <c r="AA2494" t="e">
        <f t="shared" si="1285"/>
        <v>#DIV/0!</v>
      </c>
      <c r="AB2494" t="str">
        <f t="shared" si="1286"/>
        <v>0.636670141921096-0.650019761736926i</v>
      </c>
      <c r="AC2494" t="str">
        <f t="shared" si="1287"/>
        <v>0.776659003760188-0.254077202236443i</v>
      </c>
      <c r="AD2494" t="str">
        <f t="shared" si="1288"/>
        <v>0.987834401675225-0.513782185945771i</v>
      </c>
      <c r="AE2494" t="e">
        <f t="shared" si="1289"/>
        <v>#DIV/0!</v>
      </c>
      <c r="AF2494" t="str">
        <f t="shared" si="1290"/>
        <v>-19.3546071896141-0.813399224904218i</v>
      </c>
      <c r="AG2494" t="e">
        <f t="shared" si="1291"/>
        <v>#DIV/0!</v>
      </c>
      <c r="AH2494" t="e">
        <f t="shared" si="1292"/>
        <v>#DIV/0!</v>
      </c>
      <c r="AI2494" t="e">
        <f t="shared" si="1293"/>
        <v>#DIV/0!</v>
      </c>
      <c r="AJ2494" t="e">
        <f t="shared" si="1294"/>
        <v>#DIV/0!</v>
      </c>
      <c r="AK2494"/>
      <c r="AL2494"/>
      <c r="AM2494"/>
      <c r="AN2494"/>
    </row>
    <row r="2495" spans="1:40" x14ac:dyDescent="0.25">
      <c r="A2495"/>
      <c r="B2495">
        <f t="shared" si="1295"/>
        <v>561000</v>
      </c>
      <c r="C2495" s="186" t="str">
        <f t="shared" si="1263"/>
        <v>-3.12532769903125E-07+0.00561834581193957i</v>
      </c>
      <c r="D2495" s="158" t="str">
        <f t="shared" si="1264"/>
        <v>-7.66666906275124+0.0430739845582034i</v>
      </c>
      <c r="E2495" t="str">
        <f t="shared" si="1265"/>
        <v>7.99903254202075-0.0879700395536302i</v>
      </c>
      <c r="F2495" t="str">
        <f t="shared" si="1266"/>
        <v>0.999200736002409+8.78294731867316E-06i</v>
      </c>
      <c r="G2495">
        <f t="shared" si="1261"/>
        <v>1</v>
      </c>
      <c r="H2495" t="str">
        <f t="shared" si="1267"/>
        <v>11.6881774773504+0.855042162702809i</v>
      </c>
      <c r="I2495" t="str">
        <f t="shared" si="1268"/>
        <v>2203.04184832984i</v>
      </c>
      <c r="J2495" t="str">
        <f t="shared" si="1262"/>
        <v>-6568.55328660274+481.955059075422i</v>
      </c>
      <c r="K2495" t="str">
        <f t="shared" si="1269"/>
        <v>0.0244769913474161-0.333596294786598i</v>
      </c>
      <c r="L2495" t="str">
        <f t="shared" si="1270"/>
        <v>0.00315921344574544-0.0365059595798553i</v>
      </c>
      <c r="M2495" t="str">
        <f t="shared" si="1271"/>
        <v>0.0276362047931615-0.370102254366453i</v>
      </c>
      <c r="N2495" t="str">
        <f t="shared" si="1272"/>
        <v>-4.13339601637169i</v>
      </c>
      <c r="O2495" t="str">
        <f t="shared" si="1273"/>
        <v>-0.547181311062602+0.837014105510661i</v>
      </c>
      <c r="P2495" t="str">
        <f t="shared" si="1274"/>
        <v>1.5471813110626-0.837014105510661i</v>
      </c>
      <c r="Q2495" t="str">
        <f t="shared" si="1275"/>
        <v>-1.5471813110626+4.97041012188235i</v>
      </c>
      <c r="R2495" t="str">
        <f t="shared" si="1276"/>
        <v>-0.241858911134128-0.235992945265793i</v>
      </c>
      <c r="S2495" t="str">
        <f t="shared" si="1277"/>
        <v>0.435819703433955i</v>
      </c>
      <c r="T2495" t="str">
        <f t="shared" si="1278"/>
        <v>0.102850375418243-0.105406878923335i</v>
      </c>
      <c r="U2495" t="e">
        <f t="shared" si="1279"/>
        <v>#DIV/0!</v>
      </c>
      <c r="V2495" t="str">
        <f t="shared" si="1280"/>
        <v>1.33333333333333E-06-0.000189132433858462i</v>
      </c>
      <c r="W2495" t="e">
        <f t="shared" si="1281"/>
        <v>#DIV/0!</v>
      </c>
      <c r="X2495" t="e">
        <f t="shared" si="1282"/>
        <v>#DIV/0!</v>
      </c>
      <c r="Y2495" t="str">
        <f t="shared" si="1283"/>
        <v>0.00083+0.56397871317244i</v>
      </c>
      <c r="Z2495" t="e">
        <f t="shared" si="1284"/>
        <v>#DIV/0!</v>
      </c>
      <c r="AA2495" t="e">
        <f t="shared" si="1285"/>
        <v>#DIV/0!</v>
      </c>
      <c r="AB2495" t="str">
        <f t="shared" si="1286"/>
        <v>0.634199792502726-0.649963799059519i</v>
      </c>
      <c r="AC2495" t="str">
        <f t="shared" si="1287"/>
        <v>0.776973808056874-0.252681305582946i</v>
      </c>
      <c r="AD2495" t="str">
        <f t="shared" si="1288"/>
        <v>0.984201886941538-0.516458054504405i</v>
      </c>
      <c r="AE2495" t="e">
        <f t="shared" si="1289"/>
        <v>#DIV/0!</v>
      </c>
      <c r="AF2495" t="str">
        <f t="shared" si="1290"/>
        <v>-19.3548465401016-0.811968178144606i</v>
      </c>
      <c r="AG2495" t="e">
        <f t="shared" si="1291"/>
        <v>#DIV/0!</v>
      </c>
      <c r="AH2495" t="e">
        <f t="shared" si="1292"/>
        <v>#DIV/0!</v>
      </c>
      <c r="AI2495" t="e">
        <f t="shared" si="1293"/>
        <v>#DIV/0!</v>
      </c>
      <c r="AJ2495" t="e">
        <f t="shared" si="1294"/>
        <v>#DIV/0!</v>
      </c>
      <c r="AK2495"/>
      <c r="AL2495"/>
      <c r="AM2495"/>
      <c r="AN2495"/>
    </row>
    <row r="2496" spans="1:40" x14ac:dyDescent="0.25">
      <c r="A2496"/>
      <c r="B2496">
        <f t="shared" si="1295"/>
        <v>562000</v>
      </c>
      <c r="C2496" s="186" t="str">
        <f t="shared" si="1263"/>
        <v>-3.11421543159798E-07+0.00560834875539639i</v>
      </c>
      <c r="D2496" s="158" t="str">
        <f t="shared" si="1264"/>
        <v>-7.66666905423181+0.042997340458039i</v>
      </c>
      <c r="E2496" t="str">
        <f t="shared" si="1265"/>
        <v>7.99902909031764-0.0881268108652343i</v>
      </c>
      <c r="F2496" t="str">
        <f t="shared" si="1266"/>
        <v>0.999200736346752+8.79859940558339E-06i</v>
      </c>
      <c r="G2496">
        <f t="shared" si="1261"/>
        <v>1</v>
      </c>
      <c r="H2496" t="str">
        <f t="shared" si="1267"/>
        <v>11.6884155703001+0.853539464938212i</v>
      </c>
      <c r="I2496" t="str">
        <f t="shared" si="1268"/>
        <v>2206.96883914683i</v>
      </c>
      <c r="J2496" t="str">
        <f t="shared" si="1262"/>
        <v>-6591.99502814797+482.814159002474i</v>
      </c>
      <c r="K2496" t="str">
        <f t="shared" si="1269"/>
        <v>0.0243904002240967-0.333008868969314i</v>
      </c>
      <c r="L2496" t="str">
        <f t="shared" si="1270"/>
        <v>0.00314806389904733-0.0364419655175545i</v>
      </c>
      <c r="M2496" t="str">
        <f t="shared" si="1271"/>
        <v>0.027538464123144-0.369450834486868i</v>
      </c>
      <c r="N2496" t="str">
        <f t="shared" si="1272"/>
        <v>-4.14076392370926i</v>
      </c>
      <c r="O2496" t="str">
        <f t="shared" si="1273"/>
        <v>-0.540999472399061+0.841022931235491i</v>
      </c>
      <c r="P2496" t="str">
        <f t="shared" si="1274"/>
        <v>1.54099947239906-0.841022931235491i</v>
      </c>
      <c r="Q2496" t="str">
        <f t="shared" si="1275"/>
        <v>-1.54099947239906+4.98178685494475i</v>
      </c>
      <c r="R2496" t="str">
        <f t="shared" si="1276"/>
        <v>-0.241404236840108-0.234653891230463i</v>
      </c>
      <c r="S2496" t="str">
        <f t="shared" si="1277"/>
        <v>0.436596565650414i</v>
      </c>
      <c r="T2496" t="str">
        <f t="shared" si="1278"/>
        <v>0.102449083027726-0.10539626073785i</v>
      </c>
      <c r="U2496" t="e">
        <f t="shared" si="1279"/>
        <v>#DIV/0!</v>
      </c>
      <c r="V2496" t="str">
        <f t="shared" si="1280"/>
        <v>1.33333333333333E-06-0.000188795899278642i</v>
      </c>
      <c r="W2496" t="e">
        <f t="shared" si="1281"/>
        <v>#DIV/0!</v>
      </c>
      <c r="X2496" t="e">
        <f t="shared" si="1282"/>
        <v>#DIV/0!</v>
      </c>
      <c r="Y2496" t="str">
        <f t="shared" si="1283"/>
        <v>0.00083+0.564984022821588i</v>
      </c>
      <c r="Z2496" t="e">
        <f t="shared" si="1284"/>
        <v>#DIV/0!</v>
      </c>
      <c r="AA2496" t="e">
        <f t="shared" si="1285"/>
        <v>#DIV/0!</v>
      </c>
      <c r="AB2496" t="str">
        <f t="shared" si="1286"/>
        <v>0.631725328508172-0.649898324811088i</v>
      </c>
      <c r="AC2496" t="str">
        <f t="shared" si="1287"/>
        <v>0.77729126686173-0.251288651485337i</v>
      </c>
      <c r="AD2496" t="str">
        <f t="shared" si="1288"/>
        <v>0.980547719872012-0.519107608395664i</v>
      </c>
      <c r="AE2496" t="e">
        <f t="shared" si="1289"/>
        <v>#DIV/0!</v>
      </c>
      <c r="AF2496" t="str">
        <f t="shared" si="1290"/>
        <v>-19.3550846245319-0.810542124480173i</v>
      </c>
      <c r="AG2496" t="e">
        <f t="shared" si="1291"/>
        <v>#DIV/0!</v>
      </c>
      <c r="AH2496" t="e">
        <f t="shared" si="1292"/>
        <v>#DIV/0!</v>
      </c>
      <c r="AI2496" t="e">
        <f t="shared" si="1293"/>
        <v>#DIV/0!</v>
      </c>
      <c r="AJ2496" t="e">
        <f t="shared" si="1294"/>
        <v>#DIV/0!</v>
      </c>
      <c r="AK2496"/>
      <c r="AL2496"/>
      <c r="AM2496"/>
      <c r="AN2496"/>
    </row>
    <row r="2497" spans="1:40" x14ac:dyDescent="0.25">
      <c r="A2497"/>
      <c r="B2497">
        <f t="shared" si="1295"/>
        <v>563000</v>
      </c>
      <c r="C2497" s="186" t="str">
        <f t="shared" si="1263"/>
        <v>-3.10316232435474E-07+0.00559838721237525i</v>
      </c>
      <c r="D2497" s="158" t="str">
        <f t="shared" si="1264"/>
        <v>-7.66666904575777+0.0429209686282103i</v>
      </c>
      <c r="E2497" t="str">
        <f t="shared" si="1265"/>
        <v>7.99902563247023-0.0882835819736939i</v>
      </c>
      <c r="F2497" t="str">
        <f t="shared" si="1266"/>
        <v>0.999200736691704+8.81425147224396E-06i</v>
      </c>
      <c r="G2497">
        <f t="shared" si="1261"/>
        <v>1</v>
      </c>
      <c r="H2497" t="str">
        <f t="shared" si="1267"/>
        <v>11.6886524060424+0.852042006631449i</v>
      </c>
      <c r="I2497" t="str">
        <f t="shared" si="1268"/>
        <v>2210.89582996382i</v>
      </c>
      <c r="J2497" t="str">
        <f t="shared" si="1262"/>
        <v>-6615.47851811981+483.673258929524i</v>
      </c>
      <c r="K2497" t="str">
        <f t="shared" si="1269"/>
        <v>0.024304267013964-0.332423497394456i</v>
      </c>
      <c r="L2497" t="str">
        <f t="shared" si="1270"/>
        <v>0.00313697312631157-0.036378193719414i</v>
      </c>
      <c r="M2497" t="str">
        <f t="shared" si="1271"/>
        <v>0.0274412401402756-0.36880169111387i</v>
      </c>
      <c r="N2497" t="str">
        <f t="shared" si="1272"/>
        <v>-4.14813183104682i</v>
      </c>
      <c r="O2497" t="str">
        <f t="shared" si="1273"/>
        <v>-0.534788265139361+0.844986101346781i</v>
      </c>
      <c r="P2497" t="str">
        <f t="shared" si="1274"/>
        <v>1.53478826513936-0.844986101346781i</v>
      </c>
      <c r="Q2497" t="str">
        <f t="shared" si="1275"/>
        <v>-1.53478826513936+4.9931179323936i</v>
      </c>
      <c r="R2497" t="str">
        <f t="shared" si="1276"/>
        <v>-0.240947632668806-0.233318075354911i</v>
      </c>
      <c r="S2497" t="str">
        <f t="shared" si="1277"/>
        <v>0.437373427866875i</v>
      </c>
      <c r="T2497" t="str">
        <f t="shared" si="1278"/>
        <v>0.102047126401279-0.105384092036764i</v>
      </c>
      <c r="U2497" t="e">
        <f t="shared" si="1279"/>
        <v>#DIV/0!</v>
      </c>
      <c r="V2497" t="str">
        <f t="shared" si="1280"/>
        <v>1.33333333333333E-06-0.000188460560203547i</v>
      </c>
      <c r="W2497" t="e">
        <f t="shared" si="1281"/>
        <v>#DIV/0!</v>
      </c>
      <c r="X2497" t="e">
        <f t="shared" si="1282"/>
        <v>#DIV/0!</v>
      </c>
      <c r="Y2497" t="str">
        <f t="shared" si="1283"/>
        <v>0.00083+0.565989332470737i</v>
      </c>
      <c r="Z2497" t="e">
        <f t="shared" si="1284"/>
        <v>#DIV/0!</v>
      </c>
      <c r="AA2497" t="e">
        <f t="shared" si="1285"/>
        <v>#DIV/0!</v>
      </c>
      <c r="AB2497" t="str">
        <f t="shared" si="1286"/>
        <v>0.629246768677436-0.649823289715957i</v>
      </c>
      <c r="AC2497" t="str">
        <f t="shared" si="1287"/>
        <v>0.777611383514347-0.249899229358016i</v>
      </c>
      <c r="AD2497" t="str">
        <f t="shared" si="1288"/>
        <v>0.976872093892663-0.521730667621256i</v>
      </c>
      <c r="AE2497" t="e">
        <f t="shared" si="1289"/>
        <v>#DIV/0!</v>
      </c>
      <c r="AF2497" t="str">
        <f t="shared" si="1290"/>
        <v>-19.3553214518002-0.809121038003239i</v>
      </c>
      <c r="AG2497" t="e">
        <f t="shared" si="1291"/>
        <v>#DIV/0!</v>
      </c>
      <c r="AH2497" t="e">
        <f t="shared" si="1292"/>
        <v>#DIV/0!</v>
      </c>
      <c r="AI2497" t="e">
        <f t="shared" si="1293"/>
        <v>#DIV/0!</v>
      </c>
      <c r="AJ2497" t="e">
        <f t="shared" si="1294"/>
        <v>#DIV/0!</v>
      </c>
      <c r="AK2497"/>
      <c r="AL2497"/>
      <c r="AM2497"/>
      <c r="AN2497"/>
    </row>
    <row r="2498" spans="1:40" x14ac:dyDescent="0.25">
      <c r="A2498"/>
      <c r="B2498">
        <f t="shared" si="1295"/>
        <v>564000</v>
      </c>
      <c r="C2498" s="186" t="str">
        <f t="shared" si="1263"/>
        <v>-3.09216795809789E-07+0.00558846099397443i</v>
      </c>
      <c r="D2498" s="158" t="str">
        <f t="shared" si="1264"/>
        <v>-7.6666690373288+0.0428448676204706i</v>
      </c>
      <c r="E2498" t="str">
        <f t="shared" si="1265"/>
        <v>7.99902216847853-0.0884403528786478i</v>
      </c>
      <c r="F2498" t="str">
        <f t="shared" si="1266"/>
        <v>0.999200737037274+8.82990351861903E-06i</v>
      </c>
      <c r="G2498">
        <f t="shared" si="1261"/>
        <v>1</v>
      </c>
      <c r="H2498" t="str">
        <f t="shared" si="1267"/>
        <v>11.688887993395+0.850549760604247i</v>
      </c>
      <c r="I2498" t="str">
        <f t="shared" si="1268"/>
        <v>2214.8228207808i</v>
      </c>
      <c r="J2498" t="str">
        <f t="shared" si="1262"/>
        <v>-6639.00375651827+484.532358856575i</v>
      </c>
      <c r="K2498" t="str">
        <f t="shared" si="1269"/>
        <v>0.0242185884993862-0.331840169363362i</v>
      </c>
      <c r="L2498" t="str">
        <f t="shared" si="1270"/>
        <v>0.00312594071619068-0.0363146430385857i</v>
      </c>
      <c r="M2498" t="str">
        <f t="shared" si="1271"/>
        <v>0.0273445292155769-0.368154812401948i</v>
      </c>
      <c r="N2498" t="str">
        <f t="shared" si="1272"/>
        <v>-4.15549973838438i</v>
      </c>
      <c r="O2498" t="str">
        <f t="shared" si="1273"/>
        <v>-0.52854802646393+0.848903400700625i</v>
      </c>
      <c r="P2498" t="str">
        <f t="shared" si="1274"/>
        <v>1.52854802646393-0.848903400700625i</v>
      </c>
      <c r="Q2498" t="str">
        <f t="shared" si="1275"/>
        <v>-1.52854802646393+5.004403139085i</v>
      </c>
      <c r="R2498" t="str">
        <f t="shared" si="1276"/>
        <v>-0.240489090564115-0.231985487465806i</v>
      </c>
      <c r="S2498" t="str">
        <f t="shared" si="1277"/>
        <v>0.438150290083334i</v>
      </c>
      <c r="T2498" t="str">
        <f t="shared" si="1278"/>
        <v>0.101644508628267-0.105370364792544i</v>
      </c>
      <c r="U2498" t="e">
        <f t="shared" si="1279"/>
        <v>#DIV/0!</v>
      </c>
      <c r="V2498" t="str">
        <f t="shared" si="1280"/>
        <v>1.33333333333333E-06-0.000188126410274108i</v>
      </c>
      <c r="W2498" t="e">
        <f t="shared" si="1281"/>
        <v>#DIV/0!</v>
      </c>
      <c r="X2498" t="e">
        <f t="shared" si="1282"/>
        <v>#DIV/0!</v>
      </c>
      <c r="Y2498" t="str">
        <f t="shared" si="1283"/>
        <v>0.00083+0.566994642119886i</v>
      </c>
      <c r="Z2498" t="e">
        <f t="shared" si="1284"/>
        <v>#DIV/0!</v>
      </c>
      <c r="AA2498" t="e">
        <f t="shared" si="1285"/>
        <v>#DIV/0!</v>
      </c>
      <c r="AB2498" t="str">
        <f t="shared" si="1286"/>
        <v>0.626764132060274-0.649738644274455i</v>
      </c>
      <c r="AC2498" t="str">
        <f t="shared" si="1287"/>
        <v>0.77793416142724-0.248513028799772i</v>
      </c>
      <c r="AD2498" t="str">
        <f t="shared" si="1288"/>
        <v>0.973175203991629-0.52432705362793i</v>
      </c>
      <c r="AE2498" t="e">
        <f t="shared" si="1289"/>
        <v>#DIV/0!</v>
      </c>
      <c r="AF2498" t="str">
        <f t="shared" si="1290"/>
        <v>-19.3555570307238-0.807704892983776i</v>
      </c>
      <c r="AG2498" t="e">
        <f t="shared" si="1291"/>
        <v>#DIV/0!</v>
      </c>
      <c r="AH2498" t="e">
        <f t="shared" si="1292"/>
        <v>#DIV/0!</v>
      </c>
      <c r="AI2498" t="e">
        <f t="shared" si="1293"/>
        <v>#DIV/0!</v>
      </c>
      <c r="AJ2498" t="e">
        <f t="shared" si="1294"/>
        <v>#DIV/0!</v>
      </c>
      <c r="AK2498"/>
      <c r="AL2498"/>
      <c r="AM2498"/>
      <c r="AN2498"/>
    </row>
    <row r="2499" spans="1:40" x14ac:dyDescent="0.25">
      <c r="A2499"/>
      <c r="B2499">
        <f t="shared" si="1295"/>
        <v>565000</v>
      </c>
      <c r="C2499" s="186" t="str">
        <f t="shared" si="1263"/>
        <v>-3.08123191733027E-07+0.00557856991262956i</v>
      </c>
      <c r="D2499" s="158" t="str">
        <f t="shared" si="1264"/>
        <v>-7.66666902894446+0.0427690359968266i</v>
      </c>
      <c r="E2499" t="str">
        <f t="shared" si="1265"/>
        <v>7.99901869834256-0.0885971235797347i</v>
      </c>
      <c r="F2499" t="str">
        <f t="shared" si="1266"/>
        <v>0.999200737383462+0.0000088455555446726i</v>
      </c>
      <c r="G2499">
        <f t="shared" si="1261"/>
        <v>1</v>
      </c>
      <c r="H2499" t="str">
        <f t="shared" si="1267"/>
        <v>11.6891223410981+0.849062699864682i</v>
      </c>
      <c r="I2499" t="str">
        <f t="shared" si="1268"/>
        <v>2218.74981159779i</v>
      </c>
      <c r="J2499" t="str">
        <f t="shared" si="1262"/>
        <v>-6662.57074334334+485.391458783625i</v>
      </c>
      <c r="K2499" t="str">
        <f t="shared" si="1269"/>
        <v>0.0241333614908961-0.331258874251121i</v>
      </c>
      <c r="L2499" t="str">
        <f t="shared" si="1270"/>
        <v>0.00311496626092084-0.0362513123360339i</v>
      </c>
      <c r="M2499" t="str">
        <f t="shared" si="1271"/>
        <v>0.0272483277518169-0.367510186587155i</v>
      </c>
      <c r="N2499" t="str">
        <f t="shared" si="1272"/>
        <v>-4.16286764572194i</v>
      </c>
      <c r="O2499" t="str">
        <f t="shared" si="1273"/>
        <v>-0.522279095129197+0.852774616643242i</v>
      </c>
      <c r="P2499" t="str">
        <f t="shared" si="1274"/>
        <v>1.5222790951292-0.852774616643242i</v>
      </c>
      <c r="Q2499" t="str">
        <f t="shared" si="1275"/>
        <v>-1.5222790951292+5.01564226236518i</v>
      </c>
      <c r="R2499" t="str">
        <f t="shared" si="1276"/>
        <v>-0.240028602444148-0.230656117577623i</v>
      </c>
      <c r="S2499" t="str">
        <f t="shared" si="1277"/>
        <v>0.438927152299794i</v>
      </c>
      <c r="T2499" t="str">
        <f t="shared" si="1278"/>
        <v>0.101241232848873-0.105355070941309i</v>
      </c>
      <c r="U2499" t="e">
        <f t="shared" si="1279"/>
        <v>#DIV/0!</v>
      </c>
      <c r="V2499" t="str">
        <f t="shared" si="1280"/>
        <v>1.33333333333333E-06-0.000187793443176278i</v>
      </c>
      <c r="W2499" t="e">
        <f t="shared" si="1281"/>
        <v>#DIV/0!</v>
      </c>
      <c r="X2499" t="e">
        <f t="shared" si="1282"/>
        <v>#DIV/0!</v>
      </c>
      <c r="Y2499" t="str">
        <f t="shared" si="1283"/>
        <v>0.00083+0.567999951769035i</v>
      </c>
      <c r="Z2499" t="e">
        <f t="shared" si="1284"/>
        <v>#DIV/0!</v>
      </c>
      <c r="AA2499" t="e">
        <f t="shared" si="1285"/>
        <v>#DIV/0!</v>
      </c>
      <c r="AB2499" t="str">
        <f t="shared" si="1286"/>
        <v>0.6242774380198-0.64964433876278i</v>
      </c>
      <c r="AC2499" t="str">
        <f t="shared" si="1287"/>
        <v>0.77825960408523-0.247130039593528i</v>
      </c>
      <c r="AD2499" t="str">
        <f t="shared" si="1288"/>
        <v>0.969457246708135-0.526896589321959i</v>
      </c>
      <c r="AE2499" t="e">
        <f t="shared" si="1289"/>
        <v>#DIV/0!</v>
      </c>
      <c r="AF2499" t="str">
        <f t="shared" si="1290"/>
        <v>-19.3557913700426-0.806293663867855i</v>
      </c>
      <c r="AG2499" t="e">
        <f t="shared" si="1291"/>
        <v>#DIV/0!</v>
      </c>
      <c r="AH2499" t="e">
        <f t="shared" si="1292"/>
        <v>#DIV/0!</v>
      </c>
      <c r="AI2499" t="e">
        <f t="shared" si="1293"/>
        <v>#DIV/0!</v>
      </c>
      <c r="AJ2499" t="e">
        <f t="shared" si="1294"/>
        <v>#DIV/0!</v>
      </c>
      <c r="AK2499"/>
      <c r="AL2499"/>
      <c r="AM2499"/>
      <c r="AN2499"/>
    </row>
    <row r="2500" spans="1:40" x14ac:dyDescent="0.25">
      <c r="A2500"/>
      <c r="B2500">
        <f t="shared" si="1295"/>
        <v>566000</v>
      </c>
      <c r="C2500" s="186" t="str">
        <f t="shared" si="1263"/>
        <v>-3.07035379022197E-07+0.00556871378210186i</v>
      </c>
      <c r="D2500" s="158" t="str">
        <f t="shared" si="1264"/>
        <v>-7.66666902060458+0.0426934723294476i</v>
      </c>
      <c r="E2500" t="str">
        <f t="shared" si="1265"/>
        <v>7.99901522206233-0.0887538940765935i</v>
      </c>
      <c r="F2500" t="str">
        <f t="shared" si="1266"/>
        <v>0.99920073773025+8.86120755036831E-06i</v>
      </c>
      <c r="G2500">
        <f t="shared" si="1261"/>
        <v>1</v>
      </c>
      <c r="H2500" t="str">
        <f t="shared" si="1267"/>
        <v>11.6893554578163+0.847580797605691i</v>
      </c>
      <c r="I2500" t="str">
        <f t="shared" si="1268"/>
        <v>2222.67680241478i</v>
      </c>
      <c r="J2500" t="str">
        <f t="shared" si="1262"/>
        <v>-6686.17947859503+486.250558710677i</v>
      </c>
      <c r="K2500" t="str">
        <f t="shared" si="1269"/>
        <v>0.0240485828268964-0.330679601505941i</v>
      </c>
      <c r="L2500" t="str">
        <f t="shared" si="1270"/>
        <v>0.00310404935628406-0.0361882004804671i</v>
      </c>
      <c r="M2500" t="str">
        <f t="shared" si="1271"/>
        <v>0.0271526321831805-0.366867801986408i</v>
      </c>
      <c r="N2500" t="str">
        <f t="shared" si="1272"/>
        <v>-4.1702355530595i</v>
      </c>
      <c r="O2500" t="str">
        <f t="shared" si="1273"/>
        <v>-0.515981811449196+0.856599539022528i</v>
      </c>
      <c r="P2500" t="str">
        <f t="shared" si="1274"/>
        <v>1.5159818114492-0.856599539022528i</v>
      </c>
      <c r="Q2500" t="str">
        <f t="shared" si="1275"/>
        <v>-1.5159818114492+5.02683509208203i</v>
      </c>
      <c r="R2500" t="str">
        <f t="shared" si="1276"/>
        <v>-0.239566160201399-0.229329955892323i</v>
      </c>
      <c r="S2500" t="str">
        <f t="shared" si="1277"/>
        <v>0.439704014516255i</v>
      </c>
      <c r="T2500" t="str">
        <f t="shared" si="1278"/>
        <v>0.10083730225469-0.105338202382799i</v>
      </c>
      <c r="U2500" t="e">
        <f t="shared" si="1279"/>
        <v>#DIV/0!</v>
      </c>
      <c r="V2500" t="str">
        <f t="shared" si="1280"/>
        <v>1.33333333333333E-06-0.00018746165264063i</v>
      </c>
      <c r="W2500" t="e">
        <f t="shared" si="1281"/>
        <v>#DIV/0!</v>
      </c>
      <c r="X2500" t="e">
        <f t="shared" si="1282"/>
        <v>#DIV/0!</v>
      </c>
      <c r="Y2500" t="str">
        <f t="shared" si="1283"/>
        <v>0.00083+0.569005261418183i</v>
      </c>
      <c r="Z2500" t="e">
        <f t="shared" si="1284"/>
        <v>#DIV/0!</v>
      </c>
      <c r="AA2500" t="e">
        <f t="shared" si="1285"/>
        <v>#DIV/0!</v>
      </c>
      <c r="AB2500" t="str">
        <f t="shared" si="1286"/>
        <v>0.621786706236133-0.649540323232809i</v>
      </c>
      <c r="AC2500" t="str">
        <f t="shared" si="1287"/>
        <v>0.778587715044859-0.245750251706103i</v>
      </c>
      <c r="AD2500" t="str">
        <f t="shared" si="1288"/>
        <v>0.965718420121259-0.529439099083447i</v>
      </c>
      <c r="AE2500" t="e">
        <f t="shared" si="1289"/>
        <v>#DIV/0!</v>
      </c>
      <c r="AF2500" t="str">
        <f t="shared" si="1290"/>
        <v>-19.3560244784209-0.804887325276243i</v>
      </c>
      <c r="AG2500" t="e">
        <f t="shared" si="1291"/>
        <v>#DIV/0!</v>
      </c>
      <c r="AH2500" t="e">
        <f t="shared" si="1292"/>
        <v>#DIV/0!</v>
      </c>
      <c r="AI2500" t="e">
        <f t="shared" si="1293"/>
        <v>#DIV/0!</v>
      </c>
      <c r="AJ2500" t="e">
        <f t="shared" si="1294"/>
        <v>#DIV/0!</v>
      </c>
      <c r="AK2500"/>
      <c r="AL2500"/>
      <c r="AM2500"/>
      <c r="AN2500"/>
    </row>
    <row r="2501" spans="1:40" x14ac:dyDescent="0.25">
      <c r="A2501"/>
      <c r="B2501">
        <f t="shared" si="1295"/>
        <v>567000</v>
      </c>
      <c r="C2501" s="186" t="str">
        <f t="shared" si="1263"/>
        <v>-3.05953316857152E-07+0.00555889241746635i</v>
      </c>
      <c r="D2501" s="158" t="str">
        <f t="shared" si="1264"/>
        <v>-7.66666901230879+0.0426181752005754i</v>
      </c>
      <c r="E2501" t="str">
        <f t="shared" si="1265"/>
        <v>7.99901173963787-0.0889106643688631i</v>
      </c>
      <c r="F2501" t="str">
        <f t="shared" si="1266"/>
        <v>0.999200738077665+0.0000088768595356707i</v>
      </c>
      <c r="G2501">
        <f t="shared" ref="G2501:G2564" si="1296">IF($C$11=$C$7,$C$24,F2501)</f>
        <v>1</v>
      </c>
      <c r="H2501" t="str">
        <f t="shared" si="1267"/>
        <v>11.6895873521385+0.846104027203396i</v>
      </c>
      <c r="I2501" t="str">
        <f t="shared" si="1268"/>
        <v>2226.60379323177i</v>
      </c>
      <c r="J2501" t="str">
        <f t="shared" ref="J2501:J2564" si="1297">IMSUM(COMPLEX(0,2*PI()*B2501*$C$113*$C$112),COMPLEX(0,2*PI()*B2501*$C$113*$C$111),COMPLEX(0,2*PI()*B2501*$C$28*10^-12*$C$111),COMPLEX(-1*2*PI()*B2501*2*PI()*B2501*$C$113*$C$112*$C$28*10^-12*$C$111,0),COMPLEX(1,0))</f>
        <v>-6709.82996227334+487.109658637727i</v>
      </c>
      <c r="K2501" t="str">
        <f t="shared" si="1269"/>
        <v>0.0239642493733681-0.33010234064852i</v>
      </c>
      <c r="L2501" t="str">
        <f t="shared" si="1270"/>
        <v>0.00309318960157182-0.0361253063482755i</v>
      </c>
      <c r="M2501" t="str">
        <f t="shared" si="1271"/>
        <v>0.0270574389749399-0.366227646996795i</v>
      </c>
      <c r="N2501" t="str">
        <f t="shared" si="1272"/>
        <v>-4.17760346039706i</v>
      </c>
      <c r="O2501" t="str">
        <f t="shared" si="1273"/>
        <v>-0.50965651727709+0.860377960199462i</v>
      </c>
      <c r="P2501" t="str">
        <f t="shared" si="1274"/>
        <v>1.50965651727709-0.860377960199462i</v>
      </c>
      <c r="Q2501" t="str">
        <f t="shared" si="1275"/>
        <v>-1.50965651727709+5.03798142059652i</v>
      </c>
      <c r="R2501" t="str">
        <f t="shared" si="1276"/>
        <v>-0.239101755702921-0.228006992799066i</v>
      </c>
      <c r="S2501" t="str">
        <f t="shared" si="1277"/>
        <v>0.440480876732714i</v>
      </c>
      <c r="T2501" t="str">
        <f t="shared" si="1278"/>
        <v>0.100432720089322-0.105319750980354i</v>
      </c>
      <c r="U2501" t="e">
        <f t="shared" si="1279"/>
        <v>#DIV/0!</v>
      </c>
      <c r="V2501" t="str">
        <f t="shared" si="1280"/>
        <v>1.33333333333333E-06-0.00018713103244197i</v>
      </c>
      <c r="W2501" t="e">
        <f t="shared" si="1281"/>
        <v>#DIV/0!</v>
      </c>
      <c r="X2501" t="e">
        <f t="shared" si="1282"/>
        <v>#DIV/0!</v>
      </c>
      <c r="Y2501" t="str">
        <f t="shared" si="1283"/>
        <v>0.00083+0.570010571067332i</v>
      </c>
      <c r="Z2501" t="e">
        <f t="shared" si="1284"/>
        <v>#DIV/0!</v>
      </c>
      <c r="AA2501" t="e">
        <f t="shared" si="1285"/>
        <v>#DIV/0!</v>
      </c>
      <c r="AB2501" t="str">
        <f t="shared" si="1286"/>
        <v>0.619291956710103-0.649426547511967i</v>
      </c>
      <c r="AC2501" t="str">
        <f t="shared" si="1287"/>
        <v>0.778918497933795-0.244373655287993i</v>
      </c>
      <c r="AD2501" t="str">
        <f t="shared" si="1288"/>
        <v>0.961958923838603-0.531954408780573i</v>
      </c>
      <c r="AE2501" t="e">
        <f t="shared" si="1289"/>
        <v>#DIV/0!</v>
      </c>
      <c r="AF2501" t="str">
        <f t="shared" si="1290"/>
        <v>-19.3562563644473-0.803485852002821i</v>
      </c>
      <c r="AG2501" t="e">
        <f t="shared" si="1291"/>
        <v>#DIV/0!</v>
      </c>
      <c r="AH2501" t="e">
        <f t="shared" si="1292"/>
        <v>#DIV/0!</v>
      </c>
      <c r="AI2501" t="e">
        <f t="shared" si="1293"/>
        <v>#DIV/0!</v>
      </c>
      <c r="AJ2501" t="e">
        <f t="shared" si="1294"/>
        <v>#DIV/0!</v>
      </c>
      <c r="AK2501"/>
      <c r="AL2501"/>
      <c r="AM2501"/>
      <c r="AN2501"/>
    </row>
    <row r="2502" spans="1:40" x14ac:dyDescent="0.25">
      <c r="A2502"/>
      <c r="B2502">
        <f t="shared" si="1295"/>
        <v>568000</v>
      </c>
      <c r="C2502" s="186" t="str">
        <f t="shared" ref="C2502:C2565" si="1298">IMPRODUCT(COMPLEX(-1,0),IMDIV(IMPRODUCT(G2502,COMPLEX($C$100+$C$101,0)),COMPLEX($C$100,2*PI()*B2502*$C$103*$C$102*(2*$C$100+$C$101))))</f>
        <v>-3.04876964776758E-07+0.00554910563510036i</v>
      </c>
      <c r="D2502" s="158" t="str">
        <f t="shared" ref="D2502:D2565" si="1299">IMPRODUCT(COMPLEX($C$106,0),IMSUB(C2502,G2502))</f>
        <v>-7.6666690040567+0.0425431432024361i</v>
      </c>
      <c r="E2502" t="str">
        <f t="shared" ref="E2502:E2565" si="1300">IMDIV(COMPLEX($C$20*10^3,0),COMPLEX(1,2*PI()*B2502*$C$20*1000*$C$29*10^-12))</f>
        <v>7.99900825106918-0.0890674344561822i</v>
      </c>
      <c r="F2502" t="str">
        <f t="shared" ref="F2502:F2565" si="1301">IMDIV(COMPLEX($C$22*1000,0),IMSUM(COMPLEX($C$22*1000,0),E2502))</f>
        <v>0.99920073842568+8.89251150054322E-06i</v>
      </c>
      <c r="G2502">
        <f t="shared" si="1296"/>
        <v>1</v>
      </c>
      <c r="H2502" t="str">
        <f t="shared" ref="H2502:H2565" si="1302">IMPRODUCT(COMPLEX($C$108,0),IMPRODUCT(COMPLEX(-1,0),D2502),IMDIV(COMPLEX(0,2*PI()*B2502*$C$109*$C$110),COMPLEX(1,2*PI()*B2502*$C$109*$C$110)))</f>
        <v>11.6898180325788+0.844632362215623i</v>
      </c>
      <c r="I2502" t="str">
        <f t="shared" ref="I2502:I2565" si="1303">COMPLEX(0,2*PI()*B2502*$C$113*$C$112*$C$114)</f>
        <v>2230.53078404875i</v>
      </c>
      <c r="J2502" t="str">
        <f t="shared" si="1297"/>
        <v>-6733.52219437827+487.968758564778i</v>
      </c>
      <c r="K2502" t="str">
        <f t="shared" ref="K2502:K2565" si="1304">IMDIV(I2502,J2502)</f>
        <v>0.0238803580235832-0.329527081271435i</v>
      </c>
      <c r="L2502" t="str">
        <f t="shared" ref="L2502:L2565" si="1305">IMDIV(COMPLEX($C$117,0),COMPLEX(1,2*PI()*B2502*$C$115*$C$116))</f>
        <v>0.00308238659954839-0.0360626288234648i</v>
      </c>
      <c r="M2502" t="str">
        <f t="shared" ref="M2502:M2565" si="1306">IMSUM(K2502,L2502)</f>
        <v>0.0269627446231316-0.3655897100949i</v>
      </c>
      <c r="N2502" t="str">
        <f t="shared" ref="N2502:N2565" si="1307">COMPLEX(0,-2*PI()*B2502*$C$43)</f>
        <v>-4.18497136773462i</v>
      </c>
      <c r="O2502" t="str">
        <f t="shared" ref="O2502:O2565" si="1308">IMEXP(N2502)</f>
        <v>-0.503303555986619+0.864109675059379i</v>
      </c>
      <c r="P2502" t="str">
        <f t="shared" ref="P2502:P2565" si="1309">IMSUB(COMPLEX(1,0),O2502)</f>
        <v>1.50330355598662-0.864109675059379i</v>
      </c>
      <c r="Q2502" t="str">
        <f t="shared" ref="Q2502:Q2565" si="1310">IMSUM(COMPLEX(0,2*PI()*B2502*$C$43),O2502,COMPLEX(-1,0))</f>
        <v>-1.50330355598662+5.049081042794i</v>
      </c>
      <c r="R2502" t="str">
        <f t="shared" ref="R2502:R2565" si="1311">IMDIV(P2502,Q2502)</f>
        <v>-0.238635380790505-0.226687218873926i</v>
      </c>
      <c r="S2502" t="str">
        <f t="shared" ref="S2502:S2565" si="1312">IMDIV(COMPLEX(0,2*PI()*B2502*$C$123),COMPLEX($C$124,0))</f>
        <v>0.441257738949173i</v>
      </c>
      <c r="T2502" t="str">
        <f t="shared" ref="T2502:T2565" si="1313">IMPRODUCT(R2502,S2502)</f>
        <v>0.100027489648985-0.105299708560893i</v>
      </c>
      <c r="U2502" t="e">
        <f t="shared" ref="U2502:U2565" si="1314">IMDIV(COMPLEX(1,2*PI()*B2502*$C$16*10^-3*$C$15*10^-6),COMPLEX(0,2*PI()*B2502*$C$15*10^-6))</f>
        <v>#DIV/0!</v>
      </c>
      <c r="V2502" t="str">
        <f t="shared" ref="V2502:V2565" si="1315">IMSUM(COMPLEX($C$18*10^-3,0),IMDIV(COMPLEX(1,0),COMPLEX(0,2*PI()*B2502*($C$17*1*10^-6))))</f>
        <v>1.33333333333333E-06-0.000186801576398938i</v>
      </c>
      <c r="W2502" t="e">
        <f t="shared" ref="W2502:W2565" si="1316">IMDIV(IMPRODUCT(U2502,V2502),IMSUM(U2502,V2502))</f>
        <v>#DIV/0!</v>
      </c>
      <c r="X2502" t="e">
        <f t="shared" ref="X2502:X2565" si="1317">IMDIV(IMPRODUCT(COMPLEX($C$19,0),W2502),IMSUM(COMPLEX($C$19,0),W2502))</f>
        <v>#DIV/0!</v>
      </c>
      <c r="Y2502" t="str">
        <f t="shared" ref="Y2502:Y2565" si="1318">COMPLEX($C$13*10^-3,2*PI()*B2502*$C$12*0.000001)</f>
        <v>0.00083+0.571015880716481i</v>
      </c>
      <c r="Z2502" t="e">
        <f t="shared" ref="Z2502:Z2565" si="1319">IMPRODUCT(COMPLEX($C$6,0),IMDIV(X2502,IMSUM(X2502,Y2502)))</f>
        <v>#DIV/0!</v>
      </c>
      <c r="AA2502" t="e">
        <f t="shared" ref="AA2502:AA2565" si="1320">IMDIV(COMPLEX($C$6,0),IMSUM(X2502,Y2502))</f>
        <v>#DIV/0!</v>
      </c>
      <c r="AB2502" t="str">
        <f t="shared" ref="AB2502:AB2565" si="1321">IMPRODUCT(COMPLEX($C$119,0),T2502)</f>
        <v>0.616793209766959-0.649302961203101i</v>
      </c>
      <c r="AC2502" t="str">
        <f t="shared" ref="AC2502:AC2565" si="1322">IMSUM(COMPLEX(1,0),IMPRODUCT(AB2502,M2502))</f>
        <v>0.779251956450226-0.243000240673168i</v>
      </c>
      <c r="AD2502" t="str">
        <f t="shared" ref="AD2502:AD2565" si="1323">IMDIV(AB2502,AC2502)</f>
        <v>0.958178958984793-0.534442345783744i</v>
      </c>
      <c r="AE2502" t="e">
        <f t="shared" ref="AE2502:AE2565" si="1324">IMPRODUCT(AD2502,AA2502,X2502)</f>
        <v>#DIV/0!</v>
      </c>
      <c r="AF2502" t="str">
        <f t="shared" ref="AF2502:AF2565" si="1325">IMSUB(D2502,H2502)</f>
        <v>-19.3564870366355-0.802089219013187i</v>
      </c>
      <c r="AG2502" t="e">
        <f t="shared" ref="AG2502:AG2565" si="1326">IMSUM(COMPLEX(1,0),IMPRODUCT(AD2502,AA2502,COMPLEX($C$127,0)))</f>
        <v>#DIV/0!</v>
      </c>
      <c r="AH2502" t="e">
        <f t="shared" ref="AH2502:AH2565" si="1327">IMDIV(IMPRODUCT(AE2502,AF2502),AG2502)</f>
        <v>#DIV/0!</v>
      </c>
      <c r="AI2502" t="e">
        <f t="shared" ref="AI2502:AI2565" si="1328">20*LOG10(IMABS(AH2502))</f>
        <v>#DIV/0!</v>
      </c>
      <c r="AJ2502" t="e">
        <f t="shared" ref="AJ2502:AJ2565" si="1329">IMARGUMENT(AH2502)*180/PI()</f>
        <v>#DIV/0!</v>
      </c>
      <c r="AK2502"/>
      <c r="AL2502"/>
      <c r="AM2502"/>
      <c r="AN2502"/>
    </row>
    <row r="2503" spans="1:40" x14ac:dyDescent="0.25">
      <c r="A2503"/>
      <c r="B2503">
        <f t="shared" si="1295"/>
        <v>569000</v>
      </c>
      <c r="C2503" s="186" t="str">
        <f t="shared" si="1298"/>
        <v>-3.0380628267512E-07+0.00553935325267209i</v>
      </c>
      <c r="D2503" s="158" t="str">
        <f t="shared" si="1299"/>
        <v>-7.66666899584815+0.0424683749371527i</v>
      </c>
      <c r="E2503" t="str">
        <f t="shared" si="1300"/>
        <v>7.99900475635629-0.0892242043381897i</v>
      </c>
      <c r="F2503" t="str">
        <f t="shared" si="1301"/>
        <v>0.999200738774312+8.90816344495024E-06i</v>
      </c>
      <c r="G2503">
        <f t="shared" si="1296"/>
        <v>1</v>
      </c>
      <c r="H2503" t="str">
        <f t="shared" si="1302"/>
        <v>11.6900475075779+0.843165776380351i</v>
      </c>
      <c r="I2503" t="str">
        <f t="shared" si="1303"/>
        <v>2234.45777486574i</v>
      </c>
      <c r="J2503" t="str">
        <f t="shared" si="1297"/>
        <v>-6757.25617490981+488.827858491828i</v>
      </c>
      <c r="K2503" t="str">
        <f t="shared" si="1304"/>
        <v>0.0237969056978208-0.328953813038531i</v>
      </c>
      <c r="L2503" t="str">
        <f t="shared" si="1305"/>
        <v>0.00307163995641482-0.0360001667975921i</v>
      </c>
      <c r="M2503" t="str">
        <f t="shared" si="1306"/>
        <v>0.0268685456542356-0.364953979836123i</v>
      </c>
      <c r="N2503" t="str">
        <f t="shared" si="1307"/>
        <v>-4.19233927507218i</v>
      </c>
      <c r="O2503" t="str">
        <f t="shared" si="1308"/>
        <v>-0.496923272453447+0.867794481023104i</v>
      </c>
      <c r="P2503" t="str">
        <f t="shared" si="1309"/>
        <v>1.49692327245345-0.867794481023104i</v>
      </c>
      <c r="Q2503" t="str">
        <f t="shared" si="1310"/>
        <v>-1.49692327245345+5.06013375609528i</v>
      </c>
      <c r="R2503" t="str">
        <f t="shared" si="1311"/>
        <v>-0.238167027280868-0.225370624879622i</v>
      </c>
      <c r="S2503" t="str">
        <f t="shared" si="1312"/>
        <v>0.442034601165634i</v>
      </c>
      <c r="T2503" t="str">
        <f t="shared" si="1313"/>
        <v>0.0996216142831134-0.105278066914903i</v>
      </c>
      <c r="U2503" t="e">
        <f t="shared" si="1314"/>
        <v>#DIV/0!</v>
      </c>
      <c r="V2503" t="str">
        <f t="shared" si="1315"/>
        <v>1.33333333333333E-06-0.000186473278373632i</v>
      </c>
      <c r="W2503" t="e">
        <f t="shared" si="1316"/>
        <v>#DIV/0!</v>
      </c>
      <c r="X2503" t="e">
        <f t="shared" si="1317"/>
        <v>#DIV/0!</v>
      </c>
      <c r="Y2503" t="str">
        <f t="shared" si="1318"/>
        <v>0.00083+0.572021190365629i</v>
      </c>
      <c r="Z2503" t="e">
        <f t="shared" si="1319"/>
        <v>#DIV/0!</v>
      </c>
      <c r="AA2503" t="e">
        <f t="shared" si="1320"/>
        <v>#DIV/0!</v>
      </c>
      <c r="AB2503" t="str">
        <f t="shared" si="1321"/>
        <v>0.614290486060108-0.649169513684408i</v>
      </c>
      <c r="AC2503" t="str">
        <f t="shared" si="1322"/>
        <v>0.779588094362263-0.24162999837887i</v>
      </c>
      <c r="AD2503" t="str">
        <f t="shared" si="1323"/>
        <v>0.954378728189826-0.536902738979711i</v>
      </c>
      <c r="AE2503" t="e">
        <f t="shared" si="1324"/>
        <v>#DIV/0!</v>
      </c>
      <c r="AF2503" t="str">
        <f t="shared" si="1325"/>
        <v>-19.356716503426-0.800697401443198i</v>
      </c>
      <c r="AG2503" t="e">
        <f t="shared" si="1326"/>
        <v>#DIV/0!</v>
      </c>
      <c r="AH2503" t="e">
        <f t="shared" si="1327"/>
        <v>#DIV/0!</v>
      </c>
      <c r="AI2503" t="e">
        <f t="shared" si="1328"/>
        <v>#DIV/0!</v>
      </c>
      <c r="AJ2503" t="e">
        <f t="shared" si="1329"/>
        <v>#DIV/0!</v>
      </c>
      <c r="AK2503"/>
      <c r="AL2503"/>
      <c r="AM2503"/>
      <c r="AN2503"/>
    </row>
    <row r="2504" spans="1:40" x14ac:dyDescent="0.25">
      <c r="A2504"/>
      <c r="B2504">
        <f t="shared" si="1295"/>
        <v>570000</v>
      </c>
      <c r="C2504" s="186" t="str">
        <f t="shared" si="1298"/>
        <v>-3.02741230797837E-07+0.00552963508912923i</v>
      </c>
      <c r="D2504" s="158" t="str">
        <f t="shared" si="1299"/>
        <v>-7.66666898768277+0.0423938690166574i</v>
      </c>
      <c r="E2504" t="str">
        <f t="shared" si="1300"/>
        <v>7.9990012554992-0.0893809740145245i</v>
      </c>
      <c r="F2504" t="str">
        <f t="shared" si="1301"/>
        <v>0.999200739123563+8.92381536885575E-06i</v>
      </c>
      <c r="G2504">
        <f t="shared" si="1296"/>
        <v>1</v>
      </c>
      <c r="H2504" t="str">
        <f t="shared" si="1302"/>
        <v>11.6902757855031+0.841704243614183i</v>
      </c>
      <c r="I2504" t="str">
        <f t="shared" si="1303"/>
        <v>2238.38476568273i</v>
      </c>
      <c r="J2504" t="str">
        <f t="shared" si="1297"/>
        <v>-6781.03190386797+489.686958418879i</v>
      </c>
      <c r="K2504" t="str">
        <f t="shared" si="1304"/>
        <v>0.0237138893430856-0.328382525684308i</v>
      </c>
      <c r="L2504" t="str">
        <f t="shared" si="1305"/>
        <v>0.00306094928177367-0.0359379191697046i</v>
      </c>
      <c r="M2504" t="str">
        <f t="shared" si="1306"/>
        <v>0.0267748386248593-0.364320444854013i</v>
      </c>
      <c r="N2504" t="str">
        <f t="shared" si="1307"/>
        <v>-4.19970718240974i</v>
      </c>
      <c r="O2504" t="str">
        <f t="shared" si="1308"/>
        <v>-0.490516013036454+0.871432178057949i</v>
      </c>
      <c r="P2504" t="str">
        <f t="shared" si="1309"/>
        <v>1.49051601303645-0.871432178057949i</v>
      </c>
      <c r="Q2504" t="str">
        <f t="shared" si="1310"/>
        <v>-1.49051601303645+5.07113936046769i</v>
      </c>
      <c r="R2504" t="str">
        <f t="shared" si="1311"/>
        <v>-0.237696686965839-0.224057201765278i</v>
      </c>
      <c r="S2504" t="str">
        <f t="shared" si="1312"/>
        <v>0.442811463382093i</v>
      </c>
      <c r="T2504" t="str">
        <f t="shared" si="1313"/>
        <v>0.0992150973949796-0.105254817796418i</v>
      </c>
      <c r="U2504" t="e">
        <f t="shared" si="1314"/>
        <v>#DIV/0!</v>
      </c>
      <c r="V2504" t="str">
        <f t="shared" si="1315"/>
        <v>1.33333333333333E-06-0.000186146132271223i</v>
      </c>
      <c r="W2504" t="e">
        <f t="shared" si="1316"/>
        <v>#DIV/0!</v>
      </c>
      <c r="X2504" t="e">
        <f t="shared" si="1317"/>
        <v>#DIV/0!</v>
      </c>
      <c r="Y2504" t="str">
        <f t="shared" si="1318"/>
        <v>0.00083+0.573026500014778i</v>
      </c>
      <c r="Z2504" t="e">
        <f t="shared" si="1319"/>
        <v>#DIV/0!</v>
      </c>
      <c r="AA2504" t="e">
        <f t="shared" si="1320"/>
        <v>#DIV/0!</v>
      </c>
      <c r="AB2504" t="str">
        <f t="shared" si="1321"/>
        <v>0.611783806574935-0.649026154109305i</v>
      </c>
      <c r="AC2504" t="str">
        <f t="shared" si="1322"/>
        <v>0.779926915507355-0.240262919105451i</v>
      </c>
      <c r="AD2504" t="str">
        <f t="shared" si="1323"/>
        <v>0.950558435577281-0.539335418785441i</v>
      </c>
      <c r="AE2504" t="e">
        <f t="shared" si="1324"/>
        <v>#DIV/0!</v>
      </c>
      <c r="AF2504" t="str">
        <f t="shared" si="1325"/>
        <v>-19.3569447731859-0.799310374597526i</v>
      </c>
      <c r="AG2504" t="e">
        <f t="shared" si="1326"/>
        <v>#DIV/0!</v>
      </c>
      <c r="AH2504" t="e">
        <f t="shared" si="1327"/>
        <v>#DIV/0!</v>
      </c>
      <c r="AI2504" t="e">
        <f t="shared" si="1328"/>
        <v>#DIV/0!</v>
      </c>
      <c r="AJ2504" t="e">
        <f t="shared" si="1329"/>
        <v>#DIV/0!</v>
      </c>
      <c r="AK2504"/>
      <c r="AL2504"/>
      <c r="AM2504"/>
      <c r="AN2504"/>
    </row>
    <row r="2505" spans="1:40" x14ac:dyDescent="0.25">
      <c r="A2505"/>
      <c r="B2505">
        <f t="shared" si="1295"/>
        <v>571000</v>
      </c>
      <c r="C2505" s="186" t="str">
        <f t="shared" si="1298"/>
        <v>-3.0168176973831E-07+0.00551995096468777i</v>
      </c>
      <c r="D2505" s="158" t="str">
        <f t="shared" si="1299"/>
        <v>-7.66666897956024+0.0423196240626063i</v>
      </c>
      <c r="E2505" t="str">
        <f t="shared" si="1300"/>
        <v>7.99899774849795-0.0895377434848253i</v>
      </c>
      <c r="F2505" t="str">
        <f t="shared" si="1301"/>
        <v>0.999200739473423+8.93946727222358E-06i</v>
      </c>
      <c r="G2505">
        <f t="shared" si="1296"/>
        <v>1</v>
      </c>
      <c r="H2505" t="str">
        <f t="shared" si="1302"/>
        <v>11.6905028746494+0.840247738010821i</v>
      </c>
      <c r="I2505" t="str">
        <f t="shared" si="1303"/>
        <v>2242.31175649972i</v>
      </c>
      <c r="J2505" t="str">
        <f t="shared" si="1297"/>
        <v>-6804.84938125274+490.54605834593i</v>
      </c>
      <c r="K2505" t="str">
        <f t="shared" si="1304"/>
        <v>0.0236313059328307-0.327813209013326i</v>
      </c>
      <c r="L2505" t="str">
        <f t="shared" si="1305"/>
        <v>0.00305031418859357-0.0358758848462743i</v>
      </c>
      <c r="M2505" t="str">
        <f t="shared" si="1306"/>
        <v>0.0266816201214243-0.3636890938596i</v>
      </c>
      <c r="N2505" t="str">
        <f t="shared" si="1307"/>
        <v>-4.2070750897473i</v>
      </c>
      <c r="O2505" t="str">
        <f t="shared" si="1308"/>
        <v>-0.484082125558926+0.875022568688575i</v>
      </c>
      <c r="P2505" t="str">
        <f t="shared" si="1309"/>
        <v>1.48408212555893-0.875022568688575i</v>
      </c>
      <c r="Q2505" t="str">
        <f t="shared" si="1310"/>
        <v>-1.48408212555893+5.08209765843587i</v>
      </c>
      <c r="R2505" t="str">
        <f t="shared" si="1311"/>
        <v>-0.237224351612569-0.222746940666192i</v>
      </c>
      <c r="S2505" t="str">
        <f t="shared" si="1312"/>
        <v>0.443588325598553i</v>
      </c>
      <c r="T2505" t="str">
        <f t="shared" si="1313"/>
        <v>0.0988079424423163-0.105229952923022i</v>
      </c>
      <c r="U2505" t="e">
        <f t="shared" si="1314"/>
        <v>#DIV/0!</v>
      </c>
      <c r="V2505" t="str">
        <f t="shared" si="1315"/>
        <v>1.33333333333333E-06-0.000185820132039574i</v>
      </c>
      <c r="W2505" t="e">
        <f t="shared" si="1316"/>
        <v>#DIV/0!</v>
      </c>
      <c r="X2505" t="e">
        <f t="shared" si="1317"/>
        <v>#DIV/0!</v>
      </c>
      <c r="Y2505" t="str">
        <f t="shared" si="1318"/>
        <v>0.00083+0.574031809663927i</v>
      </c>
      <c r="Z2505" t="e">
        <f t="shared" si="1319"/>
        <v>#DIV/0!</v>
      </c>
      <c r="AA2505" t="e">
        <f t="shared" si="1320"/>
        <v>#DIV/0!</v>
      </c>
      <c r="AB2505" t="str">
        <f t="shared" si="1321"/>
        <v>0.609273192632638-0.648872831406455i</v>
      </c>
      <c r="AC2505" t="str">
        <f t="shared" si="1322"/>
        <v>0.780268423791665-0.23889899373621i</v>
      </c>
      <c r="AD2505" t="str">
        <f t="shared" si="1323"/>
        <v>0.946718286752473-0.541740217162093i</v>
      </c>
      <c r="AE2505" t="e">
        <f t="shared" si="1324"/>
        <v>#DIV/0!</v>
      </c>
      <c r="AF2505" t="str">
        <f t="shared" si="1325"/>
        <v>-19.3571718542096-0.797928113948215i</v>
      </c>
      <c r="AG2505" t="e">
        <f t="shared" si="1326"/>
        <v>#DIV/0!</v>
      </c>
      <c r="AH2505" t="e">
        <f t="shared" si="1327"/>
        <v>#DIV/0!</v>
      </c>
      <c r="AI2505" t="e">
        <f t="shared" si="1328"/>
        <v>#DIV/0!</v>
      </c>
      <c r="AJ2505" t="e">
        <f t="shared" si="1329"/>
        <v>#DIV/0!</v>
      </c>
      <c r="AK2505"/>
      <c r="AL2505"/>
      <c r="AM2505"/>
      <c r="AN2505"/>
    </row>
    <row r="2506" spans="1:40" x14ac:dyDescent="0.25">
      <c r="A2506"/>
      <c r="B2506">
        <f t="shared" si="1295"/>
        <v>572000</v>
      </c>
      <c r="C2506" s="186" t="str">
        <f t="shared" si="1298"/>
        <v>-3.00627860434114E-07+0.005510300700821i</v>
      </c>
      <c r="D2506" s="158" t="str">
        <f t="shared" si="1299"/>
        <v>-7.66666897148026+0.0422456387062944i</v>
      </c>
      <c r="E2506" t="str">
        <f t="shared" si="1300"/>
        <v>7.99899423535253-0.089694512748731i</v>
      </c>
      <c r="F2506" t="str">
        <f t="shared" si="1301"/>
        <v>0.999200739823892+8.95511915501772E-06i</v>
      </c>
      <c r="G2506">
        <f t="shared" si="1296"/>
        <v>1</v>
      </c>
      <c r="H2506" t="str">
        <f t="shared" si="1302"/>
        <v>11.6907287832402+0.838796233839632i</v>
      </c>
      <c r="I2506" t="str">
        <f t="shared" si="1303"/>
        <v>2246.2387473167i</v>
      </c>
      <c r="J2506" t="str">
        <f t="shared" si="1297"/>
        <v>-6828.70860706413+491.40515827298i</v>
      </c>
      <c r="K2506" t="str">
        <f t="shared" si="1304"/>
        <v>0.0235491524666839-0.327245852899611i</v>
      </c>
      <c r="L2506" t="str">
        <f t="shared" si="1305"/>
        <v>0.00303973429317485-0.0358140627411385i</v>
      </c>
      <c r="M2506" t="str">
        <f t="shared" si="1306"/>
        <v>0.0265888867598588-0.36305991564075i</v>
      </c>
      <c r="N2506" t="str">
        <f t="shared" si="1307"/>
        <v>-4.21444299708487i</v>
      </c>
      <c r="O2506" t="str">
        <f t="shared" si="1308"/>
        <v>-0.477621959289668+0.878565458007711i</v>
      </c>
      <c r="P2506" t="str">
        <f t="shared" si="1309"/>
        <v>1.47762195928967-0.878565458007711i</v>
      </c>
      <c r="Q2506" t="str">
        <f t="shared" si="1310"/>
        <v>-1.47762195928967+5.09300845509258i</v>
      </c>
      <c r="R2506" t="str">
        <f t="shared" si="1311"/>
        <v>-0.236750012963722-0.221439832903607i</v>
      </c>
      <c r="S2506" t="str">
        <f t="shared" si="1312"/>
        <v>0.444365187815014i</v>
      </c>
      <c r="T2506" t="str">
        <f t="shared" si="1313"/>
        <v>0.0984001529379366-0.105203463975831i</v>
      </c>
      <c r="U2506" t="e">
        <f t="shared" si="1314"/>
        <v>#DIV/0!</v>
      </c>
      <c r="V2506" t="str">
        <f t="shared" si="1315"/>
        <v>1.33333333333333E-06-0.000185495271668876i</v>
      </c>
      <c r="W2506" t="e">
        <f t="shared" si="1316"/>
        <v>#DIV/0!</v>
      </c>
      <c r="X2506" t="e">
        <f t="shared" si="1317"/>
        <v>#DIV/0!</v>
      </c>
      <c r="Y2506" t="str">
        <f t="shared" si="1318"/>
        <v>0.00083+0.575037119313076i</v>
      </c>
      <c r="Z2506" t="e">
        <f t="shared" si="1319"/>
        <v>#DIV/0!</v>
      </c>
      <c r="AA2506" t="e">
        <f t="shared" si="1320"/>
        <v>#DIV/0!</v>
      </c>
      <c r="AB2506" t="str">
        <f t="shared" si="1321"/>
        <v>0.606758665894055-0.648709494279645i</v>
      </c>
      <c r="AC2506" t="str">
        <f t="shared" si="1322"/>
        <v>0.780612623189499-0.237538213337236i</v>
      </c>
      <c r="AD2506" t="str">
        <f t="shared" si="1323"/>
        <v>0.942858488790261-0.544116967628706i</v>
      </c>
      <c r="AE2506" t="e">
        <f t="shared" si="1324"/>
        <v>#DIV/0!</v>
      </c>
      <c r="AF2506" t="str">
        <f t="shared" si="1325"/>
        <v>-19.3573977547205-0.796550595133338i</v>
      </c>
      <c r="AG2506" t="e">
        <f t="shared" si="1326"/>
        <v>#DIV/0!</v>
      </c>
      <c r="AH2506" t="e">
        <f t="shared" si="1327"/>
        <v>#DIV/0!</v>
      </c>
      <c r="AI2506" t="e">
        <f t="shared" si="1328"/>
        <v>#DIV/0!</v>
      </c>
      <c r="AJ2506" t="e">
        <f t="shared" si="1329"/>
        <v>#DIV/0!</v>
      </c>
      <c r="AK2506"/>
      <c r="AL2506"/>
      <c r="AM2506"/>
      <c r="AN2506"/>
    </row>
    <row r="2507" spans="1:40" x14ac:dyDescent="0.25">
      <c r="A2507"/>
      <c r="B2507">
        <f t="shared" si="1295"/>
        <v>573000</v>
      </c>
      <c r="C2507" s="186" t="str">
        <f t="shared" si="1298"/>
        <v>-2.99579464163373E-07+0.00550068412024839i</v>
      </c>
      <c r="D2507" s="158" t="str">
        <f t="shared" si="1299"/>
        <v>-7.66666896344253+0.042171911588571i</v>
      </c>
      <c r="E2507" t="str">
        <f t="shared" si="1300"/>
        <v>7.99899071606297-0.0898512818058805i</v>
      </c>
      <c r="F2507" t="str">
        <f t="shared" si="1301"/>
        <v>0.999200740174979+8.97077101720235E-06i</v>
      </c>
      <c r="G2507">
        <f t="shared" si="1296"/>
        <v>1</v>
      </c>
      <c r="H2507" t="str">
        <f t="shared" si="1302"/>
        <v>11.6909535194281+0.837349705544104i</v>
      </c>
      <c r="I2507" t="str">
        <f t="shared" si="1303"/>
        <v>2250.16573813369i</v>
      </c>
      <c r="J2507" t="str">
        <f t="shared" si="1297"/>
        <v>-6852.60958130214+492.264258200031i</v>
      </c>
      <c r="K2507" t="str">
        <f t="shared" si="1304"/>
        <v>0.023467425970177-0.326680447286074i</v>
      </c>
      <c r="L2507" t="str">
        <f t="shared" si="1305"/>
        <v>0.00302920921511513-0.0357524517754376i</v>
      </c>
      <c r="M2507" t="str">
        <f t="shared" si="1306"/>
        <v>0.0264966351852921-0.362432899061512i</v>
      </c>
      <c r="N2507" t="str">
        <f t="shared" si="1307"/>
        <v>-4.22181090442243i</v>
      </c>
      <c r="O2507" t="str">
        <f t="shared" si="1308"/>
        <v>-0.471135864924073+0.882060653686721i</v>
      </c>
      <c r="P2507" t="str">
        <f t="shared" si="1309"/>
        <v>1.47113586492407-0.882060653686721i</v>
      </c>
      <c r="Q2507" t="str">
        <f t="shared" si="1310"/>
        <v>-1.47113586492407+5.10387155810915i</v>
      </c>
      <c r="R2507" t="str">
        <f t="shared" si="1311"/>
        <v>-0.236273662737701-0.220135869984531i</v>
      </c>
      <c r="S2507" t="str">
        <f t="shared" si="1312"/>
        <v>0.445142050031473i</v>
      </c>
      <c r="T2507" t="str">
        <f t="shared" si="1313"/>
        <v>0.0979917324503759-0.105175342599505i</v>
      </c>
      <c r="U2507" t="e">
        <f t="shared" si="1314"/>
        <v>#DIV/0!</v>
      </c>
      <c r="V2507" t="str">
        <f t="shared" si="1315"/>
        <v>1.33333333333333E-06-0.000185171545191269i</v>
      </c>
      <c r="W2507" t="e">
        <f t="shared" si="1316"/>
        <v>#DIV/0!</v>
      </c>
      <c r="X2507" t="e">
        <f t="shared" si="1317"/>
        <v>#DIV/0!</v>
      </c>
      <c r="Y2507" t="str">
        <f t="shared" si="1318"/>
        <v>0.00083+0.576042428962224i</v>
      </c>
      <c r="Z2507" t="e">
        <f t="shared" si="1319"/>
        <v>#DIV/0!</v>
      </c>
      <c r="AA2507" t="e">
        <f t="shared" si="1320"/>
        <v>#DIV/0!</v>
      </c>
      <c r="AB2507" t="str">
        <f t="shared" si="1321"/>
        <v>0.604240248363623-0.648536091207869i</v>
      </c>
      <c r="AC2507" t="str">
        <f t="shared" si="1322"/>
        <v>0.780959517742672-0.236180569157306i</v>
      </c>
      <c r="AD2507" t="str">
        <f t="shared" si="1323"/>
        <v>0.938979250222998-0.546465505275936i</v>
      </c>
      <c r="AE2507" t="e">
        <f t="shared" si="1324"/>
        <v>#DIV/0!</v>
      </c>
      <c r="AF2507" t="str">
        <f t="shared" si="1325"/>
        <v>-19.3576224828706-0.795177793955533i</v>
      </c>
      <c r="AG2507" t="e">
        <f t="shared" si="1326"/>
        <v>#DIV/0!</v>
      </c>
      <c r="AH2507" t="e">
        <f t="shared" si="1327"/>
        <v>#DIV/0!</v>
      </c>
      <c r="AI2507" t="e">
        <f t="shared" si="1328"/>
        <v>#DIV/0!</v>
      </c>
      <c r="AJ2507" t="e">
        <f t="shared" si="1329"/>
        <v>#DIV/0!</v>
      </c>
      <c r="AK2507"/>
      <c r="AL2507"/>
      <c r="AM2507"/>
      <c r="AN2507"/>
    </row>
    <row r="2508" spans="1:40" x14ac:dyDescent="0.25">
      <c r="A2508"/>
      <c r="B2508">
        <f t="shared" si="1295"/>
        <v>574000</v>
      </c>
      <c r="C2508" s="186" t="str">
        <f t="shared" si="1298"/>
        <v>-2.98536542541223E-07+0.00549110104692488i</v>
      </c>
      <c r="D2508" s="158" t="str">
        <f t="shared" si="1299"/>
        <v>-7.66666895544681+0.0420984413597574i</v>
      </c>
      <c r="E2508" t="str">
        <f t="shared" si="1300"/>
        <v>7.99898719062929-0.0900080506559126i</v>
      </c>
      <c r="F2508" t="str">
        <f t="shared" si="1301"/>
        <v>0.999200740526684+8.98642285874147E-06i</v>
      </c>
      <c r="G2508">
        <f t="shared" si="1296"/>
        <v>1</v>
      </c>
      <c r="H2508" t="str">
        <f t="shared" si="1302"/>
        <v>11.6911770912957+0.835908127740455i</v>
      </c>
      <c r="I2508" t="str">
        <f t="shared" si="1303"/>
        <v>2254.09272895068i</v>
      </c>
      <c r="J2508" t="str">
        <f t="shared" si="1297"/>
        <v>-6876.55230396677+493.123358127081i</v>
      </c>
      <c r="K2508" t="str">
        <f t="shared" si="1304"/>
        <v>0.0233861234944778-0.326116982183918i</v>
      </c>
      <c r="L2508" t="str">
        <f t="shared" si="1305"/>
        <v>0.00301873857727529-0.0356910508775529i</v>
      </c>
      <c r="M2508" t="str">
        <f t="shared" si="1306"/>
        <v>0.0264048620717531-0.361808033061471i</v>
      </c>
      <c r="N2508" t="str">
        <f t="shared" si="1307"/>
        <v>-4.22917881175999i</v>
      </c>
      <c r="O2508" t="str">
        <f t="shared" si="1308"/>
        <v>-0.464624194565039+0.885507965986071i</v>
      </c>
      <c r="P2508" t="str">
        <f t="shared" si="1309"/>
        <v>1.46462419456504-0.885507965986071i</v>
      </c>
      <c r="Q2508" t="str">
        <f t="shared" si="1310"/>
        <v>-1.46462419456504+5.11468677774606i</v>
      </c>
      <c r="R2508" t="str">
        <f t="shared" si="1311"/>
        <v>-0.235795292628857-0.218835043601539i</v>
      </c>
      <c r="S2508" t="str">
        <f t="shared" si="1312"/>
        <v>0.445918912247932i</v>
      </c>
      <c r="T2508" t="str">
        <f t="shared" si="1313"/>
        <v>0.097582684604527-0.105145580402243i</v>
      </c>
      <c r="U2508" t="e">
        <f t="shared" si="1314"/>
        <v>#DIV/0!</v>
      </c>
      <c r="V2508" t="str">
        <f t="shared" si="1315"/>
        <v>1.33333333333333E-06-0.000184848946680483i</v>
      </c>
      <c r="W2508" t="e">
        <f t="shared" si="1316"/>
        <v>#DIV/0!</v>
      </c>
      <c r="X2508" t="e">
        <f t="shared" si="1317"/>
        <v>#DIV/0!</v>
      </c>
      <c r="Y2508" t="str">
        <f t="shared" si="1318"/>
        <v>0.00083+0.577047738611373i</v>
      </c>
      <c r="Z2508" t="e">
        <f t="shared" si="1319"/>
        <v>#DIV/0!</v>
      </c>
      <c r="AA2508" t="e">
        <f t="shared" si="1320"/>
        <v>#DIV/0!</v>
      </c>
      <c r="AB2508" t="str">
        <f t="shared" si="1321"/>
        <v>0.601717962393289-0.648352570445293i</v>
      </c>
      <c r="AC2508" t="str">
        <f t="shared" si="1322"/>
        <v>0.781309111559931-0.234826052627747i</v>
      </c>
      <c r="AD2508" t="str">
        <f t="shared" si="1323"/>
        <v>0.935080781028097-0.548785666779601i</v>
      </c>
      <c r="AE2508" t="e">
        <f t="shared" si="1324"/>
        <v>#DIV/0!</v>
      </c>
      <c r="AF2508" t="str">
        <f t="shared" si="1325"/>
        <v>-19.3578460467425-0.793809686380698i</v>
      </c>
      <c r="AG2508" t="e">
        <f t="shared" si="1326"/>
        <v>#DIV/0!</v>
      </c>
      <c r="AH2508" t="e">
        <f t="shared" si="1327"/>
        <v>#DIV/0!</v>
      </c>
      <c r="AI2508" t="e">
        <f t="shared" si="1328"/>
        <v>#DIV/0!</v>
      </c>
      <c r="AJ2508" t="e">
        <f t="shared" si="1329"/>
        <v>#DIV/0!</v>
      </c>
      <c r="AK2508"/>
      <c r="AL2508"/>
      <c r="AM2508"/>
      <c r="AN2508"/>
    </row>
    <row r="2509" spans="1:40" x14ac:dyDescent="0.25">
      <c r="A2509"/>
      <c r="B2509">
        <f t="shared" si="1295"/>
        <v>575000</v>
      </c>
      <c r="C2509" s="186" t="str">
        <f t="shared" si="1298"/>
        <v>-2.97499057516286E-07+0.00548155130603i</v>
      </c>
      <c r="D2509" s="158" t="str">
        <f t="shared" si="1299"/>
        <v>-7.6666689474928+0.0420252266795633i</v>
      </c>
      <c r="E2509" t="str">
        <f t="shared" si="1300"/>
        <v>7.99898365905149-0.0901648192984662i</v>
      </c>
      <c r="F2509" t="str">
        <f t="shared" si="1301"/>
        <v>0.999200740878988+9.00207467959874E-06i</v>
      </c>
      <c r="G2509">
        <f t="shared" si="1296"/>
        <v>1</v>
      </c>
      <c r="H2509" t="str">
        <f t="shared" si="1302"/>
        <v>11.6913995068562+0.834471475216126i</v>
      </c>
      <c r="I2509" t="str">
        <f t="shared" si="1303"/>
        <v>2258.01971976766i</v>
      </c>
      <c r="J2509" t="str">
        <f t="shared" si="1297"/>
        <v>-6900.53677505801+493.982458054133i</v>
      </c>
      <c r="K2509" t="str">
        <f t="shared" si="1304"/>
        <v>0.0233052421161266-0.325555447672069i</v>
      </c>
      <c r="L2509" t="str">
        <f t="shared" si="1305"/>
        <v>0.00300832200574638-0.0356298589830489i</v>
      </c>
      <c r="M2509" t="str">
        <f t="shared" si="1306"/>
        <v>0.026313564121873-0.361185306655118i</v>
      </c>
      <c r="N2509" t="str">
        <f t="shared" si="1307"/>
        <v>-4.23654671909755i</v>
      </c>
      <c r="O2509" t="str">
        <f t="shared" si="1308"/>
        <v>-0.458087301703885+0.88890720776561i</v>
      </c>
      <c r="P2509" t="str">
        <f t="shared" si="1309"/>
        <v>1.45808730170388-0.88890720776561i</v>
      </c>
      <c r="Q2509" t="str">
        <f t="shared" si="1310"/>
        <v>-1.45808730170388+5.12545392686316i</v>
      </c>
      <c r="R2509" t="str">
        <f t="shared" si="1311"/>
        <v>-0.235314894307716-0.217537345632602i</v>
      </c>
      <c r="S2509" t="str">
        <f t="shared" si="1312"/>
        <v>0.446695774464393i</v>
      </c>
      <c r="T2509" t="str">
        <f t="shared" si="1313"/>
        <v>0.0971730130822835-0.105114168955792i</v>
      </c>
      <c r="U2509" t="e">
        <f t="shared" si="1314"/>
        <v>#DIV/0!</v>
      </c>
      <c r="V2509" t="str">
        <f t="shared" si="1315"/>
        <v>1.33333333333333E-06-0.000184527470251473i</v>
      </c>
      <c r="W2509" t="e">
        <f t="shared" si="1316"/>
        <v>#DIV/0!</v>
      </c>
      <c r="X2509" t="e">
        <f t="shared" si="1317"/>
        <v>#DIV/0!</v>
      </c>
      <c r="Y2509" t="str">
        <f t="shared" si="1318"/>
        <v>0.00083+0.578053048260522i</v>
      </c>
      <c r="Z2509" t="e">
        <f t="shared" si="1319"/>
        <v>#DIV/0!</v>
      </c>
      <c r="AA2509" t="e">
        <f t="shared" si="1320"/>
        <v>#DIV/0!</v>
      </c>
      <c r="AB2509" t="str">
        <f t="shared" si="1321"/>
        <v>0.599191830686481-0.648158880021311i</v>
      </c>
      <c r="AC2509" t="str">
        <f t="shared" si="1322"/>
        <v>0.781661408816336-0.23347465536234i</v>
      </c>
      <c r="AD2509" t="str">
        <f t="shared" si="1323"/>
        <v>0.931163292615566-0.551077290414171i</v>
      </c>
      <c r="AE2509" t="e">
        <f t="shared" si="1324"/>
        <v>#DIV/0!</v>
      </c>
      <c r="AF2509" t="str">
        <f t="shared" si="1325"/>
        <v>-19.358068454349-0.792446248536563i</v>
      </c>
      <c r="AG2509" t="e">
        <f t="shared" si="1326"/>
        <v>#DIV/0!</v>
      </c>
      <c r="AH2509" t="e">
        <f t="shared" si="1327"/>
        <v>#DIV/0!</v>
      </c>
      <c r="AI2509" t="e">
        <f t="shared" si="1328"/>
        <v>#DIV/0!</v>
      </c>
      <c r="AJ2509" t="e">
        <f t="shared" si="1329"/>
        <v>#DIV/0!</v>
      </c>
      <c r="AK2509"/>
      <c r="AL2509"/>
      <c r="AM2509"/>
      <c r="AN2509"/>
    </row>
    <row r="2510" spans="1:40" x14ac:dyDescent="0.25">
      <c r="A2510"/>
      <c r="B2510">
        <f t="shared" si="1295"/>
        <v>576000</v>
      </c>
      <c r="C2510" s="186" t="str">
        <f t="shared" si="1298"/>
        <v>-2.9646697136721E-07+0.0054720347239574i</v>
      </c>
      <c r="D2510" s="158" t="str">
        <f t="shared" si="1299"/>
        <v>-7.66666893958011+0.0419522662170067i</v>
      </c>
      <c r="E2510" t="str">
        <f t="shared" si="1300"/>
        <v>7.99898012132961-0.09032158773318i</v>
      </c>
      <c r="F2510" t="str">
        <f t="shared" si="1301"/>
        <v>0.99920074123192+9.01772647973866E-06i</v>
      </c>
      <c r="G2510">
        <f t="shared" si="1296"/>
        <v>1</v>
      </c>
      <c r="H2510" t="str">
        <f t="shared" si="1302"/>
        <v>11.6916207740537+0.833039722928356i</v>
      </c>
      <c r="I2510" t="str">
        <f t="shared" si="1303"/>
        <v>2261.94671058465i</v>
      </c>
      <c r="J2510" t="str">
        <f t="shared" si="1297"/>
        <v>-6924.56299457586+494.841557981183i</v>
      </c>
      <c r="K2510" t="str">
        <f t="shared" si="1304"/>
        <v>0.0232247789367745-0.324995833896613i</v>
      </c>
      <c r="L2510" t="str">
        <f t="shared" si="1305"/>
        <v>0.00299795912981631-0.0355688750346125i</v>
      </c>
      <c r="M2510" t="str">
        <f t="shared" si="1306"/>
        <v>0.0262227380665908-0.360564708931225i</v>
      </c>
      <c r="N2510" t="str">
        <f t="shared" si="1307"/>
        <v>-4.24391462643511i</v>
      </c>
      <c r="O2510" t="str">
        <f t="shared" si="1308"/>
        <v>-0.451525541201154+0.892258194494735i</v>
      </c>
      <c r="P2510" t="str">
        <f t="shared" si="1309"/>
        <v>1.45152554120115-0.892258194494735i</v>
      </c>
      <c r="Q2510" t="str">
        <f t="shared" si="1310"/>
        <v>-1.45152554120115+5.13617282092985i</v>
      </c>
      <c r="R2510" t="str">
        <f t="shared" si="1311"/>
        <v>-0.234832459421216-0.216242768140948i</v>
      </c>
      <c r="S2510" t="str">
        <f t="shared" si="1312"/>
        <v>0.447472636680852i</v>
      </c>
      <c r="T2510" t="str">
        <f t="shared" si="1313"/>
        <v>0.0967627216231961-0.105081099795461i</v>
      </c>
      <c r="U2510" t="e">
        <f t="shared" si="1314"/>
        <v>#DIV/0!</v>
      </c>
      <c r="V2510" t="str">
        <f t="shared" si="1315"/>
        <v>1.33333333333333E-06-0.000184207110060064i</v>
      </c>
      <c r="W2510" t="e">
        <f t="shared" si="1316"/>
        <v>#DIV/0!</v>
      </c>
      <c r="X2510" t="e">
        <f t="shared" si="1317"/>
        <v>#DIV/0!</v>
      </c>
      <c r="Y2510" t="str">
        <f t="shared" si="1318"/>
        <v>0.00083+0.579058357909671i</v>
      </c>
      <c r="Z2510" t="e">
        <f t="shared" si="1319"/>
        <v>#DIV/0!</v>
      </c>
      <c r="AA2510" t="e">
        <f t="shared" si="1320"/>
        <v>#DIV/0!</v>
      </c>
      <c r="AB2510" t="str">
        <f t="shared" si="1321"/>
        <v>0.596661876302156-0.647954967740632i</v>
      </c>
      <c r="AC2510" t="str">
        <f t="shared" si="1322"/>
        <v>0.78201641375265-0.232126369157254i</v>
      </c>
      <c r="AD2510" t="str">
        <f t="shared" si="1323"/>
        <v>0.927226997815453-0.553340216066128i</v>
      </c>
      <c r="AE2510" t="e">
        <f t="shared" si="1324"/>
        <v>#DIV/0!</v>
      </c>
      <c r="AF2510" t="str">
        <f t="shared" si="1325"/>
        <v>-19.3582897136338-0.791087456711349i</v>
      </c>
      <c r="AG2510" t="e">
        <f t="shared" si="1326"/>
        <v>#DIV/0!</v>
      </c>
      <c r="AH2510" t="e">
        <f t="shared" si="1327"/>
        <v>#DIV/0!</v>
      </c>
      <c r="AI2510" t="e">
        <f t="shared" si="1328"/>
        <v>#DIV/0!</v>
      </c>
      <c r="AJ2510" t="e">
        <f t="shared" si="1329"/>
        <v>#DIV/0!</v>
      </c>
      <c r="AK2510"/>
      <c r="AL2510"/>
      <c r="AM2510"/>
      <c r="AN2510"/>
    </row>
    <row r="2511" spans="1:40" x14ac:dyDescent="0.25">
      <c r="A2511"/>
      <c r="B2511">
        <f t="shared" si="1295"/>
        <v>577000</v>
      </c>
      <c r="C2511" s="186" t="str">
        <f t="shared" si="1298"/>
        <v>-2.95440246699228E-07+0.00546255112830417i</v>
      </c>
      <c r="D2511" s="158" t="str">
        <f t="shared" si="1299"/>
        <v>-7.66666893170859+0.041879558650332i</v>
      </c>
      <c r="E2511" t="str">
        <f t="shared" si="1300"/>
        <v>7.99897657746364-0.0904783559596929i</v>
      </c>
      <c r="F2511" t="str">
        <f t="shared" si="1301"/>
        <v>0.999200741585451+9.03337825912471E-06i</v>
      </c>
      <c r="G2511">
        <f t="shared" si="1296"/>
        <v>1</v>
      </c>
      <c r="H2511" t="str">
        <f t="shared" si="1302"/>
        <v>11.691840900765+0.831612846002839i</v>
      </c>
      <c r="I2511" t="str">
        <f t="shared" si="1303"/>
        <v>2265.87370140164i</v>
      </c>
      <c r="J2511" t="str">
        <f t="shared" si="1297"/>
        <v>-6948.63096252034+495.700657908234i</v>
      </c>
      <c r="K2511" t="str">
        <f t="shared" si="1304"/>
        <v>0.0231447310829255-0.324438131070215i</v>
      </c>
      <c r="L2511" t="str">
        <f t="shared" si="1305"/>
        <v>0.00298764958193712-0.0355080979819932i</v>
      </c>
      <c r="M2511" t="str">
        <f t="shared" si="1306"/>
        <v>0.0261323806648626-0.359946229052208i</v>
      </c>
      <c r="N2511" t="str">
        <f t="shared" si="1307"/>
        <v>-4.25128253377267i</v>
      </c>
      <c r="O2511" t="str">
        <f t="shared" si="1308"/>
        <v>-0.44493926926735+0.895560744262407i</v>
      </c>
      <c r="P2511" t="str">
        <f t="shared" si="1309"/>
        <v>1.44493926926735-0.895560744262407i</v>
      </c>
      <c r="Q2511" t="str">
        <f t="shared" si="1310"/>
        <v>-1.44493926926735+5.14684327803508i</v>
      </c>
      <c r="R2511" t="str">
        <f t="shared" si="1311"/>
        <v>-0.234347979592939-0.214951303374913i</v>
      </c>
      <c r="S2511" t="str">
        <f t="shared" si="1312"/>
        <v>0.448249498897312i</v>
      </c>
      <c r="T2511" t="str">
        <f t="shared" si="1313"/>
        <v>0.0963518140251289-0.105046364420132i</v>
      </c>
      <c r="U2511" t="e">
        <f t="shared" si="1314"/>
        <v>#DIV/0!</v>
      </c>
      <c r="V2511" t="str">
        <f t="shared" si="1315"/>
        <v>1.33333333333333E-06-0.000183887860302594i</v>
      </c>
      <c r="W2511" t="e">
        <f t="shared" si="1316"/>
        <v>#DIV/0!</v>
      </c>
      <c r="X2511" t="e">
        <f t="shared" si="1317"/>
        <v>#DIV/0!</v>
      </c>
      <c r="Y2511" t="str">
        <f t="shared" si="1318"/>
        <v>0.00083+0.580063667558819i</v>
      </c>
      <c r="Z2511" t="e">
        <f t="shared" si="1319"/>
        <v>#DIV/0!</v>
      </c>
      <c r="AA2511" t="e">
        <f t="shared" si="1320"/>
        <v>#DIV/0!</v>
      </c>
      <c r="AB2511" t="str">
        <f t="shared" si="1321"/>
        <v>0.594128122658843-0.647740781183349i</v>
      </c>
      <c r="AC2511" t="str">
        <f t="shared" si="1322"/>
        <v>0.782374130674743-0.230781185990957i</v>
      </c>
      <c r="AD2511" t="str">
        <f t="shared" si="1323"/>
        <v>0.923272110865046-0.555574285247225i</v>
      </c>
      <c r="AE2511" t="e">
        <f t="shared" si="1324"/>
        <v>#DIV/0!</v>
      </c>
      <c r="AF2511" t="str">
        <f t="shared" si="1325"/>
        <v>-19.3585098324736-0.789733287352507i</v>
      </c>
      <c r="AG2511" t="e">
        <f t="shared" si="1326"/>
        <v>#DIV/0!</v>
      </c>
      <c r="AH2511" t="e">
        <f t="shared" si="1327"/>
        <v>#DIV/0!</v>
      </c>
      <c r="AI2511" t="e">
        <f t="shared" si="1328"/>
        <v>#DIV/0!</v>
      </c>
      <c r="AJ2511" t="e">
        <f t="shared" si="1329"/>
        <v>#DIV/0!</v>
      </c>
      <c r="AK2511"/>
      <c r="AL2511"/>
      <c r="AM2511"/>
      <c r="AN2511"/>
    </row>
    <row r="2512" spans="1:40" x14ac:dyDescent="0.25">
      <c r="A2512"/>
      <c r="B2512">
        <f t="shared" si="1295"/>
        <v>578000</v>
      </c>
      <c r="C2512" s="186" t="str">
        <f t="shared" si="1298"/>
        <v>-2.94418846440781E-07+0.00545310034786051i</v>
      </c>
      <c r="D2512" s="158" t="str">
        <f t="shared" si="1299"/>
        <v>-7.66666892387785+0.0418071026669306i</v>
      </c>
      <c r="E2512" t="str">
        <f t="shared" si="1300"/>
        <v>7.99897302745362-0.0906351239776438i</v>
      </c>
      <c r="F2512" t="str">
        <f t="shared" si="1301"/>
        <v>0.999200741939601+9.04903001772126E-06i</v>
      </c>
      <c r="G2512">
        <f t="shared" si="1296"/>
        <v>1</v>
      </c>
      <c r="H2512" t="str">
        <f t="shared" si="1302"/>
        <v>11.692059894799+0.830190819732201i</v>
      </c>
      <c r="I2512" t="str">
        <f t="shared" si="1303"/>
        <v>2269.80069221863i</v>
      </c>
      <c r="J2512" t="str">
        <f t="shared" si="1297"/>
        <v>-6972.74067889143+496.559757835284i</v>
      </c>
      <c r="K2512" t="str">
        <f t="shared" si="1304"/>
        <v>0.023065095705682-0.323882329471575i</v>
      </c>
      <c r="L2512" t="str">
        <f t="shared" si="1305"/>
        <v>0.00297739299769302-0.0354475267819466i</v>
      </c>
      <c r="M2512" t="str">
        <f t="shared" si="1306"/>
        <v>0.026042488703375-0.359329856253522i</v>
      </c>
      <c r="N2512" t="str">
        <f t="shared" si="1307"/>
        <v>-4.25865044111023i</v>
      </c>
      <c r="O2512" t="str">
        <f t="shared" si="1308"/>
        <v>-0.438328843443598+0.898814677787027i</v>
      </c>
      <c r="P2512" t="str">
        <f t="shared" si="1309"/>
        <v>1.4383288434436-0.898814677787027i</v>
      </c>
      <c r="Q2512" t="str">
        <f t="shared" si="1310"/>
        <v>-1.4383288434436+5.15746511889726i</v>
      </c>
      <c r="R2512" t="str">
        <f t="shared" si="1311"/>
        <v>-0.233861446423362-0.21366294376782i</v>
      </c>
      <c r="S2512" t="str">
        <f t="shared" si="1312"/>
        <v>0.449026361113773i</v>
      </c>
      <c r="T2512" t="str">
        <f t="shared" si="1313"/>
        <v>0.0959402941449209-0.105009954292286i</v>
      </c>
      <c r="U2512" t="e">
        <f t="shared" si="1314"/>
        <v>#DIV/0!</v>
      </c>
      <c r="V2512" t="str">
        <f t="shared" si="1315"/>
        <v>1.33333333333333E-06-0.000183569715215566i</v>
      </c>
      <c r="W2512" t="e">
        <f t="shared" si="1316"/>
        <v>#DIV/0!</v>
      </c>
      <c r="X2512" t="e">
        <f t="shared" si="1317"/>
        <v>#DIV/0!</v>
      </c>
      <c r="Y2512" t="str">
        <f t="shared" si="1318"/>
        <v>0.00083+0.581068977207968i</v>
      </c>
      <c r="Z2512" t="e">
        <f t="shared" si="1319"/>
        <v>#DIV/0!</v>
      </c>
      <c r="AA2512" t="e">
        <f t="shared" si="1320"/>
        <v>#DIV/0!</v>
      </c>
      <c r="AB2512" t="str">
        <f t="shared" si="1321"/>
        <v>0.591590593538727-0.647516267705094i</v>
      </c>
      <c r="AC2512" t="str">
        <f t="shared" si="1322"/>
        <v>0.782734563952967-0.229439098024168i</v>
      </c>
      <c r="AD2512" t="str">
        <f t="shared" si="1323"/>
        <v>0.919298847396019-0.557779341107681i</v>
      </c>
      <c r="AE2512" t="e">
        <f t="shared" si="1324"/>
        <v>#DIV/0!</v>
      </c>
      <c r="AF2512" t="str">
        <f t="shared" si="1325"/>
        <v>-19.3587288186769-0.78838371706527i</v>
      </c>
      <c r="AG2512" t="e">
        <f t="shared" si="1326"/>
        <v>#DIV/0!</v>
      </c>
      <c r="AH2512" t="e">
        <f t="shared" si="1327"/>
        <v>#DIV/0!</v>
      </c>
      <c r="AI2512" t="e">
        <f t="shared" si="1328"/>
        <v>#DIV/0!</v>
      </c>
      <c r="AJ2512" t="e">
        <f t="shared" si="1329"/>
        <v>#DIV/0!</v>
      </c>
      <c r="AK2512"/>
      <c r="AL2512"/>
      <c r="AM2512"/>
      <c r="AN2512"/>
    </row>
    <row r="2513" spans="1:40" x14ac:dyDescent="0.25">
      <c r="A2513"/>
      <c r="B2513">
        <f t="shared" si="1295"/>
        <v>579000</v>
      </c>
      <c r="C2513" s="186" t="str">
        <f t="shared" si="1298"/>
        <v>-2.93402733840167E-07+0.00544368221259946i</v>
      </c>
      <c r="D2513" s="158" t="str">
        <f t="shared" si="1299"/>
        <v>-7.6666689160876+0.0417348969632625i</v>
      </c>
      <c r="E2513" t="str">
        <f t="shared" si="1300"/>
        <v>7.99896947129955-0.0907918917866716i</v>
      </c>
      <c r="F2513" t="str">
        <f t="shared" si="1301"/>
        <v>0.999200742294369+0.0000090646817554923i</v>
      </c>
      <c r="G2513">
        <f t="shared" si="1296"/>
        <v>1</v>
      </c>
      <c r="H2513" t="str">
        <f t="shared" si="1302"/>
        <v>11.6922777638984+0.828773619574715i</v>
      </c>
      <c r="I2513" t="str">
        <f t="shared" si="1303"/>
        <v>2273.72768303561i</v>
      </c>
      <c r="J2513" t="str">
        <f t="shared" si="1297"/>
        <v>-6996.89214368914+497.418857762335i</v>
      </c>
      <c r="K2513" t="str">
        <f t="shared" si="1304"/>
        <v>0.0229858699804926-0.32332841944487i</v>
      </c>
      <c r="L2513" t="str">
        <f t="shared" si="1305"/>
        <v>0.00296718901576809-0.0353871603981747i</v>
      </c>
      <c r="M2513" t="str">
        <f t="shared" si="1306"/>
        <v>0.0259530589962607-0.358715579843045i</v>
      </c>
      <c r="N2513" t="str">
        <f t="shared" si="1307"/>
        <v>-4.26601834844779i</v>
      </c>
      <c r="O2513" t="str">
        <f t="shared" si="1308"/>
        <v>-0.431694622582239+0.902019818426168i</v>
      </c>
      <c r="P2513" t="str">
        <f t="shared" si="1309"/>
        <v>1.43169462258224-0.902019818426168i</v>
      </c>
      <c r="Q2513" t="str">
        <f t="shared" si="1310"/>
        <v>-1.43169462258224+5.16803816687396i</v>
      </c>
      <c r="R2513" t="str">
        <f t="shared" si="1311"/>
        <v>-0.233372851490112-0.212377681937876i</v>
      </c>
      <c r="S2513" t="str">
        <f t="shared" si="1312"/>
        <v>0.449803223330232i</v>
      </c>
      <c r="T2513" t="str">
        <f t="shared" si="1313"/>
        <v>0.0955281658990594-0.10497186083802i</v>
      </c>
      <c r="U2513" t="e">
        <f t="shared" si="1314"/>
        <v>#DIV/0!</v>
      </c>
      <c r="V2513" t="str">
        <f t="shared" si="1315"/>
        <v>1.33333333333333E-06-0.000183252669075297i</v>
      </c>
      <c r="W2513" t="e">
        <f t="shared" si="1316"/>
        <v>#DIV/0!</v>
      </c>
      <c r="X2513" t="e">
        <f t="shared" si="1317"/>
        <v>#DIV/0!</v>
      </c>
      <c r="Y2513" t="str">
        <f t="shared" si="1318"/>
        <v>0.00083+0.582074286857117i</v>
      </c>
      <c r="Z2513" t="e">
        <f t="shared" si="1319"/>
        <v>#DIV/0!</v>
      </c>
      <c r="AA2513" t="e">
        <f t="shared" si="1320"/>
        <v>#DIV/0!</v>
      </c>
      <c r="AB2513" t="str">
        <f t="shared" si="1321"/>
        <v>0.589049313091796-0.647281374437151i</v>
      </c>
      <c r="AC2513" t="str">
        <f t="shared" si="1322"/>
        <v>0.783097718021553-0.228100097599819i</v>
      </c>
      <c r="AD2513" t="str">
        <f t="shared" si="1323"/>
        <v>0.915307424421399-0.559955228449181i</v>
      </c>
      <c r="AE2513" t="e">
        <f t="shared" si="1324"/>
        <v>#DIV/0!</v>
      </c>
      <c r="AF2513" t="str">
        <f t="shared" si="1325"/>
        <v>-19.358946679986-0.787038722611452i</v>
      </c>
      <c r="AG2513" t="e">
        <f t="shared" si="1326"/>
        <v>#DIV/0!</v>
      </c>
      <c r="AH2513" t="e">
        <f t="shared" si="1327"/>
        <v>#DIV/0!</v>
      </c>
      <c r="AI2513" t="e">
        <f t="shared" si="1328"/>
        <v>#DIV/0!</v>
      </c>
      <c r="AJ2513" t="e">
        <f t="shared" si="1329"/>
        <v>#DIV/0!</v>
      </c>
      <c r="AK2513"/>
      <c r="AL2513"/>
      <c r="AM2513"/>
      <c r="AN2513"/>
    </row>
    <row r="2514" spans="1:40" x14ac:dyDescent="0.25">
      <c r="A2514"/>
      <c r="B2514">
        <f t="shared" si="1295"/>
        <v>580000</v>
      </c>
      <c r="C2514" s="186" t="str">
        <f t="shared" si="1298"/>
        <v>-2.92391872462236E-07+0.00543429655366661i</v>
      </c>
      <c r="D2514" s="158" t="str">
        <f t="shared" si="1299"/>
        <v>-7.66666890833767+0.0416629402447774i</v>
      </c>
      <c r="E2514" t="str">
        <f t="shared" si="1300"/>
        <v>7.99896590900145-0.090948659386415i</v>
      </c>
      <c r="F2514" t="str">
        <f t="shared" si="1301"/>
        <v>0.999200742649745+9.08033347240165E-06i</v>
      </c>
      <c r="G2514">
        <f t="shared" si="1296"/>
        <v>1</v>
      </c>
      <c r="H2514" t="str">
        <f t="shared" si="1302"/>
        <v>11.6924945157399+0.827361221152869i</v>
      </c>
      <c r="I2514" t="str">
        <f t="shared" si="1303"/>
        <v>2277.6546738526i</v>
      </c>
      <c r="J2514" t="str">
        <f t="shared" si="1297"/>
        <v>-7021.08535691346+498.277957689386i</v>
      </c>
      <c r="K2514" t="str">
        <f t="shared" si="1304"/>
        <v>0.0229070511069035-0.322776391399211i</v>
      </c>
      <c r="L2514" t="str">
        <f t="shared" si="1305"/>
        <v>0.00295703727791512-0.0353269978012702i</v>
      </c>
      <c r="M2514" t="str">
        <f t="shared" si="1306"/>
        <v>0.0258640883848186-0.358103389200481i</v>
      </c>
      <c r="N2514" t="str">
        <f t="shared" si="1307"/>
        <v>-4.27338625578535i</v>
      </c>
      <c r="O2514" t="str">
        <f t="shared" si="1308"/>
        <v>-0.425036966827345+0.905175992186166i</v>
      </c>
      <c r="P2514" t="str">
        <f t="shared" si="1309"/>
        <v>1.42503696682735-0.905175992186166i</v>
      </c>
      <c r="Q2514" t="str">
        <f t="shared" si="1310"/>
        <v>-1.42503696682735+5.17856224797152i</v>
      </c>
      <c r="R2514" t="str">
        <f t="shared" si="1311"/>
        <v>-0.232882186348223-0.211095510688079i</v>
      </c>
      <c r="S2514" t="str">
        <f t="shared" si="1312"/>
        <v>0.450580085546691i</v>
      </c>
      <c r="T2514" t="str">
        <f t="shared" si="1313"/>
        <v>0.0951154332643571-0.104932075447083i</v>
      </c>
      <c r="U2514" t="e">
        <f t="shared" si="1314"/>
        <v>#DIV/0!</v>
      </c>
      <c r="V2514" t="str">
        <f t="shared" si="1315"/>
        <v>1.33333333333333E-06-0.000182936716197581i</v>
      </c>
      <c r="W2514" t="e">
        <f t="shared" si="1316"/>
        <v>#DIV/0!</v>
      </c>
      <c r="X2514" t="e">
        <f t="shared" si="1317"/>
        <v>#DIV/0!</v>
      </c>
      <c r="Y2514" t="str">
        <f t="shared" si="1318"/>
        <v>0.00083+0.583079596506266i</v>
      </c>
      <c r="Z2514" t="e">
        <f t="shared" si="1319"/>
        <v>#DIV/0!</v>
      </c>
      <c r="AA2514" t="e">
        <f t="shared" si="1320"/>
        <v>#DIV/0!</v>
      </c>
      <c r="AB2514" t="str">
        <f t="shared" si="1321"/>
        <v>0.586504305840021-0.64703604828667i</v>
      </c>
      <c r="AC2514" t="str">
        <f t="shared" si="1322"/>
        <v>0.78346359737798-0.226764177243037i</v>
      </c>
      <c r="AD2514" t="str">
        <f t="shared" si="1323"/>
        <v>0.911298060322472-0.562101793737847i</v>
      </c>
      <c r="AE2514" t="e">
        <f t="shared" si="1324"/>
        <v>#DIV/0!</v>
      </c>
      <c r="AF2514" t="str">
        <f t="shared" si="1325"/>
        <v>-19.3591634240776-0.785698280908092i</v>
      </c>
      <c r="AG2514" t="e">
        <f t="shared" si="1326"/>
        <v>#DIV/0!</v>
      </c>
      <c r="AH2514" t="e">
        <f t="shared" si="1327"/>
        <v>#DIV/0!</v>
      </c>
      <c r="AI2514" t="e">
        <f t="shared" si="1328"/>
        <v>#DIV/0!</v>
      </c>
      <c r="AJ2514" t="e">
        <f t="shared" si="1329"/>
        <v>#DIV/0!</v>
      </c>
      <c r="AK2514"/>
      <c r="AL2514"/>
      <c r="AM2514"/>
      <c r="AN2514"/>
    </row>
    <row r="2515" spans="1:40" x14ac:dyDescent="0.25">
      <c r="A2515"/>
      <c r="B2515">
        <f t="shared" si="1295"/>
        <v>581000</v>
      </c>
      <c r="C2515" s="186" t="str">
        <f t="shared" si="1298"/>
        <v>-2.91386226185119E-07+0.00542494320337007i</v>
      </c>
      <c r="D2515" s="158" t="str">
        <f t="shared" si="1299"/>
        <v>-7.66666890062777+0.0415912312258372i</v>
      </c>
      <c r="E2515" t="str">
        <f t="shared" si="1300"/>
        <v>7.99896234055934-0.091105426776513i</v>
      </c>
      <c r="F2515" t="str">
        <f t="shared" si="1301"/>
        <v>0.99920074300573+9.09598516841332E-06i</v>
      </c>
      <c r="G2515">
        <f t="shared" si="1296"/>
        <v>1</v>
      </c>
      <c r="H2515" t="str">
        <f t="shared" si="1302"/>
        <v>11.6927101579349+0.825953600252033i</v>
      </c>
      <c r="I2515" t="str">
        <f t="shared" si="1303"/>
        <v>2281.58166466959i</v>
      </c>
      <c r="J2515" t="str">
        <f t="shared" si="1297"/>
        <v>-7045.3203185644+499.137057616437i</v>
      </c>
      <c r="K2515" t="str">
        <f t="shared" si="1304"/>
        <v>0.0228286363083124-0.32222623580809i</v>
      </c>
      <c r="L2515" t="str">
        <f t="shared" si="1305"/>
        <v>0.00294693742892434-0.0352670379686592i</v>
      </c>
      <c r="M2515" t="str">
        <f t="shared" si="1306"/>
        <v>0.0257755737372367-0.357493273776749i</v>
      </c>
      <c r="N2515" t="str">
        <f t="shared" si="1307"/>
        <v>-4.28075416312291i</v>
      </c>
      <c r="O2515" t="str">
        <f t="shared" si="1308"/>
        <v>-0.418356237595172+0.908283027731561i</v>
      </c>
      <c r="P2515" t="str">
        <f t="shared" si="1309"/>
        <v>1.41835623759517-0.908283027731561i</v>
      </c>
      <c r="Q2515" t="str">
        <f t="shared" si="1310"/>
        <v>-1.41835623759517+5.18903719085447i</v>
      </c>
      <c r="R2515" t="str">
        <f t="shared" si="1311"/>
        <v>-0.232389442530408-0.209816423006138i</v>
      </c>
      <c r="S2515" t="str">
        <f t="shared" si="1312"/>
        <v>0.45135694776315i</v>
      </c>
      <c r="T2515" t="str">
        <f t="shared" si="1313"/>
        <v>0.0947021002786324-0.104890589472905i</v>
      </c>
      <c r="U2515" t="e">
        <f t="shared" si="1314"/>
        <v>#DIV/0!</v>
      </c>
      <c r="V2515" t="str">
        <f t="shared" si="1315"/>
        <v>1.33333333333333E-06-0.000182621850937344i</v>
      </c>
      <c r="W2515" t="e">
        <f t="shared" si="1316"/>
        <v>#DIV/0!</v>
      </c>
      <c r="X2515" t="e">
        <f t="shared" si="1317"/>
        <v>#DIV/0!</v>
      </c>
      <c r="Y2515" t="str">
        <f t="shared" si="1318"/>
        <v>0.00083+0.584084906155414i</v>
      </c>
      <c r="Z2515" t="e">
        <f t="shared" si="1319"/>
        <v>#DIV/0!</v>
      </c>
      <c r="AA2515" t="e">
        <f t="shared" si="1320"/>
        <v>#DIV/0!</v>
      </c>
      <c r="AB2515" t="str">
        <f t="shared" si="1321"/>
        <v>0.583955596681545-0.646780235936851i</v>
      </c>
      <c r="AC2515" t="str">
        <f t="shared" si="1322"/>
        <v>0.783832206582374-0.225431329661118i</v>
      </c>
      <c r="AD2515" t="str">
        <f t="shared" si="1323"/>
        <v>0.907270974835434-0.564218885117071i</v>
      </c>
      <c r="AE2515" t="e">
        <f t="shared" si="1324"/>
        <v>#DIV/0!</v>
      </c>
      <c r="AF2515" t="str">
        <f t="shared" si="1325"/>
        <v>-19.3593790585627-0.784362369026196i</v>
      </c>
      <c r="AG2515" t="e">
        <f t="shared" si="1326"/>
        <v>#DIV/0!</v>
      </c>
      <c r="AH2515" t="e">
        <f t="shared" si="1327"/>
        <v>#DIV/0!</v>
      </c>
      <c r="AI2515" t="e">
        <f t="shared" si="1328"/>
        <v>#DIV/0!</v>
      </c>
      <c r="AJ2515" t="e">
        <f t="shared" si="1329"/>
        <v>#DIV/0!</v>
      </c>
      <c r="AK2515"/>
      <c r="AL2515"/>
      <c r="AM2515"/>
      <c r="AN2515"/>
    </row>
    <row r="2516" spans="1:40" x14ac:dyDescent="0.25">
      <c r="A2516"/>
      <c r="B2516">
        <f t="shared" si="1295"/>
        <v>582000</v>
      </c>
      <c r="C2516" s="186" t="str">
        <f t="shared" si="1298"/>
        <v>-2.90385759197015E-07+0.00541562199517051i</v>
      </c>
      <c r="D2516" s="158" t="str">
        <f t="shared" si="1299"/>
        <v>-7.6666688929575+0.0415197686296406i</v>
      </c>
      <c r="E2516" t="str">
        <f t="shared" si="1300"/>
        <v>7.99895876597324-0.0912621939566043i</v>
      </c>
      <c r="F2516" t="str">
        <f t="shared" si="1301"/>
        <v>0.999200743362334+9.11163684349147E-06i</v>
      </c>
      <c r="G2516">
        <f t="shared" si="1296"/>
        <v>1</v>
      </c>
      <c r="H2516" t="str">
        <f t="shared" si="1302"/>
        <v>11.6929246980301+0.824550732819049i</v>
      </c>
      <c r="I2516" t="str">
        <f t="shared" si="1303"/>
        <v>2285.50865548657i</v>
      </c>
      <c r="J2516" t="str">
        <f t="shared" si="1297"/>
        <v>-7069.59702864196+499.996157543487i</v>
      </c>
      <c r="K2516" t="str">
        <f t="shared" si="1304"/>
        <v>0.0227506228317254-0.321677943208856i</v>
      </c>
      <c r="L2516" t="str">
        <f t="shared" si="1305"/>
        <v>0.00293688911659243-0.0352072798845441i</v>
      </c>
      <c r="M2516" t="str">
        <f t="shared" si="1306"/>
        <v>0.0256875119483178-0.3568852230934i</v>
      </c>
      <c r="N2516" t="str">
        <f t="shared" si="1307"/>
        <v>-4.28812207046047i</v>
      </c>
      <c r="O2516" t="str">
        <f t="shared" si="1308"/>
        <v>-0.411652797554536+0.911340756394404i</v>
      </c>
      <c r="P2516" t="str">
        <f t="shared" si="1309"/>
        <v>1.41165279755454-0.911340756394404i</v>
      </c>
      <c r="Q2516" t="str">
        <f t="shared" si="1310"/>
        <v>-1.41165279755454+5.19946282685487i</v>
      </c>
      <c r="R2516" t="str">
        <f t="shared" si="1311"/>
        <v>-0.231894611547334-0.208540412064415i</v>
      </c>
      <c r="S2516" t="str">
        <f t="shared" si="1312"/>
        <v>0.452133809979612i</v>
      </c>
      <c r="T2516" t="str">
        <f t="shared" si="1313"/>
        <v>0.0942881710414022-0.104847394232638i</v>
      </c>
      <c r="U2516" t="e">
        <f t="shared" si="1314"/>
        <v>#DIV/0!</v>
      </c>
      <c r="V2516" t="str">
        <f t="shared" si="1315"/>
        <v>1.33333333333333E-06-0.000182308067688311i</v>
      </c>
      <c r="W2516" t="e">
        <f t="shared" si="1316"/>
        <v>#DIV/0!</v>
      </c>
      <c r="X2516" t="e">
        <f t="shared" si="1317"/>
        <v>#DIV/0!</v>
      </c>
      <c r="Y2516" t="str">
        <f t="shared" si="1318"/>
        <v>0.00083+0.585090215804563i</v>
      </c>
      <c r="Z2516" t="e">
        <f t="shared" si="1319"/>
        <v>#DIV/0!</v>
      </c>
      <c r="AA2516" t="e">
        <f t="shared" si="1320"/>
        <v>#DIV/0!</v>
      </c>
      <c r="AB2516" t="str">
        <f t="shared" si="1321"/>
        <v>0.581403210894962-0.646513883847196i</v>
      </c>
      <c r="AC2516" t="str">
        <f t="shared" si="1322"/>
        <v>0.784203550256868-0.224101547743546i</v>
      </c>
      <c r="AD2516" t="str">
        <f t="shared" si="1323"/>
        <v>0.903226389038057-0.56630635242022i</v>
      </c>
      <c r="AE2516" t="e">
        <f t="shared" si="1324"/>
        <v>#DIV/0!</v>
      </c>
      <c r="AF2516" t="str">
        <f t="shared" si="1325"/>
        <v>-19.3595935909876-0.783030964189408i</v>
      </c>
      <c r="AG2516" t="e">
        <f t="shared" si="1326"/>
        <v>#DIV/0!</v>
      </c>
      <c r="AH2516" t="e">
        <f t="shared" si="1327"/>
        <v>#DIV/0!</v>
      </c>
      <c r="AI2516" t="e">
        <f t="shared" si="1328"/>
        <v>#DIV/0!</v>
      </c>
      <c r="AJ2516" t="e">
        <f t="shared" si="1329"/>
        <v>#DIV/0!</v>
      </c>
      <c r="AK2516"/>
      <c r="AL2516"/>
      <c r="AM2516"/>
      <c r="AN2516"/>
    </row>
    <row r="2517" spans="1:40" x14ac:dyDescent="0.25">
      <c r="A2517"/>
      <c r="B2517">
        <f t="shared" si="1295"/>
        <v>583000</v>
      </c>
      <c r="C2517" s="186" t="str">
        <f t="shared" si="1298"/>
        <v>-2.89390435992983E-07+0.00540633276367118i</v>
      </c>
      <c r="D2517" s="158" t="str">
        <f t="shared" si="1299"/>
        <v>-7.66666888532671+0.0414485511881457i</v>
      </c>
      <c r="E2517" t="str">
        <f t="shared" si="1300"/>
        <v>7.99895518524316-0.0914189609263279i</v>
      </c>
      <c r="F2517" t="str">
        <f t="shared" si="1301"/>
        <v>0.999200743719556+9.12728849760012E-06i</v>
      </c>
      <c r="G2517">
        <f t="shared" si="1296"/>
        <v>1</v>
      </c>
      <c r="H2517" t="str">
        <f t="shared" si="1302"/>
        <v>11.6931381435087+0.823152594961003i</v>
      </c>
      <c r="I2517" t="str">
        <f t="shared" si="1303"/>
        <v>2289.43564630356i</v>
      </c>
      <c r="J2517" t="str">
        <f t="shared" si="1297"/>
        <v>-7093.91548714614+500.855257470537i</v>
      </c>
      <c r="K2517" t="str">
        <f t="shared" si="1304"/>
        <v>0.0226730079475177-0.321131504202179i</v>
      </c>
      <c r="L2517" t="str">
        <f t="shared" si="1305"/>
        <v>0.00292689199169253-0.0351477225398502i</v>
      </c>
      <c r="M2517" t="str">
        <f t="shared" si="1306"/>
        <v>0.0255998999392102-0.356279226742029i</v>
      </c>
      <c r="N2517" t="str">
        <f t="shared" si="1307"/>
        <v>-4.29548997779804i</v>
      </c>
      <c r="O2517" t="str">
        <f t="shared" si="1308"/>
        <v>-0.404927010607121+0.914349012183412i</v>
      </c>
      <c r="P2517" t="str">
        <f t="shared" si="1309"/>
        <v>1.40492701060712-0.914349012183412i</v>
      </c>
      <c r="Q2517" t="str">
        <f t="shared" si="1310"/>
        <v>-1.40492701060712+5.20983898998145i</v>
      </c>
      <c r="R2517" t="str">
        <f t="shared" si="1311"/>
        <v>-0.231397684887904-0.207267471219872i</v>
      </c>
      <c r="S2517" t="str">
        <f t="shared" si="1312"/>
        <v>0.452910672196071i</v>
      </c>
      <c r="T2517" t="str">
        <f t="shared" si="1313"/>
        <v>0.093873649714572-0.104802481007195i</v>
      </c>
      <c r="U2517" t="e">
        <f t="shared" si="1314"/>
        <v>#DIV/0!</v>
      </c>
      <c r="V2517" t="str">
        <f t="shared" si="1315"/>
        <v>1.33333333333333E-06-0.00018199536088267i</v>
      </c>
      <c r="W2517" t="e">
        <f t="shared" si="1316"/>
        <v>#DIV/0!</v>
      </c>
      <c r="X2517" t="e">
        <f t="shared" si="1317"/>
        <v>#DIV/0!</v>
      </c>
      <c r="Y2517" t="str">
        <f t="shared" si="1318"/>
        <v>0.00083+0.586095525453712i</v>
      </c>
      <c r="Z2517" t="e">
        <f t="shared" si="1319"/>
        <v>#DIV/0!</v>
      </c>
      <c r="AA2517" t="e">
        <f t="shared" si="1320"/>
        <v>#DIV/0!</v>
      </c>
      <c r="AB2517" t="str">
        <f t="shared" si="1321"/>
        <v>0.578847174143569-0.646236938253748i</v>
      </c>
      <c r="AC2517" t="str">
        <f t="shared" si="1322"/>
        <v>0.784577633084988-0.222774824561997i</v>
      </c>
      <c r="AD2517" t="str">
        <f t="shared" si="1323"/>
        <v>0.899164525336073-0.568364047183243i</v>
      </c>
      <c r="AE2517" t="e">
        <f t="shared" si="1324"/>
        <v>#DIV/0!</v>
      </c>
      <c r="AF2517" t="str">
        <f t="shared" si="1325"/>
        <v>-19.3598070288354-0.781704043772857i</v>
      </c>
      <c r="AG2517" t="e">
        <f t="shared" si="1326"/>
        <v>#DIV/0!</v>
      </c>
      <c r="AH2517" t="e">
        <f t="shared" si="1327"/>
        <v>#DIV/0!</v>
      </c>
      <c r="AI2517" t="e">
        <f t="shared" si="1328"/>
        <v>#DIV/0!</v>
      </c>
      <c r="AJ2517" t="e">
        <f t="shared" si="1329"/>
        <v>#DIV/0!</v>
      </c>
      <c r="AK2517"/>
      <c r="AL2517"/>
      <c r="AM2517"/>
      <c r="AN2517"/>
    </row>
    <row r="2518" spans="1:40" x14ac:dyDescent="0.25">
      <c r="A2518"/>
      <c r="B2518">
        <f t="shared" si="1295"/>
        <v>584000</v>
      </c>
      <c r="C2518" s="186" t="str">
        <f t="shared" si="1298"/>
        <v>-2.88400221371807E-07+0.00539707534460821i</v>
      </c>
      <c r="D2518" s="158" t="str">
        <f t="shared" si="1299"/>
        <v>-7.66666887773502+0.0413775776419963i</v>
      </c>
      <c r="E2518" t="str">
        <f t="shared" si="1300"/>
        <v>7.99895159836912-0.0915757276853226i</v>
      </c>
      <c r="F2518" t="str">
        <f t="shared" si="1301"/>
        <v>0.999200744077377+0.0000091429401307029i</v>
      </c>
      <c r="G2518">
        <f t="shared" si="1296"/>
        <v>1</v>
      </c>
      <c r="H2518" t="str">
        <f t="shared" si="1302"/>
        <v>11.69335050179+0.821759162943785i</v>
      </c>
      <c r="I2518" t="str">
        <f t="shared" si="1303"/>
        <v>2293.36263712055i</v>
      </c>
      <c r="J2518" t="str">
        <f t="shared" si="1297"/>
        <v>-7118.27569407693+501.714357397589i</v>
      </c>
      <c r="K2518" t="str">
        <f t="shared" si="1304"/>
        <v>0.0225957889491954-0.320586909451522i</v>
      </c>
      <c r="L2518" t="str">
        <f t="shared" si="1305"/>
        <v>0.00291694570794372-0.0350883649321679i</v>
      </c>
      <c r="M2518" t="str">
        <f t="shared" si="1306"/>
        <v>0.0255127346571391-0.35567527438369i</v>
      </c>
      <c r="N2518" t="str">
        <f t="shared" si="1307"/>
        <v>-4.3028578851356i</v>
      </c>
      <c r="O2518" t="str">
        <f t="shared" si="1308"/>
        <v>-0.398179241867757+0.917307631792965i</v>
      </c>
      <c r="P2518" t="str">
        <f t="shared" si="1309"/>
        <v>1.39817924186776-0.917307631792965i</v>
      </c>
      <c r="Q2518" t="str">
        <f t="shared" si="1310"/>
        <v>-1.39817924186776+5.22016551692856i</v>
      </c>
      <c r="R2518" t="str">
        <f t="shared" si="1311"/>
        <v>-0.230898654019558-0.205997594014053i</v>
      </c>
      <c r="S2518" t="str">
        <f t="shared" si="1312"/>
        <v>0.45368753441253i</v>
      </c>
      <c r="T2518" t="str">
        <f t="shared" si="1313"/>
        <v>0.093458540523149-0.104755841041305i</v>
      </c>
      <c r="U2518" t="e">
        <f t="shared" si="1314"/>
        <v>#DIV/0!</v>
      </c>
      <c r="V2518" t="str">
        <f t="shared" si="1315"/>
        <v>1.33333333333333E-06-0.000181683724990748i</v>
      </c>
      <c r="W2518" t="e">
        <f t="shared" si="1316"/>
        <v>#DIV/0!</v>
      </c>
      <c r="X2518" t="e">
        <f t="shared" si="1317"/>
        <v>#DIV/0!</v>
      </c>
      <c r="Y2518" t="str">
        <f t="shared" si="1318"/>
        <v>0.00083+0.587100835102861i</v>
      </c>
      <c r="Z2518" t="e">
        <f t="shared" si="1319"/>
        <v>#DIV/0!</v>
      </c>
      <c r="AA2518" t="e">
        <f t="shared" si="1320"/>
        <v>#DIV/0!</v>
      </c>
      <c r="AB2518" t="str">
        <f t="shared" si="1321"/>
        <v>0.57628751247976-0.64594934516943i</v>
      </c>
      <c r="AC2518" t="str">
        <f t="shared" si="1322"/>
        <v>0.784954459811017-0.221451153370393i</v>
      </c>
      <c r="AD2518" t="str">
        <f t="shared" si="1323"/>
        <v>0.895085607449616-0.570391822657162i</v>
      </c>
      <c r="AE2518" t="e">
        <f t="shared" si="1324"/>
        <v>#DIV/0!</v>
      </c>
      <c r="AF2518" t="str">
        <f t="shared" si="1325"/>
        <v>-19.360019379525-0.780381585301789i</v>
      </c>
      <c r="AG2518" t="e">
        <f t="shared" si="1326"/>
        <v>#DIV/0!</v>
      </c>
      <c r="AH2518" t="e">
        <f t="shared" si="1327"/>
        <v>#DIV/0!</v>
      </c>
      <c r="AI2518" t="e">
        <f t="shared" si="1328"/>
        <v>#DIV/0!</v>
      </c>
      <c r="AJ2518" t="e">
        <f t="shared" si="1329"/>
        <v>#DIV/0!</v>
      </c>
      <c r="AK2518"/>
      <c r="AL2518"/>
      <c r="AM2518"/>
      <c r="AN2518"/>
    </row>
    <row r="2519" spans="1:40" x14ac:dyDescent="0.25">
      <c r="A2519"/>
      <c r="B2519">
        <f t="shared" si="1295"/>
        <v>585000</v>
      </c>
      <c r="C2519" s="186" t="str">
        <f t="shared" si="1298"/>
        <v>-2.87415080432881E-07+0.00538784957484092i</v>
      </c>
      <c r="D2519" s="158" t="str">
        <f t="shared" si="1299"/>
        <v>-7.66666887018228+0.0413068467404471i</v>
      </c>
      <c r="E2519" t="str">
        <f t="shared" si="1300"/>
        <v>7.99894800535113-0.0917324942332273i</v>
      </c>
      <c r="F2519" t="str">
        <f t="shared" si="1301"/>
        <v>0.999200744435816+9.15859174276419E-06i</v>
      </c>
      <c r="G2519">
        <f t="shared" si="1296"/>
        <v>1</v>
      </c>
      <c r="H2519" t="str">
        <f t="shared" si="1302"/>
        <v>11.6935617802312+0.820370413190887i</v>
      </c>
      <c r="I2519" t="str">
        <f t="shared" si="1303"/>
        <v>2297.28962793754i</v>
      </c>
      <c r="J2519" t="str">
        <f t="shared" si="1297"/>
        <v>-7142.67764943433+502.573457324639i</v>
      </c>
      <c r="K2519" t="str">
        <f t="shared" si="1304"/>
        <v>0.0225189631531613-0.320044149682623i</v>
      </c>
      <c r="L2519" t="str">
        <f t="shared" si="1305"/>
        <v>0.00290704992198171-0.0350292060657008i</v>
      </c>
      <c r="M2519" t="str">
        <f t="shared" si="1306"/>
        <v>0.025426013075143-0.355073355748324i</v>
      </c>
      <c r="N2519" t="str">
        <f t="shared" si="1307"/>
        <v>-4.31022579247316i</v>
      </c>
      <c r="O2519" t="str">
        <f t="shared" si="1308"/>
        <v>-0.391409857644547+0.920216454611998i</v>
      </c>
      <c r="P2519" t="str">
        <f t="shared" si="1309"/>
        <v>1.39140985764455-0.920216454611998i</v>
      </c>
      <c r="Q2519" t="str">
        <f t="shared" si="1310"/>
        <v>-1.39140985764455+5.23044224708516i</v>
      </c>
      <c r="R2519" t="str">
        <f t="shared" si="1311"/>
        <v>-0.230397510388561-0.204730774173044i</v>
      </c>
      <c r="S2519" t="str">
        <f t="shared" si="1312"/>
        <v>0.454464396628991i</v>
      </c>
      <c r="T2519" t="str">
        <f t="shared" si="1313"/>
        <v>0.0930428477559387-0.104707465543559i</v>
      </c>
      <c r="U2519" t="e">
        <f t="shared" si="1314"/>
        <v>#DIV/0!</v>
      </c>
      <c r="V2519" t="str">
        <f t="shared" si="1315"/>
        <v>1.33333333333333E-06-0.000181373154520678i</v>
      </c>
      <c r="W2519" t="e">
        <f t="shared" si="1316"/>
        <v>#DIV/0!</v>
      </c>
      <c r="X2519" t="e">
        <f t="shared" si="1317"/>
        <v>#DIV/0!</v>
      </c>
      <c r="Y2519" t="str">
        <f t="shared" si="1318"/>
        <v>0.00083+0.588106144752009i</v>
      </c>
      <c r="Z2519" t="e">
        <f t="shared" si="1319"/>
        <v>#DIV/0!</v>
      </c>
      <c r="AA2519" t="e">
        <f t="shared" si="1320"/>
        <v>#DIV/0!</v>
      </c>
      <c r="AB2519" t="str">
        <f t="shared" si="1321"/>
        <v>0.573724252349327-0.645651050384332i</v>
      </c>
      <c r="AC2519" t="str">
        <f t="shared" si="1322"/>
        <v>0.785334035239366-0.220130527604926i</v>
      </c>
      <c r="AD2519" t="str">
        <f t="shared" si="1323"/>
        <v>0.890989860399322-0.572389533820445i</v>
      </c>
      <c r="AE2519" t="e">
        <f t="shared" si="1324"/>
        <v>#DIV/0!</v>
      </c>
      <c r="AF2519" t="str">
        <f t="shared" si="1325"/>
        <v>-19.3602306504135-0.77906356645044i</v>
      </c>
      <c r="AG2519" t="e">
        <f t="shared" si="1326"/>
        <v>#DIV/0!</v>
      </c>
      <c r="AH2519" t="e">
        <f t="shared" si="1327"/>
        <v>#DIV/0!</v>
      </c>
      <c r="AI2519" t="e">
        <f t="shared" si="1328"/>
        <v>#DIV/0!</v>
      </c>
      <c r="AJ2519" t="e">
        <f t="shared" si="1329"/>
        <v>#DIV/0!</v>
      </c>
      <c r="AK2519"/>
      <c r="AL2519"/>
      <c r="AM2519"/>
      <c r="AN2519"/>
    </row>
    <row r="2520" spans="1:40" x14ac:dyDescent="0.25">
      <c r="A2520"/>
      <c r="B2520">
        <f t="shared" si="1295"/>
        <v>586000</v>
      </c>
      <c r="C2520" s="186" t="str">
        <f t="shared" si="1298"/>
        <v>-2.86434978573126E-07+0.0053786552923422i</v>
      </c>
      <c r="D2520" s="158" t="str">
        <f t="shared" si="1299"/>
        <v>-7.66666886266818+0.0412363572412902i</v>
      </c>
      <c r="E2520" t="str">
        <f t="shared" si="1300"/>
        <v>7.99894440618921-0.0918892605696807i</v>
      </c>
      <c r="F2520" t="str">
        <f t="shared" si="1301"/>
        <v>0.999200744794874+9.17424333374796E-06i</v>
      </c>
      <c r="G2520">
        <f t="shared" si="1296"/>
        <v>1</v>
      </c>
      <c r="H2520" t="str">
        <f t="shared" si="1302"/>
        <v>11.6937719861273+0.818986322282014i</v>
      </c>
      <c r="I2520" t="str">
        <f t="shared" si="1303"/>
        <v>2301.21661875452i</v>
      </c>
      <c r="J2520" t="str">
        <f t="shared" si="1297"/>
        <v>-7167.12135321836+503.43255725169i</v>
      </c>
      <c r="K2520" t="str">
        <f t="shared" si="1304"/>
        <v>0.0224425278984834-0.319503215682977i</v>
      </c>
      <c r="L2520" t="str">
        <f t="shared" si="1305"/>
        <v>0.00289720429332929-0.0349702449512105i</v>
      </c>
      <c r="M2520" t="str">
        <f t="shared" si="1306"/>
        <v>0.0253397321918127-0.354473460634187i</v>
      </c>
      <c r="N2520" t="str">
        <f t="shared" si="1307"/>
        <v>-4.31759369981072i</v>
      </c>
      <c r="O2520" t="str">
        <f t="shared" si="1308"/>
        <v>-0.384619225419017+0.923075322732699i</v>
      </c>
      <c r="P2520" t="str">
        <f t="shared" si="1309"/>
        <v>1.38461922541902-0.923075322732699i</v>
      </c>
      <c r="Q2520" t="str">
        <f t="shared" si="1310"/>
        <v>-1.38461922541902+5.24066902254342i</v>
      </c>
      <c r="R2520" t="str">
        <f t="shared" si="1311"/>
        <v>-0.229894245420321-0.203467005607491i</v>
      </c>
      <c r="S2520" t="str">
        <f t="shared" si="1312"/>
        <v>0.45524125884545i</v>
      </c>
      <c r="T2520" t="str">
        <f t="shared" si="1313"/>
        <v>0.0926265757662684-0.104657345686472i</v>
      </c>
      <c r="U2520" t="e">
        <f t="shared" si="1314"/>
        <v>#DIV/0!</v>
      </c>
      <c r="V2520" t="str">
        <f t="shared" si="1315"/>
        <v>1.33333333333333E-06-0.000181063644018083i</v>
      </c>
      <c r="W2520" t="e">
        <f t="shared" si="1316"/>
        <v>#DIV/0!</v>
      </c>
      <c r="X2520" t="e">
        <f t="shared" si="1317"/>
        <v>#DIV/0!</v>
      </c>
      <c r="Y2520" t="str">
        <f t="shared" si="1318"/>
        <v>0.00083+0.589111454401158i</v>
      </c>
      <c r="Z2520" t="e">
        <f t="shared" si="1319"/>
        <v>#DIV/0!</v>
      </c>
      <c r="AA2520" t="e">
        <f t="shared" si="1320"/>
        <v>#DIV/0!</v>
      </c>
      <c r="AB2520" t="str">
        <f t="shared" si="1321"/>
        <v>0.571157420595917-0.645341999466087i</v>
      </c>
      <c r="AC2520" t="str">
        <f t="shared" si="1322"/>
        <v>0.785716364233938-0.21881294088413i</v>
      </c>
      <c r="AD2520" t="str">
        <f t="shared" si="1323"/>
        <v>0.886877510492475-0.574357037391255i</v>
      </c>
      <c r="AE2520" t="e">
        <f t="shared" si="1324"/>
        <v>#DIV/0!</v>
      </c>
      <c r="AF2520" t="str">
        <f t="shared" si="1325"/>
        <v>-19.3604408487955-0.777749965040724i</v>
      </c>
      <c r="AG2520" t="e">
        <f t="shared" si="1326"/>
        <v>#DIV/0!</v>
      </c>
      <c r="AH2520" t="e">
        <f t="shared" si="1327"/>
        <v>#DIV/0!</v>
      </c>
      <c r="AI2520" t="e">
        <f t="shared" si="1328"/>
        <v>#DIV/0!</v>
      </c>
      <c r="AJ2520" t="e">
        <f t="shared" si="1329"/>
        <v>#DIV/0!</v>
      </c>
      <c r="AK2520"/>
      <c r="AL2520"/>
      <c r="AM2520"/>
      <c r="AN2520"/>
    </row>
    <row r="2521" spans="1:40" x14ac:dyDescent="0.25">
      <c r="A2521"/>
      <c r="B2521">
        <f t="shared" ref="B2521:B2584" si="1330">B2520+1000</f>
        <v>587000</v>
      </c>
      <c r="C2521" s="186" t="str">
        <f t="shared" si="1298"/>
        <v>-2.8545988148396E-07+0.00536949233618902i</v>
      </c>
      <c r="D2521" s="158" t="str">
        <f t="shared" si="1299"/>
        <v>-7.66666885519242+0.0411661079107825i</v>
      </c>
      <c r="E2521" t="str">
        <f t="shared" si="1300"/>
        <v>7.99894080088338-0.0920460266943219i</v>
      </c>
      <c r="F2521" t="str">
        <f t="shared" si="1301"/>
        <v>0.99920074515454+9.18989490361806E-06i</v>
      </c>
      <c r="G2521">
        <f t="shared" si="1296"/>
        <v>1</v>
      </c>
      <c r="H2521" t="str">
        <f t="shared" si="1302"/>
        <v>11.6939811267118+0.817606866951865i</v>
      </c>
      <c r="I2521" t="str">
        <f t="shared" si="1303"/>
        <v>2305.14360957151i</v>
      </c>
      <c r="J2521" t="str">
        <f t="shared" si="1297"/>
        <v>-7191.606805429+504.29165717874i</v>
      </c>
      <c r="K2521" t="str">
        <f t="shared" si="1304"/>
        <v>0.0223664805466663-0.318964098301331i</v>
      </c>
      <c r="L2521" t="str">
        <f t="shared" si="1305"/>
        <v>0.00288740848436723-0.0349114806059622i</v>
      </c>
      <c r="M2521" t="str">
        <f t="shared" si="1306"/>
        <v>0.0252538890310335-0.353875578907293i</v>
      </c>
      <c r="N2521" t="str">
        <f t="shared" si="1307"/>
        <v>-4.32496160714828i</v>
      </c>
      <c r="O2521" t="str">
        <f t="shared" si="1308"/>
        <v>-0.377807713826157+0.925884080959087i</v>
      </c>
      <c r="P2521" t="str">
        <f t="shared" si="1309"/>
        <v>1.37780771382616-0.925884080959087i</v>
      </c>
      <c r="Q2521" t="str">
        <f t="shared" si="1310"/>
        <v>-1.37780771382616+5.25084568810737i</v>
      </c>
      <c r="R2521" t="str">
        <f t="shared" si="1311"/>
        <v>-0.2293888505197-0.202206282412596i</v>
      </c>
      <c r="S2521" t="str">
        <f t="shared" si="1312"/>
        <v>0.45601812106191i</v>
      </c>
      <c r="T2521" t="str">
        <f t="shared" si="1313"/>
        <v>0.092209728972706-0.104605472606545i</v>
      </c>
      <c r="U2521" t="e">
        <f t="shared" si="1314"/>
        <v>#DIV/0!</v>
      </c>
      <c r="V2521" t="str">
        <f t="shared" si="1315"/>
        <v>1.33333333333333E-06-0.000180755188065753i</v>
      </c>
      <c r="W2521" t="e">
        <f t="shared" si="1316"/>
        <v>#DIV/0!</v>
      </c>
      <c r="X2521" t="e">
        <f t="shared" si="1317"/>
        <v>#DIV/0!</v>
      </c>
      <c r="Y2521" t="str">
        <f t="shared" si="1318"/>
        <v>0.00083+0.590116764050307i</v>
      </c>
      <c r="Z2521" t="e">
        <f t="shared" si="1319"/>
        <v>#DIV/0!</v>
      </c>
      <c r="AA2521" t="e">
        <f t="shared" si="1320"/>
        <v>#DIV/0!</v>
      </c>
      <c r="AB2521" t="str">
        <f t="shared" si="1321"/>
        <v>0.568587044465469-0.64502213776026i</v>
      </c>
      <c r="AC2521" t="str">
        <f t="shared" si="1322"/>
        <v>0.786101451717483-0.217498387008962i</v>
      </c>
      <c r="AD2521" t="str">
        <f t="shared" si="1323"/>
        <v>0.882748785308949-0.576294191839574i</v>
      </c>
      <c r="AE2521" t="e">
        <f t="shared" si="1324"/>
        <v>#DIV/0!</v>
      </c>
      <c r="AF2521" t="str">
        <f t="shared" si="1325"/>
        <v>-19.3606499819042-0.776440759041083i</v>
      </c>
      <c r="AG2521" t="e">
        <f t="shared" si="1326"/>
        <v>#DIV/0!</v>
      </c>
      <c r="AH2521" t="e">
        <f t="shared" si="1327"/>
        <v>#DIV/0!</v>
      </c>
      <c r="AI2521" t="e">
        <f t="shared" si="1328"/>
        <v>#DIV/0!</v>
      </c>
      <c r="AJ2521" t="e">
        <f t="shared" si="1329"/>
        <v>#DIV/0!</v>
      </c>
      <c r="AK2521"/>
      <c r="AL2521"/>
      <c r="AM2521"/>
      <c r="AN2521"/>
    </row>
    <row r="2522" spans="1:40" x14ac:dyDescent="0.25">
      <c r="A2522"/>
      <c r="B2522">
        <f t="shared" si="1330"/>
        <v>588000</v>
      </c>
      <c r="C2522" s="186" t="str">
        <f t="shared" si="1298"/>
        <v>-2.84489755148293E-07+0.00536036054655311i</v>
      </c>
      <c r="D2522" s="158" t="str">
        <f t="shared" si="1299"/>
        <v>-7.66666884775483+0.0410960975235739i</v>
      </c>
      <c r="E2522" t="str">
        <f t="shared" si="1300"/>
        <v>7.99893718943365-0.0922027926067896i</v>
      </c>
      <c r="F2522" t="str">
        <f t="shared" si="1301"/>
        <v>0.999200745514825+9.20554645233866E-06i</v>
      </c>
      <c r="G2522">
        <f t="shared" si="1296"/>
        <v>1</v>
      </c>
      <c r="H2522" t="str">
        <f t="shared" si="1302"/>
        <v>11.6941892091577+0.816232024088833i</v>
      </c>
      <c r="I2522" t="str">
        <f t="shared" si="1303"/>
        <v>2309.0706003885i</v>
      </c>
      <c r="J2522" t="str">
        <f t="shared" si="1297"/>
        <v>-7216.13400606626+505.150757105791i</v>
      </c>
      <c r="K2522" t="str">
        <f t="shared" si="1304"/>
        <v>0.022290818481424-0.318426788447171i</v>
      </c>
      <c r="L2522" t="str">
        <f t="shared" si="1305"/>
        <v>0.00287766216030581-0.0348529120536737i</v>
      </c>
      <c r="M2522" t="str">
        <f t="shared" si="1306"/>
        <v>0.0251684806417298-0.353279700500845i</v>
      </c>
      <c r="N2522" t="str">
        <f t="shared" si="1307"/>
        <v>-4.33232951448584i</v>
      </c>
      <c r="O2522" t="str">
        <f t="shared" si="1308"/>
        <v>-0.370975692634411+0.928642576815439i</v>
      </c>
      <c r="P2522" t="str">
        <f t="shared" si="1309"/>
        <v>1.37097569263441-0.928642576815439i</v>
      </c>
      <c r="Q2522" t="str">
        <f t="shared" si="1310"/>
        <v>-1.37097569263441+5.26097209130128i</v>
      </c>
      <c r="R2522" t="str">
        <f t="shared" si="1311"/>
        <v>-0.228881317071344-0.200948598868153i</v>
      </c>
      <c r="S2522" t="str">
        <f t="shared" si="1312"/>
        <v>0.456794983278371i</v>
      </c>
      <c r="T2522" t="str">
        <f t="shared" si="1313"/>
        <v>0.09179231185979-0.104551837404336i</v>
      </c>
      <c r="U2522" t="e">
        <f t="shared" si="1314"/>
        <v>#DIV/0!</v>
      </c>
      <c r="V2522" t="str">
        <f t="shared" si="1315"/>
        <v>1.33333333333333E-06-0.000180447781283328i</v>
      </c>
      <c r="W2522" t="e">
        <f t="shared" si="1316"/>
        <v>#DIV/0!</v>
      </c>
      <c r="X2522" t="e">
        <f t="shared" si="1317"/>
        <v>#DIV/0!</v>
      </c>
      <c r="Y2522" t="str">
        <f t="shared" si="1318"/>
        <v>0.00083+0.591122073699455i</v>
      </c>
      <c r="Z2522" t="e">
        <f t="shared" si="1319"/>
        <v>#DIV/0!</v>
      </c>
      <c r="AA2522" t="e">
        <f t="shared" si="1320"/>
        <v>#DIV/0!</v>
      </c>
      <c r="AB2522" t="str">
        <f t="shared" si="1321"/>
        <v>0.566013151610709-0.644691410390783i</v>
      </c>
      <c r="AC2522" t="str">
        <f t="shared" si="1322"/>
        <v>0.786489302670955-0.216186859962881i</v>
      </c>
      <c r="AD2522" t="str">
        <f t="shared" si="1323"/>
        <v>0.878603913687047-0.578200857399247i</v>
      </c>
      <c r="AE2522" t="e">
        <f t="shared" si="1324"/>
        <v>#DIV/0!</v>
      </c>
      <c r="AF2522" t="str">
        <f t="shared" si="1325"/>
        <v>-19.3608580569125-0.775135926565259i</v>
      </c>
      <c r="AG2522" t="e">
        <f t="shared" si="1326"/>
        <v>#DIV/0!</v>
      </c>
      <c r="AH2522" t="e">
        <f t="shared" si="1327"/>
        <v>#DIV/0!</v>
      </c>
      <c r="AI2522" t="e">
        <f t="shared" si="1328"/>
        <v>#DIV/0!</v>
      </c>
      <c r="AJ2522" t="e">
        <f t="shared" si="1329"/>
        <v>#DIV/0!</v>
      </c>
      <c r="AK2522"/>
      <c r="AL2522"/>
      <c r="AM2522"/>
      <c r="AN2522"/>
    </row>
    <row r="2523" spans="1:40" x14ac:dyDescent="0.25">
      <c r="A2523"/>
      <c r="B2523">
        <f t="shared" si="1330"/>
        <v>589000</v>
      </c>
      <c r="C2523" s="186" t="str">
        <f t="shared" si="1298"/>
        <v>-2.83524565837558E-07+0.0053512597646916i</v>
      </c>
      <c r="D2523" s="158" t="str">
        <f t="shared" si="1299"/>
        <v>-7.66666884035504+0.0410263248626356i</v>
      </c>
      <c r="E2523" t="str">
        <f t="shared" si="1300"/>
        <v>7.99893357184004-0.0923595583067227i</v>
      </c>
      <c r="F2523" t="str">
        <f t="shared" si="1301"/>
        <v>0.999200745875718+9.22119797987358E-06i</v>
      </c>
      <c r="G2523">
        <f t="shared" si="1296"/>
        <v>1</v>
      </c>
      <c r="H2523" t="str">
        <f t="shared" si="1302"/>
        <v>11.6943962405775+0.81486177073373i</v>
      </c>
      <c r="I2523" t="str">
        <f t="shared" si="1303"/>
        <v>2312.99759120549i</v>
      </c>
      <c r="J2523" t="str">
        <f t="shared" si="1297"/>
        <v>-7240.70295513013+506.009857032841i</v>
      </c>
      <c r="K2523" t="str">
        <f t="shared" si="1304"/>
        <v>0.0222155391084571-0.317891277090229i</v>
      </c>
      <c r="L2523" t="str">
        <f t="shared" si="1305"/>
        <v>0.00286796498915644-0.0347945383244621i</v>
      </c>
      <c r="M2523" t="str">
        <f t="shared" si="1306"/>
        <v>0.0250835040976135-0.352685815414691i</v>
      </c>
      <c r="N2523" t="str">
        <f t="shared" si="1307"/>
        <v>-4.3396974218234i</v>
      </c>
      <c r="O2523" t="str">
        <f t="shared" si="1308"/>
        <v>-0.364123532725605+0.931350660554565i</v>
      </c>
      <c r="P2523" t="str">
        <f t="shared" si="1309"/>
        <v>1.3641235327256-0.931350660554565i</v>
      </c>
      <c r="Q2523" t="str">
        <f t="shared" si="1310"/>
        <v>-1.3641235327256+5.27104808237797i</v>
      </c>
      <c r="R2523" t="str">
        <f t="shared" si="1311"/>
        <v>-0.228371636440013-0.199693949438582i</v>
      </c>
      <c r="S2523" t="str">
        <f t="shared" si="1312"/>
        <v>0.45757184549483i</v>
      </c>
      <c r="T2523" t="str">
        <f t="shared" si="1313"/>
        <v>0.0913743289787632-0.104496431144531i</v>
      </c>
      <c r="U2523" t="e">
        <f t="shared" si="1314"/>
        <v>#DIV/0!</v>
      </c>
      <c r="V2523" t="str">
        <f t="shared" si="1315"/>
        <v>1.33333333333333E-06-0.00018014141832699i</v>
      </c>
      <c r="W2523" t="e">
        <f t="shared" si="1316"/>
        <v>#DIV/0!</v>
      </c>
      <c r="X2523" t="e">
        <f t="shared" si="1317"/>
        <v>#DIV/0!</v>
      </c>
      <c r="Y2523" t="str">
        <f t="shared" si="1318"/>
        <v>0.00083+0.592127383348604i</v>
      </c>
      <c r="Z2523" t="e">
        <f t="shared" si="1319"/>
        <v>#DIV/0!</v>
      </c>
      <c r="AA2523" t="e">
        <f t="shared" si="1320"/>
        <v>#DIV/0!</v>
      </c>
      <c r="AB2523" t="str">
        <f t="shared" si="1321"/>
        <v>0.563435770095679-0.644349762260392i</v>
      </c>
      <c r="AC2523" t="str">
        <f t="shared" si="1322"/>
        <v>0.786879922132868-0.214878353911954i</v>
      </c>
      <c r="AD2523" t="str">
        <f t="shared" si="1323"/>
        <v>0.874443125709191-0.580076896079836i</v>
      </c>
      <c r="AE2523" t="e">
        <f t="shared" si="1324"/>
        <v>#DIV/0!</v>
      </c>
      <c r="AF2523" t="str">
        <f t="shared" si="1325"/>
        <v>-19.3610650809325-0.773835445871094i</v>
      </c>
      <c r="AG2523" t="e">
        <f t="shared" si="1326"/>
        <v>#DIV/0!</v>
      </c>
      <c r="AH2523" t="e">
        <f t="shared" si="1327"/>
        <v>#DIV/0!</v>
      </c>
      <c r="AI2523" t="e">
        <f t="shared" si="1328"/>
        <v>#DIV/0!</v>
      </c>
      <c r="AJ2523" t="e">
        <f t="shared" si="1329"/>
        <v>#DIV/0!</v>
      </c>
      <c r="AK2523"/>
      <c r="AL2523"/>
      <c r="AM2523"/>
      <c r="AN2523"/>
    </row>
    <row r="2524" spans="1:40" x14ac:dyDescent="0.25">
      <c r="A2524"/>
      <c r="B2524">
        <f t="shared" si="1330"/>
        <v>590000</v>
      </c>
      <c r="C2524" s="186" t="str">
        <f t="shared" si="1298"/>
        <v>-2.8256428010878E-07+0.00534218983293782i</v>
      </c>
      <c r="D2524" s="158" t="str">
        <f t="shared" si="1299"/>
        <v>-7.66666883299282+0.04095678871919i</v>
      </c>
      <c r="E2524" t="str">
        <f t="shared" si="1300"/>
        <v>7.99892994810258-0.0925163237937601i</v>
      </c>
      <c r="F2524" t="str">
        <f t="shared" si="1301"/>
        <v>0.99920074623722+9.23684948618682E-06i</v>
      </c>
      <c r="G2524">
        <f t="shared" si="1296"/>
        <v>1</v>
      </c>
      <c r="H2524" t="str">
        <f t="shared" si="1302"/>
        <v>11.6946022280245+0.813496084078594i</v>
      </c>
      <c r="I2524" t="str">
        <f t="shared" si="1303"/>
        <v>2316.92458202247i</v>
      </c>
      <c r="J2524" t="str">
        <f t="shared" si="1297"/>
        <v>-7265.31365262062+506.868956959893i</v>
      </c>
      <c r="K2524" t="str">
        <f t="shared" si="1304"/>
        <v>0.0221406398552311-0.317357555259978i</v>
      </c>
      <c r="L2524" t="str">
        <f t="shared" si="1305"/>
        <v>0.00285831664170341-0.0347363584547907i</v>
      </c>
      <c r="M2524" t="str">
        <f t="shared" si="1306"/>
        <v>0.0249989564969345-0.352093913714769i</v>
      </c>
      <c r="N2524" t="str">
        <f t="shared" si="1307"/>
        <v>-4.34706532916096i</v>
      </c>
      <c r="O2524" t="str">
        <f t="shared" si="1308"/>
        <v>-0.35725160607481+0.934008185165938i</v>
      </c>
      <c r="P2524" t="str">
        <f t="shared" si="1309"/>
        <v>1.35725160607481-0.934008185165938i</v>
      </c>
      <c r="Q2524" t="str">
        <f t="shared" si="1310"/>
        <v>-1.35725160607481+5.2810735143269i</v>
      </c>
      <c r="R2524" t="str">
        <f t="shared" si="1311"/>
        <v>-0.22785979997093-0.198442328772989i</v>
      </c>
      <c r="S2524" t="str">
        <f t="shared" si="1312"/>
        <v>0.458348707711289i</v>
      </c>
      <c r="T2524" t="str">
        <f t="shared" si="1313"/>
        <v>0.0909557849483183-0.104439244856029i</v>
      </c>
      <c r="U2524" t="e">
        <f t="shared" si="1314"/>
        <v>#DIV/0!</v>
      </c>
      <c r="V2524" t="str">
        <f t="shared" si="1315"/>
        <v>1.33333333333333E-06-0.000179836093889147i</v>
      </c>
      <c r="W2524" t="e">
        <f t="shared" si="1316"/>
        <v>#DIV/0!</v>
      </c>
      <c r="X2524" t="e">
        <f t="shared" si="1317"/>
        <v>#DIV/0!</v>
      </c>
      <c r="Y2524" t="str">
        <f t="shared" si="1318"/>
        <v>0.00083+0.593132692997753i</v>
      </c>
      <c r="Z2524" t="e">
        <f t="shared" si="1319"/>
        <v>#DIV/0!</v>
      </c>
      <c r="AA2524" t="e">
        <f t="shared" si="1320"/>
        <v>#DIV/0!</v>
      </c>
      <c r="AB2524" t="str">
        <f t="shared" si="1321"/>
        <v>0.560854928400333-0.643997138051151i</v>
      </c>
      <c r="AC2524" t="str">
        <f t="shared" si="1322"/>
        <v>0.787273315198631-0.213572863204981i</v>
      </c>
      <c r="AD2524" t="str">
        <f t="shared" si="1323"/>
        <v>0.870266652687562-0.581922171678416i</v>
      </c>
      <c r="AE2524" t="e">
        <f t="shared" si="1324"/>
        <v>#DIV/0!</v>
      </c>
      <c r="AF2524" t="str">
        <f t="shared" si="1325"/>
        <v>-19.3612710610173-0.772539295359404i</v>
      </c>
      <c r="AG2524" t="e">
        <f t="shared" si="1326"/>
        <v>#DIV/0!</v>
      </c>
      <c r="AH2524" t="e">
        <f t="shared" si="1327"/>
        <v>#DIV/0!</v>
      </c>
      <c r="AI2524" t="e">
        <f t="shared" si="1328"/>
        <v>#DIV/0!</v>
      </c>
      <c r="AJ2524" t="e">
        <f t="shared" si="1329"/>
        <v>#DIV/0!</v>
      </c>
      <c r="AK2524"/>
      <c r="AL2524"/>
      <c r="AM2524"/>
      <c r="AN2524"/>
    </row>
    <row r="2525" spans="1:40" x14ac:dyDescent="0.25">
      <c r="A2525"/>
      <c r="B2525">
        <f t="shared" si="1330"/>
        <v>591000</v>
      </c>
      <c r="C2525" s="186" t="str">
        <f t="shared" si="1298"/>
        <v>-2.81608864801684E-07+0.00533315059469227i</v>
      </c>
      <c r="D2525" s="158" t="str">
        <f t="shared" si="1299"/>
        <v>-7.66666882566793+0.0408874878926408i</v>
      </c>
      <c r="E2525" t="str">
        <f t="shared" si="1300"/>
        <v>7.99892631822126-0.0926730890675406i</v>
      </c>
      <c r="F2525" t="str">
        <f t="shared" si="1301"/>
        <v>0.99920074659934+9.25250097124257E-06i</v>
      </c>
      <c r="G2525">
        <f t="shared" si="1296"/>
        <v>1</v>
      </c>
      <c r="H2525" t="str">
        <f t="shared" si="1302"/>
        <v>11.6948071784927+0.812134941465395i</v>
      </c>
      <c r="I2525" t="str">
        <f t="shared" si="1303"/>
        <v>2320.85157283946i</v>
      </c>
      <c r="J2525" t="str">
        <f t="shared" si="1297"/>
        <v>-7289.96609853773+507.728056886943i</v>
      </c>
      <c r="K2525" t="str">
        <f t="shared" si="1304"/>
        <v>0.0220661181707588-0.316825614045155i</v>
      </c>
      <c r="L2525" t="str">
        <f t="shared" si="1305"/>
        <v>0.0028487167914766-0.0346783714874201i</v>
      </c>
      <c r="M2525" t="str">
        <f t="shared" si="1306"/>
        <v>0.0249148349622354-0.351503985532575i</v>
      </c>
      <c r="N2525" t="str">
        <f t="shared" si="1307"/>
        <v>-4.35443323649852i</v>
      </c>
      <c r="O2525" t="str">
        <f t="shared" si="1308"/>
        <v>-0.350360285730149+0.936615006383673i</v>
      </c>
      <c r="P2525" t="str">
        <f t="shared" si="1309"/>
        <v>1.35036028573015-0.936615006383673i</v>
      </c>
      <c r="Q2525" t="str">
        <f t="shared" si="1310"/>
        <v>-1.35036028573015+5.29104824288219i</v>
      </c>
      <c r="R2525" t="str">
        <f t="shared" si="1311"/>
        <v>-0.227345798990122-0.197193731705223i</v>
      </c>
      <c r="S2525" t="str">
        <f t="shared" si="1312"/>
        <v>0.45912556992775i</v>
      </c>
      <c r="T2525" t="str">
        <f t="shared" si="1313"/>
        <v>0.0905366844553403-0.104380269532019i</v>
      </c>
      <c r="U2525" t="e">
        <f t="shared" si="1314"/>
        <v>#DIV/0!</v>
      </c>
      <c r="V2525" t="str">
        <f t="shared" si="1315"/>
        <v>1.33333333333333E-06-0.000179531802698134i</v>
      </c>
      <c r="W2525" t="e">
        <f t="shared" si="1316"/>
        <v>#DIV/0!</v>
      </c>
      <c r="X2525" t="e">
        <f t="shared" si="1317"/>
        <v>#DIV/0!</v>
      </c>
      <c r="Y2525" t="str">
        <f t="shared" si="1318"/>
        <v>0.00083+0.594138002646902i</v>
      </c>
      <c r="Z2525" t="e">
        <f t="shared" si="1319"/>
        <v>#DIV/0!</v>
      </c>
      <c r="AA2525" t="e">
        <f t="shared" si="1320"/>
        <v>#DIV/0!</v>
      </c>
      <c r="AB2525" t="str">
        <f t="shared" si="1321"/>
        <v>0.558270655425114-0.64363348222493i</v>
      </c>
      <c r="AC2525" t="str">
        <f t="shared" si="1322"/>
        <v>0.787669487019903-0.212270382373613i</v>
      </c>
      <c r="AD2525" t="str">
        <f t="shared" si="1323"/>
        <v>0.86607472714949-0.583736549791178i</v>
      </c>
      <c r="AE2525" t="e">
        <f t="shared" si="1324"/>
        <v>#DIV/0!</v>
      </c>
      <c r="AF2525" t="str">
        <f t="shared" si="1325"/>
        <v>-19.3614760041606-0.771247453572754i</v>
      </c>
      <c r="AG2525" t="e">
        <f t="shared" si="1326"/>
        <v>#DIV/0!</v>
      </c>
      <c r="AH2525" t="e">
        <f t="shared" si="1327"/>
        <v>#DIV/0!</v>
      </c>
      <c r="AI2525" t="e">
        <f t="shared" si="1328"/>
        <v>#DIV/0!</v>
      </c>
      <c r="AJ2525" t="e">
        <f t="shared" si="1329"/>
        <v>#DIV/0!</v>
      </c>
      <c r="AK2525"/>
      <c r="AL2525"/>
      <c r="AM2525"/>
      <c r="AN2525"/>
    </row>
    <row r="2526" spans="1:40" x14ac:dyDescent="0.25">
      <c r="A2526"/>
      <c r="B2526">
        <f t="shared" si="1330"/>
        <v>592000</v>
      </c>
      <c r="C2526" s="186" t="str">
        <f t="shared" si="1298"/>
        <v>-2.80658287035824E-07+0.00532414189441351i</v>
      </c>
      <c r="D2526" s="158" t="str">
        <f t="shared" si="1299"/>
        <v>-7.66666881838023+0.0408184211905036i</v>
      </c>
      <c r="E2526" t="str">
        <f t="shared" si="1300"/>
        <v>7.99892268219612-0.0928298541277032i</v>
      </c>
      <c r="F2526" t="str">
        <f t="shared" si="1301"/>
        <v>0.999200746962069+9.26815243500465E-06i</v>
      </c>
      <c r="G2526">
        <f t="shared" si="1296"/>
        <v>1</v>
      </c>
      <c r="H2526" t="str">
        <f t="shared" si="1302"/>
        <v>11.6950110989183+0.810778320384877i</v>
      </c>
      <c r="I2526" t="str">
        <f t="shared" si="1303"/>
        <v>2324.77856365645i</v>
      </c>
      <c r="J2526" t="str">
        <f t="shared" si="1297"/>
        <v>-7314.66029288145+508.587156813993i</v>
      </c>
      <c r="K2526" t="str">
        <f t="shared" si="1304"/>
        <v>0.0219919715253839-0.316295444593262i</v>
      </c>
      <c r="L2526" t="str">
        <f t="shared" si="1305"/>
        <v>0.0028391651147237-0.0346205764713546i</v>
      </c>
      <c r="M2526" t="str">
        <f t="shared" si="1306"/>
        <v>0.0248311366401076-0.350916021064617i</v>
      </c>
      <c r="N2526" t="str">
        <f t="shared" si="1307"/>
        <v>-4.36180114383608i</v>
      </c>
      <c r="O2526" t="str">
        <f t="shared" si="1308"/>
        <v>-0.343449945792551+0.939170982694362i</v>
      </c>
      <c r="P2526" t="str">
        <f t="shared" si="1309"/>
        <v>1.34344994579255-0.939170982694362i</v>
      </c>
      <c r="Q2526" t="str">
        <f t="shared" si="1310"/>
        <v>-1.34344994579255+5.30097212653044i</v>
      </c>
      <c r="R2526" t="str">
        <f t="shared" si="1311"/>
        <v>-0.226829624804792-0.19594815325397i</v>
      </c>
      <c r="S2526" t="str">
        <f t="shared" si="1312"/>
        <v>0.459902432144209i</v>
      </c>
      <c r="T2526" t="str">
        <f t="shared" si="1313"/>
        <v>0.090117032255667-0.104319496130082i</v>
      </c>
      <c r="U2526" t="e">
        <f t="shared" si="1314"/>
        <v>#DIV/0!</v>
      </c>
      <c r="V2526" t="str">
        <f t="shared" si="1315"/>
        <v>1.33333333333333E-06-0.0001792285395179i</v>
      </c>
      <c r="W2526" t="e">
        <f t="shared" si="1316"/>
        <v>#DIV/0!</v>
      </c>
      <c r="X2526" t="e">
        <f t="shared" si="1317"/>
        <v>#DIV/0!</v>
      </c>
      <c r="Y2526" t="str">
        <f t="shared" si="1318"/>
        <v>0.00083+0.59514331229605i</v>
      </c>
      <c r="Z2526" t="e">
        <f t="shared" si="1319"/>
        <v>#DIV/0!</v>
      </c>
      <c r="AA2526" t="e">
        <f t="shared" si="1320"/>
        <v>#DIV/0!</v>
      </c>
      <c r="AB2526" t="str">
        <f t="shared" si="1321"/>
        <v>0.555682980495647-0.643258739024028i</v>
      </c>
      <c r="AC2526" t="str">
        <f t="shared" si="1322"/>
        <v>0.788068442803915-0.210970906132509i</v>
      </c>
      <c r="AD2526" t="str">
        <f t="shared" si="1323"/>
        <v>0.861867582822878-0.585519897824994i</v>
      </c>
      <c r="AE2526" t="e">
        <f t="shared" si="1324"/>
        <v>#DIV/0!</v>
      </c>
      <c r="AF2526" t="str">
        <f t="shared" si="1325"/>
        <v>-19.3616799172985-0.769959899194373i</v>
      </c>
      <c r="AG2526" t="e">
        <f t="shared" si="1326"/>
        <v>#DIV/0!</v>
      </c>
      <c r="AH2526" t="e">
        <f t="shared" si="1327"/>
        <v>#DIV/0!</v>
      </c>
      <c r="AI2526" t="e">
        <f t="shared" si="1328"/>
        <v>#DIV/0!</v>
      </c>
      <c r="AJ2526" t="e">
        <f t="shared" si="1329"/>
        <v>#DIV/0!</v>
      </c>
      <c r="AK2526"/>
      <c r="AL2526"/>
      <c r="AM2526"/>
      <c r="AN2526"/>
    </row>
    <row r="2527" spans="1:40" x14ac:dyDescent="0.25">
      <c r="A2527"/>
      <c r="B2527">
        <f t="shared" si="1330"/>
        <v>593000</v>
      </c>
      <c r="C2527" s="186" t="str">
        <f t="shared" si="1298"/>
        <v>-2.79712514207759E-07+0.0053151635776093i</v>
      </c>
      <c r="D2527" s="158" t="str">
        <f t="shared" si="1299"/>
        <v>-7.66666881112925+0.040749587428338i</v>
      </c>
      <c r="E2527" t="str">
        <f t="shared" si="1300"/>
        <v>7.99891904002717-0.0929866189738867i</v>
      </c>
      <c r="F2527" t="str">
        <f t="shared" si="1301"/>
        <v>0.999200747325417+9.28380387743725E-06i</v>
      </c>
      <c r="G2527">
        <f t="shared" si="1296"/>
        <v>1</v>
      </c>
      <c r="H2527" t="str">
        <f t="shared" si="1302"/>
        <v>11.6952139961788+0.809426198475245i</v>
      </c>
      <c r="I2527" t="str">
        <f t="shared" si="1303"/>
        <v>2328.70555447343i</v>
      </c>
      <c r="J2527" t="str">
        <f t="shared" si="1297"/>
        <v>-7339.39623565179+509.446256741044i</v>
      </c>
      <c r="K2527" t="str">
        <f t="shared" si="1304"/>
        <v>0.0219181974105675-0.315767038110089i</v>
      </c>
      <c r="L2527" t="str">
        <f t="shared" si="1305"/>
        <v>0.00282966129038354-0.0345629724617937i</v>
      </c>
      <c r="M2527" t="str">
        <f t="shared" si="1306"/>
        <v>0.024747858700951-0.350330010571883i</v>
      </c>
      <c r="N2527" t="str">
        <f t="shared" si="1307"/>
        <v>-4.36916905117365i</v>
      </c>
      <c r="O2527" t="str">
        <f t="shared" si="1308"/>
        <v>-0.336520961395427+0.941675975344756i</v>
      </c>
      <c r="P2527" t="str">
        <f t="shared" si="1309"/>
        <v>1.33652096139543-0.941675975344756i</v>
      </c>
      <c r="Q2527" t="str">
        <f t="shared" si="1310"/>
        <v>-1.33652096139543+5.31084502651841i</v>
      </c>
      <c r="R2527" t="str">
        <f t="shared" si="1311"/>
        <v>-0.226311268703682-0.194705588622843i</v>
      </c>
      <c r="S2527" t="str">
        <f t="shared" si="1312"/>
        <v>0.460679294360669i</v>
      </c>
      <c r="T2527" t="str">
        <f t="shared" si="1313"/>
        <v>0.08969683317485-0.10425691557228i</v>
      </c>
      <c r="U2527" t="e">
        <f t="shared" si="1314"/>
        <v>#DIV/0!</v>
      </c>
      <c r="V2527" t="str">
        <f t="shared" si="1315"/>
        <v>1.33333333333333E-06-0.000178926299147718i</v>
      </c>
      <c r="W2527" t="e">
        <f t="shared" si="1316"/>
        <v>#DIV/0!</v>
      </c>
      <c r="X2527" t="e">
        <f t="shared" si="1317"/>
        <v>#DIV/0!</v>
      </c>
      <c r="Y2527" t="str">
        <f t="shared" si="1318"/>
        <v>0.00083+0.596148621945199i</v>
      </c>
      <c r="Z2527" t="e">
        <f t="shared" si="1319"/>
        <v>#DIV/0!</v>
      </c>
      <c r="AA2527" t="e">
        <f t="shared" si="1320"/>
        <v>#DIV/0!</v>
      </c>
      <c r="AB2527" t="str">
        <f t="shared" si="1321"/>
        <v>0.553091933367425-0.64287285247173i</v>
      </c>
      <c r="AC2527" t="str">
        <f t="shared" si="1322"/>
        <v>0.788470187812815-0.209674429379481i</v>
      </c>
      <c r="AD2527" t="str">
        <f t="shared" si="1323"/>
        <v>0.857645454621392-0.587272085008765i</v>
      </c>
      <c r="AE2527" t="e">
        <f t="shared" si="1324"/>
        <v>#DIV/0!</v>
      </c>
      <c r="AF2527" t="str">
        <f t="shared" si="1325"/>
        <v>-19.361882807308-0.768676611046907i</v>
      </c>
      <c r="AG2527" t="e">
        <f t="shared" si="1326"/>
        <v>#DIV/0!</v>
      </c>
      <c r="AH2527" t="e">
        <f t="shared" si="1327"/>
        <v>#DIV/0!</v>
      </c>
      <c r="AI2527" t="e">
        <f t="shared" si="1328"/>
        <v>#DIV/0!</v>
      </c>
      <c r="AJ2527" t="e">
        <f t="shared" si="1329"/>
        <v>#DIV/0!</v>
      </c>
      <c r="AK2527"/>
      <c r="AL2527"/>
      <c r="AM2527"/>
      <c r="AN2527"/>
    </row>
    <row r="2528" spans="1:40" x14ac:dyDescent="0.25">
      <c r="A2528"/>
      <c r="B2528">
        <f t="shared" si="1330"/>
        <v>594000</v>
      </c>
      <c r="C2528" s="186" t="str">
        <f t="shared" si="1298"/>
        <v>-2.78771513988256E-07+0.00530621549082774i</v>
      </c>
      <c r="D2528" s="158" t="str">
        <f t="shared" si="1299"/>
        <v>-7.66666880391491+0.0406809854296794i</v>
      </c>
      <c r="E2528" t="str">
        <f t="shared" si="1300"/>
        <v>7.99891539171442-0.0931433836057299i</v>
      </c>
      <c r="F2528" t="str">
        <f t="shared" si="1301"/>
        <v>0.999200747689373+9.29945529850418E-06i</v>
      </c>
      <c r="G2528">
        <f t="shared" si="1296"/>
        <v>1</v>
      </c>
      <c r="H2528" t="str">
        <f t="shared" si="1302"/>
        <v>11.6954158770955+0.8080785535211i</v>
      </c>
      <c r="I2528" t="str">
        <f t="shared" si="1303"/>
        <v>2332.63254529042i</v>
      </c>
      <c r="J2528" t="str">
        <f t="shared" si="1297"/>
        <v>-7364.17392684875+510.305356668095i</v>
      </c>
      <c r="K2528" t="str">
        <f t="shared" si="1304"/>
        <v>0.0218447933386777-0.315240385859244i</v>
      </c>
      <c r="L2528" t="str">
        <f t="shared" si="1305"/>
        <v>0.00282020500005914-0.0345055585200816i</v>
      </c>
      <c r="M2528" t="str">
        <f t="shared" si="1306"/>
        <v>0.0246649983387368-0.349745944379326i</v>
      </c>
      <c r="N2528" t="str">
        <f t="shared" si="1307"/>
        <v>-4.37653695851121i</v>
      </c>
      <c r="O2528" t="str">
        <f t="shared" si="1308"/>
        <v>-0.329573708684347+0.944129848349286i</v>
      </c>
      <c r="P2528" t="str">
        <f t="shared" si="1309"/>
        <v>1.32957370868435-0.944129848349286i</v>
      </c>
      <c r="Q2528" t="str">
        <f t="shared" si="1310"/>
        <v>-1.32957370868435+5.3206668068605i</v>
      </c>
      <c r="R2528" t="str">
        <f t="shared" si="1311"/>
        <v>-0.225790721957459-0.193466033200497i</v>
      </c>
      <c r="S2528" t="str">
        <f t="shared" si="1312"/>
        <v>0.46145615657713i</v>
      </c>
      <c r="T2528" t="str">
        <f t="shared" si="1313"/>
        <v>0.0892760921089248-0.104192518745264i</v>
      </c>
      <c r="U2528" t="e">
        <f t="shared" si="1314"/>
        <v>#DIV/0!</v>
      </c>
      <c r="V2528" t="str">
        <f t="shared" si="1315"/>
        <v>1.33333333333333E-06-0.00017862507642188i</v>
      </c>
      <c r="W2528" t="e">
        <f t="shared" si="1316"/>
        <v>#DIV/0!</v>
      </c>
      <c r="X2528" t="e">
        <f t="shared" si="1317"/>
        <v>#DIV/0!</v>
      </c>
      <c r="Y2528" t="str">
        <f t="shared" si="1318"/>
        <v>0.00083+0.597153931594348i</v>
      </c>
      <c r="Z2528" t="e">
        <f t="shared" si="1319"/>
        <v>#DIV/0!</v>
      </c>
      <c r="AA2528" t="e">
        <f t="shared" si="1320"/>
        <v>#DIV/0!</v>
      </c>
      <c r="AB2528" t="str">
        <f t="shared" si="1321"/>
        <v>0.550497544230564-0.642475766372965i</v>
      </c>
      <c r="AC2528" t="str">
        <f t="shared" si="1322"/>
        <v>0.788874727362982-0.208380947195686i</v>
      </c>
      <c r="AD2528" t="str">
        <f t="shared" si="1323"/>
        <v>0.85340857862961-0.588992982404682i</v>
      </c>
      <c r="AE2528" t="e">
        <f t="shared" si="1324"/>
        <v>#DIV/0!</v>
      </c>
      <c r="AF2528" t="str">
        <f t="shared" si="1325"/>
        <v>-19.3620846810104-0.767397568091421i</v>
      </c>
      <c r="AG2528" t="e">
        <f t="shared" si="1326"/>
        <v>#DIV/0!</v>
      </c>
      <c r="AH2528" t="e">
        <f t="shared" si="1327"/>
        <v>#DIV/0!</v>
      </c>
      <c r="AI2528" t="e">
        <f t="shared" si="1328"/>
        <v>#DIV/0!</v>
      </c>
      <c r="AJ2528" t="e">
        <f t="shared" si="1329"/>
        <v>#DIV/0!</v>
      </c>
      <c r="AK2528"/>
      <c r="AL2528"/>
      <c r="AM2528"/>
      <c r="AN2528"/>
    </row>
    <row r="2529" spans="1:40" x14ac:dyDescent="0.25">
      <c r="A2529"/>
      <c r="B2529">
        <f t="shared" si="1330"/>
        <v>595000</v>
      </c>
      <c r="C2529" s="186" t="str">
        <f t="shared" si="1298"/>
        <v>-2.77835254319532E-07+0.00529729748164857i</v>
      </c>
      <c r="D2529" s="158" t="str">
        <f t="shared" si="1299"/>
        <v>-7.66666879673692+0.0406126140259724i</v>
      </c>
      <c r="E2529" t="str">
        <f t="shared" si="1300"/>
        <v>7.99891173725789-0.0933001480228717i</v>
      </c>
      <c r="F2529" t="str">
        <f t="shared" si="1301"/>
        <v>0.999200748053937+9.31510669816943E-06i</v>
      </c>
      <c r="G2529">
        <f t="shared" si="1296"/>
        <v>1</v>
      </c>
      <c r="H2529" t="str">
        <f t="shared" si="1302"/>
        <v>11.6956167484324+0.806735363452135i</v>
      </c>
      <c r="I2529" t="str">
        <f t="shared" si="1303"/>
        <v>2336.55953610741i</v>
      </c>
      <c r="J2529" t="str">
        <f t="shared" si="1297"/>
        <v>-7388.99336647232+511.164456595146i</v>
      </c>
      <c r="K2529" t="str">
        <f t="shared" si="1304"/>
        <v>0.021771756842781-0.314715479161672i</v>
      </c>
      <c r="L2529" t="str">
        <f t="shared" si="1305"/>
        <v>0.00281079592799122-0.0344483337136567i</v>
      </c>
      <c r="M2529" t="str">
        <f t="shared" si="1306"/>
        <v>0.0245825527707722-0.349163812875329i</v>
      </c>
      <c r="N2529" t="str">
        <f t="shared" si="1307"/>
        <v>-4.38390486584877i</v>
      </c>
      <c r="O2529" t="str">
        <f t="shared" si="1308"/>
        <v>-0.322608564796563+0.946532468497464i</v>
      </c>
      <c r="P2529" t="str">
        <f t="shared" si="1309"/>
        <v>1.32260856479656-0.946532468497464i</v>
      </c>
      <c r="Q2529" t="str">
        <f t="shared" si="1310"/>
        <v>-1.32260856479656+5.33043733434623i</v>
      </c>
      <c r="R2529" t="str">
        <f t="shared" si="1311"/>
        <v>-0.225267975819096-0.192229482560742i</v>
      </c>
      <c r="S2529" t="str">
        <f t="shared" si="1312"/>
        <v>0.462233018793589i</v>
      </c>
      <c r="T2529" t="str">
        <f t="shared" si="1313"/>
        <v>0.0888548140251813-0.104126296500382i</v>
      </c>
      <c r="U2529" t="e">
        <f t="shared" si="1314"/>
        <v>#DIV/0!</v>
      </c>
      <c r="V2529" t="str">
        <f t="shared" si="1315"/>
        <v>1.33333333333333E-06-0.000178324866209407i</v>
      </c>
      <c r="W2529" t="e">
        <f t="shared" si="1316"/>
        <v>#DIV/0!</v>
      </c>
      <c r="X2529" t="e">
        <f t="shared" si="1317"/>
        <v>#DIV/0!</v>
      </c>
      <c r="Y2529" t="str">
        <f t="shared" si="1318"/>
        <v>0.00083+0.598159241243497i</v>
      </c>
      <c r="Z2529" t="e">
        <f t="shared" si="1319"/>
        <v>#DIV/0!</v>
      </c>
      <c r="AA2529" t="e">
        <f t="shared" si="1320"/>
        <v>#DIV/0!</v>
      </c>
      <c r="AB2529" t="str">
        <f t="shared" si="1321"/>
        <v>0.547899843714551-0.642067424314976i</v>
      </c>
      <c r="AC2529" t="str">
        <f t="shared" si="1322"/>
        <v>0.789282066824352-0.207090454845786i</v>
      </c>
      <c r="AD2529" t="str">
        <f t="shared" si="1323"/>
        <v>0.849157192087968-0.590682462919382i</v>
      </c>
      <c r="AE2529" t="e">
        <f t="shared" si="1324"/>
        <v>#DIV/0!</v>
      </c>
      <c r="AF2529" t="str">
        <f t="shared" si="1325"/>
        <v>-19.3622855451693-0.766122749426163i</v>
      </c>
      <c r="AG2529" t="e">
        <f t="shared" si="1326"/>
        <v>#DIV/0!</v>
      </c>
      <c r="AH2529" t="e">
        <f t="shared" si="1327"/>
        <v>#DIV/0!</v>
      </c>
      <c r="AI2529" t="e">
        <f t="shared" si="1328"/>
        <v>#DIV/0!</v>
      </c>
      <c r="AJ2529" t="e">
        <f t="shared" si="1329"/>
        <v>#DIV/0!</v>
      </c>
      <c r="AK2529"/>
      <c r="AL2529"/>
      <c r="AM2529"/>
      <c r="AN2529"/>
    </row>
    <row r="2530" spans="1:40" x14ac:dyDescent="0.25">
      <c r="A2530"/>
      <c r="B2530">
        <f t="shared" si="1330"/>
        <v>596000</v>
      </c>
      <c r="C2530" s="186" t="str">
        <f t="shared" si="1298"/>
        <v>-2.76903703412514E-07+0.00528840939867445i</v>
      </c>
      <c r="D2530" s="158" t="str">
        <f t="shared" si="1299"/>
        <v>-7.66666878959504+0.0405444720565041i</v>
      </c>
      <c r="E2530" t="str">
        <f t="shared" si="1300"/>
        <v>7.9989080766576-0.0934569122249512i</v>
      </c>
      <c r="F2530" t="str">
        <f t="shared" si="1301"/>
        <v>0.99920074841912+9.33075807639722E-06i</v>
      </c>
      <c r="G2530">
        <f t="shared" si="1296"/>
        <v>1</v>
      </c>
      <c r="H2530" t="str">
        <f t="shared" si="1302"/>
        <v>11.6958166168977+0.805396606342033i</v>
      </c>
      <c r="I2530" t="str">
        <f t="shared" si="1303"/>
        <v>2340.4865269244i</v>
      </c>
      <c r="J2530" t="str">
        <f t="shared" si="1297"/>
        <v>-7413.85455452251+512.023556522196i</v>
      </c>
      <c r="K2530" t="str">
        <f t="shared" si="1304"/>
        <v>0.0216990854764359-0.31419230939519i</v>
      </c>
      <c r="L2530" t="str">
        <f t="shared" si="1305"/>
        <v>0.00280143376103236-0.0343912971160045i</v>
      </c>
      <c r="M2530" t="str">
        <f t="shared" si="1306"/>
        <v>0.0245005192374683-0.348583606511194i</v>
      </c>
      <c r="N2530" t="str">
        <f t="shared" si="1307"/>
        <v>-4.39127277318633i</v>
      </c>
      <c r="O2530" t="str">
        <f t="shared" si="1308"/>
        <v>-0.315625907840572+0.948883705361102i</v>
      </c>
      <c r="P2530" t="str">
        <f t="shared" si="1309"/>
        <v>1.31562590784057-0.948883705361102i</v>
      </c>
      <c r="Q2530" t="str">
        <f t="shared" si="1310"/>
        <v>-1.31562590784057+5.34015647854743i</v>
      </c>
      <c r="R2530" t="str">
        <f t="shared" si="1311"/>
        <v>-0.224743021524276-0.190995932462694i</v>
      </c>
      <c r="S2530" t="str">
        <f t="shared" si="1312"/>
        <v>0.463009881010048i</v>
      </c>
      <c r="T2530" t="str">
        <f t="shared" si="1313"/>
        <v>0.0884330039629551-0.104058239653794i</v>
      </c>
      <c r="U2530" t="e">
        <f t="shared" si="1314"/>
        <v>#DIV/0!</v>
      </c>
      <c r="V2530" t="str">
        <f t="shared" si="1315"/>
        <v>1.33333333333333E-06-0.000178025663413753i</v>
      </c>
      <c r="W2530" t="e">
        <f t="shared" si="1316"/>
        <v>#DIV/0!</v>
      </c>
      <c r="X2530" t="e">
        <f t="shared" si="1317"/>
        <v>#DIV/0!</v>
      </c>
      <c r="Y2530" t="str">
        <f t="shared" si="1318"/>
        <v>0.00083+0.599164550892645i</v>
      </c>
      <c r="Z2530" t="e">
        <f t="shared" si="1319"/>
        <v>#DIV/0!</v>
      </c>
      <c r="AA2530" t="e">
        <f t="shared" si="1320"/>
        <v>#DIV/0!</v>
      </c>
      <c r="AB2530" t="str">
        <f t="shared" si="1321"/>
        <v>0.545298862893124-0.641647769668029i</v>
      </c>
      <c r="AC2530" t="str">
        <f t="shared" si="1322"/>
        <v>0.789692211619737-0.205802947778168i</v>
      </c>
      <c r="AD2530" t="str">
        <f t="shared" si="1323"/>
        <v>0.844891533377707-0.592340401314893i</v>
      </c>
      <c r="AE2530" t="e">
        <f t="shared" si="1324"/>
        <v>#DIV/0!</v>
      </c>
      <c r="AF2530" t="str">
        <f t="shared" si="1325"/>
        <v>-19.3624854064927-0.764852134285529i</v>
      </c>
      <c r="AG2530" t="e">
        <f t="shared" si="1326"/>
        <v>#DIV/0!</v>
      </c>
      <c r="AH2530" t="e">
        <f t="shared" si="1327"/>
        <v>#DIV/0!</v>
      </c>
      <c r="AI2530" t="e">
        <f t="shared" si="1328"/>
        <v>#DIV/0!</v>
      </c>
      <c r="AJ2530" t="e">
        <f t="shared" si="1329"/>
        <v>#DIV/0!</v>
      </c>
      <c r="AK2530"/>
      <c r="AL2530"/>
      <c r="AM2530"/>
      <c r="AN2530"/>
    </row>
    <row r="2531" spans="1:40" x14ac:dyDescent="0.25">
      <c r="A2531"/>
      <c r="B2531">
        <f t="shared" si="1330"/>
        <v>597000</v>
      </c>
      <c r="C2531" s="186" t="str">
        <f t="shared" si="1298"/>
        <v>-2.75976829744147E-07+0.00527955109152243i</v>
      </c>
      <c r="D2531" s="158" t="str">
        <f t="shared" si="1299"/>
        <v>-7.66666878248903+0.0404765583683386i</v>
      </c>
      <c r="E2531" t="str">
        <f t="shared" si="1300"/>
        <v>7.99890440991356-0.0936136762116069i</v>
      </c>
      <c r="F2531" t="str">
        <f t="shared" si="1301"/>
        <v>0.999200748784922+9.34640943315153E-06i</v>
      </c>
      <c r="G2531">
        <f t="shared" si="1296"/>
        <v>1</v>
      </c>
      <c r="H2531" t="str">
        <f t="shared" si="1302"/>
        <v>11.6960154891439+0.804062260407252i</v>
      </c>
      <c r="I2531" t="str">
        <f t="shared" si="1303"/>
        <v>2344.41351774138i</v>
      </c>
      <c r="J2531" t="str">
        <f t="shared" si="1297"/>
        <v>-7438.75749099932+512.882656449247i</v>
      </c>
      <c r="K2531" t="str">
        <f t="shared" si="1304"/>
        <v>0.0216267768134899-0.313670867994029i</v>
      </c>
      <c r="L2531" t="str">
        <f t="shared" si="1305"/>
        <v>0.00279211818862083-0.0343344478066071i</v>
      </c>
      <c r="M2531" t="str">
        <f t="shared" si="1306"/>
        <v>0.0244188950021107-0.348005315800636i</v>
      </c>
      <c r="N2531" t="str">
        <f t="shared" si="1307"/>
        <v>-4.39864068052389i</v>
      </c>
      <c r="O2531" t="str">
        <f t="shared" si="1308"/>
        <v>-0.308626116875586+0.951183431301396i</v>
      </c>
      <c r="P2531" t="str">
        <f t="shared" si="1309"/>
        <v>1.30862611687559-0.951183431301396i</v>
      </c>
      <c r="Q2531" t="str">
        <f t="shared" si="1310"/>
        <v>-1.30862611687559+5.34982411182529i</v>
      </c>
      <c r="R2531" t="str">
        <f t="shared" si="1311"/>
        <v>-0.224215850291802-0.189765378850912i</v>
      </c>
      <c r="S2531" t="str">
        <f t="shared" si="1312"/>
        <v>0.463786743226507i</v>
      </c>
      <c r="T2531" t="str">
        <f t="shared" si="1313"/>
        <v>0.0880106670344087-0.103988338986597i</v>
      </c>
      <c r="U2531" t="e">
        <f t="shared" si="1314"/>
        <v>#DIV/0!</v>
      </c>
      <c r="V2531" t="str">
        <f t="shared" si="1315"/>
        <v>1.33333333333333E-06-0.000177727462972524i</v>
      </c>
      <c r="W2531" t="e">
        <f t="shared" si="1316"/>
        <v>#DIV/0!</v>
      </c>
      <c r="X2531" t="e">
        <f t="shared" si="1317"/>
        <v>#DIV/0!</v>
      </c>
      <c r="Y2531" t="str">
        <f t="shared" si="1318"/>
        <v>0.00083+0.600169860541794i</v>
      </c>
      <c r="Z2531" t="e">
        <f t="shared" si="1319"/>
        <v>#DIV/0!</v>
      </c>
      <c r="AA2531" t="e">
        <f t="shared" si="1320"/>
        <v>#DIV/0!</v>
      </c>
      <c r="AB2531" t="str">
        <f t="shared" si="1321"/>
        <v>0.542694633289089-0.641216745586183i</v>
      </c>
      <c r="AC2531" t="str">
        <f t="shared" si="1322"/>
        <v>0.79010516722412-0.204518421625144i</v>
      </c>
      <c r="AD2531" t="str">
        <f t="shared" si="1323"/>
        <v>0.840611842005597-0.593966674219552i</v>
      </c>
      <c r="AE2531" t="e">
        <f t="shared" si="1324"/>
        <v>#DIV/0!</v>
      </c>
      <c r="AF2531" t="str">
        <f t="shared" si="1325"/>
        <v>-19.3626842716329-0.763585702038913i</v>
      </c>
      <c r="AG2531" t="e">
        <f t="shared" si="1326"/>
        <v>#DIV/0!</v>
      </c>
      <c r="AH2531" t="e">
        <f t="shared" si="1327"/>
        <v>#DIV/0!</v>
      </c>
      <c r="AI2531" t="e">
        <f t="shared" si="1328"/>
        <v>#DIV/0!</v>
      </c>
      <c r="AJ2531" t="e">
        <f t="shared" si="1329"/>
        <v>#DIV/0!</v>
      </c>
      <c r="AK2531"/>
      <c r="AL2531"/>
      <c r="AM2531"/>
      <c r="AN2531"/>
    </row>
    <row r="2532" spans="1:40" x14ac:dyDescent="0.25">
      <c r="A2532"/>
      <c r="B2532">
        <f t="shared" si="1330"/>
        <v>598000</v>
      </c>
      <c r="C2532" s="186" t="str">
        <f t="shared" si="1298"/>
        <v>-2.75054602054731E-07+0.00527072241081551i</v>
      </c>
      <c r="D2532" s="158" t="str">
        <f t="shared" si="1299"/>
        <v>-7.6666687754186+0.0404088718162523i</v>
      </c>
      <c r="E2532" t="str">
        <f t="shared" si="1300"/>
        <v>7.9989007370258-0.093770439982478i</v>
      </c>
      <c r="F2532" t="str">
        <f t="shared" si="1301"/>
        <v>0.999200749151332+9.36206076839618E-06i</v>
      </c>
      <c r="G2532">
        <f t="shared" si="1296"/>
        <v>1</v>
      </c>
      <c r="H2532" t="str">
        <f t="shared" si="1302"/>
        <v>11.6962133717687+0.802732304005916i</v>
      </c>
      <c r="I2532" t="str">
        <f t="shared" si="1303"/>
        <v>2348.34050855837i</v>
      </c>
      <c r="J2532" t="str">
        <f t="shared" si="1297"/>
        <v>-7463.70217590274+513.741756376298i</v>
      </c>
      <c r="K2532" t="str">
        <f t="shared" si="1304"/>
        <v>0.0215548284478782-0.313151146448374i</v>
      </c>
      <c r="L2532" t="str">
        <f t="shared" si="1305"/>
        <v>0.00278284890275537-0.0342777848708966i</v>
      </c>
      <c r="M2532" t="str">
        <f t="shared" si="1306"/>
        <v>0.0243376773506336-0.347428931319271i</v>
      </c>
      <c r="N2532" t="str">
        <f t="shared" si="1307"/>
        <v>-4.40600858786145i</v>
      </c>
      <c r="O2532" t="str">
        <f t="shared" si="1308"/>
        <v>-0.301609571890946+0.953431521475853i</v>
      </c>
      <c r="P2532" t="str">
        <f t="shared" si="1309"/>
        <v>1.30160957189095-0.953431521475853i</v>
      </c>
      <c r="Q2532" t="str">
        <f t="shared" si="1310"/>
        <v>-1.30160957189095+5.3594401093373i</v>
      </c>
      <c r="R2532" t="str">
        <f t="shared" si="1311"/>
        <v>-0.223686453324009-0.188537817855572i</v>
      </c>
      <c r="S2532" t="str">
        <f t="shared" si="1312"/>
        <v>0.464563605442968i</v>
      </c>
      <c r="T2532" t="str">
        <f t="shared" si="1313"/>
        <v>0.0875878084253341-0.103916585244952i</v>
      </c>
      <c r="U2532" t="e">
        <f t="shared" si="1314"/>
        <v>#DIV/0!</v>
      </c>
      <c r="V2532" t="str">
        <f t="shared" si="1315"/>
        <v>1.33333333333333E-06-0.000177430259857185i</v>
      </c>
      <c r="W2532" t="e">
        <f t="shared" si="1316"/>
        <v>#DIV/0!</v>
      </c>
      <c r="X2532" t="e">
        <f t="shared" si="1317"/>
        <v>#DIV/0!</v>
      </c>
      <c r="Y2532" t="str">
        <f t="shared" si="1318"/>
        <v>0.00083+0.601175170190943i</v>
      </c>
      <c r="Z2532" t="e">
        <f t="shared" si="1319"/>
        <v>#DIV/0!</v>
      </c>
      <c r="AA2532" t="e">
        <f t="shared" si="1320"/>
        <v>#DIV/0!</v>
      </c>
      <c r="AB2532" t="str">
        <f t="shared" si="1321"/>
        <v>0.540087186879267-0.640774295008074i</v>
      </c>
      <c r="AC2532" t="str">
        <f t="shared" si="1322"/>
        <v>0.790520939163964-0.203236872203181i</v>
      </c>
      <c r="AD2532" t="str">
        <f t="shared" si="1323"/>
        <v>0.836318358588636-0.595561160138695i</v>
      </c>
      <c r="AE2532" t="e">
        <f t="shared" si="1324"/>
        <v>#DIV/0!</v>
      </c>
      <c r="AF2532" t="str">
        <f t="shared" si="1325"/>
        <v>-19.3628821471873-0.762323432189664i</v>
      </c>
      <c r="AG2532" t="e">
        <f t="shared" si="1326"/>
        <v>#DIV/0!</v>
      </c>
      <c r="AH2532" t="e">
        <f t="shared" si="1327"/>
        <v>#DIV/0!</v>
      </c>
      <c r="AI2532" t="e">
        <f t="shared" si="1328"/>
        <v>#DIV/0!</v>
      </c>
      <c r="AJ2532" t="e">
        <f t="shared" si="1329"/>
        <v>#DIV/0!</v>
      </c>
      <c r="AK2532"/>
      <c r="AL2532"/>
      <c r="AM2532"/>
      <c r="AN2532"/>
    </row>
    <row r="2533" spans="1:40" x14ac:dyDescent="0.25">
      <c r="A2533"/>
      <c r="B2533">
        <f t="shared" si="1330"/>
        <v>599000</v>
      </c>
      <c r="C2533" s="186" t="str">
        <f t="shared" si="1298"/>
        <v>-2.74136989345275E-07+0.00526192320817414i</v>
      </c>
      <c r="D2533" s="158" t="str">
        <f t="shared" si="1299"/>
        <v>-7.66666876838359+0.0403414112626684i</v>
      </c>
      <c r="E2533" t="str">
        <f t="shared" si="1300"/>
        <v>7.99889705799433-0.0939272035372033i</v>
      </c>
      <c r="F2533" t="str">
        <f t="shared" si="1301"/>
        <v>0.99920074951835+9.37771208209519E-06i</v>
      </c>
      <c r="G2533">
        <f t="shared" si="1296"/>
        <v>1</v>
      </c>
      <c r="H2533" t="str">
        <f t="shared" si="1302"/>
        <v>11.6964102713153+0.801406715636641i</v>
      </c>
      <c r="I2533" t="str">
        <f t="shared" si="1303"/>
        <v>2352.26749937536i</v>
      </c>
      <c r="J2533" t="str">
        <f t="shared" si="1297"/>
        <v>-7488.68860923278+514.600856303348i</v>
      </c>
      <c r="K2533" t="str">
        <f t="shared" si="1304"/>
        <v>0.021483237993424-0.312633136303905i</v>
      </c>
      <c r="L2533" t="str">
        <f t="shared" si="1305"/>
        <v>0.00277362559796983-0.0342213074002071i</v>
      </c>
      <c r="M2533" t="str">
        <f t="shared" si="1306"/>
        <v>0.0242568635913938-0.346854443704112i</v>
      </c>
      <c r="N2533" t="str">
        <f t="shared" si="1307"/>
        <v>-4.41337649519901i</v>
      </c>
      <c r="O2533" t="str">
        <f t="shared" si="1308"/>
        <v>-0.294576653785501+0.955627853845072i</v>
      </c>
      <c r="P2533" t="str">
        <f t="shared" si="1309"/>
        <v>1.2945766537855-0.955627853845072i</v>
      </c>
      <c r="Q2533" t="str">
        <f t="shared" si="1310"/>
        <v>-1.2945766537855+5.36900434904408i</v>
      </c>
      <c r="R2533" t="str">
        <f t="shared" si="1311"/>
        <v>-0.223154821807199-0.187313245792638i</v>
      </c>
      <c r="S2533" t="str">
        <f t="shared" si="1312"/>
        <v>0.465340467659428i</v>
      </c>
      <c r="T2533" t="str">
        <f t="shared" si="1313"/>
        <v>0.0871644333959515-0.103842969140218i</v>
      </c>
      <c r="U2533" t="e">
        <f t="shared" si="1314"/>
        <v>#DIV/0!</v>
      </c>
      <c r="V2533" t="str">
        <f t="shared" si="1315"/>
        <v>1.33333333333333E-06-0.000177134049072783i</v>
      </c>
      <c r="W2533" t="e">
        <f t="shared" si="1316"/>
        <v>#DIV/0!</v>
      </c>
      <c r="X2533" t="e">
        <f t="shared" si="1317"/>
        <v>#DIV/0!</v>
      </c>
      <c r="Y2533" t="str">
        <f t="shared" si="1318"/>
        <v>0.00083+0.602180479840091i</v>
      </c>
      <c r="Z2533" t="e">
        <f t="shared" si="1319"/>
        <v>#DIV/0!</v>
      </c>
      <c r="AA2533" t="e">
        <f t="shared" si="1320"/>
        <v>#DIV/0!</v>
      </c>
      <c r="AB2533" t="str">
        <f t="shared" si="1321"/>
        <v>0.537476556099424-0.640320360657739i</v>
      </c>
      <c r="AC2533" t="str">
        <f t="shared" si="1322"/>
        <v>0.790939533016519-0.201958295513135i</v>
      </c>
      <c r="AD2533" t="str">
        <f t="shared" si="1323"/>
        <v>0.832011324838546-0.597123739465248i</v>
      </c>
      <c r="AE2533" t="e">
        <f t="shared" si="1324"/>
        <v>#DIV/0!</v>
      </c>
      <c r="AF2533" t="str">
        <f t="shared" si="1325"/>
        <v>-19.3630790396989-0.761065304373973i</v>
      </c>
      <c r="AG2533" t="e">
        <f t="shared" si="1326"/>
        <v>#DIV/0!</v>
      </c>
      <c r="AH2533" t="e">
        <f t="shared" si="1327"/>
        <v>#DIV/0!</v>
      </c>
      <c r="AI2533" t="e">
        <f t="shared" si="1328"/>
        <v>#DIV/0!</v>
      </c>
      <c r="AJ2533" t="e">
        <f t="shared" si="1329"/>
        <v>#DIV/0!</v>
      </c>
      <c r="AK2533"/>
      <c r="AL2533"/>
      <c r="AM2533"/>
      <c r="AN2533"/>
    </row>
    <row r="2534" spans="1:40" x14ac:dyDescent="0.25">
      <c r="A2534"/>
      <c r="B2534">
        <f t="shared" si="1330"/>
        <v>600000</v>
      </c>
      <c r="C2534" s="186" t="str">
        <f t="shared" si="1298"/>
        <v>-2.73223960874896E-07+0.005253153336208i</v>
      </c>
      <c r="D2534" s="158" t="str">
        <f t="shared" si="1299"/>
        <v>-7.6666687613837+0.0402741755775947i</v>
      </c>
      <c r="E2534" t="str">
        <f t="shared" si="1300"/>
        <v>7.99889337281916-0.0940839668754215i</v>
      </c>
      <c r="F2534" t="str">
        <f t="shared" si="1301"/>
        <v>0.999200749885987+9.39336337421273E-06i</v>
      </c>
      <c r="G2534">
        <f t="shared" si="1296"/>
        <v>1</v>
      </c>
      <c r="H2534" t="str">
        <f t="shared" si="1302"/>
        <v>11.696606194273+0.800085473937422i</v>
      </c>
      <c r="I2534" t="str">
        <f t="shared" si="1303"/>
        <v>2356.19449019235i</v>
      </c>
      <c r="J2534" t="str">
        <f t="shared" si="1297"/>
        <v>-7513.71679098944+515.459956230399i</v>
      </c>
      <c r="K2534" t="str">
        <f t="shared" si="1304"/>
        <v>0.0214120030836425-0.312116829161354i</v>
      </c>
      <c r="L2534" t="str">
        <f t="shared" si="1305"/>
        <v>0.00276444797130812-0.0341650144917265i</v>
      </c>
      <c r="M2534" t="str">
        <f t="shared" si="1306"/>
        <v>0.0241764510549506-0.346281843653081i</v>
      </c>
      <c r="N2534" t="str">
        <f t="shared" si="1307"/>
        <v>-4.42074440253657i</v>
      </c>
      <c r="O2534" t="str">
        <f t="shared" si="1308"/>
        <v>-0.287527744346928+0.957772309179362i</v>
      </c>
      <c r="P2534" t="str">
        <f t="shared" si="1309"/>
        <v>1.28752774434693-0.957772309179362i</v>
      </c>
      <c r="Q2534" t="str">
        <f t="shared" si="1310"/>
        <v>-1.28752774434693+5.37851671171593i</v>
      </c>
      <c r="R2534" t="str">
        <f t="shared" si="1311"/>
        <v>-0.222620946912079-0.18609165916406i</v>
      </c>
      <c r="S2534" t="str">
        <f t="shared" si="1312"/>
        <v>0.466117329875887i</v>
      </c>
      <c r="T2534" t="str">
        <f t="shared" si="1313"/>
        <v>0.0867405472817253-0.1037674813491i</v>
      </c>
      <c r="U2534" t="e">
        <f t="shared" si="1314"/>
        <v>#DIV/0!</v>
      </c>
      <c r="V2534" t="str">
        <f t="shared" si="1315"/>
        <v>1.33333333333333E-06-0.000176838825657661i</v>
      </c>
      <c r="W2534" t="e">
        <f t="shared" si="1316"/>
        <v>#DIV/0!</v>
      </c>
      <c r="X2534" t="e">
        <f t="shared" si="1317"/>
        <v>#DIV/0!</v>
      </c>
      <c r="Y2534" t="str">
        <f t="shared" si="1318"/>
        <v>0.00083+0.60318578948924i</v>
      </c>
      <c r="Z2534" t="e">
        <f t="shared" si="1319"/>
        <v>#DIV/0!</v>
      </c>
      <c r="AA2534" t="e">
        <f t="shared" si="1320"/>
        <v>#DIV/0!</v>
      </c>
      <c r="AB2534" t="str">
        <f t="shared" si="1321"/>
        <v>0.534862773849297-0.639854885045532i</v>
      </c>
      <c r="AC2534" t="str">
        <f t="shared" si="1322"/>
        <v>0.791360954409086-0.20068268774051i</v>
      </c>
      <c r="AD2534" t="str">
        <f t="shared" si="1323"/>
        <v>0.827690983546296-0.598654294490216i</v>
      </c>
      <c r="AE2534" t="e">
        <f t="shared" si="1324"/>
        <v>#DIV/0!</v>
      </c>
      <c r="AF2534" t="str">
        <f t="shared" si="1325"/>
        <v>-19.3632749556567-0.759811298359827i</v>
      </c>
      <c r="AG2534" t="e">
        <f t="shared" si="1326"/>
        <v>#DIV/0!</v>
      </c>
      <c r="AH2534" t="e">
        <f t="shared" si="1327"/>
        <v>#DIV/0!</v>
      </c>
      <c r="AI2534" t="e">
        <f t="shared" si="1328"/>
        <v>#DIV/0!</v>
      </c>
      <c r="AJ2534" t="e">
        <f t="shared" si="1329"/>
        <v>#DIV/0!</v>
      </c>
      <c r="AK2534"/>
      <c r="AL2534"/>
      <c r="AM2534"/>
      <c r="AN2534"/>
    </row>
    <row r="2535" spans="1:40" x14ac:dyDescent="0.25">
      <c r="A2535"/>
      <c r="B2535">
        <f t="shared" si="1330"/>
        <v>601000</v>
      </c>
      <c r="C2535" s="186" t="str">
        <f t="shared" si="1298"/>
        <v>-2.72315486158254E-07+0.00524441264850774i</v>
      </c>
      <c r="D2535" s="158" t="str">
        <f t="shared" si="1299"/>
        <v>-7.66666875441876+0.0402071636385594i</v>
      </c>
      <c r="E2535" t="str">
        <f t="shared" si="1300"/>
        <v>7.99888968150031-0.0942407299967718i</v>
      </c>
      <c r="F2535" t="str">
        <f t="shared" si="1301"/>
        <v>0.999200750254233+9.40901464471263E-06i</v>
      </c>
      <c r="G2535">
        <f t="shared" si="1296"/>
        <v>1</v>
      </c>
      <c r="H2535" t="str">
        <f t="shared" si="1302"/>
        <v>11.6968011470777+0.798768557684496i</v>
      </c>
      <c r="I2535" t="str">
        <f t="shared" si="1303"/>
        <v>2360.12148100933i</v>
      </c>
      <c r="J2535" t="str">
        <f t="shared" si="1297"/>
        <v>-7538.78672117271+516.319056157449i</v>
      </c>
      <c r="K2535" t="str">
        <f t="shared" si="1304"/>
        <v>0.0213411213715465-0.311602216676056i</v>
      </c>
      <c r="L2535" t="str">
        <f t="shared" si="1305"/>
        <v>0.0027553157222998-0.0341089052484518i</v>
      </c>
      <c r="M2535" t="str">
        <f t="shared" si="1306"/>
        <v>0.0240964370938463-0.345711121924508i</v>
      </c>
      <c r="N2535" t="str">
        <f t="shared" si="1307"/>
        <v>-4.42811230987413i</v>
      </c>
      <c r="O2535" t="str">
        <f t="shared" si="1308"/>
        <v>-0.280463226231006+0.959864771065224i</v>
      </c>
      <c r="P2535" t="str">
        <f t="shared" si="1309"/>
        <v>1.28046322623101-0.959864771065224i</v>
      </c>
      <c r="Q2535" t="str">
        <f t="shared" si="1310"/>
        <v>-1.28046322623101+5.38797708093935i</v>
      </c>
      <c r="R2535" t="str">
        <f t="shared" si="1311"/>
        <v>-0.22208481979421-0.184873054657969i</v>
      </c>
      <c r="S2535" t="str">
        <f t="shared" si="1312"/>
        <v>0.466894192092348i</v>
      </c>
      <c r="T2535" t="str">
        <f t="shared" si="1313"/>
        <v>0.0863161554941769-0.103690112513792i</v>
      </c>
      <c r="U2535" t="e">
        <f t="shared" si="1314"/>
        <v>#DIV/0!</v>
      </c>
      <c r="V2535" t="str">
        <f t="shared" si="1315"/>
        <v>1.33333333333333E-06-0.000176544584683189i</v>
      </c>
      <c r="W2535" t="e">
        <f t="shared" si="1316"/>
        <v>#DIV/0!</v>
      </c>
      <c r="X2535" t="e">
        <f t="shared" si="1317"/>
        <v>#DIV/0!</v>
      </c>
      <c r="Y2535" t="str">
        <f t="shared" si="1318"/>
        <v>0.00083+0.604191099138389i</v>
      </c>
      <c r="Z2535" t="e">
        <f t="shared" si="1319"/>
        <v>#DIV/0!</v>
      </c>
      <c r="AA2535" t="e">
        <f t="shared" si="1320"/>
        <v>#DIV/0!</v>
      </c>
      <c r="AB2535" t="str">
        <f t="shared" si="1321"/>
        <v>0.532245873497611-0.639377810469003i</v>
      </c>
      <c r="AC2535" t="str">
        <f t="shared" si="1322"/>
        <v>0.79178520901832-0.199410045255716i</v>
      </c>
      <c r="AD2535" t="str">
        <f t="shared" si="1323"/>
        <v>0.823357578566367-0.600152709412954i</v>
      </c>
      <c r="AE2535" t="e">
        <f t="shared" si="1324"/>
        <v>#DIV/0!</v>
      </c>
      <c r="AF2535" t="str">
        <f t="shared" si="1325"/>
        <v>-19.3634699014965-0.758561394045937i</v>
      </c>
      <c r="AG2535" t="e">
        <f t="shared" si="1326"/>
        <v>#DIV/0!</v>
      </c>
      <c r="AH2535" t="e">
        <f t="shared" si="1327"/>
        <v>#DIV/0!</v>
      </c>
      <c r="AI2535" t="e">
        <f t="shared" si="1328"/>
        <v>#DIV/0!</v>
      </c>
      <c r="AJ2535" t="e">
        <f t="shared" si="1329"/>
        <v>#DIV/0!</v>
      </c>
      <c r="AK2535"/>
      <c r="AL2535"/>
      <c r="AM2535"/>
      <c r="AN2535"/>
    </row>
    <row r="2536" spans="1:40" x14ac:dyDescent="0.25">
      <c r="A2536"/>
      <c r="B2536">
        <f t="shared" si="1330"/>
        <v>602000</v>
      </c>
      <c r="C2536" s="186" t="str">
        <f t="shared" si="1298"/>
        <v>-2.71411534962992E-07+0.00523570099963682i</v>
      </c>
      <c r="D2536" s="158" t="str">
        <f t="shared" si="1299"/>
        <v>-7.66666874748848+0.040140374330549i</v>
      </c>
      <c r="E2536" t="str">
        <f t="shared" si="1300"/>
        <v>7.99888598403781-0.0943974929008928i</v>
      </c>
      <c r="F2536" t="str">
        <f t="shared" si="1301"/>
        <v>0.999200750623097+9.42466589355907E-06i</v>
      </c>
      <c r="G2536">
        <f t="shared" si="1296"/>
        <v>1</v>
      </c>
      <c r="H2536" t="str">
        <f t="shared" si="1302"/>
        <v>11.6969951361127+0.797455945791252i</v>
      </c>
      <c r="I2536" t="str">
        <f t="shared" si="1303"/>
        <v>2364.04847182632i</v>
      </c>
      <c r="J2536" t="str">
        <f t="shared" si="1297"/>
        <v>-7563.89839978259+517.1781560845i</v>
      </c>
      <c r="K2536" t="str">
        <f t="shared" si="1304"/>
        <v>0.0212705905294542-0.311089290557512i</v>
      </c>
      <c r="L2536" t="str">
        <f t="shared" si="1305"/>
        <v>0.00274622855293541-0.0340529787791405i</v>
      </c>
      <c r="M2536" t="str">
        <f t="shared" si="1306"/>
        <v>0.0240168190823896-0.345142269336652i</v>
      </c>
      <c r="N2536" t="str">
        <f t="shared" si="1307"/>
        <v>-4.43548021721169i</v>
      </c>
      <c r="O2536" t="str">
        <f t="shared" si="1308"/>
        <v>-0.273383482940846+0.961905125911663i</v>
      </c>
      <c r="P2536" t="str">
        <f t="shared" si="1309"/>
        <v>1.27338348294085-0.961905125911663i</v>
      </c>
      <c r="Q2536" t="str">
        <f t="shared" si="1310"/>
        <v>-1.27338348294085+5.39738534312335i</v>
      </c>
      <c r="R2536" t="str">
        <f t="shared" si="1311"/>
        <v>-0.221546431594466-0.183657429148897i</v>
      </c>
      <c r="S2536" t="str">
        <f t="shared" si="1312"/>
        <v>0.467671054308807i</v>
      </c>
      <c r="T2536" t="str">
        <f t="shared" si="1313"/>
        <v>0.0858912635217097-0.103610853242138i</v>
      </c>
      <c r="U2536" t="e">
        <f t="shared" si="1314"/>
        <v>#DIV/0!</v>
      </c>
      <c r="V2536" t="str">
        <f t="shared" si="1315"/>
        <v>1.33333333333333E-06-0.000176251321253483i</v>
      </c>
      <c r="W2536" t="e">
        <f t="shared" si="1316"/>
        <v>#DIV/0!</v>
      </c>
      <c r="X2536" t="e">
        <f t="shared" si="1317"/>
        <v>#DIV/0!</v>
      </c>
      <c r="Y2536" t="str">
        <f t="shared" si="1318"/>
        <v>0.00083+0.605196408787538i</v>
      </c>
      <c r="Z2536" t="e">
        <f t="shared" si="1319"/>
        <v>#DIV/0!</v>
      </c>
      <c r="AA2536" t="e">
        <f t="shared" si="1320"/>
        <v>#DIV/0!</v>
      </c>
      <c r="AB2536" t="str">
        <f t="shared" si="1321"/>
        <v>0.529625888887162-0.638889079013892i</v>
      </c>
      <c r="AC2536" t="str">
        <f t="shared" si="1322"/>
        <v>0.792212302569495-0.198140364614348i</v>
      </c>
      <c r="AD2536" t="str">
        <f t="shared" si="1323"/>
        <v>0.819011354800995-0.601618870351388i</v>
      </c>
      <c r="AE2536" t="e">
        <f t="shared" si="1324"/>
        <v>#DIV/0!</v>
      </c>
      <c r="AF2536" t="str">
        <f t="shared" si="1325"/>
        <v>-19.3636638836012-0.757315571460703i</v>
      </c>
      <c r="AG2536" t="e">
        <f t="shared" si="1326"/>
        <v>#DIV/0!</v>
      </c>
      <c r="AH2536" t="e">
        <f t="shared" si="1327"/>
        <v>#DIV/0!</v>
      </c>
      <c r="AI2536" t="e">
        <f t="shared" si="1328"/>
        <v>#DIV/0!</v>
      </c>
      <c r="AJ2536" t="e">
        <f t="shared" si="1329"/>
        <v>#DIV/0!</v>
      </c>
      <c r="AK2536"/>
      <c r="AL2536"/>
      <c r="AM2536"/>
      <c r="AN2536"/>
    </row>
    <row r="2537" spans="1:40" x14ac:dyDescent="0.25">
      <c r="A2537"/>
      <c r="B2537">
        <f t="shared" si="1330"/>
        <v>603000</v>
      </c>
      <c r="C2537" s="186" t="str">
        <f t="shared" si="1298"/>
        <v>-2.70512077307228E-07+0.00522701824512343i</v>
      </c>
      <c r="D2537" s="158" t="str">
        <f t="shared" si="1299"/>
        <v>-7.66666874059262+0.0400738065459463i</v>
      </c>
      <c r="E2537" t="str">
        <f t="shared" si="1300"/>
        <v>7.99888228043166-0.0945542555874236i</v>
      </c>
      <c r="F2537" t="str">
        <f t="shared" si="1301"/>
        <v>0.99920075099257+9.44031712071588E-06i</v>
      </c>
      <c r="G2537">
        <f t="shared" si="1296"/>
        <v>1</v>
      </c>
      <c r="H2537" t="str">
        <f t="shared" si="1302"/>
        <v>11.6971881677085+0.79614761730711i</v>
      </c>
      <c r="I2537" t="str">
        <f t="shared" si="1303"/>
        <v>2367.97546264331i</v>
      </c>
      <c r="J2537" t="str">
        <f t="shared" si="1297"/>
        <v>-7589.05182681911+518.037256011551i</v>
      </c>
      <c r="K2537" t="str">
        <f t="shared" si="1304"/>
        <v>0.0212004082487987-0.310578042568948i</v>
      </c>
      <c r="L2537" t="str">
        <f t="shared" si="1305"/>
        <v>0.00273718616764267-0.0339972341982668i</v>
      </c>
      <c r="M2537" t="str">
        <f t="shared" si="1306"/>
        <v>0.0239375944164414-0.344575276767215i</v>
      </c>
      <c r="N2537" t="str">
        <f t="shared" si="1307"/>
        <v>-4.44284812454925i</v>
      </c>
      <c r="O2537" t="str">
        <f t="shared" si="1308"/>
        <v>-0.266288898806065+0.963893262956357i</v>
      </c>
      <c r="P2537" t="str">
        <f t="shared" si="1309"/>
        <v>1.26628889880606-0.963893262956357i</v>
      </c>
      <c r="Q2537" t="str">
        <f t="shared" si="1310"/>
        <v>-1.26628889880606+5.40674138750561i</v>
      </c>
      <c r="R2537" t="str">
        <f t="shared" si="1311"/>
        <v>-0.221005773439506-0.182444779698009i</v>
      </c>
      <c r="S2537" t="str">
        <f t="shared" si="1312"/>
        <v>0.468447916525266i</v>
      </c>
      <c r="T2537" t="str">
        <f t="shared" si="1313"/>
        <v>0.0854658769304435-0.103529694107792i</v>
      </c>
      <c r="U2537" t="e">
        <f t="shared" si="1314"/>
        <v>#DIV/0!</v>
      </c>
      <c r="V2537" t="str">
        <f t="shared" si="1315"/>
        <v>1.33333333333333E-06-0.000175959030505136i</v>
      </c>
      <c r="W2537" t="e">
        <f t="shared" si="1316"/>
        <v>#DIV/0!</v>
      </c>
      <c r="X2537" t="e">
        <f t="shared" si="1317"/>
        <v>#DIV/0!</v>
      </c>
      <c r="Y2537" t="str">
        <f t="shared" si="1318"/>
        <v>0.00083+0.606201718436686i</v>
      </c>
      <c r="Z2537" t="e">
        <f t="shared" si="1319"/>
        <v>#DIV/0!</v>
      </c>
      <c r="AA2537" t="e">
        <f t="shared" si="1320"/>
        <v>#DIV/0!</v>
      </c>
      <c r="AB2537" t="str">
        <f t="shared" si="1321"/>
        <v>0.527002854339962-0.638388632555115i</v>
      </c>
      <c r="AC2537" t="str">
        <f t="shared" si="1322"/>
        <v>0.792642240835774-0.196873642557476i</v>
      </c>
      <c r="AD2537" t="str">
        <f t="shared" si="1323"/>
        <v>0.81465255818431-0.603052665352011i</v>
      </c>
      <c r="AE2537" t="e">
        <f t="shared" si="1324"/>
        <v>#DIV/0!</v>
      </c>
      <c r="AF2537" t="str">
        <f t="shared" si="1325"/>
        <v>-19.3638569083011-0.756073810761164i</v>
      </c>
      <c r="AG2537" t="e">
        <f t="shared" si="1326"/>
        <v>#DIV/0!</v>
      </c>
      <c r="AH2537" t="e">
        <f t="shared" si="1327"/>
        <v>#DIV/0!</v>
      </c>
      <c r="AI2537" t="e">
        <f t="shared" si="1328"/>
        <v>#DIV/0!</v>
      </c>
      <c r="AJ2537" t="e">
        <f t="shared" si="1329"/>
        <v>#DIV/0!</v>
      </c>
      <c r="AK2537"/>
      <c r="AL2537"/>
      <c r="AM2537"/>
      <c r="AN2537"/>
    </row>
    <row r="2538" spans="1:40" x14ac:dyDescent="0.25">
      <c r="A2538"/>
      <c r="B2538">
        <f t="shared" si="1330"/>
        <v>604000</v>
      </c>
      <c r="C2538" s="186" t="str">
        <f t="shared" si="1298"/>
        <v>-2.69617083457073E-07+0.00521836424145258i</v>
      </c>
      <c r="D2538" s="158" t="str">
        <f t="shared" si="1299"/>
        <v>-7.66666873373095+0.0400074591844698i</v>
      </c>
      <c r="E2538" t="str">
        <f t="shared" si="1300"/>
        <v>7.99887857068189-0.0947110180560029i</v>
      </c>
      <c r="F2538" t="str">
        <f t="shared" si="1301"/>
        <v>0.999200751362651+9.45596832614705E-06i</v>
      </c>
      <c r="G2538">
        <f t="shared" si="1296"/>
        <v>1</v>
      </c>
      <c r="H2538" t="str">
        <f t="shared" si="1302"/>
        <v>11.6973802481443+0.794843551416442i</v>
      </c>
      <c r="I2538" t="str">
        <f t="shared" si="1303"/>
        <v>2371.90245346029i</v>
      </c>
      <c r="J2538" t="str">
        <f t="shared" si="1297"/>
        <v>-7614.24700228223+518.896355938602i</v>
      </c>
      <c r="K2538" t="str">
        <f t="shared" si="1304"/>
        <v>0.0211305722399409-0.310068464526885i</v>
      </c>
      <c r="L2538" t="str">
        <f t="shared" si="1305"/>
        <v>0.00272818827326251-0.0339416706259753i</v>
      </c>
      <c r="M2538" t="str">
        <f t="shared" si="1306"/>
        <v>0.0238587605132034-0.34401013515286i</v>
      </c>
      <c r="N2538" t="str">
        <f t="shared" si="1307"/>
        <v>-4.45021603188682i</v>
      </c>
      <c r="O2538" t="str">
        <f t="shared" si="1308"/>
        <v>-0.259179858961922+0.965829074271674i</v>
      </c>
      <c r="P2538" t="str">
        <f t="shared" si="1309"/>
        <v>1.25917985896192-0.965829074271674i</v>
      </c>
      <c r="Q2538" t="str">
        <f t="shared" si="1310"/>
        <v>-1.25917985896192+5.41604510615849i</v>
      </c>
      <c r="R2538" t="str">
        <f t="shared" si="1311"/>
        <v>-0.22046283644226-0.181235103553343i</v>
      </c>
      <c r="S2538" t="str">
        <f t="shared" si="1312"/>
        <v>0.469224778741728i</v>
      </c>
      <c r="T2538" t="str">
        <f t="shared" si="1313"/>
        <v>0.0850400013650515-0.103446625650393i</v>
      </c>
      <c r="U2538" t="e">
        <f t="shared" si="1314"/>
        <v>#DIV/0!</v>
      </c>
      <c r="V2538" t="str">
        <f t="shared" si="1315"/>
        <v>1.33333333333333E-06-0.000175667707606948i</v>
      </c>
      <c r="W2538" t="e">
        <f t="shared" si="1316"/>
        <v>#DIV/0!</v>
      </c>
      <c r="X2538" t="e">
        <f t="shared" si="1317"/>
        <v>#DIV/0!</v>
      </c>
      <c r="Y2538" t="str">
        <f t="shared" si="1318"/>
        <v>0.00083+0.607207028085835i</v>
      </c>
      <c r="Z2538" t="e">
        <f t="shared" si="1319"/>
        <v>#DIV/0!</v>
      </c>
      <c r="AA2538" t="e">
        <f t="shared" si="1320"/>
        <v>#DIV/0!</v>
      </c>
      <c r="AB2538" t="str">
        <f t="shared" si="1321"/>
        <v>0.524376804662406-0.637876412757844i</v>
      </c>
      <c r="AC2538" t="str">
        <f t="shared" si="1322"/>
        <v>0.793075029637472-0.19560987601195i</v>
      </c>
      <c r="AD2538" t="str">
        <f t="shared" si="1323"/>
        <v>0.810281435666347-0.604453984399807i</v>
      </c>
      <c r="AE2538" t="e">
        <f t="shared" si="1324"/>
        <v>#DIV/0!</v>
      </c>
      <c r="AF2538" t="str">
        <f t="shared" si="1325"/>
        <v>-19.3640489818752-0.754836092231972i</v>
      </c>
      <c r="AG2538" t="e">
        <f t="shared" si="1326"/>
        <v>#DIV/0!</v>
      </c>
      <c r="AH2538" t="e">
        <f t="shared" si="1327"/>
        <v>#DIV/0!</v>
      </c>
      <c r="AI2538" t="e">
        <f t="shared" si="1328"/>
        <v>#DIV/0!</v>
      </c>
      <c r="AJ2538" t="e">
        <f t="shared" si="1329"/>
        <v>#DIV/0!</v>
      </c>
      <c r="AK2538"/>
      <c r="AL2538"/>
      <c r="AM2538"/>
      <c r="AN2538"/>
    </row>
    <row r="2539" spans="1:40" x14ac:dyDescent="0.25">
      <c r="A2539"/>
      <c r="B2539">
        <f t="shared" si="1330"/>
        <v>605000</v>
      </c>
      <c r="C2539" s="186" t="str">
        <f t="shared" si="1298"/>
        <v>-2.68726523924166E-07+0.00520973884605811i</v>
      </c>
      <c r="D2539" s="158" t="str">
        <f t="shared" si="1299"/>
        <v>-7.66666872690332+0.0399413311531122i</v>
      </c>
      <c r="E2539" t="str">
        <f t="shared" si="1300"/>
        <v>7.9988748547885-0.0948677803062698i</v>
      </c>
      <c r="F2539" t="str">
        <f t="shared" si="1301"/>
        <v>0.999200751733351+9.47161950981679E-06i</v>
      </c>
      <c r="G2539">
        <f t="shared" si="1296"/>
        <v>1</v>
      </c>
      <c r="H2539" t="str">
        <f t="shared" si="1302"/>
        <v>11.6975713836479+0.793543727437525i</v>
      </c>
      <c r="I2539" t="str">
        <f t="shared" si="1303"/>
        <v>2375.82944427728i</v>
      </c>
      <c r="J2539" t="str">
        <f t="shared" si="1297"/>
        <v>-7639.48392617197+519.755455865652i</v>
      </c>
      <c r="K2539" t="str">
        <f t="shared" si="1304"/>
        <v>0.0210610802319838-0.309560548300713i</v>
      </c>
      <c r="L2539" t="str">
        <f t="shared" si="1305"/>
        <v>0.00271923457902537-0.0338862871880354i</v>
      </c>
      <c r="M2539" t="str">
        <f t="shared" si="1306"/>
        <v>0.0237803148110092-0.343446835488748i</v>
      </c>
      <c r="N2539" t="str">
        <f t="shared" si="1307"/>
        <v>-4.45758393922438i</v>
      </c>
      <c r="O2539" t="str">
        <f t="shared" si="1308"/>
        <v>-0.252056749328444+0.967712454770516i</v>
      </c>
      <c r="P2539" t="str">
        <f t="shared" si="1309"/>
        <v>1.25205674932844-0.967712454770516i</v>
      </c>
      <c r="Q2539" t="str">
        <f t="shared" si="1310"/>
        <v>-1.25205674932844+5.4252963939949i</v>
      </c>
      <c r="R2539" t="str">
        <f t="shared" si="1311"/>
        <v>-0.219917611702417-0.180028398150067i</v>
      </c>
      <c r="S2539" t="str">
        <f t="shared" si="1312"/>
        <v>0.470001640958187i</v>
      </c>
      <c r="T2539" t="str">
        <f t="shared" si="1313"/>
        <v>0.0846136425496053-0.103361638375741i</v>
      </c>
      <c r="U2539" t="e">
        <f t="shared" si="1314"/>
        <v>#DIV/0!</v>
      </c>
      <c r="V2539" t="str">
        <f t="shared" si="1315"/>
        <v>1.33333333333333E-06-0.000175377347759664i</v>
      </c>
      <c r="W2539" t="e">
        <f t="shared" si="1316"/>
        <v>#DIV/0!</v>
      </c>
      <c r="X2539" t="e">
        <f t="shared" si="1317"/>
        <v>#DIV/0!</v>
      </c>
      <c r="Y2539" t="str">
        <f t="shared" si="1318"/>
        <v>0.00083+0.608212337734984i</v>
      </c>
      <c r="Z2539" t="e">
        <f t="shared" si="1319"/>
        <v>#DIV/0!</v>
      </c>
      <c r="AA2539" t="e">
        <f t="shared" si="1320"/>
        <v>#DIV/0!</v>
      </c>
      <c r="AB2539" t="str">
        <f t="shared" si="1321"/>
        <v>0.521747775150476-0.637352361078592i</v>
      </c>
      <c r="AC2539" t="str">
        <f t="shared" si="1322"/>
        <v>0.793510674841298-0.194349062090715i</v>
      </c>
      <c r="AD2539" t="str">
        <f t="shared" si="1323"/>
        <v>0.805898235196963-0.605822719427996i</v>
      </c>
      <c r="AE2539" t="e">
        <f t="shared" si="1324"/>
        <v>#DIV/0!</v>
      </c>
      <c r="AF2539" t="str">
        <f t="shared" si="1325"/>
        <v>-19.3642401105512-0.753602396284413i</v>
      </c>
      <c r="AG2539" t="e">
        <f t="shared" si="1326"/>
        <v>#DIV/0!</v>
      </c>
      <c r="AH2539" t="e">
        <f t="shared" si="1327"/>
        <v>#DIV/0!</v>
      </c>
      <c r="AI2539" t="e">
        <f t="shared" si="1328"/>
        <v>#DIV/0!</v>
      </c>
      <c r="AJ2539" t="e">
        <f t="shared" si="1329"/>
        <v>#DIV/0!</v>
      </c>
      <c r="AK2539"/>
      <c r="AL2539"/>
      <c r="AM2539"/>
      <c r="AN2539"/>
    </row>
    <row r="2540" spans="1:40" x14ac:dyDescent="0.25">
      <c r="A2540"/>
      <c r="B2540">
        <f t="shared" si="1330"/>
        <v>606000</v>
      </c>
      <c r="C2540" s="186" t="str">
        <f t="shared" si="1298"/>
        <v>-2.67840369463249E-07+0.00520114191731486i</v>
      </c>
      <c r="D2540" s="158" t="str">
        <f t="shared" si="1299"/>
        <v>-7.66666872010951+0.0398754213660806i</v>
      </c>
      <c r="E2540" t="str">
        <f t="shared" si="1300"/>
        <v>7.99887113275153-0.095024542337863i</v>
      </c>
      <c r="F2540" t="str">
        <f t="shared" si="1301"/>
        <v>0.999200752104659+9.48727067168889E-06i</v>
      </c>
      <c r="G2540">
        <f t="shared" si="1296"/>
        <v>1</v>
      </c>
      <c r="H2540" t="str">
        <f t="shared" si="1302"/>
        <v>11.6977615803961+0.792248124821411i</v>
      </c>
      <c r="I2540" t="str">
        <f t="shared" si="1303"/>
        <v>2379.75643509427i</v>
      </c>
      <c r="J2540" t="str">
        <f t="shared" si="1297"/>
        <v>-7664.76259848832+520.614555792703i</v>
      </c>
      <c r="K2540" t="str">
        <f t="shared" si="1304"/>
        <v>0.0209919299725886-0.309054285812264i</v>
      </c>
      <c r="L2540" t="str">
        <f t="shared" si="1305"/>
        <v>0.00271032479652823-0.0338310830157981i</v>
      </c>
      <c r="M2540" t="str">
        <f t="shared" si="1306"/>
        <v>0.0237022547691168-0.342885368828062i</v>
      </c>
      <c r="N2540" t="str">
        <f t="shared" si="1307"/>
        <v>-4.46495184656194i</v>
      </c>
      <c r="O2540" t="str">
        <f t="shared" si="1308"/>
        <v>-0.244919956589418+0.969543302212045i</v>
      </c>
      <c r="P2540" t="str">
        <f t="shared" si="1309"/>
        <v>1.24491995658942-0.969543302212045i</v>
      </c>
      <c r="Q2540" t="str">
        <f t="shared" si="1310"/>
        <v>-1.24491995658942+5.43449514877399i</v>
      </c>
      <c r="R2540" t="str">
        <f t="shared" si="1311"/>
        <v>-0.219370090306935-0.178824661110744i</v>
      </c>
      <c r="S2540" t="str">
        <f t="shared" si="1312"/>
        <v>0.470778503174646i</v>
      </c>
      <c r="T2540" t="str">
        <f t="shared" si="1313"/>
        <v>0.0841868062884294-0.103274722755986i</v>
      </c>
      <c r="U2540" t="e">
        <f t="shared" si="1314"/>
        <v>#DIV/0!</v>
      </c>
      <c r="V2540" t="str">
        <f t="shared" si="1315"/>
        <v>1.33333333333333E-06-0.000175087946195705i</v>
      </c>
      <c r="W2540" t="e">
        <f t="shared" si="1316"/>
        <v>#DIV/0!</v>
      </c>
      <c r="X2540" t="e">
        <f t="shared" si="1317"/>
        <v>#DIV/0!</v>
      </c>
      <c r="Y2540" t="str">
        <f t="shared" si="1318"/>
        <v>0.00083+0.609217647384133i</v>
      </c>
      <c r="Z2540" t="e">
        <f t="shared" si="1319"/>
        <v>#DIV/0!</v>
      </c>
      <c r="AA2540" t="e">
        <f t="shared" si="1320"/>
        <v>#DIV/0!</v>
      </c>
      <c r="AB2540" t="str">
        <f t="shared" si="1321"/>
        <v>0.519115801595012-0.636816418766376i</v>
      </c>
      <c r="AC2540" t="str">
        <f t="shared" si="1322"/>
        <v>0.793949182359605-0.193091198093138i</v>
      </c>
      <c r="AD2540" t="str">
        <f t="shared" si="1323"/>
        <v>0.801503205709661-0.607158764327651i</v>
      </c>
      <c r="AE2540" t="e">
        <f t="shared" si="1324"/>
        <v>#DIV/0!</v>
      </c>
      <c r="AF2540" t="str">
        <f t="shared" si="1325"/>
        <v>-19.3644303005056-0.75237270345533i</v>
      </c>
      <c r="AG2540" t="e">
        <f t="shared" si="1326"/>
        <v>#DIV/0!</v>
      </c>
      <c r="AH2540" t="e">
        <f t="shared" si="1327"/>
        <v>#DIV/0!</v>
      </c>
      <c r="AI2540" t="e">
        <f t="shared" si="1328"/>
        <v>#DIV/0!</v>
      </c>
      <c r="AJ2540" t="e">
        <f t="shared" si="1329"/>
        <v>#DIV/0!</v>
      </c>
      <c r="AK2540"/>
      <c r="AL2540"/>
      <c r="AM2540"/>
      <c r="AN2540"/>
    </row>
    <row r="2541" spans="1:40" x14ac:dyDescent="0.25">
      <c r="A2541"/>
      <c r="B2541">
        <f t="shared" si="1330"/>
        <v>607000</v>
      </c>
      <c r="C2541" s="186" t="str">
        <f t="shared" si="1298"/>
        <v>-2.66958591069767E-07+0.00519257331453101i</v>
      </c>
      <c r="D2541" s="158" t="str">
        <f t="shared" si="1299"/>
        <v>-7.66666871334919+0.0398097287447378i</v>
      </c>
      <c r="E2541" t="str">
        <f t="shared" si="1300"/>
        <v>7.99886740457098-0.0951813041504215i</v>
      </c>
      <c r="F2541" t="str">
        <f t="shared" si="1301"/>
        <v>0.999200752476586+9.50292181172757E-06i</v>
      </c>
      <c r="G2541">
        <f t="shared" si="1296"/>
        <v>1</v>
      </c>
      <c r="H2541" t="str">
        <f t="shared" si="1302"/>
        <v>11.6979508445154+0.790956723150912i</v>
      </c>
      <c r="I2541" t="str">
        <f t="shared" si="1303"/>
        <v>2383.68342591126i</v>
      </c>
      <c r="J2541" t="str">
        <f t="shared" si="1297"/>
        <v>-7690.0830192313+521.473655719754i</v>
      </c>
      <c r="K2541" t="str">
        <f t="shared" si="1304"/>
        <v>0.0209231192277932-0.308549669035389i</v>
      </c>
      <c r="L2541" t="str">
        <f t="shared" si="1305"/>
        <v>0.0027014586397114-0.0337760572461511i</v>
      </c>
      <c r="M2541" t="str">
        <f t="shared" si="1306"/>
        <v>0.0236245778675046-0.34232572628154i</v>
      </c>
      <c r="N2541" t="str">
        <f t="shared" si="1307"/>
        <v>-4.4723197538995i</v>
      </c>
      <c r="O2541" t="str">
        <f t="shared" si="1308"/>
        <v>-0.23776986817144+0.97132151720722i</v>
      </c>
      <c r="P2541" t="str">
        <f t="shared" si="1309"/>
        <v>1.23776986817144-0.97132151720722i</v>
      </c>
      <c r="Q2541" t="str">
        <f t="shared" si="1310"/>
        <v>-1.23776986817144+5.44364127110672i</v>
      </c>
      <c r="R2541" t="str">
        <f t="shared" si="1311"/>
        <v>-0.218820263330551-0.177623890245612i</v>
      </c>
      <c r="S2541" t="str">
        <f t="shared" si="1312"/>
        <v>0.471555365391107i</v>
      </c>
      <c r="T2541" t="str">
        <f t="shared" si="1313"/>
        <v>0.0837594984669595-0.103185869229816i</v>
      </c>
      <c r="U2541" t="e">
        <f t="shared" si="1314"/>
        <v>#DIV/0!</v>
      </c>
      <c r="V2541" t="str">
        <f t="shared" si="1315"/>
        <v>1.33333333333333E-06-0.000174799498178908i</v>
      </c>
      <c r="W2541" t="e">
        <f t="shared" si="1316"/>
        <v>#DIV/0!</v>
      </c>
      <c r="X2541" t="e">
        <f t="shared" si="1317"/>
        <v>#DIV/0!</v>
      </c>
      <c r="Y2541" t="str">
        <f t="shared" si="1318"/>
        <v>0.00083+0.610222957033281i</v>
      </c>
      <c r="Z2541" t="e">
        <f t="shared" si="1319"/>
        <v>#DIV/0!</v>
      </c>
      <c r="AA2541" t="e">
        <f t="shared" si="1320"/>
        <v>#DIV/0!</v>
      </c>
      <c r="AB2541" t="str">
        <f t="shared" si="1321"/>
        <v>0.516480920287005-0.636268526863882i</v>
      </c>
      <c r="AC2541" t="str">
        <f t="shared" si="1322"/>
        <v>0.794390558149637-0.191836281505345i</v>
      </c>
      <c r="AD2541" t="str">
        <f t="shared" si="1323"/>
        <v>0.797096597105267-0.608462014957125i</v>
      </c>
      <c r="AE2541" t="e">
        <f t="shared" si="1324"/>
        <v>#DIV/0!</v>
      </c>
      <c r="AF2541" t="str">
        <f t="shared" si="1325"/>
        <v>-19.3646195578646-0.751146994406174i</v>
      </c>
      <c r="AG2541" t="e">
        <f t="shared" si="1326"/>
        <v>#DIV/0!</v>
      </c>
      <c r="AH2541" t="e">
        <f t="shared" si="1327"/>
        <v>#DIV/0!</v>
      </c>
      <c r="AI2541" t="e">
        <f t="shared" si="1328"/>
        <v>#DIV/0!</v>
      </c>
      <c r="AJ2541" t="e">
        <f t="shared" si="1329"/>
        <v>#DIV/0!</v>
      </c>
      <c r="AK2541"/>
      <c r="AL2541"/>
      <c r="AM2541"/>
      <c r="AN2541"/>
    </row>
    <row r="2542" spans="1:40" x14ac:dyDescent="0.25">
      <c r="A2542"/>
      <c r="B2542">
        <f t="shared" si="1330"/>
        <v>608000</v>
      </c>
      <c r="C2542" s="186" t="str">
        <f t="shared" si="1298"/>
        <v>-2.66081159977491E-07+0.00518403289794031i</v>
      </c>
      <c r="D2542" s="158" t="str">
        <f t="shared" si="1299"/>
        <v>-7.66666870662223+0.0397442522175424i</v>
      </c>
      <c r="E2542" t="str">
        <f t="shared" si="1300"/>
        <v>7.99886367024687-0.0953380657435842i</v>
      </c>
      <c r="F2542" t="str">
        <f t="shared" si="1301"/>
        <v>0.999200752849132+9.51857292989682E-06i</v>
      </c>
      <c r="G2542">
        <f t="shared" si="1296"/>
        <v>1</v>
      </c>
      <c r="H2542" t="str">
        <f t="shared" si="1302"/>
        <v>11.6981391820828+0.789669502139541i</v>
      </c>
      <c r="I2542" t="str">
        <f t="shared" si="1303"/>
        <v>2387.61041672824i</v>
      </c>
      <c r="J2542" t="str">
        <f t="shared" si="1297"/>
        <v>-7715.44518840089+522.332755646805i</v>
      </c>
      <c r="K2542" t="str">
        <f t="shared" si="1304"/>
        <v>0.0208546457818335-0.308046689995549i</v>
      </c>
      <c r="L2542" t="str">
        <f t="shared" si="1305"/>
        <v>0.00269263582483568-0.0337212090214745i</v>
      </c>
      <c r="M2542" t="str">
        <f t="shared" si="1306"/>
        <v>0.0235472816066692-0.341767899017024i</v>
      </c>
      <c r="N2542" t="str">
        <f t="shared" si="1307"/>
        <v>-4.47968766123706i</v>
      </c>
      <c r="O2542" t="str">
        <f t="shared" si="1308"/>
        <v>-0.230606872222872+0.973047003224194i</v>
      </c>
      <c r="P2542" t="str">
        <f t="shared" si="1309"/>
        <v>1.23060687222287-0.973047003224194i</v>
      </c>
      <c r="Q2542" t="str">
        <f t="shared" si="1310"/>
        <v>-1.23060687222287+5.45273466446125i</v>
      </c>
      <c r="R2542" t="str">
        <f t="shared" si="1311"/>
        <v>-0.218268121836316-0.176426083552879i</v>
      </c>
      <c r="S2542" t="str">
        <f t="shared" si="1312"/>
        <v>0.472332227607566i</v>
      </c>
      <c r="T2542" t="str">
        <f t="shared" si="1313"/>
        <v>0.0833317250526099-0.103095068202667i</v>
      </c>
      <c r="U2542" t="e">
        <f t="shared" si="1314"/>
        <v>#DIV/0!</v>
      </c>
      <c r="V2542" t="str">
        <f t="shared" si="1315"/>
        <v>1.33333333333333E-06-0.000174511999004271i</v>
      </c>
      <c r="W2542" t="e">
        <f t="shared" si="1316"/>
        <v>#DIV/0!</v>
      </c>
      <c r="X2542" t="e">
        <f t="shared" si="1317"/>
        <v>#DIV/0!</v>
      </c>
      <c r="Y2542" t="str">
        <f t="shared" si="1318"/>
        <v>0.00083+0.61122826668243i</v>
      </c>
      <c r="Z2542" t="e">
        <f t="shared" si="1319"/>
        <v>#DIV/0!</v>
      </c>
      <c r="AA2542" t="e">
        <f t="shared" si="1320"/>
        <v>#DIV/0!</v>
      </c>
      <c r="AB2542" t="str">
        <f t="shared" si="1321"/>
        <v>0.513843168022947-0.635708626208753i</v>
      </c>
      <c r="AC2542" t="str">
        <f t="shared" si="1322"/>
        <v>0.794834808212735-0.190584310000581i</v>
      </c>
      <c r="AD2542" t="str">
        <f t="shared" si="1323"/>
        <v>0.792678660235599-0.609732369151421i</v>
      </c>
      <c r="AE2542" t="e">
        <f t="shared" si="1324"/>
        <v>#DIV/0!</v>
      </c>
      <c r="AF2542" t="str">
        <f t="shared" si="1325"/>
        <v>-19.364807888705-0.749925249921999i</v>
      </c>
      <c r="AG2542" t="e">
        <f t="shared" si="1326"/>
        <v>#DIV/0!</v>
      </c>
      <c r="AH2542" t="e">
        <f t="shared" si="1327"/>
        <v>#DIV/0!</v>
      </c>
      <c r="AI2542" t="e">
        <f t="shared" si="1328"/>
        <v>#DIV/0!</v>
      </c>
      <c r="AJ2542" t="e">
        <f t="shared" si="1329"/>
        <v>#DIV/0!</v>
      </c>
      <c r="AK2542"/>
      <c r="AL2542"/>
      <c r="AM2542"/>
      <c r="AN2542"/>
    </row>
    <row r="2543" spans="1:40" x14ac:dyDescent="0.25">
      <c r="A2543"/>
      <c r="B2543">
        <f t="shared" si="1330"/>
        <v>609000</v>
      </c>
      <c r="C2543" s="186" t="str">
        <f t="shared" si="1298"/>
        <v>-2.65208047656173E-07+0.0051755205286945i</v>
      </c>
      <c r="D2543" s="158" t="str">
        <f t="shared" si="1299"/>
        <v>-7.66666869992839+0.0396789907199912i</v>
      </c>
      <c r="E2543" t="str">
        <f t="shared" si="1300"/>
        <v>7.99885992977922-0.0954948271169899i</v>
      </c>
      <c r="F2543" t="str">
        <f t="shared" si="1301"/>
        <v>0.999200753222276+9.53422402616027E-06i</v>
      </c>
      <c r="G2543">
        <f t="shared" si="1296"/>
        <v>1</v>
      </c>
      <c r="H2543" t="str">
        <f t="shared" si="1302"/>
        <v>11.6983265991257+0.788386441630485i</v>
      </c>
      <c r="I2543" t="str">
        <f t="shared" si="1303"/>
        <v>2391.53740754523i</v>
      </c>
      <c r="J2543" t="str">
        <f t="shared" si="1297"/>
        <v>-7740.84910599709+523.191855573855i</v>
      </c>
      <c r="K2543" t="str">
        <f t="shared" si="1304"/>
        <v>0.0207865074369655-0.3075453407694i</v>
      </c>
      <c r="L2543" t="str">
        <f t="shared" si="1305"/>
        <v>0.00268385607046009-0.0336665374895993i</v>
      </c>
      <c r="M2543" t="str">
        <f t="shared" si="1306"/>
        <v>0.0234703635074256-0.341211878258999i</v>
      </c>
      <c r="N2543" t="str">
        <f t="shared" si="1307"/>
        <v>-4.48705556857462i</v>
      </c>
      <c r="O2543" t="str">
        <f t="shared" si="1308"/>
        <v>-0.223431357592772+0.974719666593555i</v>
      </c>
      <c r="P2543" t="str">
        <f t="shared" si="1309"/>
        <v>1.22343135759277-0.974719666593555i</v>
      </c>
      <c r="Q2543" t="str">
        <f t="shared" si="1310"/>
        <v>-1.22343135759277+5.46177523516817i</v>
      </c>
      <c r="R2543" t="str">
        <f t="shared" si="1311"/>
        <v>-0.217713656876131-0.175231239219028i</v>
      </c>
      <c r="S2543" t="str">
        <f t="shared" si="1312"/>
        <v>0.473109089824026i</v>
      </c>
      <c r="T2543" t="str">
        <f t="shared" si="1313"/>
        <v>0.0829034920956505-0.103002310046927i</v>
      </c>
      <c r="U2543" t="e">
        <f t="shared" si="1314"/>
        <v>#DIV/0!</v>
      </c>
      <c r="V2543" t="str">
        <f t="shared" si="1315"/>
        <v>1.33333333333333E-06-0.000174225443997696i</v>
      </c>
      <c r="W2543" t="e">
        <f t="shared" si="1316"/>
        <v>#DIV/0!</v>
      </c>
      <c r="X2543" t="e">
        <f t="shared" si="1317"/>
        <v>#DIV/0!</v>
      </c>
      <c r="Y2543" t="str">
        <f t="shared" si="1318"/>
        <v>0.00083+0.612233576331579i</v>
      </c>
      <c r="Z2543" t="e">
        <f t="shared" si="1319"/>
        <v>#DIV/0!</v>
      </c>
      <c r="AA2543" t="e">
        <f t="shared" si="1320"/>
        <v>#DIV/0!</v>
      </c>
      <c r="AB2543" t="str">
        <f t="shared" si="1321"/>
        <v>0.511202582110235-0.635136657434852i</v>
      </c>
      <c r="AC2543" t="str">
        <f t="shared" si="1322"/>
        <v>0.795281938593573-0.189335281439571i</v>
      </c>
      <c r="AD2543" t="str">
        <f t="shared" si="1323"/>
        <v>0.788249646886967-0.610969726731315i</v>
      </c>
      <c r="AE2543" t="e">
        <f t="shared" si="1324"/>
        <v>#DIV/0!</v>
      </c>
      <c r="AF2543" t="str">
        <f t="shared" si="1325"/>
        <v>-19.3649952990541-0.748707450910494i</v>
      </c>
      <c r="AG2543" t="e">
        <f t="shared" si="1326"/>
        <v>#DIV/0!</v>
      </c>
      <c r="AH2543" t="e">
        <f t="shared" si="1327"/>
        <v>#DIV/0!</v>
      </c>
      <c r="AI2543" t="e">
        <f t="shared" si="1328"/>
        <v>#DIV/0!</v>
      </c>
      <c r="AJ2543" t="e">
        <f t="shared" si="1329"/>
        <v>#DIV/0!</v>
      </c>
      <c r="AK2543"/>
      <c r="AL2543"/>
      <c r="AM2543"/>
      <c r="AN2543"/>
    </row>
    <row r="2544" spans="1:40" x14ac:dyDescent="0.25">
      <c r="A2544"/>
      <c r="B2544">
        <f t="shared" si="1330"/>
        <v>610000</v>
      </c>
      <c r="C2544" s="186" t="str">
        <f t="shared" si="1298"/>
        <v>-2.64339225809232E-07+0.00516703606885584i</v>
      </c>
      <c r="D2544" s="158" t="str">
        <f t="shared" si="1299"/>
        <v>-7.66666869326743+0.0396139431945615i</v>
      </c>
      <c r="E2544" t="str">
        <f t="shared" si="1300"/>
        <v>7.99885618316805-0.0956515882702777i</v>
      </c>
      <c r="F2544" t="str">
        <f t="shared" si="1301"/>
        <v>0.999200753596038+9.54987510048232E-06i</v>
      </c>
      <c r="G2544">
        <f t="shared" si="1296"/>
        <v>1</v>
      </c>
      <c r="H2544" t="str">
        <f t="shared" si="1302"/>
        <v>11.6985131016226+0.787107521595542i</v>
      </c>
      <c r="I2544" t="str">
        <f t="shared" si="1303"/>
        <v>2395.46439836222i</v>
      </c>
      <c r="J2544" t="str">
        <f t="shared" si="1297"/>
        <v>-7766.29477201992+524.050955500905i</v>
      </c>
      <c r="K2544" t="str">
        <f t="shared" si="1304"/>
        <v>0.02071870201329-0.307045613484384i</v>
      </c>
      <c r="L2544" t="str">
        <f t="shared" si="1305"/>
        <v>0.00267511909741936-0.0336120418037621i</v>
      </c>
      <c r="M2544" t="str">
        <f t="shared" si="1306"/>
        <v>0.0233938211107094-0.340657655288146i</v>
      </c>
      <c r="N2544" t="str">
        <f t="shared" si="1307"/>
        <v>-4.49442347591218i</v>
      </c>
      <c r="O2544" t="str">
        <f t="shared" si="1308"/>
        <v>-0.216243713809787+0.976339416513413i</v>
      </c>
      <c r="P2544" t="str">
        <f t="shared" si="1309"/>
        <v>1.21624371380979-0.976339416513413i</v>
      </c>
      <c r="Q2544" t="str">
        <f t="shared" si="1310"/>
        <v>-1.21624371380979+5.47076289242559i</v>
      </c>
      <c r="R2544" t="str">
        <f t="shared" si="1311"/>
        <v>-0.217156859491302-0.174039355619134i</v>
      </c>
      <c r="S2544" t="str">
        <f t="shared" si="1312"/>
        <v>0.473885952040487i</v>
      </c>
      <c r="T2544" t="str">
        <f t="shared" si="1313"/>
        <v>0.0824748057300862-0.102907585102158i</v>
      </c>
      <c r="U2544" t="e">
        <f t="shared" si="1314"/>
        <v>#DIV/0!</v>
      </c>
      <c r="V2544" t="str">
        <f t="shared" si="1315"/>
        <v>1.33333333333333E-06-0.000173939828515733i</v>
      </c>
      <c r="W2544" t="e">
        <f t="shared" si="1316"/>
        <v>#DIV/0!</v>
      </c>
      <c r="X2544" t="e">
        <f t="shared" si="1317"/>
        <v>#DIV/0!</v>
      </c>
      <c r="Y2544" t="str">
        <f t="shared" si="1318"/>
        <v>0.00083+0.613238885980728i</v>
      </c>
      <c r="Z2544" t="e">
        <f t="shared" si="1319"/>
        <v>#DIV/0!</v>
      </c>
      <c r="AA2544" t="e">
        <f t="shared" si="1320"/>
        <v>#DIV/0!</v>
      </c>
      <c r="AB2544" t="str">
        <f t="shared" si="1321"/>
        <v>0.508559200372599-0.634552560973628i</v>
      </c>
      <c r="AC2544" t="str">
        <f t="shared" si="1322"/>
        <v>0.795731955379358-0.188089193870904i</v>
      </c>
      <c r="AD2544" t="str">
        <f t="shared" si="1323"/>
        <v>0.783809809763612-0.612173989512399i</v>
      </c>
      <c r="AE2544" t="e">
        <f t="shared" si="1324"/>
        <v>#DIV/0!</v>
      </c>
      <c r="AF2544" t="str">
        <f t="shared" si="1325"/>
        <v>-19.36518179489-0.747493578400981i</v>
      </c>
      <c r="AG2544" t="e">
        <f t="shared" si="1326"/>
        <v>#DIV/0!</v>
      </c>
      <c r="AH2544" t="e">
        <f t="shared" si="1327"/>
        <v>#DIV/0!</v>
      </c>
      <c r="AI2544" t="e">
        <f t="shared" si="1328"/>
        <v>#DIV/0!</v>
      </c>
      <c r="AJ2544" t="e">
        <f t="shared" si="1329"/>
        <v>#DIV/0!</v>
      </c>
      <c r="AK2544"/>
      <c r="AL2544"/>
      <c r="AM2544"/>
      <c r="AN2544"/>
    </row>
    <row r="2545" spans="1:40" x14ac:dyDescent="0.25">
      <c r="A2545"/>
      <c r="B2545">
        <f t="shared" si="1330"/>
        <v>611000</v>
      </c>
      <c r="C2545" s="186" t="str">
        <f t="shared" si="1298"/>
        <v>-2.63474666371454E-07+0.0051585793813896i</v>
      </c>
      <c r="D2545" s="158" t="str">
        <f t="shared" si="1299"/>
        <v>-7.66666868663914+0.0395491085906536i</v>
      </c>
      <c r="E2545" t="str">
        <f t="shared" si="1300"/>
        <v>7.99885243041338-0.0958083492030864i</v>
      </c>
      <c r="F2545" t="str">
        <f t="shared" si="1301"/>
        <v>0.999200753970419+9.56552615282695E-06i</v>
      </c>
      <c r="G2545">
        <f t="shared" si="1296"/>
        <v>1</v>
      </c>
      <c r="H2545" t="str">
        <f t="shared" si="1302"/>
        <v>11.6986986955039+0.785832722134158i</v>
      </c>
      <c r="I2545" t="str">
        <f t="shared" si="1303"/>
        <v>2399.3913891792i</v>
      </c>
      <c r="J2545" t="str">
        <f t="shared" si="1297"/>
        <v>-7791.78218646935+524.910055427956i</v>
      </c>
      <c r="K2545" t="str">
        <f t="shared" si="1304"/>
        <v>0.0206512273485796-0.306547500318321i</v>
      </c>
      <c r="L2545" t="str">
        <f t="shared" si="1305"/>
        <v>0.00266642462880216-0.0335577211225649i</v>
      </c>
      <c r="M2545" t="str">
        <f t="shared" si="1306"/>
        <v>0.0233176519773818-0.340105221440886i</v>
      </c>
      <c r="N2545" t="str">
        <f t="shared" si="1307"/>
        <v>-4.50179138324974i</v>
      </c>
      <c r="O2545" t="str">
        <f t="shared" si="1308"/>
        <v>-0.209044331061001+0.977906165054326i</v>
      </c>
      <c r="P2545" t="str">
        <f t="shared" si="1309"/>
        <v>1.209044331061-0.977906165054326i</v>
      </c>
      <c r="Q2545" t="str">
        <f t="shared" si="1310"/>
        <v>-1.209044331061+5.47969754830407i</v>
      </c>
      <c r="R2545" t="str">
        <f t="shared" si="1311"/>
        <v>-0.216597720713099-0.172850431317187i</v>
      </c>
      <c r="S2545" t="str">
        <f t="shared" si="1312"/>
        <v>0.474662814256946i</v>
      </c>
      <c r="T2545" t="str">
        <f t="shared" si="1313"/>
        <v>0.0820456721745429-0.10281088367532i</v>
      </c>
      <c r="U2545" t="e">
        <f t="shared" si="1314"/>
        <v>#DIV/0!</v>
      </c>
      <c r="V2545" t="str">
        <f t="shared" si="1315"/>
        <v>1.33333333333333E-06-0.00017365514794533i</v>
      </c>
      <c r="W2545" t="e">
        <f t="shared" si="1316"/>
        <v>#DIV/0!</v>
      </c>
      <c r="X2545" t="e">
        <f t="shared" si="1317"/>
        <v>#DIV/0!</v>
      </c>
      <c r="Y2545" t="str">
        <f t="shared" si="1318"/>
        <v>0.00083+0.614244195629876i</v>
      </c>
      <c r="Z2545" t="e">
        <f t="shared" si="1319"/>
        <v>#DIV/0!</v>
      </c>
      <c r="AA2545" t="e">
        <f t="shared" si="1320"/>
        <v>#DIV/0!</v>
      </c>
      <c r="AB2545" t="str">
        <f t="shared" si="1321"/>
        <v>0.505913061155559-0.6339562770555i</v>
      </c>
      <c r="AC2545" t="str">
        <f t="shared" si="1322"/>
        <v>0.796184864699037-0.186846045531405i</v>
      </c>
      <c r="AD2545" t="str">
        <f t="shared" si="1323"/>
        <v>0.779359402470992-0.613345061313958i</v>
      </c>
      <c r="AE2545" t="e">
        <f t="shared" si="1324"/>
        <v>#DIV/0!</v>
      </c>
      <c r="AF2545" t="str">
        <f t="shared" si="1325"/>
        <v>-19.365367382143-0.746283613543504i</v>
      </c>
      <c r="AG2545" t="e">
        <f t="shared" si="1326"/>
        <v>#DIV/0!</v>
      </c>
      <c r="AH2545" t="e">
        <f t="shared" si="1327"/>
        <v>#DIV/0!</v>
      </c>
      <c r="AI2545" t="e">
        <f t="shared" si="1328"/>
        <v>#DIV/0!</v>
      </c>
      <c r="AJ2545" t="e">
        <f t="shared" si="1329"/>
        <v>#DIV/0!</v>
      </c>
      <c r="AK2545"/>
      <c r="AL2545"/>
      <c r="AM2545"/>
      <c r="AN2545"/>
    </row>
    <row r="2546" spans="1:40" x14ac:dyDescent="0.25">
      <c r="A2546"/>
      <c r="B2546">
        <f t="shared" si="1330"/>
        <v>612000</v>
      </c>
      <c r="C2546" s="186" t="str">
        <f t="shared" si="1298"/>
        <v>-2.62614341506727E-07+0.0051501503301567i</v>
      </c>
      <c r="D2546" s="158" t="str">
        <f t="shared" si="1299"/>
        <v>-7.66666868004328+0.0394844858645347i</v>
      </c>
      <c r="E2546" t="str">
        <f t="shared" si="1300"/>
        <v>7.99884867151521-0.0959651099150548i</v>
      </c>
      <c r="F2546" t="str">
        <f t="shared" si="1301"/>
        <v>0.999200754345408+9.58117718315799E-06i</v>
      </c>
      <c r="G2546">
        <f t="shared" si="1296"/>
        <v>1</v>
      </c>
      <c r="H2546" t="str">
        <f t="shared" si="1302"/>
        <v>11.6988833866519+0.784562023472357i</v>
      </c>
      <c r="I2546" t="str">
        <f t="shared" si="1303"/>
        <v>2403.31837999619i</v>
      </c>
      <c r="J2546" t="str">
        <f t="shared" si="1297"/>
        <v>-7817.31134934541+525.769155355007i</v>
      </c>
      <c r="K2546" t="str">
        <f t="shared" si="1304"/>
        <v>0.020584081298107-0.30605099349902i</v>
      </c>
      <c r="L2546" t="str">
        <f t="shared" si="1305"/>
        <v>0.00265777238992925-0.0335035746099317i</v>
      </c>
      <c r="M2546" t="str">
        <f t="shared" si="1306"/>
        <v>0.0232418536880363-0.339554568108952i</v>
      </c>
      <c r="N2546" t="str">
        <f t="shared" si="1307"/>
        <v>-4.5091592905873i</v>
      </c>
      <c r="O2546" t="str">
        <f t="shared" si="1308"/>
        <v>-0.20183360017076+0.979419827164077i</v>
      </c>
      <c r="P2546" t="str">
        <f t="shared" si="1309"/>
        <v>1.20183360017076-0.979419827164077i</v>
      </c>
      <c r="Q2546" t="str">
        <f t="shared" si="1310"/>
        <v>-1.20183360017076+5.48857911775138i</v>
      </c>
      <c r="R2546" t="str">
        <f t="shared" si="1311"/>
        <v>-0.216036231563344-0.171664465066447i</v>
      </c>
      <c r="S2546" t="str">
        <f t="shared" si="1312"/>
        <v>0.475439676473405i</v>
      </c>
      <c r="T2546" t="str">
        <f t="shared" si="1313"/>
        <v>0.0816160977331717-0.10271219604101i</v>
      </c>
      <c r="U2546" t="e">
        <f t="shared" si="1314"/>
        <v>#DIV/0!</v>
      </c>
      <c r="V2546" t="str">
        <f t="shared" si="1315"/>
        <v>1.33333333333333E-06-0.00017337139770359i</v>
      </c>
      <c r="W2546" t="e">
        <f t="shared" si="1316"/>
        <v>#DIV/0!</v>
      </c>
      <c r="X2546" t="e">
        <f t="shared" si="1317"/>
        <v>#DIV/0!</v>
      </c>
      <c r="Y2546" t="str">
        <f t="shared" si="1318"/>
        <v>0.00083+0.615249505279025i</v>
      </c>
      <c r="Z2546" t="e">
        <f t="shared" si="1319"/>
        <v>#DIV/0!</v>
      </c>
      <c r="AA2546" t="e">
        <f t="shared" si="1320"/>
        <v>#DIV/0!</v>
      </c>
      <c r="AB2546" t="str">
        <f t="shared" si="1321"/>
        <v>0.503264203332005-0.633347745711326i</v>
      </c>
      <c r="AC2546" t="str">
        <f t="shared" si="1322"/>
        <v>0.796640672722481-0.185605834846565i</v>
      </c>
      <c r="AD2546" t="str">
        <f t="shared" si="1323"/>
        <v>0.774898679499118-0.614482847967671i</v>
      </c>
      <c r="AE2546" t="e">
        <f t="shared" si="1324"/>
        <v>#DIV/0!</v>
      </c>
      <c r="AF2546" t="str">
        <f t="shared" si="1325"/>
        <v>-19.3655520666952-0.745077537607822i</v>
      </c>
      <c r="AG2546" t="e">
        <f t="shared" si="1326"/>
        <v>#DIV/0!</v>
      </c>
      <c r="AH2546" t="e">
        <f t="shared" si="1327"/>
        <v>#DIV/0!</v>
      </c>
      <c r="AI2546" t="e">
        <f t="shared" si="1328"/>
        <v>#DIV/0!</v>
      </c>
      <c r="AJ2546" t="e">
        <f t="shared" si="1329"/>
        <v>#DIV/0!</v>
      </c>
      <c r="AK2546"/>
      <c r="AL2546"/>
      <c r="AM2546"/>
      <c r="AN2546"/>
    </row>
    <row r="2547" spans="1:40" x14ac:dyDescent="0.25">
      <c r="A2547"/>
      <c r="B2547">
        <f t="shared" si="1330"/>
        <v>613000</v>
      </c>
      <c r="C2547" s="186" t="str">
        <f t="shared" si="1298"/>
        <v>-2.61758223605803E-07+0.00514174877990638i</v>
      </c>
      <c r="D2547" s="158" t="str">
        <f t="shared" si="1299"/>
        <v>-7.66666867347969+0.0394200739792823i</v>
      </c>
      <c r="E2547" t="str">
        <f t="shared" si="1300"/>
        <v>7.99884490647358-0.0961218704058219i</v>
      </c>
      <c r="F2547" t="str">
        <f t="shared" si="1301"/>
        <v>0.999200754721006+9.59682819143944E-06i</v>
      </c>
      <c r="G2547">
        <f t="shared" si="1296"/>
        <v>1</v>
      </c>
      <c r="H2547" t="str">
        <f t="shared" si="1302"/>
        <v>11.6990671809016+0.783295405961807i</v>
      </c>
      <c r="I2547" t="str">
        <f t="shared" si="1303"/>
        <v>2407.24537081318i</v>
      </c>
      <c r="J2547" t="str">
        <f t="shared" si="1297"/>
        <v>-7842.88226064808+526.628255282058i</v>
      </c>
      <c r="K2547" t="str">
        <f t="shared" si="1304"/>
        <v>0.0205172617344756-0.305556085303869i</v>
      </c>
      <c r="L2547" t="str">
        <f t="shared" si="1305"/>
        <v>0.00264916210833182-0.0334496014350665i</v>
      </c>
      <c r="M2547" t="str">
        <f t="shared" si="1306"/>
        <v>0.0231664238428074-0.339005686738935i</v>
      </c>
      <c r="N2547" t="str">
        <f t="shared" si="1307"/>
        <v>-4.51652719792486i</v>
      </c>
      <c r="O2547" t="str">
        <f t="shared" si="1308"/>
        <v>-0.194611912579453+0.980880320672286i</v>
      </c>
      <c r="P2547" t="str">
        <f t="shared" si="1309"/>
        <v>1.19461191257945-0.980880320672286i</v>
      </c>
      <c r="Q2547" t="str">
        <f t="shared" si="1310"/>
        <v>-1.19461191257945+5.49740751859715i</v>
      </c>
      <c r="R2547" t="str">
        <f t="shared" si="1311"/>
        <v>-0.215472383054988-0.170481455809781i</v>
      </c>
      <c r="S2547" t="str">
        <f t="shared" si="1312"/>
        <v>0.476216538689866i</v>
      </c>
      <c r="T2547" t="str">
        <f t="shared" si="1313"/>
        <v>0.0811860887965433-0.102611512441703i</v>
      </c>
      <c r="U2547" t="e">
        <f t="shared" si="1314"/>
        <v>#DIV/0!</v>
      </c>
      <c r="V2547" t="str">
        <f t="shared" si="1315"/>
        <v>1.33333333333333E-06-0.000173088573237515i</v>
      </c>
      <c r="W2547" t="e">
        <f t="shared" si="1316"/>
        <v>#DIV/0!</v>
      </c>
      <c r="X2547" t="e">
        <f t="shared" si="1317"/>
        <v>#DIV/0!</v>
      </c>
      <c r="Y2547" t="str">
        <f t="shared" si="1318"/>
        <v>0.00083+0.616254814928174i</v>
      </c>
      <c r="Z2547" t="e">
        <f t="shared" si="1319"/>
        <v>#DIV/0!</v>
      </c>
      <c r="AA2547" t="e">
        <f t="shared" si="1320"/>
        <v>#DIV/0!</v>
      </c>
      <c r="AB2547" t="str">
        <f t="shared" si="1321"/>
        <v>0.50061266630771-0.632726906773897i</v>
      </c>
      <c r="AC2547" t="str">
        <f t="shared" si="1322"/>
        <v>0.797099385659675-0.184368560430927i</v>
      </c>
      <c r="AD2547" t="str">
        <f t="shared" si="1323"/>
        <v>0.770427896205607-0.615587257326204i</v>
      </c>
      <c r="AE2547" t="e">
        <f t="shared" si="1324"/>
        <v>#DIV/0!</v>
      </c>
      <c r="AF2547" t="str">
        <f t="shared" si="1325"/>
        <v>-19.3657358543813-0.743875331982525i</v>
      </c>
      <c r="AG2547" t="e">
        <f t="shared" si="1326"/>
        <v>#DIV/0!</v>
      </c>
      <c r="AH2547" t="e">
        <f t="shared" si="1327"/>
        <v>#DIV/0!</v>
      </c>
      <c r="AI2547" t="e">
        <f t="shared" si="1328"/>
        <v>#DIV/0!</v>
      </c>
      <c r="AJ2547" t="e">
        <f t="shared" si="1329"/>
        <v>#DIV/0!</v>
      </c>
      <c r="AK2547"/>
      <c r="AL2547"/>
      <c r="AM2547"/>
      <c r="AN2547"/>
    </row>
    <row r="2548" spans="1:40" x14ac:dyDescent="0.25">
      <c r="A2548"/>
      <c r="B2548">
        <f t="shared" si="1330"/>
        <v>614000</v>
      </c>
      <c r="C2548" s="186" t="str">
        <f t="shared" si="1298"/>
        <v>-2.60906285284085E-07+0.00513337459626905i</v>
      </c>
      <c r="D2548" s="158" t="str">
        <f t="shared" si="1299"/>
        <v>-7.66666866694823+0.0393558719047294i</v>
      </c>
      <c r="E2548" t="str">
        <f t="shared" si="1300"/>
        <v>7.99884113528849-0.0962786306750266i</v>
      </c>
      <c r="F2548" t="str">
        <f t="shared" si="1301"/>
        <v>0.999200755097223+9.61247917763549E-06i</v>
      </c>
      <c r="G2548">
        <f t="shared" si="1296"/>
        <v>1</v>
      </c>
      <c r="H2548" t="str">
        <f t="shared" si="1302"/>
        <v>11.6992500840409+0.782032850078769i</v>
      </c>
      <c r="I2548" t="str">
        <f t="shared" si="1303"/>
        <v>2411.17236163017i</v>
      </c>
      <c r="J2548" t="str">
        <f t="shared" si="1297"/>
        <v>-7868.49492037737+527.487355209108i</v>
      </c>
      <c r="K2548" t="str">
        <f t="shared" si="1304"/>
        <v>0.020450766547452-0.305062768059452i</v>
      </c>
      <c r="L2548" t="str">
        <f t="shared" si="1305"/>
        <v>0.00264059351373057-0.0333958007724136i</v>
      </c>
      <c r="M2548" t="str">
        <f t="shared" si="1306"/>
        <v>0.0230913600611826-0.338458568831866i</v>
      </c>
      <c r="N2548" t="str">
        <f t="shared" si="1307"/>
        <v>-4.52389510526242i</v>
      </c>
      <c r="O2548" t="str">
        <f t="shared" si="1308"/>
        <v>-0.187379660322261+0.982287566294878i</v>
      </c>
      <c r="P2548" t="str">
        <f t="shared" si="1309"/>
        <v>1.18737966032226-0.982287566294878i</v>
      </c>
      <c r="Q2548" t="str">
        <f t="shared" si="1310"/>
        <v>-1.18737966032226+5.5061826715573i</v>
      </c>
      <c r="R2548" t="str">
        <f t="shared" si="1311"/>
        <v>-0.214906166192723-0.169301402680041i</v>
      </c>
      <c r="S2548" t="str">
        <f t="shared" si="1312"/>
        <v>0.476993400906325i</v>
      </c>
      <c r="T2548" t="str">
        <f t="shared" si="1313"/>
        <v>0.080755651842564-0.102508823088007i</v>
      </c>
      <c r="U2548" t="e">
        <f t="shared" si="1314"/>
        <v>#DIV/0!</v>
      </c>
      <c r="V2548" t="str">
        <f t="shared" si="1315"/>
        <v>1.33333333333333E-06-0.000172806670023773i</v>
      </c>
      <c r="W2548" t="e">
        <f t="shared" si="1316"/>
        <v>#DIV/0!</v>
      </c>
      <c r="X2548" t="e">
        <f t="shared" si="1317"/>
        <v>#DIV/0!</v>
      </c>
      <c r="Y2548" t="str">
        <f t="shared" si="1318"/>
        <v>0.00083+0.617260124577322i</v>
      </c>
      <c r="Z2548" t="e">
        <f t="shared" si="1319"/>
        <v>#DIV/0!</v>
      </c>
      <c r="AA2548" t="e">
        <f t="shared" si="1320"/>
        <v>#DIV/0!</v>
      </c>
      <c r="AB2548" t="str">
        <f t="shared" si="1321"/>
        <v>0.497958490026981-0.632093699879499i</v>
      </c>
      <c r="AC2548" t="str">
        <f t="shared" si="1322"/>
        <v>0.797561009759882-0.183134221088532i</v>
      </c>
      <c r="AD2548" t="str">
        <f t="shared" si="1323"/>
        <v>0.76594730879881-0.616658199271605i</v>
      </c>
      <c r="AE2548" t="e">
        <f t="shared" si="1324"/>
        <v>#DIV/0!</v>
      </c>
      <c r="AF2548" t="str">
        <f t="shared" si="1325"/>
        <v>-19.3659187509891-0.74267697817404i</v>
      </c>
      <c r="AG2548" t="e">
        <f t="shared" si="1326"/>
        <v>#DIV/0!</v>
      </c>
      <c r="AH2548" t="e">
        <f t="shared" si="1327"/>
        <v>#DIV/0!</v>
      </c>
      <c r="AI2548" t="e">
        <f t="shared" si="1328"/>
        <v>#DIV/0!</v>
      </c>
      <c r="AJ2548" t="e">
        <f t="shared" si="1329"/>
        <v>#DIV/0!</v>
      </c>
      <c r="AK2548"/>
      <c r="AL2548"/>
      <c r="AM2548"/>
      <c r="AN2548"/>
    </row>
    <row r="2549" spans="1:40" x14ac:dyDescent="0.25">
      <c r="A2549"/>
      <c r="B2549">
        <f t="shared" si="1330"/>
        <v>615000</v>
      </c>
      <c r="C2549" s="186" t="str">
        <f t="shared" si="1298"/>
        <v>-2.60058499379429E-07+0.00512502764574904i</v>
      </c>
      <c r="D2549" s="158" t="str">
        <f t="shared" si="1299"/>
        <v>-7.6666686604485+0.0392918786174093i</v>
      </c>
      <c r="E2549" t="str">
        <f t="shared" si="1300"/>
        <v>7.99883735795996-0.0964353907223078i</v>
      </c>
      <c r="F2549" t="str">
        <f t="shared" si="1301"/>
        <v>0.999200755474048+9.62813014170998E-06i</v>
      </c>
      <c r="G2549">
        <f t="shared" si="1296"/>
        <v>1</v>
      </c>
      <c r="H2549" t="str">
        <f t="shared" si="1302"/>
        <v>11.699432101811+0.780774336423143i</v>
      </c>
      <c r="I2549" t="str">
        <f t="shared" si="1303"/>
        <v>2415.09935244715i</v>
      </c>
      <c r="J2549" t="str">
        <f t="shared" si="1297"/>
        <v>-7894.14932853328+528.346455136159i</v>
      </c>
      <c r="K2549" t="str">
        <f t="shared" si="1304"/>
        <v>0.0203845936438005-0.304571034141151i</v>
      </c>
      <c r="L2549" t="str">
        <f t="shared" si="1305"/>
        <v>0.00263206633801428-0.0333421718016143i</v>
      </c>
      <c r="M2549" t="str">
        <f t="shared" si="1306"/>
        <v>0.0230166599818148-0.337913205942765i</v>
      </c>
      <c r="N2549" t="str">
        <f t="shared" si="1307"/>
        <v>-4.53126301259999i</v>
      </c>
      <c r="O2549" t="str">
        <f t="shared" si="1308"/>
        <v>-0.180137236007866+0.983641487638381i</v>
      </c>
      <c r="P2549" t="str">
        <f t="shared" si="1309"/>
        <v>1.18013723600787-0.983641487638381i</v>
      </c>
      <c r="Q2549" t="str">
        <f t="shared" si="1310"/>
        <v>-1.18013723600787+5.51490450023837i</v>
      </c>
      <c r="R2549" t="str">
        <f t="shared" si="1311"/>
        <v>-0.214337571973593-0.168124305000429i</v>
      </c>
      <c r="S2549" t="str">
        <f t="shared" si="1312"/>
        <v>0.477770263122785i</v>
      </c>
      <c r="T2549" t="str">
        <f t="shared" si="1313"/>
        <v>0.0803247934373903-0.102404118158922i</v>
      </c>
      <c r="U2549" t="e">
        <f t="shared" si="1314"/>
        <v>#DIV/0!</v>
      </c>
      <c r="V2549" t="str">
        <f t="shared" si="1315"/>
        <v>1.33333333333333E-06-0.00017252568356845i</v>
      </c>
      <c r="W2549" t="e">
        <f t="shared" si="1316"/>
        <v>#DIV/0!</v>
      </c>
      <c r="X2549" t="e">
        <f t="shared" si="1317"/>
        <v>#DIV/0!</v>
      </c>
      <c r="Y2549" t="str">
        <f t="shared" si="1318"/>
        <v>0.00083+0.618265434226471i</v>
      </c>
      <c r="Z2549" t="e">
        <f t="shared" si="1319"/>
        <v>#DIV/0!</v>
      </c>
      <c r="AA2549" t="e">
        <f t="shared" si="1320"/>
        <v>#DIV/0!</v>
      </c>
      <c r="AB2549" t="str">
        <f t="shared" si="1321"/>
        <v>0.495301714978295-0.631448064469519i</v>
      </c>
      <c r="AC2549" t="str">
        <f t="shared" si="1322"/>
        <v>0.798025551310816-0.181902815813335i</v>
      </c>
      <c r="AD2549" t="str">
        <f t="shared" si="1323"/>
        <v>0.761457174320734-0.617695585723573i</v>
      </c>
      <c r="AE2549" t="e">
        <f t="shared" si="1324"/>
        <v>#DIV/0!</v>
      </c>
      <c r="AF2549" t="str">
        <f t="shared" si="1325"/>
        <v>-19.3661007622595-0.741482457805734i</v>
      </c>
      <c r="AG2549" t="e">
        <f t="shared" si="1326"/>
        <v>#DIV/0!</v>
      </c>
      <c r="AH2549" t="e">
        <f t="shared" si="1327"/>
        <v>#DIV/0!</v>
      </c>
      <c r="AI2549" t="e">
        <f t="shared" si="1328"/>
        <v>#DIV/0!</v>
      </c>
      <c r="AJ2549" t="e">
        <f t="shared" si="1329"/>
        <v>#DIV/0!</v>
      </c>
      <c r="AK2549"/>
      <c r="AL2549"/>
      <c r="AM2549"/>
      <c r="AN2549"/>
    </row>
    <row r="2550" spans="1:40" x14ac:dyDescent="0.25">
      <c r="A2550"/>
      <c r="B2550">
        <f t="shared" si="1330"/>
        <v>616000</v>
      </c>
      <c r="C2550" s="186" t="str">
        <f t="shared" si="1298"/>
        <v>-2.59214838949986E-07+0.0051167077957175i</v>
      </c>
      <c r="D2550" s="158" t="str">
        <f t="shared" si="1299"/>
        <v>-7.66666865398044+0.0392280931005008i</v>
      </c>
      <c r="E2550" t="str">
        <f t="shared" si="1300"/>
        <v>7.99883357448802-0.0965921505473045i</v>
      </c>
      <c r="F2550" t="str">
        <f t="shared" si="1301"/>
        <v>0.999200755851491+9.64378108362709E-06i</v>
      </c>
      <c r="G2550">
        <f t="shared" si="1296"/>
        <v>1</v>
      </c>
      <c r="H2550" t="str">
        <f t="shared" si="1302"/>
        <v>11.6996132399074+0.779519845717505i</v>
      </c>
      <c r="I2550" t="str">
        <f t="shared" si="1303"/>
        <v>2419.02634326414i</v>
      </c>
      <c r="J2550" t="str">
        <f t="shared" si="1297"/>
        <v>-7919.8454851158+529.205555063209i</v>
      </c>
      <c r="K2550" t="str">
        <f t="shared" si="1304"/>
        <v>0.0203187409471191-0.304080875972774i</v>
      </c>
      <c r="L2550" t="str">
        <f t="shared" si="1305"/>
        <v>0.00262358031521934-0.0332887137074687i</v>
      </c>
      <c r="M2550" t="str">
        <f t="shared" si="1306"/>
        <v>0.0229423212623384-0.337369589680243i</v>
      </c>
      <c r="N2550" t="str">
        <f t="shared" si="1307"/>
        <v>-4.53863091993755i</v>
      </c>
      <c r="O2550" t="str">
        <f t="shared" si="1308"/>
        <v>-0.172885032797183+0.984942011204069i</v>
      </c>
      <c r="P2550" t="str">
        <f t="shared" si="1309"/>
        <v>1.17288503279718-0.984942011204069i</v>
      </c>
      <c r="Q2550" t="str">
        <f t="shared" si="1310"/>
        <v>-1.17288503279718+5.52357293114162i</v>
      </c>
      <c r="R2550" t="str">
        <f t="shared" si="1311"/>
        <v>-0.213766591387623-0.166950162284899i</v>
      </c>
      <c r="S2550" t="str">
        <f t="shared" si="1312"/>
        <v>0.478547125339244i</v>
      </c>
      <c r="T2550" t="str">
        <f t="shared" si="1313"/>
        <v>0.0798935202363587-0.102297387802116i</v>
      </c>
      <c r="U2550" t="e">
        <f t="shared" si="1314"/>
        <v>#DIV/0!</v>
      </c>
      <c r="V2550" t="str">
        <f t="shared" si="1315"/>
        <v>1.33333333333333E-06-0.000172245609406813i</v>
      </c>
      <c r="W2550" t="e">
        <f t="shared" si="1316"/>
        <v>#DIV/0!</v>
      </c>
      <c r="X2550" t="e">
        <f t="shared" si="1317"/>
        <v>#DIV/0!</v>
      </c>
      <c r="Y2550" t="str">
        <f t="shared" si="1318"/>
        <v>0.00083+0.61927074387562i</v>
      </c>
      <c r="Z2550" t="e">
        <f t="shared" si="1319"/>
        <v>#DIV/0!</v>
      </c>
      <c r="AA2550" t="e">
        <f t="shared" si="1320"/>
        <v>#DIV/0!</v>
      </c>
      <c r="AB2550" t="str">
        <f t="shared" si="1321"/>
        <v>0.492642382200034-0.630789939792143i</v>
      </c>
      <c r="AC2550" t="str">
        <f t="shared" si="1322"/>
        <v>0.798493016637776-0.180674343789685i</v>
      </c>
      <c r="AD2550" t="str">
        <f t="shared" si="1323"/>
        <v>0.756957750630008-0.618699330647569i</v>
      </c>
      <c r="AE2550" t="e">
        <f t="shared" si="1324"/>
        <v>#DIV/0!</v>
      </c>
      <c r="AF2550" t="str">
        <f t="shared" si="1325"/>
        <v>-19.3662818938878-0.740291752617004i</v>
      </c>
      <c r="AG2550" t="e">
        <f t="shared" si="1326"/>
        <v>#DIV/0!</v>
      </c>
      <c r="AH2550" t="e">
        <f t="shared" si="1327"/>
        <v>#DIV/0!</v>
      </c>
      <c r="AI2550" t="e">
        <f t="shared" si="1328"/>
        <v>#DIV/0!</v>
      </c>
      <c r="AJ2550" t="e">
        <f t="shared" si="1329"/>
        <v>#DIV/0!</v>
      </c>
      <c r="AK2550"/>
      <c r="AL2550"/>
      <c r="AM2550"/>
      <c r="AN2550"/>
    </row>
    <row r="2551" spans="1:40" x14ac:dyDescent="0.25">
      <c r="A2551"/>
      <c r="B2551">
        <f t="shared" si="1330"/>
        <v>617000</v>
      </c>
      <c r="C2551" s="186" t="str">
        <f t="shared" si="1298"/>
        <v>-2.58375277272061E-07+0.00510841491440548i</v>
      </c>
      <c r="D2551" s="158" t="str">
        <f t="shared" si="1299"/>
        <v>-7.66666864754382+0.0391645143437754i</v>
      </c>
      <c r="E2551" t="str">
        <f t="shared" si="1300"/>
        <v>7.99882978487268-0.0967489101496554i</v>
      </c>
      <c r="F2551" t="str">
        <f t="shared" si="1301"/>
        <v>0.999200756229544+9.65943200335063E-06i</v>
      </c>
      <c r="G2551">
        <f t="shared" si="1296"/>
        <v>1</v>
      </c>
      <c r="H2551" t="str">
        <f t="shared" si="1302"/>
        <v>11.6997935039797+0.778269358806144i</v>
      </c>
      <c r="I2551" t="str">
        <f t="shared" si="1303"/>
        <v>2422.95333408113i</v>
      </c>
      <c r="J2551" t="str">
        <f t="shared" si="1297"/>
        <v>-7945.58339012494+530.064654990261i</v>
      </c>
      <c r="K2551" t="str">
        <f t="shared" si="1304"/>
        <v>0.0202532063976777-0.303592286026158i</v>
      </c>
      <c r="L2551" t="str">
        <f t="shared" si="1305"/>
        <v>0.00261513518150904-0.0332354256798943i</v>
      </c>
      <c r="M2551" t="str">
        <f t="shared" si="1306"/>
        <v>0.0228683415791867-0.336827711706052i</v>
      </c>
      <c r="N2551" t="str">
        <f t="shared" si="1307"/>
        <v>-4.54599882727511i</v>
      </c>
      <c r="O2551" t="str">
        <f t="shared" si="1308"/>
        <v>-0.165623444381945+0.986189066391968i</v>
      </c>
      <c r="P2551" t="str">
        <f t="shared" si="1309"/>
        <v>1.16562344438195-0.986189066391968i</v>
      </c>
      <c r="Q2551" t="str">
        <f t="shared" si="1310"/>
        <v>-1.16562344438195+5.53218789366708i</v>
      </c>
      <c r="R2551" t="str">
        <f t="shared" si="1311"/>
        <v>-0.213193215418468-0.165778974238543i</v>
      </c>
      <c r="S2551" t="str">
        <f t="shared" si="1312"/>
        <v>0.479323987555705i</v>
      </c>
      <c r="T2551" t="str">
        <f t="shared" si="1313"/>
        <v>0.0794618389849129-0.102188622134202i</v>
      </c>
      <c r="U2551" t="e">
        <f t="shared" si="1314"/>
        <v>#DIV/0!</v>
      </c>
      <c r="V2551" t="str">
        <f t="shared" si="1315"/>
        <v>1.33333333333333E-06-0.000171966443103074i</v>
      </c>
      <c r="W2551" t="e">
        <f t="shared" si="1316"/>
        <v>#DIV/0!</v>
      </c>
      <c r="X2551" t="e">
        <f t="shared" si="1317"/>
        <v>#DIV/0!</v>
      </c>
      <c r="Y2551" t="str">
        <f t="shared" si="1318"/>
        <v>0.00083+0.620276053524769i</v>
      </c>
      <c r="Z2551" t="e">
        <f t="shared" si="1319"/>
        <v>#DIV/0!</v>
      </c>
      <c r="AA2551" t="e">
        <f t="shared" si="1320"/>
        <v>#DIV/0!</v>
      </c>
      <c r="AB2551" t="str">
        <f t="shared" si="1321"/>
        <v>0.489980533286202-0.630119264904065i</v>
      </c>
      <c r="AC2551" t="str">
        <f t="shared" si="1322"/>
        <v>0.798963412102805-0.179448804392755i</v>
      </c>
      <c r="AD2551" t="str">
        <f t="shared" si="1323"/>
        <v>0.752449296384608-0.619669350062769i</v>
      </c>
      <c r="AE2551" t="e">
        <f t="shared" si="1324"/>
        <v>#DIV/0!</v>
      </c>
      <c r="AF2551" t="str">
        <f t="shared" si="1325"/>
        <v>-19.3664621515235-0.739104844462369i</v>
      </c>
      <c r="AG2551" t="e">
        <f t="shared" si="1326"/>
        <v>#DIV/0!</v>
      </c>
      <c r="AH2551" t="e">
        <f t="shared" si="1327"/>
        <v>#DIV/0!</v>
      </c>
      <c r="AI2551" t="e">
        <f t="shared" si="1328"/>
        <v>#DIV/0!</v>
      </c>
      <c r="AJ2551" t="e">
        <f t="shared" si="1329"/>
        <v>#DIV/0!</v>
      </c>
      <c r="AK2551"/>
      <c r="AL2551"/>
      <c r="AM2551"/>
      <c r="AN2551"/>
    </row>
    <row r="2552" spans="1:40" x14ac:dyDescent="0.25">
      <c r="A2552"/>
      <c r="B2552">
        <f t="shared" si="1330"/>
        <v>618000</v>
      </c>
      <c r="C2552" s="186" t="str">
        <f t="shared" si="1298"/>
        <v>-2.57539787837992E-07+0.00510014887089686i</v>
      </c>
      <c r="D2552" s="158" t="str">
        <f t="shared" si="1299"/>
        <v>-7.66666864113839+0.0391011413435426i</v>
      </c>
      <c r="E2552" t="str">
        <f t="shared" si="1300"/>
        <v>7.99882598911395-0.0969056695289997i</v>
      </c>
      <c r="F2552" t="str">
        <f t="shared" si="1301"/>
        <v>0.999200756608214+9.67508290084481E-06i</v>
      </c>
      <c r="G2552">
        <f t="shared" si="1296"/>
        <v>1</v>
      </c>
      <c r="H2552" t="str">
        <f t="shared" si="1302"/>
        <v>11.6999728996323+0.777022856654078i</v>
      </c>
      <c r="I2552" t="str">
        <f t="shared" si="1303"/>
        <v>2426.88032489812i</v>
      </c>
      <c r="J2552" t="str">
        <f t="shared" si="1297"/>
        <v>-7971.36304356069+530.923754917311i</v>
      </c>
      <c r="K2552" t="str">
        <f t="shared" si="1304"/>
        <v>0.0201879879522575-0.303105256820798i</v>
      </c>
      <c r="L2552" t="str">
        <f t="shared" si="1305"/>
        <v>0.00260673067515316-0.0331823069138857i</v>
      </c>
      <c r="M2552" t="str">
        <f t="shared" si="1306"/>
        <v>0.0227947186274107-0.336287563734684i</v>
      </c>
      <c r="N2552" t="str">
        <f t="shared" si="1307"/>
        <v>-4.55336673461267i</v>
      </c>
      <c r="O2552" t="str">
        <f t="shared" si="1308"/>
        <v>-0.158352864963386+0.98738258550467i</v>
      </c>
      <c r="P2552" t="str">
        <f t="shared" si="1309"/>
        <v>1.15835286496339-0.98738258550467i</v>
      </c>
      <c r="Q2552" t="str">
        <f t="shared" si="1310"/>
        <v>-1.15835286496339+5.54074932011734i</v>
      </c>
      <c r="R2552" t="str">
        <f t="shared" si="1311"/>
        <v>-0.212617435044057-0.164610740758007i</v>
      </c>
      <c r="S2552" t="str">
        <f t="shared" si="1312"/>
        <v>0.480100849772164i</v>
      </c>
      <c r="T2552" t="str">
        <f t="shared" si="1313"/>
        <v>0.0790297565195446-0.10207781124103i</v>
      </c>
      <c r="U2552" t="e">
        <f t="shared" si="1314"/>
        <v>#DIV/0!</v>
      </c>
      <c r="V2552" t="str">
        <f t="shared" si="1315"/>
        <v>1.33333333333333E-06-0.000171688180250157i</v>
      </c>
      <c r="W2552" t="e">
        <f t="shared" si="1316"/>
        <v>#DIV/0!</v>
      </c>
      <c r="X2552" t="e">
        <f t="shared" si="1317"/>
        <v>#DIV/0!</v>
      </c>
      <c r="Y2552" t="str">
        <f t="shared" si="1318"/>
        <v>0.00083+0.621281363173917i</v>
      </c>
      <c r="Z2552" t="e">
        <f t="shared" si="1319"/>
        <v>#DIV/0!</v>
      </c>
      <c r="AA2552" t="e">
        <f t="shared" si="1320"/>
        <v>#DIV/0!</v>
      </c>
      <c r="AB2552" t="str">
        <f t="shared" si="1321"/>
        <v>0.487316210392228-0.629435978672284i</v>
      </c>
      <c r="AC2552" t="str">
        <f t="shared" si="1322"/>
        <v>0.799436744103808-0.178226197189025i</v>
      </c>
      <c r="AD2552" t="str">
        <f t="shared" si="1323"/>
        <v>0.74793207102461-0.620605562049863i</v>
      </c>
      <c r="AE2552" t="e">
        <f t="shared" si="1324"/>
        <v>#DIV/0!</v>
      </c>
      <c r="AF2552" t="str">
        <f t="shared" si="1325"/>
        <v>-19.3666415407707-0.737921715310535i</v>
      </c>
      <c r="AG2552" t="e">
        <f t="shared" si="1326"/>
        <v>#DIV/0!</v>
      </c>
      <c r="AH2552" t="e">
        <f t="shared" si="1327"/>
        <v>#DIV/0!</v>
      </c>
      <c r="AI2552" t="e">
        <f t="shared" si="1328"/>
        <v>#DIV/0!</v>
      </c>
      <c r="AJ2552" t="e">
        <f t="shared" si="1329"/>
        <v>#DIV/0!</v>
      </c>
      <c r="AK2552"/>
      <c r="AL2552"/>
      <c r="AM2552"/>
      <c r="AN2552"/>
    </row>
    <row r="2553" spans="1:40" x14ac:dyDescent="0.25">
      <c r="A2553"/>
      <c r="B2553">
        <f t="shared" si="1330"/>
        <v>619000</v>
      </c>
      <c r="C2553" s="186" t="str">
        <f t="shared" si="1298"/>
        <v>-2.56708344354062E-07+0.00509190953512149i</v>
      </c>
      <c r="D2553" s="158" t="str">
        <f t="shared" si="1299"/>
        <v>-7.66666863476394+0.0390379731025981i</v>
      </c>
      <c r="E2553" t="str">
        <f t="shared" si="1300"/>
        <v>7.99882218721185-0.0970624286849761i</v>
      </c>
      <c r="F2553" t="str">
        <f t="shared" si="1301"/>
        <v>0.999200756987493+9.69073377607344E-06i</v>
      </c>
      <c r="G2553">
        <f t="shared" si="1296"/>
        <v>1</v>
      </c>
      <c r="H2553" t="str">
        <f t="shared" si="1302"/>
        <v>11.7001514324249+0.77578032034614i</v>
      </c>
      <c r="I2553" t="str">
        <f t="shared" si="1303"/>
        <v>2430.8073157151i</v>
      </c>
      <c r="J2553" t="str">
        <f t="shared" si="1297"/>
        <v>-7997.18444542307+531.782854844361i</v>
      </c>
      <c r="K2553" t="str">
        <f t="shared" si="1304"/>
        <v>0.0201230835839933-0.302619780923473i</v>
      </c>
      <c r="L2553" t="str">
        <f t="shared" si="1305"/>
        <v>0.00259836653650805-0.0331293566094767i</v>
      </c>
      <c r="M2553" t="str">
        <f t="shared" si="1306"/>
        <v>0.0227214501205014-0.33574913753295i</v>
      </c>
      <c r="N2553" t="str">
        <f t="shared" si="1307"/>
        <v>-4.56073464195023i</v>
      </c>
      <c r="O2553" t="str">
        <f t="shared" si="1308"/>
        <v>-0.151073689230818+0.988522503751022i</v>
      </c>
      <c r="P2553" t="str">
        <f t="shared" si="1309"/>
        <v>1.15107368923082-0.988522503751022i</v>
      </c>
      <c r="Q2553" t="str">
        <f t="shared" si="1310"/>
        <v>-1.15107368923082+5.54925714570125i</v>
      </c>
      <c r="R2553" t="str">
        <f t="shared" si="1311"/>
        <v>-0.212039241237276-0.163445461931916i</v>
      </c>
      <c r="S2553" t="str">
        <f t="shared" si="1312"/>
        <v>0.480877711988623i</v>
      </c>
      <c r="T2553" t="str">
        <f t="shared" si="1313"/>
        <v>0.0785972797687434-0.101964945177985i</v>
      </c>
      <c r="U2553" t="e">
        <f t="shared" si="1314"/>
        <v>#DIV/0!</v>
      </c>
      <c r="V2553" t="str">
        <f t="shared" si="1315"/>
        <v>1.33333333333333E-06-0.000171410816469462i</v>
      </c>
      <c r="W2553" t="e">
        <f t="shared" si="1316"/>
        <v>#DIV/0!</v>
      </c>
      <c r="X2553" t="e">
        <f t="shared" si="1317"/>
        <v>#DIV/0!</v>
      </c>
      <c r="Y2553" t="str">
        <f t="shared" si="1318"/>
        <v>0.00083+0.622286672823066i</v>
      </c>
      <c r="Z2553" t="e">
        <f t="shared" si="1319"/>
        <v>#DIV/0!</v>
      </c>
      <c r="AA2553" t="e">
        <f t="shared" si="1320"/>
        <v>#DIV/0!</v>
      </c>
      <c r="AB2553" t="str">
        <f t="shared" si="1321"/>
        <v>0.484649456240821-0.628740019775949i</v>
      </c>
      <c r="AC2553" t="str">
        <f t="shared" si="1322"/>
        <v>0.799913019073679-0.177006521936771i</v>
      </c>
      <c r="AD2553" t="str">
        <f t="shared" si="1323"/>
        <v>0.743406334754845-0.621507886758671i</v>
      </c>
      <c r="AE2553" t="e">
        <f t="shared" si="1324"/>
        <v>#DIV/0!</v>
      </c>
      <c r="AF2553" t="str">
        <f t="shared" si="1325"/>
        <v>-19.3668200671888-0.736742347243542i</v>
      </c>
      <c r="AG2553" t="e">
        <f t="shared" si="1326"/>
        <v>#DIV/0!</v>
      </c>
      <c r="AH2553" t="e">
        <f t="shared" si="1327"/>
        <v>#DIV/0!</v>
      </c>
      <c r="AI2553" t="e">
        <f t="shared" si="1328"/>
        <v>#DIV/0!</v>
      </c>
      <c r="AJ2553" t="e">
        <f t="shared" si="1329"/>
        <v>#DIV/0!</v>
      </c>
      <c r="AK2553"/>
      <c r="AL2553"/>
      <c r="AM2553"/>
      <c r="AN2553"/>
    </row>
    <row r="2554" spans="1:40" x14ac:dyDescent="0.25">
      <c r="A2554"/>
      <c r="B2554">
        <f t="shared" si="1330"/>
        <v>620000</v>
      </c>
      <c r="C2554" s="186" t="str">
        <f t="shared" si="1298"/>
        <v>-2.55880920738431E-07+0.00508369677784842i</v>
      </c>
      <c r="D2554" s="158" t="str">
        <f t="shared" si="1299"/>
        <v>-7.66666862842039+0.0389750086301712i</v>
      </c>
      <c r="E2554" t="str">
        <f t="shared" si="1300"/>
        <v>7.99881837916641-0.0972191876172235i</v>
      </c>
      <c r="F2554" t="str">
        <f t="shared" si="1301"/>
        <v>0.999200757367381+9.70638462900052E-06i</v>
      </c>
      <c r="G2554">
        <f t="shared" si="1296"/>
        <v>1</v>
      </c>
      <c r="H2554" t="str">
        <f t="shared" si="1302"/>
        <v>11.700329107873+0.77454173108606i</v>
      </c>
      <c r="I2554" t="str">
        <f t="shared" si="1303"/>
        <v>2434.73430653209i</v>
      </c>
      <c r="J2554" t="str">
        <f t="shared" si="1297"/>
        <v>-8023.04759571205+532.641954771412i</v>
      </c>
      <c r="K2554" t="str">
        <f t="shared" si="1304"/>
        <v>0.0200584912822168-0.302135850947875i</v>
      </c>
      <c r="L2554" t="str">
        <f t="shared" si="1305"/>
        <v>0.00259004250799664-0.0330765739717i</v>
      </c>
      <c r="M2554" t="str">
        <f t="shared" si="1306"/>
        <v>0.0226485337902134-0.335212424919575i</v>
      </c>
      <c r="N2554" t="str">
        <f t="shared" si="1307"/>
        <v>-4.56810254928779i</v>
      </c>
      <c r="O2554" t="str">
        <f t="shared" si="1308"/>
        <v>-0.143786312340214+0.989608759249635i</v>
      </c>
      <c r="P2554" t="str">
        <f t="shared" si="1309"/>
        <v>1.14378631234021-0.989608759249635i</v>
      </c>
      <c r="Q2554" t="str">
        <f t="shared" si="1310"/>
        <v>-1.14378631234021+5.55771130853743i</v>
      </c>
      <c r="R2554" t="str">
        <f t="shared" si="1311"/>
        <v>-0.211458624966644-0.162283138041301i</v>
      </c>
      <c r="S2554" t="str">
        <f t="shared" si="1312"/>
        <v>0.481654574205084i</v>
      </c>
      <c r="T2554" t="str">
        <f t="shared" si="1313"/>
        <v>0.0781644157539477-0.101850013970301i</v>
      </c>
      <c r="U2554" t="e">
        <f t="shared" si="1314"/>
        <v>#DIV/0!</v>
      </c>
      <c r="V2554" t="str">
        <f t="shared" si="1315"/>
        <v>1.33333333333333E-06-0.00017113434741064i</v>
      </c>
      <c r="W2554" t="e">
        <f t="shared" si="1316"/>
        <v>#DIV/0!</v>
      </c>
      <c r="X2554" t="e">
        <f t="shared" si="1317"/>
        <v>#DIV/0!</v>
      </c>
      <c r="Y2554" t="str">
        <f t="shared" si="1318"/>
        <v>0.00083+0.623291982472215i</v>
      </c>
      <c r="Z2554" t="e">
        <f t="shared" si="1319"/>
        <v>#DIV/0!</v>
      </c>
      <c r="AA2554" t="e">
        <f t="shared" si="1320"/>
        <v>#DIV/0!</v>
      </c>
      <c r="AB2554" t="str">
        <f t="shared" si="1321"/>
        <v>0.481980314127834-0.628031326708288i</v>
      </c>
      <c r="AC2554" t="str">
        <f t="shared" si="1322"/>
        <v>0.800392243479399-0.175789778586555i</v>
      </c>
      <c r="AD2554" t="str">
        <f t="shared" si="1323"/>
        <v>0.738872348527446-0.622376246415664i</v>
      </c>
      <c r="AE2554" t="e">
        <f t="shared" si="1324"/>
        <v>#DIV/0!</v>
      </c>
      <c r="AF2554" t="str">
        <f t="shared" si="1325"/>
        <v>-19.3669977362934-0.735566722455889i</v>
      </c>
      <c r="AG2554" t="e">
        <f t="shared" si="1326"/>
        <v>#DIV/0!</v>
      </c>
      <c r="AH2554" t="e">
        <f t="shared" si="1327"/>
        <v>#DIV/0!</v>
      </c>
      <c r="AI2554" t="e">
        <f t="shared" si="1328"/>
        <v>#DIV/0!</v>
      </c>
      <c r="AJ2554" t="e">
        <f t="shared" si="1329"/>
        <v>#DIV/0!</v>
      </c>
      <c r="AK2554"/>
      <c r="AL2554"/>
      <c r="AM2554"/>
      <c r="AN2554"/>
    </row>
    <row r="2555" spans="1:40" x14ac:dyDescent="0.25">
      <c r="A2555"/>
      <c r="B2555">
        <f t="shared" si="1330"/>
        <v>621000</v>
      </c>
      <c r="C2555" s="186" t="str">
        <f t="shared" si="1298"/>
        <v>-2.55057491119084E-07+0.0050755104706791i</v>
      </c>
      <c r="D2555" s="158" t="str">
        <f t="shared" si="1299"/>
        <v>-7.66666862210743+0.0389122469418731i</v>
      </c>
      <c r="E2555" t="str">
        <f t="shared" si="1300"/>
        <v>7.99881456497763-0.097375946325381i</v>
      </c>
      <c r="F2555" t="str">
        <f t="shared" si="1301"/>
        <v>0.999200757747887+9.72203545959027E-06i</v>
      </c>
      <c r="G2555">
        <f t="shared" si="1296"/>
        <v>1</v>
      </c>
      <c r="H2555" t="str">
        <f t="shared" si="1302"/>
        <v>11.7005059314479+0.773307070195467i</v>
      </c>
      <c r="I2555" t="str">
        <f t="shared" si="1303"/>
        <v>2438.66129734908i</v>
      </c>
      <c r="J2555" t="str">
        <f t="shared" si="1297"/>
        <v>-8048.95249442766+533.501054698462i</v>
      </c>
      <c r="K2555" t="str">
        <f t="shared" si="1304"/>
        <v>0.0199942090523009-0.301653459554238i</v>
      </c>
      <c r="L2555" t="str">
        <f t="shared" si="1305"/>
        <v>0.00258175833408867-0.0330239582105484i</v>
      </c>
      <c r="M2555" t="str">
        <f t="shared" si="1306"/>
        <v>0.0225759673863896-0.334677417764786i</v>
      </c>
      <c r="N2555" t="str">
        <f t="shared" si="1307"/>
        <v>-4.57547045662535i</v>
      </c>
      <c r="O2555" t="str">
        <f t="shared" si="1308"/>
        <v>-0.136491129892754+0.990641293032246i</v>
      </c>
      <c r="P2555" t="str">
        <f t="shared" si="1309"/>
        <v>1.13649112989275-0.990641293032246i</v>
      </c>
      <c r="Q2555" t="str">
        <f t="shared" si="1310"/>
        <v>-1.13649112989275+5.5661117496576i</v>
      </c>
      <c r="R2555" t="str">
        <f t="shared" si="1311"/>
        <v>-0.210875577197014-0.161123769560052i</v>
      </c>
      <c r="S2555" t="str">
        <f t="shared" si="1312"/>
        <v>0.482431436421544i</v>
      </c>
      <c r="T2555" t="str">
        <f t="shared" si="1313"/>
        <v>0.0777311715905097-0.101733007613378i</v>
      </c>
      <c r="U2555" t="e">
        <f t="shared" si="1314"/>
        <v>#DIV/0!</v>
      </c>
      <c r="V2555" t="str">
        <f t="shared" si="1315"/>
        <v>1.33333333333333E-06-0.000170858768751364i</v>
      </c>
      <c r="W2555" t="e">
        <f t="shared" si="1316"/>
        <v>#DIV/0!</v>
      </c>
      <c r="X2555" t="e">
        <f t="shared" si="1317"/>
        <v>#DIV/0!</v>
      </c>
      <c r="Y2555" t="str">
        <f t="shared" si="1318"/>
        <v>0.00083+0.624297292121364i</v>
      </c>
      <c r="Z2555" t="e">
        <f t="shared" si="1319"/>
        <v>#DIV/0!</v>
      </c>
      <c r="AA2555" t="e">
        <f t="shared" si="1320"/>
        <v>#DIV/0!</v>
      </c>
      <c r="AB2555" t="str">
        <f t="shared" si="1321"/>
        <v>0.479308827928216-0.627309837778565i</v>
      </c>
      <c r="AC2555" t="str">
        <f t="shared" si="1322"/>
        <v>0.800874423821139-0.174575967281732i</v>
      </c>
      <c r="AD2555" t="str">
        <f t="shared" si="1323"/>
        <v>0.734330374024351-0.623210565331246i</v>
      </c>
      <c r="AE2555" t="e">
        <f t="shared" si="1324"/>
        <v>#DIV/0!</v>
      </c>
      <c r="AF2555" t="str">
        <f t="shared" si="1325"/>
        <v>-19.3671745535553-0.734394823253594i</v>
      </c>
      <c r="AG2555" t="e">
        <f t="shared" si="1326"/>
        <v>#DIV/0!</v>
      </c>
      <c r="AH2555" t="e">
        <f t="shared" si="1327"/>
        <v>#DIV/0!</v>
      </c>
      <c r="AI2555" t="e">
        <f t="shared" si="1328"/>
        <v>#DIV/0!</v>
      </c>
      <c r="AJ2555" t="e">
        <f t="shared" si="1329"/>
        <v>#DIV/0!</v>
      </c>
      <c r="AK2555"/>
      <c r="AL2555"/>
      <c r="AM2555"/>
      <c r="AN2555"/>
    </row>
    <row r="2556" spans="1:40" x14ac:dyDescent="0.25">
      <c r="A2556"/>
      <c r="B2556">
        <f t="shared" si="1330"/>
        <v>622000</v>
      </c>
      <c r="C2556" s="186" t="str">
        <f t="shared" si="1298"/>
        <v>-2.54238029831817E-07+0.00506735048604066i</v>
      </c>
      <c r="D2556" s="158" t="str">
        <f t="shared" si="1299"/>
        <v>-7.6666686158249+0.0388496870596451i</v>
      </c>
      <c r="E2556" t="str">
        <f t="shared" si="1300"/>
        <v>7.99881074464554-0.0975327048090874i</v>
      </c>
      <c r="F2556" t="str">
        <f t="shared" si="1301"/>
        <v>0.999200758129012+9.73768626780668E-06i</v>
      </c>
      <c r="G2556">
        <f t="shared" si="1296"/>
        <v>1</v>
      </c>
      <c r="H2556" t="str">
        <f t="shared" si="1302"/>
        <v>11.7006819085775+0.772076319113057i</v>
      </c>
      <c r="I2556" t="str">
        <f t="shared" si="1303"/>
        <v>2442.58828816606i</v>
      </c>
      <c r="J2556" t="str">
        <f t="shared" si="1297"/>
        <v>-8074.89914156988+534.360154625514i</v>
      </c>
      <c r="K2556" t="str">
        <f t="shared" si="1304"/>
        <v>0.019930234915508-0.301172599448974i</v>
      </c>
      <c r="L2556" t="str">
        <f t="shared" si="1305"/>
        <v>0.0025735137612815-0.0329715085409378i</v>
      </c>
      <c r="M2556" t="str">
        <f t="shared" si="1306"/>
        <v>0.0225037486767895-0.334144107989912i</v>
      </c>
      <c r="N2556" t="str">
        <f t="shared" si="1307"/>
        <v>-4.58283836396291i</v>
      </c>
      <c r="O2556" t="str">
        <f t="shared" si="1308"/>
        <v>-0.129188537913346+0.991620049046918i</v>
      </c>
      <c r="P2556" t="str">
        <f t="shared" si="1309"/>
        <v>1.12918853791335-0.991620049046918i</v>
      </c>
      <c r="Q2556" t="str">
        <f t="shared" si="1310"/>
        <v>-1.12918853791335+5.57445841300983i</v>
      </c>
      <c r="R2556" t="str">
        <f t="shared" si="1311"/>
        <v>-0.210290088890287-0.159967357155362i</v>
      </c>
      <c r="S2556" t="str">
        <f t="shared" si="1312"/>
        <v>0.483208298638003i</v>
      </c>
      <c r="T2556" t="str">
        <f t="shared" si="1313"/>
        <v>0.0772975544886603-0.10161391607311i</v>
      </c>
      <c r="U2556" t="e">
        <f t="shared" si="1314"/>
        <v>#DIV/0!</v>
      </c>
      <c r="V2556" t="str">
        <f t="shared" si="1315"/>
        <v>1.33333333333333E-06-0.000170584076197101i</v>
      </c>
      <c r="W2556" t="e">
        <f t="shared" si="1316"/>
        <v>#DIV/0!</v>
      </c>
      <c r="X2556" t="e">
        <f t="shared" si="1317"/>
        <v>#DIV/0!</v>
      </c>
      <c r="Y2556" t="str">
        <f t="shared" si="1318"/>
        <v>0.00083+0.625302601770512i</v>
      </c>
      <c r="Z2556" t="e">
        <f t="shared" si="1319"/>
        <v>#DIV/0!</v>
      </c>
      <c r="AA2556" t="e">
        <f t="shared" si="1320"/>
        <v>#DIV/0!</v>
      </c>
      <c r="AB2556" t="str">
        <f t="shared" si="1321"/>
        <v>0.476635042101959-0.626575491114106i</v>
      </c>
      <c r="AC2556" t="str">
        <f t="shared" si="1322"/>
        <v>0.801359566631349-0.173365088358961i</v>
      </c>
      <c r="AD2556" t="str">
        <f t="shared" si="1323"/>
        <v>0.729780673639664-0.62401076990692i</v>
      </c>
      <c r="AE2556" t="e">
        <f t="shared" si="1324"/>
        <v>#DIV/0!</v>
      </c>
      <c r="AF2556" t="str">
        <f t="shared" si="1325"/>
        <v>-19.3673505244024-0.733226632053412i</v>
      </c>
      <c r="AG2556" t="e">
        <f t="shared" si="1326"/>
        <v>#DIV/0!</v>
      </c>
      <c r="AH2556" t="e">
        <f t="shared" si="1327"/>
        <v>#DIV/0!</v>
      </c>
      <c r="AI2556" t="e">
        <f t="shared" si="1328"/>
        <v>#DIV/0!</v>
      </c>
      <c r="AJ2556" t="e">
        <f t="shared" si="1329"/>
        <v>#DIV/0!</v>
      </c>
      <c r="AK2556"/>
      <c r="AL2556"/>
      <c r="AM2556"/>
      <c r="AN2556"/>
    </row>
    <row r="2557" spans="1:40" x14ac:dyDescent="0.25">
      <c r="A2557"/>
      <c r="B2557">
        <f t="shared" si="1330"/>
        <v>623000</v>
      </c>
      <c r="C2557" s="186" t="str">
        <f t="shared" si="1298"/>
        <v>-2.53422511418232E-07+0.00505921669717936i</v>
      </c>
      <c r="D2557" s="158" t="str">
        <f t="shared" si="1299"/>
        <v>-7.66666860957258+0.0387873280117084i</v>
      </c>
      <c r="E2557" t="str">
        <f t="shared" si="1300"/>
        <v>7.99880691817016-0.0976894630679816i</v>
      </c>
      <c r="F2557" t="str">
        <f t="shared" si="1301"/>
        <v>0.999200758510736+9.75333705361337E-06i</v>
      </c>
      <c r="G2557">
        <f t="shared" si="1296"/>
        <v>1</v>
      </c>
      <c r="H2557" t="str">
        <f t="shared" si="1302"/>
        <v>11.7008570446466+0.77084945939361i</v>
      </c>
      <c r="I2557" t="str">
        <f t="shared" si="1303"/>
        <v>2446.51527898305i</v>
      </c>
      <c r="J2557" t="str">
        <f t="shared" si="1297"/>
        <v>-8100.88753713872+535.219254552564i</v>
      </c>
      <c r="K2557" t="str">
        <f t="shared" si="1304"/>
        <v>0.0198665669088372-0.300693263384317i</v>
      </c>
      <c r="L2557" t="str">
        <f t="shared" si="1305"/>
        <v>0.00256530853808058-0.0329192241826671i</v>
      </c>
      <c r="M2557" t="str">
        <f t="shared" si="1306"/>
        <v>0.0224318754469178-0.333612487566984i</v>
      </c>
      <c r="N2557" t="str">
        <f t="shared" si="1307"/>
        <v>-4.59020627130047i</v>
      </c>
      <c r="O2557" t="str">
        <f t="shared" si="1308"/>
        <v>-0.121878932829133+0.992544974161086i</v>
      </c>
      <c r="P2557" t="str">
        <f t="shared" si="1309"/>
        <v>1.12187893282913-0.992544974161086i</v>
      </c>
      <c r="Q2557" t="str">
        <f t="shared" si="1310"/>
        <v>-1.12187893282913+5.58275124546156i</v>
      </c>
      <c r="R2557" t="str">
        <f t="shared" si="1311"/>
        <v>-0.209702151006136-0.158813901688197i</v>
      </c>
      <c r="S2557" t="str">
        <f t="shared" si="1312"/>
        <v>0.483985160854464i</v>
      </c>
      <c r="T2557" t="str">
        <f t="shared" si="1313"/>
        <v>0.0768635717544871-0.101492729286232i</v>
      </c>
      <c r="U2557" t="e">
        <f t="shared" si="1314"/>
        <v>#DIV/0!</v>
      </c>
      <c r="V2557" t="str">
        <f t="shared" si="1315"/>
        <v>1.33333333333333E-06-0.000170310265480894i</v>
      </c>
      <c r="W2557" t="e">
        <f t="shared" si="1316"/>
        <v>#DIV/0!</v>
      </c>
      <c r="X2557" t="e">
        <f t="shared" si="1317"/>
        <v>#DIV/0!</v>
      </c>
      <c r="Y2557" t="str">
        <f t="shared" si="1318"/>
        <v>0.00083+0.626307911419661i</v>
      </c>
      <c r="Z2557" t="e">
        <f t="shared" si="1319"/>
        <v>#DIV/0!</v>
      </c>
      <c r="AA2557" t="e">
        <f t="shared" si="1320"/>
        <v>#DIV/0!</v>
      </c>
      <c r="AB2557" t="str">
        <f t="shared" si="1321"/>
        <v>0.473959001700131-0.625828224662432i</v>
      </c>
      <c r="AC2557" t="str">
        <f t="shared" si="1322"/>
        <v>0.80184767847382-0.172157142348738i</v>
      </c>
      <c r="AD2557" t="str">
        <f t="shared" si="1323"/>
        <v>0.725223510462031-0.624776788642315i</v>
      </c>
      <c r="AE2557" t="e">
        <f t="shared" si="1324"/>
        <v>#DIV/0!</v>
      </c>
      <c r="AF2557" t="str">
        <f t="shared" si="1325"/>
        <v>-19.3675256542192-0.732062131381902i</v>
      </c>
      <c r="AG2557" t="e">
        <f t="shared" si="1326"/>
        <v>#DIV/0!</v>
      </c>
      <c r="AH2557" t="e">
        <f t="shared" si="1327"/>
        <v>#DIV/0!</v>
      </c>
      <c r="AI2557" t="e">
        <f t="shared" si="1328"/>
        <v>#DIV/0!</v>
      </c>
      <c r="AJ2557" t="e">
        <f t="shared" si="1329"/>
        <v>#DIV/0!</v>
      </c>
      <c r="AK2557"/>
      <c r="AL2557"/>
      <c r="AM2557"/>
      <c r="AN2557"/>
    </row>
    <row r="2558" spans="1:40" x14ac:dyDescent="0.25">
      <c r="A2558"/>
      <c r="B2558">
        <f t="shared" si="1330"/>
        <v>624000</v>
      </c>
      <c r="C2558" s="186" t="str">
        <f t="shared" si="1298"/>
        <v>-2.52610910623761E-07+0.00505110897815396i</v>
      </c>
      <c r="D2558" s="158" t="str">
        <f t="shared" si="1299"/>
        <v>-7.66666860335031+0.0387251688325137i</v>
      </c>
      <c r="E2558" t="str">
        <f t="shared" si="1300"/>
        <v>7.99880308555149-0.0978462211017026i</v>
      </c>
      <c r="F2558" t="str">
        <f t="shared" si="1301"/>
        <v>0.999200758893077+9.76898781697475E-06i</v>
      </c>
      <c r="G2558">
        <f t="shared" si="1296"/>
        <v>1</v>
      </c>
      <c r="H2558" t="str">
        <f t="shared" si="1302"/>
        <v>11.7010313449975+0.76962647270715i</v>
      </c>
      <c r="I2558" t="str">
        <f t="shared" si="1303"/>
        <v>2450.44226980004i</v>
      </c>
      <c r="J2558" t="str">
        <f t="shared" si="1297"/>
        <v>-8126.91768113417+536.078354479615i</v>
      </c>
      <c r="K2558" t="str">
        <f t="shared" si="1304"/>
        <v>0.0198032030848756-0.30021544415796i</v>
      </c>
      <c r="L2558" t="str">
        <f t="shared" si="1305"/>
        <v>0.00255714241498068-0.0328671043603828i</v>
      </c>
      <c r="M2558" t="str">
        <f t="shared" si="1306"/>
        <v>0.0223603454998563-0.333082548518343i</v>
      </c>
      <c r="N2558" t="str">
        <f t="shared" si="1307"/>
        <v>-4.59757417863803i</v>
      </c>
      <c r="O2558" t="str">
        <f t="shared" si="1308"/>
        <v>-0.114562711447969+0.993416018164439i</v>
      </c>
      <c r="P2558" t="str">
        <f t="shared" si="1309"/>
        <v>1.11456271144797-0.993416018164439i</v>
      </c>
      <c r="Q2558" t="str">
        <f t="shared" si="1310"/>
        <v>-1.11456271144797+5.59099019680247i</v>
      </c>
      <c r="R2558" t="str">
        <f t="shared" si="1311"/>
        <v>-0.209111754502754-0.157663404213778i</v>
      </c>
      <c r="S2558" t="str">
        <f t="shared" si="1312"/>
        <v>0.484762023070923i</v>
      </c>
      <c r="T2558" t="str">
        <f t="shared" si="1313"/>
        <v>0.0764292307909197-0.101369437160665i</v>
      </c>
      <c r="U2558" t="e">
        <f t="shared" si="1314"/>
        <v>#DIV/0!</v>
      </c>
      <c r="V2558" t="str">
        <f t="shared" si="1315"/>
        <v>1.33333333333333E-06-0.000170037332363136i</v>
      </c>
      <c r="W2558" t="e">
        <f t="shared" si="1316"/>
        <v>#DIV/0!</v>
      </c>
      <c r="X2558" t="e">
        <f t="shared" si="1317"/>
        <v>#DIV/0!</v>
      </c>
      <c r="Y2558" t="str">
        <f t="shared" si="1318"/>
        <v>0.00083+0.62731322106881i</v>
      </c>
      <c r="Z2558" t="e">
        <f t="shared" si="1319"/>
        <v>#DIV/0!</v>
      </c>
      <c r="AA2558" t="e">
        <f t="shared" si="1320"/>
        <v>#DIV/0!</v>
      </c>
      <c r="AB2558" t="str">
        <f t="shared" si="1321"/>
        <v>0.47128075237095-0.625067976193393i</v>
      </c>
      <c r="AC2558" t="str">
        <f t="shared" si="1322"/>
        <v>0.802338765942748-0.170952129975938i</v>
      </c>
      <c r="AD2558" t="str">
        <f t="shared" si="1323"/>
        <v>0.720659148256892-0.625508552141981i</v>
      </c>
      <c r="AE2558" t="e">
        <f t="shared" si="1324"/>
        <v>#DIV/0!</v>
      </c>
      <c r="AF2558" t="str">
        <f t="shared" si="1325"/>
        <v>-19.3676999483478-0.730901303874636i</v>
      </c>
      <c r="AG2558" t="e">
        <f t="shared" si="1326"/>
        <v>#DIV/0!</v>
      </c>
      <c r="AH2558" t="e">
        <f t="shared" si="1327"/>
        <v>#DIV/0!</v>
      </c>
      <c r="AI2558" t="e">
        <f t="shared" si="1328"/>
        <v>#DIV/0!</v>
      </c>
      <c r="AJ2558" t="e">
        <f t="shared" si="1329"/>
        <v>#DIV/0!</v>
      </c>
      <c r="AK2558"/>
      <c r="AL2558"/>
      <c r="AM2558"/>
      <c r="AN2558"/>
    </row>
    <row r="2559" spans="1:40" x14ac:dyDescent="0.25">
      <c r="A2559"/>
      <c r="B2559">
        <f t="shared" si="1330"/>
        <v>625000</v>
      </c>
      <c r="C2559" s="186" t="str">
        <f t="shared" si="1298"/>
        <v>-2.51803202395709E-07+0.00504302720382924i</v>
      </c>
      <c r="D2559" s="158" t="str">
        <f t="shared" si="1299"/>
        <v>-7.66666859715787+0.0386632085626909i</v>
      </c>
      <c r="E2559" t="str">
        <f t="shared" si="1300"/>
        <v>7.99879924678956-0.0980029789098893i</v>
      </c>
      <c r="F2559" t="str">
        <f t="shared" si="1301"/>
        <v>0.999200759276038+9.78463855785481E-06i</v>
      </c>
      <c r="G2559">
        <f t="shared" si="1296"/>
        <v>1</v>
      </c>
      <c r="H2559" t="str">
        <f t="shared" si="1302"/>
        <v>11.7012048149298+0.768407340837992i</v>
      </c>
      <c r="I2559" t="str">
        <f t="shared" si="1303"/>
        <v>2454.36926061703i</v>
      </c>
      <c r="J2559" t="str">
        <f t="shared" si="1297"/>
        <v>-8152.98957355625+536.937454406665i</v>
      </c>
      <c r="K2559" t="str">
        <f t="shared" si="1304"/>
        <v>0.0197401415116492-0.299739134612703i</v>
      </c>
      <c r="L2559" t="str">
        <f t="shared" si="1305"/>
        <v>0.00254901514444699-0.0328151483035404i</v>
      </c>
      <c r="M2559" t="str">
        <f t="shared" si="1306"/>
        <v>0.0222891566560962-0.332554282916243i</v>
      </c>
      <c r="N2559" t="str">
        <f t="shared" si="1307"/>
        <v>-4.6049420859756i</v>
      </c>
      <c r="O2559" t="str">
        <f t="shared" si="1308"/>
        <v>-0.107240270936871+0.994233133771645i</v>
      </c>
      <c r="P2559" t="str">
        <f t="shared" si="1309"/>
        <v>1.10724027093687-0.994233133771645i</v>
      </c>
      <c r="Q2559" t="str">
        <f t="shared" si="1310"/>
        <v>-1.10724027093687+5.59917521974725i</v>
      </c>
      <c r="R2559" t="str">
        <f t="shared" si="1311"/>
        <v>-0.208518890337609-0.156515865982054i</v>
      </c>
      <c r="S2559" t="str">
        <f t="shared" si="1312"/>
        <v>0.485538885287382i</v>
      </c>
      <c r="T2559" t="str">
        <f t="shared" si="1313"/>
        <v>0.0759945390987158-0.101244029575885i</v>
      </c>
      <c r="U2559" t="e">
        <f t="shared" si="1314"/>
        <v>#DIV/0!</v>
      </c>
      <c r="V2559" t="str">
        <f t="shared" si="1315"/>
        <v>1.33333333333333E-06-0.000169765272631355i</v>
      </c>
      <c r="W2559" t="e">
        <f t="shared" si="1316"/>
        <v>#DIV/0!</v>
      </c>
      <c r="X2559" t="e">
        <f t="shared" si="1317"/>
        <v>#DIV/0!</v>
      </c>
      <c r="Y2559" t="str">
        <f t="shared" si="1318"/>
        <v>0.00083+0.628318530717959i</v>
      </c>
      <c r="Z2559" t="e">
        <f t="shared" si="1319"/>
        <v>#DIV/0!</v>
      </c>
      <c r="AA2559" t="e">
        <f t="shared" si="1320"/>
        <v>#DIV/0!</v>
      </c>
      <c r="AB2559" t="str">
        <f t="shared" si="1321"/>
        <v>0.468600340365867-0.624294683301439i</v>
      </c>
      <c r="AC2559" t="str">
        <f t="shared" si="1322"/>
        <v>0.802832835661782-0.169750052160352i</v>
      </c>
      <c r="AD2559" t="str">
        <f t="shared" si="1323"/>
        <v>0.71608785144865-0.626205993122123i</v>
      </c>
      <c r="AE2559" t="e">
        <f t="shared" si="1324"/>
        <v>#DIV/0!</v>
      </c>
      <c r="AF2559" t="str">
        <f t="shared" si="1325"/>
        <v>-19.3678734120877-0.729744132275301i</v>
      </c>
      <c r="AG2559" t="e">
        <f t="shared" si="1326"/>
        <v>#DIV/0!</v>
      </c>
      <c r="AH2559" t="e">
        <f t="shared" si="1327"/>
        <v>#DIV/0!</v>
      </c>
      <c r="AI2559" t="e">
        <f t="shared" si="1328"/>
        <v>#DIV/0!</v>
      </c>
      <c r="AJ2559" t="e">
        <f t="shared" si="1329"/>
        <v>#DIV/0!</v>
      </c>
      <c r="AK2559"/>
      <c r="AL2559"/>
      <c r="AM2559"/>
      <c r="AN2559"/>
    </row>
    <row r="2560" spans="1:40" x14ac:dyDescent="0.25">
      <c r="A2560"/>
      <c r="B2560">
        <f t="shared" si="1330"/>
        <v>626000</v>
      </c>
      <c r="C2560" s="186" t="str">
        <f t="shared" si="1298"/>
        <v>-2.50999361881326E-07+0.00503497124986959i</v>
      </c>
      <c r="D2560" s="158" t="str">
        <f t="shared" si="1299"/>
        <v>-7.6666685909951+0.0386014462490002i</v>
      </c>
      <c r="E2560" t="str">
        <f t="shared" si="1300"/>
        <v>7.9987954018844-0.0981597364921807i</v>
      </c>
      <c r="F2560" t="str">
        <f t="shared" si="1301"/>
        <v>0.999200759659607+9.80028927621739E-06i</v>
      </c>
      <c r="G2560">
        <f t="shared" si="1296"/>
        <v>1</v>
      </c>
      <c r="H2560" t="str">
        <f t="shared" si="1302"/>
        <v>11.7013774597018+0.76719204568392i</v>
      </c>
      <c r="I2560" t="str">
        <f t="shared" si="1303"/>
        <v>2458.29625143401i</v>
      </c>
      <c r="J2560" t="str">
        <f t="shared" si="1297"/>
        <v>-8179.10321440494+537.796554333717i</v>
      </c>
      <c r="K2560" t="str">
        <f t="shared" si="1304"/>
        <v>0.0196773802724777-0.2992643276361i</v>
      </c>
      <c r="L2560" t="str">
        <f t="shared" si="1305"/>
        <v>0.00254092648089636-0.0327633552463668i</v>
      </c>
      <c r="M2560" t="str">
        <f t="shared" si="1306"/>
        <v>0.0222183067533741-0.332027682882467i</v>
      </c>
      <c r="N2560" t="str">
        <f t="shared" si="1307"/>
        <v>-4.61230999331316i</v>
      </c>
      <c r="O2560" t="str">
        <f t="shared" si="1308"/>
        <v>-0.0999120088004932+0.994996276624918i</v>
      </c>
      <c r="P2560" t="str">
        <f t="shared" si="1309"/>
        <v>1.09991200880049-0.994996276624918i</v>
      </c>
      <c r="Q2560" t="str">
        <f t="shared" si="1310"/>
        <v>-1.09991200880049+5.60730626993808i</v>
      </c>
      <c r="R2560" t="str">
        <f t="shared" si="1311"/>
        <v>-0.207923549468218-0.155371288438217i</v>
      </c>
      <c r="S2560" t="str">
        <f t="shared" si="1312"/>
        <v>0.486315747503843i</v>
      </c>
      <c r="T2560" t="str">
        <f t="shared" si="1313"/>
        <v>0.0755595042774667-0.101116496383289i</v>
      </c>
      <c r="U2560" t="e">
        <f t="shared" si="1314"/>
        <v>#DIV/0!</v>
      </c>
      <c r="V2560" t="str">
        <f t="shared" si="1315"/>
        <v>1.33333333333333E-06-0.000169494082099995i</v>
      </c>
      <c r="W2560" t="e">
        <f t="shared" si="1316"/>
        <v>#DIV/0!</v>
      </c>
      <c r="X2560" t="e">
        <f t="shared" si="1317"/>
        <v>#DIV/0!</v>
      </c>
      <c r="Y2560" t="str">
        <f t="shared" si="1318"/>
        <v>0.00083+0.629323840367107i</v>
      </c>
      <c r="Z2560" t="e">
        <f t="shared" si="1319"/>
        <v>#DIV/0!</v>
      </c>
      <c r="AA2560" t="e">
        <f t="shared" si="1320"/>
        <v>#DIV/0!</v>
      </c>
      <c r="AB2560" t="str">
        <f t="shared" si="1321"/>
        <v>0.465917812545762-0.623508283407878i</v>
      </c>
      <c r="AC2560" t="str">
        <f t="shared" si="1322"/>
        <v>0.803329894283061-0.168550910017263i</v>
      </c>
      <c r="AD2560" t="str">
        <f t="shared" si="1323"/>
        <v>0.711509885102827-0.626869046417033i</v>
      </c>
      <c r="AE2560" t="e">
        <f t="shared" si="1324"/>
        <v>#DIV/0!</v>
      </c>
      <c r="AF2560" t="str">
        <f t="shared" si="1325"/>
        <v>-19.3680460506969-0.72859059943492i</v>
      </c>
      <c r="AG2560" t="e">
        <f t="shared" si="1326"/>
        <v>#DIV/0!</v>
      </c>
      <c r="AH2560" t="e">
        <f t="shared" si="1327"/>
        <v>#DIV/0!</v>
      </c>
      <c r="AI2560" t="e">
        <f t="shared" si="1328"/>
        <v>#DIV/0!</v>
      </c>
      <c r="AJ2560" t="e">
        <f t="shared" si="1329"/>
        <v>#DIV/0!</v>
      </c>
      <c r="AK2560"/>
      <c r="AL2560"/>
      <c r="AM2560"/>
      <c r="AN2560"/>
    </row>
    <row r="2561" spans="1:40" x14ac:dyDescent="0.25">
      <c r="A2561"/>
      <c r="B2561">
        <f t="shared" si="1330"/>
        <v>627000</v>
      </c>
      <c r="C2561" s="186" t="str">
        <f t="shared" si="1298"/>
        <v>-2.50199364425891E-07+0.00502694099273258i</v>
      </c>
      <c r="D2561" s="158" t="str">
        <f t="shared" si="1299"/>
        <v>-7.66666858486176+0.0385398809442831i</v>
      </c>
      <c r="E2561" t="str">
        <f t="shared" si="1300"/>
        <v>7.998791550836-0.0983164938482156i</v>
      </c>
      <c r="F2561" t="str">
        <f t="shared" si="1301"/>
        <v>0.999200760043794+9.81593997202666E-06i</v>
      </c>
      <c r="G2561">
        <f t="shared" si="1296"/>
        <v>1</v>
      </c>
      <c r="H2561" t="str">
        <f t="shared" si="1302"/>
        <v>11.7015492845298+0.765980569255243i</v>
      </c>
      <c r="I2561" t="str">
        <f t="shared" si="1303"/>
        <v>2462.223242251i</v>
      </c>
      <c r="J2561" t="str">
        <f t="shared" si="1297"/>
        <v>-8205.25860368024+538.655654260767i</v>
      </c>
      <c r="K2561" t="str">
        <f t="shared" si="1304"/>
        <v>0.0196149174658286-0.298791016160118i</v>
      </c>
      <c r="L2561" t="str">
        <f t="shared" si="1305"/>
        <v>0.00253287618067921-0.0327117244278258i</v>
      </c>
      <c r="M2561" t="str">
        <f t="shared" si="1306"/>
        <v>0.0221477936465078-0.331502740587944i</v>
      </c>
      <c r="N2561" t="str">
        <f t="shared" si="1307"/>
        <v>-4.61967790065072i</v>
      </c>
      <c r="O2561" t="str">
        <f t="shared" si="1308"/>
        <v>-0.0925783228594946+0.995705405296428i</v>
      </c>
      <c r="P2561" t="str">
        <f t="shared" si="1309"/>
        <v>1.09257832285949-0.995705405296428i</v>
      </c>
      <c r="Q2561" t="str">
        <f t="shared" si="1310"/>
        <v>-1.09257832285949+5.61538330594715i</v>
      </c>
      <c r="R2561" t="str">
        <f t="shared" si="1311"/>
        <v>-0.207325722852934-0.154229673223193i</v>
      </c>
      <c r="S2561" t="str">
        <f t="shared" si="1312"/>
        <v>0.487092609720303i</v>
      </c>
      <c r="T2561" t="str">
        <f t="shared" si="1313"/>
        <v>0.0751241340265946-0.100986827406584i</v>
      </c>
      <c r="U2561" t="e">
        <f t="shared" si="1314"/>
        <v>#DIV/0!</v>
      </c>
      <c r="V2561" t="str">
        <f t="shared" si="1315"/>
        <v>1.33333333333333E-06-0.000169223756610202i</v>
      </c>
      <c r="W2561" t="e">
        <f t="shared" si="1316"/>
        <v>#DIV/0!</v>
      </c>
      <c r="X2561" t="e">
        <f t="shared" si="1317"/>
        <v>#DIV/0!</v>
      </c>
      <c r="Y2561" t="str">
        <f t="shared" si="1318"/>
        <v>0.00083+0.630329150016256i</v>
      </c>
      <c r="Z2561" t="e">
        <f t="shared" si="1319"/>
        <v>#DIV/0!</v>
      </c>
      <c r="AA2561" t="e">
        <f t="shared" si="1320"/>
        <v>#DIV/0!</v>
      </c>
      <c r="AB2561" t="str">
        <f t="shared" si="1321"/>
        <v>0.463233216387098-0.622708713763276i</v>
      </c>
      <c r="AC2561" t="str">
        <f t="shared" si="1322"/>
        <v>0.80382994848623-0.167354704858002i</v>
      </c>
      <c r="AD2561" t="str">
        <f t="shared" si="1323"/>
        <v>0.706925514908071-0.6274976489855i</v>
      </c>
      <c r="AE2561" t="e">
        <f t="shared" si="1324"/>
        <v>#DIV/0!</v>
      </c>
      <c r="AF2561" t="str">
        <f t="shared" si="1325"/>
        <v>-19.3682178693916-0.72744068831096i</v>
      </c>
      <c r="AG2561" t="e">
        <f t="shared" si="1326"/>
        <v>#DIV/0!</v>
      </c>
      <c r="AH2561" t="e">
        <f t="shared" si="1327"/>
        <v>#DIV/0!</v>
      </c>
      <c r="AI2561" t="e">
        <f t="shared" si="1328"/>
        <v>#DIV/0!</v>
      </c>
      <c r="AJ2561" t="e">
        <f t="shared" si="1329"/>
        <v>#DIV/0!</v>
      </c>
      <c r="AK2561"/>
      <c r="AL2561"/>
      <c r="AM2561"/>
      <c r="AN2561"/>
    </row>
    <row r="2562" spans="1:40" x14ac:dyDescent="0.25">
      <c r="A2562"/>
      <c r="B2562">
        <f t="shared" si="1330"/>
        <v>628000</v>
      </c>
      <c r="C2562" s="186" t="str">
        <f t="shared" si="1298"/>
        <v>-2.49403185570817E-07+0.00501893630966269i</v>
      </c>
      <c r="D2562" s="158" t="str">
        <f t="shared" si="1299"/>
        <v>-7.66666857875779+0.038478511707414i</v>
      </c>
      <c r="E2562" t="str">
        <f t="shared" si="1300"/>
        <v>7.9987876936444-0.0984732509776329i</v>
      </c>
      <c r="F2562" t="str">
        <f t="shared" si="1301"/>
        <v>0.99920076042859+9.83159064524645E-06i</v>
      </c>
      <c r="G2562">
        <f t="shared" si="1296"/>
        <v>1</v>
      </c>
      <c r="H2562" t="str">
        <f t="shared" si="1302"/>
        <v>11.7017202945894+0.764772893674008i</v>
      </c>
      <c r="I2562" t="str">
        <f t="shared" si="1303"/>
        <v>2466.15023306799i</v>
      </c>
      <c r="J2562" t="str">
        <f t="shared" si="1297"/>
        <v>-8231.45574138216+539.514754187818i</v>
      </c>
      <c r="K2562" t="str">
        <f t="shared" si="1304"/>
        <v>0.0195527512051743-0.298319193160785i</v>
      </c>
      <c r="L2562" t="str">
        <f t="shared" si="1305"/>
        <v>0.002524864002061-0.0326602550915792i</v>
      </c>
      <c r="M2562" t="str">
        <f t="shared" si="1306"/>
        <v>0.0220776152072353-0.330979448252364i</v>
      </c>
      <c r="N2562" t="str">
        <f t="shared" si="1307"/>
        <v>-4.62704580798828i</v>
      </c>
      <c r="O2562" t="str">
        <f t="shared" si="1308"/>
        <v>-0.0852396112289768+0.996360481290548i</v>
      </c>
      <c r="P2562" t="str">
        <f t="shared" si="1309"/>
        <v>1.08523961122898-0.996360481290548i</v>
      </c>
      <c r="Q2562" t="str">
        <f t="shared" si="1310"/>
        <v>-1.08523961122898+5.62340628927883i</v>
      </c>
      <c r="R2562" t="str">
        <f t="shared" si="1311"/>
        <v>-0.206725401451754-0.153091022174165i</v>
      </c>
      <c r="S2562" t="str">
        <f t="shared" si="1312"/>
        <v>0.487869471936762i</v>
      </c>
      <c r="T2562" t="str">
        <f t="shared" si="1313"/>
        <v>0.074688436146369-0.100855012442182i</v>
      </c>
      <c r="U2562" t="e">
        <f t="shared" si="1314"/>
        <v>#DIV/0!</v>
      </c>
      <c r="V2562" t="str">
        <f t="shared" si="1315"/>
        <v>1.33333333333333E-06-0.000168954292029613i</v>
      </c>
      <c r="W2562" t="e">
        <f t="shared" si="1316"/>
        <v>#DIV/0!</v>
      </c>
      <c r="X2562" t="e">
        <f t="shared" si="1317"/>
        <v>#DIV/0!</v>
      </c>
      <c r="Y2562" t="str">
        <f t="shared" si="1318"/>
        <v>0.00083+0.631334459665405i</v>
      </c>
      <c r="Z2562" t="e">
        <f t="shared" si="1319"/>
        <v>#DIV/0!</v>
      </c>
      <c r="AA2562" t="e">
        <f t="shared" si="1320"/>
        <v>#DIV/0!</v>
      </c>
      <c r="AB2562" t="str">
        <f t="shared" si="1321"/>
        <v>0.460546599988186-0.621895911449891i</v>
      </c>
      <c r="AC2562" t="str">
        <f t="shared" si="1322"/>
        <v>0.804333004977454-0.166161438190536i</v>
      </c>
      <c r="AD2562" t="str">
        <f t="shared" si="1323"/>
        <v>0.702335007158161-0.628091739916966i</v>
      </c>
      <c r="AE2562" t="e">
        <f t="shared" si="1324"/>
        <v>#DIV/0!</v>
      </c>
      <c r="AF2562" t="str">
        <f t="shared" si="1325"/>
        <v>-19.3683888733472-0.726294381966594i</v>
      </c>
      <c r="AG2562" t="e">
        <f t="shared" si="1326"/>
        <v>#DIV/0!</v>
      </c>
      <c r="AH2562" t="e">
        <f t="shared" si="1327"/>
        <v>#DIV/0!</v>
      </c>
      <c r="AI2562" t="e">
        <f t="shared" si="1328"/>
        <v>#DIV/0!</v>
      </c>
      <c r="AJ2562" t="e">
        <f t="shared" si="1329"/>
        <v>#DIV/0!</v>
      </c>
      <c r="AK2562"/>
      <c r="AL2562"/>
      <c r="AM2562"/>
      <c r="AN2562"/>
    </row>
    <row r="2563" spans="1:40" x14ac:dyDescent="0.25">
      <c r="A2563"/>
      <c r="B2563">
        <f t="shared" si="1330"/>
        <v>629000</v>
      </c>
      <c r="C2563" s="186" t="str">
        <f t="shared" si="1298"/>
        <v>-2.48610801051794E-07+0.00501095707868505i</v>
      </c>
      <c r="D2563" s="158" t="str">
        <f t="shared" si="1299"/>
        <v>-7.6666685726828+0.0384173376032521i</v>
      </c>
      <c r="E2563" t="str">
        <f t="shared" si="1300"/>
        <v>7.99878383030961-0.0986300078800717i</v>
      </c>
      <c r="F2563" t="str">
        <f t="shared" si="1301"/>
        <v>0.999200760813994+9.84724129584077E-06i</v>
      </c>
      <c r="G2563">
        <f t="shared" si="1296"/>
        <v>1</v>
      </c>
      <c r="H2563" t="str">
        <f t="shared" si="1302"/>
        <v>11.701890495015+0.763569001173027i</v>
      </c>
      <c r="I2563" t="str">
        <f t="shared" si="1303"/>
        <v>2470.07722388497i</v>
      </c>
      <c r="J2563" t="str">
        <f t="shared" si="1297"/>
        <v>-8257.6946275107+540.373854114868i</v>
      </c>
      <c r="K2563" t="str">
        <f t="shared" si="1304"/>
        <v>0.0194908796188504-0.297848851657848i</v>
      </c>
      <c r="L2563" t="str">
        <f t="shared" si="1305"/>
        <v>0.0025168897052045-0.032608946485953i</v>
      </c>
      <c r="M2563" t="str">
        <f t="shared" si="1306"/>
        <v>0.0220077693240549-0.330457798143801i</v>
      </c>
      <c r="N2563" t="str">
        <f t="shared" si="1307"/>
        <v>-4.63441371532584i</v>
      </c>
      <c r="O2563" t="str">
        <f t="shared" si="1308"/>
        <v>-0.0778962722968675+0.996961469045947i</v>
      </c>
      <c r="P2563" t="str">
        <f t="shared" si="1309"/>
        <v>1.07789627229687-0.996961469045947i</v>
      </c>
      <c r="Q2563" t="str">
        <f t="shared" si="1310"/>
        <v>-1.07789627229687+5.63137518437179i</v>
      </c>
      <c r="R2563" t="str">
        <f t="shared" si="1311"/>
        <v>-0.206122576227138-0.1519553373251i</v>
      </c>
      <c r="S2563" t="str">
        <f t="shared" si="1312"/>
        <v>0.488646334153223i</v>
      </c>
      <c r="T2563" t="str">
        <f t="shared" si="1313"/>
        <v>0.0742524185389265-0.100721041259609i</v>
      </c>
      <c r="U2563" t="e">
        <f t="shared" si="1314"/>
        <v>#DIV/0!</v>
      </c>
      <c r="V2563" t="str">
        <f t="shared" si="1315"/>
        <v>1.33333333333333E-06-0.000168685684252141i</v>
      </c>
      <c r="W2563" t="e">
        <f t="shared" si="1316"/>
        <v>#DIV/0!</v>
      </c>
      <c r="X2563" t="e">
        <f t="shared" si="1317"/>
        <v>#DIV/0!</v>
      </c>
      <c r="Y2563" t="str">
        <f t="shared" si="1318"/>
        <v>0.00083+0.632339769314554i</v>
      </c>
      <c r="Z2563" t="e">
        <f t="shared" si="1319"/>
        <v>#DIV/0!</v>
      </c>
      <c r="AA2563" t="e">
        <f t="shared" si="1320"/>
        <v>#DIV/0!</v>
      </c>
      <c r="AB2563" t="str">
        <f t="shared" si="1321"/>
        <v>0.457858012075472-0.621069813384194i</v>
      </c>
      <c r="AC2563" t="str">
        <f t="shared" si="1322"/>
        <v>0.804839070488405-0.164971111720051i</v>
      </c>
      <c r="AD2563" t="str">
        <f t="shared" si="1323"/>
        <v>0.697738628733927-0.628651260437565i</v>
      </c>
      <c r="AE2563" t="e">
        <f t="shared" si="1324"/>
        <v>#DIV/0!</v>
      </c>
      <c r="AF2563" t="str">
        <f t="shared" si="1325"/>
        <v>-19.3685590676978-0.725151663569775i</v>
      </c>
      <c r="AG2563" t="e">
        <f t="shared" si="1326"/>
        <v>#DIV/0!</v>
      </c>
      <c r="AH2563" t="e">
        <f t="shared" si="1327"/>
        <v>#DIV/0!</v>
      </c>
      <c r="AI2563" t="e">
        <f t="shared" si="1328"/>
        <v>#DIV/0!</v>
      </c>
      <c r="AJ2563" t="e">
        <f t="shared" si="1329"/>
        <v>#DIV/0!</v>
      </c>
      <c r="AK2563"/>
      <c r="AL2563"/>
      <c r="AM2563"/>
      <c r="AN2563"/>
    </row>
    <row r="2564" spans="1:40" x14ac:dyDescent="0.25">
      <c r="A2564"/>
      <c r="B2564">
        <f t="shared" si="1330"/>
        <v>630000</v>
      </c>
      <c r="C2564" s="186" t="str">
        <f t="shared" si="1298"/>
        <v>-2.47822186796929E-07+0.00500300317859923i</v>
      </c>
      <c r="D2564" s="158" t="str">
        <f t="shared" si="1299"/>
        <v>-7.66666856663679+0.0383563577025941i</v>
      </c>
      <c r="E2564" t="str">
        <f t="shared" si="1300"/>
        <v>7.99877996083164-0.0987867645551709i</v>
      </c>
      <c r="F2564" t="str">
        <f t="shared" si="1301"/>
        <v>0.999200761200017+9.86289192377382E-06i</v>
      </c>
      <c r="G2564">
        <f t="shared" si="1296"/>
        <v>1</v>
      </c>
      <c r="H2564" t="str">
        <f t="shared" si="1302"/>
        <v>11.7020598909014+0.762368874095161i</v>
      </c>
      <c r="I2564" t="str">
        <f t="shared" si="1303"/>
        <v>2474.00421470196i</v>
      </c>
      <c r="J2564" t="str">
        <f t="shared" si="1297"/>
        <v>-8283.97526206585+541.232954041918i</v>
      </c>
      <c r="K2564" t="str">
        <f t="shared" si="1304"/>
        <v>0.0194293008499161-0.297379984714446i</v>
      </c>
      <c r="L2564" t="str">
        <f t="shared" si="1305"/>
        <v>0.00250895305215187-0.0325577978639011i</v>
      </c>
      <c r="M2564" t="str">
        <f t="shared" si="1306"/>
        <v>0.021938253902068-0.329937782578347i</v>
      </c>
      <c r="N2564" t="str">
        <f t="shared" si="1307"/>
        <v>-4.6417816226634i</v>
      </c>
      <c r="O2564" t="str">
        <f t="shared" si="1308"/>
        <v>-0.0705487047022905+0.997508335937514i</v>
      </c>
      <c r="P2564" t="str">
        <f t="shared" si="1309"/>
        <v>1.07054870470229-0.997508335937514i</v>
      </c>
      <c r="Q2564" t="str">
        <f t="shared" si="1310"/>
        <v>-1.07054870470229+5.63928995860091i</v>
      </c>
      <c r="R2564" t="str">
        <f t="shared" si="1311"/>
        <v>-0.205517238144845-0.150822620907287i</v>
      </c>
      <c r="S2564" t="str">
        <f t="shared" si="1312"/>
        <v>0.489423196369682i</v>
      </c>
      <c r="T2564" t="str">
        <f t="shared" si="1313"/>
        <v>0.0738160892092972-0.100584903601919i</v>
      </c>
      <c r="U2564" t="e">
        <f t="shared" si="1314"/>
        <v>#DIV/0!</v>
      </c>
      <c r="V2564" t="str">
        <f t="shared" si="1315"/>
        <v>1.33333333333333E-06-0.000168417929197773i</v>
      </c>
      <c r="W2564" t="e">
        <f t="shared" si="1316"/>
        <v>#DIV/0!</v>
      </c>
      <c r="X2564" t="e">
        <f t="shared" si="1317"/>
        <v>#DIV/0!</v>
      </c>
      <c r="Y2564" t="str">
        <f t="shared" si="1318"/>
        <v>0.00083+0.633345078963702i</v>
      </c>
      <c r="Z2564" t="e">
        <f t="shared" si="1319"/>
        <v>#DIV/0!</v>
      </c>
      <c r="AA2564" t="e">
        <f t="shared" si="1320"/>
        <v>#DIV/0!</v>
      </c>
      <c r="AB2564" t="str">
        <f t="shared" si="1321"/>
        <v>0.45516750200987-0.620230356319427i</v>
      </c>
      <c r="AC2564" t="str">
        <f t="shared" si="1322"/>
        <v>0.805348151775253-0.163783727349568i</v>
      </c>
      <c r="AD2564" t="str">
        <f t="shared" si="1323"/>
        <v>0.693136647085104-0.629176153915918i</v>
      </c>
      <c r="AE2564" t="e">
        <f t="shared" si="1324"/>
        <v>#DIV/0!</v>
      </c>
      <c r="AF2564" t="str">
        <f t="shared" si="1325"/>
        <v>-19.3687284575382-0.724012516392567i</v>
      </c>
      <c r="AG2564" t="e">
        <f t="shared" si="1326"/>
        <v>#DIV/0!</v>
      </c>
      <c r="AH2564" t="e">
        <f t="shared" si="1327"/>
        <v>#DIV/0!</v>
      </c>
      <c r="AI2564" t="e">
        <f t="shared" si="1328"/>
        <v>#DIV/0!</v>
      </c>
      <c r="AJ2564" t="e">
        <f t="shared" si="1329"/>
        <v>#DIV/0!</v>
      </c>
      <c r="AK2564"/>
      <c r="AL2564"/>
      <c r="AM2564"/>
      <c r="AN2564"/>
    </row>
    <row r="2565" spans="1:40" x14ac:dyDescent="0.25">
      <c r="A2565"/>
      <c r="B2565">
        <f t="shared" si="1330"/>
        <v>631000</v>
      </c>
      <c r="C2565" s="186" t="str">
        <f t="shared" si="1298"/>
        <v>-2.4703731892492E-07+0.00499507448897306i</v>
      </c>
      <c r="D2565" s="158" t="str">
        <f t="shared" si="1299"/>
        <v>-7.66666856061946+0.0382955710821268i</v>
      </c>
      <c r="E2565" t="str">
        <f t="shared" si="1300"/>
        <v>7.99877608521053-0.0989435210025693i</v>
      </c>
      <c r="F2565" t="str">
        <f t="shared" si="1301"/>
        <v>0.999200761586649+9.87854252900942E-06i</v>
      </c>
      <c r="G2565">
        <f t="shared" ref="G2565:G2628" si="1331">IF($C$11=$C$7,$C$24,F2565)</f>
        <v>1</v>
      </c>
      <c r="H2565" t="str">
        <f t="shared" si="1302"/>
        <v>11.7022284873028+0.761172494892352i</v>
      </c>
      <c r="I2565" t="str">
        <f t="shared" si="1303"/>
        <v>2477.93120551895i</v>
      </c>
      <c r="J2565" t="str">
        <f t="shared" ref="J2565:J2628" si="1332">IMSUM(COMPLEX(0,2*PI()*B2565*$C$113*$C$112),COMPLEX(0,2*PI()*B2565*$C$113*$C$111),COMPLEX(0,2*PI()*B2565*$C$28*10^-12*$C$111),COMPLEX(-1*2*PI()*B2565*2*PI()*B2565*$C$113*$C$112*$C$28*10^-12*$C$111,0),COMPLEX(1,0))</f>
        <v>-8310.29764504763+542.09205396897i</v>
      </c>
      <c r="K2565" t="str">
        <f t="shared" si="1304"/>
        <v>0.0193680130560147-0.296912585436761i</v>
      </c>
      <c r="L2565" t="str">
        <f t="shared" si="1305"/>
        <v>0.00250105380680694-0.0325068084829687i</v>
      </c>
      <c r="M2565" t="str">
        <f t="shared" si="1306"/>
        <v>0.0218690668628216-0.32941939391973i</v>
      </c>
      <c r="N2565" t="str">
        <f t="shared" si="1307"/>
        <v>-4.64914953000096i</v>
      </c>
      <c r="O2565" t="str">
        <f t="shared" si="1308"/>
        <v>-0.063197307313926+0.998001052278137i</v>
      </c>
      <c r="P2565" t="str">
        <f t="shared" si="1309"/>
        <v>1.06319730731393-0.998001052278137i</v>
      </c>
      <c r="Q2565" t="str">
        <f t="shared" si="1310"/>
        <v>-1.06319730731393+5.6471505822791i</v>
      </c>
      <c r="R2565" t="str">
        <f t="shared" si="1311"/>
        <v>-0.20490937817479-0.149692875349883i</v>
      </c>
      <c r="S2565" t="str">
        <f t="shared" si="1312"/>
        <v>0.490200058586142i</v>
      </c>
      <c r="T2565" t="str">
        <f t="shared" si="1313"/>
        <v>0.0733794562664407-0.100446589186132i</v>
      </c>
      <c r="U2565" t="e">
        <f t="shared" si="1314"/>
        <v>#DIV/0!</v>
      </c>
      <c r="V2565" t="str">
        <f t="shared" si="1315"/>
        <v>1.33333333333333E-06-0.000168151022812356i</v>
      </c>
      <c r="W2565" t="e">
        <f t="shared" si="1316"/>
        <v>#DIV/0!</v>
      </c>
      <c r="X2565" t="e">
        <f t="shared" si="1317"/>
        <v>#DIV/0!</v>
      </c>
      <c r="Y2565" t="str">
        <f t="shared" si="1318"/>
        <v>0.00083+0.634350388612851i</v>
      </c>
      <c r="Z2565" t="e">
        <f t="shared" si="1319"/>
        <v>#DIV/0!</v>
      </c>
      <c r="AA2565" t="e">
        <f t="shared" si="1320"/>
        <v>#DIV/0!</v>
      </c>
      <c r="AB2565" t="str">
        <f t="shared" si="1321"/>
        <v>0.452475119793146-0.619377476848297i</v>
      </c>
      <c r="AC2565" t="str">
        <f t="shared" si="1322"/>
        <v>0.805860255617622-0.162599287180537i</v>
      </c>
      <c r="AD2565" t="str">
        <f t="shared" si="1323"/>
        <v>0.688529330212139-0.629666365868875i</v>
      </c>
      <c r="AE2565" t="e">
        <f t="shared" si="1324"/>
        <v>#DIV/0!</v>
      </c>
      <c r="AF2565" t="str">
        <f t="shared" si="1325"/>
        <v>-19.3688970479223-0.722876923810225i</v>
      </c>
      <c r="AG2565" t="e">
        <f t="shared" si="1326"/>
        <v>#DIV/0!</v>
      </c>
      <c r="AH2565" t="e">
        <f t="shared" si="1327"/>
        <v>#DIV/0!</v>
      </c>
      <c r="AI2565" t="e">
        <f t="shared" si="1328"/>
        <v>#DIV/0!</v>
      </c>
      <c r="AJ2565" t="e">
        <f t="shared" si="1329"/>
        <v>#DIV/0!</v>
      </c>
      <c r="AK2565"/>
      <c r="AL2565"/>
      <c r="AM2565"/>
      <c r="AN2565"/>
    </row>
    <row r="2566" spans="1:40" x14ac:dyDescent="0.25">
      <c r="A2566"/>
      <c r="B2566">
        <f t="shared" si="1330"/>
        <v>632000</v>
      </c>
      <c r="C2566" s="186" t="str">
        <f t="shared" ref="C2566:C2629" si="1333">IMPRODUCT(COMPLEX(-1,0),IMDIV(IMPRODUCT(G2566,COMPLEX($C$100+$C$101,0)),COMPLEX($C$100,2*PI()*B2566*$C$103*$C$102*(2*$C$100+$C$101))))</f>
        <v>-2.46256173743255E-07+0.00498717089013668i</v>
      </c>
      <c r="D2566" s="158" t="str">
        <f t="shared" ref="D2566:D2629" si="1334">IMPRODUCT(COMPLEX($C$106,0),IMSUB(C2566,G2566))</f>
        <v>-7.66666855463064+0.0382349768243812i</v>
      </c>
      <c r="E2566" t="str">
        <f t="shared" ref="E2566:E2629" si="1335">IMDIV(COMPLEX($C$20*10^3,0),COMPLEX(1,2*PI()*B2566*$C$20*1000*$C$29*10^-12))</f>
        <v>7.99877220344627-0.099100277221906i</v>
      </c>
      <c r="F2566" t="str">
        <f t="shared" ref="F2566:F2629" si="1336">IMDIV(COMPLEX($C$22*1000,0),IMSUM(COMPLEX($C$22*1000,0),E2566))</f>
        <v>0.999200761973899+9.89419311151177E-06i</v>
      </c>
      <c r="G2566">
        <f t="shared" si="1331"/>
        <v>1</v>
      </c>
      <c r="H2566" t="str">
        <f t="shared" ref="H2566:H2629" si="1337">IMPRODUCT(COMPLEX($C$108,0),IMPRODUCT(COMPLEX(-1,0),D2566),IMDIV(COMPLEX(0,2*PI()*B2566*$C$109*$C$110),COMPLEX(1,2*PI()*B2566*$C$109*$C$110)))</f>
        <v>11.7023962892342+0.759979846124852i</v>
      </c>
      <c r="I2566" t="str">
        <f t="shared" ref="I2566:I2629" si="1338">COMPLEX(0,2*PI()*B2566*$C$113*$C$112*$C$114)</f>
        <v>2481.85819633594i</v>
      </c>
      <c r="J2566" t="str">
        <f t="shared" si="1332"/>
        <v>-8336.66177645601+542.95115389602i</v>
      </c>
      <c r="K2566" t="str">
        <f t="shared" ref="K2566:K2629" si="1339">IMDIV(I2566,J2566)</f>
        <v>0.0193070144092373-0.296446646973696i</v>
      </c>
      <c r="L2566" t="str">
        <f t="shared" ref="L2566:L2629" si="1340">IMDIV(COMPLEX($C$117,0),COMPLEX(1,2*PI()*B2566*$C$115*$C$116))</f>
        <v>0.00249319173491804-0.0324559776052595i</v>
      </c>
      <c r="M2566" t="str">
        <f t="shared" ref="M2566:M2629" si="1341">IMSUM(K2566,L2566)</f>
        <v>0.0218002061441553-0.328902624578955i</v>
      </c>
      <c r="N2566" t="str">
        <f t="shared" ref="N2566:N2629" si="1342">COMPLEX(0,-2*PI()*B2566*$C$43)</f>
        <v>-4.65651743733852i</v>
      </c>
      <c r="O2566" t="str">
        <f t="shared" ref="O2566:O2629" si="1343">IMEXP(N2566)</f>
        <v>-0.0558424792083574+0.998439591320308i</v>
      </c>
      <c r="P2566" t="str">
        <f t="shared" ref="P2566:P2629" si="1344">IMSUB(COMPLEX(1,0),O2566)</f>
        <v>1.05584247920836-0.998439591320308i</v>
      </c>
      <c r="Q2566" t="str">
        <f t="shared" ref="Q2566:Q2629" si="1345">IMSUM(COMPLEX(0,2*PI()*B2566*$C$43),O2566,COMPLEX(-1,0))</f>
        <v>-1.05584247920836+5.65495702865883i</v>
      </c>
      <c r="R2566" t="str">
        <f t="shared" ref="R2566:R2629" si="1346">IMDIV(P2566,Q2566)</f>
        <v>-0.204298987291912-0.148566103280463i</v>
      </c>
      <c r="S2566" t="str">
        <f t="shared" ref="S2566:S2629" si="1347">IMDIV(COMPLEX(0,2*PI()*B2566*$C$123),COMPLEX($C$124,0))</f>
        <v>0.490976920802603i</v>
      </c>
      <c r="T2566" t="str">
        <f t="shared" ref="T2566:T2629" si="1348">IMPRODUCT(R2566,S2566)</f>
        <v>0.0729425279242832-0.100306087703673i</v>
      </c>
      <c r="U2566" t="e">
        <f t="shared" ref="U2566:U2629" si="1349">IMDIV(COMPLEX(1,2*PI()*B2566*$C$16*10^-3*$C$15*10^-6),COMPLEX(0,2*PI()*B2566*$C$15*10^-6))</f>
        <v>#DIV/0!</v>
      </c>
      <c r="V2566" t="str">
        <f t="shared" ref="V2566:V2629" si="1350">IMSUM(COMPLEX($C$18*10^-3,0),IMDIV(COMPLEX(1,0),COMPLEX(0,2*PI()*B2566*($C$17*1*10^-6))))</f>
        <v>1.33333333333333E-06-0.0001678849610674i</v>
      </c>
      <c r="W2566" t="e">
        <f t="shared" ref="W2566:W2629" si="1351">IMDIV(IMPRODUCT(U2566,V2566),IMSUM(U2566,V2566))</f>
        <v>#DIV/0!</v>
      </c>
      <c r="X2566" t="e">
        <f t="shared" ref="X2566:X2629" si="1352">IMDIV(IMPRODUCT(COMPLEX($C$19,0),W2566),IMSUM(COMPLEX($C$19,0),W2566))</f>
        <v>#DIV/0!</v>
      </c>
      <c r="Y2566" t="str">
        <f t="shared" ref="Y2566:Y2629" si="1353">COMPLEX($C$13*10^-3,2*PI()*B2566*$C$12*0.000001)</f>
        <v>0.00083+0.635355698262i</v>
      </c>
      <c r="Z2566" t="e">
        <f t="shared" ref="Z2566:Z2629" si="1354">IMPRODUCT(COMPLEX($C$6,0),IMDIV(X2566,IMSUM(X2566,Y2566)))</f>
        <v>#DIV/0!</v>
      </c>
      <c r="AA2566" t="e">
        <f t="shared" ref="AA2566:AA2629" si="1355">IMDIV(COMPLEX($C$6,0),IMSUM(X2566,Y2566))</f>
        <v>#DIV/0!</v>
      </c>
      <c r="AB2566" t="str">
        <f t="shared" ref="AB2566:AB2629" si="1356">IMPRODUCT(COMPLEX($C$119,0),T2566)</f>
        <v>0.449780916074316-0.618511111405687i</v>
      </c>
      <c r="AC2566" t="str">
        <f t="shared" ref="AC2566:AC2629" si="1357">IMSUM(COMPLEX(1,0),IMPRODUCT(AB2566,M2566))</f>
        <v>0.80637538881755-0.161417793513464i</v>
      </c>
      <c r="AD2566" t="str">
        <f t="shared" ref="AD2566:AD2629" si="1358">IMDIV(AB2566,AC2566)</f>
        <v>0.68391694664789-0.630121843966997i</v>
      </c>
      <c r="AE2566" t="e">
        <f t="shared" ref="AE2566:AE2629" si="1359">IMPRODUCT(AD2566,AA2566,X2566)</f>
        <v>#DIV/0!</v>
      </c>
      <c r="AF2566" t="str">
        <f t="shared" ref="AF2566:AF2629" si="1360">IMSUB(D2566,H2566)</f>
        <v>-19.3690648438648-0.721744869300471i</v>
      </c>
      <c r="AG2566" t="e">
        <f t="shared" ref="AG2566:AG2629" si="1361">IMSUM(COMPLEX(1,0),IMPRODUCT(AD2566,AA2566,COMPLEX($C$127,0)))</f>
        <v>#DIV/0!</v>
      </c>
      <c r="AH2566" t="e">
        <f t="shared" ref="AH2566:AH2629" si="1362">IMDIV(IMPRODUCT(AE2566,AF2566),AG2566)</f>
        <v>#DIV/0!</v>
      </c>
      <c r="AI2566" t="e">
        <f t="shared" ref="AI2566:AI2629" si="1363">20*LOG10(IMABS(AH2566))</f>
        <v>#DIV/0!</v>
      </c>
      <c r="AJ2566" t="e">
        <f t="shared" ref="AJ2566:AJ2629" si="1364">IMARGUMENT(AH2566)*180/PI()</f>
        <v>#DIV/0!</v>
      </c>
      <c r="AK2566"/>
      <c r="AL2566"/>
      <c r="AM2566"/>
      <c r="AN2566"/>
    </row>
    <row r="2567" spans="1:40" x14ac:dyDescent="0.25">
      <c r="A2567"/>
      <c r="B2567">
        <f t="shared" si="1330"/>
        <v>633000</v>
      </c>
      <c r="C2567" s="186" t="str">
        <f t="shared" si="1333"/>
        <v>-2.45478727746415E-07+0.00497929226317637i</v>
      </c>
      <c r="D2567" s="158" t="str">
        <f t="shared" si="1334"/>
        <v>-7.66666854867027+0.0381745740176855i</v>
      </c>
      <c r="E2567" t="str">
        <f t="shared" si="1335"/>
        <v>7.9987683155389-0.0992570332128198i</v>
      </c>
      <c r="F2567" t="str">
        <f t="shared" si="1336"/>
        <v>0.999200762361758+9.90984367124467E-06i</v>
      </c>
      <c r="G2567">
        <f t="shared" si="1331"/>
        <v>1</v>
      </c>
      <c r="H2567" t="str">
        <f t="shared" si="1337"/>
        <v>11.7025633016714+0.758790910460407i</v>
      </c>
      <c r="I2567" t="str">
        <f t="shared" si="1338"/>
        <v>2485.78518715292i</v>
      </c>
      <c r="J2567" t="str">
        <f t="shared" si="1332"/>
        <v>-8363.06765629102+543.810253823071i</v>
      </c>
      <c r="K2567" t="str">
        <f t="shared" si="1339"/>
        <v>0.0192463030959867-0.295982162516539i</v>
      </c>
      <c r="L2567" t="str">
        <f t="shared" si="1340"/>
        <v>0.00248536660406062-0.0324053044973995i</v>
      </c>
      <c r="M2567" t="str">
        <f t="shared" si="1341"/>
        <v>0.0217316697000473-0.328387467013939i</v>
      </c>
      <c r="N2567" t="str">
        <f t="shared" si="1342"/>
        <v>-4.66388534467608i</v>
      </c>
      <c r="O2567" t="str">
        <f t="shared" si="1343"/>
        <v>-0.0484846196484075+0.998823929257579i</v>
      </c>
      <c r="P2567" t="str">
        <f t="shared" si="1344"/>
        <v>1.04848461964841-0.998823929257579i</v>
      </c>
      <c r="Q2567" t="str">
        <f t="shared" si="1345"/>
        <v>-1.04848461964841+5.66270927393366i</v>
      </c>
      <c r="R2567" t="str">
        <f t="shared" si="1346"/>
        <v>-0.203686056477063-0.147442307525596i</v>
      </c>
      <c r="S2567" t="str">
        <f t="shared" si="1347"/>
        <v>0.491753783019062i</v>
      </c>
      <c r="T2567" t="str">
        <f t="shared" si="1348"/>
        <v>0.0725053125027717-0.10016338882083i</v>
      </c>
      <c r="U2567" t="e">
        <f t="shared" si="1349"/>
        <v>#DIV/0!</v>
      </c>
      <c r="V2567" t="str">
        <f t="shared" si="1350"/>
        <v>1.33333333333333E-06-0.000167619739959869i</v>
      </c>
      <c r="W2567" t="e">
        <f t="shared" si="1351"/>
        <v>#DIV/0!</v>
      </c>
      <c r="X2567" t="e">
        <f t="shared" si="1352"/>
        <v>#DIV/0!</v>
      </c>
      <c r="Y2567" t="str">
        <f t="shared" si="1353"/>
        <v>0.00083+0.636361007911148i</v>
      </c>
      <c r="Z2567" t="e">
        <f t="shared" si="1354"/>
        <v>#DIV/0!</v>
      </c>
      <c r="AA2567" t="e">
        <f t="shared" si="1355"/>
        <v>#DIV/0!</v>
      </c>
      <c r="AB2567" t="str">
        <f t="shared" si="1356"/>
        <v>0.447084942156146-0.61763119627148i</v>
      </c>
      <c r="AC2567" t="str">
        <f t="shared" si="1357"/>
        <v>0.806893558198422-0.160239248848547i</v>
      </c>
      <c r="AD2567" t="str">
        <f t="shared" si="1358"/>
        <v>0.679299765439358-0.630542538039905i</v>
      </c>
      <c r="AE2567" t="e">
        <f t="shared" si="1359"/>
        <v>#DIV/0!</v>
      </c>
      <c r="AF2567" t="str">
        <f t="shared" si="1360"/>
        <v>-19.3692318503417-0.720616336442721i</v>
      </c>
      <c r="AG2567" t="e">
        <f t="shared" si="1361"/>
        <v>#DIV/0!</v>
      </c>
      <c r="AH2567" t="e">
        <f t="shared" si="1362"/>
        <v>#DIV/0!</v>
      </c>
      <c r="AI2567" t="e">
        <f t="shared" si="1363"/>
        <v>#DIV/0!</v>
      </c>
      <c r="AJ2567" t="e">
        <f t="shared" si="1364"/>
        <v>#DIV/0!</v>
      </c>
      <c r="AK2567"/>
      <c r="AL2567"/>
      <c r="AM2567"/>
      <c r="AN2567"/>
    </row>
    <row r="2568" spans="1:40" x14ac:dyDescent="0.25">
      <c r="A2568"/>
      <c r="B2568">
        <f t="shared" si="1330"/>
        <v>634000</v>
      </c>
      <c r="C2568" s="186" t="str">
        <f t="shared" si="1333"/>
        <v>-2.44704957614108E-07+0.00497143848992868i</v>
      </c>
      <c r="D2568" s="158" t="str">
        <f t="shared" si="1334"/>
        <v>-7.66666854273803+0.0381143617561199i</v>
      </c>
      <c r="E2568" t="str">
        <f t="shared" si="1335"/>
        <v>7.99876442148842-0.0994137889749498i</v>
      </c>
      <c r="F2568" t="str">
        <f t="shared" si="1336"/>
        <v>0.999200762750225+9.92549420817216E-06i</v>
      </c>
      <c r="G2568">
        <f t="shared" si="1331"/>
        <v>1</v>
      </c>
      <c r="H2568" t="str">
        <f t="shared" si="1337"/>
        <v>11.702729529551+0.75760567067336i</v>
      </c>
      <c r="I2568" t="str">
        <f t="shared" si="1338"/>
        <v>2489.71217796991i</v>
      </c>
      <c r="J2568" t="str">
        <f t="shared" si="1332"/>
        <v>-8389.51528455264+544.669353750121i</v>
      </c>
      <c r="K2568" t="str">
        <f t="shared" si="1339"/>
        <v>0.019185877316844-0.295519125298646i</v>
      </c>
      <c r="L2568" t="str">
        <f t="shared" si="1340"/>
        <v>0.00247757818362012-0.0323547884305028i</v>
      </c>
      <c r="M2568" t="str">
        <f t="shared" si="1341"/>
        <v>0.0216634555004641-0.327873913729149i</v>
      </c>
      <c r="N2568" t="str">
        <f t="shared" si="1342"/>
        <v>-4.67125325201364i</v>
      </c>
      <c r="O2568" t="str">
        <f t="shared" si="1343"/>
        <v>-0.0411241280614644+0.999154045225852i</v>
      </c>
      <c r="P2568" t="str">
        <f t="shared" si="1344"/>
        <v>1.04112412806146-0.999154045225852i</v>
      </c>
      <c r="Q2568" t="str">
        <f t="shared" si="1345"/>
        <v>-1.04112412806146+5.67040729723949i</v>
      </c>
      <c r="R2568" t="str">
        <f t="shared" si="1346"/>
        <v>-0.20307057671791-0.146321491111407i</v>
      </c>
      <c r="S2568" t="str">
        <f t="shared" si="1347"/>
        <v>0.492530645235521i</v>
      </c>
      <c r="T2568" t="str">
        <f t="shared" si="1348"/>
        <v>0.0720678184289248-0.100018482179222i</v>
      </c>
      <c r="U2568" t="e">
        <f t="shared" si="1349"/>
        <v>#DIV/0!</v>
      </c>
      <c r="V2568" t="str">
        <f t="shared" si="1350"/>
        <v>1.33333333333333E-06-0.000167355355511982i</v>
      </c>
      <c r="W2568" t="e">
        <f t="shared" si="1351"/>
        <v>#DIV/0!</v>
      </c>
      <c r="X2568" t="e">
        <f t="shared" si="1352"/>
        <v>#DIV/0!</v>
      </c>
      <c r="Y2568" t="str">
        <f t="shared" si="1353"/>
        <v>0.00083+0.637366317560297i</v>
      </c>
      <c r="Z2568" t="e">
        <f t="shared" si="1354"/>
        <v>#DIV/0!</v>
      </c>
      <c r="AA2568" t="e">
        <f t="shared" si="1355"/>
        <v>#DIV/0!</v>
      </c>
      <c r="AB2568" t="str">
        <f t="shared" si="1356"/>
        <v>0.44438725000163-0.616737667573443i</v>
      </c>
      <c r="AC2568" t="str">
        <f t="shared" si="1357"/>
        <v>0.807414770603892-0.159063655886305i</v>
      </c>
      <c r="AD2568" t="str">
        <f t="shared" si="1358"/>
        <v>0.674678056129259-0.630928400081466i</v>
      </c>
      <c r="AE2568" t="e">
        <f t="shared" si="1359"/>
        <v>#DIV/0!</v>
      </c>
      <c r="AF2568" t="str">
        <f t="shared" si="1360"/>
        <v>-19.369398072289-0.71949130891724i</v>
      </c>
      <c r="AG2568" t="e">
        <f t="shared" si="1361"/>
        <v>#DIV/0!</v>
      </c>
      <c r="AH2568" t="e">
        <f t="shared" si="1362"/>
        <v>#DIV/0!</v>
      </c>
      <c r="AI2568" t="e">
        <f t="shared" si="1363"/>
        <v>#DIV/0!</v>
      </c>
      <c r="AJ2568" t="e">
        <f t="shared" si="1364"/>
        <v>#DIV/0!</v>
      </c>
      <c r="AK2568"/>
      <c r="AL2568"/>
      <c r="AM2568"/>
      <c r="AN2568"/>
    </row>
    <row r="2569" spans="1:40" x14ac:dyDescent="0.25">
      <c r="A2569"/>
      <c r="B2569">
        <f t="shared" si="1330"/>
        <v>635000</v>
      </c>
      <c r="C2569" s="186" t="str">
        <f t="shared" si="1333"/>
        <v>-2.43934840209527E-07+0.00496360945297452i</v>
      </c>
      <c r="D2569" s="158" t="str">
        <f t="shared" si="1334"/>
        <v>-7.66666853683378+0.0380543391394713i</v>
      </c>
      <c r="E2569" t="str">
        <f t="shared" si="1335"/>
        <v>7.99876052129487-0.0995705445079348i</v>
      </c>
      <c r="F2569" t="str">
        <f t="shared" si="1336"/>
        <v>0.99920076313931+9.94114472225842E-06i</v>
      </c>
      <c r="G2569">
        <f t="shared" si="1331"/>
        <v>1</v>
      </c>
      <c r="H2569" t="str">
        <f t="shared" si="1337"/>
        <v>11.7028949777716+0.756424109643921i</v>
      </c>
      <c r="I2569" t="str">
        <f t="shared" si="1338"/>
        <v>2493.6391687869i</v>
      </c>
      <c r="J2569" t="str">
        <f t="shared" si="1332"/>
        <v>-8416.00466124088+545.528453677172i</v>
      </c>
      <c r="K2569" t="str">
        <f t="shared" si="1339"/>
        <v>0.0191257352864352-0.295057528595109i</v>
      </c>
      <c r="L2569" t="str">
        <f t="shared" si="1340"/>
        <v>0.00246982624477538-0.0323044286801385i</v>
      </c>
      <c r="M2569" t="str">
        <f t="shared" si="1341"/>
        <v>0.0215955615312106-0.327361957275247i</v>
      </c>
      <c r="N2569" t="str">
        <f t="shared" si="1342"/>
        <v>-4.6786211593512i</v>
      </c>
      <c r="O2569" t="str">
        <f t="shared" si="1343"/>
        <v>-0.0337614040177973+0.999429921304514i</v>
      </c>
      <c r="P2569" t="str">
        <f t="shared" si="1344"/>
        <v>1.0337614040178-0.999429921304514i</v>
      </c>
      <c r="Q2569" t="str">
        <f t="shared" si="1345"/>
        <v>-1.0337614040178+5.67805108065571i</v>
      </c>
      <c r="R2569" t="str">
        <f t="shared" si="1346"/>
        <v>-0.202452539009863-0.145203657264172i</v>
      </c>
      <c r="S2569" t="str">
        <f t="shared" si="1347"/>
        <v>0.49330750745198i</v>
      </c>
      <c r="T2569" t="str">
        <f t="shared" si="1348"/>
        <v>0.0716300542379003-0.0998713573962803i</v>
      </c>
      <c r="U2569" t="e">
        <f t="shared" si="1349"/>
        <v>#DIV/0!</v>
      </c>
      <c r="V2569" t="str">
        <f t="shared" si="1350"/>
        <v>1.33333333333333E-06-0.000167091803771019i</v>
      </c>
      <c r="W2569" t="e">
        <f t="shared" si="1351"/>
        <v>#DIV/0!</v>
      </c>
      <c r="X2569" t="e">
        <f t="shared" si="1352"/>
        <v>#DIV/0!</v>
      </c>
      <c r="Y2569" t="str">
        <f t="shared" si="1353"/>
        <v>0.00083+0.638371627209446i</v>
      </c>
      <c r="Z2569" t="e">
        <f t="shared" si="1354"/>
        <v>#DIV/0!</v>
      </c>
      <c r="AA2569" t="e">
        <f t="shared" si="1355"/>
        <v>#DIV/0!</v>
      </c>
      <c r="AB2569" t="str">
        <f t="shared" si="1356"/>
        <v>0.441687892240573-0.615830461290197i</v>
      </c>
      <c r="AC2569" t="str">
        <f t="shared" si="1357"/>
        <v>0.807939032896795-0.157891017528239i</v>
      </c>
      <c r="AD2569" t="str">
        <f t="shared" si="1358"/>
        <v>0.670052088737632-0.631279384254779i</v>
      </c>
      <c r="AE2569" t="e">
        <f t="shared" si="1359"/>
        <v>#DIV/0!</v>
      </c>
      <c r="AF2569" t="str">
        <f t="shared" si="1360"/>
        <v>-19.3695635146054-0.71836977050445i</v>
      </c>
      <c r="AG2569" t="e">
        <f t="shared" si="1361"/>
        <v>#DIV/0!</v>
      </c>
      <c r="AH2569" t="e">
        <f t="shared" si="1362"/>
        <v>#DIV/0!</v>
      </c>
      <c r="AI2569" t="e">
        <f t="shared" si="1363"/>
        <v>#DIV/0!</v>
      </c>
      <c r="AJ2569" t="e">
        <f t="shared" si="1364"/>
        <v>#DIV/0!</v>
      </c>
      <c r="AK2569"/>
      <c r="AL2569"/>
      <c r="AM2569"/>
      <c r="AN2569"/>
    </row>
    <row r="2570" spans="1:40" x14ac:dyDescent="0.25">
      <c r="A2570"/>
      <c r="B2570">
        <f t="shared" si="1330"/>
        <v>636000</v>
      </c>
      <c r="C2570" s="186" t="str">
        <f t="shared" si="1333"/>
        <v>-2.43168352577611E-07+0.00495580503563324i</v>
      </c>
      <c r="D2570" s="158" t="str">
        <f t="shared" si="1334"/>
        <v>-7.66666853095735+0.0379945052731882i</v>
      </c>
      <c r="E2570" t="str">
        <f t="shared" si="1335"/>
        <v>7.99875661495825-0.0997272998114138i</v>
      </c>
      <c r="F2570" t="str">
        <f t="shared" si="1336"/>
        <v>0.999200763529004+9.95679521346727E-06i</v>
      </c>
      <c r="G2570">
        <f t="shared" si="1331"/>
        <v>1</v>
      </c>
      <c r="H2570" t="str">
        <f t="shared" si="1337"/>
        <v>11.7030596511936+0.755246210357301i</v>
      </c>
      <c r="I2570" t="str">
        <f t="shared" si="1338"/>
        <v>2497.56615960389i</v>
      </c>
      <c r="J2570" t="str">
        <f t="shared" si="1332"/>
        <v>-8442.53578635573+546.387553604223i</v>
      </c>
      <c r="K2570" t="str">
        <f t="shared" si="1339"/>
        <v>0.0190658752333006-0.294597365722442i</v>
      </c>
      <c r="L2570" t="str">
        <f t="shared" si="1340"/>
        <v>0.00246211056048164-0.0322542245262952i</v>
      </c>
      <c r="M2570" t="str">
        <f t="shared" si="1341"/>
        <v>0.0215279857937822-0.326851590248737i</v>
      </c>
      <c r="N2570" t="str">
        <f t="shared" si="1342"/>
        <v>-4.68598906668877i</v>
      </c>
      <c r="O2570" t="str">
        <f t="shared" si="1343"/>
        <v>-0.026396847208857+0.999651542517408i</v>
      </c>
      <c r="P2570" t="str">
        <f t="shared" si="1344"/>
        <v>1.02639684720886-0.999651542517408i</v>
      </c>
      <c r="Q2570" t="str">
        <f t="shared" si="1345"/>
        <v>-1.02639684720886+5.68564060920618i</v>
      </c>
      <c r="R2570" t="str">
        <f t="shared" si="1346"/>
        <v>-0.201831934357006-0.144088809410897i</v>
      </c>
      <c r="S2570" t="str">
        <f t="shared" si="1347"/>
        <v>0.494084369668441i</v>
      </c>
      <c r="T2570" t="str">
        <f t="shared" si="1348"/>
        <v>0.0711920285740592-0.0997220040657435i</v>
      </c>
      <c r="U2570" t="e">
        <f t="shared" si="1349"/>
        <v>#DIV/0!</v>
      </c>
      <c r="V2570" t="str">
        <f t="shared" si="1350"/>
        <v>1.33333333333333E-06-0.000166829080809114i</v>
      </c>
      <c r="W2570" t="e">
        <f t="shared" si="1351"/>
        <v>#DIV/0!</v>
      </c>
      <c r="X2570" t="e">
        <f t="shared" si="1352"/>
        <v>#DIV/0!</v>
      </c>
      <c r="Y2570" t="str">
        <f t="shared" si="1353"/>
        <v>0.00083+0.639376936858595i</v>
      </c>
      <c r="Z2570" t="e">
        <f t="shared" si="1354"/>
        <v>#DIV/0!</v>
      </c>
      <c r="AA2570" t="e">
        <f t="shared" si="1355"/>
        <v>#DIV/0!</v>
      </c>
      <c r="AB2570" t="str">
        <f t="shared" si="1356"/>
        <v>0.438986922176154-0.614909513254268i</v>
      </c>
      <c r="AC2570" t="str">
        <f t="shared" si="1357"/>
        <v>0.80846635195803-0.156721336877474i</v>
      </c>
      <c r="AD2570" t="str">
        <f t="shared" si="1358"/>
        <v>0.665422133743313-0.631595446897044i</v>
      </c>
      <c r="AE2570" t="e">
        <f t="shared" si="1359"/>
        <v>#DIV/0!</v>
      </c>
      <c r="AF2570" t="str">
        <f t="shared" si="1360"/>
        <v>-19.369728182151-0.717251705084113i</v>
      </c>
      <c r="AG2570" t="e">
        <f t="shared" si="1361"/>
        <v>#DIV/0!</v>
      </c>
      <c r="AH2570" t="e">
        <f t="shared" si="1362"/>
        <v>#DIV/0!</v>
      </c>
      <c r="AI2570" t="e">
        <f t="shared" si="1363"/>
        <v>#DIV/0!</v>
      </c>
      <c r="AJ2570" t="e">
        <f t="shared" si="1364"/>
        <v>#DIV/0!</v>
      </c>
      <c r="AK2570"/>
      <c r="AL2570"/>
      <c r="AM2570"/>
      <c r="AN2570"/>
    </row>
    <row r="2571" spans="1:40" x14ac:dyDescent="0.25">
      <c r="A2571"/>
      <c r="B2571">
        <f t="shared" si="1330"/>
        <v>637000</v>
      </c>
      <c r="C2571" s="186" t="str">
        <f t="shared" si="1333"/>
        <v>-2.42405471943338E-07+0.00494802512195691i</v>
      </c>
      <c r="D2571" s="158" t="str">
        <f t="shared" si="1334"/>
        <v>-7.66666852510861+0.0379348592683363i</v>
      </c>
      <c r="E2571" t="str">
        <f t="shared" si="1335"/>
        <v>7.99875270247858-0.0998840548850258i</v>
      </c>
      <c r="F2571" t="str">
        <f t="shared" si="1336"/>
        <v>0.999200763919317+9.97244568176292E-06i</v>
      </c>
      <c r="G2571">
        <f t="shared" si="1331"/>
        <v>1</v>
      </c>
      <c r="H2571" t="str">
        <f t="shared" si="1337"/>
        <v>11.7032235546393+0.754071955902957i</v>
      </c>
      <c r="I2571" t="str">
        <f t="shared" si="1338"/>
        <v>2501.49315042087i</v>
      </c>
      <c r="J2571" t="str">
        <f t="shared" si="1332"/>
        <v>-8469.1086598972+547.246653531274i</v>
      </c>
      <c r="K2571" t="str">
        <f t="shared" si="1339"/>
        <v>0.0190062953997646-0.294138630038259i</v>
      </c>
      <c r="L2571" t="str">
        <f t="shared" si="1340"/>
        <v>0.00245443090545436-0.0322041752533496i</v>
      </c>
      <c r="M2571" t="str">
        <f t="shared" si="1341"/>
        <v>0.021460726305219-0.326342805291609i</v>
      </c>
      <c r="N2571" t="str">
        <f t="shared" si="1342"/>
        <v>-4.69335697402633i</v>
      </c>
      <c r="O2571" t="str">
        <f t="shared" si="1343"/>
        <v>-0.0190308574256162+0.999818896833645i</v>
      </c>
      <c r="P2571" t="str">
        <f t="shared" si="1344"/>
        <v>1.01903085742562-0.999818896833645i</v>
      </c>
      <c r="Q2571" t="str">
        <f t="shared" si="1345"/>
        <v>-1.01903085742562+5.69317587085998i</v>
      </c>
      <c r="R2571" t="str">
        <f t="shared" si="1346"/>
        <v>-0.201208753773067-0.142976951179931i</v>
      </c>
      <c r="S2571" t="str">
        <f t="shared" si="1347"/>
        <v>0.494861231884901i</v>
      </c>
      <c r="T2571" t="str">
        <f t="shared" si="1348"/>
        <v>0.070753750192048-0.0995704117581657i</v>
      </c>
      <c r="U2571" t="e">
        <f t="shared" si="1349"/>
        <v>#DIV/0!</v>
      </c>
      <c r="V2571" t="str">
        <f t="shared" si="1350"/>
        <v>1.33333333333333E-06-0.000166567182723072i</v>
      </c>
      <c r="W2571" t="e">
        <f t="shared" si="1351"/>
        <v>#DIV/0!</v>
      </c>
      <c r="X2571" t="e">
        <f t="shared" si="1352"/>
        <v>#DIV/0!</v>
      </c>
      <c r="Y2571" t="str">
        <f t="shared" si="1353"/>
        <v>0.00083+0.640382246507743i</v>
      </c>
      <c r="Z2571" t="e">
        <f t="shared" si="1354"/>
        <v>#DIV/0!</v>
      </c>
      <c r="AA2571" t="e">
        <f t="shared" si="1355"/>
        <v>#DIV/0!</v>
      </c>
      <c r="AB2571" t="str">
        <f t="shared" si="1356"/>
        <v>0.436284393791599-0.613974759155219i</v>
      </c>
      <c r="AC2571" t="str">
        <f t="shared" si="1357"/>
        <v>0.808996734685446-0.155554617239442i</v>
      </c>
      <c r="AD2571" t="str">
        <f t="shared" si="1358"/>
        <v>0.66078846206543-0.631876546524197i</v>
      </c>
      <c r="AE2571" t="e">
        <f t="shared" si="1359"/>
        <v>#DIV/0!</v>
      </c>
      <c r="AF2571" t="str">
        <f t="shared" si="1360"/>
        <v>-19.3698920797479-0.716137096634621i</v>
      </c>
      <c r="AG2571" t="e">
        <f t="shared" si="1361"/>
        <v>#DIV/0!</v>
      </c>
      <c r="AH2571" t="e">
        <f t="shared" si="1362"/>
        <v>#DIV/0!</v>
      </c>
      <c r="AI2571" t="e">
        <f t="shared" si="1363"/>
        <v>#DIV/0!</v>
      </c>
      <c r="AJ2571" t="e">
        <f t="shared" si="1364"/>
        <v>#DIV/0!</v>
      </c>
      <c r="AK2571"/>
      <c r="AL2571"/>
      <c r="AM2571"/>
      <c r="AN2571"/>
    </row>
    <row r="2572" spans="1:40" x14ac:dyDescent="0.25">
      <c r="A2572"/>
      <c r="B2572">
        <f t="shared" si="1330"/>
        <v>638000</v>
      </c>
      <c r="C2572" s="186" t="str">
        <f t="shared" si="1333"/>
        <v>-2.41646175710035E-07+0.00494026959672452i</v>
      </c>
      <c r="D2572" s="158" t="str">
        <f t="shared" si="1334"/>
        <v>-7.66666851928738+0.0378754002415547i</v>
      </c>
      <c r="E2572" t="str">
        <f t="shared" si="1335"/>
        <v>7.99874878385588-0.10004080972841i</v>
      </c>
      <c r="F2572" t="str">
        <f t="shared" si="1336"/>
        <v>0.999200764310238+9.98809612710922E-06i</v>
      </c>
      <c r="G2572">
        <f t="shared" si="1331"/>
        <v>1</v>
      </c>
      <c r="H2572" t="str">
        <f t="shared" si="1337"/>
        <v>11.7033866928941+0.752901329473751i</v>
      </c>
      <c r="I2572" t="str">
        <f t="shared" si="1338"/>
        <v>2505.42014123786i</v>
      </c>
      <c r="J2572" t="str">
        <f t="shared" si="1332"/>
        <v>-8495.72328186529+548.105753458324i</v>
      </c>
      <c r="K2572" t="str">
        <f t="shared" si="1339"/>
        <v>0.018946994041808-0.293681314940969i</v>
      </c>
      <c r="L2572" t="str">
        <f t="shared" si="1340"/>
        <v>0.00244678705615272-0.0321542801500321i</v>
      </c>
      <c r="M2572" t="str">
        <f t="shared" si="1341"/>
        <v>0.0213937810979607-0.325835595091001i</v>
      </c>
      <c r="N2572" t="str">
        <f t="shared" si="1342"/>
        <v>-4.70072488136389i</v>
      </c>
      <c r="O2572" t="str">
        <f t="shared" si="1343"/>
        <v>-0.0116638345368089+0.99993197516826i</v>
      </c>
      <c r="P2572" t="str">
        <f t="shared" si="1344"/>
        <v>1.01166383453681-0.99993197516826i</v>
      </c>
      <c r="Q2572" t="str">
        <f t="shared" si="1345"/>
        <v>-1.01166383453681+5.70065685653215i</v>
      </c>
      <c r="R2572" t="str">
        <f t="shared" si="1346"/>
        <v>-0.200582988282382-0.14186808640157i</v>
      </c>
      <c r="S2572" t="str">
        <f t="shared" si="1347"/>
        <v>0.49563809410136i</v>
      </c>
      <c r="T2572" t="str">
        <f t="shared" si="1348"/>
        <v>0.0703152279578812-0.0994165700214352i</v>
      </c>
      <c r="U2572" t="e">
        <f t="shared" si="1349"/>
        <v>#DIV/0!</v>
      </c>
      <c r="V2572" t="str">
        <f t="shared" si="1350"/>
        <v>1.33333333333333E-06-0.000166306105634165i</v>
      </c>
      <c r="W2572" t="e">
        <f t="shared" si="1351"/>
        <v>#DIV/0!</v>
      </c>
      <c r="X2572" t="e">
        <f t="shared" si="1352"/>
        <v>#DIV/0!</v>
      </c>
      <c r="Y2572" t="str">
        <f t="shared" si="1353"/>
        <v>0.00083+0.641387556156892i</v>
      </c>
      <c r="Z2572" t="e">
        <f t="shared" si="1354"/>
        <v>#DIV/0!</v>
      </c>
      <c r="AA2572" t="e">
        <f t="shared" si="1355"/>
        <v>#DIV/0!</v>
      </c>
      <c r="AB2572" t="str">
        <f t="shared" si="1356"/>
        <v>0.433580361756855-0.613026134542854i</v>
      </c>
      <c r="AC2572" t="str">
        <f t="shared" si="1357"/>
        <v>0.809530187992694-0.154390862122555i</v>
      </c>
      <c r="AD2572" t="str">
        <f t="shared" si="1358"/>
        <v>0.656151345044819-0.6321226438354i</v>
      </c>
      <c r="AE2572" t="e">
        <f t="shared" si="1359"/>
        <v>#DIV/0!</v>
      </c>
      <c r="AF2572" t="str">
        <f t="shared" si="1360"/>
        <v>-19.3700552121815-0.715025929232196i</v>
      </c>
      <c r="AG2572" t="e">
        <f t="shared" si="1361"/>
        <v>#DIV/0!</v>
      </c>
      <c r="AH2572" t="e">
        <f t="shared" si="1362"/>
        <v>#DIV/0!</v>
      </c>
      <c r="AI2572" t="e">
        <f t="shared" si="1363"/>
        <v>#DIV/0!</v>
      </c>
      <c r="AJ2572" t="e">
        <f t="shared" si="1364"/>
        <v>#DIV/0!</v>
      </c>
      <c r="AK2572"/>
      <c r="AL2572"/>
      <c r="AM2572"/>
      <c r="AN2572"/>
    </row>
    <row r="2573" spans="1:40" x14ac:dyDescent="0.25">
      <c r="A2573"/>
      <c r="B2573">
        <f t="shared" si="1330"/>
        <v>639000</v>
      </c>
      <c r="C2573" s="186" t="str">
        <f t="shared" si="1333"/>
        <v>-2.40890441457705E-07+0.00493253834543635i</v>
      </c>
      <c r="D2573" s="158" t="str">
        <f t="shared" si="1334"/>
        <v>-7.66666851349338+0.037816127315012i</v>
      </c>
      <c r="E2573" t="str">
        <f t="shared" si="1335"/>
        <v>7.99874485909017-0.100197564341204i</v>
      </c>
      <c r="F2573" t="str">
        <f t="shared" si="1336"/>
        <v>0.999200764701778+0.0000100037465494702i</v>
      </c>
      <c r="G2573">
        <f t="shared" si="1331"/>
        <v>1</v>
      </c>
      <c r="H2573" t="str">
        <f t="shared" si="1337"/>
        <v>11.7035490707059+0.751734314365201i</v>
      </c>
      <c r="I2573" t="str">
        <f t="shared" si="1338"/>
        <v>2509.34713205485i</v>
      </c>
      <c r="J2573" t="str">
        <f t="shared" si="1332"/>
        <v>-8522.37965225999+548.964853385375i</v>
      </c>
      <c r="K2573" t="str">
        <f t="shared" si="1339"/>
        <v>0.0188879694289404-0.293225413869453i</v>
      </c>
      <c r="L2573" t="str">
        <f t="shared" si="1340"/>
        <v>0.00243917879076343-0.0321045385093938i</v>
      </c>
      <c r="M2573" t="str">
        <f t="shared" si="1341"/>
        <v>0.0213271482197038-0.325329952378847i</v>
      </c>
      <c r="N2573" t="str">
        <f t="shared" si="1342"/>
        <v>-4.70809278870145i</v>
      </c>
      <c r="O2573" t="str">
        <f t="shared" si="1343"/>
        <v>-0.00429617846726245+0.999990771382705i</v>
      </c>
      <c r="P2573" t="str">
        <f t="shared" si="1344"/>
        <v>1.00429617846726-0.999990771382705i</v>
      </c>
      <c r="Q2573" t="str">
        <f t="shared" si="1345"/>
        <v>-1.00429617846726+5.70808356008415i</v>
      </c>
      <c r="R2573" t="str">
        <f t="shared" si="1346"/>
        <v>-0.1999546289209-0.14076221910867i</v>
      </c>
      <c r="S2573" t="str">
        <f t="shared" si="1347"/>
        <v>0.496414956317821i</v>
      </c>
      <c r="T2573" t="str">
        <f t="shared" si="1348"/>
        <v>0.06987647085003-0.0992604683813147i</v>
      </c>
      <c r="U2573" t="e">
        <f t="shared" si="1349"/>
        <v>#DIV/0!</v>
      </c>
      <c r="V2573" t="str">
        <f t="shared" si="1350"/>
        <v>1.33333333333333E-06-0.000166045845687945i</v>
      </c>
      <c r="W2573" t="e">
        <f t="shared" si="1351"/>
        <v>#DIV/0!</v>
      </c>
      <c r="X2573" t="e">
        <f t="shared" si="1352"/>
        <v>#DIV/0!</v>
      </c>
      <c r="Y2573" t="str">
        <f t="shared" si="1353"/>
        <v>0.00083+0.642392865806041i</v>
      </c>
      <c r="Z2573" t="e">
        <f t="shared" si="1354"/>
        <v>#DIV/0!</v>
      </c>
      <c r="AA2573" t="e">
        <f t="shared" si="1355"/>
        <v>#DIV/0!</v>
      </c>
      <c r="AB2573" t="str">
        <f t="shared" si="1356"/>
        <v>0.430874881435302-0.612063574830542i</v>
      </c>
      <c r="AC2573" t="str">
        <f t="shared" si="1357"/>
        <v>0.810066718808071-0.153230075238881i</v>
      </c>
      <c r="AD2573" t="str">
        <f t="shared" si="1358"/>
        <v>0.651511054425363-0.632333701717406i</v>
      </c>
      <c r="AE2573" t="e">
        <f t="shared" si="1359"/>
        <v>#DIV/0!</v>
      </c>
      <c r="AF2573" t="str">
        <f t="shared" si="1360"/>
        <v>-19.3702175841993-0.713918187050189i</v>
      </c>
      <c r="AG2573" t="e">
        <f t="shared" si="1361"/>
        <v>#DIV/0!</v>
      </c>
      <c r="AH2573" t="e">
        <f t="shared" si="1362"/>
        <v>#DIV/0!</v>
      </c>
      <c r="AI2573" t="e">
        <f t="shared" si="1363"/>
        <v>#DIV/0!</v>
      </c>
      <c r="AJ2573" t="e">
        <f t="shared" si="1364"/>
        <v>#DIV/0!</v>
      </c>
      <c r="AK2573"/>
      <c r="AL2573"/>
      <c r="AM2573"/>
      <c r="AN2573"/>
    </row>
    <row r="2574" spans="1:40" x14ac:dyDescent="0.25">
      <c r="A2574"/>
      <c r="B2574">
        <f t="shared" si="1330"/>
        <v>640000</v>
      </c>
      <c r="C2574" s="186" t="str">
        <f t="shared" si="1333"/>
        <v>-2.40138246941368E-07+0.00492483125430829i</v>
      </c>
      <c r="D2574" s="158" t="str">
        <f t="shared" si="1334"/>
        <v>-7.66666850772659+0.0377570396163636i</v>
      </c>
      <c r="E2574" t="str">
        <f t="shared" si="1335"/>
        <v>7.99874092818147-0.100354318723049i</v>
      </c>
      <c r="F2574" t="str">
        <f t="shared" si="1336"/>
        <v>0.999200765093926+0.00001001939694881i</v>
      </c>
      <c r="G2574">
        <f t="shared" si="1331"/>
        <v>1</v>
      </c>
      <c r="H2574" t="str">
        <f t="shared" si="1337"/>
        <v>11.7037106927862+0.750570893974698i</v>
      </c>
      <c r="I2574" t="str">
        <f t="shared" si="1338"/>
        <v>2513.27412287183i</v>
      </c>
      <c r="J2574" t="str">
        <f t="shared" si="1332"/>
        <v>-8549.07777108132+549.823953312426i</v>
      </c>
      <c r="K2574" t="str">
        <f t="shared" si="1339"/>
        <v>0.0188292198440747-0.292770920302763i</v>
      </c>
      <c r="L2574" t="str">
        <f t="shared" si="1340"/>
        <v>0.00243160588918502-0.0320549496287752i</v>
      </c>
      <c r="M2574" t="str">
        <f t="shared" si="1341"/>
        <v>0.0212608257332597-0.324825869931538i</v>
      </c>
      <c r="N2574" t="str">
        <f t="shared" si="1342"/>
        <v>-4.71546069603901i</v>
      </c>
      <c r="O2574" t="str">
        <f t="shared" si="1343"/>
        <v>0.00307171082382555+0.999995282285179i</v>
      </c>
      <c r="P2574" t="str">
        <f t="shared" si="1344"/>
        <v>0.996928289176174-0.999995282285179i</v>
      </c>
      <c r="Q2574" t="str">
        <f t="shared" si="1345"/>
        <v>-0.996928289176174+5.71545597832419i</v>
      </c>
      <c r="R2574" t="str">
        <f t="shared" si="1346"/>
        <v>-0.199323666737187-0.139659353537282i</v>
      </c>
      <c r="S2574" t="str">
        <f t="shared" si="1347"/>
        <v>0.49719181853428i</v>
      </c>
      <c r="T2574" t="str">
        <f t="shared" si="1348"/>
        <v>0.0694374879605232-0.0991020963419828i</v>
      </c>
      <c r="U2574" t="e">
        <f t="shared" si="1349"/>
        <v>#DIV/0!</v>
      </c>
      <c r="V2574" t="str">
        <f t="shared" si="1350"/>
        <v>1.33333333333333E-06-0.000165786399054058i</v>
      </c>
      <c r="W2574" t="e">
        <f t="shared" si="1351"/>
        <v>#DIV/0!</v>
      </c>
      <c r="X2574" t="e">
        <f t="shared" si="1352"/>
        <v>#DIV/0!</v>
      </c>
      <c r="Y2574" t="str">
        <f t="shared" si="1353"/>
        <v>0.00083+0.64339817545519i</v>
      </c>
      <c r="Z2574" t="e">
        <f t="shared" si="1354"/>
        <v>#DIV/0!</v>
      </c>
      <c r="AA2574" t="e">
        <f t="shared" si="1355"/>
        <v>#DIV/0!</v>
      </c>
      <c r="AB2574" t="str">
        <f t="shared" si="1356"/>
        <v>0.428168008890547-0.611087015298561i</v>
      </c>
      <c r="AC2574" t="str">
        <f t="shared" si="1357"/>
        <v>0.810606334073357-0.152072260504847i</v>
      </c>
      <c r="AD2574" t="str">
        <f t="shared" si="1358"/>
        <v>0.646867862335337-0.632509685248634i</v>
      </c>
      <c r="AE2574" t="e">
        <f t="shared" si="1359"/>
        <v>#DIV/0!</v>
      </c>
      <c r="AF2574" t="str">
        <f t="shared" si="1360"/>
        <v>-19.3703792005128-0.712813854358334i</v>
      </c>
      <c r="AG2574" t="e">
        <f t="shared" si="1361"/>
        <v>#DIV/0!</v>
      </c>
      <c r="AH2574" t="e">
        <f t="shared" si="1362"/>
        <v>#DIV/0!</v>
      </c>
      <c r="AI2574" t="e">
        <f t="shared" si="1363"/>
        <v>#DIV/0!</v>
      </c>
      <c r="AJ2574" t="e">
        <f t="shared" si="1364"/>
        <v>#DIV/0!</v>
      </c>
      <c r="AK2574"/>
      <c r="AL2574"/>
      <c r="AM2574"/>
      <c r="AN2574"/>
    </row>
    <row r="2575" spans="1:40" x14ac:dyDescent="0.25">
      <c r="A2575"/>
      <c r="B2575">
        <f t="shared" si="1330"/>
        <v>641000</v>
      </c>
      <c r="C2575" s="186" t="str">
        <f t="shared" si="1333"/>
        <v>-2.39389570089425E-07+0.00491714821026625i</v>
      </c>
      <c r="D2575" s="158" t="str">
        <f t="shared" si="1334"/>
        <v>-7.66666850198671+0.0376981362787079i</v>
      </c>
      <c r="E2575" t="str">
        <f t="shared" si="1335"/>
        <v>7.9987369911298-0.100511072873582i</v>
      </c>
      <c r="F2575" t="str">
        <f t="shared" si="1336"/>
        <v>0.999200765486693+0.0000100350473250925i</v>
      </c>
      <c r="G2575">
        <f t="shared" si="1331"/>
        <v>1</v>
      </c>
      <c r="H2575" t="str">
        <f t="shared" si="1337"/>
        <v>11.7038715638099+0.749411051800721i</v>
      </c>
      <c r="I2575" t="str">
        <f t="shared" si="1338"/>
        <v>2517.20111368882i</v>
      </c>
      <c r="J2575" t="str">
        <f t="shared" si="1332"/>
        <v>-8575.81763832925+550.683053239476i</v>
      </c>
      <c r="K2575" t="str">
        <f t="shared" si="1339"/>
        <v>0.0187707435834035-0.292317827759818i</v>
      </c>
      <c r="L2575" t="str">
        <f t="shared" si="1340"/>
        <v>0.00242406813301169-0.0320055128097721i</v>
      </c>
      <c r="M2575" t="str">
        <f t="shared" si="1341"/>
        <v>0.0211948117164152-0.32432334056959i</v>
      </c>
      <c r="N2575" t="str">
        <f t="shared" si="1342"/>
        <v>-4.72282860337657i</v>
      </c>
      <c r="O2575" t="str">
        <f t="shared" si="1343"/>
        <v>0.0104394333645943+0.999945507630804i</v>
      </c>
      <c r="P2575" t="str">
        <f t="shared" si="1344"/>
        <v>0.989560566635406-0.999945507630804i</v>
      </c>
      <c r="Q2575" t="str">
        <f t="shared" si="1345"/>
        <v>-0.989560566635406+5.72277411100737i</v>
      </c>
      <c r="R2575" t="str">
        <f t="shared" si="1346"/>
        <v>-0.198690092793467-0.138559494127277i</v>
      </c>
      <c r="S2575" t="str">
        <f t="shared" si="1347"/>
        <v>0.497968680750739i</v>
      </c>
      <c r="T2575" t="str">
        <f t="shared" si="1348"/>
        <v>0.0689982884960499-0.0989414433866047i</v>
      </c>
      <c r="U2575" t="e">
        <f t="shared" si="1349"/>
        <v>#DIV/0!</v>
      </c>
      <c r="V2575" t="str">
        <f t="shared" si="1350"/>
        <v>1.33333333333333E-06-0.000165527761926048i</v>
      </c>
      <c r="W2575" t="e">
        <f t="shared" si="1351"/>
        <v>#DIV/0!</v>
      </c>
      <c r="X2575" t="e">
        <f t="shared" si="1352"/>
        <v>#DIV/0!</v>
      </c>
      <c r="Y2575" t="str">
        <f t="shared" si="1353"/>
        <v>0.00083+0.644403485104338i</v>
      </c>
      <c r="Z2575" t="e">
        <f t="shared" si="1354"/>
        <v>#DIV/0!</v>
      </c>
      <c r="AA2575" t="e">
        <f t="shared" si="1355"/>
        <v>#DIV/0!</v>
      </c>
      <c r="AB2575" t="str">
        <f t="shared" si="1356"/>
        <v>0.425459800893215-0.610096391097615i</v>
      </c>
      <c r="AC2575" t="str">
        <f t="shared" si="1357"/>
        <v>0.811149040742606-0.150917422041938i</v>
      </c>
      <c r="AD2575" t="str">
        <f t="shared" si="1358"/>
        <v>0.642222041268681-0.632650561703216i</v>
      </c>
      <c r="AE2575" t="e">
        <f t="shared" si="1359"/>
        <v>#DIV/0!</v>
      </c>
      <c r="AF2575" t="str">
        <f t="shared" si="1360"/>
        <v>-19.3705400657966-0.711712915522013i</v>
      </c>
      <c r="AG2575" t="e">
        <f t="shared" si="1361"/>
        <v>#DIV/0!</v>
      </c>
      <c r="AH2575" t="e">
        <f t="shared" si="1362"/>
        <v>#DIV/0!</v>
      </c>
      <c r="AI2575" t="e">
        <f t="shared" si="1363"/>
        <v>#DIV/0!</v>
      </c>
      <c r="AJ2575" t="e">
        <f t="shared" si="1364"/>
        <v>#DIV/0!</v>
      </c>
      <c r="AK2575"/>
      <c r="AL2575"/>
      <c r="AM2575"/>
      <c r="AN2575"/>
    </row>
    <row r="2576" spans="1:40" x14ac:dyDescent="0.25">
      <c r="A2576"/>
      <c r="B2576">
        <f t="shared" si="1330"/>
        <v>642000</v>
      </c>
      <c r="C2576" s="186" t="str">
        <f t="shared" si="1333"/>
        <v>-2.38644389002045E-07+0.00490948910094069i</v>
      </c>
      <c r="D2576" s="158" t="str">
        <f t="shared" si="1334"/>
        <v>-7.66666849627366+0.0376394164405453i</v>
      </c>
      <c r="E2576" t="str">
        <f t="shared" si="1335"/>
        <v>7.99873304793517-0.100667826792443i</v>
      </c>
      <c r="F2576" t="str">
        <f t="shared" si="1336"/>
        <v>0.999200765880069+0.0000100506976782817i</v>
      </c>
      <c r="G2576">
        <f t="shared" si="1331"/>
        <v>1</v>
      </c>
      <c r="H2576" t="str">
        <f t="shared" si="1337"/>
        <v>11.7040316884161+0.74825477144208i</v>
      </c>
      <c r="I2576" t="str">
        <f t="shared" si="1338"/>
        <v>2521.12810450581i</v>
      </c>
      <c r="J2576" t="str">
        <f t="shared" si="1332"/>
        <v>-8602.59925400381+551.542153166527i</v>
      </c>
      <c r="K2576" t="str">
        <f t="shared" si="1339"/>
        <v>0.0187125389562755-0.291866129799093i</v>
      </c>
      <c r="L2576" t="str">
        <f t="shared" si="1340"/>
        <v>0.00241656530551801-0.0319562273582055i</v>
      </c>
      <c r="M2576" t="str">
        <f t="shared" si="1341"/>
        <v>0.0211291042617935-0.323822357157298i</v>
      </c>
      <c r="N2576" t="str">
        <f t="shared" si="1342"/>
        <v>-4.73019651071413i</v>
      </c>
      <c r="O2576" t="str">
        <f t="shared" si="1343"/>
        <v>0.0178065891922361+0.999841450121637i</v>
      </c>
      <c r="P2576" t="str">
        <f t="shared" si="1344"/>
        <v>0.982193410807764-0.999841450121637i</v>
      </c>
      <c r="Q2576" t="str">
        <f t="shared" si="1345"/>
        <v>-0.982193410807764+5.73003796083577i</v>
      </c>
      <c r="R2576" t="str">
        <f t="shared" si="1346"/>
        <v>-0.198053898166671-0.137462645522994i</v>
      </c>
      <c r="S2576" t="str">
        <f t="shared" si="1347"/>
        <v>0.4987455429672i</v>
      </c>
      <c r="T2576" t="str">
        <f t="shared" si="1348"/>
        <v>0.0685588817790734-0.0987784989779069i</v>
      </c>
      <c r="U2576" t="e">
        <f t="shared" si="1349"/>
        <v>#DIV/0!</v>
      </c>
      <c r="V2576" t="str">
        <f t="shared" si="1350"/>
        <v>1.33333333333333E-06-0.000165269930521179i</v>
      </c>
      <c r="W2576" t="e">
        <f t="shared" si="1351"/>
        <v>#DIV/0!</v>
      </c>
      <c r="X2576" t="e">
        <f t="shared" si="1352"/>
        <v>#DIV/0!</v>
      </c>
      <c r="Y2576" t="str">
        <f t="shared" si="1353"/>
        <v>0.00083+0.645408794753487i</v>
      </c>
      <c r="Z2576" t="e">
        <f t="shared" si="1354"/>
        <v>#DIV/0!</v>
      </c>
      <c r="AA2576" t="e">
        <f t="shared" si="1355"/>
        <v>#DIV/0!</v>
      </c>
      <c r="AB2576" t="str">
        <f t="shared" si="1356"/>
        <v>0.422750314927825-0.609091637252377i</v>
      </c>
      <c r="AC2576" t="str">
        <f t="shared" si="1357"/>
        <v>0.811694845780953-0.14976556417741i</v>
      </c>
      <c r="AD2576" t="str">
        <f t="shared" si="1358"/>
        <v>0.637573864066248-0.632756300554762i</v>
      </c>
      <c r="AE2576" t="e">
        <f t="shared" si="1359"/>
        <v>#DIV/0!</v>
      </c>
      <c r="AF2576" t="str">
        <f t="shared" si="1360"/>
        <v>-19.3707001846898-0.710615355001535i</v>
      </c>
      <c r="AG2576" t="e">
        <f t="shared" si="1361"/>
        <v>#DIV/0!</v>
      </c>
      <c r="AH2576" t="e">
        <f t="shared" si="1362"/>
        <v>#DIV/0!</v>
      </c>
      <c r="AI2576" t="e">
        <f t="shared" si="1363"/>
        <v>#DIV/0!</v>
      </c>
      <c r="AJ2576" t="e">
        <f t="shared" si="1364"/>
        <v>#DIV/0!</v>
      </c>
      <c r="AK2576"/>
      <c r="AL2576"/>
      <c r="AM2576"/>
      <c r="AN2576"/>
    </row>
    <row r="2577" spans="1:40" x14ac:dyDescent="0.25">
      <c r="A2577"/>
      <c r="B2577">
        <f t="shared" si="1330"/>
        <v>643000</v>
      </c>
      <c r="C2577" s="186" t="str">
        <f t="shared" si="1333"/>
        <v>-2.37902681949554E-07+0.00490185381466107i</v>
      </c>
      <c r="D2577" s="158" t="str">
        <f t="shared" si="1334"/>
        <v>-7.66666849058722+0.0375808792457349i</v>
      </c>
      <c r="E2577" t="str">
        <f t="shared" si="1335"/>
        <v>7.9987290985976-0.100824580479271i</v>
      </c>
      <c r="F2577" t="str">
        <f t="shared" si="1336"/>
        <v>0.999200766274053+0.0000100663480083417i</v>
      </c>
      <c r="G2577">
        <f t="shared" si="1331"/>
        <v>1</v>
      </c>
      <c r="H2577" t="str">
        <f t="shared" si="1337"/>
        <v>11.7041910712079+0.747102036597169i</v>
      </c>
      <c r="I2577" t="str">
        <f t="shared" si="1338"/>
        <v>2525.0550953228i</v>
      </c>
      <c r="J2577" t="str">
        <f t="shared" si="1332"/>
        <v>-8629.42261810498+552.401253093577i</v>
      </c>
      <c r="K2577" t="str">
        <f t="shared" si="1339"/>
        <v>0.018654604285074-0.291415820018327i</v>
      </c>
      <c r="L2577" t="str">
        <f t="shared" si="1340"/>
        <v>0.00240909719164332-0.031907092584089i</v>
      </c>
      <c r="M2577" t="str">
        <f t="shared" si="1341"/>
        <v>0.0210637014767173-0.323322912602416i</v>
      </c>
      <c r="N2577" t="str">
        <f t="shared" si="1342"/>
        <v>-4.73756441805169i</v>
      </c>
      <c r="O2577" t="str">
        <f t="shared" si="1343"/>
        <v>0.0251727783747077+0.999683115406526i</v>
      </c>
      <c r="P2577" t="str">
        <f t="shared" si="1344"/>
        <v>0.974827221625292-0.999683115406526i</v>
      </c>
      <c r="Q2577" t="str">
        <f t="shared" si="1345"/>
        <v>-0.974827221625292+5.73724753345822i</v>
      </c>
      <c r="R2577" t="str">
        <f t="shared" si="1346"/>
        <v>-0.197415073949504-0.136368812573884i</v>
      </c>
      <c r="S2577" t="str">
        <f t="shared" si="1347"/>
        <v>0.49952240518366i</v>
      </c>
      <c r="T2577" t="str">
        <f t="shared" si="1348"/>
        <v>0.0681192772489463-0.0986132525587663i</v>
      </c>
      <c r="U2577" t="e">
        <f t="shared" si="1349"/>
        <v>#DIV/0!</v>
      </c>
      <c r="V2577" t="str">
        <f t="shared" si="1350"/>
        <v>1.33333333333333E-06-0.000165012901080244i</v>
      </c>
      <c r="W2577" t="e">
        <f t="shared" si="1351"/>
        <v>#DIV/0!</v>
      </c>
      <c r="X2577" t="e">
        <f t="shared" si="1352"/>
        <v>#DIV/0!</v>
      </c>
      <c r="Y2577" t="str">
        <f t="shared" si="1353"/>
        <v>0.00083+0.646414104402636i</v>
      </c>
      <c r="Z2577" t="e">
        <f t="shared" si="1354"/>
        <v>#DIV/0!</v>
      </c>
      <c r="AA2577" t="e">
        <f t="shared" si="1355"/>
        <v>#DIV/0!</v>
      </c>
      <c r="AB2577" t="str">
        <f t="shared" si="1356"/>
        <v>0.420039609199663-0.608072688665125i</v>
      </c>
      <c r="AC2577" t="str">
        <f t="shared" si="1357"/>
        <v>0.812243756163388-0.148616691445003i</v>
      </c>
      <c r="AD2577" t="str">
        <f t="shared" si="1358"/>
        <v>0.632923603896969-0.632826873479977i</v>
      </c>
      <c r="AE2577" t="e">
        <f t="shared" si="1359"/>
        <v>#DIV/0!</v>
      </c>
      <c r="AF2577" t="str">
        <f t="shared" si="1360"/>
        <v>-19.3708595617951-0.709521157351434i</v>
      </c>
      <c r="AG2577" t="e">
        <f t="shared" si="1361"/>
        <v>#DIV/0!</v>
      </c>
      <c r="AH2577" t="e">
        <f t="shared" si="1362"/>
        <v>#DIV/0!</v>
      </c>
      <c r="AI2577" t="e">
        <f t="shared" si="1363"/>
        <v>#DIV/0!</v>
      </c>
      <c r="AJ2577" t="e">
        <f t="shared" si="1364"/>
        <v>#DIV/0!</v>
      </c>
      <c r="AK2577"/>
      <c r="AL2577"/>
      <c r="AM2577"/>
      <c r="AN2577"/>
    </row>
    <row r="2578" spans="1:40" x14ac:dyDescent="0.25">
      <c r="A2578"/>
      <c r="B2578">
        <f t="shared" si="1330"/>
        <v>644000</v>
      </c>
      <c r="C2578" s="186" t="str">
        <f t="shared" si="1333"/>
        <v>-2.37164427370857E-07+0.00489424224045047i</v>
      </c>
      <c r="D2578" s="158" t="str">
        <f t="shared" si="1334"/>
        <v>-7.6666684849273+0.0375225238434536i</v>
      </c>
      <c r="E2578" t="str">
        <f t="shared" si="1335"/>
        <v>7.99872514311711-0.100981333933704i</v>
      </c>
      <c r="F2578" t="str">
        <f t="shared" si="1336"/>
        <v>0.999200766668655+0.0000100819983152364i</v>
      </c>
      <c r="G2578">
        <f t="shared" si="1331"/>
        <v>1</v>
      </c>
      <c r="H2578" t="str">
        <f t="shared" si="1337"/>
        <v>11.7043497167535+0.745952831063196i</v>
      </c>
      <c r="I2578" t="str">
        <f t="shared" si="1338"/>
        <v>2528.98208613978i</v>
      </c>
      <c r="J2578" t="str">
        <f t="shared" si="1332"/>
        <v>-8656.28773063276+553.260353020628i</v>
      </c>
      <c r="K2578" t="str">
        <f t="shared" si="1339"/>
        <v>0.0185969379050974-0.290966892054221i</v>
      </c>
      <c r="L2578" t="str">
        <f t="shared" si="1340"/>
        <v>0.00240166357797635-0.0318581078015969i</v>
      </c>
      <c r="M2578" t="str">
        <f t="shared" si="1341"/>
        <v>0.0209986014830737-0.322824999855818i</v>
      </c>
      <c r="N2578" t="str">
        <f t="shared" si="1342"/>
        <v>-4.74493232538925i</v>
      </c>
      <c r="O2578" t="str">
        <f t="shared" si="1343"/>
        <v>0.0325376010324408+0.999470512080799i</v>
      </c>
      <c r="P2578" t="str">
        <f t="shared" si="1344"/>
        <v>0.967462398967559-0.999470512080799i</v>
      </c>
      <c r="Q2578" t="str">
        <f t="shared" si="1345"/>
        <v>-0.967462398967559+5.74440283747005i</v>
      </c>
      <c r="R2578" t="str">
        <f t="shared" si="1346"/>
        <v>-0.196773611251544-0.135278000335171i</v>
      </c>
      <c r="S2578" t="str">
        <f t="shared" si="1347"/>
        <v>0.500299267400119i</v>
      </c>
      <c r="T2578" t="str">
        <f t="shared" si="1348"/>
        <v>0.0676794844630391-0.0984456935528233i</v>
      </c>
      <c r="U2578" t="e">
        <f t="shared" si="1349"/>
        <v>#DIV/0!</v>
      </c>
      <c r="V2578" t="str">
        <f t="shared" si="1350"/>
        <v>1.33333333333333E-06-0.000164756669867386i</v>
      </c>
      <c r="W2578" t="e">
        <f t="shared" si="1351"/>
        <v>#DIV/0!</v>
      </c>
      <c r="X2578" t="e">
        <f t="shared" si="1352"/>
        <v>#DIV/0!</v>
      </c>
      <c r="Y2578" t="str">
        <f t="shared" si="1353"/>
        <v>0.00083+0.647419414051784i</v>
      </c>
      <c r="Z2578" t="e">
        <f t="shared" si="1354"/>
        <v>#DIV/0!</v>
      </c>
      <c r="AA2578" t="e">
        <f t="shared" si="1355"/>
        <v>#DIV/0!</v>
      </c>
      <c r="AB2578" t="str">
        <f t="shared" si="1356"/>
        <v>0.41732774264174-0.607039480119518i</v>
      </c>
      <c r="AC2578" t="str">
        <f t="shared" si="1357"/>
        <v>0.812795778873505-0.147470808585671i</v>
      </c>
      <c r="AD2578" t="str">
        <f t="shared" si="1358"/>
        <v>0.628271534239045-0.63286225436215i</v>
      </c>
      <c r="AE2578" t="e">
        <f t="shared" si="1359"/>
        <v>#DIV/0!</v>
      </c>
      <c r="AF2578" t="str">
        <f t="shared" si="1360"/>
        <v>-19.3710182016808-0.708430307219742i</v>
      </c>
      <c r="AG2578" t="e">
        <f t="shared" si="1361"/>
        <v>#DIV/0!</v>
      </c>
      <c r="AH2578" t="e">
        <f t="shared" si="1362"/>
        <v>#DIV/0!</v>
      </c>
      <c r="AI2578" t="e">
        <f t="shared" si="1363"/>
        <v>#DIV/0!</v>
      </c>
      <c r="AJ2578" t="e">
        <f t="shared" si="1364"/>
        <v>#DIV/0!</v>
      </c>
      <c r="AK2578"/>
      <c r="AL2578"/>
      <c r="AM2578"/>
      <c r="AN2578"/>
    </row>
    <row r="2579" spans="1:40" x14ac:dyDescent="0.25">
      <c r="A2579"/>
      <c r="B2579">
        <f t="shared" si="1330"/>
        <v>645000</v>
      </c>
      <c r="C2579" s="186" t="str">
        <f t="shared" si="1333"/>
        <v>-2.36429603871872E-07+0.00488665426802021i</v>
      </c>
      <c r="D2579" s="158" t="str">
        <f t="shared" si="1334"/>
        <v>-7.6666684792936+0.037464349388155i</v>
      </c>
      <c r="E2579" t="str">
        <f t="shared" si="1335"/>
        <v>7.99872118149372-0.101138087155382i</v>
      </c>
      <c r="F2579" t="str">
        <f t="shared" si="1336"/>
        <v>0.999200767063866+0.0000100976485989298i</v>
      </c>
      <c r="G2579">
        <f t="shared" si="1331"/>
        <v>1</v>
      </c>
      <c r="H2579" t="str">
        <f t="shared" si="1337"/>
        <v>11.7045076295853+0.744807138735449i</v>
      </c>
      <c r="I2579" t="str">
        <f t="shared" si="1338"/>
        <v>2532.90907695677i</v>
      </c>
      <c r="J2579" t="str">
        <f t="shared" si="1332"/>
        <v>-8683.19459158717+554.119452947679i</v>
      </c>
      <c r="K2579" t="str">
        <f t="shared" si="1339"/>
        <v>0.0185395381644391-0.290519339582149i</v>
      </c>
      <c r="L2579" t="str">
        <f t="shared" si="1340"/>
        <v>0.00239426425274027-0.0318092723290342i</v>
      </c>
      <c r="M2579" t="str">
        <f t="shared" si="1341"/>
        <v>0.0209338024171794-0.322328611911183i</v>
      </c>
      <c r="N2579" t="str">
        <f t="shared" si="1342"/>
        <v>-4.75230023272681i</v>
      </c>
      <c r="O2579" t="str">
        <f t="shared" si="1343"/>
        <v>0.0399006573600504+0.999203651685799i</v>
      </c>
      <c r="P2579" t="str">
        <f t="shared" si="1344"/>
        <v>0.96009934263995-0.999203651685799i</v>
      </c>
      <c r="Q2579" t="str">
        <f t="shared" si="1345"/>
        <v>-0.96009934263995+5.75150388441261i</v>
      </c>
      <c r="R2579" t="str">
        <f t="shared" si="1346"/>
        <v>-0.196129501200345-0.134190214068511i</v>
      </c>
      <c r="S2579" t="str">
        <f t="shared" si="1347"/>
        <v>0.50107612961658i</v>
      </c>
      <c r="T2579" t="str">
        <f t="shared" si="1348"/>
        <v>0.0672395130978698-0.0982758113650992i</v>
      </c>
      <c r="U2579" t="e">
        <f t="shared" si="1349"/>
        <v>#DIV/0!</v>
      </c>
      <c r="V2579" t="str">
        <f t="shared" si="1350"/>
        <v>1.33333333333333E-06-0.000164501233169918i</v>
      </c>
      <c r="W2579" t="e">
        <f t="shared" si="1351"/>
        <v>#DIV/0!</v>
      </c>
      <c r="X2579" t="e">
        <f t="shared" si="1352"/>
        <v>#DIV/0!</v>
      </c>
      <c r="Y2579" t="str">
        <f t="shared" si="1353"/>
        <v>0.00083+0.648424723700933i</v>
      </c>
      <c r="Z2579" t="e">
        <f t="shared" si="1354"/>
        <v>#DIV/0!</v>
      </c>
      <c r="AA2579" t="e">
        <f t="shared" si="1355"/>
        <v>#DIV/0!</v>
      </c>
      <c r="AB2579" t="str">
        <f t="shared" si="1356"/>
        <v>0.41461477492176-0.605991946284406i</v>
      </c>
      <c r="AC2579" t="str">
        <f t="shared" si="1357"/>
        <v>0.813350920902247-0.146327920548318i</v>
      </c>
      <c r="AD2579" t="str">
        <f t="shared" si="1358"/>
        <v>0.623617928861049-0.632862419294394i</v>
      </c>
      <c r="AE2579" t="e">
        <f t="shared" si="1359"/>
        <v>#DIV/0!</v>
      </c>
      <c r="AF2579" t="str">
        <f t="shared" si="1360"/>
        <v>-19.3711761088789-0.707342789347294i</v>
      </c>
      <c r="AG2579" t="e">
        <f t="shared" si="1361"/>
        <v>#DIV/0!</v>
      </c>
      <c r="AH2579" t="e">
        <f t="shared" si="1362"/>
        <v>#DIV/0!</v>
      </c>
      <c r="AI2579" t="e">
        <f t="shared" si="1363"/>
        <v>#DIV/0!</v>
      </c>
      <c r="AJ2579" t="e">
        <f t="shared" si="1364"/>
        <v>#DIV/0!</v>
      </c>
      <c r="AK2579"/>
      <c r="AL2579"/>
      <c r="AM2579"/>
      <c r="AN2579"/>
    </row>
    <row r="2580" spans="1:40" x14ac:dyDescent="0.25">
      <c r="A2580"/>
      <c r="B2580">
        <f t="shared" si="1330"/>
        <v>646000</v>
      </c>
      <c r="C2580" s="186" t="str">
        <f t="shared" si="1333"/>
        <v>-2.35698190223975E-07+0.0048790897877645i</v>
      </c>
      <c r="D2580" s="158" t="str">
        <f t="shared" si="1334"/>
        <v>-7.66666847368613+0.0374063550395278i</v>
      </c>
      <c r="E2580" t="str">
        <f t="shared" si="1335"/>
        <v>7.99871721372745-0.101294840143943i</v>
      </c>
      <c r="F2580" t="str">
        <f t="shared" si="1336"/>
        <v>0.999200767459695+0.0000101132988593861i</v>
      </c>
      <c r="G2580">
        <f t="shared" si="1331"/>
        <v>1</v>
      </c>
      <c r="H2580" t="str">
        <f t="shared" si="1337"/>
        <v>11.7046648142018+0.743664943606573i</v>
      </c>
      <c r="I2580" t="str">
        <f t="shared" si="1338"/>
        <v>2536.83606777376i</v>
      </c>
      <c r="J2580" t="str">
        <f t="shared" si="1332"/>
        <v>-8710.14320096819+554.97855287473i</v>
      </c>
      <c r="K2580" t="str">
        <f t="shared" si="1339"/>
        <v>0.0184824034238707-0.290073156315856i</v>
      </c>
      <c r="L2580" t="str">
        <f t="shared" si="1340"/>
        <v>0.00238689900577765-0.0317605854888054i</v>
      </c>
      <c r="M2580" t="str">
        <f t="shared" si="1341"/>
        <v>0.0208693024296484-0.321833741804661i</v>
      </c>
      <c r="N2580" t="str">
        <f t="shared" si="1342"/>
        <v>-4.75966814006438i</v>
      </c>
      <c r="O2580" t="str">
        <f t="shared" si="1343"/>
        <v>0.0472615476480475+0.998882548708261i</v>
      </c>
      <c r="P2580" t="str">
        <f t="shared" si="1344"/>
        <v>0.952738452351953-0.998882548708261i</v>
      </c>
      <c r="Q2580" t="str">
        <f t="shared" si="1345"/>
        <v>-0.952738452351953+5.75855068877264i</v>
      </c>
      <c r="R2580" t="str">
        <f t="shared" si="1346"/>
        <v>-0.195482734942573-0.133105459242664i</v>
      </c>
      <c r="S2580" t="str">
        <f t="shared" si="1347"/>
        <v>0.501852991833039i</v>
      </c>
      <c r="T2580" t="str">
        <f t="shared" si="1348"/>
        <v>0.0667993729502416-0.0981035953826352i</v>
      </c>
      <c r="U2580" t="e">
        <f t="shared" si="1349"/>
        <v>#DIV/0!</v>
      </c>
      <c r="V2580" t="str">
        <f t="shared" si="1350"/>
        <v>1.33333333333333E-06-0.000164246587298138i</v>
      </c>
      <c r="W2580" t="e">
        <f t="shared" si="1351"/>
        <v>#DIV/0!</v>
      </c>
      <c r="X2580" t="e">
        <f t="shared" si="1352"/>
        <v>#DIV/0!</v>
      </c>
      <c r="Y2580" t="str">
        <f t="shared" si="1353"/>
        <v>0.00083+0.649430033350082i</v>
      </c>
      <c r="Z2580" t="e">
        <f t="shared" si="1354"/>
        <v>#DIV/0!</v>
      </c>
      <c r="AA2580" t="e">
        <f t="shared" si="1355"/>
        <v>#DIV/0!</v>
      </c>
      <c r="AB2580" t="str">
        <f t="shared" si="1356"/>
        <v>0.411900766449134-0.604930021717771i</v>
      </c>
      <c r="AC2580" t="str">
        <f t="shared" si="1357"/>
        <v>0.813909189246626-0.145188032490534i</v>
      </c>
      <c r="AD2580" t="str">
        <f t="shared" si="1358"/>
        <v>0.618963061803003-0.63282734658277i</v>
      </c>
      <c r="AE2580" t="e">
        <f t="shared" si="1359"/>
        <v>#DIV/0!</v>
      </c>
      <c r="AF2580" t="str">
        <f t="shared" si="1360"/>
        <v>-19.3713332878879-0.706258588567045i</v>
      </c>
      <c r="AG2580" t="e">
        <f t="shared" si="1361"/>
        <v>#DIV/0!</v>
      </c>
      <c r="AH2580" t="e">
        <f t="shared" si="1362"/>
        <v>#DIV/0!</v>
      </c>
      <c r="AI2580" t="e">
        <f t="shared" si="1363"/>
        <v>#DIV/0!</v>
      </c>
      <c r="AJ2580" t="e">
        <f t="shared" si="1364"/>
        <v>#DIV/0!</v>
      </c>
      <c r="AK2580"/>
      <c r="AL2580"/>
      <c r="AM2580"/>
      <c r="AN2580"/>
    </row>
    <row r="2581" spans="1:40" x14ac:dyDescent="0.25">
      <c r="A2581"/>
      <c r="B2581">
        <f t="shared" si="1330"/>
        <v>647000</v>
      </c>
      <c r="C2581" s="186" t="str">
        <f t="shared" si="1333"/>
        <v>-2.34970165362467E-07+0.00487154869075514i</v>
      </c>
      <c r="D2581" s="158" t="str">
        <f t="shared" si="1334"/>
        <v>-7.66666846810464+0.0373485399624561i</v>
      </c>
      <c r="E2581" t="str">
        <f t="shared" si="1335"/>
        <v>7.99871323981831-0.101451592899027i</v>
      </c>
      <c r="F2581" t="str">
        <f t="shared" si="1336"/>
        <v>0.999200767856133+0.0000101289490965692i</v>
      </c>
      <c r="G2581">
        <f t="shared" si="1331"/>
        <v>1</v>
      </c>
      <c r="H2581" t="str">
        <f t="shared" si="1337"/>
        <v>11.7048212750665+0.742526229765801i</v>
      </c>
      <c r="I2581" t="str">
        <f t="shared" si="1338"/>
        <v>2540.76305859075i</v>
      </c>
      <c r="J2581" t="str">
        <f t="shared" si="1332"/>
        <v>-8737.13355877583+555.83765280178i</v>
      </c>
      <c r="K2581" t="str">
        <f t="shared" si="1339"/>
        <v>0.0184255320567254-0.289628336007178i</v>
      </c>
      <c r="L2581" t="str">
        <f t="shared" si="1340"/>
        <v>0.00237956762853553-0.0317120466073829i</v>
      </c>
      <c r="M2581" t="str">
        <f t="shared" si="1341"/>
        <v>0.0208050996852609-0.321340382614561i</v>
      </c>
      <c r="N2581" t="str">
        <f t="shared" si="1342"/>
        <v>-4.76703604740194i</v>
      </c>
      <c r="O2581" t="str">
        <f t="shared" si="1343"/>
        <v>0.0546198723044994+0.998507220579521i</v>
      </c>
      <c r="P2581" t="str">
        <f t="shared" si="1344"/>
        <v>0.945380127695501-0.998507220579521i</v>
      </c>
      <c r="Q2581" t="str">
        <f t="shared" si="1345"/>
        <v>-0.945380127695501+5.76554326798146i</v>
      </c>
      <c r="R2581" t="str">
        <f t="shared" si="1346"/>
        <v>-0.19483330364516-0.132023741534178i</v>
      </c>
      <c r="S2581" t="str">
        <f t="shared" si="1347"/>
        <v>0.502629854049498i</v>
      </c>
      <c r="T2581" t="str">
        <f t="shared" si="1348"/>
        <v>0.0663590739383925-0.0979290349751483i</v>
      </c>
      <c r="U2581" t="e">
        <f t="shared" si="1349"/>
        <v>#DIV/0!</v>
      </c>
      <c r="V2581" t="str">
        <f t="shared" si="1350"/>
        <v>1.33333333333333E-06-0.000163992728585157i</v>
      </c>
      <c r="W2581" t="e">
        <f t="shared" si="1351"/>
        <v>#DIV/0!</v>
      </c>
      <c r="X2581" t="e">
        <f t="shared" si="1352"/>
        <v>#DIV/0!</v>
      </c>
      <c r="Y2581" t="str">
        <f t="shared" si="1353"/>
        <v>0.00083+0.650435342999231i</v>
      </c>
      <c r="Z2581" t="e">
        <f t="shared" si="1354"/>
        <v>#DIV/0!</v>
      </c>
      <c r="AA2581" t="e">
        <f t="shared" si="1355"/>
        <v>#DIV/0!</v>
      </c>
      <c r="AB2581" t="str">
        <f t="shared" si="1356"/>
        <v>0.409185778382067-0.603853640870767i</v>
      </c>
      <c r="AC2581" t="str">
        <f t="shared" si="1357"/>
        <v>0.814470590908422-0.144051149779354i</v>
      </c>
      <c r="AD2581" t="str">
        <f t="shared" si="1358"/>
        <v>0.614307207357474-0.632757016749209i</v>
      </c>
      <c r="AE2581" t="e">
        <f t="shared" si="1359"/>
        <v>#DIV/0!</v>
      </c>
      <c r="AF2581" t="str">
        <f t="shared" si="1360"/>
        <v>-19.3714897431711-0.705177689803345i</v>
      </c>
      <c r="AG2581" t="e">
        <f t="shared" si="1361"/>
        <v>#DIV/0!</v>
      </c>
      <c r="AH2581" t="e">
        <f t="shared" si="1362"/>
        <v>#DIV/0!</v>
      </c>
      <c r="AI2581" t="e">
        <f t="shared" si="1363"/>
        <v>#DIV/0!</v>
      </c>
      <c r="AJ2581" t="e">
        <f t="shared" si="1364"/>
        <v>#DIV/0!</v>
      </c>
      <c r="AK2581"/>
      <c r="AL2581"/>
      <c r="AM2581"/>
      <c r="AN2581"/>
    </row>
    <row r="2582" spans="1:40" x14ac:dyDescent="0.25">
      <c r="A2582"/>
      <c r="B2582">
        <f t="shared" si="1330"/>
        <v>648000</v>
      </c>
      <c r="C2582" s="186" t="str">
        <f t="shared" si="1333"/>
        <v>-2.34245508385066E-07+0.00486403086873641i</v>
      </c>
      <c r="D2582" s="158" t="str">
        <f t="shared" si="1334"/>
        <v>-7.66666846254891+0.0372909033269792i</v>
      </c>
      <c r="E2582" t="str">
        <f t="shared" si="1335"/>
        <v>7.99870925976633-0.101608345420273i</v>
      </c>
      <c r="F2582" t="str">
        <f t="shared" si="1336"/>
        <v>0.99920076825318+0.000010144599310443i</v>
      </c>
      <c r="G2582">
        <f t="shared" si="1331"/>
        <v>1</v>
      </c>
      <c r="H2582" t="str">
        <f t="shared" si="1337"/>
        <v>11.7049770166091+0.741390981398273i</v>
      </c>
      <c r="I2582" t="str">
        <f t="shared" si="1338"/>
        <v>2544.69004940773i</v>
      </c>
      <c r="J2582" t="str">
        <f t="shared" si="1332"/>
        <v>-8764.16566501008+556.696752728831i</v>
      </c>
      <c r="K2582" t="str">
        <f t="shared" si="1339"/>
        <v>0.0183689224487823-0.28918487244575i</v>
      </c>
      <c r="L2582" t="str">
        <f t="shared" si="1340"/>
        <v>0.00237226991405103-0.0316636550152785i</v>
      </c>
      <c r="M2582" t="str">
        <f t="shared" si="1341"/>
        <v>0.0207411923628333-0.320848527461028i</v>
      </c>
      <c r="N2582" t="str">
        <f t="shared" si="1342"/>
        <v>-4.7744039547395i</v>
      </c>
      <c r="O2582" t="str">
        <f t="shared" si="1343"/>
        <v>0.0619752318767797+0.998077687674572i</v>
      </c>
      <c r="P2582" t="str">
        <f t="shared" si="1344"/>
        <v>0.93802476812322-0.998077687674572i</v>
      </c>
      <c r="Q2582" t="str">
        <f t="shared" si="1345"/>
        <v>-0.93802476812322+5.77248164241407i</v>
      </c>
      <c r="R2582" t="str">
        <f t="shared" si="1346"/>
        <v>-0.194181198496472-0.130945066828063i</v>
      </c>
      <c r="S2582" t="str">
        <f t="shared" si="1347"/>
        <v>0.503406716265959i</v>
      </c>
      <c r="T2582" t="str">
        <f t="shared" si="1348"/>
        <v>0.0659186261031418-0.0977521194956973i</v>
      </c>
      <c r="U2582" t="e">
        <f t="shared" si="1349"/>
        <v>#DIV/0!</v>
      </c>
      <c r="V2582" t="str">
        <f t="shared" si="1350"/>
        <v>1.33333333333333E-06-0.000163739653386724i</v>
      </c>
      <c r="W2582" t="e">
        <f t="shared" si="1351"/>
        <v>#DIV/0!</v>
      </c>
      <c r="X2582" t="e">
        <f t="shared" si="1352"/>
        <v>#DIV/0!</v>
      </c>
      <c r="Y2582" t="str">
        <f t="shared" si="1353"/>
        <v>0.00083+0.65144065264838i</v>
      </c>
      <c r="Z2582" t="e">
        <f t="shared" si="1354"/>
        <v>#DIV/0!</v>
      </c>
      <c r="AA2582" t="e">
        <f t="shared" si="1355"/>
        <v>#DIV/0!</v>
      </c>
      <c r="AB2582" t="str">
        <f t="shared" si="1356"/>
        <v>0.406469872634632-0.602762738091831i</v>
      </c>
      <c r="AC2582" t="str">
        <f t="shared" si="1357"/>
        <v>0.81503513289287-0.142917277992004i</v>
      </c>
      <c r="AD2582" t="str">
        <f t="shared" si="1358"/>
        <v>0.609650640050552-0.632651412534261i</v>
      </c>
      <c r="AE2582" t="e">
        <f t="shared" si="1359"/>
        <v>#DIV/0!</v>
      </c>
      <c r="AF2582" t="str">
        <f t="shared" si="1360"/>
        <v>-19.371645479158-0.704100078071294i</v>
      </c>
      <c r="AG2582" t="e">
        <f t="shared" si="1361"/>
        <v>#DIV/0!</v>
      </c>
      <c r="AH2582" t="e">
        <f t="shared" si="1362"/>
        <v>#DIV/0!</v>
      </c>
      <c r="AI2582" t="e">
        <f t="shared" si="1363"/>
        <v>#DIV/0!</v>
      </c>
      <c r="AJ2582" t="e">
        <f t="shared" si="1364"/>
        <v>#DIV/0!</v>
      </c>
      <c r="AK2582"/>
      <c r="AL2582"/>
      <c r="AM2582"/>
      <c r="AN2582"/>
    </row>
    <row r="2583" spans="1:40" x14ac:dyDescent="0.25">
      <c r="A2583"/>
      <c r="B2583">
        <f t="shared" si="1330"/>
        <v>649000</v>
      </c>
      <c r="C2583" s="186" t="str">
        <f t="shared" si="1333"/>
        <v>-2.33524198550396E-07+0.00485653621411973i</v>
      </c>
      <c r="D2583" s="158" t="str">
        <f t="shared" si="1334"/>
        <v>-7.66666845701887+0.0372334443082513i</v>
      </c>
      <c r="E2583" t="str">
        <f t="shared" si="1335"/>
        <v>7.99870527357151-0.101765097707319i</v>
      </c>
      <c r="F2583" t="str">
        <f t="shared" si="1336"/>
        <v>0.999200768650845+0.0000101602495009717i</v>
      </c>
      <c r="G2583">
        <f t="shared" si="1331"/>
        <v>1</v>
      </c>
      <c r="H2583" t="str">
        <f t="shared" si="1337"/>
        <v>11.7051320432253+0.740259182784292i</v>
      </c>
      <c r="I2583" t="str">
        <f t="shared" si="1338"/>
        <v>2548.61704022472i</v>
      </c>
      <c r="J2583" t="str">
        <f t="shared" si="1332"/>
        <v>-8791.23951967095+557.555852655881i</v>
      </c>
      <c r="K2583" t="str">
        <f t="shared" si="1339"/>
        <v>0.0183125729981531-0.288742759458728i</v>
      </c>
      <c r="L2583" t="str">
        <f t="shared" si="1340"/>
        <v>0.00236500565693654-0.0316154100470117i</v>
      </c>
      <c r="M2583" t="str">
        <f t="shared" si="1341"/>
        <v>0.0206775786550896-0.32035816950574i</v>
      </c>
      <c r="N2583" t="str">
        <f t="shared" si="1342"/>
        <v>-4.78177186207706i</v>
      </c>
      <c r="O2583" t="str">
        <f t="shared" si="1343"/>
        <v>0.0693272270732146+0.997593973310955i</v>
      </c>
      <c r="P2583" t="str">
        <f t="shared" si="1344"/>
        <v>0.930672772926785-0.997593973310955i</v>
      </c>
      <c r="Q2583" t="str">
        <f t="shared" si="1345"/>
        <v>-0.930672772926785+5.77936583538802i</v>
      </c>
      <c r="R2583" t="str">
        <f t="shared" si="1346"/>
        <v>-0.193526410707504-0.129869441218488i</v>
      </c>
      <c r="S2583" t="str">
        <f t="shared" si="1347"/>
        <v>0.504183578482419i</v>
      </c>
      <c r="T2583" t="str">
        <f t="shared" si="1348"/>
        <v>0.0654780396090495-0.0975728382813677i</v>
      </c>
      <c r="U2583" t="e">
        <f t="shared" si="1349"/>
        <v>#DIV/0!</v>
      </c>
      <c r="V2583" t="str">
        <f t="shared" si="1350"/>
        <v>1.33333333333333E-06-0.000163487358081043i</v>
      </c>
      <c r="W2583" t="e">
        <f t="shared" si="1351"/>
        <v>#DIV/0!</v>
      </c>
      <c r="X2583" t="e">
        <f t="shared" si="1352"/>
        <v>#DIV/0!</v>
      </c>
      <c r="Y2583" t="str">
        <f t="shared" si="1353"/>
        <v>0.00083+0.652445962297528i</v>
      </c>
      <c r="Z2583" t="e">
        <f t="shared" si="1354"/>
        <v>#DIV/0!</v>
      </c>
      <c r="AA2583" t="e">
        <f t="shared" si="1355"/>
        <v>#DIV/0!</v>
      </c>
      <c r="AB2583" t="str">
        <f t="shared" si="1356"/>
        <v>0.403753111883914-0.601657247630905i</v>
      </c>
      <c r="AC2583" t="str">
        <f t="shared" si="1357"/>
        <v>0.815602822207318-0.14178642291667i</v>
      </c>
      <c r="AD2583" t="str">
        <f t="shared" si="1358"/>
        <v>0.604993634622855-0.632510518899657i</v>
      </c>
      <c r="AE2583" t="e">
        <f t="shared" si="1359"/>
        <v>#DIV/0!</v>
      </c>
      <c r="AF2583" t="str">
        <f t="shared" si="1360"/>
        <v>-19.3718005002442-0.703025738476041i</v>
      </c>
      <c r="AG2583" t="e">
        <f t="shared" si="1361"/>
        <v>#DIV/0!</v>
      </c>
      <c r="AH2583" t="e">
        <f t="shared" si="1362"/>
        <v>#DIV/0!</v>
      </c>
      <c r="AI2583" t="e">
        <f t="shared" si="1363"/>
        <v>#DIV/0!</v>
      </c>
      <c r="AJ2583" t="e">
        <f t="shared" si="1364"/>
        <v>#DIV/0!</v>
      </c>
      <c r="AK2583"/>
      <c r="AL2583"/>
      <c r="AM2583"/>
      <c r="AN2583"/>
    </row>
    <row r="2584" spans="1:40" x14ac:dyDescent="0.25">
      <c r="A2584"/>
      <c r="B2584">
        <f t="shared" si="1330"/>
        <v>650000</v>
      </c>
      <c r="C2584" s="186" t="str">
        <f t="shared" si="1333"/>
        <v>-2.32806215276507E-07+0.00484906461997863i</v>
      </c>
      <c r="D2584" s="158" t="str">
        <f t="shared" si="1334"/>
        <v>-7.66666845151436+0.0371761620865028i</v>
      </c>
      <c r="E2584" t="str">
        <f t="shared" si="1335"/>
        <v>7.99870128123389-0.101921849759804i</v>
      </c>
      <c r="F2584" t="str">
        <f t="shared" si="1336"/>
        <v>0.999200769049128+0.0000101758996681193i</v>
      </c>
      <c r="G2584">
        <f t="shared" si="1331"/>
        <v>1</v>
      </c>
      <c r="H2584" t="str">
        <f t="shared" si="1337"/>
        <v>11.7052863592776+0.739130818298634i</v>
      </c>
      <c r="I2584" t="str">
        <f t="shared" si="1338"/>
        <v>2552.54403104171i</v>
      </c>
      <c r="J2584" t="str">
        <f t="shared" si="1332"/>
        <v>-8818.35512275844+558.414952582932i</v>
      </c>
      <c r="K2584" t="str">
        <f t="shared" si="1339"/>
        <v>0.0182564821151692-0.288301990910497i</v>
      </c>
      <c r="L2584" t="str">
        <f t="shared" si="1340"/>
        <v>0.00235777465336566-0.031567311041081i</v>
      </c>
      <c r="M2584" t="str">
        <f t="shared" si="1341"/>
        <v>0.0206142567685349-0.319869301951578i</v>
      </c>
      <c r="N2584" t="str">
        <f t="shared" si="1342"/>
        <v>-4.78913976941462i</v>
      </c>
      <c r="O2584" t="str">
        <f t="shared" si="1343"/>
        <v>0.0766754587847671+0.9970561037475i</v>
      </c>
      <c r="P2584" t="str">
        <f t="shared" si="1344"/>
        <v>0.923324541215233-0.9970561037475i</v>
      </c>
      <c r="Q2584" t="str">
        <f t="shared" si="1345"/>
        <v>-0.923324541215233+5.78619587316212i</v>
      </c>
      <c r="R2584" t="str">
        <f t="shared" si="1346"/>
        <v>-0.192868931513099-0.128796871009477i</v>
      </c>
      <c r="S2584" t="str">
        <f t="shared" si="1347"/>
        <v>0.504960440698878i</v>
      </c>
      <c r="T2584" t="str">
        <f t="shared" si="1348"/>
        <v>0.0650373247455821-0.0973911806539762i</v>
      </c>
      <c r="U2584" t="e">
        <f t="shared" si="1349"/>
        <v>#DIV/0!</v>
      </c>
      <c r="V2584" t="str">
        <f t="shared" si="1350"/>
        <v>1.33333333333333E-06-0.000163235839068611i</v>
      </c>
      <c r="W2584" t="e">
        <f t="shared" si="1351"/>
        <v>#DIV/0!</v>
      </c>
      <c r="X2584" t="e">
        <f t="shared" si="1352"/>
        <v>#DIV/0!</v>
      </c>
      <c r="Y2584" t="str">
        <f t="shared" si="1353"/>
        <v>0.00083+0.653451271946677i</v>
      </c>
      <c r="Z2584" t="e">
        <f t="shared" si="1354"/>
        <v>#DIV/0!</v>
      </c>
      <c r="AA2584" t="e">
        <f t="shared" si="1355"/>
        <v>#DIV/0!</v>
      </c>
      <c r="AB2584" t="str">
        <f t="shared" si="1356"/>
        <v>0.401035559577204-0.600537103643781i</v>
      </c>
      <c r="AC2584" t="str">
        <f t="shared" si="1357"/>
        <v>0.816173665859879-0.140658590553266i</v>
      </c>
      <c r="AD2584" t="str">
        <f t="shared" si="1358"/>
        <v>0.600336466010507-0.632334323030728i</v>
      </c>
      <c r="AE2584" t="e">
        <f t="shared" si="1359"/>
        <v>#DIV/0!</v>
      </c>
      <c r="AF2584" t="str">
        <f t="shared" si="1360"/>
        <v>-19.371954810792-0.701954656212131i</v>
      </c>
      <c r="AG2584" t="e">
        <f t="shared" si="1361"/>
        <v>#DIV/0!</v>
      </c>
      <c r="AH2584" t="e">
        <f t="shared" si="1362"/>
        <v>#DIV/0!</v>
      </c>
      <c r="AI2584" t="e">
        <f t="shared" si="1363"/>
        <v>#DIV/0!</v>
      </c>
      <c r="AJ2584" t="e">
        <f t="shared" si="1364"/>
        <v>#DIV/0!</v>
      </c>
      <c r="AK2584"/>
      <c r="AL2584"/>
      <c r="AM2584"/>
      <c r="AN2584"/>
    </row>
    <row r="2585" spans="1:40" x14ac:dyDescent="0.25">
      <c r="A2585"/>
      <c r="B2585">
        <f t="shared" ref="B2585:B2648" si="1365">B2584+1000</f>
        <v>651000</v>
      </c>
      <c r="C2585" s="186" t="str">
        <f t="shared" si="1333"/>
        <v>-2.32091538139411E-07+0.00484161598004365i</v>
      </c>
      <c r="D2585" s="158" t="str">
        <f t="shared" si="1334"/>
        <v>-7.66666844603514+0.0371190558470013i</v>
      </c>
      <c r="E2585" t="str">
        <f t="shared" si="1335"/>
        <v>7.99869728275347-0.102078601577368i</v>
      </c>
      <c r="F2585" t="str">
        <f t="shared" si="1336"/>
        <v>0.999200769448011+0.0000101915498118495i</v>
      </c>
      <c r="G2585">
        <f t="shared" si="1331"/>
        <v>1</v>
      </c>
      <c r="H2585" t="str">
        <f t="shared" si="1337"/>
        <v>11.7054399690951+0.738005872409801i</v>
      </c>
      <c r="I2585" t="str">
        <f t="shared" si="1338"/>
        <v>2556.47102185869i</v>
      </c>
      <c r="J2585" t="str">
        <f t="shared" si="1332"/>
        <v>-8845.51247427254+559.274052509983i</v>
      </c>
      <c r="K2585" t="str">
        <f t="shared" si="1339"/>
        <v>0.0182006482222696-0.2878625607024i</v>
      </c>
      <c r="L2585" t="str">
        <f t="shared" si="1340"/>
        <v>0.0023505767010589-0.0315193573399343i</v>
      </c>
      <c r="M2585" t="str">
        <f t="shared" si="1341"/>
        <v>0.0205512249233285-0.319381918042334i</v>
      </c>
      <c r="N2585" t="str">
        <f t="shared" si="1342"/>
        <v>-4.79650767675218i</v>
      </c>
      <c r="O2585" t="str">
        <f t="shared" si="1343"/>
        <v>0.0840195281067067+0.996464108182892i</v>
      </c>
      <c r="P2585" t="str">
        <f t="shared" si="1344"/>
        <v>0.915980471893293-0.996464108182892i</v>
      </c>
      <c r="Q2585" t="str">
        <f t="shared" si="1345"/>
        <v>-0.915980471893293+5.79297178493507i</v>
      </c>
      <c r="R2585" t="str">
        <f t="shared" si="1346"/>
        <v>-0.192208752173182-0.127727362715607i</v>
      </c>
      <c r="S2585" t="str">
        <f t="shared" si="1347"/>
        <v>0.505737302915339i</v>
      </c>
      <c r="T2585" t="str">
        <f t="shared" si="1348"/>
        <v>0.0645964919282803-0.0972071359207879i</v>
      </c>
      <c r="U2585" t="e">
        <f t="shared" si="1349"/>
        <v>#DIV/0!</v>
      </c>
      <c r="V2585" t="str">
        <f t="shared" si="1350"/>
        <v>1.33333333333333E-06-0.000162985092772038i</v>
      </c>
      <c r="W2585" t="e">
        <f t="shared" si="1351"/>
        <v>#DIV/0!</v>
      </c>
      <c r="X2585" t="e">
        <f t="shared" si="1352"/>
        <v>#DIV/0!</v>
      </c>
      <c r="Y2585" t="str">
        <f t="shared" si="1353"/>
        <v>0.00083+0.654456581595826i</v>
      </c>
      <c r="Z2585" t="e">
        <f t="shared" si="1354"/>
        <v>#DIV/0!</v>
      </c>
      <c r="AA2585" t="e">
        <f t="shared" si="1355"/>
        <v>#DIV/0!</v>
      </c>
      <c r="AB2585" t="str">
        <f t="shared" si="1356"/>
        <v>0.398317279939193-0.59940224019652i</v>
      </c>
      <c r="AC2585" t="str">
        <f t="shared" si="1357"/>
        <v>0.816747670858042-0.13953378711421i</v>
      </c>
      <c r="AD2585" t="str">
        <f t="shared" si="1358"/>
        <v>0.59567940932606-0.632122814338621i</v>
      </c>
      <c r="AE2585" t="e">
        <f t="shared" si="1359"/>
        <v>#DIV/0!</v>
      </c>
      <c r="AF2585" t="str">
        <f t="shared" si="1360"/>
        <v>-19.3721084151302-0.7008868165628i</v>
      </c>
      <c r="AG2585" t="e">
        <f t="shared" si="1361"/>
        <v>#DIV/0!</v>
      </c>
      <c r="AH2585" t="e">
        <f t="shared" si="1362"/>
        <v>#DIV/0!</v>
      </c>
      <c r="AI2585" t="e">
        <f t="shared" si="1363"/>
        <v>#DIV/0!</v>
      </c>
      <c r="AJ2585" t="e">
        <f t="shared" si="1364"/>
        <v>#DIV/0!</v>
      </c>
      <c r="AK2585"/>
      <c r="AL2585"/>
      <c r="AM2585"/>
      <c r="AN2585"/>
    </row>
    <row r="2586" spans="1:40" x14ac:dyDescent="0.25">
      <c r="A2586"/>
      <c r="B2586">
        <f t="shared" si="1365"/>
        <v>652000</v>
      </c>
      <c r="C2586" s="186" t="str">
        <f t="shared" si="1333"/>
        <v>-2.3138014687162E-07+0.00483419018869726i</v>
      </c>
      <c r="D2586" s="158" t="str">
        <f t="shared" si="1334"/>
        <v>-7.66666844058115+0.0370621247800123i</v>
      </c>
      <c r="E2586" t="str">
        <f t="shared" si="1335"/>
        <v>7.99869327813029-0.102235353159649i</v>
      </c>
      <c r="F2586" t="str">
        <f t="shared" si="1336"/>
        <v>0.999200769847521+0.0000102071999321269i</v>
      </c>
      <c r="G2586">
        <f t="shared" si="1331"/>
        <v>1</v>
      </c>
      <c r="H2586" t="str">
        <f t="shared" si="1337"/>
        <v>11.7055928769741+0.736884329679389i</v>
      </c>
      <c r="I2586" t="str">
        <f t="shared" si="1338"/>
        <v>2560.39801267568i</v>
      </c>
      <c r="J2586" t="str">
        <f t="shared" si="1332"/>
        <v>-8872.71157421326+560.133152437033i</v>
      </c>
      <c r="K2586" t="str">
        <f t="shared" si="1339"/>
        <v>0.0181450697538914-0.287424462772461i</v>
      </c>
      <c r="L2586" t="str">
        <f t="shared" si="1340"/>
        <v>0.00234341159926952-0.0314715482899389i</v>
      </c>
      <c r="M2586" t="str">
        <f t="shared" si="1341"/>
        <v>0.0204884813531609-0.3188960110624i</v>
      </c>
      <c r="N2586" t="str">
        <f t="shared" si="1342"/>
        <v>-4.80387558408974i</v>
      </c>
      <c r="O2586" t="str">
        <f t="shared" si="1343"/>
        <v>0.0913590363602591+0.995818018754092i</v>
      </c>
      <c r="P2586" t="str">
        <f t="shared" si="1344"/>
        <v>0.908640963639741-0.995818018754092i</v>
      </c>
      <c r="Q2586" t="str">
        <f t="shared" si="1345"/>
        <v>-0.908640963639741+5.79969360284383i</v>
      </c>
      <c r="R2586" t="str">
        <f t="shared" si="1346"/>
        <v>-0.191545863974018-0.126660923062725i</v>
      </c>
      <c r="S2586" t="str">
        <f t="shared" si="1347"/>
        <v>0.506514165131798i</v>
      </c>
      <c r="T2586" t="str">
        <f t="shared" si="1348"/>
        <v>0.0641555516999391-0.0970206933752487i</v>
      </c>
      <c r="U2586" t="e">
        <f t="shared" si="1349"/>
        <v>#DIV/0!</v>
      </c>
      <c r="V2586" t="str">
        <f t="shared" si="1350"/>
        <v>1.33333333333333E-06-0.000162735115635885i</v>
      </c>
      <c r="W2586" t="e">
        <f t="shared" si="1351"/>
        <v>#DIV/0!</v>
      </c>
      <c r="X2586" t="e">
        <f t="shared" si="1352"/>
        <v>#DIV/0!</v>
      </c>
      <c r="Y2586" t="str">
        <f t="shared" si="1353"/>
        <v>0.00083+0.655461891244974i</v>
      </c>
      <c r="Z2586" t="e">
        <f t="shared" si="1354"/>
        <v>#DIV/0!</v>
      </c>
      <c r="AA2586" t="e">
        <f t="shared" si="1355"/>
        <v>#DIV/0!</v>
      </c>
      <c r="AB2586" t="str">
        <f t="shared" si="1356"/>
        <v>0.395598337979254-0.598252591269972i</v>
      </c>
      <c r="AC2586" t="str">
        <f t="shared" si="1357"/>
        <v>0.817324844207291-0.138412019025214i</v>
      </c>
      <c r="AD2586" t="str">
        <f t="shared" si="1358"/>
        <v>0.591022739839428-0.631875984462306i</v>
      </c>
      <c r="AE2586" t="e">
        <f t="shared" si="1359"/>
        <v>#DIV/0!</v>
      </c>
      <c r="AF2586" t="str">
        <f t="shared" si="1360"/>
        <v>-19.3722613175552-0.699822204899377i</v>
      </c>
      <c r="AG2586" t="e">
        <f t="shared" si="1361"/>
        <v>#DIV/0!</v>
      </c>
      <c r="AH2586" t="e">
        <f t="shared" si="1362"/>
        <v>#DIV/0!</v>
      </c>
      <c r="AI2586" t="e">
        <f t="shared" si="1363"/>
        <v>#DIV/0!</v>
      </c>
      <c r="AJ2586" t="e">
        <f t="shared" si="1364"/>
        <v>#DIV/0!</v>
      </c>
      <c r="AK2586"/>
      <c r="AL2586"/>
      <c r="AM2586"/>
      <c r="AN2586"/>
    </row>
    <row r="2587" spans="1:40" x14ac:dyDescent="0.25">
      <c r="A2587"/>
      <c r="B2587">
        <f t="shared" si="1365"/>
        <v>653000</v>
      </c>
      <c r="C2587" s="186" t="str">
        <f t="shared" si="1333"/>
        <v>-2.30672021360719E-07+0.00482678714096893i</v>
      </c>
      <c r="D2587" s="158" t="str">
        <f t="shared" si="1334"/>
        <v>-7.66666843515216+0.0370053680807618i</v>
      </c>
      <c r="E2587" t="str">
        <f t="shared" si="1335"/>
        <v>7.99868926736434-0.102392104506286i</v>
      </c>
      <c r="F2587" t="str">
        <f t="shared" si="1336"/>
        <v>0.99920077024763+0.0000102228500289148i</v>
      </c>
      <c r="G2587">
        <f t="shared" si="1331"/>
        <v>1</v>
      </c>
      <c r="H2587" t="str">
        <f t="shared" si="1337"/>
        <v>11.7057450871784+0.735766174761321i</v>
      </c>
      <c r="I2587" t="str">
        <f t="shared" si="1338"/>
        <v>2564.32500349267i</v>
      </c>
      <c r="J2587" t="str">
        <f t="shared" si="1332"/>
        <v>-8899.9524225806+560.992252364084i</v>
      </c>
      <c r="K2587" t="str">
        <f t="shared" si="1339"/>
        <v>0.01808974515636-0.286987691095107i</v>
      </c>
      <c r="L2587" t="str">
        <f t="shared" si="1340"/>
        <v>0.00233627914876987-0.0314238832413535i</v>
      </c>
      <c r="M2587" t="str">
        <f t="shared" si="1341"/>
        <v>0.0204260243051299-0.318411574336461i</v>
      </c>
      <c r="N2587" t="str">
        <f t="shared" si="1342"/>
        <v>-4.8112434914273i</v>
      </c>
      <c r="O2587" t="str">
        <f t="shared" si="1343"/>
        <v>0.0986935851142519+0.995117870534589i</v>
      </c>
      <c r="P2587" t="str">
        <f t="shared" si="1344"/>
        <v>0.901306414885748-0.995117870534589i</v>
      </c>
      <c r="Q2587" t="str">
        <f t="shared" si="1345"/>
        <v>-0.901306414885748+5.80636136196189i</v>
      </c>
      <c r="R2587" t="str">
        <f t="shared" si="1346"/>
        <v>-0.190880258229496-0.125597558988655i</v>
      </c>
      <c r="S2587" t="str">
        <f t="shared" si="1347"/>
        <v>0.507291027348257i</v>
      </c>
      <c r="T2587" t="str">
        <f t="shared" si="1348"/>
        <v>0.0637145147317881-0.0968318422977416i</v>
      </c>
      <c r="U2587" t="e">
        <f t="shared" si="1349"/>
        <v>#DIV/0!</v>
      </c>
      <c r="V2587" t="str">
        <f t="shared" si="1350"/>
        <v>1.33333333333333E-06-0.000162485904126488i</v>
      </c>
      <c r="W2587" t="e">
        <f t="shared" si="1351"/>
        <v>#DIV/0!</v>
      </c>
      <c r="X2587" t="e">
        <f t="shared" si="1352"/>
        <v>#DIV/0!</v>
      </c>
      <c r="Y2587" t="str">
        <f t="shared" si="1353"/>
        <v>0.00083+0.656467200894123i</v>
      </c>
      <c r="Z2587" t="e">
        <f t="shared" si="1354"/>
        <v>#DIV/0!</v>
      </c>
      <c r="AA2587" t="e">
        <f t="shared" si="1355"/>
        <v>#DIV/0!</v>
      </c>
      <c r="AB2587" t="str">
        <f t="shared" si="1356"/>
        <v>0.392878799498719-0.597088090764438i</v>
      </c>
      <c r="AC2587" t="str">
        <f t="shared" si="1357"/>
        <v>0.817905192909675-0.137293292926064i</v>
      </c>
      <c r="AD2587" t="str">
        <f t="shared" si="1358"/>
        <v>0.586366732958772-0.63159382727049i</v>
      </c>
      <c r="AE2587" t="e">
        <f t="shared" si="1359"/>
        <v>#DIV/0!</v>
      </c>
      <c r="AF2587" t="str">
        <f t="shared" si="1360"/>
        <v>-19.3724135223306-0.698760806680559i</v>
      </c>
      <c r="AG2587" t="e">
        <f t="shared" si="1361"/>
        <v>#DIV/0!</v>
      </c>
      <c r="AH2587" t="e">
        <f t="shared" si="1362"/>
        <v>#DIV/0!</v>
      </c>
      <c r="AI2587" t="e">
        <f t="shared" si="1363"/>
        <v>#DIV/0!</v>
      </c>
      <c r="AJ2587" t="e">
        <f t="shared" si="1364"/>
        <v>#DIV/0!</v>
      </c>
      <c r="AK2587"/>
      <c r="AL2587"/>
      <c r="AM2587"/>
      <c r="AN2587"/>
    </row>
    <row r="2588" spans="1:40" x14ac:dyDescent="0.25">
      <c r="A2588"/>
      <c r="B2588">
        <f t="shared" si="1365"/>
        <v>654000</v>
      </c>
      <c r="C2588" s="186" t="str">
        <f t="shared" si="1333"/>
        <v>-2.29967141647938E-07+0.00481940673253014i</v>
      </c>
      <c r="D2588" s="158" t="str">
        <f t="shared" si="1334"/>
        <v>-7.66666842974808+0.0369487849493978i</v>
      </c>
      <c r="E2588" t="str">
        <f t="shared" si="1335"/>
        <v>7.99868525045566-0.102548855616919i</v>
      </c>
      <c r="F2588" t="str">
        <f t="shared" si="1336"/>
        <v>0.999200770648358+0.0000102385001021778i</v>
      </c>
      <c r="G2588">
        <f t="shared" si="1331"/>
        <v>1</v>
      </c>
      <c r="H2588" t="str">
        <f t="shared" si="1337"/>
        <v>11.7058966039394+0.734651392401233i</v>
      </c>
      <c r="I2588" t="str">
        <f t="shared" si="1338"/>
        <v>2568.25199430966i</v>
      </c>
      <c r="J2588" t="str">
        <f t="shared" si="1332"/>
        <v>-8927.23501937455+561.851352291135i</v>
      </c>
      <c r="K2588" t="str">
        <f t="shared" si="1339"/>
        <v>0.0180346728877814-0.286552239680899i</v>
      </c>
      <c r="L2588" t="str">
        <f t="shared" si="1340"/>
        <v>0.00232917915183741-0.0313763615482985i</v>
      </c>
      <c r="M2588" t="str">
        <f t="shared" si="1341"/>
        <v>0.0203638520396188-0.317928601229197i</v>
      </c>
      <c r="N2588" t="str">
        <f t="shared" si="1342"/>
        <v>-4.81861139876486i</v>
      </c>
      <c r="O2588" t="str">
        <f t="shared" si="1343"/>
        <v>0.106022776206743+0.9943637015325i</v>
      </c>
      <c r="P2588" t="str">
        <f t="shared" si="1344"/>
        <v>0.893977223793257-0.9943637015325i</v>
      </c>
      <c r="Q2588" t="str">
        <f t="shared" si="1345"/>
        <v>-0.893977223793257+5.81297510029736i</v>
      </c>
      <c r="R2588" t="str">
        <f t="shared" si="1346"/>
        <v>-0.190211926282433-0.124537277643919i</v>
      </c>
      <c r="S2588" t="str">
        <f t="shared" si="1347"/>
        <v>0.508067889564717i</v>
      </c>
      <c r="T2588" t="str">
        <f t="shared" si="1348"/>
        <v>0.0632733918246811-0.0966405719563553i</v>
      </c>
      <c r="U2588" t="e">
        <f t="shared" si="1349"/>
        <v>#DIV/0!</v>
      </c>
      <c r="V2588" t="str">
        <f t="shared" si="1350"/>
        <v>1.33333333333333E-06-0.0001622374547318i</v>
      </c>
      <c r="W2588" t="e">
        <f t="shared" si="1351"/>
        <v>#DIV/0!</v>
      </c>
      <c r="X2588" t="e">
        <f t="shared" si="1352"/>
        <v>#DIV/0!</v>
      </c>
      <c r="Y2588" t="str">
        <f t="shared" si="1353"/>
        <v>0.00083+0.657472510543272i</v>
      </c>
      <c r="Z2588" t="e">
        <f t="shared" si="1354"/>
        <v>#DIV/0!</v>
      </c>
      <c r="AA2588" t="e">
        <f t="shared" si="1355"/>
        <v>#DIV/0!</v>
      </c>
      <c r="AB2588" t="str">
        <f t="shared" si="1356"/>
        <v>0.390158731098212-0.595908672504409i</v>
      </c>
      <c r="AC2588" t="str">
        <f t="shared" si="1357"/>
        <v>0.818488723962375-0.136177615671418i</v>
      </c>
      <c r="AD2588" t="str">
        <f t="shared" si="1358"/>
        <v>0.581711664211373-0.631276338863287i</v>
      </c>
      <c r="AE2588" t="e">
        <f t="shared" si="1359"/>
        <v>#DIV/0!</v>
      </c>
      <c r="AF2588" t="str">
        <f t="shared" si="1360"/>
        <v>-19.3725650336875-0.697702607451835i</v>
      </c>
      <c r="AG2588" t="e">
        <f t="shared" si="1361"/>
        <v>#DIV/0!</v>
      </c>
      <c r="AH2588" t="e">
        <f t="shared" si="1362"/>
        <v>#DIV/0!</v>
      </c>
      <c r="AI2588" t="e">
        <f t="shared" si="1363"/>
        <v>#DIV/0!</v>
      </c>
      <c r="AJ2588" t="e">
        <f t="shared" si="1364"/>
        <v>#DIV/0!</v>
      </c>
      <c r="AK2588"/>
      <c r="AL2588"/>
      <c r="AM2588"/>
      <c r="AN2588"/>
    </row>
    <row r="2589" spans="1:40" x14ac:dyDescent="0.25">
      <c r="A2589"/>
      <c r="B2589">
        <f t="shared" si="1365"/>
        <v>655000</v>
      </c>
      <c r="C2589" s="186" t="str">
        <f t="shared" si="1333"/>
        <v>-2.29265487926747E-07+0.00481204885968948i</v>
      </c>
      <c r="D2589" s="158" t="str">
        <f t="shared" si="1334"/>
        <v>-7.66666842436876+0.0368923745909527i</v>
      </c>
      <c r="E2589" t="str">
        <f t="shared" si="1335"/>
        <v>7.99868122740426-0.102705606491186i</v>
      </c>
      <c r="F2589" t="str">
        <f t="shared" si="1336"/>
        <v>0.999200771049704+0.0000102541501518798i</v>
      </c>
      <c r="G2589">
        <f t="shared" si="1331"/>
        <v>1</v>
      </c>
      <c r="H2589" t="str">
        <f t="shared" si="1337"/>
        <v>11.7060474314566+0.733539967435732i</v>
      </c>
      <c r="I2589" t="str">
        <f t="shared" si="1338"/>
        <v>2572.17898512664i</v>
      </c>
      <c r="J2589" t="str">
        <f t="shared" si="1332"/>
        <v>-8954.55936459512+562.710452218186i</v>
      </c>
      <c r="K2589" t="str">
        <f t="shared" si="1339"/>
        <v>0.0179798514179348-0.28611810257626i</v>
      </c>
      <c r="L2589" t="str">
        <f t="shared" si="1340"/>
        <v>0.00232211141224132-0.0313289825687286i</v>
      </c>
      <c r="M2589" t="str">
        <f t="shared" si="1341"/>
        <v>0.0203019628301761-0.317447085144989i</v>
      </c>
      <c r="N2589" t="str">
        <f t="shared" si="1342"/>
        <v>-4.82597930610242i</v>
      </c>
      <c r="O2589" t="str">
        <f t="shared" si="1343"/>
        <v>0.113346211766637+0.993555552688501i</v>
      </c>
      <c r="P2589" t="str">
        <f t="shared" si="1344"/>
        <v>0.886653788233363-0.993555552688501i</v>
      </c>
      <c r="Q2589" t="str">
        <f t="shared" si="1345"/>
        <v>-0.886653788233363+5.81953485879092i</v>
      </c>
      <c r="R2589" t="str">
        <f t="shared" si="1346"/>
        <v>-0.189540859505897-0.123480086392463i</v>
      </c>
      <c r="S2589" t="str">
        <f t="shared" si="1347"/>
        <v>0.508844751781178i</v>
      </c>
      <c r="T2589" t="str">
        <f t="shared" si="1348"/>
        <v>0.0628321939102913-0.0964468716076693i</v>
      </c>
      <c r="U2589" t="e">
        <f t="shared" si="1349"/>
        <v>#DIV/0!</v>
      </c>
      <c r="V2589" t="str">
        <f t="shared" si="1350"/>
        <v>1.33333333333333E-06-0.000161989763961217i</v>
      </c>
      <c r="W2589" t="e">
        <f t="shared" si="1351"/>
        <v>#DIV/0!</v>
      </c>
      <c r="X2589" t="e">
        <f t="shared" si="1352"/>
        <v>#DIV/0!</v>
      </c>
      <c r="Y2589" t="str">
        <f t="shared" si="1353"/>
        <v>0.00083+0.658477820192421i</v>
      </c>
      <c r="Z2589" t="e">
        <f t="shared" si="1354"/>
        <v>#DIV/0!</v>
      </c>
      <c r="AA2589" t="e">
        <f t="shared" si="1355"/>
        <v>#DIV/0!</v>
      </c>
      <c r="AB2589" t="str">
        <f t="shared" si="1356"/>
        <v>0.387438200185021-0.594714270243408i</v>
      </c>
      <c r="AC2589" t="str">
        <f t="shared" si="1357"/>
        <v>0.819075444356248-0.135064994331613i</v>
      </c>
      <c r="AD2589" t="str">
        <f t="shared" si="1358"/>
        <v>0.577057809224493-0.630923517573704i</v>
      </c>
      <c r="AE2589" t="e">
        <f t="shared" si="1359"/>
        <v>#DIV/0!</v>
      </c>
      <c r="AF2589" t="str">
        <f t="shared" si="1360"/>
        <v>-19.3727158558254-0.696647592844779i</v>
      </c>
      <c r="AG2589" t="e">
        <f t="shared" si="1361"/>
        <v>#DIV/0!</v>
      </c>
      <c r="AH2589" t="e">
        <f t="shared" si="1362"/>
        <v>#DIV/0!</v>
      </c>
      <c r="AI2589" t="e">
        <f t="shared" si="1363"/>
        <v>#DIV/0!</v>
      </c>
      <c r="AJ2589" t="e">
        <f t="shared" si="1364"/>
        <v>#DIV/0!</v>
      </c>
      <c r="AK2589"/>
      <c r="AL2589"/>
      <c r="AM2589"/>
      <c r="AN2589"/>
    </row>
    <row r="2590" spans="1:40" x14ac:dyDescent="0.25">
      <c r="A2590"/>
      <c r="B2590">
        <f t="shared" si="1365"/>
        <v>656000</v>
      </c>
      <c r="C2590" s="186" t="str">
        <f t="shared" si="1333"/>
        <v>-2.28567040541468E-07+0.00480471341938781i</v>
      </c>
      <c r="D2590" s="158" t="str">
        <f t="shared" si="1334"/>
        <v>-7.66666841901398+0.0368361362153066i</v>
      </c>
      <c r="E2590" t="str">
        <f t="shared" si="1335"/>
        <v>7.99867719821017-0.102862357128727i</v>
      </c>
      <c r="F2590" t="str">
        <f t="shared" si="1336"/>
        <v>0.999200771451659+0.0000102698001779846i</v>
      </c>
      <c r="G2590">
        <f t="shared" si="1331"/>
        <v>1</v>
      </c>
      <c r="H2590" t="str">
        <f t="shared" si="1337"/>
        <v>11.7061975738978+0.732431884791762i</v>
      </c>
      <c r="I2590" t="str">
        <f t="shared" si="1338"/>
        <v>2576.10597594363i</v>
      </c>
      <c r="J2590" t="str">
        <f t="shared" si="1332"/>
        <v>-8981.92545824231+563.569552145236i</v>
      </c>
      <c r="K2590" t="str">
        <f t="shared" si="1339"/>
        <v>0.0179252792281676-0.285685273863215i</v>
      </c>
      <c r="L2590" t="str">
        <f t="shared" si="1340"/>
        <v>0.00231507573522894-0.0312817456644039i</v>
      </c>
      <c r="M2590" t="str">
        <f t="shared" si="1341"/>
        <v>0.0202403549633965-0.316967019527619i</v>
      </c>
      <c r="N2590" t="str">
        <f t="shared" si="1342"/>
        <v>-4.83334721343998i</v>
      </c>
      <c r="O2590" t="str">
        <f t="shared" si="1343"/>
        <v>0.12066349423528+0.992693467873609i</v>
      </c>
      <c r="P2590" t="str">
        <f t="shared" si="1344"/>
        <v>0.87933650576472-0.992693467873609i</v>
      </c>
      <c r="Q2590" t="str">
        <f t="shared" si="1345"/>
        <v>-0.87933650576472+5.82604068131359i</v>
      </c>
      <c r="R2590" t="str">
        <f t="shared" si="1346"/>
        <v>-0.18886704930456-0.122425992812384i</v>
      </c>
      <c r="S2590" t="str">
        <f t="shared" si="1347"/>
        <v>0.509621613997637i</v>
      </c>
      <c r="T2590" t="str">
        <f t="shared" si="1348"/>
        <v>0.0623909320523102-0.0962507304975611i</v>
      </c>
      <c r="U2590" t="e">
        <f t="shared" si="1349"/>
        <v>#DIV/0!</v>
      </c>
      <c r="V2590" t="str">
        <f t="shared" si="1350"/>
        <v>1.33333333333333E-06-0.000161742828345422i</v>
      </c>
      <c r="W2590" t="e">
        <f t="shared" si="1351"/>
        <v>#DIV/0!</v>
      </c>
      <c r="X2590" t="e">
        <f t="shared" si="1352"/>
        <v>#DIV/0!</v>
      </c>
      <c r="Y2590" t="str">
        <f t="shared" si="1353"/>
        <v>0.00083+0.659483129841569i</v>
      </c>
      <c r="Z2590" t="e">
        <f t="shared" si="1354"/>
        <v>#DIV/0!</v>
      </c>
      <c r="AA2590" t="e">
        <f t="shared" si="1355"/>
        <v>#DIV/0!</v>
      </c>
      <c r="AB2590" t="str">
        <f t="shared" si="1356"/>
        <v>0.38471727498049-0.593504817668966i</v>
      </c>
      <c r="AC2590" t="str">
        <f t="shared" si="1357"/>
        <v>0.819665361074341-0.133955436193459i</v>
      </c>
      <c r="AD2590" t="str">
        <f t="shared" si="1358"/>
        <v>0.572405443706198-0.630535363969001i</v>
      </c>
      <c r="AE2590" t="e">
        <f t="shared" si="1359"/>
        <v>#DIV/0!</v>
      </c>
      <c r="AF2590" t="str">
        <f t="shared" si="1360"/>
        <v>-19.3728659929118-0.695595748576455i</v>
      </c>
      <c r="AG2590" t="e">
        <f t="shared" si="1361"/>
        <v>#DIV/0!</v>
      </c>
      <c r="AH2590" t="e">
        <f t="shared" si="1362"/>
        <v>#DIV/0!</v>
      </c>
      <c r="AI2590" t="e">
        <f t="shared" si="1363"/>
        <v>#DIV/0!</v>
      </c>
      <c r="AJ2590" t="e">
        <f t="shared" si="1364"/>
        <v>#DIV/0!</v>
      </c>
      <c r="AK2590"/>
      <c r="AL2590"/>
      <c r="AM2590"/>
      <c r="AN2590"/>
    </row>
    <row r="2591" spans="1:40" x14ac:dyDescent="0.25">
      <c r="A2591"/>
      <c r="B2591">
        <f t="shared" si="1365"/>
        <v>657000</v>
      </c>
      <c r="C2591" s="186" t="str">
        <f t="shared" si="1333"/>
        <v>-2.27871779985891E-07+0.00479740030919345i</v>
      </c>
      <c r="D2591" s="158" t="str">
        <f t="shared" si="1334"/>
        <v>-7.66666841368365+0.0367800690371498i</v>
      </c>
      <c r="E2591" t="str">
        <f t="shared" si="1335"/>
        <v>7.99867316287339-0.103019107529179i</v>
      </c>
      <c r="F2591" t="str">
        <f t="shared" si="1336"/>
        <v>0.999200771854222+0.0000102854501804562i</v>
      </c>
      <c r="G2591">
        <f t="shared" si="1331"/>
        <v>1</v>
      </c>
      <c r="H2591" t="str">
        <f t="shared" si="1337"/>
        <v>11.7063470353994+0.731327129485911i</v>
      </c>
      <c r="I2591" t="str">
        <f t="shared" si="1338"/>
        <v>2580.03296676062i</v>
      </c>
      <c r="J2591" t="str">
        <f t="shared" si="1332"/>
        <v>-9009.33330031611+564.428652072287i</v>
      </c>
      <c r="K2591" t="str">
        <f t="shared" si="1339"/>
        <v>0.0178709548112904-0.285253747659116i</v>
      </c>
      <c r="L2591" t="str">
        <f t="shared" si="1340"/>
        <v>0.00230807192751236-0.0312346502008616i</v>
      </c>
      <c r="M2591" t="str">
        <f t="shared" si="1341"/>
        <v>0.0201790267388028-0.316488397859978i</v>
      </c>
      <c r="N2591" t="str">
        <f t="shared" si="1342"/>
        <v>-4.84071512077755i</v>
      </c>
      <c r="O2591" t="str">
        <f t="shared" si="1343"/>
        <v>0.127974226388053+0.991777493886799i</v>
      </c>
      <c r="P2591" t="str">
        <f t="shared" si="1344"/>
        <v>0.872025773611947-0.991777493886799i</v>
      </c>
      <c r="Q2591" t="str">
        <f t="shared" si="1345"/>
        <v>-0.872025773611947+5.83249261466435i</v>
      </c>
      <c r="R2591" t="str">
        <f t="shared" si="1346"/>
        <v>-0.188190487116069-0.121375004696665i</v>
      </c>
      <c r="S2591" t="str">
        <f t="shared" si="1347"/>
        <v>0.510398476214096i</v>
      </c>
      <c r="T2591" t="str">
        <f t="shared" si="1348"/>
        <v>0.0619496174476566-0.0960521378620301i</v>
      </c>
      <c r="U2591" t="e">
        <f t="shared" si="1349"/>
        <v>#DIV/0!</v>
      </c>
      <c r="V2591" t="str">
        <f t="shared" si="1350"/>
        <v>1.33333333333333E-06-0.000161496644436221i</v>
      </c>
      <c r="W2591" t="e">
        <f t="shared" si="1351"/>
        <v>#DIV/0!</v>
      </c>
      <c r="X2591" t="e">
        <f t="shared" si="1352"/>
        <v>#DIV/0!</v>
      </c>
      <c r="Y2591" t="str">
        <f t="shared" si="1353"/>
        <v>0.00083+0.660488439490718i</v>
      </c>
      <c r="Z2591" t="e">
        <f t="shared" si="1354"/>
        <v>#DIV/0!</v>
      </c>
      <c r="AA2591" t="e">
        <f t="shared" si="1355"/>
        <v>#DIV/0!</v>
      </c>
      <c r="AB2591" t="str">
        <f t="shared" si="1356"/>
        <v>0.381996024527474-0.592280248407705i</v>
      </c>
      <c r="AC2591" t="str">
        <f t="shared" si="1357"/>
        <v>0.820258481090392-0.132848948761065i</v>
      </c>
      <c r="AD2591" t="str">
        <f t="shared" si="1358"/>
        <v>0.56775484342621-0.630111880851827i</v>
      </c>
      <c r="AE2591" t="e">
        <f t="shared" si="1359"/>
        <v>#DIV/0!</v>
      </c>
      <c r="AF2591" t="str">
        <f t="shared" si="1360"/>
        <v>-19.373015449083-0.694547060448761i</v>
      </c>
      <c r="AG2591" t="e">
        <f t="shared" si="1361"/>
        <v>#DIV/0!</v>
      </c>
      <c r="AH2591" t="e">
        <f t="shared" si="1362"/>
        <v>#DIV/0!</v>
      </c>
      <c r="AI2591" t="e">
        <f t="shared" si="1363"/>
        <v>#DIV/0!</v>
      </c>
      <c r="AJ2591" t="e">
        <f t="shared" si="1364"/>
        <v>#DIV/0!</v>
      </c>
      <c r="AK2591"/>
      <c r="AL2591"/>
      <c r="AM2591"/>
      <c r="AN2591"/>
    </row>
    <row r="2592" spans="1:40" x14ac:dyDescent="0.25">
      <c r="A2592"/>
      <c r="B2592">
        <f t="shared" si="1365"/>
        <v>658000</v>
      </c>
      <c r="C2592" s="186" t="str">
        <f t="shared" si="1333"/>
        <v>-2.27179686901923E-07+0.00479010942729741i</v>
      </c>
      <c r="D2592" s="158" t="str">
        <f t="shared" si="1334"/>
        <v>-7.66666840837763+0.0367241722759468i</v>
      </c>
      <c r="E2592" t="str">
        <f t="shared" si="1335"/>
        <v>7.99866912139395-0.103175857692183i</v>
      </c>
      <c r="F2592" t="str">
        <f t="shared" si="1336"/>
        <v>0.999200772257404+0.0000103011001592589i</v>
      </c>
      <c r="G2592">
        <f t="shared" si="1331"/>
        <v>1</v>
      </c>
      <c r="H2592" t="str">
        <f t="shared" si="1337"/>
        <v>11.7064958200667+0.730225686623786i</v>
      </c>
      <c r="I2592" t="str">
        <f t="shared" si="1338"/>
        <v>2583.9599575776i</v>
      </c>
      <c r="J2592" t="str">
        <f t="shared" si="1332"/>
        <v>-9036.78289081653+565.287751999337i</v>
      </c>
      <c r="K2592" t="str">
        <f t="shared" si="1339"/>
        <v>0.0178168766714729-0.284823518116387i</v>
      </c>
      <c r="L2592" t="str">
        <f t="shared" si="1340"/>
        <v>0.00230109979725545-0.0311876955473891i</v>
      </c>
      <c r="M2592" t="str">
        <f t="shared" si="1341"/>
        <v>0.0201179764687284-0.316011213663776i</v>
      </c>
      <c r="N2592" t="str">
        <f t="shared" si="1342"/>
        <v>-4.84808302811511i</v>
      </c>
      <c r="O2592" t="str">
        <f t="shared" si="1343"/>
        <v>0.135278011355901+0.990807680452464i</v>
      </c>
      <c r="P2592" t="str">
        <f t="shared" si="1344"/>
        <v>0.864721988644099-0.990807680452464i</v>
      </c>
      <c r="Q2592" t="str">
        <f t="shared" si="1345"/>
        <v>-0.864721988644099+5.83889070856757i</v>
      </c>
      <c r="R2592" t="str">
        <f t="shared" si="1346"/>
        <v>-0.187511164412447-0.120327130053914i</v>
      </c>
      <c r="S2592" t="str">
        <f t="shared" si="1347"/>
        <v>0.511175338430557i</v>
      </c>
      <c r="T2592" t="str">
        <f t="shared" si="1348"/>
        <v>0.0615082614276871-0.0958510829280404i</v>
      </c>
      <c r="U2592" t="e">
        <f t="shared" si="1349"/>
        <v>#DIV/0!</v>
      </c>
      <c r="V2592" t="str">
        <f t="shared" si="1350"/>
        <v>1.33333333333333E-06-0.000161251208806378i</v>
      </c>
      <c r="W2592" t="e">
        <f t="shared" si="1351"/>
        <v>#DIV/0!</v>
      </c>
      <c r="X2592" t="e">
        <f t="shared" si="1352"/>
        <v>#DIV/0!</v>
      </c>
      <c r="Y2592" t="str">
        <f t="shared" si="1353"/>
        <v>0.00083+0.661493749139867i</v>
      </c>
      <c r="Z2592" t="e">
        <f t="shared" si="1354"/>
        <v>#DIV/0!</v>
      </c>
      <c r="AA2592" t="e">
        <f t="shared" si="1355"/>
        <v>#DIV/0!</v>
      </c>
      <c r="AB2592" t="str">
        <f t="shared" si="1356"/>
        <v>0.379274518697804-0.591040496030532i</v>
      </c>
      <c r="AC2592" t="str">
        <f t="shared" si="1357"/>
        <v>0.820854811367302-0.131745539756645i</v>
      </c>
      <c r="AD2592" t="str">
        <f t="shared" si="1358"/>
        <v>0.563106284196711-0.629653073261216i</v>
      </c>
      <c r="AE2592" t="e">
        <f t="shared" si="1359"/>
        <v>#DIV/0!</v>
      </c>
      <c r="AF2592" t="str">
        <f t="shared" si="1360"/>
        <v>-19.3731642284443-0.693501514347839i</v>
      </c>
      <c r="AG2592" t="e">
        <f t="shared" si="1361"/>
        <v>#DIV/0!</v>
      </c>
      <c r="AH2592" t="e">
        <f t="shared" si="1362"/>
        <v>#DIV/0!</v>
      </c>
      <c r="AI2592" t="e">
        <f t="shared" si="1363"/>
        <v>#DIV/0!</v>
      </c>
      <c r="AJ2592" t="e">
        <f t="shared" si="1364"/>
        <v>#DIV/0!</v>
      </c>
      <c r="AK2592"/>
      <c r="AL2592"/>
      <c r="AM2592"/>
      <c r="AN2592"/>
    </row>
    <row r="2593" spans="1:40" x14ac:dyDescent="0.25">
      <c r="A2593"/>
      <c r="B2593">
        <f t="shared" si="1365"/>
        <v>659000</v>
      </c>
      <c r="C2593" s="186" t="str">
        <f t="shared" si="1333"/>
        <v>-2.26490742078228E-07+0.00478284067250865i</v>
      </c>
      <c r="D2593" s="158" t="str">
        <f t="shared" si="1334"/>
        <v>-7.66666840309568+0.0366684451558997i</v>
      </c>
      <c r="E2593" t="str">
        <f t="shared" si="1335"/>
        <v>7.99866507377187-0.103332607617377i</v>
      </c>
      <c r="F2593" t="str">
        <f t="shared" si="1336"/>
        <v>0.999200772661194+0.0000103167501143564i</v>
      </c>
      <c r="G2593">
        <f t="shared" si="1331"/>
        <v>1</v>
      </c>
      <c r="H2593" t="str">
        <f t="shared" si="1337"/>
        <v>11.7066439319739+0.729127541399288i</v>
      </c>
      <c r="I2593" t="str">
        <f t="shared" si="1338"/>
        <v>2587.88694839459i</v>
      </c>
      <c r="J2593" t="str">
        <f t="shared" si="1332"/>
        <v>-9064.27422974357+566.146851926388i</v>
      </c>
      <c r="K2593" t="str">
        <f t="shared" si="1339"/>
        <v>0.0177630433241426-0.284394579422265i</v>
      </c>
      <c r="L2593" t="str">
        <f t="shared" si="1340"/>
        <v>0.0022941591540607-0.0311408810769964i</v>
      </c>
      <c r="M2593" t="str">
        <f t="shared" si="1341"/>
        <v>0.0200572024782033-0.315535460499261i</v>
      </c>
      <c r="N2593" t="str">
        <f t="shared" si="1342"/>
        <v>-4.85545093545267i</v>
      </c>
      <c r="O2593" t="str">
        <f t="shared" si="1343"/>
        <v>0.142574452646927+0.989784080217716i</v>
      </c>
      <c r="P2593" t="str">
        <f t="shared" si="1344"/>
        <v>0.857425547353073-0.989784080217716i</v>
      </c>
      <c r="Q2593" t="str">
        <f t="shared" si="1345"/>
        <v>-0.857425547353073+5.84523501567039i</v>
      </c>
      <c r="R2593" t="str">
        <f t="shared" si="1346"/>
        <v>-0.186829072701504-0.119282377109101i</v>
      </c>
      <c r="S2593" t="str">
        <f t="shared" si="1347"/>
        <v>0.511952200647017i</v>
      </c>
      <c r="T2593" t="str">
        <f t="shared" si="1348"/>
        <v>0.0610668754594116-0.0956475549143765i</v>
      </c>
      <c r="U2593" t="e">
        <f t="shared" si="1349"/>
        <v>#DIV/0!</v>
      </c>
      <c r="V2593" t="str">
        <f t="shared" si="1350"/>
        <v>1.33333333333333E-06-0.000161006518049464i</v>
      </c>
      <c r="W2593" t="e">
        <f t="shared" si="1351"/>
        <v>#DIV/0!</v>
      </c>
      <c r="X2593" t="e">
        <f t="shared" si="1352"/>
        <v>#DIV/0!</v>
      </c>
      <c r="Y2593" t="str">
        <f t="shared" si="1353"/>
        <v>0.00083+0.662499058789016i</v>
      </c>
      <c r="Z2593" t="e">
        <f t="shared" si="1354"/>
        <v>#DIV/0!</v>
      </c>
      <c r="AA2593" t="e">
        <f t="shared" si="1355"/>
        <v>#DIV/0!</v>
      </c>
      <c r="AB2593" t="str">
        <f t="shared" si="1356"/>
        <v>0.376552828199781-0.589785494057917i</v>
      </c>
      <c r="AC2593" t="str">
        <f t="shared" si="1357"/>
        <v>0.821454358855594-0.130645217121344i</v>
      </c>
      <c r="AD2593" t="str">
        <f t="shared" si="1358"/>
        <v>0.558460041853112-0.629158948473334i</v>
      </c>
      <c r="AE2593" t="e">
        <f t="shared" si="1359"/>
        <v>#DIV/0!</v>
      </c>
      <c r="AF2593" t="str">
        <f t="shared" si="1360"/>
        <v>-19.3733123350696-0.692459096243388i</v>
      </c>
      <c r="AG2593" t="e">
        <f t="shared" si="1361"/>
        <v>#DIV/0!</v>
      </c>
      <c r="AH2593" t="e">
        <f t="shared" si="1362"/>
        <v>#DIV/0!</v>
      </c>
      <c r="AI2593" t="e">
        <f t="shared" si="1363"/>
        <v>#DIV/0!</v>
      </c>
      <c r="AJ2593" t="e">
        <f t="shared" si="1364"/>
        <v>#DIV/0!</v>
      </c>
      <c r="AK2593"/>
      <c r="AL2593"/>
      <c r="AM2593"/>
      <c r="AN2593"/>
    </row>
    <row r="2594" spans="1:40" x14ac:dyDescent="0.25">
      <c r="A2594"/>
      <c r="B2594">
        <f t="shared" si="1365"/>
        <v>660000</v>
      </c>
      <c r="C2594" s="186" t="str">
        <f t="shared" si="1333"/>
        <v>-2.25804926448904E-07+0.00477559394424939i</v>
      </c>
      <c r="D2594" s="158" t="str">
        <f t="shared" si="1334"/>
        <v>-7.6666683978378+0.036612886905912i</v>
      </c>
      <c r="E2594" t="str">
        <f t="shared" si="1335"/>
        <v>7.99866102000716-0.103489357304401i</v>
      </c>
      <c r="F2594" t="str">
        <f t="shared" si="1336"/>
        <v>0.999200773065603+0.0000103324000457131i</v>
      </c>
      <c r="G2594">
        <f t="shared" si="1331"/>
        <v>1</v>
      </c>
      <c r="H2594" t="str">
        <f t="shared" si="1337"/>
        <v>11.7067913751651+0.728032679094058i</v>
      </c>
      <c r="I2594" t="str">
        <f t="shared" si="1338"/>
        <v>2591.81393921158i</v>
      </c>
      <c r="J2594" t="str">
        <f t="shared" si="1332"/>
        <v>-9091.80731709722+567.005951853439i</v>
      </c>
      <c r="K2594" t="str">
        <f t="shared" si="1339"/>
        <v>0.0177094532958823-0.283966925798537i</v>
      </c>
      <c r="L2594" t="str">
        <f t="shared" si="1340"/>
        <v>0.00228724980895623-0.0310942061663877i</v>
      </c>
      <c r="M2594" t="str">
        <f t="shared" si="1341"/>
        <v>0.0199967031048385-0.315061131964925i</v>
      </c>
      <c r="N2594" t="str">
        <f t="shared" si="1342"/>
        <v>-4.86281884279023i</v>
      </c>
      <c r="O2594" t="str">
        <f t="shared" si="1343"/>
        <v>0.149863154167885+0.988706748749523i</v>
      </c>
      <c r="P2594" t="str">
        <f t="shared" si="1344"/>
        <v>0.850136845832115-0.988706748749523i</v>
      </c>
      <c r="Q2594" t="str">
        <f t="shared" si="1345"/>
        <v>-0.850136845832115+5.85152559153975i</v>
      </c>
      <c r="R2594" t="str">
        <f t="shared" si="1346"/>
        <v>-0.186144203528295-0.118240754304311i</v>
      </c>
      <c r="S2594" t="str">
        <f t="shared" si="1347"/>
        <v>0.512729062863476i</v>
      </c>
      <c r="T2594" t="str">
        <f t="shared" si="1348"/>
        <v>0.0606254711467199-0.0954415430325308i</v>
      </c>
      <c r="U2594" t="e">
        <f t="shared" si="1349"/>
        <v>#DIV/0!</v>
      </c>
      <c r="V2594" t="str">
        <f t="shared" si="1350"/>
        <v>1.33333333333333E-06-0.000160762568779692i</v>
      </c>
      <c r="W2594" t="e">
        <f t="shared" si="1351"/>
        <v>#DIV/0!</v>
      </c>
      <c r="X2594" t="e">
        <f t="shared" si="1352"/>
        <v>#DIV/0!</v>
      </c>
      <c r="Y2594" t="str">
        <f t="shared" si="1353"/>
        <v>0.00083+0.663504368438164i</v>
      </c>
      <c r="Z2594" t="e">
        <f t="shared" si="1354"/>
        <v>#DIV/0!</v>
      </c>
      <c r="AA2594" t="e">
        <f t="shared" si="1355"/>
        <v>#DIV/0!</v>
      </c>
      <c r="AB2594" t="str">
        <f t="shared" si="1356"/>
        <v>0.37383102458574-0.588515175965364i</v>
      </c>
      <c r="AC2594" t="str">
        <f t="shared" si="1357"/>
        <v>0.822057130491834-0.129547989016062i</v>
      </c>
      <c r="AD2594" t="str">
        <f t="shared" si="1358"/>
        <v>0.553816392234897-0.628629516002156i</v>
      </c>
      <c r="AE2594" t="e">
        <f t="shared" si="1359"/>
        <v>#DIV/0!</v>
      </c>
      <c r="AF2594" t="str">
        <f t="shared" si="1360"/>
        <v>-19.3734597730029-0.691419792188146i</v>
      </c>
      <c r="AG2594" t="e">
        <f t="shared" si="1361"/>
        <v>#DIV/0!</v>
      </c>
      <c r="AH2594" t="e">
        <f t="shared" si="1362"/>
        <v>#DIV/0!</v>
      </c>
      <c r="AI2594" t="e">
        <f t="shared" si="1363"/>
        <v>#DIV/0!</v>
      </c>
      <c r="AJ2594" t="e">
        <f t="shared" si="1364"/>
        <v>#DIV/0!</v>
      </c>
      <c r="AK2594"/>
      <c r="AL2594"/>
      <c r="AM2594"/>
      <c r="AN2594"/>
    </row>
    <row r="2595" spans="1:40" x14ac:dyDescent="0.25">
      <c r="A2595"/>
      <c r="B2595">
        <f t="shared" si="1365"/>
        <v>661000</v>
      </c>
      <c r="C2595" s="186" t="str">
        <f t="shared" si="1333"/>
        <v>-2.2512222109216E-07+0.00476836914255054i</v>
      </c>
      <c r="D2595" s="158" t="str">
        <f t="shared" si="1334"/>
        <v>-7.66666839260369+0.0365574967595542i</v>
      </c>
      <c r="E2595" t="str">
        <f t="shared" si="1335"/>
        <v>7.99865696009985-0.103646106752893i</v>
      </c>
      <c r="F2595" t="str">
        <f t="shared" si="1336"/>
        <v>0.999200773470621+0.0000103480499532927i</v>
      </c>
      <c r="G2595">
        <f t="shared" si="1331"/>
        <v>1</v>
      </c>
      <c r="H2595" t="str">
        <f t="shared" si="1337"/>
        <v>11.7069381536537+0.726941085076726i</v>
      </c>
      <c r="I2595" t="str">
        <f t="shared" si="1338"/>
        <v>2595.74093002857i</v>
      </c>
      <c r="J2595" t="str">
        <f t="shared" si="1332"/>
        <v>-9119.38215287749+567.865051780489i</v>
      </c>
      <c r="K2595" t="str">
        <f t="shared" si="1339"/>
        <v>0.0176561051243305-0.283540551501289i</v>
      </c>
      <c r="L2595" t="str">
        <f t="shared" si="1340"/>
        <v>0.00228037157438326-0.0310476701959363i</v>
      </c>
      <c r="M2595" t="str">
        <f t="shared" si="1341"/>
        <v>0.0199364766987138-0.314588221697225i</v>
      </c>
      <c r="N2595" t="str">
        <f t="shared" si="1342"/>
        <v>-4.87018675012779i</v>
      </c>
      <c r="O2595" t="str">
        <f t="shared" si="1343"/>
        <v>0.157143720245686+0.987575744531702i</v>
      </c>
      <c r="P2595" t="str">
        <f t="shared" si="1344"/>
        <v>0.842856279754314-0.987575744531702i</v>
      </c>
      <c r="Q2595" t="str">
        <f t="shared" si="1345"/>
        <v>-0.842856279754314+5.85776249465949i</v>
      </c>
      <c r="R2595" t="str">
        <f t="shared" si="1346"/>
        <v>-0.185456548476576-0.117202270299486i</v>
      </c>
      <c r="S2595" t="str">
        <f t="shared" si="1347"/>
        <v>0.513505925079937i</v>
      </c>
      <c r="T2595" t="str">
        <f t="shared" si="1348"/>
        <v>0.0601840602316064-0.0952330364875963i</v>
      </c>
      <c r="U2595" t="e">
        <f t="shared" si="1349"/>
        <v>#DIV/0!</v>
      </c>
      <c r="V2595" t="str">
        <f t="shared" si="1350"/>
        <v>1.33333333333333E-06-0.000160519357631765i</v>
      </c>
      <c r="W2595" t="e">
        <f t="shared" si="1351"/>
        <v>#DIV/0!</v>
      </c>
      <c r="X2595" t="e">
        <f t="shared" si="1352"/>
        <v>#DIV/0!</v>
      </c>
      <c r="Y2595" t="str">
        <f t="shared" si="1353"/>
        <v>0.00083+0.664509678087313i</v>
      </c>
      <c r="Z2595" t="e">
        <f t="shared" si="1354"/>
        <v>#DIV/0!</v>
      </c>
      <c r="AA2595" t="e">
        <f t="shared" si="1355"/>
        <v>#DIV/0!</v>
      </c>
      <c r="AB2595" t="str">
        <f t="shared" si="1356"/>
        <v>0.3711091802596-0.587229475188919i</v>
      </c>
      <c r="AC2595" t="str">
        <f t="shared" si="1357"/>
        <v>0.822663133197048-0.128453863822284i</v>
      </c>
      <c r="AD2595" t="str">
        <f t="shared" si="1358"/>
        <v>0.549175611166363-0.628064787599855i</v>
      </c>
      <c r="AE2595" t="e">
        <f t="shared" si="1359"/>
        <v>#DIV/0!</v>
      </c>
      <c r="AF2595" t="str">
        <f t="shared" si="1360"/>
        <v>-19.3736065462574-0.690383588317172i</v>
      </c>
      <c r="AG2595" t="e">
        <f t="shared" si="1361"/>
        <v>#DIV/0!</v>
      </c>
      <c r="AH2595" t="e">
        <f t="shared" si="1362"/>
        <v>#DIV/0!</v>
      </c>
      <c r="AI2595" t="e">
        <f t="shared" si="1363"/>
        <v>#DIV/0!</v>
      </c>
      <c r="AJ2595" t="e">
        <f t="shared" si="1364"/>
        <v>#DIV/0!</v>
      </c>
      <c r="AK2595"/>
      <c r="AL2595"/>
      <c r="AM2595"/>
      <c r="AN2595"/>
    </row>
    <row r="2596" spans="1:40" x14ac:dyDescent="0.25">
      <c r="A2596"/>
      <c r="B2596">
        <f t="shared" si="1365"/>
        <v>662000</v>
      </c>
      <c r="C2596" s="186" t="str">
        <f t="shared" si="1333"/>
        <v>-2.24442607229009E-07+0.004761166168047i</v>
      </c>
      <c r="D2596" s="158" t="str">
        <f t="shared" si="1334"/>
        <v>-7.66666838739335+0.036502273955027i</v>
      </c>
      <c r="E2596" t="str">
        <f t="shared" si="1335"/>
        <v>7.99865289404995-0.103802855962491i</v>
      </c>
      <c r="F2596" t="str">
        <f t="shared" si="1336"/>
        <v>0.999200773876257+0.0000103636998370592i</v>
      </c>
      <c r="G2596">
        <f t="shared" si="1331"/>
        <v>1</v>
      </c>
      <c r="H2596" t="str">
        <f t="shared" si="1337"/>
        <v>11.7070842714233+0.725852744802361i</v>
      </c>
      <c r="I2596" t="str">
        <f t="shared" si="1338"/>
        <v>2599.66792084555i</v>
      </c>
      <c r="J2596" t="str">
        <f t="shared" si="1332"/>
        <v>-9146.99873708437+568.72415170754i</v>
      </c>
      <c r="K2596" t="str">
        <f t="shared" si="1339"/>
        <v>0.0176029973580816-0.283115450820651i</v>
      </c>
      <c r="L2596" t="str">
        <f t="shared" si="1340"/>
        <v>0.0022735242641832-0.0310012725496556i</v>
      </c>
      <c r="M2596" t="str">
        <f t="shared" si="1341"/>
        <v>0.0198765216222648-0.314116723370307i</v>
      </c>
      <c r="N2596" t="str">
        <f t="shared" si="1342"/>
        <v>-4.87755465746535i</v>
      </c>
      <c r="O2596" t="str">
        <f t="shared" si="1343"/>
        <v>0.164415755648884+0.986391128961735i</v>
      </c>
      <c r="P2596" t="str">
        <f t="shared" si="1344"/>
        <v>0.835584244351116-0.986391128961735i</v>
      </c>
      <c r="Q2596" t="str">
        <f t="shared" si="1345"/>
        <v>-0.835584244351116+5.86394578642708i</v>
      </c>
      <c r="R2596" t="str">
        <f t="shared" si="1346"/>
        <v>-0.184766099170309-0.116166933973181i</v>
      </c>
      <c r="S2596" t="str">
        <f t="shared" si="1347"/>
        <v>0.514282787296396i</v>
      </c>
      <c r="T2596" t="str">
        <f t="shared" si="1348"/>
        <v>0.0597426545954039-0.0950220244791888i</v>
      </c>
      <c r="U2596" t="e">
        <f t="shared" si="1349"/>
        <v>#DIV/0!</v>
      </c>
      <c r="V2596" t="str">
        <f t="shared" si="1350"/>
        <v>1.33333333333333E-06-0.00016027688126072i</v>
      </c>
      <c r="W2596" t="e">
        <f t="shared" si="1351"/>
        <v>#DIV/0!</v>
      </c>
      <c r="X2596" t="e">
        <f t="shared" si="1352"/>
        <v>#DIV/0!</v>
      </c>
      <c r="Y2596" t="str">
        <f t="shared" si="1353"/>
        <v>0.00083+0.665514987736462i</v>
      </c>
      <c r="Z2596" t="e">
        <f t="shared" si="1354"/>
        <v>#DIV/0!</v>
      </c>
      <c r="AA2596" t="e">
        <f t="shared" si="1355"/>
        <v>#DIV/0!</v>
      </c>
      <c r="AB2596" t="str">
        <f t="shared" si="1356"/>
        <v>0.368387368484478-0.585928325130852i</v>
      </c>
      <c r="AC2596" t="str">
        <f t="shared" si="1357"/>
        <v>0.823272373875096-0.127362850142915i</v>
      </c>
      <c r="AD2596" t="str">
        <f t="shared" si="1358"/>
        <v>0.544537974437419-0.62746477725709i</v>
      </c>
      <c r="AE2596" t="e">
        <f t="shared" si="1359"/>
        <v>#DIV/0!</v>
      </c>
      <c r="AF2596" t="str">
        <f t="shared" si="1360"/>
        <v>-19.3737526588166-0.689350470847334i</v>
      </c>
      <c r="AG2596" t="e">
        <f t="shared" si="1361"/>
        <v>#DIV/0!</v>
      </c>
      <c r="AH2596" t="e">
        <f t="shared" si="1362"/>
        <v>#DIV/0!</v>
      </c>
      <c r="AI2596" t="e">
        <f t="shared" si="1363"/>
        <v>#DIV/0!</v>
      </c>
      <c r="AJ2596" t="e">
        <f t="shared" si="1364"/>
        <v>#DIV/0!</v>
      </c>
      <c r="AK2596"/>
      <c r="AL2596"/>
      <c r="AM2596"/>
      <c r="AN2596"/>
    </row>
    <row r="2597" spans="1:40" x14ac:dyDescent="0.25">
      <c r="A2597"/>
      <c r="B2597">
        <f t="shared" si="1365"/>
        <v>663000</v>
      </c>
      <c r="C2597" s="186" t="str">
        <f t="shared" si="1333"/>
        <v>-2.23766066221977E-07+0.00475398492197319i</v>
      </c>
      <c r="D2597" s="158" t="str">
        <f t="shared" si="1334"/>
        <v>-7.66666838220654+0.0364472177351278i</v>
      </c>
      <c r="E2597" t="str">
        <f t="shared" si="1335"/>
        <v>7.99864882185748-0.103959604932836i</v>
      </c>
      <c r="F2597" t="str">
        <f t="shared" si="1336"/>
        <v>0.999200774282491+0.0000103793496969766i</v>
      </c>
      <c r="G2597">
        <f t="shared" si="1331"/>
        <v>1</v>
      </c>
      <c r="H2597" t="str">
        <f t="shared" si="1337"/>
        <v>11.7072297324277+0.724767643811785i</v>
      </c>
      <c r="I2597" t="str">
        <f t="shared" si="1338"/>
        <v>2603.59491166254i</v>
      </c>
      <c r="J2597" t="str">
        <f t="shared" si="1332"/>
        <v>-9174.65706971788+569.583251634591i</v>
      </c>
      <c r="K2597" t="str">
        <f t="shared" si="1339"/>
        <v>0.0175501285565884-0.282691618080547i</v>
      </c>
      <c r="L2597" t="str">
        <f t="shared" si="1340"/>
        <v>0.00226670769358538-0.0309550126151747i</v>
      </c>
      <c r="M2597" t="str">
        <f t="shared" si="1341"/>
        <v>0.0198168362501738-0.313646630695722i</v>
      </c>
      <c r="N2597" t="str">
        <f t="shared" si="1342"/>
        <v>-4.88492256480291i</v>
      </c>
      <c r="O2597" t="str">
        <f t="shared" si="1343"/>
        <v>0.171678865609124+0.985152966347442i</v>
      </c>
      <c r="P2597" t="str">
        <f t="shared" si="1344"/>
        <v>0.828321134390876-0.985152966347442i</v>
      </c>
      <c r="Q2597" t="str">
        <f t="shared" si="1345"/>
        <v>-0.828321134390876+5.87007553115035i</v>
      </c>
      <c r="R2597" t="str">
        <f t="shared" si="1346"/>
        <v>-0.184072847275175-0.115134754423322i</v>
      </c>
      <c r="S2597" t="str">
        <f t="shared" si="1347"/>
        <v>0.515059649512855i</v>
      </c>
      <c r="T2597" t="str">
        <f t="shared" si="1348"/>
        <v>0.0593012662600249-0.0948084962023849i</v>
      </c>
      <c r="U2597" t="e">
        <f t="shared" si="1349"/>
        <v>#DIV/0!</v>
      </c>
      <c r="V2597" t="str">
        <f t="shared" si="1350"/>
        <v>1.33333333333333E-06-0.000160035136341775i</v>
      </c>
      <c r="W2597" t="e">
        <f t="shared" si="1351"/>
        <v>#DIV/0!</v>
      </c>
      <c r="X2597" t="e">
        <f t="shared" si="1352"/>
        <v>#DIV/0!</v>
      </c>
      <c r="Y2597" t="str">
        <f t="shared" si="1353"/>
        <v>0.00083+0.66652029738561i</v>
      </c>
      <c r="Z2597" t="e">
        <f t="shared" si="1354"/>
        <v>#DIV/0!</v>
      </c>
      <c r="AA2597" t="e">
        <f t="shared" si="1355"/>
        <v>#DIV/0!</v>
      </c>
      <c r="AB2597" t="str">
        <f t="shared" si="1356"/>
        <v>0.365665663390334-0.584611659165445i</v>
      </c>
      <c r="AC2597" t="str">
        <f t="shared" si="1357"/>
        <v>0.82388485941104-0.126274956803118i</v>
      </c>
      <c r="AD2597" t="str">
        <f t="shared" si="1358"/>
        <v>0.539903757784374-0.626829501203068i</v>
      </c>
      <c r="AE2597" t="e">
        <f t="shared" si="1359"/>
        <v>#DIV/0!</v>
      </c>
      <c r="AF2597" t="str">
        <f t="shared" si="1360"/>
        <v>-19.3738981146342-0.688320426076657i</v>
      </c>
      <c r="AG2597" t="e">
        <f t="shared" si="1361"/>
        <v>#DIV/0!</v>
      </c>
      <c r="AH2597" t="e">
        <f t="shared" si="1362"/>
        <v>#DIV/0!</v>
      </c>
      <c r="AI2597" t="e">
        <f t="shared" si="1363"/>
        <v>#DIV/0!</v>
      </c>
      <c r="AJ2597" t="e">
        <f t="shared" si="1364"/>
        <v>#DIV/0!</v>
      </c>
      <c r="AK2597"/>
      <c r="AL2597"/>
      <c r="AM2597"/>
      <c r="AN2597"/>
    </row>
    <row r="2598" spans="1:40" x14ac:dyDescent="0.25">
      <c r="A2598"/>
      <c r="B2598">
        <f t="shared" si="1365"/>
        <v>664000</v>
      </c>
      <c r="C2598" s="186" t="str">
        <f t="shared" si="1333"/>
        <v>-2.23092579573832E-07+0.0047468253061585i</v>
      </c>
      <c r="D2598" s="158" t="str">
        <f t="shared" si="1334"/>
        <v>-7.66666837704312+0.0363923273472152i</v>
      </c>
      <c r="E2598" t="str">
        <f t="shared" si="1335"/>
        <v>7.99864474352246-0.104116353663567i</v>
      </c>
      <c r="F2598" t="str">
        <f t="shared" si="1336"/>
        <v>0.999200774689354+0.0000103949995330094i</v>
      </c>
      <c r="G2598">
        <f t="shared" si="1331"/>
        <v>1</v>
      </c>
      <c r="H2598" t="str">
        <f t="shared" si="1337"/>
        <v>11.7073745405911+0.723685767730955i</v>
      </c>
      <c r="I2598" t="str">
        <f t="shared" si="1338"/>
        <v>2607.52190247953i</v>
      </c>
      <c r="J2598" t="str">
        <f t="shared" si="1332"/>
        <v>-9202.357150778+570.442351561642i</v>
      </c>
      <c r="K2598" t="str">
        <f t="shared" si="1339"/>
        <v>0.0174974972900641-0.282269047638445i</v>
      </c>
      <c r="L2598" t="str">
        <f t="shared" si="1340"/>
        <v>0.00225992167919457-0.030908889783711i</v>
      </c>
      <c r="M2598" t="str">
        <f t="shared" si="1341"/>
        <v>0.0197574189692587-0.313177937422156i</v>
      </c>
      <c r="N2598" t="str">
        <f t="shared" si="1342"/>
        <v>-4.89229047214047i</v>
      </c>
      <c r="O2598" t="str">
        <f t="shared" si="1343"/>
        <v>0.178932655842577+0.983861323903487i</v>
      </c>
      <c r="P2598" t="str">
        <f t="shared" si="1344"/>
        <v>0.821067344157423-0.983861323903487i</v>
      </c>
      <c r="Q2598" t="str">
        <f t="shared" si="1345"/>
        <v>-0.821067344157423+5.87615179604396i</v>
      </c>
      <c r="R2598" t="str">
        <f t="shared" si="1346"/>
        <v>-0.183376784500123-0.114105740967956i</v>
      </c>
      <c r="S2598" t="str">
        <f t="shared" si="1347"/>
        <v>0.515836511729316i</v>
      </c>
      <c r="T2598" t="str">
        <f t="shared" si="1348"/>
        <v>0.0588599073891993-0.094592440848682i</v>
      </c>
      <c r="U2598" t="e">
        <f t="shared" si="1349"/>
        <v>#DIV/0!</v>
      </c>
      <c r="V2598" t="str">
        <f t="shared" si="1350"/>
        <v>1.33333333333333E-06-0.000159794119570176i</v>
      </c>
      <c r="W2598" t="e">
        <f t="shared" si="1351"/>
        <v>#DIV/0!</v>
      </c>
      <c r="X2598" t="e">
        <f t="shared" si="1352"/>
        <v>#DIV/0!</v>
      </c>
      <c r="Y2598" t="str">
        <f t="shared" si="1353"/>
        <v>0.00083+0.667525607034759i</v>
      </c>
      <c r="Z2598" t="e">
        <f t="shared" si="1354"/>
        <v>#DIV/0!</v>
      </c>
      <c r="AA2598" t="e">
        <f t="shared" si="1355"/>
        <v>#DIV/0!</v>
      </c>
      <c r="AB2598" t="str">
        <f t="shared" si="1356"/>
        <v>0.362944139981609-0.58327941064491i</v>
      </c>
      <c r="AC2598" t="str">
        <f t="shared" si="1357"/>
        <v>0.82450059666947-0.125190192851152i</v>
      </c>
      <c r="AD2598" t="str">
        <f t="shared" si="1358"/>
        <v>0.535273236870682-0.626158977905474i</v>
      </c>
      <c r="AE2598" t="e">
        <f t="shared" si="1359"/>
        <v>#DIV/0!</v>
      </c>
      <c r="AF2598" t="str">
        <f t="shared" si="1360"/>
        <v>-19.3740429176342-0.68729344038374i</v>
      </c>
      <c r="AG2598" t="e">
        <f t="shared" si="1361"/>
        <v>#DIV/0!</v>
      </c>
      <c r="AH2598" t="e">
        <f t="shared" si="1362"/>
        <v>#DIV/0!</v>
      </c>
      <c r="AI2598" t="e">
        <f t="shared" si="1363"/>
        <v>#DIV/0!</v>
      </c>
      <c r="AJ2598" t="e">
        <f t="shared" si="1364"/>
        <v>#DIV/0!</v>
      </c>
      <c r="AK2598"/>
      <c r="AL2598"/>
      <c r="AM2598"/>
      <c r="AN2598"/>
    </row>
    <row r="2599" spans="1:40" x14ac:dyDescent="0.25">
      <c r="A2599"/>
      <c r="B2599">
        <f t="shared" si="1365"/>
        <v>665000</v>
      </c>
      <c r="C2599" s="186" t="str">
        <f t="shared" si="1333"/>
        <v>-2.2242212892631E-07+0.00473968722302281i</v>
      </c>
      <c r="D2599" s="158" t="str">
        <f t="shared" si="1334"/>
        <v>-7.666668371903+0.0363376020431749i</v>
      </c>
      <c r="E2599" t="str">
        <f t="shared" si="1335"/>
        <v>7.99864065904491-0.104273102154321i</v>
      </c>
      <c r="F2599" t="str">
        <f t="shared" si="1336"/>
        <v>0.999200775096826+0.000010410649345121i</v>
      </c>
      <c r="G2599">
        <f t="shared" si="1331"/>
        <v>1</v>
      </c>
      <c r="H2599" t="str">
        <f t="shared" si="1337"/>
        <v>11.7075186998086+0.722607102270367i</v>
      </c>
      <c r="I2599" t="str">
        <f t="shared" si="1338"/>
        <v>2611.44889329652i</v>
      </c>
      <c r="J2599" t="str">
        <f t="shared" si="1332"/>
        <v>-9230.09898026473+571.301451488692i</v>
      </c>
      <c r="K2599" t="str">
        <f t="shared" si="1339"/>
        <v>0.0174451021393864-0.281847733885114i</v>
      </c>
      <c r="L2599" t="str">
        <f t="shared" si="1340"/>
        <v>0.00225316603897864-0.0308629034500436i</v>
      </c>
      <c r="M2599" t="str">
        <f t="shared" si="1341"/>
        <v>0.019698268178365-0.312710637335158i</v>
      </c>
      <c r="N2599" t="str">
        <f t="shared" si="1342"/>
        <v>-4.89965837947803i</v>
      </c>
      <c r="O2599" t="str">
        <f t="shared" si="1343"/>
        <v>0.186176732571344+0.982516271747729i</v>
      </c>
      <c r="P2599" t="str">
        <f t="shared" si="1344"/>
        <v>0.813823267428656-0.982516271747729i</v>
      </c>
      <c r="Q2599" t="str">
        <f t="shared" si="1345"/>
        <v>-0.813823267428656+5.88217465122576i</v>
      </c>
      <c r="R2599" t="str">
        <f t="shared" si="1346"/>
        <v>-0.182677902598934-0.113079903146019i</v>
      </c>
      <c r="S2599" t="str">
        <f t="shared" si="1347"/>
        <v>0.516613373945776i</v>
      </c>
      <c r="T2599" t="str">
        <f t="shared" si="1348"/>
        <v>0.0584185902897264-0.0943738476069731i</v>
      </c>
      <c r="U2599" t="e">
        <f t="shared" si="1349"/>
        <v>#DIV/0!</v>
      </c>
      <c r="V2599" t="str">
        <f t="shared" si="1350"/>
        <v>1.33333333333333E-06-0.000159553827661048i</v>
      </c>
      <c r="W2599" t="e">
        <f t="shared" si="1351"/>
        <v>#DIV/0!</v>
      </c>
      <c r="X2599" t="e">
        <f t="shared" si="1352"/>
        <v>#DIV/0!</v>
      </c>
      <c r="Y2599" t="str">
        <f t="shared" si="1353"/>
        <v>0.00083+0.668530916683908i</v>
      </c>
      <c r="Z2599" t="e">
        <f t="shared" si="1354"/>
        <v>#DIV/0!</v>
      </c>
      <c r="AA2599" t="e">
        <f t="shared" si="1355"/>
        <v>#DIV/0!</v>
      </c>
      <c r="AB2599" t="str">
        <f t="shared" si="1356"/>
        <v>0.360222874144946-0.581931512905397i</v>
      </c>
      <c r="AC2599" t="str">
        <f t="shared" si="1357"/>
        <v>0.825119592492829-0.124108567559221i</v>
      </c>
      <c r="AD2599" t="str">
        <f t="shared" si="1358"/>
        <v>0.530646687267732-0.625453228070133i</v>
      </c>
      <c r="AE2599" t="e">
        <f t="shared" si="1359"/>
        <v>#DIV/0!</v>
      </c>
      <c r="AF2599" t="str">
        <f t="shared" si="1360"/>
        <v>-19.3741870717116-0.686269500227192i</v>
      </c>
      <c r="AG2599" t="e">
        <f t="shared" si="1361"/>
        <v>#DIV/0!</v>
      </c>
      <c r="AH2599" t="e">
        <f t="shared" si="1362"/>
        <v>#DIV/0!</v>
      </c>
      <c r="AI2599" t="e">
        <f t="shared" si="1363"/>
        <v>#DIV/0!</v>
      </c>
      <c r="AJ2599" t="e">
        <f t="shared" si="1364"/>
        <v>#DIV/0!</v>
      </c>
      <c r="AK2599"/>
      <c r="AL2599"/>
      <c r="AM2599"/>
      <c r="AN2599"/>
    </row>
    <row r="2600" spans="1:40" x14ac:dyDescent="0.25">
      <c r="A2600"/>
      <c r="B2600">
        <f t="shared" si="1365"/>
        <v>666000</v>
      </c>
      <c r="C2600" s="186" t="str">
        <f t="shared" si="1333"/>
        <v>-2.21754696058867E-07+0.00473257057557206i</v>
      </c>
      <c r="D2600" s="158" t="str">
        <f t="shared" si="1334"/>
        <v>-7.66666836678604+0.0362830410793858i</v>
      </c>
      <c r="E2600" t="str">
        <f t="shared" si="1335"/>
        <v>7.99863656842485-0.104429850404739i</v>
      </c>
      <c r="F2600" t="str">
        <f t="shared" si="1336"/>
        <v>0.999200775504906+0.0000104262991332756i</v>
      </c>
      <c r="G2600">
        <f t="shared" si="1331"/>
        <v>1</v>
      </c>
      <c r="H2600" t="str">
        <f t="shared" si="1337"/>
        <v>11.7076622139464+0.721531633224395i</v>
      </c>
      <c r="I2600" t="str">
        <f t="shared" si="1338"/>
        <v>2615.3758841135i</v>
      </c>
      <c r="J2600" t="str">
        <f t="shared" si="1332"/>
        <v>-9257.88255817808+572.160551415743i</v>
      </c>
      <c r="K2600" t="str">
        <f t="shared" si="1339"/>
        <v>0.0173929416960025-0.281427671244375i</v>
      </c>
      <c r="L2600" t="str">
        <f t="shared" si="1340"/>
        <v>0.00224644059225669-0.0308170530124889i</v>
      </c>
      <c r="M2600" t="str">
        <f t="shared" si="1341"/>
        <v>0.0196393822882592-0.312244724256864i</v>
      </c>
      <c r="N2600" t="str">
        <f t="shared" si="1342"/>
        <v>-4.90702628681559i</v>
      </c>
      <c r="O2600" t="str">
        <f t="shared" si="1343"/>
        <v>0.19341070254483+0.98111788289742i</v>
      </c>
      <c r="P2600" t="str">
        <f t="shared" si="1344"/>
        <v>0.80658929745517-0.98111788289742i</v>
      </c>
      <c r="Q2600" t="str">
        <f t="shared" si="1345"/>
        <v>-0.80658929745517+5.88814416971301i</v>
      </c>
      <c r="R2600" t="str">
        <f t="shared" si="1346"/>
        <v>-0.181976193371826-0.112057250718095i</v>
      </c>
      <c r="S2600" t="str">
        <f t="shared" si="1347"/>
        <v>0.517390236162235i</v>
      </c>
      <c r="T2600" t="str">
        <f t="shared" si="1348"/>
        <v>0.0579773274127259-0.0941527056645536i</v>
      </c>
      <c r="U2600" t="e">
        <f t="shared" si="1349"/>
        <v>#DIV/0!</v>
      </c>
      <c r="V2600" t="str">
        <f t="shared" si="1350"/>
        <v>1.33333333333333E-06-0.000159314257349245i</v>
      </c>
      <c r="W2600" t="e">
        <f t="shared" si="1351"/>
        <v>#DIV/0!</v>
      </c>
      <c r="X2600" t="e">
        <f t="shared" si="1352"/>
        <v>#DIV/0!</v>
      </c>
      <c r="Y2600" t="str">
        <f t="shared" si="1353"/>
        <v>0.00083+0.669536226333057i</v>
      </c>
      <c r="Z2600" t="e">
        <f t="shared" si="1354"/>
        <v>#DIV/0!</v>
      </c>
      <c r="AA2600" t="e">
        <f t="shared" si="1355"/>
        <v>#DIV/0!</v>
      </c>
      <c r="AB2600" t="str">
        <f t="shared" si="1356"/>
        <v>0.3575019426569-0.580567899273208i</v>
      </c>
      <c r="AC2600" t="str">
        <f t="shared" si="1357"/>
        <v>0.825741853699685-0.123030090424315i</v>
      </c>
      <c r="AD2600" t="str">
        <f t="shared" si="1358"/>
        <v>0.526024384435633-0.624712274640626i</v>
      </c>
      <c r="AE2600" t="e">
        <f t="shared" si="1359"/>
        <v>#DIV/0!</v>
      </c>
      <c r="AF2600" t="str">
        <f t="shared" si="1360"/>
        <v>-19.3743305807324-0.685248592145009i</v>
      </c>
      <c r="AG2600" t="e">
        <f t="shared" si="1361"/>
        <v>#DIV/0!</v>
      </c>
      <c r="AH2600" t="e">
        <f t="shared" si="1362"/>
        <v>#DIV/0!</v>
      </c>
      <c r="AI2600" t="e">
        <f t="shared" si="1363"/>
        <v>#DIV/0!</v>
      </c>
      <c r="AJ2600" t="e">
        <f t="shared" si="1364"/>
        <v>#DIV/0!</v>
      </c>
      <c r="AK2600"/>
      <c r="AL2600"/>
      <c r="AM2600"/>
      <c r="AN2600"/>
    </row>
    <row r="2601" spans="1:40" x14ac:dyDescent="0.25">
      <c r="A2601"/>
      <c r="B2601">
        <f t="shared" si="1365"/>
        <v>667000</v>
      </c>
      <c r="C2601" s="186" t="str">
        <f t="shared" si="1333"/>
        <v>-2.21090262887449E-07+0.0047254752673939i</v>
      </c>
      <c r="D2601" s="158" t="str">
        <f t="shared" si="1334"/>
        <v>-7.666668361692+0.0362286437166866i</v>
      </c>
      <c r="E2601" t="str">
        <f t="shared" si="1335"/>
        <v>7.99863247166229-0.104586598414459i</v>
      </c>
      <c r="F2601" t="str">
        <f t="shared" si="1336"/>
        <v>0.999200775913594+0.0000104419488974372i</v>
      </c>
      <c r="G2601">
        <f t="shared" si="1331"/>
        <v>1</v>
      </c>
      <c r="H2601" t="str">
        <f t="shared" si="1337"/>
        <v>11.7078050868418+0.720459346470707i</v>
      </c>
      <c r="I2601" t="str">
        <f t="shared" si="1338"/>
        <v>2619.30287493049i</v>
      </c>
      <c r="J2601" t="str">
        <f t="shared" si="1332"/>
        <v>-9285.70788451805+573.019651342793i</v>
      </c>
      <c r="K2601" t="str">
        <f t="shared" si="1339"/>
        <v>0.0173410145618348-0.281008854172863i</v>
      </c>
      <c r="L2601" t="str">
        <f t="shared" si="1340"/>
        <v>0.00223974515968675-0.0307713378728733i</v>
      </c>
      <c r="M2601" t="str">
        <f t="shared" si="1341"/>
        <v>0.0195807597215216-0.311780192045736i</v>
      </c>
      <c r="N2601" t="str">
        <f t="shared" si="1342"/>
        <v>-4.91439419415316i</v>
      </c>
      <c r="O2601" t="str">
        <f t="shared" si="1343"/>
        <v>0.200634173061105+0.979666233265231i</v>
      </c>
      <c r="P2601" t="str">
        <f t="shared" si="1344"/>
        <v>0.799365826938895-0.979666233265231i</v>
      </c>
      <c r="Q2601" t="str">
        <f t="shared" si="1345"/>
        <v>-0.799365826938895+5.89406042741839i</v>
      </c>
      <c r="R2601" t="str">
        <f t="shared" si="1346"/>
        <v>-0.18127164866707-0.111037793667179i</v>
      </c>
      <c r="S2601" t="str">
        <f t="shared" si="1347"/>
        <v>0.518167098378696i</v>
      </c>
      <c r="T2601" t="str">
        <f t="shared" si="1348"/>
        <v>0.0575361313548945-0.0939290042081381i</v>
      </c>
      <c r="U2601" t="e">
        <f t="shared" si="1349"/>
        <v>#DIV/0!</v>
      </c>
      <c r="V2601" t="str">
        <f t="shared" si="1350"/>
        <v>1.33333333333333E-06-0.000159075405389201i</v>
      </c>
      <c r="W2601" t="e">
        <f t="shared" si="1351"/>
        <v>#DIV/0!</v>
      </c>
      <c r="X2601" t="e">
        <f t="shared" si="1352"/>
        <v>#DIV/0!</v>
      </c>
      <c r="Y2601" t="str">
        <f t="shared" si="1353"/>
        <v>0.00083+0.670541535982205i</v>
      </c>
      <c r="Z2601" t="e">
        <f t="shared" si="1354"/>
        <v>#DIV/0!</v>
      </c>
      <c r="AA2601" t="e">
        <f t="shared" si="1355"/>
        <v>#DIV/0!</v>
      </c>
      <c r="AB2601" t="str">
        <f t="shared" si="1356"/>
        <v>0.354781423191688-0.579188503071061i</v>
      </c>
      <c r="AC2601" t="str">
        <f t="shared" si="1357"/>
        <v>0.826367387082998-0.121954771169066i</v>
      </c>
      <c r="AD2601" t="str">
        <f t="shared" si="1358"/>
        <v>0.521406603703982-0.623936142797606i</v>
      </c>
      <c r="AE2601" t="e">
        <f t="shared" si="1359"/>
        <v>#DIV/0!</v>
      </c>
      <c r="AF2601" t="str">
        <f t="shared" si="1360"/>
        <v>-19.3744734485338-0.68423070275402i</v>
      </c>
      <c r="AG2601" t="e">
        <f t="shared" si="1361"/>
        <v>#DIV/0!</v>
      </c>
      <c r="AH2601" t="e">
        <f t="shared" si="1362"/>
        <v>#DIV/0!</v>
      </c>
      <c r="AI2601" t="e">
        <f t="shared" si="1363"/>
        <v>#DIV/0!</v>
      </c>
      <c r="AJ2601" t="e">
        <f t="shared" si="1364"/>
        <v>#DIV/0!</v>
      </c>
      <c r="AK2601"/>
      <c r="AL2601"/>
      <c r="AM2601"/>
      <c r="AN2601"/>
    </row>
    <row r="2602" spans="1:40" x14ac:dyDescent="0.25">
      <c r="A2602"/>
      <c r="B2602">
        <f t="shared" si="1365"/>
        <v>668000</v>
      </c>
      <c r="C2602" s="186" t="str">
        <f t="shared" si="1333"/>
        <v>-2.20428811463253E-07+0.00471840120265325i</v>
      </c>
      <c r="D2602" s="158" t="str">
        <f t="shared" si="1334"/>
        <v>-7.66666835662088+0.0361744092203416i</v>
      </c>
      <c r="E2602" t="str">
        <f t="shared" si="1335"/>
        <v>7.99862836875726-0.10474334618312i</v>
      </c>
      <c r="F2602" t="str">
        <f t="shared" si="1336"/>
        <v>0.999200776322901+0.00001045759863757i</v>
      </c>
      <c r="G2602">
        <f t="shared" si="1331"/>
        <v>1</v>
      </c>
      <c r="H2602" t="str">
        <f t="shared" si="1337"/>
        <v>11.7079473223038+0.719390227969662i</v>
      </c>
      <c r="I2602" t="str">
        <f t="shared" si="1338"/>
        <v>2623.22986574748i</v>
      </c>
      <c r="J2602" t="str">
        <f t="shared" si="1332"/>
        <v>-9313.57495928464+573.878751269844i</v>
      </c>
      <c r="K2602" t="str">
        <f t="shared" si="1339"/>
        <v>0.0172893193491875-0.280591277159784i</v>
      </c>
      <c r="L2602" t="str">
        <f t="shared" si="1340"/>
        <v>0.00223307956325418-0.0307257574365093i</v>
      </c>
      <c r="M2602" t="str">
        <f t="shared" si="1341"/>
        <v>0.0195223989124417-0.311317034596293i</v>
      </c>
      <c r="N2602" t="str">
        <f t="shared" si="1342"/>
        <v>-4.92176210149072i</v>
      </c>
      <c r="O2602" t="str">
        <f t="shared" si="1343"/>
        <v>0.207846751988178+0.978161401655149i</v>
      </c>
      <c r="P2602" t="str">
        <f t="shared" si="1344"/>
        <v>0.792153248011822-0.978161401655149i</v>
      </c>
      <c r="Q2602" t="str">
        <f t="shared" si="1345"/>
        <v>-0.792153248011822+5.89992350314587i</v>
      </c>
      <c r="R2602" t="str">
        <f t="shared" si="1346"/>
        <v>-0.180564260382643-0.110021542199445i</v>
      </c>
      <c r="S2602" t="str">
        <f t="shared" si="1347"/>
        <v>0.518943960595155i</v>
      </c>
      <c r="T2602" t="str">
        <f t="shared" si="1348"/>
        <v>0.057095014859767-0.0937027324249036i</v>
      </c>
      <c r="U2602" t="e">
        <f t="shared" si="1349"/>
        <v>#DIV/0!</v>
      </c>
      <c r="V2602" t="str">
        <f t="shared" si="1350"/>
        <v>1.33333333333333E-06-0.000158837268554786i</v>
      </c>
      <c r="W2602" t="e">
        <f t="shared" si="1351"/>
        <v>#DIV/0!</v>
      </c>
      <c r="X2602" t="e">
        <f t="shared" si="1352"/>
        <v>#DIV/0!</v>
      </c>
      <c r="Y2602" t="str">
        <f t="shared" si="1353"/>
        <v>0.00083+0.671546845631354i</v>
      </c>
      <c r="Z2602" t="e">
        <f t="shared" si="1354"/>
        <v>#DIV/0!</v>
      </c>
      <c r="AA2602" t="e">
        <f t="shared" si="1355"/>
        <v>#DIV/0!</v>
      </c>
      <c r="AB2602" t="str">
        <f t="shared" si="1356"/>
        <v>0.352061394328966-0.577793257624528i</v>
      </c>
      <c r="AC2602" t="str">
        <f t="shared" si="1357"/>
        <v>0.82699619940836-0.120882619742595i</v>
      </c>
      <c r="AD2602" t="str">
        <f t="shared" si="1358"/>
        <v>0.516793620252647-0.623124859957995i</v>
      </c>
      <c r="AE2602" t="e">
        <f t="shared" si="1359"/>
        <v>#DIV/0!</v>
      </c>
      <c r="AF2602" t="str">
        <f t="shared" si="1360"/>
        <v>-19.3746156789247-0.68321581874932i</v>
      </c>
      <c r="AG2602" t="e">
        <f t="shared" si="1361"/>
        <v>#DIV/0!</v>
      </c>
      <c r="AH2602" t="e">
        <f t="shared" si="1362"/>
        <v>#DIV/0!</v>
      </c>
      <c r="AI2602" t="e">
        <f t="shared" si="1363"/>
        <v>#DIV/0!</v>
      </c>
      <c r="AJ2602" t="e">
        <f t="shared" si="1364"/>
        <v>#DIV/0!</v>
      </c>
      <c r="AK2602"/>
      <c r="AL2602"/>
      <c r="AM2602"/>
      <c r="AN2602"/>
    </row>
    <row r="2603" spans="1:40" x14ac:dyDescent="0.25">
      <c r="A2603"/>
      <c r="B2603">
        <f t="shared" si="1365"/>
        <v>669000</v>
      </c>
      <c r="C2603" s="186" t="str">
        <f t="shared" si="1333"/>
        <v>-2.19770323971524E-07+0.00471134828608807i</v>
      </c>
      <c r="D2603" s="158" t="str">
        <f t="shared" si="1334"/>
        <v>-7.66666835157246+0.0361203368600085i</v>
      </c>
      <c r="E2603" t="str">
        <f t="shared" si="1335"/>
        <v>7.99862425970978-0.104900093710361i</v>
      </c>
      <c r="F2603" t="str">
        <f t="shared" si="1336"/>
        <v>0.999200776732827+0.000010473248353638i</v>
      </c>
      <c r="G2603">
        <f t="shared" si="1331"/>
        <v>1</v>
      </c>
      <c r="H2603" t="str">
        <f t="shared" si="1337"/>
        <v>11.7080889241131+0.718324263763696i</v>
      </c>
      <c r="I2603" t="str">
        <f t="shared" si="1338"/>
        <v>2627.15685656446i</v>
      </c>
      <c r="J2603" t="str">
        <f t="shared" si="1332"/>
        <v>-9341.48378247784+574.737851196895i</v>
      </c>
      <c r="K2603" t="str">
        <f t="shared" si="1339"/>
        <v>0.0172378546806543-0.280174934726679i</v>
      </c>
      <c r="L2603" t="str">
        <f t="shared" si="1340"/>
        <v>0.00222644362625981-0.0306803111121694i</v>
      </c>
      <c r="M2603" t="str">
        <f t="shared" si="1341"/>
        <v>0.0194642983069141-0.310855245838848i</v>
      </c>
      <c r="N2603" t="str">
        <f t="shared" si="1342"/>
        <v>-4.92913000882828i</v>
      </c>
      <c r="O2603" t="str">
        <f t="shared" si="1343"/>
        <v>0.21504804778535+0.976603469758177i</v>
      </c>
      <c r="P2603" t="str">
        <f t="shared" si="1344"/>
        <v>0.78495195221465-0.976603469758177i</v>
      </c>
      <c r="Q2603" t="str">
        <f t="shared" si="1345"/>
        <v>-0.78495195221465+5.90573347858646i</v>
      </c>
      <c r="R2603" t="str">
        <f t="shared" si="1346"/>
        <v>-0.179854020467904-0.109008506745009i</v>
      </c>
      <c r="S2603" t="str">
        <f t="shared" si="1347"/>
        <v>0.519720822811614i</v>
      </c>
      <c r="T2603" t="str">
        <f t="shared" si="1348"/>
        <v>0.0566539908189815-0.0934738795035559i</v>
      </c>
      <c r="U2603" t="e">
        <f t="shared" si="1349"/>
        <v>#DIV/0!</v>
      </c>
      <c r="V2603" t="str">
        <f t="shared" si="1350"/>
        <v>1.33333333333333E-06-0.000158599843639158i</v>
      </c>
      <c r="W2603" t="e">
        <f t="shared" si="1351"/>
        <v>#DIV/0!</v>
      </c>
      <c r="X2603" t="e">
        <f t="shared" si="1352"/>
        <v>#DIV/0!</v>
      </c>
      <c r="Y2603" t="str">
        <f t="shared" si="1353"/>
        <v>0.00083+0.672552155280503i</v>
      </c>
      <c r="Z2603" t="e">
        <f t="shared" si="1354"/>
        <v>#DIV/0!</v>
      </c>
      <c r="AA2603" t="e">
        <f t="shared" si="1355"/>
        <v>#DIV/0!</v>
      </c>
      <c r="AB2603" t="str">
        <f t="shared" si="1356"/>
        <v>0.349341935561631-0.576382096268605i</v>
      </c>
      <c r="AC2603" t="str">
        <f t="shared" si="1357"/>
        <v>0.827628297412199-0.119813646321366i</v>
      </c>
      <c r="AD2603" t="str">
        <f t="shared" si="1358"/>
        <v>0.512185709092569-0.622278455774002i</v>
      </c>
      <c r="AE2603" t="e">
        <f t="shared" si="1359"/>
        <v>#DIV/0!</v>
      </c>
      <c r="AF2603" t="str">
        <f t="shared" si="1360"/>
        <v>-19.3747572756856-0.682203926903687i</v>
      </c>
      <c r="AG2603" t="e">
        <f t="shared" si="1361"/>
        <v>#DIV/0!</v>
      </c>
      <c r="AH2603" t="e">
        <f t="shared" si="1362"/>
        <v>#DIV/0!</v>
      </c>
      <c r="AI2603" t="e">
        <f t="shared" si="1363"/>
        <v>#DIV/0!</v>
      </c>
      <c r="AJ2603" t="e">
        <f t="shared" si="1364"/>
        <v>#DIV/0!</v>
      </c>
      <c r="AK2603"/>
      <c r="AL2603"/>
      <c r="AM2603"/>
      <c r="AN2603"/>
    </row>
    <row r="2604" spans="1:40" x14ac:dyDescent="0.25">
      <c r="A2604"/>
      <c r="B2604">
        <f t="shared" si="1365"/>
        <v>670000</v>
      </c>
      <c r="C2604" s="186" t="str">
        <f t="shared" si="1333"/>
        <v>-2.19114782730359E-07+0.00470431642300504i</v>
      </c>
      <c r="D2604" s="158" t="str">
        <f t="shared" si="1334"/>
        <v>-7.66666834654665+0.0360664259097053i</v>
      </c>
      <c r="E2604" t="str">
        <f t="shared" si="1335"/>
        <v>7.99862014451985-0.105056840995822i</v>
      </c>
      <c r="F2604" t="str">
        <f t="shared" si="1336"/>
        <v>0.999200777143361+0.0000104888980456051i</v>
      </c>
      <c r="G2604">
        <f t="shared" si="1331"/>
        <v>1</v>
      </c>
      <c r="H2604" t="str">
        <f t="shared" si="1337"/>
        <v>11.7082298960226+0.71726143997672i</v>
      </c>
      <c r="I2604" t="str">
        <f t="shared" si="1338"/>
        <v>2631.08384738145i</v>
      </c>
      <c r="J2604" t="str">
        <f t="shared" si="1332"/>
        <v>-9369.43435409766+575.596951123945i</v>
      </c>
      <c r="K2604" t="str">
        <f t="shared" si="1339"/>
        <v>0.0171866191890275-0.279759821427188i</v>
      </c>
      <c r="L2604" t="str">
        <f t="shared" si="1340"/>
        <v>0.00221983717330819-0.030634998312061i</v>
      </c>
      <c r="M2604" t="str">
        <f t="shared" si="1341"/>
        <v>0.0194064563623357-0.310394819739249i</v>
      </c>
      <c r="N2604" t="str">
        <f t="shared" si="1342"/>
        <v>-4.93649791616584i</v>
      </c>
      <c r="O2604" t="str">
        <f t="shared" si="1343"/>
        <v>0.222237669524424+0.974992522147915i</v>
      </c>
      <c r="P2604" t="str">
        <f t="shared" si="1344"/>
        <v>0.777762330475576-0.974992522147915i</v>
      </c>
      <c r="Q2604" t="str">
        <f t="shared" si="1345"/>
        <v>-0.777762330475576+5.91149043831376i</v>
      </c>
      <c r="R2604" t="str">
        <f t="shared" si="1346"/>
        <v>-0.179140920925294-0.107998697958698i</v>
      </c>
      <c r="S2604" t="str">
        <f t="shared" si="1347"/>
        <v>0.520497685028074i</v>
      </c>
      <c r="T2604" t="str">
        <f t="shared" si="1348"/>
        <v>0.0562130722735485-0.0932424346354128i</v>
      </c>
      <c r="U2604" t="e">
        <f t="shared" si="1349"/>
        <v>#DIV/0!</v>
      </c>
      <c r="V2604" t="str">
        <f t="shared" si="1350"/>
        <v>1.33333333333333E-06-0.000158363127454622i</v>
      </c>
      <c r="W2604" t="e">
        <f t="shared" si="1351"/>
        <v>#DIV/0!</v>
      </c>
      <c r="X2604" t="e">
        <f t="shared" si="1352"/>
        <v>#DIV/0!</v>
      </c>
      <c r="Y2604" t="str">
        <f t="shared" si="1353"/>
        <v>0.00083+0.673557464929652i</v>
      </c>
      <c r="Z2604" t="e">
        <f t="shared" si="1354"/>
        <v>#DIV/0!</v>
      </c>
      <c r="AA2604" t="e">
        <f t="shared" si="1355"/>
        <v>#DIV/0!</v>
      </c>
      <c r="AB2604" t="str">
        <f t="shared" si="1356"/>
        <v>0.346623127303644-0.574954952354397i</v>
      </c>
      <c r="AC2604" t="str">
        <f t="shared" si="1357"/>
        <v>0.828263687799963-0.118747861310044i</v>
      </c>
      <c r="AD2604" t="str">
        <f t="shared" si="1358"/>
        <v>0.507583145046563-0.621396962131937i</v>
      </c>
      <c r="AE2604" t="e">
        <f t="shared" si="1359"/>
        <v>#DIV/0!</v>
      </c>
      <c r="AF2604" t="str">
        <f t="shared" si="1360"/>
        <v>-19.3748982425692-0.681195014067015i</v>
      </c>
      <c r="AG2604" t="e">
        <f t="shared" si="1361"/>
        <v>#DIV/0!</v>
      </c>
      <c r="AH2604" t="e">
        <f t="shared" si="1362"/>
        <v>#DIV/0!</v>
      </c>
      <c r="AI2604" t="e">
        <f t="shared" si="1363"/>
        <v>#DIV/0!</v>
      </c>
      <c r="AJ2604" t="e">
        <f t="shared" si="1364"/>
        <v>#DIV/0!</v>
      </c>
      <c r="AK2604"/>
      <c r="AL2604"/>
      <c r="AM2604"/>
      <c r="AN2604"/>
    </row>
    <row r="2605" spans="1:40" x14ac:dyDescent="0.25">
      <c r="A2605"/>
      <c r="B2605">
        <f t="shared" si="1365"/>
        <v>671000</v>
      </c>
      <c r="C2605" s="186" t="str">
        <f t="shared" si="1333"/>
        <v>-2.18462170189507E-07+0.00469730551927533i</v>
      </c>
      <c r="D2605" s="158" t="str">
        <f t="shared" si="1334"/>
        <v>-7.66666834154331+0.0360126756477775i</v>
      </c>
      <c r="E2605" t="str">
        <f t="shared" si="1335"/>
        <v>7.99861602318751-0.10521358803914i</v>
      </c>
      <c r="F2605" t="str">
        <f t="shared" si="1336"/>
        <v>0.999200777554504+0.0000105045477134351i</v>
      </c>
      <c r="G2605">
        <f t="shared" si="1331"/>
        <v>1</v>
      </c>
      <c r="H2605" t="str">
        <f t="shared" si="1337"/>
        <v>11.7083702417574+0.716201742813557i</v>
      </c>
      <c r="I2605" t="str">
        <f t="shared" si="1338"/>
        <v>2635.01083819844i</v>
      </c>
      <c r="J2605" t="str">
        <f t="shared" si="1332"/>
        <v>-9397.4266741441+576.456051050996i</v>
      </c>
      <c r="K2605" t="str">
        <f t="shared" si="1339"/>
        <v>0.0171356115172073-0.279345931846814i</v>
      </c>
      <c r="L2605" t="str">
        <f t="shared" si="1340"/>
        <v>0.00221326003029633-0.0305898184518024i</v>
      </c>
      <c r="M2605" t="str">
        <f t="shared" si="1341"/>
        <v>0.0193488715475036-0.309935750298616i</v>
      </c>
      <c r="N2605" t="str">
        <f t="shared" si="1342"/>
        <v>-4.9438658235034i</v>
      </c>
      <c r="O2605" t="str">
        <f t="shared" si="1343"/>
        <v>0.229415226910939+0.973328646275965i</v>
      </c>
      <c r="P2605" t="str">
        <f t="shared" si="1344"/>
        <v>0.770584773089061-0.973328646275965i</v>
      </c>
      <c r="Q2605" t="str">
        <f t="shared" si="1345"/>
        <v>-0.770584773089061+5.91719446977937i</v>
      </c>
      <c r="R2605" t="str">
        <f t="shared" si="1346"/>
        <v>-0.178424953812074-0.106992126720818i</v>
      </c>
      <c r="S2605" t="str">
        <f t="shared" si="1347"/>
        <v>0.521274547244535i</v>
      </c>
      <c r="T2605" t="str">
        <f t="shared" si="1348"/>
        <v>0.0557722724151243-0.0930083870155159i</v>
      </c>
      <c r="U2605" t="e">
        <f t="shared" si="1349"/>
        <v>#DIV/0!</v>
      </c>
      <c r="V2605" t="str">
        <f t="shared" si="1350"/>
        <v>1.33333333333333E-06-0.000158127116832484i</v>
      </c>
      <c r="W2605" t="e">
        <f t="shared" si="1351"/>
        <v>#DIV/0!</v>
      </c>
      <c r="X2605" t="e">
        <f t="shared" si="1352"/>
        <v>#DIV/0!</v>
      </c>
      <c r="Y2605" t="str">
        <f t="shared" si="1353"/>
        <v>0.00083+0.6745627745788i</v>
      </c>
      <c r="Z2605" t="e">
        <f t="shared" si="1354"/>
        <v>#DIV/0!</v>
      </c>
      <c r="AA2605" t="e">
        <f t="shared" si="1355"/>
        <v>#DIV/0!</v>
      </c>
      <c r="AB2605" t="str">
        <f t="shared" si="1356"/>
        <v>0.343905050897884-0.573511759255969i</v>
      </c>
      <c r="AC2605" t="str">
        <f t="shared" si="1357"/>
        <v>0.828902377244283-0.117685275342346i</v>
      </c>
      <c r="AD2605" t="str">
        <f t="shared" si="1358"/>
        <v>0.502986202730127-0.620480413150872i</v>
      </c>
      <c r="AE2605" t="e">
        <f t="shared" si="1359"/>
        <v>#DIV/0!</v>
      </c>
      <c r="AF2605" t="str">
        <f t="shared" si="1360"/>
        <v>-19.3750385833007-0.680189067165779i</v>
      </c>
      <c r="AG2605" t="e">
        <f t="shared" si="1361"/>
        <v>#DIV/0!</v>
      </c>
      <c r="AH2605" t="e">
        <f t="shared" si="1362"/>
        <v>#DIV/0!</v>
      </c>
      <c r="AI2605" t="e">
        <f t="shared" si="1363"/>
        <v>#DIV/0!</v>
      </c>
      <c r="AJ2605" t="e">
        <f t="shared" si="1364"/>
        <v>#DIV/0!</v>
      </c>
      <c r="AK2605"/>
      <c r="AL2605"/>
      <c r="AM2605"/>
      <c r="AN2605"/>
    </row>
    <row r="2606" spans="1:40" x14ac:dyDescent="0.25">
      <c r="A2606"/>
      <c r="B2606">
        <f t="shared" si="1365"/>
        <v>672000</v>
      </c>
      <c r="C2606" s="186" t="str">
        <f t="shared" si="1333"/>
        <v>-2.17812468929205E-07+0.00469031548133038i</v>
      </c>
      <c r="D2606" s="158" t="str">
        <f t="shared" si="1334"/>
        <v>-7.66666833656227+0.0359590853568663i</v>
      </c>
      <c r="E2606" t="str">
        <f t="shared" si="1335"/>
        <v>7.99861189571278-0.105370334839956i</v>
      </c>
      <c r="F2606" t="str">
        <f t="shared" si="1336"/>
        <v>0.999200777966265+0.0000105201973570924i</v>
      </c>
      <c r="G2606">
        <f t="shared" si="1331"/>
        <v>1</v>
      </c>
      <c r="H2606" t="str">
        <f t="shared" si="1337"/>
        <v>11.7085099650151+0.715145158559312i</v>
      </c>
      <c r="I2606" t="str">
        <f t="shared" si="1338"/>
        <v>2638.93782901543i</v>
      </c>
      <c r="J2606" t="str">
        <f t="shared" si="1332"/>
        <v>-9425.46074261715+577.315150978047i</v>
      </c>
      <c r="K2606" t="str">
        <f t="shared" si="1339"/>
        <v>0.0170848303181124-0.278933260602694i</v>
      </c>
      <c r="L2606" t="str">
        <f t="shared" si="1340"/>
        <v>0.00220671202440217-0.030544770950398i</v>
      </c>
      <c r="M2606" t="str">
        <f t="shared" si="1341"/>
        <v>0.0192915423425146-0.309478031553092i</v>
      </c>
      <c r="N2606" t="str">
        <f t="shared" si="1342"/>
        <v>-4.95123373084096i</v>
      </c>
      <c r="O2606" t="str">
        <f t="shared" si="1343"/>
        <v>0.236580330305357+0.97161193246718i</v>
      </c>
      <c r="P2606" t="str">
        <f t="shared" si="1344"/>
        <v>0.763419669694643-0.97161193246718i</v>
      </c>
      <c r="Q2606" t="str">
        <f t="shared" si="1345"/>
        <v>-0.763419669694643+5.92284566330814i</v>
      </c>
      <c r="R2606" t="str">
        <f t="shared" si="1346"/>
        <v>-0.177706111242076-0.10598880413792i</v>
      </c>
      <c r="S2606" t="str">
        <f t="shared" si="1347"/>
        <v>0.522051409460994i</v>
      </c>
      <c r="T2606" t="str">
        <f t="shared" si="1348"/>
        <v>0.0553316045872864-0.092771725843758i</v>
      </c>
      <c r="U2606" t="e">
        <f t="shared" si="1349"/>
        <v>#DIV/0!</v>
      </c>
      <c r="V2606" t="str">
        <f t="shared" si="1350"/>
        <v>1.33333333333333E-06-0.000157891808622912i</v>
      </c>
      <c r="W2606" t="e">
        <f t="shared" si="1351"/>
        <v>#DIV/0!</v>
      </c>
      <c r="X2606" t="e">
        <f t="shared" si="1352"/>
        <v>#DIV/0!</v>
      </c>
      <c r="Y2606" t="str">
        <f t="shared" si="1353"/>
        <v>0.00083+0.675568084227949i</v>
      </c>
      <c r="Z2606" t="e">
        <f t="shared" si="1354"/>
        <v>#DIV/0!</v>
      </c>
      <c r="AA2606" t="e">
        <f t="shared" si="1355"/>
        <v>#DIV/0!</v>
      </c>
      <c r="AB2606" t="str">
        <f t="shared" si="1356"/>
        <v>0.341187788624013-0.572052450377299i</v>
      </c>
      <c r="AC2606" t="str">
        <f t="shared" si="1357"/>
        <v>0.8295443723831-0.116625899281905i</v>
      </c>
      <c r="AD2606" t="str">
        <f t="shared" si="1358"/>
        <v>0.498395156532269-0.619528845181094i</v>
      </c>
      <c r="AE2606" t="e">
        <f t="shared" si="1359"/>
        <v>#DIV/0!</v>
      </c>
      <c r="AF2606" t="str">
        <f t="shared" si="1360"/>
        <v>-19.3751783015774-0.679186073202446i</v>
      </c>
      <c r="AG2606" t="e">
        <f t="shared" si="1361"/>
        <v>#DIV/0!</v>
      </c>
      <c r="AH2606" t="e">
        <f t="shared" si="1362"/>
        <v>#DIV/0!</v>
      </c>
      <c r="AI2606" t="e">
        <f t="shared" si="1363"/>
        <v>#DIV/0!</v>
      </c>
      <c r="AJ2606" t="e">
        <f t="shared" si="1364"/>
        <v>#DIV/0!</v>
      </c>
      <c r="AK2606"/>
      <c r="AL2606"/>
      <c r="AM2606"/>
      <c r="AN2606"/>
    </row>
    <row r="2607" spans="1:40" x14ac:dyDescent="0.25">
      <c r="A2607"/>
      <c r="B2607">
        <f t="shared" si="1365"/>
        <v>673000</v>
      </c>
      <c r="C2607" s="186" t="str">
        <f t="shared" si="1333"/>
        <v>-2.17165661659015E-07+0.00468334621615781i</v>
      </c>
      <c r="D2607" s="158" t="str">
        <f t="shared" si="1334"/>
        <v>-7.6666683316034+0.0359056543238766i</v>
      </c>
      <c r="E2607" t="str">
        <f t="shared" si="1335"/>
        <v>7.99860776209566-0.105527081397909i</v>
      </c>
      <c r="F2607" t="str">
        <f t="shared" si="1336"/>
        <v>0.999200778378635+0.0000105358469765409i</v>
      </c>
      <c r="G2607">
        <f t="shared" si="1331"/>
        <v>1</v>
      </c>
      <c r="H2607" t="str">
        <f t="shared" si="1337"/>
        <v>11.7086490694661+0.714091673578844i</v>
      </c>
      <c r="I2607" t="str">
        <f t="shared" si="1338"/>
        <v>2642.86481983241i</v>
      </c>
      <c r="J2607" t="str">
        <f t="shared" si="1332"/>
        <v>-9453.53655951682+578.174250905098i</v>
      </c>
      <c r="K2607" t="str">
        <f t="shared" si="1339"/>
        <v>0.0170342742545913-0.278521802343368i</v>
      </c>
      <c r="L2607" t="str">
        <f t="shared" si="1340"/>
        <v>0.00220019298407322-0.030499855230213i</v>
      </c>
      <c r="M2607" t="str">
        <f t="shared" si="1341"/>
        <v>0.0192344672386645-0.309021657573581i</v>
      </c>
      <c r="N2607" t="str">
        <f t="shared" si="1342"/>
        <v>-4.95860163817852i</v>
      </c>
      <c r="O2607" t="str">
        <f t="shared" si="1343"/>
        <v>0.243732590744214+0.969842473914766i</v>
      </c>
      <c r="P2607" t="str">
        <f t="shared" si="1344"/>
        <v>0.756267409255786-0.969842473914766i</v>
      </c>
      <c r="Q2607" t="str">
        <f t="shared" si="1345"/>
        <v>-0.756267409255786+5.92844411209329i</v>
      </c>
      <c r="R2607" t="str">
        <f t="shared" si="1346"/>
        <v>-0.176984385387495-0.104988741543569i</v>
      </c>
      <c r="S2607" t="str">
        <f t="shared" si="1347"/>
        <v>0.522828271677453i</v>
      </c>
      <c r="T2607" t="str">
        <f t="shared" si="1348"/>
        <v>0.054891082286815-0.0925324403260403i</v>
      </c>
      <c r="U2607" t="e">
        <f t="shared" si="1349"/>
        <v>#DIV/0!</v>
      </c>
      <c r="V2607" t="str">
        <f t="shared" si="1350"/>
        <v>1.33333333333333E-06-0.000157657199694795i</v>
      </c>
      <c r="W2607" t="e">
        <f t="shared" si="1351"/>
        <v>#DIV/0!</v>
      </c>
      <c r="X2607" t="e">
        <f t="shared" si="1352"/>
        <v>#DIV/0!</v>
      </c>
      <c r="Y2607" t="str">
        <f t="shared" si="1353"/>
        <v>0.00083+0.676573393877098i</v>
      </c>
      <c r="Z2607" t="e">
        <f t="shared" si="1354"/>
        <v>#DIV/0!</v>
      </c>
      <c r="AA2607" t="e">
        <f t="shared" si="1355"/>
        <v>#DIV/0!</v>
      </c>
      <c r="AB2607" t="str">
        <f t="shared" si="1356"/>
        <v>0.338471423706378-0.570576959159418i</v>
      </c>
      <c r="AC2607" t="str">
        <f t="shared" si="1357"/>
        <v>0.830189679817768-0.115569744223123i</v>
      </c>
      <c r="AD2607" t="str">
        <f t="shared" si="1358"/>
        <v>0.493810280596363-0.61854229680242i</v>
      </c>
      <c r="AE2607" t="e">
        <f t="shared" si="1359"/>
        <v>#DIV/0!</v>
      </c>
      <c r="AF2607" t="str">
        <f t="shared" si="1360"/>
        <v>-19.3753174010695-0.678186019254967i</v>
      </c>
      <c r="AG2607" t="e">
        <f t="shared" si="1361"/>
        <v>#DIV/0!</v>
      </c>
      <c r="AH2607" t="e">
        <f t="shared" si="1362"/>
        <v>#DIV/0!</v>
      </c>
      <c r="AI2607" t="e">
        <f t="shared" si="1363"/>
        <v>#DIV/0!</v>
      </c>
      <c r="AJ2607" t="e">
        <f t="shared" si="1364"/>
        <v>#DIV/0!</v>
      </c>
      <c r="AK2607"/>
      <c r="AL2607"/>
      <c r="AM2607"/>
      <c r="AN2607"/>
    </row>
    <row r="2608" spans="1:40" x14ac:dyDescent="0.25">
      <c r="A2608"/>
      <c r="B2608">
        <f t="shared" si="1365"/>
        <v>674000</v>
      </c>
      <c r="C2608" s="186" t="str">
        <f t="shared" si="1333"/>
        <v>-2.16521731216669E-07+0.00467639763129718i</v>
      </c>
      <c r="D2608" s="158" t="str">
        <f t="shared" si="1334"/>
        <v>-7.6666683266666+0.0358523818399451i</v>
      </c>
      <c r="E2608" t="str">
        <f t="shared" si="1335"/>
        <v>7.99860362233618-0.105683827712636i</v>
      </c>
      <c r="F2608" t="str">
        <f t="shared" si="1336"/>
        <v>0.999200778791623+0.0000105514965717446i</v>
      </c>
      <c r="G2608">
        <f t="shared" si="1331"/>
        <v>1</v>
      </c>
      <c r="H2608" t="str">
        <f t="shared" si="1337"/>
        <v>11.7087875587539+0.713041274316147i</v>
      </c>
      <c r="I2608" t="str">
        <f t="shared" si="1338"/>
        <v>2646.7918106494i</v>
      </c>
      <c r="J2608" t="str">
        <f t="shared" si="1332"/>
        <v>-9481.6541248431+579.033350832148i</v>
      </c>
      <c r="K2608" t="str">
        <f t="shared" si="1339"/>
        <v>0.0169839419993353-0.278111551748553i</v>
      </c>
      <c r="L2608" t="str">
        <f t="shared" si="1340"/>
        <v>0.00219370273901564-0.0304550707169509i</v>
      </c>
      <c r="M2608" t="str">
        <f t="shared" si="1341"/>
        <v>0.0191776447383509-0.308566622465504i</v>
      </c>
      <c r="N2608" t="str">
        <f t="shared" si="1342"/>
        <v>-4.96596954551608i</v>
      </c>
      <c r="O2608" t="str">
        <f t="shared" si="1343"/>
        <v>0.25087161996124+0.968020366675218i</v>
      </c>
      <c r="P2608" t="str">
        <f t="shared" si="1344"/>
        <v>0.74912838003876-0.968020366675218i</v>
      </c>
      <c r="Q2608" t="str">
        <f t="shared" si="1345"/>
        <v>-0.74912838003876+5.9339899121913i</v>
      </c>
      <c r="R2608" t="str">
        <f t="shared" si="1346"/>
        <v>-0.176259768480706-0.103991950499108i</v>
      </c>
      <c r="S2608" t="str">
        <f t="shared" si="1347"/>
        <v>0.523605133893914i</v>
      </c>
      <c r="T2608" t="str">
        <f t="shared" si="1348"/>
        <v>0.0544507191649747-0.0922905196754504i</v>
      </c>
      <c r="U2608" t="e">
        <f t="shared" si="1349"/>
        <v>#DIV/0!</v>
      </c>
      <c r="V2608" t="str">
        <f t="shared" si="1350"/>
        <v>1.33333333333333E-06-0.000157423286935604i</v>
      </c>
      <c r="W2608" t="e">
        <f t="shared" si="1351"/>
        <v>#DIV/0!</v>
      </c>
      <c r="X2608" t="e">
        <f t="shared" si="1352"/>
        <v>#DIV/0!</v>
      </c>
      <c r="Y2608" t="str">
        <f t="shared" si="1353"/>
        <v>0.00083+0.677578703526247i</v>
      </c>
      <c r="Z2608" t="e">
        <f t="shared" si="1354"/>
        <v>#DIV/0!</v>
      </c>
      <c r="AA2608" t="e">
        <f t="shared" si="1355"/>
        <v>#DIV/0!</v>
      </c>
      <c r="AB2608" t="str">
        <f t="shared" si="1356"/>
        <v>0.33575604032191-0.569085219087665i</v>
      </c>
      <c r="AC2608" t="str">
        <f t="shared" si="1357"/>
        <v>0.830838306111127-0.114516821492033i</v>
      </c>
      <c r="AD2608" t="str">
        <f t="shared" si="1358"/>
        <v>0.489231848800992-0.617520808822314i</v>
      </c>
      <c r="AE2608" t="e">
        <f t="shared" si="1359"/>
        <v>#DIV/0!</v>
      </c>
      <c r="AF2608" t="str">
        <f t="shared" si="1360"/>
        <v>-19.3754558854205-0.677188892476202i</v>
      </c>
      <c r="AG2608" t="e">
        <f t="shared" si="1361"/>
        <v>#DIV/0!</v>
      </c>
      <c r="AH2608" t="e">
        <f t="shared" si="1362"/>
        <v>#DIV/0!</v>
      </c>
      <c r="AI2608" t="e">
        <f t="shared" si="1363"/>
        <v>#DIV/0!</v>
      </c>
      <c r="AJ2608" t="e">
        <f t="shared" si="1364"/>
        <v>#DIV/0!</v>
      </c>
      <c r="AK2608"/>
      <c r="AL2608"/>
      <c r="AM2608"/>
      <c r="AN2608"/>
    </row>
    <row r="2609" spans="1:40" x14ac:dyDescent="0.25">
      <c r="A2609"/>
      <c r="B2609">
        <f t="shared" si="1365"/>
        <v>675000</v>
      </c>
      <c r="C2609" s="186" t="str">
        <f t="shared" si="1333"/>
        <v>-2.1588066056693E-07+0.004669469634836i</v>
      </c>
      <c r="D2609" s="158" t="str">
        <f t="shared" si="1334"/>
        <v>-7.66666832175173+0.0357992672004093i</v>
      </c>
      <c r="E2609" t="str">
        <f t="shared" si="1335"/>
        <v>7.99859947643436-0.105840573783778i</v>
      </c>
      <c r="F2609" t="str">
        <f t="shared" si="1336"/>
        <v>0.99920077920522+0.0000105671461426675i</v>
      </c>
      <c r="G2609">
        <f t="shared" si="1331"/>
        <v>1</v>
      </c>
      <c r="H2609" t="str">
        <f t="shared" si="1337"/>
        <v>11.7089254364953+0.711993947293798i</v>
      </c>
      <c r="I2609" t="str">
        <f t="shared" si="1338"/>
        <v>2650.71880146639i</v>
      </c>
      <c r="J2609" t="str">
        <f t="shared" si="1332"/>
        <v>-9509.81343859601+579.892450759199i</v>
      </c>
      <c r="K2609" t="str">
        <f t="shared" si="1339"/>
        <v>0.0169338322347911-0.277702503528913i</v>
      </c>
      <c r="L2609" t="str">
        <f t="shared" si="1340"/>
        <v>0.00218724112018294-0.030410416839628i</v>
      </c>
      <c r="M2609" t="str">
        <f t="shared" si="1341"/>
        <v>0.019121073354974-0.308112920368541i</v>
      </c>
      <c r="N2609" t="str">
        <f t="shared" si="1342"/>
        <v>-4.97333745285364i</v>
      </c>
      <c r="O2609" t="str">
        <f t="shared" si="1343"/>
        <v>0.25799703040843+0.966145709663109i</v>
      </c>
      <c r="P2609" t="str">
        <f t="shared" si="1344"/>
        <v>0.74200296959157-0.966145709663109i</v>
      </c>
      <c r="Q2609" t="str">
        <f t="shared" si="1345"/>
        <v>-0.74200296959157+5.93948316251675i</v>
      </c>
      <c r="R2609" t="str">
        <f t="shared" si="1346"/>
        <v>-0.175532252816103-0.102998442794424i</v>
      </c>
      <c r="S2609" t="str">
        <f t="shared" si="1347"/>
        <v>0.524381996110374i</v>
      </c>
      <c r="T2609" t="str">
        <f t="shared" si="1348"/>
        <v>0.0540105290288002-0.0920459531134589i</v>
      </c>
      <c r="U2609" t="e">
        <f t="shared" si="1349"/>
        <v>#DIV/0!</v>
      </c>
      <c r="V2609" t="str">
        <f t="shared" si="1350"/>
        <v>1.33333333333333E-06-0.000157190067251255i</v>
      </c>
      <c r="W2609" t="e">
        <f t="shared" si="1351"/>
        <v>#DIV/0!</v>
      </c>
      <c r="X2609" t="e">
        <f t="shared" si="1352"/>
        <v>#DIV/0!</v>
      </c>
      <c r="Y2609" t="str">
        <f t="shared" si="1353"/>
        <v>0.00083+0.678584013175395i</v>
      </c>
      <c r="Z2609" t="e">
        <f t="shared" si="1354"/>
        <v>#DIV/0!</v>
      </c>
      <c r="AA2609" t="e">
        <f t="shared" si="1355"/>
        <v>#DIV/0!</v>
      </c>
      <c r="AB2609" t="str">
        <f t="shared" si="1356"/>
        <v>0.333041723608058-0.567577163699073i</v>
      </c>
      <c r="AC2609" t="str">
        <f t="shared" si="1357"/>
        <v>0.831490257785562-0.113467142647149i</v>
      </c>
      <c r="AD2609" t="str">
        <f t="shared" si="1358"/>
        <v>0.484660134740816-0.6164644242738i</v>
      </c>
      <c r="AE2609" t="e">
        <f t="shared" si="1359"/>
        <v>#DIV/0!</v>
      </c>
      <c r="AF2609" t="str">
        <f t="shared" si="1360"/>
        <v>-19.375593758247-0.676194680093389i</v>
      </c>
      <c r="AG2609" t="e">
        <f t="shared" si="1361"/>
        <v>#DIV/0!</v>
      </c>
      <c r="AH2609" t="e">
        <f t="shared" si="1362"/>
        <v>#DIV/0!</v>
      </c>
      <c r="AI2609" t="e">
        <f t="shared" si="1363"/>
        <v>#DIV/0!</v>
      </c>
      <c r="AJ2609" t="e">
        <f t="shared" si="1364"/>
        <v>#DIV/0!</v>
      </c>
      <c r="AK2609"/>
      <c r="AL2609"/>
      <c r="AM2609"/>
      <c r="AN2609"/>
    </row>
    <row r="2610" spans="1:40" x14ac:dyDescent="0.25">
      <c r="A2610"/>
      <c r="B2610">
        <f t="shared" si="1365"/>
        <v>676000</v>
      </c>
      <c r="C2610" s="186" t="str">
        <f t="shared" si="1333"/>
        <v>-2.15242432800473E-07+0.00466256213540565i</v>
      </c>
      <c r="D2610" s="158" t="str">
        <f t="shared" si="1334"/>
        <v>-7.66666831685863+0.0357463097047767i</v>
      </c>
      <c r="E2610" t="str">
        <f t="shared" si="1335"/>
        <v>7.99859532439022-0.105997319610973i</v>
      </c>
      <c r="F2610" t="str">
        <f t="shared" si="1336"/>
        <v>0.999200779619425+0.0000105827956892734i</v>
      </c>
      <c r="G2610">
        <f t="shared" si="1331"/>
        <v>1</v>
      </c>
      <c r="H2610" t="str">
        <f t="shared" si="1337"/>
        <v>11.7090627062804+0.710949679112395i</v>
      </c>
      <c r="I2610" t="str">
        <f t="shared" si="1338"/>
        <v>2654.64579228338i</v>
      </c>
      <c r="J2610" t="str">
        <f t="shared" si="1332"/>
        <v>-9538.01450077552+580.751550686249i</v>
      </c>
      <c r="K2610" t="str">
        <f t="shared" si="1339"/>
        <v>0.0168839436530754-0.277294652425839i</v>
      </c>
      <c r="L2610" t="str">
        <f t="shared" si="1340"/>
        <v>0.00218080795976524-0.0303658930305508i</v>
      </c>
      <c r="M2610" t="str">
        <f t="shared" si="1341"/>
        <v>0.0190647516128406-0.30766054545639i</v>
      </c>
      <c r="N2610" t="str">
        <f t="shared" si="1342"/>
        <v>-4.9807053601912i</v>
      </c>
      <c r="O2610" t="str">
        <f t="shared" si="1343"/>
        <v>0.265108435277084+0.964218604645718i</v>
      </c>
      <c r="P2610" t="str">
        <f t="shared" si="1344"/>
        <v>0.734891564722916-0.964218604645718i</v>
      </c>
      <c r="Q2610" t="str">
        <f t="shared" si="1345"/>
        <v>-0.734891564722916+5.94492396483692i</v>
      </c>
      <c r="R2610" t="str">
        <f t="shared" si="1346"/>
        <v>-0.174801830751976-0.102008230448714i</v>
      </c>
      <c r="S2610" t="str">
        <f t="shared" si="1347"/>
        <v>0.525158858326833i</v>
      </c>
      <c r="T2610" t="str">
        <f t="shared" si="1348"/>
        <v>0.0535705258423871-0.091798729871148i</v>
      </c>
      <c r="U2610" t="e">
        <f t="shared" si="1349"/>
        <v>#DIV/0!</v>
      </c>
      <c r="V2610" t="str">
        <f t="shared" si="1350"/>
        <v>1.33333333333333E-06-0.000156957537565972i</v>
      </c>
      <c r="W2610" t="e">
        <f t="shared" si="1351"/>
        <v>#DIV/0!</v>
      </c>
      <c r="X2610" t="e">
        <f t="shared" si="1352"/>
        <v>#DIV/0!</v>
      </c>
      <c r="Y2610" t="str">
        <f t="shared" si="1353"/>
        <v>0.00083+0.679589322824544i</v>
      </c>
      <c r="Z2610" t="e">
        <f t="shared" si="1354"/>
        <v>#DIV/0!</v>
      </c>
      <c r="AA2610" t="e">
        <f t="shared" si="1355"/>
        <v>#DIV/0!</v>
      </c>
      <c r="AB2610" t="str">
        <f t="shared" si="1356"/>
        <v>0.330328559670747-0.566052726589944i</v>
      </c>
      <c r="AC2610" t="str">
        <f t="shared" si="1357"/>
        <v>0.832145541321011-0.112420719480334i</v>
      </c>
      <c r="AD2610" t="str">
        <f t="shared" si="1358"/>
        <v>0.4800954117075-0.615373188413249i</v>
      </c>
      <c r="AE2610" t="e">
        <f t="shared" si="1359"/>
        <v>#DIV/0!</v>
      </c>
      <c r="AF2610" t="str">
        <f t="shared" si="1360"/>
        <v>-19.375731023139-0.675203369407618i</v>
      </c>
      <c r="AG2610" t="e">
        <f t="shared" si="1361"/>
        <v>#DIV/0!</v>
      </c>
      <c r="AH2610" t="e">
        <f t="shared" si="1362"/>
        <v>#DIV/0!</v>
      </c>
      <c r="AI2610" t="e">
        <f t="shared" si="1363"/>
        <v>#DIV/0!</v>
      </c>
      <c r="AJ2610" t="e">
        <f t="shared" si="1364"/>
        <v>#DIV/0!</v>
      </c>
      <c r="AK2610"/>
      <c r="AL2610"/>
      <c r="AM2610"/>
      <c r="AN2610"/>
    </row>
    <row r="2611" spans="1:40" x14ac:dyDescent="0.25">
      <c r="A2611"/>
      <c r="B2611">
        <f t="shared" si="1365"/>
        <v>677000</v>
      </c>
      <c r="C2611" s="186" t="str">
        <f t="shared" si="1333"/>
        <v>-2.14607031132763E-07+0.00465567504217733i</v>
      </c>
      <c r="D2611" s="158" t="str">
        <f t="shared" si="1334"/>
        <v>-7.66666831198723+0.0356935086566929i</v>
      </c>
      <c r="E2611" t="str">
        <f t="shared" si="1335"/>
        <v>7.99859116620377-0.106154065193861i</v>
      </c>
      <c r="F2611" t="str">
        <f t="shared" si="1336"/>
        <v>0.999200780034249+0.0000105984452115268i</v>
      </c>
      <c r="G2611">
        <f t="shared" si="1331"/>
        <v>1</v>
      </c>
      <c r="H2611" t="str">
        <f t="shared" si="1337"/>
        <v>11.7091993716732+0.709908456449983i</v>
      </c>
      <c r="I2611" t="str">
        <f t="shared" si="1338"/>
        <v>2658.57278310036i</v>
      </c>
      <c r="J2611" t="str">
        <f t="shared" si="1332"/>
        <v>-9566.25731138166+581.6106506133i</v>
      </c>
      <c r="K2611" t="str">
        <f t="shared" si="1339"/>
        <v>0.0168342749558899-0.276887993211223i</v>
      </c>
      <c r="L2611" t="str">
        <f t="shared" si="1340"/>
        <v>0.00217440309117842-0.0303214987252923i</v>
      </c>
      <c r="M2611" t="str">
        <f t="shared" si="1341"/>
        <v>0.0190086780470683-0.307209491936515i</v>
      </c>
      <c r="N2611" t="str">
        <f t="shared" si="1342"/>
        <v>-4.98807326752876i</v>
      </c>
      <c r="O2611" t="str">
        <f t="shared" si="1343"/>
        <v>0.272205448518809+0.962239156237509i</v>
      </c>
      <c r="P2611" t="str">
        <f t="shared" si="1344"/>
        <v>0.727794551481191-0.962239156237509i</v>
      </c>
      <c r="Q2611" t="str">
        <f t="shared" si="1345"/>
        <v>-0.727794551481191+5.95031242376627i</v>
      </c>
      <c r="R2611" t="str">
        <f t="shared" si="1346"/>
        <v>-0.174068494712412-0.101021325711246i</v>
      </c>
      <c r="S2611" t="str">
        <f t="shared" si="1347"/>
        <v>0.525935720543294i</v>
      </c>
      <c r="T2611" t="str">
        <f t="shared" si="1348"/>
        <v>0.053130723728183-0.091548839190459i</v>
      </c>
      <c r="U2611" t="e">
        <f t="shared" si="1349"/>
        <v>#DIV/0!</v>
      </c>
      <c r="V2611" t="str">
        <f t="shared" si="1350"/>
        <v>1.33333333333333E-06-0.000156725694822152i</v>
      </c>
      <c r="W2611" t="e">
        <f t="shared" si="1351"/>
        <v>#DIV/0!</v>
      </c>
      <c r="X2611" t="e">
        <f t="shared" si="1352"/>
        <v>#DIV/0!</v>
      </c>
      <c r="Y2611" t="str">
        <f t="shared" si="1353"/>
        <v>0.00083+0.680594632473693i</v>
      </c>
      <c r="Z2611" t="e">
        <f t="shared" si="1354"/>
        <v>#DIV/0!</v>
      </c>
      <c r="AA2611" t="e">
        <f t="shared" si="1355"/>
        <v>#DIV/0!</v>
      </c>
      <c r="AB2611" t="str">
        <f t="shared" si="1356"/>
        <v>0.327616635592334-0.564511841423538i</v>
      </c>
      <c r="AC2611" t="str">
        <f t="shared" si="1357"/>
        <v>0.832804163152967-0.111377564017649i</v>
      </c>
      <c r="AD2611" t="str">
        <f t="shared" si="1358"/>
        <v>0.475537952670613-0.614247148717946i</v>
      </c>
      <c r="AE2611" t="e">
        <f t="shared" si="1359"/>
        <v>#DIV/0!</v>
      </c>
      <c r="AF2611" t="str">
        <f t="shared" si="1360"/>
        <v>-19.3758676836604-0.67421494779329i</v>
      </c>
      <c r="AG2611" t="e">
        <f t="shared" si="1361"/>
        <v>#DIV/0!</v>
      </c>
      <c r="AH2611" t="e">
        <f t="shared" si="1362"/>
        <v>#DIV/0!</v>
      </c>
      <c r="AI2611" t="e">
        <f t="shared" si="1363"/>
        <v>#DIV/0!</v>
      </c>
      <c r="AJ2611" t="e">
        <f t="shared" si="1364"/>
        <v>#DIV/0!</v>
      </c>
      <c r="AK2611"/>
      <c r="AL2611"/>
      <c r="AM2611"/>
      <c r="AN2611"/>
    </row>
    <row r="2612" spans="1:40" x14ac:dyDescent="0.25">
      <c r="A2612"/>
      <c r="B2612">
        <f t="shared" si="1365"/>
        <v>678000</v>
      </c>
      <c r="C2612" s="186" t="str">
        <f t="shared" si="1333"/>
        <v>-2.13974438902951E-07+0.0046488082648581i</v>
      </c>
      <c r="D2612" s="158" t="str">
        <f t="shared" si="1334"/>
        <v>-7.66666830713738+0.0356408633639121i</v>
      </c>
      <c r="E2612" t="str">
        <f t="shared" si="1335"/>
        <v>7.99858700187504-0.106310810532079i</v>
      </c>
      <c r="F2612" t="str">
        <f t="shared" si="1336"/>
        <v>0.999200780449681+0.0000106140947093912i</v>
      </c>
      <c r="G2612">
        <f t="shared" si="1331"/>
        <v>1</v>
      </c>
      <c r="H2612" t="str">
        <f t="shared" si="1337"/>
        <v>11.7093354362117+0.708870266061515i</v>
      </c>
      <c r="I2612" t="str">
        <f t="shared" si="1338"/>
        <v>2662.49977391735i</v>
      </c>
      <c r="J2612" t="str">
        <f t="shared" si="1332"/>
        <v>-9594.54187041441+582.469750540351i</v>
      </c>
      <c r="K2612" t="str">
        <f t="shared" si="1339"/>
        <v>0.0167848248544371-0.276482520687248i</v>
      </c>
      <c r="L2612" t="str">
        <f t="shared" si="1340"/>
        <v>0.00216802634905324-0.0302772333626677i</v>
      </c>
      <c r="M2612" t="str">
        <f t="shared" si="1341"/>
        <v>0.0189528512034903-0.306759754049916i</v>
      </c>
      <c r="N2612" t="str">
        <f t="shared" si="1342"/>
        <v>-4.99544117486633i</v>
      </c>
      <c r="O2612" t="str">
        <f t="shared" si="1343"/>
        <v>0.279287684866479+0.960207471894445i</v>
      </c>
      <c r="P2612" t="str">
        <f t="shared" si="1344"/>
        <v>0.720712315133521-0.960207471894445i</v>
      </c>
      <c r="Q2612" t="str">
        <f t="shared" si="1345"/>
        <v>-0.720712315133521+5.95564864676077i</v>
      </c>
      <c r="R2612" t="str">
        <f t="shared" si="1346"/>
        <v>-0.173332237189229-0.100037741062117i</v>
      </c>
      <c r="S2612" t="str">
        <f t="shared" si="1347"/>
        <v>0.526712582759753i</v>
      </c>
      <c r="T2612" t="str">
        <f t="shared" si="1348"/>
        <v>0.052691136968279-0.0912962703254649i</v>
      </c>
      <c r="U2612" t="e">
        <f t="shared" si="1349"/>
        <v>#DIV/0!</v>
      </c>
      <c r="V2612" t="str">
        <f t="shared" si="1350"/>
        <v>1.33333333333333E-06-0.000156494535980231i</v>
      </c>
      <c r="W2612" t="e">
        <f t="shared" si="1351"/>
        <v>#DIV/0!</v>
      </c>
      <c r="X2612" t="e">
        <f t="shared" si="1352"/>
        <v>#DIV/0!</v>
      </c>
      <c r="Y2612" t="str">
        <f t="shared" si="1353"/>
        <v>0.00083+0.681599942122841i</v>
      </c>
      <c r="Z2612" t="e">
        <f t="shared" si="1354"/>
        <v>#DIV/0!</v>
      </c>
      <c r="AA2612" t="e">
        <f t="shared" si="1355"/>
        <v>#DIV/0!</v>
      </c>
      <c r="AB2612" t="str">
        <f t="shared" si="1356"/>
        <v>0.32490603943958-0.56295444193792i</v>
      </c>
      <c r="AC2612" t="str">
        <f t="shared" si="1357"/>
        <v>0.83346612967043-0.110337688520211i</v>
      </c>
      <c r="AD2612" t="str">
        <f t="shared" si="1358"/>
        <v>0.470988030258567-0.6130863548835i</v>
      </c>
      <c r="AE2612" t="e">
        <f t="shared" si="1359"/>
        <v>#DIV/0!</v>
      </c>
      <c r="AF2612" t="str">
        <f t="shared" si="1360"/>
        <v>-19.3760037433491-0.673229402697603i</v>
      </c>
      <c r="AG2612" t="e">
        <f t="shared" si="1361"/>
        <v>#DIV/0!</v>
      </c>
      <c r="AH2612" t="e">
        <f t="shared" si="1362"/>
        <v>#DIV/0!</v>
      </c>
      <c r="AI2612" t="e">
        <f t="shared" si="1363"/>
        <v>#DIV/0!</v>
      </c>
      <c r="AJ2612" t="e">
        <f t="shared" si="1364"/>
        <v>#DIV/0!</v>
      </c>
      <c r="AK2612"/>
      <c r="AL2612"/>
      <c r="AM2612"/>
      <c r="AN2612"/>
    </row>
    <row r="2613" spans="1:40" x14ac:dyDescent="0.25">
      <c r="A2613"/>
      <c r="B2613">
        <f t="shared" si="1365"/>
        <v>679000</v>
      </c>
      <c r="C2613" s="186" t="str">
        <f t="shared" si="1333"/>
        <v>-2.13344639572787E-07+0.00464196171368696i</v>
      </c>
      <c r="D2613" s="158" t="str">
        <f t="shared" si="1334"/>
        <v>-7.66666830230891+0.0355883731382667i</v>
      </c>
      <c r="E2613" t="str">
        <f t="shared" si="1335"/>
        <v>7.99858283140404-0.106467555625269i</v>
      </c>
      <c r="F2613" t="str">
        <f t="shared" si="1336"/>
        <v>0.999200780865732+0.0000106297441828312i</v>
      </c>
      <c r="G2613">
        <f t="shared" si="1331"/>
        <v>1</v>
      </c>
      <c r="H2613" t="str">
        <f t="shared" si="1337"/>
        <v>11.7094709034078+0.707835094778267i</v>
      </c>
      <c r="I2613" t="str">
        <f t="shared" si="1338"/>
        <v>2666.42676473434i</v>
      </c>
      <c r="J2613" t="str">
        <f t="shared" si="1332"/>
        <v>-9622.86817787378+583.328850467401i</v>
      </c>
      <c r="K2613" t="str">
        <f t="shared" si="1339"/>
        <v>0.0167355920693371-0.276078229686156i</v>
      </c>
      <c r="L2613" t="str">
        <f t="shared" si="1340"/>
        <v>0.00216167756922502-0.0302330963847129i</v>
      </c>
      <c r="M2613" t="str">
        <f t="shared" si="1341"/>
        <v>0.0188972696385621-0.306311326070869i</v>
      </c>
      <c r="N2613" t="str">
        <f t="shared" si="1342"/>
        <v>-5.00280908220389i</v>
      </c>
      <c r="O2613" t="str">
        <f t="shared" si="1343"/>
        <v>0.286354759855119+0.958123661908168i</v>
      </c>
      <c r="P2613" t="str">
        <f t="shared" si="1344"/>
        <v>0.713645240144881-0.958123661908168i</v>
      </c>
      <c r="Q2613" t="str">
        <f t="shared" si="1345"/>
        <v>-0.713645240144881+5.96093274411206i</v>
      </c>
      <c r="R2613" t="str">
        <f t="shared" si="1346"/>
        <v>-0.172593050743939-0.0990574892130145i</v>
      </c>
      <c r="S2613" t="str">
        <f t="shared" si="1347"/>
        <v>0.527489444976212i</v>
      </c>
      <c r="T2613" t="str">
        <f t="shared" si="1348"/>
        <v>0.0522517800057101-0.0910410125436716i</v>
      </c>
      <c r="U2613" t="e">
        <f t="shared" si="1349"/>
        <v>#DIV/0!</v>
      </c>
      <c r="V2613" t="str">
        <f t="shared" si="1350"/>
        <v>1.33333333333333E-06-0.000156264058018552i</v>
      </c>
      <c r="W2613" t="e">
        <f t="shared" si="1351"/>
        <v>#DIV/0!</v>
      </c>
      <c r="X2613" t="e">
        <f t="shared" si="1352"/>
        <v>#DIV/0!</v>
      </c>
      <c r="Y2613" t="str">
        <f t="shared" si="1353"/>
        <v>0.00083+0.68260525177199i</v>
      </c>
      <c r="Z2613" t="e">
        <f t="shared" si="1354"/>
        <v>#DIV/0!</v>
      </c>
      <c r="AA2613" t="e">
        <f t="shared" si="1355"/>
        <v>#DIV/0!</v>
      </c>
      <c r="AB2613" t="str">
        <f t="shared" si="1356"/>
        <v>0.32219686027166-0.56138046195399i</v>
      </c>
      <c r="AC2613" t="str">
        <f t="shared" si="1357"/>
        <v>0.834131447213848-0.109301105485048i</v>
      </c>
      <c r="AD2613" t="str">
        <f t="shared" si="1358"/>
        <v>0.46644591673961-0.611890858821095i</v>
      </c>
      <c r="AE2613" t="e">
        <f t="shared" si="1359"/>
        <v>#DIV/0!</v>
      </c>
      <c r="AF2613" t="str">
        <f t="shared" si="1360"/>
        <v>-19.3761392057167-0.67224672164i</v>
      </c>
      <c r="AG2613" t="e">
        <f t="shared" si="1361"/>
        <v>#DIV/0!</v>
      </c>
      <c r="AH2613" t="e">
        <f t="shared" si="1362"/>
        <v>#DIV/0!</v>
      </c>
      <c r="AI2613" t="e">
        <f t="shared" si="1363"/>
        <v>#DIV/0!</v>
      </c>
      <c r="AJ2613" t="e">
        <f t="shared" si="1364"/>
        <v>#DIV/0!</v>
      </c>
      <c r="AK2613"/>
      <c r="AL2613"/>
      <c r="AM2613"/>
      <c r="AN2613"/>
    </row>
    <row r="2614" spans="1:40" x14ac:dyDescent="0.25">
      <c r="A2614"/>
      <c r="B2614">
        <f t="shared" si="1365"/>
        <v>680000</v>
      </c>
      <c r="C2614" s="186" t="str">
        <f t="shared" si="1333"/>
        <v>-2.12717616725537E-07+0.0046351352994309i</v>
      </c>
      <c r="D2614" s="158" t="str">
        <f t="shared" si="1334"/>
        <v>-7.66666829750176+0.0355360372956369i</v>
      </c>
      <c r="E2614" t="str">
        <f t="shared" si="1335"/>
        <v>7.9985786547908-0.106624300473067i</v>
      </c>
      <c r="F2614" t="str">
        <f t="shared" si="1336"/>
        <v>0.999200781282392+0.0000106453936318102i</v>
      </c>
      <c r="G2614">
        <f t="shared" si="1331"/>
        <v>1</v>
      </c>
      <c r="H2614" t="str">
        <f t="shared" si="1337"/>
        <v>11.7096057767482+0.706802929507349i</v>
      </c>
      <c r="I2614" t="str">
        <f t="shared" si="1338"/>
        <v>2670.35375555132i</v>
      </c>
      <c r="J2614" t="str">
        <f t="shared" si="1332"/>
        <v>-9651.23623375976+584.187950394452i</v>
      </c>
      <c r="K2614" t="str">
        <f t="shared" si="1339"/>
        <v>0.0166865753305454-0.27567511507004i</v>
      </c>
      <c r="L2614" t="str">
        <f t="shared" si="1340"/>
        <v>0.00215535658872285-0.0301890872366599i</v>
      </c>
      <c r="M2614" t="str">
        <f t="shared" si="1341"/>
        <v>0.0188419319192682-0.3058642023067i</v>
      </c>
      <c r="N2614" t="str">
        <f t="shared" si="1342"/>
        <v>-5.01017698954145i</v>
      </c>
      <c r="O2614" t="str">
        <f t="shared" si="1343"/>
        <v>0.293406289842827+0.955987839399993i</v>
      </c>
      <c r="P2614" t="str">
        <f t="shared" si="1344"/>
        <v>0.706593710157173-0.955987839399993i</v>
      </c>
      <c r="Q2614" t="str">
        <f t="shared" si="1345"/>
        <v>-0.706593710157173+5.96616482894144i</v>
      </c>
      <c r="R2614" t="str">
        <f t="shared" si="1346"/>
        <v>-0.171850928009735-0.0980805831079671i</v>
      </c>
      <c r="S2614" t="str">
        <f t="shared" si="1347"/>
        <v>0.528266307192673i</v>
      </c>
      <c r="T2614" t="str">
        <f t="shared" si="1348"/>
        <v>0.0518126674457498-0.0907830551273366i</v>
      </c>
      <c r="U2614" t="e">
        <f t="shared" si="1349"/>
        <v>#DIV/0!</v>
      </c>
      <c r="V2614" t="str">
        <f t="shared" si="1350"/>
        <v>1.33333333333333E-06-0.000156034257933231i</v>
      </c>
      <c r="W2614" t="e">
        <f t="shared" si="1351"/>
        <v>#DIV/0!</v>
      </c>
      <c r="X2614" t="e">
        <f t="shared" si="1352"/>
        <v>#DIV/0!</v>
      </c>
      <c r="Y2614" t="str">
        <f t="shared" si="1353"/>
        <v>0.00083+0.683610561421139i</v>
      </c>
      <c r="Z2614" t="e">
        <f t="shared" si="1354"/>
        <v>#DIV/0!</v>
      </c>
      <c r="AA2614" t="e">
        <f t="shared" si="1355"/>
        <v>#DIV/0!</v>
      </c>
      <c r="AB2614" t="str">
        <f t="shared" si="1356"/>
        <v>0.319489188148153-0.559789835383607i</v>
      </c>
      <c r="AC2614" t="str">
        <f t="shared" si="1357"/>
        <v>0.834800122073024-0.108267827645946i</v>
      </c>
      <c r="AD2614" t="str">
        <f t="shared" si="1358"/>
        <v>0.461911884002799-0.610660714654501i</v>
      </c>
      <c r="AE2614" t="e">
        <f t="shared" si="1359"/>
        <v>#DIV/0!</v>
      </c>
      <c r="AF2614" t="str">
        <f t="shared" si="1360"/>
        <v>-19.37627407425-0.671266892211712i</v>
      </c>
      <c r="AG2614" t="e">
        <f t="shared" si="1361"/>
        <v>#DIV/0!</v>
      </c>
      <c r="AH2614" t="e">
        <f t="shared" si="1362"/>
        <v>#DIV/0!</v>
      </c>
      <c r="AI2614" t="e">
        <f t="shared" si="1363"/>
        <v>#DIV/0!</v>
      </c>
      <c r="AJ2614" t="e">
        <f t="shared" si="1364"/>
        <v>#DIV/0!</v>
      </c>
      <c r="AK2614"/>
      <c r="AL2614"/>
      <c r="AM2614"/>
      <c r="AN2614"/>
    </row>
    <row r="2615" spans="1:40" x14ac:dyDescent="0.25">
      <c r="A2615"/>
      <c r="B2615">
        <f t="shared" si="1365"/>
        <v>681000</v>
      </c>
      <c r="C2615" s="186" t="str">
        <f t="shared" si="1333"/>
        <v>-2.12093354064909E-07+0.00462832893338105i</v>
      </c>
      <c r="D2615" s="158" t="str">
        <f t="shared" si="1334"/>
        <v>-7.66666829271569+0.0354838551559214i</v>
      </c>
      <c r="E2615" t="str">
        <f t="shared" si="1335"/>
        <v>7.99857447203534-0.106781045075114i</v>
      </c>
      <c r="F2615" t="str">
        <f t="shared" si="1336"/>
        <v>0.99920078169967+0.0000106610430562927i</v>
      </c>
      <c r="G2615">
        <f t="shared" si="1331"/>
        <v>1</v>
      </c>
      <c r="H2615" t="str">
        <f t="shared" si="1337"/>
        <v>11.7097400596939+0.705773757231088i</v>
      </c>
      <c r="I2615" t="str">
        <f t="shared" si="1338"/>
        <v>2674.28074636831i</v>
      </c>
      <c r="J2615" t="str">
        <f t="shared" si="1332"/>
        <v>-9679.64603807237+585.047050321502i</v>
      </c>
      <c r="K2615" t="str">
        <f t="shared" si="1339"/>
        <v>0.0166377733772713-0.275273171730631i</v>
      </c>
      <c r="L2615" t="str">
        <f t="shared" si="1340"/>
        <v>0.00214906324575948-0.0301452053669154i</v>
      </c>
      <c r="M2615" t="str">
        <f t="shared" si="1341"/>
        <v>0.0187868366230308-0.305418377097546i</v>
      </c>
      <c r="N2615" t="str">
        <f t="shared" si="1342"/>
        <v>-5.01754489687901i</v>
      </c>
      <c r="O2615" t="str">
        <f t="shared" si="1343"/>
        <v>0.300441892031565+0.953800120314782i</v>
      </c>
      <c r="P2615" t="str">
        <f t="shared" si="1344"/>
        <v>0.699558107968435-0.953800120314782i</v>
      </c>
      <c r="Q2615" t="str">
        <f t="shared" si="1345"/>
        <v>-0.699558107968435+5.97134501719379i</v>
      </c>
      <c r="R2615" t="str">
        <f t="shared" si="1346"/>
        <v>-0.171105861693522-0.0971070359240954i</v>
      </c>
      <c r="S2615" t="str">
        <f t="shared" si="1347"/>
        <v>0.529043169409133i</v>
      </c>
      <c r="T2615" t="str">
        <f t="shared" si="1348"/>
        <v>0.05137381405721-0.0905223873748216i</v>
      </c>
      <c r="U2615" t="e">
        <f t="shared" si="1349"/>
        <v>#DIV/0!</v>
      </c>
      <c r="V2615" t="str">
        <f t="shared" si="1350"/>
        <v>1.33333333333333E-06-0.000155805132738028i</v>
      </c>
      <c r="W2615" t="e">
        <f t="shared" si="1351"/>
        <v>#DIV/0!</v>
      </c>
      <c r="X2615" t="e">
        <f t="shared" si="1352"/>
        <v>#DIV/0!</v>
      </c>
      <c r="Y2615" t="str">
        <f t="shared" si="1353"/>
        <v>0.00083+0.684615871070288i</v>
      </c>
      <c r="Z2615" t="e">
        <f t="shared" si="1354"/>
        <v>#DIV/0!</v>
      </c>
      <c r="AA2615" t="e">
        <f t="shared" si="1355"/>
        <v>#DIV/0!</v>
      </c>
      <c r="AB2615" t="str">
        <f t="shared" si="1356"/>
        <v>0.316783114137055-0.558182496237931i</v>
      </c>
      <c r="AC2615" t="str">
        <f t="shared" si="1357"/>
        <v>0.835472160484982-0.107237867974304i</v>
      </c>
      <c r="AD2615" t="str">
        <f t="shared" si="1358"/>
        <v>0.457386203539033-0.60939597871699i</v>
      </c>
      <c r="AE2615" t="e">
        <f t="shared" si="1359"/>
        <v>#DIV/0!</v>
      </c>
      <c r="AF2615" t="str">
        <f t="shared" si="1360"/>
        <v>-19.3764083524096-0.670289902075167i</v>
      </c>
      <c r="AG2615" t="e">
        <f t="shared" si="1361"/>
        <v>#DIV/0!</v>
      </c>
      <c r="AH2615" t="e">
        <f t="shared" si="1362"/>
        <v>#DIV/0!</v>
      </c>
      <c r="AI2615" t="e">
        <f t="shared" si="1363"/>
        <v>#DIV/0!</v>
      </c>
      <c r="AJ2615" t="e">
        <f t="shared" si="1364"/>
        <v>#DIV/0!</v>
      </c>
      <c r="AK2615"/>
      <c r="AL2615"/>
      <c r="AM2615"/>
      <c r="AN2615"/>
    </row>
    <row r="2616" spans="1:40" x14ac:dyDescent="0.25">
      <c r="A2616"/>
      <c r="B2616">
        <f t="shared" si="1365"/>
        <v>682000</v>
      </c>
      <c r="C2616" s="186" t="str">
        <f t="shared" si="1333"/>
        <v>-0.000000211471835414+0.00462154252734881i</v>
      </c>
      <c r="D2616" s="158" t="str">
        <f t="shared" si="1334"/>
        <v>-7.66666828795078+0.0354318260430076i</v>
      </c>
      <c r="E2616" t="str">
        <f t="shared" si="1335"/>
        <v>7.99857028313766-0.106937789431049i</v>
      </c>
      <c r="F2616" t="str">
        <f t="shared" si="1336"/>
        <v>0.999200782117556+0.0000106766924562424i</v>
      </c>
      <c r="G2616">
        <f t="shared" si="1331"/>
        <v>1</v>
      </c>
      <c r="H2616" t="str">
        <f t="shared" si="1337"/>
        <v>11.7098737556811+0.70474756500658i</v>
      </c>
      <c r="I2616" t="str">
        <f t="shared" si="1338"/>
        <v>2678.2077371853i</v>
      </c>
      <c r="J2616" t="str">
        <f t="shared" si="1332"/>
        <v>-9708.09759081159+585.906150248554i</v>
      </c>
      <c r="K2616" t="str">
        <f t="shared" si="1339"/>
        <v>0.0165891849578971-0.27487239458908i</v>
      </c>
      <c r="L2616" t="str">
        <f t="shared" si="1340"/>
        <v>0.00214279737972089-0.0301014502270379i</v>
      </c>
      <c r="M2616" t="str">
        <f t="shared" si="1341"/>
        <v>0.018731982337618-0.304973844816118i</v>
      </c>
      <c r="N2616" t="str">
        <f t="shared" si="1342"/>
        <v>-5.02491280421657i</v>
      </c>
      <c r="O2616" t="str">
        <f t="shared" si="1343"/>
        <v>0.307461184487949+0.951560623414645i</v>
      </c>
      <c r="P2616" t="str">
        <f t="shared" si="1344"/>
        <v>0.692538815512051-0.951560623414645i</v>
      </c>
      <c r="Q2616" t="str">
        <f t="shared" si="1345"/>
        <v>-0.692538815512051+5.97647342763122i</v>
      </c>
      <c r="R2616" t="str">
        <f t="shared" si="1346"/>
        <v>-0.170357844577966-0.0961368610723611i</v>
      </c>
      <c r="S2616" t="str">
        <f t="shared" si="1347"/>
        <v>0.529820031625592i</v>
      </c>
      <c r="T2616" t="str">
        <f t="shared" si="1348"/>
        <v>0.0509352347737435-0.0902589986019656i</v>
      </c>
      <c r="U2616" t="e">
        <f t="shared" si="1349"/>
        <v>#DIV/0!</v>
      </c>
      <c r="V2616" t="str">
        <f t="shared" si="1350"/>
        <v>1.33333333333333E-06-0.000155576679464218i</v>
      </c>
      <c r="W2616" t="e">
        <f t="shared" si="1351"/>
        <v>#DIV/0!</v>
      </c>
      <c r="X2616" t="e">
        <f t="shared" si="1352"/>
        <v>#DIV/0!</v>
      </c>
      <c r="Y2616" t="str">
        <f t="shared" si="1353"/>
        <v>0.00083+0.685621180719436i</v>
      </c>
      <c r="Z2616" t="e">
        <f t="shared" si="1354"/>
        <v>#DIV/0!</v>
      </c>
      <c r="AA2616" t="e">
        <f t="shared" si="1355"/>
        <v>#DIV/0!</v>
      </c>
      <c r="AB2616" t="str">
        <f t="shared" si="1356"/>
        <v>0.314078730322806-0.556558378635895i</v>
      </c>
      <c r="AC2616" t="str">
        <f t="shared" si="1357"/>
        <v>0.836147568631815-0.106211239679972i</v>
      </c>
      <c r="AD2616" t="str">
        <f t="shared" si="1358"/>
        <v>0.452869146422112-0.608096709548029i</v>
      </c>
      <c r="AE2616" t="e">
        <f t="shared" si="1359"/>
        <v>#DIV/0!</v>
      </c>
      <c r="AF2616" t="str">
        <f t="shared" si="1360"/>
        <v>-19.3765420436319-0.669315738963572i</v>
      </c>
      <c r="AG2616" t="e">
        <f t="shared" si="1361"/>
        <v>#DIV/0!</v>
      </c>
      <c r="AH2616" t="e">
        <f t="shared" si="1362"/>
        <v>#DIV/0!</v>
      </c>
      <c r="AI2616" t="e">
        <f t="shared" si="1363"/>
        <v>#DIV/0!</v>
      </c>
      <c r="AJ2616" t="e">
        <f t="shared" si="1364"/>
        <v>#DIV/0!</v>
      </c>
      <c r="AK2616"/>
      <c r="AL2616"/>
      <c r="AM2616"/>
      <c r="AN2616"/>
    </row>
    <row r="2617" spans="1:40" x14ac:dyDescent="0.25">
      <c r="A2617"/>
      <c r="B2617">
        <f t="shared" si="1365"/>
        <v>683000</v>
      </c>
      <c r="C2617" s="186" t="str">
        <f t="shared" si="1333"/>
        <v>-2.10853044714246E-07+0.00461477599366208i</v>
      </c>
      <c r="D2617" s="158" t="str">
        <f t="shared" si="1334"/>
        <v>-7.66666828320664+0.0353799492847426i</v>
      </c>
      <c r="E2617" t="str">
        <f t="shared" si="1335"/>
        <v>7.9985660880978-0.10709453354051i</v>
      </c>
      <c r="F2617" t="str">
        <f t="shared" si="1336"/>
        <v>0.999200782536051+0.0000106923418316234i</v>
      </c>
      <c r="G2617">
        <f t="shared" si="1331"/>
        <v>1</v>
      </c>
      <c r="H2617" t="str">
        <f t="shared" si="1337"/>
        <v>11.7100068681205+0.703724339965047i</v>
      </c>
      <c r="I2617" t="str">
        <f t="shared" si="1338"/>
        <v>2682.13472800229i</v>
      </c>
      <c r="J2617" t="str">
        <f t="shared" si="1332"/>
        <v>-9736.59089197742+586.765250175604i</v>
      </c>
      <c r="K2617" t="str">
        <f t="shared" si="1339"/>
        <v>0.0165408088298984-0.274472778595749i</v>
      </c>
      <c r="L2617" t="str">
        <f t="shared" si="1340"/>
        <v>0.00213655883115603-0.0300578212717144i</v>
      </c>
      <c r="M2617" t="str">
        <f t="shared" si="1341"/>
        <v>0.0186773676610544-0.304530599867463i</v>
      </c>
      <c r="N2617" t="str">
        <f t="shared" si="1342"/>
        <v>-5.03228071155413i</v>
      </c>
      <c r="O2617" t="str">
        <f t="shared" si="1343"/>
        <v>0.314463786163981+0.94926947027249i</v>
      </c>
      <c r="P2617" t="str">
        <f t="shared" si="1344"/>
        <v>0.685536213836019-0.94926947027249i</v>
      </c>
      <c r="Q2617" t="str">
        <f t="shared" si="1345"/>
        <v>-0.685536213836019+5.98155018182662i</v>
      </c>
      <c r="R2617" t="str">
        <f t="shared" si="1346"/>
        <v>-0.169606869523581-0.0951700721983083i</v>
      </c>
      <c r="S2617" t="str">
        <f t="shared" si="1347"/>
        <v>0.530596893842053i</v>
      </c>
      <c r="T2617" t="str">
        <f t="shared" si="1348"/>
        <v>0.0504969446951463-0.0899928781434864i</v>
      </c>
      <c r="U2617" t="e">
        <f t="shared" si="1349"/>
        <v>#DIV/0!</v>
      </c>
      <c r="V2617" t="str">
        <f t="shared" si="1350"/>
        <v>1.33333333333333E-06-0.000155348895160464i</v>
      </c>
      <c r="W2617" t="e">
        <f t="shared" si="1351"/>
        <v>#DIV/0!</v>
      </c>
      <c r="X2617" t="e">
        <f t="shared" si="1352"/>
        <v>#DIV/0!</v>
      </c>
      <c r="Y2617" t="str">
        <f t="shared" si="1353"/>
        <v>0.00083+0.686626490368585i</v>
      </c>
      <c r="Z2617" t="e">
        <f t="shared" si="1354"/>
        <v>#DIV/0!</v>
      </c>
      <c r="AA2617" t="e">
        <f t="shared" si="1355"/>
        <v>#DIV/0!</v>
      </c>
      <c r="AB2617" t="str">
        <f t="shared" si="1356"/>
        <v>0.31137612981433-0.554917416812839i</v>
      </c>
      <c r="AC2617" t="str">
        <f t="shared" si="1357"/>
        <v>0.836826352638502-0.105187956212103i</v>
      </c>
      <c r="AD2617" t="str">
        <f t="shared" si="1358"/>
        <v>0.448360983289838-0.606762967889798i</v>
      </c>
      <c r="AE2617" t="e">
        <f t="shared" si="1359"/>
        <v>#DIV/0!</v>
      </c>
      <c r="AF2617" t="str">
        <f t="shared" si="1360"/>
        <v>-19.3766751513271-0.668344390680304i</v>
      </c>
      <c r="AG2617" t="e">
        <f t="shared" si="1361"/>
        <v>#DIV/0!</v>
      </c>
      <c r="AH2617" t="e">
        <f t="shared" si="1362"/>
        <v>#DIV/0!</v>
      </c>
      <c r="AI2617" t="e">
        <f t="shared" si="1363"/>
        <v>#DIV/0!</v>
      </c>
      <c r="AJ2617" t="e">
        <f t="shared" si="1364"/>
        <v>#DIV/0!</v>
      </c>
      <c r="AK2617"/>
      <c r="AL2617"/>
      <c r="AM2617"/>
      <c r="AN2617"/>
    </row>
    <row r="2618" spans="1:40" x14ac:dyDescent="0.25">
      <c r="A2618"/>
      <c r="B2618">
        <f t="shared" si="1365"/>
        <v>684000</v>
      </c>
      <c r="C2618" s="186" t="str">
        <f t="shared" si="1333"/>
        <v>-2.10236966024384E-07+0.00460802924516145i</v>
      </c>
      <c r="D2618" s="158" t="str">
        <f t="shared" si="1334"/>
        <v>-7.66666827848344+0.0353282242129045i</v>
      </c>
      <c r="E2618" t="str">
        <f t="shared" si="1335"/>
        <v>7.99856188691577-0.107251277403136i</v>
      </c>
      <c r="F2618" t="str">
        <f t="shared" si="1336"/>
        <v>0.999200782955165+0.0000107079911823998i</v>
      </c>
      <c r="G2618">
        <f t="shared" si="1331"/>
        <v>1</v>
      </c>
      <c r="H2618" t="str">
        <f t="shared" si="1337"/>
        <v>11.710139400399+0.702704069311441i</v>
      </c>
      <c r="I2618" t="str">
        <f t="shared" si="1338"/>
        <v>2686.06171881927i</v>
      </c>
      <c r="J2618" t="str">
        <f t="shared" si="1332"/>
        <v>-9765.12594156987+587.624350102655i</v>
      </c>
      <c r="K2618" t="str">
        <f t="shared" si="1339"/>
        <v>0.0164926437597646-0.274074318730005i</v>
      </c>
      <c r="L2618" t="str">
        <f t="shared" si="1340"/>
        <v>0.00213034744176697-0.0300143179587396i</v>
      </c>
      <c r="M2618" t="str">
        <f t="shared" si="1341"/>
        <v>0.0186229912015316-0.304088636688745i</v>
      </c>
      <c r="N2618" t="str">
        <f t="shared" si="1342"/>
        <v>-5.03964861889169i</v>
      </c>
      <c r="O2618" t="str">
        <f t="shared" si="1343"/>
        <v>0.321449316917735+0.94692678526543i</v>
      </c>
      <c r="P2618" t="str">
        <f t="shared" si="1344"/>
        <v>0.678550683082265-0.94692678526543i</v>
      </c>
      <c r="Q2618" t="str">
        <f t="shared" si="1345"/>
        <v>-0.678550683082265+5.98657540415712i</v>
      </c>
      <c r="R2618" t="str">
        <f t="shared" si="1346"/>
        <v>-0.168852929470844-0.0942066831828016i</v>
      </c>
      <c r="S2618" t="str">
        <f t="shared" si="1347"/>
        <v>0.531373756058512i</v>
      </c>
      <c r="T2618" t="str">
        <f t="shared" si="1348"/>
        <v>0.0500589590886595-0.0897240153544054i</v>
      </c>
      <c r="U2618" t="e">
        <f t="shared" si="1349"/>
        <v>#DIV/0!</v>
      </c>
      <c r="V2618" t="str">
        <f t="shared" si="1350"/>
        <v>1.33333333333333E-06-0.000155121776892686i</v>
      </c>
      <c r="W2618" t="e">
        <f t="shared" si="1351"/>
        <v>#DIV/0!</v>
      </c>
      <c r="X2618" t="e">
        <f t="shared" si="1352"/>
        <v>#DIV/0!</v>
      </c>
      <c r="Y2618" t="str">
        <f t="shared" si="1353"/>
        <v>0.00083+0.687631800017734i</v>
      </c>
      <c r="Z2618" t="e">
        <f t="shared" si="1354"/>
        <v>#DIV/0!</v>
      </c>
      <c r="AA2618" t="e">
        <f t="shared" si="1355"/>
        <v>#DIV/0!</v>
      </c>
      <c r="AB2618" t="str">
        <f t="shared" si="1356"/>
        <v>0.308675406753052-0.553259545129304i</v>
      </c>
      <c r="AC2618" t="str">
        <f t="shared" si="1357"/>
        <v>0.837508518570686-0.104168031259986i</v>
      </c>
      <c r="AD2618" t="str">
        <f t="shared" si="1358"/>
        <v>0.44386198432512-0.605394816683542i</v>
      </c>
      <c r="AE2618" t="e">
        <f t="shared" si="1359"/>
        <v>#DIV/0!</v>
      </c>
      <c r="AF2618" t="str">
        <f t="shared" si="1360"/>
        <v>-19.3768076788824-0.667375845098537i</v>
      </c>
      <c r="AG2618" t="e">
        <f t="shared" si="1361"/>
        <v>#DIV/0!</v>
      </c>
      <c r="AH2618" t="e">
        <f t="shared" si="1362"/>
        <v>#DIV/0!</v>
      </c>
      <c r="AI2618" t="e">
        <f t="shared" si="1363"/>
        <v>#DIV/0!</v>
      </c>
      <c r="AJ2618" t="e">
        <f t="shared" si="1364"/>
        <v>#DIV/0!</v>
      </c>
      <c r="AK2618"/>
      <c r="AL2618"/>
      <c r="AM2618"/>
      <c r="AN2618"/>
    </row>
    <row r="2619" spans="1:40" x14ac:dyDescent="0.25">
      <c r="A2619"/>
      <c r="B2619">
        <f t="shared" si="1365"/>
        <v>685000</v>
      </c>
      <c r="C2619" s="186" t="str">
        <f t="shared" si="1333"/>
        <v>-2.09623583519423E-07+0.00460130219519645i</v>
      </c>
      <c r="D2619" s="158" t="str">
        <f t="shared" si="1334"/>
        <v>-7.66666827378078+0.0352766501631728i</v>
      </c>
      <c r="E2619" t="str">
        <f t="shared" si="1335"/>
        <v>7.99855767959159-0.107408021018567i</v>
      </c>
      <c r="F2619" t="str">
        <f t="shared" si="1336"/>
        <v>0.999200783374887+0.0000107236405085356i</v>
      </c>
      <c r="G2619">
        <f t="shared" si="1331"/>
        <v>1</v>
      </c>
      <c r="H2619" t="str">
        <f t="shared" si="1337"/>
        <v>11.710271355878+0.701686740323774i</v>
      </c>
      <c r="I2619" t="str">
        <f t="shared" si="1338"/>
        <v>2689.98870963626i</v>
      </c>
      <c r="J2619" t="str">
        <f t="shared" si="1332"/>
        <v>-9793.70273958894+588.483450029705i</v>
      </c>
      <c r="K2619" t="str">
        <f t="shared" si="1339"/>
        <v>0.0164446885229213-0.273677010000012i</v>
      </c>
      <c r="L2619" t="str">
        <f t="shared" si="1340"/>
        <v>0.00212416305439878-0.0299709397489937i</v>
      </c>
      <c r="M2619" t="str">
        <f t="shared" si="1341"/>
        <v>0.0185688515773201-0.303647949749006i</v>
      </c>
      <c r="N2619" t="str">
        <f t="shared" si="1342"/>
        <v>-5.04701652622925i</v>
      </c>
      <c r="O2619" t="str">
        <f t="shared" si="1343"/>
        <v>0.328417397533998+0.944532695568023i</v>
      </c>
      <c r="P2619" t="str">
        <f t="shared" si="1344"/>
        <v>0.671582602466002-0.944532695568023i</v>
      </c>
      <c r="Q2619" t="str">
        <f t="shared" si="1345"/>
        <v>-0.671582602466002+5.99154922179727i</v>
      </c>
      <c r="R2619" t="str">
        <f t="shared" si="1346"/>
        <v>-0.168096017442349-0.093246708142758i</v>
      </c>
      <c r="S2619" t="str">
        <f t="shared" si="1347"/>
        <v>0.532150618274971i</v>
      </c>
      <c r="T2619" t="str">
        <f t="shared" si="1348"/>
        <v>0.0496212933902744-0.0894523996115063i</v>
      </c>
      <c r="U2619" t="e">
        <f t="shared" si="1349"/>
        <v>#DIV/0!</v>
      </c>
      <c r="V2619" t="str">
        <f t="shared" si="1350"/>
        <v>1.33333333333333E-06-0.000154895321743937i</v>
      </c>
      <c r="W2619" t="e">
        <f t="shared" si="1351"/>
        <v>#DIV/0!</v>
      </c>
      <c r="X2619" t="e">
        <f t="shared" si="1352"/>
        <v>#DIV/0!</v>
      </c>
      <c r="Y2619" t="str">
        <f t="shared" si="1353"/>
        <v>0.00083+0.688637109666883i</v>
      </c>
      <c r="Z2619" t="e">
        <f t="shared" si="1354"/>
        <v>#DIV/0!</v>
      </c>
      <c r="AA2619" t="e">
        <f t="shared" si="1355"/>
        <v>#DIV/0!</v>
      </c>
      <c r="AB2619" t="str">
        <f t="shared" si="1356"/>
        <v>0.305976656320955-0.551584698080019i</v>
      </c>
      <c r="AC2619" t="str">
        <f t="shared" si="1357"/>
        <v>0.838194072432426-0.103151478753883i</v>
      </c>
      <c r="AD2619" t="str">
        <f t="shared" si="1358"/>
        <v>0.439372419237157-0.603992321065775i</v>
      </c>
      <c r="AE2619" t="e">
        <f t="shared" si="1359"/>
        <v>#DIV/0!</v>
      </c>
      <c r="AF2619" t="str">
        <f t="shared" si="1360"/>
        <v>-19.3769396296588-0.666410090160601i</v>
      </c>
      <c r="AG2619" t="e">
        <f t="shared" si="1361"/>
        <v>#DIV/0!</v>
      </c>
      <c r="AH2619" t="e">
        <f t="shared" si="1362"/>
        <v>#DIV/0!</v>
      </c>
      <c r="AI2619" t="e">
        <f t="shared" si="1363"/>
        <v>#DIV/0!</v>
      </c>
      <c r="AJ2619" t="e">
        <f t="shared" si="1364"/>
        <v>#DIV/0!</v>
      </c>
      <c r="AK2619"/>
      <c r="AL2619"/>
      <c r="AM2619"/>
      <c r="AN2619"/>
    </row>
    <row r="2620" spans="1:40" x14ac:dyDescent="0.25">
      <c r="A2620"/>
      <c r="B2620">
        <f t="shared" si="1365"/>
        <v>686000</v>
      </c>
      <c r="C2620" s="186" t="str">
        <f t="shared" si="1333"/>
        <v>-2.09012881489634E-07+0.0045945947576219i</v>
      </c>
      <c r="D2620" s="158" t="str">
        <f t="shared" si="1334"/>
        <v>-7.66666826909875+0.0352252264751012i</v>
      </c>
      <c r="E2620" t="str">
        <f t="shared" si="1335"/>
        <v>7.99855346612528-0.107564764386442i</v>
      </c>
      <c r="F2620" t="str">
        <f t="shared" si="1336"/>
        <v>0.999200783795228+0.0000107392898099949i</v>
      </c>
      <c r="G2620">
        <f t="shared" si="1331"/>
        <v>1</v>
      </c>
      <c r="H2620" t="str">
        <f t="shared" si="1337"/>
        <v>11.7104027378955+0.700672340352743i</v>
      </c>
      <c r="I2620" t="str">
        <f t="shared" si="1338"/>
        <v>2693.91570045325i</v>
      </c>
      <c r="J2620" t="str">
        <f t="shared" si="1332"/>
        <v>-9822.32128603462+589.342549956756i</v>
      </c>
      <c r="K2620" t="str">
        <f t="shared" si="1339"/>
        <v>0.0163969419036525-0.273280847442522i</v>
      </c>
      <c r="L2620" t="str">
        <f t="shared" si="1340"/>
        <v>0.00211800551302959-0.0299276861064191i</v>
      </c>
      <c r="M2620" t="str">
        <f t="shared" si="1341"/>
        <v>0.0185149474166821-0.303208533548941i</v>
      </c>
      <c r="N2620" t="str">
        <f t="shared" si="1342"/>
        <v>-5.05438443356681i</v>
      </c>
      <c r="O2620" t="str">
        <f t="shared" si="1343"/>
        <v>0.335367649744848+0.942087331145376i</v>
      </c>
      <c r="P2620" t="str">
        <f t="shared" si="1344"/>
        <v>0.664632350255152-0.942087331145376i</v>
      </c>
      <c r="Q2620" t="str">
        <f t="shared" si="1345"/>
        <v>-0.664632350255152+5.99647176471219i</v>
      </c>
      <c r="R2620" t="str">
        <f t="shared" si="1346"/>
        <v>-0.167336126544979-0.0922901614318752i</v>
      </c>
      <c r="S2620" t="str">
        <f t="shared" si="1347"/>
        <v>0.532927480491432i</v>
      </c>
      <c r="T2620" t="str">
        <f t="shared" si="1348"/>
        <v>0.0491839632060368-0.0891780203148111i</v>
      </c>
      <c r="U2620" t="e">
        <f t="shared" si="1349"/>
        <v>#DIV/0!</v>
      </c>
      <c r="V2620" t="str">
        <f t="shared" si="1350"/>
        <v>1.33333333333333E-06-0.000154669526814281i</v>
      </c>
      <c r="W2620" t="e">
        <f t="shared" si="1351"/>
        <v>#DIV/0!</v>
      </c>
      <c r="X2620" t="e">
        <f t="shared" si="1352"/>
        <v>#DIV/0!</v>
      </c>
      <c r="Y2620" t="str">
        <f t="shared" si="1353"/>
        <v>0.00083+0.689642419316031i</v>
      </c>
      <c r="Z2620" t="e">
        <f t="shared" si="1354"/>
        <v>#DIV/0!</v>
      </c>
      <c r="AA2620" t="e">
        <f t="shared" si="1355"/>
        <v>#DIV/0!</v>
      </c>
      <c r="AB2620" t="str">
        <f t="shared" si="1356"/>
        <v>0.303279974748614-0.549892810303008i</v>
      </c>
      <c r="AC2620" t="str">
        <f t="shared" si="1357"/>
        <v>0.838883020163922-0.102138312865859i</v>
      </c>
      <c r="AD2620" t="str">
        <f t="shared" si="1358"/>
        <v>0.43489255724262-0.602555548364247i</v>
      </c>
      <c r="AE2620" t="e">
        <f t="shared" si="1359"/>
        <v>#DIV/0!</v>
      </c>
      <c r="AF2620" t="str">
        <f t="shared" si="1360"/>
        <v>-19.3770710069942-0.665447113877642i</v>
      </c>
      <c r="AG2620" t="e">
        <f t="shared" si="1361"/>
        <v>#DIV/0!</v>
      </c>
      <c r="AH2620" t="e">
        <f t="shared" si="1362"/>
        <v>#DIV/0!</v>
      </c>
      <c r="AI2620" t="e">
        <f t="shared" si="1363"/>
        <v>#DIV/0!</v>
      </c>
      <c r="AJ2620" t="e">
        <f t="shared" si="1364"/>
        <v>#DIV/0!</v>
      </c>
      <c r="AK2620"/>
      <c r="AL2620"/>
      <c r="AM2620"/>
      <c r="AN2620"/>
    </row>
    <row r="2621" spans="1:40" x14ac:dyDescent="0.25">
      <c r="A2621"/>
      <c r="B2621">
        <f t="shared" si="1365"/>
        <v>687000</v>
      </c>
      <c r="C2621" s="186" t="str">
        <f t="shared" si="1333"/>
        <v>-2.0840484433954E-07+0.00458790684679418i</v>
      </c>
      <c r="D2621" s="158" t="str">
        <f t="shared" si="1334"/>
        <v>-7.66666826443711+0.0351739524920887i</v>
      </c>
      <c r="E2621" t="str">
        <f t="shared" si="1335"/>
        <v>7.99854924651686-0.107721507506399i</v>
      </c>
      <c r="F2621" t="str">
        <f t="shared" si="1336"/>
        <v>0.999200784216177+0.0000107549390867414i</v>
      </c>
      <c r="G2621">
        <f t="shared" si="1331"/>
        <v>1</v>
      </c>
      <c r="H2621" t="str">
        <f t="shared" si="1337"/>
        <v>11.7105335497646+0.69966085682109i</v>
      </c>
      <c r="I2621" t="str">
        <f t="shared" si="1338"/>
        <v>2697.84269127023i</v>
      </c>
      <c r="J2621" t="str">
        <f t="shared" si="1332"/>
        <v>-9850.98158090692+590.201649883807i</v>
      </c>
      <c r="K2621" t="str">
        <f t="shared" si="1339"/>
        <v>0.0163494026950235-0.272885826122672i</v>
      </c>
      <c r="L2621" t="str">
        <f t="shared" si="1340"/>
        <v>0.00211187466276106-0.0298845564980014i</v>
      </c>
      <c r="M2621" t="str">
        <f t="shared" si="1341"/>
        <v>0.0184612773577846-0.302770382620673i</v>
      </c>
      <c r="N2621" t="str">
        <f t="shared" si="1342"/>
        <v>-5.06175234090437i</v>
      </c>
      <c r="O2621" t="str">
        <f t="shared" si="1343"/>
        <v>0.342299696250193+0.939590824746084i</v>
      </c>
      <c r="P2621" t="str">
        <f t="shared" si="1344"/>
        <v>0.657700303749807-0.939590824746084i</v>
      </c>
      <c r="Q2621" t="str">
        <f t="shared" si="1345"/>
        <v>-0.657700303749807+6.00134316565045i</v>
      </c>
      <c r="R2621" t="str">
        <f t="shared" si="1346"/>
        <v>-0.166573249972128-0.0913370576413515i</v>
      </c>
      <c r="S2621" t="str">
        <f t="shared" si="1347"/>
        <v>0.533704342707892i</v>
      </c>
      <c r="T2621" t="str">
        <f t="shared" si="1348"/>
        <v>0.0487469843133503-0.088900866889092i</v>
      </c>
      <c r="U2621" t="e">
        <f t="shared" si="1349"/>
        <v>#DIV/0!</v>
      </c>
      <c r="V2621" t="str">
        <f t="shared" si="1350"/>
        <v>1.33333333333333E-06-0.000154444389220665i</v>
      </c>
      <c r="W2621" t="e">
        <f t="shared" si="1351"/>
        <v>#DIV/0!</v>
      </c>
      <c r="X2621" t="e">
        <f t="shared" si="1352"/>
        <v>#DIV/0!</v>
      </c>
      <c r="Y2621" t="str">
        <f t="shared" si="1353"/>
        <v>0.00083+0.69064772896518i</v>
      </c>
      <c r="Z2621" t="e">
        <f t="shared" si="1354"/>
        <v>#DIV/0!</v>
      </c>
      <c r="AA2621" t="e">
        <f t="shared" si="1355"/>
        <v>#DIV/0!</v>
      </c>
      <c r="AB2621" t="str">
        <f t="shared" si="1356"/>
        <v>0.300585459323241-0.548183816588909i</v>
      </c>
      <c r="AC2621" t="str">
        <f t="shared" si="1357"/>
        <v>0.839575367639199-0.101128548010605i</v>
      </c>
      <c r="AD2621" t="str">
        <f t="shared" si="1358"/>
        <v>0.430422667046904-0.601084568093803i</v>
      </c>
      <c r="AE2621" t="e">
        <f t="shared" si="1359"/>
        <v>#DIV/0!</v>
      </c>
      <c r="AF2621" t="str">
        <f t="shared" si="1360"/>
        <v>-19.3772018142017-0.664486904329001i</v>
      </c>
      <c r="AG2621" t="e">
        <f t="shared" si="1361"/>
        <v>#DIV/0!</v>
      </c>
      <c r="AH2621" t="e">
        <f t="shared" si="1362"/>
        <v>#DIV/0!</v>
      </c>
      <c r="AI2621" t="e">
        <f t="shared" si="1363"/>
        <v>#DIV/0!</v>
      </c>
      <c r="AJ2621" t="e">
        <f t="shared" si="1364"/>
        <v>#DIV/0!</v>
      </c>
      <c r="AK2621"/>
      <c r="AL2621"/>
      <c r="AM2621"/>
      <c r="AN2621"/>
    </row>
    <row r="2622" spans="1:40" x14ac:dyDescent="0.25">
      <c r="A2622"/>
      <c r="B2622">
        <f t="shared" si="1365"/>
        <v>688000</v>
      </c>
      <c r="C2622" s="186" t="str">
        <f t="shared" si="1333"/>
        <v>-2.07799456586917E-07+0.00458123837756757i</v>
      </c>
      <c r="D2622" s="158" t="str">
        <f t="shared" si="1334"/>
        <v>-7.66666825979586+0.0351228275613514i</v>
      </c>
      <c r="E2622" t="str">
        <f t="shared" si="1335"/>
        <v>7.99854502076635-0.107878250378078i</v>
      </c>
      <c r="F2622" t="str">
        <f t="shared" si="1336"/>
        <v>0.999200784637734+0.0000107705883387394i</v>
      </c>
      <c r="G2622">
        <f t="shared" si="1331"/>
        <v>1</v>
      </c>
      <c r="H2622" t="str">
        <f t="shared" si="1337"/>
        <v>11.7106637947754+0.698652277223193i</v>
      </c>
      <c r="I2622" t="str">
        <f t="shared" si="1338"/>
        <v>2701.76968208722i</v>
      </c>
      <c r="J2622" t="str">
        <f t="shared" si="1332"/>
        <v>-9879.68362420584+591.060749810857i</v>
      </c>
      <c r="K2622" t="str">
        <f t="shared" si="1339"/>
        <v>0.0163020696988058-0.272491941133791i</v>
      </c>
      <c r="L2622" t="str">
        <f t="shared" si="1340"/>
        <v>0.0021057703498084-0.0298415503937452i</v>
      </c>
      <c r="M2622" t="str">
        <f t="shared" si="1341"/>
        <v>0.0184078400486142-0.302333491527536i</v>
      </c>
      <c r="N2622" t="str">
        <f t="shared" si="1342"/>
        <v>-5.06912024824194i</v>
      </c>
      <c r="O2622" t="str">
        <f t="shared" si="1343"/>
        <v>0.349213160738262+0.937043311895023i</v>
      </c>
      <c r="P2622" t="str">
        <f t="shared" si="1344"/>
        <v>0.650786839261738-0.937043311895023i</v>
      </c>
      <c r="Q2622" t="str">
        <f t="shared" si="1345"/>
        <v>-0.650786839261738+6.00616356013696i</v>
      </c>
      <c r="R2622" t="str">
        <f t="shared" si="1346"/>
        <v>-0.165807381005941-0.0903874116005984i</v>
      </c>
      <c r="S2622" t="str">
        <f t="shared" si="1347"/>
        <v>0.534481204924351i</v>
      </c>
      <c r="T2622" t="str">
        <f t="shared" si="1348"/>
        <v>0.0483103726622811-0.0886209287854063i</v>
      </c>
      <c r="U2622" t="e">
        <f t="shared" si="1349"/>
        <v>#DIV/0!</v>
      </c>
      <c r="V2622" t="str">
        <f t="shared" si="1350"/>
        <v>1.33333333333333E-06-0.000154219906096798i</v>
      </c>
      <c r="W2622" t="e">
        <f t="shared" si="1351"/>
        <v>#DIV/0!</v>
      </c>
      <c r="X2622" t="e">
        <f t="shared" si="1352"/>
        <v>#DIV/0!</v>
      </c>
      <c r="Y2622" t="str">
        <f t="shared" si="1353"/>
        <v>0.00083+0.691653038614329i</v>
      </c>
      <c r="Z2622" t="e">
        <f t="shared" si="1354"/>
        <v>#DIV/0!</v>
      </c>
      <c r="AA2622" t="e">
        <f t="shared" si="1355"/>
        <v>#DIV/0!</v>
      </c>
      <c r="AB2622" t="str">
        <f t="shared" si="1356"/>
        <v>0.297893208396725-0.546457651890442i</v>
      </c>
      <c r="AC2622" t="str">
        <f t="shared" si="1357"/>
        <v>0.840271120663759-0.100122198846262i</v>
      </c>
      <c r="AD2622" t="str">
        <f t="shared" si="1358"/>
        <v>0.425963016825405-0.599579451952031i</v>
      </c>
      <c r="AE2622" t="e">
        <f t="shared" si="1359"/>
        <v>#DIV/0!</v>
      </c>
      <c r="AF2622" t="str">
        <f t="shared" si="1360"/>
        <v>-19.3773320545713-0.663529449661842i</v>
      </c>
      <c r="AG2622" t="e">
        <f t="shared" si="1361"/>
        <v>#DIV/0!</v>
      </c>
      <c r="AH2622" t="e">
        <f t="shared" si="1362"/>
        <v>#DIV/0!</v>
      </c>
      <c r="AI2622" t="e">
        <f t="shared" si="1363"/>
        <v>#DIV/0!</v>
      </c>
      <c r="AJ2622" t="e">
        <f t="shared" si="1364"/>
        <v>#DIV/0!</v>
      </c>
      <c r="AK2622"/>
      <c r="AL2622"/>
      <c r="AM2622"/>
      <c r="AN2622"/>
    </row>
    <row r="2623" spans="1:40" x14ac:dyDescent="0.25">
      <c r="A2623"/>
      <c r="B2623">
        <f t="shared" si="1365"/>
        <v>689000</v>
      </c>
      <c r="C2623" s="186" t="str">
        <f t="shared" si="1333"/>
        <v>-2.07196702861817E-07+0.00457458926529072i</v>
      </c>
      <c r="D2623" s="158" t="str">
        <f t="shared" si="1334"/>
        <v>-7.6666682551747+0.0350718510338955i</v>
      </c>
      <c r="E2623" t="str">
        <f t="shared" si="1335"/>
        <v>7.99854078887377-0.108034993001117i</v>
      </c>
      <c r="F2623" t="str">
        <f t="shared" si="1336"/>
        <v>0.999200785059911+0.0000107862375659528i</v>
      </c>
      <c r="G2623">
        <f t="shared" si="1331"/>
        <v>1</v>
      </c>
      <c r="H2623" t="str">
        <f t="shared" si="1337"/>
        <v>11.7107934761935+0.697646589124468i</v>
      </c>
      <c r="I2623" t="str">
        <f t="shared" si="1338"/>
        <v>2705.69667290421i</v>
      </c>
      <c r="J2623" t="str">
        <f t="shared" si="1332"/>
        <v>-9908.42741593138+591.919849737908i</v>
      </c>
      <c r="K2623" t="str">
        <f t="shared" si="1339"/>
        <v>0.0162549417254013-0.272099187597186i</v>
      </c>
      <c r="L2623" t="str">
        <f t="shared" si="1340"/>
        <v>0.00209969242149103-0.0297986672666551i</v>
      </c>
      <c r="M2623" t="str">
        <f t="shared" si="1341"/>
        <v>0.0183546341468923-0.301897854863841i</v>
      </c>
      <c r="N2623" t="str">
        <f t="shared" si="1342"/>
        <v>-5.0764881555795i</v>
      </c>
      <c r="O2623" t="str">
        <f t="shared" si="1343"/>
        <v>0.356107667905997+0.934444930886006i</v>
      </c>
      <c r="P2623" t="str">
        <f t="shared" si="1344"/>
        <v>0.643892332094003-0.934444930886006i</v>
      </c>
      <c r="Q2623" t="str">
        <f t="shared" si="1345"/>
        <v>-0.643892332094003+6.01093308646551i</v>
      </c>
      <c r="R2623" t="str">
        <f t="shared" si="1346"/>
        <v>-0.165038513019597-0.0894412383779533i</v>
      </c>
      <c r="S2623" t="str">
        <f t="shared" si="1347"/>
        <v>0.535258067140812i</v>
      </c>
      <c r="T2623" t="str">
        <f t="shared" si="1348"/>
        <v>0.0478741443768639-0.0883381954826632i</v>
      </c>
      <c r="U2623" t="e">
        <f t="shared" si="1349"/>
        <v>#DIV/0!</v>
      </c>
      <c r="V2623" t="str">
        <f t="shared" si="1350"/>
        <v>1.33333333333333E-06-0.000153996074593029i</v>
      </c>
      <c r="W2623" t="e">
        <f t="shared" si="1351"/>
        <v>#DIV/0!</v>
      </c>
      <c r="X2623" t="e">
        <f t="shared" si="1352"/>
        <v>#DIV/0!</v>
      </c>
      <c r="Y2623" t="str">
        <f t="shared" si="1353"/>
        <v>0.00083+0.692658348263477i</v>
      </c>
      <c r="Z2623" t="e">
        <f t="shared" si="1354"/>
        <v>#DIV/0!</v>
      </c>
      <c r="AA2623" t="e">
        <f t="shared" si="1355"/>
        <v>#DIV/0!</v>
      </c>
      <c r="AB2623" t="str">
        <f t="shared" si="1356"/>
        <v>0.295203321393684-0.544714251332067i</v>
      </c>
      <c r="AC2623" t="str">
        <f t="shared" si="1357"/>
        <v>0.840970284972214-0.0991192802752327i</v>
      </c>
      <c r="AD2623" t="str">
        <f t="shared" si="1358"/>
        <v>0.421513874204863-0.598040273814756i</v>
      </c>
      <c r="AE2623" t="e">
        <f t="shared" si="1359"/>
        <v>#DIV/0!</v>
      </c>
      <c r="AF2623" t="str">
        <f t="shared" si="1360"/>
        <v>-19.3774617313682-0.662574738090572i</v>
      </c>
      <c r="AG2623" t="e">
        <f t="shared" si="1361"/>
        <v>#DIV/0!</v>
      </c>
      <c r="AH2623" t="e">
        <f t="shared" si="1362"/>
        <v>#DIV/0!</v>
      </c>
      <c r="AI2623" t="e">
        <f t="shared" si="1363"/>
        <v>#DIV/0!</v>
      </c>
      <c r="AJ2623" t="e">
        <f t="shared" si="1364"/>
        <v>#DIV/0!</v>
      </c>
      <c r="AK2623"/>
      <c r="AL2623"/>
      <c r="AM2623"/>
      <c r="AN2623"/>
    </row>
    <row r="2624" spans="1:40" x14ac:dyDescent="0.25">
      <c r="A2624"/>
      <c r="B2624">
        <f t="shared" si="1365"/>
        <v>690000</v>
      </c>
      <c r="C2624" s="186" t="str">
        <f t="shared" si="1333"/>
        <v>-2.06596567905586E-07+0.00456795942580295i</v>
      </c>
      <c r="D2624" s="158" t="str">
        <f t="shared" si="1334"/>
        <v>-7.66666825057371+0.0350210222644893i</v>
      </c>
      <c r="E2624" t="str">
        <f t="shared" si="1335"/>
        <v>7.99853655083913-0.108191735375157i</v>
      </c>
      <c r="F2624" t="str">
        <f t="shared" si="1336"/>
        <v>0.999200785482705+0.000010801886768346i</v>
      </c>
      <c r="G2624">
        <f t="shared" si="1331"/>
        <v>1</v>
      </c>
      <c r="H2624" t="str">
        <f t="shared" si="1337"/>
        <v>11.7109225972618+0.696643780160951i</v>
      </c>
      <c r="I2624" t="str">
        <f t="shared" si="1338"/>
        <v>2709.6236637212i</v>
      </c>
      <c r="J2624" t="str">
        <f t="shared" si="1332"/>
        <v>-9937.21295608353+592.778949664959i</v>
      </c>
      <c r="K2624" t="str">
        <f t="shared" si="1339"/>
        <v>0.016208017593768-0.271707560661953i</v>
      </c>
      <c r="L2624" t="str">
        <f t="shared" si="1340"/>
        <v>0.00209364072622305-0.0297559065927136i</v>
      </c>
      <c r="M2624" t="str">
        <f t="shared" si="1341"/>
        <v>0.0183016583199911-0.301463467254667i</v>
      </c>
      <c r="N2624" t="str">
        <f t="shared" si="1342"/>
        <v>-5.08385606291706i</v>
      </c>
      <c r="O2624" t="str">
        <f t="shared" si="1343"/>
        <v>0.362982843479481+0.931795822774255i</v>
      </c>
      <c r="P2624" t="str">
        <f t="shared" si="1344"/>
        <v>0.637017156520519-0.931795822774255i</v>
      </c>
      <c r="Q2624" t="str">
        <f t="shared" si="1345"/>
        <v>-0.637017156520519+6.01565188569132i</v>
      </c>
      <c r="R2624" t="str">
        <f t="shared" si="1346"/>
        <v>-0.164266639479617-0.0884985532813708i</v>
      </c>
      <c r="S2624" t="str">
        <f t="shared" si="1347"/>
        <v>0.536034929357271i</v>
      </c>
      <c r="T2624" t="str">
        <f t="shared" si="1348"/>
        <v>0.0474383157564003-0.0880526564892128i</v>
      </c>
      <c r="U2624" t="e">
        <f t="shared" si="1349"/>
        <v>#DIV/0!</v>
      </c>
      <c r="V2624" t="str">
        <f t="shared" si="1350"/>
        <v>1.33333333333333E-06-0.000153772891876227i</v>
      </c>
      <c r="W2624" t="e">
        <f t="shared" si="1351"/>
        <v>#DIV/0!</v>
      </c>
      <c r="X2624" t="e">
        <f t="shared" si="1352"/>
        <v>#DIV/0!</v>
      </c>
      <c r="Y2624" t="str">
        <f t="shared" si="1353"/>
        <v>0.00083+0.693663657912626i</v>
      </c>
      <c r="Z2624" t="e">
        <f t="shared" si="1354"/>
        <v>#DIV/0!</v>
      </c>
      <c r="AA2624" t="e">
        <f t="shared" si="1355"/>
        <v>#DIV/0!</v>
      </c>
      <c r="AB2624" t="str">
        <f t="shared" si="1356"/>
        <v>0.292515898819476-0.542953550219783i</v>
      </c>
      <c r="AC2624" t="str">
        <f t="shared" si="1357"/>
        <v>0.841672866225872-0.0981198074449832i</v>
      </c>
      <c r="AD2624" t="str">
        <f t="shared" si="1358"/>
        <v>0.417075506244696-0.596467109731335i</v>
      </c>
      <c r="AE2624" t="e">
        <f t="shared" si="1359"/>
        <v>#DIV/0!</v>
      </c>
      <c r="AF2624" t="str">
        <f t="shared" si="1360"/>
        <v>-19.3775908478355-0.661622757896462i</v>
      </c>
      <c r="AG2624" t="e">
        <f t="shared" si="1361"/>
        <v>#DIV/0!</v>
      </c>
      <c r="AH2624" t="e">
        <f t="shared" si="1362"/>
        <v>#DIV/0!</v>
      </c>
      <c r="AI2624" t="e">
        <f t="shared" si="1363"/>
        <v>#DIV/0!</v>
      </c>
      <c r="AJ2624" t="e">
        <f t="shared" si="1364"/>
        <v>#DIV/0!</v>
      </c>
      <c r="AK2624"/>
      <c r="AL2624"/>
      <c r="AM2624"/>
      <c r="AN2624"/>
    </row>
    <row r="2625" spans="1:40" x14ac:dyDescent="0.25">
      <c r="A2625"/>
      <c r="B2625">
        <f t="shared" si="1365"/>
        <v>691000</v>
      </c>
      <c r="C2625" s="186" t="str">
        <f t="shared" si="1333"/>
        <v>-2.05999036569897E-07+0.00456134877543079i</v>
      </c>
      <c r="D2625" s="158" t="str">
        <f t="shared" si="1334"/>
        <v>-7.66666824599264+0.0349703406116361i</v>
      </c>
      <c r="E2625" t="str">
        <f t="shared" si="1335"/>
        <v>7.99853230666247-0.108348477499835i</v>
      </c>
      <c r="F2625" t="str">
        <f t="shared" si="1336"/>
        <v>0.999200785906099+0.0000108175359458822i</v>
      </c>
      <c r="G2625">
        <f t="shared" si="1331"/>
        <v>1</v>
      </c>
      <c r="H2625" t="str">
        <f t="shared" si="1337"/>
        <v>11.7110511611993+0.695643838038741i</v>
      </c>
      <c r="I2625" t="str">
        <f t="shared" si="1338"/>
        <v>2713.55065453818i</v>
      </c>
      <c r="J2625" t="str">
        <f t="shared" si="1332"/>
        <v>-9966.0402446623+593.63804959201i</v>
      </c>
      <c r="K2625" t="str">
        <f t="shared" si="1339"/>
        <v>0.0161612961313464-0.271317055504778i</v>
      </c>
      <c r="L2625" t="str">
        <f t="shared" si="1340"/>
        <v>0.00208761511350368-0.0297132678508598i</v>
      </c>
      <c r="M2625" t="str">
        <f t="shared" si="1341"/>
        <v>0.0182489112448501-0.301030323355638i</v>
      </c>
      <c r="N2625" t="str">
        <f t="shared" si="1342"/>
        <v>-5.09122397025462i</v>
      </c>
      <c r="O2625" t="str">
        <f t="shared" si="1343"/>
        <v>0.369838314234218+0.929096131368758i</v>
      </c>
      <c r="P2625" t="str">
        <f t="shared" si="1344"/>
        <v>0.630161685765782-0.929096131368758i</v>
      </c>
      <c r="Q2625" t="str">
        <f t="shared" si="1345"/>
        <v>-0.630161685765782+6.02032010162338i</v>
      </c>
      <c r="R2625" t="str">
        <f t="shared" si="1346"/>
        <v>-0.163491753948214-0.0875593718591191i</v>
      </c>
      <c r="S2625" t="str">
        <f t="shared" si="1347"/>
        <v>0.53681179157373i</v>
      </c>
      <c r="T2625" t="str">
        <f t="shared" si="1348"/>
        <v>0.0470029032767642-0.0877643013444722i</v>
      </c>
      <c r="U2625" t="e">
        <f t="shared" si="1349"/>
        <v>#DIV/0!</v>
      </c>
      <c r="V2625" t="str">
        <f t="shared" si="1350"/>
        <v>1.33333333333333E-06-0.000153550355129663i</v>
      </c>
      <c r="W2625" t="e">
        <f t="shared" si="1351"/>
        <v>#DIV/0!</v>
      </c>
      <c r="X2625" t="e">
        <f t="shared" si="1352"/>
        <v>#DIV/0!</v>
      </c>
      <c r="Y2625" t="str">
        <f t="shared" si="1353"/>
        <v>0.00083+0.694668967561775i</v>
      </c>
      <c r="Z2625" t="e">
        <f t="shared" si="1354"/>
        <v>#DIV/0!</v>
      </c>
      <c r="AA2625" t="e">
        <f t="shared" si="1355"/>
        <v>#DIV/0!</v>
      </c>
      <c r="AB2625" t="str">
        <f t="shared" si="1356"/>
        <v>0.289831042268244-0.541175484051158i</v>
      </c>
      <c r="AC2625" t="str">
        <f t="shared" si="1357"/>
        <v>0.842378870010292-0.0971237957488495i</v>
      </c>
      <c r="AD2625" t="str">
        <f t="shared" si="1358"/>
        <v>0.412648179418455-0.594860037919829i</v>
      </c>
      <c r="AE2625" t="e">
        <f t="shared" si="1359"/>
        <v>#DIV/0!</v>
      </c>
      <c r="AF2625" t="str">
        <f t="shared" si="1360"/>
        <v>-19.3777194071919-0.660673497427105i</v>
      </c>
      <c r="AG2625" t="e">
        <f t="shared" si="1361"/>
        <v>#DIV/0!</v>
      </c>
      <c r="AH2625" t="e">
        <f t="shared" si="1362"/>
        <v>#DIV/0!</v>
      </c>
      <c r="AI2625" t="e">
        <f t="shared" si="1363"/>
        <v>#DIV/0!</v>
      </c>
      <c r="AJ2625" t="e">
        <f t="shared" si="1364"/>
        <v>#DIV/0!</v>
      </c>
      <c r="AK2625"/>
      <c r="AL2625"/>
      <c r="AM2625"/>
      <c r="AN2625"/>
    </row>
    <row r="2626" spans="1:40" x14ac:dyDescent="0.25">
      <c r="A2626"/>
      <c r="B2626">
        <f t="shared" si="1365"/>
        <v>692000</v>
      </c>
      <c r="C2626" s="186" t="str">
        <f t="shared" si="1333"/>
        <v>-2.05404093815802E-07+0.00455475723098446i</v>
      </c>
      <c r="D2626" s="158" t="str">
        <f t="shared" si="1334"/>
        <v>-7.66666824143136+0.0349198054375475i</v>
      </c>
      <c r="E2626" t="str">
        <f t="shared" si="1335"/>
        <v>7.99852805634379-0.108505219374791i</v>
      </c>
      <c r="F2626" t="str">
        <f t="shared" si="1336"/>
        <v>0.999200786330121+0.0000108331850985264i</v>
      </c>
      <c r="G2626">
        <f t="shared" si="1331"/>
        <v>1</v>
      </c>
      <c r="H2626" t="str">
        <f t="shared" si="1337"/>
        <v>11.7111791712022+0.694646750533525i</v>
      </c>
      <c r="I2626" t="str">
        <f t="shared" si="1338"/>
        <v>2717.47764535517i</v>
      </c>
      <c r="J2626" t="str">
        <f t="shared" si="1332"/>
        <v>-9994.90928166768+594.49714951906i</v>
      </c>
      <c r="K2626" t="str">
        <f t="shared" si="1339"/>
        <v>0.0161147761739869-0.27092766732974i</v>
      </c>
      <c r="L2626" t="str">
        <f t="shared" si="1340"/>
        <v>0.00208161543390824-0.0296707505229699i</v>
      </c>
      <c r="M2626" t="str">
        <f t="shared" si="1341"/>
        <v>0.0181963916078951-0.30059841785271i</v>
      </c>
      <c r="N2626" t="str">
        <f t="shared" si="1342"/>
        <v>-5.09859187759218i</v>
      </c>
      <c r="O2626" t="str">
        <f t="shared" si="1343"/>
        <v>0.376673708015405+0.926346003224457i</v>
      </c>
      <c r="P2626" t="str">
        <f t="shared" si="1344"/>
        <v>0.623326291984595-0.926346003224457i</v>
      </c>
      <c r="Q2626" t="str">
        <f t="shared" si="1345"/>
        <v>-0.623326291984595+6.02493788081664i</v>
      </c>
      <c r="R2626" t="str">
        <f t="shared" si="1346"/>
        <v>-0.162713850085668-0.0866237099004609i</v>
      </c>
      <c r="S2626" t="str">
        <f t="shared" si="1347"/>
        <v>0.53758865379019i</v>
      </c>
      <c r="T2626" t="str">
        <f t="shared" si="1348"/>
        <v>0.0465679235917007-0.0874731196205731i</v>
      </c>
      <c r="U2626" t="e">
        <f t="shared" si="1349"/>
        <v>#DIV/0!</v>
      </c>
      <c r="V2626" t="str">
        <f t="shared" si="1350"/>
        <v>1.33333333333333E-06-0.000153328461552886i</v>
      </c>
      <c r="W2626" t="e">
        <f t="shared" si="1351"/>
        <v>#DIV/0!</v>
      </c>
      <c r="X2626" t="e">
        <f t="shared" si="1352"/>
        <v>#DIV/0!</v>
      </c>
      <c r="Y2626" t="str">
        <f t="shared" si="1353"/>
        <v>0.00083+0.695674277210924i</v>
      </c>
      <c r="Z2626" t="e">
        <f t="shared" si="1354"/>
        <v>#DIV/0!</v>
      </c>
      <c r="AA2626" t="e">
        <f t="shared" si="1355"/>
        <v>#DIV/0!</v>
      </c>
      <c r="AB2626" t="str">
        <f t="shared" si="1356"/>
        <v>0.287148854430928-0.539379988525483i</v>
      </c>
      <c r="AC2626" t="str">
        <f t="shared" si="1357"/>
        <v>0.843088301832811-0.0961312608268268i</v>
      </c>
      <c r="AD2626" t="str">
        <f t="shared" si="1358"/>
        <v>0.408232159595271-0.593219138761945i</v>
      </c>
      <c r="AE2626" t="e">
        <f t="shared" si="1359"/>
        <v>#DIV/0!</v>
      </c>
      <c r="AF2626" t="str">
        <f t="shared" si="1360"/>
        <v>-19.3778474126336-0.659726945095978i</v>
      </c>
      <c r="AG2626" t="e">
        <f t="shared" si="1361"/>
        <v>#DIV/0!</v>
      </c>
      <c r="AH2626" t="e">
        <f t="shared" si="1362"/>
        <v>#DIV/0!</v>
      </c>
      <c r="AI2626" t="e">
        <f t="shared" si="1363"/>
        <v>#DIV/0!</v>
      </c>
      <c r="AJ2626" t="e">
        <f t="shared" si="1364"/>
        <v>#DIV/0!</v>
      </c>
      <c r="AK2626"/>
      <c r="AL2626"/>
      <c r="AM2626"/>
      <c r="AN2626"/>
    </row>
    <row r="2627" spans="1:40" x14ac:dyDescent="0.25">
      <c r="A2627"/>
      <c r="B2627">
        <f t="shared" si="1365"/>
        <v>693000</v>
      </c>
      <c r="C2627" s="186" t="str">
        <f t="shared" si="1333"/>
        <v>-2.04811724712779E-07+0.00454818470975431i</v>
      </c>
      <c r="D2627" s="158" t="str">
        <f t="shared" si="1334"/>
        <v>-7.66666823688986+0.0348694161081164i</v>
      </c>
      <c r="E2627" t="str">
        <f t="shared" si="1335"/>
        <v>7.99852379988312-0.108661960999664i</v>
      </c>
      <c r="F2627" t="str">
        <f t="shared" si="1336"/>
        <v>0.999200786754741+0.0000108488342262417i</v>
      </c>
      <c r="G2627">
        <f t="shared" si="1331"/>
        <v>1</v>
      </c>
      <c r="H2627" t="str">
        <f t="shared" si="1337"/>
        <v>11.7113066304442+0.693652505490115i</v>
      </c>
      <c r="I2627" t="str">
        <f t="shared" si="1338"/>
        <v>2721.40463617216i</v>
      </c>
      <c r="J2627" t="str">
        <f t="shared" si="1332"/>
        <v>-10023.8200670997+595.356249446111i</v>
      </c>
      <c r="K2627" t="str">
        <f t="shared" si="1339"/>
        <v>0.016068456565877-0.270539391368121i</v>
      </c>
      <c r="L2627" t="str">
        <f t="shared" si="1340"/>
        <v>0.00207564153907869-0.0296283540938354i</v>
      </c>
      <c r="M2627" t="str">
        <f t="shared" si="1341"/>
        <v>0.0181440981049557-0.300167745461956i</v>
      </c>
      <c r="N2627" t="str">
        <f t="shared" si="1342"/>
        <v>-5.10595978492974i</v>
      </c>
      <c r="O2627" t="str">
        <f t="shared" si="1343"/>
        <v>0.383488653758134+0.923545587634294i</v>
      </c>
      <c r="P2627" t="str">
        <f t="shared" si="1344"/>
        <v>0.616511346241866-0.923545587634294i</v>
      </c>
      <c r="Q2627" t="str">
        <f t="shared" si="1345"/>
        <v>-0.616511346241866+6.02950537256403i</v>
      </c>
      <c r="R2627" t="str">
        <f t="shared" si="1346"/>
        <v>-0.161932921652746-0.0856915834363271i</v>
      </c>
      <c r="S2627" t="str">
        <f t="shared" si="1347"/>
        <v>0.538365516006651i</v>
      </c>
      <c r="T2627" t="str">
        <f t="shared" si="1348"/>
        <v>0.0461333935341252-0.0871791009240452i</v>
      </c>
      <c r="U2627" t="e">
        <f t="shared" si="1349"/>
        <v>#DIV/0!</v>
      </c>
      <c r="V2627" t="str">
        <f t="shared" si="1350"/>
        <v>1.33333333333333E-06-0.000153107208361612i</v>
      </c>
      <c r="W2627" t="e">
        <f t="shared" si="1351"/>
        <v>#DIV/0!</v>
      </c>
      <c r="X2627" t="e">
        <f t="shared" si="1352"/>
        <v>#DIV/0!</v>
      </c>
      <c r="Y2627" t="str">
        <f t="shared" si="1353"/>
        <v>0.00083+0.696679586860072i</v>
      </c>
      <c r="Z2627" t="e">
        <f t="shared" si="1354"/>
        <v>#DIV/0!</v>
      </c>
      <c r="AA2627" t="e">
        <f t="shared" si="1355"/>
        <v>#DIV/0!</v>
      </c>
      <c r="AB2627" t="str">
        <f t="shared" si="1356"/>
        <v>0.284469439103274-0.537566999554158i</v>
      </c>
      <c r="AC2627" t="str">
        <f t="shared" si="1357"/>
        <v>0.843801167120032-0.0951422185663543i</v>
      </c>
      <c r="AD2627" t="str">
        <f t="shared" si="1358"/>
        <v>0.403827712021384-0.591544494797866i</v>
      </c>
      <c r="AE2627" t="e">
        <f t="shared" si="1359"/>
        <v>#DIV/0!</v>
      </c>
      <c r="AF2627" t="str">
        <f t="shared" si="1360"/>
        <v>-19.3779748673341-0.658783089381999i</v>
      </c>
      <c r="AG2627" t="e">
        <f t="shared" si="1361"/>
        <v>#DIV/0!</v>
      </c>
      <c r="AH2627" t="e">
        <f t="shared" si="1362"/>
        <v>#DIV/0!</v>
      </c>
      <c r="AI2627" t="e">
        <f t="shared" si="1363"/>
        <v>#DIV/0!</v>
      </c>
      <c r="AJ2627" t="e">
        <f t="shared" si="1364"/>
        <v>#DIV/0!</v>
      </c>
      <c r="AK2627"/>
      <c r="AL2627"/>
      <c r="AM2627"/>
      <c r="AN2627"/>
    </row>
    <row r="2628" spans="1:40" x14ac:dyDescent="0.25">
      <c r="A2628"/>
      <c r="B2628">
        <f t="shared" si="1365"/>
        <v>694000</v>
      </c>
      <c r="C2628" s="186" t="str">
        <f t="shared" si="1333"/>
        <v>-2.04221914437794E-07+0.0045416311295074i</v>
      </c>
      <c r="D2628" s="158" t="str">
        <f t="shared" si="1334"/>
        <v>-7.66666823236798+0.0348191719928901i</v>
      </c>
      <c r="E2628" t="str">
        <f t="shared" si="1335"/>
        <v>7.99851953728047-0.108818702374093i</v>
      </c>
      <c r="F2628" t="str">
        <f t="shared" si="1336"/>
        <v>0.99920078717998+0.0000108644833289928i</v>
      </c>
      <c r="G2628">
        <f t="shared" si="1331"/>
        <v>1</v>
      </c>
      <c r="H2628" t="str">
        <f t="shared" si="1337"/>
        <v>11.7114335420757+0.692661090821908i</v>
      </c>
      <c r="I2628" t="str">
        <f t="shared" si="1338"/>
        <v>2725.33162698915i</v>
      </c>
      <c r="J2628" t="str">
        <f t="shared" si="1332"/>
        <v>-10052.7726009583+596.215349373161i</v>
      </c>
      <c r="K2628" t="str">
        <f t="shared" si="1339"/>
        <v>0.0160223361594705-0.270152222878211i</v>
      </c>
      <c r="L2628" t="str">
        <f t="shared" si="1340"/>
        <v>0.00206969328171469-0.0295860780511437i</v>
      </c>
      <c r="M2628" t="str">
        <f t="shared" si="1341"/>
        <v>0.0180920294411852-0.299738300929355i</v>
      </c>
      <c r="N2628" t="str">
        <f t="shared" si="1342"/>
        <v>-5.1133276922673i</v>
      </c>
      <c r="O2628" t="str">
        <f t="shared" si="1343"/>
        <v>0.390282781507536+0.920695036621107i</v>
      </c>
      <c r="P2628" t="str">
        <f t="shared" si="1344"/>
        <v>0.609717218492464-0.920695036621107i</v>
      </c>
      <c r="Q2628" t="str">
        <f t="shared" si="1345"/>
        <v>-0.609717218492464+6.03402272888841i</v>
      </c>
      <c r="R2628" t="str">
        <f t="shared" si="1346"/>
        <v>-0.161148962513144-0.0847630087399795i</v>
      </c>
      <c r="S2628" t="str">
        <f t="shared" si="1347"/>
        <v>0.53914237822311i</v>
      </c>
      <c r="T2628" t="str">
        <f t="shared" si="1348"/>
        <v>0.0456993301174188-0.0868822348975233i</v>
      </c>
      <c r="U2628" t="e">
        <f t="shared" si="1349"/>
        <v>#DIV/0!</v>
      </c>
      <c r="V2628" t="str">
        <f t="shared" si="1350"/>
        <v>1.33333333333333E-06-0.000152886592787604i</v>
      </c>
      <c r="W2628" t="e">
        <f t="shared" si="1351"/>
        <v>#DIV/0!</v>
      </c>
      <c r="X2628" t="e">
        <f t="shared" si="1352"/>
        <v>#DIV/0!</v>
      </c>
      <c r="Y2628" t="str">
        <f t="shared" si="1353"/>
        <v>0.00083+0.697684896509221i</v>
      </c>
      <c r="Z2628" t="e">
        <f t="shared" si="1354"/>
        <v>#DIV/0!</v>
      </c>
      <c r="AA2628" t="e">
        <f t="shared" si="1355"/>
        <v>#DIV/0!</v>
      </c>
      <c r="AB2628" t="str">
        <f t="shared" si="1356"/>
        <v>0.281792901193823-0.535736453271214i</v>
      </c>
      <c r="AC2628" t="str">
        <f t="shared" si="1357"/>
        <v>0.844517471215283-0.0941566851030891i</v>
      </c>
      <c r="AD2628" t="str">
        <f t="shared" si="1358"/>
        <v>0.3994351013017-0.589836190720852i</v>
      </c>
      <c r="AE2628" t="e">
        <f t="shared" si="1359"/>
        <v>#DIV/0!</v>
      </c>
      <c r="AF2628" t="str">
        <f t="shared" si="1360"/>
        <v>-19.3781017744437-0.657841918829018i</v>
      </c>
      <c r="AG2628" t="e">
        <f t="shared" si="1361"/>
        <v>#DIV/0!</v>
      </c>
      <c r="AH2628" t="e">
        <f t="shared" si="1362"/>
        <v>#DIV/0!</v>
      </c>
      <c r="AI2628" t="e">
        <f t="shared" si="1363"/>
        <v>#DIV/0!</v>
      </c>
      <c r="AJ2628" t="e">
        <f t="shared" si="1364"/>
        <v>#DIV/0!</v>
      </c>
      <c r="AK2628"/>
      <c r="AL2628"/>
      <c r="AM2628"/>
      <c r="AN2628"/>
    </row>
    <row r="2629" spans="1:40" x14ac:dyDescent="0.25">
      <c r="A2629"/>
      <c r="B2629">
        <f t="shared" si="1365"/>
        <v>695000</v>
      </c>
      <c r="C2629" s="186" t="str">
        <f t="shared" si="1333"/>
        <v>-2.03634648274383E-07+0.00453509640848412i</v>
      </c>
      <c r="D2629" s="158" t="str">
        <f t="shared" si="1334"/>
        <v>-7.66666822786565+0.0347690724650449i</v>
      </c>
      <c r="E2629" t="str">
        <f t="shared" si="1335"/>
        <v>7.99851526853587-0.108975443497717i</v>
      </c>
      <c r="F2629" t="str">
        <f t="shared" si="1336"/>
        <v>0.999200787605837+0.0000108801324067436i</v>
      </c>
      <c r="G2629">
        <f t="shared" ref="G2629:G2692" si="1366">IF($C$11=$C$7,$C$24,F2629)</f>
        <v>1</v>
      </c>
      <c r="H2629" t="str">
        <f t="shared" si="1337"/>
        <v>11.7115599092253+0.691672494510464i</v>
      </c>
      <c r="I2629" t="str">
        <f t="shared" si="1338"/>
        <v>2729.25861780613i</v>
      </c>
      <c r="J2629" t="str">
        <f t="shared" ref="J2629:J2692" si="1367">IMSUM(COMPLEX(0,2*PI()*B2629*$C$113*$C$112),COMPLEX(0,2*PI()*B2629*$C$113*$C$111),COMPLEX(0,2*PI()*B2629*$C$28*10^-12*$C$111),COMPLEX(-1*2*PI()*B2629*2*PI()*B2629*$C$113*$C$112*$C$28*10^-12*$C$111,0),COMPLEX(1,0))</f>
        <v>-10081.7668832435+597.074449300213i</v>
      </c>
      <c r="K2629" t="str">
        <f t="shared" si="1339"/>
        <v>0.015976413815416-0.269766157145117i</v>
      </c>
      <c r="L2629" t="str">
        <f t="shared" si="1340"/>
        <v>0.00206377051556457-0.0295439218854577i</v>
      </c>
      <c r="M2629" t="str">
        <f t="shared" si="1341"/>
        <v>0.0180401843309806-0.299310079030575i</v>
      </c>
      <c r="N2629" t="str">
        <f t="shared" si="1342"/>
        <v>-5.12069559960486i</v>
      </c>
      <c r="O2629" t="str">
        <f t="shared" si="1343"/>
        <v>0.397055722438861+0.917794504929374i</v>
      </c>
      <c r="P2629" t="str">
        <f t="shared" si="1344"/>
        <v>0.602944277561139-0.917794504929374i</v>
      </c>
      <c r="Q2629" t="str">
        <f t="shared" si="1345"/>
        <v>-0.602944277561139+6.03849010453423i</v>
      </c>
      <c r="R2629" t="str">
        <f t="shared" si="1346"/>
        <v>-0.160361966635977-0.0838380023276656i</v>
      </c>
      <c r="S2629" t="str">
        <f t="shared" si="1347"/>
        <v>0.539919240439569i</v>
      </c>
      <c r="T2629" t="str">
        <f t="shared" si="1348"/>
        <v>0.045265750536724-0.0865825112214922i</v>
      </c>
      <c r="U2629" t="e">
        <f t="shared" si="1349"/>
        <v>#DIV/0!</v>
      </c>
      <c r="V2629" t="str">
        <f t="shared" si="1350"/>
        <v>1.33333333333333E-06-0.000152666612078557i</v>
      </c>
      <c r="W2629" t="e">
        <f t="shared" si="1351"/>
        <v>#DIV/0!</v>
      </c>
      <c r="X2629" t="e">
        <f t="shared" si="1352"/>
        <v>#DIV/0!</v>
      </c>
      <c r="Y2629" t="str">
        <f t="shared" si="1353"/>
        <v>0.00083+0.69869020615837i</v>
      </c>
      <c r="Z2629" t="e">
        <f t="shared" si="1354"/>
        <v>#DIV/0!</v>
      </c>
      <c r="AA2629" t="e">
        <f t="shared" si="1355"/>
        <v>#DIV/0!</v>
      </c>
      <c r="AB2629" t="str">
        <f t="shared" si="1356"/>
        <v>0.279119346731899-0.533888286044074i</v>
      </c>
      <c r="AC2629" t="str">
        <f t="shared" si="1357"/>
        <v>0.845237219376036-0.0931746768216735i</v>
      </c>
      <c r="AD2629" t="str">
        <f t="shared" si="1358"/>
        <v>0.395054591381429-0.588094313371743i</v>
      </c>
      <c r="AE2629" t="e">
        <f t="shared" si="1359"/>
        <v>#DIV/0!</v>
      </c>
      <c r="AF2629" t="str">
        <f t="shared" si="1360"/>
        <v>-19.378228137091-0.656903422045419i</v>
      </c>
      <c r="AG2629" t="e">
        <f t="shared" si="1361"/>
        <v>#DIV/0!</v>
      </c>
      <c r="AH2629" t="e">
        <f t="shared" si="1362"/>
        <v>#DIV/0!</v>
      </c>
      <c r="AI2629" t="e">
        <f t="shared" si="1363"/>
        <v>#DIV/0!</v>
      </c>
      <c r="AJ2629" t="e">
        <f t="shared" si="1364"/>
        <v>#DIV/0!</v>
      </c>
      <c r="AK2629"/>
      <c r="AL2629"/>
      <c r="AM2629"/>
      <c r="AN2629"/>
    </row>
    <row r="2630" spans="1:40" x14ac:dyDescent="0.25">
      <c r="A2630"/>
      <c r="B2630">
        <f t="shared" si="1365"/>
        <v>696000</v>
      </c>
      <c r="C2630" s="186" t="str">
        <f t="shared" ref="C2630:C2693" si="1368">IMPRODUCT(COMPLEX(-1,0),IMDIV(IMPRODUCT(G2630,COMPLEX($C$100+$C$101,0)),COMPLEX($C$100,2*PI()*B2630*$C$103*$C$102*(2*$C$100+$C$101))))</f>
        <v>-2.03049911611721E-07+0.0045285804653947i</v>
      </c>
      <c r="D2630" s="158" t="str">
        <f t="shared" ref="D2630:D2693" si="1369">IMPRODUCT(COMPLEX($C$106,0),IMSUB(C2630,G2630))</f>
        <v>-7.66666822338265+0.0347191169013594i</v>
      </c>
      <c r="E2630" t="str">
        <f t="shared" ref="E2630:E2693" si="1370">IMDIV(COMPLEX($C$20*10^3,0),COMPLEX(1,2*PI()*B2630*$C$20*1000*$C$29*10^-12))</f>
        <v>7.99851099364934-0.109132184370175i</v>
      </c>
      <c r="F2630" t="str">
        <f t="shared" ref="F2630:F2693" si="1371">IMDIV(COMPLEX($C$22*1000,0),IMSUM(COMPLEX($C$22*1000,0),E2630))</f>
        <v>0.999200788032303+0.0000108957814594578i</v>
      </c>
      <c r="G2630">
        <f t="shared" si="1366"/>
        <v>1</v>
      </c>
      <c r="H2630" t="str">
        <f t="shared" ref="H2630:H2693" si="1372">IMPRODUCT(COMPLEX($C$108,0),IMPRODUCT(COMPLEX(-1,0),D2630),IMDIV(COMPLEX(0,2*PI()*B2630*$C$109*$C$110),COMPLEX(1,2*PI()*B2630*$C$109*$C$110)))</f>
        <v>11.7116857349986+0.690686704604961i</v>
      </c>
      <c r="I2630" t="str">
        <f t="shared" ref="I2630:I2693" si="1373">COMPLEX(0,2*PI()*B2630*$C$113*$C$112*$C$114)</f>
        <v>2733.18560862312i</v>
      </c>
      <c r="J2630" t="str">
        <f t="shared" si="1367"/>
        <v>-10110.8029139554+597.933549227263i</v>
      </c>
      <c r="K2630" t="str">
        <f t="shared" ref="K2630:K2693" si="1374">IMDIV(I2630,J2630)</f>
        <v>0.0159306884024872-0.269381189480577i</v>
      </c>
      <c r="L2630" t="str">
        <f t="shared" ref="L2630:L2693" si="1375">IMDIV(COMPLEX($C$117,0),COMPLEX(1,2*PI()*B2630*$C$115*$C$116))</f>
        <v>0.00205787309541623-0.0295018850901949i</v>
      </c>
      <c r="M2630" t="str">
        <f t="shared" ref="M2630:M2693" si="1376">IMSUM(K2630,L2630)</f>
        <v>0.0179885614979034-0.298883074570772i</v>
      </c>
      <c r="N2630" t="str">
        <f t="shared" ref="N2630:N2693" si="1377">COMPLEX(0,-2*PI()*B2630*$C$43)</f>
        <v>-5.12806350694242i</v>
      </c>
      <c r="O2630" t="str">
        <f t="shared" ref="O2630:O2693" si="1378">IMEXP(N2630)</f>
        <v>0.403807108877505+0.914844150016816i</v>
      </c>
      <c r="P2630" t="str">
        <f t="shared" ref="P2630:P2693" si="1379">IMSUB(COMPLEX(1,0),O2630)</f>
        <v>0.596192891122495-0.914844150016816i</v>
      </c>
      <c r="Q2630" t="str">
        <f t="shared" ref="Q2630:Q2693" si="1380">IMSUM(COMPLEX(0,2*PI()*B2630*$C$43),O2630,COMPLEX(-1,0))</f>
        <v>-0.596192891122495+6.04290765695924i</v>
      </c>
      <c r="R2630" t="str">
        <f t="shared" ref="R2630:R2693" si="1381">IMDIV(P2630,Q2630)</f>
        <v>-0.15957192809829-0.0829165809592586i</v>
      </c>
      <c r="S2630" t="str">
        <f t="shared" ref="S2630:S2693" si="1382">IMDIV(COMPLEX(0,2*PI()*B2630*$C$123),COMPLEX($C$124,0))</f>
        <v>0.54069610265603i</v>
      </c>
      <c r="T2630" t="str">
        <f t="shared" ref="T2630:T2693" si="1383">IMPRODUCT(R2630,S2630)</f>
        <v>0.0448326721702343-0.0862799196160536i</v>
      </c>
      <c r="U2630" t="e">
        <f t="shared" ref="U2630:U2693" si="1384">IMDIV(COMPLEX(1,2*PI()*B2630*$C$16*10^-3*$C$15*10^-6),COMPLEX(0,2*PI()*B2630*$C$15*10^-6))</f>
        <v>#DIV/0!</v>
      </c>
      <c r="V2630" t="str">
        <f t="shared" ref="V2630:V2693" si="1385">IMSUM(COMPLEX($C$18*10^-3,0),IMDIV(COMPLEX(1,0),COMPLEX(0,2*PI()*B2630*($C$17*1*10^-6))))</f>
        <v>1.33333333333333E-06-0.000152447263497984i</v>
      </c>
      <c r="W2630" t="e">
        <f t="shared" ref="W2630:W2693" si="1386">IMDIV(IMPRODUCT(U2630,V2630),IMSUM(U2630,V2630))</f>
        <v>#DIV/0!</v>
      </c>
      <c r="X2630" t="e">
        <f t="shared" ref="X2630:X2693" si="1387">IMDIV(IMPRODUCT(COMPLEX($C$19,0),W2630),IMSUM(COMPLEX($C$19,0),W2630))</f>
        <v>#DIV/0!</v>
      </c>
      <c r="Y2630" t="str">
        <f t="shared" ref="Y2630:Y2693" si="1388">COMPLEX($C$13*10^-3,2*PI()*B2630*$C$12*0.000001)</f>
        <v>0.00083+0.699695515807519i</v>
      </c>
      <c r="Z2630" t="e">
        <f t="shared" ref="Z2630:Z2693" si="1389">IMPRODUCT(COMPLEX($C$6,0),IMDIV(X2630,IMSUM(X2630,Y2630)))</f>
        <v>#DIV/0!</v>
      </c>
      <c r="AA2630" t="e">
        <f t="shared" ref="AA2630:AA2693" si="1390">IMDIV(COMPLEX($C$6,0),IMSUM(X2630,Y2630))</f>
        <v>#DIV/0!</v>
      </c>
      <c r="AB2630" t="str">
        <f t="shared" ref="AB2630:AB2693" si="1391">IMPRODUCT(COMPLEX($C$119,0),T2630)</f>
        <v>0.276448882875561-0.532022434484448i</v>
      </c>
      <c r="AC2630" t="str">
        <f t="shared" ref="AC2630:AC2693" si="1392">IMSUM(COMPLEX(1,0),IMPRODUCT(AB2630,M2630))</f>
        <v>0.845960416771295-0.0921962103564907i</v>
      </c>
      <c r="AD2630" t="str">
        <f t="shared" ref="AD2630:AD2693" si="1393">IMDIV(AB2630,AC2630)</f>
        <v>0.390686445527753-0.586318951733218i</v>
      </c>
      <c r="AE2630" t="e">
        <f t="shared" ref="AE2630:AE2693" si="1394">IMPRODUCT(AD2630,AA2630,X2630)</f>
        <v>#DIV/0!</v>
      </c>
      <c r="AF2630" t="str">
        <f t="shared" ref="AF2630:AF2693" si="1395">IMSUB(D2630,H2630)</f>
        <v>-19.3783539583813-0.655967587703602i</v>
      </c>
      <c r="AG2630" t="e">
        <f t="shared" ref="AG2630:AG2693" si="1396">IMSUM(COMPLEX(1,0),IMPRODUCT(AD2630,AA2630,COMPLEX($C$127,0)))</f>
        <v>#DIV/0!</v>
      </c>
      <c r="AH2630" t="e">
        <f t="shared" ref="AH2630:AH2693" si="1397">IMDIV(IMPRODUCT(AE2630,AF2630),AG2630)</f>
        <v>#DIV/0!</v>
      </c>
      <c r="AI2630" t="e">
        <f t="shared" ref="AI2630:AI2693" si="1398">20*LOG10(IMABS(AH2630))</f>
        <v>#DIV/0!</v>
      </c>
      <c r="AJ2630" t="e">
        <f t="shared" ref="AJ2630:AJ2693" si="1399">IMARGUMENT(AH2630)*180/PI()</f>
        <v>#DIV/0!</v>
      </c>
      <c r="AK2630"/>
      <c r="AL2630"/>
      <c r="AM2630"/>
      <c r="AN2630"/>
    </row>
    <row r="2631" spans="1:40" x14ac:dyDescent="0.25">
      <c r="A2631"/>
      <c r="B2631">
        <f t="shared" si="1365"/>
        <v>697000</v>
      </c>
      <c r="C2631" s="186" t="str">
        <f t="shared" si="1368"/>
        <v>-2.02467689943723E-07+0.00452208321941589i</v>
      </c>
      <c r="D2631" s="158" t="str">
        <f t="shared" si="1369"/>
        <v>-7.66666821891896+0.0346693046821885i</v>
      </c>
      <c r="E2631" t="str">
        <f t="shared" si="1370"/>
        <v>7.99850671262089-0.109288924991106i</v>
      </c>
      <c r="F2631" t="str">
        <f t="shared" si="1371"/>
        <v>0.999200788459377+0.0000109114304870996i</v>
      </c>
      <c r="G2631">
        <f t="shared" si="1366"/>
        <v>1</v>
      </c>
      <c r="H2631" t="str">
        <f t="shared" si="1372"/>
        <v>11.7118110224797+0.689703709221804i</v>
      </c>
      <c r="I2631" t="str">
        <f t="shared" si="1373"/>
        <v>2737.11259944011i</v>
      </c>
      <c r="J2631" t="str">
        <f t="shared" si="1367"/>
        <v>-10139.8806930939+598.792649154313i</v>
      </c>
      <c r="K2631" t="str">
        <f t="shared" si="1374"/>
        <v>0.015885158797514-0.268997315222775i</v>
      </c>
      <c r="L2631" t="str">
        <f t="shared" si="1375"/>
        <v>0.00205200087708857-0.0294599671616088i</v>
      </c>
      <c r="M2631" t="str">
        <f t="shared" si="1376"/>
        <v>0.0179371596746026-0.298457282384384i</v>
      </c>
      <c r="N2631" t="str">
        <f t="shared" si="1377"/>
        <v>-5.13543141427998i</v>
      </c>
      <c r="O2631" t="str">
        <f t="shared" si="1378"/>
        <v>0.410536574318968+0.911844132045848i</v>
      </c>
      <c r="P2631" t="str">
        <f t="shared" si="1379"/>
        <v>0.589463425681032-0.911844132045848i</v>
      </c>
      <c r="Q2631" t="str">
        <f t="shared" si="1380"/>
        <v>-0.589463425681032+6.04727554632583i</v>
      </c>
      <c r="R2631" t="str">
        <f t="shared" si="1381"/>
        <v>-0.158778841087619-0.08199876163889i</v>
      </c>
      <c r="S2631" t="str">
        <f t="shared" si="1382"/>
        <v>0.54147296487249i</v>
      </c>
      <c r="T2631" t="str">
        <f t="shared" si="1383"/>
        <v>0.0444001125804824-0.085974449842731i</v>
      </c>
      <c r="U2631" t="e">
        <f t="shared" si="1384"/>
        <v>#DIV/0!</v>
      </c>
      <c r="V2631" t="str">
        <f t="shared" si="1385"/>
        <v>1.33333333333333E-06-0.000152228544325103i</v>
      </c>
      <c r="W2631" t="e">
        <f t="shared" si="1386"/>
        <v>#DIV/0!</v>
      </c>
      <c r="X2631" t="e">
        <f t="shared" si="1387"/>
        <v>#DIV/0!</v>
      </c>
      <c r="Y2631" t="str">
        <f t="shared" si="1388"/>
        <v>0.00083+0.700700825456667i</v>
      </c>
      <c r="Z2631" t="e">
        <f t="shared" si="1389"/>
        <v>#DIV/0!</v>
      </c>
      <c r="AA2631" t="e">
        <f t="shared" si="1390"/>
        <v>#DIV/0!</v>
      </c>
      <c r="AB2631" t="str">
        <f t="shared" si="1391"/>
        <v>0.273781617919549-0.530138835459464i</v>
      </c>
      <c r="AC2631" t="str">
        <f t="shared" si="1392"/>
        <v>0.84668706847894-0.0912213025924127i</v>
      </c>
      <c r="AD2631" t="str">
        <f t="shared" si="1393"/>
        <v>0.386330926311574-0.584510196923952i</v>
      </c>
      <c r="AE2631" t="e">
        <f t="shared" si="1394"/>
        <v>#DIV/0!</v>
      </c>
      <c r="AF2631" t="str">
        <f t="shared" si="1395"/>
        <v>-19.3784792413987-0.655034404539615i</v>
      </c>
      <c r="AG2631" t="e">
        <f t="shared" si="1396"/>
        <v>#DIV/0!</v>
      </c>
      <c r="AH2631" t="e">
        <f t="shared" si="1397"/>
        <v>#DIV/0!</v>
      </c>
      <c r="AI2631" t="e">
        <f t="shared" si="1398"/>
        <v>#DIV/0!</v>
      </c>
      <c r="AJ2631" t="e">
        <f t="shared" si="1399"/>
        <v>#DIV/0!</v>
      </c>
      <c r="AK2631"/>
      <c r="AL2631"/>
      <c r="AM2631"/>
      <c r="AN2631"/>
    </row>
    <row r="2632" spans="1:40" x14ac:dyDescent="0.25">
      <c r="A2632"/>
      <c r="B2632">
        <f t="shared" si="1365"/>
        <v>698000</v>
      </c>
      <c r="C2632" s="186" t="str">
        <f t="shared" si="1368"/>
        <v>-2.01887968868143E-07+0.00451560459018764i</v>
      </c>
      <c r="D2632" s="158" t="str">
        <f t="shared" si="1369"/>
        <v>-7.66666821447444+0.0346196351914386i</v>
      </c>
      <c r="E2632" t="str">
        <f t="shared" si="1370"/>
        <v>7.99850242545054-0.109445665360149i</v>
      </c>
      <c r="F2632" t="str">
        <f t="shared" si="1371"/>
        <v>0.99920078888706+0.0000109270794896329i</v>
      </c>
      <c r="G2632">
        <f t="shared" si="1366"/>
        <v>1</v>
      </c>
      <c r="H2632" t="str">
        <f t="shared" si="1372"/>
        <v>11.7119357747305+0.688723496544079i</v>
      </c>
      <c r="I2632" t="str">
        <f t="shared" si="1373"/>
        <v>2741.03959025709i</v>
      </c>
      <c r="J2632" t="str">
        <f t="shared" si="1367"/>
        <v>-10169.0002206589+599.651749081364i</v>
      </c>
      <c r="K2632" t="str">
        <f t="shared" si="1374"/>
        <v>0.0158398238853136-0.268614529736152i</v>
      </c>
      <c r="L2632" t="str">
        <f t="shared" si="1375"/>
        <v>0.00204615371742244-0.0294181675987682i</v>
      </c>
      <c r="M2632" t="str">
        <f t="shared" si="1376"/>
        <v>0.017885977602736-0.29803269733492i</v>
      </c>
      <c r="N2632" t="str">
        <f t="shared" si="1377"/>
        <v>-5.14279932161754i</v>
      </c>
      <c r="O2632" t="str">
        <f t="shared" si="1378"/>
        <v>0.417243753448746+0.908794613874885i</v>
      </c>
      <c r="P2632" t="str">
        <f t="shared" si="1379"/>
        <v>0.582756246551254-0.908794613874885i</v>
      </c>
      <c r="Q2632" t="str">
        <f t="shared" si="1380"/>
        <v>-0.582756246551254+6.05159393549243i</v>
      </c>
      <c r="R2632" t="str">
        <f t="shared" si="1381"/>
        <v>-0.157982699904572-0.0810845616155678i</v>
      </c>
      <c r="S2632" t="str">
        <f t="shared" si="1382"/>
        <v>0.542249827088949i</v>
      </c>
      <c r="T2632" t="str">
        <f t="shared" si="1383"/>
        <v>0.0439680895156249-0.0856660917062995i</v>
      </c>
      <c r="U2632" t="e">
        <f t="shared" si="1384"/>
        <v>#DIV/0!</v>
      </c>
      <c r="V2632" t="str">
        <f t="shared" si="1385"/>
        <v>1.33333333333333E-06-0.000152010451854723i</v>
      </c>
      <c r="W2632" t="e">
        <f t="shared" si="1386"/>
        <v>#DIV/0!</v>
      </c>
      <c r="X2632" t="e">
        <f t="shared" si="1387"/>
        <v>#DIV/0!</v>
      </c>
      <c r="Y2632" t="str">
        <f t="shared" si="1388"/>
        <v>0.00083+0.701706135105816i</v>
      </c>
      <c r="Z2632" t="e">
        <f t="shared" si="1389"/>
        <v>#DIV/0!</v>
      </c>
      <c r="AA2632" t="e">
        <f t="shared" si="1390"/>
        <v>#DIV/0!</v>
      </c>
      <c r="AB2632" t="str">
        <f t="shared" si="1391"/>
        <v>0.271117661303204-0.528237426102948i</v>
      </c>
      <c r="AC2632" t="str">
        <f t="shared" si="1392"/>
        <v>0.847417179483058-0.0902499706655334i</v>
      </c>
      <c r="AD2632" t="str">
        <f t="shared" si="1393"/>
        <v>0.381988295589296-0.582668142192542i</v>
      </c>
      <c r="AE2632" t="e">
        <f t="shared" si="1394"/>
        <v>#DIV/0!</v>
      </c>
      <c r="AF2632" t="str">
        <f t="shared" si="1395"/>
        <v>-19.3786039892049-0.65410386135264i</v>
      </c>
      <c r="AG2632" t="e">
        <f t="shared" si="1396"/>
        <v>#DIV/0!</v>
      </c>
      <c r="AH2632" t="e">
        <f t="shared" si="1397"/>
        <v>#DIV/0!</v>
      </c>
      <c r="AI2632" t="e">
        <f t="shared" si="1398"/>
        <v>#DIV/0!</v>
      </c>
      <c r="AJ2632" t="e">
        <f t="shared" si="1399"/>
        <v>#DIV/0!</v>
      </c>
      <c r="AK2632"/>
      <c r="AL2632"/>
      <c r="AM2632"/>
      <c r="AN2632"/>
    </row>
    <row r="2633" spans="1:40" x14ac:dyDescent="0.25">
      <c r="A2633"/>
      <c r="B2633">
        <f t="shared" si="1365"/>
        <v>699000</v>
      </c>
      <c r="C2633" s="186" t="str">
        <f t="shared" si="1368"/>
        <v>-2.01310734085679E-07+0.00450914449780971i</v>
      </c>
      <c r="D2633" s="158" t="str">
        <f t="shared" si="1369"/>
        <v>-7.66666821004893+0.0345701078165411i</v>
      </c>
      <c r="E2633" t="str">
        <f t="shared" si="1370"/>
        <v>7.99849813213832-0.109602405476944i</v>
      </c>
      <c r="F2633" t="str">
        <f t="shared" si="1371"/>
        <v>0.999200789315372+0.0000109427284670222i</v>
      </c>
      <c r="G2633">
        <f t="shared" si="1366"/>
        <v>1</v>
      </c>
      <c r="H2633" t="str">
        <f t="shared" si="1372"/>
        <v>11.7120599947913+0.687746054821136i</v>
      </c>
      <c r="I2633" t="str">
        <f t="shared" si="1373"/>
        <v>2744.96658107408i</v>
      </c>
      <c r="J2633" t="str">
        <f t="shared" si="1367"/>
        <v>-10198.1614966506+600.510849008414i</v>
      </c>
      <c r="K2633" t="str">
        <f t="shared" si="1374"/>
        <v>0.0157946825586212-0.268232828411219i</v>
      </c>
      <c r="L2633" t="str">
        <f t="shared" si="1375"/>
        <v>0.00204033147427222-0.0293764859035384i</v>
      </c>
      <c r="M2633" t="str">
        <f t="shared" si="1376"/>
        <v>0.0178350140328934-0.297609314314757i</v>
      </c>
      <c r="N2633" t="str">
        <f t="shared" si="1377"/>
        <v>-5.15016722895511i</v>
      </c>
      <c r="O2633" t="str">
        <f t="shared" si="1378"/>
        <v>0.423928282162178+0.905695761049496i</v>
      </c>
      <c r="P2633" t="str">
        <f t="shared" si="1379"/>
        <v>0.576071717837822-0.905695761049496i</v>
      </c>
      <c r="Q2633" t="str">
        <f t="shared" si="1380"/>
        <v>-0.576071717837822+6.05586299000461i</v>
      </c>
      <c r="R2633" t="str">
        <f t="shared" si="1381"/>
        <v>-0.157183498965462-0.080173998383781i</v>
      </c>
      <c r="S2633" t="str">
        <f t="shared" si="1382"/>
        <v>0.54302668930541i</v>
      </c>
      <c r="T2633" t="str">
        <f t="shared" si="1383"/>
        <v>0.0435366209107219-0.0853548350566552i</v>
      </c>
      <c r="U2633" t="e">
        <f t="shared" si="1384"/>
        <v>#DIV/0!</v>
      </c>
      <c r="V2633" t="str">
        <f t="shared" si="1385"/>
        <v>1.33333333333333E-06-0.000151792983397134i</v>
      </c>
      <c r="W2633" t="e">
        <f t="shared" si="1386"/>
        <v>#DIV/0!</v>
      </c>
      <c r="X2633" t="e">
        <f t="shared" si="1387"/>
        <v>#DIV/0!</v>
      </c>
      <c r="Y2633" t="str">
        <f t="shared" si="1388"/>
        <v>0.00083+0.702711444754965i</v>
      </c>
      <c r="Z2633" t="e">
        <f t="shared" si="1389"/>
        <v>#DIV/0!</v>
      </c>
      <c r="AA2633" t="e">
        <f t="shared" si="1390"/>
        <v>#DIV/0!</v>
      </c>
      <c r="AB2633" t="str">
        <f t="shared" si="1391"/>
        <v>0.268457123618357-0.526318143826955i</v>
      </c>
      <c r="AC2633" t="str">
        <f t="shared" si="1392"/>
        <v>0.848150754671208-0.0892822319638913i</v>
      </c>
      <c r="AD2633" t="str">
        <f t="shared" si="1393"/>
        <v>0.377658814484692-0.580792882911346i</v>
      </c>
      <c r="AE2633" t="e">
        <f t="shared" si="1394"/>
        <v>#DIV/0!</v>
      </c>
      <c r="AF2633" t="str">
        <f t="shared" si="1395"/>
        <v>-19.3787282048402-0.653175947004595i</v>
      </c>
      <c r="AG2633" t="e">
        <f t="shared" si="1396"/>
        <v>#DIV/0!</v>
      </c>
      <c r="AH2633" t="e">
        <f t="shared" si="1397"/>
        <v>#DIV/0!</v>
      </c>
      <c r="AI2633" t="e">
        <f t="shared" si="1398"/>
        <v>#DIV/0!</v>
      </c>
      <c r="AJ2633" t="e">
        <f t="shared" si="1399"/>
        <v>#DIV/0!</v>
      </c>
      <c r="AK2633"/>
      <c r="AL2633"/>
      <c r="AM2633"/>
      <c r="AN2633"/>
    </row>
    <row r="2634" spans="1:40" x14ac:dyDescent="0.25">
      <c r="A2634"/>
      <c r="B2634">
        <f t="shared" si="1365"/>
        <v>700000</v>
      </c>
      <c r="C2634" s="186" t="str">
        <f t="shared" si="1368"/>
        <v>-2.00735971399096E-07+0.00450270286283847i</v>
      </c>
      <c r="D2634" s="158" t="str">
        <f t="shared" si="1369"/>
        <v>-7.66666820564244+0.0345207219484283i</v>
      </c>
      <c r="E2634" t="str">
        <f t="shared" si="1370"/>
        <v>7.99849383268425-0.109759145341129i</v>
      </c>
      <c r="F2634" t="str">
        <f t="shared" si="1371"/>
        <v>0.999200789744282+0.0000109583774192309i</v>
      </c>
      <c r="G2634">
        <f t="shared" si="1366"/>
        <v>1</v>
      </c>
      <c r="H2634" t="str">
        <f t="shared" si="1372"/>
        <v>11.7121836856809+0.686771372368112i</v>
      </c>
      <c r="I2634" t="str">
        <f t="shared" si="1373"/>
        <v>2748.89357189107i</v>
      </c>
      <c r="J2634" t="str">
        <f t="shared" si="1367"/>
        <v>-10227.364521069+601.369948935466i</v>
      </c>
      <c r="K2634" t="str">
        <f t="shared" si="1374"/>
        <v>0.0157497337180247-0.267852206664379i</v>
      </c>
      <c r="L2634" t="str">
        <f t="shared" si="1375"/>
        <v>0.00203453400649715-0.0293349215805615i</v>
      </c>
      <c r="M2634" t="str">
        <f t="shared" si="1376"/>
        <v>0.0177842677245219-0.29718712824494i</v>
      </c>
      <c r="N2634" t="str">
        <f t="shared" si="1377"/>
        <v>-5.15753513629267i</v>
      </c>
      <c r="O2634" t="str">
        <f t="shared" si="1378"/>
        <v>0.430589797584169+0.902547741793432i</v>
      </c>
      <c r="P2634" t="str">
        <f t="shared" si="1379"/>
        <v>0.569410202415831-0.902547741793432i</v>
      </c>
      <c r="Q2634" t="str">
        <f t="shared" si="1380"/>
        <v>-0.569410202415831+6.0600828780861i</v>
      </c>
      <c r="R2634" t="str">
        <f t="shared" si="1381"/>
        <v>-0.156381232804966-0.0792670896840981i</v>
      </c>
      <c r="S2634" t="str">
        <f t="shared" si="1382"/>
        <v>0.543803551521869i</v>
      </c>
      <c r="T2634" t="str">
        <f t="shared" si="1383"/>
        <v>0.043105724889015-0.0850406697907087i</v>
      </c>
      <c r="U2634" t="e">
        <f t="shared" si="1384"/>
        <v>#DIV/0!</v>
      </c>
      <c r="V2634" t="str">
        <f t="shared" si="1385"/>
        <v>1.33333333333333E-06-0.000151576136277995i</v>
      </c>
      <c r="W2634" t="e">
        <f t="shared" si="1386"/>
        <v>#DIV/0!</v>
      </c>
      <c r="X2634" t="e">
        <f t="shared" si="1387"/>
        <v>#DIV/0!</v>
      </c>
      <c r="Y2634" t="str">
        <f t="shared" si="1388"/>
        <v>0.00083+0.703716754404114i</v>
      </c>
      <c r="Z2634" t="e">
        <f t="shared" si="1389"/>
        <v>#DIV/0!</v>
      </c>
      <c r="AA2634" t="e">
        <f t="shared" si="1390"/>
        <v>#DIV/0!</v>
      </c>
      <c r="AB2634" t="str">
        <f t="shared" si="1391"/>
        <v>0.265800116617211-0.524380926333439i</v>
      </c>
      <c r="AC2634" t="str">
        <f t="shared" si="1392"/>
        <v>0.848887798831673-0.0883181041281858i</v>
      </c>
      <c r="AD2634" t="str">
        <f t="shared" si="1393"/>
        <v>0.37334274337083-0.578884516570079i</v>
      </c>
      <c r="AE2634" t="e">
        <f t="shared" si="1394"/>
        <v>#DIV/0!</v>
      </c>
      <c r="AF2634" t="str">
        <f t="shared" si="1395"/>
        <v>-19.3788518913233-0.652250650419684i</v>
      </c>
      <c r="AG2634" t="e">
        <f t="shared" si="1396"/>
        <v>#DIV/0!</v>
      </c>
      <c r="AH2634" t="e">
        <f t="shared" si="1397"/>
        <v>#DIV/0!</v>
      </c>
      <c r="AI2634" t="e">
        <f t="shared" si="1398"/>
        <v>#DIV/0!</v>
      </c>
      <c r="AJ2634" t="e">
        <f t="shared" si="1399"/>
        <v>#DIV/0!</v>
      </c>
      <c r="AK2634"/>
      <c r="AL2634"/>
      <c r="AM2634"/>
      <c r="AN2634"/>
    </row>
    <row r="2635" spans="1:40" x14ac:dyDescent="0.25">
      <c r="A2635"/>
      <c r="B2635">
        <f t="shared" si="1365"/>
        <v>701000</v>
      </c>
      <c r="C2635" s="186" t="str">
        <f t="shared" si="1368"/>
        <v>-2.00163666712347E-07+0.00449627960628357i</v>
      </c>
      <c r="D2635" s="158" t="str">
        <f t="shared" si="1369"/>
        <v>-7.66666820125481+0.0344714769815074i</v>
      </c>
      <c r="E2635" t="str">
        <f t="shared" si="1370"/>
        <v>7.99848952708834-0.109915884952343i</v>
      </c>
      <c r="F2635" t="str">
        <f t="shared" si="1371"/>
        <v>0.99920079017381+0.0000109740263462234i</v>
      </c>
      <c r="G2635">
        <f t="shared" si="1366"/>
        <v>1</v>
      </c>
      <c r="H2635" t="str">
        <f t="shared" si="1372"/>
        <v>11.7123068503968+0.685799437565474i</v>
      </c>
      <c r="I2635" t="str">
        <f t="shared" si="1373"/>
        <v>2752.82056270806i</v>
      </c>
      <c r="J2635" t="str">
        <f t="shared" si="1367"/>
        <v>-10256.6092939139+602.229048862516i</v>
      </c>
      <c r="K2635" t="str">
        <f t="shared" si="1374"/>
        <v>0.0157049762718974-0.267472659937753i</v>
      </c>
      <c r="L2635" t="str">
        <f t="shared" si="1375"/>
        <v>0.00202876117395271-0.0292934741372368i</v>
      </c>
      <c r="M2635" t="str">
        <f t="shared" si="1376"/>
        <v>0.0177337374458501-0.29676613407499i</v>
      </c>
      <c r="N2635" t="str">
        <f t="shared" si="1377"/>
        <v>-5.16490304363023i</v>
      </c>
      <c r="O2635" t="str">
        <f t="shared" si="1378"/>
        <v>0.437227938088948+0.899350726999476i</v>
      </c>
      <c r="P2635" t="str">
        <f t="shared" si="1379"/>
        <v>0.562772061911052-0.899350726999476i</v>
      </c>
      <c r="Q2635" t="str">
        <f t="shared" si="1380"/>
        <v>-0.562772061911052+6.06425377062971i</v>
      </c>
      <c r="R2635" t="str">
        <f t="shared" si="1381"/>
        <v>-0.155575896078818-0.0783638535037377i</v>
      </c>
      <c r="S2635" t="str">
        <f t="shared" si="1382"/>
        <v>0.544580413738328i</v>
      </c>
      <c r="T2635" t="str">
        <f t="shared" si="1383"/>
        <v>0.0426754197631952-0.0847235858543138i</v>
      </c>
      <c r="U2635" t="e">
        <f t="shared" si="1384"/>
        <v>#DIV/0!</v>
      </c>
      <c r="V2635" t="str">
        <f t="shared" si="1385"/>
        <v>1.33333333333333E-06-0.000151359907838227i</v>
      </c>
      <c r="W2635" t="e">
        <f t="shared" si="1386"/>
        <v>#DIV/0!</v>
      </c>
      <c r="X2635" t="e">
        <f t="shared" si="1387"/>
        <v>#DIV/0!</v>
      </c>
      <c r="Y2635" t="str">
        <f t="shared" si="1388"/>
        <v>0.00083+0.704722064053262i</v>
      </c>
      <c r="Z2635" t="e">
        <f t="shared" si="1389"/>
        <v>#DIV/0!</v>
      </c>
      <c r="AA2635" t="e">
        <f t="shared" si="1390"/>
        <v>#DIV/0!</v>
      </c>
      <c r="AB2635" t="str">
        <f t="shared" si="1391"/>
        <v>0.263146753220159-0.522425711626154i</v>
      </c>
      <c r="AC2635" t="str">
        <f t="shared" si="1392"/>
        <v>0.849628316650665-0.0873576050524716i</v>
      </c>
      <c r="AD2635" t="str">
        <f t="shared" si="1393"/>
        <v>0.369040341852035-0.576943142769288i</v>
      </c>
      <c r="AE2635" t="e">
        <f t="shared" si="1394"/>
        <v>#DIV/0!</v>
      </c>
      <c r="AF2635" t="str">
        <f t="shared" si="1395"/>
        <v>-19.3789750516516-0.651327960583967i</v>
      </c>
      <c r="AG2635" t="e">
        <f t="shared" si="1396"/>
        <v>#DIV/0!</v>
      </c>
      <c r="AH2635" t="e">
        <f t="shared" si="1397"/>
        <v>#DIV/0!</v>
      </c>
      <c r="AI2635" t="e">
        <f t="shared" si="1398"/>
        <v>#DIV/0!</v>
      </c>
      <c r="AJ2635" t="e">
        <f t="shared" si="1399"/>
        <v>#DIV/0!</v>
      </c>
      <c r="AK2635"/>
      <c r="AL2635"/>
      <c r="AM2635"/>
      <c r="AN2635"/>
    </row>
    <row r="2636" spans="1:40" x14ac:dyDescent="0.25">
      <c r="A2636"/>
      <c r="B2636">
        <f t="shared" si="1365"/>
        <v>702000</v>
      </c>
      <c r="C2636" s="186" t="str">
        <f t="shared" si="1368"/>
        <v>-1.99593806029718E-07+0.0044898746496048i</v>
      </c>
      <c r="D2636" s="158" t="str">
        <f t="shared" si="1369"/>
        <v>-7.66666819688588+0.0344223723136368i</v>
      </c>
      <c r="E2636" t="str">
        <f t="shared" si="1370"/>
        <v>7.99848521535062-0.110072624310225i</v>
      </c>
      <c r="F2636" t="str">
        <f t="shared" si="1371"/>
        <v>0.999200790603948+0.0000109896752479635i</v>
      </c>
      <c r="G2636">
        <f t="shared" si="1366"/>
        <v>1</v>
      </c>
      <c r="H2636" t="str">
        <f t="shared" si="1372"/>
        <v>11.7124294919149+0.684830238858552i</v>
      </c>
      <c r="I2636" t="str">
        <f t="shared" si="1373"/>
        <v>2756.74755352504i</v>
      </c>
      <c r="J2636" t="str">
        <f t="shared" si="1367"/>
        <v>-10285.8958151854+603.088148789567i</v>
      </c>
      <c r="K2636" t="str">
        <f t="shared" si="1374"/>
        <v>0.0156604091363312-0.267094183698982i</v>
      </c>
      <c r="L2636" t="str">
        <f t="shared" si="1375"/>
        <v>0.0020230128374824-0.0292521430837025i</v>
      </c>
      <c r="M2636" t="str">
        <f t="shared" si="1376"/>
        <v>0.0176834219738136-0.296346326782685i</v>
      </c>
      <c r="N2636" t="str">
        <f t="shared" si="1377"/>
        <v>-5.17227095096779i</v>
      </c>
      <c r="O2636" t="str">
        <f t="shared" si="1378"/>
        <v>0.443842343319663+0.896104890220174i</v>
      </c>
      <c r="P2636" t="str">
        <f t="shared" si="1379"/>
        <v>0.556157656680337-0.896104890220174i</v>
      </c>
      <c r="Q2636" t="str">
        <f t="shared" si="1380"/>
        <v>-0.556157656680337+6.06837584118796i</v>
      </c>
      <c r="R2636" t="str">
        <f t="shared" si="1381"/>
        <v>-0.154767483566552-0.0774643080771389i</v>
      </c>
      <c r="S2636" t="str">
        <f t="shared" si="1382"/>
        <v>0.545357275954789i</v>
      </c>
      <c r="T2636" t="str">
        <f t="shared" si="1383"/>
        <v>0.042245724036671-0.0844035732442324i</v>
      </c>
      <c r="U2636" t="e">
        <f t="shared" si="1384"/>
        <v>#DIV/0!</v>
      </c>
      <c r="V2636" t="str">
        <f t="shared" si="1385"/>
        <v>1.33333333333333E-06-0.000151144295433899i</v>
      </c>
      <c r="W2636" t="e">
        <f t="shared" si="1386"/>
        <v>#DIV/0!</v>
      </c>
      <c r="X2636" t="e">
        <f t="shared" si="1387"/>
        <v>#DIV/0!</v>
      </c>
      <c r="Y2636" t="str">
        <f t="shared" si="1388"/>
        <v>0.00083+0.705727373702411i</v>
      </c>
      <c r="Z2636" t="e">
        <f t="shared" si="1389"/>
        <v>#DIV/0!</v>
      </c>
      <c r="AA2636" t="e">
        <f t="shared" si="1390"/>
        <v>#DIV/0!</v>
      </c>
      <c r="AB2636" t="str">
        <f t="shared" si="1391"/>
        <v>0.260497147523605-0.520452438022761i</v>
      </c>
      <c r="AC2636" t="str">
        <f t="shared" si="1392"/>
        <v>0.850372312709496-0.0864007528848441i</v>
      </c>
      <c r="AD2636" t="str">
        <f t="shared" si="1393"/>
        <v>0.364751868745956-0.574968863213668i</v>
      </c>
      <c r="AE2636" t="e">
        <f t="shared" si="1394"/>
        <v>#DIV/0!</v>
      </c>
      <c r="AF2636" t="str">
        <f t="shared" si="1395"/>
        <v>-19.3790976888008-0.650407866544915i</v>
      </c>
      <c r="AG2636" t="e">
        <f t="shared" si="1396"/>
        <v>#DIV/0!</v>
      </c>
      <c r="AH2636" t="e">
        <f t="shared" si="1397"/>
        <v>#DIV/0!</v>
      </c>
      <c r="AI2636" t="e">
        <f t="shared" si="1398"/>
        <v>#DIV/0!</v>
      </c>
      <c r="AJ2636" t="e">
        <f t="shared" si="1399"/>
        <v>#DIV/0!</v>
      </c>
      <c r="AK2636"/>
      <c r="AL2636"/>
      <c r="AM2636"/>
      <c r="AN2636"/>
    </row>
    <row r="2637" spans="1:40" x14ac:dyDescent="0.25">
      <c r="A2637"/>
      <c r="B2637">
        <f t="shared" si="1365"/>
        <v>703000</v>
      </c>
      <c r="C2637" s="186" t="str">
        <f t="shared" si="1368"/>
        <v>-1.99026375454963E-07+0.00448348791470879i</v>
      </c>
      <c r="D2637" s="158" t="str">
        <f t="shared" si="1369"/>
        <v>-7.66666819253558+0.0343734073461007i</v>
      </c>
      <c r="E2637" t="str">
        <f t="shared" si="1370"/>
        <v>7.99848089747109-0.110229363414416i</v>
      </c>
      <c r="F2637" t="str">
        <f t="shared" si="1371"/>
        <v>0.999200791034703+0.0000110053241244156i</v>
      </c>
      <c r="G2637">
        <f t="shared" si="1366"/>
        <v>1</v>
      </c>
      <c r="H2637" t="str">
        <f t="shared" si="1372"/>
        <v>11.7125516131908+0.683863764757106i</v>
      </c>
      <c r="I2637" t="str">
        <f t="shared" si="1373"/>
        <v>2760.67454434203i</v>
      </c>
      <c r="J2637" t="str">
        <f t="shared" si="1367"/>
        <v>-10315.2240848836+603.947248716617i</v>
      </c>
      <c r="K2637" t="str">
        <f t="shared" si="1374"/>
        <v>0.0156160312350716-0.266716773441067i</v>
      </c>
      <c r="L2637" t="str">
        <f t="shared" si="1375"/>
        <v>0.00201728885890935-0.0292109279328164i</v>
      </c>
      <c r="M2637" t="str">
        <f t="shared" si="1376"/>
        <v>0.0176333200939809-0.295927701373883i</v>
      </c>
      <c r="N2637" t="str">
        <f t="shared" si="1377"/>
        <v>-5.17963885830535i</v>
      </c>
      <c r="O2637" t="str">
        <f t="shared" si="1378"/>
        <v>0.450432654207947+0.892810407658415i</v>
      </c>
      <c r="P2637" t="str">
        <f t="shared" si="1379"/>
        <v>0.549567345792053-0.892810407658415i</v>
      </c>
      <c r="Q2637" t="str">
        <f t="shared" si="1380"/>
        <v>-0.549567345792053+6.07244926596377i</v>
      </c>
      <c r="R2637" t="str">
        <f t="shared" si="1381"/>
        <v>-0.153955990174264-0.0765684718865084i</v>
      </c>
      <c r="S2637" t="str">
        <f t="shared" si="1382"/>
        <v>0.546134138171249i</v>
      </c>
      <c r="T2637" t="str">
        <f t="shared" si="1383"/>
        <v>0.0418166564048278-0.084080622010123i</v>
      </c>
      <c r="U2637" t="e">
        <f t="shared" si="1384"/>
        <v>#DIV/0!</v>
      </c>
      <c r="V2637" t="str">
        <f t="shared" si="1385"/>
        <v>1.33333333333333E-06-0.000150929296436127i</v>
      </c>
      <c r="W2637" t="e">
        <f t="shared" si="1386"/>
        <v>#DIV/0!</v>
      </c>
      <c r="X2637" t="e">
        <f t="shared" si="1387"/>
        <v>#DIV/0!</v>
      </c>
      <c r="Y2637" t="str">
        <f t="shared" si="1388"/>
        <v>0.00083+0.70673268335156i</v>
      </c>
      <c r="Z2637" t="e">
        <f t="shared" si="1389"/>
        <v>#DIV/0!</v>
      </c>
      <c r="AA2637" t="e">
        <f t="shared" si="1390"/>
        <v>#DIV/0!</v>
      </c>
      <c r="AB2637" t="str">
        <f t="shared" si="1391"/>
        <v>0.257851414807724-0.518461044167096i</v>
      </c>
      <c r="AC2637" t="str">
        <f t="shared" si="1392"/>
        <v>0.851119791481718-0.0854475660281113i</v>
      </c>
      <c r="AD2637" t="str">
        <f t="shared" si="1393"/>
        <v>0.360477582065661-0.572961781705157i</v>
      </c>
      <c r="AE2637" t="e">
        <f t="shared" si="1394"/>
        <v>#DIV/0!</v>
      </c>
      <c r="AF2637" t="str">
        <f t="shared" si="1395"/>
        <v>-19.3792198057264-0.649490357411005i</v>
      </c>
      <c r="AG2637" t="e">
        <f t="shared" si="1396"/>
        <v>#DIV/0!</v>
      </c>
      <c r="AH2637" t="e">
        <f t="shared" si="1397"/>
        <v>#DIV/0!</v>
      </c>
      <c r="AI2637" t="e">
        <f t="shared" si="1398"/>
        <v>#DIV/0!</v>
      </c>
      <c r="AJ2637" t="e">
        <f t="shared" si="1399"/>
        <v>#DIV/0!</v>
      </c>
      <c r="AK2637"/>
      <c r="AL2637"/>
      <c r="AM2637"/>
      <c r="AN2637"/>
    </row>
    <row r="2638" spans="1:40" x14ac:dyDescent="0.25">
      <c r="A2638"/>
      <c r="B2638">
        <f t="shared" si="1365"/>
        <v>704000</v>
      </c>
      <c r="C2638" s="186" t="str">
        <f t="shared" si="1368"/>
        <v>-1.98461361190461E-07+0.00447711932394589i</v>
      </c>
      <c r="D2638" s="158" t="str">
        <f t="shared" si="1369"/>
        <v>-7.66666818820376+0.0343245814835852i</v>
      </c>
      <c r="E2638" t="str">
        <f t="shared" si="1370"/>
        <v>7.9984765734498-0.110386102264552i</v>
      </c>
      <c r="F2638" t="str">
        <f t="shared" si="1371"/>
        <v>0.999200791466077+0.0000110209729755435i</v>
      </c>
      <c r="G2638">
        <f t="shared" si="1366"/>
        <v>1</v>
      </c>
      <c r="H2638" t="str">
        <f t="shared" si="1372"/>
        <v>11.7126732171587+0.682900003834886i</v>
      </c>
      <c r="I2638" t="str">
        <f t="shared" si="1373"/>
        <v>2764.60153515902i</v>
      </c>
      <c r="J2638" t="str">
        <f t="shared" si="1367"/>
        <v>-10344.5941030084+604.806348643668i</v>
      </c>
      <c r="K2638" t="str">
        <f t="shared" si="1374"/>
        <v>0.0155718414994542-0.266340424682184i</v>
      </c>
      <c r="L2638" t="str">
        <f t="shared" si="1375"/>
        <v>0.00201158910102791-0.0291698282001367i</v>
      </c>
      <c r="M2638" t="str">
        <f t="shared" si="1376"/>
        <v>0.0175834306004821-0.295510252882321i</v>
      </c>
      <c r="N2638" t="str">
        <f t="shared" si="1377"/>
        <v>-5.18700676564291i</v>
      </c>
      <c r="O2638" t="str">
        <f t="shared" si="1378"/>
        <v>0.456998512993416+0.889467458157861i</v>
      </c>
      <c r="P2638" t="str">
        <f t="shared" si="1379"/>
        <v>0.543001487006584-0.889467458157861i</v>
      </c>
      <c r="Q2638" t="str">
        <f t="shared" si="1380"/>
        <v>-0.543001487006584+6.07647422380077i</v>
      </c>
      <c r="R2638" t="str">
        <f t="shared" si="1381"/>
        <v>-0.153141410937429-0.075676363662355i</v>
      </c>
      <c r="S2638" t="str">
        <f t="shared" si="1382"/>
        <v>0.546911000387708i</v>
      </c>
      <c r="T2638" t="str">
        <f t="shared" si="1383"/>
        <v>0.0413882357562826-0.0837547222565744i</v>
      </c>
      <c r="U2638" t="e">
        <f t="shared" si="1384"/>
        <v>#DIV/0!</v>
      </c>
      <c r="V2638" t="str">
        <f t="shared" si="1385"/>
        <v>1.33333333333333E-06-0.000150714908230962i</v>
      </c>
      <c r="W2638" t="e">
        <f t="shared" si="1386"/>
        <v>#DIV/0!</v>
      </c>
      <c r="X2638" t="e">
        <f t="shared" si="1387"/>
        <v>#DIV/0!</v>
      </c>
      <c r="Y2638" t="str">
        <f t="shared" si="1388"/>
        <v>0.00083+0.707737993000708i</v>
      </c>
      <c r="Z2638" t="e">
        <f t="shared" si="1389"/>
        <v>#DIV/0!</v>
      </c>
      <c r="AA2638" t="e">
        <f t="shared" si="1390"/>
        <v>#DIV/0!</v>
      </c>
      <c r="AB2638" t="str">
        <f t="shared" si="1391"/>
        <v>0.255209671544208-0.516451469041709i</v>
      </c>
      <c r="AC2638" t="str">
        <f t="shared" si="1392"/>
        <v>0.851870757330208-0.0844980631404549i</v>
      </c>
      <c r="AD2638" t="str">
        <f t="shared" si="1393"/>
        <v>0.356217739001854-0.57092200413596i</v>
      </c>
      <c r="AE2638" t="e">
        <f t="shared" si="1394"/>
        <v>#DIV/0!</v>
      </c>
      <c r="AF2638" t="str">
        <f t="shared" si="1395"/>
        <v>-19.3793414053625-0.648575422351301i</v>
      </c>
      <c r="AG2638" t="e">
        <f t="shared" si="1396"/>
        <v>#DIV/0!</v>
      </c>
      <c r="AH2638" t="e">
        <f t="shared" si="1397"/>
        <v>#DIV/0!</v>
      </c>
      <c r="AI2638" t="e">
        <f t="shared" si="1398"/>
        <v>#DIV/0!</v>
      </c>
      <c r="AJ2638" t="e">
        <f t="shared" si="1399"/>
        <v>#DIV/0!</v>
      </c>
      <c r="AK2638"/>
      <c r="AL2638"/>
      <c r="AM2638"/>
      <c r="AN2638"/>
    </row>
    <row r="2639" spans="1:40" x14ac:dyDescent="0.25">
      <c r="A2639"/>
      <c r="B2639">
        <f t="shared" si="1365"/>
        <v>705000</v>
      </c>
      <c r="C2639" s="186" t="str">
        <f t="shared" si="1368"/>
        <v>-1.97898749536381E-07+0.00447076880010704i</v>
      </c>
      <c r="D2639" s="158" t="str">
        <f t="shared" si="1369"/>
        <v>-7.66666818389042+0.034275894134154i</v>
      </c>
      <c r="E2639" t="str">
        <f t="shared" si="1370"/>
        <v>7.99847224328675-0.110542840860275i</v>
      </c>
      <c r="F2639" t="str">
        <f t="shared" si="1371"/>
        <v>0.99920079189805+0.0000110366218013109i</v>
      </c>
      <c r="G2639">
        <f t="shared" si="1366"/>
        <v>1</v>
      </c>
      <c r="H2639" t="str">
        <f t="shared" si="1372"/>
        <v>11.7127943067326+0.681938944729169i</v>
      </c>
      <c r="I2639" t="str">
        <f t="shared" si="1373"/>
        <v>2768.52852597601i</v>
      </c>
      <c r="J2639" t="str">
        <f t="shared" si="1367"/>
        <v>-10374.0058695598+605.665448570719i</v>
      </c>
      <c r="K2639" t="str">
        <f t="shared" si="1374"/>
        <v>0.0155278388683391-0.265965132965513i</v>
      </c>
      <c r="L2639" t="str">
        <f t="shared" si="1375"/>
        <v>0.00200591342759578-0.0291288434039046i</v>
      </c>
      <c r="M2639" t="str">
        <f t="shared" si="1376"/>
        <v>0.0175337522959349-0.295093976369418i</v>
      </c>
      <c r="N2639" t="str">
        <f t="shared" si="1377"/>
        <v>-5.19437467298047i</v>
      </c>
      <c r="O2639" t="str">
        <f t="shared" si="1378"/>
        <v>0.463539563243088+0.886076223193246i</v>
      </c>
      <c r="P2639" t="str">
        <f t="shared" si="1379"/>
        <v>0.536460436756912-0.886076223193246i</v>
      </c>
      <c r="Q2639" t="str">
        <f t="shared" si="1380"/>
        <v>-0.536460436756912+6.08045089617372i</v>
      </c>
      <c r="R2639" t="str">
        <f t="shared" si="1381"/>
        <v>-0.152323741023742-0.0747880023840055i</v>
      </c>
      <c r="S2639" t="str">
        <f t="shared" si="1382"/>
        <v>0.547687862604169i</v>
      </c>
      <c r="T2639" t="str">
        <f t="shared" si="1383"/>
        <v>0.0409604811741315-0.0834258641451642i</v>
      </c>
      <c r="U2639" t="e">
        <f t="shared" si="1384"/>
        <v>#DIV/0!</v>
      </c>
      <c r="V2639" t="str">
        <f t="shared" si="1385"/>
        <v>1.33333333333333E-06-0.000150501128219286i</v>
      </c>
      <c r="W2639" t="e">
        <f t="shared" si="1386"/>
        <v>#DIV/0!</v>
      </c>
      <c r="X2639" t="e">
        <f t="shared" si="1387"/>
        <v>#DIV/0!</v>
      </c>
      <c r="Y2639" t="str">
        <f t="shared" si="1388"/>
        <v>0.00083+0.708743302649857i</v>
      </c>
      <c r="Z2639" t="e">
        <f t="shared" si="1389"/>
        <v>#DIV/0!</v>
      </c>
      <c r="AA2639" t="e">
        <f t="shared" si="1390"/>
        <v>#DIV/0!</v>
      </c>
      <c r="AB2639" t="str">
        <f t="shared" si="1391"/>
        <v>0.25257203540395-0.514423651980556i</v>
      </c>
      <c r="AC2639" t="str">
        <f t="shared" si="1392"/>
        <v>0.852625214504233-0.0835522631360663i</v>
      </c>
      <c r="AD2639" t="str">
        <f t="shared" si="1393"/>
        <v>0.351972595905102-0.568849638481341i</v>
      </c>
      <c r="AE2639" t="e">
        <f t="shared" si="1394"/>
        <v>#DIV/0!</v>
      </c>
      <c r="AF2639" t="str">
        <f t="shared" si="1395"/>
        <v>-19.379462490623-0.647663050595015i</v>
      </c>
      <c r="AG2639" t="e">
        <f t="shared" si="1396"/>
        <v>#DIV/0!</v>
      </c>
      <c r="AH2639" t="e">
        <f t="shared" si="1397"/>
        <v>#DIV/0!</v>
      </c>
      <c r="AI2639" t="e">
        <f t="shared" si="1398"/>
        <v>#DIV/0!</v>
      </c>
      <c r="AJ2639" t="e">
        <f t="shared" si="1399"/>
        <v>#DIV/0!</v>
      </c>
      <c r="AK2639"/>
      <c r="AL2639"/>
      <c r="AM2639"/>
      <c r="AN2639"/>
    </row>
    <row r="2640" spans="1:40" x14ac:dyDescent="0.25">
      <c r="A2640"/>
      <c r="B2640">
        <f t="shared" si="1365"/>
        <v>706000</v>
      </c>
      <c r="C2640" s="186" t="str">
        <f t="shared" si="1368"/>
        <v>-1.97338526889842E-07+0.00446443626642061i</v>
      </c>
      <c r="D2640" s="158" t="str">
        <f t="shared" si="1369"/>
        <v>-7.6666681795954+0.0342273447092247i</v>
      </c>
      <c r="E2640" t="str">
        <f t="shared" si="1370"/>
        <v>7.99846790698196-0.110699579201222i</v>
      </c>
      <c r="F2640" t="str">
        <f t="shared" si="1371"/>
        <v>0.999200792330641+0.0000110522706016823i</v>
      </c>
      <c r="G2640">
        <f t="shared" si="1366"/>
        <v>1</v>
      </c>
      <c r="H2640" t="str">
        <f t="shared" si="1372"/>
        <v>11.7129148848058+0.680980576140335i</v>
      </c>
      <c r="I2640" t="str">
        <f t="shared" si="1373"/>
        <v>2772.45551679299i</v>
      </c>
      <c r="J2640" t="str">
        <f t="shared" si="1367"/>
        <v>-10403.4593845378+606.52454849777i</v>
      </c>
      <c r="K2640" t="str">
        <f t="shared" si="1374"/>
        <v>0.0154840222880479-0.265590893859058i</v>
      </c>
      <c r="L2640" t="str">
        <f t="shared" si="1375"/>
        <v>0.00200026170332559-0.0290879730650244i</v>
      </c>
      <c r="M2640" t="str">
        <f t="shared" si="1376"/>
        <v>0.0174842839913735-0.294678866924082i</v>
      </c>
      <c r="N2640" t="str">
        <f t="shared" si="1377"/>
        <v>-5.20174258031803i</v>
      </c>
      <c r="O2640" t="str">
        <f t="shared" si="1378"/>
        <v>0.470055449870734+0.882636886860515i</v>
      </c>
      <c r="P2640" t="str">
        <f t="shared" si="1379"/>
        <v>0.529944550129266-0.882636886860515i</v>
      </c>
      <c r="Q2640" t="str">
        <f t="shared" si="1380"/>
        <v>-0.529944550129266+6.08437946717854i</v>
      </c>
      <c r="R2640" t="str">
        <f t="shared" si="1381"/>
        <v>-0.151502975736004-0.0739034072801051i</v>
      </c>
      <c r="S2640" t="str">
        <f t="shared" si="1382"/>
        <v>0.548464724820628i</v>
      </c>
      <c r="T2640" t="str">
        <f t="shared" si="1383"/>
        <v>0.0405334119371896-0.0830940378965537i</v>
      </c>
      <c r="U2640" t="e">
        <f t="shared" si="1384"/>
        <v>#DIV/0!</v>
      </c>
      <c r="V2640" t="str">
        <f t="shared" si="1385"/>
        <v>1.33333333333333E-06-0.00015028795381671i</v>
      </c>
      <c r="W2640" t="e">
        <f t="shared" si="1386"/>
        <v>#DIV/0!</v>
      </c>
      <c r="X2640" t="e">
        <f t="shared" si="1387"/>
        <v>#DIV/0!</v>
      </c>
      <c r="Y2640" t="str">
        <f t="shared" si="1388"/>
        <v>0.00083+0.709748612299006i</v>
      </c>
      <c r="Z2640" t="e">
        <f t="shared" si="1389"/>
        <v>#DIV/0!</v>
      </c>
      <c r="AA2640" t="e">
        <f t="shared" si="1390"/>
        <v>#DIV/0!</v>
      </c>
      <c r="AB2640" t="str">
        <f t="shared" si="1391"/>
        <v>0.249938625264692-0.512377532681915i</v>
      </c>
      <c r="AC2640" t="str">
        <f t="shared" si="1392"/>
        <v>0.853383167136478-0.082610185185772i</v>
      </c>
      <c r="AD2640" t="str">
        <f t="shared" si="1393"/>
        <v>0.347742408268166-0.566744794792264i</v>
      </c>
      <c r="AE2640" t="e">
        <f t="shared" si="1394"/>
        <v>#DIV/0!</v>
      </c>
      <c r="AF2640" t="str">
        <f t="shared" si="1395"/>
        <v>-19.3795830644012-0.64675323143111i</v>
      </c>
      <c r="AG2640" t="e">
        <f t="shared" si="1396"/>
        <v>#DIV/0!</v>
      </c>
      <c r="AH2640" t="e">
        <f t="shared" si="1397"/>
        <v>#DIV/0!</v>
      </c>
      <c r="AI2640" t="e">
        <f t="shared" si="1398"/>
        <v>#DIV/0!</v>
      </c>
      <c r="AJ2640" t="e">
        <f t="shared" si="1399"/>
        <v>#DIV/0!</v>
      </c>
      <c r="AK2640"/>
      <c r="AL2640"/>
      <c r="AM2640"/>
      <c r="AN2640"/>
    </row>
    <row r="2641" spans="1:40" x14ac:dyDescent="0.25">
      <c r="A2641"/>
      <c r="B2641">
        <f t="shared" si="1365"/>
        <v>707000</v>
      </c>
      <c r="C2641" s="186" t="str">
        <f t="shared" si="1368"/>
        <v>-1.96780679744099E-07+0.0044581216465493i</v>
      </c>
      <c r="D2641" s="158" t="str">
        <f t="shared" si="1369"/>
        <v>-7.66666817531855+0.0341789326235446i</v>
      </c>
      <c r="E2641" t="str">
        <f t="shared" si="1370"/>
        <v>7.99846356453545-0.110856317287033i</v>
      </c>
      <c r="F2641" t="str">
        <f t="shared" si="1371"/>
        <v>0.999200792763851+0.0000110679193766216i</v>
      </c>
      <c r="G2641">
        <f t="shared" si="1366"/>
        <v>1</v>
      </c>
      <c r="H2641" t="str">
        <f t="shared" si="1372"/>
        <v>11.7130349542513+0.680024886831406i</v>
      </c>
      <c r="I2641" t="str">
        <f t="shared" si="1373"/>
        <v>2776.38250760998i</v>
      </c>
      <c r="J2641" t="str">
        <f t="shared" si="1367"/>
        <v>-10432.9546479424+607.38364842482i</v>
      </c>
      <c r="K2641" t="str">
        <f t="shared" si="1374"/>
        <v>0.0154403907123015-0.265217702955485i</v>
      </c>
      <c r="L2641" t="str">
        <f t="shared" si="1375"/>
        <v>0.00199463379387717-0.0290472167070465i</v>
      </c>
      <c r="M2641" t="str">
        <f t="shared" si="1376"/>
        <v>0.0174350245061787-0.294264919662532i</v>
      </c>
      <c r="N2641" t="str">
        <f t="shared" si="1377"/>
        <v>-5.20911048765559i</v>
      </c>
      <c r="O2641" t="str">
        <f t="shared" si="1378"/>
        <v>0.476545819156149+0.879149635866839i</v>
      </c>
      <c r="P2641" t="str">
        <f t="shared" si="1379"/>
        <v>0.523454180843851-0.879149635866839i</v>
      </c>
      <c r="Q2641" t="str">
        <f t="shared" si="1380"/>
        <v>-0.523454180843851+6.08826012352243i</v>
      </c>
      <c r="R2641" t="str">
        <f t="shared" si="1381"/>
        <v>-0.150679110515042-0.0730225978290991i</v>
      </c>
      <c r="S2641" t="str">
        <f t="shared" si="1382"/>
        <v>0.549241587037087i</v>
      </c>
      <c r="T2641" t="str">
        <f t="shared" si="1383"/>
        <v>0.0401070475212253-0.0827592337926183i</v>
      </c>
      <c r="U2641" t="e">
        <f t="shared" si="1384"/>
        <v>#DIV/0!</v>
      </c>
      <c r="V2641" t="str">
        <f t="shared" si="1385"/>
        <v>1.33333333333333E-06-0.000150075382453461i</v>
      </c>
      <c r="W2641" t="e">
        <f t="shared" si="1386"/>
        <v>#DIV/0!</v>
      </c>
      <c r="X2641" t="e">
        <f t="shared" si="1387"/>
        <v>#DIV/0!</v>
      </c>
      <c r="Y2641" t="str">
        <f t="shared" si="1388"/>
        <v>0.00083+0.710753921948155i</v>
      </c>
      <c r="Z2641" t="e">
        <f t="shared" si="1389"/>
        <v>#DIV/0!</v>
      </c>
      <c r="AA2641" t="e">
        <f t="shared" si="1390"/>
        <v>#DIV/0!</v>
      </c>
      <c r="AB2641" t="str">
        <f t="shared" si="1391"/>
        <v>0.24730956121864-0.510313051221527i</v>
      </c>
      <c r="AC2641" t="str">
        <f t="shared" si="1392"/>
        <v>0.854144619240015-0.0816718487176493i</v>
      </c>
      <c r="AD2641" t="str">
        <f t="shared" si="1393"/>
        <v>0.34352743070842-0.564607585187904i</v>
      </c>
      <c r="AE2641" t="e">
        <f t="shared" si="1394"/>
        <v>#DIV/0!</v>
      </c>
      <c r="AF2641" t="str">
        <f t="shared" si="1395"/>
        <v>-19.3797031295699-0.645845954207861i</v>
      </c>
      <c r="AG2641" t="e">
        <f t="shared" si="1396"/>
        <v>#DIV/0!</v>
      </c>
      <c r="AH2641" t="e">
        <f t="shared" si="1397"/>
        <v>#DIV/0!</v>
      </c>
      <c r="AI2641" t="e">
        <f t="shared" si="1398"/>
        <v>#DIV/0!</v>
      </c>
      <c r="AJ2641" t="e">
        <f t="shared" si="1399"/>
        <v>#DIV/0!</v>
      </c>
      <c r="AK2641"/>
      <c r="AL2641"/>
      <c r="AM2641"/>
      <c r="AN2641"/>
    </row>
    <row r="2642" spans="1:40" x14ac:dyDescent="0.25">
      <c r="A2642"/>
      <c r="B2642">
        <f t="shared" si="1365"/>
        <v>708000</v>
      </c>
      <c r="C2642" s="186" t="str">
        <f t="shared" si="1368"/>
        <v>-1.96225194687728E-07+0.00445182486458713i</v>
      </c>
      <c r="D2642" s="158" t="str">
        <f t="shared" si="1369"/>
        <v>-7.66666817105979+0.034130657295168i</v>
      </c>
      <c r="E2642" t="str">
        <f t="shared" si="1370"/>
        <v>7.99845921594725-0.111013055117347i</v>
      </c>
      <c r="F2642" t="str">
        <f t="shared" si="1371"/>
        <v>0.999200793197669+0.0000110835681260927i</v>
      </c>
      <c r="G2642">
        <f t="shared" si="1366"/>
        <v>1</v>
      </c>
      <c r="H2642" t="str">
        <f t="shared" si="1372"/>
        <v>11.713154517922+0.67907186562766i</v>
      </c>
      <c r="I2642" t="str">
        <f t="shared" si="1373"/>
        <v>2780.30949842697i</v>
      </c>
      <c r="J2642" t="str">
        <f t="shared" si="1367"/>
        <v>-10462.4916597737+608.242748351871i</v>
      </c>
      <c r="K2642" t="str">
        <f t="shared" si="1374"/>
        <v>0.015396943102157-0.26484555587194i</v>
      </c>
      <c r="L2642" t="str">
        <f t="shared" si="1375"/>
        <v>0.00198902956584948-0.0290065738561486i</v>
      </c>
      <c r="M2642" t="str">
        <f t="shared" si="1376"/>
        <v>0.0173859726680065-0.293852129728089i</v>
      </c>
      <c r="N2642" t="str">
        <f t="shared" si="1377"/>
        <v>-5.21647839499316i</v>
      </c>
      <c r="O2642" t="str">
        <f t="shared" si="1378"/>
        <v>0.483010318764371+0.875614659520465i</v>
      </c>
      <c r="P2642" t="str">
        <f t="shared" si="1379"/>
        <v>0.516989681235629-0.875614659520465i</v>
      </c>
      <c r="Q2642" t="str">
        <f t="shared" si="1380"/>
        <v>-0.516989681235629+6.09209305451363i</v>
      </c>
      <c r="R2642" t="str">
        <f t="shared" si="1381"/>
        <v>-0.149852140942671-0.0721455937596952i</v>
      </c>
      <c r="S2642" t="str">
        <f t="shared" si="1382"/>
        <v>0.550018449253548i</v>
      </c>
      <c r="T2642" t="str">
        <f t="shared" si="1383"/>
        <v>0.039681407600184-0.082421442178612i</v>
      </c>
      <c r="U2642" t="e">
        <f t="shared" si="1384"/>
        <v>#DIV/0!</v>
      </c>
      <c r="V2642" t="str">
        <f t="shared" si="1385"/>
        <v>1.33333333333333E-06-0.000149863411574289i</v>
      </c>
      <c r="W2642" t="e">
        <f t="shared" si="1386"/>
        <v>#DIV/0!</v>
      </c>
      <c r="X2642" t="e">
        <f t="shared" si="1387"/>
        <v>#DIV/0!</v>
      </c>
      <c r="Y2642" t="str">
        <f t="shared" si="1388"/>
        <v>0.00083+0.711759231597304i</v>
      </c>
      <c r="Z2642" t="e">
        <f t="shared" si="1389"/>
        <v>#DIV/0!</v>
      </c>
      <c r="AA2642" t="e">
        <f t="shared" si="1390"/>
        <v>#DIV/0!</v>
      </c>
      <c r="AB2642" t="str">
        <f t="shared" si="1391"/>
        <v>0.244684964580003-0.50823014806594i</v>
      </c>
      <c r="AC2642" t="str">
        <f t="shared" si="1392"/>
        <v>0.854909574705262-0.0807372734176072i</v>
      </c>
      <c r="AD2642" t="str">
        <f t="shared" si="1393"/>
        <v>0.339327916950299-0.562438123847974i</v>
      </c>
      <c r="AE2642" t="e">
        <f t="shared" si="1394"/>
        <v>#DIV/0!</v>
      </c>
      <c r="AF2642" t="str">
        <f t="shared" si="1395"/>
        <v>-19.3798226889818-0.644941208332492i</v>
      </c>
      <c r="AG2642" t="e">
        <f t="shared" si="1396"/>
        <v>#DIV/0!</v>
      </c>
      <c r="AH2642" t="e">
        <f t="shared" si="1397"/>
        <v>#DIV/0!</v>
      </c>
      <c r="AI2642" t="e">
        <f t="shared" si="1398"/>
        <v>#DIV/0!</v>
      </c>
      <c r="AJ2642" t="e">
        <f t="shared" si="1399"/>
        <v>#DIV/0!</v>
      </c>
      <c r="AK2642"/>
      <c r="AL2642"/>
      <c r="AM2642"/>
      <c r="AN2642"/>
    </row>
    <row r="2643" spans="1:40" x14ac:dyDescent="0.25">
      <c r="A2643"/>
      <c r="B2643">
        <f t="shared" si="1365"/>
        <v>709000</v>
      </c>
      <c r="C2643" s="186" t="str">
        <f t="shared" si="1368"/>
        <v>-1.95672058403815E-07+0.00444554584505635i</v>
      </c>
      <c r="D2643" s="158" t="str">
        <f t="shared" si="1369"/>
        <v>-7.66666816681913+0.034082518145432i</v>
      </c>
      <c r="E2643" t="str">
        <f t="shared" si="1370"/>
        <v>7.99845486121738-0.111169792691803i</v>
      </c>
      <c r="F2643" t="str">
        <f t="shared" si="1371"/>
        <v>0.999200793632096+0.0000110992168500595i</v>
      </c>
      <c r="G2643">
        <f t="shared" si="1366"/>
        <v>1</v>
      </c>
      <c r="H2643" t="str">
        <f t="shared" si="1372"/>
        <v>11.7132735786512+0.678121501416164i</v>
      </c>
      <c r="I2643" t="str">
        <f t="shared" si="1373"/>
        <v>2784.23648924395i</v>
      </c>
      <c r="J2643" t="str">
        <f t="shared" si="1367"/>
        <v>-10492.0704200316+609.101848278922i</v>
      </c>
      <c r="K2643" t="str">
        <f t="shared" si="1374"/>
        <v>0.0153536784259469-0.264474448249888i</v>
      </c>
      <c r="L2643" t="str">
        <f t="shared" si="1375"/>
        <v>0.0019834488867727-0.0289660440411175i</v>
      </c>
      <c r="M2643" t="str">
        <f t="shared" si="1376"/>
        <v>0.0173371273127196-0.293440492291005i</v>
      </c>
      <c r="N2643" t="str">
        <f t="shared" si="1377"/>
        <v>-5.22384630233072i</v>
      </c>
      <c r="O2643" t="str">
        <f t="shared" si="1378"/>
        <v>0.489448597764764+0.872032149720471i</v>
      </c>
      <c r="P2643" t="str">
        <f t="shared" si="1379"/>
        <v>0.510551402235236-0.872032149720471i</v>
      </c>
      <c r="Q2643" t="str">
        <f t="shared" si="1380"/>
        <v>-0.510551402235236+6.09587845205119i</v>
      </c>
      <c r="R2643" t="str">
        <f t="shared" si="1381"/>
        <v>-0.149022062744696-0.0712724150513124i</v>
      </c>
      <c r="S2643" t="str">
        <f t="shared" si="1382"/>
        <v>0.550795311470008i</v>
      </c>
      <c r="T2643" t="str">
        <f t="shared" si="1383"/>
        <v>0.0392565120474073-0.0820806534653679i</v>
      </c>
      <c r="U2643" t="e">
        <f t="shared" si="1384"/>
        <v>#DIV/0!</v>
      </c>
      <c r="V2643" t="str">
        <f t="shared" si="1385"/>
        <v>1.33333333333333E-06-0.00014965203863836i</v>
      </c>
      <c r="W2643" t="e">
        <f t="shared" si="1386"/>
        <v>#DIV/0!</v>
      </c>
      <c r="X2643" t="e">
        <f t="shared" si="1387"/>
        <v>#DIV/0!</v>
      </c>
      <c r="Y2643" t="str">
        <f t="shared" si="1388"/>
        <v>0.00083+0.712764541246452i</v>
      </c>
      <c r="Z2643" t="e">
        <f t="shared" si="1389"/>
        <v>#DIV/0!</v>
      </c>
      <c r="AA2643" t="e">
        <f t="shared" si="1390"/>
        <v>#DIV/0!</v>
      </c>
      <c r="AB2643" t="str">
        <f t="shared" si="1391"/>
        <v>0.242064957892516-0.506128764086078i</v>
      </c>
      <c r="AC2643" t="str">
        <f t="shared" si="1392"/>
        <v>0.855678037296874-0.0798064792299711i</v>
      </c>
      <c r="AD2643" t="str">
        <f t="shared" si="1393"/>
        <v>0.335144119807891-0.560236527004915i</v>
      </c>
      <c r="AE2643" t="e">
        <f t="shared" si="1394"/>
        <v>#DIV/0!</v>
      </c>
      <c r="AF2643" t="str">
        <f t="shared" si="1395"/>
        <v>-19.3799417454703-0.644038983270732i</v>
      </c>
      <c r="AG2643" t="e">
        <f t="shared" si="1396"/>
        <v>#DIV/0!</v>
      </c>
      <c r="AH2643" t="e">
        <f t="shared" si="1397"/>
        <v>#DIV/0!</v>
      </c>
      <c r="AI2643" t="e">
        <f t="shared" si="1398"/>
        <v>#DIV/0!</v>
      </c>
      <c r="AJ2643" t="e">
        <f t="shared" si="1399"/>
        <v>#DIV/0!</v>
      </c>
      <c r="AK2643"/>
      <c r="AL2643"/>
      <c r="AM2643"/>
      <c r="AN2643"/>
    </row>
    <row r="2644" spans="1:40" x14ac:dyDescent="0.25">
      <c r="A2644"/>
      <c r="B2644">
        <f t="shared" si="1365"/>
        <v>710000</v>
      </c>
      <c r="C2644" s="186" t="str">
        <f t="shared" si="1368"/>
        <v>-1.95121257669162E-07+0.00443928451290442i</v>
      </c>
      <c r="D2644" s="158" t="str">
        <f t="shared" si="1369"/>
        <v>-7.66666816259633+0.0340345145989339i</v>
      </c>
      <c r="E2644" t="str">
        <f t="shared" si="1370"/>
        <v>7.99845050034584-0.11132653001004i</v>
      </c>
      <c r="F2644" t="str">
        <f t="shared" si="1371"/>
        <v>0.999200794067141+0.0000111148655484864i</v>
      </c>
      <c r="G2644">
        <f t="shared" si="1366"/>
        <v>1</v>
      </c>
      <c r="H2644" t="str">
        <f t="shared" si="1372"/>
        <v>11.7133921392518+0.67717378314536i</v>
      </c>
      <c r="I2644" t="str">
        <f t="shared" si="1373"/>
        <v>2788.16348006094i</v>
      </c>
      <c r="J2644" t="str">
        <f t="shared" si="1367"/>
        <v>-10521.690928716+609.960948205972i</v>
      </c>
      <c r="K2644" t="str">
        <f t="shared" si="1374"/>
        <v>0.0153105956592182-0.264104375754949i</v>
      </c>
      <c r="L2644" t="str">
        <f t="shared" si="1375"/>
        <v>0.00197789162510061-0.0289256267933318i</v>
      </c>
      <c r="M2644" t="str">
        <f t="shared" si="1376"/>
        <v>0.0172884872843188-0.293030002548281i</v>
      </c>
      <c r="N2644" t="str">
        <f t="shared" si="1377"/>
        <v>-5.23121420966828i</v>
      </c>
      <c r="O2644" t="str">
        <f t="shared" si="1378"/>
        <v>0.495860306650129+0.868402300946307i</v>
      </c>
      <c r="P2644" t="str">
        <f t="shared" si="1379"/>
        <v>0.504139693349871-0.868402300946307i</v>
      </c>
      <c r="Q2644" t="str">
        <f t="shared" si="1380"/>
        <v>-0.504139693349871+6.09961651061459i</v>
      </c>
      <c r="R2644" t="str">
        <f t="shared" si="1381"/>
        <v>-0.148188871793938-0.0704030819344974i</v>
      </c>
      <c r="S2644" t="str">
        <f t="shared" si="1382"/>
        <v>0.551572173686467i</v>
      </c>
      <c r="T2644" t="str">
        <f t="shared" si="1383"/>
        <v>0.0388323809368372-0.0817368581315276i</v>
      </c>
      <c r="U2644" t="e">
        <f t="shared" si="1384"/>
        <v>#DIV/0!</v>
      </c>
      <c r="V2644" t="str">
        <f t="shared" si="1385"/>
        <v>1.33333333333333E-06-0.000149441261119151i</v>
      </c>
      <c r="W2644" t="e">
        <f t="shared" si="1386"/>
        <v>#DIV/0!</v>
      </c>
      <c r="X2644" t="e">
        <f t="shared" si="1387"/>
        <v>#DIV/0!</v>
      </c>
      <c r="Y2644" t="str">
        <f t="shared" si="1388"/>
        <v>0.00083+0.713769850895601i</v>
      </c>
      <c r="Z2644" t="e">
        <f t="shared" si="1389"/>
        <v>#DIV/0!</v>
      </c>
      <c r="AA2644" t="e">
        <f t="shared" si="1390"/>
        <v>#DIV/0!</v>
      </c>
      <c r="AB2644" t="str">
        <f t="shared" si="1391"/>
        <v>0.239449664936864-0.504008840570988i</v>
      </c>
      <c r="AC2644" t="str">
        <f t="shared" si="1392"/>
        <v>0.856450010650623-0.0788794863580301i</v>
      </c>
      <c r="AD2644" t="str">
        <f t="shared" si="1393"/>
        <v>0.330976291167525-0.558002912935874i</v>
      </c>
      <c r="AE2644" t="e">
        <f t="shared" si="1394"/>
        <v>#DIV/0!</v>
      </c>
      <c r="AF2644" t="str">
        <f t="shared" si="1395"/>
        <v>-19.3800603018481-0.643139268546426i</v>
      </c>
      <c r="AG2644" t="e">
        <f t="shared" si="1396"/>
        <v>#DIV/0!</v>
      </c>
      <c r="AH2644" t="e">
        <f t="shared" si="1397"/>
        <v>#DIV/0!</v>
      </c>
      <c r="AI2644" t="e">
        <f t="shared" si="1398"/>
        <v>#DIV/0!</v>
      </c>
      <c r="AJ2644" t="e">
        <f t="shared" si="1399"/>
        <v>#DIV/0!</v>
      </c>
      <c r="AK2644"/>
      <c r="AL2644"/>
      <c r="AM2644"/>
      <c r="AN2644"/>
    </row>
    <row r="2645" spans="1:40" x14ac:dyDescent="0.25">
      <c r="A2645"/>
      <c r="B2645">
        <f t="shared" si="1365"/>
        <v>711000</v>
      </c>
      <c r="C2645" s="186" t="str">
        <f t="shared" si="1368"/>
        <v>-1.94572779353496E-07+0.00443304079350106i</v>
      </c>
      <c r="D2645" s="158" t="str">
        <f t="shared" si="1369"/>
        <v>-7.66666815839132+0.0339866460835081i</v>
      </c>
      <c r="E2645" t="str">
        <f t="shared" si="1370"/>
        <v>7.99844613333268-0.111483267071697i</v>
      </c>
      <c r="F2645" t="str">
        <f t="shared" si="1371"/>
        <v>0.999200794502795+0.0000111305142213372i</v>
      </c>
      <c r="G2645">
        <f t="shared" si="1366"/>
        <v>1</v>
      </c>
      <c r="H2645" t="str">
        <f t="shared" si="1372"/>
        <v>11.7135102025175+0.676228699824636i</v>
      </c>
      <c r="I2645" t="str">
        <f t="shared" si="1373"/>
        <v>2792.09047087793i</v>
      </c>
      <c r="J2645" t="str">
        <f t="shared" si="1367"/>
        <v>-10551.3531858271+610.820048133023i</v>
      </c>
      <c r="K2645" t="str">
        <f t="shared" si="1374"/>
        <v>0.0152676937846706-0.263735334076713i</v>
      </c>
      <c r="L2645" t="str">
        <f t="shared" si="1375"/>
        <v>0.00197235765020281-0.0288853216467444i</v>
      </c>
      <c r="M2645" t="str">
        <f t="shared" si="1376"/>
        <v>0.0172400514348734-0.292620655723457i</v>
      </c>
      <c r="N2645" t="str">
        <f t="shared" si="1377"/>
        <v>-5.23858211700584i</v>
      </c>
      <c r="O2645" t="str">
        <f t="shared" si="1378"/>
        <v>0.502245097355636+0.864725310247264i</v>
      </c>
      <c r="P2645" t="str">
        <f t="shared" si="1379"/>
        <v>0.497754902644364-0.864725310247264i</v>
      </c>
      <c r="Q2645" t="str">
        <f t="shared" si="1380"/>
        <v>-0.497754902644364+6.1033074272531i</v>
      </c>
      <c r="R2645" t="str">
        <f t="shared" si="1381"/>
        <v>-0.147352564113321-0.0695376148913333i</v>
      </c>
      <c r="S2645" t="str">
        <f t="shared" si="1382"/>
        <v>0.552349035902926i</v>
      </c>
      <c r="T2645" t="str">
        <f t="shared" si="1383"/>
        <v>0.0384090345442169-0.081390046725817i</v>
      </c>
      <c r="U2645" t="e">
        <f t="shared" si="1384"/>
        <v>#DIV/0!</v>
      </c>
      <c r="V2645" t="str">
        <f t="shared" si="1385"/>
        <v>1.33333333333333E-06-0.000149231076504356i</v>
      </c>
      <c r="W2645" t="e">
        <f t="shared" si="1386"/>
        <v>#DIV/0!</v>
      </c>
      <c r="X2645" t="e">
        <f t="shared" si="1387"/>
        <v>#DIV/0!</v>
      </c>
      <c r="Y2645" t="str">
        <f t="shared" si="1388"/>
        <v>0.00083+0.71477516054475i</v>
      </c>
      <c r="Z2645" t="e">
        <f t="shared" si="1389"/>
        <v>#DIV/0!</v>
      </c>
      <c r="AA2645" t="e">
        <f t="shared" si="1390"/>
        <v>#DIV/0!</v>
      </c>
      <c r="AB2645" t="str">
        <f t="shared" si="1391"/>
        <v>0.236839210738085-0.501870319241875i</v>
      </c>
      <c r="AC2645" t="str">
        <f t="shared" si="1392"/>
        <v>0.857225498270221-0.0779563152645707i</v>
      </c>
      <c r="AD2645" t="str">
        <f t="shared" si="1393"/>
        <v>0.326824681970504-0.555737401954611i</v>
      </c>
      <c r="AE2645" t="e">
        <f t="shared" si="1394"/>
        <v>#DIV/0!</v>
      </c>
      <c r="AF2645" t="str">
        <f t="shared" si="1395"/>
        <v>-19.3801783609088-0.642242053741128i</v>
      </c>
      <c r="AG2645" t="e">
        <f t="shared" si="1396"/>
        <v>#DIV/0!</v>
      </c>
      <c r="AH2645" t="e">
        <f t="shared" si="1397"/>
        <v>#DIV/0!</v>
      </c>
      <c r="AI2645" t="e">
        <f t="shared" si="1398"/>
        <v>#DIV/0!</v>
      </c>
      <c r="AJ2645" t="e">
        <f t="shared" si="1399"/>
        <v>#DIV/0!</v>
      </c>
      <c r="AK2645"/>
      <c r="AL2645"/>
      <c r="AM2645"/>
      <c r="AN2645"/>
    </row>
    <row r="2646" spans="1:40" x14ac:dyDescent="0.25">
      <c r="A2646"/>
      <c r="B2646">
        <f t="shared" si="1365"/>
        <v>712000</v>
      </c>
      <c r="C2646" s="186" t="str">
        <f t="shared" si="1368"/>
        <v>-1.94026610418687E-07+0.00442681461263526i</v>
      </c>
      <c r="D2646" s="158" t="str">
        <f t="shared" si="1369"/>
        <v>-7.66666815420401+0.0339389120302037i</v>
      </c>
      <c r="E2646" t="str">
        <f t="shared" si="1370"/>
        <v>7.99844176017789-0.111640003876413i</v>
      </c>
      <c r="F2646" t="str">
        <f t="shared" si="1371"/>
        <v>0.999200794939058+0.0000111461628685757i</v>
      </c>
      <c r="G2646">
        <f t="shared" si="1366"/>
        <v>1</v>
      </c>
      <c r="H2646" t="str">
        <f t="shared" si="1372"/>
        <v>11.7136277712224+0.675286240523942i</v>
      </c>
      <c r="I2646" t="str">
        <f t="shared" si="1373"/>
        <v>2796.01746169492i</v>
      </c>
      <c r="J2646" t="str">
        <f t="shared" si="1367"/>
        <v>-10581.0571913649+611.679148060073i</v>
      </c>
      <c r="K2646" t="str">
        <f t="shared" si="1374"/>
        <v>0.0152249717920981-0.263367318928594i</v>
      </c>
      <c r="L2646" t="str">
        <f t="shared" si="1375"/>
        <v>0.00196684683235698-0.0288451281378635i</v>
      </c>
      <c r="M2646" t="str">
        <f t="shared" si="1376"/>
        <v>0.0171918186244551-0.292212447066457i</v>
      </c>
      <c r="N2646" t="str">
        <f t="shared" si="1377"/>
        <v>-5.2459500243434i</v>
      </c>
      <c r="O2646" t="str">
        <f t="shared" si="1378"/>
        <v>0.508602623277731+0.861001377231774i</v>
      </c>
      <c r="P2646" t="str">
        <f t="shared" si="1379"/>
        <v>0.491397376722269-0.861001377231774i</v>
      </c>
      <c r="Q2646" t="str">
        <f t="shared" si="1380"/>
        <v>-0.491397376722269+6.10695140157517i</v>
      </c>
      <c r="R2646" t="str">
        <f t="shared" si="1381"/>
        <v>-0.146513135878983-0.0686760346558197i</v>
      </c>
      <c r="S2646" t="str">
        <f t="shared" si="1382"/>
        <v>0.553125898119387i</v>
      </c>
      <c r="T2646" t="str">
        <f t="shared" si="1383"/>
        <v>0.0379864933482784-0.0810402098693502i</v>
      </c>
      <c r="U2646" t="e">
        <f t="shared" si="1384"/>
        <v>#DIV/0!</v>
      </c>
      <c r="V2646" t="str">
        <f t="shared" si="1385"/>
        <v>1.33333333333333E-06-0.000149021482295782i</v>
      </c>
      <c r="W2646" t="e">
        <f t="shared" si="1386"/>
        <v>#DIV/0!</v>
      </c>
      <c r="X2646" t="e">
        <f t="shared" si="1387"/>
        <v>#DIV/0!</v>
      </c>
      <c r="Y2646" t="str">
        <f t="shared" si="1388"/>
        <v>0.00083+0.715780470193898i</v>
      </c>
      <c r="Z2646" t="e">
        <f t="shared" si="1389"/>
        <v>#DIV/0!</v>
      </c>
      <c r="AA2646" t="e">
        <f t="shared" si="1390"/>
        <v>#DIV/0!</v>
      </c>
      <c r="AB2646" t="str">
        <f t="shared" si="1391"/>
        <v>0.234233721572894-0.499713142266304i</v>
      </c>
      <c r="AC2646" t="str">
        <f t="shared" si="1392"/>
        <v>0.858004503524107-0.0770369866723973i</v>
      </c>
      <c r="AD2646" t="str">
        <f t="shared" si="1393"/>
        <v>0.322689542195902-0.553440116403182i</v>
      </c>
      <c r="AE2646" t="e">
        <f t="shared" si="1394"/>
        <v>#DIV/0!</v>
      </c>
      <c r="AF2646" t="str">
        <f t="shared" si="1395"/>
        <v>-19.3802959254264-0.641347328493738i</v>
      </c>
      <c r="AG2646" t="e">
        <f t="shared" si="1396"/>
        <v>#DIV/0!</v>
      </c>
      <c r="AH2646" t="e">
        <f t="shared" si="1397"/>
        <v>#DIV/0!</v>
      </c>
      <c r="AI2646" t="e">
        <f t="shared" si="1398"/>
        <v>#DIV/0!</v>
      </c>
      <c r="AJ2646" t="e">
        <f t="shared" si="1399"/>
        <v>#DIV/0!</v>
      </c>
      <c r="AK2646"/>
      <c r="AL2646"/>
      <c r="AM2646"/>
      <c r="AN2646"/>
    </row>
    <row r="2647" spans="1:40" x14ac:dyDescent="0.25">
      <c r="A2647"/>
      <c r="B2647">
        <f t="shared" si="1365"/>
        <v>713000</v>
      </c>
      <c r="C2647" s="186" t="str">
        <f t="shared" si="1368"/>
        <v>-1.93482737917969E-07+0.0044206058965123i</v>
      </c>
      <c r="D2647" s="158" t="str">
        <f t="shared" si="1369"/>
        <v>-7.66666815003434+0.033891311873261i</v>
      </c>
      <c r="E2647" t="str">
        <f t="shared" si="1370"/>
        <v>7.99843738088151-0.111796740423828i</v>
      </c>
      <c r="F2647" t="str">
        <f t="shared" si="1371"/>
        <v>0.999200795375939+0.0000111618114901665i</v>
      </c>
      <c r="G2647">
        <f t="shared" si="1366"/>
        <v>1</v>
      </c>
      <c r="H2647" t="str">
        <f t="shared" si="1372"/>
        <v>11.7137448481215+0.674346394373327i</v>
      </c>
      <c r="I2647" t="str">
        <f t="shared" si="1373"/>
        <v>2799.9444525119i</v>
      </c>
      <c r="J2647" t="str">
        <f t="shared" si="1367"/>
        <v>-10610.8029453292+612.538247987124i</v>
      </c>
      <c r="K2647" t="str">
        <f t="shared" si="1374"/>
        <v>0.0151824286783303-0.263000326047663i</v>
      </c>
      <c r="L2647" t="str">
        <f t="shared" si="1375"/>
        <v>0.00196135904274157-0.0288050458057373i</v>
      </c>
      <c r="M2647" t="str">
        <f t="shared" si="1376"/>
        <v>0.0171437877210719-0.2918053718534i</v>
      </c>
      <c r="N2647" t="str">
        <f t="shared" si="1377"/>
        <v>-5.25331793168096i</v>
      </c>
      <c r="O2647" t="str">
        <f t="shared" si="1378"/>
        <v>0.51493253929295+0.857230704056565i</v>
      </c>
      <c r="P2647" t="str">
        <f t="shared" si="1379"/>
        <v>0.48506746070705-0.857230704056565i</v>
      </c>
      <c r="Q2647" t="str">
        <f t="shared" si="1380"/>
        <v>-0.48506746070705+6.11054863573752i</v>
      </c>
      <c r="R2647" t="str">
        <f t="shared" si="1381"/>
        <v>-0.145670583423431-0.0678183622142326i</v>
      </c>
      <c r="S2647" t="str">
        <f t="shared" si="1382"/>
        <v>0.553902760335846i</v>
      </c>
      <c r="T2647" t="str">
        <f t="shared" si="1383"/>
        <v>0.0375647780319197-0.0806873382579716i</v>
      </c>
      <c r="U2647" t="e">
        <f t="shared" si="1384"/>
        <v>#DIV/0!</v>
      </c>
      <c r="V2647" t="str">
        <f t="shared" si="1385"/>
        <v>1.33333333333333E-06-0.000148812476009252i</v>
      </c>
      <c r="W2647" t="e">
        <f t="shared" si="1386"/>
        <v>#DIV/0!</v>
      </c>
      <c r="X2647" t="e">
        <f t="shared" si="1387"/>
        <v>#DIV/0!</v>
      </c>
      <c r="Y2647" t="str">
        <f t="shared" si="1388"/>
        <v>0.00083+0.716785779843047i</v>
      </c>
      <c r="Z2647" t="e">
        <f t="shared" si="1389"/>
        <v>#DIV/0!</v>
      </c>
      <c r="AA2647" t="e">
        <f t="shared" si="1390"/>
        <v>#DIV/0!</v>
      </c>
      <c r="AB2647" t="str">
        <f t="shared" si="1391"/>
        <v>0.231633324976943-0.497537252272647i</v>
      </c>
      <c r="AC2647" t="str">
        <f t="shared" si="1392"/>
        <v>0.858787029642192-0.0761215215648239i</v>
      </c>
      <c r="AD2647" t="str">
        <f t="shared" si="1393"/>
        <v>0.31857112084343-0.551111180643501i</v>
      </c>
      <c r="AE2647" t="e">
        <f t="shared" si="1394"/>
        <v>#DIV/0!</v>
      </c>
      <c r="AF2647" t="str">
        <f t="shared" si="1395"/>
        <v>-19.3804129981558-0.640455082500066i</v>
      </c>
      <c r="AG2647" t="e">
        <f t="shared" si="1396"/>
        <v>#DIV/0!</v>
      </c>
      <c r="AH2647" t="e">
        <f t="shared" si="1397"/>
        <v>#DIV/0!</v>
      </c>
      <c r="AI2647" t="e">
        <f t="shared" si="1398"/>
        <v>#DIV/0!</v>
      </c>
      <c r="AJ2647" t="e">
        <f t="shared" si="1399"/>
        <v>#DIV/0!</v>
      </c>
      <c r="AK2647"/>
      <c r="AL2647"/>
      <c r="AM2647"/>
      <c r="AN2647"/>
    </row>
    <row r="2648" spans="1:40" x14ac:dyDescent="0.25">
      <c r="A2648"/>
      <c r="B2648">
        <f t="shared" si="1365"/>
        <v>714000</v>
      </c>
      <c r="C2648" s="186" t="str">
        <f t="shared" si="1368"/>
        <v>-1.92941148995182E-07+0.00441441457175094i</v>
      </c>
      <c r="D2648" s="158" t="str">
        <f t="shared" si="1369"/>
        <v>-7.66666814588215+0.0338438450500906i</v>
      </c>
      <c r="E2648" t="str">
        <f t="shared" si="1370"/>
        <v>7.99843299544356-0.11195347671358i</v>
      </c>
      <c r="F2648" t="str">
        <f t="shared" si="1371"/>
        <v>0.999200795813438+0.0000111774600860733i</v>
      </c>
      <c r="G2648">
        <f t="shared" si="1366"/>
        <v>1</v>
      </c>
      <c r="H2648" t="str">
        <f t="shared" si="1372"/>
        <v>11.7138614359504+0.673409150562566i</v>
      </c>
      <c r="I2648" t="str">
        <f t="shared" si="1373"/>
        <v>2803.87144332889i</v>
      </c>
      <c r="J2648" t="str">
        <f t="shared" si="1367"/>
        <v>-10640.5904477201+613.397347914175i</v>
      </c>
      <c r="K2648" t="str">
        <f t="shared" si="1374"/>
        <v>0.0151400634471719-0.262634351194479i</v>
      </c>
      <c r="L2648" t="str">
        <f t="shared" si="1375"/>
        <v>0.00195589415342805-0.0287650741919347i</v>
      </c>
      <c r="M2648" t="str">
        <f t="shared" si="1376"/>
        <v>0.0170959576006-0.291399425386414i</v>
      </c>
      <c r="N2648" t="str">
        <f t="shared" si="1377"/>
        <v>-5.26068583901852i</v>
      </c>
      <c r="O2648" t="str">
        <f t="shared" si="1378"/>
        <v>0.521234501776658+0.853413495415698i</v>
      </c>
      <c r="P2648" t="str">
        <f t="shared" si="1379"/>
        <v>0.478765498223342-0.853413495415698i</v>
      </c>
      <c r="Q2648" t="str">
        <f t="shared" si="1380"/>
        <v>-0.478765498223342+6.11409933443422i</v>
      </c>
      <c r="R2648" t="str">
        <f t="shared" si="1381"/>
        <v>-0.144824903238732-0.0669646188054598i</v>
      </c>
      <c r="S2648" t="str">
        <f t="shared" si="1382"/>
        <v>0.554679622552306i</v>
      </c>
      <c r="T2648" t="str">
        <f t="shared" si="1383"/>
        <v>0.0371439094833715-0.0803314226646341i</v>
      </c>
      <c r="U2648" t="e">
        <f t="shared" si="1384"/>
        <v>#DIV/0!</v>
      </c>
      <c r="V2648" t="str">
        <f t="shared" si="1385"/>
        <v>1.33333333333333E-06-0.000148604055174505i</v>
      </c>
      <c r="W2648" t="e">
        <f t="shared" si="1386"/>
        <v>#DIV/0!</v>
      </c>
      <c r="X2648" t="e">
        <f t="shared" si="1387"/>
        <v>#DIV/0!</v>
      </c>
      <c r="Y2648" t="str">
        <f t="shared" si="1388"/>
        <v>0.00083+0.717791089492196i</v>
      </c>
      <c r="Z2648" t="e">
        <f t="shared" si="1389"/>
        <v>#DIV/0!</v>
      </c>
      <c r="AA2648" t="e">
        <f t="shared" si="1390"/>
        <v>#DIV/0!</v>
      </c>
      <c r="AB2648" t="str">
        <f t="shared" si="1391"/>
        <v>0.229038149752012-0.495342592364745i</v>
      </c>
      <c r="AC2648" t="str">
        <f t="shared" si="1392"/>
        <v>0.859573079712577-0.0752099411861427i</v>
      </c>
      <c r="AD2648" t="str">
        <f t="shared" si="1393"/>
        <v>0.314469665916394-0.548750721048722i</v>
      </c>
      <c r="AE2648" t="e">
        <f t="shared" si="1394"/>
        <v>#DIV/0!</v>
      </c>
      <c r="AF2648" t="str">
        <f t="shared" si="1395"/>
        <v>-19.3805295818326-0.639565305512475i</v>
      </c>
      <c r="AG2648" t="e">
        <f t="shared" si="1396"/>
        <v>#DIV/0!</v>
      </c>
      <c r="AH2648" t="e">
        <f t="shared" si="1397"/>
        <v>#DIV/0!</v>
      </c>
      <c r="AI2648" t="e">
        <f t="shared" si="1398"/>
        <v>#DIV/0!</v>
      </c>
      <c r="AJ2648" t="e">
        <f t="shared" si="1399"/>
        <v>#DIV/0!</v>
      </c>
      <c r="AK2648"/>
      <c r="AL2648"/>
      <c r="AM2648"/>
      <c r="AN2648"/>
    </row>
    <row r="2649" spans="1:40" x14ac:dyDescent="0.25">
      <c r="A2649"/>
      <c r="B2649">
        <f t="shared" ref="B2649:B2712" si="1400">B2648+1000</f>
        <v>715000</v>
      </c>
      <c r="C2649" s="186" t="str">
        <f t="shared" si="1368"/>
        <v>-0.000000192401830884+0.00440824056538043i</v>
      </c>
      <c r="D2649" s="158" t="str">
        <f t="shared" si="1369"/>
        <v>-7.66666814174737+0.03379651100125i</v>
      </c>
      <c r="E2649" t="str">
        <f t="shared" si="1370"/>
        <v>7.99842860386405-0.112110212745309i</v>
      </c>
      <c r="F2649" t="str">
        <f t="shared" si="1371"/>
        <v>0.999200796251536+0.0000111931086562599i</v>
      </c>
      <c r="G2649">
        <f t="shared" si="1366"/>
        <v>1</v>
      </c>
      <c r="H2649" t="str">
        <f t="shared" si="1372"/>
        <v>11.7139775374259+0.672474498340723i</v>
      </c>
      <c r="I2649" t="str">
        <f t="shared" si="1373"/>
        <v>2807.79843414588i</v>
      </c>
      <c r="J2649" t="str">
        <f t="shared" si="1367"/>
        <v>-10670.4196985377+614.256447841226i</v>
      </c>
      <c r="K2649" t="str">
        <f t="shared" si="1374"/>
        <v>0.0150978751093454-0.262269390152927i</v>
      </c>
      <c r="L2649" t="str">
        <f t="shared" si="1375"/>
        <v>0.00195045203737372-0.0287252128405297i</v>
      </c>
      <c r="M2649" t="str">
        <f t="shared" si="1376"/>
        <v>0.0170483271467191-0.290994602993457i</v>
      </c>
      <c r="N2649" t="str">
        <f t="shared" si="1377"/>
        <v>-5.26805374635608i</v>
      </c>
      <c r="O2649" t="str">
        <f t="shared" si="1378"/>
        <v>0.527508168621697+0.849549958529446i</v>
      </c>
      <c r="P2649" t="str">
        <f t="shared" si="1379"/>
        <v>0.472491831378303-0.849549958529446i</v>
      </c>
      <c r="Q2649" t="str">
        <f t="shared" si="1380"/>
        <v>-0.472491831378303+6.11760370488553i</v>
      </c>
      <c r="R2649" t="str">
        <f t="shared" si="1381"/>
        <v>-0.143976091979751-0.0661148259213151i</v>
      </c>
      <c r="S2649" t="str">
        <f t="shared" si="1382"/>
        <v>0.555456484768767i</v>
      </c>
      <c r="T2649" t="str">
        <f t="shared" si="1383"/>
        <v>0.0367239087973526-0.0799724539418172i</v>
      </c>
      <c r="U2649" t="e">
        <f t="shared" si="1384"/>
        <v>#DIV/0!</v>
      </c>
      <c r="V2649" t="str">
        <f t="shared" si="1385"/>
        <v>1.33333333333333E-06-0.0001483962173351i</v>
      </c>
      <c r="W2649" t="e">
        <f t="shared" si="1386"/>
        <v>#DIV/0!</v>
      </c>
      <c r="X2649" t="e">
        <f t="shared" si="1387"/>
        <v>#DIV/0!</v>
      </c>
      <c r="Y2649" t="str">
        <f t="shared" si="1388"/>
        <v>0.00083+0.718796399141345i</v>
      </c>
      <c r="Z2649" t="e">
        <f t="shared" si="1389"/>
        <v>#DIV/0!</v>
      </c>
      <c r="AA2649" t="e">
        <f t="shared" si="1390"/>
        <v>#DIV/0!</v>
      </c>
      <c r="AB2649" t="str">
        <f t="shared" si="1391"/>
        <v>0.226448325973139-0.493129106136817i</v>
      </c>
      <c r="AC2649" t="str">
        <f t="shared" si="1392"/>
        <v>0.860362656678216-0.0743022670420761i</v>
      </c>
      <c r="AD2649" t="str">
        <f t="shared" si="1393"/>
        <v>0.310385424404752-0.546358865994502i</v>
      </c>
      <c r="AE2649" t="e">
        <f t="shared" si="1394"/>
        <v>#DIV/0!</v>
      </c>
      <c r="AF2649" t="str">
        <f t="shared" si="1395"/>
        <v>-19.3806456791733-0.638677987339473i</v>
      </c>
      <c r="AG2649" t="e">
        <f t="shared" si="1396"/>
        <v>#DIV/0!</v>
      </c>
      <c r="AH2649" t="e">
        <f t="shared" si="1397"/>
        <v>#DIV/0!</v>
      </c>
      <c r="AI2649" t="e">
        <f t="shared" si="1398"/>
        <v>#DIV/0!</v>
      </c>
      <c r="AJ2649" t="e">
        <f t="shared" si="1399"/>
        <v>#DIV/0!</v>
      </c>
      <c r="AK2649"/>
      <c r="AL2649"/>
      <c r="AM2649"/>
      <c r="AN2649"/>
    </row>
    <row r="2650" spans="1:40" x14ac:dyDescent="0.25">
      <c r="A2650"/>
      <c r="B2650">
        <f t="shared" si="1400"/>
        <v>716000</v>
      </c>
      <c r="C2650" s="186" t="str">
        <f t="shared" si="1368"/>
        <v>-1.91864770907189E-07+0.00440208380483766i</v>
      </c>
      <c r="D2650" s="158" t="str">
        <f t="shared" si="1369"/>
        <v>-7.66666813762991+0.0337493091704221i</v>
      </c>
      <c r="E2650" t="str">
        <f t="shared" si="1370"/>
        <v>7.998424206143-0.112266948518653i</v>
      </c>
      <c r="F2650" t="str">
        <f t="shared" si="1371"/>
        <v>0.999200796690263+0.0000112087572006908i</v>
      </c>
      <c r="G2650">
        <f t="shared" si="1366"/>
        <v>1</v>
      </c>
      <c r="H2650" t="str">
        <f t="shared" si="1372"/>
        <v>11.7140931552459+0.671542427015783i</v>
      </c>
      <c r="I2650" t="str">
        <f t="shared" si="1373"/>
        <v>2811.72542496287i</v>
      </c>
      <c r="J2650" t="str">
        <f t="shared" si="1367"/>
        <v>-10700.2906977819+615.115547768276i</v>
      </c>
      <c r="K2650" t="str">
        <f t="shared" si="1374"/>
        <v>0.0150558626824346-0.261905438730069i</v>
      </c>
      <c r="L2650" t="str">
        <f t="shared" si="1375"/>
        <v>0.00194503256841427-0.028685461298084i</v>
      </c>
      <c r="M2650" t="str">
        <f t="shared" si="1376"/>
        <v>0.0170008952508489-0.290590900028153i</v>
      </c>
      <c r="N2650" t="str">
        <f t="shared" si="1377"/>
        <v>-5.27542165369364i</v>
      </c>
      <c r="O2650" t="str">
        <f t="shared" si="1378"/>
        <v>0.533753199256963+0.84564030313305i</v>
      </c>
      <c r="P2650" t="str">
        <f t="shared" si="1379"/>
        <v>0.466246800743037-0.84564030313305i</v>
      </c>
      <c r="Q2650" t="str">
        <f t="shared" si="1380"/>
        <v>-0.466246800743037+6.12106195682669i</v>
      </c>
      <c r="R2650" t="str">
        <f t="shared" si="1381"/>
        <v>-0.143124146467424-0.0652690053068245i</v>
      </c>
      <c r="S2650" t="str">
        <f t="shared" si="1382"/>
        <v>0.556233346985226i</v>
      </c>
      <c r="T2650" t="str">
        <f t="shared" si="1383"/>
        <v>0.0363047972762115-0.079610423023979i</v>
      </c>
      <c r="U2650" t="e">
        <f t="shared" si="1384"/>
        <v>#DIV/0!</v>
      </c>
      <c r="V2650" t="str">
        <f t="shared" si="1385"/>
        <v>1.33333333333333E-06-0.00014818896004832i</v>
      </c>
      <c r="W2650" t="e">
        <f t="shared" si="1386"/>
        <v>#DIV/0!</v>
      </c>
      <c r="X2650" t="e">
        <f t="shared" si="1387"/>
        <v>#DIV/0!</v>
      </c>
      <c r="Y2650" t="str">
        <f t="shared" si="1388"/>
        <v>0.00083+0.719801708790493i</v>
      </c>
      <c r="Z2650" t="e">
        <f t="shared" si="1389"/>
        <v>#DIV/0!</v>
      </c>
      <c r="AA2650" t="e">
        <f t="shared" si="1390"/>
        <v>#DIV/0!</v>
      </c>
      <c r="AB2650" t="str">
        <f t="shared" si="1391"/>
        <v>0.223863984995653-0.490896737688585i</v>
      </c>
      <c r="AC2650" t="str">
        <f t="shared" si="1392"/>
        <v>0.861155763333539-0.0733985209002028i</v>
      </c>
      <c r="AD2650" t="str">
        <f t="shared" si="1393"/>
        <v>0.306318642268239-0.543935745850097i</v>
      </c>
      <c r="AE2650" t="e">
        <f t="shared" si="1394"/>
        <v>#DIV/0!</v>
      </c>
      <c r="AF2650" t="str">
        <f t="shared" si="1395"/>
        <v>-19.3807612928758-0.637793117845361i</v>
      </c>
      <c r="AG2650" t="e">
        <f t="shared" si="1396"/>
        <v>#DIV/0!</v>
      </c>
      <c r="AH2650" t="e">
        <f t="shared" si="1397"/>
        <v>#DIV/0!</v>
      </c>
      <c r="AI2650" t="e">
        <f t="shared" si="1398"/>
        <v>#DIV/0!</v>
      </c>
      <c r="AJ2650" t="e">
        <f t="shared" si="1399"/>
        <v>#DIV/0!</v>
      </c>
      <c r="AK2650"/>
      <c r="AL2650"/>
      <c r="AM2650"/>
      <c r="AN2650"/>
    </row>
    <row r="2651" spans="1:40" x14ac:dyDescent="0.25">
      <c r="A2651"/>
      <c r="B2651">
        <f t="shared" si="1400"/>
        <v>717000</v>
      </c>
      <c r="C2651" s="186" t="str">
        <f t="shared" si="1368"/>
        <v>-1.91329956475857E-07+0.00439594421796437i</v>
      </c>
      <c r="D2651" s="158" t="str">
        <f t="shared" si="1369"/>
        <v>-7.6666681335297+0.0337022390043935i</v>
      </c>
      <c r="E2651" t="str">
        <f t="shared" si="1370"/>
        <v>7.99841980228044-0.112423684033252i</v>
      </c>
      <c r="F2651" t="str">
        <f t="shared" si="1371"/>
        <v>0.999200797129588+0.0000112244057193296i</v>
      </c>
      <c r="G2651">
        <f t="shared" si="1366"/>
        <v>1</v>
      </c>
      <c r="H2651" t="str">
        <f t="shared" si="1372"/>
        <v>11.7142082920898+0.67061292595421i</v>
      </c>
      <c r="I2651" t="str">
        <f t="shared" si="1373"/>
        <v>2815.65241577985i</v>
      </c>
      <c r="J2651" t="str">
        <f t="shared" si="1367"/>
        <v>-10730.2034454527+615.974647695327i</v>
      </c>
      <c r="K2651" t="str">
        <f t="shared" si="1374"/>
        <v>0.0150140251908264-0.261542492755974i</v>
      </c>
      <c r="L2651" t="str">
        <f t="shared" si="1375"/>
        <v>0.00193963562125647-0.028645819113629i</v>
      </c>
      <c r="M2651" t="str">
        <f t="shared" si="1376"/>
        <v>0.0169536608120829-0.290188311869603i</v>
      </c>
      <c r="N2651" t="str">
        <f t="shared" si="1377"/>
        <v>-5.2827895610312i</v>
      </c>
      <c r="O2651" t="str">
        <f t="shared" si="1378"/>
        <v>0.53996925466589+0.841684741465333i</v>
      </c>
      <c r="P2651" t="str">
        <f t="shared" si="1379"/>
        <v>0.46003074533411-0.841684741465333i</v>
      </c>
      <c r="Q2651" t="str">
        <f t="shared" si="1380"/>
        <v>-0.46003074533411+6.12447430249653i</v>
      </c>
      <c r="R2651" t="str">
        <f t="shared" si="1381"/>
        <v>-0.142269063692066-0.0644271789604895i</v>
      </c>
      <c r="S2651" t="str">
        <f t="shared" si="1382"/>
        <v>0.557010209201685i</v>
      </c>
      <c r="T2651" t="str">
        <f t="shared" si="1383"/>
        <v>0.0358865964310566-0.0792453209300455i</v>
      </c>
      <c r="U2651" t="e">
        <f t="shared" si="1384"/>
        <v>#DIV/0!</v>
      </c>
      <c r="V2651" t="str">
        <f t="shared" si="1385"/>
        <v>1.33333333333333E-06-0.000147982280885072i</v>
      </c>
      <c r="W2651" t="e">
        <f t="shared" si="1386"/>
        <v>#DIV/0!</v>
      </c>
      <c r="X2651" t="e">
        <f t="shared" si="1387"/>
        <v>#DIV/0!</v>
      </c>
      <c r="Y2651" t="str">
        <f t="shared" si="1388"/>
        <v>0.00083+0.720807018439642i</v>
      </c>
      <c r="Z2651" t="e">
        <f t="shared" si="1389"/>
        <v>#DIV/0!</v>
      </c>
      <c r="AA2651" t="e">
        <f t="shared" si="1390"/>
        <v>#DIV/0!</v>
      </c>
      <c r="AB2651" t="str">
        <f t="shared" si="1391"/>
        <v>0.221285259462147-0.488645431640616i</v>
      </c>
      <c r="AC2651" t="str">
        <f t="shared" si="1392"/>
        <v>0.861952402321051-0.0724987247903564i</v>
      </c>
      <c r="AD2651" t="str">
        <f t="shared" si="1393"/>
        <v>0.302269564419584-0.541481492969279i</v>
      </c>
      <c r="AE2651" t="e">
        <f t="shared" si="1394"/>
        <v>#DIV/0!</v>
      </c>
      <c r="AF2651" t="str">
        <f t="shared" si="1395"/>
        <v>-19.3808764256195-0.636910686949816i</v>
      </c>
      <c r="AG2651" t="e">
        <f t="shared" si="1396"/>
        <v>#DIV/0!</v>
      </c>
      <c r="AH2651" t="e">
        <f t="shared" si="1397"/>
        <v>#DIV/0!</v>
      </c>
      <c r="AI2651" t="e">
        <f t="shared" si="1398"/>
        <v>#DIV/0!</v>
      </c>
      <c r="AJ2651" t="e">
        <f t="shared" si="1399"/>
        <v>#DIV/0!</v>
      </c>
      <c r="AK2651"/>
      <c r="AL2651"/>
      <c r="AM2651"/>
      <c r="AN2651"/>
    </row>
    <row r="2652" spans="1:40" x14ac:dyDescent="0.25">
      <c r="A2652"/>
      <c r="B2652">
        <f t="shared" si="1400"/>
        <v>718000</v>
      </c>
      <c r="C2652" s="186" t="str">
        <f t="shared" si="1368"/>
        <v>-1.90797375088717E-07+0.00438982173300428i</v>
      </c>
      <c r="D2652" s="158" t="str">
        <f t="shared" si="1369"/>
        <v>-7.66666812944658+0.0336552999530328i</v>
      </c>
      <c r="E2652" t="str">
        <f t="shared" si="1370"/>
        <v>7.99841539227639-0.112580419288745i</v>
      </c>
      <c r="F2652" t="str">
        <f t="shared" si="1371"/>
        <v>0.999200797569531+0.0000112400542121406i</v>
      </c>
      <c r="G2652">
        <f t="shared" si="1366"/>
        <v>1</v>
      </c>
      <c r="H2652" t="str">
        <f t="shared" si="1372"/>
        <v>11.7143229506182+0.669685984580576i</v>
      </c>
      <c r="I2652" t="str">
        <f t="shared" si="1373"/>
        <v>2819.57940659684i</v>
      </c>
      <c r="J2652" t="str">
        <f t="shared" si="1367"/>
        <v>-10760.1579415501+616.833747622378i</v>
      </c>
      <c r="K2652" t="str">
        <f t="shared" si="1374"/>
        <v>0.0149723616656549-0.261180548083572i</v>
      </c>
      <c r="L2652" t="str">
        <f t="shared" si="1375"/>
        <v>0.00193426107147112-0.0286062858386512i</v>
      </c>
      <c r="M2652" t="str">
        <f t="shared" si="1376"/>
        <v>0.016906622737126-0.289786833922223i</v>
      </c>
      <c r="N2652" t="str">
        <f t="shared" si="1377"/>
        <v>-5.29015746836876i</v>
      </c>
      <c r="O2652" t="str">
        <f t="shared" si="1378"/>
        <v>0.546155997404857+0.837683488257173i</v>
      </c>
      <c r="P2652" t="str">
        <f t="shared" si="1379"/>
        <v>0.453844002595143-0.837683488257173i</v>
      </c>
      <c r="Q2652" t="str">
        <f t="shared" si="1380"/>
        <v>-0.453844002595143+6.12784095662593i</v>
      </c>
      <c r="R2652" t="str">
        <f t="shared" si="1381"/>
        <v>-0.141410840816733-0.0635893691345226i</v>
      </c>
      <c r="S2652" t="str">
        <f t="shared" si="1382"/>
        <v>0.557787071418146i</v>
      </c>
      <c r="T2652" t="str">
        <f t="shared" si="1383"/>
        <v>0.0354693279828728-0.0788771387659431i</v>
      </c>
      <c r="U2652" t="e">
        <f t="shared" si="1384"/>
        <v>#DIV/0!</v>
      </c>
      <c r="V2652" t="str">
        <f t="shared" si="1385"/>
        <v>1.33333333333333E-06-0.000147776177429801i</v>
      </c>
      <c r="W2652" t="e">
        <f t="shared" si="1386"/>
        <v>#DIV/0!</v>
      </c>
      <c r="X2652" t="e">
        <f t="shared" si="1387"/>
        <v>#DIV/0!</v>
      </c>
      <c r="Y2652" t="str">
        <f t="shared" si="1388"/>
        <v>0.00083+0.721812328088791i</v>
      </c>
      <c r="Z2652" t="e">
        <f t="shared" si="1389"/>
        <v>#DIV/0!</v>
      </c>
      <c r="AA2652" t="e">
        <f t="shared" si="1390"/>
        <v>#DIV/0!</v>
      </c>
      <c r="AB2652" t="str">
        <f t="shared" si="1391"/>
        <v>0.218712283309362-0.486375133149945i</v>
      </c>
      <c r="AC2652" t="str">
        <f t="shared" si="1392"/>
        <v>0.862752576127865-0.0716029010050058i</v>
      </c>
      <c r="AD2652" t="str">
        <f t="shared" si="1393"/>
        <v>0.298238434707838-0.538996241681176i</v>
      </c>
      <c r="AE2652" t="e">
        <f t="shared" si="1394"/>
        <v>#DIV/0!</v>
      </c>
      <c r="AF2652" t="str">
        <f t="shared" si="1395"/>
        <v>-19.3809910800648-0.636030684627543i</v>
      </c>
      <c r="AG2652" t="e">
        <f t="shared" si="1396"/>
        <v>#DIV/0!</v>
      </c>
      <c r="AH2652" t="e">
        <f t="shared" si="1397"/>
        <v>#DIV/0!</v>
      </c>
      <c r="AI2652" t="e">
        <f t="shared" si="1398"/>
        <v>#DIV/0!</v>
      </c>
      <c r="AJ2652" t="e">
        <f t="shared" si="1399"/>
        <v>#DIV/0!</v>
      </c>
      <c r="AK2652"/>
      <c r="AL2652"/>
      <c r="AM2652"/>
      <c r="AN2652"/>
    </row>
    <row r="2653" spans="1:40" x14ac:dyDescent="0.25">
      <c r="A2653"/>
      <c r="B2653">
        <f t="shared" si="1400"/>
        <v>719000</v>
      </c>
      <c r="C2653" s="186" t="str">
        <f t="shared" si="1368"/>
        <v>-1.90267014331355E-07+0.00438371627860031i</v>
      </c>
      <c r="D2653" s="158" t="str">
        <f t="shared" si="1369"/>
        <v>-7.66666812538041+0.0336084914692691i</v>
      </c>
      <c r="E2653" t="str">
        <f t="shared" si="1370"/>
        <v>7.99841097613087-0.11273715428477i</v>
      </c>
      <c r="F2653" t="str">
        <f t="shared" si="1371"/>
        <v>0.999200798010093+0.0000112557026790877i</v>
      </c>
      <c r="G2653">
        <f t="shared" si="1366"/>
        <v>1</v>
      </c>
      <c r="H2653" t="str">
        <f t="shared" si="1372"/>
        <v>11.7144371334735+0.668761592377151i</v>
      </c>
      <c r="I2653" t="str">
        <f t="shared" si="1373"/>
        <v>2823.50639741383i</v>
      </c>
      <c r="J2653" t="str">
        <f t="shared" si="1367"/>
        <v>-10790.1541860741+617.692847549428i</v>
      </c>
      <c r="K2653" t="str">
        <f t="shared" si="1374"/>
        <v>0.0149308711447454-0.260819600588487i</v>
      </c>
      <c r="L2653" t="str">
        <f t="shared" si="1375"/>
        <v>0.00192890879548572-0.0285668610270735i</v>
      </c>
      <c r="M2653" t="str">
        <f t="shared" si="1376"/>
        <v>0.0168597799402311-0.289386461615561i</v>
      </c>
      <c r="N2653" t="str">
        <f t="shared" si="1377"/>
        <v>-5.29752537570633i</v>
      </c>
      <c r="O2653" t="str">
        <f t="shared" si="1378"/>
        <v>0.552313091621514+0.83363676071985i</v>
      </c>
      <c r="P2653" t="str">
        <f t="shared" si="1379"/>
        <v>0.447686908378486-0.83363676071985i</v>
      </c>
      <c r="Q2653" t="str">
        <f t="shared" si="1380"/>
        <v>-0.447686908378486+6.13116213642618i</v>
      </c>
      <c r="R2653" t="str">
        <f t="shared" si="1381"/>
        <v>-0.140549475180608-0.0627555983350553i</v>
      </c>
      <c r="S2653" t="str">
        <f t="shared" si="1382"/>
        <v>0.558563933634606i</v>
      </c>
      <c r="T2653" t="str">
        <f t="shared" si="1383"/>
        <v>0.0350530138636218-0.0785058677271598i</v>
      </c>
      <c r="U2653" t="e">
        <f t="shared" si="1384"/>
        <v>#DIV/0!</v>
      </c>
      <c r="V2653" t="str">
        <f t="shared" si="1385"/>
        <v>1.33333333333333E-06-0.000147570647280385i</v>
      </c>
      <c r="W2653" t="e">
        <f t="shared" si="1386"/>
        <v>#DIV/0!</v>
      </c>
      <c r="X2653" t="e">
        <f t="shared" si="1387"/>
        <v>#DIV/0!</v>
      </c>
      <c r="Y2653" t="str">
        <f t="shared" si="1388"/>
        <v>0.00083+0.72281763773794i</v>
      </c>
      <c r="Z2653" t="e">
        <f t="shared" si="1389"/>
        <v>#DIV/0!</v>
      </c>
      <c r="AA2653" t="e">
        <f t="shared" si="1390"/>
        <v>#DIV/0!</v>
      </c>
      <c r="AB2653" t="str">
        <f t="shared" si="1391"/>
        <v>0.216145191774973-0.484085787925865i</v>
      </c>
      <c r="AC2653" t="str">
        <f t="shared" si="1392"/>
        <v>0.863556287082218-0.0707110720995998i</v>
      </c>
      <c r="AD2653" t="str">
        <f t="shared" si="1393"/>
        <v>0.294225495901755-0.536480128280865i</v>
      </c>
      <c r="AE2653" t="e">
        <f t="shared" si="1394"/>
        <v>#DIV/0!</v>
      </c>
      <c r="AF2653" t="str">
        <f t="shared" si="1395"/>
        <v>-19.3811052588539-0.635153100907882i</v>
      </c>
      <c r="AG2653" t="e">
        <f t="shared" si="1396"/>
        <v>#DIV/0!</v>
      </c>
      <c r="AH2653" t="e">
        <f t="shared" si="1397"/>
        <v>#DIV/0!</v>
      </c>
      <c r="AI2653" t="e">
        <f t="shared" si="1398"/>
        <v>#DIV/0!</v>
      </c>
      <c r="AJ2653" t="e">
        <f t="shared" si="1399"/>
        <v>#DIV/0!</v>
      </c>
      <c r="AK2653"/>
      <c r="AL2653"/>
      <c r="AM2653"/>
      <c r="AN2653"/>
    </row>
    <row r="2654" spans="1:40" x14ac:dyDescent="0.25">
      <c r="A2654"/>
      <c r="B2654">
        <f t="shared" si="1400"/>
        <v>720000</v>
      </c>
      <c r="C2654" s="186" t="str">
        <f t="shared" si="1368"/>
        <v>-1.89738861875514E-07+0.00437762778379182i</v>
      </c>
      <c r="D2654" s="158" t="str">
        <f t="shared" si="1369"/>
        <v>-7.66666812133126+0.0335618130090706i</v>
      </c>
      <c r="E2654" t="str">
        <f t="shared" si="1370"/>
        <v>7.99840655384388-0.112893889020968i</v>
      </c>
      <c r="F2654" t="str">
        <f t="shared" si="1371"/>
        <v>0.999200798451264+0.000011271351120135i</v>
      </c>
      <c r="G2654">
        <f t="shared" si="1366"/>
        <v>1</v>
      </c>
      <c r="H2654" t="str">
        <f t="shared" si="1372"/>
        <v>11.7145508432802+0.667839738883538i</v>
      </c>
      <c r="I2654" t="str">
        <f t="shared" si="1373"/>
        <v>2827.43338823081i</v>
      </c>
      <c r="J2654" t="str">
        <f t="shared" si="1367"/>
        <v>-10820.1921790248+618.551947476479i</v>
      </c>
      <c r="K2654" t="str">
        <f t="shared" si="1374"/>
        <v>0.0148895526725588-0.260459646168886i</v>
      </c>
      <c r="L2654" t="str">
        <f t="shared" si="1375"/>
        <v>0.00192357867057761-0.0285275442352402i</v>
      </c>
      <c r="M2654" t="str">
        <f t="shared" si="1376"/>
        <v>0.0168131313431364-0.288987190404126i</v>
      </c>
      <c r="N2654" t="str">
        <f t="shared" si="1377"/>
        <v>-5.30489328304389i</v>
      </c>
      <c r="O2654" t="str">
        <f t="shared" si="1378"/>
        <v>0.558440203072979+0.829544778533269i</v>
      </c>
      <c r="P2654" t="str">
        <f t="shared" si="1379"/>
        <v>0.441559796927021-0.829544778533269i</v>
      </c>
      <c r="Q2654" t="str">
        <f t="shared" si="1380"/>
        <v>-0.441559796927021+6.13443806157716i</v>
      </c>
      <c r="R2654" t="str">
        <f t="shared" si="1381"/>
        <v>-0.139684964302444-0.0619258893223235i</v>
      </c>
      <c r="S2654" t="str">
        <f t="shared" si="1382"/>
        <v>0.559340795851065i</v>
      </c>
      <c r="T2654" t="str">
        <f t="shared" si="1383"/>
        <v>0.0346376762173334-0.0781314991013566i</v>
      </c>
      <c r="U2654" t="e">
        <f t="shared" si="1384"/>
        <v>#DIV/0!</v>
      </c>
      <c r="V2654" t="str">
        <f t="shared" si="1385"/>
        <v>1.33333333333333E-06-0.000147365688048051i</v>
      </c>
      <c r="W2654" t="e">
        <f t="shared" si="1386"/>
        <v>#DIV/0!</v>
      </c>
      <c r="X2654" t="e">
        <f t="shared" si="1387"/>
        <v>#DIV/0!</v>
      </c>
      <c r="Y2654" t="str">
        <f t="shared" si="1388"/>
        <v>0.00083+0.723822947387088i</v>
      </c>
      <c r="Z2654" t="e">
        <f t="shared" si="1389"/>
        <v>#DIV/0!</v>
      </c>
      <c r="AA2654" t="e">
        <f t="shared" si="1390"/>
        <v>#DIV/0!</v>
      </c>
      <c r="AB2654" t="str">
        <f t="shared" si="1391"/>
        <v>0.213584121404316-0.481777342246027i</v>
      </c>
      <c r="AC2654" t="str">
        <f t="shared" si="1392"/>
        <v>0.864363537349933-0.0698232608928967i</v>
      </c>
      <c r="AD2654" t="str">
        <f t="shared" si="1393"/>
        <v>0.29023098967332-0.533933291019913i</v>
      </c>
      <c r="AE2654" t="e">
        <f t="shared" si="1394"/>
        <v>#DIV/0!</v>
      </c>
      <c r="AF2654" t="str">
        <f t="shared" si="1395"/>
        <v>-19.3812189646115-0.634277925874467i</v>
      </c>
      <c r="AG2654" t="e">
        <f t="shared" si="1396"/>
        <v>#DIV/0!</v>
      </c>
      <c r="AH2654" t="e">
        <f t="shared" si="1397"/>
        <v>#DIV/0!</v>
      </c>
      <c r="AI2654" t="e">
        <f t="shared" si="1398"/>
        <v>#DIV/0!</v>
      </c>
      <c r="AJ2654" t="e">
        <f t="shared" si="1399"/>
        <v>#DIV/0!</v>
      </c>
      <c r="AK2654"/>
      <c r="AL2654"/>
      <c r="AM2654"/>
      <c r="AN2654"/>
    </row>
    <row r="2655" spans="1:40" x14ac:dyDescent="0.25">
      <c r="A2655"/>
      <c r="B2655">
        <f t="shared" si="1400"/>
        <v>721000</v>
      </c>
      <c r="C2655" s="186" t="str">
        <f t="shared" si="1368"/>
        <v>-1.89212905478365E-07+0.00437155617801182i</v>
      </c>
      <c r="D2655" s="158" t="str">
        <f t="shared" si="1369"/>
        <v>-7.66666811729898+0.033515264031424i</v>
      </c>
      <c r="E2655" t="str">
        <f t="shared" si="1370"/>
        <v>7.99840212541547-0.113050623496976i</v>
      </c>
      <c r="F2655" t="str">
        <f t="shared" si="1371"/>
        <v>0.999200798893043+0.0000112869995352463i</v>
      </c>
      <c r="G2655">
        <f t="shared" si="1366"/>
        <v>1</v>
      </c>
      <c r="H2655" t="str">
        <f t="shared" si="1372"/>
        <v>11.7146640826444+0.666920413696255i</v>
      </c>
      <c r="I2655" t="str">
        <f t="shared" si="1373"/>
        <v>2831.3603790478i</v>
      </c>
      <c r="J2655" t="str">
        <f t="shared" si="1367"/>
        <v>-10850.2719204021+619.411047403529i</v>
      </c>
      <c r="K2655" t="str">
        <f t="shared" si="1374"/>
        <v>0.0148484053001381-0.260100680745334i</v>
      </c>
      <c r="L2655" t="str">
        <f t="shared" si="1375"/>
        <v>0.00191827057486691-0.0284883350219004i</v>
      </c>
      <c r="M2655" t="str">
        <f t="shared" si="1376"/>
        <v>0.016766675875005-0.288589015767234i</v>
      </c>
      <c r="N2655" t="str">
        <f t="shared" si="1377"/>
        <v>-5.31226119038145i</v>
      </c>
      <c r="O2655" t="str">
        <f t="shared" si="1378"/>
        <v>0.564536999144033+0.825407763834004i</v>
      </c>
      <c r="P2655" t="str">
        <f t="shared" si="1379"/>
        <v>0.435463000855967-0.825407763834004i</v>
      </c>
      <c r="Q2655" t="str">
        <f t="shared" si="1380"/>
        <v>-0.435463000855967+6.13766895421545i</v>
      </c>
      <c r="R2655" t="str">
        <f t="shared" si="1381"/>
        <v>-0.138817305884032-0.0611002651108122i</v>
      </c>
      <c r="S2655" t="str">
        <f t="shared" si="1382"/>
        <v>0.560117658067526i</v>
      </c>
      <c r="T2655" t="str">
        <f t="shared" si="1383"/>
        <v>0.0342233374011731-0.0777540242710074i</v>
      </c>
      <c r="U2655" t="e">
        <f t="shared" si="1384"/>
        <v>#DIV/0!</v>
      </c>
      <c r="V2655" t="str">
        <f t="shared" si="1385"/>
        <v>1.33333333333333E-06-0.000147161297357277i</v>
      </c>
      <c r="W2655" t="e">
        <f t="shared" si="1386"/>
        <v>#DIV/0!</v>
      </c>
      <c r="X2655" t="e">
        <f t="shared" si="1387"/>
        <v>#DIV/0!</v>
      </c>
      <c r="Y2655" t="str">
        <f t="shared" si="1388"/>
        <v>0.00083+0.724828257036237i</v>
      </c>
      <c r="Z2655" t="e">
        <f t="shared" si="1389"/>
        <v>#DIV/0!</v>
      </c>
      <c r="AA2655" t="e">
        <f t="shared" si="1390"/>
        <v>#DIV/0!</v>
      </c>
      <c r="AB2655" t="str">
        <f t="shared" si="1391"/>
        <v>0.211029210056971-0.479449742972724i</v>
      </c>
      <c r="AC2655" t="str">
        <f t="shared" si="1392"/>
        <v>0.865174328930832-0.0689394904672563i</v>
      </c>
      <c r="AD2655" t="str">
        <f t="shared" si="1393"/>
        <v>0.286255156581309-0.531355870096715i</v>
      </c>
      <c r="AE2655" t="e">
        <f t="shared" si="1394"/>
        <v>#DIV/0!</v>
      </c>
      <c r="AF2655" t="str">
        <f t="shared" si="1395"/>
        <v>-19.3813321999434-0.633405149664831i</v>
      </c>
      <c r="AG2655" t="e">
        <f t="shared" si="1396"/>
        <v>#DIV/0!</v>
      </c>
      <c r="AH2655" t="e">
        <f t="shared" si="1397"/>
        <v>#DIV/0!</v>
      </c>
      <c r="AI2655" t="e">
        <f t="shared" si="1398"/>
        <v>#DIV/0!</v>
      </c>
      <c r="AJ2655" t="e">
        <f t="shared" si="1399"/>
        <v>#DIV/0!</v>
      </c>
      <c r="AK2655"/>
      <c r="AL2655"/>
      <c r="AM2655"/>
      <c r="AN2655"/>
    </row>
    <row r="2656" spans="1:40" x14ac:dyDescent="0.25">
      <c r="A2656"/>
      <c r="B2656">
        <f t="shared" si="1400"/>
        <v>722000</v>
      </c>
      <c r="C2656" s="186" t="str">
        <f t="shared" si="1368"/>
        <v>-1.88689132981808E-07+0.00436550139108431i</v>
      </c>
      <c r="D2656" s="158" t="str">
        <f t="shared" si="1369"/>
        <v>-7.66666811328333+0.0334688439983131i</v>
      </c>
      <c r="E2656" t="str">
        <f t="shared" si="1370"/>
        <v>7.99839769084564-0.113207357712435i</v>
      </c>
      <c r="F2656" t="str">
        <f t="shared" si="1371"/>
        <v>0.999200799335441+0.000011302647924386i</v>
      </c>
      <c r="G2656">
        <f t="shared" si="1366"/>
        <v>1</v>
      </c>
      <c r="H2656" t="str">
        <f t="shared" si="1372"/>
        <v>11.7147768541541+0.666003606468341i</v>
      </c>
      <c r="I2656" t="str">
        <f t="shared" si="1373"/>
        <v>2835.28736986479i</v>
      </c>
      <c r="J2656" t="str">
        <f t="shared" si="1367"/>
        <v>-10880.3934102059+620.27014733058i</v>
      </c>
      <c r="K2656" t="str">
        <f t="shared" si="1374"/>
        <v>0.0148074280850528-0.259742700260634i</v>
      </c>
      <c r="L2656" t="str">
        <f t="shared" si="1375"/>
        <v>0.00191298438730945-0.0284492329481908i</v>
      </c>
      <c r="M2656" t="str">
        <f t="shared" si="1376"/>
        <v>0.0167204124723623-0.288191933208825i</v>
      </c>
      <c r="N2656" t="str">
        <f t="shared" si="1377"/>
        <v>-5.31962909771901i</v>
      </c>
      <c r="O2656" t="str">
        <f t="shared" si="1378"/>
        <v>0.570603148865146+0.82122594120326i</v>
      </c>
      <c r="P2656" t="str">
        <f t="shared" si="1379"/>
        <v>0.429396851134854-0.82122594120326i</v>
      </c>
      <c r="Q2656" t="str">
        <f t="shared" si="1380"/>
        <v>-0.429396851134854+6.14085503892227i</v>
      </c>
      <c r="R2656" t="str">
        <f t="shared" si="1381"/>
        <v>-0.13794649781372-0.0602787489693823i</v>
      </c>
      <c r="S2656" t="str">
        <f t="shared" si="1382"/>
        <v>0.560894520283985i</v>
      </c>
      <c r="T2656" t="str">
        <f t="shared" si="1383"/>
        <v>0.0338100199865004-0.0773734347160823i</v>
      </c>
      <c r="U2656" t="e">
        <f t="shared" si="1384"/>
        <v>#DIV/0!</v>
      </c>
      <c r="V2656" t="str">
        <f t="shared" si="1385"/>
        <v>1.33333333333333E-06-0.000146957472845702i</v>
      </c>
      <c r="W2656" t="e">
        <f t="shared" si="1386"/>
        <v>#DIV/0!</v>
      </c>
      <c r="X2656" t="e">
        <f t="shared" si="1387"/>
        <v>#DIV/0!</v>
      </c>
      <c r="Y2656" t="str">
        <f t="shared" si="1388"/>
        <v>0.00083+0.725833566685386i</v>
      </c>
      <c r="Z2656" t="e">
        <f t="shared" si="1389"/>
        <v>#DIV/0!</v>
      </c>
      <c r="AA2656" t="e">
        <f t="shared" si="1390"/>
        <v>#DIV/0!</v>
      </c>
      <c r="AB2656" t="str">
        <f t="shared" si="1391"/>
        <v>0.208480596913293-0.477102937569432i</v>
      </c>
      <c r="AC2656" t="str">
        <f t="shared" si="1392"/>
        <v>0.865988663655131-0.0680597841689083i</v>
      </c>
      <c r="AD2656" t="str">
        <f t="shared" si="1393"/>
        <v>0.282298236054996-0.528748007646685i</v>
      </c>
      <c r="AE2656" t="e">
        <f t="shared" si="1394"/>
        <v>#DIV/0!</v>
      </c>
      <c r="AF2656" t="str">
        <f t="shared" si="1395"/>
        <v>-19.3814449674374-0.632534762470028i</v>
      </c>
      <c r="AG2656" t="e">
        <f t="shared" si="1396"/>
        <v>#DIV/0!</v>
      </c>
      <c r="AH2656" t="e">
        <f t="shared" si="1397"/>
        <v>#DIV/0!</v>
      </c>
      <c r="AI2656" t="e">
        <f t="shared" si="1398"/>
        <v>#DIV/0!</v>
      </c>
      <c r="AJ2656" t="e">
        <f t="shared" si="1399"/>
        <v>#DIV/0!</v>
      </c>
      <c r="AK2656"/>
      <c r="AL2656"/>
      <c r="AM2656"/>
      <c r="AN2656"/>
    </row>
    <row r="2657" spans="1:40" x14ac:dyDescent="0.25">
      <c r="A2657"/>
      <c r="B2657">
        <f t="shared" si="1400"/>
        <v>723000</v>
      </c>
      <c r="C2657" s="186" t="str">
        <f t="shared" si="1368"/>
        <v>-1.88167532311765E-07+0.0043594633532215i</v>
      </c>
      <c r="D2657" s="158" t="str">
        <f t="shared" si="1369"/>
        <v>-7.6666681092844+0.0334225523746982i</v>
      </c>
      <c r="E2657" t="str">
        <f t="shared" si="1370"/>
        <v>7.99839325013442-0.113364091666984i</v>
      </c>
      <c r="F2657" t="str">
        <f t="shared" si="1371"/>
        <v>0.999200799778447+0.0000113182962875179i</v>
      </c>
      <c r="G2657">
        <f t="shared" si="1366"/>
        <v>1</v>
      </c>
      <c r="H2657" t="str">
        <f t="shared" si="1372"/>
        <v>11.7148891603802+0.665089306909038i</v>
      </c>
      <c r="I2657" t="str">
        <f t="shared" si="1373"/>
        <v>2839.21436068178i</v>
      </c>
      <c r="J2657" t="str">
        <f t="shared" si="1367"/>
        <v>-10910.5566484364+621.129247257631i</v>
      </c>
      <c r="K2657" t="str">
        <f t="shared" si="1374"/>
        <v>0.0147666200913448-0.25938570067967i</v>
      </c>
      <c r="L2657" t="str">
        <f t="shared" si="1375"/>
        <v>0.00190771998769019-0.0284102375776215i</v>
      </c>
      <c r="M2657" t="str">
        <f t="shared" si="1376"/>
        <v>0.016674340079035-0.287795938257291i</v>
      </c>
      <c r="N2657" t="str">
        <f t="shared" si="1377"/>
        <v>-5.32699700505657i</v>
      </c>
      <c r="O2657" t="str">
        <f t="shared" si="1378"/>
        <v>0.57663832293045+0.816999537654678i</v>
      </c>
      <c r="P2657" t="str">
        <f t="shared" si="1379"/>
        <v>0.42336167706955-0.816999537654678i</v>
      </c>
      <c r="Q2657" t="str">
        <f t="shared" si="1380"/>
        <v>-0.42336167706955+6.14399654271125i</v>
      </c>
      <c r="R2657" t="str">
        <f t="shared" si="1381"/>
        <v>-0.13707253816997-0.0594613644213604i</v>
      </c>
      <c r="S2657" t="str">
        <f t="shared" si="1382"/>
        <v>0.561671382500444i</v>
      </c>
      <c r="T2657" t="str">
        <f t="shared" si="1383"/>
        <v>0.0333977467599082-0.0769897220167719i</v>
      </c>
      <c r="U2657" t="e">
        <f t="shared" si="1384"/>
        <v>#DIV/0!</v>
      </c>
      <c r="V2657" t="str">
        <f t="shared" si="1385"/>
        <v>1.33333333333333E-06-0.000146754212164034i</v>
      </c>
      <c r="W2657" t="e">
        <f t="shared" si="1386"/>
        <v>#DIV/0!</v>
      </c>
      <c r="X2657" t="e">
        <f t="shared" si="1387"/>
        <v>#DIV/0!</v>
      </c>
      <c r="Y2657" t="str">
        <f t="shared" si="1388"/>
        <v>0.00083+0.726838876334535i</v>
      </c>
      <c r="Z2657" t="e">
        <f t="shared" si="1389"/>
        <v>#DIV/0!</v>
      </c>
      <c r="AA2657" t="e">
        <f t="shared" si="1390"/>
        <v>#DIV/0!</v>
      </c>
      <c r="AB2657" t="str">
        <f t="shared" si="1391"/>
        <v>0.205938422480813-0.474736874117609i</v>
      </c>
      <c r="AC2657" t="str">
        <f t="shared" si="1392"/>
        <v>0.866806543179774-0.067184165608187i</v>
      </c>
      <c r="AD2657" t="str">
        <f t="shared" si="1393"/>
        <v>0.278360466377927-0.526109847732335i</v>
      </c>
      <c r="AE2657" t="e">
        <f t="shared" si="1394"/>
        <v>#DIV/0!</v>
      </c>
      <c r="AF2657" t="str">
        <f t="shared" si="1395"/>
        <v>-19.3815572696646-0.63166675453434i</v>
      </c>
      <c r="AG2657" t="e">
        <f t="shared" si="1396"/>
        <v>#DIV/0!</v>
      </c>
      <c r="AH2657" t="e">
        <f t="shared" si="1397"/>
        <v>#DIV/0!</v>
      </c>
      <c r="AI2657" t="e">
        <f t="shared" si="1398"/>
        <v>#DIV/0!</v>
      </c>
      <c r="AJ2657" t="e">
        <f t="shared" si="1399"/>
        <v>#DIV/0!</v>
      </c>
      <c r="AK2657"/>
      <c r="AL2657"/>
      <c r="AM2657"/>
      <c r="AN2657"/>
    </row>
    <row r="2658" spans="1:40" x14ac:dyDescent="0.25">
      <c r="A2658"/>
      <c r="B2658">
        <f t="shared" si="1400"/>
        <v>724000</v>
      </c>
      <c r="C2658" s="186" t="str">
        <f t="shared" si="1368"/>
        <v>-1.87648091477486E-07+0.00435344199502121i</v>
      </c>
      <c r="D2658" s="158" t="str">
        <f t="shared" si="1369"/>
        <v>-7.66666810530203+0.033376388628496i</v>
      </c>
      <c r="E2658" t="str">
        <f t="shared" si="1370"/>
        <v>7.99838880328183-0.11352082536026i</v>
      </c>
      <c r="F2658" t="str">
        <f t="shared" si="1371"/>
        <v>0.999200800222062+0.0000113339446246058i</v>
      </c>
      <c r="G2658">
        <f t="shared" si="1366"/>
        <v>1</v>
      </c>
      <c r="H2658" t="str">
        <f t="shared" si="1372"/>
        <v>11.7150010038753+0.664177504783326i</v>
      </c>
      <c r="I2658" t="str">
        <f t="shared" si="1373"/>
        <v>2843.14135149876i</v>
      </c>
      <c r="J2658" t="str">
        <f t="shared" si="1367"/>
        <v>-10940.7616350936+621.988347184682i</v>
      </c>
      <c r="K2658" t="str">
        <f t="shared" si="1374"/>
        <v>0.0147259803894765-0.259029677989268i</v>
      </c>
      <c r="L2658" t="str">
        <f t="shared" si="1375"/>
        <v>0.00190247725661614-0.028371348476058i</v>
      </c>
      <c r="M2658" t="str">
        <f t="shared" si="1376"/>
        <v>0.0166284576460926-0.287401026465326i</v>
      </c>
      <c r="N2658" t="str">
        <f t="shared" si="1377"/>
        <v>-5.33436491239413i</v>
      </c>
      <c r="O2658" t="str">
        <f t="shared" si="1378"/>
        <v>0.582642193715612+0.812728782622013i</v>
      </c>
      <c r="P2658" t="str">
        <f t="shared" si="1379"/>
        <v>0.417357806284388-0.812728782622013i</v>
      </c>
      <c r="Q2658" t="str">
        <f t="shared" si="1380"/>
        <v>-0.417357806284388+6.14709369501614i</v>
      </c>
      <c r="R2658" t="str">
        <f t="shared" si="1381"/>
        <v>-0.136195425224956-0.0586481352445994i</v>
      </c>
      <c r="S2658" t="str">
        <f t="shared" si="1382"/>
        <v>0.562448244716905i</v>
      </c>
      <c r="T2658" t="str">
        <f t="shared" si="1383"/>
        <v>0.0329865407242446-0.076602877856249i</v>
      </c>
      <c r="U2658" t="e">
        <f t="shared" si="1384"/>
        <v>#DIV/0!</v>
      </c>
      <c r="V2658" t="str">
        <f t="shared" si="1385"/>
        <v>1.33333333333333E-06-0.000146551512975963i</v>
      </c>
      <c r="W2658" t="e">
        <f t="shared" si="1386"/>
        <v>#DIV/0!</v>
      </c>
      <c r="X2658" t="e">
        <f t="shared" si="1387"/>
        <v>#DIV/0!</v>
      </c>
      <c r="Y2658" t="str">
        <f t="shared" si="1388"/>
        <v>0.00083+0.727844185983683i</v>
      </c>
      <c r="Z2658" t="e">
        <f t="shared" si="1389"/>
        <v>#DIV/0!</v>
      </c>
      <c r="AA2658" t="e">
        <f t="shared" si="1390"/>
        <v>#DIV/0!</v>
      </c>
      <c r="AB2658" t="str">
        <f t="shared" si="1391"/>
        <v>0.203402828600545-0.472351501333729i</v>
      </c>
      <c r="AC2658" t="str">
        <f t="shared" si="1392"/>
        <v>0.867627968984728-0.0663126586597436i</v>
      </c>
      <c r="AD2658" t="str">
        <f t="shared" si="1393"/>
        <v>0.274442084671813-0.523441536333198i</v>
      </c>
      <c r="AE2658" t="e">
        <f t="shared" si="1394"/>
        <v>#DIV/0!</v>
      </c>
      <c r="AF2658" t="str">
        <f t="shared" si="1395"/>
        <v>-19.3816691091773-0.63080111615483i</v>
      </c>
      <c r="AG2658" t="e">
        <f t="shared" si="1396"/>
        <v>#DIV/0!</v>
      </c>
      <c r="AH2658" t="e">
        <f t="shared" si="1397"/>
        <v>#DIV/0!</v>
      </c>
      <c r="AI2658" t="e">
        <f t="shared" si="1398"/>
        <v>#DIV/0!</v>
      </c>
      <c r="AJ2658" t="e">
        <f t="shared" si="1399"/>
        <v>#DIV/0!</v>
      </c>
      <c r="AK2658"/>
      <c r="AL2658"/>
      <c r="AM2658"/>
      <c r="AN2658"/>
    </row>
    <row r="2659" spans="1:40" x14ac:dyDescent="0.25">
      <c r="A2659"/>
      <c r="B2659">
        <f t="shared" si="1400"/>
        <v>725000</v>
      </c>
      <c r="C2659" s="186" t="str">
        <f t="shared" si="1368"/>
        <v>-1.87130798570856E-07+0.00434743724746414i</v>
      </c>
      <c r="D2659" s="158" t="str">
        <f t="shared" si="1369"/>
        <v>-7.66666810133614+0.0333303522305584i</v>
      </c>
      <c r="E2659" t="str">
        <f t="shared" si="1370"/>
        <v>7.99838435028789-0.113677558791905i</v>
      </c>
      <c r="F2659" t="str">
        <f t="shared" si="1371"/>
        <v>0.999200800666295+0.0000113495929356143i</v>
      </c>
      <c r="G2659">
        <f t="shared" si="1366"/>
        <v>1</v>
      </c>
      <c r="H2659" t="str">
        <f t="shared" si="1372"/>
        <v>11.7151123871751+0.663268189911619i</v>
      </c>
      <c r="I2659" t="str">
        <f t="shared" si="1373"/>
        <v>2847.06834231575i</v>
      </c>
      <c r="J2659" t="str">
        <f t="shared" si="1367"/>
        <v>-10971.0083701773+622.847447111732i</v>
      </c>
      <c r="K2659" t="str">
        <f t="shared" si="1374"/>
        <v>0.0146855080562782-0.258674628198055i</v>
      </c>
      <c r="L2659" t="str">
        <f t="shared" si="1375"/>
        <v>0.00189725607550985-0.028332565211707i</v>
      </c>
      <c r="M2659" t="str">
        <f t="shared" si="1376"/>
        <v>0.0165827641317881-0.287007193409762i</v>
      </c>
      <c r="N2659" t="str">
        <f t="shared" si="1377"/>
        <v>-5.34173281973169i</v>
      </c>
      <c r="O2659" t="str">
        <f t="shared" si="1378"/>
        <v>0.588614435295628+0.808413907946671i</v>
      </c>
      <c r="P2659" t="str">
        <f t="shared" si="1379"/>
        <v>0.411385564704372-0.808413907946671i</v>
      </c>
      <c r="Q2659" t="str">
        <f t="shared" si="1380"/>
        <v>-0.411385564704372+6.15014672767836i</v>
      </c>
      <c r="R2659" t="str">
        <f t="shared" si="1381"/>
        <v>-0.135315157448203-0.0578390854715044i</v>
      </c>
      <c r="S2659" t="str">
        <f t="shared" si="1382"/>
        <v>0.563225106933365i</v>
      </c>
      <c r="T2659" t="str">
        <f t="shared" si="1383"/>
        <v>0.0325764250996161-0.0762128940234693i</v>
      </c>
      <c r="U2659" t="e">
        <f t="shared" si="1384"/>
        <v>#DIV/0!</v>
      </c>
      <c r="V2659" t="str">
        <f t="shared" si="1385"/>
        <v>1.33333333333333E-06-0.000146349372958065i</v>
      </c>
      <c r="W2659" t="e">
        <f t="shared" si="1386"/>
        <v>#DIV/0!</v>
      </c>
      <c r="X2659" t="e">
        <f t="shared" si="1387"/>
        <v>#DIV/0!</v>
      </c>
      <c r="Y2659" t="str">
        <f t="shared" si="1388"/>
        <v>0.00083+0.728849495632832i</v>
      </c>
      <c r="Z2659" t="e">
        <f t="shared" si="1389"/>
        <v>#DIV/0!</v>
      </c>
      <c r="AA2659" t="e">
        <f t="shared" si="1390"/>
        <v>#DIV/0!</v>
      </c>
      <c r="AB2659" t="str">
        <f t="shared" si="1391"/>
        <v>0.20087395845317-0.469946768586546i</v>
      </c>
      <c r="AC2659" t="str">
        <f t="shared" si="1392"/>
        <v>0.868452942369236-0.0654452874627202i</v>
      </c>
      <c r="AD2659" t="str">
        <f t="shared" si="1393"/>
        <v>0.27054332688051-0.520743221335593i</v>
      </c>
      <c r="AE2659" t="e">
        <f t="shared" si="1394"/>
        <v>#DIV/0!</v>
      </c>
      <c r="AF2659" t="str">
        <f t="shared" si="1395"/>
        <v>-19.3817804885112-0.629937837681061i</v>
      </c>
      <c r="AG2659" t="e">
        <f t="shared" si="1396"/>
        <v>#DIV/0!</v>
      </c>
      <c r="AH2659" t="e">
        <f t="shared" si="1397"/>
        <v>#DIV/0!</v>
      </c>
      <c r="AI2659" t="e">
        <f t="shared" si="1398"/>
        <v>#DIV/0!</v>
      </c>
      <c r="AJ2659" t="e">
        <f t="shared" si="1399"/>
        <v>#DIV/0!</v>
      </c>
      <c r="AK2659"/>
      <c r="AL2659"/>
      <c r="AM2659"/>
      <c r="AN2659"/>
    </row>
    <row r="2660" spans="1:40" x14ac:dyDescent="0.25">
      <c r="A2660"/>
      <c r="B2660">
        <f t="shared" si="1400"/>
        <v>726000</v>
      </c>
      <c r="C2660" s="186" t="str">
        <f t="shared" si="1368"/>
        <v>-1.86615641765718E-07+0.00434144904191126i</v>
      </c>
      <c r="D2660" s="158" t="str">
        <f t="shared" si="1369"/>
        <v>-7.66666809738658+0.033284442654653i</v>
      </c>
      <c r="E2660" t="str">
        <f t="shared" si="1370"/>
        <v>7.99837989115262-0.113834291961556i</v>
      </c>
      <c r="F2660" t="str">
        <f t="shared" si="1371"/>
        <v>0.999200801111137+0.0000113652412205069i</v>
      </c>
      <c r="G2660">
        <f t="shared" si="1366"/>
        <v>1</v>
      </c>
      <c r="H2660" t="str">
        <f t="shared" si="1372"/>
        <v>11.7152233127976+0.662361352169334i</v>
      </c>
      <c r="I2660" t="str">
        <f t="shared" si="1373"/>
        <v>2850.99533313274i</v>
      </c>
      <c r="J2660" t="str">
        <f t="shared" si="1367"/>
        <v>-11001.2968536876+623.706547038783i</v>
      </c>
      <c r="K2660" t="str">
        <f t="shared" si="1374"/>
        <v>0.0146452021748944-0.258320547336287i</v>
      </c>
      <c r="L2660" t="str">
        <f t="shared" si="1375"/>
        <v>0.00189205632660269-0.0282938873551003i</v>
      </c>
      <c r="M2660" t="str">
        <f t="shared" si="1376"/>
        <v>0.0165372585014971-0.286614434691387i</v>
      </c>
      <c r="N2660" t="str">
        <f t="shared" si="1377"/>
        <v>-5.34910072706925i</v>
      </c>
      <c r="O2660" t="str">
        <f t="shared" si="1378"/>
        <v>0.594554723462507+0.804055147865134i</v>
      </c>
      <c r="P2660" t="str">
        <f t="shared" si="1379"/>
        <v>0.405445276537493-0.804055147865134i</v>
      </c>
      <c r="Q2660" t="str">
        <f t="shared" si="1380"/>
        <v>-0.405445276537493+6.15315587493438i</v>
      </c>
      <c r="R2660" t="str">
        <f t="shared" si="1381"/>
        <v>-0.134431733510269-0.0570342393890274i</v>
      </c>
      <c r="S2660" t="str">
        <f t="shared" si="1382"/>
        <v>0.564001969149824i</v>
      </c>
      <c r="T2660" t="str">
        <f t="shared" si="1383"/>
        <v>0.0321674233243739-0.0758197624160161i</v>
      </c>
      <c r="U2660" t="e">
        <f t="shared" si="1384"/>
        <v>#DIV/0!</v>
      </c>
      <c r="V2660" t="str">
        <f t="shared" si="1385"/>
        <v>1.33333333333333E-06-0.00014614778979972i</v>
      </c>
      <c r="W2660" t="e">
        <f t="shared" si="1386"/>
        <v>#DIV/0!</v>
      </c>
      <c r="X2660" t="e">
        <f t="shared" si="1387"/>
        <v>#DIV/0!</v>
      </c>
      <c r="Y2660" t="str">
        <f t="shared" si="1388"/>
        <v>0.00083+0.729854805281981i</v>
      </c>
      <c r="Z2660" t="e">
        <f t="shared" si="1389"/>
        <v>#DIV/0!</v>
      </c>
      <c r="AA2660" t="e">
        <f t="shared" si="1390"/>
        <v>#DIV/0!</v>
      </c>
      <c r="AB2660" t="str">
        <f t="shared" si="1391"/>
        <v>0.198351956565117-0.467522625914639i</v>
      </c>
      <c r="AC2660" t="str">
        <f t="shared" si="1392"/>
        <v>0.869281464448038-0.0645820764208907i</v>
      </c>
      <c r="AD2660" t="str">
        <f t="shared" si="1393"/>
        <v>0.2666644277541-0.518015052522275i</v>
      </c>
      <c r="AE2660" t="e">
        <f t="shared" si="1394"/>
        <v>#DIV/0!</v>
      </c>
      <c r="AF2660" t="str">
        <f t="shared" si="1395"/>
        <v>-19.3818914101842-0.629076909514681i</v>
      </c>
      <c r="AG2660" t="e">
        <f t="shared" si="1396"/>
        <v>#DIV/0!</v>
      </c>
      <c r="AH2660" t="e">
        <f t="shared" si="1397"/>
        <v>#DIV/0!</v>
      </c>
      <c r="AI2660" t="e">
        <f t="shared" si="1398"/>
        <v>#DIV/0!</v>
      </c>
      <c r="AJ2660" t="e">
        <f t="shared" si="1399"/>
        <v>#DIV/0!</v>
      </c>
      <c r="AK2660"/>
      <c r="AL2660"/>
      <c r="AM2660"/>
      <c r="AN2660"/>
    </row>
    <row r="2661" spans="1:40" x14ac:dyDescent="0.25">
      <c r="A2661"/>
      <c r="B2661">
        <f t="shared" si="1400"/>
        <v>727000</v>
      </c>
      <c r="C2661" s="186" t="str">
        <f t="shared" si="1368"/>
        <v>-1.86102609317195E-07+0.00433547731010122i</v>
      </c>
      <c r="D2661" s="158" t="str">
        <f t="shared" si="1369"/>
        <v>-7.66666809345335+0.0332386593774427i</v>
      </c>
      <c r="E2661" t="str">
        <f t="shared" si="1370"/>
        <v>7.99837542587603-0.113991024868852i</v>
      </c>
      <c r="F2661" t="str">
        <f t="shared" si="1371"/>
        <v>0.999200801556597+0.0000113808894792479i</v>
      </c>
      <c r="G2661">
        <f t="shared" si="1366"/>
        <v>1</v>
      </c>
      <c r="H2661" t="str">
        <f t="shared" si="1372"/>
        <v>11.7153337832438+0.661456981486581i</v>
      </c>
      <c r="I2661" t="str">
        <f t="shared" si="1373"/>
        <v>2854.92232394972i</v>
      </c>
      <c r="J2661" t="str">
        <f t="shared" si="1367"/>
        <v>-11031.6270856246+624.565646965833i</v>
      </c>
      <c r="K2661" t="str">
        <f t="shared" si="1374"/>
        <v>0.0146050618347324-0.257967431455721i</v>
      </c>
      <c r="L2661" t="str">
        <f t="shared" si="1375"/>
        <v>0.00188687789292809-0.0282553144790784i</v>
      </c>
      <c r="M2661" t="str">
        <f t="shared" si="1376"/>
        <v>0.0164919397276605-0.286222745934799i</v>
      </c>
      <c r="N2661" t="str">
        <f t="shared" si="1377"/>
        <v>-5.35646863440681i</v>
      </c>
      <c r="O2661" t="str">
        <f t="shared" si="1378"/>
        <v>0.600462735742877+0.799652738996234i</v>
      </c>
      <c r="P2661" t="str">
        <f t="shared" si="1379"/>
        <v>0.399537264257123-0.799652738996234i</v>
      </c>
      <c r="Q2661" t="str">
        <f t="shared" si="1380"/>
        <v>-0.399537264257123+6.15612137340304i</v>
      </c>
      <c r="R2661" t="str">
        <f t="shared" si="1381"/>
        <v>-0.133545152286461-0.0562336215386254i</v>
      </c>
      <c r="S2661" t="str">
        <f t="shared" si="1382"/>
        <v>0.564778831366285i</v>
      </c>
      <c r="T2661" t="str">
        <f t="shared" si="1383"/>
        <v>0.0317595590560788-0.07542347504298i</v>
      </c>
      <c r="U2661" t="e">
        <f t="shared" si="1384"/>
        <v>#DIV/0!</v>
      </c>
      <c r="V2661" t="str">
        <f t="shared" si="1385"/>
        <v>1.33333333333333E-06-0.000145946761203022i</v>
      </c>
      <c r="W2661" t="e">
        <f t="shared" si="1386"/>
        <v>#DIV/0!</v>
      </c>
      <c r="X2661" t="e">
        <f t="shared" si="1387"/>
        <v>#DIV/0!</v>
      </c>
      <c r="Y2661" t="str">
        <f t="shared" si="1388"/>
        <v>0.00083+0.730860114931129i</v>
      </c>
      <c r="Z2661" t="e">
        <f t="shared" si="1389"/>
        <v>#DIV/0!</v>
      </c>
      <c r="AA2661" t="e">
        <f t="shared" si="1390"/>
        <v>#DIV/0!</v>
      </c>
      <c r="AB2661" t="str">
        <f t="shared" si="1391"/>
        <v>0.195836968814511-0.465079024044165i</v>
      </c>
      <c r="AC2661" t="str">
        <f t="shared" si="1392"/>
        <v>0.870113536147539-0.0637230502027725i</v>
      </c>
      <c r="AD2661" t="str">
        <f t="shared" si="1393"/>
        <v>0.262805620833079-0.51525718156191i</v>
      </c>
      <c r="AE2661" t="e">
        <f t="shared" si="1394"/>
        <v>#DIV/0!</v>
      </c>
      <c r="AF2661" t="str">
        <f t="shared" si="1395"/>
        <v>-19.3820018766971-0.628218322109138i</v>
      </c>
      <c r="AG2661" t="e">
        <f t="shared" si="1396"/>
        <v>#DIV/0!</v>
      </c>
      <c r="AH2661" t="e">
        <f t="shared" si="1397"/>
        <v>#DIV/0!</v>
      </c>
      <c r="AI2661" t="e">
        <f t="shared" si="1398"/>
        <v>#DIV/0!</v>
      </c>
      <c r="AJ2661" t="e">
        <f t="shared" si="1399"/>
        <v>#DIV/0!</v>
      </c>
      <c r="AK2661"/>
      <c r="AL2661"/>
      <c r="AM2661"/>
      <c r="AN2661"/>
    </row>
    <row r="2662" spans="1:40" x14ac:dyDescent="0.25">
      <c r="A2662"/>
      <c r="B2662">
        <f t="shared" si="1400"/>
        <v>728000</v>
      </c>
      <c r="C2662" s="186" t="str">
        <f t="shared" si="1368"/>
        <v>-1.85591689561016E-07+0.00432952198414771i</v>
      </c>
      <c r="D2662" s="158" t="str">
        <f t="shared" si="1369"/>
        <v>-7.66666808953629+0.0331930018784658i</v>
      </c>
      <c r="E2662" t="str">
        <f t="shared" si="1370"/>
        <v>7.99837095445816-0.114147757513434i</v>
      </c>
      <c r="F2662" t="str">
        <f t="shared" si="1371"/>
        <v>0.999200802002666+0.0000113965377118013i</v>
      </c>
      <c r="G2662">
        <f t="shared" si="1366"/>
        <v>1</v>
      </c>
      <c r="H2662" t="str">
        <f t="shared" si="1372"/>
        <v>11.7154438009976+0.660555067847734i</v>
      </c>
      <c r="I2662" t="str">
        <f t="shared" si="1373"/>
        <v>2858.84931476671i</v>
      </c>
      <c r="J2662" t="str">
        <f t="shared" si="1367"/>
        <v>-11061.9990659882+625.424746892884i</v>
      </c>
      <c r="K2662" t="str">
        <f t="shared" si="1374"/>
        <v>0.0145650861314129-0.257615276629471i</v>
      </c>
      <c r="L2662" t="str">
        <f t="shared" si="1375"/>
        <v>0.00188172065831526-0.0282168461587764i</v>
      </c>
      <c r="M2662" t="str">
        <f t="shared" si="1376"/>
        <v>0.0164468067897282-0.285832122788247i</v>
      </c>
      <c r="N2662" t="str">
        <f t="shared" si="1377"/>
        <v>-5.36383654174437i</v>
      </c>
      <c r="O2662" t="str">
        <f t="shared" si="1378"/>
        <v>0.606338151415489+0.795206920328318i</v>
      </c>
      <c r="P2662" t="str">
        <f t="shared" si="1379"/>
        <v>0.393661848584511-0.795206920328318i</v>
      </c>
      <c r="Q2662" t="str">
        <f t="shared" si="1380"/>
        <v>-0.393661848584511+6.15904346207269i</v>
      </c>
      <c r="R2662" t="str">
        <f t="shared" si="1381"/>
        <v>-0.132655412860605-0.0554372567161848i</v>
      </c>
      <c r="S2662" t="str">
        <f t="shared" si="1382"/>
        <v>0.565555693582744i</v>
      </c>
      <c r="T2662" t="str">
        <f t="shared" si="1383"/>
        <v>0.0313528561724465-0.0750240240278847i</v>
      </c>
      <c r="U2662" t="e">
        <f t="shared" si="1384"/>
        <v>#DIV/0!</v>
      </c>
      <c r="V2662" t="str">
        <f t="shared" si="1385"/>
        <v>1.33333333333333E-06-0.000145746284882688i</v>
      </c>
      <c r="W2662" t="e">
        <f t="shared" si="1386"/>
        <v>#DIV/0!</v>
      </c>
      <c r="X2662" t="e">
        <f t="shared" si="1387"/>
        <v>#DIV/0!</v>
      </c>
      <c r="Y2662" t="str">
        <f t="shared" si="1388"/>
        <v>0.00083+0.731865424580278i</v>
      </c>
      <c r="Z2662" t="e">
        <f t="shared" si="1389"/>
        <v>#DIV/0!</v>
      </c>
      <c r="AA2662" t="e">
        <f t="shared" si="1390"/>
        <v>#DIV/0!</v>
      </c>
      <c r="AB2662" t="str">
        <f t="shared" si="1391"/>
        <v>0.193329142437009-0.462615914406905i</v>
      </c>
      <c r="AC2662" t="str">
        <f t="shared" si="1392"/>
        <v>0.870949158201934-0.0628682337417055i</v>
      </c>
      <c r="AD2662" t="str">
        <f t="shared" si="1393"/>
        <v>0.258967138432654-0.512469761998456i</v>
      </c>
      <c r="AE2662" t="e">
        <f t="shared" si="1394"/>
        <v>#DIV/0!</v>
      </c>
      <c r="AF2662" t="str">
        <f t="shared" si="1395"/>
        <v>-19.3821118905339-0.627362065969268i</v>
      </c>
      <c r="AG2662" t="e">
        <f t="shared" si="1396"/>
        <v>#DIV/0!</v>
      </c>
      <c r="AH2662" t="e">
        <f t="shared" si="1397"/>
        <v>#DIV/0!</v>
      </c>
      <c r="AI2662" t="e">
        <f t="shared" si="1398"/>
        <v>#DIV/0!</v>
      </c>
      <c r="AJ2662" t="e">
        <f t="shared" si="1399"/>
        <v>#DIV/0!</v>
      </c>
      <c r="AK2662"/>
      <c r="AL2662"/>
      <c r="AM2662"/>
      <c r="AN2662"/>
    </row>
    <row r="2663" spans="1:40" x14ac:dyDescent="0.25">
      <c r="A2663"/>
      <c r="B2663">
        <f t="shared" si="1400"/>
        <v>729000</v>
      </c>
      <c r="C2663" s="186" t="str">
        <f t="shared" si="1368"/>
        <v>-1.85082870912859E-07+0.00432358299653691i</v>
      </c>
      <c r="D2663" s="158" t="str">
        <f t="shared" si="1369"/>
        <v>-7.66666808563534+0.0331474696401163i</v>
      </c>
      <c r="E2663" t="str">
        <f t="shared" si="1370"/>
        <v>7.99836647689902-0.11430448989494i</v>
      </c>
      <c r="F2663" t="str">
        <f t="shared" si="1371"/>
        <v>0.999200802449353+0.0000114121859181312i</v>
      </c>
      <c r="G2663">
        <f t="shared" si="1366"/>
        <v>1</v>
      </c>
      <c r="H2663" t="str">
        <f t="shared" si="1372"/>
        <v>11.715553368526+0.659655601291122i</v>
      </c>
      <c r="I2663" t="str">
        <f t="shared" si="1373"/>
        <v>2862.7763055837i</v>
      </c>
      <c r="J2663" t="str">
        <f t="shared" si="1367"/>
        <v>-11092.4127947784+626.283846819935i</v>
      </c>
      <c r="K2663" t="str">
        <f t="shared" si="1374"/>
        <v>0.014525274166717-0.257264078951857i</v>
      </c>
      <c r="L2663" t="str">
        <f t="shared" si="1375"/>
        <v>0.00187658450738255-0.028178481971608i</v>
      </c>
      <c r="M2663" t="str">
        <f t="shared" si="1376"/>
        <v>0.0164018586740996-0.285442560923465i</v>
      </c>
      <c r="N2663" t="str">
        <f t="shared" si="1377"/>
        <v>-5.37120444908193i</v>
      </c>
      <c r="O2663" t="str">
        <f t="shared" si="1378"/>
        <v>0.612180651528627+0.790717933206264i</v>
      </c>
      <c r="P2663" t="str">
        <f t="shared" si="1379"/>
        <v>0.387819348471373-0.790717933206264i</v>
      </c>
      <c r="Q2663" t="str">
        <f t="shared" si="1380"/>
        <v>-0.387819348471373+6.16192238228819i</v>
      </c>
      <c r="R2663" t="str">
        <f t="shared" si="1381"/>
        <v>-0.131762514528847-0.0546451699719085i</v>
      </c>
      <c r="S2663" t="str">
        <f t="shared" si="1382"/>
        <v>0.566332555799203i</v>
      </c>
      <c r="T2663" t="str">
        <f t="shared" si="1383"/>
        <v>0.0309473387722728-0.0746214016116515i</v>
      </c>
      <c r="U2663" t="e">
        <f t="shared" si="1384"/>
        <v>#DIV/0!</v>
      </c>
      <c r="V2663" t="str">
        <f t="shared" si="1385"/>
        <v>1.33333333333333E-06-0.000145546358565976i</v>
      </c>
      <c r="W2663" t="e">
        <f t="shared" si="1386"/>
        <v>#DIV/0!</v>
      </c>
      <c r="X2663" t="e">
        <f t="shared" si="1387"/>
        <v>#DIV/0!</v>
      </c>
      <c r="Y2663" t="str">
        <f t="shared" si="1388"/>
        <v>0.00083+0.732870734229427i</v>
      </c>
      <c r="Z2663" t="e">
        <f t="shared" si="1389"/>
        <v>#DIV/0!</v>
      </c>
      <c r="AA2663" t="e">
        <f t="shared" si="1390"/>
        <v>#DIV/0!</v>
      </c>
      <c r="AB2663" t="str">
        <f t="shared" si="1391"/>
        <v>0.190828626031497-0.460133249158542i</v>
      </c>
      <c r="AC2663" t="str">
        <f t="shared" si="1392"/>
        <v>0.871788331149292-0.0620176522358894i</v>
      </c>
      <c r="AD2663" t="str">
        <f t="shared" si="1393"/>
        <v>0.255149211627141-0.509652949240383i</v>
      </c>
      <c r="AE2663" t="e">
        <f t="shared" si="1394"/>
        <v>#DIV/0!</v>
      </c>
      <c r="AF2663" t="str">
        <f t="shared" si="1395"/>
        <v>-19.3822214541613-0.626508131651006i</v>
      </c>
      <c r="AG2663" t="e">
        <f t="shared" si="1396"/>
        <v>#DIV/0!</v>
      </c>
      <c r="AH2663" t="e">
        <f t="shared" si="1397"/>
        <v>#DIV/0!</v>
      </c>
      <c r="AI2663" t="e">
        <f t="shared" si="1398"/>
        <v>#DIV/0!</v>
      </c>
      <c r="AJ2663" t="e">
        <f t="shared" si="1399"/>
        <v>#DIV/0!</v>
      </c>
      <c r="AK2663"/>
      <c r="AL2663"/>
      <c r="AM2663"/>
      <c r="AN2663"/>
    </row>
    <row r="2664" spans="1:40" x14ac:dyDescent="0.25">
      <c r="A2664"/>
      <c r="B2664">
        <f t="shared" si="1400"/>
        <v>730000</v>
      </c>
      <c r="C2664" s="186" t="str">
        <f t="shared" si="1368"/>
        <v>-1.84576141867694E-07+0.00431766028012496i</v>
      </c>
      <c r="D2664" s="158" t="str">
        <f t="shared" si="1369"/>
        <v>-7.66666808175041+0.0331020621476247i</v>
      </c>
      <c r="E2664" t="str">
        <f t="shared" si="1370"/>
        <v>7.99836199319863-0.114461222013008i</v>
      </c>
      <c r="F2664" t="str">
        <f t="shared" si="1371"/>
        <v>0.999200802896649+0.0000114278340982014i</v>
      </c>
      <c r="G2664">
        <f t="shared" si="1366"/>
        <v>1</v>
      </c>
      <c r="H2664" t="str">
        <f t="shared" si="1372"/>
        <v>11.7156624882793+0.658758571908626i</v>
      </c>
      <c r="I2664" t="str">
        <f t="shared" si="1373"/>
        <v>2866.70329640069i</v>
      </c>
      <c r="J2664" t="str">
        <f t="shared" si="1367"/>
        <v>-11122.8682719952+627.142946746985i</v>
      </c>
      <c r="K2664" t="str">
        <f t="shared" si="1374"/>
        <v>0.0144856250485373-0.256913834538264i</v>
      </c>
      <c r="L2664" t="str">
        <f t="shared" si="1375"/>
        <v>0.00187146932553103-0.0281402214972498i</v>
      </c>
      <c r="M2664" t="str">
        <f t="shared" si="1376"/>
        <v>0.0163570943740683-0.285054056035514i</v>
      </c>
      <c r="N2664" t="str">
        <f t="shared" si="1377"/>
        <v>-5.3785723564195i</v>
      </c>
      <c r="O2664" t="str">
        <f t="shared" si="1378"/>
        <v>0.617989918917429+0.786186021318384i</v>
      </c>
      <c r="P2664" t="str">
        <f t="shared" si="1379"/>
        <v>0.382010081082571-0.786186021318384i</v>
      </c>
      <c r="Q2664" t="str">
        <f t="shared" si="1380"/>
        <v>-0.382010081082571+6.16475837773788i</v>
      </c>
      <c r="R2664" t="str">
        <f t="shared" si="1381"/>
        <v>-0.130866456803497-0.0538573866101643i</v>
      </c>
      <c r="S2664" t="str">
        <f t="shared" si="1382"/>
        <v>0.567109418015663i</v>
      </c>
      <c r="T2664" t="str">
        <f t="shared" si="1383"/>
        <v>0.0305430311763348-0.0742156001556031i</v>
      </c>
      <c r="U2664" t="e">
        <f t="shared" si="1384"/>
        <v>#DIV/0!</v>
      </c>
      <c r="V2664" t="str">
        <f t="shared" si="1385"/>
        <v>1.33333333333333E-06-0.000145346979992598i</v>
      </c>
      <c r="W2664" t="e">
        <f t="shared" si="1386"/>
        <v>#DIV/0!</v>
      </c>
      <c r="X2664" t="e">
        <f t="shared" si="1387"/>
        <v>#DIV/0!</v>
      </c>
      <c r="Y2664" t="str">
        <f t="shared" si="1388"/>
        <v>0.00083+0.733876043878576i</v>
      </c>
      <c r="Z2664" t="e">
        <f t="shared" si="1389"/>
        <v>#DIV/0!</v>
      </c>
      <c r="AA2664" t="e">
        <f t="shared" si="1390"/>
        <v>#DIV/0!</v>
      </c>
      <c r="AB2664" t="str">
        <f t="shared" si="1391"/>
        <v>0.188335569565651-0.457630981197179i</v>
      </c>
      <c r="AC2664" t="str">
        <f t="shared" si="1392"/>
        <v>0.872631055327611-0.0611713311483873i</v>
      </c>
      <c r="AD2664" t="str">
        <f t="shared" si="1393"/>
        <v>0.251352070234449-0.50680690054974i</v>
      </c>
      <c r="AE2664" t="e">
        <f t="shared" si="1394"/>
        <v>#DIV/0!</v>
      </c>
      <c r="AF2664" t="str">
        <f t="shared" si="1395"/>
        <v>-19.3823305700297-0.625656509761001i</v>
      </c>
      <c r="AG2664" t="e">
        <f t="shared" si="1396"/>
        <v>#DIV/0!</v>
      </c>
      <c r="AH2664" t="e">
        <f t="shared" si="1397"/>
        <v>#DIV/0!</v>
      </c>
      <c r="AI2664" t="e">
        <f t="shared" si="1398"/>
        <v>#DIV/0!</v>
      </c>
      <c r="AJ2664" t="e">
        <f t="shared" si="1399"/>
        <v>#DIV/0!</v>
      </c>
      <c r="AK2664"/>
      <c r="AL2664"/>
      <c r="AM2664"/>
      <c r="AN2664"/>
    </row>
    <row r="2665" spans="1:40" x14ac:dyDescent="0.25">
      <c r="A2665"/>
      <c r="B2665">
        <f t="shared" si="1400"/>
        <v>731000</v>
      </c>
      <c r="C2665" s="186" t="str">
        <f t="shared" si="1368"/>
        <v>-1.84071490999129E-07+0.00431175376813539i</v>
      </c>
      <c r="D2665" s="158" t="str">
        <f t="shared" si="1369"/>
        <v>-7.66666807788143+0.033056778889038i</v>
      </c>
      <c r="E2665" t="str">
        <f t="shared" si="1370"/>
        <v>7.99835750335701-0.11461795386728i</v>
      </c>
      <c r="F2665" t="str">
        <f t="shared" si="1371"/>
        <v>0.999200803344554+0.000011443482251976i</v>
      </c>
      <c r="G2665">
        <f t="shared" si="1366"/>
        <v>1</v>
      </c>
      <c r="H2665" t="str">
        <f t="shared" si="1372"/>
        <v>11.7157711626911+0.657863969845355i</v>
      </c>
      <c r="I2665" t="str">
        <f t="shared" si="1373"/>
        <v>2870.63028721767i</v>
      </c>
      <c r="J2665" t="str">
        <f t="shared" si="1367"/>
        <v>-11153.3654976386+628.002046674036i</v>
      </c>
      <c r="K2665" t="str">
        <f t="shared" si="1374"/>
        <v>0.0144461378908273-0.256564539525002i</v>
      </c>
      <c r="L2665" t="str">
        <f t="shared" si="1375"/>
        <v>0.00186637499893824-0.0281020643176278i</v>
      </c>
      <c r="M2665" t="str">
        <f t="shared" si="1376"/>
        <v>0.0163125128897655-0.28466660384263i</v>
      </c>
      <c r="N2665" t="str">
        <f t="shared" si="1377"/>
        <v>-5.38594026375706i</v>
      </c>
      <c r="O2665" t="str">
        <f t="shared" si="1378"/>
        <v>0.623765638221077+0.781611430683208i</v>
      </c>
      <c r="P2665" t="str">
        <f t="shared" si="1379"/>
        <v>0.376234361778923-0.781611430683208i</v>
      </c>
      <c r="Q2665" t="str">
        <f t="shared" si="1380"/>
        <v>-0.376234361778923+6.16755169444027i</v>
      </c>
      <c r="R2665" t="str">
        <f t="shared" si="1381"/>
        <v>-0.12996723941692-0.0530739321893007i</v>
      </c>
      <c r="S2665" t="str">
        <f t="shared" si="1382"/>
        <v>0.567886280232124i</v>
      </c>
      <c r="T2665" t="str">
        <f t="shared" si="1383"/>
        <v>0.030139957928274-0.0738066121445126i</v>
      </c>
      <c r="U2665" t="e">
        <f t="shared" si="1384"/>
        <v>#DIV/0!</v>
      </c>
      <c r="V2665" t="str">
        <f t="shared" si="1385"/>
        <v>1.33333333333333E-06-0.000145148146914633i</v>
      </c>
      <c r="W2665" t="e">
        <f t="shared" si="1386"/>
        <v>#DIV/0!</v>
      </c>
      <c r="X2665" t="e">
        <f t="shared" si="1387"/>
        <v>#DIV/0!</v>
      </c>
      <c r="Y2665" t="str">
        <f t="shared" si="1388"/>
        <v>0.00083+0.734881353527724i</v>
      </c>
      <c r="Z2665" t="e">
        <f t="shared" si="1389"/>
        <v>#DIV/0!</v>
      </c>
      <c r="AA2665" t="e">
        <f t="shared" si="1390"/>
        <v>#DIV/0!</v>
      </c>
      <c r="AB2665" t="str">
        <f t="shared" si="1391"/>
        <v>0.185850124381382-0.455109064182147i</v>
      </c>
      <c r="AC2665" t="str">
        <f t="shared" si="1392"/>
        <v>0.873477330870807-0.0603292962070988i</v>
      </c>
      <c r="AD2665" t="str">
        <f t="shared" si="1393"/>
        <v>0.247575942800728-0.503931775031119i</v>
      </c>
      <c r="AE2665" t="e">
        <f t="shared" si="1394"/>
        <v>#DIV/0!</v>
      </c>
      <c r="AF2665" t="str">
        <f t="shared" si="1395"/>
        <v>-19.3824392405725-0.624807190956317i</v>
      </c>
      <c r="AG2665" t="e">
        <f t="shared" si="1396"/>
        <v>#DIV/0!</v>
      </c>
      <c r="AH2665" t="e">
        <f t="shared" si="1397"/>
        <v>#DIV/0!</v>
      </c>
      <c r="AI2665" t="e">
        <f t="shared" si="1398"/>
        <v>#DIV/0!</v>
      </c>
      <c r="AJ2665" t="e">
        <f t="shared" si="1399"/>
        <v>#DIV/0!</v>
      </c>
      <c r="AK2665"/>
      <c r="AL2665"/>
      <c r="AM2665"/>
      <c r="AN2665"/>
    </row>
    <row r="2666" spans="1:40" x14ac:dyDescent="0.25">
      <c r="A2666"/>
      <c r="B2666">
        <f t="shared" si="1400"/>
        <v>732000</v>
      </c>
      <c r="C2666" s="186" t="str">
        <f t="shared" si="1368"/>
        <v>-1.83568906958768E-07+0.00430586339415663i</v>
      </c>
      <c r="D2666" s="158" t="str">
        <f t="shared" si="1369"/>
        <v>-7.66666807402831+0.0330116193552008i</v>
      </c>
      <c r="E2666" t="str">
        <f t="shared" si="1370"/>
        <v>7.99835300737418-0.114774685457392i</v>
      </c>
      <c r="F2666" t="str">
        <f t="shared" si="1371"/>
        <v>0.999200803793077+0.0000114591303794191i</v>
      </c>
      <c r="G2666">
        <f t="shared" si="1366"/>
        <v>1</v>
      </c>
      <c r="H2666" t="str">
        <f t="shared" si="1372"/>
        <v>11.7158793941786+0.65697178529926i</v>
      </c>
      <c r="I2666" t="str">
        <f t="shared" si="1373"/>
        <v>2874.55727803466i</v>
      </c>
      <c r="J2666" t="str">
        <f t="shared" si="1367"/>
        <v>-11183.9044717087+628.861146601087i</v>
      </c>
      <c r="K2666" t="str">
        <f t="shared" si="1374"/>
        <v>0.0144068118135528-0.256216190069167i</v>
      </c>
      <c r="L2666" t="str">
        <f t="shared" si="1375"/>
        <v>0.00186130141455177-0.0280640100169005i</v>
      </c>
      <c r="M2666" t="str">
        <f t="shared" si="1376"/>
        <v>0.0162681132281046-0.284280200086068i</v>
      </c>
      <c r="N2666" t="str">
        <f t="shared" si="1377"/>
        <v>-5.39330817109462i</v>
      </c>
      <c r="O2666" t="str">
        <f t="shared" si="1378"/>
        <v>0.629507495899962+0.776994409636105i</v>
      </c>
      <c r="P2666" t="str">
        <f t="shared" si="1379"/>
        <v>0.370492504100038-0.776994409636105i</v>
      </c>
      <c r="Q2666" t="str">
        <f t="shared" si="1380"/>
        <v>-0.370492504100038+6.17030258073072i</v>
      </c>
      <c r="R2666" t="str">
        <f t="shared" si="1381"/>
        <v>-0.129064862325462-0.0522948325214122i</v>
      </c>
      <c r="S2666" t="str">
        <f t="shared" si="1382"/>
        <v>0.568663142448583i</v>
      </c>
      <c r="T2666" t="str">
        <f t="shared" si="1383"/>
        <v>0.0297381437954486-0.0733944301896909i</v>
      </c>
      <c r="U2666" t="e">
        <f t="shared" si="1384"/>
        <v>#DIV/0!</v>
      </c>
      <c r="V2666" t="str">
        <f t="shared" si="1385"/>
        <v>1.33333333333333E-06-0.000144949857096444i</v>
      </c>
      <c r="W2666" t="e">
        <f t="shared" si="1386"/>
        <v>#DIV/0!</v>
      </c>
      <c r="X2666" t="e">
        <f t="shared" si="1387"/>
        <v>#DIV/0!</v>
      </c>
      <c r="Y2666" t="str">
        <f t="shared" si="1388"/>
        <v>0.00083+0.735886663176873i</v>
      </c>
      <c r="Z2666" t="e">
        <f t="shared" si="1389"/>
        <v>#DIV/0!</v>
      </c>
      <c r="AA2666" t="e">
        <f t="shared" si="1390"/>
        <v>#DIV/0!</v>
      </c>
      <c r="AB2666" t="str">
        <f t="shared" si="1391"/>
        <v>0.18337244320009-0.452567452553037i</v>
      </c>
      <c r="AC2666" t="str">
        <f t="shared" si="1392"/>
        <v>0.874327157704674-0.0594915734046804i</v>
      </c>
      <c r="AD2666" t="str">
        <f t="shared" si="1393"/>
        <v>0.243821056585045-0.501027733620471i</v>
      </c>
      <c r="AE2666" t="e">
        <f t="shared" si="1394"/>
        <v>#DIV/0!</v>
      </c>
      <c r="AF2666" t="str">
        <f t="shared" si="1395"/>
        <v>-19.3825474682069-0.623960165944059i</v>
      </c>
      <c r="AG2666" t="e">
        <f t="shared" si="1396"/>
        <v>#DIV/0!</v>
      </c>
      <c r="AH2666" t="e">
        <f t="shared" si="1397"/>
        <v>#DIV/0!</v>
      </c>
      <c r="AI2666" t="e">
        <f t="shared" si="1398"/>
        <v>#DIV/0!</v>
      </c>
      <c r="AJ2666" t="e">
        <f t="shared" si="1399"/>
        <v>#DIV/0!</v>
      </c>
      <c r="AK2666"/>
      <c r="AL2666"/>
      <c r="AM2666"/>
      <c r="AN2666"/>
    </row>
    <row r="2667" spans="1:40" x14ac:dyDescent="0.25">
      <c r="A2667"/>
      <c r="B2667">
        <f t="shared" si="1400"/>
        <v>733000</v>
      </c>
      <c r="C2667" s="186" t="str">
        <f t="shared" si="1368"/>
        <v>-1.83068378475574E-07+0.00429998909213953i</v>
      </c>
      <c r="D2667" s="158" t="str">
        <f t="shared" si="1369"/>
        <v>-7.66666807019092+0.0329665830397364i</v>
      </c>
      <c r="E2667" t="str">
        <f t="shared" si="1370"/>
        <v>7.99834850525017-0.114931416782985i</v>
      </c>
      <c r="F2667" t="str">
        <f t="shared" si="1371"/>
        <v>0.999200804242208+0.0000114747784804947i</v>
      </c>
      <c r="G2667">
        <f t="shared" si="1366"/>
        <v>1</v>
      </c>
      <c r="H2667" t="str">
        <f t="shared" si="1372"/>
        <v>11.7159871851425+0.65608200852079i</v>
      </c>
      <c r="I2667" t="str">
        <f t="shared" si="1373"/>
        <v>2878.48426885165i</v>
      </c>
      <c r="J2667" t="str">
        <f t="shared" si="1367"/>
        <v>-11214.4851942053+629.720246528138i</v>
      </c>
      <c r="K2667" t="str">
        <f t="shared" si="1374"/>
        <v>0.014367645942643-0.255868782348503i</v>
      </c>
      <c r="L2667" t="str">
        <f t="shared" si="1375"/>
        <v>0.00185624846008313-0.0280260581814456i</v>
      </c>
      <c r="M2667" t="str">
        <f t="shared" si="1376"/>
        <v>0.0162238944027261-0.283894840529949i</v>
      </c>
      <c r="N2667" t="str">
        <f t="shared" si="1377"/>
        <v>-5.40067607843218i</v>
      </c>
      <c r="O2667" t="str">
        <f t="shared" si="1378"/>
        <v>0.635215180252671+0.772335208815814i</v>
      </c>
      <c r="P2667" t="str">
        <f t="shared" si="1379"/>
        <v>0.364784819747329-0.772335208815814i</v>
      </c>
      <c r="Q2667" t="str">
        <f t="shared" si="1380"/>
        <v>-0.364784819747329+6.17301128724799i</v>
      </c>
      <c r="R2667" t="str">
        <f t="shared" si="1381"/>
        <v>-0.128159325713422-0.0515201136720751i</v>
      </c>
      <c r="S2667" t="str">
        <f t="shared" si="1382"/>
        <v>0.569440004665042i</v>
      </c>
      <c r="T2667" t="str">
        <f t="shared" si="1383"/>
        <v>0.0293376137697699-0.0729790470321197i</v>
      </c>
      <c r="U2667" t="e">
        <f t="shared" si="1384"/>
        <v>#DIV/0!</v>
      </c>
      <c r="V2667" t="str">
        <f t="shared" si="1385"/>
        <v>1.33333333333333E-06-0.000144752108314593i</v>
      </c>
      <c r="W2667" t="e">
        <f t="shared" si="1386"/>
        <v>#DIV/0!</v>
      </c>
      <c r="X2667" t="e">
        <f t="shared" si="1387"/>
        <v>#DIV/0!</v>
      </c>
      <c r="Y2667" t="str">
        <f t="shared" si="1388"/>
        <v>0.00083+0.736891972826022i</v>
      </c>
      <c r="Z2667" t="e">
        <f t="shared" si="1389"/>
        <v>#DIV/0!</v>
      </c>
      <c r="AA2667" t="e">
        <f t="shared" si="1390"/>
        <v>#DIV/0!</v>
      </c>
      <c r="AB2667" t="str">
        <f t="shared" si="1391"/>
        <v>0.180902680127825-0.450006101549023i</v>
      </c>
      <c r="AC2667" t="str">
        <f t="shared" si="1392"/>
        <v>0.8751805355428-0.058658188998443i</v>
      </c>
      <c r="AD2667" t="str">
        <f t="shared" si="1393"/>
        <v>0.240087637544251-0.498094939073795i</v>
      </c>
      <c r="AE2667" t="e">
        <f t="shared" si="1394"/>
        <v>#DIV/0!</v>
      </c>
      <c r="AF2667" t="str">
        <f t="shared" si="1395"/>
        <v>-19.3826552553334-0.623115425481054i</v>
      </c>
      <c r="AG2667" t="e">
        <f t="shared" si="1396"/>
        <v>#DIV/0!</v>
      </c>
      <c r="AH2667" t="e">
        <f t="shared" si="1397"/>
        <v>#DIV/0!</v>
      </c>
      <c r="AI2667" t="e">
        <f t="shared" si="1398"/>
        <v>#DIV/0!</v>
      </c>
      <c r="AJ2667" t="e">
        <f t="shared" si="1399"/>
        <v>#DIV/0!</v>
      </c>
      <c r="AK2667"/>
      <c r="AL2667"/>
      <c r="AM2667"/>
      <c r="AN2667"/>
    </row>
    <row r="2668" spans="1:40" x14ac:dyDescent="0.25">
      <c r="A2668"/>
      <c r="B2668">
        <f t="shared" si="1400"/>
        <v>734000</v>
      </c>
      <c r="C2668" s="186" t="str">
        <f t="shared" si="1368"/>
        <v>-1.82569894355233E-07+0.00429413079639486i</v>
      </c>
      <c r="D2668" s="158" t="str">
        <f t="shared" si="1369"/>
        <v>-7.66666806636916+0.0329216694390273i</v>
      </c>
      <c r="E2668" t="str">
        <f t="shared" si="1370"/>
        <v>7.99834399698499-0.115088147843698i</v>
      </c>
      <c r="F2668" t="str">
        <f t="shared" si="1371"/>
        <v>0.999200804691958+0.000011490426555167i</v>
      </c>
      <c r="G2668">
        <f t="shared" si="1366"/>
        <v>1</v>
      </c>
      <c r="H2668" t="str">
        <f t="shared" si="1372"/>
        <v>11.7160945379672+0.655194629812567i</v>
      </c>
      <c r="I2668" t="str">
        <f t="shared" si="1373"/>
        <v>2882.41125966864i</v>
      </c>
      <c r="J2668" t="str">
        <f t="shared" si="1367"/>
        <v>-11245.1076651286+630.579346455188i</v>
      </c>
      <c r="K2668" t="str">
        <f t="shared" si="1374"/>
        <v>0.0143286394099411-0.255522312561253i</v>
      </c>
      <c r="L2668" t="str">
        <f t="shared" si="1375"/>
        <v>0.00185121602400157-0.0279882083998448i</v>
      </c>
      <c r="M2668" t="str">
        <f t="shared" si="1376"/>
        <v>0.0161798554339427-0.283510520961098i</v>
      </c>
      <c r="N2668" t="str">
        <f t="shared" si="1377"/>
        <v>-5.40804398576974i</v>
      </c>
      <c r="O2668" t="str">
        <f t="shared" si="1378"/>
        <v>0.64088838143292+0.767634081150839i</v>
      </c>
      <c r="P2668" t="str">
        <f t="shared" si="1379"/>
        <v>0.35911161856708-0.767634081150839i</v>
      </c>
      <c r="Q2668" t="str">
        <f t="shared" si="1380"/>
        <v>-0.35911161856708+6.17567806692058i</v>
      </c>
      <c r="R2668" t="str">
        <f t="shared" si="1381"/>
        <v>-0.127250629997059-0.0507498019600357i</v>
      </c>
      <c r="S2668" t="str">
        <f t="shared" si="1382"/>
        <v>0.570216866881503i</v>
      </c>
      <c r="T2668" t="str">
        <f t="shared" si="1383"/>
        <v>0.0289383930685083-0.0725604555456204i</v>
      </c>
      <c r="U2668" t="e">
        <f t="shared" si="1384"/>
        <v>#DIV/0!</v>
      </c>
      <c r="V2668" t="str">
        <f t="shared" si="1385"/>
        <v>1.33333333333333E-06-0.000144554898357761i</v>
      </c>
      <c r="W2668" t="e">
        <f t="shared" si="1386"/>
        <v>#DIV/0!</v>
      </c>
      <c r="X2668" t="e">
        <f t="shared" si="1387"/>
        <v>#DIV/0!</v>
      </c>
      <c r="Y2668" t="str">
        <f t="shared" si="1388"/>
        <v>0.00083+0.737897282475171i</v>
      </c>
      <c r="Z2668" t="e">
        <f t="shared" si="1389"/>
        <v>#DIV/0!</v>
      </c>
      <c r="AA2668" t="e">
        <f t="shared" si="1390"/>
        <v>#DIV/0!</v>
      </c>
      <c r="AB2668" t="str">
        <f t="shared" si="1391"/>
        <v>0.178440990660254-0.447424967228397i</v>
      </c>
      <c r="AC2668" t="str">
        <f t="shared" si="1392"/>
        <v>0.876037463882447-0.0578291695101951i</v>
      </c>
      <c r="AD2668" t="str">
        <f t="shared" si="1393"/>
        <v>0.236375910317902-0.495133555955663i</v>
      </c>
      <c r="AE2668" t="e">
        <f t="shared" si="1394"/>
        <v>#DIV/0!</v>
      </c>
      <c r="AF2668" t="str">
        <f t="shared" si="1395"/>
        <v>-19.3827626043364-0.62227296037354i</v>
      </c>
      <c r="AG2668" t="e">
        <f t="shared" si="1396"/>
        <v>#DIV/0!</v>
      </c>
      <c r="AH2668" t="e">
        <f t="shared" si="1397"/>
        <v>#DIV/0!</v>
      </c>
      <c r="AI2668" t="e">
        <f t="shared" si="1398"/>
        <v>#DIV/0!</v>
      </c>
      <c r="AJ2668" t="e">
        <f t="shared" si="1399"/>
        <v>#DIV/0!</v>
      </c>
      <c r="AK2668"/>
      <c r="AL2668"/>
      <c r="AM2668"/>
      <c r="AN2668"/>
    </row>
    <row r="2669" spans="1:40" x14ac:dyDescent="0.25">
      <c r="A2669"/>
      <c r="B2669">
        <f t="shared" si="1400"/>
        <v>735000</v>
      </c>
      <c r="C2669" s="186" t="str">
        <f t="shared" si="1368"/>
        <v>-1.82073443479534E-07+0.00428828844159091i</v>
      </c>
      <c r="D2669" s="158" t="str">
        <f t="shared" si="1369"/>
        <v>-7.66666806256304+0.032876878052197i</v>
      </c>
      <c r="E2669" t="str">
        <f t="shared" si="1370"/>
        <v>7.99833948257867-0.115244878639169i</v>
      </c>
      <c r="F2669" t="str">
        <f t="shared" si="1371"/>
        <v>0.999200805142317+0.0000115060746033996i</v>
      </c>
      <c r="G2669">
        <f t="shared" si="1366"/>
        <v>1</v>
      </c>
      <c r="H2669" t="str">
        <f t="shared" si="1372"/>
        <v>11.7162014550215+0.65430963952901i</v>
      </c>
      <c r="I2669" t="str">
        <f t="shared" si="1373"/>
        <v>2886.33825048562i</v>
      </c>
      <c r="J2669" t="str">
        <f t="shared" si="1367"/>
        <v>-11275.7718844785+631.438446382238i</v>
      </c>
      <c r="K2669" t="str">
        <f t="shared" si="1374"/>
        <v>0.0142897913531581-0.255176776926038i</v>
      </c>
      <c r="L2669" t="str">
        <f t="shared" si="1375"/>
        <v>0.0018462039955278-0.0279504602628689i</v>
      </c>
      <c r="M2669" t="str">
        <f t="shared" si="1376"/>
        <v>0.0161359953486859-0.283127237188907i</v>
      </c>
      <c r="N2669" t="str">
        <f t="shared" si="1377"/>
        <v>-5.4154118931073i</v>
      </c>
      <c r="O2669" t="str">
        <f t="shared" si="1378"/>
        <v>0.64652679146637+0.762891281845717i</v>
      </c>
      <c r="P2669" t="str">
        <f t="shared" si="1379"/>
        <v>0.35347320853363-0.762891281845717i</v>
      </c>
      <c r="Q2669" t="str">
        <f t="shared" si="1380"/>
        <v>-0.35347320853363+6.17830317495302i</v>
      </c>
      <c r="R2669" t="str">
        <f t="shared" si="1381"/>
        <v>-0.126338775828654-0.0499839239568578i</v>
      </c>
      <c r="S2669" t="str">
        <f t="shared" si="1382"/>
        <v>0.570993729097962i</v>
      </c>
      <c r="T2669" t="str">
        <f t="shared" si="1383"/>
        <v>0.0285405071350752-0.0721386487400746i</v>
      </c>
      <c r="U2669" t="e">
        <f t="shared" si="1384"/>
        <v>#DIV/0!</v>
      </c>
      <c r="V2669" t="str">
        <f t="shared" si="1385"/>
        <v>1.33333333333333E-06-0.000144358225026663i</v>
      </c>
      <c r="W2669" t="e">
        <f t="shared" si="1386"/>
        <v>#DIV/0!</v>
      </c>
      <c r="X2669" t="e">
        <f t="shared" si="1387"/>
        <v>#DIV/0!</v>
      </c>
      <c r="Y2669" t="str">
        <f t="shared" si="1388"/>
        <v>0.00083+0.738902592124319i</v>
      </c>
      <c r="Z2669" t="e">
        <f t="shared" si="1389"/>
        <v>#DIV/0!</v>
      </c>
      <c r="AA2669" t="e">
        <f t="shared" si="1390"/>
        <v>#DIV/0!</v>
      </c>
      <c r="AB2669" t="str">
        <f t="shared" si="1391"/>
        <v>0.17598753168748-0.444824006488433i</v>
      </c>
      <c r="AC2669" t="str">
        <f t="shared" si="1392"/>
        <v>0.876897942000365-0.0570045417260526i</v>
      </c>
      <c r="AD2669" t="str">
        <f t="shared" si="1393"/>
        <v>0.232686098213316-0.492143750627687i</v>
      </c>
      <c r="AE2669" t="e">
        <f t="shared" si="1394"/>
        <v>#DIV/0!</v>
      </c>
      <c r="AF2669" t="str">
        <f t="shared" si="1395"/>
        <v>-19.3828695175845-0.621432761476813i</v>
      </c>
      <c r="AG2669" t="e">
        <f t="shared" si="1396"/>
        <v>#DIV/0!</v>
      </c>
      <c r="AH2669" t="e">
        <f t="shared" si="1397"/>
        <v>#DIV/0!</v>
      </c>
      <c r="AI2669" t="e">
        <f t="shared" si="1398"/>
        <v>#DIV/0!</v>
      </c>
      <c r="AJ2669" t="e">
        <f t="shared" si="1399"/>
        <v>#DIV/0!</v>
      </c>
      <c r="AK2669"/>
      <c r="AL2669"/>
      <c r="AM2669"/>
      <c r="AN2669"/>
    </row>
    <row r="2670" spans="1:40" x14ac:dyDescent="0.25">
      <c r="A2670"/>
      <c r="B2670">
        <f t="shared" si="1400"/>
        <v>736000</v>
      </c>
      <c r="C2670" s="186" t="str">
        <f t="shared" si="1368"/>
        <v>-1.81579014805745E-07+0.00428246196275102i</v>
      </c>
      <c r="D2670" s="158" t="str">
        <f t="shared" si="1369"/>
        <v>-7.66666805877241+0.0328322083810912i</v>
      </c>
      <c r="E2670" t="str">
        <f t="shared" si="1370"/>
        <v>7.99833496203122-0.115401609169039i</v>
      </c>
      <c r="F2670" t="str">
        <f t="shared" si="1371"/>
        <v>0.999200805593294+0.0000115217226251571i</v>
      </c>
      <c r="G2670">
        <f t="shared" si="1366"/>
        <v>1</v>
      </c>
      <c r="H2670" t="str">
        <f t="shared" si="1372"/>
        <v>11.7163079386578+0.653427028076003i</v>
      </c>
      <c r="I2670" t="str">
        <f t="shared" si="1373"/>
        <v>2890.26524130261i</v>
      </c>
      <c r="J2670" t="str">
        <f t="shared" si="1367"/>
        <v>-11306.477852255+632.297546309289i</v>
      </c>
      <c r="K2670" t="str">
        <f t="shared" si="1374"/>
        <v>0.0142511009158239-0.254832171681713i</v>
      </c>
      <c r="L2670" t="str">
        <f t="shared" si="1375"/>
        <v>0.00184121226462818-0.0279128133634637i</v>
      </c>
      <c r="M2670" t="str">
        <f t="shared" si="1376"/>
        <v>0.0160923131804521-0.282744985045177i</v>
      </c>
      <c r="N2670" t="str">
        <f t="shared" si="1377"/>
        <v>-5.42277980044486i</v>
      </c>
      <c r="O2670" t="str">
        <f t="shared" si="1378"/>
        <v>0.652130104267349+0.758107068367165i</v>
      </c>
      <c r="P2670" t="str">
        <f t="shared" si="1379"/>
        <v>0.347869895732651-0.758107068367165i</v>
      </c>
      <c r="Q2670" t="str">
        <f t="shared" si="1380"/>
        <v>-0.347869895732651+6.18088686881203i</v>
      </c>
      <c r="R2670" t="str">
        <f t="shared" si="1381"/>
        <v>-0.125423764100593-0.0492225064865256i</v>
      </c>
      <c r="S2670" t="str">
        <f t="shared" si="1382"/>
        <v>0.571770591314422i</v>
      </c>
      <c r="T2670" t="str">
        <f t="shared" si="1383"/>
        <v>0.0281439816397787-0.0717136197646766i</v>
      </c>
      <c r="U2670" t="e">
        <f t="shared" si="1384"/>
        <v>#DIV/0!</v>
      </c>
      <c r="V2670" t="str">
        <f t="shared" si="1385"/>
        <v>1.33333333333333E-06-0.000144162086133963i</v>
      </c>
      <c r="W2670" t="e">
        <f t="shared" si="1386"/>
        <v>#DIV/0!</v>
      </c>
      <c r="X2670" t="e">
        <f t="shared" si="1387"/>
        <v>#DIV/0!</v>
      </c>
      <c r="Y2670" t="str">
        <f t="shared" si="1388"/>
        <v>0.00083+0.739907901773468i</v>
      </c>
      <c r="Z2670" t="e">
        <f t="shared" si="1389"/>
        <v>#DIV/0!</v>
      </c>
      <c r="AA2670" t="e">
        <f t="shared" si="1390"/>
        <v>#DIV/0!</v>
      </c>
      <c r="AB2670" t="str">
        <f t="shared" si="1391"/>
        <v>0.173542461498709-0.44220317708544i</v>
      </c>
      <c r="AC2670" t="str">
        <f t="shared" si="1392"/>
        <v>0.877761968948591-0.0561843326962055i</v>
      </c>
      <c r="AD2670" t="str">
        <f t="shared" si="1393"/>
        <v>0.229018423190753-0.489125691236773i</v>
      </c>
      <c r="AE2670" t="e">
        <f t="shared" si="1394"/>
        <v>#DIV/0!</v>
      </c>
      <c r="AF2670" t="str">
        <f t="shared" si="1395"/>
        <v>-19.3829759974302-0.620594819694912i</v>
      </c>
      <c r="AG2670" t="e">
        <f t="shared" si="1396"/>
        <v>#DIV/0!</v>
      </c>
      <c r="AH2670" t="e">
        <f t="shared" si="1397"/>
        <v>#DIV/0!</v>
      </c>
      <c r="AI2670" t="e">
        <f t="shared" si="1398"/>
        <v>#DIV/0!</v>
      </c>
      <c r="AJ2670" t="e">
        <f t="shared" si="1399"/>
        <v>#DIV/0!</v>
      </c>
      <c r="AK2670"/>
      <c r="AL2670"/>
      <c r="AM2670"/>
      <c r="AN2670"/>
    </row>
    <row r="2671" spans="1:40" x14ac:dyDescent="0.25">
      <c r="A2671"/>
      <c r="B2671">
        <f t="shared" si="1400"/>
        <v>737000</v>
      </c>
      <c r="C2671" s="186" t="str">
        <f t="shared" si="1368"/>
        <v>-1.81086597365999E-07+0.00427665129525118i</v>
      </c>
      <c r="D2671" s="158" t="str">
        <f t="shared" si="1369"/>
        <v>-7.66666805499727+0.0327876599302591i</v>
      </c>
      <c r="E2671" t="str">
        <f t="shared" si="1370"/>
        <v>7.99833043534267-0.115558339432945i</v>
      </c>
      <c r="F2671" t="str">
        <f t="shared" si="1371"/>
        <v>0.999200806044879+0.000011537370620403i</v>
      </c>
      <c r="G2671">
        <f t="shared" si="1366"/>
        <v>1</v>
      </c>
      <c r="H2671" t="str">
        <f t="shared" si="1372"/>
        <v>11.7164139912127+0.65254678591055i</v>
      </c>
      <c r="I2671" t="str">
        <f t="shared" si="1373"/>
        <v>2894.1922321196i</v>
      </c>
      <c r="J2671" t="str">
        <f t="shared" si="1367"/>
        <v>-11337.2255684582+633.15664623634i</v>
      </c>
      <c r="K2671" t="str">
        <f t="shared" si="1374"/>
        <v>0.0142125672472408-0.254488493087229i</v>
      </c>
      <c r="L2671" t="str">
        <f t="shared" si="1375"/>
        <v>0.00183624072200854-0.0278752672967358i</v>
      </c>
      <c r="M2671" t="str">
        <f t="shared" si="1376"/>
        <v>0.0160488079692493-0.282363760383965i</v>
      </c>
      <c r="N2671" t="str">
        <f t="shared" si="1377"/>
        <v>-5.43014770778242i</v>
      </c>
      <c r="O2671" t="str">
        <f t="shared" si="1378"/>
        <v>0.657698015655465+0.7532817004301i</v>
      </c>
      <c r="P2671" t="str">
        <f t="shared" si="1379"/>
        <v>0.342301984344535-0.7532817004301i</v>
      </c>
      <c r="Q2671" t="str">
        <f t="shared" si="1380"/>
        <v>-0.342301984344535+6.18342940821252i</v>
      </c>
      <c r="R2671" t="str">
        <f t="shared" si="1381"/>
        <v>-0.124505595949512-0.0484655766250026i</v>
      </c>
      <c r="S2671" t="str">
        <f t="shared" si="1382"/>
        <v>0.572547453530883i</v>
      </c>
      <c r="T2671" t="str">
        <f t="shared" si="1383"/>
        <v>0.0277488424805511-0.0712853619112381i</v>
      </c>
      <c r="U2671" t="e">
        <f t="shared" si="1384"/>
        <v>#DIV/0!</v>
      </c>
      <c r="V2671" t="str">
        <f t="shared" si="1385"/>
        <v>1.33333333333333E-06-0.000143966479504202i</v>
      </c>
      <c r="W2671" t="e">
        <f t="shared" si="1386"/>
        <v>#DIV/0!</v>
      </c>
      <c r="X2671" t="e">
        <f t="shared" si="1387"/>
        <v>#DIV/0!</v>
      </c>
      <c r="Y2671" t="str">
        <f t="shared" si="1388"/>
        <v>0.00083+0.740913211422617i</v>
      </c>
      <c r="Z2671" t="e">
        <f t="shared" si="1389"/>
        <v>#DIV/0!</v>
      </c>
      <c r="AA2671" t="e">
        <f t="shared" si="1390"/>
        <v>#DIV/0!</v>
      </c>
      <c r="AB2671" t="str">
        <f t="shared" si="1391"/>
        <v>0.171105939786729-0.439562437655137i</v>
      </c>
      <c r="AC2671" t="str">
        <f t="shared" si="1392"/>
        <v>0.878629543550188-0.0553685697346355i</v>
      </c>
      <c r="AD2671" t="str">
        <f t="shared" si="1393"/>
        <v>0.225373105848687-0.486079547703312i</v>
      </c>
      <c r="AE2671" t="e">
        <f t="shared" si="1394"/>
        <v>#DIV/0!</v>
      </c>
      <c r="AF2671" t="str">
        <f t="shared" si="1395"/>
        <v>-19.38308204621-0.619759125980291i</v>
      </c>
      <c r="AG2671" t="e">
        <f t="shared" si="1396"/>
        <v>#DIV/0!</v>
      </c>
      <c r="AH2671" t="e">
        <f t="shared" si="1397"/>
        <v>#DIV/0!</v>
      </c>
      <c r="AI2671" t="e">
        <f t="shared" si="1398"/>
        <v>#DIV/0!</v>
      </c>
      <c r="AJ2671" t="e">
        <f t="shared" si="1399"/>
        <v>#DIV/0!</v>
      </c>
      <c r="AK2671"/>
      <c r="AL2671"/>
      <c r="AM2671"/>
      <c r="AN2671"/>
    </row>
    <row r="2672" spans="1:40" x14ac:dyDescent="0.25">
      <c r="A2672"/>
      <c r="B2672">
        <f t="shared" si="1400"/>
        <v>738000</v>
      </c>
      <c r="C2672" s="186" t="str">
        <f t="shared" si="1368"/>
        <v>-1.80596180266688E-07+0.00427085637481764i</v>
      </c>
      <c r="D2672" s="158" t="str">
        <f t="shared" si="1369"/>
        <v>-7.66666805123738+0.0327432322069353i</v>
      </c>
      <c r="E2672" t="str">
        <f t="shared" si="1370"/>
        <v>7.99832590251304-0.115715069430528i</v>
      </c>
      <c r="F2672" t="str">
        <f t="shared" si="1371"/>
        <v>0.999200806497074+0.0000115530185891015i</v>
      </c>
      <c r="G2672">
        <f t="shared" si="1366"/>
        <v>1</v>
      </c>
      <c r="H2672" t="str">
        <f t="shared" si="1372"/>
        <v>11.7165196150072+0.65166890354043i</v>
      </c>
      <c r="I2672" t="str">
        <f t="shared" si="1373"/>
        <v>2898.11922293658i</v>
      </c>
      <c r="J2672" t="str">
        <f t="shared" si="1367"/>
        <v>-11368.0150330879+634.015746163391i</v>
      </c>
      <c r="K2672" t="str">
        <f t="shared" si="1374"/>
        <v>0.0141741895024373-0.25414573742151i</v>
      </c>
      <c r="L2672" t="str">
        <f t="shared" si="1375"/>
        <v>0.00183128925910826-0.0278378216599375i</v>
      </c>
      <c r="M2672" t="str">
        <f t="shared" si="1376"/>
        <v>0.0160054787615456-0.281983559081447i</v>
      </c>
      <c r="N2672" t="str">
        <f t="shared" si="1377"/>
        <v>-5.43751561511998i</v>
      </c>
      <c r="O2672" t="str">
        <f t="shared" si="1378"/>
        <v>0.663230223372124+0.748415439983545i</v>
      </c>
      <c r="P2672" t="str">
        <f t="shared" si="1379"/>
        <v>0.336769776627876-0.748415439983545i</v>
      </c>
      <c r="Q2672" t="str">
        <f t="shared" si="1380"/>
        <v>-0.336769776627876+6.18593105510353i</v>
      </c>
      <c r="R2672" t="str">
        <f t="shared" si="1381"/>
        <v>-0.12358427276047-0.0477131616997426i</v>
      </c>
      <c r="S2672" t="str">
        <f t="shared" si="1382"/>
        <v>0.573324315747342i</v>
      </c>
      <c r="T2672" t="str">
        <f t="shared" si="1383"/>
        <v>0.0273551157836472-0.0708538686175293i</v>
      </c>
      <c r="U2672" t="e">
        <f t="shared" si="1384"/>
        <v>#DIV/0!</v>
      </c>
      <c r="V2672" t="str">
        <f t="shared" si="1385"/>
        <v>1.33333333333333E-06-0.000143771402973709i</v>
      </c>
      <c r="W2672" t="e">
        <f t="shared" si="1386"/>
        <v>#DIV/0!</v>
      </c>
      <c r="X2672" t="e">
        <f t="shared" si="1387"/>
        <v>#DIV/0!</v>
      </c>
      <c r="Y2672" t="str">
        <f t="shared" si="1388"/>
        <v>0.00083+0.741918521071766i</v>
      </c>
      <c r="Z2672" t="e">
        <f t="shared" si="1389"/>
        <v>#DIV/0!</v>
      </c>
      <c r="AA2672" t="e">
        <f t="shared" si="1390"/>
        <v>#DIV/0!</v>
      </c>
      <c r="AB2672" t="str">
        <f t="shared" si="1391"/>
        <v>0.168678127652219-0.436901747733262i</v>
      </c>
      <c r="AC2672" t="str">
        <f t="shared" si="1392"/>
        <v>0.879500664394945-0.0545572804187942i</v>
      </c>
      <c r="AD2672" t="str">
        <f t="shared" si="1393"/>
        <v>0.221750365409203-0.483005491709215i</v>
      </c>
      <c r="AE2672" t="e">
        <f t="shared" si="1394"/>
        <v>#DIV/0!</v>
      </c>
      <c r="AF2672" t="str">
        <f t="shared" si="1395"/>
        <v>-19.3831876662446-0.618925671333495i</v>
      </c>
      <c r="AG2672" t="e">
        <f t="shared" si="1396"/>
        <v>#DIV/0!</v>
      </c>
      <c r="AH2672" t="e">
        <f t="shared" si="1397"/>
        <v>#DIV/0!</v>
      </c>
      <c r="AI2672" t="e">
        <f t="shared" si="1398"/>
        <v>#DIV/0!</v>
      </c>
      <c r="AJ2672" t="e">
        <f t="shared" si="1399"/>
        <v>#DIV/0!</v>
      </c>
      <c r="AK2672"/>
      <c r="AL2672"/>
      <c r="AM2672"/>
      <c r="AN2672"/>
    </row>
    <row r="2673" spans="1:40" x14ac:dyDescent="0.25">
      <c r="A2673"/>
      <c r="B2673">
        <f t="shared" si="1400"/>
        <v>739000</v>
      </c>
      <c r="C2673" s="186" t="str">
        <f t="shared" si="1368"/>
        <v>-1.80107752687858E-07+0.00426507713752458i</v>
      </c>
      <c r="D2673" s="158" t="str">
        <f t="shared" si="1369"/>
        <v>-7.66666804749275+0.0326989247210218i</v>
      </c>
      <c r="E2673" t="str">
        <f t="shared" si="1370"/>
        <v>7.99832136354234-0.115871799161426i</v>
      </c>
      <c r="F2673" t="str">
        <f t="shared" si="1371"/>
        <v>0.999200806949886+0.0000115686665312168i</v>
      </c>
      <c r="G2673">
        <f t="shared" si="1366"/>
        <v>1</v>
      </c>
      <c r="H2673" t="str">
        <f t="shared" si="1372"/>
        <v>11.7166248123465+0.650793371523879i</v>
      </c>
      <c r="I2673" t="str">
        <f t="shared" si="1373"/>
        <v>2902.04621375357i</v>
      </c>
      <c r="J2673" t="str">
        <f t="shared" si="1367"/>
        <v>-11398.8462461443+634.874846090441i</v>
      </c>
      <c r="K2673" t="str">
        <f t="shared" si="1374"/>
        <v>0.0141359668421209-0.253803900983306i</v>
      </c>
      <c r="L2673" t="str">
        <f t="shared" si="1375"/>
        <v>0.00182635776809445-0.0278004760524539i</v>
      </c>
      <c r="M2673" t="str">
        <f t="shared" si="1376"/>
        <v>0.0159623246102154-0.28160437703576i</v>
      </c>
      <c r="N2673" t="str">
        <f t="shared" si="1377"/>
        <v>-5.44488352245754i</v>
      </c>
      <c r="O2673" t="str">
        <f t="shared" si="1378"/>
        <v>0.668726427096931+0.743508551196402i</v>
      </c>
      <c r="P2673" t="str">
        <f t="shared" si="1379"/>
        <v>0.331273572903069-0.743508551196402i</v>
      </c>
      <c r="Q2673" t="str">
        <f t="shared" si="1380"/>
        <v>-0.331273572903069+6.18839207365394i</v>
      </c>
      <c r="R2673" t="str">
        <f t="shared" si="1381"/>
        <v>-0.122659796171165-0.0469652892891572i</v>
      </c>
      <c r="S2673" t="str">
        <f t="shared" si="1382"/>
        <v>0.574101177963801i</v>
      </c>
      <c r="T2673" t="str">
        <f t="shared" si="1383"/>
        <v>0.0269628279043158-0.0704191334706656i</v>
      </c>
      <c r="U2673" t="e">
        <f t="shared" si="1384"/>
        <v>#DIV/0!</v>
      </c>
      <c r="V2673" t="str">
        <f t="shared" si="1385"/>
        <v>1.33333333333333E-06-0.000143576854390524i</v>
      </c>
      <c r="W2673" t="e">
        <f t="shared" si="1386"/>
        <v>#DIV/0!</v>
      </c>
      <c r="X2673" t="e">
        <f t="shared" si="1387"/>
        <v>#DIV/0!</v>
      </c>
      <c r="Y2673" t="str">
        <f t="shared" si="1388"/>
        <v>0.00083+0.742923830720914i</v>
      </c>
      <c r="Z2673" t="e">
        <f t="shared" si="1389"/>
        <v>#DIV/0!</v>
      </c>
      <c r="AA2673" t="e">
        <f t="shared" si="1390"/>
        <v>#DIV/0!</v>
      </c>
      <c r="AB2673" t="str">
        <f t="shared" si="1391"/>
        <v>0.166259187607892-0.434221067776447i</v>
      </c>
      <c r="AC2673" t="str">
        <f t="shared" si="1392"/>
        <v>0.880375329835039-0.053750492589234i</v>
      </c>
      <c r="AD2673" t="str">
        <f t="shared" si="1393"/>
        <v>0.218150419703532-0.479903696685821i</v>
      </c>
      <c r="AE2673" t="e">
        <f t="shared" si="1394"/>
        <v>#DIV/0!</v>
      </c>
      <c r="AF2673" t="str">
        <f t="shared" si="1395"/>
        <v>-19.3832928598393-0.618094446802857i</v>
      </c>
      <c r="AG2673" t="e">
        <f t="shared" si="1396"/>
        <v>#DIV/0!</v>
      </c>
      <c r="AH2673" t="e">
        <f t="shared" si="1397"/>
        <v>#DIV/0!</v>
      </c>
      <c r="AI2673" t="e">
        <f t="shared" si="1398"/>
        <v>#DIV/0!</v>
      </c>
      <c r="AJ2673" t="e">
        <f t="shared" si="1399"/>
        <v>#DIV/0!</v>
      </c>
      <c r="AK2673"/>
      <c r="AL2673"/>
      <c r="AM2673"/>
      <c r="AN2673"/>
    </row>
    <row r="2674" spans="1:40" x14ac:dyDescent="0.25">
      <c r="A2674"/>
      <c r="B2674">
        <f t="shared" si="1400"/>
        <v>740000</v>
      </c>
      <c r="C2674" s="186" t="str">
        <f t="shared" si="1368"/>
        <v>-1.79621303882614E-07+0.00425931351979168i</v>
      </c>
      <c r="D2674" s="158" t="str">
        <f t="shared" si="1369"/>
        <v>-7.6666680437633+0.0326547369850696i</v>
      </c>
      <c r="E2674" t="str">
        <f t="shared" si="1370"/>
        <v>7.99831681843061-0.116028528625279i</v>
      </c>
      <c r="F2674" t="str">
        <f t="shared" si="1371"/>
        <v>0.999200807403308+0.0000115843144467128i</v>
      </c>
      <c r="G2674">
        <f t="shared" si="1366"/>
        <v>1</v>
      </c>
      <c r="H2674" t="str">
        <f t="shared" si="1372"/>
        <v>11.7167295855208+0.649920180469249i</v>
      </c>
      <c r="I2674" t="str">
        <f t="shared" si="1373"/>
        <v>2905.97320457056i</v>
      </c>
      <c r="J2674" t="str">
        <f t="shared" si="1367"/>
        <v>-11429.7192076273+635.733946017492i</v>
      </c>
      <c r="K2674" t="str">
        <f t="shared" si="1374"/>
        <v>0.0140978984326338-0.253462980091076i</v>
      </c>
      <c r="L2674" t="str">
        <f t="shared" si="1375"/>
        <v>0.00182144614185599-0.0277632300757876i</v>
      </c>
      <c r="M2674" t="str">
        <f t="shared" si="1376"/>
        <v>0.0159193445744898-0.281226210166864i</v>
      </c>
      <c r="N2674" t="str">
        <f t="shared" si="1377"/>
        <v>-5.45225142979511i</v>
      </c>
      <c r="O2674" t="str">
        <f t="shared" si="1378"/>
        <v>0.674186328464007+0.738561300443113i</v>
      </c>
      <c r="P2674" t="str">
        <f t="shared" si="1379"/>
        <v>0.325813671535993-0.738561300443113i</v>
      </c>
      <c r="Q2674" t="str">
        <f t="shared" si="1380"/>
        <v>-0.325813671535993+6.19081273023822i</v>
      </c>
      <c r="R2674" t="str">
        <f t="shared" si="1381"/>
        <v>-0.121732168076196-0.0462219872220299i</v>
      </c>
      <c r="S2674" t="str">
        <f t="shared" si="1382"/>
        <v>0.574878040180262i</v>
      </c>
      <c r="T2674" t="str">
        <f t="shared" si="1383"/>
        <v>0.0265720054274377-0.0699811502105378i</v>
      </c>
      <c r="U2674" t="e">
        <f t="shared" si="1384"/>
        <v>#DIV/0!</v>
      </c>
      <c r="V2674" t="str">
        <f t="shared" si="1385"/>
        <v>1.33333333333333E-06-0.00014338283161432i</v>
      </c>
      <c r="W2674" t="e">
        <f t="shared" si="1386"/>
        <v>#DIV/0!</v>
      </c>
      <c r="X2674" t="e">
        <f t="shared" si="1387"/>
        <v>#DIV/0!</v>
      </c>
      <c r="Y2674" t="str">
        <f t="shared" si="1388"/>
        <v>0.00083+0.743929140370063i</v>
      </c>
      <c r="Z2674" t="e">
        <f t="shared" si="1389"/>
        <v>#DIV/0!</v>
      </c>
      <c r="AA2674" t="e">
        <f t="shared" si="1390"/>
        <v>#DIV/0!</v>
      </c>
      <c r="AB2674" t="str">
        <f t="shared" si="1391"/>
        <v>0.163849283582422-0.431520359183375i</v>
      </c>
      <c r="AC2674" t="str">
        <f t="shared" si="1392"/>
        <v>0.881253537980647-0.0529482343491881i</v>
      </c>
      <c r="AD2674" t="str">
        <f t="shared" si="1393"/>
        <v>0.214573485157659-0.476774337801697i</v>
      </c>
      <c r="AE2674" t="e">
        <f t="shared" si="1394"/>
        <v>#DIV/0!</v>
      </c>
      <c r="AF2674" t="str">
        <f t="shared" si="1395"/>
        <v>-19.3833976292841-0.617265443484179i</v>
      </c>
      <c r="AG2674" t="e">
        <f t="shared" si="1396"/>
        <v>#DIV/0!</v>
      </c>
      <c r="AH2674" t="e">
        <f t="shared" si="1397"/>
        <v>#DIV/0!</v>
      </c>
      <c r="AI2674" t="e">
        <f t="shared" si="1398"/>
        <v>#DIV/0!</v>
      </c>
      <c r="AJ2674" t="e">
        <f t="shared" si="1399"/>
        <v>#DIV/0!</v>
      </c>
      <c r="AK2674"/>
      <c r="AL2674"/>
      <c r="AM2674"/>
      <c r="AN2674"/>
    </row>
    <row r="2675" spans="1:40" x14ac:dyDescent="0.25">
      <c r="A2675"/>
      <c r="B2675">
        <f t="shared" si="1400"/>
        <v>741000</v>
      </c>
      <c r="C2675" s="186" t="str">
        <f t="shared" si="1368"/>
        <v>-1.79136823176529E-07+0.00425356545838187i</v>
      </c>
      <c r="D2675" s="158" t="str">
        <f t="shared" si="1369"/>
        <v>-7.66666804004896+0.032610668514261i</v>
      </c>
      <c r="E2675" t="str">
        <f t="shared" si="1370"/>
        <v>7.99831226717785-0.116185257821725i</v>
      </c>
      <c r="F2675" t="str">
        <f t="shared" si="1371"/>
        <v>0.999200807857337+0.0000115999623355533i</v>
      </c>
      <c r="G2675">
        <f t="shared" si="1366"/>
        <v>1</v>
      </c>
      <c r="H2675" t="str">
        <f t="shared" si="1372"/>
        <v>11.7168339368046+0.649049321034662i</v>
      </c>
      <c r="I2675" t="str">
        <f t="shared" si="1373"/>
        <v>2909.90019538755i</v>
      </c>
      <c r="J2675" t="str">
        <f t="shared" si="1367"/>
        <v>-11460.6339175369+636.593045944542i</v>
      </c>
      <c r="K2675" t="str">
        <f t="shared" si="1374"/>
        <v>0.0140599834459064-0.253122971082847i</v>
      </c>
      <c r="L2675" t="str">
        <f t="shared" si="1375"/>
        <v>0.00181655427399791-0.0277260833335459i</v>
      </c>
      <c r="M2675" t="str">
        <f t="shared" si="1376"/>
        <v>0.0158765377199043-0.280849054416393i</v>
      </c>
      <c r="N2675" t="str">
        <f t="shared" si="1377"/>
        <v>-5.45961933713267i</v>
      </c>
      <c r="O2675" t="str">
        <f t="shared" si="1378"/>
        <v>0.679609631078152+0.73357395628922i</v>
      </c>
      <c r="P2675" t="str">
        <f t="shared" si="1379"/>
        <v>0.320390368921848-0.73357395628922i</v>
      </c>
      <c r="Q2675" t="str">
        <f t="shared" si="1380"/>
        <v>-0.320390368921848+6.19319329342189i</v>
      </c>
      <c r="R2675" t="str">
        <f t="shared" si="1381"/>
        <v>-0.120801390631363-0.0454832835768887i</v>
      </c>
      <c r="S2675" t="str">
        <f t="shared" si="1382"/>
        <v>0.575654902396721i</v>
      </c>
      <c r="T2675" t="str">
        <f t="shared" si="1383"/>
        <v>0.0261826751681363-0.0695399127332854i</v>
      </c>
      <c r="U2675" t="e">
        <f t="shared" si="1384"/>
        <v>#DIV/0!</v>
      </c>
      <c r="V2675" t="str">
        <f t="shared" si="1385"/>
        <v>1.33333333333333E-06-0.000143189332516325i</v>
      </c>
      <c r="W2675" t="e">
        <f t="shared" si="1386"/>
        <v>#DIV/0!</v>
      </c>
      <c r="X2675" t="e">
        <f t="shared" si="1387"/>
        <v>#DIV/0!</v>
      </c>
      <c r="Y2675" t="str">
        <f t="shared" si="1388"/>
        <v>0.00083+0.744934450019212i</v>
      </c>
      <c r="Z2675" t="e">
        <f t="shared" si="1389"/>
        <v>#DIV/0!</v>
      </c>
      <c r="AA2675" t="e">
        <f t="shared" si="1390"/>
        <v>#DIV/0!</v>
      </c>
      <c r="AB2675" t="str">
        <f t="shared" si="1391"/>
        <v>0.161448580924217-0.428799584316196i</v>
      </c>
      <c r="AC2675" t="str">
        <f t="shared" si="1392"/>
        <v>0.882135286695522-0.0521505340641102i</v>
      </c>
      <c r="AD2675" t="str">
        <f t="shared" si="1393"/>
        <v>0.21101977677811-0.473617591950309i</v>
      </c>
      <c r="AE2675" t="e">
        <f t="shared" si="1394"/>
        <v>#DIV/0!</v>
      </c>
      <c r="AF2675" t="str">
        <f t="shared" si="1395"/>
        <v>-19.3835019768536-0.616438652520401i</v>
      </c>
      <c r="AG2675" t="e">
        <f t="shared" si="1396"/>
        <v>#DIV/0!</v>
      </c>
      <c r="AH2675" t="e">
        <f t="shared" si="1397"/>
        <v>#DIV/0!</v>
      </c>
      <c r="AI2675" t="e">
        <f t="shared" si="1398"/>
        <v>#DIV/0!</v>
      </c>
      <c r="AJ2675" t="e">
        <f t="shared" si="1399"/>
        <v>#DIV/0!</v>
      </c>
      <c r="AK2675"/>
      <c r="AL2675"/>
      <c r="AM2675"/>
      <c r="AN2675"/>
    </row>
    <row r="2676" spans="1:40" x14ac:dyDescent="0.25">
      <c r="A2676"/>
      <c r="B2676">
        <f t="shared" si="1400"/>
        <v>742000</v>
      </c>
      <c r="C2676" s="186" t="str">
        <f t="shared" si="1368"/>
        <v>-1.78654299967054E-07+0.00424783289039895i</v>
      </c>
      <c r="D2676" s="158" t="str">
        <f t="shared" si="1369"/>
        <v>-7.66666803634964+0.032566718826392i</v>
      </c>
      <c r="E2676" t="str">
        <f t="shared" si="1370"/>
        <v>7.9983077097841-0.116341986750404i</v>
      </c>
      <c r="F2676" t="str">
        <f t="shared" si="1371"/>
        <v>0.999200808311986+0.0000116156101977028i</v>
      </c>
      <c r="G2676">
        <f t="shared" si="1366"/>
        <v>1</v>
      </c>
      <c r="H2676" t="str">
        <f t="shared" si="1372"/>
        <v>11.7169378684572+0.648180783927709i</v>
      </c>
      <c r="I2676" t="str">
        <f t="shared" si="1373"/>
        <v>2913.82718620453i</v>
      </c>
      <c r="J2676" t="str">
        <f t="shared" si="1367"/>
        <v>-11491.5903758731+637.452145871594i</v>
      </c>
      <c r="K2676" t="str">
        <f t="shared" si="1374"/>
        <v>0.0140222210594132-0.252783870316089i</v>
      </c>
      <c r="L2676" t="str">
        <f t="shared" si="1375"/>
        <v>0.00181168205883553-0.0276890354314266i</v>
      </c>
      <c r="M2676" t="str">
        <f t="shared" si="1376"/>
        <v>0.0158339031182487-0.280472905747516i</v>
      </c>
      <c r="N2676" t="str">
        <f t="shared" si="1377"/>
        <v>-5.46698724447023i</v>
      </c>
      <c r="O2676" t="str">
        <f t="shared" si="1378"/>
        <v>0.684996040530983+0.728546789476747i</v>
      </c>
      <c r="P2676" t="str">
        <f t="shared" si="1379"/>
        <v>0.315003959469017-0.728546789476747i</v>
      </c>
      <c r="Q2676" t="str">
        <f t="shared" si="1380"/>
        <v>-0.315003959469017+6.19553403394698i</v>
      </c>
      <c r="R2676" t="str">
        <f t="shared" si="1381"/>
        <v>-0.119867466258005-0.0447492066813169i</v>
      </c>
      <c r="S2676" t="str">
        <f t="shared" si="1382"/>
        <v>0.576431764613181i</v>
      </c>
      <c r="T2676" t="str">
        <f t="shared" si="1383"/>
        <v>0.0257948641723514-0.0690954150948128i</v>
      </c>
      <c r="U2676" t="e">
        <f t="shared" si="1384"/>
        <v>#DIV/0!</v>
      </c>
      <c r="V2676" t="str">
        <f t="shared" si="1385"/>
        <v>1.33333333333333E-06-0.000142996354979241i</v>
      </c>
      <c r="W2676" t="e">
        <f t="shared" si="1386"/>
        <v>#DIV/0!</v>
      </c>
      <c r="X2676" t="e">
        <f t="shared" si="1387"/>
        <v>#DIV/0!</v>
      </c>
      <c r="Y2676" t="str">
        <f t="shared" si="1388"/>
        <v>0.00083+0.74593975966836i</v>
      </c>
      <c r="Z2676" t="e">
        <f t="shared" si="1389"/>
        <v>#DIV/0!</v>
      </c>
      <c r="AA2676" t="e">
        <f t="shared" si="1390"/>
        <v>#DIV/0!</v>
      </c>
      <c r="AB2676" t="str">
        <f t="shared" si="1391"/>
        <v>0.159057246404952-0.426058706522207i</v>
      </c>
      <c r="AC2676" t="str">
        <f t="shared" si="1392"/>
        <v>0.88302057359252-0.0513574203611545i</v>
      </c>
      <c r="AD2676" t="str">
        <f t="shared" si="1393"/>
        <v>0.207489508137797-0.47043363773757i</v>
      </c>
      <c r="AE2676" t="e">
        <f t="shared" si="1394"/>
        <v>#DIV/0!</v>
      </c>
      <c r="AF2676" t="str">
        <f t="shared" si="1395"/>
        <v>-19.3836059048068-0.615614065101317i</v>
      </c>
      <c r="AG2676" t="e">
        <f t="shared" si="1396"/>
        <v>#DIV/0!</v>
      </c>
      <c r="AH2676" t="e">
        <f t="shared" si="1397"/>
        <v>#DIV/0!</v>
      </c>
      <c r="AI2676" t="e">
        <f t="shared" si="1398"/>
        <v>#DIV/0!</v>
      </c>
      <c r="AJ2676" t="e">
        <f t="shared" si="1399"/>
        <v>#DIV/0!</v>
      </c>
      <c r="AK2676"/>
      <c r="AL2676"/>
      <c r="AM2676"/>
      <c r="AN2676"/>
    </row>
    <row r="2677" spans="1:40" x14ac:dyDescent="0.25">
      <c r="A2677"/>
      <c r="B2677">
        <f t="shared" si="1400"/>
        <v>743000</v>
      </c>
      <c r="C2677" s="186" t="str">
        <f t="shared" si="1368"/>
        <v>-1.78173723722947E-07+0.00424211575328536i</v>
      </c>
      <c r="D2677" s="158" t="str">
        <f t="shared" si="1369"/>
        <v>-7.66666803266519+0.0325228874418544i</v>
      </c>
      <c r="E2677" t="str">
        <f t="shared" si="1370"/>
        <v>7.99830314624937-0.116498715410955i</v>
      </c>
      <c r="F2677" t="str">
        <f t="shared" si="1371"/>
        <v>0.999200808767252+0.0000116312580331252i</v>
      </c>
      <c r="G2677">
        <f t="shared" si="1366"/>
        <v>1</v>
      </c>
      <c r="H2677" t="str">
        <f t="shared" si="1372"/>
        <v>11.717041382723+0.647314559905088i</v>
      </c>
      <c r="I2677" t="str">
        <f t="shared" si="1373"/>
        <v>2917.75417702152i</v>
      </c>
      <c r="J2677" t="str">
        <f t="shared" si="1367"/>
        <v>-11522.5885826359+638.311245798644i</v>
      </c>
      <c r="K2677" t="str">
        <f t="shared" si="1374"/>
        <v>0.013984610456128-0.252445674167587i</v>
      </c>
      <c r="L2677" t="str">
        <f t="shared" si="1375"/>
        <v>0.0018068293913888-0.0276520859772035i</v>
      </c>
      <c r="M2677" t="str">
        <f t="shared" si="1376"/>
        <v>0.0157914398475168-0.28009776014479i</v>
      </c>
      <c r="N2677" t="str">
        <f t="shared" si="1377"/>
        <v>-5.47435515180779i</v>
      </c>
      <c r="O2677" t="str">
        <f t="shared" si="1378"/>
        <v>0.690345264416883+0.723480072909533i</v>
      </c>
      <c r="P2677" t="str">
        <f t="shared" si="1379"/>
        <v>0.309654735583117-0.723480072909533i</v>
      </c>
      <c r="Q2677" t="str">
        <f t="shared" si="1380"/>
        <v>-0.309654735583117+6.19783522471732i</v>
      </c>
      <c r="R2677" t="str">
        <f t="shared" si="1381"/>
        <v>-0.118930397647381-0.0440197851112226i</v>
      </c>
      <c r="S2677" t="str">
        <f t="shared" si="1382"/>
        <v>0.577208626829642i</v>
      </c>
      <c r="T2677" t="str">
        <f t="shared" si="1383"/>
        <v>0.0254085997173847-0.0686476515143481i</v>
      </c>
      <c r="U2677" t="e">
        <f t="shared" si="1384"/>
        <v>#DIV/0!</v>
      </c>
      <c r="V2677" t="str">
        <f t="shared" si="1385"/>
        <v>1.33333333333333E-06-0.000142803896897169i</v>
      </c>
      <c r="W2677" t="e">
        <f t="shared" si="1386"/>
        <v>#DIV/0!</v>
      </c>
      <c r="X2677" t="e">
        <f t="shared" si="1387"/>
        <v>#DIV/0!</v>
      </c>
      <c r="Y2677" t="str">
        <f t="shared" si="1388"/>
        <v>0.00083+0.746945069317509i</v>
      </c>
      <c r="Z2677" t="e">
        <f t="shared" si="1389"/>
        <v>#DIV/0!</v>
      </c>
      <c r="AA2677" t="e">
        <f t="shared" si="1390"/>
        <v>#DIV/0!</v>
      </c>
      <c r="AB2677" t="str">
        <f t="shared" si="1391"/>
        <v>0.156675448222933-0.423297690155799i</v>
      </c>
      <c r="AC2677" t="str">
        <f t="shared" si="1392"/>
        <v>0.883909396029093-0.0505689221286127i</v>
      </c>
      <c r="AD2677" t="str">
        <f t="shared" si="1393"/>
        <v>0.203982891362032-0.467222655469261i</v>
      </c>
      <c r="AE2677" t="e">
        <f t="shared" si="1394"/>
        <v>#DIV/0!</v>
      </c>
      <c r="AF2677" t="str">
        <f t="shared" si="1395"/>
        <v>-19.3837094153882-0.614791672463234i</v>
      </c>
      <c r="AG2677" t="e">
        <f t="shared" si="1396"/>
        <v>#DIV/0!</v>
      </c>
      <c r="AH2677" t="e">
        <f t="shared" si="1397"/>
        <v>#DIV/0!</v>
      </c>
      <c r="AI2677" t="e">
        <f t="shared" si="1398"/>
        <v>#DIV/0!</v>
      </c>
      <c r="AJ2677" t="e">
        <f t="shared" si="1399"/>
        <v>#DIV/0!</v>
      </c>
      <c r="AK2677"/>
      <c r="AL2677"/>
      <c r="AM2677"/>
      <c r="AN2677"/>
    </row>
    <row r="2678" spans="1:40" x14ac:dyDescent="0.25">
      <c r="A2678"/>
      <c r="B2678">
        <f t="shared" si="1400"/>
        <v>744000</v>
      </c>
      <c r="C2678" s="186" t="str">
        <f t="shared" si="1368"/>
        <v>-1.7769508398369E-07+0.00423641398481984i</v>
      </c>
      <c r="D2678" s="158" t="str">
        <f t="shared" si="1369"/>
        <v>-7.66666802899562+0.0324791738836188i</v>
      </c>
      <c r="E2678" t="str">
        <f t="shared" si="1370"/>
        <v>7.99829857657368-0.116655443803017i</v>
      </c>
      <c r="F2678" t="str">
        <f t="shared" si="1371"/>
        <v>0.999200809223118+0.000011646905841784i</v>
      </c>
      <c r="G2678">
        <f t="shared" si="1366"/>
        <v>1</v>
      </c>
      <c r="H2678" t="str">
        <f t="shared" si="1372"/>
        <v>11.7171444818312+0.646450639772331i</v>
      </c>
      <c r="I2678" t="str">
        <f t="shared" si="1373"/>
        <v>2921.68116783851i</v>
      </c>
      <c r="J2678" t="str">
        <f t="shared" si="1367"/>
        <v>-11553.6285378254+639.170345725695i</v>
      </c>
      <c r="K2678" t="str">
        <f t="shared" si="1374"/>
        <v>0.0139471508244798-0.252108379033309i</v>
      </c>
      <c r="L2678" t="str">
        <f t="shared" si="1375"/>
        <v>0.00180199616737677-0.0276152345807145i</v>
      </c>
      <c r="M2678" t="str">
        <f t="shared" si="1376"/>
        <v>0.0157491469918566-0.279723613614024i</v>
      </c>
      <c r="N2678" t="str">
        <f t="shared" si="1377"/>
        <v>-5.48172305914535i</v>
      </c>
      <c r="O2678" t="str">
        <f t="shared" si="1378"/>
        <v>0.695657012348886+0.718374081638406i</v>
      </c>
      <c r="P2678" t="str">
        <f t="shared" si="1379"/>
        <v>0.304342987651114-0.718374081638406i</v>
      </c>
      <c r="Q2678" t="str">
        <f t="shared" si="1380"/>
        <v>-0.304342987651114+6.20009714078376i</v>
      </c>
      <c r="R2678" t="str">
        <f t="shared" si="1381"/>
        <v>-0.117990187765093-0.043295047690049i</v>
      </c>
      <c r="S2678" t="str">
        <f t="shared" si="1382"/>
        <v>0.577985489046101i</v>
      </c>
      <c r="T2678" t="str">
        <f t="shared" si="1383"/>
        <v>0.0250239093124072-0.0681966163780486i</v>
      </c>
      <c r="U2678" t="e">
        <f t="shared" si="1384"/>
        <v>#DIV/0!</v>
      </c>
      <c r="V2678" t="str">
        <f t="shared" si="1385"/>
        <v>1.33333333333333E-06-0.000142611956175533i</v>
      </c>
      <c r="W2678" t="e">
        <f t="shared" si="1386"/>
        <v>#DIV/0!</v>
      </c>
      <c r="X2678" t="e">
        <f t="shared" si="1387"/>
        <v>#DIV/0!</v>
      </c>
      <c r="Y2678" t="str">
        <f t="shared" si="1388"/>
        <v>0.00083+0.747950378966658i</v>
      </c>
      <c r="Z2678" t="e">
        <f t="shared" si="1389"/>
        <v>#DIV/0!</v>
      </c>
      <c r="AA2678" t="e">
        <f t="shared" si="1390"/>
        <v>#DIV/0!</v>
      </c>
      <c r="AB2678" t="str">
        <f t="shared" si="1391"/>
        <v>0.154303356006231-0.420516500600686i</v>
      </c>
      <c r="AC2678" t="str">
        <f t="shared" si="1392"/>
        <v>0.884801751102731-0.0497850685152955i</v>
      </c>
      <c r="AD2678" t="str">
        <f t="shared" si="1393"/>
        <v>0.20050013711464-0.463984827138347i</v>
      </c>
      <c r="AE2678" t="e">
        <f t="shared" si="1394"/>
        <v>#DIV/0!</v>
      </c>
      <c r="AF2678" t="str">
        <f t="shared" si="1395"/>
        <v>-19.3838125108268-0.613971465888712i</v>
      </c>
      <c r="AG2678" t="e">
        <f t="shared" si="1396"/>
        <v>#DIV/0!</v>
      </c>
      <c r="AH2678" t="e">
        <f t="shared" si="1397"/>
        <v>#DIV/0!</v>
      </c>
      <c r="AI2678" t="e">
        <f t="shared" si="1398"/>
        <v>#DIV/0!</v>
      </c>
      <c r="AJ2678" t="e">
        <f t="shared" si="1399"/>
        <v>#DIV/0!</v>
      </c>
      <c r="AK2678"/>
      <c r="AL2678"/>
      <c r="AM2678"/>
      <c r="AN2678"/>
    </row>
    <row r="2679" spans="1:40" x14ac:dyDescent="0.25">
      <c r="A2679"/>
      <c r="B2679">
        <f t="shared" si="1400"/>
        <v>745000</v>
      </c>
      <c r="C2679" s="186" t="str">
        <f t="shared" si="1368"/>
        <v>-1.7721837035892E-07+0.00423072752311521i</v>
      </c>
      <c r="D2679" s="158" t="str">
        <f t="shared" si="1369"/>
        <v>-7.66666802534084+0.0324355776772166i</v>
      </c>
      <c r="E2679" t="str">
        <f t="shared" si="1370"/>
        <v>7.99829400075706-0.116812171926229i</v>
      </c>
      <c r="F2679" t="str">
        <f t="shared" si="1371"/>
        <v>0.999200809679602+0.0000116625536236439i</v>
      </c>
      <c r="G2679">
        <f t="shared" si="1366"/>
        <v>1</v>
      </c>
      <c r="H2679" t="str">
        <f t="shared" si="1372"/>
        <v>11.7172471679965+0.645589014383432i</v>
      </c>
      <c r="I2679" t="str">
        <f t="shared" si="1373"/>
        <v>2925.6081586555i</v>
      </c>
      <c r="J2679" t="str">
        <f t="shared" si="1367"/>
        <v>-11584.7102414414+640.029445652745i</v>
      </c>
      <c r="K2679" t="str">
        <f t="shared" si="1374"/>
        <v>0.0139098413583099-0.251771981328289i</v>
      </c>
      <c r="L2679" t="str">
        <f t="shared" si="1375"/>
        <v>0.00179718228321188-0.0275784808538461i</v>
      </c>
      <c r="M2679" t="str">
        <f t="shared" si="1376"/>
        <v>0.0157070236415218-0.279350462182135i</v>
      </c>
      <c r="N2679" t="str">
        <f t="shared" si="1377"/>
        <v>-5.48909096648291i</v>
      </c>
      <c r="O2679" t="str">
        <f t="shared" si="1378"/>
        <v>0.700930995974436+0.713229092846251i</v>
      </c>
      <c r="P2679" t="str">
        <f t="shared" si="1379"/>
        <v>0.299069004025564-0.713229092846251i</v>
      </c>
      <c r="Q2679" t="str">
        <f t="shared" si="1380"/>
        <v>-0.299069004025564+6.20232005932916i</v>
      </c>
      <c r="R2679" t="str">
        <f t="shared" si="1381"/>
        <v>-0.117046839855548-0.0425750234879344i</v>
      </c>
      <c r="S2679" t="str">
        <f t="shared" si="1382"/>
        <v>0.57876235126256i</v>
      </c>
      <c r="T2679" t="str">
        <f t="shared" si="1383"/>
        <v>0.0246408206989356-0.0677423042426493i</v>
      </c>
      <c r="U2679" t="e">
        <f t="shared" si="1384"/>
        <v>#DIV/0!</v>
      </c>
      <c r="V2679" t="str">
        <f t="shared" si="1385"/>
        <v>1.33333333333333E-06-0.000142420530731002i</v>
      </c>
      <c r="W2679" t="e">
        <f t="shared" si="1386"/>
        <v>#DIV/0!</v>
      </c>
      <c r="X2679" t="e">
        <f t="shared" si="1387"/>
        <v>#DIV/0!</v>
      </c>
      <c r="Y2679" t="str">
        <f t="shared" si="1388"/>
        <v>0.00083+0.748955688615807i</v>
      </c>
      <c r="Z2679" t="e">
        <f t="shared" si="1389"/>
        <v>#DIV/0!</v>
      </c>
      <c r="AA2679" t="e">
        <f t="shared" si="1390"/>
        <v>#DIV/0!</v>
      </c>
      <c r="AB2679" t="str">
        <f t="shared" si="1391"/>
        <v>0.151941140815612-0.417715104292408i</v>
      </c>
      <c r="AC2679" t="str">
        <f t="shared" si="1392"/>
        <v>0.885697635646368-0.0490058889298637i</v>
      </c>
      <c r="AD2679" t="str">
        <f t="shared" si="1393"/>
        <v>0.197041454584211-0.460720336412189i</v>
      </c>
      <c r="AE2679" t="e">
        <f t="shared" si="1394"/>
        <v>#DIV/0!</v>
      </c>
      <c r="AF2679" t="str">
        <f t="shared" si="1395"/>
        <v>-19.3839151933373-0.613153436706215i</v>
      </c>
      <c r="AG2679" t="e">
        <f t="shared" si="1396"/>
        <v>#DIV/0!</v>
      </c>
      <c r="AH2679" t="e">
        <f t="shared" si="1397"/>
        <v>#DIV/0!</v>
      </c>
      <c r="AI2679" t="e">
        <f t="shared" si="1398"/>
        <v>#DIV/0!</v>
      </c>
      <c r="AJ2679" t="e">
        <f t="shared" si="1399"/>
        <v>#DIV/0!</v>
      </c>
      <c r="AK2679"/>
      <c r="AL2679"/>
      <c r="AM2679"/>
      <c r="AN2679"/>
    </row>
    <row r="2680" spans="1:40" x14ac:dyDescent="0.25">
      <c r="A2680"/>
      <c r="B2680">
        <f t="shared" si="1400"/>
        <v>746000</v>
      </c>
      <c r="C2680" s="186" t="str">
        <f t="shared" si="1368"/>
        <v>-1.76743572527874E-07+0.00422505630661615i</v>
      </c>
      <c r="D2680" s="158" t="str">
        <f t="shared" si="1369"/>
        <v>-7.66666802170071+0.0323920983507238i</v>
      </c>
      <c r="E2680" t="str">
        <f t="shared" si="1370"/>
        <v>7.99828941879952-0.116968899780231i</v>
      </c>
      <c r="F2680" t="str">
        <f t="shared" si="1371"/>
        <v>0.999200810136704+0.0000116782013786688i</v>
      </c>
      <c r="G2680">
        <f t="shared" si="1366"/>
        <v>1</v>
      </c>
      <c r="H2680" t="str">
        <f t="shared" si="1372"/>
        <v>11.7173494434185+0.644729674640566i</v>
      </c>
      <c r="I2680" t="str">
        <f t="shared" si="1373"/>
        <v>2929.53514947248i</v>
      </c>
      <c r="J2680" t="str">
        <f t="shared" si="1367"/>
        <v>-11615.8336934841+640.888545579796i</v>
      </c>
      <c r="K2680" t="str">
        <f t="shared" si="1374"/>
        <v>0.0138726812568275-0.251436477486488i</v>
      </c>
      <c r="L2680" t="str">
        <f t="shared" si="1375"/>
        <v>0.00179238763599456-0.027541824410522i</v>
      </c>
      <c r="M2680" t="str">
        <f t="shared" si="1376"/>
        <v>0.0156650688928221-0.27897830189701i</v>
      </c>
      <c r="N2680" t="str">
        <f t="shared" si="1377"/>
        <v>-5.49645887382047i</v>
      </c>
      <c r="O2680" t="str">
        <f t="shared" si="1378"/>
        <v>0.706166928991045+0.708045385832968i</v>
      </c>
      <c r="P2680" t="str">
        <f t="shared" si="1379"/>
        <v>0.293833071008955-0.708045385832968i</v>
      </c>
      <c r="Q2680" t="str">
        <f t="shared" si="1380"/>
        <v>-0.293833071008955+6.20450425965344i</v>
      </c>
      <c r="R2680" t="str">
        <f t="shared" si="1381"/>
        <v>-0.116100357446455-0.0418597418208127i</v>
      </c>
      <c r="S2680" t="str">
        <f t="shared" si="1382"/>
        <v>0.579539213479021i</v>
      </c>
      <c r="T2680" t="str">
        <f t="shared" si="1383"/>
        <v>0.0242593618512687-0.0672847098391517i</v>
      </c>
      <c r="U2680" t="e">
        <f t="shared" si="1384"/>
        <v>#DIV/0!</v>
      </c>
      <c r="V2680" t="str">
        <f t="shared" si="1385"/>
        <v>1.33333333333333E-06-0.000142229618491417i</v>
      </c>
      <c r="W2680" t="e">
        <f t="shared" si="1386"/>
        <v>#DIV/0!</v>
      </c>
      <c r="X2680" t="e">
        <f t="shared" si="1387"/>
        <v>#DIV/0!</v>
      </c>
      <c r="Y2680" t="str">
        <f t="shared" si="1388"/>
        <v>0.00083+0.749960998264955i</v>
      </c>
      <c r="Z2680" t="e">
        <f t="shared" si="1389"/>
        <v>#DIV/0!</v>
      </c>
      <c r="AA2680" t="e">
        <f t="shared" si="1390"/>
        <v>#DIV/0!</v>
      </c>
      <c r="AB2680" t="str">
        <f t="shared" si="1391"/>
        <v>0.149588975147233-0.41489346874107i</v>
      </c>
      <c r="AC2680" t="str">
        <f t="shared" si="1392"/>
        <v>0.886597046223744-0.0482314130400999i</v>
      </c>
      <c r="AD2680" t="str">
        <f t="shared" si="1393"/>
        <v>0.193607051470458-0.457429368619592i</v>
      </c>
      <c r="AE2680" t="e">
        <f t="shared" si="1394"/>
        <v>#DIV/0!</v>
      </c>
      <c r="AF2680" t="str">
        <f t="shared" si="1395"/>
        <v>-19.3840174651192-0.612337576289842i</v>
      </c>
      <c r="AG2680" t="e">
        <f t="shared" si="1396"/>
        <v>#DIV/0!</v>
      </c>
      <c r="AH2680" t="e">
        <f t="shared" si="1397"/>
        <v>#DIV/0!</v>
      </c>
      <c r="AI2680" t="e">
        <f t="shared" si="1398"/>
        <v>#DIV/0!</v>
      </c>
      <c r="AJ2680" t="e">
        <f t="shared" si="1399"/>
        <v>#DIV/0!</v>
      </c>
      <c r="AK2680"/>
      <c r="AL2680"/>
      <c r="AM2680"/>
      <c r="AN2680"/>
    </row>
    <row r="2681" spans="1:40" x14ac:dyDescent="0.25">
      <c r="A2681"/>
      <c r="B2681">
        <f t="shared" si="1400"/>
        <v>747000</v>
      </c>
      <c r="C2681" s="186" t="str">
        <f t="shared" si="1368"/>
        <v>-1.76270680238818E-07+0.00421940027409694i</v>
      </c>
      <c r="D2681" s="158" t="str">
        <f t="shared" si="1369"/>
        <v>-7.66666801807522+0.0323487354347432i</v>
      </c>
      <c r="E2681" t="str">
        <f t="shared" si="1370"/>
        <v>7.99828483070109-0.117125627364661i</v>
      </c>
      <c r="F2681" t="str">
        <f t="shared" si="1371"/>
        <v>0.999200810594415+0.0000116938491068225i</v>
      </c>
      <c r="G2681">
        <f t="shared" si="1366"/>
        <v>1</v>
      </c>
      <c r="H2681" t="str">
        <f t="shared" si="1372"/>
        <v>11.7174513102824+0.643872611493757i</v>
      </c>
      <c r="I2681" t="str">
        <f t="shared" si="1373"/>
        <v>2933.46214028947i</v>
      </c>
      <c r="J2681" t="str">
        <f t="shared" si="1367"/>
        <v>-11646.9988939534+641.747645506847i</v>
      </c>
      <c r="K2681" t="str">
        <f t="shared" si="1374"/>
        <v>0.0138356697245681-0.251101863960684i</v>
      </c>
      <c r="L2681" t="str">
        <f t="shared" si="1375"/>
        <v>0.00178761212350776-0.0275052648666884i</v>
      </c>
      <c r="M2681" t="str">
        <f t="shared" si="1376"/>
        <v>0.0156232818480759-0.278607128827372i</v>
      </c>
      <c r="N2681" t="str">
        <f t="shared" si="1377"/>
        <v>-5.50382678115803i</v>
      </c>
      <c r="O2681" t="str">
        <f t="shared" si="1378"/>
        <v>0.711364527161832+0.702823242000307i</v>
      </c>
      <c r="P2681" t="str">
        <f t="shared" si="1379"/>
        <v>0.288635472838168-0.702823242000307i</v>
      </c>
      <c r="Q2681" t="str">
        <f t="shared" si="1380"/>
        <v>-0.288635472838168+6.20665002315834i</v>
      </c>
      <c r="R2681" t="str">
        <f t="shared" si="1381"/>
        <v>-0.115150744353372-0.0411492322494611i</v>
      </c>
      <c r="S2681" t="str">
        <f t="shared" si="1382"/>
        <v>0.58031607569548i</v>
      </c>
      <c r="T2681" t="str">
        <f t="shared" si="1383"/>
        <v>0.0238795609768892-0.0668238280765623i</v>
      </c>
      <c r="U2681" t="e">
        <f t="shared" si="1384"/>
        <v>#DIV/0!</v>
      </c>
      <c r="V2681" t="str">
        <f t="shared" si="1385"/>
        <v>1.33333333333333E-06-0.000142039217395712i</v>
      </c>
      <c r="W2681" t="e">
        <f t="shared" si="1386"/>
        <v>#DIV/0!</v>
      </c>
      <c r="X2681" t="e">
        <f t="shared" si="1387"/>
        <v>#DIV/0!</v>
      </c>
      <c r="Y2681" t="str">
        <f t="shared" si="1388"/>
        <v>0.00083+0.750966307914104i</v>
      </c>
      <c r="Z2681" t="e">
        <f t="shared" si="1389"/>
        <v>#DIV/0!</v>
      </c>
      <c r="AA2681" t="e">
        <f t="shared" si="1390"/>
        <v>#DIV/0!</v>
      </c>
      <c r="AB2681" t="str">
        <f t="shared" si="1391"/>
        <v>0.147247032935118-0.4120515625544i</v>
      </c>
      <c r="AC2681" t="str">
        <f t="shared" si="1392"/>
        <v>0.887499979124725-0.0474616707721302i</v>
      </c>
      <c r="AD2681" t="str">
        <f t="shared" si="1393"/>
        <v>0.190197133970715-0.454112110737796i</v>
      </c>
      <c r="AE2681" t="e">
        <f t="shared" si="1394"/>
        <v>#DIV/0!</v>
      </c>
      <c r="AF2681" t="str">
        <f t="shared" si="1395"/>
        <v>-19.3841193283576-0.611523876059014i</v>
      </c>
      <c r="AG2681" t="e">
        <f t="shared" si="1396"/>
        <v>#DIV/0!</v>
      </c>
      <c r="AH2681" t="e">
        <f t="shared" si="1397"/>
        <v>#DIV/0!</v>
      </c>
      <c r="AI2681" t="e">
        <f t="shared" si="1398"/>
        <v>#DIV/0!</v>
      </c>
      <c r="AJ2681" t="e">
        <f t="shared" si="1399"/>
        <v>#DIV/0!</v>
      </c>
      <c r="AK2681"/>
      <c r="AL2681"/>
      <c r="AM2681"/>
      <c r="AN2681"/>
    </row>
    <row r="2682" spans="1:40" x14ac:dyDescent="0.25">
      <c r="A2682"/>
      <c r="B2682">
        <f t="shared" si="1400"/>
        <v>748000</v>
      </c>
      <c r="C2682" s="186" t="str">
        <f t="shared" si="1368"/>
        <v>-1.75799683308504E-07+0.00421375936465923i</v>
      </c>
      <c r="D2682" s="158" t="str">
        <f t="shared" si="1369"/>
        <v>-7.66666801446422+0.0323054884623874i</v>
      </c>
      <c r="E2682" t="str">
        <f t="shared" si="1370"/>
        <v>7.99828023646179-0.117282354679159i</v>
      </c>
      <c r="F2682" t="str">
        <f t="shared" si="1371"/>
        <v>0.999200811052735+0.0000117094968080691i</v>
      </c>
      <c r="G2682">
        <f t="shared" si="1366"/>
        <v>1</v>
      </c>
      <c r="H2682" t="str">
        <f t="shared" si="1372"/>
        <v>11.7175527707587+0.643017815940553i</v>
      </c>
      <c r="I2682" t="str">
        <f t="shared" si="1373"/>
        <v>2937.38913110646i</v>
      </c>
      <c r="J2682" t="str">
        <f t="shared" si="1367"/>
        <v>-11678.2058428493+642.606745433897i</v>
      </c>
      <c r="K2682" t="str">
        <f t="shared" si="1374"/>
        <v>0.0137988059713503-0.250768137222337i</v>
      </c>
      <c r="L2682" t="str">
        <f t="shared" si="1375"/>
        <v>0.00178285564421138-0.0274688018403013i</v>
      </c>
      <c r="M2682" t="str">
        <f t="shared" si="1376"/>
        <v>0.0155816616155617-0.278236939062638i</v>
      </c>
      <c r="N2682" t="str">
        <f t="shared" si="1377"/>
        <v>-5.51119468849559i</v>
      </c>
      <c r="O2682" t="str">
        <f t="shared" si="1378"/>
        <v>0.716523508330956+0.697562944836592i</v>
      </c>
      <c r="P2682" t="str">
        <f t="shared" si="1379"/>
        <v>0.283476491669044-0.697562944836592i</v>
      </c>
      <c r="Q2682" t="str">
        <f t="shared" si="1380"/>
        <v>-0.283476491669044+6.20875763333218i</v>
      </c>
      <c r="R2682" t="str">
        <f t="shared" si="1381"/>
        <v>-0.114198004684281-0.040443524578487i</v>
      </c>
      <c r="S2682" t="str">
        <f t="shared" si="1382"/>
        <v>0.58109293791194i</v>
      </c>
      <c r="T2682" t="str">
        <f t="shared" si="1383"/>
        <v>0.0235014465168268-0.0663596540456703i</v>
      </c>
      <c r="U2682" t="e">
        <f t="shared" si="1384"/>
        <v>#DIV/0!</v>
      </c>
      <c r="V2682" t="str">
        <f t="shared" si="1385"/>
        <v>1.33333333333333E-06-0.000141849325393846i</v>
      </c>
      <c r="W2682" t="e">
        <f t="shared" si="1386"/>
        <v>#DIV/0!</v>
      </c>
      <c r="X2682" t="e">
        <f t="shared" si="1387"/>
        <v>#DIV/0!</v>
      </c>
      <c r="Y2682" t="str">
        <f t="shared" si="1388"/>
        <v>0.00083+0.751971617563253i</v>
      </c>
      <c r="Z2682" t="e">
        <f t="shared" si="1389"/>
        <v>#DIV/0!</v>
      </c>
      <c r="AA2682" t="e">
        <f t="shared" si="1390"/>
        <v>#DIV/0!</v>
      </c>
      <c r="AB2682" t="str">
        <f t="shared" si="1391"/>
        <v>0.144915489553398-0.409189355461039i</v>
      </c>
      <c r="AC2682" t="str">
        <f t="shared" si="1392"/>
        <v>0.888406430360581-0.0466966923095849i</v>
      </c>
      <c r="AD2682" t="str">
        <f t="shared" si="1393"/>
        <v>0.186811906766561-0.450768751379316i</v>
      </c>
      <c r="AE2682" t="e">
        <f t="shared" si="1394"/>
        <v>#DIV/0!</v>
      </c>
      <c r="AF2682" t="str">
        <f t="shared" si="1395"/>
        <v>-19.3842207852229-0.610712327478166i</v>
      </c>
      <c r="AG2682" t="e">
        <f t="shared" si="1396"/>
        <v>#DIV/0!</v>
      </c>
      <c r="AH2682" t="e">
        <f t="shared" si="1397"/>
        <v>#DIV/0!</v>
      </c>
      <c r="AI2682" t="e">
        <f t="shared" si="1398"/>
        <v>#DIV/0!</v>
      </c>
      <c r="AJ2682" t="e">
        <f t="shared" si="1399"/>
        <v>#DIV/0!</v>
      </c>
      <c r="AK2682"/>
      <c r="AL2682"/>
      <c r="AM2682"/>
      <c r="AN2682"/>
    </row>
    <row r="2683" spans="1:40" x14ac:dyDescent="0.25">
      <c r="A2683"/>
      <c r="B2683">
        <f t="shared" si="1400"/>
        <v>749000</v>
      </c>
      <c r="C2683" s="186" t="str">
        <f t="shared" si="1368"/>
        <v>-1.75330571621616E-07+0.00420813351772997i</v>
      </c>
      <c r="D2683" s="158" t="str">
        <f t="shared" si="1369"/>
        <v>-7.66666801086771+0.0322623569692631i</v>
      </c>
      <c r="E2683" t="str">
        <f t="shared" si="1370"/>
        <v>7.99827563608163-0.117439081723364i</v>
      </c>
      <c r="F2683" t="str">
        <f t="shared" si="1371"/>
        <v>0.999200811511672+0.0000117251444823728i</v>
      </c>
      <c r="G2683">
        <f t="shared" si="1366"/>
        <v>1</v>
      </c>
      <c r="H2683" t="str">
        <f t="shared" si="1372"/>
        <v>11.7176538270039+0.642165279025761i</v>
      </c>
      <c r="I2683" t="str">
        <f t="shared" si="1373"/>
        <v>2941.31612192344i</v>
      </c>
      <c r="J2683" t="str">
        <f t="shared" si="1367"/>
        <v>-11709.4545401718+643.465845360948i</v>
      </c>
      <c r="K2683" t="str">
        <f t="shared" si="1374"/>
        <v>0.0137620892122342-0.250435293761475i</v>
      </c>
      <c r="L2683" t="str">
        <f t="shared" si="1375"/>
        <v>0.00177811809723715-0.0274324349513138i</v>
      </c>
      <c r="M2683" t="str">
        <f t="shared" si="1376"/>
        <v>0.0155402073094713-0.277867728712789i</v>
      </c>
      <c r="N2683" t="str">
        <f t="shared" si="1377"/>
        <v>-5.51856259583315i</v>
      </c>
      <c r="O2683" t="str">
        <f t="shared" si="1378"/>
        <v>0.72164359243893+0.692264779901329i</v>
      </c>
      <c r="P2683" t="str">
        <f t="shared" si="1379"/>
        <v>0.27835640756107-0.692264779901329i</v>
      </c>
      <c r="Q2683" t="str">
        <f t="shared" si="1380"/>
        <v>-0.27835640756107+6.21082737573448i</v>
      </c>
      <c r="R2683" t="str">
        <f t="shared" si="1381"/>
        <v>-0.113242142844208-0.039742648855258i</v>
      </c>
      <c r="S2683" t="str">
        <f t="shared" si="1382"/>
        <v>0.581869800128399i</v>
      </c>
      <c r="T2683" t="str">
        <f t="shared" si="1383"/>
        <v>0.0231250471459821-0.0658921830228709i</v>
      </c>
      <c r="U2683" t="e">
        <f t="shared" si="1384"/>
        <v>#DIV/0!</v>
      </c>
      <c r="V2683" t="str">
        <f t="shared" si="1385"/>
        <v>1.33333333333333E-06-0.000141659940446725i</v>
      </c>
      <c r="W2683" t="e">
        <f t="shared" si="1386"/>
        <v>#DIV/0!</v>
      </c>
      <c r="X2683" t="e">
        <f t="shared" si="1387"/>
        <v>#DIV/0!</v>
      </c>
      <c r="Y2683" t="str">
        <f t="shared" si="1388"/>
        <v>0.00083+0.752976927212402i</v>
      </c>
      <c r="Z2683" t="e">
        <f t="shared" si="1389"/>
        <v>#DIV/0!</v>
      </c>
      <c r="AA2683" t="e">
        <f t="shared" si="1390"/>
        <v>#DIV/0!</v>
      </c>
      <c r="AB2683" t="str">
        <f t="shared" si="1391"/>
        <v>0.142594521818306-0.406306818334122i</v>
      </c>
      <c r="AC2683" t="str">
        <f t="shared" si="1392"/>
        <v>0.889316395659229-0.0459365080927029i</v>
      </c>
      <c r="AD2683" t="str">
        <f t="shared" si="1393"/>
        <v>0.18345157301056-0.447399480778677i</v>
      </c>
      <c r="AE2683" t="e">
        <f t="shared" si="1394"/>
        <v>#DIV/0!</v>
      </c>
      <c r="AF2683" t="str">
        <f t="shared" si="1395"/>
        <v>-19.3843218378716-0.609902922056498i</v>
      </c>
      <c r="AG2683" t="e">
        <f t="shared" si="1396"/>
        <v>#DIV/0!</v>
      </c>
      <c r="AH2683" t="e">
        <f t="shared" si="1397"/>
        <v>#DIV/0!</v>
      </c>
      <c r="AI2683" t="e">
        <f t="shared" si="1398"/>
        <v>#DIV/0!</v>
      </c>
      <c r="AJ2683" t="e">
        <f t="shared" si="1399"/>
        <v>#DIV/0!</v>
      </c>
      <c r="AK2683"/>
      <c r="AL2683"/>
      <c r="AM2683"/>
      <c r="AN2683"/>
    </row>
    <row r="2684" spans="1:40" x14ac:dyDescent="0.25">
      <c r="A2684"/>
      <c r="B2684">
        <f t="shared" si="1400"/>
        <v>750000</v>
      </c>
      <c r="C2684" s="186" t="str">
        <f t="shared" si="1368"/>
        <v>-1.74863335130228E-07+0.00420252267305911i</v>
      </c>
      <c r="D2684" s="158" t="str">
        <f t="shared" si="1369"/>
        <v>-7.66666800728561+0.0322193404934532i</v>
      </c>
      <c r="E2684" t="str">
        <f t="shared" si="1370"/>
        <v>7.99827102956065-0.117595808496915i</v>
      </c>
      <c r="F2684" t="str">
        <f t="shared" si="1371"/>
        <v>0.999200811971219+0.0000117407921296974i</v>
      </c>
      <c r="G2684">
        <f t="shared" si="1366"/>
        <v>1</v>
      </c>
      <c r="H2684" t="str">
        <f t="shared" si="1372"/>
        <v>11.71775448116+0.641314991841081i</v>
      </c>
      <c r="I2684" t="str">
        <f t="shared" si="1373"/>
        <v>2945.24311274043i</v>
      </c>
      <c r="J2684" t="str">
        <f t="shared" si="1367"/>
        <v>-11740.744985921+644.324945287998i</v>
      </c>
      <c r="K2684" t="str">
        <f t="shared" si="1374"/>
        <v>0.0137255186674791-0.250103330086563i</v>
      </c>
      <c r="L2684" t="str">
        <f t="shared" si="1375"/>
        <v>0.00177339938238304-0.0273961638216622i</v>
      </c>
      <c r="M2684" t="str">
        <f t="shared" si="1376"/>
        <v>0.0154989180498621-0.277499493908225i</v>
      </c>
      <c r="N2684" t="str">
        <f t="shared" si="1377"/>
        <v>-5.52593050317071i</v>
      </c>
      <c r="O2684" t="str">
        <f t="shared" si="1378"/>
        <v>0.726724501537825+0.68692903480971i</v>
      </c>
      <c r="P2684" t="str">
        <f t="shared" si="1379"/>
        <v>0.273275498462175-0.68692903480971i</v>
      </c>
      <c r="Q2684" t="str">
        <f t="shared" si="1380"/>
        <v>-0.273275498462175+6.21285953798042i</v>
      </c>
      <c r="R2684" t="str">
        <f t="shared" si="1381"/>
        <v>-0.112283163539884-0.0390466353687695i</v>
      </c>
      <c r="S2684" t="str">
        <f t="shared" si="1382"/>
        <v>0.58264666234486i</v>
      </c>
      <c r="T2684" t="str">
        <f t="shared" si="1383"/>
        <v>0.0227503917734103-0.0654214104740355i</v>
      </c>
      <c r="U2684" t="e">
        <f t="shared" si="1384"/>
        <v>#DIV/0!</v>
      </c>
      <c r="V2684" t="str">
        <f t="shared" si="1385"/>
        <v>1.33333333333333E-06-0.000141471060526129i</v>
      </c>
      <c r="W2684" t="e">
        <f t="shared" si="1386"/>
        <v>#DIV/0!</v>
      </c>
      <c r="X2684" t="e">
        <f t="shared" si="1387"/>
        <v>#DIV/0!</v>
      </c>
      <c r="Y2684" t="str">
        <f t="shared" si="1388"/>
        <v>0.00083+0.75398223686155i</v>
      </c>
      <c r="Z2684" t="e">
        <f t="shared" si="1389"/>
        <v>#DIV/0!</v>
      </c>
      <c r="AA2684" t="e">
        <f t="shared" si="1390"/>
        <v>#DIV/0!</v>
      </c>
      <c r="AB2684" t="str">
        <f t="shared" si="1391"/>
        <v>0.140284307989928-0.403403923215138i</v>
      </c>
      <c r="AC2684" t="str">
        <f t="shared" si="1392"/>
        <v>0.890229870460424-0.0451811488173749i</v>
      </c>
      <c r="AD2684" t="str">
        <f t="shared" si="1393"/>
        <v>0.180116334313148-0.444004490779067i</v>
      </c>
      <c r="AE2684" t="e">
        <f t="shared" si="1394"/>
        <v>#DIV/0!</v>
      </c>
      <c r="AF2684" t="str">
        <f t="shared" si="1395"/>
        <v>-19.3844224884456-0.609095651347628i</v>
      </c>
      <c r="AG2684" t="e">
        <f t="shared" si="1396"/>
        <v>#DIV/0!</v>
      </c>
      <c r="AH2684" t="e">
        <f t="shared" si="1397"/>
        <v>#DIV/0!</v>
      </c>
      <c r="AI2684" t="e">
        <f t="shared" si="1398"/>
        <v>#DIV/0!</v>
      </c>
      <c r="AJ2684" t="e">
        <f t="shared" si="1399"/>
        <v>#DIV/0!</v>
      </c>
      <c r="AK2684"/>
      <c r="AL2684"/>
      <c r="AM2684"/>
      <c r="AN2684"/>
    </row>
    <row r="2685" spans="1:40" x14ac:dyDescent="0.25">
      <c r="A2685"/>
      <c r="B2685">
        <f t="shared" si="1400"/>
        <v>751000</v>
      </c>
      <c r="C2685" s="186" t="str">
        <f t="shared" si="1368"/>
        <v>-1.74397963853267E-07+0.00419692677071751i</v>
      </c>
      <c r="D2685" s="158" t="str">
        <f t="shared" si="1369"/>
        <v>-7.6666680037177+0.0321764385755009i</v>
      </c>
      <c r="E2685" t="str">
        <f t="shared" si="1370"/>
        <v>7.99826641689885-0.117752534999451i</v>
      </c>
      <c r="F2685" t="str">
        <f t="shared" si="1371"/>
        <v>0.999200812431384+0.0000117564397500072i</v>
      </c>
      <c r="G2685">
        <f t="shared" si="1366"/>
        <v>1</v>
      </c>
      <c r="H2685" t="str">
        <f t="shared" si="1372"/>
        <v>11.7178547353545+0.640466945524833i</v>
      </c>
      <c r="I2685" t="str">
        <f t="shared" si="1373"/>
        <v>2949.17010355742i</v>
      </c>
      <c r="J2685" t="str">
        <f t="shared" si="1367"/>
        <v>-11772.0771800968+645.18404521505i</v>
      </c>
      <c r="K2685" t="str">
        <f t="shared" si="1374"/>
        <v>0.0136890935625037-0.249772242724394i</v>
      </c>
      <c r="L2685" t="str">
        <f t="shared" si="1375"/>
        <v>0.00176869940010824-0.0273599880752543i</v>
      </c>
      <c r="M2685" t="str">
        <f t="shared" si="1376"/>
        <v>0.0154577929626119-0.277132230799648i</v>
      </c>
      <c r="N2685" t="str">
        <f t="shared" si="1377"/>
        <v>-5.53329841050828i</v>
      </c>
      <c r="O2685" t="str">
        <f t="shared" si="1378"/>
        <v>0.731765959806367+0.681555999216988i</v>
      </c>
      <c r="P2685" t="str">
        <f t="shared" si="1379"/>
        <v>0.268234040193633-0.681555999216988i</v>
      </c>
      <c r="Q2685" t="str">
        <f t="shared" si="1380"/>
        <v>-0.268234040193633+6.21485440972527i</v>
      </c>
      <c r="R2685" t="str">
        <f t="shared" si="1381"/>
        <v>-0.111321071784436-0.0383555146484511i</v>
      </c>
      <c r="S2685" t="str">
        <f t="shared" si="1382"/>
        <v>0.583423524561319i</v>
      </c>
      <c r="T2685" t="str">
        <f t="shared" si="1383"/>
        <v>0.0223775095425626-0.0649473320584193i</v>
      </c>
      <c r="U2685" t="e">
        <f t="shared" si="1384"/>
        <v>#DIV/0!</v>
      </c>
      <c r="V2685" t="str">
        <f t="shared" si="1385"/>
        <v>1.33333333333333E-06-0.000141282683614643i</v>
      </c>
      <c r="W2685" t="e">
        <f t="shared" si="1386"/>
        <v>#DIV/0!</v>
      </c>
      <c r="X2685" t="e">
        <f t="shared" si="1387"/>
        <v>#DIV/0!</v>
      </c>
      <c r="Y2685" t="str">
        <f t="shared" si="1388"/>
        <v>0.00083+0.754987546510699i</v>
      </c>
      <c r="Z2685" t="e">
        <f t="shared" si="1389"/>
        <v>#DIV/0!</v>
      </c>
      <c r="AA2685" t="e">
        <f t="shared" si="1390"/>
        <v>#DIV/0!</v>
      </c>
      <c r="AB2685" t="str">
        <f t="shared" si="1391"/>
        <v>0.137985027773693-0.400480643338023i</v>
      </c>
      <c r="AC2685" t="str">
        <f t="shared" si="1392"/>
        <v>0.891146849910921-0.0444306454341277i</v>
      </c>
      <c r="AD2685" t="str">
        <f t="shared" si="1393"/>
        <v>0.176806390729627-0.440583974818824i</v>
      </c>
      <c r="AE2685" t="e">
        <f t="shared" si="1394"/>
        <v>#DIV/0!</v>
      </c>
      <c r="AF2685" t="str">
        <f t="shared" si="1395"/>
        <v>-19.3845227390722-0.608290506949332i</v>
      </c>
      <c r="AG2685" t="e">
        <f t="shared" si="1396"/>
        <v>#DIV/0!</v>
      </c>
      <c r="AH2685" t="e">
        <f t="shared" si="1397"/>
        <v>#DIV/0!</v>
      </c>
      <c r="AI2685" t="e">
        <f t="shared" si="1398"/>
        <v>#DIV/0!</v>
      </c>
      <c r="AJ2685" t="e">
        <f t="shared" si="1399"/>
        <v>#DIV/0!</v>
      </c>
      <c r="AK2685"/>
      <c r="AL2685"/>
      <c r="AM2685"/>
      <c r="AN2685"/>
    </row>
    <row r="2686" spans="1:40" x14ac:dyDescent="0.25">
      <c r="A2686"/>
      <c r="B2686">
        <f t="shared" si="1400"/>
        <v>752000</v>
      </c>
      <c r="C2686" s="186" t="str">
        <f t="shared" si="1368"/>
        <v>-1.73934447875979E-07+0.00419134575109483i</v>
      </c>
      <c r="D2686" s="158" t="str">
        <f t="shared" si="1369"/>
        <v>-7.66666800016412+0.0321336507583937i</v>
      </c>
      <c r="E2686" t="str">
        <f t="shared" si="1370"/>
        <v>7.99826179809627-0.117909261230611i</v>
      </c>
      <c r="F2686" t="str">
        <f t="shared" si="1371"/>
        <v>0.999200812892158+0.0000117720873432659i</v>
      </c>
      <c r="G2686">
        <f t="shared" si="1366"/>
        <v>1</v>
      </c>
      <c r="H2686" t="str">
        <f t="shared" si="1372"/>
        <v>11.7179545917017+0.639621131261663i</v>
      </c>
      <c r="I2686" t="str">
        <f t="shared" si="1373"/>
        <v>2953.09709437441i</v>
      </c>
      <c r="J2686" t="str">
        <f t="shared" si="1367"/>
        <v>-11803.4511226991+646.0431451421i</v>
      </c>
      <c r="K2686" t="str">
        <f t="shared" si="1374"/>
        <v>0.0136528131278438-0.249442028219963i</v>
      </c>
      <c r="L2686" t="str">
        <f t="shared" si="1375"/>
        <v>0.0017640180515278-0.0273239073379559i</v>
      </c>
      <c r="M2686" t="str">
        <f t="shared" si="1376"/>
        <v>0.0154168311793716-0.276765935557919i</v>
      </c>
      <c r="N2686" t="str">
        <f t="shared" si="1377"/>
        <v>-5.54066631784584i</v>
      </c>
      <c r="O2686" t="str">
        <f t="shared" si="1378"/>
        <v>0.736767693564882+0.676145964802781i</v>
      </c>
      <c r="P2686" t="str">
        <f t="shared" si="1379"/>
        <v>0.263232306435118-0.676145964802781i</v>
      </c>
      <c r="Q2686" t="str">
        <f t="shared" si="1380"/>
        <v>-0.263232306435118+6.21681228264862i</v>
      </c>
      <c r="R2686" t="str">
        <f t="shared" si="1381"/>
        <v>-0.110355872902131-0.0376693174629133i</v>
      </c>
      <c r="S2686" t="str">
        <f t="shared" si="1382"/>
        <v>0.584200386777779i</v>
      </c>
      <c r="T2686" t="str">
        <f t="shared" si="1383"/>
        <v>0.0220064298314889-0.0644699436326243i</v>
      </c>
      <c r="U2686" t="e">
        <f t="shared" si="1384"/>
        <v>#DIV/0!</v>
      </c>
      <c r="V2686" t="str">
        <f t="shared" si="1385"/>
        <v>1.33333333333333E-06-0.000141094807705581i</v>
      </c>
      <c r="W2686" t="e">
        <f t="shared" si="1386"/>
        <v>#DIV/0!</v>
      </c>
      <c r="X2686" t="e">
        <f t="shared" si="1387"/>
        <v>#DIV/0!</v>
      </c>
      <c r="Y2686" t="str">
        <f t="shared" si="1388"/>
        <v>0.00083+0.755992856159848i</v>
      </c>
      <c r="Z2686" t="e">
        <f t="shared" si="1389"/>
        <v>#DIV/0!</v>
      </c>
      <c r="AA2686" t="e">
        <f t="shared" si="1390"/>
        <v>#DIV/0!</v>
      </c>
      <c r="AB2686" t="str">
        <f t="shared" si="1391"/>
        <v>0.135696862321618-0.397536953153605i</v>
      </c>
      <c r="AC2686" t="str">
        <f t="shared" si="1392"/>
        <v>0.892067328859581-0.0436850291470476i</v>
      </c>
      <c r="AD2686" t="str">
        <f t="shared" si="1393"/>
        <v>0.173521940747326-0.437138127917908i</v>
      </c>
      <c r="AE2686" t="e">
        <f t="shared" si="1394"/>
        <v>#DIV/0!</v>
      </c>
      <c r="AF2686" t="str">
        <f t="shared" si="1395"/>
        <v>-19.3846225918658-0.607487480503269i</v>
      </c>
      <c r="AG2686" t="e">
        <f t="shared" si="1396"/>
        <v>#DIV/0!</v>
      </c>
      <c r="AH2686" t="e">
        <f t="shared" si="1397"/>
        <v>#DIV/0!</v>
      </c>
      <c r="AI2686" t="e">
        <f t="shared" si="1398"/>
        <v>#DIV/0!</v>
      </c>
      <c r="AJ2686" t="e">
        <f t="shared" si="1399"/>
        <v>#DIV/0!</v>
      </c>
      <c r="AK2686"/>
      <c r="AL2686"/>
      <c r="AM2686"/>
      <c r="AN2686"/>
    </row>
    <row r="2687" spans="1:40" x14ac:dyDescent="0.25">
      <c r="A2687"/>
      <c r="B2687">
        <f t="shared" si="1400"/>
        <v>753000</v>
      </c>
      <c r="C2687" s="186" t="str">
        <f t="shared" si="1368"/>
        <v>-1.73472777349403E-07+0.00418577955489738i</v>
      </c>
      <c r="D2687" s="158" t="str">
        <f t="shared" si="1369"/>
        <v>-7.66666799662465+0.0320909765875466i</v>
      </c>
      <c r="E2687" t="str">
        <f t="shared" si="1370"/>
        <v>7.99825717315293-0.118065987190035i</v>
      </c>
      <c r="F2687" t="str">
        <f t="shared" si="1371"/>
        <v>0.99920081335354+0.0000117877349094376i</v>
      </c>
      <c r="G2687">
        <f t="shared" si="1366"/>
        <v>1</v>
      </c>
      <c r="H2687" t="str">
        <f t="shared" si="1372"/>
        <v>11.7180540523012+0.638777540282213i</v>
      </c>
      <c r="I2687" t="str">
        <f t="shared" si="1373"/>
        <v>2957.02408519139i</v>
      </c>
      <c r="J2687" t="str">
        <f t="shared" si="1367"/>
        <v>-11834.8668137281+646.902245069151i</v>
      </c>
      <c r="K2687" t="str">
        <f t="shared" si="1374"/>
        <v>0.013616676599112-0.249112683136341i</v>
      </c>
      <c r="L2687" t="str">
        <f t="shared" si="1375"/>
        <v>0.00175935523840744-0.0272879212375778i</v>
      </c>
      <c r="M2687" t="str">
        <f t="shared" si="1376"/>
        <v>0.0153760318375194-0.276400604373919i</v>
      </c>
      <c r="N2687" t="str">
        <f t="shared" si="1377"/>
        <v>-5.5480342251834i</v>
      </c>
      <c r="O2687" t="str">
        <f t="shared" si="1378"/>
        <v>0.741729431290194+0.6706992252552i</v>
      </c>
      <c r="P2687" t="str">
        <f t="shared" si="1379"/>
        <v>0.258270568709806-0.6706992252552i</v>
      </c>
      <c r="Q2687" t="str">
        <f t="shared" si="1380"/>
        <v>-0.258270568709806+6.2187334504386i</v>
      </c>
      <c r="R2687" t="str">
        <f t="shared" si="1381"/>
        <v>-0.109387572533135-0.0369880748186216i</v>
      </c>
      <c r="S2687" t="str">
        <f t="shared" si="1382"/>
        <v>0.58497724899424i</v>
      </c>
      <c r="T2687" t="str">
        <f t="shared" si="1383"/>
        <v>0.0216371822529904-0.0639892412545912i</v>
      </c>
      <c r="U2687" t="e">
        <f t="shared" si="1384"/>
        <v>#DIV/0!</v>
      </c>
      <c r="V2687" t="str">
        <f t="shared" si="1385"/>
        <v>1.33333333333333E-06-0.000140907430802918i</v>
      </c>
      <c r="W2687" t="e">
        <f t="shared" si="1386"/>
        <v>#DIV/0!</v>
      </c>
      <c r="X2687" t="e">
        <f t="shared" si="1387"/>
        <v>#DIV/0!</v>
      </c>
      <c r="Y2687" t="str">
        <f t="shared" si="1388"/>
        <v>0.00083+0.756998165808996i</v>
      </c>
      <c r="Z2687" t="e">
        <f t="shared" si="1389"/>
        <v>#DIV/0!</v>
      </c>
      <c r="AA2687" t="e">
        <f t="shared" si="1390"/>
        <v>#DIV/0!</v>
      </c>
      <c r="AB2687" t="str">
        <f t="shared" si="1391"/>
        <v>0.133419994233256-0.394572828354211i</v>
      </c>
      <c r="AC2687" t="str">
        <f t="shared" si="1392"/>
        <v>0.892991301852462-0.0429443314126312i</v>
      </c>
      <c r="AD2687" t="str">
        <f t="shared" si="1393"/>
        <v>0.170263181272836-0.433667146664149i</v>
      </c>
      <c r="AE2687" t="e">
        <f t="shared" si="1394"/>
        <v>#DIV/0!</v>
      </c>
      <c r="AF2687" t="str">
        <f t="shared" si="1395"/>
        <v>-19.3847220489259-0.606686563694666i</v>
      </c>
      <c r="AG2687" t="e">
        <f t="shared" si="1396"/>
        <v>#DIV/0!</v>
      </c>
      <c r="AH2687" t="e">
        <f t="shared" si="1397"/>
        <v>#DIV/0!</v>
      </c>
      <c r="AI2687" t="e">
        <f t="shared" si="1398"/>
        <v>#DIV/0!</v>
      </c>
      <c r="AJ2687" t="e">
        <f t="shared" si="1399"/>
        <v>#DIV/0!</v>
      </c>
      <c r="AK2687"/>
      <c r="AL2687"/>
      <c r="AM2687"/>
      <c r="AN2687"/>
    </row>
    <row r="2688" spans="1:40" x14ac:dyDescent="0.25">
      <c r="A2688"/>
      <c r="B2688">
        <f t="shared" si="1400"/>
        <v>754000</v>
      </c>
      <c r="C2688" s="186" t="str">
        <f t="shared" si="1368"/>
        <v>-1.73012942489842E-07+0.00418022812314598i</v>
      </c>
      <c r="D2688" s="158" t="str">
        <f t="shared" si="1369"/>
        <v>-7.66666799309921+0.0320484156107859i</v>
      </c>
      <c r="E2688" t="str">
        <f t="shared" si="1370"/>
        <v>7.99825254206884-0.118222712877362i</v>
      </c>
      <c r="F2688" t="str">
        <f t="shared" si="1371"/>
        <v>0.99920081381554+0.0000118033824484867i</v>
      </c>
      <c r="G2688">
        <f t="shared" si="1366"/>
        <v>1</v>
      </c>
      <c r="H2688" t="str">
        <f t="shared" si="1372"/>
        <v>11.718153119239+0.637936163862828i</v>
      </c>
      <c r="I2688" t="str">
        <f t="shared" si="1373"/>
        <v>2960.95107600838i</v>
      </c>
      <c r="J2688" t="str">
        <f t="shared" si="1367"/>
        <v>-11866.3242531838+647.761344996201i</v>
      </c>
      <c r="K2688" t="str">
        <f t="shared" si="1374"/>
        <v>0.0135806832169583-0.248784204054572i</v>
      </c>
      <c r="L2688" t="str">
        <f t="shared" si="1375"/>
        <v>0.00175471086315853-0.0272520294038643i</v>
      </c>
      <c r="M2688" t="str">
        <f t="shared" si="1376"/>
        <v>0.0153353940801168-0.276036233458436i</v>
      </c>
      <c r="N2688" t="str">
        <f t="shared" si="1377"/>
        <v>-5.55540213252096i</v>
      </c>
      <c r="O2688" t="str">
        <f t="shared" si="1378"/>
        <v>0.746650903630336+0.665216076254928i</v>
      </c>
      <c r="P2688" t="str">
        <f t="shared" si="1379"/>
        <v>0.253349096369664-0.665216076254928i</v>
      </c>
      <c r="Q2688" t="str">
        <f t="shared" si="1380"/>
        <v>-0.253349096369664+6.22061820877589i</v>
      </c>
      <c r="R2688" t="str">
        <f t="shared" si="1381"/>
        <v>-0.10841617663833-0.0363118179585143i</v>
      </c>
      <c r="S2688" t="str">
        <f t="shared" si="1382"/>
        <v>0.585754111210699i</v>
      </c>
      <c r="T2688" t="str">
        <f t="shared" si="1383"/>
        <v>0.0212697966547342-0.0635052211876471i</v>
      </c>
      <c r="U2688" t="e">
        <f t="shared" si="1384"/>
        <v>#DIV/0!</v>
      </c>
      <c r="V2688" t="str">
        <f t="shared" si="1385"/>
        <v>1.33333333333333E-06-0.000140720550921216i</v>
      </c>
      <c r="W2688" t="e">
        <f t="shared" si="1386"/>
        <v>#DIV/0!</v>
      </c>
      <c r="X2688" t="e">
        <f t="shared" si="1387"/>
        <v>#DIV/0!</v>
      </c>
      <c r="Y2688" t="str">
        <f t="shared" si="1388"/>
        <v>0.00083+0.758003475458145i</v>
      </c>
      <c r="Z2688" t="e">
        <f t="shared" si="1389"/>
        <v>#DIV/0!</v>
      </c>
      <c r="AA2688" t="e">
        <f t="shared" si="1390"/>
        <v>#DIV/0!</v>
      </c>
      <c r="AB2688" t="str">
        <f t="shared" si="1391"/>
        <v>0.131154607556395-0.391588245898631i</v>
      </c>
      <c r="AC2688" t="str">
        <f t="shared" si="1392"/>
        <v>0.893918763127846-0.0422085839385838i</v>
      </c>
      <c r="AD2688" t="str">
        <f t="shared" si="1393"/>
        <v>0.167030307619431-0.430171229199485i</v>
      </c>
      <c r="AE2688" t="e">
        <f t="shared" si="1394"/>
        <v>#DIV/0!</v>
      </c>
      <c r="AF2688" t="str">
        <f t="shared" si="1395"/>
        <v>-19.3848211123382-0.605887748252042i</v>
      </c>
      <c r="AG2688" t="e">
        <f t="shared" si="1396"/>
        <v>#DIV/0!</v>
      </c>
      <c r="AH2688" t="e">
        <f t="shared" si="1397"/>
        <v>#DIV/0!</v>
      </c>
      <c r="AI2688" t="e">
        <f t="shared" si="1398"/>
        <v>#DIV/0!</v>
      </c>
      <c r="AJ2688" t="e">
        <f t="shared" si="1399"/>
        <v>#DIV/0!</v>
      </c>
      <c r="AK2688"/>
      <c r="AL2688"/>
      <c r="AM2688"/>
      <c r="AN2688"/>
    </row>
    <row r="2689" spans="1:40" x14ac:dyDescent="0.25">
      <c r="A2689"/>
      <c r="B2689">
        <f t="shared" si="1400"/>
        <v>755000</v>
      </c>
      <c r="C2689" s="186" t="str">
        <f t="shared" si="1368"/>
        <v>-1.72554933578354E-07+0.00417469139717399i</v>
      </c>
      <c r="D2689" s="158" t="str">
        <f t="shared" si="1369"/>
        <v>-7.6666679895878+0.0320059673783339i</v>
      </c>
      <c r="E2689" t="str">
        <f t="shared" si="1370"/>
        <v>7.99824790484402-0.118379438292231i</v>
      </c>
      <c r="F2689" t="str">
        <f t="shared" si="1371"/>
        <v>0.99920081427816+0.0000118190299603771i</v>
      </c>
      <c r="G2689">
        <f t="shared" si="1366"/>
        <v>1</v>
      </c>
      <c r="H2689" t="str">
        <f t="shared" si="1372"/>
        <v>11.7182517945877+0.637096993325299i</v>
      </c>
      <c r="I2689" t="str">
        <f t="shared" si="1373"/>
        <v>2964.87806682537i</v>
      </c>
      <c r="J2689" t="str">
        <f t="shared" si="1367"/>
        <v>-11897.823441066+648.620444923252i</v>
      </c>
      <c r="K2689" t="str">
        <f t="shared" si="1374"/>
        <v>0.0135448322270305-0.248456587573551i</v>
      </c>
      <c r="L2689" t="str">
        <f t="shared" si="1375"/>
        <v>0.00175008482883295-0.0272162314684802i</v>
      </c>
      <c r="M2689" t="str">
        <f t="shared" si="1376"/>
        <v>0.0152949170558635-0.275672819042031i</v>
      </c>
      <c r="N2689" t="str">
        <f t="shared" si="1377"/>
        <v>-5.56277003985852i</v>
      </c>
      <c r="O2689" t="str">
        <f t="shared" si="1378"/>
        <v>0.751531843419182+0.659696815459167i</v>
      </c>
      <c r="P2689" t="str">
        <f t="shared" si="1379"/>
        <v>0.248468156580818-0.659696815459167i</v>
      </c>
      <c r="Q2689" t="str">
        <f t="shared" si="1380"/>
        <v>-0.248468156580818+6.22246685531769i</v>
      </c>
      <c r="R2689" t="str">
        <f t="shared" si="1381"/>
        <v>-0.107441691504157-0.0356405783605468i</v>
      </c>
      <c r="S2689" t="str">
        <f t="shared" si="1382"/>
        <v>0.586530973427158i</v>
      </c>
      <c r="T2689" t="str">
        <f t="shared" si="1383"/>
        <v>0.0209043031193184-0.0630178799045936i</v>
      </c>
      <c r="U2689" t="e">
        <f t="shared" si="1384"/>
        <v>#DIV/0!</v>
      </c>
      <c r="V2689" t="str">
        <f t="shared" si="1385"/>
        <v>1.33333333333333E-06-0.000140534166085559i</v>
      </c>
      <c r="W2689" t="e">
        <f t="shared" si="1386"/>
        <v>#DIV/0!</v>
      </c>
      <c r="X2689" t="e">
        <f t="shared" si="1387"/>
        <v>#DIV/0!</v>
      </c>
      <c r="Y2689" t="str">
        <f t="shared" si="1388"/>
        <v>0.00083+0.759008785107294i</v>
      </c>
      <c r="Z2689" t="e">
        <f t="shared" si="1389"/>
        <v>#DIV/0!</v>
      </c>
      <c r="AA2689" t="e">
        <f t="shared" si="1390"/>
        <v>#DIV/0!</v>
      </c>
      <c r="AB2689" t="str">
        <f t="shared" si="1391"/>
        <v>0.128900887787467-0.388583184037324i</v>
      </c>
      <c r="AC2689" t="str">
        <f t="shared" si="1392"/>
        <v>0.894849706611239-0.0414778186825457i</v>
      </c>
      <c r="AD2689" t="str">
        <f t="shared" si="1393"/>
        <v>0.163823513494603-0.426650575206058i</v>
      </c>
      <c r="AE2689" t="e">
        <f t="shared" si="1394"/>
        <v>#DIV/0!</v>
      </c>
      <c r="AF2689" t="str">
        <f t="shared" si="1395"/>
        <v>-19.3849197841755-0.605091025946965i</v>
      </c>
      <c r="AG2689" t="e">
        <f t="shared" si="1396"/>
        <v>#DIV/0!</v>
      </c>
      <c r="AH2689" t="e">
        <f t="shared" si="1397"/>
        <v>#DIV/0!</v>
      </c>
      <c r="AI2689" t="e">
        <f t="shared" si="1398"/>
        <v>#DIV/0!</v>
      </c>
      <c r="AJ2689" t="e">
        <f t="shared" si="1399"/>
        <v>#DIV/0!</v>
      </c>
      <c r="AK2689"/>
      <c r="AL2689"/>
      <c r="AM2689"/>
      <c r="AN2689"/>
    </row>
    <row r="2690" spans="1:40" x14ac:dyDescent="0.25">
      <c r="A2690"/>
      <c r="B2690">
        <f t="shared" si="1400"/>
        <v>756000</v>
      </c>
      <c r="C2690" s="186" t="str">
        <f t="shared" si="1368"/>
        <v>-1.72098740960229E-07+0.00416916931862514i</v>
      </c>
      <c r="D2690" s="158" t="str">
        <f t="shared" si="1369"/>
        <v>-7.66666798609034+0.0319636314427927i</v>
      </c>
      <c r="E2690" t="str">
        <f t="shared" si="1370"/>
        <v>7.99824326147851-0.118536163434281i</v>
      </c>
      <c r="F2690" t="str">
        <f t="shared" si="1371"/>
        <v>0.999200814741377+0.0000118346774450724i</v>
      </c>
      <c r="G2690">
        <f t="shared" si="1366"/>
        <v>1</v>
      </c>
      <c r="H2690" t="str">
        <f t="shared" si="1372"/>
        <v>11.7183500804059+0.636260020036507i</v>
      </c>
      <c r="I2690" t="str">
        <f t="shared" si="1373"/>
        <v>2968.80505764235i</v>
      </c>
      <c r="J2690" t="str">
        <f t="shared" si="1367"/>
        <v>-11929.3643773748+649.479544850303i</v>
      </c>
      <c r="K2690" t="str">
        <f t="shared" si="1374"/>
        <v>0.0135091228799334-0.248129830309899i</v>
      </c>
      <c r="L2690" t="str">
        <f t="shared" si="1375"/>
        <v>0.00174547703911802-0.0271805270649976i</v>
      </c>
      <c r="M2690" t="str">
        <f t="shared" si="1376"/>
        <v>0.0152545999190514-0.275310357374897i</v>
      </c>
      <c r="N2690" t="str">
        <f t="shared" si="1377"/>
        <v>-5.57013794719608i</v>
      </c>
      <c r="O2690" t="str">
        <f t="shared" si="1378"/>
        <v>0.756371985690947+0.654141742485475i</v>
      </c>
      <c r="P2690" t="str">
        <f t="shared" si="1379"/>
        <v>0.243628014309053-0.654141742485475i</v>
      </c>
      <c r="Q2690" t="str">
        <f t="shared" si="1380"/>
        <v>-0.243628014309053+6.22427968968155i</v>
      </c>
      <c r="R2690" t="str">
        <f t="shared" si="1381"/>
        <v>-0.106464123747501-0.0349743877361709i</v>
      </c>
      <c r="S2690" t="str">
        <f t="shared" si="1382"/>
        <v>0.587307835643619i</v>
      </c>
      <c r="T2690" t="str">
        <f t="shared" si="1383"/>
        <v>0.0205407319642913-0.0625272140918392i</v>
      </c>
      <c r="U2690" t="e">
        <f t="shared" si="1384"/>
        <v>#DIV/0!</v>
      </c>
      <c r="V2690" t="str">
        <f t="shared" si="1385"/>
        <v>1.33333333333333E-06-0.000140348274331477i</v>
      </c>
      <c r="W2690" t="e">
        <f t="shared" si="1386"/>
        <v>#DIV/0!</v>
      </c>
      <c r="X2690" t="e">
        <f t="shared" si="1387"/>
        <v>#DIV/0!</v>
      </c>
      <c r="Y2690" t="str">
        <f t="shared" si="1388"/>
        <v>0.00083+0.760014094756443i</v>
      </c>
      <c r="Z2690" t="e">
        <f t="shared" si="1389"/>
        <v>#DIV/0!</v>
      </c>
      <c r="AA2690" t="e">
        <f t="shared" si="1390"/>
        <v>#DIV/0!</v>
      </c>
      <c r="AB2690" t="str">
        <f t="shared" si="1391"/>
        <v>0.12665902187166-0.385557622337898i</v>
      </c>
      <c r="AC2690" t="str">
        <f t="shared" si="1392"/>
        <v>0.895784125910328-0.040752067850747i</v>
      </c>
      <c r="AD2690" t="str">
        <f t="shared" si="1393"/>
        <v>0.160642990987721-0.423105385892226i</v>
      </c>
      <c r="AE2690" t="e">
        <f t="shared" si="1394"/>
        <v>#DIV/0!</v>
      </c>
      <c r="AF2690" t="str">
        <f t="shared" si="1395"/>
        <v>-19.3850180664962-0.604296388593714i</v>
      </c>
      <c r="AG2690" t="e">
        <f t="shared" si="1396"/>
        <v>#DIV/0!</v>
      </c>
      <c r="AH2690" t="e">
        <f t="shared" si="1397"/>
        <v>#DIV/0!</v>
      </c>
      <c r="AI2690" t="e">
        <f t="shared" si="1398"/>
        <v>#DIV/0!</v>
      </c>
      <c r="AJ2690" t="e">
        <f t="shared" si="1399"/>
        <v>#DIV/0!</v>
      </c>
      <c r="AK2690"/>
      <c r="AL2690"/>
      <c r="AM2690"/>
      <c r="AN2690"/>
    </row>
    <row r="2691" spans="1:40" x14ac:dyDescent="0.25">
      <c r="A2691"/>
      <c r="B2691">
        <f t="shared" si="1400"/>
        <v>757000</v>
      </c>
      <c r="C2691" s="186" t="str">
        <f t="shared" si="1368"/>
        <v>-1.71644355044486E-07+0.00416366182945149i</v>
      </c>
      <c r="D2691" s="158" t="str">
        <f t="shared" si="1369"/>
        <v>-7.66666798260669+0.0319214073591281i</v>
      </c>
      <c r="E2691" t="str">
        <f t="shared" si="1370"/>
        <v>7.99823861197231-0.118692888303151i</v>
      </c>
      <c r="F2691" t="str">
        <f t="shared" si="1371"/>
        <v>0.999200815205214+0.000011850324902537i</v>
      </c>
      <c r="G2691">
        <f t="shared" si="1366"/>
        <v>1</v>
      </c>
      <c r="H2691" t="str">
        <f t="shared" si="1372"/>
        <v>11.7184479787388+0.635425235408177i</v>
      </c>
      <c r="I2691" t="str">
        <f t="shared" si="1373"/>
        <v>2972.73204845934i</v>
      </c>
      <c r="J2691" t="str">
        <f t="shared" si="1367"/>
        <v>-11960.9470621103+650.338644777353i</v>
      </c>
      <c r="K2691" t="str">
        <f t="shared" si="1374"/>
        <v>0.013473554431191-0.247803928897858i</v>
      </c>
      <c r="L2691" t="str">
        <f t="shared" si="1375"/>
        <v>0.00174088739833162-0.0271449158288853i</v>
      </c>
      <c r="M2691" t="str">
        <f t="shared" si="1376"/>
        <v>0.0152144418295226-0.274948844726743i</v>
      </c>
      <c r="N2691" t="str">
        <f t="shared" si="1377"/>
        <v>-5.57750585453364i</v>
      </c>
      <c r="O2691" t="str">
        <f t="shared" si="1378"/>
        <v>0.761171067694574+0.648551158895505i</v>
      </c>
      <c r="P2691" t="str">
        <f t="shared" si="1379"/>
        <v>0.238828932305426-0.648551158895505i</v>
      </c>
      <c r="Q2691" t="str">
        <f t="shared" si="1380"/>
        <v>-0.238828932305426+6.22605701342914i</v>
      </c>
      <c r="R2691" t="str">
        <f t="shared" si="1381"/>
        <v>-0.105483480320604-0.0343132780287424i</v>
      </c>
      <c r="S2691" t="str">
        <f t="shared" si="1382"/>
        <v>0.588084697860078i</v>
      </c>
      <c r="T2691" t="str">
        <f t="shared" si="1383"/>
        <v>0.0201791137421218-0.0620332206535719i</v>
      </c>
      <c r="U2691" t="e">
        <f t="shared" si="1384"/>
        <v>#DIV/0!</v>
      </c>
      <c r="V2691" t="str">
        <f t="shared" si="1385"/>
        <v>1.33333333333333E-06-0.000140162873704884i</v>
      </c>
      <c r="W2691" t="e">
        <f t="shared" si="1386"/>
        <v>#DIV/0!</v>
      </c>
      <c r="X2691" t="e">
        <f t="shared" si="1387"/>
        <v>#DIV/0!</v>
      </c>
      <c r="Y2691" t="str">
        <f t="shared" si="1388"/>
        <v>0.00083+0.761019404405591i</v>
      </c>
      <c r="Z2691" t="e">
        <f t="shared" si="1389"/>
        <v>#DIV/0!</v>
      </c>
      <c r="AA2691" t="e">
        <f t="shared" si="1390"/>
        <v>#DIV/0!</v>
      </c>
      <c r="AB2691" t="str">
        <f t="shared" si="1391"/>
        <v>0.124429198202738-0.382511541710843i</v>
      </c>
      <c r="AC2691" t="str">
        <f t="shared" si="1392"/>
        <v>0.896722014309908-0.0400313638965984i</v>
      </c>
      <c r="AD2691" t="str">
        <f t="shared" si="1393"/>
        <v>0.157488930557833-0.419535863978442i</v>
      </c>
      <c r="AE2691" t="e">
        <f t="shared" si="1394"/>
        <v>#DIV/0!</v>
      </c>
      <c r="AF2691" t="str">
        <f t="shared" si="1395"/>
        <v>-19.3851159613455-0.603503828049049i</v>
      </c>
      <c r="AG2691" t="e">
        <f t="shared" si="1396"/>
        <v>#DIV/0!</v>
      </c>
      <c r="AH2691" t="e">
        <f t="shared" si="1397"/>
        <v>#DIV/0!</v>
      </c>
      <c r="AI2691" t="e">
        <f t="shared" si="1398"/>
        <v>#DIV/0!</v>
      </c>
      <c r="AJ2691" t="e">
        <f t="shared" si="1399"/>
        <v>#DIV/0!</v>
      </c>
      <c r="AK2691"/>
      <c r="AL2691"/>
      <c r="AM2691"/>
      <c r="AN2691"/>
    </row>
    <row r="2692" spans="1:40" x14ac:dyDescent="0.25">
      <c r="A2692"/>
      <c r="B2692">
        <f t="shared" si="1400"/>
        <v>758000</v>
      </c>
      <c r="C2692" s="186" t="str">
        <f t="shared" si="1368"/>
        <v>-1.71191766303369E-07+0.00415816887191148i</v>
      </c>
      <c r="D2692" s="158" t="str">
        <f t="shared" si="1369"/>
        <v>-7.66666797913691+0.0318792946846547i</v>
      </c>
      <c r="E2692" t="str">
        <f t="shared" si="1370"/>
        <v>7.99823395632545-0.11884961289848i</v>
      </c>
      <c r="F2692" t="str">
        <f t="shared" si="1371"/>
        <v>0.999200815669668+0.0000118659723327349i</v>
      </c>
      <c r="G2692">
        <f t="shared" si="1366"/>
        <v>1</v>
      </c>
      <c r="H2692" t="str">
        <f t="shared" si="1372"/>
        <v>11.7185454916185+0.634592630896577i</v>
      </c>
      <c r="I2692" t="str">
        <f t="shared" si="1373"/>
        <v>2976.65903927633i</v>
      </c>
      <c r="J2692" t="str">
        <f t="shared" si="1367"/>
        <v>-11992.5714952724+651.197744704404i</v>
      </c>
      <c r="K2692" t="str">
        <f t="shared" si="1374"/>
        <v>0.0134381261412077-0.247478879989175i</v>
      </c>
      <c r="L2692" t="str">
        <f t="shared" si="1375"/>
        <v>0.00173631581141713-0.0271093973974949i</v>
      </c>
      <c r="M2692" t="str">
        <f t="shared" si="1376"/>
        <v>0.0151744419526248-0.27458827738667i</v>
      </c>
      <c r="N2692" t="str">
        <f t="shared" si="1377"/>
        <v>-5.5848737618712i</v>
      </c>
      <c r="O2692" t="str">
        <f t="shared" si="1378"/>
        <v>0.765928828907993+0.642925368178633i</v>
      </c>
      <c r="P2692" t="str">
        <f t="shared" si="1379"/>
        <v>0.234071171092007-0.642925368178633i</v>
      </c>
      <c r="Q2692" t="str">
        <f t="shared" si="1380"/>
        <v>-0.234071171092007+6.22779913004983i</v>
      </c>
      <c r="R2692" t="str">
        <f t="shared" si="1381"/>
        <v>-0.10449976851602-0.0336572814118591i</v>
      </c>
      <c r="S2692" t="str">
        <f t="shared" si="1382"/>
        <v>0.588861560076538i</v>
      </c>
      <c r="T2692" t="str">
        <f t="shared" si="1383"/>
        <v>0.0198194792401224-0.0615358967159806i</v>
      </c>
      <c r="U2692" t="e">
        <f t="shared" si="1384"/>
        <v>#DIV/0!</v>
      </c>
      <c r="V2692" t="str">
        <f t="shared" si="1385"/>
        <v>1.33333333333333E-06-0.000139977962262001i</v>
      </c>
      <c r="W2692" t="e">
        <f t="shared" si="1386"/>
        <v>#DIV/0!</v>
      </c>
      <c r="X2692" t="e">
        <f t="shared" si="1387"/>
        <v>#DIV/0!</v>
      </c>
      <c r="Y2692" t="str">
        <f t="shared" si="1388"/>
        <v>0.00083+0.76202471405474i</v>
      </c>
      <c r="Z2692" t="e">
        <f t="shared" si="1389"/>
        <v>#DIV/0!</v>
      </c>
      <c r="AA2692" t="e">
        <f t="shared" si="1390"/>
        <v>#DIV/0!</v>
      </c>
      <c r="AB2692" t="str">
        <f t="shared" si="1391"/>
        <v>0.122211606622568-0.379444924435559i</v>
      </c>
      <c r="AC2692" t="str">
        <f t="shared" si="1392"/>
        <v>0.897663364766756-0.0393157395192138i</v>
      </c>
      <c r="AD2692" t="str">
        <f t="shared" si="1393"/>
        <v>0.154361521021615-0.415942213683077i</v>
      </c>
      <c r="AE2692" t="e">
        <f t="shared" si="1394"/>
        <v>#DIV/0!</v>
      </c>
      <c r="AF2692" t="str">
        <f t="shared" si="1395"/>
        <v>-19.3852134707554-0.602713336211922i</v>
      </c>
      <c r="AG2692" t="e">
        <f t="shared" si="1396"/>
        <v>#DIV/0!</v>
      </c>
      <c r="AH2692" t="e">
        <f t="shared" si="1397"/>
        <v>#DIV/0!</v>
      </c>
      <c r="AI2692" t="e">
        <f t="shared" si="1398"/>
        <v>#DIV/0!</v>
      </c>
      <c r="AJ2692" t="e">
        <f t="shared" si="1399"/>
        <v>#DIV/0!</v>
      </c>
      <c r="AK2692"/>
      <c r="AL2692"/>
      <c r="AM2692"/>
      <c r="AN2692"/>
    </row>
    <row r="2693" spans="1:40" x14ac:dyDescent="0.25">
      <c r="A2693"/>
      <c r="B2693">
        <f t="shared" si="1400"/>
        <v>759000</v>
      </c>
      <c r="C2693" s="186" t="str">
        <f t="shared" si="1368"/>
        <v>-1.70740965271842E-07+0.00415269038856782i</v>
      </c>
      <c r="D2693" s="158" t="str">
        <f t="shared" si="1369"/>
        <v>-7.66666797568077+0.03183729297902i</v>
      </c>
      <c r="E2693" t="str">
        <f t="shared" si="1370"/>
        <v>7.99822929453796-0.119006337219908i</v>
      </c>
      <c r="F2693" t="str">
        <f t="shared" si="1371"/>
        <v>0.999200816134731+0.0000118816197356302i</v>
      </c>
      <c r="G2693">
        <f t="shared" ref="G2693:G2756" si="1401">IF($C$11=$C$7,$C$24,F2693)</f>
        <v>1</v>
      </c>
      <c r="H2693" t="str">
        <f t="shared" si="1372"/>
        <v>11.7186426210633+0.633762198002212i</v>
      </c>
      <c r="I2693" t="str">
        <f t="shared" si="1373"/>
        <v>2980.58603009332i</v>
      </c>
      <c r="J2693" t="str">
        <f t="shared" ref="J2693:J2756" si="1402">IMSUM(COMPLEX(0,2*PI()*B2693*$C$113*$C$112),COMPLEX(0,2*PI()*B2693*$C$113*$C$111),COMPLEX(0,2*PI()*B2693*$C$28*10^-12*$C$111),COMPLEX(-1*2*PI()*B2693*2*PI()*B2693*$C$113*$C$112*$C$28*10^-12*$C$111,0),COMPLEX(1,0))</f>
        <v>-12024.2376768611+652.056844631454i</v>
      </c>
      <c r="K2693" t="str">
        <f t="shared" si="1374"/>
        <v>0.01340283727523-0.247154680252987i</v>
      </c>
      <c r="L2693" t="str">
        <f t="shared" si="1375"/>
        <v>0.00173176218393863-0.0270739714100499i</v>
      </c>
      <c r="M2693" t="str">
        <f t="shared" si="1376"/>
        <v>0.0151345994591686-0.274228651663037i</v>
      </c>
      <c r="N2693" t="str">
        <f t="shared" si="1377"/>
        <v>-5.59224166920876i</v>
      </c>
      <c r="O2693" t="str">
        <f t="shared" si="1378"/>
        <v>0.77064501105227+0.63726467573548i</v>
      </c>
      <c r="P2693" t="str">
        <f t="shared" si="1379"/>
        <v>0.22935498894773-0.63726467573548i</v>
      </c>
      <c r="Q2693" t="str">
        <f t="shared" si="1380"/>
        <v>-0.22935498894773+6.22950634494424i</v>
      </c>
      <c r="R2693" t="str">
        <f t="shared" si="1381"/>
        <v>-0.103512995971605-0.0330064302876244i</v>
      </c>
      <c r="S2693" t="str">
        <f t="shared" si="1382"/>
        <v>0.589638422292999i</v>
      </c>
      <c r="T2693" t="str">
        <f t="shared" si="1383"/>
        <v>0.0194618594803187-0.0610352396315187i</v>
      </c>
      <c r="U2693" t="e">
        <f t="shared" si="1384"/>
        <v>#DIV/0!</v>
      </c>
      <c r="V2693" t="str">
        <f t="shared" si="1385"/>
        <v>1.33333333333333E-06-0.000139793538069298i</v>
      </c>
      <c r="W2693" t="e">
        <f t="shared" si="1386"/>
        <v>#DIV/0!</v>
      </c>
      <c r="X2693" t="e">
        <f t="shared" si="1387"/>
        <v>#DIV/0!</v>
      </c>
      <c r="Y2693" t="str">
        <f t="shared" si="1388"/>
        <v>0.00083+0.763030023703889i</v>
      </c>
      <c r="Z2693" t="e">
        <f t="shared" si="1389"/>
        <v>#DIV/0!</v>
      </c>
      <c r="AA2693" t="e">
        <f t="shared" si="1390"/>
        <v>#DIV/0!</v>
      </c>
      <c r="AB2693" t="str">
        <f t="shared" si="1391"/>
        <v>0.120006438420312-0.376357754186645i</v>
      </c>
      <c r="AC2693" t="str">
        <f t="shared" si="1392"/>
        <v>0.89860816990448-0.0386052276618526i</v>
      </c>
      <c r="AD2693" t="str">
        <f t="shared" si="1393"/>
        <v>0.151260949541433-0.412324640708125i</v>
      </c>
      <c r="AE2693" t="e">
        <f t="shared" si="1394"/>
        <v>#DIV/0!</v>
      </c>
      <c r="AF2693" t="str">
        <f t="shared" si="1395"/>
        <v>-19.3853105967441-0.601924905023192i</v>
      </c>
      <c r="AG2693" t="e">
        <f t="shared" si="1396"/>
        <v>#DIV/0!</v>
      </c>
      <c r="AH2693" t="e">
        <f t="shared" si="1397"/>
        <v>#DIV/0!</v>
      </c>
      <c r="AI2693" t="e">
        <f t="shared" si="1398"/>
        <v>#DIV/0!</v>
      </c>
      <c r="AJ2693" t="e">
        <f t="shared" si="1399"/>
        <v>#DIV/0!</v>
      </c>
      <c r="AK2693"/>
      <c r="AL2693"/>
      <c r="AM2693"/>
      <c r="AN2693"/>
    </row>
    <row r="2694" spans="1:40" x14ac:dyDescent="0.25">
      <c r="A2694"/>
      <c r="B2694">
        <f t="shared" si="1400"/>
        <v>760000</v>
      </c>
      <c r="C2694" s="186" t="str">
        <f t="shared" ref="C2694:C2757" si="1403">IMPRODUCT(COMPLEX(-1,0),IMDIV(IMPRODUCT(G2694,COMPLEX($C$100+$C$101,0)),COMPLEX($C$100,2*PI()*B2694*$C$103*$C$102*(2*$C$100+$C$101))))</f>
        <v>-1.70291942547101E-07+0.00414722632228551i</v>
      </c>
      <c r="D2694" s="158" t="str">
        <f t="shared" ref="D2694:D2757" si="1404">IMPRODUCT(COMPLEX($C$106,0),IMSUB(C2694,G2694))</f>
        <v>-7.66666797223821+0.0317954018041889i</v>
      </c>
      <c r="E2694" t="str">
        <f t="shared" ref="E2694:E2757" si="1405">IMDIV(COMPLEX($C$20*10^3,0),COMPLEX(1,2*PI()*B2694*$C$20*1000*$C$29*10^-12))</f>
        <v>7.99822462660985-0.119163061267074i</v>
      </c>
      <c r="F2694" t="str">
        <f t="shared" ref="F2694:F2757" si="1406">IMDIV(COMPLEX($C$22*1000,0),IMSUM(COMPLEX($C$22*1000,0),E2694))</f>
        <v>0.999200816600403+0.0000118972671111866i</v>
      </c>
      <c r="G2694">
        <f t="shared" si="1401"/>
        <v>1</v>
      </c>
      <c r="H2694" t="str">
        <f t="shared" ref="H2694:H2757" si="1407">IMPRODUCT(COMPLEX($C$108,0),IMPRODUCT(COMPLEX(-1,0),D2694),IMDIV(COMPLEX(0,2*PI()*B2694*$C$109*$C$110),COMPLEX(1,2*PI()*B2694*$C$109*$C$110)))</f>
        <v>11.7187393690786+0.632933928269564i</v>
      </c>
      <c r="I2694" t="str">
        <f t="shared" ref="I2694:I2757" si="1408">COMPLEX(0,2*PI()*B2694*$C$113*$C$112*$C$114)</f>
        <v>2984.5130209103i</v>
      </c>
      <c r="J2694" t="str">
        <f t="shared" si="1402"/>
        <v>-12055.9456068764+652.915944558506i</v>
      </c>
      <c r="K2694" t="str">
        <f t="shared" ref="K2694:K2757" si="1409">IMDIV(I2694,J2694)</f>
        <v>0.0133676871033079-0.246831326375707i</v>
      </c>
      <c r="L2694" t="str">
        <f t="shared" ref="L2694:L2757" si="1410">IMDIV(COMPLEX($C$117,0),COMPLEX(1,2*PI()*B2694*$C$115*$C$116))</f>
        <v>0.00172722642207604-0.0270386375076334i</v>
      </c>
      <c r="M2694" t="str">
        <f t="shared" ref="M2694:M2757" si="1411">IMSUM(K2694,L2694)</f>
        <v>0.0150949135253839-0.27386996388334i</v>
      </c>
      <c r="N2694" t="str">
        <f t="shared" ref="N2694:N2757" si="1412">COMPLEX(0,-2*PI()*B2694*$C$43)</f>
        <v>-5.59960957654632i</v>
      </c>
      <c r="O2694" t="str">
        <f t="shared" ref="O2694:O2757" si="1413">IMEXP(N2694)</f>
        <v>0.775319358105624+0.631569388861337i</v>
      </c>
      <c r="P2694" t="str">
        <f t="shared" ref="P2694:P2757" si="1414">IMSUB(COMPLEX(1,0),O2694)</f>
        <v>0.224680641894376-0.631569388861337i</v>
      </c>
      <c r="Q2694" t="str">
        <f t="shared" ref="Q2694:Q2757" si="1415">IMSUM(COMPLEX(0,2*PI()*B2694*$C$43),O2694,COMPLEX(-1,0))</f>
        <v>-0.224680641894376+6.23117896540766i</v>
      </c>
      <c r="R2694" t="str">
        <f t="shared" ref="R2694:R2757" si="1416">IMDIV(P2694,Q2694)</f>
        <v>-0.102523170675533-0.0323607572848388i</v>
      </c>
      <c r="S2694" t="str">
        <f t="shared" ref="S2694:S2757" si="1417">IMDIV(COMPLEX(0,2*PI()*B2694*$C$123),COMPLEX($C$124,0))</f>
        <v>0.590415284509458i</v>
      </c>
      <c r="T2694" t="str">
        <f t="shared" ref="T2694:T2757" si="1418">IMPRODUCT(R2694,S2694)</f>
        <v>0.0191062857192696-0.0605312469832065i</v>
      </c>
      <c r="U2694" t="e">
        <f t="shared" ref="U2694:U2757" si="1419">IMDIV(COMPLEX(1,2*PI()*B2694*$C$16*10^-3*$C$15*10^-6),COMPLEX(0,2*PI()*B2694*$C$15*10^-6))</f>
        <v>#DIV/0!</v>
      </c>
      <c r="V2694" t="str">
        <f t="shared" ref="V2694:V2757" si="1420">IMSUM(COMPLEX($C$18*10^-3,0),IMDIV(COMPLEX(1,0),COMPLEX(0,2*PI()*B2694*($C$17*1*10^-6))))</f>
        <v>1.33333333333333E-06-0.000139609599203417i</v>
      </c>
      <c r="W2694" t="e">
        <f t="shared" ref="W2694:W2757" si="1421">IMDIV(IMPRODUCT(U2694,V2694),IMSUM(U2694,V2694))</f>
        <v>#DIV/0!</v>
      </c>
      <c r="X2694" t="e">
        <f t="shared" ref="X2694:X2757" si="1422">IMDIV(IMPRODUCT(COMPLEX($C$19,0),W2694),IMSUM(COMPLEX($C$19,0),W2694))</f>
        <v>#DIV/0!</v>
      </c>
      <c r="Y2694" t="str">
        <f t="shared" ref="Y2694:Y2757" si="1423">COMPLEX($C$13*10^-3,2*PI()*B2694*$C$12*0.000001)</f>
        <v>0.00083+0.764035333353038i</v>
      </c>
      <c r="Z2694" t="e">
        <f t="shared" ref="Z2694:Z2757" si="1424">IMPRODUCT(COMPLEX($C$6,0),IMDIV(X2694,IMSUM(X2694,Y2694)))</f>
        <v>#DIV/0!</v>
      </c>
      <c r="AA2694" t="e">
        <f t="shared" ref="AA2694:AA2757" si="1425">IMDIV(COMPLEX($C$6,0),IMSUM(X2694,Y2694))</f>
        <v>#DIV/0!</v>
      </c>
      <c r="AB2694" t="str">
        <f t="shared" ref="AB2694:AB2757" si="1426">IMPRODUCT(COMPLEX($C$119,0),T2694)</f>
        <v>0.117813886331321-0.373250016060433i</v>
      </c>
      <c r="AC2694" t="str">
        <f t="shared" ref="AC2694:AC2757" si="1427">IMSUM(COMPLEX(1,0),IMPRODUCT(AB2694,M2694))</f>
        <v>0.899556422008334-0.0378998615102952i</v>
      </c>
      <c r="AD2694" t="str">
        <f t="shared" ref="AD2694:AD2757" si="1428">IMDIV(AB2694,AC2694)</f>
        <v>0.148187401613558-0.408683352224795i</v>
      </c>
      <c r="AE2694" t="e">
        <f t="shared" ref="AE2694:AE2757" si="1429">IMPRODUCT(AD2694,AA2694,X2694)</f>
        <v>#DIV/0!</v>
      </c>
      <c r="AF2694" t="str">
        <f t="shared" ref="AF2694:AF2757" si="1430">IMSUB(D2694,H2694)</f>
        <v>-19.3854073413168-0.601138526465375i</v>
      </c>
      <c r="AG2694" t="e">
        <f t="shared" ref="AG2694:AG2757" si="1431">IMSUM(COMPLEX(1,0),IMPRODUCT(AD2694,AA2694,COMPLEX($C$127,0)))</f>
        <v>#DIV/0!</v>
      </c>
      <c r="AH2694" t="e">
        <f t="shared" ref="AH2694:AH2757" si="1432">IMDIV(IMPRODUCT(AE2694,AF2694),AG2694)</f>
        <v>#DIV/0!</v>
      </c>
      <c r="AI2694" t="e">
        <f t="shared" ref="AI2694:AI2757" si="1433">20*LOG10(IMABS(AH2694))</f>
        <v>#DIV/0!</v>
      </c>
      <c r="AJ2694" t="e">
        <f t="shared" ref="AJ2694:AJ2757" si="1434">IMARGUMENT(AH2694)*180/PI()</f>
        <v>#DIV/0!</v>
      </c>
      <c r="AK2694"/>
      <c r="AL2694"/>
      <c r="AM2694"/>
      <c r="AN2694"/>
    </row>
    <row r="2695" spans="1:40" x14ac:dyDescent="0.25">
      <c r="A2695"/>
      <c r="B2695">
        <f t="shared" si="1400"/>
        <v>761000</v>
      </c>
      <c r="C2695" s="186" t="str">
        <f t="shared" si="1403"/>
        <v>-1.69844688788078E-07+0.00414177661622988i</v>
      </c>
      <c r="D2695" s="158" t="str">
        <f t="shared" si="1404"/>
        <v>-7.66666796880929+0.0317536207244291i</v>
      </c>
      <c r="E2695" t="str">
        <f t="shared" si="1405"/>
        <v>7.99821995254114-0.119319785039617i</v>
      </c>
      <c r="F2695" t="str">
        <f t="shared" si="1406"/>
        <v>0.999200817066694+0.0000119129144593686i</v>
      </c>
      <c r="G2695">
        <f t="shared" si="1401"/>
        <v>1</v>
      </c>
      <c r="H2695" t="str">
        <f t="shared" si="1407"/>
        <v>11.7188357376569+0.632107813286805i</v>
      </c>
      <c r="I2695" t="str">
        <f t="shared" si="1408"/>
        <v>2988.44001172729i</v>
      </c>
      <c r="J2695" t="str">
        <f t="shared" si="1402"/>
        <v>-12087.6952853183+653.775044485556i</v>
      </c>
      <c r="K2695" t="str">
        <f t="shared" si="1409"/>
        <v>0.0133326749002583-0.246508815060918i</v>
      </c>
      <c r="L2695" t="str">
        <f t="shared" si="1410"/>
        <v>0.00172270843262021-0.0270033953331755i</v>
      </c>
      <c r="M2695" t="str">
        <f t="shared" si="1411"/>
        <v>0.0150553833328785-0.273512210394094i</v>
      </c>
      <c r="N2695" t="str">
        <f t="shared" si="1412"/>
        <v>-5.60697748388389i</v>
      </c>
      <c r="O2695" t="str">
        <f t="shared" si="1413"/>
        <v>0.77995161631733+0.625839816729476i</v>
      </c>
      <c r="P2695" t="str">
        <f t="shared" si="1414"/>
        <v>0.22004838368267-0.625839816729476i</v>
      </c>
      <c r="Q2695" t="str">
        <f t="shared" si="1415"/>
        <v>-0.22004838368267+6.23281730061337i</v>
      </c>
      <c r="R2695" t="str">
        <f t="shared" si="1416"/>
        <v>-0.101530300971355-0.0317202952571146i</v>
      </c>
      <c r="S2695" t="str">
        <f t="shared" si="1417"/>
        <v>0.591192146725917i</v>
      </c>
      <c r="T2695" t="str">
        <f t="shared" si="1418"/>
        <v>0.0187527894478335-0.0600239165889838i</v>
      </c>
      <c r="U2695" t="e">
        <f t="shared" si="1419"/>
        <v>#DIV/0!</v>
      </c>
      <c r="V2695" t="str">
        <f t="shared" si="1420"/>
        <v>1.33333333333333E-06-0.000139426143751113i</v>
      </c>
      <c r="W2695" t="e">
        <f t="shared" si="1421"/>
        <v>#DIV/0!</v>
      </c>
      <c r="X2695" t="e">
        <f t="shared" si="1422"/>
        <v>#DIV/0!</v>
      </c>
      <c r="Y2695" t="str">
        <f t="shared" si="1423"/>
        <v>0.00083+0.765040643002186i</v>
      </c>
      <c r="Z2695" t="e">
        <f t="shared" si="1424"/>
        <v>#DIV/0!</v>
      </c>
      <c r="AA2695" t="e">
        <f t="shared" si="1425"/>
        <v>#DIV/0!</v>
      </c>
      <c r="AB2695" t="str">
        <f t="shared" si="1426"/>
        <v>0.115634144535692-0.370121696601822i</v>
      </c>
      <c r="AC2695" t="str">
        <f t="shared" si="1427"/>
        <v>0.900508113019978-0.037199674491143i</v>
      </c>
      <c r="AD2695" t="str">
        <f t="shared" si="1428"/>
        <v>0.145141061056517-0.405018556859053i</v>
      </c>
      <c r="AE2695" t="e">
        <f t="shared" si="1429"/>
        <v>#DIV/0!</v>
      </c>
      <c r="AF2695" t="str">
        <f t="shared" si="1430"/>
        <v>-19.3855037064662-0.600354192562376i</v>
      </c>
      <c r="AG2695" t="e">
        <f t="shared" si="1431"/>
        <v>#DIV/0!</v>
      </c>
      <c r="AH2695" t="e">
        <f t="shared" si="1432"/>
        <v>#DIV/0!</v>
      </c>
      <c r="AI2695" t="e">
        <f t="shared" si="1433"/>
        <v>#DIV/0!</v>
      </c>
      <c r="AJ2695" t="e">
        <f t="shared" si="1434"/>
        <v>#DIV/0!</v>
      </c>
      <c r="AK2695"/>
      <c r="AL2695"/>
      <c r="AM2695"/>
      <c r="AN2695"/>
    </row>
    <row r="2696" spans="1:40" x14ac:dyDescent="0.25">
      <c r="A2696"/>
      <c r="B2696">
        <f t="shared" si="1400"/>
        <v>762000</v>
      </c>
      <c r="C2696" s="186" t="str">
        <f t="shared" si="1403"/>
        <v>-1.69399194714962E-07+0.00413634121386463i</v>
      </c>
      <c r="D2696" s="158" t="str">
        <f t="shared" si="1404"/>
        <v>-7.66666796539379+0.0317119493062955i</v>
      </c>
      <c r="E2696" t="str">
        <f t="shared" si="1405"/>
        <v>7.99821527233186-0.119476508537176i</v>
      </c>
      <c r="F2696" t="str">
        <f t="shared" si="1406"/>
        <v>0.999200817533592+0.0000119285617801399i</v>
      </c>
      <c r="G2696">
        <f t="shared" si="1401"/>
        <v>1</v>
      </c>
      <c r="H2696" t="str">
        <f t="shared" si="1407"/>
        <v>11.7189317287774+0.6312838446855i</v>
      </c>
      <c r="I2696" t="str">
        <f t="shared" si="1408"/>
        <v>2992.36700254428i</v>
      </c>
      <c r="J2696" t="str">
        <f t="shared" si="1402"/>
        <v>-12119.4867121869+654.634144412607i</v>
      </c>
      <c r="K2696" t="str">
        <f t="shared" si="1409"/>
        <v>0.0132977999456265-0.246187143029254i</v>
      </c>
      <c r="L2696" t="str">
        <f t="shared" si="1410"/>
        <v>0.00171820812296833-0.026968244531443i</v>
      </c>
      <c r="M2696" t="str">
        <f t="shared" si="1411"/>
        <v>0.0150160080685948-0.273155387560697i</v>
      </c>
      <c r="N2696" t="str">
        <f t="shared" si="1412"/>
        <v>-5.61434539122145i</v>
      </c>
      <c r="O2696" t="str">
        <f t="shared" si="1413"/>
        <v>0.784541534221473+0.620076270374393i</v>
      </c>
      <c r="P2696" t="str">
        <f t="shared" si="1414"/>
        <v>0.215458465778527-0.620076270374393i</v>
      </c>
      <c r="Q2696" t="str">
        <f t="shared" si="1415"/>
        <v>-0.215458465778527+6.23442166159584i</v>
      </c>
      <c r="R2696" t="str">
        <f t="shared" si="1416"/>
        <v>-0.100534395563086-0.0310850772809175i</v>
      </c>
      <c r="S2696" t="str">
        <f t="shared" si="1417"/>
        <v>0.591969008942378i</v>
      </c>
      <c r="T2696" t="str">
        <f t="shared" si="1418"/>
        <v>0.018401402390882-0.059513246506101i</v>
      </c>
      <c r="U2696" t="e">
        <f t="shared" si="1419"/>
        <v>#DIV/0!</v>
      </c>
      <c r="V2696" t="str">
        <f t="shared" si="1420"/>
        <v>1.33333333333333E-06-0.000139243169809182i</v>
      </c>
      <c r="W2696" t="e">
        <f t="shared" si="1421"/>
        <v>#DIV/0!</v>
      </c>
      <c r="X2696" t="e">
        <f t="shared" si="1422"/>
        <v>#DIV/0!</v>
      </c>
      <c r="Y2696" t="str">
        <f t="shared" si="1423"/>
        <v>0.00083+0.766045952651335i</v>
      </c>
      <c r="Z2696" t="e">
        <f t="shared" si="1424"/>
        <v>#DIV/0!</v>
      </c>
      <c r="AA2696" t="e">
        <f t="shared" si="1425"/>
        <v>#DIV/0!</v>
      </c>
      <c r="AB2696" t="str">
        <f t="shared" si="1426"/>
        <v>0.113467408656503-0.366972783831357i</v>
      </c>
      <c r="AC2696" t="str">
        <f t="shared" si="1427"/>
        <v>0.901463234532226-0.0365047002700414i</v>
      </c>
      <c r="AD2696" t="str">
        <f t="shared" si="1428"/>
        <v>0.142122109999589-0.401330464677029i</v>
      </c>
      <c r="AE2696" t="e">
        <f t="shared" si="1429"/>
        <v>#DIV/0!</v>
      </c>
      <c r="AF2696" t="str">
        <f t="shared" si="1430"/>
        <v>-19.3855996941712-0.599571895379205i</v>
      </c>
      <c r="AG2696" t="e">
        <f t="shared" si="1431"/>
        <v>#DIV/0!</v>
      </c>
      <c r="AH2696" t="e">
        <f t="shared" si="1432"/>
        <v>#DIV/0!</v>
      </c>
      <c r="AI2696" t="e">
        <f t="shared" si="1433"/>
        <v>#DIV/0!</v>
      </c>
      <c r="AJ2696" t="e">
        <f t="shared" si="1434"/>
        <v>#DIV/0!</v>
      </c>
      <c r="AK2696"/>
      <c r="AL2696"/>
      <c r="AM2696"/>
      <c r="AN2696"/>
    </row>
    <row r="2697" spans="1:40" x14ac:dyDescent="0.25">
      <c r="A2697"/>
      <c r="B2697">
        <f t="shared" si="1400"/>
        <v>763000</v>
      </c>
      <c r="C2697" s="186" t="str">
        <f t="shared" si="1403"/>
        <v>-1.6895545110871E-07+0.0041309200589498i</v>
      </c>
      <c r="D2697" s="158" t="str">
        <f t="shared" si="1404"/>
        <v>-7.66666796199179+0.0316703871186151i</v>
      </c>
      <c r="E2697" t="str">
        <f t="shared" si="1405"/>
        <v>7.99821058598203-0.119633231759391i</v>
      </c>
      <c r="F2697" t="str">
        <f t="shared" si="1406"/>
        <v>0.9992008180011+0.0000119442090734646i</v>
      </c>
      <c r="G2697">
        <f t="shared" si="1401"/>
        <v>1</v>
      </c>
      <c r="H2697" t="str">
        <f t="shared" si="1407"/>
        <v>11.7190273444067+0.630462014140352i</v>
      </c>
      <c r="I2697" t="str">
        <f t="shared" si="1408"/>
        <v>2996.29399336127i</v>
      </c>
      <c r="J2697" t="str">
        <f t="shared" si="1402"/>
        <v>-12151.319887482+655.493244339657i</v>
      </c>
      <c r="K2697" t="str">
        <f t="shared" si="1409"/>
        <v>0.013263061523651-0.245866307018303i</v>
      </c>
      <c r="L2697" t="str">
        <f t="shared" si="1410"/>
        <v>0.00171372540111903-0.0269331847490256i</v>
      </c>
      <c r="M2697" t="str">
        <f t="shared" si="1411"/>
        <v>0.01497678692477-0.272799491767329i</v>
      </c>
      <c r="N2697" t="str">
        <f t="shared" si="1412"/>
        <v>-5.62171329855901i</v>
      </c>
      <c r="O2697" t="str">
        <f t="shared" si="1413"/>
        <v>0.789088862650635+0.614279062674879i</v>
      </c>
      <c r="P2697" t="str">
        <f t="shared" si="1414"/>
        <v>0.210911137349365-0.614279062674879i</v>
      </c>
      <c r="Q2697" t="str">
        <f t="shared" si="1415"/>
        <v>-0.210911137349365+6.23599236123389i</v>
      </c>
      <c r="R2697" t="str">
        <f t="shared" si="1416"/>
        <v>-0.0995354635203222-0.030455136653522i</v>
      </c>
      <c r="S2697" t="str">
        <f t="shared" si="1417"/>
        <v>0.592745871158837i</v>
      </c>
      <c r="T2697" t="str">
        <f t="shared" si="1418"/>
        <v>0.0180521565069533-0.058999235035552i</v>
      </c>
      <c r="U2697" t="e">
        <f t="shared" si="1419"/>
        <v>#DIV/0!</v>
      </c>
      <c r="V2697" t="str">
        <f t="shared" si="1420"/>
        <v>1.33333333333333E-06-0.0001390606754844i</v>
      </c>
      <c r="W2697" t="e">
        <f t="shared" si="1421"/>
        <v>#DIV/0!</v>
      </c>
      <c r="X2697" t="e">
        <f t="shared" si="1422"/>
        <v>#DIV/0!</v>
      </c>
      <c r="Y2697" t="str">
        <f t="shared" si="1423"/>
        <v>0.00083+0.767051262300484i</v>
      </c>
      <c r="Z2697" t="e">
        <f t="shared" si="1424"/>
        <v>#DIV/0!</v>
      </c>
      <c r="AA2697" t="e">
        <f t="shared" si="1425"/>
        <v>#DIV/0!</v>
      </c>
      <c r="AB2697" t="str">
        <f t="shared" si="1426"/>
        <v>0.111313875757675-0.363803267272564i</v>
      </c>
      <c r="AC2697" t="str">
        <f t="shared" si="1427"/>
        <v>0.902421777783744-0.0358149727498217i</v>
      </c>
      <c r="AD2697" t="str">
        <f t="shared" si="1428"/>
        <v>0.139130728871409-0.397619287170349i</v>
      </c>
      <c r="AE2697" t="e">
        <f t="shared" si="1429"/>
        <v>#DIV/0!</v>
      </c>
      <c r="AF2697" t="str">
        <f t="shared" si="1430"/>
        <v>-19.3856953063985-0.598791627021737i</v>
      </c>
      <c r="AG2697" t="e">
        <f t="shared" si="1431"/>
        <v>#DIV/0!</v>
      </c>
      <c r="AH2697" t="e">
        <f t="shared" si="1432"/>
        <v>#DIV/0!</v>
      </c>
      <c r="AI2697" t="e">
        <f t="shared" si="1433"/>
        <v>#DIV/0!</v>
      </c>
      <c r="AJ2697" t="e">
        <f t="shared" si="1434"/>
        <v>#DIV/0!</v>
      </c>
      <c r="AK2697"/>
      <c r="AL2697"/>
      <c r="AM2697"/>
      <c r="AN2697"/>
    </row>
    <row r="2698" spans="1:40" x14ac:dyDescent="0.25">
      <c r="A2698"/>
      <c r="B2698">
        <f t="shared" si="1400"/>
        <v>764000</v>
      </c>
      <c r="C2698" s="186" t="str">
        <f t="shared" si="1403"/>
        <v>-1.68513448810574E-07+0.0041255130955399i</v>
      </c>
      <c r="D2698" s="158" t="str">
        <f t="shared" si="1404"/>
        <v>-7.66666795860312+0.0316289337324726i</v>
      </c>
      <c r="E2698" t="str">
        <f t="shared" si="1405"/>
        <v>7.99820589349167-0.1197899547059i</v>
      </c>
      <c r="F2698" t="str">
        <f t="shared" si="1406"/>
        <v>0.999200818469226+0.0000119598563393068i</v>
      </c>
      <c r="G2698">
        <f t="shared" si="1401"/>
        <v>1</v>
      </c>
      <c r="H2698" t="str">
        <f t="shared" si="1407"/>
        <v>11.7191225864984+0.629642313368899i</v>
      </c>
      <c r="I2698" t="str">
        <f t="shared" si="1408"/>
        <v>3000.22098417825i</v>
      </c>
      <c r="J2698" t="str">
        <f t="shared" si="1402"/>
        <v>-12183.1948112038+656.352344266707i</v>
      </c>
      <c r="K2698" t="str">
        <f t="shared" si="1409"/>
        <v>0.0132284589232247-0.245546303782478i</v>
      </c>
      <c r="L2698" t="str">
        <f t="shared" si="1410"/>
        <v>0.00170926017566785-0.0268982156343262i</v>
      </c>
      <c r="M2698" t="str">
        <f t="shared" si="1411"/>
        <v>0.0149377190988926-0.272444519416804i</v>
      </c>
      <c r="N2698" t="str">
        <f t="shared" si="1412"/>
        <v>-5.62908120589657i</v>
      </c>
      <c r="O2698" t="str">
        <f t="shared" si="1413"/>
        <v>0.793593354749395+0.608448508337067i</v>
      </c>
      <c r="P2698" t="str">
        <f t="shared" si="1414"/>
        <v>0.206406645250605-0.608448508337067i</v>
      </c>
      <c r="Q2698" t="str">
        <f t="shared" si="1415"/>
        <v>-0.206406645250605+6.23752971423364i</v>
      </c>
      <c r="R2698" t="str">
        <f t="shared" si="1416"/>
        <v>-0.0985335142833951-0.0298305068908963i</v>
      </c>
      <c r="S2698" t="str">
        <f t="shared" si="1417"/>
        <v>0.593522733375297i</v>
      </c>
      <c r="T2698" t="str">
        <f t="shared" si="1418"/>
        <v>0.0177050839878554-0.0584818807265545i</v>
      </c>
      <c r="U2698" t="e">
        <f t="shared" si="1419"/>
        <v>#DIV/0!</v>
      </c>
      <c r="V2698" t="str">
        <f t="shared" si="1420"/>
        <v>1.33333333333333E-06-0.000138878658893451i</v>
      </c>
      <c r="W2698" t="e">
        <f t="shared" si="1421"/>
        <v>#DIV/0!</v>
      </c>
      <c r="X2698" t="e">
        <f t="shared" si="1422"/>
        <v>#DIV/0!</v>
      </c>
      <c r="Y2698" t="str">
        <f t="shared" si="1423"/>
        <v>0.00083+0.768056571949633i</v>
      </c>
      <c r="Z2698" t="e">
        <f t="shared" si="1424"/>
        <v>#DIV/0!</v>
      </c>
      <c r="AA2698" t="e">
        <f t="shared" si="1425"/>
        <v>#DIV/0!</v>
      </c>
      <c r="AB2698" t="str">
        <f t="shared" si="1426"/>
        <v>0.109173744341526-0.360613137979576i</v>
      </c>
      <c r="AC2698" t="str">
        <f t="shared" si="1427"/>
        <v>0.903383733653717-0.0351305260685692i</v>
      </c>
      <c r="AD2698" t="str">
        <f t="shared" si="1428"/>
        <v>0.136167096388755-0.393885237241393i</v>
      </c>
      <c r="AE2698" t="e">
        <f t="shared" si="1429"/>
        <v>#DIV/0!</v>
      </c>
      <c r="AF2698" t="str">
        <f t="shared" si="1430"/>
        <v>-19.3857905451015-0.598013379636426i</v>
      </c>
      <c r="AG2698" t="e">
        <f t="shared" si="1431"/>
        <v>#DIV/0!</v>
      </c>
      <c r="AH2698" t="e">
        <f t="shared" si="1432"/>
        <v>#DIV/0!</v>
      </c>
      <c r="AI2698" t="e">
        <f t="shared" si="1433"/>
        <v>#DIV/0!</v>
      </c>
      <c r="AJ2698" t="e">
        <f t="shared" si="1434"/>
        <v>#DIV/0!</v>
      </c>
      <c r="AK2698"/>
      <c r="AL2698"/>
      <c r="AM2698"/>
      <c r="AN2698"/>
    </row>
    <row r="2699" spans="1:40" x14ac:dyDescent="0.25">
      <c r="A2699"/>
      <c r="B2699">
        <f t="shared" si="1400"/>
        <v>765000</v>
      </c>
      <c r="C2699" s="186" t="str">
        <f t="shared" si="1403"/>
        <v>-1.6807317872163E-07+0.004120120267982i</v>
      </c>
      <c r="D2699" s="158" t="str">
        <f t="shared" si="1404"/>
        <v>-7.66666795522772+0.0315875887211953i</v>
      </c>
      <c r="E2699" t="str">
        <f t="shared" si="1405"/>
        <v>7.99820119486081-0.119946677376343i</v>
      </c>
      <c r="F2699" t="str">
        <f t="shared" si="1406"/>
        <v>0.99920081893796+0.0000119755035776305i</v>
      </c>
      <c r="G2699">
        <f t="shared" si="1401"/>
        <v>1</v>
      </c>
      <c r="H2699" t="str">
        <f t="shared" si="1407"/>
        <v>11.7192174569935+0.628824734131258i</v>
      </c>
      <c r="I2699" t="str">
        <f t="shared" si="1408"/>
        <v>3004.14797499524i</v>
      </c>
      <c r="J2699" t="str">
        <f t="shared" si="1402"/>
        <v>-12215.1114833522+657.211444193759i</v>
      </c>
      <c r="K2699" t="str">
        <f t="shared" si="1409"/>
        <v>0.013193991437861-0.245227130092932i</v>
      </c>
      <c r="L2699" t="str">
        <f t="shared" si="1410"/>
        <v>0.00170481235580256-0.0268633368375485i</v>
      </c>
      <c r="M2699" t="str">
        <f t="shared" si="1411"/>
        <v>0.0148988037936636-0.272090466930481i</v>
      </c>
      <c r="N2699" t="str">
        <f t="shared" si="1412"/>
        <v>-5.63644911323413i</v>
      </c>
      <c r="O2699" t="str">
        <f t="shared" si="1413"/>
        <v>0.798054765987737+0.602584923877339i</v>
      </c>
      <c r="P2699" t="str">
        <f t="shared" si="1414"/>
        <v>0.201945234012263-0.602584923877339i</v>
      </c>
      <c r="Q2699" t="str">
        <f t="shared" si="1415"/>
        <v>-0.201945234012263+6.23903403711147i</v>
      </c>
      <c r="R2699" t="str">
        <f t="shared" si="1416"/>
        <v>-0.0975285576685511-0.0292112217255007i</v>
      </c>
      <c r="S2699" t="str">
        <f t="shared" si="1417"/>
        <v>0.594299595591758i</v>
      </c>
      <c r="T2699" t="str">
        <f t="shared" si="1418"/>
        <v>0.0173602172582062-0.0579611823810674i</v>
      </c>
      <c r="U2699" t="e">
        <f t="shared" si="1419"/>
        <v>#DIV/0!</v>
      </c>
      <c r="V2699" t="str">
        <f t="shared" si="1420"/>
        <v>1.33333333333333E-06-0.000138697118162872i</v>
      </c>
      <c r="W2699" t="e">
        <f t="shared" si="1421"/>
        <v>#DIV/0!</v>
      </c>
      <c r="X2699" t="e">
        <f t="shared" si="1422"/>
        <v>#DIV/0!</v>
      </c>
      <c r="Y2699" t="str">
        <f t="shared" si="1423"/>
        <v>0.00083+0.769061881598781i</v>
      </c>
      <c r="Z2699" t="e">
        <f t="shared" si="1424"/>
        <v>#DIV/0!</v>
      </c>
      <c r="AA2699" t="e">
        <f t="shared" si="1425"/>
        <v>#DIV/0!</v>
      </c>
      <c r="AB2699" t="str">
        <f t="shared" si="1426"/>
        <v>0.107047214345936-0.357402388564986i</v>
      </c>
      <c r="AC2699" t="str">
        <f t="shared" si="1427"/>
        <v>0.904349092656482-0.0344513945976095i</v>
      </c>
      <c r="AD2699" t="str">
        <f t="shared" si="1428"/>
        <v>0.133231389545452-0.390128529188434i</v>
      </c>
      <c r="AE2699" t="e">
        <f t="shared" si="1429"/>
        <v>#DIV/0!</v>
      </c>
      <c r="AF2699" t="str">
        <f t="shared" si="1430"/>
        <v>-19.3858854122212-0.597237145410063i</v>
      </c>
      <c r="AG2699" t="e">
        <f t="shared" si="1431"/>
        <v>#DIV/0!</v>
      </c>
      <c r="AH2699" t="e">
        <f t="shared" si="1432"/>
        <v>#DIV/0!</v>
      </c>
      <c r="AI2699" t="e">
        <f t="shared" si="1433"/>
        <v>#DIV/0!</v>
      </c>
      <c r="AJ2699" t="e">
        <f t="shared" si="1434"/>
        <v>#DIV/0!</v>
      </c>
      <c r="AK2699"/>
      <c r="AL2699"/>
      <c r="AM2699"/>
      <c r="AN2699"/>
    </row>
    <row r="2700" spans="1:40" x14ac:dyDescent="0.25">
      <c r="A2700"/>
      <c r="B2700">
        <f t="shared" si="1400"/>
        <v>766000</v>
      </c>
      <c r="C2700" s="186" t="str">
        <f t="shared" si="1403"/>
        <v>-1.67634631802305E-07+0.00411474152091373i</v>
      </c>
      <c r="D2700" s="158" t="str">
        <f t="shared" si="1404"/>
        <v>-7.6666679518655+0.0315463516603386i</v>
      </c>
      <c r="E2700" t="str">
        <f t="shared" si="1405"/>
        <v>7.99819649008945-0.120103399770358i</v>
      </c>
      <c r="F2700" t="str">
        <f t="shared" si="1406"/>
        <v>0.999200819407313+0.0000119911507883998i</v>
      </c>
      <c r="G2700">
        <f t="shared" si="1401"/>
        <v>1</v>
      </c>
      <c r="H2700" t="str">
        <f t="shared" si="1407"/>
        <v>11.7193119578204+0.628009268229851i</v>
      </c>
      <c r="I2700" t="str">
        <f t="shared" si="1408"/>
        <v>3008.07496581223i</v>
      </c>
      <c r="J2700" t="str">
        <f t="shared" si="1402"/>
        <v>-12247.0699039272+658.070544120809i</v>
      </c>
      <c r="K2700" t="str">
        <f t="shared" si="1409"/>
        <v>0.013159658365656-0.244908782737436i</v>
      </c>
      <c r="L2700" t="str">
        <f t="shared" si="1410"/>
        <v>0.00170038185129849-0.026828548010685i</v>
      </c>
      <c r="M2700" t="str">
        <f t="shared" si="1411"/>
        <v>0.0148600402169545-0.271737330748121i</v>
      </c>
      <c r="N2700" t="str">
        <f t="shared" si="1412"/>
        <v>-5.64381702057169i</v>
      </c>
      <c r="O2700" t="str">
        <f t="shared" si="1413"/>
        <v>0.802472854174326+0.596688627605144i</v>
      </c>
      <c r="P2700" t="str">
        <f t="shared" si="1414"/>
        <v>0.197527145825674-0.596688627605144i</v>
      </c>
      <c r="Q2700" t="str">
        <f t="shared" si="1415"/>
        <v>-0.197527145825674+6.24050564817683i</v>
      </c>
      <c r="R2700" t="str">
        <f t="shared" si="1416"/>
        <v>-0.0965206038731635-0.0285973151040053i</v>
      </c>
      <c r="S2700" t="str">
        <f t="shared" si="1417"/>
        <v>0.595076457808217i</v>
      </c>
      <c r="T2700" t="str">
        <f t="shared" si="1418"/>
        <v>0.0170175889749169-0.0574371390583522i</v>
      </c>
      <c r="U2700" t="e">
        <f t="shared" si="1419"/>
        <v>#DIV/0!</v>
      </c>
      <c r="V2700" t="str">
        <f t="shared" si="1420"/>
        <v>1.33333333333333E-06-0.000138516051428978i</v>
      </c>
      <c r="W2700" t="e">
        <f t="shared" si="1421"/>
        <v>#DIV/0!</v>
      </c>
      <c r="X2700" t="e">
        <f t="shared" si="1422"/>
        <v>#DIV/0!</v>
      </c>
      <c r="Y2700" t="str">
        <f t="shared" si="1423"/>
        <v>0.00083+0.77006719124793i</v>
      </c>
      <c r="Z2700" t="e">
        <f t="shared" si="1424"/>
        <v>#DIV/0!</v>
      </c>
      <c r="AA2700" t="e">
        <f t="shared" si="1425"/>
        <v>#DIV/0!</v>
      </c>
      <c r="AB2700" t="str">
        <f t="shared" si="1426"/>
        <v>0.104934487141159-0.354171013227979i</v>
      </c>
      <c r="AC2700" t="str">
        <f t="shared" si="1427"/>
        <v>0.905317844936135-0.0337776129394089i</v>
      </c>
      <c r="AD2700" t="str">
        <f t="shared" si="1428"/>
        <v>0.130323783601414-0.386349378690713i</v>
      </c>
      <c r="AE2700" t="e">
        <f t="shared" si="1429"/>
        <v>#DIV/0!</v>
      </c>
      <c r="AF2700" t="str">
        <f t="shared" si="1430"/>
        <v>-19.3859799096859-0.596462916569512i</v>
      </c>
      <c r="AG2700" t="e">
        <f t="shared" si="1431"/>
        <v>#DIV/0!</v>
      </c>
      <c r="AH2700" t="e">
        <f t="shared" si="1432"/>
        <v>#DIV/0!</v>
      </c>
      <c r="AI2700" t="e">
        <f t="shared" si="1433"/>
        <v>#DIV/0!</v>
      </c>
      <c r="AJ2700" t="e">
        <f t="shared" si="1434"/>
        <v>#DIV/0!</v>
      </c>
      <c r="AK2700"/>
      <c r="AL2700"/>
      <c r="AM2700"/>
      <c r="AN2700"/>
    </row>
    <row r="2701" spans="1:40" x14ac:dyDescent="0.25">
      <c r="A2701"/>
      <c r="B2701">
        <f t="shared" si="1400"/>
        <v>767000</v>
      </c>
      <c r="C2701" s="186" t="str">
        <f t="shared" si="1403"/>
        <v>-1.67197799071916E-07+0.00410937679926146i</v>
      </c>
      <c r="D2701" s="158" t="str">
        <f t="shared" si="1404"/>
        <v>-7.66666794851647+0.0315052221276712i</v>
      </c>
      <c r="E2701" t="str">
        <f t="shared" si="1405"/>
        <v>7.99819177917763-0.120260121887586i</v>
      </c>
      <c r="F2701" t="str">
        <f t="shared" si="1406"/>
        <v>0.999200819877275+0.0000120067979715786i</v>
      </c>
      <c r="G2701">
        <f t="shared" si="1401"/>
        <v>1</v>
      </c>
      <c r="H2701" t="str">
        <f t="shared" si="1407"/>
        <v>11.7194060908952+0.627195907509131i</v>
      </c>
      <c r="I2701" t="str">
        <f t="shared" si="1408"/>
        <v>3012.00195662921i</v>
      </c>
      <c r="J2701" t="str">
        <f t="shared" si="1402"/>
        <v>-12279.0700729288+658.92964404786i</v>
      </c>
      <c r="K2701" t="str">
        <f t="shared" si="1409"/>
        <v>0.0131254590092538-0.244591258520273i</v>
      </c>
      <c r="L2701" t="str">
        <f t="shared" si="1410"/>
        <v>0.00169596857251408-0.0267938488075067i</v>
      </c>
      <c r="M2701" t="str">
        <f t="shared" si="1411"/>
        <v>0.0148214275817679-0.27138510732778i</v>
      </c>
      <c r="N2701" t="str">
        <f t="shared" si="1412"/>
        <v>-5.65118492790925i</v>
      </c>
      <c r="O2701" t="str">
        <f t="shared" si="1413"/>
        <v>0.806847379469652+0.590759939605721i</v>
      </c>
      <c r="P2701" t="str">
        <f t="shared" si="1414"/>
        <v>0.193152620530348-0.590759939605721i</v>
      </c>
      <c r="Q2701" t="str">
        <f t="shared" si="1415"/>
        <v>-0.193152620530348+6.24194486751497i</v>
      </c>
      <c r="R2701" t="str">
        <f t="shared" si="1416"/>
        <v>-0.0955096634809735-0.0279888211849233i</v>
      </c>
      <c r="S2701" t="str">
        <f t="shared" si="1417"/>
        <v>0.595853320024676i</v>
      </c>
      <c r="T2701" t="str">
        <f t="shared" si="1418"/>
        <v>0.0166772320266135-0.0569097500795776i</v>
      </c>
      <c r="U2701" t="e">
        <f t="shared" si="1419"/>
        <v>#DIV/0!</v>
      </c>
      <c r="V2701" t="str">
        <f t="shared" si="1420"/>
        <v>1.33333333333333E-06-0.000138335456837806i</v>
      </c>
      <c r="W2701" t="e">
        <f t="shared" si="1421"/>
        <v>#DIV/0!</v>
      </c>
      <c r="X2701" t="e">
        <f t="shared" si="1422"/>
        <v>#DIV/0!</v>
      </c>
      <c r="Y2701" t="str">
        <f t="shared" si="1423"/>
        <v>0.00083+0.771072500897079i</v>
      </c>
      <c r="Z2701" t="e">
        <f t="shared" si="1424"/>
        <v>#DIV/0!</v>
      </c>
      <c r="AA2701" t="e">
        <f t="shared" si="1425"/>
        <v>#DIV/0!</v>
      </c>
      <c r="AB2701" t="str">
        <f t="shared" si="1426"/>
        <v>0.102835765526258-0.35091900778272i</v>
      </c>
      <c r="AC2701" t="str">
        <f t="shared" si="1427"/>
        <v>0.906289980261092-0.0331092159253954i</v>
      </c>
      <c r="AD2701" t="str">
        <f t="shared" si="1428"/>
        <v>0.127444452071841-0.382548002793432i</v>
      </c>
      <c r="AE2701" t="e">
        <f t="shared" si="1429"/>
        <v>#DIV/0!</v>
      </c>
      <c r="AF2701" t="str">
        <f t="shared" si="1430"/>
        <v>-19.3860740394117-0.59569068538146i</v>
      </c>
      <c r="AG2701" t="e">
        <f t="shared" si="1431"/>
        <v>#DIV/0!</v>
      </c>
      <c r="AH2701" t="e">
        <f t="shared" si="1432"/>
        <v>#DIV/0!</v>
      </c>
      <c r="AI2701" t="e">
        <f t="shared" si="1433"/>
        <v>#DIV/0!</v>
      </c>
      <c r="AJ2701" t="e">
        <f t="shared" si="1434"/>
        <v>#DIV/0!</v>
      </c>
      <c r="AK2701"/>
      <c r="AL2701"/>
      <c r="AM2701"/>
      <c r="AN2701"/>
    </row>
    <row r="2702" spans="1:40" x14ac:dyDescent="0.25">
      <c r="A2702"/>
      <c r="B2702">
        <f t="shared" si="1400"/>
        <v>768000</v>
      </c>
      <c r="C2702" s="186" t="str">
        <f t="shared" si="1403"/>
        <v>-1.66762671608212E-07+0.00410402604823844i</v>
      </c>
      <c r="D2702" s="158" t="str">
        <f t="shared" si="1404"/>
        <v>-7.66666794518047+0.0314641997031614i</v>
      </c>
      <c r="E2702" t="str">
        <f t="shared" si="1405"/>
        <v>7.99818706212537-0.120416843727666i</v>
      </c>
      <c r="F2702" t="str">
        <f t="shared" si="1406"/>
        <v>0.999200820347855+0.0000120224451271313i</v>
      </c>
      <c r="G2702">
        <f t="shared" si="1401"/>
        <v>1</v>
      </c>
      <c r="H2702" t="str">
        <f t="shared" si="1407"/>
        <v>11.7194998581213+0.626384643855316i</v>
      </c>
      <c r="I2702" t="str">
        <f t="shared" si="1408"/>
        <v>3015.9289474462i</v>
      </c>
      <c r="J2702" t="str">
        <f t="shared" si="1402"/>
        <v>-12311.1119903571+659.78874397491i</v>
      </c>
      <c r="K2702" t="str">
        <f t="shared" si="1409"/>
        <v>0.0130913926758108-0.244274554262138i</v>
      </c>
      <c r="L2702" t="str">
        <f t="shared" si="1410"/>
        <v>0.00169157243038637-0.0267592388835513i</v>
      </c>
      <c r="M2702" t="str">
        <f t="shared" si="1411"/>
        <v>0.0147829651061972-0.271033793145689i</v>
      </c>
      <c r="N2702" t="str">
        <f t="shared" si="1412"/>
        <v>-5.65855283524681i</v>
      </c>
      <c r="O2702" t="str">
        <f t="shared" si="1413"/>
        <v>0.811178104399055+0.584799181722714i</v>
      </c>
      <c r="P2702" t="str">
        <f t="shared" si="1414"/>
        <v>0.188821895600945-0.584799181722714i</v>
      </c>
      <c r="Q2702" t="str">
        <f t="shared" si="1415"/>
        <v>-0.188821895600945+6.24335201696952i</v>
      </c>
      <c r="R2702" t="str">
        <f t="shared" si="1416"/>
        <v>-0.0944957474673572-0.027385774336159i</v>
      </c>
      <c r="S2702" t="str">
        <f t="shared" si="1417"/>
        <v>0.596630182241136i</v>
      </c>
      <c r="T2702" t="str">
        <f t="shared" si="1418"/>
        <v>0.0163391795329972-0.0563790150324617i</v>
      </c>
      <c r="U2702" t="e">
        <f t="shared" si="1419"/>
        <v>#DIV/0!</v>
      </c>
      <c r="V2702" t="str">
        <f t="shared" si="1420"/>
        <v>1.33333333333333E-06-0.000138155332545048i</v>
      </c>
      <c r="W2702" t="e">
        <f t="shared" si="1421"/>
        <v>#DIV/0!</v>
      </c>
      <c r="X2702" t="e">
        <f t="shared" si="1422"/>
        <v>#DIV/0!</v>
      </c>
      <c r="Y2702" t="str">
        <f t="shared" si="1423"/>
        <v>0.00083+0.772077810546228i</v>
      </c>
      <c r="Z2702" t="e">
        <f t="shared" si="1424"/>
        <v>#DIV/0!</v>
      </c>
      <c r="AA2702" t="e">
        <f t="shared" si="1425"/>
        <v>#DIV/0!</v>
      </c>
      <c r="AB2702" t="str">
        <f t="shared" si="1426"/>
        <v>0.100751253725162-0.347646369686981i</v>
      </c>
      <c r="AC2702" t="str">
        <f t="shared" si="1427"/>
        <v>0.907265488018634-0.0324462386136932i</v>
      </c>
      <c r="AD2702" t="str">
        <f t="shared" si="1428"/>
        <v>0.124593566716556-0.378724619892636i</v>
      </c>
      <c r="AE2702" t="e">
        <f t="shared" si="1429"/>
        <v>#DIV/0!</v>
      </c>
      <c r="AF2702" t="str">
        <f t="shared" si="1430"/>
        <v>-19.3861678033018-0.594920444152155i</v>
      </c>
      <c r="AG2702" t="e">
        <f t="shared" si="1431"/>
        <v>#DIV/0!</v>
      </c>
      <c r="AH2702" t="e">
        <f t="shared" si="1432"/>
        <v>#DIV/0!</v>
      </c>
      <c r="AI2702" t="e">
        <f t="shared" si="1433"/>
        <v>#DIV/0!</v>
      </c>
      <c r="AJ2702" t="e">
        <f t="shared" si="1434"/>
        <v>#DIV/0!</v>
      </c>
      <c r="AK2702"/>
      <c r="AL2702"/>
      <c r="AM2702"/>
      <c r="AN2702"/>
    </row>
    <row r="2703" spans="1:40" x14ac:dyDescent="0.25">
      <c r="A2703"/>
      <c r="B2703">
        <f t="shared" si="1400"/>
        <v>769000</v>
      </c>
      <c r="C2703" s="186" t="str">
        <f t="shared" si="1403"/>
        <v>-1.66329240546915E-07+0.00409868921334285i</v>
      </c>
      <c r="D2703" s="158" t="str">
        <f t="shared" si="1404"/>
        <v>-7.66666794185751+0.0314232839689619i</v>
      </c>
      <c r="E2703" t="str">
        <f t="shared" si="1405"/>
        <v>7.99818233893268-0.120573565290235i</v>
      </c>
      <c r="F2703" t="str">
        <f t="shared" si="1406"/>
        <v>0.999200820819043+0.0000120380922550213i</v>
      </c>
      <c r="G2703">
        <f t="shared" si="1401"/>
        <v>1</v>
      </c>
      <c r="H2703" t="str">
        <f t="shared" si="1407"/>
        <v>11.7195932613901+0.625575469196119i</v>
      </c>
      <c r="I2703" t="str">
        <f t="shared" si="1408"/>
        <v>3019.85593826319i</v>
      </c>
      <c r="J2703" t="str">
        <f t="shared" si="1402"/>
        <v>-12343.195656212+660.647843901962i</v>
      </c>
      <c r="K2703" t="str">
        <f t="shared" si="1409"/>
        <v>0.0130574586769614-0.243958666800031i</v>
      </c>
      <c r="L2703" t="str">
        <f t="shared" si="1410"/>
        <v>0.00168719333642642-0.0267247178961116i</v>
      </c>
      <c r="M2703" t="str">
        <f t="shared" si="1411"/>
        <v>0.0147446520133878-0.270683384696143i</v>
      </c>
      <c r="N2703" t="str">
        <f t="shared" si="1412"/>
        <v>-5.66592074258437i</v>
      </c>
      <c r="O2703" t="str">
        <f t="shared" si="1413"/>
        <v>0.815464793865609+0.578806677540713i</v>
      </c>
      <c r="P2703" t="str">
        <f t="shared" si="1414"/>
        <v>0.184535206134391-0.578806677540713i</v>
      </c>
      <c r="Q2703" t="str">
        <f t="shared" si="1415"/>
        <v>-0.184535206134391+6.24472742012508i</v>
      </c>
      <c r="R2703" t="str">
        <f t="shared" si="1416"/>
        <v>-0.0934788672046237-0.0267882091324693i</v>
      </c>
      <c r="S2703" t="str">
        <f t="shared" si="1417"/>
        <v>0.597407044457597i</v>
      </c>
      <c r="T2703" t="str">
        <f t="shared" si="1418"/>
        <v>0.0160034648441405-0.0558449337759584i</v>
      </c>
      <c r="U2703" t="e">
        <f t="shared" si="1419"/>
        <v>#DIV/0!</v>
      </c>
      <c r="V2703" t="str">
        <f t="shared" si="1420"/>
        <v>1.33333333333333E-06-0.000137975676715991i</v>
      </c>
      <c r="W2703" t="e">
        <f t="shared" si="1421"/>
        <v>#DIV/0!</v>
      </c>
      <c r="X2703" t="e">
        <f t="shared" si="1422"/>
        <v>#DIV/0!</v>
      </c>
      <c r="Y2703" t="str">
        <f t="shared" si="1423"/>
        <v>0.00083+0.773083120195376i</v>
      </c>
      <c r="Z2703" t="e">
        <f t="shared" si="1424"/>
        <v>#DIV/0!</v>
      </c>
      <c r="AA2703" t="e">
        <f t="shared" si="1425"/>
        <v>#DIV/0!</v>
      </c>
      <c r="AB2703" t="str">
        <f t="shared" si="1426"/>
        <v>0.0986811573823223-0.344353098071038i</v>
      </c>
      <c r="AC2703" t="str">
        <f t="shared" si="1427"/>
        <v>0.908244357209409-0.0317887162867692i</v>
      </c>
      <c r="AD2703" t="str">
        <f t="shared" si="1428"/>
        <v>0.121771297529474-0.374879449720048i</v>
      </c>
      <c r="AE2703" t="e">
        <f t="shared" si="1429"/>
        <v>#DIV/0!</v>
      </c>
      <c r="AF2703" t="str">
        <f t="shared" si="1430"/>
        <v>-19.3862612032476-0.594152185227157i</v>
      </c>
      <c r="AG2703" t="e">
        <f t="shared" si="1431"/>
        <v>#DIV/0!</v>
      </c>
      <c r="AH2703" t="e">
        <f t="shared" si="1432"/>
        <v>#DIV/0!</v>
      </c>
      <c r="AI2703" t="e">
        <f t="shared" si="1433"/>
        <v>#DIV/0!</v>
      </c>
      <c r="AJ2703" t="e">
        <f t="shared" si="1434"/>
        <v>#DIV/0!</v>
      </c>
      <c r="AK2703"/>
      <c r="AL2703"/>
      <c r="AM2703"/>
      <c r="AN2703"/>
    </row>
    <row r="2704" spans="1:40" x14ac:dyDescent="0.25">
      <c r="A2704"/>
      <c r="B2704">
        <f t="shared" si="1400"/>
        <v>770000</v>
      </c>
      <c r="C2704" s="186" t="str">
        <f t="shared" si="1403"/>
        <v>-1.65897497081269E-07+0.004093366240356i</v>
      </c>
      <c r="D2704" s="158" t="str">
        <f t="shared" si="1404"/>
        <v>-7.6666679385475+0.031382474509396i</v>
      </c>
      <c r="E2704" t="str">
        <f t="shared" si="1405"/>
        <v>7.9981776095996-0.120730286574935i</v>
      </c>
      <c r="F2704" t="str">
        <f t="shared" si="1406"/>
        <v>0.999200821290841+0.0000120537393552131i</v>
      </c>
      <c r="G2704">
        <f t="shared" si="1401"/>
        <v>1</v>
      </c>
      <c r="H2704" t="str">
        <f t="shared" si="1407"/>
        <v>11.7196863025807+0.624768375500494i</v>
      </c>
      <c r="I2704" t="str">
        <f t="shared" si="1408"/>
        <v>3023.78292908018i</v>
      </c>
      <c r="J2704" t="str">
        <f t="shared" si="1402"/>
        <v>-12375.3210704934+661.506943829012i</v>
      </c>
      <c r="K2704" t="str">
        <f t="shared" si="1409"/>
        <v>0.0130236563287829-0.243643592987154i</v>
      </c>
      <c r="L2704" t="str">
        <f t="shared" si="1410"/>
        <v>0.00168283120271503-0.0266902855042252i</v>
      </c>
      <c r="M2704" t="str">
        <f t="shared" si="1411"/>
        <v>0.0147064875314979-0.270333878491379i</v>
      </c>
      <c r="N2704" t="str">
        <f t="shared" si="1412"/>
        <v>-5.67328864992193i</v>
      </c>
      <c r="O2704" t="str">
        <f t="shared" si="1413"/>
        <v>0.819707215162894+0.572782752367679i</v>
      </c>
      <c r="P2704" t="str">
        <f t="shared" si="1414"/>
        <v>0.180292784837106-0.572782752367679i</v>
      </c>
      <c r="Q2704" t="str">
        <f t="shared" si="1415"/>
        <v>-0.180292784837106+6.24607140228961i</v>
      </c>
      <c r="R2704" t="str">
        <f t="shared" si="1416"/>
        <v>-0.0924590344673351-0.0261961603528357i</v>
      </c>
      <c r="S2704" t="str">
        <f t="shared" si="1417"/>
        <v>0.598183906674056i</v>
      </c>
      <c r="T2704" t="str">
        <f t="shared" si="1418"/>
        <v>0.0156701215397193-0.0553075064449817i</v>
      </c>
      <c r="U2704" t="e">
        <f t="shared" si="1419"/>
        <v>#DIV/0!</v>
      </c>
      <c r="V2704" t="str">
        <f t="shared" si="1420"/>
        <v>1.33333333333333E-06-0.000137796487525451i</v>
      </c>
      <c r="W2704" t="e">
        <f t="shared" si="1421"/>
        <v>#DIV/0!</v>
      </c>
      <c r="X2704" t="e">
        <f t="shared" si="1422"/>
        <v>#DIV/0!</v>
      </c>
      <c r="Y2704" t="str">
        <f t="shared" si="1423"/>
        <v>0.00083+0.774088429844525i</v>
      </c>
      <c r="Z2704" t="e">
        <f t="shared" si="1424"/>
        <v>#DIV/0!</v>
      </c>
      <c r="AA2704" t="e">
        <f t="shared" si="1425"/>
        <v>#DIV/0!</v>
      </c>
      <c r="AB2704" t="str">
        <f t="shared" si="1426"/>
        <v>0.0966256835579788-0.341039193766803i</v>
      </c>
      <c r="AC2704" t="str">
        <f t="shared" si="1427"/>
        <v>0.909226576441915-0.0311366844489927i</v>
      </c>
      <c r="AD2704" t="str">
        <f t="shared" si="1428"/>
        <v>0.118977812728224-0.371012713327791i</v>
      </c>
      <c r="AE2704" t="e">
        <f t="shared" si="1429"/>
        <v>#DIV/0!</v>
      </c>
      <c r="AF2704" t="str">
        <f t="shared" si="1430"/>
        <v>-19.3863542411282-0.593385900991098i</v>
      </c>
      <c r="AG2704" t="e">
        <f t="shared" si="1431"/>
        <v>#DIV/0!</v>
      </c>
      <c r="AH2704" t="e">
        <f t="shared" si="1432"/>
        <v>#DIV/0!</v>
      </c>
      <c r="AI2704" t="e">
        <f t="shared" si="1433"/>
        <v>#DIV/0!</v>
      </c>
      <c r="AJ2704" t="e">
        <f t="shared" si="1434"/>
        <v>#DIV/0!</v>
      </c>
      <c r="AK2704"/>
      <c r="AL2704"/>
      <c r="AM2704"/>
      <c r="AN2704"/>
    </row>
    <row r="2705" spans="1:40" x14ac:dyDescent="0.25">
      <c r="A2705"/>
      <c r="B2705">
        <f t="shared" si="1400"/>
        <v>771000</v>
      </c>
      <c r="C2705" s="186" t="str">
        <f t="shared" si="1403"/>
        <v>-1.65467432461596E-07+0.00408805707534052i</v>
      </c>
      <c r="D2705" s="158" t="str">
        <f t="shared" si="1404"/>
        <v>-7.6666679352503+0.031341770910944i</v>
      </c>
      <c r="E2705" t="str">
        <f t="shared" si="1405"/>
        <v>7.99817287412613-0.120887007581404i</v>
      </c>
      <c r="F2705" t="str">
        <f t="shared" si="1406"/>
        <v>0.999200821763256+0.0000120693864276707i</v>
      </c>
      <c r="G2705">
        <f t="shared" si="1401"/>
        <v>1</v>
      </c>
      <c r="H2705" t="str">
        <f t="shared" si="1407"/>
        <v>11.71977898356+0.623963354778346i</v>
      </c>
      <c r="I2705" t="str">
        <f t="shared" si="1408"/>
        <v>3027.70991989716i</v>
      </c>
      <c r="J2705" t="str">
        <f t="shared" si="1402"/>
        <v>-12407.4882332015+662.366043756063i</v>
      </c>
      <c r="K2705" t="str">
        <f t="shared" si="1409"/>
        <v>0.0129899849517606-0.243329329692799i</v>
      </c>
      <c r="L2705" t="str">
        <f t="shared" si="1410"/>
        <v>0.0016784859418982-0.0266559413686627i</v>
      </c>
      <c r="M2705" t="str">
        <f t="shared" si="1411"/>
        <v>0.0146684708936588-0.269985271061462i</v>
      </c>
      <c r="N2705" t="str">
        <f t="shared" si="1412"/>
        <v>-5.68065655725949i</v>
      </c>
      <c r="O2705" t="str">
        <f t="shared" si="1413"/>
        <v>0.823905137987619+0.566727733217286i</v>
      </c>
      <c r="P2705" t="str">
        <f t="shared" si="1414"/>
        <v>0.176094862012381-0.566727733217286i</v>
      </c>
      <c r="Q2705" t="str">
        <f t="shared" si="1415"/>
        <v>-0.176094862012381+6.24738429047678i</v>
      </c>
      <c r="R2705" t="str">
        <f t="shared" si="1416"/>
        <v>-0.0914362614376554-0.0256096629777482i</v>
      </c>
      <c r="S2705" t="str">
        <f t="shared" si="1417"/>
        <v>0.598960768890515i</v>
      </c>
      <c r="T2705" t="str">
        <f t="shared" si="1418"/>
        <v>0.015339183428179-0.0547667334551722i</v>
      </c>
      <c r="U2705" t="e">
        <f t="shared" si="1419"/>
        <v>#DIV/0!</v>
      </c>
      <c r="V2705" t="str">
        <f t="shared" si="1420"/>
        <v>1.33333333333333E-06-0.000137617763157713i</v>
      </c>
      <c r="W2705" t="e">
        <f t="shared" si="1421"/>
        <v>#DIV/0!</v>
      </c>
      <c r="X2705" t="e">
        <f t="shared" si="1422"/>
        <v>#DIV/0!</v>
      </c>
      <c r="Y2705" t="str">
        <f t="shared" si="1423"/>
        <v>0.00083+0.775093739493674i</v>
      </c>
      <c r="Z2705" t="e">
        <f t="shared" si="1424"/>
        <v>#DIV/0!</v>
      </c>
      <c r="AA2705" t="e">
        <f t="shared" si="1425"/>
        <v>#DIV/0!</v>
      </c>
      <c r="AB2705" t="str">
        <f t="shared" si="1426"/>
        <v>0.0945850407230196-0.337704659337214i</v>
      </c>
      <c r="AC2705" t="str">
        <f t="shared" si="1427"/>
        <v>0.910212133926945-0.0304901788241047i</v>
      </c>
      <c r="AD2705" t="str">
        <f t="shared" si="1428"/>
        <v>0.116213278743921-0.36712463307306i</v>
      </c>
      <c r="AE2705" t="e">
        <f t="shared" si="1429"/>
        <v>#DIV/0!</v>
      </c>
      <c r="AF2705" t="str">
        <f t="shared" si="1430"/>
        <v>-19.3864469188103-0.592621583867402i</v>
      </c>
      <c r="AG2705" t="e">
        <f t="shared" si="1431"/>
        <v>#DIV/0!</v>
      </c>
      <c r="AH2705" t="e">
        <f t="shared" si="1432"/>
        <v>#DIV/0!</v>
      </c>
      <c r="AI2705" t="e">
        <f t="shared" si="1433"/>
        <v>#DIV/0!</v>
      </c>
      <c r="AJ2705" t="e">
        <f t="shared" si="1434"/>
        <v>#DIV/0!</v>
      </c>
      <c r="AK2705"/>
      <c r="AL2705"/>
      <c r="AM2705"/>
      <c r="AN2705"/>
    </row>
    <row r="2706" spans="1:40" x14ac:dyDescent="0.25">
      <c r="A2706"/>
      <c r="B2706">
        <f t="shared" si="1400"/>
        <v>772000</v>
      </c>
      <c r="C2706" s="186" t="str">
        <f t="shared" si="1403"/>
        <v>-1.65039037994847E-07+0.00408276166463849i</v>
      </c>
      <c r="D2706" s="158" t="str">
        <f t="shared" si="1404"/>
        <v>-7.66666793196598+0.0313011727622284i</v>
      </c>
      <c r="E2706" t="str">
        <f t="shared" si="1405"/>
        <v>7.99816813251231-0.121043728309281i</v>
      </c>
      <c r="F2706" t="str">
        <f t="shared" si="1406"/>
        <v>0.99920082223628+0.000012085033472358i</v>
      </c>
      <c r="G2706">
        <f t="shared" si="1401"/>
        <v>1</v>
      </c>
      <c r="H2706" t="str">
        <f t="shared" si="1407"/>
        <v>11.7198713061832+0.623160399080329i</v>
      </c>
      <c r="I2706" t="str">
        <f t="shared" si="1408"/>
        <v>3031.63691071415i</v>
      </c>
      <c r="J2706" t="str">
        <f t="shared" si="1402"/>
        <v>-12439.6971443362+663.225143683113i</v>
      </c>
      <c r="K2706" t="str">
        <f t="shared" si="1409"/>
        <v>0.0129564438707549-0.243015873802261i</v>
      </c>
      <c r="L2706" t="str">
        <f t="shared" si="1410"/>
        <v>0.00167415746718293-0.0266216851519174i</v>
      </c>
      <c r="M2706" t="str">
        <f t="shared" si="1411"/>
        <v>0.0146306013379378-0.269637558954178i</v>
      </c>
      <c r="N2706" t="str">
        <f t="shared" si="1412"/>
        <v>-5.68802446459706i</v>
      </c>
      <c r="O2706" t="str">
        <f t="shared" si="1413"/>
        <v>0.828058334452136+0.560641948791164i</v>
      </c>
      <c r="P2706" t="str">
        <f t="shared" si="1414"/>
        <v>0.171941665547864-0.560641948791164i</v>
      </c>
      <c r="Q2706" t="str">
        <f t="shared" si="1415"/>
        <v>-0.171941665547864+6.24866641338822i</v>
      </c>
      <c r="R2706" t="str">
        <f t="shared" si="1416"/>
        <v>-0.0904105607107208-0.0250287521863955i</v>
      </c>
      <c r="S2706" t="str">
        <f t="shared" si="1417"/>
        <v>0.599737631106976i</v>
      </c>
      <c r="T2706" t="str">
        <f t="shared" si="1418"/>
        <v>0.0150106845458324-0.0542226155077011i</v>
      </c>
      <c r="U2706" t="e">
        <f t="shared" si="1419"/>
        <v>#DIV/0!</v>
      </c>
      <c r="V2706" t="str">
        <f t="shared" si="1420"/>
        <v>1.33333333333333E-06-0.000137439501806473i</v>
      </c>
      <c r="W2706" t="e">
        <f t="shared" si="1421"/>
        <v>#DIV/0!</v>
      </c>
      <c r="X2706" t="e">
        <f t="shared" si="1422"/>
        <v>#DIV/0!</v>
      </c>
      <c r="Y2706" t="str">
        <f t="shared" si="1423"/>
        <v>0.00083+0.776099049142822i</v>
      </c>
      <c r="Z2706" t="e">
        <f t="shared" si="1424"/>
        <v>#DIV/0!</v>
      </c>
      <c r="AA2706" t="e">
        <f t="shared" si="1425"/>
        <v>#DIV/0!</v>
      </c>
      <c r="AB2706" t="str">
        <f t="shared" si="1426"/>
        <v>0.0925594387534167-0.334349499105859i</v>
      </c>
      <c r="AC2706" t="str">
        <f t="shared" si="1427"/>
        <v>0.911201017472009-0.029849235352597i</v>
      </c>
      <c r="AD2706" t="str">
        <f t="shared" si="1428"/>
        <v>0.113477860211066-0.363215432602693i</v>
      </c>
      <c r="AE2706" t="e">
        <f t="shared" si="1429"/>
        <v>#DIV/0!</v>
      </c>
      <c r="AF2706" t="str">
        <f t="shared" si="1430"/>
        <v>-19.3865392381492-0.591859226318101i</v>
      </c>
      <c r="AG2706" t="e">
        <f t="shared" si="1431"/>
        <v>#DIV/0!</v>
      </c>
      <c r="AH2706" t="e">
        <f t="shared" si="1432"/>
        <v>#DIV/0!</v>
      </c>
      <c r="AI2706" t="e">
        <f t="shared" si="1433"/>
        <v>#DIV/0!</v>
      </c>
      <c r="AJ2706" t="e">
        <f t="shared" si="1434"/>
        <v>#DIV/0!</v>
      </c>
      <c r="AK2706"/>
      <c r="AL2706"/>
      <c r="AM2706"/>
      <c r="AN2706"/>
    </row>
    <row r="2707" spans="1:40" x14ac:dyDescent="0.25">
      <c r="A2707"/>
      <c r="B2707">
        <f t="shared" si="1400"/>
        <v>773000</v>
      </c>
      <c r="C2707" s="186" t="str">
        <f t="shared" si="1403"/>
        <v>-1.64612305044167E-07+0.00407747995486963i</v>
      </c>
      <c r="D2707" s="158" t="str">
        <f t="shared" si="1404"/>
        <v>-7.66666792869438+0.0312606796540005i</v>
      </c>
      <c r="E2707" t="str">
        <f t="shared" si="1405"/>
        <v>7.99816338475816-0.121200448758205i</v>
      </c>
      <c r="F2707" t="str">
        <f t="shared" si="1406"/>
        <v>0.999200822709913+0.0000121006804892389i</v>
      </c>
      <c r="G2707">
        <f t="shared" si="1401"/>
        <v>1</v>
      </c>
      <c r="H2707" t="str">
        <f t="shared" si="1407"/>
        <v>11.7199632722931+0.622359500497513i</v>
      </c>
      <c r="I2707" t="str">
        <f t="shared" si="1408"/>
        <v>3035.56390153114i</v>
      </c>
      <c r="J2707" t="str">
        <f t="shared" si="1402"/>
        <v>-12471.9478038976+664.084243610163i</v>
      </c>
      <c r="K2707" t="str">
        <f t="shared" si="1409"/>
        <v>0.0129230324149666-0.24270322221672i</v>
      </c>
      <c r="L2707" t="str">
        <f t="shared" si="1410"/>
        <v>0.00166984569233282-0.0265875165181941i</v>
      </c>
      <c r="M2707" t="str">
        <f t="shared" si="1411"/>
        <v>0.0145928781072994-0.269290738734914i</v>
      </c>
      <c r="N2707" t="str">
        <f t="shared" si="1412"/>
        <v>-5.69539237193462i</v>
      </c>
      <c r="O2707" t="str">
        <f t="shared" si="1413"/>
        <v>0.83216657909679+0.554525729461083i</v>
      </c>
      <c r="P2707" t="str">
        <f t="shared" si="1414"/>
        <v>0.16783342090321-0.554525729461083i</v>
      </c>
      <c r="Q2707" t="str">
        <f t="shared" si="1415"/>
        <v>-0.16783342090321+6.2499181013957i</v>
      </c>
      <c r="R2707" t="str">
        <f t="shared" si="1416"/>
        <v>-0.0893819453000395-0.0244534633537664i</v>
      </c>
      <c r="S2707" t="str">
        <f t="shared" si="1417"/>
        <v>0.600514493323435i</v>
      </c>
      <c r="T2707" t="str">
        <f t="shared" si="1418"/>
        <v>0.0146846591558902-0.0536751535941162i</v>
      </c>
      <c r="U2707" t="e">
        <f t="shared" si="1419"/>
        <v>#DIV/0!</v>
      </c>
      <c r="V2707" t="str">
        <f t="shared" si="1420"/>
        <v>1.33333333333333E-06-0.00013726170167477i</v>
      </c>
      <c r="W2707" t="e">
        <f t="shared" si="1421"/>
        <v>#DIV/0!</v>
      </c>
      <c r="X2707" t="e">
        <f t="shared" si="1422"/>
        <v>#DIV/0!</v>
      </c>
      <c r="Y2707" t="str">
        <f t="shared" si="1423"/>
        <v>0.00083+0.777104358791971i</v>
      </c>
      <c r="Z2707" t="e">
        <f t="shared" si="1424"/>
        <v>#DIV/0!</v>
      </c>
      <c r="AA2707" t="e">
        <f t="shared" si="1425"/>
        <v>#DIV/0!</v>
      </c>
      <c r="AB2707" t="str">
        <f t="shared" si="1426"/>
        <v>0.0905490889242484-0.330973719186857i</v>
      </c>
      <c r="AC2707" t="str">
        <f t="shared" si="1427"/>
        <v>0.912193214475728-0.0292138901889976i</v>
      </c>
      <c r="AD2707" t="str">
        <f t="shared" si="1428"/>
        <v>0.110771719957615-0.359285336837692i</v>
      </c>
      <c r="AE2707" t="e">
        <f t="shared" si="1429"/>
        <v>#DIV/0!</v>
      </c>
      <c r="AF2707" t="str">
        <f t="shared" si="1430"/>
        <v>-19.3866312009875-0.591098820843513i</v>
      </c>
      <c r="AG2707" t="e">
        <f t="shared" si="1431"/>
        <v>#DIV/0!</v>
      </c>
      <c r="AH2707" t="e">
        <f t="shared" si="1432"/>
        <v>#DIV/0!</v>
      </c>
      <c r="AI2707" t="e">
        <f t="shared" si="1433"/>
        <v>#DIV/0!</v>
      </c>
      <c r="AJ2707" t="e">
        <f t="shared" si="1434"/>
        <v>#DIV/0!</v>
      </c>
      <c r="AK2707"/>
      <c r="AL2707"/>
      <c r="AM2707"/>
      <c r="AN2707"/>
    </row>
    <row r="2708" spans="1:40" x14ac:dyDescent="0.25">
      <c r="A2708"/>
      <c r="B2708">
        <f t="shared" si="1400"/>
        <v>774000</v>
      </c>
      <c r="C2708" s="186" t="str">
        <f t="shared" si="1403"/>
        <v>-1.64187225028461E-07+0.00407221189292958i</v>
      </c>
      <c r="D2708" s="158" t="str">
        <f t="shared" si="1404"/>
        <v>-7.66666792543536+0.0312202911791268i</v>
      </c>
      <c r="E2708" t="str">
        <f t="shared" si="1405"/>
        <v>7.99815863086369-0.121357168927816i</v>
      </c>
      <c r="F2708" t="str">
        <f t="shared" si="1406"/>
        <v>0.999200823184164+0.0000121163274782778i</v>
      </c>
      <c r="G2708">
        <f t="shared" si="1401"/>
        <v>1</v>
      </c>
      <c r="H2708" t="str">
        <f t="shared" si="1407"/>
        <v>11.720054883721+0.621560651161181i</v>
      </c>
      <c r="I2708" t="str">
        <f t="shared" si="1408"/>
        <v>3039.49089234813i</v>
      </c>
      <c r="J2708" t="str">
        <f t="shared" si="1402"/>
        <v>-12504.2402118855+664.943343537215i</v>
      </c>
      <c r="K2708" t="str">
        <f t="shared" si="1409"/>
        <v>0.0128897499179047-0.242391371853159i</v>
      </c>
      <c r="L2708" t="str">
        <f t="shared" si="1410"/>
        <v>0.00166555053166376-0.0265534351333979i</v>
      </c>
      <c r="M2708" t="str">
        <f t="shared" si="1411"/>
        <v>0.0145553004495685-0.268944806986557i</v>
      </c>
      <c r="N2708" t="str">
        <f t="shared" si="1412"/>
        <v>-5.70276027927218i</v>
      </c>
      <c r="O2708" t="str">
        <f t="shared" si="1413"/>
        <v>0.836229648902183+0.548379407250975i</v>
      </c>
      <c r="P2708" t="str">
        <f t="shared" si="1414"/>
        <v>0.163770351097817-0.548379407250975i</v>
      </c>
      <c r="Q2708" t="str">
        <f t="shared" si="1415"/>
        <v>-0.163770351097817+6.25113968652315i</v>
      </c>
      <c r="R2708" t="str">
        <f t="shared" si="1416"/>
        <v>-0.0883504286429026-0.0238838320476513i</v>
      </c>
      <c r="S2708" t="str">
        <f t="shared" si="1417"/>
        <v>0.601291355539895i</v>
      </c>
      <c r="T2708" t="str">
        <f t="shared" si="1418"/>
        <v>0.0143611417474194-0.0531243490012217i</v>
      </c>
      <c r="U2708" t="e">
        <f t="shared" si="1419"/>
        <v>#DIV/0!</v>
      </c>
      <c r="V2708" t="str">
        <f t="shared" si="1420"/>
        <v>1.33333333333333E-06-0.000137084360974931i</v>
      </c>
      <c r="W2708" t="e">
        <f t="shared" si="1421"/>
        <v>#DIV/0!</v>
      </c>
      <c r="X2708" t="e">
        <f t="shared" si="1422"/>
        <v>#DIV/0!</v>
      </c>
      <c r="Y2708" t="str">
        <f t="shared" si="1423"/>
        <v>0.00083+0.77810966844112i</v>
      </c>
      <c r="Z2708" t="e">
        <f t="shared" si="1424"/>
        <v>#DIV/0!</v>
      </c>
      <c r="AA2708" t="e">
        <f t="shared" si="1425"/>
        <v>#DIV/0!</v>
      </c>
      <c r="AB2708" t="str">
        <f t="shared" si="1426"/>
        <v>0.0885542039032764-0.327577327514948i</v>
      </c>
      <c r="AC2708" t="str">
        <f t="shared" si="1427"/>
        <v>0.913188711922205-0.0285841796990617i</v>
      </c>
      <c r="AD2708" t="str">
        <f t="shared" si="1428"/>
        <v>0.108095018995167-0.355334571957631i</v>
      </c>
      <c r="AE2708" t="e">
        <f t="shared" si="1429"/>
        <v>#DIV/0!</v>
      </c>
      <c r="AF2708" t="str">
        <f t="shared" si="1430"/>
        <v>-19.3867228091564-0.590340359982054i</v>
      </c>
      <c r="AG2708" t="e">
        <f t="shared" si="1431"/>
        <v>#DIV/0!</v>
      </c>
      <c r="AH2708" t="e">
        <f t="shared" si="1432"/>
        <v>#DIV/0!</v>
      </c>
      <c r="AI2708" t="e">
        <f t="shared" si="1433"/>
        <v>#DIV/0!</v>
      </c>
      <c r="AJ2708" t="e">
        <f t="shared" si="1434"/>
        <v>#DIV/0!</v>
      </c>
      <c r="AK2708"/>
      <c r="AL2708"/>
      <c r="AM2708"/>
      <c r="AN2708"/>
    </row>
    <row r="2709" spans="1:40" x14ac:dyDescent="0.25">
      <c r="A2709"/>
      <c r="B2709">
        <f t="shared" si="1400"/>
        <v>775000</v>
      </c>
      <c r="C2709" s="186" t="str">
        <f t="shared" si="1403"/>
        <v>-1.63763789421957E-07+0.00406695742598801i</v>
      </c>
      <c r="D2709" s="158" t="str">
        <f t="shared" si="1404"/>
        <v>-7.66666792218906+0.0311800069325748i</v>
      </c>
      <c r="E2709" t="str">
        <f t="shared" si="1405"/>
        <v>7.99815387082893-0.121513888817753i</v>
      </c>
      <c r="F2709" t="str">
        <f t="shared" si="1406"/>
        <v>0.999200823659034+0.0000121319744394388i</v>
      </c>
      <c r="G2709">
        <f t="shared" si="1401"/>
        <v>1</v>
      </c>
      <c r="H2709" t="str">
        <f t="shared" si="1407"/>
        <v>11.7201461422867+0.620763843242577i</v>
      </c>
      <c r="I2709" t="str">
        <f t="shared" si="1408"/>
        <v>3043.41788316511i</v>
      </c>
      <c r="J2709" t="str">
        <f t="shared" si="1402"/>
        <v>-12536.5743683001+665.802443464265i</v>
      </c>
      <c r="K2709" t="str">
        <f t="shared" si="1409"/>
        <v>0.0128565957173514-0.242080319644239i</v>
      </c>
      <c r="L2709" t="str">
        <f t="shared" si="1410"/>
        <v>0.00166127190003983-0.0265194406651246i</v>
      </c>
      <c r="M2709" t="str">
        <f t="shared" si="1411"/>
        <v>0.0145178676173912-0.268599760309364i</v>
      </c>
      <c r="N2709" t="str">
        <f t="shared" si="1412"/>
        <v>-5.71012818660974i</v>
      </c>
      <c r="O2709" t="str">
        <f t="shared" si="1413"/>
        <v>0.84024732330127+0.542203315818938i</v>
      </c>
      <c r="P2709" t="str">
        <f t="shared" si="1414"/>
        <v>0.15975267669873-0.542203315818938i</v>
      </c>
      <c r="Q2709" t="str">
        <f t="shared" si="1415"/>
        <v>-0.15975267669873+6.25233150242868i</v>
      </c>
      <c r="R2709" t="str">
        <f t="shared" si="1416"/>
        <v>-0.0873160246058271-0.023319894025552i</v>
      </c>
      <c r="S2709" t="str">
        <f t="shared" si="1417"/>
        <v>0.602068217756356i</v>
      </c>
      <c r="T2709" t="str">
        <f t="shared" si="1418"/>
        <v>0.0140401670342312-0.0525702033160005i</v>
      </c>
      <c r="U2709" t="e">
        <f t="shared" si="1419"/>
        <v>#DIV/0!</v>
      </c>
      <c r="V2709" t="str">
        <f t="shared" si="1420"/>
        <v>1.33333333333333E-06-0.000136907477928512i</v>
      </c>
      <c r="W2709" t="e">
        <f t="shared" si="1421"/>
        <v>#DIV/0!</v>
      </c>
      <c r="X2709" t="e">
        <f t="shared" si="1422"/>
        <v>#DIV/0!</v>
      </c>
      <c r="Y2709" t="str">
        <f t="shared" si="1423"/>
        <v>0.00083+0.779114978090269i</v>
      </c>
      <c r="Z2709" t="e">
        <f t="shared" si="1424"/>
        <v>#DIV/0!</v>
      </c>
      <c r="AA2709" t="e">
        <f t="shared" si="1425"/>
        <v>#DIV/0!</v>
      </c>
      <c r="AB2709" t="str">
        <f t="shared" si="1426"/>
        <v>0.0865749977440884-0.324160333875845i</v>
      </c>
      <c r="AC2709" t="str">
        <f t="shared" si="1427"/>
        <v>0.914187496375369-0.0279601404568647i</v>
      </c>
      <c r="AD2709" t="str">
        <f t="shared" si="1428"/>
        <v>0.105447916509316-0.351363365385026i</v>
      </c>
      <c r="AE2709" t="e">
        <f t="shared" si="1429"/>
        <v>#DIV/0!</v>
      </c>
      <c r="AF2709" t="str">
        <f t="shared" si="1430"/>
        <v>-19.3868140644758-0.589583836310002i</v>
      </c>
      <c r="AG2709" t="e">
        <f t="shared" si="1431"/>
        <v>#DIV/0!</v>
      </c>
      <c r="AH2709" t="e">
        <f t="shared" si="1432"/>
        <v>#DIV/0!</v>
      </c>
      <c r="AI2709" t="e">
        <f t="shared" si="1433"/>
        <v>#DIV/0!</v>
      </c>
      <c r="AJ2709" t="e">
        <f t="shared" si="1434"/>
        <v>#DIV/0!</v>
      </c>
      <c r="AK2709"/>
      <c r="AL2709"/>
      <c r="AM2709"/>
      <c r="AN2709"/>
    </row>
    <row r="2710" spans="1:40" x14ac:dyDescent="0.25">
      <c r="A2710"/>
      <c r="B2710">
        <f t="shared" si="1400"/>
        <v>776000</v>
      </c>
      <c r="C2710" s="186" t="str">
        <f t="shared" si="1403"/>
        <v>-1.63341989753782E-07+0.00406171650148694i</v>
      </c>
      <c r="D2710" s="158" t="str">
        <f t="shared" si="1404"/>
        <v>-7.66666791895526+0.0311398265113999i</v>
      </c>
      <c r="E2710" t="str">
        <f t="shared" si="1405"/>
        <v>7.99814910465391-0.121670608427654i</v>
      </c>
      <c r="F2710" t="str">
        <f t="shared" si="1406"/>
        <v>0.999200824134502+0.0000121476213726852i</v>
      </c>
      <c r="G2710">
        <f t="shared" si="1401"/>
        <v>1</v>
      </c>
      <c r="H2710" t="str">
        <f t="shared" si="1407"/>
        <v>11.7202370497979+0.619969068952602i</v>
      </c>
      <c r="I2710" t="str">
        <f t="shared" si="1408"/>
        <v>3047.3448739821i</v>
      </c>
      <c r="J2710" t="str">
        <f t="shared" si="1402"/>
        <v>-12568.9502731413+666.661543391316i</v>
      </c>
      <c r="K2710" t="str">
        <f t="shared" si="1409"/>
        <v>0.0128235691553314-0.241770062538226i</v>
      </c>
      <c r="L2710" t="str">
        <f t="shared" si="1410"/>
        <v>0.00165700971286894-0.0264855327826487i</v>
      </c>
      <c r="M2710" t="str">
        <f t="shared" si="1411"/>
        <v>0.0144805788682003-0.268255595320875i</v>
      </c>
      <c r="N2710" t="str">
        <f t="shared" si="1412"/>
        <v>-5.7174960939473i</v>
      </c>
      <c r="O2710" t="str">
        <f t="shared" si="1413"/>
        <v>0.844219384191329+0.535997790439114i</v>
      </c>
      <c r="P2710" t="str">
        <f t="shared" si="1414"/>
        <v>0.155780615808671-0.535997790439114i</v>
      </c>
      <c r="Q2710" t="str">
        <f t="shared" si="1415"/>
        <v>-0.155780615808671+6.25349388438641i</v>
      </c>
      <c r="R2710" t="str">
        <f t="shared" si="1416"/>
        <v>-0.0862787474900136-0.0227616852314939i</v>
      </c>
      <c r="S2710" t="str">
        <f t="shared" si="1417"/>
        <v>0.602845079972815i</v>
      </c>
      <c r="T2710" t="str">
        <f t="shared" si="1418"/>
        <v>0.013721769953696-0.0520127184305716i</v>
      </c>
      <c r="U2710" t="e">
        <f t="shared" si="1419"/>
        <v>#DIV/0!</v>
      </c>
      <c r="V2710" t="str">
        <f t="shared" si="1420"/>
        <v>1.33333333333333E-06-0.000136731050766233i</v>
      </c>
      <c r="W2710" t="e">
        <f t="shared" si="1421"/>
        <v>#DIV/0!</v>
      </c>
      <c r="X2710" t="e">
        <f t="shared" si="1422"/>
        <v>#DIV/0!</v>
      </c>
      <c r="Y2710" t="str">
        <f t="shared" si="1423"/>
        <v>0.00083+0.780120287739417i</v>
      </c>
      <c r="Z2710" t="e">
        <f t="shared" si="1424"/>
        <v>#DIV/0!</v>
      </c>
      <c r="AA2710" t="e">
        <f t="shared" si="1425"/>
        <v>#DIV/0!</v>
      </c>
      <c r="AB2710" t="str">
        <f t="shared" si="1426"/>
        <v>0.0846116858787914-0.320722749936801i</v>
      </c>
      <c r="AC2710" t="str">
        <f t="shared" si="1427"/>
        <v>0.915189553973295-0.027341809241804i</v>
      </c>
      <c r="AD2710" t="str">
        <f t="shared" si="1428"/>
        <v>0.10283056985015-0.347371945769618i</v>
      </c>
      <c r="AE2710" t="e">
        <f t="shared" si="1429"/>
        <v>#DIV/0!</v>
      </c>
      <c r="AF2710" t="str">
        <f t="shared" si="1430"/>
        <v>-19.3869049687532-0.588829242441202i</v>
      </c>
      <c r="AG2710" t="e">
        <f t="shared" si="1431"/>
        <v>#DIV/0!</v>
      </c>
      <c r="AH2710" t="e">
        <f t="shared" si="1432"/>
        <v>#DIV/0!</v>
      </c>
      <c r="AI2710" t="e">
        <f t="shared" si="1433"/>
        <v>#DIV/0!</v>
      </c>
      <c r="AJ2710" t="e">
        <f t="shared" si="1434"/>
        <v>#DIV/0!</v>
      </c>
      <c r="AK2710"/>
      <c r="AL2710"/>
      <c r="AM2710"/>
      <c r="AN2710"/>
    </row>
    <row r="2711" spans="1:40" x14ac:dyDescent="0.25">
      <c r="A2711"/>
      <c r="B2711">
        <f t="shared" si="1400"/>
        <v>777000</v>
      </c>
      <c r="C2711" s="186" t="str">
        <f t="shared" si="1403"/>
        <v>-1.6292181760754E-07+0.00405648906713897i</v>
      </c>
      <c r="D2711" s="158" t="str">
        <f t="shared" si="1404"/>
        <v>-7.66666791573396+0.0310997495147321i</v>
      </c>
      <c r="E2711" t="str">
        <f t="shared" si="1405"/>
        <v>7.99814433233864-0.121827327757161i</v>
      </c>
      <c r="F2711" t="str">
        <f t="shared" si="1406"/>
        <v>0.999200824610599+0.0000121632682779821i</v>
      </c>
      <c r="G2711">
        <f t="shared" si="1401"/>
        <v>1</v>
      </c>
      <c r="H2711" t="str">
        <f t="shared" si="1407"/>
        <v>11.7203276080509+0.619176320541628i</v>
      </c>
      <c r="I2711" t="str">
        <f t="shared" si="1408"/>
        <v>3051.27186479909i</v>
      </c>
      <c r="J2711" t="str">
        <f t="shared" si="1402"/>
        <v>-12601.3679264091+667.520643318366i</v>
      </c>
      <c r="K2711" t="str">
        <f t="shared" si="1409"/>
        <v>0.0127906695780776-0.241460597498872i</v>
      </c>
      <c r="L2711" t="str">
        <f t="shared" si="1410"/>
        <v>0.00165276388609882-0.0264517111569139i</v>
      </c>
      <c r="M2711" t="str">
        <f t="shared" si="1411"/>
        <v>0.0144434334641764-0.267912308655786i</v>
      </c>
      <c r="N2711" t="str">
        <f t="shared" si="1412"/>
        <v>-5.72486400128486i</v>
      </c>
      <c r="O2711" t="str">
        <f t="shared" si="1413"/>
        <v>0.848145615945806+0.529763167983495i</v>
      </c>
      <c r="P2711" t="str">
        <f t="shared" si="1414"/>
        <v>0.151854384054194-0.529763167983495i</v>
      </c>
      <c r="Q2711" t="str">
        <f t="shared" si="1415"/>
        <v>-0.151854384054194+6.25462716926836i</v>
      </c>
      <c r="R2711" t="str">
        <f t="shared" si="1416"/>
        <v>-0.0852386120368236-0.0222092417927377i</v>
      </c>
      <c r="S2711" t="str">
        <f t="shared" si="1417"/>
        <v>0.603621942189274i</v>
      </c>
      <c r="T2711" t="str">
        <f t="shared" si="1418"/>
        <v>0.0134059856654835-0.0514518965471855i</v>
      </c>
      <c r="U2711" t="e">
        <f t="shared" si="1419"/>
        <v>#DIV/0!</v>
      </c>
      <c r="V2711" t="str">
        <f t="shared" si="1420"/>
        <v>1.33333333333333E-06-0.000136555077727924i</v>
      </c>
      <c r="W2711" t="e">
        <f t="shared" si="1421"/>
        <v>#DIV/0!</v>
      </c>
      <c r="X2711" t="e">
        <f t="shared" si="1422"/>
        <v>#DIV/0!</v>
      </c>
      <c r="Y2711" t="str">
        <f t="shared" si="1423"/>
        <v>0.00083+0.781125597388566i</v>
      </c>
      <c r="Z2711" t="e">
        <f t="shared" si="1424"/>
        <v>#DIV/0!</v>
      </c>
      <c r="AA2711" t="e">
        <f t="shared" si="1425"/>
        <v>#DIV/0!</v>
      </c>
      <c r="AB2711" t="str">
        <f t="shared" si="1426"/>
        <v>0.082664485110242-0.317264589277415i</v>
      </c>
      <c r="AC2711" t="str">
        <f t="shared" si="1427"/>
        <v>0.916194870422498-0.0267292230354944i</v>
      </c>
      <c r="AD2711" t="str">
        <f t="shared" si="1428"/>
        <v>0.100243134522891-0.343360542972595i</v>
      </c>
      <c r="AE2711" t="e">
        <f t="shared" si="1429"/>
        <v>#DIV/0!</v>
      </c>
      <c r="AF2711" t="str">
        <f t="shared" si="1430"/>
        <v>-19.3869955237849-0.588076571026896i</v>
      </c>
      <c r="AG2711" t="e">
        <f t="shared" si="1431"/>
        <v>#DIV/0!</v>
      </c>
      <c r="AH2711" t="e">
        <f t="shared" si="1432"/>
        <v>#DIV/0!</v>
      </c>
      <c r="AI2711" t="e">
        <f t="shared" si="1433"/>
        <v>#DIV/0!</v>
      </c>
      <c r="AJ2711" t="e">
        <f t="shared" si="1434"/>
        <v>#DIV/0!</v>
      </c>
      <c r="AK2711"/>
      <c r="AL2711"/>
      <c r="AM2711"/>
      <c r="AN2711"/>
    </row>
    <row r="2712" spans="1:40" x14ac:dyDescent="0.25">
      <c r="A2712"/>
      <c r="B2712">
        <f t="shared" si="1400"/>
        <v>778000</v>
      </c>
      <c r="C2712" s="186" t="str">
        <f t="shared" si="1403"/>
        <v>-1.62503264620889E-07+0.00405127507092551i</v>
      </c>
      <c r="D2712" s="158" t="str">
        <f t="shared" si="1404"/>
        <v>-7.666667912525+0.0310597755437623i</v>
      </c>
      <c r="E2712" t="str">
        <f t="shared" si="1405"/>
        <v>7.99813955388314-0.12198404680591i</v>
      </c>
      <c r="F2712" t="str">
        <f t="shared" si="1406"/>
        <v>0.999200825087295+0.0000121789151552925i</v>
      </c>
      <c r="G2712">
        <f t="shared" si="1401"/>
        <v>1</v>
      </c>
      <c r="H2712" t="str">
        <f t="shared" si="1407"/>
        <v>11.7204178188305+0.618385590299192i</v>
      </c>
      <c r="I2712" t="str">
        <f t="shared" si="1408"/>
        <v>3055.19885561607i</v>
      </c>
      <c r="J2712" t="str">
        <f t="shared" si="1402"/>
        <v>-12633.8273281035+668.379743245418i</v>
      </c>
      <c r="K2712" t="str">
        <f t="shared" si="1409"/>
        <v>0.0127578963360001-0.241151921505326i</v>
      </c>
      <c r="L2712" t="str">
        <f t="shared" si="1410"/>
        <v>0.00164853433621282-0.0264179754605227i</v>
      </c>
      <c r="M2712" t="str">
        <f t="shared" si="1411"/>
        <v>0.0144064306722129-0.267569896965849i</v>
      </c>
      <c r="N2712" t="str">
        <f t="shared" si="1412"/>
        <v>-5.73223190862242i</v>
      </c>
      <c r="O2712" t="str">
        <f t="shared" si="1413"/>
        <v>0.852025805426018+0.52349978690363i</v>
      </c>
      <c r="P2712" t="str">
        <f t="shared" si="1414"/>
        <v>0.147974194573982-0.52349978690363i</v>
      </c>
      <c r="Q2712" t="str">
        <f t="shared" si="1415"/>
        <v>-0.147974194573982+6.25573169552605i</v>
      </c>
      <c r="R2712" t="str">
        <f t="shared" si="1416"/>
        <v>-0.0841956334332754-0.021662600016392i</v>
      </c>
      <c r="S2712" t="str">
        <f t="shared" si="1417"/>
        <v>0.604398804405735i</v>
      </c>
      <c r="T2712" t="str">
        <f t="shared" si="1418"/>
        <v>0.013092849550227-0.0508877401832552i</v>
      </c>
      <c r="U2712" t="e">
        <f t="shared" si="1419"/>
        <v>#DIV/0!</v>
      </c>
      <c r="V2712" t="str">
        <f t="shared" si="1420"/>
        <v>1.33333333333333E-06-0.000136379557062464i</v>
      </c>
      <c r="W2712" t="e">
        <f t="shared" si="1421"/>
        <v>#DIV/0!</v>
      </c>
      <c r="X2712" t="e">
        <f t="shared" si="1422"/>
        <v>#DIV/0!</v>
      </c>
      <c r="Y2712" t="str">
        <f t="shared" si="1423"/>
        <v>0.00083+0.782130907037715i</v>
      </c>
      <c r="Z2712" t="e">
        <f t="shared" si="1424"/>
        <v>#DIV/0!</v>
      </c>
      <c r="AA2712" t="e">
        <f t="shared" si="1425"/>
        <v>#DIV/0!</v>
      </c>
      <c r="AB2712" t="str">
        <f t="shared" si="1426"/>
        <v>0.0807336136038114-0.313785867420652i</v>
      </c>
      <c r="AC2712" t="str">
        <f t="shared" si="1427"/>
        <v>0.917203430992217-0.0261224190185683i</v>
      </c>
      <c r="AD2712" t="str">
        <f t="shared" si="1428"/>
        <v>0.0976857641786857-0.339329388050739i</v>
      </c>
      <c r="AE2712" t="e">
        <f t="shared" si="1429"/>
        <v>#DIV/0!</v>
      </c>
      <c r="AF2712" t="str">
        <f t="shared" si="1430"/>
        <v>-19.3870857313555-0.58732581475543i</v>
      </c>
      <c r="AG2712" t="e">
        <f t="shared" si="1431"/>
        <v>#DIV/0!</v>
      </c>
      <c r="AH2712" t="e">
        <f t="shared" si="1432"/>
        <v>#DIV/0!</v>
      </c>
      <c r="AI2712" t="e">
        <f t="shared" si="1433"/>
        <v>#DIV/0!</v>
      </c>
      <c r="AJ2712" t="e">
        <f t="shared" si="1434"/>
        <v>#DIV/0!</v>
      </c>
      <c r="AK2712"/>
      <c r="AL2712"/>
      <c r="AM2712"/>
      <c r="AN2712"/>
    </row>
    <row r="2713" spans="1:40" x14ac:dyDescent="0.25">
      <c r="A2713"/>
      <c r="B2713">
        <f t="shared" ref="B2713:B2776" si="1435">B2712+1000</f>
        <v>779000</v>
      </c>
      <c r="C2713" s="186" t="str">
        <f t="shared" si="1403"/>
        <v>-1.62086322485126E-07+0.00404607446109506i</v>
      </c>
      <c r="D2713" s="158" t="str">
        <f t="shared" si="1404"/>
        <v>-7.66666790932846+0.0310199042017288i</v>
      </c>
      <c r="E2713" t="str">
        <f t="shared" si="1405"/>
        <v>7.99813476928744-0.122140765573542i</v>
      </c>
      <c r="F2713" t="str">
        <f t="shared" si="1406"/>
        <v>0.999200825564609+0.0000121945620045811i</v>
      </c>
      <c r="G2713">
        <f t="shared" si="1401"/>
        <v>1</v>
      </c>
      <c r="H2713" t="str">
        <f t="shared" si="1407"/>
        <v>11.7205076839104+0.617596870553814i</v>
      </c>
      <c r="I2713" t="str">
        <f t="shared" si="1408"/>
        <v>3059.12584643306i</v>
      </c>
      <c r="J2713" t="str">
        <f t="shared" si="1402"/>
        <v>-12666.3284782245+669.238843172468i</v>
      </c>
      <c r="K2713" t="str">
        <f t="shared" si="1409"/>
        <v>0.0127252487836534-0.24084403155204i</v>
      </c>
      <c r="L2713" t="str">
        <f t="shared" si="1410"/>
        <v>0.0016443209802258-0.0263843253677246i</v>
      </c>
      <c r="M2713" t="str">
        <f t="shared" si="1411"/>
        <v>0.0143695697638792-0.267228356919765i</v>
      </c>
      <c r="N2713" t="str">
        <f t="shared" si="1412"/>
        <v>-5.73959981595998i</v>
      </c>
      <c r="O2713" t="str">
        <f t="shared" si="1413"/>
        <v>0.855859741992724+0.51720798721225i</v>
      </c>
      <c r="P2713" t="str">
        <f t="shared" si="1414"/>
        <v>0.144140258007276-0.51720798721225i</v>
      </c>
      <c r="Q2713" t="str">
        <f t="shared" si="1415"/>
        <v>-0.144140258007276+6.25680780317223i</v>
      </c>
      <c r="R2713" t="str">
        <f t="shared" si="1416"/>
        <v>-0.0831498273175538-0.0211217963859239i</v>
      </c>
      <c r="S2713" t="str">
        <f t="shared" si="1417"/>
        <v>0.605175666622194i</v>
      </c>
      <c r="T2713" t="str">
        <f t="shared" si="1418"/>
        <v>0.0127823972081097-0.0503202521764209i</v>
      </c>
      <c r="U2713" t="e">
        <f t="shared" si="1419"/>
        <v>#DIV/0!</v>
      </c>
      <c r="V2713" t="str">
        <f t="shared" si="1420"/>
        <v>1.33333333333333E-06-0.000136204487027724i</v>
      </c>
      <c r="W2713" t="e">
        <f t="shared" si="1421"/>
        <v>#DIV/0!</v>
      </c>
      <c r="X2713" t="e">
        <f t="shared" si="1422"/>
        <v>#DIV/0!</v>
      </c>
      <c r="Y2713" t="str">
        <f t="shared" si="1423"/>
        <v>0.00083+0.783136216686864i</v>
      </c>
      <c r="Z2713" t="e">
        <f t="shared" si="1424"/>
        <v>#DIV/0!</v>
      </c>
      <c r="AA2713" t="e">
        <f t="shared" si="1425"/>
        <v>#DIV/0!</v>
      </c>
      <c r="AB2713" t="str">
        <f t="shared" si="1426"/>
        <v>0.078819290878667-0.310286601864075i</v>
      </c>
      <c r="AC2713" t="str">
        <f t="shared" si="1427"/>
        <v>0.918215220508666-0.02552143456737i</v>
      </c>
      <c r="AD2713" t="str">
        <f t="shared" si="1428"/>
        <v>0.0951586106055423-0.335278713240496i</v>
      </c>
      <c r="AE2713" t="e">
        <f t="shared" si="1429"/>
        <v>#DIV/0!</v>
      </c>
      <c r="AF2713" t="str">
        <f t="shared" si="1430"/>
        <v>-19.3871755932389-0.586576966352085i</v>
      </c>
      <c r="AG2713" t="e">
        <f t="shared" si="1431"/>
        <v>#DIV/0!</v>
      </c>
      <c r="AH2713" t="e">
        <f t="shared" si="1432"/>
        <v>#DIV/0!</v>
      </c>
      <c r="AI2713" t="e">
        <f t="shared" si="1433"/>
        <v>#DIV/0!</v>
      </c>
      <c r="AJ2713" t="e">
        <f t="shared" si="1434"/>
        <v>#DIV/0!</v>
      </c>
      <c r="AK2713"/>
      <c r="AL2713"/>
      <c r="AM2713"/>
      <c r="AN2713"/>
    </row>
    <row r="2714" spans="1:40" x14ac:dyDescent="0.25">
      <c r="A2714"/>
      <c r="B2714">
        <f t="shared" si="1435"/>
        <v>780000</v>
      </c>
      <c r="C2714" s="186" t="str">
        <f t="shared" si="1403"/>
        <v>-1.61670982944774E-07+0.00404088718616156i</v>
      </c>
      <c r="D2714" s="158" t="str">
        <f t="shared" si="1404"/>
        <v>-7.66666790614418+0.0309801350939053i</v>
      </c>
      <c r="E2714" t="str">
        <f t="shared" si="1405"/>
        <v>7.99812997855156-0.122297484059697i</v>
      </c>
      <c r="F2714" t="str">
        <f t="shared" si="1406"/>
        <v>0.999200826042531+0.0000122102088258118i</v>
      </c>
      <c r="G2714">
        <f t="shared" si="1401"/>
        <v>1</v>
      </c>
      <c r="H2714" t="str">
        <f t="shared" si="1407"/>
        <v>11.7205972050527+0.616810153672675i</v>
      </c>
      <c r="I2714" t="str">
        <f t="shared" si="1408"/>
        <v>3063.05283725005i</v>
      </c>
      <c r="J2714" t="str">
        <f t="shared" si="1402"/>
        <v>-12698.8713767721+670.097943099519i</v>
      </c>
      <c r="K2714" t="str">
        <f t="shared" si="1409"/>
        <v>0.0126927262797053-0.240536924648663i</v>
      </c>
      <c r="L2714" t="str">
        <f t="shared" si="1410"/>
        <v>0.00164012373568015-0.0263507605544075i</v>
      </c>
      <c r="M2714" t="str">
        <f t="shared" si="1411"/>
        <v>0.0143328500153855-0.26688768520307i</v>
      </c>
      <c r="N2714" t="str">
        <f t="shared" si="1412"/>
        <v>-5.74696772329754i</v>
      </c>
      <c r="O2714" t="str">
        <f t="shared" si="1413"/>
        <v>0.859647217517562+0.510888110464819i</v>
      </c>
      <c r="P2714" t="str">
        <f t="shared" si="1414"/>
        <v>0.140352782482438-0.510888110464819i</v>
      </c>
      <c r="Q2714" t="str">
        <f t="shared" si="1415"/>
        <v>-0.140352782482438+6.25785583376236i</v>
      </c>
      <c r="R2714" t="str">
        <f t="shared" si="1416"/>
        <v>-0.0821012097845383-0.0205868675575654i</v>
      </c>
      <c r="S2714" t="str">
        <f t="shared" si="1417"/>
        <v>0.605952528838654i</v>
      </c>
      <c r="T2714" t="str">
        <f t="shared" si="1418"/>
        <v>0.0124746644573732-0.0497494356896538i</v>
      </c>
      <c r="U2714" t="e">
        <f t="shared" si="1419"/>
        <v>#DIV/0!</v>
      </c>
      <c r="V2714" t="str">
        <f t="shared" si="1420"/>
        <v>1.33333333333333E-06-0.000136029865890509i</v>
      </c>
      <c r="W2714" t="e">
        <f t="shared" si="1421"/>
        <v>#DIV/0!</v>
      </c>
      <c r="X2714" t="e">
        <f t="shared" si="1422"/>
        <v>#DIV/0!</v>
      </c>
      <c r="Y2714" t="str">
        <f t="shared" si="1423"/>
        <v>0.00083+0.784141526336012i</v>
      </c>
      <c r="Z2714" t="e">
        <f t="shared" si="1424"/>
        <v>#DIV/0!</v>
      </c>
      <c r="AA2714" t="e">
        <f t="shared" si="1425"/>
        <v>#DIV/0!</v>
      </c>
      <c r="AB2714" t="str">
        <f t="shared" si="1426"/>
        <v>0.0769217377985762-0.306766812111313i</v>
      </c>
      <c r="AC2714" t="str">
        <f t="shared" si="1427"/>
        <v>0.919230223349276-0.0249263072505489i</v>
      </c>
      <c r="AD2714" t="str">
        <f t="shared" si="1428"/>
        <v>0.0926618237194198-0.331208751942008i</v>
      </c>
      <c r="AE2714" t="e">
        <f t="shared" si="1429"/>
        <v>#DIV/0!</v>
      </c>
      <c r="AF2714" t="str">
        <f t="shared" si="1430"/>
        <v>-19.3872651111969-0.58583001857877i</v>
      </c>
      <c r="AG2714" t="e">
        <f t="shared" si="1431"/>
        <v>#DIV/0!</v>
      </c>
      <c r="AH2714" t="e">
        <f t="shared" si="1432"/>
        <v>#DIV/0!</v>
      </c>
      <c r="AI2714" t="e">
        <f t="shared" si="1433"/>
        <v>#DIV/0!</v>
      </c>
      <c r="AJ2714" t="e">
        <f t="shared" si="1434"/>
        <v>#DIV/0!</v>
      </c>
      <c r="AK2714"/>
      <c r="AL2714"/>
      <c r="AM2714"/>
      <c r="AN2714"/>
    </row>
    <row r="2715" spans="1:40" x14ac:dyDescent="0.25">
      <c r="A2715"/>
      <c r="B2715">
        <f t="shared" si="1435"/>
        <v>781000</v>
      </c>
      <c r="C2715" s="186" t="str">
        <f t="shared" si="1403"/>
        <v>-1.61257237797177E-07+0.0040357131949026i</v>
      </c>
      <c r="D2715" s="158" t="str">
        <f t="shared" si="1404"/>
        <v>-7.66666790297218+0.0309404678275866i</v>
      </c>
      <c r="E2715" t="str">
        <f t="shared" si="1405"/>
        <v>7.99812518167552-0.122454202264012i</v>
      </c>
      <c r="F2715" t="str">
        <f t="shared" si="1406"/>
        <v>0.999200826521072+0.0000122258556189486i</v>
      </c>
      <c r="G2715">
        <f t="shared" si="1401"/>
        <v>1</v>
      </c>
      <c r="H2715" t="str">
        <f t="shared" si="1407"/>
        <v>11.7206863840086+0.616025432061449i</v>
      </c>
      <c r="I2715" t="str">
        <f t="shared" si="1408"/>
        <v>3066.97982806704i</v>
      </c>
      <c r="J2715" t="str">
        <f t="shared" si="1402"/>
        <v>-12731.4560237464+670.957043026569i</v>
      </c>
      <c r="K2715" t="str">
        <f t="shared" si="1409"/>
        <v>0.0126603281869051-0.240230597819951i</v>
      </c>
      <c r="L2715" t="str">
        <f t="shared" si="1410"/>
        <v>0.00163594252064175-0.0263172806980869i</v>
      </c>
      <c r="M2715" t="str">
        <f t="shared" si="1411"/>
        <v>0.0142962707075468-0.266547878518038i</v>
      </c>
      <c r="N2715" t="str">
        <f t="shared" si="1412"/>
        <v>-5.7543356306351i</v>
      </c>
      <c r="O2715" t="str">
        <f t="shared" si="1413"/>
        <v>0.863388026394343+0.504540499740983i</v>
      </c>
      <c r="P2715" t="str">
        <f t="shared" si="1414"/>
        <v>0.136611973605657-0.504540499740983i</v>
      </c>
      <c r="Q2715" t="str">
        <f t="shared" si="1415"/>
        <v>-0.136611973605657+6.25887613037608i</v>
      </c>
      <c r="R2715" t="str">
        <f t="shared" si="1416"/>
        <v>-0.0810497973913419-0.0200578503566173i</v>
      </c>
      <c r="S2715" t="str">
        <f t="shared" si="1417"/>
        <v>0.606729391055115i</v>
      </c>
      <c r="T2715" t="str">
        <f t="shared" si="1418"/>
        <v>0.012169687332745-0.0491752942163893i</v>
      </c>
      <c r="U2715" t="e">
        <f t="shared" si="1419"/>
        <v>#DIV/0!</v>
      </c>
      <c r="V2715" t="str">
        <f t="shared" si="1420"/>
        <v>1.33333333333333E-06-0.0001358556919265i</v>
      </c>
      <c r="W2715" t="e">
        <f t="shared" si="1421"/>
        <v>#DIV/0!</v>
      </c>
      <c r="X2715" t="e">
        <f t="shared" si="1422"/>
        <v>#DIV/0!</v>
      </c>
      <c r="Y2715" t="str">
        <f t="shared" si="1423"/>
        <v>0.00083+0.785146835985161i</v>
      </c>
      <c r="Z2715" t="e">
        <f t="shared" si="1424"/>
        <v>#DIV/0!</v>
      </c>
      <c r="AA2715" t="e">
        <f t="shared" si="1425"/>
        <v>#DIV/0!</v>
      </c>
      <c r="AB2715" t="str">
        <f t="shared" si="1426"/>
        <v>0.0750411765622097-0.303226519703717i</v>
      </c>
      <c r="AC2715" t="str">
        <f t="shared" si="1427"/>
        <v>0.920248423436912-0.0243370748255461i</v>
      </c>
      <c r="AD2715" t="str">
        <f t="shared" si="1428"/>
        <v>0.0901955515554646-0.327119738703054i</v>
      </c>
      <c r="AE2715" t="e">
        <f t="shared" si="1429"/>
        <v>#DIV/0!</v>
      </c>
      <c r="AF2715" t="str">
        <f t="shared" si="1430"/>
        <v>-19.3873542869808-0.585084964233862i</v>
      </c>
      <c r="AG2715" t="e">
        <f t="shared" si="1431"/>
        <v>#DIV/0!</v>
      </c>
      <c r="AH2715" t="e">
        <f t="shared" si="1432"/>
        <v>#DIV/0!</v>
      </c>
      <c r="AI2715" t="e">
        <f t="shared" si="1433"/>
        <v>#DIV/0!</v>
      </c>
      <c r="AJ2715" t="e">
        <f t="shared" si="1434"/>
        <v>#DIV/0!</v>
      </c>
      <c r="AK2715"/>
      <c r="AL2715"/>
      <c r="AM2715"/>
      <c r="AN2715"/>
    </row>
    <row r="2716" spans="1:40" x14ac:dyDescent="0.25">
      <c r="A2716"/>
      <c r="B2716">
        <f t="shared" si="1435"/>
        <v>782000</v>
      </c>
      <c r="C2716" s="186" t="str">
        <f t="shared" si="1403"/>
        <v>-1.60845078892088E-07+0.00403055243635779i</v>
      </c>
      <c r="D2716" s="158" t="str">
        <f t="shared" si="1404"/>
        <v>-7.66666789981228+0.0309009020120764i</v>
      </c>
      <c r="E2716" t="str">
        <f t="shared" si="1405"/>
        <v>7.99812037865934-0.122610920186128i</v>
      </c>
      <c r="F2716" t="str">
        <f t="shared" si="1406"/>
        <v>0.999200827000222+0.0000122415023839554i</v>
      </c>
      <c r="G2716">
        <f t="shared" si="1401"/>
        <v>1</v>
      </c>
      <c r="H2716" t="str">
        <f t="shared" si="1407"/>
        <v>11.7207752225176+0.615242698163994i</v>
      </c>
      <c r="I2716" t="str">
        <f t="shared" si="1408"/>
        <v>3070.90681888402i</v>
      </c>
      <c r="J2716" t="str">
        <f t="shared" si="1402"/>
        <v>-12764.0824191473+671.81614295362i</v>
      </c>
      <c r="K2716" t="str">
        <f t="shared" si="1409"/>
        <v>0.0126280538720528-0.239925048105673i</v>
      </c>
      <c r="L2716" t="str">
        <f t="shared" si="1410"/>
        <v>0.00163177725369594-0.0262838854778949i</v>
      </c>
      <c r="M2716" t="str">
        <f t="shared" si="1411"/>
        <v>0.0142598311257487-0.266208933583568i</v>
      </c>
      <c r="N2716" t="str">
        <f t="shared" si="1412"/>
        <v>-5.76170353797267i</v>
      </c>
      <c r="O2716" t="str">
        <f t="shared" si="1413"/>
        <v>0.867081965550222+0.498165499625941i</v>
      </c>
      <c r="P2716" t="str">
        <f t="shared" si="1414"/>
        <v>0.132918034449778-0.498165499625941i</v>
      </c>
      <c r="Q2716" t="str">
        <f t="shared" si="1415"/>
        <v>-0.132918034449778+6.25986903759861i</v>
      </c>
      <c r="R2716" t="str">
        <f t="shared" si="1416"/>
        <v>-0.0799956071628616-0.0195347817736431i</v>
      </c>
      <c r="S2716" t="str">
        <f t="shared" si="1417"/>
        <v>0.607506253271574i</v>
      </c>
      <c r="T2716" t="str">
        <f t="shared" si="1418"/>
        <v>0.0118675020837838-0.0485978315856947i</v>
      </c>
      <c r="U2716" t="e">
        <f t="shared" si="1419"/>
        <v>#DIV/0!</v>
      </c>
      <c r="V2716" t="str">
        <f t="shared" si="1420"/>
        <v>1.33333333333333E-06-0.000135681963420201i</v>
      </c>
      <c r="W2716" t="e">
        <f t="shared" si="1421"/>
        <v>#DIV/0!</v>
      </c>
      <c r="X2716" t="e">
        <f t="shared" si="1422"/>
        <v>#DIV/0!</v>
      </c>
      <c r="Y2716" t="str">
        <f t="shared" si="1423"/>
        <v>0.00083+0.78615214563431i</v>
      </c>
      <c r="Z2716" t="e">
        <f t="shared" si="1424"/>
        <v>#DIV/0!</v>
      </c>
      <c r="AA2716" t="e">
        <f t="shared" si="1425"/>
        <v>#DIV/0!</v>
      </c>
      <c r="AB2716" t="str">
        <f t="shared" si="1426"/>
        <v>0.0731778306929385-0.299665748252225i</v>
      </c>
      <c r="AC2716" t="str">
        <f t="shared" si="1427"/>
        <v>0.921269804234083-0.0237537752349739i</v>
      </c>
      <c r="AD2716" t="str">
        <f t="shared" si="1428"/>
        <v>0.087759940259392-0.323011909202939i</v>
      </c>
      <c r="AE2716" t="e">
        <f t="shared" si="1429"/>
        <v>#DIV/0!</v>
      </c>
      <c r="AF2716" t="str">
        <f t="shared" si="1430"/>
        <v>-19.3874431223299-0.584341796151918i</v>
      </c>
      <c r="AG2716" t="e">
        <f t="shared" si="1431"/>
        <v>#DIV/0!</v>
      </c>
      <c r="AH2716" t="e">
        <f t="shared" si="1432"/>
        <v>#DIV/0!</v>
      </c>
      <c r="AI2716" t="e">
        <f t="shared" si="1433"/>
        <v>#DIV/0!</v>
      </c>
      <c r="AJ2716" t="e">
        <f t="shared" si="1434"/>
        <v>#DIV/0!</v>
      </c>
      <c r="AK2716"/>
      <c r="AL2716"/>
      <c r="AM2716"/>
      <c r="AN2716"/>
    </row>
    <row r="2717" spans="1:40" x14ac:dyDescent="0.25">
      <c r="A2717"/>
      <c r="B2717">
        <f t="shared" si="1435"/>
        <v>783000</v>
      </c>
      <c r="C2717" s="186" t="str">
        <f t="shared" si="1403"/>
        <v>-1.60434498131274E-07+0.00402540485982708i</v>
      </c>
      <c r="D2717" s="158" t="str">
        <f t="shared" si="1404"/>
        <v>-7.6666678966645+0.0308614372586743i</v>
      </c>
      <c r="E2717" t="str">
        <f t="shared" si="1405"/>
        <v>7.99811556950305-0.122767637825684i</v>
      </c>
      <c r="F2717" t="str">
        <f t="shared" si="1406"/>
        <v>0.999200827479989+0.0000122571491207966i</v>
      </c>
      <c r="G2717">
        <f t="shared" si="1401"/>
        <v>1</v>
      </c>
      <c r="H2717" t="str">
        <f t="shared" si="1407"/>
        <v>11.7208637223089+0.614461944462177i</v>
      </c>
      <c r="I2717" t="str">
        <f t="shared" si="1408"/>
        <v>3074.83380970101i</v>
      </c>
      <c r="J2717" t="str">
        <f t="shared" si="1402"/>
        <v>-12796.7505629748+672.67524288067i</v>
      </c>
      <c r="K2717" t="str">
        <f t="shared" si="1409"/>
        <v>0.0125959027059685-0.239620272560517i</v>
      </c>
      <c r="L2717" t="str">
        <f t="shared" si="1410"/>
        <v>0.00162762785394369-0.0262505745745714i</v>
      </c>
      <c r="M2717" t="str">
        <f t="shared" si="1411"/>
        <v>0.0142235305599122-0.265870847135088i</v>
      </c>
      <c r="N2717" t="str">
        <f t="shared" si="1412"/>
        <v>-5.76907144531023i</v>
      </c>
      <c r="O2717" t="str">
        <f t="shared" si="1413"/>
        <v>0.870728834456698+0.491763456191775i</v>
      </c>
      <c r="P2717" t="str">
        <f t="shared" si="1414"/>
        <v>0.129271165543302-0.491763456191775i</v>
      </c>
      <c r="Q2717" t="str">
        <f t="shared" si="1415"/>
        <v>-0.129271165543302+6.260834901502i</v>
      </c>
      <c r="R2717" t="str">
        <f t="shared" si="1416"/>
        <v>-0.0789386565973482-0.0190176989605613i</v>
      </c>
      <c r="S2717" t="str">
        <f t="shared" si="1417"/>
        <v>0.608283115488033i</v>
      </c>
      <c r="T2717" t="str">
        <f t="shared" si="1418"/>
        <v>0.0115681451731438-0.0480170519674749i</v>
      </c>
      <c r="U2717" t="e">
        <f t="shared" si="1419"/>
        <v>#DIV/0!</v>
      </c>
      <c r="V2717" t="str">
        <f t="shared" si="1420"/>
        <v>1.33333333333333E-06-0.000135508678664875i</v>
      </c>
      <c r="W2717" t="e">
        <f t="shared" si="1421"/>
        <v>#DIV/0!</v>
      </c>
      <c r="X2717" t="e">
        <f t="shared" si="1422"/>
        <v>#DIV/0!</v>
      </c>
      <c r="Y2717" t="str">
        <f t="shared" si="1423"/>
        <v>0.00083+0.787157455283459i</v>
      </c>
      <c r="Z2717" t="e">
        <f t="shared" si="1424"/>
        <v>#DIV/0!</v>
      </c>
      <c r="AA2717" t="e">
        <f t="shared" si="1425"/>
        <v>#DIV/0!</v>
      </c>
      <c r="AB2717" t="str">
        <f t="shared" si="1426"/>
        <v>0.0713319250281307-0.296084523469456i</v>
      </c>
      <c r="AC2717" t="str">
        <f t="shared" si="1427"/>
        <v>0.922294348737122-0.0231764466028905i</v>
      </c>
      <c r="AD2717" t="str">
        <f t="shared" si="1428"/>
        <v>0.0853551340790361-0.318885500236344i</v>
      </c>
      <c r="AE2717" t="e">
        <f t="shared" si="1429"/>
        <v>#DIV/0!</v>
      </c>
      <c r="AF2717" t="str">
        <f t="shared" si="1430"/>
        <v>-19.3875316189734-0.583600507203503i</v>
      </c>
      <c r="AG2717" t="e">
        <f t="shared" si="1431"/>
        <v>#DIV/0!</v>
      </c>
      <c r="AH2717" t="e">
        <f t="shared" si="1432"/>
        <v>#DIV/0!</v>
      </c>
      <c r="AI2717" t="e">
        <f t="shared" si="1433"/>
        <v>#DIV/0!</v>
      </c>
      <c r="AJ2717" t="e">
        <f t="shared" si="1434"/>
        <v>#DIV/0!</v>
      </c>
      <c r="AK2717"/>
      <c r="AL2717"/>
      <c r="AM2717"/>
      <c r="AN2717"/>
    </row>
    <row r="2718" spans="1:40" x14ac:dyDescent="0.25">
      <c r="A2718"/>
      <c r="B2718">
        <f t="shared" si="1435"/>
        <v>784000</v>
      </c>
      <c r="C2718" s="186" t="str">
        <f t="shared" si="1403"/>
        <v>-1.60025487468118E-07+0.0040202704148691i</v>
      </c>
      <c r="D2718" s="158" t="str">
        <f t="shared" si="1404"/>
        <v>-7.66666789352876+0.0308220731806631i</v>
      </c>
      <c r="E2718" t="str">
        <f t="shared" si="1405"/>
        <v>7.99811075420667-0.122924355182318i</v>
      </c>
      <c r="F2718" t="str">
        <f t="shared" si="1406"/>
        <v>0.999200827960366+0.0000122727958294359i</v>
      </c>
      <c r="G2718">
        <f t="shared" si="1401"/>
        <v>1</v>
      </c>
      <c r="H2718" t="str">
        <f t="shared" si="1407"/>
        <v>11.7209518851003+0.613683163475583i</v>
      </c>
      <c r="I2718" t="str">
        <f t="shared" si="1408"/>
        <v>3078.760800518i</v>
      </c>
      <c r="J2718" t="str">
        <f t="shared" si="1402"/>
        <v>-12829.4604552289+673.534342807721i</v>
      </c>
      <c r="K2718" t="str">
        <f t="shared" si="1409"/>
        <v>0.012563874063461-0.239316268253992i</v>
      </c>
      <c r="L2718" t="str">
        <f t="shared" si="1410"/>
        <v>0.00162349424099756-0.026217347670453i</v>
      </c>
      <c r="M2718" t="str">
        <f t="shared" si="1411"/>
        <v>0.0141873683044586-0.265533615924445i</v>
      </c>
      <c r="N2718" t="str">
        <f t="shared" si="1412"/>
        <v>-5.77643935264779i</v>
      </c>
      <c r="O2718" t="str">
        <f t="shared" si="1413"/>
        <v>0.874328435140533+0.485334716978609i</v>
      </c>
      <c r="P2718" t="str">
        <f t="shared" si="1414"/>
        <v>0.125671564859467-0.485334716978609i</v>
      </c>
      <c r="Q2718" t="str">
        <f t="shared" si="1415"/>
        <v>-0.125671564859467+6.2617740696264i</v>
      </c>
      <c r="R2718" t="str">
        <f t="shared" si="1416"/>
        <v>-0.0778789636719684-0.0185066392266196i</v>
      </c>
      <c r="S2718" t="str">
        <f t="shared" si="1417"/>
        <v>0.609059977704494i</v>
      </c>
      <c r="T2718" t="str">
        <f t="shared" si="1418"/>
        <v>0.01127165327475-0.0474329598776982i</v>
      </c>
      <c r="U2718" t="e">
        <f t="shared" si="1419"/>
        <v>#DIV/0!</v>
      </c>
      <c r="V2718" t="str">
        <f t="shared" si="1420"/>
        <v>1.33333333333333E-06-0.000135335835962496i</v>
      </c>
      <c r="W2718" t="e">
        <f t="shared" si="1421"/>
        <v>#DIV/0!</v>
      </c>
      <c r="X2718" t="e">
        <f t="shared" si="1422"/>
        <v>#DIV/0!</v>
      </c>
      <c r="Y2718" t="str">
        <f t="shared" si="1423"/>
        <v>0.00083+0.788162764932607i</v>
      </c>
      <c r="Z2718" t="e">
        <f t="shared" si="1424"/>
        <v>#DIV/0!</v>
      </c>
      <c r="AA2718" t="e">
        <f t="shared" si="1425"/>
        <v>#DIV/0!</v>
      </c>
      <c r="AB2718" t="str">
        <f t="shared" si="1426"/>
        <v>0.0695036857079003-0.292482873201944i</v>
      </c>
      <c r="AC2718" t="str">
        <f t="shared" si="1427"/>
        <v>0.923322039470372-0.0226051272309572i</v>
      </c>
      <c r="AD2718" t="str">
        <f t="shared" si="1428"/>
        <v>0.0829812753560163-0.314740749697072i</v>
      </c>
      <c r="AE2718" t="e">
        <f t="shared" si="1429"/>
        <v>#DIV/0!</v>
      </c>
      <c r="AF2718" t="str">
        <f t="shared" si="1430"/>
        <v>-19.3876197786291-0.58286109029492i</v>
      </c>
      <c r="AG2718" t="e">
        <f t="shared" si="1431"/>
        <v>#DIV/0!</v>
      </c>
      <c r="AH2718" t="e">
        <f t="shared" si="1432"/>
        <v>#DIV/0!</v>
      </c>
      <c r="AI2718" t="e">
        <f t="shared" si="1433"/>
        <v>#DIV/0!</v>
      </c>
      <c r="AJ2718" t="e">
        <f t="shared" si="1434"/>
        <v>#DIV/0!</v>
      </c>
      <c r="AK2718"/>
      <c r="AL2718"/>
      <c r="AM2718"/>
      <c r="AN2718"/>
    </row>
    <row r="2719" spans="1:40" x14ac:dyDescent="0.25">
      <c r="A2719"/>
      <c r="B2719">
        <f t="shared" si="1435"/>
        <v>785000</v>
      </c>
      <c r="C2719" s="186" t="str">
        <f t="shared" si="1403"/>
        <v>-1.59618038907218E-07+0.00401514905129947i</v>
      </c>
      <c r="D2719" s="158" t="str">
        <f t="shared" si="1404"/>
        <v>-7.66666789040498+0.0307828093932959i</v>
      </c>
      <c r="E2719" t="str">
        <f t="shared" si="1405"/>
        <v>7.99810593277022-0.123081072255671i</v>
      </c>
      <c r="F2719" t="str">
        <f t="shared" si="1406"/>
        <v>0.999200828441351+0.0000122884425098373i</v>
      </c>
      <c r="G2719">
        <f t="shared" si="1401"/>
        <v>1</v>
      </c>
      <c r="H2719" t="str">
        <f t="shared" si="1407"/>
        <v>11.7210397125988+0.612906347761316i</v>
      </c>
      <c r="I2719" t="str">
        <f t="shared" si="1408"/>
        <v>3082.68779133498i</v>
      </c>
      <c r="J2719" t="str">
        <f t="shared" si="1402"/>
        <v>-12862.2120959096+674.393442734772i</v>
      </c>
      <c r="K2719" t="str">
        <f t="shared" si="1409"/>
        <v>0.0125319673232983-0.239013032270339i</v>
      </c>
      <c r="L2719" t="str">
        <f t="shared" si="1410"/>
        <v>0.00161937633497793-0.026184204449464i</v>
      </c>
      <c r="M2719" t="str">
        <f t="shared" si="1411"/>
        <v>0.0141513436582762-0.265197236719803i</v>
      </c>
      <c r="N2719" t="str">
        <f t="shared" si="1412"/>
        <v>-5.78380725998535i</v>
      </c>
      <c r="O2719" t="str">
        <f t="shared" si="1413"/>
        <v>0.877880572194478+0.478879630975776i</v>
      </c>
      <c r="P2719" t="str">
        <f t="shared" si="1414"/>
        <v>0.122119427805522-0.478879630975776i</v>
      </c>
      <c r="Q2719" t="str">
        <f t="shared" si="1415"/>
        <v>-0.122119427805522+6.26268689096113i</v>
      </c>
      <c r="R2719" t="str">
        <f t="shared" si="1416"/>
        <v>-0.0768165468483913-0.0180016400342663i</v>
      </c>
      <c r="S2719" t="str">
        <f t="shared" si="1417"/>
        <v>0.609836839920953i</v>
      </c>
      <c r="T2719" t="str">
        <f t="shared" si="1418"/>
        <v>0.0109780632718915-0.0468455601836628i</v>
      </c>
      <c r="U2719" t="e">
        <f t="shared" si="1419"/>
        <v>#DIV/0!</v>
      </c>
      <c r="V2719" t="str">
        <f t="shared" si="1420"/>
        <v>1.33333333333333E-06-0.00013516343362369i</v>
      </c>
      <c r="W2719" t="e">
        <f t="shared" si="1421"/>
        <v>#DIV/0!</v>
      </c>
      <c r="X2719" t="e">
        <f t="shared" si="1422"/>
        <v>#DIV/0!</v>
      </c>
      <c r="Y2719" t="str">
        <f t="shared" si="1423"/>
        <v>0.00083+0.789168074581756i</v>
      </c>
      <c r="Z2719" t="e">
        <f t="shared" si="1424"/>
        <v>#DIV/0!</v>
      </c>
      <c r="AA2719" t="e">
        <f t="shared" si="1425"/>
        <v>#DIV/0!</v>
      </c>
      <c r="AB2719" t="str">
        <f t="shared" si="1426"/>
        <v>0.0676933401633501-0.288860827462602i</v>
      </c>
      <c r="AC2719" t="str">
        <f t="shared" si="1427"/>
        <v>0.92435285848035-0.0220398555944914i</v>
      </c>
      <c r="AD2719" t="str">
        <f t="shared" si="1428"/>
        <v>0.0806385045175871-0.310577896561761i</v>
      </c>
      <c r="AE2719" t="e">
        <f t="shared" si="1429"/>
        <v>#DIV/0!</v>
      </c>
      <c r="AF2719" t="str">
        <f t="shared" si="1430"/>
        <v>-19.3877076030038-0.58212353836802i</v>
      </c>
      <c r="AG2719" t="e">
        <f t="shared" si="1431"/>
        <v>#DIV/0!</v>
      </c>
      <c r="AH2719" t="e">
        <f t="shared" si="1432"/>
        <v>#DIV/0!</v>
      </c>
      <c r="AI2719" t="e">
        <f t="shared" si="1433"/>
        <v>#DIV/0!</v>
      </c>
      <c r="AJ2719" t="e">
        <f t="shared" si="1434"/>
        <v>#DIV/0!</v>
      </c>
      <c r="AK2719"/>
      <c r="AL2719"/>
      <c r="AM2719"/>
      <c r="AN2719"/>
    </row>
    <row r="2720" spans="1:40" x14ac:dyDescent="0.25">
      <c r="A2720"/>
      <c r="B2720">
        <f t="shared" si="1435"/>
        <v>786000</v>
      </c>
      <c r="C2720" s="186" t="str">
        <f t="shared" si="1403"/>
        <v>-1.59212144504003E-07+0.00401004071918925i</v>
      </c>
      <c r="D2720" s="158" t="str">
        <f t="shared" si="1404"/>
        <v>-7.66666788729308+0.0307436455137843i</v>
      </c>
      <c r="E2720" t="str">
        <f t="shared" si="1405"/>
        <v>7.99810110519372-0.123237789045381i</v>
      </c>
      <c r="F2720" t="str">
        <f t="shared" si="1406"/>
        <v>0.999200828922955+0.0000123040891619652i</v>
      </c>
      <c r="G2720">
        <f t="shared" si="1401"/>
        <v>1</v>
      </c>
      <c r="H2720" t="str">
        <f t="shared" si="1407"/>
        <v>11.7211272065006+0.612131489913734i</v>
      </c>
      <c r="I2720" t="str">
        <f t="shared" si="1408"/>
        <v>3086.61478215197i</v>
      </c>
      <c r="J2720" t="str">
        <f t="shared" si="1402"/>
        <v>-12895.005485017+675.252542661822i</v>
      </c>
      <c r="K2720" t="str">
        <f t="shared" si="1409"/>
        <v>0.012500181868177-0.238710561708434i</v>
      </c>
      <c r="L2720" t="str">
        <f t="shared" si="1410"/>
        <v>0.00161527405650914-0.0261511445971061i</v>
      </c>
      <c r="M2720" t="str">
        <f t="shared" si="1411"/>
        <v>0.0141154559246861-0.26486170630554i</v>
      </c>
      <c r="N2720" t="str">
        <f t="shared" si="1412"/>
        <v>-5.79117516732291i</v>
      </c>
      <c r="O2720" t="str">
        <f t="shared" si="1413"/>
        <v>0.881385052787885+0.472398548602869i</v>
      </c>
      <c r="P2720" t="str">
        <f t="shared" si="1414"/>
        <v>0.118614947212115-0.472398548602869i</v>
      </c>
      <c r="Q2720" t="str">
        <f t="shared" si="1415"/>
        <v>-0.118614947212115+6.26357371592578i</v>
      </c>
      <c r="R2720" t="str">
        <f t="shared" si="1416"/>
        <v>-0.0757514250783728-0.0175027389949058i</v>
      </c>
      <c r="S2720" t="str">
        <f t="shared" si="1417"/>
        <v>0.610613702137413i</v>
      </c>
      <c r="T2720" t="str">
        <f t="shared" si="1418"/>
        <v>0.0106874122552243-0.0462548581092901i</v>
      </c>
      <c r="U2720" t="e">
        <f t="shared" si="1419"/>
        <v>#DIV/0!</v>
      </c>
      <c r="V2720" t="str">
        <f t="shared" si="1420"/>
        <v>1.33333333333333E-06-0.000134991469967681i</v>
      </c>
      <c r="W2720" t="e">
        <f t="shared" si="1421"/>
        <v>#DIV/0!</v>
      </c>
      <c r="X2720" t="e">
        <f t="shared" si="1422"/>
        <v>#DIV/0!</v>
      </c>
      <c r="Y2720" t="str">
        <f t="shared" si="1423"/>
        <v>0.00083+0.790173384230905i</v>
      </c>
      <c r="Z2720" t="e">
        <f t="shared" si="1424"/>
        <v>#DIV/0!</v>
      </c>
      <c r="AA2720" t="e">
        <f t="shared" si="1425"/>
        <v>#DIV/0!</v>
      </c>
      <c r="AB2720" t="str">
        <f t="shared" si="1426"/>
        <v>0.0659011171042561-0.285218418463367i</v>
      </c>
      <c r="AC2720" t="str">
        <f t="shared" si="1427"/>
        <v>0.925386787329898-0.0214806703384028i</v>
      </c>
      <c r="AD2720" t="str">
        <f t="shared" si="1428"/>
        <v>0.0783269600686196-0.306397180873563i</v>
      </c>
      <c r="AE2720" t="e">
        <f t="shared" si="1429"/>
        <v>#DIV/0!</v>
      </c>
      <c r="AF2720" t="str">
        <f t="shared" si="1430"/>
        <v>-19.3877950937937-0.58138784439995i</v>
      </c>
      <c r="AG2720" t="e">
        <f t="shared" si="1431"/>
        <v>#DIV/0!</v>
      </c>
      <c r="AH2720" t="e">
        <f t="shared" si="1432"/>
        <v>#DIV/0!</v>
      </c>
      <c r="AI2720" t="e">
        <f t="shared" si="1433"/>
        <v>#DIV/0!</v>
      </c>
      <c r="AJ2720" t="e">
        <f t="shared" si="1434"/>
        <v>#DIV/0!</v>
      </c>
      <c r="AK2720"/>
      <c r="AL2720"/>
      <c r="AM2720"/>
      <c r="AN2720"/>
    </row>
    <row r="2721" spans="1:40" x14ac:dyDescent="0.25">
      <c r="A2721"/>
      <c r="B2721">
        <f t="shared" si="1435"/>
        <v>787000</v>
      </c>
      <c r="C2721" s="186" t="str">
        <f t="shared" si="1403"/>
        <v>-1.58807796364347E-07+0.00400494536886324i</v>
      </c>
      <c r="D2721" s="158" t="str">
        <f t="shared" si="1404"/>
        <v>-7.66666788419314+0.0307045811612848i</v>
      </c>
      <c r="E2721" t="str">
        <f t="shared" si="1405"/>
        <v>7.99809627147719-0.123394505551087i</v>
      </c>
      <c r="F2721" t="str">
        <f t="shared" si="1406"/>
        <v>0.999200829405167+0.0000123197357857832i</v>
      </c>
      <c r="G2721">
        <f t="shared" si="1401"/>
        <v>1</v>
      </c>
      <c r="H2721" t="str">
        <f t="shared" si="1407"/>
        <v>11.7212143684916+0.611358582564268i</v>
      </c>
      <c r="I2721" t="str">
        <f t="shared" si="1408"/>
        <v>3090.54177296896i</v>
      </c>
      <c r="J2721" t="str">
        <f t="shared" si="1402"/>
        <v>-12927.8406225509+676.111642588873i</v>
      </c>
      <c r="K2721" t="str">
        <f t="shared" si="1409"/>
        <v>0.0124685170846935-0.238408853681708i</v>
      </c>
      <c r="L2721" t="str">
        <f t="shared" si="1410"/>
        <v>0.00161118732671561-0.0261181678004481i</v>
      </c>
      <c r="M2721" t="str">
        <f t="shared" si="1411"/>
        <v>0.0140797044114091-0.264527021482156i</v>
      </c>
      <c r="N2721" t="str">
        <f t="shared" si="1412"/>
        <v>-5.79854307466047i</v>
      </c>
      <c r="O2721" t="str">
        <f t="shared" si="1413"/>
        <v>0.884841686677176+0.465891821690713i</v>
      </c>
      <c r="P2721" t="str">
        <f t="shared" si="1414"/>
        <v>0.115158313322824-0.465891821690713i</v>
      </c>
      <c r="Q2721" t="str">
        <f t="shared" si="1415"/>
        <v>-0.115158313322824+6.26443489635118i</v>
      </c>
      <c r="R2721" t="str">
        <f t="shared" si="1416"/>
        <v>-0.0746836178093456-0.0170099738645412i</v>
      </c>
      <c r="S2721" t="str">
        <f t="shared" si="1417"/>
        <v>0.611390564353872i</v>
      </c>
      <c r="T2721" t="str">
        <f t="shared" si="1418"/>
        <v>0.0103997375206865-0.0456608592404447i</v>
      </c>
      <c r="U2721" t="e">
        <f t="shared" si="1419"/>
        <v>#DIV/0!</v>
      </c>
      <c r="V2721" t="str">
        <f t="shared" si="1420"/>
        <v>1.33333333333333E-06-0.000134819943322232i</v>
      </c>
      <c r="W2721" t="e">
        <f t="shared" si="1421"/>
        <v>#DIV/0!</v>
      </c>
      <c r="X2721" t="e">
        <f t="shared" si="1422"/>
        <v>#DIV/0!</v>
      </c>
      <c r="Y2721" t="str">
        <f t="shared" si="1423"/>
        <v>0.00083+0.791178693880053i</v>
      </c>
      <c r="Z2721" t="e">
        <f t="shared" si="1424"/>
        <v>#DIV/0!</v>
      </c>
      <c r="AA2721" t="e">
        <f t="shared" si="1425"/>
        <v>#DIV/0!</v>
      </c>
      <c r="AB2721" t="str">
        <f t="shared" si="1426"/>
        <v>0.0641272465062127-0.281555680648004i</v>
      </c>
      <c r="AC2721" t="str">
        <f t="shared" si="1427"/>
        <v>0.926423807092327-0.0209276102730174i</v>
      </c>
      <c r="AD2721" t="str">
        <f t="shared" si="1428"/>
        <v>0.0760467785837459-0.302198843725725i</v>
      </c>
      <c r="AE2721" t="e">
        <f t="shared" si="1429"/>
        <v>#DIV/0!</v>
      </c>
      <c r="AF2721" t="str">
        <f t="shared" si="1430"/>
        <v>-19.3878822526847-0.580654001402983i</v>
      </c>
      <c r="AG2721" t="e">
        <f t="shared" si="1431"/>
        <v>#DIV/0!</v>
      </c>
      <c r="AH2721" t="e">
        <f t="shared" si="1432"/>
        <v>#DIV/0!</v>
      </c>
      <c r="AI2721" t="e">
        <f t="shared" si="1433"/>
        <v>#DIV/0!</v>
      </c>
      <c r="AJ2721" t="e">
        <f t="shared" si="1434"/>
        <v>#DIV/0!</v>
      </c>
      <c r="AK2721"/>
      <c r="AL2721"/>
      <c r="AM2721"/>
      <c r="AN2721"/>
    </row>
    <row r="2722" spans="1:40" x14ac:dyDescent="0.25">
      <c r="A2722"/>
      <c r="B2722">
        <f t="shared" si="1435"/>
        <v>788000</v>
      </c>
      <c r="C2722" s="186" t="str">
        <f t="shared" si="1403"/>
        <v>-1.58404986644177E-07+0.0039998629508984i</v>
      </c>
      <c r="D2722" s="158" t="str">
        <f t="shared" si="1404"/>
        <v>-7.66666788110493+0.0306656159568877i</v>
      </c>
      <c r="E2722" t="str">
        <f t="shared" si="1405"/>
        <v>7.99809143162066-0.12355122177243i</v>
      </c>
      <c r="F2722" t="str">
        <f t="shared" si="1406"/>
        <v>0.999200829887997+0.0000123353823812559i</v>
      </c>
      <c r="G2722">
        <f t="shared" si="1401"/>
        <v>1</v>
      </c>
      <c r="H2722" t="str">
        <f t="shared" si="1407"/>
        <v>11.7213012002463+0.610587618381111i</v>
      </c>
      <c r="I2722" t="str">
        <f t="shared" si="1408"/>
        <v>3094.46876378595i</v>
      </c>
      <c r="J2722" t="str">
        <f t="shared" si="1402"/>
        <v>-12960.7175085115+676.970742515924i</v>
      </c>
      <c r="K2722" t="str">
        <f t="shared" si="1409"/>
        <v>0.012436972363313-0.238107905318039i</v>
      </c>
      <c r="L2722" t="str">
        <f t="shared" si="1410"/>
        <v>0.0016071160672182-0.0260852737481174i</v>
      </c>
      <c r="M2722" t="str">
        <f t="shared" si="1411"/>
        <v>0.0140440884305312-0.264193179066156i</v>
      </c>
      <c r="N2722" t="str">
        <f t="shared" si="1412"/>
        <v>-5.80591098199803i</v>
      </c>
      <c r="O2722" t="str">
        <f t="shared" si="1413"/>
        <v>0.888250286216169+0.459359803462268i</v>
      </c>
      <c r="P2722" t="str">
        <f t="shared" si="1414"/>
        <v>0.111749713783831-0.459359803462268i</v>
      </c>
      <c r="Q2722" t="str">
        <f t="shared" si="1415"/>
        <v>-0.111749713783831+6.2652707854603i</v>
      </c>
      <c r="R2722" t="str">
        <f t="shared" si="1416"/>
        <v>-0.073613144990012-0.0165233825393013i</v>
      </c>
      <c r="S2722" t="str">
        <f t="shared" si="1417"/>
        <v>0.612167426570333i</v>
      </c>
      <c r="T2722" t="str">
        <f t="shared" si="1418"/>
        <v>0.0101150765673213-0.0450635695302844i</v>
      </c>
      <c r="U2722" t="e">
        <f t="shared" si="1419"/>
        <v>#DIV/0!</v>
      </c>
      <c r="V2722" t="str">
        <f t="shared" si="1420"/>
        <v>1.33333333333333E-06-0.0001346488520236i</v>
      </c>
      <c r="W2722" t="e">
        <f t="shared" si="1421"/>
        <v>#DIV/0!</v>
      </c>
      <c r="X2722" t="e">
        <f t="shared" si="1422"/>
        <v>#DIV/0!</v>
      </c>
      <c r="Y2722" t="str">
        <f t="shared" si="1423"/>
        <v>0.00083+0.792184003529202i</v>
      </c>
      <c r="Z2722" t="e">
        <f t="shared" si="1424"/>
        <v>#DIV/0!</v>
      </c>
      <c r="AA2722" t="e">
        <f t="shared" si="1425"/>
        <v>#DIV/0!</v>
      </c>
      <c r="AB2722" t="str">
        <f t="shared" si="1426"/>
        <v>0.0623719595972082-0.277872650725097i</v>
      </c>
      <c r="AC2722" t="str">
        <f t="shared" si="1427"/>
        <v>0.927463898345566-0.0203807143697816i</v>
      </c>
      <c r="AD2722" t="str">
        <f t="shared" si="1428"/>
        <v>0.0737980946996427-0.29798312724515i</v>
      </c>
      <c r="AE2722" t="e">
        <f t="shared" si="1429"/>
        <v>#DIV/0!</v>
      </c>
      <c r="AF2722" t="str">
        <f t="shared" si="1430"/>
        <v>-19.3879690813512-0.579922002424223i</v>
      </c>
      <c r="AG2722" t="e">
        <f t="shared" si="1431"/>
        <v>#DIV/0!</v>
      </c>
      <c r="AH2722" t="e">
        <f t="shared" si="1432"/>
        <v>#DIV/0!</v>
      </c>
      <c r="AI2722" t="e">
        <f t="shared" si="1433"/>
        <v>#DIV/0!</v>
      </c>
      <c r="AJ2722" t="e">
        <f t="shared" si="1434"/>
        <v>#DIV/0!</v>
      </c>
      <c r="AK2722"/>
      <c r="AL2722"/>
      <c r="AM2722"/>
      <c r="AN2722"/>
    </row>
    <row r="2723" spans="1:40" x14ac:dyDescent="0.25">
      <c r="A2723"/>
      <c r="B2723">
        <f t="shared" si="1435"/>
        <v>789000</v>
      </c>
      <c r="C2723" s="186" t="str">
        <f t="shared" si="1403"/>
        <v>-1.58003707549098E-07+0.00399479341612226i</v>
      </c>
      <c r="D2723" s="158" t="str">
        <f t="shared" si="1404"/>
        <v>-7.66666787802845+0.030626749523604i</v>
      </c>
      <c r="E2723" t="str">
        <f t="shared" si="1405"/>
        <v>7.99808658562415-0.123707937709048i</v>
      </c>
      <c r="F2723" t="str">
        <f t="shared" si="1406"/>
        <v>0.999200830371437+0.0000123510289483469i</v>
      </c>
      <c r="G2723">
        <f t="shared" si="1401"/>
        <v>1</v>
      </c>
      <c r="H2723" t="str">
        <f t="shared" si="1407"/>
        <v>11.7213877034294+0.609818590069069i</v>
      </c>
      <c r="I2723" t="str">
        <f t="shared" si="1408"/>
        <v>3098.39575460293i</v>
      </c>
      <c r="J2723" t="str">
        <f t="shared" si="1402"/>
        <v>-12993.6361428987+677.829842442975i</v>
      </c>
      <c r="K2723" t="str">
        <f t="shared" si="1409"/>
        <v>0.0124055470983418-0.237807713759677i</v>
      </c>
      <c r="L2723" t="str">
        <f t="shared" si="1410"/>
        <v>0.00160306020013031-0.0260524621302889i</v>
      </c>
      <c r="M2723" t="str">
        <f t="shared" si="1411"/>
        <v>0.0140086072984721-0.263860175889966i</v>
      </c>
      <c r="N2723" t="str">
        <f t="shared" si="1412"/>
        <v>-5.81327888933559i</v>
      </c>
      <c r="O2723" t="str">
        <f t="shared" si="1413"/>
        <v>0.891610666366269+0.452802848513454i</v>
      </c>
      <c r="P2723" t="str">
        <f t="shared" si="1414"/>
        <v>0.108389333633731-0.452802848513454i</v>
      </c>
      <c r="Q2723" t="str">
        <f t="shared" si="1415"/>
        <v>-0.108389333633731+6.26608173784904i</v>
      </c>
      <c r="R2723" t="str">
        <f t="shared" si="1416"/>
        <v>-0.0725400270759395-0.0160430030508515i</v>
      </c>
      <c r="S2723" t="str">
        <f t="shared" si="1417"/>
        <v>0.612944288786792i</v>
      </c>
      <c r="T2723" t="str">
        <f t="shared" si="1418"/>
        <v>0.00983346709500851-0.0444629953046364i</v>
      </c>
      <c r="U2723" t="e">
        <f t="shared" si="1419"/>
        <v>#DIV/0!</v>
      </c>
      <c r="V2723" t="str">
        <f t="shared" si="1420"/>
        <v>1.33333333333333E-06-0.000134478194416473i</v>
      </c>
      <c r="W2723" t="e">
        <f t="shared" si="1421"/>
        <v>#DIV/0!</v>
      </c>
      <c r="X2723" t="e">
        <f t="shared" si="1422"/>
        <v>#DIV/0!</v>
      </c>
      <c r="Y2723" t="str">
        <f t="shared" si="1423"/>
        <v>0.00083+0.793189313178351i</v>
      </c>
      <c r="Z2723" t="e">
        <f t="shared" si="1424"/>
        <v>#DIV/0!</v>
      </c>
      <c r="AA2723" t="e">
        <f t="shared" si="1425"/>
        <v>#DIV/0!</v>
      </c>
      <c r="AB2723" t="str">
        <f t="shared" si="1426"/>
        <v>0.0606354888436373-0.274169367701194i</v>
      </c>
      <c r="AC2723" t="str">
        <f t="shared" si="1427"/>
        <v>0.928507041166284-0.0198400217568526i</v>
      </c>
      <c r="AD2723" t="str">
        <f t="shared" si="1428"/>
        <v>0.0715810411074757-0.29375027457589i</v>
      </c>
      <c r="AE2723" t="e">
        <f t="shared" si="1429"/>
        <v>#DIV/0!</v>
      </c>
      <c r="AF2723" t="str">
        <f t="shared" si="1430"/>
        <v>-19.3880555814578-0.579191840545465i</v>
      </c>
      <c r="AG2723" t="e">
        <f t="shared" si="1431"/>
        <v>#DIV/0!</v>
      </c>
      <c r="AH2723" t="e">
        <f t="shared" si="1432"/>
        <v>#DIV/0!</v>
      </c>
      <c r="AI2723" t="e">
        <f t="shared" si="1433"/>
        <v>#DIV/0!</v>
      </c>
      <c r="AJ2723" t="e">
        <f t="shared" si="1434"/>
        <v>#DIV/0!</v>
      </c>
      <c r="AK2723"/>
      <c r="AL2723"/>
      <c r="AM2723"/>
      <c r="AN2723"/>
    </row>
    <row r="2724" spans="1:40" x14ac:dyDescent="0.25">
      <c r="A2724"/>
      <c r="B2724">
        <f t="shared" si="1435"/>
        <v>790000</v>
      </c>
      <c r="C2724" s="186" t="str">
        <f t="shared" si="1403"/>
        <v>-1.57603951334019E-07+0.00398973671561131i</v>
      </c>
      <c r="D2724" s="158" t="str">
        <f t="shared" si="1404"/>
        <v>-7.66666787496362+0.0305879814863534i</v>
      </c>
      <c r="E2724" t="str">
        <f t="shared" si="1405"/>
        <v>7.99808173348768-0.12386465336058i</v>
      </c>
      <c r="F2724" t="str">
        <f t="shared" si="1406"/>
        <v>0.999200830855484+0.0000123666754870201i</v>
      </c>
      <c r="G2724">
        <f t="shared" si="1401"/>
        <v>1</v>
      </c>
      <c r="H2724" t="str">
        <f t="shared" si="1407"/>
        <v>11.7214738796946+0.609051490369286i</v>
      </c>
      <c r="I2724" t="str">
        <f t="shared" si="1408"/>
        <v>3102.32274541992i</v>
      </c>
      <c r="J2724" t="str">
        <f t="shared" si="1402"/>
        <v>-13026.5965257125+678.688942370025i</v>
      </c>
      <c r="K2724" t="str">
        <f t="shared" si="1409"/>
        <v>0.0123742406878974-0.237508276163147i</v>
      </c>
      <c r="L2724" t="str">
        <f t="shared" si="1410"/>
        <v>0.00159901964805433-0.0260197326386768i</v>
      </c>
      <c r="M2724" t="str">
        <f t="shared" si="1411"/>
        <v>0.0139732603359517-0.263528008801824i</v>
      </c>
      <c r="N2724" t="str">
        <f t="shared" si="1412"/>
        <v>-5.82064679667315i</v>
      </c>
      <c r="O2724" t="str">
        <f t="shared" si="1413"/>
        <v>0.894922644706507+0.4462213127939i</v>
      </c>
      <c r="P2724" t="str">
        <f t="shared" si="1414"/>
        <v>0.105077355293493-0.4462213127939i</v>
      </c>
      <c r="Q2724" t="str">
        <f t="shared" si="1415"/>
        <v>-0.105077355293493+6.26686810946705i</v>
      </c>
      <c r="R2724" t="str">
        <f t="shared" si="1416"/>
        <v>-0.0714642850351525-0.0155688735616867i</v>
      </c>
      <c r="S2724" t="str">
        <f t="shared" si="1417"/>
        <v>0.613721151003251i</v>
      </c>
      <c r="T2724" t="str">
        <f t="shared" si="1418"/>
        <v>0.00955494700210244-0.0438591432673982i</v>
      </c>
      <c r="U2724" t="e">
        <f t="shared" si="1419"/>
        <v>#DIV/0!</v>
      </c>
      <c r="V2724" t="str">
        <f t="shared" si="1420"/>
        <v>1.33333333333333E-06-0.00013430796885392i</v>
      </c>
      <c r="W2724" t="e">
        <f t="shared" si="1421"/>
        <v>#DIV/0!</v>
      </c>
      <c r="X2724" t="e">
        <f t="shared" si="1422"/>
        <v>#DIV/0!</v>
      </c>
      <c r="Y2724" t="str">
        <f t="shared" si="1423"/>
        <v>0.00083+0.7941946228275i</v>
      </c>
      <c r="Z2724" t="e">
        <f t="shared" si="1424"/>
        <v>#DIV/0!</v>
      </c>
      <c r="AA2724" t="e">
        <f t="shared" si="1425"/>
        <v>#DIV/0!</v>
      </c>
      <c r="AB2724" t="str">
        <f t="shared" si="1426"/>
        <v>0.0589180679357352-0.270445872914116i</v>
      </c>
      <c r="AC2724" t="str">
        <f t="shared" si="1427"/>
        <v>0.929553215124029-0.0193055717145675i</v>
      </c>
      <c r="AD2724" t="str">
        <f t="shared" si="1428"/>
        <v>0.0693957485454942-0.289500529862595i</v>
      </c>
      <c r="AE2724" t="e">
        <f t="shared" si="1429"/>
        <v>#DIV/0!</v>
      </c>
      <c r="AF2724" t="str">
        <f t="shared" si="1430"/>
        <v>-19.3881417546582-0.578463508882933i</v>
      </c>
      <c r="AG2724" t="e">
        <f t="shared" si="1431"/>
        <v>#DIV/0!</v>
      </c>
      <c r="AH2724" t="e">
        <f t="shared" si="1432"/>
        <v>#DIV/0!</v>
      </c>
      <c r="AI2724" t="e">
        <f t="shared" si="1433"/>
        <v>#DIV/0!</v>
      </c>
      <c r="AJ2724" t="e">
        <f t="shared" si="1434"/>
        <v>#DIV/0!</v>
      </c>
      <c r="AK2724"/>
      <c r="AL2724"/>
      <c r="AM2724"/>
      <c r="AN2724"/>
    </row>
    <row r="2725" spans="1:40" x14ac:dyDescent="0.25">
      <c r="A2725"/>
      <c r="B2725">
        <f t="shared" si="1435"/>
        <v>791000</v>
      </c>
      <c r="C2725" s="186" t="str">
        <f t="shared" si="1403"/>
        <v>-1.57205710302773E-07+0.00398469280068947i</v>
      </c>
      <c r="D2725" s="158" t="str">
        <f t="shared" si="1404"/>
        <v>-7.66666787191045+0.0305493114719526i</v>
      </c>
      <c r="E2725" t="str">
        <f t="shared" si="1405"/>
        <v>7.99807687521128-0.124021368726665i</v>
      </c>
      <c r="F2725" t="str">
        <f t="shared" si="1406"/>
        <v>0.999200831340151+0.00001238232199724i</v>
      </c>
      <c r="G2725">
        <f t="shared" si="1401"/>
        <v>1</v>
      </c>
      <c r="H2725" t="str">
        <f t="shared" si="1407"/>
        <v>11.7215597306857+0.608286312059039i</v>
      </c>
      <c r="I2725" t="str">
        <f t="shared" si="1408"/>
        <v>3106.24973623691i</v>
      </c>
      <c r="J2725" t="str">
        <f t="shared" si="1402"/>
        <v>-13059.598656953+679.548042297076i</v>
      </c>
      <c r="K2725" t="str">
        <f t="shared" si="1409"/>
        <v>0.0123430525338799-0.237209589699162i</v>
      </c>
      <c r="L2725" t="str">
        <f t="shared" si="1410"/>
        <v>0.00159499433407789-0.0259870849665245i</v>
      </c>
      <c r="M2725" t="str">
        <f t="shared" si="1411"/>
        <v>0.0139380468679578-0.263196674665687i</v>
      </c>
      <c r="N2725" t="str">
        <f t="shared" si="1412"/>
        <v>-5.82801470401071i</v>
      </c>
      <c r="O2725" t="str">
        <f t="shared" si="1413"/>
        <v>0.898186041443446+0.439615553587623i</v>
      </c>
      <c r="P2725" t="str">
        <f t="shared" si="1414"/>
        <v>0.101813958556554-0.439615553587623i</v>
      </c>
      <c r="Q2725" t="str">
        <f t="shared" si="1415"/>
        <v>-0.101813958556554+6.26763025759833i</v>
      </c>
      <c r="R2725" t="str">
        <f t="shared" si="1416"/>
        <v>-0.0703859403537247-0.0151010323603045i</v>
      </c>
      <c r="S2725" t="str">
        <f t="shared" si="1417"/>
        <v>0.614498013219713i</v>
      </c>
      <c r="T2725" t="str">
        <f t="shared" si="1418"/>
        <v>0.00927955438297371-0.043252020505965i</v>
      </c>
      <c r="U2725" t="e">
        <f t="shared" si="1419"/>
        <v>#DIV/0!</v>
      </c>
      <c r="V2725" t="str">
        <f t="shared" si="1420"/>
        <v>1.33333333333333E-06-0.000134138173697341i</v>
      </c>
      <c r="W2725" t="e">
        <f t="shared" si="1421"/>
        <v>#DIV/0!</v>
      </c>
      <c r="X2725" t="e">
        <f t="shared" si="1422"/>
        <v>#DIV/0!</v>
      </c>
      <c r="Y2725" t="str">
        <f t="shared" si="1423"/>
        <v>0.00083+0.795199932476648i</v>
      </c>
      <c r="Z2725" t="e">
        <f t="shared" si="1424"/>
        <v>#DIV/0!</v>
      </c>
      <c r="AA2725" t="e">
        <f t="shared" si="1425"/>
        <v>#DIV/0!</v>
      </c>
      <c r="AB2725" t="str">
        <f t="shared" si="1426"/>
        <v>0.0572199317724204-0.266702210066422i</v>
      </c>
      <c r="AC2725" t="str">
        <f t="shared" si="1427"/>
        <v>0.930602399275354-0.0187774036707923i</v>
      </c>
      <c r="AD2725" t="str">
        <f t="shared" si="1428"/>
        <v>0.0672423457917754-0.285234138233914i</v>
      </c>
      <c r="AE2725" t="e">
        <f t="shared" si="1429"/>
        <v>#DIV/0!</v>
      </c>
      <c r="AF2725" t="str">
        <f t="shared" si="1430"/>
        <v>-19.3882276025961-0.577737000587086i</v>
      </c>
      <c r="AG2725" t="e">
        <f t="shared" si="1431"/>
        <v>#DIV/0!</v>
      </c>
      <c r="AH2725" t="e">
        <f t="shared" si="1432"/>
        <v>#DIV/0!</v>
      </c>
      <c r="AI2725" t="e">
        <f t="shared" si="1433"/>
        <v>#DIV/0!</v>
      </c>
      <c r="AJ2725" t="e">
        <f t="shared" si="1434"/>
        <v>#DIV/0!</v>
      </c>
      <c r="AK2725"/>
      <c r="AL2725"/>
      <c r="AM2725"/>
      <c r="AN2725"/>
    </row>
    <row r="2726" spans="1:40" x14ac:dyDescent="0.25">
      <c r="A2726"/>
      <c r="B2726">
        <f t="shared" si="1435"/>
        <v>792000</v>
      </c>
      <c r="C2726" s="186" t="str">
        <f t="shared" si="1403"/>
        <v>-1.56808976807749E-07+0.00397966162292644i</v>
      </c>
      <c r="D2726" s="158" t="str">
        <f t="shared" si="1404"/>
        <v>-7.66666786886885+0.0305107391091027i</v>
      </c>
      <c r="E2726" t="str">
        <f t="shared" si="1405"/>
        <v>7.99807201079496-0.124178083806944i</v>
      </c>
      <c r="F2726" t="str">
        <f t="shared" si="1406"/>
        <v>0.999200831825425+0.0000123979684789703i</v>
      </c>
      <c r="G2726">
        <f t="shared" si="1401"/>
        <v>1</v>
      </c>
      <c r="H2726" t="str">
        <f t="shared" si="1407"/>
        <v>11.7216452580358+0.607523047951509i</v>
      </c>
      <c r="I2726" t="str">
        <f t="shared" si="1408"/>
        <v>3110.1767270539i</v>
      </c>
      <c r="J2726" t="str">
        <f t="shared" si="1402"/>
        <v>-13092.64253662+680.407142224126i</v>
      </c>
      <c r="K2726" t="str">
        <f t="shared" si="1409"/>
        <v>0.0123119820419441-0.236911651552536i</v>
      </c>
      <c r="L2726" t="str">
        <f t="shared" si="1410"/>
        <v>0.00159098418177019-0.0259545188085945i</v>
      </c>
      <c r="M2726" t="str">
        <f t="shared" si="1411"/>
        <v>0.0139029662237143-0.26286617036113i</v>
      </c>
      <c r="N2726" t="str">
        <f t="shared" si="1412"/>
        <v>-5.83538261134827i</v>
      </c>
      <c r="O2726" t="str">
        <f t="shared" si="1413"/>
        <v>0.901400679420941+0.432985929493633i</v>
      </c>
      <c r="P2726" t="str">
        <f t="shared" si="1414"/>
        <v>0.098599320579059-0.432985929493633i</v>
      </c>
      <c r="Q2726" t="str">
        <f t="shared" si="1415"/>
        <v>-0.098599320579059+6.2683685408419i</v>
      </c>
      <c r="R2726" t="str">
        <f t="shared" si="1416"/>
        <v>-0.0693050150413647-0.0146395178562577i</v>
      </c>
      <c r="S2726" t="str">
        <f t="shared" si="1417"/>
        <v>0.615274875436172i</v>
      </c>
      <c r="T2726" t="str">
        <f t="shared" si="1418"/>
        <v>0.00900732752545457-0.0426416344966777i</v>
      </c>
      <c r="U2726" t="e">
        <f t="shared" si="1419"/>
        <v>#DIV/0!</v>
      </c>
      <c r="V2726" t="str">
        <f t="shared" si="1420"/>
        <v>1.33333333333333E-06-0.00013396880731641i</v>
      </c>
      <c r="W2726" t="e">
        <f t="shared" si="1421"/>
        <v>#DIV/0!</v>
      </c>
      <c r="X2726" t="e">
        <f t="shared" si="1422"/>
        <v>#DIV/0!</v>
      </c>
      <c r="Y2726" t="str">
        <f t="shared" si="1423"/>
        <v>0.00083+0.796205242125797i</v>
      </c>
      <c r="Z2726" t="e">
        <f t="shared" si="1424"/>
        <v>#DIV/0!</v>
      </c>
      <c r="AA2726" t="e">
        <f t="shared" si="1425"/>
        <v>#DIV/0!</v>
      </c>
      <c r="AB2726" t="str">
        <f t="shared" si="1426"/>
        <v>0.0555413164455415-0.262938425259003i</v>
      </c>
      <c r="AC2726" t="str">
        <f t="shared" si="1427"/>
        <v>0.931654572157943-0.0182555571961477i</v>
      </c>
      <c r="AD2726" t="str">
        <f t="shared" si="1428"/>
        <v>0.065120959657121-0.28095134578585i</v>
      </c>
      <c r="AE2726" t="e">
        <f t="shared" si="1429"/>
        <v>#DIV/0!</v>
      </c>
      <c r="AF2726" t="str">
        <f t="shared" si="1430"/>
        <v>-19.3883131269046-0.577012308842406i</v>
      </c>
      <c r="AG2726" t="e">
        <f t="shared" si="1431"/>
        <v>#DIV/0!</v>
      </c>
      <c r="AH2726" t="e">
        <f t="shared" si="1432"/>
        <v>#DIV/0!</v>
      </c>
      <c r="AI2726" t="e">
        <f t="shared" si="1433"/>
        <v>#DIV/0!</v>
      </c>
      <c r="AJ2726" t="e">
        <f t="shared" si="1434"/>
        <v>#DIV/0!</v>
      </c>
      <c r="AK2726"/>
      <c r="AL2726"/>
      <c r="AM2726"/>
      <c r="AN2726"/>
    </row>
    <row r="2727" spans="1:40" x14ac:dyDescent="0.25">
      <c r="A2727"/>
      <c r="B2727">
        <f t="shared" si="1435"/>
        <v>793000</v>
      </c>
      <c r="C2727" s="186" t="str">
        <f t="shared" si="1403"/>
        <v>-1.56413743249525E-07+0.00397464313413629i</v>
      </c>
      <c r="D2727" s="158" t="str">
        <f t="shared" si="1404"/>
        <v>-7.66666786583868+0.0304722640283782i</v>
      </c>
      <c r="E2727" t="str">
        <f t="shared" si="1405"/>
        <v>7.99806714023875-0.124334798601054i</v>
      </c>
      <c r="F2727" t="str">
        <f t="shared" si="1406"/>
        <v>0.999200832311319+0.0000124136149321753i</v>
      </c>
      <c r="G2727">
        <f t="shared" si="1401"/>
        <v>1</v>
      </c>
      <c r="H2727" t="str">
        <f t="shared" si="1407"/>
        <v>11.7217304633679+0.606761690895542i</v>
      </c>
      <c r="I2727" t="str">
        <f t="shared" si="1408"/>
        <v>3114.10371787088i</v>
      </c>
      <c r="J2727" t="str">
        <f t="shared" si="1402"/>
        <v>-13125.7281647137+681.266242151177i</v>
      </c>
      <c r="K2727" t="str">
        <f t="shared" si="1409"/>
        <v>0.0122810286214702-0.236614458922091i</v>
      </c>
      <c r="L2727" t="str">
        <f t="shared" si="1410"/>
        <v>0.00158698911517846-0.0259220338611605i</v>
      </c>
      <c r="M2727" t="str">
        <f t="shared" si="1411"/>
        <v>0.0138680177366487-0.262536492783251i</v>
      </c>
      <c r="N2727" t="str">
        <f t="shared" si="1412"/>
        <v>-5.84275051868584i</v>
      </c>
      <c r="O2727" t="str">
        <f t="shared" si="1413"/>
        <v>0.904566384129761+0.426332800406454i</v>
      </c>
      <c r="P2727" t="str">
        <f t="shared" si="1414"/>
        <v>0.095433615870239-0.426332800406454i</v>
      </c>
      <c r="Q2727" t="str">
        <f t="shared" si="1415"/>
        <v>-0.095433615870239+6.26908331909229i</v>
      </c>
      <c r="R2727" t="str">
        <f t="shared" si="1416"/>
        <v>-0.0682215316369947-0.0141843685750838i</v>
      </c>
      <c r="S2727" t="str">
        <f t="shared" si="1417"/>
        <v>0.616051737652631i</v>
      </c>
      <c r="T2727" t="str">
        <f t="shared" si="1418"/>
        <v>0.00873830490818575-0.0420279931102945i</v>
      </c>
      <c r="U2727" t="e">
        <f t="shared" si="1419"/>
        <v>#DIV/0!</v>
      </c>
      <c r="V2727" t="str">
        <f t="shared" si="1420"/>
        <v>1.33333333333333E-06-0.000133799868089025i</v>
      </c>
      <c r="W2727" t="e">
        <f t="shared" si="1421"/>
        <v>#DIV/0!</v>
      </c>
      <c r="X2727" t="e">
        <f t="shared" si="1422"/>
        <v>#DIV/0!</v>
      </c>
      <c r="Y2727" t="str">
        <f t="shared" si="1423"/>
        <v>0.00083+0.797210551774946i</v>
      </c>
      <c r="Z2727" t="e">
        <f t="shared" si="1424"/>
        <v>#DIV/0!</v>
      </c>
      <c r="AA2727" t="e">
        <f t="shared" si="1425"/>
        <v>#DIV/0!</v>
      </c>
      <c r="AB2727" t="str">
        <f t="shared" si="1426"/>
        <v>0.0538824592235176-0.259154567024818i</v>
      </c>
      <c r="AC2727" t="str">
        <f t="shared" si="1427"/>
        <v>0.932709711784748-0.0177400719991125i</v>
      </c>
      <c r="AD2727" t="str">
        <f t="shared" si="1428"/>
        <v>0.0630317149781073-0.276652399565052i</v>
      </c>
      <c r="AE2727" t="e">
        <f t="shared" si="1429"/>
        <v>#DIV/0!</v>
      </c>
      <c r="AF2727" t="str">
        <f t="shared" si="1430"/>
        <v>-19.3883983292066-0.576289426867164i</v>
      </c>
      <c r="AG2727" t="e">
        <f t="shared" si="1431"/>
        <v>#DIV/0!</v>
      </c>
      <c r="AH2727" t="e">
        <f t="shared" si="1432"/>
        <v>#DIV/0!</v>
      </c>
      <c r="AI2727" t="e">
        <f t="shared" si="1433"/>
        <v>#DIV/0!</v>
      </c>
      <c r="AJ2727" t="e">
        <f t="shared" si="1434"/>
        <v>#DIV/0!</v>
      </c>
      <c r="AK2727"/>
      <c r="AL2727"/>
      <c r="AM2727"/>
      <c r="AN2727"/>
    </row>
    <row r="2728" spans="1:40" x14ac:dyDescent="0.25">
      <c r="A2728"/>
      <c r="B2728">
        <f t="shared" si="1435"/>
        <v>794000</v>
      </c>
      <c r="C2728" s="186" t="str">
        <f t="shared" si="1403"/>
        <v>-1.56020002076506E-07+0.00396963728637578i</v>
      </c>
      <c r="D2728" s="158" t="str">
        <f t="shared" si="1404"/>
        <v>-7.66666786282+0.0304338858622143i</v>
      </c>
      <c r="E2728" t="str">
        <f t="shared" si="1405"/>
        <v>7.99806226354267-0.124491513108636i</v>
      </c>
      <c r="F2728" t="str">
        <f t="shared" si="1406"/>
        <v>0.999200832797821+0.0000124292613568189i</v>
      </c>
      <c r="G2728">
        <f t="shared" si="1401"/>
        <v>1</v>
      </c>
      <c r="H2728" t="str">
        <f t="shared" si="1407"/>
        <v>11.721815348295+0.606002233775473i</v>
      </c>
      <c r="I2728" t="str">
        <f t="shared" si="1408"/>
        <v>3118.03070868787i</v>
      </c>
      <c r="J2728" t="str">
        <f t="shared" si="1402"/>
        <v>-13158.8555412339+682.125342078228i</v>
      </c>
      <c r="K2728" t="str">
        <f t="shared" si="1409"/>
        <v>0.0122501916855373-0.236318009020582i</v>
      </c>
      <c r="L2728" t="str">
        <f t="shared" si="1410"/>
        <v>0.00158300905882431-0.0258896298219966i</v>
      </c>
      <c r="M2728" t="str">
        <f t="shared" si="1411"/>
        <v>0.0138332007443616-0.262207638842579i</v>
      </c>
      <c r="N2728" t="str">
        <f t="shared" si="1412"/>
        <v>-5.8501184260234i</v>
      </c>
      <c r="O2728" t="str">
        <f t="shared" si="1413"/>
        <v>0.907682983717044+0.419656527496625i</v>
      </c>
      <c r="P2728" t="str">
        <f t="shared" si="1414"/>
        <v>0.092317016282956-0.419656527496625i</v>
      </c>
      <c r="Q2728" t="str">
        <f t="shared" si="1415"/>
        <v>-0.092317016282956+6.26977495352002i</v>
      </c>
      <c r="R2728" t="str">
        <f t="shared" si="1416"/>
        <v>-0.0671355132143283-0.0137356231531141i</v>
      </c>
      <c r="S2728" t="str">
        <f t="shared" si="1417"/>
        <v>0.616828599869092i</v>
      </c>
      <c r="T2728" t="str">
        <f t="shared" si="1418"/>
        <v>0.00847252519786485-0.0414111046174871i</v>
      </c>
      <c r="U2728" t="e">
        <f t="shared" si="1419"/>
        <v>#DIV/0!</v>
      </c>
      <c r="V2728" t="str">
        <f t="shared" si="1420"/>
        <v>1.33333333333333E-06-0.000133631354401255i</v>
      </c>
      <c r="W2728" t="e">
        <f t="shared" si="1421"/>
        <v>#DIV/0!</v>
      </c>
      <c r="X2728" t="e">
        <f t="shared" si="1422"/>
        <v>#DIV/0!</v>
      </c>
      <c r="Y2728" t="str">
        <f t="shared" si="1423"/>
        <v>0.00083+0.798215861424095i</v>
      </c>
      <c r="Z2728" t="e">
        <f t="shared" si="1424"/>
        <v>#DIV/0!</v>
      </c>
      <c r="AA2728" t="e">
        <f t="shared" si="1425"/>
        <v>#DIV/0!</v>
      </c>
      <c r="AB2728" t="str">
        <f t="shared" si="1426"/>
        <v>0.0522435985343708-0.25535068636279i</v>
      </c>
      <c r="AC2728" t="str">
        <f t="shared" si="1427"/>
        <v>0.933767795638115-0.017230987921004i</v>
      </c>
      <c r="AD2728" t="str">
        <f t="shared" si="1428"/>
        <v>0.0609747346102982-0.27233754755212i</v>
      </c>
      <c r="AE2728" t="e">
        <f t="shared" si="1429"/>
        <v>#DIV/0!</v>
      </c>
      <c r="AF2728" t="str">
        <f t="shared" si="1430"/>
        <v>-19.388483211115-0.575568347913259i</v>
      </c>
      <c r="AG2728" t="e">
        <f t="shared" si="1431"/>
        <v>#DIV/0!</v>
      </c>
      <c r="AH2728" t="e">
        <f t="shared" si="1432"/>
        <v>#DIV/0!</v>
      </c>
      <c r="AI2728" t="e">
        <f t="shared" si="1433"/>
        <v>#DIV/0!</v>
      </c>
      <c r="AJ2728" t="e">
        <f t="shared" si="1434"/>
        <v>#DIV/0!</v>
      </c>
      <c r="AK2728"/>
      <c r="AL2728"/>
      <c r="AM2728"/>
      <c r="AN2728"/>
    </row>
    <row r="2729" spans="1:40" x14ac:dyDescent="0.25">
      <c r="A2729"/>
      <c r="B2729">
        <f t="shared" si="1435"/>
        <v>795000</v>
      </c>
      <c r="C2729" s="186" t="str">
        <f t="shared" si="1403"/>
        <v>-1.55627745784559E-07+0.0039646440319429i</v>
      </c>
      <c r="D2729" s="158" t="str">
        <f t="shared" si="1404"/>
        <v>-7.66666785981275+0.0303956042448956i</v>
      </c>
      <c r="E2729" t="str">
        <f t="shared" si="1405"/>
        <v>7.99805738070674-0.124648227329329i</v>
      </c>
      <c r="F2729" t="str">
        <f t="shared" si="1406"/>
        <v>0.999200833284931+0.000012444907752865i</v>
      </c>
      <c r="G2729">
        <f t="shared" si="1401"/>
        <v>1</v>
      </c>
      <c r="H2729" t="str">
        <f t="shared" si="1407"/>
        <v>11.7218999144198+0.605244669510859i</v>
      </c>
      <c r="I2729" t="str">
        <f t="shared" si="1408"/>
        <v>3121.95769950486i</v>
      </c>
      <c r="J2729" t="str">
        <f t="shared" si="1402"/>
        <v>-13192.0246661808+682.984442005278i</v>
      </c>
      <c r="K2729" t="str">
        <f t="shared" si="1409"/>
        <v>0.0122194706508939-0.236022299074595i</v>
      </c>
      <c r="L2729" t="str">
        <f t="shared" si="1410"/>
        <v>0.00157904393770027-0.0258573063903692i</v>
      </c>
      <c r="M2729" t="str">
        <f t="shared" si="1411"/>
        <v>0.0137985145885942-0.261879605464964i</v>
      </c>
      <c r="N2729" t="str">
        <f t="shared" si="1412"/>
        <v>-5.85748633336096i</v>
      </c>
      <c r="O2729" t="str">
        <f t="shared" si="1413"/>
        <v>0.91075030899565+0.412957473191039i</v>
      </c>
      <c r="P2729" t="str">
        <f t="shared" si="1414"/>
        <v>0.08924969100435-0.412957473191039i</v>
      </c>
      <c r="Q2729" t="str">
        <f t="shared" si="1415"/>
        <v>-0.08924969100435+6.270443806552i</v>
      </c>
      <c r="R2729" t="str">
        <f t="shared" si="1416"/>
        <v>-0.0660469833874224-0.0132933203321518i</v>
      </c>
      <c r="S2729" t="str">
        <f t="shared" si="1417"/>
        <v>0.617605462085551i</v>
      </c>
      <c r="T2729" t="str">
        <f t="shared" si="1418"/>
        <v>0.00821002724638986-0.0407909776943457i</v>
      </c>
      <c r="U2729" t="e">
        <f t="shared" si="1419"/>
        <v>#DIV/0!</v>
      </c>
      <c r="V2729" t="str">
        <f t="shared" si="1420"/>
        <v>1.33333333333333E-06-0.000133463264647292i</v>
      </c>
      <c r="W2729" t="e">
        <f t="shared" si="1421"/>
        <v>#DIV/0!</v>
      </c>
      <c r="X2729" t="e">
        <f t="shared" si="1422"/>
        <v>#DIV/0!</v>
      </c>
      <c r="Y2729" t="str">
        <f t="shared" si="1423"/>
        <v>0.00083+0.799221171073243i</v>
      </c>
      <c r="Z2729" t="e">
        <f t="shared" si="1424"/>
        <v>#DIV/0!</v>
      </c>
      <c r="AA2729" t="e">
        <f t="shared" si="1425"/>
        <v>#DIV/0!</v>
      </c>
      <c r="AB2729" t="str">
        <f t="shared" si="1426"/>
        <v>0.0506249739481128-0.251526836771747i</v>
      </c>
      <c r="AC2729" t="str">
        <f t="shared" si="1427"/>
        <v>0.934828800663935-0.0167283449308238i</v>
      </c>
      <c r="AD2729" t="str">
        <f t="shared" si="1428"/>
        <v>0.058950139421584-0.268007038644769i</v>
      </c>
      <c r="AE2729" t="e">
        <f t="shared" si="1429"/>
        <v>#DIV/0!</v>
      </c>
      <c r="AF2729" t="str">
        <f t="shared" si="1430"/>
        <v>-19.3885677742326-0.574849065265963i</v>
      </c>
      <c r="AG2729" t="e">
        <f t="shared" si="1431"/>
        <v>#DIV/0!</v>
      </c>
      <c r="AH2729" t="e">
        <f t="shared" si="1432"/>
        <v>#DIV/0!</v>
      </c>
      <c r="AI2729" t="e">
        <f t="shared" si="1433"/>
        <v>#DIV/0!</v>
      </c>
      <c r="AJ2729" t="e">
        <f t="shared" si="1434"/>
        <v>#DIV/0!</v>
      </c>
      <c r="AK2729"/>
      <c r="AL2729"/>
      <c r="AM2729"/>
      <c r="AN2729"/>
    </row>
    <row r="2730" spans="1:40" x14ac:dyDescent="0.25">
      <c r="A2730"/>
      <c r="B2730">
        <f t="shared" si="1435"/>
        <v>796000</v>
      </c>
      <c r="C2730" s="186" t="str">
        <f t="shared" si="1403"/>
        <v>-1.5523696691666E-07+0.00395966332337538i</v>
      </c>
      <c r="D2730" s="158" t="str">
        <f t="shared" si="1404"/>
        <v>-7.66666785681677+0.0303574188125446i</v>
      </c>
      <c r="E2730" t="str">
        <f t="shared" si="1405"/>
        <v>7.99805249173099-0.124804941262771i</v>
      </c>
      <c r="F2730" t="str">
        <f t="shared" si="1406"/>
        <v>0.99920083377266+0.0000124605541202779i</v>
      </c>
      <c r="G2730">
        <f t="shared" si="1401"/>
        <v>1</v>
      </c>
      <c r="H2730" t="str">
        <f t="shared" si="1407"/>
        <v>11.7219841633351+0.604488991056282i</v>
      </c>
      <c r="I2730" t="str">
        <f t="shared" si="1408"/>
        <v>3125.88469032184i</v>
      </c>
      <c r="J2730" t="str">
        <f t="shared" si="1402"/>
        <v>-13225.2355395543+683.843541932329i</v>
      </c>
      <c r="K2730" t="str">
        <f t="shared" si="1409"/>
        <v>0.0121888649379321-0.235727326324474i</v>
      </c>
      <c r="L2730" t="str">
        <f t="shared" si="1410"/>
        <v>0.00157509367726621-0.0258250632670276i</v>
      </c>
      <c r="M2730" t="str">
        <f t="shared" si="1411"/>
        <v>0.0137639586151983-0.261552389591502i</v>
      </c>
      <c r="N2730" t="str">
        <f t="shared" si="1412"/>
        <v>-5.86485424069852i</v>
      </c>
      <c r="O2730" t="str">
        <f t="shared" si="1413"/>
        <v>0.913768193453335+0.406236001153305i</v>
      </c>
      <c r="P2730" t="str">
        <f t="shared" si="1414"/>
        <v>0.086231806546665-0.406236001153305i</v>
      </c>
      <c r="Q2730" t="str">
        <f t="shared" si="1415"/>
        <v>-0.086231806546665+6.27109024185182i</v>
      </c>
      <c r="R2730" t="str">
        <f t="shared" si="1416"/>
        <v>-0.0649559663162328-0.0128574989540291i</v>
      </c>
      <c r="S2730" t="str">
        <f t="shared" si="1417"/>
        <v>0.61838232430201i</v>
      </c>
      <c r="T2730" t="str">
        <f t="shared" si="1418"/>
        <v>0.00795085008790318-0.0401676214279151i</v>
      </c>
      <c r="U2730" t="e">
        <f t="shared" si="1419"/>
        <v>#DIV/0!</v>
      </c>
      <c r="V2730" t="str">
        <f t="shared" si="1420"/>
        <v>1.33333333333333E-06-0.000133295597229393i</v>
      </c>
      <c r="W2730" t="e">
        <f t="shared" si="1421"/>
        <v>#DIV/0!</v>
      </c>
      <c r="X2730" t="e">
        <f t="shared" si="1422"/>
        <v>#DIV/0!</v>
      </c>
      <c r="Y2730" t="str">
        <f t="shared" si="1423"/>
        <v>0.00083+0.800226480722392i</v>
      </c>
      <c r="Z2730" t="e">
        <f t="shared" si="1424"/>
        <v>#DIV/0!</v>
      </c>
      <c r="AA2730" t="e">
        <f t="shared" si="1425"/>
        <v>#DIV/0!</v>
      </c>
      <c r="AB2730" t="str">
        <f t="shared" si="1426"/>
        <v>0.0490268261585176-0.247683074284562i</v>
      </c>
      <c r="AC2730" t="str">
        <f t="shared" si="1427"/>
        <v>0.935892703265784-0.0162321831199852i</v>
      </c>
      <c r="AD2730" t="str">
        <f t="shared" si="1428"/>
        <v>0.0569580482857014-0.263661122641058i</v>
      </c>
      <c r="AE2730" t="e">
        <f t="shared" si="1429"/>
        <v>#DIV/0!</v>
      </c>
      <c r="AF2730" t="str">
        <f t="shared" si="1430"/>
        <v>-19.3886520201519-0.574131572243737i</v>
      </c>
      <c r="AG2730" t="e">
        <f t="shared" si="1431"/>
        <v>#DIV/0!</v>
      </c>
      <c r="AH2730" t="e">
        <f t="shared" si="1432"/>
        <v>#DIV/0!</v>
      </c>
      <c r="AI2730" t="e">
        <f t="shared" si="1433"/>
        <v>#DIV/0!</v>
      </c>
      <c r="AJ2730" t="e">
        <f t="shared" si="1434"/>
        <v>#DIV/0!</v>
      </c>
      <c r="AK2730"/>
      <c r="AL2730"/>
      <c r="AM2730"/>
      <c r="AN2730"/>
    </row>
    <row r="2731" spans="1:40" x14ac:dyDescent="0.25">
      <c r="A2731"/>
      <c r="B2731">
        <f t="shared" si="1435"/>
        <v>797000</v>
      </c>
      <c r="C2731" s="186" t="str">
        <f t="shared" si="1403"/>
        <v>-1.54847658062537E-07+0.00395469511344913i</v>
      </c>
      <c r="D2731" s="158" t="str">
        <f t="shared" si="1404"/>
        <v>-7.66666785383206+0.03031932920311i</v>
      </c>
      <c r="E2731" t="str">
        <f t="shared" si="1405"/>
        <v>7.99804759661544-0.124961654908603i</v>
      </c>
      <c r="F2731" t="str">
        <f t="shared" si="1406"/>
        <v>0.999200834260997+0.0000124762004590215i</v>
      </c>
      <c r="G2731">
        <f t="shared" si="1401"/>
        <v>1</v>
      </c>
      <c r="H2731" t="str">
        <f t="shared" si="1407"/>
        <v>11.7220680966237+0.603735191401136i</v>
      </c>
      <c r="I2731" t="str">
        <f t="shared" si="1408"/>
        <v>3129.81168113883i</v>
      </c>
      <c r="J2731" t="str">
        <f t="shared" si="1402"/>
        <v>-13258.4881613545+684.70264185938i</v>
      </c>
      <c r="K2731" t="str">
        <f t="shared" si="1409"/>
        <v>0.012158373970659-0.235433088024232i</v>
      </c>
      <c r="L2731" t="str">
        <f t="shared" si="1410"/>
        <v>0.00157115820344583-0.025792900154194i</v>
      </c>
      <c r="M2731" t="str">
        <f t="shared" si="1411"/>
        <v>0.0137295321741048-0.261225988178426i</v>
      </c>
      <c r="N2731" t="str">
        <f t="shared" si="1412"/>
        <v>-5.87222214803608i</v>
      </c>
      <c r="O2731" t="str">
        <f t="shared" si="1413"/>
        <v>0.916736473261787+0.399492476263998i</v>
      </c>
      <c r="P2731" t="str">
        <f t="shared" si="1414"/>
        <v>0.083263526738213-0.399492476263998i</v>
      </c>
      <c r="Q2731" t="str">
        <f t="shared" si="1415"/>
        <v>-0.083263526738213+6.27171462430008i</v>
      </c>
      <c r="R2731" t="str">
        <f t="shared" si="1416"/>
        <v>-0.0638624867121459-0.0124281979550347i</v>
      </c>
      <c r="S2731" t="str">
        <f t="shared" si="1417"/>
        <v>0.619159186518472i</v>
      </c>
      <c r="T2731" t="str">
        <f t="shared" si="1418"/>
        <v>0.00769503293572982-0.039541045321739i</v>
      </c>
      <c r="U2731" t="e">
        <f t="shared" si="1419"/>
        <v>#DIV/0!</v>
      </c>
      <c r="V2731" t="str">
        <f t="shared" si="1420"/>
        <v>1.33333333333333E-06-0.000133128350557838i</v>
      </c>
      <c r="W2731" t="e">
        <f t="shared" si="1421"/>
        <v>#DIV/0!</v>
      </c>
      <c r="X2731" t="e">
        <f t="shared" si="1422"/>
        <v>#DIV/0!</v>
      </c>
      <c r="Y2731" t="str">
        <f t="shared" si="1423"/>
        <v>0.00083+0.801231790371541i</v>
      </c>
      <c r="Z2731" t="e">
        <f t="shared" si="1424"/>
        <v>#DIV/0!</v>
      </c>
      <c r="AA2731" t="e">
        <f t="shared" si="1425"/>
        <v>#DIV/0!</v>
      </c>
      <c r="AB2731" t="str">
        <f t="shared" si="1426"/>
        <v>0.0474493969642416-0.243819457502337i</v>
      </c>
      <c r="AC2731" t="str">
        <f t="shared" si="1427"/>
        <v>0.936959479299087-0.0157425426969055i</v>
      </c>
      <c r="AD2731" t="str">
        <f t="shared" si="1428"/>
        <v>0.0549985780758933-0.259300050222508i</v>
      </c>
      <c r="AE2731" t="e">
        <f t="shared" si="1429"/>
        <v>#DIV/0!</v>
      </c>
      <c r="AF2731" t="str">
        <f t="shared" si="1430"/>
        <v>-19.3887359504558-0.573415862198026i</v>
      </c>
      <c r="AG2731" t="e">
        <f t="shared" si="1431"/>
        <v>#DIV/0!</v>
      </c>
      <c r="AH2731" t="e">
        <f t="shared" si="1432"/>
        <v>#DIV/0!</v>
      </c>
      <c r="AI2731" t="e">
        <f t="shared" si="1433"/>
        <v>#DIV/0!</v>
      </c>
      <c r="AJ2731" t="e">
        <f t="shared" si="1434"/>
        <v>#DIV/0!</v>
      </c>
      <c r="AK2731"/>
      <c r="AL2731"/>
      <c r="AM2731"/>
      <c r="AN2731"/>
    </row>
    <row r="2732" spans="1:40" x14ac:dyDescent="0.25">
      <c r="A2732"/>
      <c r="B2732">
        <f t="shared" si="1435"/>
        <v>798000</v>
      </c>
      <c r="C2732" s="186" t="str">
        <f t="shared" si="1403"/>
        <v>-1.54459811858316E-07+0.00394973935517676i</v>
      </c>
      <c r="D2732" s="158" t="str">
        <f t="shared" si="1404"/>
        <v>-7.66666785085855+0.0302813350563552i</v>
      </c>
      <c r="E2732" t="str">
        <f t="shared" si="1405"/>
        <v>7.99804269536011-0.125118368266463i</v>
      </c>
      <c r="F2732" t="str">
        <f t="shared" si="1406"/>
        <v>0.999200834749943+0.0000124918467690597i</v>
      </c>
      <c r="G2732">
        <f t="shared" si="1401"/>
        <v>1</v>
      </c>
      <c r="H2732" t="str">
        <f t="shared" si="1407"/>
        <v>11.7221517158588+0.602983263569418i</v>
      </c>
      <c r="I2732" t="str">
        <f t="shared" si="1408"/>
        <v>3133.73867195582i</v>
      </c>
      <c r="J2732" t="str">
        <f t="shared" si="1402"/>
        <v>-13291.7825315812+685.561741786431i</v>
      </c>
      <c r="K2732" t="str">
        <f t="shared" si="1409"/>
        <v>0.0121279971766712-0.235139581441467i</v>
      </c>
      <c r="L2732" t="str">
        <f t="shared" si="1410"/>
        <v>0.00156723744262327-0.0257608167555559i</v>
      </c>
      <c r="M2732" t="str">
        <f t="shared" si="1411"/>
        <v>0.0136952346192945-0.260900398197023i</v>
      </c>
      <c r="N2732" t="str">
        <f t="shared" si="1412"/>
        <v>-5.87959005537364i</v>
      </c>
      <c r="O2732" t="str">
        <f t="shared" si="1413"/>
        <v>0.919654987285523+0.392727264600847i</v>
      </c>
      <c r="P2732" t="str">
        <f t="shared" si="1414"/>
        <v>0.080345012714477-0.392727264600847i</v>
      </c>
      <c r="Q2732" t="str">
        <f t="shared" si="1415"/>
        <v>-0.080345012714477+6.27231731997449i</v>
      </c>
      <c r="R2732" t="str">
        <f t="shared" si="1416"/>
        <v>-0.0627665698434965-0.0120054563602122i</v>
      </c>
      <c r="S2732" t="str">
        <f t="shared" si="1417"/>
        <v>0.619936048734931i</v>
      </c>
      <c r="T2732" t="str">
        <f t="shared" si="1418"/>
        <v>0.0074426151792096-0.0389112593014223i</v>
      </c>
      <c r="U2732" t="e">
        <f t="shared" si="1419"/>
        <v>#DIV/0!</v>
      </c>
      <c r="V2732" t="str">
        <f t="shared" si="1420"/>
        <v>1.33333333333333E-06-0.000132961523050873i</v>
      </c>
      <c r="W2732" t="e">
        <f t="shared" si="1421"/>
        <v>#DIV/0!</v>
      </c>
      <c r="X2732" t="e">
        <f t="shared" si="1422"/>
        <v>#DIV/0!</v>
      </c>
      <c r="Y2732" t="str">
        <f t="shared" si="1423"/>
        <v>0.00083+0.802237100020689i</v>
      </c>
      <c r="Z2732" t="e">
        <f t="shared" si="1424"/>
        <v>#DIV/0!</v>
      </c>
      <c r="AA2732" t="e">
        <f t="shared" si="1425"/>
        <v>#DIV/0!</v>
      </c>
      <c r="AB2732" t="str">
        <f t="shared" si="1426"/>
        <v>0.0458929292492902-0.239936047628705i</v>
      </c>
      <c r="AC2732" t="str">
        <f t="shared" si="1427"/>
        <v>0.938029104065287-0.015259463981469i</v>
      </c>
      <c r="AD2732" t="str">
        <f t="shared" si="1428"/>
        <v>0.053071843658723-0.25492407293721i</v>
      </c>
      <c r="AE2732" t="e">
        <f t="shared" si="1429"/>
        <v>#DIV/0!</v>
      </c>
      <c r="AF2732" t="str">
        <f t="shared" si="1430"/>
        <v>-19.3888195667174-0.572701928513063i</v>
      </c>
      <c r="AG2732" t="e">
        <f t="shared" si="1431"/>
        <v>#DIV/0!</v>
      </c>
      <c r="AH2732" t="e">
        <f t="shared" si="1432"/>
        <v>#DIV/0!</v>
      </c>
      <c r="AI2732" t="e">
        <f t="shared" si="1433"/>
        <v>#DIV/0!</v>
      </c>
      <c r="AJ2732" t="e">
        <f t="shared" si="1434"/>
        <v>#DIV/0!</v>
      </c>
      <c r="AK2732"/>
      <c r="AL2732"/>
      <c r="AM2732"/>
      <c r="AN2732"/>
    </row>
    <row r="2733" spans="1:40" x14ac:dyDescent="0.25">
      <c r="A2733"/>
      <c r="B2733">
        <f t="shared" si="1435"/>
        <v>799000</v>
      </c>
      <c r="C2733" s="186" t="str">
        <f t="shared" si="1403"/>
        <v>-1.54073420986182E-07+0.00394479600180615i</v>
      </c>
      <c r="D2733" s="158" t="str">
        <f t="shared" si="1404"/>
        <v>-7.66666784789622+0.0302434360138472i</v>
      </c>
      <c r="E2733" t="str">
        <f t="shared" si="1405"/>
        <v>7.99803778796502-0.125275081335991i</v>
      </c>
      <c r="F2733" t="str">
        <f t="shared" si="1406"/>
        <v>0.999200835239508+0.000012507493050357i</v>
      </c>
      <c r="G2733">
        <f t="shared" si="1401"/>
        <v>1</v>
      </c>
      <c r="H2733" t="str">
        <f t="shared" si="1407"/>
        <v>11.7222350226035+0.602233200619496i</v>
      </c>
      <c r="I2733" t="str">
        <f t="shared" si="1408"/>
        <v>3137.66566277281i</v>
      </c>
      <c r="J2733" t="str">
        <f t="shared" si="1402"/>
        <v>-13325.1186502346+686.420841713481i</v>
      </c>
      <c r="K2733" t="str">
        <f t="shared" si="1409"/>
        <v>0.0120977339871261-0.234846803857273i</v>
      </c>
      <c r="L2733" t="str">
        <f t="shared" si="1410"/>
        <v>0.0015633313216397-0.0257288127762564i</v>
      </c>
      <c r="M2733" t="str">
        <f t="shared" si="1411"/>
        <v>0.0136610653087658-0.260575616633529i</v>
      </c>
      <c r="N2733" t="str">
        <f t="shared" si="1412"/>
        <v>-5.8869579627112i</v>
      </c>
      <c r="O2733" t="str">
        <f t="shared" si="1413"/>
        <v>0.922523577090638+0.385940733418869i</v>
      </c>
      <c r="P2733" t="str">
        <f t="shared" si="1414"/>
        <v>0.077476422909362-0.385940733418869i</v>
      </c>
      <c r="Q2733" t="str">
        <f t="shared" si="1415"/>
        <v>-0.077476422909362+6.27289869613007i</v>
      </c>
      <c r="R2733" t="str">
        <f t="shared" si="1416"/>
        <v>-0.0616682415410661-0.0115893132775282i</v>
      </c>
      <c r="S2733" t="str">
        <f t="shared" si="1417"/>
        <v>0.62071291095139i</v>
      </c>
      <c r="T2733" t="str">
        <f t="shared" si="1418"/>
        <v>0.00719363638042212-0.0382782737202086i</v>
      </c>
      <c r="U2733" t="e">
        <f t="shared" si="1419"/>
        <v>#DIV/0!</v>
      </c>
      <c r="V2733" t="str">
        <f t="shared" si="1420"/>
        <v>1.33333333333333E-06-0.000132795113134665i</v>
      </c>
      <c r="W2733" t="e">
        <f t="shared" si="1421"/>
        <v>#DIV/0!</v>
      </c>
      <c r="X2733" t="e">
        <f t="shared" si="1422"/>
        <v>#DIV/0!</v>
      </c>
      <c r="Y2733" t="str">
        <f t="shared" si="1423"/>
        <v>0.00083+0.803242409669838i</v>
      </c>
      <c r="Z2733" t="e">
        <f t="shared" si="1424"/>
        <v>#DIV/0!</v>
      </c>
      <c r="AA2733" t="e">
        <f t="shared" si="1425"/>
        <v>#DIV/0!</v>
      </c>
      <c r="AB2733" t="str">
        <f t="shared" si="1426"/>
        <v>0.0443576669628233-0.23603290850422i</v>
      </c>
      <c r="AC2733" t="str">
        <f t="shared" si="1427"/>
        <v>0.939101552306031-0.0147829873993565i</v>
      </c>
      <c r="AD2733" t="str">
        <f t="shared" si="1428"/>
        <v>0.0511779578880426-0.2505334431829i</v>
      </c>
      <c r="AE2733" t="e">
        <f t="shared" si="1429"/>
        <v>#DIV/0!</v>
      </c>
      <c r="AF2733" t="str">
        <f t="shared" si="1430"/>
        <v>-19.3889028704997-0.571989764605649i</v>
      </c>
      <c r="AG2733" t="e">
        <f t="shared" si="1431"/>
        <v>#DIV/0!</v>
      </c>
      <c r="AH2733" t="e">
        <f t="shared" si="1432"/>
        <v>#DIV/0!</v>
      </c>
      <c r="AI2733" t="e">
        <f t="shared" si="1433"/>
        <v>#DIV/0!</v>
      </c>
      <c r="AJ2733" t="e">
        <f t="shared" si="1434"/>
        <v>#DIV/0!</v>
      </c>
      <c r="AK2733"/>
      <c r="AL2733"/>
      <c r="AM2733"/>
      <c r="AN2733"/>
    </row>
    <row r="2734" spans="1:40" x14ac:dyDescent="0.25">
      <c r="A2734"/>
      <c r="B2734">
        <f t="shared" si="1435"/>
        <v>800000</v>
      </c>
      <c r="C2734" s="186" t="str">
        <f t="shared" si="1403"/>
        <v>-1.53688478174023E-07+0.00393986500681891i</v>
      </c>
      <c r="D2734" s="158" t="str">
        <f t="shared" si="1404"/>
        <v>-7.66666784494502+0.030205631718945i</v>
      </c>
      <c r="E2734" t="str">
        <f t="shared" si="1405"/>
        <v>7.9980328744302-0.125431794116826i</v>
      </c>
      <c r="F2734" t="str">
        <f t="shared" si="1406"/>
        <v>0.999200835729691+0.0000125231393028772i</v>
      </c>
      <c r="G2734">
        <f t="shared" si="1401"/>
        <v>1</v>
      </c>
      <c r="H2734" t="str">
        <f t="shared" si="1407"/>
        <v>11.7223180184114+0.601484995643925i</v>
      </c>
      <c r="I2734" t="str">
        <f t="shared" si="1408"/>
        <v>3141.59265358979i</v>
      </c>
      <c r="J2734" t="str">
        <f t="shared" si="1402"/>
        <v>-13358.4965173146+687.279941640532i</v>
      </c>
      <c r="K2734" t="str">
        <f t="shared" si="1409"/>
        <v>0.012067583836717-0.234554752566168i</v>
      </c>
      <c r="L2734" t="str">
        <f t="shared" si="1410"/>
        <v>0.0015594397677898-0.0256968879228848i</v>
      </c>
      <c r="M2734" t="str">
        <f t="shared" si="1411"/>
        <v>0.0136270236045068-0.260251640489053i</v>
      </c>
      <c r="N2734" t="str">
        <f t="shared" si="1412"/>
        <v>-5.89432587004876i</v>
      </c>
      <c r="O2734" t="str">
        <f t="shared" si="1413"/>
        <v>0.9253420869534+0.379133251130425i</v>
      </c>
      <c r="P2734" t="str">
        <f t="shared" si="1414"/>
        <v>0.0746579130466-0.379133251130425i</v>
      </c>
      <c r="Q2734" t="str">
        <f t="shared" si="1415"/>
        <v>-0.0746579130466+6.27345912117919i</v>
      </c>
      <c r="R2734" t="str">
        <f t="shared" si="1416"/>
        <v>-0.0605675282035593-0.0111798078919096i</v>
      </c>
      <c r="S2734" t="str">
        <f t="shared" si="1417"/>
        <v>0.621489773167851i</v>
      </c>
      <c r="T2734" t="str">
        <f t="shared" si="1418"/>
        <v>0.00694813627080305-0.0376420993645675i</v>
      </c>
      <c r="U2734" t="e">
        <f t="shared" si="1419"/>
        <v>#DIV/0!</v>
      </c>
      <c r="V2734" t="str">
        <f t="shared" si="1420"/>
        <v>1.33333333333333E-06-0.000132629119243246i</v>
      </c>
      <c r="W2734" t="e">
        <f t="shared" si="1421"/>
        <v>#DIV/0!</v>
      </c>
      <c r="X2734" t="e">
        <f t="shared" si="1422"/>
        <v>#DIV/0!</v>
      </c>
      <c r="Y2734" t="str">
        <f t="shared" si="1423"/>
        <v>0.00083+0.804247719318987i</v>
      </c>
      <c r="Z2734" t="e">
        <f t="shared" si="1424"/>
        <v>#DIV/0!</v>
      </c>
      <c r="AA2734" t="e">
        <f t="shared" si="1425"/>
        <v>#DIV/0!</v>
      </c>
      <c r="AB2734" t="str">
        <f t="shared" si="1426"/>
        <v>0.0428438550982903-0.23211010664081i</v>
      </c>
      <c r="AC2734" t="str">
        <f t="shared" si="1427"/>
        <v>0.940176798197373-0.0143131534762442i</v>
      </c>
      <c r="AD2734" t="str">
        <f t="shared" si="1428"/>
        <v>0.0493170315991167-0.246128414189987i</v>
      </c>
      <c r="AE2734" t="e">
        <f t="shared" si="1429"/>
        <v>#DIV/0!</v>
      </c>
      <c r="AF2734" t="str">
        <f t="shared" si="1430"/>
        <v>-19.3889858633564-0.57127936392498i</v>
      </c>
      <c r="AG2734" t="e">
        <f t="shared" si="1431"/>
        <v>#DIV/0!</v>
      </c>
      <c r="AH2734" t="e">
        <f t="shared" si="1432"/>
        <v>#DIV/0!</v>
      </c>
      <c r="AI2734" t="e">
        <f t="shared" si="1433"/>
        <v>#DIV/0!</v>
      </c>
      <c r="AJ2734" t="e">
        <f t="shared" si="1434"/>
        <v>#DIV/0!</v>
      </c>
      <c r="AK2734"/>
      <c r="AL2734"/>
      <c r="AM2734"/>
      <c r="AN2734"/>
    </row>
    <row r="2735" spans="1:40" x14ac:dyDescent="0.25">
      <c r="A2735"/>
      <c r="B2735">
        <f t="shared" si="1435"/>
        <v>801000</v>
      </c>
      <c r="C2735" s="186" t="str">
        <f t="shared" si="1403"/>
        <v>-1.53304976195094E-07+0.00393494632392896i</v>
      </c>
      <c r="D2735" s="158" t="str">
        <f t="shared" si="1404"/>
        <v>-7.66666784200485+0.0301679218167887i</v>
      </c>
      <c r="E2735" t="str">
        <f t="shared" si="1405"/>
        <v>7.99802795475567-0.125588506608607i</v>
      </c>
      <c r="F2735" t="str">
        <f t="shared" si="1406"/>
        <v>0.999200836220472+0.000012538785526584i</v>
      </c>
      <c r="G2735">
        <f t="shared" si="1401"/>
        <v>1</v>
      </c>
      <c r="H2735" t="str">
        <f t="shared" si="1407"/>
        <v>11.7224007048264+0.6007386417692i</v>
      </c>
      <c r="I2735" t="str">
        <f t="shared" si="1408"/>
        <v>3145.51964440678i</v>
      </c>
      <c r="J2735" t="str">
        <f t="shared" si="1402"/>
        <v>-13391.9161328211+688.139041567582i</v>
      </c>
      <c r="K2735" t="str">
        <f t="shared" si="1409"/>
        <v>0.0120375461636463-0.234263424876006i</v>
      </c>
      <c r="L2735" t="str">
        <f t="shared" si="1410"/>
        <v>0.00155556270881855-0.025665041903469i</v>
      </c>
      <c r="M2735" t="str">
        <f t="shared" si="1411"/>
        <v>0.0135931088724648-0.259928466779475i</v>
      </c>
      <c r="N2735" t="str">
        <f t="shared" si="1412"/>
        <v>-5.90169377738632i</v>
      </c>
      <c r="O2735" t="str">
        <f t="shared" si="1413"/>
        <v>0.928110363868712+0.372305187285226i</v>
      </c>
      <c r="P2735" t="str">
        <f t="shared" si="1414"/>
        <v>0.071889636131288-0.372305187285226i</v>
      </c>
      <c r="Q2735" t="str">
        <f t="shared" si="1415"/>
        <v>-0.071889636131288+6.27399896467155i</v>
      </c>
      <c r="R2735" t="str">
        <f t="shared" si="1416"/>
        <v>-0.0594644568030574-0.0107769794591465i</v>
      </c>
      <c r="S2735" t="str">
        <f t="shared" si="1417"/>
        <v>0.62226663538431i</v>
      </c>
      <c r="T2735" t="str">
        <f t="shared" si="1418"/>
        <v>0.00670615474764891-0.0370027474597942i</v>
      </c>
      <c r="U2735" t="e">
        <f t="shared" si="1419"/>
        <v>#DIV/0!</v>
      </c>
      <c r="V2735" t="str">
        <f t="shared" si="1420"/>
        <v>1.33333333333333E-06-0.000132463539818473i</v>
      </c>
      <c r="W2735" t="e">
        <f t="shared" si="1421"/>
        <v>#DIV/0!</v>
      </c>
      <c r="X2735" t="e">
        <f t="shared" si="1422"/>
        <v>#DIV/0!</v>
      </c>
      <c r="Y2735" t="str">
        <f t="shared" si="1423"/>
        <v>0.00083+0.805253028968136i</v>
      </c>
      <c r="Z2735" t="e">
        <f t="shared" si="1424"/>
        <v>#DIV/0!</v>
      </c>
      <c r="AA2735" t="e">
        <f t="shared" si="1425"/>
        <v>#DIV/0!</v>
      </c>
      <c r="AB2735" t="str">
        <f t="shared" si="1426"/>
        <v>0.041351739671878-0.228167711256305i</v>
      </c>
      <c r="AC2735" t="str">
        <f t="shared" si="1427"/>
        <v>0.941254815343992-0.0138500028318633i</v>
      </c>
      <c r="AD2735" t="str">
        <f t="shared" si="1428"/>
        <v>0.0474891736028917-0.241709240004553i</v>
      </c>
      <c r="AE2735" t="e">
        <f t="shared" si="1429"/>
        <v>#DIV/0!</v>
      </c>
      <c r="AF2735" t="str">
        <f t="shared" si="1430"/>
        <v>-19.3890685468313-0.570570719952411i</v>
      </c>
      <c r="AG2735" t="e">
        <f t="shared" si="1431"/>
        <v>#DIV/0!</v>
      </c>
      <c r="AH2735" t="e">
        <f t="shared" si="1432"/>
        <v>#DIV/0!</v>
      </c>
      <c r="AI2735" t="e">
        <f t="shared" si="1433"/>
        <v>#DIV/0!</v>
      </c>
      <c r="AJ2735" t="e">
        <f t="shared" si="1434"/>
        <v>#DIV/0!</v>
      </c>
      <c r="AK2735"/>
      <c r="AL2735"/>
      <c r="AM2735"/>
      <c r="AN2735"/>
    </row>
    <row r="2736" spans="1:40" x14ac:dyDescent="0.25">
      <c r="A2736"/>
      <c r="B2736">
        <f t="shared" si="1435"/>
        <v>802000</v>
      </c>
      <c r="C2736" s="186" t="str">
        <f t="shared" si="1403"/>
        <v>-1.52922907867675E-07+0.00393003990708107i</v>
      </c>
      <c r="D2736" s="158" t="str">
        <f t="shared" si="1404"/>
        <v>-7.66666783907565+0.0301303059542882i</v>
      </c>
      <c r="E2736" t="str">
        <f t="shared" si="1405"/>
        <v>7.99802302894145-0.125745218810973i</v>
      </c>
      <c r="F2736" t="str">
        <f t="shared" si="1406"/>
        <v>0.999200836711882+0.000012554431721442i</v>
      </c>
      <c r="G2736">
        <f t="shared" si="1401"/>
        <v>1</v>
      </c>
      <c r="H2736" t="str">
        <f t="shared" si="1407"/>
        <v>11.7224830833828+0.599994132155589i</v>
      </c>
      <c r="I2736" t="str">
        <f t="shared" si="1408"/>
        <v>3149.44663522377i</v>
      </c>
      <c r="J2736" t="str">
        <f t="shared" si="1402"/>
        <v>-13425.3774967544+688.998141494633i</v>
      </c>
      <c r="K2736" t="str">
        <f t="shared" si="1409"/>
        <v>0.0120076204095986-0.233972818107883i</v>
      </c>
      <c r="L2736" t="str">
        <f t="shared" si="1410"/>
        <v>0.00155170007291776-0.0256332744274655i</v>
      </c>
      <c r="M2736" t="str">
        <f t="shared" si="1411"/>
        <v>0.0135593204825164-0.259606092535348i</v>
      </c>
      <c r="N2736" t="str">
        <f t="shared" si="1412"/>
        <v>-5.90906168472388i</v>
      </c>
      <c r="O2736" t="str">
        <f t="shared" si="1413"/>
        <v>0.93082825755841+0.365456912550268i</v>
      </c>
      <c r="P2736" t="str">
        <f t="shared" si="1414"/>
        <v>0.06917174244159-0.365456912550268i</v>
      </c>
      <c r="Q2736" t="str">
        <f t="shared" si="1415"/>
        <v>-0.06917174244159+6.27451859727415i</v>
      </c>
      <c r="R2736" t="str">
        <f t="shared" si="1416"/>
        <v>-0.0583590548904451-0.0103808672996635i</v>
      </c>
      <c r="S2736" t="str">
        <f t="shared" si="1417"/>
        <v>0.62304349760077i</v>
      </c>
      <c r="T2736" t="str">
        <f t="shared" si="1418"/>
        <v>0.00646773187051181-0.0363602296756182i</v>
      </c>
      <c r="U2736" t="e">
        <f t="shared" si="1419"/>
        <v>#DIV/0!</v>
      </c>
      <c r="V2736" t="str">
        <f t="shared" si="1420"/>
        <v>1.33333333333333E-06-0.000132298373309971i</v>
      </c>
      <c r="W2736" t="e">
        <f t="shared" si="1421"/>
        <v>#DIV/0!</v>
      </c>
      <c r="X2736" t="e">
        <f t="shared" si="1422"/>
        <v>#DIV/0!</v>
      </c>
      <c r="Y2736" t="str">
        <f t="shared" si="1423"/>
        <v>0.00083+0.806258338617284i</v>
      </c>
      <c r="Z2736" t="e">
        <f t="shared" si="1424"/>
        <v>#DIV/0!</v>
      </c>
      <c r="AA2736" t="e">
        <f t="shared" si="1425"/>
        <v>#DIV/0!</v>
      </c>
      <c r="AB2736" t="str">
        <f t="shared" si="1426"/>
        <v>0.0398815677002798-0.224205794309024i</v>
      </c>
      <c r="AC2736" t="str">
        <f t="shared" si="1427"/>
        <v>0.942335576773444-0.0133935761739268i</v>
      </c>
      <c r="AD2736" t="str">
        <f t="shared" si="1428"/>
        <v>0.0456944906804313-0.237276175471324i</v>
      </c>
      <c r="AE2736" t="e">
        <f t="shared" si="1429"/>
        <v>#DIV/0!</v>
      </c>
      <c r="AF2736" t="str">
        <f t="shared" si="1430"/>
        <v>-19.3891509224584-0.569863826201301i</v>
      </c>
      <c r="AG2736" t="e">
        <f t="shared" si="1431"/>
        <v>#DIV/0!</v>
      </c>
      <c r="AH2736" t="e">
        <f t="shared" si="1432"/>
        <v>#DIV/0!</v>
      </c>
      <c r="AI2736" t="e">
        <f t="shared" si="1433"/>
        <v>#DIV/0!</v>
      </c>
      <c r="AJ2736" t="e">
        <f t="shared" si="1434"/>
        <v>#DIV/0!</v>
      </c>
      <c r="AK2736"/>
      <c r="AL2736"/>
      <c r="AM2736"/>
      <c r="AN2736"/>
    </row>
    <row r="2737" spans="1:40" x14ac:dyDescent="0.25">
      <c r="A2737"/>
      <c r="B2737">
        <f t="shared" si="1435"/>
        <v>803000</v>
      </c>
      <c r="C2737" s="186" t="str">
        <f t="shared" si="1403"/>
        <v>-1.5254226605474E-07+0.00392514571044944i</v>
      </c>
      <c r="D2737" s="158" t="str">
        <f t="shared" si="1404"/>
        <v>-7.66666783615741+0.0300927837801124i</v>
      </c>
      <c r="E2737" t="str">
        <f t="shared" si="1405"/>
        <v>7.99801809698757-0.125901930723565i</v>
      </c>
      <c r="F2737" t="str">
        <f t="shared" si="1406"/>
        <v>0.999200837203891+0.0000125700778874148i</v>
      </c>
      <c r="G2737">
        <f t="shared" si="1401"/>
        <v>1</v>
      </c>
      <c r="H2737" t="str">
        <f t="shared" si="1407"/>
        <v>11.7225651556055+0.599251459996905i</v>
      </c>
      <c r="I2737" t="str">
        <f t="shared" si="1408"/>
        <v>3153.37362604075i</v>
      </c>
      <c r="J2737" t="str">
        <f t="shared" si="1402"/>
        <v>-13458.8806091142+689.857241421684i</v>
      </c>
      <c r="K2737" t="str">
        <f t="shared" si="1409"/>
        <v>0.0119778060197163-0.233682929596082i</v>
      </c>
      <c r="L2737" t="str">
        <f t="shared" si="1410"/>
        <v>0.00154785178872286-0.0256015852057516i</v>
      </c>
      <c r="M2737" t="str">
        <f t="shared" si="1411"/>
        <v>0.0135256578084392-0.259284514801834i</v>
      </c>
      <c r="N2737" t="str">
        <f t="shared" si="1412"/>
        <v>-5.91642959206145i</v>
      </c>
      <c r="O2737" t="str">
        <f t="shared" si="1413"/>
        <v>0.93349562047943+0.358588798689703i</v>
      </c>
      <c r="P2737" t="str">
        <f t="shared" si="1414"/>
        <v>0.06650437952057-0.358588798689703i</v>
      </c>
      <c r="Q2737" t="str">
        <f t="shared" si="1415"/>
        <v>-0.06650437952057+6.27501839075115i</v>
      </c>
      <c r="R2737" t="str">
        <f t="shared" si="1416"/>
        <v>-0.0572513506008074-0.009991510792153i</v>
      </c>
      <c r="S2737" t="str">
        <f t="shared" si="1417"/>
        <v>0.623820359817229i</v>
      </c>
      <c r="T2737" t="str">
        <f t="shared" si="1418"/>
        <v>0.00623290785747861-0.035714558131818i</v>
      </c>
      <c r="U2737" t="e">
        <f t="shared" si="1419"/>
        <v>#DIV/0!</v>
      </c>
      <c r="V2737" t="str">
        <f t="shared" si="1420"/>
        <v>1.33333333333333E-06-0.00013213361817509i</v>
      </c>
      <c r="W2737" t="e">
        <f t="shared" si="1421"/>
        <v>#DIV/0!</v>
      </c>
      <c r="X2737" t="e">
        <f t="shared" si="1422"/>
        <v>#DIV/0!</v>
      </c>
      <c r="Y2737" t="str">
        <f t="shared" si="1423"/>
        <v>0.00083+0.807263648266433i</v>
      </c>
      <c r="Z2737" t="e">
        <f t="shared" si="1424"/>
        <v>#DIV/0!</v>
      </c>
      <c r="AA2737" t="e">
        <f t="shared" si="1425"/>
        <v>#DIV/0!</v>
      </c>
      <c r="AB2737" t="str">
        <f t="shared" si="1426"/>
        <v>0.0384335871777518-0.220224430532394i</v>
      </c>
      <c r="AC2737" t="str">
        <f t="shared" si="1427"/>
        <v>0.943419054930415-0.0129439142919169i</v>
      </c>
      <c r="AD2737" t="str">
        <f t="shared" si="1428"/>
        <v>0.0439330875774907-0.232829476216604i</v>
      </c>
      <c r="AE2737" t="e">
        <f t="shared" si="1429"/>
        <v>#DIV/0!</v>
      </c>
      <c r="AF2737" t="str">
        <f t="shared" si="1430"/>
        <v>-19.3892329917629-0.569158676216793i</v>
      </c>
      <c r="AG2737" t="e">
        <f t="shared" si="1431"/>
        <v>#DIV/0!</v>
      </c>
      <c r="AH2737" t="e">
        <f t="shared" si="1432"/>
        <v>#DIV/0!</v>
      </c>
      <c r="AI2737" t="e">
        <f t="shared" si="1433"/>
        <v>#DIV/0!</v>
      </c>
      <c r="AJ2737" t="e">
        <f t="shared" si="1434"/>
        <v>#DIV/0!</v>
      </c>
      <c r="AK2737"/>
      <c r="AL2737"/>
      <c r="AM2737"/>
      <c r="AN2737"/>
    </row>
    <row r="2738" spans="1:40" x14ac:dyDescent="0.25">
      <c r="A2738"/>
      <c r="B2738">
        <f t="shared" si="1435"/>
        <v>804000</v>
      </c>
      <c r="C2738" s="186" t="str">
        <f t="shared" si="1403"/>
        <v>-1.52163043663617E-07+0.00392026368843624i</v>
      </c>
      <c r="D2738" s="158" t="str">
        <f t="shared" si="1404"/>
        <v>-7.66666783324998+0.0300553549446778i</v>
      </c>
      <c r="E2738" t="str">
        <f t="shared" si="1405"/>
        <v>7.99801315889404-0.12605864234602i</v>
      </c>
      <c r="F2738" t="str">
        <f t="shared" si="1406"/>
        <v>0.999200837696518+0.0000125857240244667i</v>
      </c>
      <c r="G2738">
        <f t="shared" si="1401"/>
        <v>1</v>
      </c>
      <c r="H2738" t="str">
        <f t="shared" si="1407"/>
        <v>11.7226469230098+0.59851061852029i</v>
      </c>
      <c r="I2738" t="str">
        <f t="shared" si="1408"/>
        <v>3157.30061685774i</v>
      </c>
      <c r="J2738" t="str">
        <f t="shared" si="1402"/>
        <v>-13492.4254699006+690.716341348734i</v>
      </c>
      <c r="K2738" t="str">
        <f t="shared" si="1409"/>
        <v>0.0119481024425728-0.23339375668797i</v>
      </c>
      <c r="L2738" t="str">
        <f t="shared" si="1410"/>
        <v>0.00154401778530957-0.0255699739506167i</v>
      </c>
      <c r="M2738" t="str">
        <f t="shared" si="1411"/>
        <v>0.0134921202278824-0.258963730638587i</v>
      </c>
      <c r="N2738" t="str">
        <f t="shared" si="1412"/>
        <v>-5.92379749939901i</v>
      </c>
      <c r="O2738" t="str">
        <f t="shared" si="1413"/>
        <v>0.936112307831799+0.351701218544694i</v>
      </c>
      <c r="P2738" t="str">
        <f t="shared" si="1414"/>
        <v>0.063887692168201-0.351701218544694i</v>
      </c>
      <c r="Q2738" t="str">
        <f t="shared" si="1415"/>
        <v>-0.063887692168201+6.2754987179437i</v>
      </c>
      <c r="R2738" t="str">
        <f t="shared" si="1416"/>
        <v>-0.056141372658803-0.0096089493670766i</v>
      </c>
      <c r="S2738" t="str">
        <f t="shared" si="1417"/>
        <v>0.62459722203369i</v>
      </c>
      <c r="T2738" t="str">
        <f t="shared" si="1418"/>
        <v>0.00600172308133843-0.0350657454038465i</v>
      </c>
      <c r="U2738" t="e">
        <f t="shared" si="1419"/>
        <v>#DIV/0!</v>
      </c>
      <c r="V2738" t="str">
        <f t="shared" si="1420"/>
        <v>1.33333333333333E-06-0.000131969272878852i</v>
      </c>
      <c r="W2738" t="e">
        <f t="shared" si="1421"/>
        <v>#DIV/0!</v>
      </c>
      <c r="X2738" t="e">
        <f t="shared" si="1422"/>
        <v>#DIV/0!</v>
      </c>
      <c r="Y2738" t="str">
        <f t="shared" si="1423"/>
        <v>0.00083+0.808268957915582i</v>
      </c>
      <c r="Z2738" t="e">
        <f t="shared" si="1424"/>
        <v>#DIV/0!</v>
      </c>
      <c r="AA2738" t="e">
        <f t="shared" si="1425"/>
        <v>#DIV/0!</v>
      </c>
      <c r="AB2738" t="str">
        <f t="shared" si="1426"/>
        <v>0.0370080470524808-0.216223697469638i</v>
      </c>
      <c r="AC2738" t="str">
        <f t="shared" si="1427"/>
        <v>0.944505221671024-0.0125010580507364i</v>
      </c>
      <c r="AD2738" t="str">
        <f t="shared" si="1428"/>
        <v>0.0422050669992651-0.228369398631205i</v>
      </c>
      <c r="AE2738" t="e">
        <f t="shared" si="1429"/>
        <v>#DIV/0!</v>
      </c>
      <c r="AF2738" t="str">
        <f t="shared" si="1430"/>
        <v>-19.3893147562598-0.568455263575612i</v>
      </c>
      <c r="AG2738" t="e">
        <f t="shared" si="1431"/>
        <v>#DIV/0!</v>
      </c>
      <c r="AH2738" t="e">
        <f t="shared" si="1432"/>
        <v>#DIV/0!</v>
      </c>
      <c r="AI2738" t="e">
        <f t="shared" si="1433"/>
        <v>#DIV/0!</v>
      </c>
      <c r="AJ2738" t="e">
        <f t="shared" si="1434"/>
        <v>#DIV/0!</v>
      </c>
      <c r="AK2738"/>
      <c r="AL2738"/>
      <c r="AM2738"/>
      <c r="AN2738"/>
    </row>
    <row r="2739" spans="1:40" x14ac:dyDescent="0.25">
      <c r="A2739"/>
      <c r="B2739">
        <f t="shared" si="1435"/>
        <v>805000</v>
      </c>
      <c r="C2739" s="186" t="str">
        <f t="shared" si="1403"/>
        <v>-1.51785233645659E-07+0.00391539379567021i</v>
      </c>
      <c r="D2739" s="158" t="str">
        <f t="shared" si="1404"/>
        <v>-7.66666783035343+0.0300180191001383i</v>
      </c>
      <c r="E2739" t="str">
        <f t="shared" si="1405"/>
        <v>7.99800821466089-0.126215353677979i</v>
      </c>
      <c r="F2739" t="str">
        <f t="shared" si="1406"/>
        <v>0.999200838189754+0.0000126013701325616i</v>
      </c>
      <c r="G2739">
        <f t="shared" si="1401"/>
        <v>1</v>
      </c>
      <c r="H2739" t="str">
        <f t="shared" si="1407"/>
        <v>11.722728387102+0.597771600986056i</v>
      </c>
      <c r="I2739" t="str">
        <f t="shared" si="1408"/>
        <v>3161.22760767473i</v>
      </c>
      <c r="J2739" t="str">
        <f t="shared" si="1402"/>
        <v>-13526.0120791137+691.575441275785i</v>
      </c>
      <c r="K2739" t="str">
        <f t="shared" si="1409"/>
        <v>0.0119185091301475-0.233105296743924i</v>
      </c>
      <c r="L2739" t="str">
        <f t="shared" si="1410"/>
        <v>0.00154019799219065-0.0255384403757527i</v>
      </c>
      <c r="M2739" t="str">
        <f t="shared" si="1411"/>
        <v>0.0134587071223382-0.258643737119677i</v>
      </c>
      <c r="N2739" t="str">
        <f t="shared" si="1412"/>
        <v>-5.93116540673657i</v>
      </c>
      <c r="O2739" t="str">
        <f t="shared" si="1413"/>
        <v>0.938678177566522+0.34479454601312i</v>
      </c>
      <c r="P2739" t="str">
        <f t="shared" si="1414"/>
        <v>0.0613218224334779-0.34479454601312i</v>
      </c>
      <c r="Q2739" t="str">
        <f t="shared" si="1415"/>
        <v>-0.0613218224334779+6.27595995274969i</v>
      </c>
      <c r="R2739" t="str">
        <f t="shared" si="1416"/>
        <v>-0.055029150383989-0.00923322250002205i</v>
      </c>
      <c r="S2739" t="str">
        <f t="shared" si="1417"/>
        <v>0.625374084250149i</v>
      </c>
      <c r="T2739" t="str">
        <f t="shared" si="1418"/>
        <v>0.00577421806562916-0.0344138045284509i</v>
      </c>
      <c r="U2739" t="e">
        <f t="shared" si="1419"/>
        <v>#DIV/0!</v>
      </c>
      <c r="V2739" t="str">
        <f t="shared" si="1420"/>
        <v>1.33333333333333E-06-0.000131805335893909i</v>
      </c>
      <c r="W2739" t="e">
        <f t="shared" si="1421"/>
        <v>#DIV/0!</v>
      </c>
      <c r="X2739" t="e">
        <f t="shared" si="1422"/>
        <v>#DIV/0!</v>
      </c>
      <c r="Y2739" t="str">
        <f t="shared" si="1423"/>
        <v>0.00083+0.809274267564731i</v>
      </c>
      <c r="Z2739" t="e">
        <f t="shared" si="1424"/>
        <v>#DIV/0!</v>
      </c>
      <c r="AA2739" t="e">
        <f t="shared" si="1425"/>
        <v>#DIV/0!</v>
      </c>
      <c r="AB2739" t="str">
        <f t="shared" si="1426"/>
        <v>0.0356051972022064-0.212203675508429i</v>
      </c>
      <c r="AC2739" t="str">
        <f t="shared" si="1427"/>
        <v>0.945594048257146-0.0120650483842134i</v>
      </c>
      <c r="AD2739" t="str">
        <f t="shared" si="1428"/>
        <v>0.0405105296052592-0.223896199853298i</v>
      </c>
      <c r="AE2739" t="e">
        <f t="shared" si="1429"/>
        <v>#DIV/0!</v>
      </c>
      <c r="AF2739" t="str">
        <f t="shared" si="1430"/>
        <v>-19.3893962174554-0.567753581885918i</v>
      </c>
      <c r="AG2739" t="e">
        <f t="shared" si="1431"/>
        <v>#DIV/0!</v>
      </c>
      <c r="AH2739" t="e">
        <f t="shared" si="1432"/>
        <v>#DIV/0!</v>
      </c>
      <c r="AI2739" t="e">
        <f t="shared" si="1433"/>
        <v>#DIV/0!</v>
      </c>
      <c r="AJ2739" t="e">
        <f t="shared" si="1434"/>
        <v>#DIV/0!</v>
      </c>
      <c r="AK2739"/>
      <c r="AL2739"/>
      <c r="AM2739"/>
      <c r="AN2739"/>
    </row>
    <row r="2740" spans="1:40" x14ac:dyDescent="0.25">
      <c r="A2740"/>
      <c r="B2740">
        <f t="shared" si="1435"/>
        <v>806000</v>
      </c>
      <c r="C2740" s="186" t="str">
        <f t="shared" si="1403"/>
        <v>-1.51408828995922E-07+0.0039105359870053i</v>
      </c>
      <c r="D2740" s="158" t="str">
        <f t="shared" si="1404"/>
        <v>-7.6666678274677+0.029980775900374i</v>
      </c>
      <c r="E2740" t="str">
        <f t="shared" si="1405"/>
        <v>7.99800326428814-0.126372064719081i</v>
      </c>
      <c r="F2740" t="str">
        <f t="shared" si="1406"/>
        <v>0.999200838683608+0.0000126170162116638i</v>
      </c>
      <c r="G2740">
        <f t="shared" si="1401"/>
        <v>1</v>
      </c>
      <c r="H2740" t="str">
        <f t="shared" si="1407"/>
        <v>11.7228095493789+0.59703440068743i</v>
      </c>
      <c r="I2740" t="str">
        <f t="shared" si="1408"/>
        <v>3165.15459849172i</v>
      </c>
      <c r="J2740" t="str">
        <f t="shared" si="1402"/>
        <v>-13559.6404367534+692.434541202836i</v>
      </c>
      <c r="K2740" t="str">
        <f t="shared" si="1409"/>
        <v>0.0118890255378007-0.232817547137258i</v>
      </c>
      <c r="L2740" t="str">
        <f t="shared" si="1410"/>
        <v>0.0015363923393127-0.025506984196247i</v>
      </c>
      <c r="M2740" t="str">
        <f t="shared" si="1411"/>
        <v>0.0134254178771134-0.258324531333505i</v>
      </c>
      <c r="N2740" t="str">
        <f t="shared" si="1412"/>
        <v>-5.93853331407413i</v>
      </c>
      <c r="O2740" t="str">
        <f t="shared" si="1413"/>
        <v>0.941193090393273+0.337869156029313i</v>
      </c>
      <c r="P2740" t="str">
        <f t="shared" si="1414"/>
        <v>0.058806909606727-0.337869156029313i</v>
      </c>
      <c r="Q2740" t="str">
        <f t="shared" si="1415"/>
        <v>-0.058806909606727+6.27640247010344i</v>
      </c>
      <c r="R2740" t="str">
        <f t="shared" si="1416"/>
        <v>-0.0539147136961238-0.008864369704929i</v>
      </c>
      <c r="S2740" t="str">
        <f t="shared" si="1417"/>
        <v>0.626150946466608i</v>
      </c>
      <c r="T2740" t="str">
        <f t="shared" si="1418"/>
        <v>0.00555043348057122-0.0337587490093041i</v>
      </c>
      <c r="U2740" t="e">
        <f t="shared" si="1419"/>
        <v>#DIV/0!</v>
      </c>
      <c r="V2740" t="str">
        <f t="shared" si="1420"/>
        <v>1.33333333333333E-06-0.000131641805700492i</v>
      </c>
      <c r="W2740" t="e">
        <f t="shared" si="1421"/>
        <v>#DIV/0!</v>
      </c>
      <c r="X2740" t="e">
        <f t="shared" si="1422"/>
        <v>#DIV/0!</v>
      </c>
      <c r="Y2740" t="str">
        <f t="shared" si="1423"/>
        <v>0.00083+0.810279577213879i</v>
      </c>
      <c r="Z2740" t="e">
        <f t="shared" si="1424"/>
        <v>#DIV/0!</v>
      </c>
      <c r="AA2740" t="e">
        <f t="shared" si="1425"/>
        <v>#DIV/0!</v>
      </c>
      <c r="AB2740" t="str">
        <f t="shared" si="1426"/>
        <v>0.0342252884091474-0.208164447915615i</v>
      </c>
      <c r="AC2740" t="str">
        <f t="shared" si="1427"/>
        <v>0.946685505350758-0.0116359262884728i</v>
      </c>
      <c r="AD2740" t="str">
        <f t="shared" si="1428"/>
        <v>0.0388495740043451-0.219410137751293i</v>
      </c>
      <c r="AE2740" t="e">
        <f t="shared" si="1429"/>
        <v>#DIV/0!</v>
      </c>
      <c r="AF2740" t="str">
        <f t="shared" si="1430"/>
        <v>-19.3894773768466-0.567053624787056i</v>
      </c>
      <c r="AG2740" t="e">
        <f t="shared" si="1431"/>
        <v>#DIV/0!</v>
      </c>
      <c r="AH2740" t="e">
        <f t="shared" si="1432"/>
        <v>#DIV/0!</v>
      </c>
      <c r="AI2740" t="e">
        <f t="shared" si="1433"/>
        <v>#DIV/0!</v>
      </c>
      <c r="AJ2740" t="e">
        <f t="shared" si="1434"/>
        <v>#DIV/0!</v>
      </c>
      <c r="AK2740"/>
      <c r="AL2740"/>
      <c r="AM2740"/>
      <c r="AN2740"/>
    </row>
    <row r="2741" spans="1:40" x14ac:dyDescent="0.25">
      <c r="A2741"/>
      <c r="B2741">
        <f t="shared" si="1435"/>
        <v>807000</v>
      </c>
      <c r="C2741" s="186" t="str">
        <f t="shared" si="1403"/>
        <v>-1.51033822752834E-07+0.00390569021751917i</v>
      </c>
      <c r="D2741" s="158" t="str">
        <f t="shared" si="1404"/>
        <v>-7.66666782459262+0.0299436250009803i</v>
      </c>
      <c r="E2741" t="str">
        <f t="shared" si="1405"/>
        <v>7.99799830777582-0.126528775468964i</v>
      </c>
      <c r="F2741" t="str">
        <f t="shared" si="1406"/>
        <v>0.999200839178071+0.000012632662261737i</v>
      </c>
      <c r="G2741">
        <f t="shared" si="1401"/>
        <v>1</v>
      </c>
      <c r="H2741" t="str">
        <f t="shared" si="1407"/>
        <v>11.7228904113278+0.59629901095038i</v>
      </c>
      <c r="I2741" t="str">
        <f t="shared" si="1408"/>
        <v>3169.0815893087i</v>
      </c>
      <c r="J2741" t="str">
        <f t="shared" si="1402"/>
        <v>-13593.3105428197+693.293641129887i</v>
      </c>
      <c r="K2741" t="str">
        <f t="shared" si="1409"/>
        <v>0.0118596511242486-0.232530505254136i</v>
      </c>
      <c r="L2741" t="str">
        <f t="shared" si="1410"/>
        <v>0.0015326007570529-0.0254756051285728i</v>
      </c>
      <c r="M2741" t="str">
        <f t="shared" si="1411"/>
        <v>0.0133922518813015-0.258006110382709i</v>
      </c>
      <c r="N2741" t="str">
        <f t="shared" si="1412"/>
        <v>-5.94590122141169i</v>
      </c>
      <c r="O2741" t="str">
        <f t="shared" si="1413"/>
        <v>0.943656909787966+0.330925424543699i</v>
      </c>
      <c r="P2741" t="str">
        <f t="shared" si="1414"/>
        <v>0.056343090212034-0.330925424543699i</v>
      </c>
      <c r="Q2741" t="str">
        <f t="shared" si="1415"/>
        <v>-0.056343090212034+6.27682664595539i</v>
      </c>
      <c r="R2741" t="str">
        <f t="shared" si="1416"/>
        <v>-0.0527980931204243-0.00850243052717022i</v>
      </c>
      <c r="S2741" t="str">
        <f t="shared" si="1417"/>
        <v>0.626927808683069i</v>
      </c>
      <c r="T2741" t="str">
        <f t="shared" si="1418"/>
        <v>0.00533041013887886-0.0331005928226322i</v>
      </c>
      <c r="U2741" t="e">
        <f t="shared" si="1419"/>
        <v>#DIV/0!</v>
      </c>
      <c r="V2741" t="str">
        <f t="shared" si="1420"/>
        <v>1.33333333333333E-06-0.000131478680786365i</v>
      </c>
      <c r="W2741" t="e">
        <f t="shared" si="1421"/>
        <v>#DIV/0!</v>
      </c>
      <c r="X2741" t="e">
        <f t="shared" si="1422"/>
        <v>#DIV/0!</v>
      </c>
      <c r="Y2741" t="str">
        <f t="shared" si="1423"/>
        <v>0.00083+0.811284886863028i</v>
      </c>
      <c r="Z2741" t="e">
        <f t="shared" si="1424"/>
        <v>#DIV/0!</v>
      </c>
      <c r="AA2741" t="e">
        <f t="shared" si="1425"/>
        <v>#DIV/0!</v>
      </c>
      <c r="AB2741" t="str">
        <f t="shared" si="1426"/>
        <v>0.0328685723341733-0.204106100871918i</v>
      </c>
      <c r="AC2741" t="str">
        <f t="shared" si="1427"/>
        <v>0.947779563008334-0.0112137328151598i</v>
      </c>
      <c r="AD2741" t="str">
        <f t="shared" si="1428"/>
        <v>0.0372222967499495-0.214911470906665i</v>
      </c>
      <c r="AE2741" t="e">
        <f t="shared" si="1429"/>
        <v>#DIV/0!</v>
      </c>
      <c r="AF2741" t="str">
        <f t="shared" si="1430"/>
        <v>-19.3895582359204-0.5663553859494i</v>
      </c>
      <c r="AG2741" t="e">
        <f t="shared" si="1431"/>
        <v>#DIV/0!</v>
      </c>
      <c r="AH2741" t="e">
        <f t="shared" si="1432"/>
        <v>#DIV/0!</v>
      </c>
      <c r="AI2741" t="e">
        <f t="shared" si="1433"/>
        <v>#DIV/0!</v>
      </c>
      <c r="AJ2741" t="e">
        <f t="shared" si="1434"/>
        <v>#DIV/0!</v>
      </c>
      <c r="AK2741"/>
      <c r="AL2741"/>
      <c r="AM2741"/>
      <c r="AN2741"/>
    </row>
    <row r="2742" spans="1:40" x14ac:dyDescent="0.25">
      <c r="A2742"/>
      <c r="B2742">
        <f t="shared" si="1435"/>
        <v>808000</v>
      </c>
      <c r="C2742" s="186" t="str">
        <f t="shared" si="1403"/>
        <v>-1.50660207997873E-07+0.00390085644251192i</v>
      </c>
      <c r="D2742" s="158" t="str">
        <f t="shared" si="1404"/>
        <v>-7.66666782172828+0.0299065660592581i</v>
      </c>
      <c r="E2742" t="str">
        <f t="shared" si="1405"/>
        <v>7.99799334512395-0.12668548592727i</v>
      </c>
      <c r="F2742" t="str">
        <f t="shared" si="1406"/>
        <v>0.999200839673152+0.0000126483082827457i</v>
      </c>
      <c r="G2742">
        <f t="shared" si="1401"/>
        <v>1</v>
      </c>
      <c r="H2742" t="str">
        <f t="shared" si="1407"/>
        <v>11.7229709744276+0.595565425133423i</v>
      </c>
      <c r="I2742" t="str">
        <f t="shared" si="1408"/>
        <v>3173.00858012569i</v>
      </c>
      <c r="J2742" t="str">
        <f t="shared" si="1402"/>
        <v>-13627.0223973126+694.152741056937i</v>
      </c>
      <c r="K2742" t="str">
        <f t="shared" si="1409"/>
        <v>0.0118303853515383-0.2322441684935i</v>
      </c>
      <c r="L2742" t="str">
        <f t="shared" si="1410"/>
        <v>0.00152882317621596-0.0254443028905814i</v>
      </c>
      <c r="M2742" t="str">
        <f t="shared" si="1411"/>
        <v>0.0133592085277543-0.257688471384081i</v>
      </c>
      <c r="N2742" t="str">
        <f t="shared" si="1412"/>
        <v>-5.95326912874925i</v>
      </c>
      <c r="O2742" t="str">
        <f t="shared" si="1413"/>
        <v>0.946069502000161+0.323963728502386i</v>
      </c>
      <c r="P2742" t="str">
        <f t="shared" si="1414"/>
        <v>0.053930497999839-0.323963728502386i</v>
      </c>
      <c r="Q2742" t="str">
        <f t="shared" si="1415"/>
        <v>-0.053930497999839+6.27723285725164i</v>
      </c>
      <c r="R2742" t="str">
        <f t="shared" si="1416"/>
        <v>-0.0516793197927818-0.00814744453649493i</v>
      </c>
      <c r="S2742" t="str">
        <f t="shared" si="1417"/>
        <v>0.627704670899529i</v>
      </c>
      <c r="T2742" t="str">
        <f t="shared" si="1418"/>
        <v>0.00511418899145272-0.0324393504228396i</v>
      </c>
      <c r="U2742" t="e">
        <f t="shared" si="1419"/>
        <v>#DIV/0!</v>
      </c>
      <c r="V2742" t="str">
        <f t="shared" si="1420"/>
        <v>1.33333333333333E-06-0.000131315959646778i</v>
      </c>
      <c r="W2742" t="e">
        <f t="shared" si="1421"/>
        <v>#DIV/0!</v>
      </c>
      <c r="X2742" t="e">
        <f t="shared" si="1422"/>
        <v>#DIV/0!</v>
      </c>
      <c r="Y2742" t="str">
        <f t="shared" si="1423"/>
        <v>0.00083+0.812290196512177i</v>
      </c>
      <c r="Z2742" t="e">
        <f t="shared" si="1424"/>
        <v>#DIV/0!</v>
      </c>
      <c r="AA2742" t="e">
        <f t="shared" si="1425"/>
        <v>#DIV/0!</v>
      </c>
      <c r="AB2742" t="str">
        <f t="shared" si="1426"/>
        <v>0.0315353014902437-0.200028723506623i</v>
      </c>
      <c r="AC2742" t="str">
        <f t="shared" si="1427"/>
        <v>0.948876190675263-0.0107985090645225i</v>
      </c>
      <c r="AD2742" t="str">
        <f t="shared" si="1428"/>
        <v>0.0356287923354066-0.21040045859677i</v>
      </c>
      <c r="AE2742" t="e">
        <f t="shared" si="1429"/>
        <v>#DIV/0!</v>
      </c>
      <c r="AF2742" t="str">
        <f t="shared" si="1430"/>
        <v>-19.3896387961559-0.565658859074165i</v>
      </c>
      <c r="AG2742" t="e">
        <f t="shared" si="1431"/>
        <v>#DIV/0!</v>
      </c>
      <c r="AH2742" t="e">
        <f t="shared" si="1432"/>
        <v>#DIV/0!</v>
      </c>
      <c r="AI2742" t="e">
        <f t="shared" si="1433"/>
        <v>#DIV/0!</v>
      </c>
      <c r="AJ2742" t="e">
        <f t="shared" si="1434"/>
        <v>#DIV/0!</v>
      </c>
      <c r="AK2742"/>
      <c r="AL2742"/>
      <c r="AM2742"/>
      <c r="AN2742"/>
    </row>
    <row r="2743" spans="1:40" x14ac:dyDescent="0.25">
      <c r="A2743"/>
      <c r="B2743">
        <f t="shared" si="1435"/>
        <v>809000</v>
      </c>
      <c r="C2743" s="186" t="str">
        <f t="shared" si="1403"/>
        <v>-1.50287977855257E-07+0.00389603461750463i</v>
      </c>
      <c r="D2743" s="158" t="str">
        <f t="shared" si="1404"/>
        <v>-7.66666781887452+0.0298695987342022i</v>
      </c>
      <c r="E2743" t="str">
        <f t="shared" si="1405"/>
        <v>7.99798837633255-0.126842196093635i</v>
      </c>
      <c r="F2743" t="str">
        <f t="shared" si="1406"/>
        <v>0.999200840168842+0.0000126639542746534i</v>
      </c>
      <c r="G2743">
        <f t="shared" si="1401"/>
        <v>1</v>
      </c>
      <c r="H2743" t="str">
        <f t="shared" si="1407"/>
        <v>11.7230512401473+0.594833636627409i</v>
      </c>
      <c r="I2743" t="str">
        <f t="shared" si="1408"/>
        <v>3176.93557094268i</v>
      </c>
      <c r="J2743" t="str">
        <f t="shared" si="1402"/>
        <v>-13660.7760002321+695.011840983988i</v>
      </c>
      <c r="K2743" t="str">
        <f t="shared" si="1409"/>
        <v>0.0118012276850236-0.231958534266985i</v>
      </c>
      <c r="L2743" t="str">
        <f t="shared" si="1410"/>
        <v>0.00152505952803089-0.0254130772014939i</v>
      </c>
      <c r="M2743" t="str">
        <f t="shared" si="1411"/>
        <v>0.0133262872130545-0.257371611468479i</v>
      </c>
      <c r="N2743" t="str">
        <f t="shared" si="1412"/>
        <v>-5.96063703608681i</v>
      </c>
      <c r="O2743" t="str">
        <f t="shared" si="1413"/>
        <v>0.948430736060329+0.316984445826704i</v>
      </c>
      <c r="P2743" t="str">
        <f t="shared" si="1414"/>
        <v>0.051569263939671-0.316984445826704i</v>
      </c>
      <c r="Q2743" t="str">
        <f t="shared" si="1415"/>
        <v>-0.051569263939671+6.27762148191351i</v>
      </c>
      <c r="R2743" t="str">
        <f t="shared" si="1416"/>
        <v>-0.0505584254649353-0.00779945131982874i</v>
      </c>
      <c r="S2743" t="str">
        <f t="shared" si="1417"/>
        <v>0.628481533115988i</v>
      </c>
      <c r="T2743" t="str">
        <f t="shared" si="1418"/>
        <v>0.00490181112294948-0.0317750367481329i</v>
      </c>
      <c r="U2743" t="e">
        <f t="shared" si="1419"/>
        <v>#DIV/0!</v>
      </c>
      <c r="V2743" t="str">
        <f t="shared" si="1420"/>
        <v>1.33333333333333E-06-0.000131153640784421i</v>
      </c>
      <c r="W2743" t="e">
        <f t="shared" si="1421"/>
        <v>#DIV/0!</v>
      </c>
      <c r="X2743" t="e">
        <f t="shared" si="1422"/>
        <v>#DIV/0!</v>
      </c>
      <c r="Y2743" t="str">
        <f t="shared" si="1423"/>
        <v>0.00083+0.813295506161326i</v>
      </c>
      <c r="Z2743" t="e">
        <f t="shared" si="1424"/>
        <v>#DIV/0!</v>
      </c>
      <c r="AA2743" t="e">
        <f t="shared" si="1425"/>
        <v>#DIV/0!</v>
      </c>
      <c r="AB2743" t="str">
        <f t="shared" si="1426"/>
        <v>0.0302257292150895-0.195932407932251i</v>
      </c>
      <c r="AC2743" t="str">
        <f t="shared" si="1427"/>
        <v>0.949975357180322-0.010390296178348i</v>
      </c>
      <c r="AD2743" t="str">
        <f t="shared" si="1428"/>
        <v>0.0340691531894571-0.205877360777626i</v>
      </c>
      <c r="AE2743" t="e">
        <f t="shared" si="1429"/>
        <v>#DIV/0!</v>
      </c>
      <c r="AF2743" t="str">
        <f t="shared" si="1430"/>
        <v>-19.3897190590218-0.564964037893207i</v>
      </c>
      <c r="AG2743" t="e">
        <f t="shared" si="1431"/>
        <v>#DIV/0!</v>
      </c>
      <c r="AH2743" t="e">
        <f t="shared" si="1432"/>
        <v>#DIV/0!</v>
      </c>
      <c r="AI2743" t="e">
        <f t="shared" si="1433"/>
        <v>#DIV/0!</v>
      </c>
      <c r="AJ2743" t="e">
        <f t="shared" si="1434"/>
        <v>#DIV/0!</v>
      </c>
      <c r="AK2743"/>
      <c r="AL2743"/>
      <c r="AM2743"/>
      <c r="AN2743"/>
    </row>
    <row r="2744" spans="1:40" x14ac:dyDescent="0.25">
      <c r="A2744"/>
      <c r="B2744">
        <f t="shared" si="1435"/>
        <v>810000</v>
      </c>
      <c r="C2744" s="186" t="str">
        <f t="shared" si="1403"/>
        <v>-1.49917125491613E-07+0.00389122469823805i</v>
      </c>
      <c r="D2744" s="158" t="str">
        <f t="shared" si="1404"/>
        <v>-7.66666781603133+0.0298327226864917i</v>
      </c>
      <c r="E2744" t="str">
        <f t="shared" si="1405"/>
        <v>7.99798340140164-0.1269989059677i</v>
      </c>
      <c r="F2744" t="str">
        <f t="shared" si="1406"/>
        <v>0.99920084066514+0.0000126796002374244i</v>
      </c>
      <c r="G2744">
        <f t="shared" si="1401"/>
        <v>1</v>
      </c>
      <c r="H2744" t="str">
        <f t="shared" si="1407"/>
        <v>11.7231312099474+0.594103638855332i</v>
      </c>
      <c r="I2744" t="str">
        <f t="shared" si="1408"/>
        <v>3180.86256175967i</v>
      </c>
      <c r="J2744" t="str">
        <f t="shared" si="1402"/>
        <v>-13694.5713515782+695.870940911038i</v>
      </c>
      <c r="K2744" t="str">
        <f t="shared" si="1409"/>
        <v>0.0117721775933401-0.231673599998849i</v>
      </c>
      <c r="L2744" t="str">
        <f t="shared" si="1410"/>
        <v>0.00152130974414784-0.0253819277818923i</v>
      </c>
      <c r="M2744" t="str">
        <f t="shared" si="1411"/>
        <v>0.0132934873374879-0.257055527780741i</v>
      </c>
      <c r="N2744" t="str">
        <f t="shared" si="1412"/>
        <v>-5.96800494342437i</v>
      </c>
      <c r="O2744" t="str">
        <f t="shared" si="1413"/>
        <v>0.950740483786959+0.309987955392687i</v>
      </c>
      <c r="P2744" t="str">
        <f t="shared" si="1414"/>
        <v>0.049259516213041-0.309987955392687i</v>
      </c>
      <c r="Q2744" t="str">
        <f t="shared" si="1415"/>
        <v>-0.049259516213041+6.27799289881706i</v>
      </c>
      <c r="R2744" t="str">
        <f t="shared" si="1416"/>
        <v>-0.0494354425095944-0.00745849047393216i</v>
      </c>
      <c r="S2744" t="str">
        <f t="shared" si="1417"/>
        <v>0.629258395332449i</v>
      </c>
      <c r="T2744" t="str">
        <f t="shared" si="1418"/>
        <v>0.00469331774722891-0.0311076672261369i</v>
      </c>
      <c r="U2744" t="e">
        <f t="shared" si="1419"/>
        <v>#DIV/0!</v>
      </c>
      <c r="V2744" t="str">
        <f t="shared" si="1420"/>
        <v>1.33333333333333E-06-0.000130991722709379i</v>
      </c>
      <c r="W2744" t="e">
        <f t="shared" si="1421"/>
        <v>#DIV/0!</v>
      </c>
      <c r="X2744" t="e">
        <f t="shared" si="1422"/>
        <v>#DIV/0!</v>
      </c>
      <c r="Y2744" t="str">
        <f t="shared" si="1423"/>
        <v>0.00083+0.814300815810474i</v>
      </c>
      <c r="Z2744" t="e">
        <f t="shared" si="1424"/>
        <v>#DIV/0!</v>
      </c>
      <c r="AA2744" t="e">
        <f t="shared" si="1425"/>
        <v>#DIV/0!</v>
      </c>
      <c r="AB2744" t="str">
        <f t="shared" si="1426"/>
        <v>0.0289401096431387-0.191817249279195i</v>
      </c>
      <c r="AC2744" t="str">
        <f t="shared" si="1427"/>
        <v>0.951077030730173-0.00998913533275427i</v>
      </c>
      <c r="AD2744" t="str">
        <f t="shared" si="1428"/>
        <v>0.0325434696719058-0.201342438066694i</v>
      </c>
      <c r="AE2744" t="e">
        <f t="shared" si="1429"/>
        <v>#DIV/0!</v>
      </c>
      <c r="AF2744" t="str">
        <f t="shared" si="1430"/>
        <v>-19.3897990259787-0.56427091616884i</v>
      </c>
      <c r="AG2744" t="e">
        <f t="shared" si="1431"/>
        <v>#DIV/0!</v>
      </c>
      <c r="AH2744" t="e">
        <f t="shared" si="1432"/>
        <v>#DIV/0!</v>
      </c>
      <c r="AI2744" t="e">
        <f t="shared" si="1433"/>
        <v>#DIV/0!</v>
      </c>
      <c r="AJ2744" t="e">
        <f t="shared" si="1434"/>
        <v>#DIV/0!</v>
      </c>
      <c r="AK2744"/>
      <c r="AL2744"/>
      <c r="AM2744"/>
      <c r="AN2744"/>
    </row>
    <row r="2745" spans="1:40" x14ac:dyDescent="0.25">
      <c r="A2745"/>
      <c r="B2745">
        <f t="shared" si="1435"/>
        <v>811000</v>
      </c>
      <c r="C2745" s="186" t="str">
        <f t="shared" si="1403"/>
        <v>-1.49547644115677E-07+0.00388642664067121i</v>
      </c>
      <c r="D2745" s="158" t="str">
        <f t="shared" si="1404"/>
        <v>-7.66666781319858+0.0297959375784793i</v>
      </c>
      <c r="E2745" t="str">
        <f t="shared" si="1405"/>
        <v>7.99797842033125-0.127155615549104i</v>
      </c>
      <c r="F2745" t="str">
        <f t="shared" si="1406"/>
        <v>0.999200841162057+0.0000126952461710228i</v>
      </c>
      <c r="G2745">
        <f t="shared" si="1401"/>
        <v>1</v>
      </c>
      <c r="H2745" t="str">
        <f t="shared" si="1407"/>
        <v>11.7232108852791+0.593375425272147i</v>
      </c>
      <c r="I2745" t="str">
        <f t="shared" si="1408"/>
        <v>3184.78955257665i</v>
      </c>
      <c r="J2745" t="str">
        <f t="shared" si="1402"/>
        <v>-13728.408451351+696.73004083809i</v>
      </c>
      <c r="K2745" t="str">
        <f t="shared" si="1409"/>
        <v>0.0117432345483817-0.231389363125889i</v>
      </c>
      <c r="L2745" t="str">
        <f t="shared" si="1410"/>
        <v>0.00151757375663515-0.0253508543537119i</v>
      </c>
      <c r="M2745" t="str">
        <f t="shared" si="1411"/>
        <v>0.0132608083050168-0.256740217479601i</v>
      </c>
      <c r="N2745" t="str">
        <f t="shared" si="1412"/>
        <v>-5.97537285076193i</v>
      </c>
      <c r="O2745" t="str">
        <f t="shared" si="1413"/>
        <v>0.952998619793519+0.302974637010505i</v>
      </c>
      <c r="P2745" t="str">
        <f t="shared" si="1414"/>
        <v>0.047001380206481-0.302974637010505i</v>
      </c>
      <c r="Q2745" t="str">
        <f t="shared" si="1415"/>
        <v>-0.047001380206481+6.27834748777244i</v>
      </c>
      <c r="R2745" t="str">
        <f t="shared" si="1416"/>
        <v>-0.0483104039255149-0.00712460159791501i</v>
      </c>
      <c r="S2745" t="str">
        <f t="shared" si="1417"/>
        <v>0.630035257548908i</v>
      </c>
      <c r="T2745" t="str">
        <f t="shared" si="1418"/>
        <v>0.00448875020267574-0.0304372577795036i</v>
      </c>
      <c r="U2745" t="e">
        <f t="shared" si="1419"/>
        <v>#DIV/0!</v>
      </c>
      <c r="V2745" t="str">
        <f t="shared" si="1420"/>
        <v>1.33333333333333E-06-0.000130830203939084i</v>
      </c>
      <c r="W2745" t="e">
        <f t="shared" si="1421"/>
        <v>#DIV/0!</v>
      </c>
      <c r="X2745" t="e">
        <f t="shared" si="1422"/>
        <v>#DIV/0!</v>
      </c>
      <c r="Y2745" t="str">
        <f t="shared" si="1423"/>
        <v>0.00083+0.815306125459623i</v>
      </c>
      <c r="Z2745" t="e">
        <f t="shared" si="1424"/>
        <v>#DIV/0!</v>
      </c>
      <c r="AA2745" t="e">
        <f t="shared" si="1425"/>
        <v>#DIV/0!</v>
      </c>
      <c r="AB2745" t="str">
        <f t="shared" si="1426"/>
        <v>0.0276786976766696-0.187683345730299i</v>
      </c>
      <c r="AC2745" t="str">
        <f t="shared" si="1427"/>
        <v>0.952181178903927-0.00959506773083397i</v>
      </c>
      <c r="AD2745" t="str">
        <f t="shared" si="1428"/>
        <v>0.0310518300694264-0.196795951725615i</v>
      </c>
      <c r="AE2745" t="e">
        <f t="shared" si="1429"/>
        <v>#DIV/0!</v>
      </c>
      <c r="AF2745" t="str">
        <f t="shared" si="1430"/>
        <v>-19.3898786984777-0.563579487693668i</v>
      </c>
      <c r="AG2745" t="e">
        <f t="shared" si="1431"/>
        <v>#DIV/0!</v>
      </c>
      <c r="AH2745" t="e">
        <f t="shared" si="1432"/>
        <v>#DIV/0!</v>
      </c>
      <c r="AI2745" t="e">
        <f t="shared" si="1433"/>
        <v>#DIV/0!</v>
      </c>
      <c r="AJ2745" t="e">
        <f t="shared" si="1434"/>
        <v>#DIV/0!</v>
      </c>
      <c r="AK2745"/>
      <c r="AL2745"/>
      <c r="AM2745"/>
      <c r="AN2745"/>
    </row>
    <row r="2746" spans="1:40" x14ac:dyDescent="0.25">
      <c r="A2746"/>
      <c r="B2746">
        <f t="shared" si="1435"/>
        <v>812000</v>
      </c>
      <c r="C2746" s="186" t="str">
        <f t="shared" si="1403"/>
        <v>-1.49179526977975E-07+0.0038816404009801i</v>
      </c>
      <c r="D2746" s="158" t="str">
        <f t="shared" si="1404"/>
        <v>-7.6666678103764+0.0297592430741808i</v>
      </c>
      <c r="E2746" t="str">
        <f t="shared" si="1405"/>
        <v>7.9979734331214-0.127312324837486i</v>
      </c>
      <c r="F2746" t="str">
        <f t="shared" si="1406"/>
        <v>0.999200841659582+0.0000127108920754124i</v>
      </c>
      <c r="G2746">
        <f t="shared" si="1401"/>
        <v>1</v>
      </c>
      <c r="H2746" t="str">
        <f t="shared" si="1407"/>
        <v>11.7232902675854+0.592648989364569i</v>
      </c>
      <c r="I2746" t="str">
        <f t="shared" si="1408"/>
        <v>3188.71654339364i</v>
      </c>
      <c r="J2746" t="str">
        <f t="shared" si="1402"/>
        <v>-13762.2872995504+697.58914076514i</v>
      </c>
      <c r="K2746" t="str">
        <f t="shared" si="1409"/>
        <v>0.0117143980252766-0.231105821097378i</v>
      </c>
      <c r="L2746" t="str">
        <f t="shared" si="1410"/>
        <v>0.0015138514979762-0.0253198566402332i</v>
      </c>
      <c r="M2746" t="str">
        <f t="shared" si="1411"/>
        <v>0.0132282495232528-0.256425677737611i</v>
      </c>
      <c r="N2746" t="str">
        <f t="shared" si="1412"/>
        <v>-5.98274075809949i</v>
      </c>
      <c r="O2746" t="str">
        <f t="shared" si="1413"/>
        <v>0.955205021495259+0.29594487140385i</v>
      </c>
      <c r="P2746" t="str">
        <f t="shared" si="1414"/>
        <v>0.044794978504741-0.29594487140385i</v>
      </c>
      <c r="Q2746" t="str">
        <f t="shared" si="1415"/>
        <v>-0.044794978504741+6.27868562950334i</v>
      </c>
      <c r="R2746" t="str">
        <f t="shared" si="1416"/>
        <v>-0.04718334334252-0.00679782428560724i</v>
      </c>
      <c r="S2746" t="str">
        <f t="shared" si="1417"/>
        <v>0.630812119765367i</v>
      </c>
      <c r="T2746" t="str">
        <f t="shared" si="1418"/>
        <v>0.00428814994739639-0.0297638248315122i</v>
      </c>
      <c r="U2746" t="e">
        <f t="shared" si="1419"/>
        <v>#DIV/0!</v>
      </c>
      <c r="V2746" t="str">
        <f t="shared" si="1420"/>
        <v>1.33333333333333E-06-0.000130669082998272i</v>
      </c>
      <c r="W2746" t="e">
        <f t="shared" si="1421"/>
        <v>#DIV/0!</v>
      </c>
      <c r="X2746" t="e">
        <f t="shared" si="1422"/>
        <v>#DIV/0!</v>
      </c>
      <c r="Y2746" t="str">
        <f t="shared" si="1423"/>
        <v>0.00083+0.816311435108772i</v>
      </c>
      <c r="Z2746" t="e">
        <f t="shared" si="1424"/>
        <v>#DIV/0!</v>
      </c>
      <c r="AA2746" t="e">
        <f t="shared" si="1425"/>
        <v>#DIV/0!</v>
      </c>
      <c r="AB2746" t="str">
        <f t="shared" si="1426"/>
        <v>0.0264417489561928-0.183530798555397i</v>
      </c>
      <c r="AC2746" t="str">
        <f t="shared" si="1427"/>
        <v>0.953287768647731-0.00920813459515214i</v>
      </c>
      <c r="AD2746" t="str">
        <f t="shared" si="1428"/>
        <v>0.0295943205915267-0.192238163642964i</v>
      </c>
      <c r="AE2746" t="e">
        <f t="shared" si="1429"/>
        <v>#DIV/0!</v>
      </c>
      <c r="AF2746" t="str">
        <f t="shared" si="1430"/>
        <v>-19.3899580779618-0.562889746290388i</v>
      </c>
      <c r="AG2746" t="e">
        <f t="shared" si="1431"/>
        <v>#DIV/0!</v>
      </c>
      <c r="AH2746" t="e">
        <f t="shared" si="1432"/>
        <v>#DIV/0!</v>
      </c>
      <c r="AI2746" t="e">
        <f t="shared" si="1433"/>
        <v>#DIV/0!</v>
      </c>
      <c r="AJ2746" t="e">
        <f t="shared" si="1434"/>
        <v>#DIV/0!</v>
      </c>
      <c r="AK2746"/>
      <c r="AL2746"/>
      <c r="AM2746"/>
      <c r="AN2746"/>
    </row>
    <row r="2747" spans="1:40" x14ac:dyDescent="0.25">
      <c r="A2747"/>
      <c r="B2747">
        <f t="shared" si="1435"/>
        <v>813000</v>
      </c>
      <c r="C2747" s="186" t="str">
        <f t="shared" si="1403"/>
        <v>-1.48812767370517E-07+0.00387686593555632i</v>
      </c>
      <c r="D2747" s="158" t="str">
        <f t="shared" si="1404"/>
        <v>-7.66666780756457+0.0297226388392651i</v>
      </c>
      <c r="E2747" t="str">
        <f t="shared" si="1405"/>
        <v>7.99796843977211-0.127469033832486i</v>
      </c>
      <c r="F2747" t="str">
        <f t="shared" si="1406"/>
        <v>0.999200842157716+0.0000127265379505574i</v>
      </c>
      <c r="G2747">
        <f t="shared" si="1401"/>
        <v>1</v>
      </c>
      <c r="H2747" t="str">
        <f t="shared" si="1407"/>
        <v>11.7233693582996+0.591924324650864i</v>
      </c>
      <c r="I2747" t="str">
        <f t="shared" si="1408"/>
        <v>3192.64353421063i</v>
      </c>
      <c r="J2747" t="str">
        <f t="shared" si="1402"/>
        <v>-13796.2078961764+698.44824069219i</v>
      </c>
      <c r="K2747" t="str">
        <f t="shared" si="1409"/>
        <v>0.011685667502363-0.230822971374972i</v>
      </c>
      <c r="L2747" t="str">
        <f t="shared" si="1410"/>
        <v>0.00151014290106633-0.025288934366073i</v>
      </c>
      <c r="M2747" t="str">
        <f t="shared" si="1411"/>
        <v>0.0131958104034293-0.256111905741045i</v>
      </c>
      <c r="N2747" t="str">
        <f t="shared" si="1412"/>
        <v>-5.99010866543705i</v>
      </c>
      <c r="O2747" t="str">
        <f t="shared" si="1413"/>
        <v>0.95735956911587+0.28889904018926i</v>
      </c>
      <c r="P2747" t="str">
        <f t="shared" si="1414"/>
        <v>0.0426404308841301-0.28889904018926i</v>
      </c>
      <c r="Q2747" t="str">
        <f t="shared" si="1415"/>
        <v>-0.0426404308841301+6.27900770562631i</v>
      </c>
      <c r="R2747" t="str">
        <f t="shared" si="1416"/>
        <v>-0.046054295026464-0.00647819811778356i</v>
      </c>
      <c r="S2747" t="str">
        <f t="shared" si="1417"/>
        <v>0.631588981981828i</v>
      </c>
      <c r="T2747" t="str">
        <f t="shared" si="1418"/>
        <v>0.00409155855428751-0.0290873853116552i</v>
      </c>
      <c r="U2747" t="e">
        <f t="shared" si="1419"/>
        <v>#DIV/0!</v>
      </c>
      <c r="V2747" t="str">
        <f t="shared" si="1420"/>
        <v>1.33333333333333E-06-0.000130508358418938i</v>
      </c>
      <c r="W2747" t="e">
        <f t="shared" si="1421"/>
        <v>#DIV/0!</v>
      </c>
      <c r="X2747" t="e">
        <f t="shared" si="1422"/>
        <v>#DIV/0!</v>
      </c>
      <c r="Y2747" t="str">
        <f t="shared" si="1423"/>
        <v>0.00083+0.81731674475792i</v>
      </c>
      <c r="Z2747" t="e">
        <f t="shared" si="1424"/>
        <v>#DIV/0!</v>
      </c>
      <c r="AA2747" t="e">
        <f t="shared" si="1425"/>
        <v>#DIV/0!</v>
      </c>
      <c r="AB2747" t="str">
        <f t="shared" si="1426"/>
        <v>0.0252295198300426-0.179359712145752i</v>
      </c>
      <c r="AC2747" t="str">
        <f t="shared" si="1427"/>
        <v>0.954396766269433-0.00882837716009269i</v>
      </c>
      <c r="AD2747" t="str">
        <f t="shared" si="1428"/>
        <v>0.0281710253666584-0.187669336316951i</v>
      </c>
      <c r="AE2747" t="e">
        <f t="shared" si="1429"/>
        <v>#DIV/0!</v>
      </c>
      <c r="AF2747" t="str">
        <f t="shared" si="1430"/>
        <v>-19.3900371658642-0.562201685811599i</v>
      </c>
      <c r="AG2747" t="e">
        <f t="shared" si="1431"/>
        <v>#DIV/0!</v>
      </c>
      <c r="AH2747" t="e">
        <f t="shared" si="1432"/>
        <v>#DIV/0!</v>
      </c>
      <c r="AI2747" t="e">
        <f t="shared" si="1433"/>
        <v>#DIV/0!</v>
      </c>
      <c r="AJ2747" t="e">
        <f t="shared" si="1434"/>
        <v>#DIV/0!</v>
      </c>
      <c r="AK2747"/>
      <c r="AL2747"/>
      <c r="AM2747"/>
      <c r="AN2747"/>
    </row>
    <row r="2748" spans="1:40" x14ac:dyDescent="0.25">
      <c r="A2748"/>
      <c r="B2748">
        <f t="shared" si="1435"/>
        <v>814000</v>
      </c>
      <c r="C2748" s="186" t="str">
        <f t="shared" si="1403"/>
        <v>-1.48447358626491E-07+0.00387210320100575i</v>
      </c>
      <c r="D2748" s="158" t="str">
        <f t="shared" si="1404"/>
        <v>-7.6666678047631+0.0296861245410441i</v>
      </c>
      <c r="E2748" t="str">
        <f t="shared" si="1405"/>
        <v>7.9979634402834-0.127625742533745i</v>
      </c>
      <c r="F2748" t="str">
        <f t="shared" si="1406"/>
        <v>0.999200842656468+0.0000127421837964222i</v>
      </c>
      <c r="G2748">
        <f t="shared" si="1401"/>
        <v>1</v>
      </c>
      <c r="H2748" t="str">
        <f t="shared" si="1407"/>
        <v>11.7234481588469+0.591201424680684i</v>
      </c>
      <c r="I2748" t="str">
        <f t="shared" si="1408"/>
        <v>3196.57052502762i</v>
      </c>
      <c r="J2748" t="str">
        <f t="shared" si="1402"/>
        <v>-13830.170241229+699.307340619241i</v>
      </c>
      <c r="K2748" t="str">
        <f t="shared" si="1409"/>
        <v>0.0116570424611665-0.23054081143265i</v>
      </c>
      <c r="L2748" t="str">
        <f t="shared" si="1410"/>
        <v>0.00150644789920997-0.0252580872571777i</v>
      </c>
      <c r="M2748" t="str">
        <f t="shared" si="1411"/>
        <v>0.0131634903603765-0.255798898689828i</v>
      </c>
      <c r="N2748" t="str">
        <f t="shared" si="1412"/>
        <v>-5.99747657277462i</v>
      </c>
      <c r="O2748" t="str">
        <f t="shared" si="1413"/>
        <v>0.959462145693985+0.281837525855401i</v>
      </c>
      <c r="P2748" t="str">
        <f t="shared" si="1414"/>
        <v>0.040537854306015-0.281837525855401i</v>
      </c>
      <c r="Q2748" t="str">
        <f t="shared" si="1415"/>
        <v>-0.040537854306015+6.27931409863002i</v>
      </c>
      <c r="R2748" t="str">
        <f t="shared" si="1416"/>
        <v>-0.0449232938841375-0.00616576265424284i</v>
      </c>
      <c r="S2748" t="str">
        <f t="shared" si="1417"/>
        <v>0.632365844198288i</v>
      </c>
      <c r="T2748" t="str">
        <f t="shared" si="1418"/>
        <v>0.00389901770597655-0.0284079566612104i</v>
      </c>
      <c r="U2748" t="e">
        <f t="shared" si="1419"/>
        <v>#DIV/0!</v>
      </c>
      <c r="V2748" t="str">
        <f t="shared" si="1420"/>
        <v>1.33333333333333E-06-0.000130348028740291i</v>
      </c>
      <c r="W2748" t="e">
        <f t="shared" si="1421"/>
        <v>#DIV/0!</v>
      </c>
      <c r="X2748" t="e">
        <f t="shared" si="1422"/>
        <v>#DIV/0!</v>
      </c>
      <c r="Y2748" t="str">
        <f t="shared" si="1423"/>
        <v>0.00083+0.818322054407069i</v>
      </c>
      <c r="Z2748" t="e">
        <f t="shared" si="1424"/>
        <v>#DIV/0!</v>
      </c>
      <c r="AA2748" t="e">
        <f t="shared" si="1425"/>
        <v>#DIV/0!</v>
      </c>
      <c r="AB2748" t="str">
        <f t="shared" si="1426"/>
        <v>0.0240422673231796-0.175170194048416i</v>
      </c>
      <c r="AC2748" t="str">
        <f t="shared" si="1427"/>
        <v>0.955508137433282-0.00845583666405739i</v>
      </c>
      <c r="AD2748" t="str">
        <f t="shared" si="1428"/>
        <v>0.026782026438484-0.183089732838131i</v>
      </c>
      <c r="AE2748" t="e">
        <f t="shared" si="1429"/>
        <v>#DIV/0!</v>
      </c>
      <c r="AF2748" t="str">
        <f t="shared" si="1430"/>
        <v>-19.39011596361-0.56151530013964i</v>
      </c>
      <c r="AG2748" t="e">
        <f t="shared" si="1431"/>
        <v>#DIV/0!</v>
      </c>
      <c r="AH2748" t="e">
        <f t="shared" si="1432"/>
        <v>#DIV/0!</v>
      </c>
      <c r="AI2748" t="e">
        <f t="shared" si="1433"/>
        <v>#DIV/0!</v>
      </c>
      <c r="AJ2748" t="e">
        <f t="shared" si="1434"/>
        <v>#DIV/0!</v>
      </c>
      <c r="AK2748"/>
      <c r="AL2748"/>
      <c r="AM2748"/>
      <c r="AN2748"/>
    </row>
    <row r="2749" spans="1:40" x14ac:dyDescent="0.25">
      <c r="A2749"/>
      <c r="B2749">
        <f t="shared" si="1435"/>
        <v>815000</v>
      </c>
      <c r="C2749" s="186" t="str">
        <f t="shared" si="1403"/>
        <v>-1.48083294119964E-07+0.0038673521541473i</v>
      </c>
      <c r="D2749" s="158" t="str">
        <f t="shared" si="1404"/>
        <v>-7.66666780197189+0.0296496998484626i</v>
      </c>
      <c r="E2749" t="str">
        <f t="shared" si="1405"/>
        <v>7.99795843465531-0.127782450940898i</v>
      </c>
      <c r="F2749" t="str">
        <f t="shared" si="1406"/>
        <v>0.99920084315583+0.0000127578296129702i</v>
      </c>
      <c r="G2749">
        <f t="shared" si="1401"/>
        <v>1</v>
      </c>
      <c r="H2749" t="str">
        <f t="shared" si="1407"/>
        <v>11.7235266706434+0.59048028303487i</v>
      </c>
      <c r="I2749" t="str">
        <f t="shared" si="1408"/>
        <v>3200.4975158446i</v>
      </c>
      <c r="J2749" t="str">
        <f t="shared" si="1402"/>
        <v>-13864.1743347082+700.166440546292i</v>
      </c>
      <c r="K2749" t="str">
        <f t="shared" si="1409"/>
        <v>0.0116285223863758-0.230259338756628i</v>
      </c>
      <c r="L2749" t="str">
        <f t="shared" si="1410"/>
        <v>0.00150276642611749-0.0252273150408138i</v>
      </c>
      <c r="M2749" t="str">
        <f t="shared" si="1411"/>
        <v>0.0131312888124933-0.255486653797442i</v>
      </c>
      <c r="N2749" t="str">
        <f t="shared" si="1412"/>
        <v>-6.00484448011218i</v>
      </c>
      <c r="O2749" t="str">
        <f t="shared" si="1413"/>
        <v>0.961512637089519+0.274760711742342i</v>
      </c>
      <c r="P2749" t="str">
        <f t="shared" si="1414"/>
        <v>0.038487362910481-0.274760711742342i</v>
      </c>
      <c r="Q2749" t="str">
        <f t="shared" si="1415"/>
        <v>-0.038487362910481+6.27960519185452i</v>
      </c>
      <c r="R2749" t="str">
        <f t="shared" si="1416"/>
        <v>-0.0437903754681167-0.00586055742574237i</v>
      </c>
      <c r="S2749" t="str">
        <f t="shared" si="1417"/>
        <v>0.633142706414747i</v>
      </c>
      <c r="T2749" t="str">
        <f t="shared" si="1418"/>
        <v>0.00371056918963357-0.0277255568388013i</v>
      </c>
      <c r="U2749" t="e">
        <f t="shared" si="1419"/>
        <v>#DIV/0!</v>
      </c>
      <c r="V2749" t="str">
        <f t="shared" si="1420"/>
        <v>1.33333333333333E-06-0.000130188092508708i</v>
      </c>
      <c r="W2749" t="e">
        <f t="shared" si="1421"/>
        <v>#DIV/0!</v>
      </c>
      <c r="X2749" t="e">
        <f t="shared" si="1422"/>
        <v>#DIV/0!</v>
      </c>
      <c r="Y2749" t="str">
        <f t="shared" si="1423"/>
        <v>0.00083+0.819327364056218i</v>
      </c>
      <c r="Z2749" t="e">
        <f t="shared" si="1424"/>
        <v>#DIV/0!</v>
      </c>
      <c r="AA2749" t="e">
        <f t="shared" si="1425"/>
        <v>#DIV/0!</v>
      </c>
      <c r="AB2749" t="str">
        <f t="shared" si="1426"/>
        <v>0.0228802491051988-0.170962355000519i</v>
      </c>
      <c r="AC2749" t="str">
        <f t="shared" si="1427"/>
        <v>0.956621847154689-0.00809055434151498i</v>
      </c>
      <c r="AD2749" t="str">
        <f t="shared" si="1428"/>
        <v>0.0254274037623029-0.178499616872125i</v>
      </c>
      <c r="AE2749" t="e">
        <f t="shared" si="1429"/>
        <v>#DIV/0!</v>
      </c>
      <c r="AF2749" t="str">
        <f t="shared" si="1430"/>
        <v>-19.3901944726153-0.560830583186407i</v>
      </c>
      <c r="AG2749" t="e">
        <f t="shared" si="1431"/>
        <v>#DIV/0!</v>
      </c>
      <c r="AH2749" t="e">
        <f t="shared" si="1432"/>
        <v>#DIV/0!</v>
      </c>
      <c r="AI2749" t="e">
        <f t="shared" si="1433"/>
        <v>#DIV/0!</v>
      </c>
      <c r="AJ2749" t="e">
        <f t="shared" si="1434"/>
        <v>#DIV/0!</v>
      </c>
      <c r="AK2749"/>
      <c r="AL2749"/>
      <c r="AM2749"/>
      <c r="AN2749"/>
    </row>
    <row r="2750" spans="1:40" x14ac:dyDescent="0.25">
      <c r="A2750"/>
      <c r="B2750">
        <f t="shared" si="1435"/>
        <v>816000</v>
      </c>
      <c r="C2750" s="186" t="str">
        <f t="shared" si="1403"/>
        <v>-1.47720567265575E-07+0.00386261275201148i</v>
      </c>
      <c r="D2750" s="158" t="str">
        <f t="shared" si="1404"/>
        <v>-7.66666779919104+0.029613364432088i</v>
      </c>
      <c r="E2750" t="str">
        <f t="shared" si="1405"/>
        <v>7.99795342288785-0.127939159053588i</v>
      </c>
      <c r="F2750" t="str">
        <f t="shared" si="1406"/>
        <v>0.999200843655809+0.0000127734754001661i</v>
      </c>
      <c r="G2750">
        <f t="shared" si="1401"/>
        <v>1</v>
      </c>
      <c r="H2750" t="str">
        <f t="shared" si="1407"/>
        <v>11.7236048950971+0.589760893325262i</v>
      </c>
      <c r="I2750" t="str">
        <f t="shared" si="1408"/>
        <v>3204.42450666159i</v>
      </c>
      <c r="J2750" t="str">
        <f t="shared" si="1402"/>
        <v>-13898.2201766141+701.025540473343i</v>
      </c>
      <c r="K2750" t="str">
        <f t="shared" si="1409"/>
        <v>0.0116001067658201-0.229978550845294i</v>
      </c>
      <c r="L2750" t="str">
        <f t="shared" si="1410"/>
        <v>0.0014990984159024-0.0251966174455612i</v>
      </c>
      <c r="M2750" t="str">
        <f t="shared" si="1411"/>
        <v>0.0130992051817225-0.255175168290855i</v>
      </c>
      <c r="N2750" t="str">
        <f t="shared" si="1412"/>
        <v>-6.01221238744974i</v>
      </c>
      <c r="O2750" t="str">
        <f t="shared" si="1413"/>
        <v>0.963510931989884+0.267668982020677i</v>
      </c>
      <c r="P2750" t="str">
        <f t="shared" si="1414"/>
        <v>0.036489068010116-0.267668982020677i</v>
      </c>
      <c r="Q2750" t="str">
        <f t="shared" si="1415"/>
        <v>-0.036489068010116+6.27988136947042i</v>
      </c>
      <c r="R2750" t="str">
        <f t="shared" si="1416"/>
        <v>-0.0426555759815302-0.00556262192578028i</v>
      </c>
      <c r="S2750" t="str">
        <f t="shared" si="1417"/>
        <v>0.633919568631208i</v>
      </c>
      <c r="T2750" t="str">
        <f t="shared" si="1418"/>
        <v>0.00352625489164913-0.0270402043259273i</v>
      </c>
      <c r="U2750" t="e">
        <f t="shared" si="1419"/>
        <v>#DIV/0!</v>
      </c>
      <c r="V2750" t="str">
        <f t="shared" si="1420"/>
        <v>1.33333333333333E-06-0.000130028548277692i</v>
      </c>
      <c r="W2750" t="e">
        <f t="shared" si="1421"/>
        <v>#DIV/0!</v>
      </c>
      <c r="X2750" t="e">
        <f t="shared" si="1422"/>
        <v>#DIV/0!</v>
      </c>
      <c r="Y2750" t="str">
        <f t="shared" si="1423"/>
        <v>0.00083+0.820332673705367i</v>
      </c>
      <c r="Z2750" t="e">
        <f t="shared" si="1424"/>
        <v>#DIV/0!</v>
      </c>
      <c r="AA2750" t="e">
        <f t="shared" si="1425"/>
        <v>#DIV/0!</v>
      </c>
      <c r="AB2750" t="str">
        <f t="shared" si="1426"/>
        <v>0.0217437234575123-0.166736308963366i</v>
      </c>
      <c r="AC2750" t="str">
        <f t="shared" si="1427"/>
        <v>0.957737859795062-0.00773257141489472i</v>
      </c>
      <c r="AD2750" t="str">
        <f t="shared" si="1428"/>
        <v>0.0241072352016092-0.173899252642255i</v>
      </c>
      <c r="AE2750" t="e">
        <f t="shared" si="1429"/>
        <v>#DIV/0!</v>
      </c>
      <c r="AF2750" t="str">
        <f t="shared" si="1430"/>
        <v>-19.3902726942881-0.560147528893174i</v>
      </c>
      <c r="AG2750" t="e">
        <f t="shared" si="1431"/>
        <v>#DIV/0!</v>
      </c>
      <c r="AH2750" t="e">
        <f t="shared" si="1432"/>
        <v>#DIV/0!</v>
      </c>
      <c r="AI2750" t="e">
        <f t="shared" si="1433"/>
        <v>#DIV/0!</v>
      </c>
      <c r="AJ2750" t="e">
        <f t="shared" si="1434"/>
        <v>#DIV/0!</v>
      </c>
      <c r="AK2750"/>
      <c r="AL2750"/>
      <c r="AM2750"/>
      <c r="AN2750"/>
    </row>
    <row r="2751" spans="1:40" x14ac:dyDescent="0.25">
      <c r="A2751"/>
      <c r="B2751">
        <f t="shared" si="1435"/>
        <v>817000</v>
      </c>
      <c r="C2751" s="186" t="str">
        <f t="shared" si="1403"/>
        <v>-1.4735917151824E-07+0.00385788495183922i</v>
      </c>
      <c r="D2751" s="158" t="str">
        <f t="shared" si="1404"/>
        <v>-7.66666779642031+0.0295771179641007i</v>
      </c>
      <c r="E2751" t="str">
        <f t="shared" si="1405"/>
        <v>7.99794840498104-0.128095866871452i</v>
      </c>
      <c r="F2751" t="str">
        <f t="shared" si="1406"/>
        <v>0.999200844156397+0.0000127891211579734i</v>
      </c>
      <c r="G2751">
        <f t="shared" si="1401"/>
        <v>1</v>
      </c>
      <c r="H2751" t="str">
        <f t="shared" si="1407"/>
        <v>11.7236828336066+0.589043249194505i</v>
      </c>
      <c r="I2751" t="str">
        <f t="shared" si="1408"/>
        <v>3208.35149747858i</v>
      </c>
      <c r="J2751" t="str">
        <f t="shared" si="1402"/>
        <v>-13932.3077669465+701.884640400393i</v>
      </c>
      <c r="K2751" t="str">
        <f t="shared" si="1409"/>
        <v>0.0115717950904465-0.229698445209133i</v>
      </c>
      <c r="L2751" t="str">
        <f t="shared" si="1410"/>
        <v>0.0014954438030783-0.0251659942013049i</v>
      </c>
      <c r="M2751" t="str">
        <f t="shared" si="1411"/>
        <v>0.0130672388935248-0.254864439410438i</v>
      </c>
      <c r="N2751" t="str">
        <f t="shared" si="1412"/>
        <v>-6.0195802947873i</v>
      </c>
      <c r="O2751" t="str">
        <f t="shared" si="1413"/>
        <v>0.965456921916015+0.26056272167072i</v>
      </c>
      <c r="P2751" t="str">
        <f t="shared" si="1414"/>
        <v>0.034543078083985-0.26056272167072i</v>
      </c>
      <c r="Q2751" t="str">
        <f t="shared" si="1415"/>
        <v>-0.034543078083985+6.28014301645802i</v>
      </c>
      <c r="R2751" t="str">
        <f t="shared" si="1416"/>
        <v>-0.0415189322827756-0.00527199560223562i</v>
      </c>
      <c r="S2751" t="str">
        <f t="shared" si="1417"/>
        <v>0.634696430847667i</v>
      </c>
      <c r="T2751" t="str">
        <f t="shared" si="1418"/>
        <v>0.00334611679218354-0.0263519181324837i</v>
      </c>
      <c r="U2751" t="e">
        <f t="shared" si="1419"/>
        <v>#DIV/0!</v>
      </c>
      <c r="V2751" t="str">
        <f t="shared" si="1420"/>
        <v>1.33333333333333E-06-0.00012986939460783i</v>
      </c>
      <c r="W2751" t="e">
        <f t="shared" si="1421"/>
        <v>#DIV/0!</v>
      </c>
      <c r="X2751" t="e">
        <f t="shared" si="1422"/>
        <v>#DIV/0!</v>
      </c>
      <c r="Y2751" t="str">
        <f t="shared" si="1423"/>
        <v>0.00083+0.821337983354516i</v>
      </c>
      <c r="Z2751" t="e">
        <f t="shared" si="1424"/>
        <v>#DIV/0!</v>
      </c>
      <c r="AA2751" t="e">
        <f t="shared" si="1425"/>
        <v>#DIV/0!</v>
      </c>
      <c r="AB2751" t="str">
        <f t="shared" si="1426"/>
        <v>0.0206329492397388-0.162492173156479i</v>
      </c>
      <c r="AC2751" t="str">
        <f t="shared" si="1427"/>
        <v>0.958856139056684-0.00738192908633376i</v>
      </c>
      <c r="AD2751" t="str">
        <f t="shared" si="1428"/>
        <v>0.0228215965248261-0.169288904912252i</v>
      </c>
      <c r="AE2751" t="e">
        <f t="shared" si="1429"/>
        <v>#DIV/0!</v>
      </c>
      <c r="AF2751" t="str">
        <f t="shared" si="1430"/>
        <v>-19.3903506300269-0.559466131230404i</v>
      </c>
      <c r="AG2751" t="e">
        <f t="shared" si="1431"/>
        <v>#DIV/0!</v>
      </c>
      <c r="AH2751" t="e">
        <f t="shared" si="1432"/>
        <v>#DIV/0!</v>
      </c>
      <c r="AI2751" t="e">
        <f t="shared" si="1433"/>
        <v>#DIV/0!</v>
      </c>
      <c r="AJ2751" t="e">
        <f t="shared" si="1434"/>
        <v>#DIV/0!</v>
      </c>
      <c r="AK2751"/>
      <c r="AL2751"/>
      <c r="AM2751"/>
      <c r="AN2751"/>
    </row>
    <row r="2752" spans="1:40" x14ac:dyDescent="0.25">
      <c r="A2752"/>
      <c r="B2752">
        <f t="shared" si="1435"/>
        <v>818000</v>
      </c>
      <c r="C2752" s="186" t="str">
        <f t="shared" si="1403"/>
        <v>-1.46999100372859E-07+0.00385316871108054i</v>
      </c>
      <c r="D2752" s="158" t="str">
        <f t="shared" si="1404"/>
        <v>-7.66666779365977+0.0295409601182842i</v>
      </c>
      <c r="E2752" t="str">
        <f t="shared" si="1405"/>
        <v>7.99794338093491-0.12825257439413i</v>
      </c>
      <c r="F2752" t="str">
        <f t="shared" si="1406"/>
        <v>0.999200844657604+0.0000128047668863564i</v>
      </c>
      <c r="G2752">
        <f t="shared" si="1401"/>
        <v>1</v>
      </c>
      <c r="H2752" t="str">
        <f t="shared" si="1407"/>
        <v>11.723760487563+0.588327344315881i</v>
      </c>
      <c r="I2752" t="str">
        <f t="shared" si="1408"/>
        <v>3212.27848829556i</v>
      </c>
      <c r="J2752" t="str">
        <f t="shared" si="1402"/>
        <v>-13966.4371057056+702.743740327444i</v>
      </c>
      <c r="K2752" t="str">
        <f t="shared" si="1409"/>
        <v>0.0115435868542965-0.229419019370646i</v>
      </c>
      <c r="L2752" t="str">
        <f t="shared" si="1410"/>
        <v>0.001491802522556-0.0251354450392269i</v>
      </c>
      <c r="M2752" t="str">
        <f t="shared" si="1411"/>
        <v>0.0130353893768525-0.254554464409873i</v>
      </c>
      <c r="N2752" t="str">
        <f t="shared" si="1412"/>
        <v>-6.02694820212486i</v>
      </c>
      <c r="O2752" t="str">
        <f t="shared" si="1413"/>
        <v>0.967350501228268+0.253442316461592i</v>
      </c>
      <c r="P2752" t="str">
        <f t="shared" si="1414"/>
        <v>0.032649498771732-0.253442316461592i</v>
      </c>
      <c r="Q2752" t="str">
        <f t="shared" si="1415"/>
        <v>-0.032649498771732+6.28039051858645i</v>
      </c>
      <c r="R2752" t="str">
        <f t="shared" si="1416"/>
        <v>-0.0403804818901533-0.00498871784885588i</v>
      </c>
      <c r="S2752" t="str">
        <f t="shared" si="1417"/>
        <v>0.635473293064126i</v>
      </c>
      <c r="T2752" t="str">
        <f t="shared" si="1418"/>
        <v>0.00317019695958023-0.025660717802252i</v>
      </c>
      <c r="U2752" t="e">
        <f t="shared" si="1419"/>
        <v>#DIV/0!</v>
      </c>
      <c r="V2752" t="str">
        <f t="shared" si="1420"/>
        <v>1.33333333333333E-06-0.000129710630066744i</v>
      </c>
      <c r="W2752" t="e">
        <f t="shared" si="1421"/>
        <v>#DIV/0!</v>
      </c>
      <c r="X2752" t="e">
        <f t="shared" si="1422"/>
        <v>#DIV/0!</v>
      </c>
      <c r="Y2752" t="str">
        <f t="shared" si="1423"/>
        <v>0.00083+0.822343293003664i</v>
      </c>
      <c r="Z2752" t="e">
        <f t="shared" si="1424"/>
        <v>#DIV/0!</v>
      </c>
      <c r="AA2752" t="e">
        <f t="shared" si="1425"/>
        <v>#DIV/0!</v>
      </c>
      <c r="AB2752" t="str">
        <f t="shared" si="1426"/>
        <v>0.0195481858552549-0.158230068091444i</v>
      </c>
      <c r="AC2752" t="str">
        <f t="shared" si="1427"/>
        <v>0.959976647977679-0.00703866852926692i</v>
      </c>
      <c r="AD2752" t="str">
        <f t="shared" si="1428"/>
        <v>0.0215705614021746-0.164668838968903i</v>
      </c>
      <c r="AE2752" t="e">
        <f t="shared" si="1429"/>
        <v>#DIV/0!</v>
      </c>
      <c r="AF2752" t="str">
        <f t="shared" si="1430"/>
        <v>-19.3904282812228-0.558786384197597i</v>
      </c>
      <c r="AG2752" t="e">
        <f t="shared" si="1431"/>
        <v>#DIV/0!</v>
      </c>
      <c r="AH2752" t="e">
        <f t="shared" si="1432"/>
        <v>#DIV/0!</v>
      </c>
      <c r="AI2752" t="e">
        <f t="shared" si="1433"/>
        <v>#DIV/0!</v>
      </c>
      <c r="AJ2752" t="e">
        <f t="shared" si="1434"/>
        <v>#DIV/0!</v>
      </c>
      <c r="AK2752"/>
      <c r="AL2752"/>
      <c r="AM2752"/>
      <c r="AN2752"/>
    </row>
    <row r="2753" spans="1:40" x14ac:dyDescent="0.25">
      <c r="A2753"/>
      <c r="B2753">
        <f t="shared" si="1435"/>
        <v>819000</v>
      </c>
      <c r="C2753" s="186" t="str">
        <f t="shared" si="1403"/>
        <v>-1.46640347364022E-07+0.00384846398739326i</v>
      </c>
      <c r="D2753" s="158" t="str">
        <f t="shared" si="1404"/>
        <v>-7.66666779090935+0.029504890570015i</v>
      </c>
      <c r="E2753" t="str">
        <f t="shared" si="1405"/>
        <v>7.99793835074948-0.128409281621263i</v>
      </c>
      <c r="F2753" t="str">
        <f t="shared" si="1406"/>
        <v>0.999200845159419+0.0000128204125852792i</v>
      </c>
      <c r="G2753">
        <f t="shared" si="1401"/>
        <v>1</v>
      </c>
      <c r="H2753" t="str">
        <f t="shared" si="1407"/>
        <v>11.7238378583482+0.587613172393111i</v>
      </c>
      <c r="I2753" t="str">
        <f t="shared" si="1408"/>
        <v>3216.20547911255i</v>
      </c>
      <c r="J2753" t="str">
        <f t="shared" si="1402"/>
        <v>-14000.6081928913+703.602840254494i</v>
      </c>
      <c r="K2753" t="str">
        <f t="shared" si="1409"/>
        <v>0.0115154815544841-0.22914027086429i</v>
      </c>
      <c r="L2753" t="str">
        <f t="shared" si="1410"/>
        <v>0.00148817450964068-0.025104969691799i</v>
      </c>
      <c r="M2753" t="str">
        <f t="shared" si="1411"/>
        <v>0.0130036560641248-0.254245240556089i</v>
      </c>
      <c r="N2753" t="str">
        <f t="shared" si="1412"/>
        <v>-6.03431610946242i</v>
      </c>
      <c r="O2753" t="str">
        <f t="shared" si="1413"/>
        <v>0.969191567132151+0.246308152930278i</v>
      </c>
      <c r="P2753" t="str">
        <f t="shared" si="1414"/>
        <v>0.030808432867849-0.246308152930278i</v>
      </c>
      <c r="Q2753" t="str">
        <f t="shared" si="1415"/>
        <v>-0.030808432867849+6.2806242623927i</v>
      </c>
      <c r="R2753" t="str">
        <f t="shared" si="1416"/>
        <v>-0.0392402629864278-0.00471282799659767i</v>
      </c>
      <c r="S2753" t="str">
        <f t="shared" si="1417"/>
        <v>0.636250155280588i</v>
      </c>
      <c r="T2753" t="str">
        <f t="shared" si="1418"/>
        <v>0.00299853754464597-0.0249666234183658i</v>
      </c>
      <c r="U2753" t="e">
        <f t="shared" si="1419"/>
        <v>#DIV/0!</v>
      </c>
      <c r="V2753" t="str">
        <f t="shared" si="1420"/>
        <v>1.33333333333333E-06-0.000129552253229056i</v>
      </c>
      <c r="W2753" t="e">
        <f t="shared" si="1421"/>
        <v>#DIV/0!</v>
      </c>
      <c r="X2753" t="e">
        <f t="shared" si="1422"/>
        <v>#DIV/0!</v>
      </c>
      <c r="Y2753" t="str">
        <f t="shared" si="1423"/>
        <v>0.00083+0.823348602652813i</v>
      </c>
      <c r="Z2753" t="e">
        <f t="shared" si="1424"/>
        <v>#DIV/0!</v>
      </c>
      <c r="AA2753" t="e">
        <f t="shared" si="1425"/>
        <v>#DIV/0!</v>
      </c>
      <c r="AB2753" t="str">
        <f t="shared" si="1426"/>
        <v>0.0184896932159258-0.153950117605626i</v>
      </c>
      <c r="AC2753" t="str">
        <f t="shared" si="1427"/>
        <v>0.961099348927031-0.00670283087986647i</v>
      </c>
      <c r="AD2753" t="str">
        <f t="shared" si="1428"/>
        <v>0.0203542014027035-0.160039320604729i</v>
      </c>
      <c r="AE2753" t="e">
        <f t="shared" si="1429"/>
        <v>#DIV/0!</v>
      </c>
      <c r="AF2753" t="str">
        <f t="shared" si="1430"/>
        <v>-19.3905056492575-0.558108281823096i</v>
      </c>
      <c r="AG2753" t="e">
        <f t="shared" si="1431"/>
        <v>#DIV/0!</v>
      </c>
      <c r="AH2753" t="e">
        <f t="shared" si="1432"/>
        <v>#DIV/0!</v>
      </c>
      <c r="AI2753" t="e">
        <f t="shared" si="1433"/>
        <v>#DIV/0!</v>
      </c>
      <c r="AJ2753" t="e">
        <f t="shared" si="1434"/>
        <v>#DIV/0!</v>
      </c>
      <c r="AK2753"/>
      <c r="AL2753"/>
      <c r="AM2753"/>
      <c r="AN2753"/>
    </row>
    <row r="2754" spans="1:40" x14ac:dyDescent="0.25">
      <c r="A2754"/>
      <c r="B2754">
        <f t="shared" si="1435"/>
        <v>820000</v>
      </c>
      <c r="C2754" s="186" t="str">
        <f t="shared" si="1403"/>
        <v>-1.46282906065715E-07+0.00384377073864174i</v>
      </c>
      <c r="D2754" s="158" t="str">
        <f t="shared" si="1404"/>
        <v>-7.66666778816898+0.0294689089962534i</v>
      </c>
      <c r="E2754" t="str">
        <f t="shared" si="1405"/>
        <v>7.99793331442478-0.128565988552488i</v>
      </c>
      <c r="F2754" t="str">
        <f t="shared" si="1406"/>
        <v>0.999200845661842+0.0000128360582547056i</v>
      </c>
      <c r="G2754">
        <f t="shared" si="1401"/>
        <v>1</v>
      </c>
      <c r="H2754" t="str">
        <f t="shared" si="1407"/>
        <v>11.7239149473361+0.586900727160184i</v>
      </c>
      <c r="I2754" t="str">
        <f t="shared" si="1408"/>
        <v>3220.13246992954i</v>
      </c>
      <c r="J2754" t="str">
        <f t="shared" si="1402"/>
        <v>-14034.8210285036+704.461940181546i</v>
      </c>
      <c r="K2754" t="str">
        <f t="shared" si="1409"/>
        <v>0.0114874786911733-0.2288621972364i</v>
      </c>
      <c r="L2754" t="str">
        <f t="shared" si="1410"/>
        <v>0.00148455970002899-0.0250745678927748i</v>
      </c>
      <c r="M2754" t="str">
        <f t="shared" si="1411"/>
        <v>0.0129720383912023-0.253936765129175i</v>
      </c>
      <c r="N2754" t="str">
        <f t="shared" si="1412"/>
        <v>-6.04168401679998i</v>
      </c>
      <c r="O2754" t="str">
        <f t="shared" si="1413"/>
        <v>0.970980019683904+0.239160618360645i</v>
      </c>
      <c r="P2754" t="str">
        <f t="shared" si="1414"/>
        <v>0.029019980316096-0.239160618360645i</v>
      </c>
      <c r="Q2754" t="str">
        <f t="shared" si="1415"/>
        <v>-0.029019980316096+6.28084463516063i</v>
      </c>
      <c r="R2754" t="str">
        <f t="shared" si="1416"/>
        <v>-0.0380983144233098-0.00444436530481719i</v>
      </c>
      <c r="S2754" t="str">
        <f t="shared" si="1417"/>
        <v>0.637027017497047i</v>
      </c>
      <c r="T2754" t="str">
        <f t="shared" si="1418"/>
        <v>0.00283118077479505-0.0242696556087458i</v>
      </c>
      <c r="U2754" t="e">
        <f t="shared" si="1419"/>
        <v>#DIV/0!</v>
      </c>
      <c r="V2754" t="str">
        <f t="shared" si="1420"/>
        <v>1.33333333333333E-06-0.000129394262676338i</v>
      </c>
      <c r="W2754" t="e">
        <f t="shared" si="1421"/>
        <v>#DIV/0!</v>
      </c>
      <c r="X2754" t="e">
        <f t="shared" si="1422"/>
        <v>#DIV/0!</v>
      </c>
      <c r="Y2754" t="str">
        <f t="shared" si="1423"/>
        <v>0.00083+0.824353912301962i</v>
      </c>
      <c r="Z2754" t="e">
        <f t="shared" si="1424"/>
        <v>#DIV/0!</v>
      </c>
      <c r="AA2754" t="e">
        <f t="shared" si="1425"/>
        <v>#DIV/0!</v>
      </c>
      <c r="AB2754" t="str">
        <f t="shared" si="1426"/>
        <v>0.0174577317059967-0.149652448895671i</v>
      </c>
      <c r="AC2754" t="str">
        <f t="shared" si="1427"/>
        <v>0.962224203599688-0.00637445722832592i</v>
      </c>
      <c r="AD2754" t="str">
        <f t="shared" si="1428"/>
        <v>0.0191725859914667-0.155400616100612i</v>
      </c>
      <c r="AE2754" t="e">
        <f t="shared" si="1429"/>
        <v>#DIV/0!</v>
      </c>
      <c r="AF2754" t="str">
        <f t="shared" si="1430"/>
        <v>-19.3905827355051-0.557431818163931i</v>
      </c>
      <c r="AG2754" t="e">
        <f t="shared" si="1431"/>
        <v>#DIV/0!</v>
      </c>
      <c r="AH2754" t="e">
        <f t="shared" si="1432"/>
        <v>#DIV/0!</v>
      </c>
      <c r="AI2754" t="e">
        <f t="shared" si="1433"/>
        <v>#DIV/0!</v>
      </c>
      <c r="AJ2754" t="e">
        <f t="shared" si="1434"/>
        <v>#DIV/0!</v>
      </c>
      <c r="AK2754"/>
      <c r="AL2754"/>
      <c r="AM2754"/>
      <c r="AN2754"/>
    </row>
    <row r="2755" spans="1:40" x14ac:dyDescent="0.25">
      <c r="A2755"/>
      <c r="B2755">
        <f t="shared" si="1435"/>
        <v>821000</v>
      </c>
      <c r="C2755" s="186" t="str">
        <f t="shared" si="1403"/>
        <v>-1.45926770091038E-07+0.00383908892289567i</v>
      </c>
      <c r="D2755" s="158" t="str">
        <f t="shared" si="1404"/>
        <v>-7.66666778543857+0.0294330150755335i</v>
      </c>
      <c r="E2755" t="str">
        <f t="shared" si="1405"/>
        <v>7.99792827196083-0.128722695187445i</v>
      </c>
      <c r="F2755" t="str">
        <f t="shared" si="1406"/>
        <v>0.999200846164875+0.0000128517038945996i</v>
      </c>
      <c r="G2755">
        <f t="shared" si="1401"/>
        <v>1</v>
      </c>
      <c r="H2755" t="str">
        <f t="shared" si="1407"/>
        <v>11.7239917558921+0.586190002381156i</v>
      </c>
      <c r="I2755" t="str">
        <f t="shared" si="1408"/>
        <v>3224.05946074653i</v>
      </c>
      <c r="J2755" t="str">
        <f t="shared" si="1402"/>
        <v>-14069.0756125425+705.321040108596i</v>
      </c>
      <c r="K2755" t="str">
        <f t="shared" si="1409"/>
        <v>0.0114595777675556-0.228584796045114i</v>
      </c>
      <c r="L2755" t="str">
        <f t="shared" si="1410"/>
        <v>0.00148095802980619-0.0250442393771818i</v>
      </c>
      <c r="M2755" t="str">
        <f t="shared" si="1411"/>
        <v>0.0129405357973618-0.253629035422296i</v>
      </c>
      <c r="N2755" t="str">
        <f t="shared" si="1412"/>
        <v>-6.04905192413754i</v>
      </c>
      <c r="O2755" t="str">
        <f t="shared" si="1413"/>
        <v>0.972715761795926+0.232000100762418i</v>
      </c>
      <c r="P2755" t="str">
        <f t="shared" si="1414"/>
        <v>0.027284238204074-0.232000100762418i</v>
      </c>
      <c r="Q2755" t="str">
        <f t="shared" si="1415"/>
        <v>-0.027284238204074+6.28105202489996i</v>
      </c>
      <c r="R2755" t="str">
        <f t="shared" si="1416"/>
        <v>-0.0369546757258559-0.00418336895231081i</v>
      </c>
      <c r="S2755" t="str">
        <f t="shared" si="1417"/>
        <v>0.637803879713506i</v>
      </c>
      <c r="T2755" t="str">
        <f t="shared" si="1418"/>
        <v>0.00266816894805686-0.0235698355515054i</v>
      </c>
      <c r="U2755" t="e">
        <f t="shared" si="1419"/>
        <v>#DIV/0!</v>
      </c>
      <c r="V2755" t="str">
        <f t="shared" si="1420"/>
        <v>1.33333333333333E-06-0.000129236656997073i</v>
      </c>
      <c r="W2755" t="e">
        <f t="shared" si="1421"/>
        <v>#DIV/0!</v>
      </c>
      <c r="X2755" t="e">
        <f t="shared" si="1422"/>
        <v>#DIV/0!</v>
      </c>
      <c r="Y2755" t="str">
        <f t="shared" si="1423"/>
        <v>0.00083+0.82535922195111i</v>
      </c>
      <c r="Z2755" t="e">
        <f t="shared" si="1424"/>
        <v>#DIV/0!</v>
      </c>
      <c r="AA2755" t="e">
        <f t="shared" si="1425"/>
        <v>#DIV/0!</v>
      </c>
      <c r="AB2755" t="str">
        <f t="shared" si="1426"/>
        <v>0.0164525621451425-0.145337192550847i</v>
      </c>
      <c r="AC2755" t="str">
        <f t="shared" si="1427"/>
        <v>0.963351173011742-0.00605358860999017i</v>
      </c>
      <c r="AD2755" t="str">
        <f t="shared" si="1428"/>
        <v>0.0180257825268522-0.150752992208467i</v>
      </c>
      <c r="AE2755" t="e">
        <f t="shared" si="1429"/>
        <v>#DIV/0!</v>
      </c>
      <c r="AF2755" t="str">
        <f t="shared" si="1430"/>
        <v>-19.3906595413307-0.556756987305623i</v>
      </c>
      <c r="AG2755" t="e">
        <f t="shared" si="1431"/>
        <v>#DIV/0!</v>
      </c>
      <c r="AH2755" t="e">
        <f t="shared" si="1432"/>
        <v>#DIV/0!</v>
      </c>
      <c r="AI2755" t="e">
        <f t="shared" si="1433"/>
        <v>#DIV/0!</v>
      </c>
      <c r="AJ2755" t="e">
        <f t="shared" si="1434"/>
        <v>#DIV/0!</v>
      </c>
      <c r="AK2755"/>
      <c r="AL2755"/>
      <c r="AM2755"/>
      <c r="AN2755"/>
    </row>
    <row r="2756" spans="1:40" x14ac:dyDescent="0.25">
      <c r="A2756"/>
      <c r="B2756">
        <f t="shared" si="1435"/>
        <v>822000</v>
      </c>
      <c r="C2756" s="186" t="str">
        <f t="shared" si="1403"/>
        <v>-1.45571933091917E-07+0.00383441849842874i</v>
      </c>
      <c r="D2756" s="158" t="str">
        <f t="shared" si="1404"/>
        <v>-7.66666778271813+0.0293972084879537i</v>
      </c>
      <c r="E2756" t="str">
        <f t="shared" si="1405"/>
        <v>7.99792322335764-0.128879401525773i</v>
      </c>
      <c r="F2756" t="str">
        <f t="shared" si="1406"/>
        <v>0.999200846668525+0.0000128673495049256i</v>
      </c>
      <c r="G2756">
        <f t="shared" si="1401"/>
        <v>1</v>
      </c>
      <c r="H2756" t="str">
        <f t="shared" si="1407"/>
        <v>11.7240682853735+0.585480991850005i</v>
      </c>
      <c r="I2756" t="str">
        <f t="shared" si="1408"/>
        <v>3227.98645156351i</v>
      </c>
      <c r="J2756" t="str">
        <f t="shared" si="1402"/>
        <v>-14103.3719450081+706.180140035647i</v>
      </c>
      <c r="K2756" t="str">
        <f t="shared" si="1409"/>
        <v>0.0114317782898284-0.228308064860307i</v>
      </c>
      <c r="L2756" t="str">
        <f t="shared" si="1410"/>
        <v>0.00147736943544341-0.0250139838813146i</v>
      </c>
      <c r="M2756" t="str">
        <f t="shared" si="1411"/>
        <v>0.0129091477252718-0.253322048741622i</v>
      </c>
      <c r="N2756" t="str">
        <f t="shared" si="1412"/>
        <v>-6.0564198314751i</v>
      </c>
      <c r="O2756" t="str">
        <f t="shared" si="1413"/>
        <v>0.974398699242045+0.224826988850115i</v>
      </c>
      <c r="P2756" t="str">
        <f t="shared" si="1414"/>
        <v>0.025601300757955-0.224826988850115i</v>
      </c>
      <c r="Q2756" t="str">
        <f t="shared" si="1415"/>
        <v>-0.025601300757955+6.28124682032522i</v>
      </c>
      <c r="R2756" t="str">
        <f t="shared" si="1416"/>
        <v>-0.0358093870967821-0.00392987802820558i</v>
      </c>
      <c r="S2756" t="str">
        <f t="shared" si="1417"/>
        <v>0.638580741929967i</v>
      </c>
      <c r="T2756" t="str">
        <f t="shared" si="1418"/>
        <v>0.00250954442694579-0.0228671849803205i</v>
      </c>
      <c r="U2756" t="e">
        <f t="shared" si="1419"/>
        <v>#DIV/0!</v>
      </c>
      <c r="V2756" t="str">
        <f t="shared" si="1420"/>
        <v>1.33333333333333E-06-0.000129079434786614i</v>
      </c>
      <c r="W2756" t="e">
        <f t="shared" si="1421"/>
        <v>#DIV/0!</v>
      </c>
      <c r="X2756" t="e">
        <f t="shared" si="1422"/>
        <v>#DIV/0!</v>
      </c>
      <c r="Y2756" t="str">
        <f t="shared" si="1423"/>
        <v>0.00083+0.826364531600259i</v>
      </c>
      <c r="Z2756" t="e">
        <f t="shared" si="1424"/>
        <v>#DIV/0!</v>
      </c>
      <c r="AA2756" t="e">
        <f t="shared" si="1425"/>
        <v>#DIV/0!</v>
      </c>
      <c r="AB2756" t="str">
        <f t="shared" si="1426"/>
        <v>0.0154744457506675-0.141004482586151i</v>
      </c>
      <c r="AC2756" t="str">
        <f t="shared" si="1427"/>
        <v>0.964480217495686-0.00574026599633032i</v>
      </c>
      <c r="AD2756" t="str">
        <f t="shared" si="1428"/>
        <v>0.0169138562580619-0.146096716133876i</v>
      </c>
      <c r="AE2756" t="e">
        <f t="shared" si="1429"/>
        <v>#DIV/0!</v>
      </c>
      <c r="AF2756" t="str">
        <f t="shared" si="1430"/>
        <v>-19.3907360680916-0.556083783362051i</v>
      </c>
      <c r="AG2756" t="e">
        <f t="shared" si="1431"/>
        <v>#DIV/0!</v>
      </c>
      <c r="AH2756" t="e">
        <f t="shared" si="1432"/>
        <v>#DIV/0!</v>
      </c>
      <c r="AI2756" t="e">
        <f t="shared" si="1433"/>
        <v>#DIV/0!</v>
      </c>
      <c r="AJ2756" t="e">
        <f t="shared" si="1434"/>
        <v>#DIV/0!</v>
      </c>
      <c r="AK2756"/>
      <c r="AL2756"/>
      <c r="AM2756"/>
      <c r="AN2756"/>
    </row>
    <row r="2757" spans="1:40" x14ac:dyDescent="0.25">
      <c r="A2757"/>
      <c r="B2757">
        <f t="shared" si="1435"/>
        <v>823000</v>
      </c>
      <c r="C2757" s="186" t="str">
        <f t="shared" si="1403"/>
        <v>-1.45218388758821E-07+0.00382975942371743i</v>
      </c>
      <c r="D2757" s="158" t="str">
        <f t="shared" si="1404"/>
        <v>-7.66666778000766+0.029361488915167i</v>
      </c>
      <c r="E2757" t="str">
        <f t="shared" si="1405"/>
        <v>7.99791816861525-0.129036107567113i</v>
      </c>
      <c r="F2757" t="str">
        <f t="shared" si="1406"/>
        <v>0.999200847172795+0.0000128829950856478i</v>
      </c>
      <c r="G2757">
        <f t="shared" ref="G2757:G2820" si="1436">IF($C$11=$C$7,$C$24,F2757)</f>
        <v>1</v>
      </c>
      <c r="H2757" t="str">
        <f t="shared" si="1407"/>
        <v>11.7241445371294+0.584773689390419i</v>
      </c>
      <c r="I2757" t="str">
        <f t="shared" si="1408"/>
        <v>3231.9134423805i</v>
      </c>
      <c r="J2757" t="str">
        <f t="shared" ref="J2757:J2820" si="1437">IMSUM(COMPLEX(0,2*PI()*B2757*$C$113*$C$112),COMPLEX(0,2*PI()*B2757*$C$113*$C$111),COMPLEX(0,2*PI()*B2757*$C$28*10^-12*$C$111),COMPLEX(-1*2*PI()*B2757*2*PI()*B2757*$C$113*$C$112*$C$28*10^-12*$C$111,0),COMPLEX(1,0))</f>
        <v>-14137.7100259002+707.039239962697i</v>
      </c>
      <c r="K2757" t="str">
        <f t="shared" si="1409"/>
        <v>0.0114040797671736-0.228032001263526i</v>
      </c>
      <c r="L2757" t="str">
        <f t="shared" si="1410"/>
        <v>0.00147379385379478-0.0249838011427264i</v>
      </c>
      <c r="M2757" t="str">
        <f t="shared" si="1411"/>
        <v>0.0128778736209684-0.253015802406252i</v>
      </c>
      <c r="N2757" t="str">
        <f t="shared" si="1412"/>
        <v>-6.06378773881266i</v>
      </c>
      <c r="O2757" t="str">
        <f t="shared" si="1413"/>
        <v>0.976028740662636+0.217641672021949i</v>
      </c>
      <c r="P2757" t="str">
        <f t="shared" si="1414"/>
        <v>0.023971259337364-0.217641672021949i</v>
      </c>
      <c r="Q2757" t="str">
        <f t="shared" si="1415"/>
        <v>-0.023971259337364+6.28142941083461i</v>
      </c>
      <c r="R2757" t="str">
        <f t="shared" si="1416"/>
        <v>-0.0346624894206892-0.00368393152269897i</v>
      </c>
      <c r="S2757" t="str">
        <f t="shared" si="1417"/>
        <v>0.639357604146426i</v>
      </c>
      <c r="T2757" t="str">
        <f t="shared" si="1418"/>
        <v>0.00235534963219231-0.0221617261897627i</v>
      </c>
      <c r="U2757" t="e">
        <f t="shared" si="1419"/>
        <v>#DIV/0!</v>
      </c>
      <c r="V2757" t="str">
        <f t="shared" si="1420"/>
        <v>1.33333333333333E-06-0.000128922594647141i</v>
      </c>
      <c r="W2757" t="e">
        <f t="shared" si="1421"/>
        <v>#DIV/0!</v>
      </c>
      <c r="X2757" t="e">
        <f t="shared" si="1422"/>
        <v>#DIV/0!</v>
      </c>
      <c r="Y2757" t="str">
        <f t="shared" si="1423"/>
        <v>0.00083+0.827369841249408i</v>
      </c>
      <c r="Z2757" t="e">
        <f t="shared" si="1424"/>
        <v>#DIV/0!</v>
      </c>
      <c r="AA2757" t="e">
        <f t="shared" si="1425"/>
        <v>#DIV/0!</v>
      </c>
      <c r="AB2757" t="str">
        <f t="shared" si="1426"/>
        <v>0.0145236440988506-0.136654456475195i</v>
      </c>
      <c r="AC2757" t="str">
        <f t="shared" si="1427"/>
        <v>0.965611296695759-0.0054345302857632i</v>
      </c>
      <c r="AD2757" t="str">
        <f t="shared" si="1428"/>
        <v>0.0158368703227414-0.141432055518737i</v>
      </c>
      <c r="AE2757" t="e">
        <f t="shared" si="1429"/>
        <v>#DIV/0!</v>
      </c>
      <c r="AF2757" t="str">
        <f t="shared" si="1430"/>
        <v>-19.3908123171371-0.555412200475252i</v>
      </c>
      <c r="AG2757" t="e">
        <f t="shared" si="1431"/>
        <v>#DIV/0!</v>
      </c>
      <c r="AH2757" t="e">
        <f t="shared" si="1432"/>
        <v>#DIV/0!</v>
      </c>
      <c r="AI2757" t="e">
        <f t="shared" si="1433"/>
        <v>#DIV/0!</v>
      </c>
      <c r="AJ2757" t="e">
        <f t="shared" si="1434"/>
        <v>#DIV/0!</v>
      </c>
      <c r="AK2757"/>
      <c r="AL2757"/>
      <c r="AM2757"/>
      <c r="AN2757"/>
    </row>
    <row r="2758" spans="1:40" x14ac:dyDescent="0.25">
      <c r="A2758"/>
      <c r="B2758">
        <f t="shared" si="1435"/>
        <v>824000</v>
      </c>
      <c r="C2758" s="186" t="str">
        <f t="shared" ref="C2758:C2821" si="1438">IMPRODUCT(COMPLEX(-1,0),IMDIV(IMPRODUCT(G2758,COMPLEX($C$100+$C$101,0)),COMPLEX($C$100,2*PI()*B2758*$C$103*$C$102*(2*$C$100+$C$101))))</f>
        <v>-1.4486613082048E-07+0.00382511165743986i</v>
      </c>
      <c r="D2758" s="158" t="str">
        <f t="shared" ref="D2758:D2821" si="1439">IMPRODUCT(COMPLEX($C$106,0),IMSUB(C2758,G2758))</f>
        <v>-7.666667777307+0.0293258560403723i</v>
      </c>
      <c r="E2758" t="str">
        <f t="shared" ref="E2758:E2821" si="1440">IMDIV(COMPLEX($C$20*10^3,0),COMPLEX(1,2*PI()*B2758*$C$20*1000*$C$29*10^-12))</f>
        <v>7.99791310773368-0.129192813311103i</v>
      </c>
      <c r="F2758" t="str">
        <f t="shared" ref="F2758:F2821" si="1441">IMDIV(COMPLEX($C$22*1000,0),IMSUM(COMPLEX($C$22*1000,0),E2758))</f>
        <v>0.999200847677672+0.0000128986406367297i</v>
      </c>
      <c r="G2758">
        <f t="shared" si="1436"/>
        <v>1</v>
      </c>
      <c r="H2758" t="str">
        <f t="shared" ref="H2758:H2821" si="1442">IMPRODUCT(COMPLEX($C$108,0),IMPRODUCT(COMPLEX(-1,0),D2758),IMDIV(COMPLEX(0,2*PI()*B2758*$C$109*$C$110),COMPLEX(1,2*PI()*B2758*$C$109*$C$110)))</f>
        <v>11.7242205125006+0.584068088855633i</v>
      </c>
      <c r="I2758" t="str">
        <f t="shared" ref="I2758:I2821" si="1443">COMPLEX(0,2*PI()*B2758*$C$113*$C$112*$C$114)</f>
        <v>3235.84043319749i</v>
      </c>
      <c r="J2758" t="str">
        <f t="shared" si="1437"/>
        <v>-14172.089855219+707.898339889748i</v>
      </c>
      <c r="K2758" t="str">
        <f t="shared" ref="K2758:K2821" si="1444">IMDIV(I2758,J2758)</f>
        <v>0.0113764817117349-0.227756602847907i</v>
      </c>
      <c r="L2758" t="str">
        <f t="shared" ref="L2758:L2821" si="1445">IMDIV(COMPLEX($C$117,0),COMPLEX(1,2*PI()*B2758*$C$115*$C$116))</f>
        <v>0.00147023122209474-0.0249536909002224i</v>
      </c>
      <c r="M2758" t="str">
        <f t="shared" ref="M2758:M2821" si="1446">IMSUM(K2758,L2758)</f>
        <v>0.0128467129338296-0.252710293748129i</v>
      </c>
      <c r="N2758" t="str">
        <f t="shared" ref="N2758:N2821" si="1447">COMPLEX(0,-2*PI()*B2758*$C$43)</f>
        <v>-6.07115564615023i</v>
      </c>
      <c r="O2758" t="str">
        <f t="shared" ref="O2758:O2821" si="1448">IMEXP(N2758)</f>
        <v>0.977605797569575+0.210444540338675i</v>
      </c>
      <c r="P2758" t="str">
        <f t="shared" ref="P2758:P2821" si="1449">IMSUB(COMPLEX(1,0),O2758)</f>
        <v>0.022394202430425-0.210444540338675i</v>
      </c>
      <c r="Q2758" t="str">
        <f t="shared" ref="Q2758:Q2821" si="1450">IMSUM(COMPLEX(0,2*PI()*B2758*$C$43),O2758,COMPLEX(-1,0))</f>
        <v>-0.022394202430425+6.28160018648891i</v>
      </c>
      <c r="R2758" t="str">
        <f t="shared" ref="R2758:R2821" si="1451">IMDIV(P2758,Q2758)</f>
        <v>-0.0335140242681919-0.00344556831764911i</v>
      </c>
      <c r="S2758" t="str">
        <f t="shared" ref="S2758:S2821" si="1452">IMDIV(COMPLEX(0,2*PI()*B2758*$C$123),COMPLEX($C$124,0))</f>
        <v>0.640134466362886i</v>
      </c>
      <c r="T2758" t="str">
        <f t="shared" ref="T2758:T2821" si="1453">IMPRODUCT(R2758,S2758)</f>
        <v>0.00220562703633518-0.0214534820405918i</v>
      </c>
      <c r="U2758" t="e">
        <f t="shared" ref="U2758:U2821" si="1454">IMDIV(COMPLEX(1,2*PI()*B2758*$C$16*10^-3*$C$15*10^-6),COMPLEX(0,2*PI()*B2758*$C$15*10^-6))</f>
        <v>#DIV/0!</v>
      </c>
      <c r="V2758" t="str">
        <f t="shared" ref="V2758:V2821" si="1455">IMSUM(COMPLEX($C$18*10^-3,0),IMDIV(COMPLEX(1,0),COMPLEX(0,2*PI()*B2758*($C$17*1*10^-6))))</f>
        <v>1.33333333333333E-06-0.000128766135187618i</v>
      </c>
      <c r="W2758" t="e">
        <f t="shared" ref="W2758:W2821" si="1456">IMDIV(IMPRODUCT(U2758,V2758),IMSUM(U2758,V2758))</f>
        <v>#DIV/0!</v>
      </c>
      <c r="X2758" t="e">
        <f t="shared" ref="X2758:X2821" si="1457">IMDIV(IMPRODUCT(COMPLEX($C$19,0),W2758),IMSUM(COMPLEX($C$19,0),W2758))</f>
        <v>#DIV/0!</v>
      </c>
      <c r="Y2758" t="str">
        <f t="shared" ref="Y2758:Y2821" si="1458">COMPLEX($C$13*10^-3,2*PI()*B2758*$C$12*0.000001)</f>
        <v>0.00083+0.828375150898557i</v>
      </c>
      <c r="Z2758" t="e">
        <f t="shared" ref="Z2758:Z2821" si="1459">IMPRODUCT(COMPLEX($C$6,0),IMDIV(X2758,IMSUM(X2758,Y2758)))</f>
        <v>#DIV/0!</v>
      </c>
      <c r="AA2758" t="e">
        <f t="shared" ref="AA2758:AA2821" si="1460">IMDIV(COMPLEX($C$6,0),IMSUM(X2758,Y2758))</f>
        <v>#DIV/0!</v>
      </c>
      <c r="AB2758" t="str">
        <f t="shared" ref="AB2758:AB2821" si="1461">IMPRODUCT(COMPLEX($C$119,0),T2758)</f>
        <v>0.0136004190854325-0.132287255182843i</v>
      </c>
      <c r="AC2758" t="str">
        <f t="shared" ref="AC2758:AC2821" si="1462">IMSUM(COMPLEX(1,0),IMPRODUCT(AB2758,M2758))</f>
        <v>0.96674436956338-0.00513642229431555i</v>
      </c>
      <c r="AD2758" t="str">
        <f t="shared" ref="AD2758:AD2821" si="1463">IMDIV(AB2758,AC2758)</f>
        <v>0.0147948857447634-0.136759278423906i</v>
      </c>
      <c r="AE2758" t="e">
        <f t="shared" ref="AE2758:AE2821" si="1464">IMPRODUCT(AD2758,AA2758,X2758)</f>
        <v>#DIV/0!</v>
      </c>
      <c r="AF2758" t="str">
        <f t="shared" ref="AF2758:AF2821" si="1465">IMSUB(D2758,H2758)</f>
        <v>-19.3908882898076-0.554742232815261i</v>
      </c>
      <c r="AG2758" t="e">
        <f t="shared" ref="AG2758:AG2821" si="1466">IMSUM(COMPLEX(1,0),IMPRODUCT(AD2758,AA2758,COMPLEX($C$127,0)))</f>
        <v>#DIV/0!</v>
      </c>
      <c r="AH2758" t="e">
        <f t="shared" ref="AH2758:AH2821" si="1467">IMDIV(IMPRODUCT(AE2758,AF2758),AG2758)</f>
        <v>#DIV/0!</v>
      </c>
      <c r="AI2758" t="e">
        <f t="shared" ref="AI2758:AI2821" si="1468">20*LOG10(IMABS(AH2758))</f>
        <v>#DIV/0!</v>
      </c>
      <c r="AJ2758" t="e">
        <f t="shared" ref="AJ2758:AJ2821" si="1469">IMARGUMENT(AH2758)*180/PI()</f>
        <v>#DIV/0!</v>
      </c>
      <c r="AK2758"/>
      <c r="AL2758"/>
      <c r="AM2758"/>
      <c r="AN2758"/>
    </row>
    <row r="2759" spans="1:40" x14ac:dyDescent="0.25">
      <c r="A2759"/>
      <c r="B2759">
        <f t="shared" si="1435"/>
        <v>825000</v>
      </c>
      <c r="C2759" s="186" t="str">
        <f t="shared" si="1438"/>
        <v>-1.44515153043612E-07+0.00382047515847442i</v>
      </c>
      <c r="D2759" s="158" t="str">
        <f t="shared" si="1439"/>
        <v>-7.66666777461615+0.0292903095483039i</v>
      </c>
      <c r="E2759" t="str">
        <f t="shared" si="1440"/>
        <v>7.99790804071295-0.129349518757382i</v>
      </c>
      <c r="F2759" t="str">
        <f t="shared" si="1441"/>
        <v>0.999200848183159+0.0000129142861581355i</v>
      </c>
      <c r="G2759">
        <f t="shared" si="1436"/>
        <v>1</v>
      </c>
      <c r="H2759" t="str">
        <f t="shared" si="1442"/>
        <v>11.7242962128199+0.583364184128248i</v>
      </c>
      <c r="I2759" t="str">
        <f t="shared" si="1443"/>
        <v>3239.76742401447i</v>
      </c>
      <c r="J2759" t="str">
        <f t="shared" si="1437"/>
        <v>-14206.5114329644+708.757439816799i</v>
      </c>
      <c r="K2759" t="str">
        <f t="shared" si="1444"/>
        <v>0.0113489836385972-0.227481867218116i</v>
      </c>
      <c r="L2759" t="str">
        <f t="shared" si="1445"/>
        <v>0.00146668147795527-0.0249236528938519i</v>
      </c>
      <c r="M2759" t="str">
        <f t="shared" si="1446"/>
        <v>0.0128156651165525-0.252405520111968i</v>
      </c>
      <c r="N2759" t="str">
        <f t="shared" si="1447"/>
        <v>-6.07852355348779i</v>
      </c>
      <c r="O2759" t="str">
        <f t="shared" si="1448"/>
        <v>0.979129784351042+0.203235984502456i</v>
      </c>
      <c r="P2759" t="str">
        <f t="shared" si="1449"/>
        <v>0.020870215648958-0.203235984502456i</v>
      </c>
      <c r="Q2759" t="str">
        <f t="shared" si="1450"/>
        <v>-0.020870215648958+6.28175953799025i</v>
      </c>
      <c r="R2759" t="str">
        <f t="shared" si="1451"/>
        <v>-0.0323640338999601-0.00321482717701363i</v>
      </c>
      <c r="S2759" t="str">
        <f t="shared" si="1452"/>
        <v>0.640911328579345i</v>
      </c>
      <c r="T2759" t="str">
        <f t="shared" si="1453"/>
        <v>0.00206041915717279-0.0207424759650104i</v>
      </c>
      <c r="U2759" t="e">
        <f t="shared" si="1454"/>
        <v>#DIV/0!</v>
      </c>
      <c r="V2759" t="str">
        <f t="shared" si="1455"/>
        <v>1.33333333333333E-06-0.000128610055023754i</v>
      </c>
      <c r="W2759" t="e">
        <f t="shared" si="1456"/>
        <v>#DIV/0!</v>
      </c>
      <c r="X2759" t="e">
        <f t="shared" si="1457"/>
        <v>#DIV/0!</v>
      </c>
      <c r="Y2759" t="str">
        <f t="shared" si="1458"/>
        <v>0.00083+0.829380460547705i</v>
      </c>
      <c r="Z2759" t="e">
        <f t="shared" si="1459"/>
        <v>#DIV/0!</v>
      </c>
      <c r="AA2759" t="e">
        <f t="shared" si="1460"/>
        <v>#DIV/0!</v>
      </c>
      <c r="AB2759" t="str">
        <f t="shared" si="1461"/>
        <v>0.0127050328852358-0.127903023197609i</v>
      </c>
      <c r="AC2759" t="str">
        <f t="shared" si="1462"/>
        <v>0.967879394352666-0.0048459827461328i</v>
      </c>
      <c r="AD2759" t="str">
        <f t="shared" si="1463"/>
        <v>0.0137879614321606-0.132078653311866i</v>
      </c>
      <c r="AE2759" t="e">
        <f t="shared" si="1464"/>
        <v>#DIV/0!</v>
      </c>
      <c r="AF2759" t="str">
        <f t="shared" si="1465"/>
        <v>-19.390963987436-0.554073874579944i</v>
      </c>
      <c r="AG2759" t="e">
        <f t="shared" si="1466"/>
        <v>#DIV/0!</v>
      </c>
      <c r="AH2759" t="e">
        <f t="shared" si="1467"/>
        <v>#DIV/0!</v>
      </c>
      <c r="AI2759" t="e">
        <f t="shared" si="1468"/>
        <v>#DIV/0!</v>
      </c>
      <c r="AJ2759" t="e">
        <f t="shared" si="1469"/>
        <v>#DIV/0!</v>
      </c>
      <c r="AK2759"/>
      <c r="AL2759"/>
      <c r="AM2759"/>
      <c r="AN2759"/>
    </row>
    <row r="2760" spans="1:40" x14ac:dyDescent="0.25">
      <c r="A2760"/>
      <c r="B2760">
        <f t="shared" si="1435"/>
        <v>826000</v>
      </c>
      <c r="C2760" s="186" t="str">
        <f t="shared" si="1438"/>
        <v>-1.4416544923264E-07+0.00381584988589868i</v>
      </c>
      <c r="D2760" s="158" t="str">
        <f t="shared" si="1439"/>
        <v>-7.66666777193512+0.0292548491252232i</v>
      </c>
      <c r="E2760" t="str">
        <f t="shared" si="1440"/>
        <v>7.99790296755308-0.12950622390559i</v>
      </c>
      <c r="F2760" t="str">
        <f t="shared" si="1441"/>
        <v>0.999200848689253+0.0000129299316498293i</v>
      </c>
      <c r="G2760">
        <f t="shared" si="1436"/>
        <v>1</v>
      </c>
      <c r="H2760" t="str">
        <f t="shared" si="1442"/>
        <v>11.7243716394123+0.582661969120078i</v>
      </c>
      <c r="I2760" t="str">
        <f t="shared" si="1443"/>
        <v>3243.69441483146i</v>
      </c>
      <c r="J2760" t="str">
        <f t="shared" si="1437"/>
        <v>-14240.9747591364+709.616539743849i</v>
      </c>
      <c r="K2760" t="str">
        <f t="shared" si="1444"/>
        <v>0.0113215850657655-0.227207791990279i</v>
      </c>
      <c r="L2760" t="str">
        <f t="shared" si="1445"/>
        <v>0.00146314455936311-0.0248936868649006i</v>
      </c>
      <c r="M2760" t="str">
        <f t="shared" si="1446"/>
        <v>0.0127847296251286-0.25210147885518i</v>
      </c>
      <c r="N2760" t="str">
        <f t="shared" si="1447"/>
        <v>-6.08589146082535i</v>
      </c>
      <c r="O2760" t="str">
        <f t="shared" si="1448"/>
        <v>0.980600618276178+0.196016395835598i</v>
      </c>
      <c r="P2760" t="str">
        <f t="shared" si="1449"/>
        <v>0.0193993817238221-0.196016395835598i</v>
      </c>
      <c r="Q2760" t="str">
        <f t="shared" si="1450"/>
        <v>-0.0193993817238221+6.28190785666095i</v>
      </c>
      <c r="R2760" t="str">
        <f t="shared" si="1451"/>
        <v>-0.0312125612706445-0.00299174673713604i</v>
      </c>
      <c r="S2760" t="str">
        <f t="shared" si="1452"/>
        <v>0.641688190795806i</v>
      </c>
      <c r="T2760" t="str">
        <f t="shared" si="1453"/>
        <v>0.00191976855107208-0.0200287319718631i</v>
      </c>
      <c r="U2760" t="e">
        <f t="shared" si="1454"/>
        <v>#DIV/0!</v>
      </c>
      <c r="V2760" t="str">
        <f t="shared" si="1455"/>
        <v>1.33333333333333E-06-0.000128454352777962i</v>
      </c>
      <c r="W2760" t="e">
        <f t="shared" si="1456"/>
        <v>#DIV/0!</v>
      </c>
      <c r="X2760" t="e">
        <f t="shared" si="1457"/>
        <v>#DIV/0!</v>
      </c>
      <c r="Y2760" t="str">
        <f t="shared" si="1458"/>
        <v>0.00083+0.830385770196854i</v>
      </c>
      <c r="Z2760" t="e">
        <f t="shared" si="1459"/>
        <v>#DIV/0!</v>
      </c>
      <c r="AA2760" t="e">
        <f t="shared" si="1460"/>
        <v>#DIV/0!</v>
      </c>
      <c r="AB2760" t="str">
        <f t="shared" si="1461"/>
        <v>0.0118377479109057-0.123501908563722i</v>
      </c>
      <c r="AC2760" t="str">
        <f t="shared" si="1462"/>
        <v>0.96901632861606-0.00456325226382868i</v>
      </c>
      <c r="AD2760" t="str">
        <f t="shared" si="1463"/>
        <v>0.0128161541751993-0.127390449029346i</v>
      </c>
      <c r="AE2760" t="e">
        <f t="shared" si="1464"/>
        <v>#DIV/0!</v>
      </c>
      <c r="AF2760" t="str">
        <f t="shared" si="1465"/>
        <v>-19.3910394113474-0.553407119994855i</v>
      </c>
      <c r="AG2760" t="e">
        <f t="shared" si="1466"/>
        <v>#DIV/0!</v>
      </c>
      <c r="AH2760" t="e">
        <f t="shared" si="1467"/>
        <v>#DIV/0!</v>
      </c>
      <c r="AI2760" t="e">
        <f t="shared" si="1468"/>
        <v>#DIV/0!</v>
      </c>
      <c r="AJ2760" t="e">
        <f t="shared" si="1469"/>
        <v>#DIV/0!</v>
      </c>
      <c r="AK2760"/>
      <c r="AL2760"/>
      <c r="AM2760"/>
      <c r="AN2760"/>
    </row>
    <row r="2761" spans="1:40" x14ac:dyDescent="0.25">
      <c r="A2761"/>
      <c r="B2761">
        <f t="shared" si="1435"/>
        <v>827000</v>
      </c>
      <c r="C2761" s="186" t="str">
        <f t="shared" si="1438"/>
        <v>-1.43817013229426E-07+0.00381123579898813i</v>
      </c>
      <c r="D2761" s="158" t="str">
        <f t="shared" si="1439"/>
        <v>-7.66666776926375+0.029219474458909i</v>
      </c>
      <c r="E2761" t="str">
        <f t="shared" si="1440"/>
        <v>7.9978978882541-0.129662928755366i</v>
      </c>
      <c r="F2761" t="str">
        <f t="shared" si="1441"/>
        <v>0.999200849195967+0.0000129455771117753i</v>
      </c>
      <c r="G2761">
        <f t="shared" si="1436"/>
        <v>1</v>
      </c>
      <c r="H2761" t="str">
        <f t="shared" si="1442"/>
        <v>11.7244467935945+0.581961437771927i</v>
      </c>
      <c r="I2761" t="str">
        <f t="shared" si="1443"/>
        <v>3247.62140564845i</v>
      </c>
      <c r="J2761" t="str">
        <f t="shared" si="1437"/>
        <v>-14275.479833735+710.4756396709i</v>
      </c>
      <c r="K2761" t="str">
        <f t="shared" si="1444"/>
        <v>0.0112942855141433-0.226934374791909i</v>
      </c>
      <c r="L2761" t="str">
        <f t="shared" si="1445"/>
        <v>0.00145962040467719-0.0248637925558845i</v>
      </c>
      <c r="M2761" t="str">
        <f t="shared" si="1446"/>
        <v>0.0127539059188205-0.251798167347793i</v>
      </c>
      <c r="N2761" t="str">
        <f t="shared" si="1447"/>
        <v>-6.09325936816291i</v>
      </c>
      <c r="O2761" t="str">
        <f t="shared" si="1448"/>
        <v>0.982018219499568+0.188786166259338i</v>
      </c>
      <c r="P2761" t="str">
        <f t="shared" si="1449"/>
        <v>0.017981780500432-0.188786166259338i</v>
      </c>
      <c r="Q2761" t="str">
        <f t="shared" si="1450"/>
        <v>-0.017981780500432+6.28204553442225i</v>
      </c>
      <c r="R2761" t="str">
        <f t="shared" si="1451"/>
        <v>-0.0300596500327117-0.00277636549688397i</v>
      </c>
      <c r="S2761" t="str">
        <f t="shared" si="1452"/>
        <v>0.642465053012265i</v>
      </c>
      <c r="T2761" t="str">
        <f t="shared" si="1453"/>
        <v>0.00178371780613698-0.0193122746517963i</v>
      </c>
      <c r="U2761" t="e">
        <f t="shared" si="1454"/>
        <v>#DIV/0!</v>
      </c>
      <c r="V2761" t="str">
        <f t="shared" si="1455"/>
        <v>1.33333333333333E-06-0.000128299027079319i</v>
      </c>
      <c r="W2761" t="e">
        <f t="shared" si="1456"/>
        <v>#DIV/0!</v>
      </c>
      <c r="X2761" t="e">
        <f t="shared" si="1457"/>
        <v>#DIV/0!</v>
      </c>
      <c r="Y2761" t="str">
        <f t="shared" si="1458"/>
        <v>0.00083+0.831391079846003i</v>
      </c>
      <c r="Z2761" t="e">
        <f t="shared" si="1459"/>
        <v>#DIV/0!</v>
      </c>
      <c r="AA2761" t="e">
        <f t="shared" si="1460"/>
        <v>#DIV/0!</v>
      </c>
      <c r="AB2761" t="str">
        <f t="shared" si="1461"/>
        <v>0.0109988267707853-0.119084062912933i</v>
      </c>
      <c r="AC2761" t="str">
        <f t="shared" si="1462"/>
        <v>0.970155129200046-0.00428827135868203i</v>
      </c>
      <c r="AD2761" t="str">
        <f t="shared" si="1463"/>
        <v>0.0118795186446147-0.12269493478999i</v>
      </c>
      <c r="AE2761" t="e">
        <f t="shared" si="1464"/>
        <v>#DIV/0!</v>
      </c>
      <c r="AF2761" t="str">
        <f t="shared" si="1465"/>
        <v>-19.3911145628582-0.552741963313018i</v>
      </c>
      <c r="AG2761" t="e">
        <f t="shared" si="1466"/>
        <v>#DIV/0!</v>
      </c>
      <c r="AH2761" t="e">
        <f t="shared" si="1467"/>
        <v>#DIV/0!</v>
      </c>
      <c r="AI2761" t="e">
        <f t="shared" si="1468"/>
        <v>#DIV/0!</v>
      </c>
      <c r="AJ2761" t="e">
        <f t="shared" si="1469"/>
        <v>#DIV/0!</v>
      </c>
      <c r="AK2761"/>
      <c r="AL2761"/>
      <c r="AM2761"/>
      <c r="AN2761"/>
    </row>
    <row r="2762" spans="1:40" x14ac:dyDescent="0.25">
      <c r="A2762"/>
      <c r="B2762">
        <f t="shared" si="1435"/>
        <v>828000</v>
      </c>
      <c r="C2762" s="186" t="str">
        <f t="shared" si="1438"/>
        <v>-1.43469838912994E-07+0.003806632857215i</v>
      </c>
      <c r="D2762" s="158" t="str">
        <f t="shared" si="1439"/>
        <v>-7.66666776660211+0.0291841852386483i</v>
      </c>
      <c r="E2762" t="str">
        <f t="shared" si="1440"/>
        <v>7.99789280281603-0.12981963330635i</v>
      </c>
      <c r="F2762" t="str">
        <f t="shared" si="1441"/>
        <v>0.999200849703298+0.0000129612225439376i</v>
      </c>
      <c r="G2762">
        <f t="shared" si="1436"/>
        <v>1</v>
      </c>
      <c r="H2762" t="str">
        <f t="shared" si="1442"/>
        <v>11.7245216766755+0.581262584053485i</v>
      </c>
      <c r="I2762" t="str">
        <f t="shared" si="1443"/>
        <v>3251.54839646544i</v>
      </c>
      <c r="J2762" t="str">
        <f t="shared" si="1437"/>
        <v>-14310.0266567603+711.33473959795i</v>
      </c>
      <c r="K2762" t="str">
        <f t="shared" si="1444"/>
        <v>0.0112670845075117-0.226661613261843i</v>
      </c>
      <c r="L2762" t="str">
        <f t="shared" si="1445"/>
        <v>0.00145610895262583-0.0248339697105409i</v>
      </c>
      <c r="M2762" t="str">
        <f t="shared" si="1446"/>
        <v>0.0127231934601375-0.251495582972384i</v>
      </c>
      <c r="N2762" t="str">
        <f t="shared" si="1447"/>
        <v>-6.10062727550047i</v>
      </c>
      <c r="O2762" t="str">
        <f t="shared" si="1448"/>
        <v>0.983382511065577+0.181545688272569i</v>
      </c>
      <c r="P2762" t="str">
        <f t="shared" si="1449"/>
        <v>0.0166174889344231-0.181545688272569i</v>
      </c>
      <c r="Q2762" t="str">
        <f t="shared" si="1450"/>
        <v>-0.0166174889344231+6.28217296377304i</v>
      </c>
      <c r="R2762" t="str">
        <f t="shared" si="1451"/>
        <v>-0.0289053445401672-0.00256872180763538i</v>
      </c>
      <c r="S2762" t="str">
        <f t="shared" si="1452"/>
        <v>0.643241915228724i</v>
      </c>
      <c r="T2762" t="str">
        <f t="shared" si="1453"/>
        <v>0.00165230953523317-0.0185931291823633i</v>
      </c>
      <c r="U2762" t="e">
        <f t="shared" si="1454"/>
        <v>#DIV/0!</v>
      </c>
      <c r="V2762" t="str">
        <f t="shared" si="1455"/>
        <v>1.33333333333333E-06-0.000128144076563523i</v>
      </c>
      <c r="W2762" t="e">
        <f t="shared" si="1456"/>
        <v>#DIV/0!</v>
      </c>
      <c r="X2762" t="e">
        <f t="shared" si="1457"/>
        <v>#DIV/0!</v>
      </c>
      <c r="Y2762" t="str">
        <f t="shared" si="1458"/>
        <v>0.00083+0.832396389495152i</v>
      </c>
      <c r="Z2762" t="e">
        <f t="shared" si="1459"/>
        <v>#DIV/0!</v>
      </c>
      <c r="AA2762" t="e">
        <f t="shared" si="1460"/>
        <v>#DIV/0!</v>
      </c>
      <c r="AB2762" t="str">
        <f t="shared" si="1461"/>
        <v>0.0101885322259046-0.114649641496006i</v>
      </c>
      <c r="AC2762" t="str">
        <f t="shared" si="1462"/>
        <v>0.971295752240972-0.00402108042067589i</v>
      </c>
      <c r="AD2762" t="str">
        <f t="shared" si="1463"/>
        <v>0.0109781073899905-0.117992380157029i</v>
      </c>
      <c r="AE2762" t="e">
        <f t="shared" si="1464"/>
        <v>#DIV/0!</v>
      </c>
      <c r="AF2762" t="str">
        <f t="shared" si="1465"/>
        <v>-19.3911894432776-0.552078398814837i</v>
      </c>
      <c r="AG2762" t="e">
        <f t="shared" si="1466"/>
        <v>#DIV/0!</v>
      </c>
      <c r="AH2762" t="e">
        <f t="shared" si="1467"/>
        <v>#DIV/0!</v>
      </c>
      <c r="AI2762" t="e">
        <f t="shared" si="1468"/>
        <v>#DIV/0!</v>
      </c>
      <c r="AJ2762" t="e">
        <f t="shared" si="1469"/>
        <v>#DIV/0!</v>
      </c>
      <c r="AK2762"/>
      <c r="AL2762"/>
      <c r="AM2762"/>
      <c r="AN2762"/>
    </row>
    <row r="2763" spans="1:40" x14ac:dyDescent="0.25">
      <c r="A2763"/>
      <c r="B2763">
        <f t="shared" si="1435"/>
        <v>829000</v>
      </c>
      <c r="C2763" s="186" t="str">
        <f t="shared" si="1438"/>
        <v>-1.43123920199265E-07+0.00380204102024706i</v>
      </c>
      <c r="D2763" s="158" t="str">
        <f t="shared" si="1439"/>
        <v>-7.66666776395006+0.0291489811552275i</v>
      </c>
      <c r="E2763" t="str">
        <f t="shared" si="1440"/>
        <v>7.99788771123889-0.129976337558181i</v>
      </c>
      <c r="F2763" t="str">
        <f t="shared" si="1441"/>
        <v>0.999200850211239+0.00001297686794628i</v>
      </c>
      <c r="G2763">
        <f t="shared" si="1436"/>
        <v>1</v>
      </c>
      <c r="H2763" t="str">
        <f t="shared" si="1442"/>
        <v>11.7245962899564+0.580565401963089i</v>
      </c>
      <c r="I2763" t="str">
        <f t="shared" si="1443"/>
        <v>3255.47538728242i</v>
      </c>
      <c r="J2763" t="str">
        <f t="shared" si="1437"/>
        <v>-14344.6152282121+712.193839525002i</v>
      </c>
      <c r="K2763" t="str">
        <f t="shared" si="1444"/>
        <v>0.0112399815725098-0.226389505050172i</v>
      </c>
      <c r="L2763" t="str">
        <f t="shared" si="1445"/>
        <v>0.00145261014230419-0.0248042180738227i</v>
      </c>
      <c r="M2763" t="str">
        <f t="shared" si="1446"/>
        <v>0.012692591714814-0.251193723123995i</v>
      </c>
      <c r="N2763" t="str">
        <f t="shared" si="1447"/>
        <v>-6.10799518283803i</v>
      </c>
      <c r="O2763" t="str">
        <f t="shared" si="1448"/>
        <v>0.984693418912528+0.174295354930524i</v>
      </c>
      <c r="P2763" t="str">
        <f t="shared" si="1449"/>
        <v>0.015306581087472-0.174295354930524i</v>
      </c>
      <c r="Q2763" t="str">
        <f t="shared" si="1450"/>
        <v>-0.015306581087472+6.28229053776855i</v>
      </c>
      <c r="R2763" t="str">
        <f t="shared" si="1451"/>
        <v>-0.0277496898521644-0.00236885386311401i</v>
      </c>
      <c r="S2763" t="str">
        <f t="shared" si="1452"/>
        <v>0.644018777445185i</v>
      </c>
      <c r="T2763" t="str">
        <f t="shared" si="1453"/>
        <v>0.00152558636886899-0.017871321333074i</v>
      </c>
      <c r="U2763" t="e">
        <f t="shared" si="1454"/>
        <v>#DIV/0!</v>
      </c>
      <c r="V2763" t="str">
        <f t="shared" si="1455"/>
        <v>1.33333333333333E-06-0.000127989499872855i</v>
      </c>
      <c r="W2763" t="e">
        <f t="shared" si="1456"/>
        <v>#DIV/0!</v>
      </c>
      <c r="X2763" t="e">
        <f t="shared" si="1457"/>
        <v>#DIV/0!</v>
      </c>
      <c r="Y2763" t="str">
        <f t="shared" si="1458"/>
        <v>0.00083+0.8334016991443i</v>
      </c>
      <c r="Z2763" t="e">
        <f t="shared" si="1459"/>
        <v>#DIV/0!</v>
      </c>
      <c r="AA2763" t="e">
        <f t="shared" si="1460"/>
        <v>#DIV/0!</v>
      </c>
      <c r="AB2763" t="str">
        <f t="shared" si="1461"/>
        <v>0.00940712714608221-0.110198803213845i</v>
      </c>
      <c r="AC2763" t="str">
        <f t="shared" si="1462"/>
        <v>0.97243815316098-0.00376171970837966i</v>
      </c>
      <c r="AD2763" t="str">
        <f t="shared" si="1463"/>
        <v>0.0101119708382841-0.113283055025933i</v>
      </c>
      <c r="AE2763" t="e">
        <f t="shared" si="1464"/>
        <v>#DIV/0!</v>
      </c>
      <c r="AF2763" t="str">
        <f t="shared" si="1465"/>
        <v>-19.3912640539065-0.551416420807862i</v>
      </c>
      <c r="AG2763" t="e">
        <f t="shared" si="1466"/>
        <v>#DIV/0!</v>
      </c>
      <c r="AH2763" t="e">
        <f t="shared" si="1467"/>
        <v>#DIV/0!</v>
      </c>
      <c r="AI2763" t="e">
        <f t="shared" si="1468"/>
        <v>#DIV/0!</v>
      </c>
      <c r="AJ2763" t="e">
        <f t="shared" si="1469"/>
        <v>#DIV/0!</v>
      </c>
      <c r="AK2763"/>
      <c r="AL2763"/>
      <c r="AM2763"/>
      <c r="AN2763"/>
    </row>
    <row r="2764" spans="1:40" x14ac:dyDescent="0.25">
      <c r="A2764"/>
      <c r="B2764">
        <f t="shared" si="1435"/>
        <v>830000</v>
      </c>
      <c r="C2764" s="186" t="str">
        <f t="shared" si="1438"/>
        <v>-1.42779251040788E-07+0.00379746024794647i</v>
      </c>
      <c r="D2764" s="158" t="str">
        <f t="shared" si="1439"/>
        <v>-7.66666776130759+0.0291138619009229i</v>
      </c>
      <c r="E2764" t="str">
        <f t="shared" si="1440"/>
        <v>7.99788261352272-0.130133041510498i</v>
      </c>
      <c r="F2764" t="str">
        <f t="shared" si="1441"/>
        <v>0.999200850719788+0.0000129925133187665i</v>
      </c>
      <c r="G2764">
        <f t="shared" si="1436"/>
        <v>1</v>
      </c>
      <c r="H2764" t="str">
        <f t="shared" si="1442"/>
        <v>11.7246706347306+0.579869885527607i</v>
      </c>
      <c r="I2764" t="str">
        <f t="shared" si="1443"/>
        <v>3259.40237809941i</v>
      </c>
      <c r="J2764" t="str">
        <f t="shared" si="1437"/>
        <v>-14379.2455480906+713.052939452052i</v>
      </c>
      <c r="K2764" t="str">
        <f t="shared" si="1444"/>
        <v>0.0112129762386123-0.226118047818177i</v>
      </c>
      <c r="L2764" t="str">
        <f t="shared" si="1445"/>
        <v>0.00144912391317158-0.0247745373918908i</v>
      </c>
      <c r="M2764" t="str">
        <f t="shared" si="1446"/>
        <v>0.0126621001517839-0.250892585210068i</v>
      </c>
      <c r="N2764" t="str">
        <f t="shared" si="1447"/>
        <v>-6.11536309017559i</v>
      </c>
      <c r="O2764" t="str">
        <f t="shared" si="1448"/>
        <v>0.985950871876722+0.167035559823442i</v>
      </c>
      <c r="P2764" t="str">
        <f t="shared" si="1449"/>
        <v>0.014049128123278-0.167035559823442i</v>
      </c>
      <c r="Q2764" t="str">
        <f t="shared" si="1450"/>
        <v>-0.014049128123278+6.28239864999903i</v>
      </c>
      <c r="R2764" t="str">
        <f t="shared" si="1451"/>
        <v>-0.0265927317364998-0.00217679968907514i</v>
      </c>
      <c r="S2764" t="str">
        <f t="shared" si="1452"/>
        <v>0.644795639661645i</v>
      </c>
      <c r="T2764" t="str">
        <f t="shared" si="1453"/>
        <v>0.00140359094793247-0.0171468774703869i</v>
      </c>
      <c r="U2764" t="e">
        <f t="shared" si="1454"/>
        <v>#DIV/0!</v>
      </c>
      <c r="V2764" t="str">
        <f t="shared" si="1455"/>
        <v>1.33333333333333E-06-0.000127835295656141i</v>
      </c>
      <c r="W2764" t="e">
        <f t="shared" si="1456"/>
        <v>#DIV/0!</v>
      </c>
      <c r="X2764" t="e">
        <f t="shared" si="1457"/>
        <v>#DIV/0!</v>
      </c>
      <c r="Y2764" t="str">
        <f t="shared" si="1458"/>
        <v>0.00083+0.834407008793449i</v>
      </c>
      <c r="Z2764" t="e">
        <f t="shared" si="1459"/>
        <v>#DIV/0!</v>
      </c>
      <c r="AA2764" t="e">
        <f t="shared" si="1460"/>
        <v>#DIV/0!</v>
      </c>
      <c r="AB2764" t="str">
        <f t="shared" si="1461"/>
        <v>0.00865487446514061-0.105731710648284i</v>
      </c>
      <c r="AC2764" t="str">
        <f t="shared" si="1462"/>
        <v>0.973582286664048-0.00351022933867574i</v>
      </c>
      <c r="AD2764" t="str">
        <f t="shared" si="1463"/>
        <v>0.00928115729250548-0.108567229607098i</v>
      </c>
      <c r="AE2764" t="e">
        <f t="shared" si="1464"/>
        <v>#DIV/0!</v>
      </c>
      <c r="AF2764" t="str">
        <f t="shared" si="1465"/>
        <v>-19.3913383960382-0.550756023626684i</v>
      </c>
      <c r="AG2764" t="e">
        <f t="shared" si="1466"/>
        <v>#DIV/0!</v>
      </c>
      <c r="AH2764" t="e">
        <f t="shared" si="1467"/>
        <v>#DIV/0!</v>
      </c>
      <c r="AI2764" t="e">
        <f t="shared" si="1468"/>
        <v>#DIV/0!</v>
      </c>
      <c r="AJ2764" t="e">
        <f t="shared" si="1469"/>
        <v>#DIV/0!</v>
      </c>
      <c r="AK2764"/>
      <c r="AL2764"/>
      <c r="AM2764"/>
      <c r="AN2764"/>
    </row>
    <row r="2765" spans="1:40" x14ac:dyDescent="0.25">
      <c r="A2765"/>
      <c r="B2765">
        <f t="shared" si="1435"/>
        <v>831000</v>
      </c>
      <c r="C2765" s="186" t="str">
        <f t="shared" si="1438"/>
        <v>-1.42435825426477E-07+0.00379289050036858i</v>
      </c>
      <c r="D2765" s="158" t="str">
        <f t="shared" si="1439"/>
        <v>-7.6666677586747+0.0290788271694925i</v>
      </c>
      <c r="E2765" t="str">
        <f t="shared" si="1440"/>
        <v>7.99787750966752-0.13028974516294i</v>
      </c>
      <c r="F2765" t="str">
        <f t="shared" si="1441"/>
        <v>0.999200851228945+0.0000130081586613612i</v>
      </c>
      <c r="G2765">
        <f t="shared" si="1436"/>
        <v>1</v>
      </c>
      <c r="H2765" t="str">
        <f t="shared" si="1442"/>
        <v>11.7247447122836+0.579176028802236i</v>
      </c>
      <c r="I2765" t="str">
        <f t="shared" si="1443"/>
        <v>3263.3293689164i</v>
      </c>
      <c r="J2765" t="str">
        <f t="shared" si="1437"/>
        <v>-14413.9176163957+713.912039379103i</v>
      </c>
      <c r="K2765" t="str">
        <f t="shared" si="1444"/>
        <v>0.0111860680381108-0.225847239238259i</v>
      </c>
      <c r="L2765" t="str">
        <f t="shared" si="1445"/>
        <v>0.00144565020504883-0.024744927412106i</v>
      </c>
      <c r="M2765" t="str">
        <f t="shared" si="1446"/>
        <v>0.0126317182431596-0.250592166650365i</v>
      </c>
      <c r="N2765" t="str">
        <f t="shared" si="1447"/>
        <v>-6.12273099751315i</v>
      </c>
      <c r="O2765" t="str">
        <f t="shared" si="1448"/>
        <v>0.987154801696305+0.159766697055203i</v>
      </c>
      <c r="P2765" t="str">
        <f t="shared" si="1449"/>
        <v>0.012845198303695-0.159766697055203i</v>
      </c>
      <c r="Q2765" t="str">
        <f t="shared" si="1450"/>
        <v>-0.012845198303695+6.28249769456835i</v>
      </c>
      <c r="R2765" t="str">
        <f t="shared" si="1451"/>
        <v>-0.025434516672989-0.00199259713284016i</v>
      </c>
      <c r="S2765" t="str">
        <f t="shared" si="1452"/>
        <v>0.645572501878104i</v>
      </c>
      <c r="T2765" t="str">
        <f t="shared" si="1453"/>
        <v>0.00128636591628276-0.0164198245626419i</v>
      </c>
      <c r="U2765" t="e">
        <f t="shared" si="1454"/>
        <v>#DIV/0!</v>
      </c>
      <c r="V2765" t="str">
        <f t="shared" si="1455"/>
        <v>1.33333333333333E-06-0.000127681462568709i</v>
      </c>
      <c r="W2765" t="e">
        <f t="shared" si="1456"/>
        <v>#DIV/0!</v>
      </c>
      <c r="X2765" t="e">
        <f t="shared" si="1457"/>
        <v>#DIV/0!</v>
      </c>
      <c r="Y2765" t="str">
        <f t="shared" si="1458"/>
        <v>0.00083+0.835412318442598i</v>
      </c>
      <c r="Z2765" t="e">
        <f t="shared" si="1459"/>
        <v>#DIV/0!</v>
      </c>
      <c r="AA2765" t="e">
        <f t="shared" si="1460"/>
        <v>#DIV/0!</v>
      </c>
      <c r="AB2765" t="str">
        <f t="shared" si="1461"/>
        <v>0.00793203713522275-0.101248530092498i</v>
      </c>
      <c r="AC2765" t="str">
        <f t="shared" si="1462"/>
        <v>0.974728106732143-0.00326664927632912i</v>
      </c>
      <c r="AD2765" t="str">
        <f t="shared" si="1463"/>
        <v>0.00848571293053684-0.103845174408529i</v>
      </c>
      <c r="AE2765" t="e">
        <f t="shared" si="1464"/>
        <v>#DIV/0!</v>
      </c>
      <c r="AF2765" t="str">
        <f t="shared" si="1465"/>
        <v>-19.3914124709583-0.550097201632743i</v>
      </c>
      <c r="AG2765" t="e">
        <f t="shared" si="1466"/>
        <v>#DIV/0!</v>
      </c>
      <c r="AH2765" t="e">
        <f t="shared" si="1467"/>
        <v>#DIV/0!</v>
      </c>
      <c r="AI2765" t="e">
        <f t="shared" si="1468"/>
        <v>#DIV/0!</v>
      </c>
      <c r="AJ2765" t="e">
        <f t="shared" si="1469"/>
        <v>#DIV/0!</v>
      </c>
      <c r="AK2765"/>
      <c r="AL2765"/>
      <c r="AM2765"/>
      <c r="AN2765"/>
    </row>
    <row r="2766" spans="1:40" x14ac:dyDescent="0.25">
      <c r="A2766"/>
      <c r="B2766">
        <f t="shared" si="1435"/>
        <v>832000</v>
      </c>
      <c r="C2766" s="186" t="str">
        <f t="shared" si="1438"/>
        <v>-1.42093637381349E-07+0.00378833173776078i</v>
      </c>
      <c r="D2766" s="158" t="str">
        <f t="shared" si="1439"/>
        <v>-7.66666775605124+0.029043876656166i</v>
      </c>
      <c r="E2766" t="str">
        <f t="shared" si="1440"/>
        <v>7.99787239967333-0.130446448515147i</v>
      </c>
      <c r="F2766" t="str">
        <f t="shared" si="1441"/>
        <v>0.999200851738721+0.0000130238039740283i</v>
      </c>
      <c r="G2766">
        <f t="shared" si="1436"/>
        <v>1</v>
      </c>
      <c r="H2766" t="str">
        <f t="shared" si="1442"/>
        <v>11.7248185238933+0.578483825870346i</v>
      </c>
      <c r="I2766" t="str">
        <f t="shared" si="1443"/>
        <v>3267.25635973339i</v>
      </c>
      <c r="J2766" t="str">
        <f t="shared" si="1437"/>
        <v>-14448.6314331274+714.771139306153i</v>
      </c>
      <c r="K2766" t="str">
        <f t="shared" si="1444"/>
        <v>0.0111592565060929-0.225577076993876i</v>
      </c>
      <c r="L2766" t="str">
        <f t="shared" si="1445"/>
        <v>0.00144218895811582-0.0247153878830237i</v>
      </c>
      <c r="M2766" t="str">
        <f t="shared" si="1446"/>
        <v>0.0126014454642087-0.2502924648769i</v>
      </c>
      <c r="N2766" t="str">
        <f t="shared" si="1447"/>
        <v>-6.13009890485071i</v>
      </c>
      <c r="O2766" t="str">
        <f t="shared" si="1448"/>
        <v>0.988305143014966+0.152489161221932i</v>
      </c>
      <c r="P2766" t="str">
        <f t="shared" si="1449"/>
        <v>0.011694856985034-0.152489161221932i</v>
      </c>
      <c r="Q2766" t="str">
        <f t="shared" si="1450"/>
        <v>-0.011694856985034+6.28258806607264i</v>
      </c>
      <c r="R2766" t="str">
        <f t="shared" si="1451"/>
        <v>-0.024275091856718-0.00181628385268371i</v>
      </c>
      <c r="S2766" t="str">
        <f t="shared" si="1452"/>
        <v>0.646349364094565i</v>
      </c>
      <c r="T2766" t="str">
        <f t="shared" si="1453"/>
        <v>0.00117395391319734-0.0156901901849268i</v>
      </c>
      <c r="U2766" t="e">
        <f t="shared" si="1454"/>
        <v>#DIV/0!</v>
      </c>
      <c r="V2766" t="str">
        <f t="shared" si="1455"/>
        <v>1.33333333333333E-06-0.000127527999272352i</v>
      </c>
      <c r="W2766" t="e">
        <f t="shared" si="1456"/>
        <v>#DIV/0!</v>
      </c>
      <c r="X2766" t="e">
        <f t="shared" si="1457"/>
        <v>#DIV/0!</v>
      </c>
      <c r="Y2766" t="str">
        <f t="shared" si="1458"/>
        <v>0.00083+0.836417628091747i</v>
      </c>
      <c r="Z2766" t="e">
        <f t="shared" si="1459"/>
        <v>#DIV/0!</v>
      </c>
      <c r="AA2766" t="e">
        <f t="shared" si="1460"/>
        <v>#DIV/0!</v>
      </c>
      <c r="AB2766" t="str">
        <f t="shared" si="1461"/>
        <v>0.00723887808021999-0.0967494315810137i</v>
      </c>
      <c r="AC2766" t="str">
        <f t="shared" si="1462"/>
        <v>0.975875566621499-0.00303101932340296i</v>
      </c>
      <c r="AD2766" t="str">
        <f t="shared" si="1463"/>
        <v>0.00772568180410995-0.0991171602185373i</v>
      </c>
      <c r="AE2766" t="e">
        <f t="shared" si="1464"/>
        <v>#DIV/0!</v>
      </c>
      <c r="AF2766" t="str">
        <f t="shared" si="1465"/>
        <v>-19.3914862799445-0.54943994921418i</v>
      </c>
      <c r="AG2766" t="e">
        <f t="shared" si="1466"/>
        <v>#DIV/0!</v>
      </c>
      <c r="AH2766" t="e">
        <f t="shared" si="1467"/>
        <v>#DIV/0!</v>
      </c>
      <c r="AI2766" t="e">
        <f t="shared" si="1468"/>
        <v>#DIV/0!</v>
      </c>
      <c r="AJ2766" t="e">
        <f t="shared" si="1469"/>
        <v>#DIV/0!</v>
      </c>
      <c r="AK2766"/>
      <c r="AL2766"/>
      <c r="AM2766"/>
      <c r="AN2766"/>
    </row>
    <row r="2767" spans="1:40" x14ac:dyDescent="0.25">
      <c r="A2767"/>
      <c r="B2767">
        <f t="shared" si="1435"/>
        <v>833000</v>
      </c>
      <c r="C2767" s="186" t="str">
        <f t="shared" si="1438"/>
        <v>-1.41752680966262E-07+0.00378378392056135i</v>
      </c>
      <c r="D2767" s="158" t="str">
        <f t="shared" si="1439"/>
        <v>-7.66666775343722+0.029009010057637i</v>
      </c>
      <c r="E2767" t="str">
        <f t="shared" si="1440"/>
        <v>7.99786728354017-0.130603151566758i</v>
      </c>
      <c r="F2767" t="str">
        <f t="shared" si="1441"/>
        <v>0.999200852249116+0.000013039449256732i</v>
      </c>
      <c r="G2767">
        <f t="shared" si="1436"/>
        <v>1</v>
      </c>
      <c r="H2767" t="str">
        <f t="shared" si="1442"/>
        <v>11.72489207083+0.577793270843316i</v>
      </c>
      <c r="I2767" t="str">
        <f t="shared" si="1443"/>
        <v>3271.18335055037i</v>
      </c>
      <c r="J2767" t="str">
        <f t="shared" si="1437"/>
        <v>-14483.3869982858+715.630239233203i</v>
      </c>
      <c r="K2767" t="str">
        <f t="shared" si="1444"/>
        <v>0.0111325411804219-0.225307558779474i</v>
      </c>
      <c r="L2767" t="str">
        <f t="shared" si="1445"/>
        <v>0.00143874011290881-0.0246859185543855i</v>
      </c>
      <c r="M2767" t="str">
        <f t="shared" si="1446"/>
        <v>0.0125712812933307-0.24999347733386i</v>
      </c>
      <c r="N2767" t="str">
        <f t="shared" si="1447"/>
        <v>-6.13746681218827i</v>
      </c>
      <c r="O2767" t="str">
        <f t="shared" si="1448"/>
        <v>0.989401833385491+0.145203347390577i</v>
      </c>
      <c r="P2767" t="str">
        <f t="shared" si="1449"/>
        <v>0.010598166614509-0.145203347390577i</v>
      </c>
      <c r="Q2767" t="str">
        <f t="shared" si="1450"/>
        <v>-0.010598166614509+6.28267015957885i</v>
      </c>
      <c r="R2767" t="str">
        <f t="shared" si="1451"/>
        <v>-0.0231145052011668-0.00164789730706937i</v>
      </c>
      <c r="S2767" t="str">
        <f t="shared" si="1452"/>
        <v>0.647126226311024i</v>
      </c>
      <c r="T2767" t="str">
        <f t="shared" si="1453"/>
        <v>0.0010663975656719-0.0149580025238776i</v>
      </c>
      <c r="U2767" t="e">
        <f t="shared" si="1454"/>
        <v>#DIV/0!</v>
      </c>
      <c r="V2767" t="str">
        <f t="shared" si="1455"/>
        <v>1.33333333333333E-06-0.00012737490443529i</v>
      </c>
      <c r="W2767" t="e">
        <f t="shared" si="1456"/>
        <v>#DIV/0!</v>
      </c>
      <c r="X2767" t="e">
        <f t="shared" si="1457"/>
        <v>#DIV/0!</v>
      </c>
      <c r="Y2767" t="str">
        <f t="shared" si="1458"/>
        <v>0.00083+0.837422937740895i</v>
      </c>
      <c r="Z2767" t="e">
        <f t="shared" si="1459"/>
        <v>#DIV/0!</v>
      </c>
      <c r="AA2767" t="e">
        <f t="shared" si="1460"/>
        <v>#DIV/0!</v>
      </c>
      <c r="AB2767" t="str">
        <f t="shared" si="1461"/>
        <v>0.00657566014829121-0.0922345889193107i</v>
      </c>
      <c r="AC2767" t="str">
        <f t="shared" si="1462"/>
        <v>0.977024618859016-0.00280337910851638i</v>
      </c>
      <c r="AD2767" t="str">
        <f t="shared" si="1463"/>
        <v>0.00700110583792051-0.0943834580884545i</v>
      </c>
      <c r="AE2767" t="e">
        <f t="shared" si="1464"/>
        <v>#DIV/0!</v>
      </c>
      <c r="AF2767" t="str">
        <f t="shared" si="1465"/>
        <v>-19.3915598242672-0.548784260785679i</v>
      </c>
      <c r="AG2767" t="e">
        <f t="shared" si="1466"/>
        <v>#DIV/0!</v>
      </c>
      <c r="AH2767" t="e">
        <f t="shared" si="1467"/>
        <v>#DIV/0!</v>
      </c>
      <c r="AI2767" t="e">
        <f t="shared" si="1468"/>
        <v>#DIV/0!</v>
      </c>
      <c r="AJ2767" t="e">
        <f t="shared" si="1469"/>
        <v>#DIV/0!</v>
      </c>
      <c r="AK2767"/>
      <c r="AL2767"/>
      <c r="AM2767"/>
      <c r="AN2767"/>
    </row>
    <row r="2768" spans="1:40" x14ac:dyDescent="0.25">
      <c r="A2768"/>
      <c r="B2768">
        <f t="shared" si="1435"/>
        <v>834000</v>
      </c>
      <c r="C2768" s="186" t="str">
        <f t="shared" si="1438"/>
        <v>-1.41412950277662E-07+0.00377924700939833i</v>
      </c>
      <c r="D2768" s="158" t="str">
        <f t="shared" si="1439"/>
        <v>-7.66666775083262+0.0289742270720539i</v>
      </c>
      <c r="E2768" t="str">
        <f t="shared" si="1440"/>
        <v>7.99786216126806-0.130759854317413i</v>
      </c>
      <c r="F2768" t="str">
        <f t="shared" si="1441"/>
        <v>0.999200852760109+0.0000130550945094357i</v>
      </c>
      <c r="G2768">
        <f t="shared" si="1436"/>
        <v>1</v>
      </c>
      <c r="H2768" t="str">
        <f t="shared" si="1442"/>
        <v>11.7249653543564+0.577104357860367i</v>
      </c>
      <c r="I2768" t="str">
        <f t="shared" si="1443"/>
        <v>3275.11034136736i</v>
      </c>
      <c r="J2768" t="str">
        <f t="shared" si="1437"/>
        <v>-14518.1843118707+716.489339160255i</v>
      </c>
      <c r="K2768" t="str">
        <f t="shared" si="1444"/>
        <v>0.0111059216017182-0.225038682300432i</v>
      </c>
      <c r="L2768" t="str">
        <f t="shared" si="1445"/>
        <v>0.0014353036103179-0.0246565191771125i</v>
      </c>
      <c r="M2768" t="str">
        <f t="shared" si="1446"/>
        <v>0.0125412252120361-0.249695201477545i</v>
      </c>
      <c r="N2768" t="str">
        <f t="shared" si="1447"/>
        <v>-6.14483471952583i</v>
      </c>
      <c r="O2768" t="str">
        <f t="shared" si="1448"/>
        <v>0.990444813273153+0.137909651077465i</v>
      </c>
      <c r="P2768" t="str">
        <f t="shared" si="1449"/>
        <v>0.00955518672684696-0.137909651077465i</v>
      </c>
      <c r="Q2768" t="str">
        <f t="shared" si="1450"/>
        <v>-0.00955518672684696+6.2827443706033i</v>
      </c>
      <c r="R2768" t="str">
        <f t="shared" si="1451"/>
        <v>-0.0219528053412029-0.00148747474373786i</v>
      </c>
      <c r="S2768" t="str">
        <f t="shared" si="1452"/>
        <v>0.647903088527483i</v>
      </c>
      <c r="T2768" t="str">
        <f t="shared" si="1453"/>
        <v>0.000963739480574386-0.014223290382408i</v>
      </c>
      <c r="U2768" t="e">
        <f t="shared" si="1454"/>
        <v>#DIV/0!</v>
      </c>
      <c r="V2768" t="str">
        <f t="shared" si="1455"/>
        <v>1.33333333333333E-06-0.000127222176732131i</v>
      </c>
      <c r="W2768" t="e">
        <f t="shared" si="1456"/>
        <v>#DIV/0!</v>
      </c>
      <c r="X2768" t="e">
        <f t="shared" si="1457"/>
        <v>#DIV/0!</v>
      </c>
      <c r="Y2768" t="str">
        <f t="shared" si="1458"/>
        <v>0.00083+0.838428247390044i</v>
      </c>
      <c r="Z2768" t="e">
        <f t="shared" si="1459"/>
        <v>#DIV/0!</v>
      </c>
      <c r="AA2768" t="e">
        <f t="shared" si="1460"/>
        <v>#DIV/0!</v>
      </c>
      <c r="AB2768" t="str">
        <f t="shared" si="1461"/>
        <v>0.0059426460634829-0.0877041797129812i</v>
      </c>
      <c r="AC2768" t="str">
        <f t="shared" si="1462"/>
        <v>0.978175215238782-0.00258376807594849i</v>
      </c>
      <c r="AD2768" t="str">
        <f t="shared" si="1463"/>
        <v>0.00631202482889347-0.0896443393153529i</v>
      </c>
      <c r="AE2768" t="e">
        <f t="shared" si="1464"/>
        <v>#DIV/0!</v>
      </c>
      <c r="AF2768" t="str">
        <f t="shared" si="1465"/>
        <v>-19.391633105189-0.548130130788313i</v>
      </c>
      <c r="AG2768" t="e">
        <f t="shared" si="1466"/>
        <v>#DIV/0!</v>
      </c>
      <c r="AH2768" t="e">
        <f t="shared" si="1467"/>
        <v>#DIV/0!</v>
      </c>
      <c r="AI2768" t="e">
        <f t="shared" si="1468"/>
        <v>#DIV/0!</v>
      </c>
      <c r="AJ2768" t="e">
        <f t="shared" si="1469"/>
        <v>#DIV/0!</v>
      </c>
      <c r="AK2768"/>
      <c r="AL2768"/>
      <c r="AM2768"/>
      <c r="AN2768"/>
    </row>
    <row r="2769" spans="1:40" x14ac:dyDescent="0.25">
      <c r="A2769"/>
      <c r="B2769">
        <f t="shared" si="1435"/>
        <v>835000</v>
      </c>
      <c r="C2769" s="186" t="str">
        <f t="shared" si="1438"/>
        <v>-1.41074439447322E-07+0.00377472096508835i</v>
      </c>
      <c r="D2769" s="158" t="str">
        <f t="shared" si="1439"/>
        <v>-7.66666774823738+0.0289395273990107i</v>
      </c>
      <c r="E2769" t="str">
        <f t="shared" si="1440"/>
        <v>7.99785703285702-0.130916556766751i</v>
      </c>
      <c r="F2769" t="str">
        <f t="shared" si="1441"/>
        <v>0.99920085327172+0.0000130707397321042i</v>
      </c>
      <c r="G2769">
        <f t="shared" si="1436"/>
        <v>1</v>
      </c>
      <c r="H2769" t="str">
        <f t="shared" si="1442"/>
        <v>11.7250383757278+0.576417081088401i</v>
      </c>
      <c r="I2769" t="str">
        <f t="shared" si="1443"/>
        <v>3279.03733218435i</v>
      </c>
      <c r="J2769" t="str">
        <f t="shared" si="1437"/>
        <v>-14553.0233738822+717.348439087305i</v>
      </c>
      <c r="K2769" t="str">
        <f t="shared" si="1444"/>
        <v>0.0110793973133377-0.224770445272981i</v>
      </c>
      <c r="L2769" t="str">
        <f t="shared" si="1445"/>
        <v>0.00143187939158457-0.024627189503299i</v>
      </c>
      <c r="M2769" t="str">
        <f t="shared" si="1446"/>
        <v>0.0125112767049223-0.24939763477628i</v>
      </c>
      <c r="N2769" t="str">
        <f t="shared" si="1447"/>
        <v>-6.1522026268634i</v>
      </c>
      <c r="O2769" t="str">
        <f t="shared" si="1448"/>
        <v>0.991434026058942+0.13060846822682i</v>
      </c>
      <c r="P2769" t="str">
        <f t="shared" si="1449"/>
        <v>0.00856597394105796-0.13060846822682i</v>
      </c>
      <c r="Q2769" t="str">
        <f t="shared" si="1450"/>
        <v>-0.00856597394105796+6.28281109509022i</v>
      </c>
      <c r="R2769" t="str">
        <f t="shared" si="1451"/>
        <v>-0.0207900416359356-0.00133505318864765i</v>
      </c>
      <c r="S2769" t="str">
        <f t="shared" si="1452"/>
        <v>0.648679950743944i</v>
      </c>
      <c r="T2769" t="str">
        <f t="shared" si="1453"/>
        <v>0.000866022236652503-0.0134860831843633i</v>
      </c>
      <c r="U2769" t="e">
        <f t="shared" si="1454"/>
        <v>#DIV/0!</v>
      </c>
      <c r="V2769" t="str">
        <f t="shared" si="1455"/>
        <v>1.33333333333333E-06-0.000127069814843829i</v>
      </c>
      <c r="W2769" t="e">
        <f t="shared" si="1456"/>
        <v>#DIV/0!</v>
      </c>
      <c r="X2769" t="e">
        <f t="shared" si="1457"/>
        <v>#DIV/0!</v>
      </c>
      <c r="Y2769" t="str">
        <f t="shared" si="1458"/>
        <v>0.00083+0.839433557039193i</v>
      </c>
      <c r="Z2769" t="e">
        <f t="shared" si="1459"/>
        <v>#DIV/0!</v>
      </c>
      <c r="AA2769" t="e">
        <f t="shared" si="1460"/>
        <v>#DIV/0!</v>
      </c>
      <c r="AB2769" t="str">
        <f t="shared" si="1461"/>
        <v>0.00534009837644544-0.0831583853964294i</v>
      </c>
      <c r="AC2769" t="str">
        <f t="shared" si="1462"/>
        <v>0.979327306818735-0.00237222547458744i</v>
      </c>
      <c r="AD2769" t="str">
        <f t="shared" si="1463"/>
        <v>0.00565847644559571-0.0849000754247806i</v>
      </c>
      <c r="AE2769" t="e">
        <f t="shared" si="1464"/>
        <v>#DIV/0!</v>
      </c>
      <c r="AF2769" t="str">
        <f t="shared" si="1465"/>
        <v>-19.3917061239652-0.54747755368939i</v>
      </c>
      <c r="AG2769" t="e">
        <f t="shared" si="1466"/>
        <v>#DIV/0!</v>
      </c>
      <c r="AH2769" t="e">
        <f t="shared" si="1467"/>
        <v>#DIV/0!</v>
      </c>
      <c r="AI2769" t="e">
        <f t="shared" si="1468"/>
        <v>#DIV/0!</v>
      </c>
      <c r="AJ2769" t="e">
        <f t="shared" si="1469"/>
        <v>#DIV/0!</v>
      </c>
      <c r="AK2769"/>
      <c r="AL2769"/>
      <c r="AM2769"/>
      <c r="AN2769"/>
    </row>
    <row r="2770" spans="1:40" x14ac:dyDescent="0.25">
      <c r="A2770"/>
      <c r="B2770">
        <f t="shared" si="1435"/>
        <v>836000</v>
      </c>
      <c r="C2770" s="186" t="str">
        <f t="shared" si="1438"/>
        <v>-1.40737142642092E-07+0.00377020574863552i</v>
      </c>
      <c r="D2770" s="158" t="str">
        <f t="shared" si="1439"/>
        <v>-7.66666774565141+0.028904910739539i</v>
      </c>
      <c r="E2770" t="str">
        <f t="shared" si="1440"/>
        <v>7.99785189830708-0.131073258914411i</v>
      </c>
      <c r="F2770" t="str">
        <f t="shared" si="1441"/>
        <v>0.99920085378395+0.0000130863849247012i</v>
      </c>
      <c r="G2770">
        <f t="shared" si="1436"/>
        <v>1</v>
      </c>
      <c r="H2770" t="str">
        <f t="shared" si="1442"/>
        <v>11.7251111361919+0.575731434721822i</v>
      </c>
      <c r="I2770" t="str">
        <f t="shared" si="1443"/>
        <v>3282.96432300133i</v>
      </c>
      <c r="J2770" t="str">
        <f t="shared" si="1437"/>
        <v>-14587.9041843204+718.207539014356i</v>
      </c>
      <c r="K2770" t="str">
        <f t="shared" si="1444"/>
        <v>0.0110529678613537-0.224502845424152i</v>
      </c>
      <c r="L2770" t="str">
        <f t="shared" si="1445"/>
        <v>0.00142846739829913-0.0245979292862047i</v>
      </c>
      <c r="M2770" t="str">
        <f t="shared" si="1446"/>
        <v>0.0124814352596528-0.249100774710357i</v>
      </c>
      <c r="N2770" t="str">
        <f t="shared" si="1447"/>
        <v>-6.15957053420096i</v>
      </c>
      <c r="O2770" t="str">
        <f t="shared" si="1448"/>
        <v>0.992369418042635+0.123300195189309i</v>
      </c>
      <c r="P2770" t="str">
        <f t="shared" si="1449"/>
        <v>0.00763058195736499-0.123300195189309i</v>
      </c>
      <c r="Q2770" t="str">
        <f t="shared" si="1450"/>
        <v>-0.00763058195736499+6.28287072939027i</v>
      </c>
      <c r="R2770" t="str">
        <f t="shared" si="1451"/>
        <v>-0.019626264171439-0.0011906694347687i</v>
      </c>
      <c r="S2770" t="str">
        <f t="shared" si="1452"/>
        <v>0.649456812960404i</v>
      </c>
      <c r="T2770" t="str">
        <f t="shared" si="1453"/>
        <v>0.000773288376394246-0.0127464109791017i</v>
      </c>
      <c r="U2770" t="e">
        <f t="shared" si="1454"/>
        <v>#DIV/0!</v>
      </c>
      <c r="V2770" t="str">
        <f t="shared" si="1455"/>
        <v>1.33333333333333E-06-0.000126917817457652i</v>
      </c>
      <c r="W2770" t="e">
        <f t="shared" si="1456"/>
        <v>#DIV/0!</v>
      </c>
      <c r="X2770" t="e">
        <f t="shared" si="1457"/>
        <v>#DIV/0!</v>
      </c>
      <c r="Y2770" t="str">
        <f t="shared" si="1458"/>
        <v>0.00083+0.840438866688341i</v>
      </c>
      <c r="Z2770" t="e">
        <f t="shared" si="1459"/>
        <v>#DIV/0!</v>
      </c>
      <c r="AA2770" t="e">
        <f t="shared" si="1460"/>
        <v>#DIV/0!</v>
      </c>
      <c r="AB2770" t="str">
        <f t="shared" si="1461"/>
        <v>0.00476827941424327-0.0785973912611204i</v>
      </c>
      <c r="AC2770" t="str">
        <f t="shared" si="1462"/>
        <v>0.980480843917451-0.00216879034672672i</v>
      </c>
      <c r="AD2770" t="str">
        <f t="shared" si="1463"/>
        <v>0.0050404962277956-0.0801509381535405i</v>
      </c>
      <c r="AE2770" t="e">
        <f t="shared" si="1464"/>
        <v>#DIV/0!</v>
      </c>
      <c r="AF2770" t="str">
        <f t="shared" si="1465"/>
        <v>-19.3917788818433-0.546826523982283i</v>
      </c>
      <c r="AG2770" t="e">
        <f t="shared" si="1466"/>
        <v>#DIV/0!</v>
      </c>
      <c r="AH2770" t="e">
        <f t="shared" si="1467"/>
        <v>#DIV/0!</v>
      </c>
      <c r="AI2770" t="e">
        <f t="shared" si="1468"/>
        <v>#DIV/0!</v>
      </c>
      <c r="AJ2770" t="e">
        <f t="shared" si="1469"/>
        <v>#DIV/0!</v>
      </c>
      <c r="AK2770"/>
      <c r="AL2770"/>
      <c r="AM2770"/>
      <c r="AN2770"/>
    </row>
    <row r="2771" spans="1:40" x14ac:dyDescent="0.25">
      <c r="A2771"/>
      <c r="B2771">
        <f t="shared" si="1435"/>
        <v>837000</v>
      </c>
      <c r="C2771" s="186" t="str">
        <f t="shared" si="1438"/>
        <v>-1.40401054063647E-07+0.00376570132123033i</v>
      </c>
      <c r="D2771" s="158" t="str">
        <f t="shared" si="1439"/>
        <v>-7.66666774307472+0.0288703767960992i</v>
      </c>
      <c r="E2771" t="str">
        <f t="shared" si="1440"/>
        <v>7.99784675761827-0.131229960760033i</v>
      </c>
      <c r="F2771" t="str">
        <f t="shared" si="1441"/>
        <v>0.999200854296789+0.0000131020300871908i</v>
      </c>
      <c r="G2771">
        <f t="shared" si="1436"/>
        <v>1</v>
      </c>
      <c r="H2771" t="str">
        <f t="shared" si="1442"/>
        <v>11.7251836369889+0.575047412982408i</v>
      </c>
      <c r="I2771" t="str">
        <f t="shared" si="1443"/>
        <v>3286.89131381832i</v>
      </c>
      <c r="J2771" t="str">
        <f t="shared" si="1437"/>
        <v>-14622.8267431852+719.066638941406i</v>
      </c>
      <c r="K2771" t="str">
        <f t="shared" si="1444"/>
        <v>0.0110266327945373-0.224235880491714i</v>
      </c>
      <c r="L2771" t="str">
        <f t="shared" si="1445"/>
        <v>0.00142506757239828-0.0245687382802489i</v>
      </c>
      <c r="M2771" t="str">
        <f t="shared" si="1446"/>
        <v>0.0124517003669356-0.248804618771963i</v>
      </c>
      <c r="N2771" t="str">
        <f t="shared" si="1447"/>
        <v>-6.16693844153852i</v>
      </c>
      <c r="O2771" t="str">
        <f t="shared" si="1448"/>
        <v>0.993250938445719+0.115985228700464i</v>
      </c>
      <c r="P2771" t="str">
        <f t="shared" si="1449"/>
        <v>0.00674906155428101-0.115985228700464i</v>
      </c>
      <c r="Q2771" t="str">
        <f t="shared" si="1450"/>
        <v>-0.00674906155428101+6.28292367023898i</v>
      </c>
      <c r="R2771" t="str">
        <f t="shared" si="1451"/>
        <v>-0.0184615237633151-0.00105436003072827i</v>
      </c>
      <c r="S2771" t="str">
        <f t="shared" si="1452"/>
        <v>0.650233675176863i</v>
      </c>
      <c r="T2771" t="str">
        <f t="shared" si="1453"/>
        <v>0.000685580397740033-0.0120043044459854i</v>
      </c>
      <c r="U2771" t="e">
        <f t="shared" si="1454"/>
        <v>#DIV/0!</v>
      </c>
      <c r="V2771" t="str">
        <f t="shared" si="1455"/>
        <v>1.33333333333333E-06-0.000126766183267141i</v>
      </c>
      <c r="W2771" t="e">
        <f t="shared" si="1456"/>
        <v>#DIV/0!</v>
      </c>
      <c r="X2771" t="e">
        <f t="shared" si="1457"/>
        <v>#DIV/0!</v>
      </c>
      <c r="Y2771" t="str">
        <f t="shared" si="1458"/>
        <v>0.00083+0.84144417633749i</v>
      </c>
      <c r="Z2771" t="e">
        <f t="shared" si="1459"/>
        <v>#DIV/0!</v>
      </c>
      <c r="AA2771" t="e">
        <f t="shared" si="1460"/>
        <v>#DIV/0!</v>
      </c>
      <c r="AB2771" t="str">
        <f t="shared" si="1461"/>
        <v>0.0042274512292499-0.074021386483273i</v>
      </c>
      <c r="AC2771" t="str">
        <f t="shared" si="1462"/>
        <v>0.98163577611108-0.00197350151670544i</v>
      </c>
      <c r="AD2771" t="str">
        <f t="shared" si="1463"/>
        <v>0.00445811758616053-0.0753971994324298i</v>
      </c>
      <c r="AE2771" t="e">
        <f t="shared" si="1464"/>
        <v>#DIV/0!</v>
      </c>
      <c r="AF2771" t="str">
        <f t="shared" si="1465"/>
        <v>-19.3918513800636-0.546177036186309i</v>
      </c>
      <c r="AG2771" t="e">
        <f t="shared" si="1466"/>
        <v>#DIV/0!</v>
      </c>
      <c r="AH2771" t="e">
        <f t="shared" si="1467"/>
        <v>#DIV/0!</v>
      </c>
      <c r="AI2771" t="e">
        <f t="shared" si="1468"/>
        <v>#DIV/0!</v>
      </c>
      <c r="AJ2771" t="e">
        <f t="shared" si="1469"/>
        <v>#DIV/0!</v>
      </c>
      <c r="AK2771"/>
      <c r="AL2771"/>
      <c r="AM2771"/>
      <c r="AN2771"/>
    </row>
    <row r="2772" spans="1:40" x14ac:dyDescent="0.25">
      <c r="A2772"/>
      <c r="B2772">
        <f t="shared" si="1435"/>
        <v>838000</v>
      </c>
      <c r="C2772" s="186" t="str">
        <f t="shared" si="1438"/>
        <v>-1.40066167948236E-07+0.00376120764424849i</v>
      </c>
      <c r="D2772" s="158" t="str">
        <f t="shared" si="1439"/>
        <v>-7.66666774050731+0.0288359252725718i</v>
      </c>
      <c r="E2772" t="str">
        <f t="shared" si="1440"/>
        <v>7.9978416107906-0.131386662303256i</v>
      </c>
      <c r="F2772" t="str">
        <f t="shared" si="1441"/>
        <v>0.999200854810236+0.0000131176752195369i</v>
      </c>
      <c r="G2772">
        <f t="shared" si="1436"/>
        <v>1</v>
      </c>
      <c r="H2772" t="str">
        <f t="shared" si="1442"/>
        <v>11.7252558793521+0.574365010119115i</v>
      </c>
      <c r="I2772" t="str">
        <f t="shared" si="1443"/>
        <v>3290.81830463531i</v>
      </c>
      <c r="J2772" t="str">
        <f t="shared" si="1437"/>
        <v>-14657.7910504766+719.925738868458i</v>
      </c>
      <c r="K2772" t="str">
        <f t="shared" si="1444"/>
        <v>0.011000391664338-0.223969548224101i</v>
      </c>
      <c r="L2772" t="str">
        <f t="shared" si="1445"/>
        <v>0.00142167985616263-0.024539616241003i</v>
      </c>
      <c r="M2772" t="str">
        <f t="shared" si="1446"/>
        <v>0.0124220715205006-0.248509164465104i</v>
      </c>
      <c r="N2772" t="str">
        <f t="shared" si="1447"/>
        <v>-6.17430634887608i</v>
      </c>
      <c r="O2772" t="str">
        <f t="shared" si="1448"/>
        <v>0.994078539414141+0.10866396585919i</v>
      </c>
      <c r="P2772" t="str">
        <f t="shared" si="1449"/>
        <v>0.00592146058585896-0.10866396585919i</v>
      </c>
      <c r="Q2772" t="str">
        <f t="shared" si="1450"/>
        <v>-0.00592146058585896+6.28297031473527i</v>
      </c>
      <c r="R2772" t="str">
        <f t="shared" si="1451"/>
        <v>-0.0172958719591247-0.000926161269313609i</v>
      </c>
      <c r="S2772" t="str">
        <f t="shared" si="1452"/>
        <v>0.651010537393324i</v>
      </c>
      <c r="T2772" t="str">
        <f t="shared" si="1453"/>
        <v>0.000602940745648736-0.0112597948987959i</v>
      </c>
      <c r="U2772" t="e">
        <f t="shared" si="1454"/>
        <v>#DIV/0!</v>
      </c>
      <c r="V2772" t="str">
        <f t="shared" si="1455"/>
        <v>1.33333333333333E-06-0.000126614910972073i</v>
      </c>
      <c r="W2772" t="e">
        <f t="shared" si="1456"/>
        <v>#DIV/0!</v>
      </c>
      <c r="X2772" t="e">
        <f t="shared" si="1457"/>
        <v>#DIV/0!</v>
      </c>
      <c r="Y2772" t="str">
        <f t="shared" si="1458"/>
        <v>0.00083+0.842449485986639i</v>
      </c>
      <c r="Z2772" t="e">
        <f t="shared" si="1459"/>
        <v>#DIV/0!</v>
      </c>
      <c r="AA2772" t="e">
        <f t="shared" si="1460"/>
        <v>#DIV/0!</v>
      </c>
      <c r="AB2772" t="str">
        <f t="shared" si="1461"/>
        <v>0.00371787554714207-0.0694305641510861i</v>
      </c>
      <c r="AC2772" t="str">
        <f t="shared" si="1462"/>
        <v>0.982792052230424-0.00178639757939901i</v>
      </c>
      <c r="AD2772" t="str">
        <f t="shared" si="1463"/>
        <v>0.00391137180210867-0.0706391313690536i</v>
      </c>
      <c r="AE2772" t="e">
        <f t="shared" si="1464"/>
        <v>#DIV/0!</v>
      </c>
      <c r="AF2772" t="str">
        <f t="shared" si="1465"/>
        <v>-19.3919236198594-0.545529084846543i</v>
      </c>
      <c r="AG2772" t="e">
        <f t="shared" si="1466"/>
        <v>#DIV/0!</v>
      </c>
      <c r="AH2772" t="e">
        <f t="shared" si="1467"/>
        <v>#DIV/0!</v>
      </c>
      <c r="AI2772" t="e">
        <f t="shared" si="1468"/>
        <v>#DIV/0!</v>
      </c>
      <c r="AJ2772" t="e">
        <f t="shared" si="1469"/>
        <v>#DIV/0!</v>
      </c>
      <c r="AK2772"/>
      <c r="AL2772"/>
      <c r="AM2772"/>
      <c r="AN2772"/>
    </row>
    <row r="2773" spans="1:40" x14ac:dyDescent="0.25">
      <c r="A2773"/>
      <c r="B2773">
        <f t="shared" si="1435"/>
        <v>839000</v>
      </c>
      <c r="C2773" s="186" t="str">
        <f t="shared" si="1438"/>
        <v>-1.39732478566438E-07+0.00375672467924988i</v>
      </c>
      <c r="D2773" s="158" t="str">
        <f t="shared" si="1439"/>
        <v>-7.66666773794902+0.0288015558742491i</v>
      </c>
      <c r="E2773" t="str">
        <f t="shared" si="1440"/>
        <v>7.99783645782411-0.131543363543719i</v>
      </c>
      <c r="F2773" t="str">
        <f t="shared" si="1441"/>
        <v>0.999200855324302+0.0000131333203217039i</v>
      </c>
      <c r="G2773">
        <f t="shared" si="1436"/>
        <v>1</v>
      </c>
      <c r="H2773" t="str">
        <f t="shared" si="1442"/>
        <v>11.7253278645069+0.573684220407935i</v>
      </c>
      <c r="I2773" t="str">
        <f t="shared" si="1443"/>
        <v>3294.7452954523i</v>
      </c>
      <c r="J2773" t="str">
        <f t="shared" si="1437"/>
        <v>-14692.7971061947+720.784838795508i</v>
      </c>
      <c r="K2773" t="str">
        <f t="shared" si="1444"/>
        <v>0.0109742440248643-0.223703846380357i</v>
      </c>
      <c r="L2773" t="str">
        <f t="shared" si="1445"/>
        <v>0.00141830419221422-0.0245105629251837i</v>
      </c>
      <c r="M2773" t="str">
        <f t="shared" si="1446"/>
        <v>0.0123925482170785-0.248214409305541i</v>
      </c>
      <c r="N2773" t="str">
        <f t="shared" si="1447"/>
        <v>-6.18167425621364i</v>
      </c>
      <c r="O2773" t="str">
        <f t="shared" si="1448"/>
        <v>0.994852176020912+0.10133680410619i</v>
      </c>
      <c r="P2773" t="str">
        <f t="shared" si="1449"/>
        <v>0.00514782397908797-0.10133680410619i</v>
      </c>
      <c r="Q2773" t="str">
        <f t="shared" si="1450"/>
        <v>-0.00514782397908797+6.28301106031983i</v>
      </c>
      <c r="R2773" t="str">
        <f t="shared" si="1451"/>
        <v>-0.0161293610406563-0.000806109175828459i</v>
      </c>
      <c r="S2773" t="str">
        <f t="shared" si="1452"/>
        <v>0.651787399609783i</v>
      </c>
      <c r="T2773" t="str">
        <f t="shared" si="1453"/>
        <v>0.000525411803514817-0.0105129142900567i</v>
      </c>
      <c r="U2773" t="e">
        <f t="shared" si="1454"/>
        <v>#DIV/0!</v>
      </c>
      <c r="V2773" t="str">
        <f t="shared" si="1455"/>
        <v>1.33333333333333E-06-0.000126463999278423i</v>
      </c>
      <c r="W2773" t="e">
        <f t="shared" si="1456"/>
        <v>#DIV/0!</v>
      </c>
      <c r="X2773" t="e">
        <f t="shared" si="1457"/>
        <v>#DIV/0!</v>
      </c>
      <c r="Y2773" t="str">
        <f t="shared" si="1458"/>
        <v>0.00083+0.843454795635788i</v>
      </c>
      <c r="Z2773" t="e">
        <f t="shared" si="1459"/>
        <v>#DIV/0!</v>
      </c>
      <c r="AA2773" t="e">
        <f t="shared" si="1460"/>
        <v>#DIV/0!</v>
      </c>
      <c r="AB2773" t="str">
        <f t="shared" si="1461"/>
        <v>0.00323981371397577-0.0648251212913929i</v>
      </c>
      <c r="AC2773" t="str">
        <f t="shared" si="1462"/>
        <v>0.983949620358162-0.00160751688855604i</v>
      </c>
      <c r="AD2773" t="str">
        <f t="shared" si="1463"/>
        <v>0.00340028802779676-0.0658770062306316i</v>
      </c>
      <c r="AE2773" t="e">
        <f t="shared" si="1464"/>
        <v>#DIV/0!</v>
      </c>
      <c r="AF2773" t="str">
        <f t="shared" si="1465"/>
        <v>-19.3919956024559-0.544882664533686i</v>
      </c>
      <c r="AG2773" t="e">
        <f t="shared" si="1466"/>
        <v>#DIV/0!</v>
      </c>
      <c r="AH2773" t="e">
        <f t="shared" si="1467"/>
        <v>#DIV/0!</v>
      </c>
      <c r="AI2773" t="e">
        <f t="shared" si="1468"/>
        <v>#DIV/0!</v>
      </c>
      <c r="AJ2773" t="e">
        <f t="shared" si="1469"/>
        <v>#DIV/0!</v>
      </c>
      <c r="AK2773"/>
      <c r="AL2773"/>
      <c r="AM2773"/>
      <c r="AN2773"/>
    </row>
    <row r="2774" spans="1:40" x14ac:dyDescent="0.25">
      <c r="A2774"/>
      <c r="B2774">
        <f t="shared" si="1435"/>
        <v>840000</v>
      </c>
      <c r="C2774" s="186" t="str">
        <f t="shared" si="1438"/>
        <v>-1.39399980222916E-07+0.00375225238797741i</v>
      </c>
      <c r="D2774" s="158" t="str">
        <f t="shared" si="1439"/>
        <v>-7.66666773539985+0.0287672683078268i</v>
      </c>
      <c r="E2774" t="str">
        <f t="shared" si="1440"/>
        <v>7.9978312987188-0.131700064481062i</v>
      </c>
      <c r="F2774" t="str">
        <f t="shared" si="1441"/>
        <v>0.999200855838976+0.0000131489653936555i</v>
      </c>
      <c r="G2774">
        <f t="shared" si="1436"/>
        <v>1</v>
      </c>
      <c r="H2774" t="str">
        <f t="shared" si="1442"/>
        <v>11.7253995936718+0.573005038151732i</v>
      </c>
      <c r="I2774" t="str">
        <f t="shared" si="1443"/>
        <v>3298.67228626928i</v>
      </c>
      <c r="J2774" t="str">
        <f t="shared" si="1437"/>
        <v>-14727.8449103393+721.643938722559i</v>
      </c>
      <c r="K2774" t="str">
        <f t="shared" si="1444"/>
        <v>0.0109481894328659-0.223438772730073i</v>
      </c>
      <c r="L2774" t="str">
        <f t="shared" si="1445"/>
        <v>0.00141494052351419-0.024481578090647i</v>
      </c>
      <c r="M2774" t="str">
        <f t="shared" si="1446"/>
        <v>0.0123631299563801-0.24792035082072i</v>
      </c>
      <c r="N2774" t="str">
        <f t="shared" si="1447"/>
        <v>-6.1890421635512i</v>
      </c>
      <c r="O2774" t="str">
        <f t="shared" si="1448"/>
        <v>0.995571806268538+0.0940041412023959i</v>
      </c>
      <c r="P2774" t="str">
        <f t="shared" si="1449"/>
        <v>0.00442819373146197-0.0940041412023959i</v>
      </c>
      <c r="Q2774" t="str">
        <f t="shared" si="1450"/>
        <v>-0.00442819373146197+6.2830463047536i</v>
      </c>
      <c r="R2774" t="str">
        <f t="shared" si="1451"/>
        <v>-0.0149620440260416-0.000694239496308639i</v>
      </c>
      <c r="S2774" t="str">
        <f t="shared" si="1452"/>
        <v>0.652564261826242i</v>
      </c>
      <c r="T2774" t="str">
        <f t="shared" si="1453"/>
        <v>0.000453035884439269-0.00976369521526557i</v>
      </c>
      <c r="U2774" t="e">
        <f t="shared" si="1454"/>
        <v>#DIV/0!</v>
      </c>
      <c r="V2774" t="str">
        <f t="shared" si="1455"/>
        <v>1.33333333333333E-06-0.00012631344689833i</v>
      </c>
      <c r="W2774" t="e">
        <f t="shared" si="1456"/>
        <v>#DIV/0!</v>
      </c>
      <c r="X2774" t="e">
        <f t="shared" si="1457"/>
        <v>#DIV/0!</v>
      </c>
      <c r="Y2774" t="str">
        <f t="shared" si="1458"/>
        <v>0.00083+0.844460105284936i</v>
      </c>
      <c r="Z2774" t="e">
        <f t="shared" si="1459"/>
        <v>#DIV/0!</v>
      </c>
      <c r="AA2774" t="e">
        <f t="shared" si="1460"/>
        <v>#DIV/0!</v>
      </c>
      <c r="AB2774" t="str">
        <f t="shared" si="1461"/>
        <v>0.00279352664236081-0.0602052588957585i</v>
      </c>
      <c r="AC2774" t="str">
        <f t="shared" si="1462"/>
        <v>0.985108427826227-0.00143689754498689i</v>
      </c>
      <c r="AD2774" t="str">
        <f t="shared" si="1463"/>
        <v>0.00292489328626092-0.0611110964268347i</v>
      </c>
      <c r="AE2774" t="e">
        <f t="shared" si="1464"/>
        <v>#DIV/0!</v>
      </c>
      <c r="AF2774" t="str">
        <f t="shared" si="1465"/>
        <v>-19.3920673290717-0.544237769843905i</v>
      </c>
      <c r="AG2774" t="e">
        <f t="shared" si="1466"/>
        <v>#DIV/0!</v>
      </c>
      <c r="AH2774" t="e">
        <f t="shared" si="1467"/>
        <v>#DIV/0!</v>
      </c>
      <c r="AI2774" t="e">
        <f t="shared" si="1468"/>
        <v>#DIV/0!</v>
      </c>
      <c r="AJ2774" t="e">
        <f t="shared" si="1469"/>
        <v>#DIV/0!</v>
      </c>
      <c r="AK2774"/>
      <c r="AL2774"/>
      <c r="AM2774"/>
      <c r="AN2774"/>
    </row>
    <row r="2775" spans="1:40" x14ac:dyDescent="0.25">
      <c r="A2775"/>
      <c r="B2775">
        <f t="shared" si="1435"/>
        <v>841000</v>
      </c>
      <c r="C2775" s="186" t="str">
        <f t="shared" si="1438"/>
        <v>-1.39068667256172E-07+0.00374779073235597i</v>
      </c>
      <c r="D2775" s="158" t="str">
        <f t="shared" si="1439"/>
        <v>-7.66666773285981+0.0287330622813958i</v>
      </c>
      <c r="E2775" t="str">
        <f t="shared" si="1440"/>
        <v>7.99782613347472-0.131856765114923i</v>
      </c>
      <c r="F2775" t="str">
        <f t="shared" si="1441"/>
        <v>0.999200856354259+0.0000131646104353556i</v>
      </c>
      <c r="G2775">
        <f t="shared" si="1436"/>
        <v>1</v>
      </c>
      <c r="H2775" t="str">
        <f t="shared" si="1442"/>
        <v>11.7254710680581+0.572327457680104i</v>
      </c>
      <c r="I2775" t="str">
        <f t="shared" si="1443"/>
        <v>3302.59927708627i</v>
      </c>
      <c r="J2775" t="str">
        <f t="shared" si="1437"/>
        <v>-14762.9344629106+722.503038649609i</v>
      </c>
      <c r="K2775" t="str">
        <f t="shared" si="1444"/>
        <v>0.0109222274477136-0.22317432505332i</v>
      </c>
      <c r="L2775" t="str">
        <f t="shared" si="1445"/>
        <v>0.00141158879336029-0.0244526614963808i</v>
      </c>
      <c r="M2775" t="str">
        <f t="shared" si="1446"/>
        <v>0.0123338162410739-0.247626986549701i</v>
      </c>
      <c r="N2775" t="str">
        <f t="shared" si="1447"/>
        <v>-6.19641007088876i</v>
      </c>
      <c r="O2775" t="str">
        <f t="shared" si="1448"/>
        <v>0.996237391091307+0.086666375207376i</v>
      </c>
      <c r="P2775" t="str">
        <f t="shared" si="1449"/>
        <v>0.00376260890869295-0.086666375207376i</v>
      </c>
      <c r="Q2775" t="str">
        <f t="shared" si="1450"/>
        <v>-0.00376260890869295+6.28307644609614i</v>
      </c>
      <c r="R2775" t="str">
        <f t="shared" si="1451"/>
        <v>-0.0137939746717093-0.00059058768559349i</v>
      </c>
      <c r="S2775" t="str">
        <f t="shared" si="1452"/>
        <v>0.653341124042704i</v>
      </c>
      <c r="T2775" t="str">
        <f t="shared" si="1453"/>
        <v>0.00038585522235143-0.00901217091703114i</v>
      </c>
      <c r="U2775" t="e">
        <f t="shared" si="1454"/>
        <v>#DIV/0!</v>
      </c>
      <c r="V2775" t="str">
        <f t="shared" si="1455"/>
        <v>1.33333333333333E-06-0.000126163252550056i</v>
      </c>
      <c r="W2775" t="e">
        <f t="shared" si="1456"/>
        <v>#DIV/0!</v>
      </c>
      <c r="X2775" t="e">
        <f t="shared" si="1457"/>
        <v>#DIV/0!</v>
      </c>
      <c r="Y2775" t="str">
        <f t="shared" si="1458"/>
        <v>0.00083+0.845465414934085i</v>
      </c>
      <c r="Z2775" t="e">
        <f t="shared" si="1459"/>
        <v>#DIV/0!</v>
      </c>
      <c r="AA2775" t="e">
        <f t="shared" si="1460"/>
        <v>#DIV/0!</v>
      </c>
      <c r="AB2775" t="str">
        <f t="shared" si="1461"/>
        <v>0.00237927475671581-0.055571181945987i</v>
      </c>
      <c r="AC2775" t="str">
        <f t="shared" si="1462"/>
        <v>0.986268421213346-0.0012745773846004i</v>
      </c>
      <c r="AD2775" t="str">
        <f t="shared" si="1463"/>
        <v>0.00248521247169125-0.0563416744926424i</v>
      </c>
      <c r="AE2775" t="e">
        <f t="shared" si="1464"/>
        <v>#DIV/0!</v>
      </c>
      <c r="AF2775" t="str">
        <f t="shared" si="1465"/>
        <v>-19.3921388009179-0.543594395398708i</v>
      </c>
      <c r="AG2775" t="e">
        <f t="shared" si="1466"/>
        <v>#DIV/0!</v>
      </c>
      <c r="AH2775" t="e">
        <f t="shared" si="1467"/>
        <v>#DIV/0!</v>
      </c>
      <c r="AI2775" t="e">
        <f t="shared" si="1468"/>
        <v>#DIV/0!</v>
      </c>
      <c r="AJ2775" t="e">
        <f t="shared" si="1469"/>
        <v>#DIV/0!</v>
      </c>
      <c r="AK2775"/>
      <c r="AL2775"/>
      <c r="AM2775"/>
      <c r="AN2775"/>
    </row>
    <row r="2776" spans="1:40" x14ac:dyDescent="0.25">
      <c r="A2776"/>
      <c r="B2776">
        <f t="shared" si="1435"/>
        <v>842000</v>
      </c>
      <c r="C2776" s="186" t="str">
        <f t="shared" si="1438"/>
        <v>-1.38738534038306E-07+0.00374333967449129i</v>
      </c>
      <c r="D2776" s="158" t="str">
        <f t="shared" si="1439"/>
        <v>-7.66666773032873+0.0286989375044332i</v>
      </c>
      <c r="E2776" t="str">
        <f t="shared" si="1440"/>
        <v>7.99782096209188-0.132013465444944i</v>
      </c>
      <c r="F2776" t="str">
        <f t="shared" si="1441"/>
        <v>0.99920085687016+0.0000131802554467689i</v>
      </c>
      <c r="G2776">
        <f t="shared" si="1436"/>
        <v>1</v>
      </c>
      <c r="H2776" t="str">
        <f t="shared" si="1442"/>
        <v>11.7255422888697+0.571651473349187i</v>
      </c>
      <c r="I2776" t="str">
        <f t="shared" si="1443"/>
        <v>3306.52626790326i</v>
      </c>
      <c r="J2776" t="str">
        <f t="shared" si="1437"/>
        <v>-14798.0657639084+723.36213857666i</v>
      </c>
      <c r="K2776" t="str">
        <f t="shared" si="1444"/>
        <v>0.0108963576313821-0.222910501140597i</v>
      </c>
      <c r="L2776" t="str">
        <f t="shared" si="1445"/>
        <v>0.00140824894538458-0.0244238129024989i</v>
      </c>
      <c r="M2776" t="str">
        <f t="shared" si="1446"/>
        <v>0.0123046065767667-0.247334314043096i</v>
      </c>
      <c r="N2776" t="str">
        <f t="shared" si="1447"/>
        <v>-6.20377797822632i</v>
      </c>
      <c r="O2776" t="str">
        <f t="shared" si="1448"/>
        <v>0.996848894357406+0.0793239044577222i</v>
      </c>
      <c r="P2776" t="str">
        <f t="shared" si="1449"/>
        <v>0.00315110564259402-0.0793239044577222i</v>
      </c>
      <c r="Q2776" t="str">
        <f t="shared" si="1450"/>
        <v>-0.00315110564259402+6.28310188268404i</v>
      </c>
      <c r="R2776" t="str">
        <f t="shared" si="1451"/>
        <v>-0.0126252074741716-0.000495188895258552i</v>
      </c>
      <c r="S2776" t="str">
        <f t="shared" si="1452"/>
        <v>0.654117986259163i</v>
      </c>
      <c r="T2776" t="str">
        <f t="shared" si="1453"/>
        <v>0.000323911962984424-0.00825837528910926i</v>
      </c>
      <c r="U2776" t="e">
        <f t="shared" si="1454"/>
        <v>#DIV/0!</v>
      </c>
      <c r="V2776" t="str">
        <f t="shared" si="1455"/>
        <v>1.33333333333333E-06-0.000126013414957954i</v>
      </c>
      <c r="W2776" t="e">
        <f t="shared" si="1456"/>
        <v>#DIV/0!</v>
      </c>
      <c r="X2776" t="e">
        <f t="shared" si="1457"/>
        <v>#DIV/0!</v>
      </c>
      <c r="Y2776" t="str">
        <f t="shared" si="1458"/>
        <v>0.00083+0.846470724583234i</v>
      </c>
      <c r="Z2776" t="e">
        <f t="shared" si="1459"/>
        <v>#DIV/0!</v>
      </c>
      <c r="AA2776" t="e">
        <f t="shared" si="1460"/>
        <v>#DIV/0!</v>
      </c>
      <c r="AB2776" t="str">
        <f t="shared" si="1461"/>
        <v>0.00199731793762063-0.0509230994390103i</v>
      </c>
      <c r="AC2776" t="str">
        <f t="shared" si="1462"/>
        <v>0.987429546342735-0.00112059396629396i</v>
      </c>
      <c r="AD2776" t="str">
        <f t="shared" si="1463"/>
        <v>0.00208126834985617-0.0515690130712178i</v>
      </c>
      <c r="AE2776" t="e">
        <f t="shared" si="1464"/>
        <v>#DIV/0!</v>
      </c>
      <c r="AF2776" t="str">
        <f t="shared" si="1465"/>
        <v>-19.3922100191984-0.542952535844754i</v>
      </c>
      <c r="AG2776" t="e">
        <f t="shared" si="1466"/>
        <v>#DIV/0!</v>
      </c>
      <c r="AH2776" t="e">
        <f t="shared" si="1467"/>
        <v>#DIV/0!</v>
      </c>
      <c r="AI2776" t="e">
        <f t="shared" si="1468"/>
        <v>#DIV/0!</v>
      </c>
      <c r="AJ2776" t="e">
        <f t="shared" si="1469"/>
        <v>#DIV/0!</v>
      </c>
      <c r="AK2776"/>
      <c r="AL2776"/>
      <c r="AM2776"/>
      <c r="AN2776"/>
    </row>
    <row r="2777" spans="1:40" x14ac:dyDescent="0.25">
      <c r="A2777"/>
      <c r="B2777">
        <f t="shared" ref="B2777:B2840" si="1470">B2776+1000</f>
        <v>843000</v>
      </c>
      <c r="C2777" s="186" t="str">
        <f t="shared" si="1438"/>
        <v>-1.38409574974783E-07+0.00373889917666896i</v>
      </c>
      <c r="D2777" s="158" t="str">
        <f t="shared" si="1439"/>
        <v>-7.66666772780671+0.0286648936877954i</v>
      </c>
      <c r="E2777" t="str">
        <f t="shared" si="1440"/>
        <v>7.9978157845703-0.132170165470762i</v>
      </c>
      <c r="F2777" t="str">
        <f t="shared" si="1441"/>
        <v>0.99920085738667+0.000013195900427859i</v>
      </c>
      <c r="G2777">
        <f t="shared" si="1436"/>
        <v>1</v>
      </c>
      <c r="H2777" t="str">
        <f t="shared" si="1442"/>
        <v>11.7256132573037+0.570977079541555i</v>
      </c>
      <c r="I2777" t="str">
        <f t="shared" si="1443"/>
        <v>3310.45325872024i</v>
      </c>
      <c r="J2777" t="str">
        <f t="shared" si="1437"/>
        <v>-14833.2388133329+724.22123850371i</v>
      </c>
      <c r="K2777" t="str">
        <f t="shared" si="1444"/>
        <v>0.01087057954843-0.222647298792755i</v>
      </c>
      <c r="L2777" t="str">
        <f t="shared" si="1445"/>
        <v>0.00140492092355105-0.0243950320702344i</v>
      </c>
      <c r="M2777" t="str">
        <f t="shared" si="1446"/>
        <v>0.012275500471981-0.247042330862989i</v>
      </c>
      <c r="N2777" t="str">
        <f t="shared" si="1447"/>
        <v>-6.21114588556388i</v>
      </c>
      <c r="O2777" t="str">
        <f t="shared" si="1448"/>
        <v>0.997406282870882+0.0719771275454283i</v>
      </c>
      <c r="P2777" t="str">
        <f t="shared" si="1449"/>
        <v>0.00259371712911804-0.0719771275454283i</v>
      </c>
      <c r="Q2777" t="str">
        <f t="shared" si="1450"/>
        <v>-0.00259371712911804+6.28312301310931i</v>
      </c>
      <c r="R2777" t="str">
        <f t="shared" si="1451"/>
        <v>-0.0114557976716434-0.000408077961408645i</v>
      </c>
      <c r="S2777" t="str">
        <f t="shared" si="1452"/>
        <v>0.654894848475622i</v>
      </c>
      <c r="T2777" t="str">
        <f t="shared" si="1453"/>
        <v>0.000267248154702955-0.00750234288033829i</v>
      </c>
      <c r="U2777" t="e">
        <f t="shared" si="1454"/>
        <v>#DIV/0!</v>
      </c>
      <c r="V2777" t="str">
        <f t="shared" si="1455"/>
        <v>1.33333333333333E-06-0.000125863932852428i</v>
      </c>
      <c r="W2777" t="e">
        <f t="shared" si="1456"/>
        <v>#DIV/0!</v>
      </c>
      <c r="X2777" t="e">
        <f t="shared" si="1457"/>
        <v>#DIV/0!</v>
      </c>
      <c r="Y2777" t="str">
        <f t="shared" si="1458"/>
        <v>0.00083+0.847476034232383i</v>
      </c>
      <c r="Z2777" t="e">
        <f t="shared" si="1459"/>
        <v>#DIV/0!</v>
      </c>
      <c r="AA2777" t="e">
        <f t="shared" si="1460"/>
        <v>#DIV/0!</v>
      </c>
      <c r="AB2777" t="str">
        <f t="shared" si="1461"/>
        <v>0.00164791546525836-0.0462612244111547i</v>
      </c>
      <c r="AC2777" t="str">
        <f t="shared" si="1462"/>
        <v>0.988591748279964-0.000974984559696141i</v>
      </c>
      <c r="AD2777" t="str">
        <f t="shared" si="1463"/>
        <v>0.0017130815586669-0.046793384896821i</v>
      </c>
      <c r="AE2777" t="e">
        <f t="shared" si="1464"/>
        <v>#DIV/0!</v>
      </c>
      <c r="AF2777" t="str">
        <f t="shared" si="1465"/>
        <v>-19.3922809851104-0.54231218585376i</v>
      </c>
      <c r="AG2777" t="e">
        <f t="shared" si="1466"/>
        <v>#DIV/0!</v>
      </c>
      <c r="AH2777" t="e">
        <f t="shared" si="1467"/>
        <v>#DIV/0!</v>
      </c>
      <c r="AI2777" t="e">
        <f t="shared" si="1468"/>
        <v>#DIV/0!</v>
      </c>
      <c r="AJ2777" t="e">
        <f t="shared" si="1469"/>
        <v>#DIV/0!</v>
      </c>
      <c r="AK2777"/>
      <c r="AL2777"/>
      <c r="AM2777"/>
      <c r="AN2777"/>
    </row>
    <row r="2778" spans="1:40" x14ac:dyDescent="0.25">
      <c r="A2778"/>
      <c r="B2778">
        <f t="shared" si="1470"/>
        <v>844000</v>
      </c>
      <c r="C2778" s="186" t="str">
        <f t="shared" si="1438"/>
        <v>-1.38081784504186E-07+0.00373446920135328i</v>
      </c>
      <c r="D2778" s="158" t="str">
        <f t="shared" si="1439"/>
        <v>-7.66666772529365+0.0286309305437085i</v>
      </c>
      <c r="E2778" t="str">
        <f t="shared" si="1440"/>
        <v>7.99781060091001-0.132326865192017i</v>
      </c>
      <c r="F2778" t="str">
        <f t="shared" si="1441"/>
        <v>0.999200857903799+0.0000132115453785901i</v>
      </c>
      <c r="G2778">
        <f t="shared" si="1436"/>
        <v>1</v>
      </c>
      <c r="H2778" t="str">
        <f t="shared" si="1442"/>
        <v>11.7256839745501+0.570304270666008i</v>
      </c>
      <c r="I2778" t="str">
        <f t="shared" si="1443"/>
        <v>3314.38024953723i</v>
      </c>
      <c r="J2778" t="str">
        <f t="shared" si="1437"/>
        <v>-14868.453611184+725.080338430761i</v>
      </c>
      <c r="K2778" t="str">
        <f t="shared" si="1444"/>
        <v>0.0108448927659833-0.222384715820956i</v>
      </c>
      <c r="L2778" t="str">
        <f t="shared" si="1445"/>
        <v>0.00140160467215319-0.0243663187619325i</v>
      </c>
      <c r="M2778" t="str">
        <f t="shared" si="1446"/>
        <v>0.0122464974381365-0.246751034582888i</v>
      </c>
      <c r="N2778" t="str">
        <f t="shared" si="1447"/>
        <v>-6.21851379290144i</v>
      </c>
      <c r="O2778" t="str">
        <f t="shared" si="1448"/>
        <v>0.997909526373447+0.0646264432962515i</v>
      </c>
      <c r="P2778" t="str">
        <f t="shared" si="1449"/>
        <v>0.00209047362655301-0.0646264432962515i</v>
      </c>
      <c r="Q2778" t="str">
        <f t="shared" si="1450"/>
        <v>-0.00209047362655301+6.28314023619769i</v>
      </c>
      <c r="R2778" t="str">
        <f t="shared" si="1451"/>
        <v>-0.0102858012454854-0.000329289392333127i</v>
      </c>
      <c r="S2778" t="str">
        <f t="shared" si="1452"/>
        <v>0.655671710692081i</v>
      </c>
      <c r="T2778" t="str">
        <f t="shared" si="1453"/>
        <v>0.000215905739183817-0.00674410889846615i</v>
      </c>
      <c r="U2778" t="e">
        <f t="shared" si="1454"/>
        <v>#DIV/0!</v>
      </c>
      <c r="V2778" t="str">
        <f t="shared" si="1455"/>
        <v>1.33333333333333E-06-0.000125714804969901i</v>
      </c>
      <c r="W2778" t="e">
        <f t="shared" si="1456"/>
        <v>#DIV/0!</v>
      </c>
      <c r="X2778" t="e">
        <f t="shared" si="1457"/>
        <v>#DIV/0!</v>
      </c>
      <c r="Y2778" t="str">
        <f t="shared" si="1458"/>
        <v>0.00083+0.848481343881531i</v>
      </c>
      <c r="Z2778" t="e">
        <f t="shared" si="1459"/>
        <v>#DIV/0!</v>
      </c>
      <c r="AA2778" t="e">
        <f t="shared" si="1460"/>
        <v>#DIV/0!</v>
      </c>
      <c r="AB2778" t="str">
        <f t="shared" si="1461"/>
        <v>0.00133132596194916-0.0415857739617387i</v>
      </c>
      <c r="AC2778" t="str">
        <f t="shared" si="1462"/>
        <v>0.989754971330993-0.00083778613276337i</v>
      </c>
      <c r="AD2778" t="str">
        <f t="shared" si="1463"/>
        <v>0.00138067060888198-0.0420150627777367i</v>
      </c>
      <c r="AE2778" t="e">
        <f t="shared" si="1464"/>
        <v>#DIV/0!</v>
      </c>
      <c r="AF2778" t="str">
        <f t="shared" si="1465"/>
        <v>-19.3923516998438-0.5416733401223i</v>
      </c>
      <c r="AG2778" t="e">
        <f t="shared" si="1466"/>
        <v>#DIV/0!</v>
      </c>
      <c r="AH2778" t="e">
        <f t="shared" si="1467"/>
        <v>#DIV/0!</v>
      </c>
      <c r="AI2778" t="e">
        <f t="shared" si="1468"/>
        <v>#DIV/0!</v>
      </c>
      <c r="AJ2778" t="e">
        <f t="shared" si="1469"/>
        <v>#DIV/0!</v>
      </c>
      <c r="AK2778"/>
      <c r="AL2778"/>
      <c r="AM2778"/>
      <c r="AN2778"/>
    </row>
    <row r="2779" spans="1:40" x14ac:dyDescent="0.25">
      <c r="A2779"/>
      <c r="B2779">
        <f t="shared" si="1470"/>
        <v>845000</v>
      </c>
      <c r="C2779" s="186" t="str">
        <f t="shared" si="1438"/>
        <v>-1.37755157097989E-07+0.00373004971118622i</v>
      </c>
      <c r="D2779" s="158" t="str">
        <f t="shared" si="1439"/>
        <v>-7.66666772278956+0.028597047785761i</v>
      </c>
      <c r="E2779" t="str">
        <f t="shared" si="1440"/>
        <v>7.99780541111103-0.132483564608349i</v>
      </c>
      <c r="F2779" t="str">
        <f t="shared" si="1441"/>
        <v>0.999200858421535+0.0000132271902989261i</v>
      </c>
      <c r="G2779">
        <f t="shared" si="1436"/>
        <v>1</v>
      </c>
      <c r="H2779" t="str">
        <f t="shared" si="1442"/>
        <v>11.7257544417919+0.569633041157469i</v>
      </c>
      <c r="I2779" t="str">
        <f t="shared" si="1443"/>
        <v>3318.30724035422i</v>
      </c>
      <c r="J2779" t="str">
        <f t="shared" si="1437"/>
        <v>-14903.7101574618+725.939438357812i</v>
      </c>
      <c r="K2779" t="str">
        <f t="shared" si="1444"/>
        <v>0.0108192968537158-0.222122750046596i</v>
      </c>
      <c r="L2779" t="str">
        <f t="shared" si="1445"/>
        <v>0.00139830013581183-0.0243376727410453i</v>
      </c>
      <c r="M2779" t="str">
        <f t="shared" si="1446"/>
        <v>0.0122175969895276-0.246460422787641i</v>
      </c>
      <c r="N2779" t="str">
        <f t="shared" si="1447"/>
        <v>-6.22588170023901i</v>
      </c>
      <c r="O2779" t="str">
        <f t="shared" si="1448"/>
        <v>0.998358597546118+0.0572722507480522i</v>
      </c>
      <c r="P2779" t="str">
        <f t="shared" si="1449"/>
        <v>0.001641402453882-0.0572722507480522i</v>
      </c>
      <c r="Q2779" t="str">
        <f t="shared" si="1450"/>
        <v>-0.001641402453882+6.28315395098706i</v>
      </c>
      <c r="R2779" t="str">
        <f t="shared" si="1451"/>
        <v>-0.00911527492146747-0.000258857356026202i</v>
      </c>
      <c r="S2779" t="str">
        <f t="shared" si="1452"/>
        <v>0.656448572908542i</v>
      </c>
      <c r="T2779" t="str">
        <f t="shared" si="1453"/>
        <v>0.000169926541950279-0.00598370921386634i</v>
      </c>
      <c r="U2779" t="e">
        <f t="shared" si="1454"/>
        <v>#DIV/0!</v>
      </c>
      <c r="V2779" t="str">
        <f t="shared" si="1455"/>
        <v>1.33333333333333E-06-0.000125566030052777i</v>
      </c>
      <c r="W2779" t="e">
        <f t="shared" si="1456"/>
        <v>#DIV/0!</v>
      </c>
      <c r="X2779" t="e">
        <f t="shared" si="1457"/>
        <v>#DIV/0!</v>
      </c>
      <c r="Y2779" t="str">
        <f t="shared" si="1458"/>
        <v>0.00083+0.84948665353068i</v>
      </c>
      <c r="Z2779" t="e">
        <f t="shared" si="1459"/>
        <v>#DIV/0!</v>
      </c>
      <c r="AA2779" t="e">
        <f t="shared" si="1460"/>
        <v>#DIV/0!</v>
      </c>
      <c r="AB2779" t="str">
        <f t="shared" si="1461"/>
        <v>0.00104780733378303-0.0368969692759874i</v>
      </c>
      <c r="AC2779" t="str">
        <f t="shared" si="1462"/>
        <v>0.990919159040384-0.000709035339233152i</v>
      </c>
      <c r="AD2779" t="str">
        <f t="shared" si="1463"/>
        <v>0.00108405188495626-0.0372343195792299i</v>
      </c>
      <c r="AE2779" t="e">
        <f t="shared" si="1464"/>
        <v>#DIV/0!</v>
      </c>
      <c r="AF2779" t="str">
        <f t="shared" si="1465"/>
        <v>-19.3924221645815-0.541035993371708i</v>
      </c>
      <c r="AG2779" t="e">
        <f t="shared" si="1466"/>
        <v>#DIV/0!</v>
      </c>
      <c r="AH2779" t="e">
        <f t="shared" si="1467"/>
        <v>#DIV/0!</v>
      </c>
      <c r="AI2779" t="e">
        <f t="shared" si="1468"/>
        <v>#DIV/0!</v>
      </c>
      <c r="AJ2779" t="e">
        <f t="shared" si="1469"/>
        <v>#DIV/0!</v>
      </c>
      <c r="AK2779"/>
      <c r="AL2779"/>
      <c r="AM2779"/>
      <c r="AN2779"/>
    </row>
    <row r="2780" spans="1:40" x14ac:dyDescent="0.25">
      <c r="A2780"/>
      <c r="B2780">
        <f t="shared" si="1470"/>
        <v>846000</v>
      </c>
      <c r="C2780" s="186" t="str">
        <f t="shared" si="1438"/>
        <v>-1.37429687260322E-07+0.00372564066898642i</v>
      </c>
      <c r="D2780" s="158" t="str">
        <f t="shared" si="1439"/>
        <v>-7.66666772029429+0.0285632451288959i</v>
      </c>
      <c r="E2780" t="str">
        <f t="shared" si="1440"/>
        <v>7.9978002151734-0.132640263719396i</v>
      </c>
      <c r="F2780" t="str">
        <f t="shared" si="1441"/>
        <v>0.999200858939881+0.000013242835188831i</v>
      </c>
      <c r="G2780">
        <f t="shared" si="1436"/>
        <v>1</v>
      </c>
      <c r="H2780" t="str">
        <f t="shared" si="1442"/>
        <v>11.7258246602048+0.568963385476789i</v>
      </c>
      <c r="I2780" t="str">
        <f t="shared" si="1443"/>
        <v>3322.23423117121i</v>
      </c>
      <c r="J2780" t="str">
        <f t="shared" si="1437"/>
        <v>-14939.0084521661+726.798538284862i</v>
      </c>
      <c r="K2780" t="str">
        <f t="shared" si="1444"/>
        <v>0.0107937913838323-0.221861399301258i</v>
      </c>
      <c r="L2780" t="str">
        <f t="shared" si="1445"/>
        <v>0.00139500725947269-0.0243090937721239i</v>
      </c>
      <c r="M2780" t="str">
        <f t="shared" si="1446"/>
        <v>0.012188798643305-0.246170493073382i</v>
      </c>
      <c r="N2780" t="str">
        <f t="shared" si="1447"/>
        <v>-6.23324960757657i</v>
      </c>
      <c r="O2780" t="str">
        <f t="shared" si="1448"/>
        <v>0.998753472010702+0.0499149491291711i</v>
      </c>
      <c r="P2780" t="str">
        <f t="shared" si="1449"/>
        <v>0.00124652798929803-0.0499149491291711i</v>
      </c>
      <c r="Q2780" t="str">
        <f t="shared" si="1450"/>
        <v>-0.00124652798929803+6.28316455670574i</v>
      </c>
      <c r="R2780" t="str">
        <f t="shared" si="1451"/>
        <v>-0.0079442761708568-0.000196815667572569i</v>
      </c>
      <c r="S2780" t="str">
        <f t="shared" si="1452"/>
        <v>0.657225435125002i</v>
      </c>
      <c r="T2780" t="str">
        <f t="shared" si="1453"/>
        <v>0.000129352262759799-0.00522118036314454i</v>
      </c>
      <c r="U2780" t="e">
        <f t="shared" si="1454"/>
        <v>#DIV/0!</v>
      </c>
      <c r="V2780" t="str">
        <f t="shared" si="1455"/>
        <v>1.33333333333333E-06-0.000125417606849405i</v>
      </c>
      <c r="W2780" t="e">
        <f t="shared" si="1456"/>
        <v>#DIV/0!</v>
      </c>
      <c r="X2780" t="e">
        <f t="shared" si="1457"/>
        <v>#DIV/0!</v>
      </c>
      <c r="Y2780" t="str">
        <f t="shared" si="1458"/>
        <v>0.00083+0.850491963179829i</v>
      </c>
      <c r="Z2780" t="e">
        <f t="shared" si="1459"/>
        <v>#DIV/0!</v>
      </c>
      <c r="AA2780" t="e">
        <f t="shared" si="1460"/>
        <v>#DIV/0!</v>
      </c>
      <c r="AB2780" t="str">
        <f t="shared" si="1461"/>
        <v>0.00079761671134816-0.0321950356472713i</v>
      </c>
      <c r="AC2780" t="str">
        <f t="shared" si="1462"/>
        <v>0.992084254189685-0.000588768505934763i</v>
      </c>
      <c r="AD2780" t="str">
        <f t="shared" si="1463"/>
        <v>0.000823239646027714-0.0324514282065597i</v>
      </c>
      <c r="AE2780" t="e">
        <f t="shared" si="1464"/>
        <v>#DIV/0!</v>
      </c>
      <c r="AF2780" t="str">
        <f t="shared" si="1465"/>
        <v>-19.3924923804991-0.540400140347893i</v>
      </c>
      <c r="AG2780" t="e">
        <f t="shared" si="1466"/>
        <v>#DIV/0!</v>
      </c>
      <c r="AH2780" t="e">
        <f t="shared" si="1467"/>
        <v>#DIV/0!</v>
      </c>
      <c r="AI2780" t="e">
        <f t="shared" si="1468"/>
        <v>#DIV/0!</v>
      </c>
      <c r="AJ2780" t="e">
        <f t="shared" si="1469"/>
        <v>#DIV/0!</v>
      </c>
      <c r="AK2780"/>
      <c r="AL2780"/>
      <c r="AM2780"/>
      <c r="AN2780"/>
    </row>
    <row r="2781" spans="1:40" x14ac:dyDescent="0.25">
      <c r="A2781"/>
      <c r="B2781">
        <f t="shared" si="1470"/>
        <v>847000</v>
      </c>
      <c r="C2781" s="186" t="str">
        <f t="shared" si="1438"/>
        <v>-1.37105369527737E-07+0.00372124203774809i</v>
      </c>
      <c r="D2781" s="158" t="str">
        <f t="shared" si="1439"/>
        <v>-7.66666771780784+0.028529522289402i</v>
      </c>
      <c r="E2781" t="str">
        <f t="shared" si="1440"/>
        <v>7.99779501309712-0.132796962524799i</v>
      </c>
      <c r="F2781" t="str">
        <f t="shared" si="1441"/>
        <v>0.999200859458845+0.0000132584800482692i</v>
      </c>
      <c r="G2781">
        <f t="shared" si="1436"/>
        <v>1</v>
      </c>
      <c r="H2781" t="str">
        <f t="shared" si="1442"/>
        <v>11.725894630958+0.568295298110627i</v>
      </c>
      <c r="I2781" t="str">
        <f t="shared" si="1443"/>
        <v>3326.16122198819i</v>
      </c>
      <c r="J2781" t="str">
        <f t="shared" si="1437"/>
        <v>-14974.3484952971+727.657638211913i</v>
      </c>
      <c r="K2781" t="str">
        <f t="shared" si="1444"/>
        <v>0.0107683759310496-0.221600661426638i</v>
      </c>
      <c r="L2781" t="str">
        <f t="shared" si="1445"/>
        <v>0.00139172598840419-0.0242805816208134i</v>
      </c>
      <c r="M2781" t="str">
        <f t="shared" si="1446"/>
        <v>0.0121601019194538-0.245881243047451i</v>
      </c>
      <c r="N2781" t="str">
        <f t="shared" si="1447"/>
        <v>-6.24061751491413i</v>
      </c>
      <c r="O2781" t="str">
        <f t="shared" si="1448"/>
        <v>0.999094128331117+0.042554937836698i</v>
      </c>
      <c r="P2781" t="str">
        <f t="shared" si="1449"/>
        <v>0.000905871668883007-0.042554937836698i</v>
      </c>
      <c r="Q2781" t="str">
        <f t="shared" si="1450"/>
        <v>-0.000905871668883007+6.28317245275083i</v>
      </c>
      <c r="R2781" t="str">
        <f t="shared" si="1451"/>
        <v>-0.00677286321130271-0.000143197776401753i</v>
      </c>
      <c r="S2781" t="str">
        <f t="shared" si="1452"/>
        <v>0.658002297341461i</v>
      </c>
      <c r="T2781" t="str">
        <f t="shared" si="1453"/>
        <v>0.0000942244658465423-0.00445655955261665i</v>
      </c>
      <c r="U2781" t="e">
        <f t="shared" si="1454"/>
        <v>#DIV/0!</v>
      </c>
      <c r="V2781" t="str">
        <f t="shared" si="1455"/>
        <v>1.33333333333333E-06-0.000125269534114046i</v>
      </c>
      <c r="W2781" t="e">
        <f t="shared" si="1456"/>
        <v>#DIV/0!</v>
      </c>
      <c r="X2781" t="e">
        <f t="shared" si="1457"/>
        <v>#DIV/0!</v>
      </c>
      <c r="Y2781" t="str">
        <f t="shared" si="1458"/>
        <v>0.00083+0.851497272828977i</v>
      </c>
      <c r="Z2781" t="e">
        <f t="shared" si="1459"/>
        <v>#DIV/0!</v>
      </c>
      <c r="AA2781" t="e">
        <f t="shared" si="1460"/>
        <v>#DIV/0!</v>
      </c>
      <c r="AB2781" t="str">
        <f t="shared" si="1461"/>
        <v>0.000581010389564003-0.027480202498553i</v>
      </c>
      <c r="AC2781" t="str">
        <f t="shared" si="1462"/>
        <v>0.993250198796014-0.000477021619959114i</v>
      </c>
      <c r="AD2781" t="str">
        <f t="shared" si="1463"/>
        <v>0.000598246027047196-0.0276666615879607i</v>
      </c>
      <c r="AE2781" t="e">
        <f t="shared" si="1464"/>
        <v>#DIV/0!</v>
      </c>
      <c r="AF2781" t="str">
        <f t="shared" si="1465"/>
        <v>-19.3925623487658-0.539765775821225i</v>
      </c>
      <c r="AG2781" t="e">
        <f t="shared" si="1466"/>
        <v>#DIV/0!</v>
      </c>
      <c r="AH2781" t="e">
        <f t="shared" si="1467"/>
        <v>#DIV/0!</v>
      </c>
      <c r="AI2781" t="e">
        <f t="shared" si="1468"/>
        <v>#DIV/0!</v>
      </c>
      <c r="AJ2781" t="e">
        <f t="shared" si="1469"/>
        <v>#DIV/0!</v>
      </c>
      <c r="AK2781"/>
      <c r="AL2781"/>
      <c r="AM2781"/>
      <c r="AN2781"/>
    </row>
    <row r="2782" spans="1:40" x14ac:dyDescent="0.25">
      <c r="A2782"/>
      <c r="B2782">
        <f t="shared" si="1470"/>
        <v>848000</v>
      </c>
      <c r="C2782" s="186" t="str">
        <f t="shared" si="1438"/>
        <v>-1.36782198468982E-07+0.00371685378064i</v>
      </c>
      <c r="D2782" s="158" t="str">
        <f t="shared" si="1439"/>
        <v>-7.6666677153302+0.0284958789849067i</v>
      </c>
      <c r="E2782" t="str">
        <f t="shared" si="1440"/>
        <v>7.99778980488223-0.132953661024197i</v>
      </c>
      <c r="F2782" t="str">
        <f t="shared" si="1441"/>
        <v>0.999200859978417+0.0000132741248772045i</v>
      </c>
      <c r="G2782">
        <f t="shared" si="1436"/>
        <v>1</v>
      </c>
      <c r="H2782" t="str">
        <f t="shared" si="1442"/>
        <v>11.7259643552139+0.567628773571303i</v>
      </c>
      <c r="I2782" t="str">
        <f t="shared" si="1443"/>
        <v>3330.08821280518i</v>
      </c>
      <c r="J2782" t="str">
        <f t="shared" si="1437"/>
        <v>-15009.7302868546+728.516738138964i</v>
      </c>
      <c r="K2782" t="str">
        <f t="shared" si="1444"/>
        <v>0.01074305007258-0.221340534274507i</v>
      </c>
      <c r="L2782" t="str">
        <f t="shared" si="1445"/>
        <v>0.00138845626819517-0.024252136053846i</v>
      </c>
      <c r="M2782" t="str">
        <f t="shared" si="1446"/>
        <v>0.0121315063407752-0.245592670328353i</v>
      </c>
      <c r="N2782" t="str">
        <f t="shared" si="1447"/>
        <v>-6.24798542225169i</v>
      </c>
      <c r="O2782" t="str">
        <f t="shared" si="1448"/>
        <v>0.999380548014558+0.0351926164148292i</v>
      </c>
      <c r="P2782" t="str">
        <f t="shared" si="1449"/>
        <v>0.000619451985441999-0.0351926164148292i</v>
      </c>
      <c r="Q2782" t="str">
        <f t="shared" si="1450"/>
        <v>-0.000619451985441999+6.28317803866652i</v>
      </c>
      <c r="R2782" t="str">
        <f t="shared" si="1451"/>
        <v>-0.00560109500754489-0.0000980367534117585i</v>
      </c>
      <c r="S2782" t="str">
        <f t="shared" si="1452"/>
        <v>0.658779159557922i</v>
      </c>
      <c r="T2782" t="str">
        <f t="shared" si="1453"/>
        <v>0.0000645845700183855-0.0036898846616745i</v>
      </c>
      <c r="U2782" t="e">
        <f t="shared" si="1454"/>
        <v>#DIV/0!</v>
      </c>
      <c r="V2782" t="str">
        <f t="shared" si="1455"/>
        <v>1.33333333333333E-06-0.000125121810606836i</v>
      </c>
      <c r="W2782" t="e">
        <f t="shared" si="1456"/>
        <v>#DIV/0!</v>
      </c>
      <c r="X2782" t="e">
        <f t="shared" si="1457"/>
        <v>#DIV/0!</v>
      </c>
      <c r="Y2782" t="str">
        <f t="shared" si="1458"/>
        <v>0.00083+0.852502582478126i</v>
      </c>
      <c r="Z2782" t="e">
        <f t="shared" si="1459"/>
        <v>#DIV/0!</v>
      </c>
      <c r="AA2782" t="e">
        <f t="shared" si="1460"/>
        <v>#DIV/0!</v>
      </c>
      <c r="AB2782" t="str">
        <f t="shared" si="1461"/>
        <v>0.000398243766617041-0.0227527034031407i</v>
      </c>
      <c r="AC2782" t="str">
        <f t="shared" si="1462"/>
        <v>0.994416934110814-0.000373830315690079i</v>
      </c>
      <c r="AD2782" t="str">
        <f t="shared" si="1463"/>
        <v>0.000409081040044945-0.0228802926577183i</v>
      </c>
      <c r="AE2782" t="e">
        <f t="shared" si="1464"/>
        <v>#DIV/0!</v>
      </c>
      <c r="AF2782" t="str">
        <f t="shared" si="1465"/>
        <v>-19.3926320705441-0.539132894586396i</v>
      </c>
      <c r="AG2782" t="e">
        <f t="shared" si="1466"/>
        <v>#DIV/0!</v>
      </c>
      <c r="AH2782" t="e">
        <f t="shared" si="1467"/>
        <v>#DIV/0!</v>
      </c>
      <c r="AI2782" t="e">
        <f t="shared" si="1468"/>
        <v>#DIV/0!</v>
      </c>
      <c r="AJ2782" t="e">
        <f t="shared" si="1469"/>
        <v>#DIV/0!</v>
      </c>
      <c r="AK2782"/>
      <c r="AL2782"/>
      <c r="AM2782"/>
      <c r="AN2782"/>
    </row>
    <row r="2783" spans="1:40" x14ac:dyDescent="0.25">
      <c r="A2783"/>
      <c r="B2783">
        <f t="shared" si="1470"/>
        <v>849000</v>
      </c>
      <c r="C2783" s="186" t="str">
        <f t="shared" si="1438"/>
        <v>-1.36460168684772E-07+0.00371247586100444i</v>
      </c>
      <c r="D2783" s="158" t="str">
        <f t="shared" si="1439"/>
        <v>-7.66666771286131+0.0284623149343674i</v>
      </c>
      <c r="E2783" t="str">
        <f t="shared" si="1440"/>
        <v>7.99778459052874-0.133110359217229i</v>
      </c>
      <c r="F2783" t="str">
        <f t="shared" si="1441"/>
        <v>0.999200860498608+0.0000132897696756011i</v>
      </c>
      <c r="G2783">
        <f t="shared" si="1436"/>
        <v>1</v>
      </c>
      <c r="H2783" t="str">
        <f t="shared" si="1442"/>
        <v>11.7260338341277+0.566963806396618i</v>
      </c>
      <c r="I2783" t="str">
        <f t="shared" si="1443"/>
        <v>3334.01520362216i</v>
      </c>
      <c r="J2783" t="str">
        <f t="shared" si="1437"/>
        <v>-15045.1538268388+729.375838066015i</v>
      </c>
      <c r="K2783" t="str">
        <f t="shared" si="1444"/>
        <v>0.0107178133881126-0.221081015706627i</v>
      </c>
      <c r="L2783" t="str">
        <f t="shared" si="1445"/>
        <v>0.00138519804475258-0.0242237568390343i</v>
      </c>
      <c r="M2783" t="str">
        <f t="shared" si="1446"/>
        <v>0.0121030114328652-0.245304772545661i</v>
      </c>
      <c r="N2783" t="str">
        <f t="shared" si="1447"/>
        <v>-6.25535332958925i</v>
      </c>
      <c r="O2783" t="str">
        <f t="shared" si="1448"/>
        <v>0.9996127155125+0.0278283845331693i</v>
      </c>
      <c r="P2783" t="str">
        <f t="shared" si="1449"/>
        <v>0.000387284487500028-0.0278283845331693i</v>
      </c>
      <c r="Q2783" t="str">
        <f t="shared" si="1450"/>
        <v>-0.000387284487500028+6.28318171412242i</v>
      </c>
      <c r="R2783" t="str">
        <f t="shared" si="1451"/>
        <v>-0.00442903127191768-0.0000613652779653238i</v>
      </c>
      <c r="S2783" t="str">
        <f t="shared" si="1452"/>
        <v>0.659556021774381i</v>
      </c>
      <c r="T2783" t="str">
        <f t="shared" si="1453"/>
        <v>0.0000404738386098881-0.00292119424602035i</v>
      </c>
      <c r="U2783" t="e">
        <f t="shared" si="1454"/>
        <v>#DIV/0!</v>
      </c>
      <c r="V2783" t="str">
        <f t="shared" si="1455"/>
        <v>1.33333333333333E-06-0.000124974435093754i</v>
      </c>
      <c r="W2783" t="e">
        <f t="shared" si="1456"/>
        <v>#DIV/0!</v>
      </c>
      <c r="X2783" t="e">
        <f t="shared" si="1457"/>
        <v>#DIV/0!</v>
      </c>
      <c r="Y2783" t="str">
        <f t="shared" si="1458"/>
        <v>0.00083+0.853507892127275i</v>
      </c>
      <c r="Z2783" t="e">
        <f t="shared" si="1459"/>
        <v>#DIV/0!</v>
      </c>
      <c r="AA2783" t="e">
        <f t="shared" si="1460"/>
        <v>#DIV/0!</v>
      </c>
      <c r="AB2783" t="str">
        <f t="shared" si="1461"/>
        <v>0.000249571282008436-0.018012776104633i</v>
      </c>
      <c r="AC2783" t="str">
        <f t="shared" si="1462"/>
        <v>0.995584400618817-0.000279229861699023i</v>
      </c>
      <c r="AD2783" t="str">
        <f t="shared" si="1463"/>
        <v>0.000255752575537841-0.0180925943392451i</v>
      </c>
      <c r="AE2783" t="e">
        <f t="shared" si="1464"/>
        <v>#DIV/0!</v>
      </c>
      <c r="AF2783" t="str">
        <f t="shared" si="1465"/>
        <v>-19.392701546989-0.538501491462251i</v>
      </c>
      <c r="AG2783" t="e">
        <f t="shared" si="1466"/>
        <v>#DIV/0!</v>
      </c>
      <c r="AH2783" t="e">
        <f t="shared" si="1467"/>
        <v>#DIV/0!</v>
      </c>
      <c r="AI2783" t="e">
        <f t="shared" si="1468"/>
        <v>#DIV/0!</v>
      </c>
      <c r="AJ2783" t="e">
        <f t="shared" si="1469"/>
        <v>#DIV/0!</v>
      </c>
      <c r="AK2783"/>
      <c r="AL2783"/>
      <c r="AM2783"/>
      <c r="AN2783"/>
    </row>
    <row r="2784" spans="1:40" x14ac:dyDescent="0.25">
      <c r="A2784"/>
      <c r="B2784">
        <f t="shared" si="1470"/>
        <v>850000</v>
      </c>
      <c r="C2784" s="186" t="str">
        <f t="shared" si="1438"/>
        <v>-1.36139274807564E-07+0.00370810824235622i</v>
      </c>
      <c r="D2784" s="158" t="str">
        <f t="shared" si="1439"/>
        <v>-7.66666771040107+0.0284288298580644i</v>
      </c>
      <c r="E2784" t="str">
        <f t="shared" si="1440"/>
        <v>7.99777937003669-0.133267057103534i</v>
      </c>
      <c r="F2784" t="str">
        <f t="shared" si="1441"/>
        <v>0.999200861019408+0.0000133054144434229i</v>
      </c>
      <c r="G2784">
        <f t="shared" si="1436"/>
        <v>1</v>
      </c>
      <c r="H2784" t="str">
        <f t="shared" si="1442"/>
        <v>11.7261030688482+0.566300391149737i</v>
      </c>
      <c r="I2784" t="str">
        <f t="shared" si="1443"/>
        <v>3337.94219443916i</v>
      </c>
      <c r="J2784" t="str">
        <f t="shared" si="1437"/>
        <v>-15080.6191152496+730.234937993065i</v>
      </c>
      <c r="K2784" t="str">
        <f t="shared" si="1444"/>
        <v>0.0106926654597973-0.220822103594719i</v>
      </c>
      <c r="L2784" t="str">
        <f t="shared" si="1445"/>
        <v>0.00138195126429934-0.0241954437452658i</v>
      </c>
      <c r="M2784" t="str">
        <f t="shared" si="1446"/>
        <v>0.0120746167240966-0.245017547339985i</v>
      </c>
      <c r="N2784" t="str">
        <f t="shared" si="1447"/>
        <v>-6.26272123692681i</v>
      </c>
      <c r="O2784" t="str">
        <f t="shared" si="1448"/>
        <v>0.999790618221541+0.0204626419650309i</v>
      </c>
      <c r="P2784" t="str">
        <f t="shared" si="1449"/>
        <v>0.000209381778458972-0.0204626419650309i</v>
      </c>
      <c r="Q2784" t="str">
        <f t="shared" si="1450"/>
        <v>-0.000209381778458972+6.28318387889184i</v>
      </c>
      <c r="R2784" t="str">
        <f t="shared" si="1451"/>
        <v>-0.00325673246465397-0.0000332156247606693i</v>
      </c>
      <c r="S2784" t="str">
        <f t="shared" si="1452"/>
        <v>0.66033288399084i</v>
      </c>
      <c r="T2784" t="str">
        <f t="shared" si="1453"/>
        <v>0.0000219333692917703-0.00215052754077155i</v>
      </c>
      <c r="U2784" t="e">
        <f t="shared" si="1454"/>
        <v>#DIV/0!</v>
      </c>
      <c r="V2784" t="str">
        <f t="shared" si="1455"/>
        <v>1.33333333333333E-06-0.000124827406346585i</v>
      </c>
      <c r="W2784" t="e">
        <f t="shared" si="1456"/>
        <v>#DIV/0!</v>
      </c>
      <c r="X2784" t="e">
        <f t="shared" si="1457"/>
        <v>#DIV/0!</v>
      </c>
      <c r="Y2784" t="str">
        <f t="shared" si="1458"/>
        <v>0.00083+0.854513201776424i</v>
      </c>
      <c r="Z2784" t="e">
        <f t="shared" si="1459"/>
        <v>#DIV/0!</v>
      </c>
      <c r="AA2784" t="e">
        <f t="shared" si="1460"/>
        <v>#DIV/0!</v>
      </c>
      <c r="AB2784" t="str">
        <f t="shared" si="1461"/>
        <v>0.000135246353716849-0.013260662536063i</v>
      </c>
      <c r="AC2784" t="str">
        <f t="shared" si="1462"/>
        <v>0.996752538037195-0.000193255147504926i</v>
      </c>
      <c r="AD2784" t="str">
        <f t="shared" si="1463"/>
        <v>0.00013826640407522-0.0133038395281958i</v>
      </c>
      <c r="AE2784" t="e">
        <f t="shared" si="1464"/>
        <v>#DIV/0!</v>
      </c>
      <c r="AF2784" t="str">
        <f t="shared" si="1465"/>
        <v>-19.3927707792493-0.537871561291673i</v>
      </c>
      <c r="AG2784" t="e">
        <f t="shared" si="1466"/>
        <v>#DIV/0!</v>
      </c>
      <c r="AH2784" t="e">
        <f t="shared" si="1467"/>
        <v>#DIV/0!</v>
      </c>
      <c r="AI2784" t="e">
        <f t="shared" si="1468"/>
        <v>#DIV/0!</v>
      </c>
      <c r="AJ2784" t="e">
        <f t="shared" si="1469"/>
        <v>#DIV/0!</v>
      </c>
      <c r="AK2784"/>
      <c r="AL2784"/>
      <c r="AM2784"/>
      <c r="AN2784"/>
    </row>
    <row r="2785" spans="1:40" x14ac:dyDescent="0.25">
      <c r="A2785"/>
      <c r="B2785">
        <f t="shared" si="1470"/>
        <v>851000</v>
      </c>
      <c r="C2785" s="186" t="str">
        <f t="shared" si="1438"/>
        <v>-1.35819511501333E-07+0.00370375088838163i</v>
      </c>
      <c r="D2785" s="158" t="str">
        <f t="shared" si="1439"/>
        <v>-7.66666770794958+0.0283954234775925i</v>
      </c>
      <c r="E2785" t="str">
        <f t="shared" si="1440"/>
        <v>7.9977741434061-0.133423754682752i</v>
      </c>
      <c r="F2785" t="str">
        <f t="shared" si="1441"/>
        <v>0.999200861540816+0.0000133210591806339i</v>
      </c>
      <c r="G2785">
        <f t="shared" si="1436"/>
        <v>1</v>
      </c>
      <c r="H2785" t="str">
        <f t="shared" si="1442"/>
        <v>11.7261720605174+0.565638522419035i</v>
      </c>
      <c r="I2785" t="str">
        <f t="shared" si="1443"/>
        <v>3341.86918525614i</v>
      </c>
      <c r="J2785" t="str">
        <f t="shared" si="1437"/>
        <v>-15116.1261520871+731.094037920116i</v>
      </c>
      <c r="K2785" t="str">
        <f t="shared" si="1444"/>
        <v>0.0106676058722258-0.220563795820382i</v>
      </c>
      <c r="L2785" t="str">
        <f t="shared" si="1445"/>
        <v>0.00137871587337212-0.0241671965424967i</v>
      </c>
      <c r="M2785" t="str">
        <f t="shared" si="1446"/>
        <v>0.0120463217455979-0.244730992362879i</v>
      </c>
      <c r="N2785" t="str">
        <f t="shared" si="1447"/>
        <v>-6.27008914426437i</v>
      </c>
      <c r="O2785" t="str">
        <f t="shared" si="1448"/>
        <v>0.999914246484088+0.0130957885657382i</v>
      </c>
      <c r="P2785" t="str">
        <f t="shared" si="1449"/>
        <v>0.0000857535159120015-0.0130957885657382i</v>
      </c>
      <c r="Q2785" t="str">
        <f t="shared" si="1450"/>
        <v>-0.0000857535159120015+6.28318493283011i</v>
      </c>
      <c r="R2785" t="str">
        <f t="shared" si="1451"/>
        <v>-0.00208425979398516-0.000013619650578715i</v>
      </c>
      <c r="S2785" t="str">
        <f t="shared" si="1452"/>
        <v>0.661109746207301i</v>
      </c>
      <c r="T2785" t="str">
        <f t="shared" si="1453"/>
        <v>9.00408373752639E-06-0.00137792446343161i</v>
      </c>
      <c r="U2785" t="e">
        <f t="shared" si="1454"/>
        <v>#DIV/0!</v>
      </c>
      <c r="V2785" t="str">
        <f t="shared" si="1455"/>
        <v>1.33333333333333E-06-0.000124680723142887i</v>
      </c>
      <c r="W2785" t="e">
        <f t="shared" si="1456"/>
        <v>#DIV/0!</v>
      </c>
      <c r="X2785" t="e">
        <f t="shared" si="1457"/>
        <v>#DIV/0!</v>
      </c>
      <c r="Y2785" t="str">
        <f t="shared" si="1458"/>
        <v>0.00083+0.855518511425572i</v>
      </c>
      <c r="Z2785" t="e">
        <f t="shared" si="1459"/>
        <v>#DIV/0!</v>
      </c>
      <c r="AA2785" t="e">
        <f t="shared" si="1460"/>
        <v>#DIV/0!</v>
      </c>
      <c r="AB2785" t="str">
        <f t="shared" si="1461"/>
        <v>0.0000555213144803313-0.00849660883821872i</v>
      </c>
      <c r="AC2785" t="str">
        <f t="shared" si="1462"/>
        <v>0.997921285314922-0.000115940670201736i</v>
      </c>
      <c r="AD2785" t="str">
        <f t="shared" si="1463"/>
        <v>0.0000566261779209422-0.00851430107562077i</v>
      </c>
      <c r="AE2785" t="e">
        <f t="shared" si="1464"/>
        <v>#DIV/0!</v>
      </c>
      <c r="AF2785" t="str">
        <f t="shared" si="1465"/>
        <v>-19.392839768467-0.537243098941443i</v>
      </c>
      <c r="AG2785" t="e">
        <f t="shared" si="1466"/>
        <v>#DIV/0!</v>
      </c>
      <c r="AH2785" t="e">
        <f t="shared" si="1467"/>
        <v>#DIV/0!</v>
      </c>
      <c r="AI2785" t="e">
        <f t="shared" si="1468"/>
        <v>#DIV/0!</v>
      </c>
      <c r="AJ2785" t="e">
        <f t="shared" si="1469"/>
        <v>#DIV/0!</v>
      </c>
      <c r="AK2785"/>
      <c r="AL2785"/>
      <c r="AM2785"/>
      <c r="AN2785"/>
    </row>
    <row r="2786" spans="1:40" x14ac:dyDescent="0.25">
      <c r="A2786"/>
      <c r="B2786">
        <f t="shared" si="1470"/>
        <v>852000</v>
      </c>
      <c r="C2786" s="186" t="str">
        <f t="shared" si="1438"/>
        <v>-1.35500873461349E-07+0.00369940376293745i</v>
      </c>
      <c r="D2786" s="158" t="str">
        <f t="shared" si="1439"/>
        <v>-7.66666770550667+0.0283620955158538i</v>
      </c>
      <c r="E2786" t="str">
        <f t="shared" si="1440"/>
        <v>7.99776891063699-0.133580451954523i</v>
      </c>
      <c r="F2786" t="str">
        <f t="shared" si="1441"/>
        <v>0.999200862062843+0.0000133367038871985i</v>
      </c>
      <c r="G2786">
        <f t="shared" si="1436"/>
        <v>1</v>
      </c>
      <c r="H2786" t="str">
        <f t="shared" si="1442"/>
        <v>11.7262408102705+0.564978194817938i</v>
      </c>
      <c r="I2786" t="str">
        <f t="shared" si="1443"/>
        <v>3345.79617607313i</v>
      </c>
      <c r="J2786" t="str">
        <f t="shared" si="1437"/>
        <v>-15151.6749373511+731.953137847167i</v>
      </c>
      <c r="K2786" t="str">
        <f t="shared" si="1444"/>
        <v>0.0106426342124167-0.220306090275057i</v>
      </c>
      <c r="L2786" t="str">
        <f t="shared" si="1445"/>
        <v>0.00137549181881904-0.0241390150017447i</v>
      </c>
      <c r="M2786" t="str">
        <f t="shared" si="1446"/>
        <v>0.0120181260312357-0.244445105276802i</v>
      </c>
      <c r="N2786" t="str">
        <f t="shared" si="1447"/>
        <v>-6.27745705160193i</v>
      </c>
      <c r="O2786" t="str">
        <f t="shared" si="1448"/>
        <v>0.99998359358888+0.00572822425091697i</v>
      </c>
      <c r="P2786" t="str">
        <f t="shared" si="1449"/>
        <v>0.0000164064111199957-0.00572822425091697i</v>
      </c>
      <c r="Q2786" t="str">
        <f t="shared" si="1450"/>
        <v>-0.0000164064111199957+6.28318527585285i</v>
      </c>
      <c r="R2786" t="str">
        <f t="shared" si="1451"/>
        <v>-0.000911675216029688-2.60878090999293E-06i</v>
      </c>
      <c r="S2786" t="str">
        <f t="shared" si="1452"/>
        <v>0.661886608423761i</v>
      </c>
      <c r="T2786" t="str">
        <f t="shared" si="1453"/>
        <v>1.72671714863587E-06-0.00060342561672189i</v>
      </c>
      <c r="U2786" t="e">
        <f t="shared" si="1454"/>
        <v>#DIV/0!</v>
      </c>
      <c r="V2786" t="str">
        <f t="shared" si="1455"/>
        <v>1.33333333333333E-06-0.000124534384265959i</v>
      </c>
      <c r="W2786" t="e">
        <f t="shared" si="1456"/>
        <v>#DIV/0!</v>
      </c>
      <c r="X2786" t="e">
        <f t="shared" si="1457"/>
        <v>#DIV/0!</v>
      </c>
      <c r="Y2786" t="str">
        <f t="shared" si="1458"/>
        <v>0.00083+0.856523821074721i</v>
      </c>
      <c r="Z2786" t="e">
        <f t="shared" si="1459"/>
        <v>#DIV/0!</v>
      </c>
      <c r="AA2786" t="e">
        <f t="shared" si="1460"/>
        <v>#DIV/0!</v>
      </c>
      <c r="AB2786" t="str">
        <f t="shared" si="1461"/>
        <v>0.0000106473472062945-0.00372086537710364i</v>
      </c>
      <c r="AC2786" t="str">
        <f t="shared" si="1462"/>
        <v>0.999090580632334-0.0000473205209560542i</v>
      </c>
      <c r="AD2786" t="str">
        <f t="shared" si="1463"/>
        <v>0.0000108334328739507-0.0037242517711507i</v>
      </c>
      <c r="AE2786" t="e">
        <f t="shared" si="1464"/>
        <v>#DIV/0!</v>
      </c>
      <c r="AF2786" t="str">
        <f t="shared" si="1465"/>
        <v>-19.3929085157772-0.536616099302084i</v>
      </c>
      <c r="AG2786" t="e">
        <f t="shared" si="1466"/>
        <v>#DIV/0!</v>
      </c>
      <c r="AH2786" t="e">
        <f t="shared" si="1467"/>
        <v>#DIV/0!</v>
      </c>
      <c r="AI2786" t="e">
        <f t="shared" si="1468"/>
        <v>#DIV/0!</v>
      </c>
      <c r="AJ2786" t="e">
        <f t="shared" si="1469"/>
        <v>#DIV/0!</v>
      </c>
      <c r="AK2786"/>
      <c r="AL2786"/>
      <c r="AM2786"/>
      <c r="AN2786"/>
    </row>
    <row r="2787" spans="1:40" x14ac:dyDescent="0.25">
      <c r="A2787"/>
      <c r="B2787">
        <f t="shared" si="1470"/>
        <v>853000</v>
      </c>
      <c r="C2787" s="186" t="str">
        <f t="shared" si="1438"/>
        <v>-1.3518335541396E-07+0.00369506683004996i</v>
      </c>
      <c r="D2787" s="158" t="str">
        <f t="shared" si="1439"/>
        <v>-7.66666770307243+0.0283288456970497i</v>
      </c>
      <c r="E2787" t="str">
        <f t="shared" si="1440"/>
        <v>7.99776367172938-0.133737148918485i</v>
      </c>
      <c r="F2787" t="str">
        <f t="shared" si="1441"/>
        <v>0.999200862585478+0.0000133523485630803i</v>
      </c>
      <c r="G2787">
        <f t="shared" si="1436"/>
        <v>1</v>
      </c>
      <c r="H2787" t="str">
        <f t="shared" si="1442"/>
        <v>11.7263093192363+0.564319402984798i</v>
      </c>
      <c r="I2787" t="str">
        <f t="shared" si="1443"/>
        <v>3349.72316689012i</v>
      </c>
      <c r="J2787" t="str">
        <f t="shared" si="1437"/>
        <v>-15187.2654710418+732.812237774217i</v>
      </c>
      <c r="K2787" t="str">
        <f t="shared" si="1444"/>
        <v>0.0106177500697961-0.220048984859952i</v>
      </c>
      <c r="L2787" t="str">
        <f t="shared" si="1445"/>
        <v>0.00137227904779766-0.0241108988950844i</v>
      </c>
      <c r="M2787" t="str">
        <f t="shared" si="1446"/>
        <v>0.0119900291175938-0.244159883755036i</v>
      </c>
      <c r="N2787" t="str">
        <f t="shared" si="1447"/>
        <v>-6.28482495893949i</v>
      </c>
      <c r="O2787" t="str">
        <f t="shared" si="1448"/>
        <v>0.999998655771354-0.0016396510252145i</v>
      </c>
      <c r="P2787" t="str">
        <f t="shared" si="1449"/>
        <v>1.34422864594974E-06+0.0016396510252145i</v>
      </c>
      <c r="Q2787" t="str">
        <f t="shared" si="1450"/>
        <v>-1.34422864594974E-06+6.28318530791428i</v>
      </c>
      <c r="R2787" t="str">
        <f t="shared" si="1451"/>
        <v>0.000260958565532285-2.1399646326447E-07i</v>
      </c>
      <c r="S2787" t="str">
        <f t="shared" si="1452"/>
        <v>0.66266347064022i</v>
      </c>
      <c r="T2787" t="str">
        <f t="shared" si="1453"/>
        <v>1.41807639051566E-07+0.000172927708728917i</v>
      </c>
      <c r="U2787" t="e">
        <f t="shared" si="1454"/>
        <v>#DIV/0!</v>
      </c>
      <c r="V2787" t="str">
        <f t="shared" si="1455"/>
        <v>1.33333333333333E-06-0.000124388388504803i</v>
      </c>
      <c r="W2787" t="e">
        <f t="shared" si="1456"/>
        <v>#DIV/0!</v>
      </c>
      <c r="X2787" t="e">
        <f t="shared" si="1457"/>
        <v>#DIV/0!</v>
      </c>
      <c r="Y2787" t="str">
        <f t="shared" si="1458"/>
        <v>0.00083+0.85752913072387i</v>
      </c>
      <c r="Z2787" t="e">
        <f t="shared" si="1459"/>
        <v>#DIV/0!</v>
      </c>
      <c r="AA2787" t="e">
        <f t="shared" si="1460"/>
        <v>#DIV/0!</v>
      </c>
      <c r="AB2787" t="str">
        <f t="shared" si="1461"/>
        <v>8.74419513745912E-07+0.00106631323947893i</v>
      </c>
      <c r="AC2787" t="str">
        <f t="shared" si="1462"/>
        <v>1.00026036140091+0.0000125716286229988i</v>
      </c>
      <c r="AD2787" t="str">
        <f t="shared" si="1463"/>
        <v>8.87590224101349E-07+0.00106603567377903i</v>
      </c>
      <c r="AE2787" t="e">
        <f t="shared" si="1464"/>
        <v>#DIV/0!</v>
      </c>
      <c r="AF2787" t="str">
        <f t="shared" si="1465"/>
        <v>-19.3929770223087-0.535990557287748i</v>
      </c>
      <c r="AG2787" t="e">
        <f t="shared" si="1466"/>
        <v>#DIV/0!</v>
      </c>
      <c r="AH2787" t="e">
        <f t="shared" si="1467"/>
        <v>#DIV/0!</v>
      </c>
      <c r="AI2787" t="e">
        <f t="shared" si="1468"/>
        <v>#DIV/0!</v>
      </c>
      <c r="AJ2787" t="e">
        <f t="shared" si="1469"/>
        <v>#DIV/0!</v>
      </c>
      <c r="AK2787"/>
      <c r="AL2787"/>
      <c r="AM2787"/>
      <c r="AN2787"/>
    </row>
    <row r="2788" spans="1:40" x14ac:dyDescent="0.25">
      <c r="A2788"/>
      <c r="B2788">
        <f t="shared" si="1470"/>
        <v>854000</v>
      </c>
      <c r="C2788" s="186" t="str">
        <f t="shared" si="1438"/>
        <v>-1.34866952116373E-07+0.00369074005391392i</v>
      </c>
      <c r="D2788" s="158" t="str">
        <f t="shared" si="1439"/>
        <v>-7.66666770064662+0.0282956737466734i</v>
      </c>
      <c r="E2788" t="str">
        <f t="shared" si="1440"/>
        <v>7.9977584266833-0.133893845574278i</v>
      </c>
      <c r="F2788" t="str">
        <f t="shared" si="1441"/>
        <v>0.999200863108721+0.0000133679932082435i</v>
      </c>
      <c r="G2788">
        <f t="shared" si="1436"/>
        <v>1</v>
      </c>
      <c r="H2788" t="str">
        <f t="shared" si="1442"/>
        <v>11.7263775885368+0.563662141582726i</v>
      </c>
      <c r="I2788" t="str">
        <f t="shared" si="1443"/>
        <v>3353.6501577071i</v>
      </c>
      <c r="J2788" t="str">
        <f t="shared" si="1437"/>
        <v>-15222.897753159+733.671337701268i</v>
      </c>
      <c r="K2788" t="str">
        <f t="shared" si="1444"/>
        <v>0.0105929530361829-0.219792477485997i</v>
      </c>
      <c r="L2788" t="str">
        <f t="shared" si="1445"/>
        <v>0.00136907750777268-0.02408284799564i</v>
      </c>
      <c r="M2788" t="str">
        <f t="shared" si="1446"/>
        <v>0.0119620305439556-0.243875325481637i</v>
      </c>
      <c r="N2788" t="str">
        <f t="shared" si="1447"/>
        <v>-6.29219286627705i</v>
      </c>
      <c r="O2788" t="str">
        <f t="shared" si="1448"/>
        <v>0.999959432213847-0.00900743729155712i</v>
      </c>
      <c r="P2788" t="str">
        <f t="shared" si="1449"/>
        <v>0.0000405677861530229+0.00900743729155712i</v>
      </c>
      <c r="Q2788" t="str">
        <f t="shared" si="1450"/>
        <v>-0.0000405677861530229+6.28318542898549i</v>
      </c>
      <c r="R2788" t="str">
        <f t="shared" si="1451"/>
        <v>0.00143357810000325-6.46581955951873E-06i</v>
      </c>
      <c r="S2788" t="str">
        <f t="shared" si="1452"/>
        <v>0.663440332856681i</v>
      </c>
      <c r="T2788" t="str">
        <f t="shared" si="1453"/>
        <v>4.28968548075834E-06+0.000951093531842205i</v>
      </c>
      <c r="U2788" t="e">
        <f t="shared" si="1454"/>
        <v>#DIV/0!</v>
      </c>
      <c r="V2788" t="str">
        <f t="shared" si="1455"/>
        <v>1.33333333333333E-06-0.000124242734654095i</v>
      </c>
      <c r="W2788" t="e">
        <f t="shared" si="1456"/>
        <v>#DIV/0!</v>
      </c>
      <c r="X2788" t="e">
        <f t="shared" si="1457"/>
        <v>#DIV/0!</v>
      </c>
      <c r="Y2788" t="str">
        <f t="shared" si="1458"/>
        <v>0.00083+0.858534440373019i</v>
      </c>
      <c r="Z2788" t="e">
        <f t="shared" si="1459"/>
        <v>#DIV/0!</v>
      </c>
      <c r="AA2788" t="e">
        <f t="shared" si="1460"/>
        <v>#DIV/0!</v>
      </c>
      <c r="AB2788" t="str">
        <f t="shared" si="1461"/>
        <v>0.0000264512174188559+0.00586466814624793i</v>
      </c>
      <c r="AC2788" t="str">
        <f t="shared" si="1462"/>
        <v>1.00143056426328+0.0000637025402381722i</v>
      </c>
      <c r="AD2788" t="str">
        <f t="shared" si="1463"/>
        <v>0.0000267859588462785+0.00585628864266666i</v>
      </c>
      <c r="AE2788" t="e">
        <f t="shared" si="1464"/>
        <v>#DIV/0!</v>
      </c>
      <c r="AF2788" t="str">
        <f t="shared" si="1465"/>
        <v>-19.3930452891834-0.535366467836053i</v>
      </c>
      <c r="AG2788" t="e">
        <f t="shared" si="1466"/>
        <v>#DIV/0!</v>
      </c>
      <c r="AH2788" t="e">
        <f t="shared" si="1467"/>
        <v>#DIV/0!</v>
      </c>
      <c r="AI2788" t="e">
        <f t="shared" si="1468"/>
        <v>#DIV/0!</v>
      </c>
      <c r="AJ2788" t="e">
        <f t="shared" si="1469"/>
        <v>#DIV/0!</v>
      </c>
      <c r="AK2788"/>
      <c r="AL2788"/>
      <c r="AM2788"/>
      <c r="AN2788"/>
    </row>
    <row r="2789" spans="1:40" x14ac:dyDescent="0.25">
      <c r="A2789"/>
      <c r="B2789">
        <f t="shared" si="1470"/>
        <v>855000</v>
      </c>
      <c r="C2789" s="186" t="str">
        <f t="shared" si="1438"/>
        <v>-1.34551658356433E-07+0.00368642339889161i</v>
      </c>
      <c r="D2789" s="158" t="str">
        <f t="shared" si="1439"/>
        <v>-7.6666676982294+0.0282625793915024i</v>
      </c>
      <c r="E2789" t="str">
        <f t="shared" si="1440"/>
        <v>7.99775317549878-0.134050541921541i</v>
      </c>
      <c r="F2789" t="str">
        <f t="shared" si="1441"/>
        <v>0.999200863632584+0.0000133836378226524i</v>
      </c>
      <c r="G2789">
        <f t="shared" si="1436"/>
        <v>1</v>
      </c>
      <c r="H2789" t="str">
        <f t="shared" si="1442"/>
        <v>11.7264456192877+0.563006405299481i</v>
      </c>
      <c r="I2789" t="str">
        <f t="shared" si="1443"/>
        <v>3357.57714852409i</v>
      </c>
      <c r="J2789" t="str">
        <f t="shared" si="1437"/>
        <v>-15258.5717837029+734.530437628318i</v>
      </c>
      <c r="K2789" t="str">
        <f t="shared" si="1444"/>
        <v>0.0105682427057705-0.219536566073783i</v>
      </c>
      <c r="L2789" t="str">
        <f t="shared" si="1445"/>
        <v>0.00136588714651391-0.0240548620775801i</v>
      </c>
      <c r="M2789" t="str">
        <f t="shared" si="1446"/>
        <v>0.0119341298522844-0.243591428151363i</v>
      </c>
      <c r="N2789" t="str">
        <f t="shared" si="1447"/>
        <v>-6.29956077361461i</v>
      </c>
      <c r="O2789" t="str">
        <f t="shared" si="1448"/>
        <v>0.99986592504564-0.0163747345818437i</v>
      </c>
      <c r="P2789" t="str">
        <f t="shared" si="1449"/>
        <v>0.000134074954360019+0.0163747345818437i</v>
      </c>
      <c r="Q2789" t="str">
        <f t="shared" si="1450"/>
        <v>-0.000134074954360019+6.28318603903277i</v>
      </c>
      <c r="R2789" t="str">
        <f t="shared" si="1451"/>
        <v>0.00260611919043616-0.0000213943004132704i</v>
      </c>
      <c r="S2789" t="str">
        <f t="shared" si="1452"/>
        <v>0.66421719507314i</v>
      </c>
      <c r="T2789" t="str">
        <f t="shared" si="1453"/>
        <v>0.0000142104622110546+0.00173102917869779i</v>
      </c>
      <c r="U2789" t="e">
        <f t="shared" si="1454"/>
        <v>#DIV/0!</v>
      </c>
      <c r="V2789" t="str">
        <f t="shared" si="1455"/>
        <v>1.33333333333333E-06-0.000124097421514148i</v>
      </c>
      <c r="W2789" t="e">
        <f t="shared" si="1456"/>
        <v>#DIV/0!</v>
      </c>
      <c r="X2789" t="e">
        <f t="shared" si="1457"/>
        <v>#DIV/0!</v>
      </c>
      <c r="Y2789" t="str">
        <f t="shared" si="1458"/>
        <v>0.00083+0.859539750022167i</v>
      </c>
      <c r="Z2789" t="e">
        <f t="shared" si="1459"/>
        <v>#DIV/0!</v>
      </c>
      <c r="AA2789" t="e">
        <f t="shared" si="1460"/>
        <v>#DIV/0!</v>
      </c>
      <c r="AB2789" t="str">
        <f t="shared" si="1461"/>
        <v>0.0000876250781678732+0.0106739362056969i</v>
      </c>
      <c r="AC2789" t="str">
        <f t="shared" si="1462"/>
        <v>1.0026011250934+0.000106039422781i</v>
      </c>
      <c r="AD2789" t="str">
        <f t="shared" si="1463"/>
        <v>0.0000885237374281119+0.0106462346306429i</v>
      </c>
      <c r="AE2789" t="e">
        <f t="shared" si="1464"/>
        <v>#DIV/0!</v>
      </c>
      <c r="AF2789" t="str">
        <f t="shared" si="1465"/>
        <v>-19.3931133175171-0.534743825907979i</v>
      </c>
      <c r="AG2789" t="e">
        <f t="shared" si="1466"/>
        <v>#DIV/0!</v>
      </c>
      <c r="AH2789" t="e">
        <f t="shared" si="1467"/>
        <v>#DIV/0!</v>
      </c>
      <c r="AI2789" t="e">
        <f t="shared" si="1468"/>
        <v>#DIV/0!</v>
      </c>
      <c r="AJ2789" t="e">
        <f t="shared" si="1469"/>
        <v>#DIV/0!</v>
      </c>
      <c r="AK2789"/>
      <c r="AL2789"/>
      <c r="AM2789"/>
      <c r="AN2789"/>
    </row>
    <row r="2790" spans="1:40" x14ac:dyDescent="0.25">
      <c r="A2790"/>
      <c r="B2790">
        <f t="shared" si="1470"/>
        <v>856000</v>
      </c>
      <c r="C2790" s="186" t="str">
        <f t="shared" si="1438"/>
        <v>-1.34237468952416E-07+0.00368211682951184i</v>
      </c>
      <c r="D2790" s="158" t="str">
        <f t="shared" si="1439"/>
        <v>-7.66666769582061+0.0282295623595908i</v>
      </c>
      <c r="E2790" t="str">
        <f t="shared" si="1440"/>
        <v>7.99774791817583-0.134207237959914i</v>
      </c>
      <c r="F2790" t="str">
        <f t="shared" si="1441"/>
        <v>0.999200864157054+0.0000133992824062707i</v>
      </c>
      <c r="G2790">
        <f t="shared" si="1436"/>
        <v>1</v>
      </c>
      <c r="H2790" t="str">
        <f t="shared" si="1442"/>
        <v>11.7265134125981+0.562352188847302i</v>
      </c>
      <c r="I2790" t="str">
        <f t="shared" si="1443"/>
        <v>3361.50413934108i</v>
      </c>
      <c r="J2790" t="str">
        <f t="shared" si="1437"/>
        <v>-15294.2875626734+735.389537555369i</v>
      </c>
      <c r="K2790" t="str">
        <f t="shared" si="1444"/>
        <v>0.0105436186751115-0.219281248553509i</v>
      </c>
      <c r="L2790" t="str">
        <f t="shared" si="1445"/>
        <v>0.0013627079120941-0.0240269409161114i</v>
      </c>
      <c r="M2790" t="str">
        <f t="shared" si="1446"/>
        <v>0.0119063265872056-0.24330818946962i</v>
      </c>
      <c r="N2790" t="str">
        <f t="shared" si="1447"/>
        <v>-6.30692868095218i</v>
      </c>
      <c r="O2790" t="str">
        <f t="shared" si="1448"/>
        <v>0.999718139342848-0.0237411429563614i</v>
      </c>
      <c r="P2790" t="str">
        <f t="shared" si="1449"/>
        <v>0.000281860657151967+0.0237411429563614i</v>
      </c>
      <c r="Q2790" t="str">
        <f t="shared" si="1450"/>
        <v>-0.000281860657151967+6.28318753799582i</v>
      </c>
      <c r="R2790" t="str">
        <f t="shared" si="1451"/>
        <v>0.00377851689463176-0.0000450290033038221i</v>
      </c>
      <c r="S2790" t="str">
        <f t="shared" si="1452"/>
        <v>0.664994057289599i</v>
      </c>
      <c r="T2790" t="str">
        <f t="shared" si="1453"/>
        <v>0.0000299440196027154+0.00251269128029847i</v>
      </c>
      <c r="U2790" t="e">
        <f t="shared" si="1454"/>
        <v>#DIV/0!</v>
      </c>
      <c r="V2790" t="str">
        <f t="shared" si="1455"/>
        <v>1.33333333333333E-06-0.000123952447890884i</v>
      </c>
      <c r="W2790" t="e">
        <f t="shared" si="1456"/>
        <v>#DIV/0!</v>
      </c>
      <c r="X2790" t="e">
        <f t="shared" si="1457"/>
        <v>#DIV/0!</v>
      </c>
      <c r="Y2790" t="str">
        <f t="shared" si="1458"/>
        <v>0.00083+0.860545059671316i</v>
      </c>
      <c r="Z2790" t="e">
        <f t="shared" si="1459"/>
        <v>#DIV/0!</v>
      </c>
      <c r="AA2790" t="e">
        <f t="shared" si="1460"/>
        <v>#DIV/0!</v>
      </c>
      <c r="AB2790" t="str">
        <f t="shared" si="1461"/>
        <v>0.000184641922224537+0.0154938499943097i</v>
      </c>
      <c r="AC2790" t="str">
        <f t="shared" si="1462"/>
        <v>1.00377197899706+0.000139549946328782i</v>
      </c>
      <c r="AD2790" t="str">
        <f t="shared" si="1463"/>
        <v>0.000186094016829123+0.0154356012611356i</v>
      </c>
      <c r="AE2790" t="e">
        <f t="shared" si="1464"/>
        <v>#DIV/0!</v>
      </c>
      <c r="AF2790" t="str">
        <f t="shared" si="1465"/>
        <v>-19.3931811084187-0.534122626487711i</v>
      </c>
      <c r="AG2790" t="e">
        <f t="shared" si="1466"/>
        <v>#DIV/0!</v>
      </c>
      <c r="AH2790" t="e">
        <f t="shared" si="1467"/>
        <v>#DIV/0!</v>
      </c>
      <c r="AI2790" t="e">
        <f t="shared" si="1468"/>
        <v>#DIV/0!</v>
      </c>
      <c r="AJ2790" t="e">
        <f t="shared" si="1469"/>
        <v>#DIV/0!</v>
      </c>
      <c r="AK2790"/>
      <c r="AL2790"/>
      <c r="AM2790"/>
      <c r="AN2790"/>
    </row>
    <row r="2791" spans="1:40" x14ac:dyDescent="0.25">
      <c r="A2791"/>
      <c r="B2791">
        <f t="shared" si="1470"/>
        <v>857000</v>
      </c>
      <c r="C2791" s="186" t="str">
        <f t="shared" si="1438"/>
        <v>-1.3392437875281E-07+0.00367782031046897i</v>
      </c>
      <c r="D2791" s="158" t="str">
        <f t="shared" si="1439"/>
        <v>-7.66666769342025+0.0281966223802621i</v>
      </c>
      <c r="E2791" t="str">
        <f t="shared" si="1440"/>
        <v>7.99774265471448-0.134363933689037i</v>
      </c>
      <c r="F2791" t="str">
        <f t="shared" si="1441"/>
        <v>0.999200864682144+0.000013414926959063i</v>
      </c>
      <c r="G2791">
        <f t="shared" si="1436"/>
        <v>1</v>
      </c>
      <c r="H2791" t="str">
        <f t="shared" si="1442"/>
        <v>11.7265809695706+0.561699486962772i</v>
      </c>
      <c r="I2791" t="str">
        <f t="shared" si="1443"/>
        <v>3365.43113015807i</v>
      </c>
      <c r="J2791" t="str">
        <f t="shared" si="1437"/>
        <v>-15330.0450900706+736.24863748242i</v>
      </c>
      <c r="K2791" t="str">
        <f t="shared" si="1444"/>
        <v>0.0105190805431003-0.219026522864923i</v>
      </c>
      <c r="L2791" t="str">
        <f t="shared" si="1445"/>
        <v>0.0013595397528868-0.0239990842874725i</v>
      </c>
      <c r="M2791" t="str">
        <f t="shared" si="1446"/>
        <v>0.0118786202959871-0.243025607152395i</v>
      </c>
      <c r="N2791" t="str">
        <f t="shared" si="1447"/>
        <v>-6.31429658828974i</v>
      </c>
      <c r="O2791" t="str">
        <f t="shared" si="1448"/>
        <v>0.999516083128136-0.0311062625236235i</v>
      </c>
      <c r="P2791" t="str">
        <f t="shared" si="1449"/>
        <v>0.000483916871863999+0.0311062625236235i</v>
      </c>
      <c r="Q2791" t="str">
        <f t="shared" si="1450"/>
        <v>-0.000483916871863999+6.28319032576612i</v>
      </c>
      <c r="R2791" t="str">
        <f t="shared" si="1451"/>
        <v>0.00495070552636049-0.0000773989926425694i</v>
      </c>
      <c r="S2791" t="str">
        <f t="shared" si="1452"/>
        <v>0.66577091950606i</v>
      </c>
      <c r="T2791" t="str">
        <f t="shared" si="1453"/>
        <v>0.0000515299985004862+0.00329603577048876i</v>
      </c>
      <c r="U2791" t="e">
        <f t="shared" si="1454"/>
        <v>#DIV/0!</v>
      </c>
      <c r="V2791" t="str">
        <f t="shared" si="1455"/>
        <v>1.33333333333333E-06-0.000123807812595796i</v>
      </c>
      <c r="W2791" t="e">
        <f t="shared" si="1456"/>
        <v>#DIV/0!</v>
      </c>
      <c r="X2791" t="e">
        <f t="shared" si="1457"/>
        <v>#DIV/0!</v>
      </c>
      <c r="Y2791" t="str">
        <f t="shared" si="1458"/>
        <v>0.00083+0.861550369320465i</v>
      </c>
      <c r="Z2791" t="e">
        <f t="shared" si="1459"/>
        <v>#DIV/0!</v>
      </c>
      <c r="AA2791" t="e">
        <f t="shared" si="1460"/>
        <v>#DIV/0!</v>
      </c>
      <c r="AB2791" t="str">
        <f t="shared" si="1461"/>
        <v>0.000317746184433251+0.0203241377897271i</v>
      </c>
      <c r="AC2791" t="str">
        <f t="shared" si="1462"/>
        <v>1.00494306031247+0.000164202256255243i</v>
      </c>
      <c r="AD2791" t="str">
        <f t="shared" si="1463"/>
        <v>0.000319487782582481+0.0202241163024629i</v>
      </c>
      <c r="AE2791" t="e">
        <f t="shared" si="1464"/>
        <v>#DIV/0!</v>
      </c>
      <c r="AF2791" t="str">
        <f t="shared" si="1465"/>
        <v>-19.3932486629908-0.53350286458251i</v>
      </c>
      <c r="AG2791" t="e">
        <f t="shared" si="1466"/>
        <v>#DIV/0!</v>
      </c>
      <c r="AH2791" t="e">
        <f t="shared" si="1467"/>
        <v>#DIV/0!</v>
      </c>
      <c r="AI2791" t="e">
        <f t="shared" si="1468"/>
        <v>#DIV/0!</v>
      </c>
      <c r="AJ2791" t="e">
        <f t="shared" si="1469"/>
        <v>#DIV/0!</v>
      </c>
      <c r="AK2791"/>
      <c r="AL2791"/>
      <c r="AM2791"/>
      <c r="AN2791"/>
    </row>
    <row r="2792" spans="1:40" x14ac:dyDescent="0.25">
      <c r="A2792"/>
      <c r="B2792">
        <f t="shared" si="1470"/>
        <v>858000</v>
      </c>
      <c r="C2792" s="186" t="str">
        <f t="shared" si="1438"/>
        <v>-1.33612382636106E-07+0.00367353380662196i</v>
      </c>
      <c r="D2792" s="158" t="str">
        <f t="shared" si="1439"/>
        <v>-7.66666769102825+0.0281637591841017i</v>
      </c>
      <c r="E2792" t="str">
        <f t="shared" si="1440"/>
        <v>7.99773738511476-0.134520629108548i</v>
      </c>
      <c r="F2792" t="str">
        <f t="shared" si="1441"/>
        <v>0.999200865207851+0.000013430571480993i</v>
      </c>
      <c r="G2792">
        <f t="shared" si="1436"/>
        <v>1</v>
      </c>
      <c r="H2792" t="str">
        <f t="shared" si="1442"/>
        <v>11.7266482913015+0.561048294406693i</v>
      </c>
      <c r="I2792" t="str">
        <f t="shared" si="1443"/>
        <v>3369.35812097505i</v>
      </c>
      <c r="J2792" t="str">
        <f t="shared" si="1437"/>
        <v>-15365.8443658943+737.107737409471i</v>
      </c>
      <c r="K2792" t="str">
        <f t="shared" si="1444"/>
        <v>0.0104946279109576-0.218772386957272i</v>
      </c>
      <c r="L2792" t="str">
        <f t="shared" si="1445"/>
        <v>0.00135638261756435-0.0239712919689285i</v>
      </c>
      <c r="M2792" t="str">
        <f t="shared" si="1446"/>
        <v>0.011851010528522-0.2427436789262i</v>
      </c>
      <c r="N2792" t="str">
        <f t="shared" si="1447"/>
        <v>-6.3216644956273i</v>
      </c>
      <c r="O2792" t="str">
        <f t="shared" si="1448"/>
        <v>0.999259767370292-0.0384696934621365i</v>
      </c>
      <c r="P2792" t="str">
        <f t="shared" si="1449"/>
        <v>0.000740232629708015+0.0384696934621365i</v>
      </c>
      <c r="Q2792" t="str">
        <f t="shared" si="1450"/>
        <v>-0.000740232629708015+6.28319480216516i</v>
      </c>
      <c r="R2792" t="str">
        <f t="shared" si="1451"/>
        <v>0.00612261865683677-0.000118532818934791i</v>
      </c>
      <c r="S2792" t="str">
        <f t="shared" si="1452"/>
        <v>0.66654778172252i</v>
      </c>
      <c r="T2792" t="str">
        <f t="shared" si="1453"/>
        <v>0.0000790077875223021+0.00408101788404746i</v>
      </c>
      <c r="U2792" t="e">
        <f t="shared" si="1454"/>
        <v>#DIV/0!</v>
      </c>
      <c r="V2792" t="str">
        <f t="shared" si="1455"/>
        <v>1.33333333333333E-06-0.000123663514445917i</v>
      </c>
      <c r="W2792" t="e">
        <f t="shared" si="1456"/>
        <v>#DIV/0!</v>
      </c>
      <c r="X2792" t="e">
        <f t="shared" si="1457"/>
        <v>#DIV/0!</v>
      </c>
      <c r="Y2792" t="str">
        <f t="shared" si="1458"/>
        <v>0.00083+0.862555678969614i</v>
      </c>
      <c r="Z2792" t="e">
        <f t="shared" si="1459"/>
        <v>#DIV/0!</v>
      </c>
      <c r="AA2792" t="e">
        <f t="shared" si="1460"/>
        <v>#DIV/0!</v>
      </c>
      <c r="AB2792" t="str">
        <f t="shared" si="1461"/>
        <v>0.000487180744348122+0.0251645235589848i</v>
      </c>
      <c r="AC2792" t="str">
        <f t="shared" si="1462"/>
        <v>1.00611430261126+0.000179964987457701i</v>
      </c>
      <c r="AD2792" t="str">
        <f t="shared" si="1463"/>
        <v>0.000488693917518859+0.0250115076844435i</v>
      </c>
      <c r="AE2792" t="e">
        <f t="shared" si="1464"/>
        <v>#DIV/0!</v>
      </c>
      <c r="AF2792" t="str">
        <f t="shared" si="1465"/>
        <v>-19.3933159823297-0.532884535222591i</v>
      </c>
      <c r="AG2792" t="e">
        <f t="shared" si="1466"/>
        <v>#DIV/0!</v>
      </c>
      <c r="AH2792" t="e">
        <f t="shared" si="1467"/>
        <v>#DIV/0!</v>
      </c>
      <c r="AI2792" t="e">
        <f t="shared" si="1468"/>
        <v>#DIV/0!</v>
      </c>
      <c r="AJ2792" t="e">
        <f t="shared" si="1469"/>
        <v>#DIV/0!</v>
      </c>
      <c r="AK2792"/>
      <c r="AL2792"/>
      <c r="AM2792"/>
      <c r="AN2792"/>
    </row>
    <row r="2793" spans="1:40" x14ac:dyDescent="0.25">
      <c r="A2793"/>
      <c r="B2793">
        <f t="shared" si="1470"/>
        <v>859000</v>
      </c>
      <c r="C2793" s="186" t="str">
        <f t="shared" si="1438"/>
        <v>-1.33301475510589E-07+0.00366925728299341i</v>
      </c>
      <c r="D2793" s="158" t="str">
        <f t="shared" si="1439"/>
        <v>-7.66666768864468+0.0281309725029495i</v>
      </c>
      <c r="E2793" t="str">
        <f t="shared" si="1440"/>
        <v>7.9977321093767-0.134677324218087i</v>
      </c>
      <c r="F2793" t="str">
        <f t="shared" si="1441"/>
        <v>0.999200865734148+0.0000134462159720242i</v>
      </c>
      <c r="G2793">
        <f t="shared" si="1436"/>
        <v>1</v>
      </c>
      <c r="H2793" t="str">
        <f t="shared" si="1442"/>
        <v>11.726715378881+0.560398605963935i</v>
      </c>
      <c r="I2793" t="str">
        <f t="shared" si="1443"/>
        <v>3373.28511179204i</v>
      </c>
      <c r="J2793" t="str">
        <f t="shared" si="1437"/>
        <v>-15401.6853901447+737.966837336521i</v>
      </c>
      <c r="K2793" t="str">
        <f t="shared" si="1444"/>
        <v>0.0104702603822134-0.218518838789244i</v>
      </c>
      <c r="L2793" t="str">
        <f t="shared" si="1445"/>
        <v>0.00135323645509577-0.023943563738765i</v>
      </c>
      <c r="M2793" t="str">
        <f t="shared" si="1446"/>
        <v>0.0118234968373092-0.242462402528009i</v>
      </c>
      <c r="N2793" t="str">
        <f t="shared" si="1447"/>
        <v>-6.32903240296486i</v>
      </c>
      <c r="O2793" t="str">
        <f t="shared" si="1448"/>
        <v>0.998949205983623-0.0458310360420659i</v>
      </c>
      <c r="P2793" t="str">
        <f t="shared" si="1449"/>
        <v>0.00105079401637698+0.0458310360420659i</v>
      </c>
      <c r="Q2793" t="str">
        <f t="shared" si="1450"/>
        <v>-0.00105079401637698+6.28320136692279i</v>
      </c>
      <c r="R2793" t="str">
        <f t="shared" si="1451"/>
        <v>0.007294189116419-0.000168458504644937i</v>
      </c>
      <c r="S2793" t="str">
        <f t="shared" si="1452"/>
        <v>0.667324643938979i</v>
      </c>
      <c r="T2793" t="str">
        <f t="shared" si="1453"/>
        <v>0.000112416511630675+0.00486759215493788i</v>
      </c>
      <c r="U2793" t="e">
        <f t="shared" si="1454"/>
        <v>#DIV/0!</v>
      </c>
      <c r="V2793" t="str">
        <f t="shared" si="1455"/>
        <v>1.33333333333333E-06-0.000123519552263791i</v>
      </c>
      <c r="W2793" t="e">
        <f t="shared" si="1456"/>
        <v>#DIV/0!</v>
      </c>
      <c r="X2793" t="e">
        <f t="shared" si="1457"/>
        <v>#DIV/0!</v>
      </c>
      <c r="Y2793" t="str">
        <f t="shared" si="1458"/>
        <v>0.00083+0.863560988618762i</v>
      </c>
      <c r="Z2793" t="e">
        <f t="shared" si="1459"/>
        <v>#DIV/0!</v>
      </c>
      <c r="AA2793" t="e">
        <f t="shared" si="1460"/>
        <v>#DIV/0!</v>
      </c>
      <c r="AB2793" t="str">
        <f t="shared" si="1461"/>
        <v>0.000693186855761428+0.0300147269477243i</v>
      </c>
      <c r="AC2793" t="str">
        <f t="shared" si="1462"/>
        <v>1.00728563869956+0.000186807278690365i</v>
      </c>
      <c r="AD2793" t="str">
        <f t="shared" si="1463"/>
        <v>0.000693699204534404+0.0297975035149052i</v>
      </c>
      <c r="AE2793" t="e">
        <f t="shared" si="1464"/>
        <v>#DIV/0!</v>
      </c>
      <c r="AF2793" t="str">
        <f t="shared" si="1465"/>
        <v>-19.3933830675257-0.532267633460985i</v>
      </c>
      <c r="AG2793" t="e">
        <f t="shared" si="1466"/>
        <v>#DIV/0!</v>
      </c>
      <c r="AH2793" t="e">
        <f t="shared" si="1467"/>
        <v>#DIV/0!</v>
      </c>
      <c r="AI2793" t="e">
        <f t="shared" si="1468"/>
        <v>#DIV/0!</v>
      </c>
      <c r="AJ2793" t="e">
        <f t="shared" si="1469"/>
        <v>#DIV/0!</v>
      </c>
      <c r="AK2793"/>
      <c r="AL2793"/>
      <c r="AM2793"/>
      <c r="AN2793"/>
    </row>
    <row r="2794" spans="1:40" x14ac:dyDescent="0.25">
      <c r="A2794"/>
      <c r="B2794">
        <f t="shared" si="1470"/>
        <v>860000</v>
      </c>
      <c r="C2794" s="186" t="str">
        <f t="shared" si="1438"/>
        <v>-1.3299165231413E-07+0.00366499070476862i</v>
      </c>
      <c r="D2794" s="158" t="str">
        <f t="shared" si="1439"/>
        <v>-7.66666768626932+0.0280982620698928i</v>
      </c>
      <c r="E2794" t="str">
        <f t="shared" si="1440"/>
        <v>7.9977268275003-0.134834019017293i</v>
      </c>
      <c r="F2794" t="str">
        <f t="shared" si="1441"/>
        <v>0.999200866261073+0.0000134618604321215i</v>
      </c>
      <c r="G2794">
        <f t="shared" si="1436"/>
        <v>1</v>
      </c>
      <c r="H2794" t="str">
        <f t="shared" si="1442"/>
        <v>11.7267822333924+0.55975041644329i</v>
      </c>
      <c r="I2794" t="str">
        <f t="shared" si="1443"/>
        <v>3377.21210260903i</v>
      </c>
      <c r="J2794" t="str">
        <f t="shared" si="1437"/>
        <v>-15437.5681628216+738.825937263572i</v>
      </c>
      <c r="K2794" t="str">
        <f t="shared" si="1444"/>
        <v>0.0104459775626923-0.218265876328917i</v>
      </c>
      <c r="L2794" t="str">
        <f t="shared" si="1445"/>
        <v>0.00135010121474469-0.0239158993762818i</v>
      </c>
      <c r="M2794" t="str">
        <f t="shared" si="1446"/>
        <v>0.011796078777437-0.242181775705199i</v>
      </c>
      <c r="N2794" t="str">
        <f t="shared" si="1447"/>
        <v>-6.33640031030242i</v>
      </c>
      <c r="O2794" t="str">
        <f t="shared" si="1448"/>
        <v>0.998584415827208-0.0531898906469443i</v>
      </c>
      <c r="P2794" t="str">
        <f t="shared" si="1449"/>
        <v>0.00141558417279197+0.0531898906469443i</v>
      </c>
      <c r="Q2794" t="str">
        <f t="shared" si="1450"/>
        <v>-0.00141558417279197+6.28321041965548i</v>
      </c>
      <c r="R2794" t="str">
        <f t="shared" si="1451"/>
        <v>0.00846534899656277-0.00022720352996342i</v>
      </c>
      <c r="S2794" t="str">
        <f t="shared" si="1452"/>
        <v>0.66810150615544i</v>
      </c>
      <c r="T2794" t="str">
        <f t="shared" si="1453"/>
        <v>0.000151795020572394+0.00565571241473503i</v>
      </c>
      <c r="U2794" t="e">
        <f t="shared" si="1454"/>
        <v>#DIV/0!</v>
      </c>
      <c r="V2794" t="str">
        <f t="shared" si="1455"/>
        <v>1.33333333333333E-06-0.000123375924877438i</v>
      </c>
      <c r="W2794" t="e">
        <f t="shared" si="1456"/>
        <v>#DIV/0!</v>
      </c>
      <c r="X2794" t="e">
        <f t="shared" si="1457"/>
        <v>#DIV/0!</v>
      </c>
      <c r="Y2794" t="str">
        <f t="shared" si="1458"/>
        <v>0.00083+0.864566298267911i</v>
      </c>
      <c r="Z2794" t="e">
        <f t="shared" si="1459"/>
        <v>#DIV/0!</v>
      </c>
      <c r="AA2794" t="e">
        <f t="shared" si="1460"/>
        <v>#DIV/0!</v>
      </c>
      <c r="AB2794" t="str">
        <f t="shared" si="1461"/>
        <v>0.000936004075420066+0.0348744632704941i</v>
      </c>
      <c r="AC2794" t="str">
        <f t="shared" si="1462"/>
        <v>1.00845700061942+0.000184698787007047i</v>
      </c>
      <c r="AD2794" t="str">
        <f t="shared" si="1463"/>
        <v>0.000934488329479462+0.0345818320961751i</v>
      </c>
      <c r="AE2794" t="e">
        <f t="shared" si="1464"/>
        <v>#DIV/0!</v>
      </c>
      <c r="AF2794" t="str">
        <f t="shared" si="1465"/>
        <v>-19.3934499196617-0.531652154373397i</v>
      </c>
      <c r="AG2794" t="e">
        <f t="shared" si="1466"/>
        <v>#DIV/0!</v>
      </c>
      <c r="AH2794" t="e">
        <f t="shared" si="1467"/>
        <v>#DIV/0!</v>
      </c>
      <c r="AI2794" t="e">
        <f t="shared" si="1468"/>
        <v>#DIV/0!</v>
      </c>
      <c r="AJ2794" t="e">
        <f t="shared" si="1469"/>
        <v>#DIV/0!</v>
      </c>
      <c r="AK2794"/>
      <c r="AL2794"/>
      <c r="AM2794"/>
      <c r="AN2794"/>
    </row>
    <row r="2795" spans="1:40" x14ac:dyDescent="0.25">
      <c r="A2795"/>
      <c r="B2795">
        <f t="shared" si="1470"/>
        <v>861000</v>
      </c>
      <c r="C2795" s="186" t="str">
        <f t="shared" si="1438"/>
        <v>-1.32682908013979E-07+0.00366073403729459i</v>
      </c>
      <c r="D2795" s="158" t="str">
        <f t="shared" si="1439"/>
        <v>-7.66666768390231+0.0280656276192585i</v>
      </c>
      <c r="E2795" t="str">
        <f t="shared" si="1440"/>
        <v>7.99772153948561-0.134990713505807i</v>
      </c>
      <c r="F2795" t="str">
        <f t="shared" si="1441"/>
        <v>0.999200866788606+0.0000134775048612487i</v>
      </c>
      <c r="G2795">
        <f t="shared" si="1436"/>
        <v>1</v>
      </c>
      <c r="H2795" t="str">
        <f t="shared" si="1442"/>
        <v>11.7268488559134+0.559103720677365i</v>
      </c>
      <c r="I2795" t="str">
        <f t="shared" si="1443"/>
        <v>3381.13909342601i</v>
      </c>
      <c r="J2795" t="str">
        <f t="shared" si="1437"/>
        <v>-15473.4926839252+739.685037190623i</v>
      </c>
      <c r="K2795" t="str">
        <f t="shared" si="1444"/>
        <v>0.0104217790604956-0.218013497553696i</v>
      </c>
      <c r="L2795" t="str">
        <f t="shared" si="1445"/>
        <v>0.00134697684606735-0.023888298661788i</v>
      </c>
      <c r="M2795" t="str">
        <f t="shared" si="1446"/>
        <v>0.011768755906563-0.241901796215484i</v>
      </c>
      <c r="N2795" t="str">
        <f t="shared" si="1447"/>
        <v>-6.34376821763998i</v>
      </c>
      <c r="O2795" t="str">
        <f t="shared" si="1448"/>
        <v>0.998165416703977-0.0605458577953689i</v>
      </c>
      <c r="P2795" t="str">
        <f t="shared" si="1449"/>
        <v>0.00183458329602304+0.0605458577953689i</v>
      </c>
      <c r="Q2795" t="str">
        <f t="shared" si="1450"/>
        <v>-0.00183458329602304+6.28322235984461i</v>
      </c>
      <c r="R2795" t="str">
        <f t="shared" si="1451"/>
        <v>0.00963602965202341-0.000294794818483622i</v>
      </c>
      <c r="S2795" t="str">
        <f t="shared" si="1452"/>
        <v>0.668878368371899i</v>
      </c>
      <c r="T2795" t="str">
        <f t="shared" si="1453"/>
        <v>0.000197181877191815+0.00644533179122866i</v>
      </c>
      <c r="U2795" t="e">
        <f t="shared" si="1454"/>
        <v>#DIV/0!</v>
      </c>
      <c r="V2795" t="str">
        <f t="shared" si="1455"/>
        <v>1.33333333333333E-06-0.000123232631120322i</v>
      </c>
      <c r="W2795" t="e">
        <f t="shared" si="1456"/>
        <v>#DIV/0!</v>
      </c>
      <c r="X2795" t="e">
        <f t="shared" si="1457"/>
        <v>#DIV/0!</v>
      </c>
      <c r="Y2795" t="str">
        <f t="shared" si="1458"/>
        <v>0.00083+0.86557160791706i</v>
      </c>
      <c r="Z2795" t="e">
        <f t="shared" si="1459"/>
        <v>#DIV/0!</v>
      </c>
      <c r="AA2795" t="e">
        <f t="shared" si="1460"/>
        <v>#DIV/0!</v>
      </c>
      <c r="AB2795" t="str">
        <f t="shared" si="1461"/>
        <v>0.00121587019096253+0.0397434435021362i</v>
      </c>
      <c r="AC2795" t="str">
        <f t="shared" si="1462"/>
        <v>1.00962831965045+0.000173609702304219i</v>
      </c>
      <c r="AD2795" t="str">
        <f t="shared" si="1463"/>
        <v>0.00121104388418755+0.0393642219415237i</v>
      </c>
      <c r="AE2795" t="e">
        <f t="shared" si="1464"/>
        <v>#DIV/0!</v>
      </c>
      <c r="AF2795" t="str">
        <f t="shared" si="1465"/>
        <v>-19.3935165398157-0.531038093058107i</v>
      </c>
      <c r="AG2795" t="e">
        <f t="shared" si="1466"/>
        <v>#DIV/0!</v>
      </c>
      <c r="AH2795" t="e">
        <f t="shared" si="1467"/>
        <v>#DIV/0!</v>
      </c>
      <c r="AI2795" t="e">
        <f t="shared" si="1468"/>
        <v>#DIV/0!</v>
      </c>
      <c r="AJ2795" t="e">
        <f t="shared" si="1469"/>
        <v>#DIV/0!</v>
      </c>
      <c r="AK2795"/>
      <c r="AL2795"/>
      <c r="AM2795"/>
      <c r="AN2795"/>
    </row>
    <row r="2796" spans="1:40" x14ac:dyDescent="0.25">
      <c r="A2796"/>
      <c r="B2796">
        <f t="shared" si="1470"/>
        <v>862000</v>
      </c>
      <c r="C2796" s="186" t="str">
        <f t="shared" si="1438"/>
        <v>-1.32375237606563E-07+0.00365648724607917i</v>
      </c>
      <c r="D2796" s="158" t="str">
        <f t="shared" si="1439"/>
        <v>-7.66666768154351+0.028033068886607i</v>
      </c>
      <c r="E2796" t="str">
        <f t="shared" si="1440"/>
        <v>7.99771624533264-0.135147407683266i</v>
      </c>
      <c r="F2796" t="str">
        <f t="shared" si="1441"/>
        <v>0.999200867316758+0.0000134931492593699i</v>
      </c>
      <c r="G2796">
        <f t="shared" si="1436"/>
        <v>1</v>
      </c>
      <c r="H2796" t="str">
        <f t="shared" si="1442"/>
        <v>11.726915247515+0.558458513522405i</v>
      </c>
      <c r="I2796" t="str">
        <f t="shared" si="1443"/>
        <v>3385.066084243i</v>
      </c>
      <c r="J2796" t="str">
        <f t="shared" si="1437"/>
        <v>-15509.4589534554+740.544137117673i</v>
      </c>
      <c r="K2796" t="str">
        <f t="shared" si="1444"/>
        <v>0.0103976644859876-0.217761700450275i</v>
      </c>
      <c r="L2796" t="str">
        <f t="shared" si="1445"/>
        <v>0.00134386329891055-0.0238607613765954i</v>
      </c>
      <c r="M2796" t="str">
        <f t="shared" si="1446"/>
        <v>0.0117415277848981-0.24162246182687i</v>
      </c>
      <c r="N2796" t="str">
        <f t="shared" si="1447"/>
        <v>-6.35113612497754i</v>
      </c>
      <c r="O2796" t="str">
        <f t="shared" si="1448"/>
        <v>0.997692231359637-0.067898538162682i</v>
      </c>
      <c r="P2796" t="str">
        <f t="shared" si="1449"/>
        <v>0.00230776864036297+0.067898538162682i</v>
      </c>
      <c r="Q2796" t="str">
        <f t="shared" si="1450"/>
        <v>-0.00230776864036297+6.28323758681486i</v>
      </c>
      <c r="R2796" t="str">
        <f t="shared" si="1451"/>
        <v>0.0108061617033112-0.000371258722789611i</v>
      </c>
      <c r="S2796" t="str">
        <f t="shared" si="1452"/>
        <v>0.669655230588358i</v>
      </c>
      <c r="T2796" t="str">
        <f t="shared" si="1453"/>
        <v>0.000248615345617616+0.00723640270720595i</v>
      </c>
      <c r="U2796" t="e">
        <f t="shared" si="1454"/>
        <v>#DIV/0!</v>
      </c>
      <c r="V2796" t="str">
        <f t="shared" si="1455"/>
        <v>1.33333333333333E-06-0.000123089669831319i</v>
      </c>
      <c r="W2796" t="e">
        <f t="shared" si="1456"/>
        <v>#DIV/0!</v>
      </c>
      <c r="X2796" t="e">
        <f t="shared" si="1457"/>
        <v>#DIV/0!</v>
      </c>
      <c r="Y2796" t="str">
        <f t="shared" si="1458"/>
        <v>0.00083+0.866576917566208i</v>
      </c>
      <c r="Z2796" t="e">
        <f t="shared" si="1459"/>
        <v>#DIV/0!</v>
      </c>
      <c r="AA2796" t="e">
        <f t="shared" si="1460"/>
        <v>#DIV/0!</v>
      </c>
      <c r="AB2796" t="str">
        <f t="shared" si="1461"/>
        <v>0.00153302114807564+0.0446213742702795i</v>
      </c>
      <c r="AC2796" t="str">
        <f t="shared" si="1462"/>
        <v>1.01079952631169+0.000153510761964133i</v>
      </c>
      <c r="AD2796" t="str">
        <f t="shared" si="1463"/>
        <v>0.00152334636963047+0.0441444017915558i</v>
      </c>
      <c r="AE2796" t="e">
        <f t="shared" si="1464"/>
        <v>#DIV/0!</v>
      </c>
      <c r="AF2796" t="str">
        <f t="shared" si="1465"/>
        <v>-19.3935829290585-0.530425444635798i</v>
      </c>
      <c r="AG2796" t="e">
        <f t="shared" si="1466"/>
        <v>#DIV/0!</v>
      </c>
      <c r="AH2796" t="e">
        <f t="shared" si="1467"/>
        <v>#DIV/0!</v>
      </c>
      <c r="AI2796" t="e">
        <f t="shared" si="1468"/>
        <v>#DIV/0!</v>
      </c>
      <c r="AJ2796" t="e">
        <f t="shared" si="1469"/>
        <v>#DIV/0!</v>
      </c>
      <c r="AK2796"/>
      <c r="AL2796"/>
      <c r="AM2796"/>
      <c r="AN2796"/>
    </row>
    <row r="2797" spans="1:40" x14ac:dyDescent="0.25">
      <c r="A2797"/>
      <c r="B2797">
        <f t="shared" si="1470"/>
        <v>863000</v>
      </c>
      <c r="C2797" s="186" t="str">
        <f t="shared" si="1438"/>
        <v>-1.32068636117279E-07+0.00365225029679005i</v>
      </c>
      <c r="D2797" s="158" t="str">
        <f t="shared" si="1439"/>
        <v>-7.66666767919291+0.0280005856087237i</v>
      </c>
      <c r="E2797" t="str">
        <f t="shared" si="1440"/>
        <v>7.99771094504142-0.135304101549312i</v>
      </c>
      <c r="F2797" t="str">
        <f t="shared" si="1441"/>
        <v>0.999200867845518+0.0000135087936264491i</v>
      </c>
      <c r="G2797">
        <f t="shared" si="1436"/>
        <v>1</v>
      </c>
      <c r="H2797" t="str">
        <f t="shared" si="1442"/>
        <v>11.7269814092623+0.557814789858199i</v>
      </c>
      <c r="I2797" t="str">
        <f t="shared" si="1443"/>
        <v>3388.99307505999i</v>
      </c>
      <c r="J2797" t="str">
        <f t="shared" si="1437"/>
        <v>-15545.4669714123+741.403237044724i</v>
      </c>
      <c r="K2797" t="str">
        <f t="shared" si="1444"/>
        <v>0.0103736334517787-0.217510483014569i</v>
      </c>
      <c r="L2797" t="str">
        <f t="shared" si="1445"/>
        <v>0.00134076052340967-0.0238332873030133i</v>
      </c>
      <c r="M2797" t="str">
        <f t="shared" si="1446"/>
        <v>0.0117143939751884-0.241343770317582i</v>
      </c>
      <c r="N2797" t="str">
        <f t="shared" si="1447"/>
        <v>-6.3585040323151i</v>
      </c>
      <c r="O2797" t="str">
        <f t="shared" si="1448"/>
        <v>0.99716488548144-0.0752475326026526i</v>
      </c>
      <c r="P2797" t="str">
        <f t="shared" si="1449"/>
        <v>0.00283511451856+0.0752475326026526i</v>
      </c>
      <c r="Q2797" t="str">
        <f t="shared" si="1450"/>
        <v>-0.00283511451856+6.28325649971245i</v>
      </c>
      <c r="R2797" t="str">
        <f t="shared" si="1451"/>
        <v>0.0119756750394069-0.000456621009959578i</v>
      </c>
      <c r="S2797" t="str">
        <f t="shared" si="1452"/>
        <v>0.670432092804818i</v>
      </c>
      <c r="T2797" t="str">
        <f t="shared" si="1453"/>
        <v>0.00030613337932585+0.00802887687941999i</v>
      </c>
      <c r="U2797" t="e">
        <f t="shared" si="1454"/>
        <v>#DIV/0!</v>
      </c>
      <c r="V2797" t="str">
        <f t="shared" si="1455"/>
        <v>1.33333333333333E-06-0.000122947039854689i</v>
      </c>
      <c r="W2797" t="e">
        <f t="shared" si="1456"/>
        <v>#DIV/0!</v>
      </c>
      <c r="X2797" t="e">
        <f t="shared" si="1457"/>
        <v>#DIV/0!</v>
      </c>
      <c r="Y2797" t="str">
        <f t="shared" si="1458"/>
        <v>0.00083+0.867582227215357i</v>
      </c>
      <c r="Z2797" t="e">
        <f t="shared" si="1459"/>
        <v>#DIV/0!</v>
      </c>
      <c r="AA2797" t="e">
        <f t="shared" si="1460"/>
        <v>#DIV/0!</v>
      </c>
      <c r="AB2797" t="str">
        <f t="shared" si="1461"/>
        <v>0.0018876909768885+0.0495079578489795i</v>
      </c>
      <c r="AC2797" t="str">
        <f t="shared" si="1462"/>
        <v>1.0119705503638+0.000124373265593217i</v>
      </c>
      <c r="AD2797" t="str">
        <f t="shared" si="1463"/>
        <v>0.00187137419920253+0.0489221006305582i</v>
      </c>
      <c r="AE2797" t="e">
        <f t="shared" si="1464"/>
        <v>#DIV/0!</v>
      </c>
      <c r="AF2797" t="str">
        <f t="shared" si="1465"/>
        <v>-19.3936490884552-0.529814204249475i</v>
      </c>
      <c r="AG2797" t="e">
        <f t="shared" si="1466"/>
        <v>#DIV/0!</v>
      </c>
      <c r="AH2797" t="e">
        <f t="shared" si="1467"/>
        <v>#DIV/0!</v>
      </c>
      <c r="AI2797" t="e">
        <f t="shared" si="1468"/>
        <v>#DIV/0!</v>
      </c>
      <c r="AJ2797" t="e">
        <f t="shared" si="1469"/>
        <v>#DIV/0!</v>
      </c>
      <c r="AK2797"/>
      <c r="AL2797"/>
      <c r="AM2797"/>
      <c r="AN2797"/>
    </row>
    <row r="2798" spans="1:40" x14ac:dyDescent="0.25">
      <c r="A2798"/>
      <c r="B2798">
        <f t="shared" si="1470"/>
        <v>864000</v>
      </c>
      <c r="C2798" s="186" t="str">
        <f t="shared" si="1438"/>
        <v>-1.31763098600296E-07+0.00364802315525387i</v>
      </c>
      <c r="D2798" s="158" t="str">
        <f t="shared" si="1439"/>
        <v>-7.66666767685044+0.027968177523613i</v>
      </c>
      <c r="E2798" t="str">
        <f t="shared" si="1440"/>
        <v>7.99770563861197-0.135460795103582i</v>
      </c>
      <c r="F2798" t="str">
        <f t="shared" si="1441"/>
        <v>0.999200868374887+0.0000135244379624501i</v>
      </c>
      <c r="G2798">
        <f t="shared" si="1436"/>
        <v>1</v>
      </c>
      <c r="H2798" t="str">
        <f t="shared" si="1442"/>
        <v>11.7270473422142+0.557172544587911i</v>
      </c>
      <c r="I2798" t="str">
        <f t="shared" si="1443"/>
        <v>3392.92006587698i</v>
      </c>
      <c r="J2798" t="str">
        <f t="shared" si="1437"/>
        <v>-15581.5167377957+742.262336971774i</v>
      </c>
      <c r="K2798" t="str">
        <f t="shared" si="1444"/>
        <v>0.0103496855727104-0.217259843251676i</v>
      </c>
      <c r="L2798" t="str">
        <f t="shared" si="1445"/>
        <v>0.00133766846998668-0.023805876224343i</v>
      </c>
      <c r="M2798" t="str">
        <f t="shared" si="1446"/>
        <v>0.0116873540426971-0.241065719476019i</v>
      </c>
      <c r="N2798" t="str">
        <f t="shared" si="1447"/>
        <v>-6.36587193965266i</v>
      </c>
      <c r="O2798" t="str">
        <f t="shared" si="1448"/>
        <v>0.996583407696785-0.0825924421691431i</v>
      </c>
      <c r="P2798" t="str">
        <f t="shared" si="1449"/>
        <v>0.003416592303215+0.0825924421691431i</v>
      </c>
      <c r="Q2798" t="str">
        <f t="shared" si="1450"/>
        <v>-0.003416592303215+6.28327949748352i</v>
      </c>
      <c r="R2798" t="str">
        <f t="shared" si="1451"/>
        <v>0.0131444988207397-0.00055090684699i</v>
      </c>
      <c r="S2798" t="str">
        <f t="shared" si="1452"/>
        <v>0.671208955021279i</v>
      </c>
      <c r="T2798" t="str">
        <f t="shared" si="1453"/>
        <v>0.000369773609082226+0.00882270531774713i</v>
      </c>
      <c r="U2798" t="e">
        <f t="shared" si="1454"/>
        <v>#DIV/0!</v>
      </c>
      <c r="V2798" t="str">
        <f t="shared" si="1455"/>
        <v>1.33333333333333E-06-0.000122804740040043i</v>
      </c>
      <c r="W2798" t="e">
        <f t="shared" si="1456"/>
        <v>#DIV/0!</v>
      </c>
      <c r="X2798" t="e">
        <f t="shared" si="1457"/>
        <v>#DIV/0!</v>
      </c>
      <c r="Y2798" t="str">
        <f t="shared" si="1458"/>
        <v>0.00083+0.868587536864506i</v>
      </c>
      <c r="Z2798" t="e">
        <f t="shared" si="1459"/>
        <v>#DIV/0!</v>
      </c>
      <c r="AA2798" t="e">
        <f t="shared" si="1460"/>
        <v>#DIV/0!</v>
      </c>
      <c r="AB2798" t="str">
        <f t="shared" si="1461"/>
        <v>0.00228011171762175+0.054402892153522i</v>
      </c>
      <c r="AC2798" t="str">
        <f t="shared" si="1462"/>
        <v>1.01314132081147+0.0000861690898506911i</v>
      </c>
      <c r="AD2798" t="str">
        <f t="shared" si="1463"/>
        <v>0.00225510370213705+0.0536970477027972i</v>
      </c>
      <c r="AE2798" t="e">
        <f t="shared" si="1464"/>
        <v>#DIV/0!</v>
      </c>
      <c r="AF2798" t="str">
        <f t="shared" si="1465"/>
        <v>-19.3937150190646-0.529204367064298i</v>
      </c>
      <c r="AG2798" t="e">
        <f t="shared" si="1466"/>
        <v>#DIV/0!</v>
      </c>
      <c r="AH2798" t="e">
        <f t="shared" si="1467"/>
        <v>#DIV/0!</v>
      </c>
      <c r="AI2798" t="e">
        <f t="shared" si="1468"/>
        <v>#DIV/0!</v>
      </c>
      <c r="AJ2798" t="e">
        <f t="shared" si="1469"/>
        <v>#DIV/0!</v>
      </c>
      <c r="AK2798"/>
      <c r="AL2798"/>
      <c r="AM2798"/>
      <c r="AN2798"/>
    </row>
    <row r="2799" spans="1:40" x14ac:dyDescent="0.25">
      <c r="A2799"/>
      <c r="B2799">
        <f t="shared" si="1470"/>
        <v>865000</v>
      </c>
      <c r="C2799" s="186" t="str">
        <f t="shared" si="1438"/>
        <v>-1.31458620138359E-07+0.00364380578745532i</v>
      </c>
      <c r="D2799" s="158" t="str">
        <f t="shared" si="1439"/>
        <v>-7.66666767451609+0.0279358443704908i</v>
      </c>
      <c r="E2799" t="str">
        <f t="shared" si="1440"/>
        <v>7.99770032604431-0.135617488345717i</v>
      </c>
      <c r="F2799" t="str">
        <f t="shared" si="1441"/>
        <v>0.999200868904875+0.0000135400822673374i</v>
      </c>
      <c r="G2799">
        <f t="shared" si="1436"/>
        <v>1</v>
      </c>
      <c r="H2799" t="str">
        <f t="shared" si="1442"/>
        <v>11.7271130474234+0.55653177263798i</v>
      </c>
      <c r="I2799" t="str">
        <f t="shared" si="1443"/>
        <v>3396.84705669396i</v>
      </c>
      <c r="J2799" t="str">
        <f t="shared" si="1437"/>
        <v>-15617.6082526058+743.121436898825i</v>
      </c>
      <c r="K2799" t="str">
        <f t="shared" si="1444"/>
        <v>0.0103258204658395-0.217009779175806i</v>
      </c>
      <c r="L2799" t="str">
        <f t="shared" si="1445"/>
        <v>0.00133458708934811-0.0237785279248715i</v>
      </c>
      <c r="M2799" t="str">
        <f t="shared" si="1446"/>
        <v>0.0116604075551876-0.240788307100678i</v>
      </c>
      <c r="N2799" t="str">
        <f t="shared" si="1447"/>
        <v>-6.37323984699022i</v>
      </c>
      <c r="O2799" t="str">
        <f t="shared" si="1448"/>
        <v>0.995947829571667-0.0899328681377666i</v>
      </c>
      <c r="P2799" t="str">
        <f t="shared" si="1449"/>
        <v>0.00405217042833295+0.0899328681377666i</v>
      </c>
      <c r="Q2799" t="str">
        <f t="shared" si="1450"/>
        <v>-0.00405217042833295+6.28330697885245i</v>
      </c>
      <c r="R2799" t="str">
        <f t="shared" si="1451"/>
        <v>0.0143125614824316-0.000654140786143225i</v>
      </c>
      <c r="S2799" t="str">
        <f t="shared" si="1452"/>
        <v>0.671985817237738i</v>
      </c>
      <c r="T2799" t="str">
        <f t="shared" si="1453"/>
        <v>0.000439573330764991+0.00961783832453717i</v>
      </c>
      <c r="U2799" t="e">
        <f t="shared" si="1454"/>
        <v>#DIV/0!</v>
      </c>
      <c r="V2799" t="str">
        <f t="shared" si="1455"/>
        <v>1.33333333333333E-06-0.000122662769242309i</v>
      </c>
      <c r="W2799" t="e">
        <f t="shared" si="1456"/>
        <v>#DIV/0!</v>
      </c>
      <c r="X2799" t="e">
        <f t="shared" si="1457"/>
        <v>#DIV/0!</v>
      </c>
      <c r="Y2799" t="str">
        <f t="shared" si="1458"/>
        <v>0.00083+0.869592846513655i</v>
      </c>
      <c r="Z2799" t="e">
        <f t="shared" si="1459"/>
        <v>#DIV/0!</v>
      </c>
      <c r="AA2799" t="e">
        <f t="shared" si="1460"/>
        <v>#DIV/0!</v>
      </c>
      <c r="AB2799" t="str">
        <f t="shared" si="1461"/>
        <v>0.00271051334550055+0.0593058707364166i</v>
      </c>
      <c r="AC2799" t="str">
        <f t="shared" si="1462"/>
        <v>1.01431176590605+0.0000388707033650188i</v>
      </c>
      <c r="AD2799" t="str">
        <f t="shared" si="1463"/>
        <v>0.00267450912704787+0.0584689725287667i</v>
      </c>
      <c r="AE2799" t="e">
        <f t="shared" si="1464"/>
        <v>#DIV/0!</v>
      </c>
      <c r="AF2799" t="str">
        <f t="shared" si="1465"/>
        <v>-19.3937807219395-0.528595928267489i</v>
      </c>
      <c r="AG2799" t="e">
        <f t="shared" si="1466"/>
        <v>#DIV/0!</v>
      </c>
      <c r="AH2799" t="e">
        <f t="shared" si="1467"/>
        <v>#DIV/0!</v>
      </c>
      <c r="AI2799" t="e">
        <f t="shared" si="1468"/>
        <v>#DIV/0!</v>
      </c>
      <c r="AJ2799" t="e">
        <f t="shared" si="1469"/>
        <v>#DIV/0!</v>
      </c>
      <c r="AK2799"/>
      <c r="AL2799"/>
      <c r="AM2799"/>
      <c r="AN2799"/>
    </row>
    <row r="2800" spans="1:40" x14ac:dyDescent="0.25">
      <c r="A2800"/>
      <c r="B2800">
        <f t="shared" si="1470"/>
        <v>866000</v>
      </c>
      <c r="C2800" s="186" t="str">
        <f t="shared" si="1438"/>
        <v>-1.31155195842582E-07+0.00363959815953617i</v>
      </c>
      <c r="D2800" s="158" t="str">
        <f t="shared" si="1439"/>
        <v>-7.66666767218987+0.0279035858897773i</v>
      </c>
      <c r="E2800" t="str">
        <f t="shared" si="1440"/>
        <v>7.99769500733848-0.135774181275356i</v>
      </c>
      <c r="F2800" t="str">
        <f t="shared" si="1441"/>
        <v>0.999200869435471+0.0000135557265410747i</v>
      </c>
      <c r="G2800">
        <f t="shared" si="1436"/>
        <v>1</v>
      </c>
      <c r="H2800" t="str">
        <f t="shared" si="1442"/>
        <v>11.7271785259367+0.555892468957961i</v>
      </c>
      <c r="I2800" t="str">
        <f t="shared" si="1443"/>
        <v>3400.77404751095i</v>
      </c>
      <c r="J2800" t="str">
        <f t="shared" si="1437"/>
        <v>-15653.7415158424+743.980536825875i</v>
      </c>
      <c r="K2800" t="str">
        <f t="shared" si="1444"/>
        <v>0.0103020377504236-0.216760288810249i</v>
      </c>
      <c r="L2800" t="str">
        <f t="shared" si="1445"/>
        <v>0.00133151633248321-0.0237512421898665i</v>
      </c>
      <c r="M2800" t="str">
        <f t="shared" si="1446"/>
        <v>0.0116335540829068-0.240511531000115i</v>
      </c>
      <c r="N2800" t="str">
        <f t="shared" si="1447"/>
        <v>-6.38060775432779i</v>
      </c>
      <c r="O2800" t="str">
        <f t="shared" si="1448"/>
        <v>0.995258185608961-0.0972684120275417i</v>
      </c>
      <c r="P2800" t="str">
        <f t="shared" si="1449"/>
        <v>0.00474181439103905+0.0972684120275417i</v>
      </c>
      <c r="Q2800" t="str">
        <f t="shared" si="1450"/>
        <v>-0.00474181439103905+6.28333934230025i</v>
      </c>
      <c r="R2800" t="str">
        <f t="shared" si="1451"/>
        <v>0.0154797907378158-0.000766346750224556i</v>
      </c>
      <c r="S2800" t="str">
        <f t="shared" si="1452"/>
        <v>0.672762679454197i</v>
      </c>
      <c r="T2800" t="str">
        <f t="shared" si="1453"/>
        <v>0.000515569493072088+0.0104142254941632i</v>
      </c>
      <c r="U2800" t="e">
        <f t="shared" si="1454"/>
        <v>#DIV/0!</v>
      </c>
      <c r="V2800" t="str">
        <f t="shared" si="1455"/>
        <v>1.33333333333333E-06-0.000122521126321705i</v>
      </c>
      <c r="W2800" t="e">
        <f t="shared" si="1456"/>
        <v>#DIV/0!</v>
      </c>
      <c r="X2800" t="e">
        <f t="shared" si="1457"/>
        <v>#DIV/0!</v>
      </c>
      <c r="Y2800" t="str">
        <f t="shared" si="1458"/>
        <v>0.00083+0.870598156162803i</v>
      </c>
      <c r="Z2800" t="e">
        <f t="shared" si="1459"/>
        <v>#DIV/0!</v>
      </c>
      <c r="AA2800" t="e">
        <f t="shared" si="1460"/>
        <v>#DIV/0!</v>
      </c>
      <c r="AB2800" t="str">
        <f t="shared" si="1461"/>
        <v>0.00317912369495403+0.0642165827846205i</v>
      </c>
      <c r="AC2800" t="str">
        <f t="shared" si="1462"/>
        <v>1.01548181314857-0.000017548818267792i</v>
      </c>
      <c r="AD2800" t="str">
        <f t="shared" si="1463"/>
        <v>0.00312956264560163+0.0632376049213906i</v>
      </c>
      <c r="AE2800" t="e">
        <f t="shared" si="1464"/>
        <v>#DIV/0!</v>
      </c>
      <c r="AF2800" t="str">
        <f t="shared" si="1465"/>
        <v>-19.3938461981266-0.527988883068184i</v>
      </c>
      <c r="AG2800" t="e">
        <f t="shared" si="1466"/>
        <v>#DIV/0!</v>
      </c>
      <c r="AH2800" t="e">
        <f t="shared" si="1467"/>
        <v>#DIV/0!</v>
      </c>
      <c r="AI2800" t="e">
        <f t="shared" si="1468"/>
        <v>#DIV/0!</v>
      </c>
      <c r="AJ2800" t="e">
        <f t="shared" si="1469"/>
        <v>#DIV/0!</v>
      </c>
      <c r="AK2800"/>
      <c r="AL2800"/>
      <c r="AM2800"/>
      <c r="AN2800"/>
    </row>
    <row r="2801" spans="1:40" x14ac:dyDescent="0.25">
      <c r="A2801"/>
      <c r="B2801">
        <f t="shared" si="1470"/>
        <v>867000</v>
      </c>
      <c r="C2801" s="186" t="str">
        <f t="shared" si="1438"/>
        <v>-1.30852820852259E-07+0.00363540023779442i</v>
      </c>
      <c r="D2801" s="158" t="str">
        <f t="shared" si="1439"/>
        <v>-7.66666766987162+0.0278714018230906i</v>
      </c>
      <c r="E2801" t="str">
        <f t="shared" si="1440"/>
        <v>7.99768968249449-0.135930873892139i</v>
      </c>
      <c r="F2801" t="str">
        <f t="shared" si="1441"/>
        <v>0.999200869966676+0.0000135713707836262i</v>
      </c>
      <c r="G2801">
        <f t="shared" si="1436"/>
        <v>1</v>
      </c>
      <c r="H2801" t="str">
        <f t="shared" si="1442"/>
        <v>11.7272437787949+0.555254628520398i</v>
      </c>
      <c r="I2801" t="str">
        <f t="shared" si="1443"/>
        <v>3404.70103832794i</v>
      </c>
      <c r="J2801" t="str">
        <f t="shared" si="1437"/>
        <v>-15689.9165275057+744.839636752927i</v>
      </c>
      <c r="K2801" t="str">
        <f t="shared" si="1444"/>
        <v>0.0102783370479046-0.216511370187308i</v>
      </c>
      <c r="L2801" t="str">
        <f t="shared" si="1445"/>
        <v>0.00132845615066189-0.0237240188055707i</v>
      </c>
      <c r="M2801" t="str">
        <f t="shared" si="1446"/>
        <v>0.0116067931985665-0.240235388992879i</v>
      </c>
      <c r="N2801" t="str">
        <f t="shared" si="1447"/>
        <v>-6.38797566166535i</v>
      </c>
      <c r="O2801" t="str">
        <f t="shared" si="1448"/>
        <v>0.99451451324655-0.104598675622485i</v>
      </c>
      <c r="P2801" t="str">
        <f t="shared" si="1449"/>
        <v>0.00548548675344995+0.104598675622485i</v>
      </c>
      <c r="Q2801" t="str">
        <f t="shared" si="1450"/>
        <v>-0.00548548675344995+6.28337698604286i</v>
      </c>
      <c r="R2801" t="str">
        <f t="shared" si="1451"/>
        <v>0.0166461135822222-0.000887548017791911i</v>
      </c>
      <c r="S2801" t="str">
        <f t="shared" si="1452"/>
        <v>0.673539541670658i</v>
      </c>
      <c r="T2801" t="str">
        <f t="shared" si="1453"/>
        <v>0.000597798685114265+0.0112118157127677i</v>
      </c>
      <c r="U2801" t="e">
        <f t="shared" si="1454"/>
        <v>#DIV/0!</v>
      </c>
      <c r="V2801" t="str">
        <f t="shared" si="1455"/>
        <v>1.33333333333333E-06-0.00012237981014371i</v>
      </c>
      <c r="W2801" t="e">
        <f t="shared" si="1456"/>
        <v>#DIV/0!</v>
      </c>
      <c r="X2801" t="e">
        <f t="shared" si="1457"/>
        <v>#DIV/0!</v>
      </c>
      <c r="Y2801" t="str">
        <f t="shared" si="1458"/>
        <v>0.00083+0.871603465811952i</v>
      </c>
      <c r="Z2801" t="e">
        <f t="shared" si="1459"/>
        <v>#DIV/0!</v>
      </c>
      <c r="AA2801" t="e">
        <f t="shared" si="1460"/>
        <v>#DIV/0!</v>
      </c>
      <c r="AB2801" t="str">
        <f t="shared" si="1461"/>
        <v>0.00368616838311144+0.0691347131179732i</v>
      </c>
      <c r="AC2801" t="str">
        <f t="shared" si="1462"/>
        <v>1.01665138929293-0.000083115777407491i</v>
      </c>
      <c r="AD2801" t="str">
        <f t="shared" si="1463"/>
        <v>0.00362023435631422+0.0680026750021448i</v>
      </c>
      <c r="AE2801" t="e">
        <f t="shared" si="1464"/>
        <v>#DIV/0!</v>
      </c>
      <c r="AF2801" t="str">
        <f t="shared" si="1465"/>
        <v>-19.3939114486665-0.527383226697307i</v>
      </c>
      <c r="AG2801" t="e">
        <f t="shared" si="1466"/>
        <v>#DIV/0!</v>
      </c>
      <c r="AH2801" t="e">
        <f t="shared" si="1467"/>
        <v>#DIV/0!</v>
      </c>
      <c r="AI2801" t="e">
        <f t="shared" si="1468"/>
        <v>#DIV/0!</v>
      </c>
      <c r="AJ2801" t="e">
        <f t="shared" si="1469"/>
        <v>#DIV/0!</v>
      </c>
      <c r="AK2801"/>
      <c r="AL2801"/>
      <c r="AM2801"/>
      <c r="AN2801"/>
    </row>
    <row r="2802" spans="1:40" x14ac:dyDescent="0.25">
      <c r="A2802"/>
      <c r="B2802">
        <f t="shared" si="1470"/>
        <v>868000</v>
      </c>
      <c r="C2802" s="186" t="str">
        <f t="shared" si="1438"/>
        <v>-1.30551490334668E-07+0.00363121198868336i</v>
      </c>
      <c r="D2802" s="158" t="str">
        <f t="shared" si="1439"/>
        <v>-7.66666766756143+0.0278392919132391i</v>
      </c>
      <c r="E2802" t="str">
        <f t="shared" si="1440"/>
        <v>7.99768435151238-0.136087566195704i</v>
      </c>
      <c r="F2802" t="str">
        <f t="shared" si="1441"/>
        <v>0.999200870498498+0.0000135870149949561i</v>
      </c>
      <c r="G2802">
        <f t="shared" si="1436"/>
        <v>1</v>
      </c>
      <c r="H2802" t="str">
        <f t="shared" si="1442"/>
        <v>11.7273088070328+0.554618246320715i</v>
      </c>
      <c r="I2802" t="str">
        <f t="shared" si="1443"/>
        <v>3408.62802914493i</v>
      </c>
      <c r="J2802" t="str">
        <f t="shared" si="1437"/>
        <v>-15726.1332875956+745.698736679977i</v>
      </c>
      <c r="K2802" t="str">
        <f t="shared" si="1444"/>
        <v>0.0102547179818954-0.216263021348257i</v>
      </c>
      <c r="L2802" t="str">
        <f t="shared" si="1445"/>
        <v>0.00132540649543285-0.0236968575591961i</v>
      </c>
      <c r="M2802" t="str">
        <f t="shared" si="1446"/>
        <v>0.0115801244773283-0.239959878907453i</v>
      </c>
      <c r="N2802" t="str">
        <f t="shared" si="1447"/>
        <v>-6.39534356900291i</v>
      </c>
      <c r="O2802" t="str">
        <f t="shared" si="1448"/>
        <v>0.993716852855293-0.111923260993289i</v>
      </c>
      <c r="P2802" t="str">
        <f t="shared" si="1449"/>
        <v>0.00628314714470701+0.111923260993289i</v>
      </c>
      <c r="Q2802" t="str">
        <f t="shared" si="1450"/>
        <v>-0.00628314714470701+6.28342030800962i</v>
      </c>
      <c r="R2802" t="str">
        <f t="shared" si="1451"/>
        <v>0.017811456297058-0.00101776720830389i</v>
      </c>
      <c r="S2802" t="str">
        <f t="shared" si="1452"/>
        <v>0.674316403887118i</v>
      </c>
      <c r="T2802" t="str">
        <f t="shared" si="1453"/>
        <v>0.00068629712389771+0.0120105571582247i</v>
      </c>
      <c r="U2802" t="e">
        <f t="shared" si="1454"/>
        <v>#DIV/0!</v>
      </c>
      <c r="V2802" t="str">
        <f t="shared" si="1455"/>
        <v>1.33333333333333E-06-0.000122238819579029i</v>
      </c>
      <c r="W2802" t="e">
        <f t="shared" si="1456"/>
        <v>#DIV/0!</v>
      </c>
      <c r="X2802" t="e">
        <f t="shared" si="1457"/>
        <v>#DIV/0!</v>
      </c>
      <c r="Y2802" t="str">
        <f t="shared" si="1458"/>
        <v>0.00083+0.872608775461101i</v>
      </c>
      <c r="Z2802" t="e">
        <f t="shared" si="1459"/>
        <v>#DIV/0!</v>
      </c>
      <c r="AA2802" t="e">
        <f t="shared" si="1460"/>
        <v>#DIV/0!</v>
      </c>
      <c r="AB2802" t="str">
        <f t="shared" si="1461"/>
        <v>0.00423187073261711+0.0740599421889631i</v>
      </c>
      <c r="AC2802" t="str">
        <f t="shared" si="1462"/>
        <v>1.01782042034941-0.000157855839218865i</v>
      </c>
      <c r="AD2802" t="str">
        <f t="shared" si="1463"/>
        <v>0.00414649228847515+0.0727639132171849i</v>
      </c>
      <c r="AE2802" t="e">
        <f t="shared" si="1464"/>
        <v>#DIV/0!</v>
      </c>
      <c r="AF2802" t="str">
        <f t="shared" si="1465"/>
        <v>-19.3939764745942-0.526778954407476i</v>
      </c>
      <c r="AG2802" t="e">
        <f t="shared" si="1466"/>
        <v>#DIV/0!</v>
      </c>
      <c r="AH2802" t="e">
        <f t="shared" si="1467"/>
        <v>#DIV/0!</v>
      </c>
      <c r="AI2802" t="e">
        <f t="shared" si="1468"/>
        <v>#DIV/0!</v>
      </c>
      <c r="AJ2802" t="e">
        <f t="shared" si="1469"/>
        <v>#DIV/0!</v>
      </c>
      <c r="AK2802"/>
      <c r="AL2802"/>
      <c r="AM2802"/>
      <c r="AN2802"/>
    </row>
    <row r="2803" spans="1:40" x14ac:dyDescent="0.25">
      <c r="A2803"/>
      <c r="B2803">
        <f t="shared" si="1470"/>
        <v>869000</v>
      </c>
      <c r="C2803" s="186" t="str">
        <f t="shared" si="1438"/>
        <v>-1.30251199484877E-07+0.00362703337881074i</v>
      </c>
      <c r="D2803" s="158" t="str">
        <f t="shared" si="1439"/>
        <v>-7.6666676652592+0.0278072559042157i</v>
      </c>
      <c r="E2803" t="str">
        <f t="shared" si="1440"/>
        <v>7.99767901439215-0.136244258185691i</v>
      </c>
      <c r="F2803" t="str">
        <f t="shared" si="1441"/>
        <v>0.99920087103093+0.0000136026591750281i</v>
      </c>
      <c r="G2803">
        <f t="shared" si="1436"/>
        <v>1</v>
      </c>
      <c r="H2803" t="str">
        <f t="shared" si="1442"/>
        <v>11.7273736116793+0.553983317377062i</v>
      </c>
      <c r="I2803" t="str">
        <f t="shared" si="1443"/>
        <v>3412.55501996191i</v>
      </c>
      <c r="J2803" t="str">
        <f t="shared" si="1437"/>
        <v>-15762.3917961122+746.557836607028i</v>
      </c>
      <c r="K2803" t="str">
        <f t="shared" si="1444"/>
        <v>0.0102311801781634-0.216015240343283i</v>
      </c>
      <c r="L2803" t="str">
        <f t="shared" si="1445"/>
        <v>0.00132236731862172-0.023669758238919i</v>
      </c>
      <c r="M2803" t="str">
        <f t="shared" si="1446"/>
        <v>0.0115535474967851-0.239684998582202i</v>
      </c>
      <c r="N2803" t="str">
        <f t="shared" si="1447"/>
        <v>-6.40271147634047i</v>
      </c>
      <c r="O2803" t="str">
        <f t="shared" si="1448"/>
        <v>0.992865247736833-0.119241770518881i</v>
      </c>
      <c r="P2803" t="str">
        <f t="shared" si="1449"/>
        <v>0.00713475226316695+0.119241770518881i</v>
      </c>
      <c r="Q2803" t="str">
        <f t="shared" si="1450"/>
        <v>-0.00713475226316695+6.28346970582159i</v>
      </c>
      <c r="R2803" t="str">
        <f t="shared" si="1451"/>
        <v>0.0189757444541562-0.00115702626721042i</v>
      </c>
      <c r="S2803" t="str">
        <f t="shared" si="1452"/>
        <v>0.675093266103577i</v>
      </c>
      <c r="T2803" t="str">
        <f t="shared" si="1453"/>
        <v>0.000781100641698712+0.0128103973003031i</v>
      </c>
      <c r="U2803" t="e">
        <f t="shared" si="1454"/>
        <v>#DIV/0!</v>
      </c>
      <c r="V2803" t="str">
        <f t="shared" si="1455"/>
        <v>1.33333333333333E-06-0.000122098153503564i</v>
      </c>
      <c r="W2803" t="e">
        <f t="shared" si="1456"/>
        <v>#DIV/0!</v>
      </c>
      <c r="X2803" t="e">
        <f t="shared" si="1457"/>
        <v>#DIV/0!</v>
      </c>
      <c r="Y2803" t="str">
        <f t="shared" si="1458"/>
        <v>0.00083+0.87361408511025i</v>
      </c>
      <c r="Z2803" t="e">
        <f t="shared" si="1459"/>
        <v>#DIV/0!</v>
      </c>
      <c r="AA2803" t="e">
        <f t="shared" si="1460"/>
        <v>#DIV/0!</v>
      </c>
      <c r="AB2803" t="str">
        <f t="shared" si="1461"/>
        <v>0.00481645169377965+0.0789919460837345i</v>
      </c>
      <c r="AC2803" t="str">
        <f t="shared" si="1462"/>
        <v>1.0189888315885-0.000241794016452906i</v>
      </c>
      <c r="AD2803" t="str">
        <f t="shared" si="1463"/>
        <v>0.00470830240619608+0.0775210503533604i</v>
      </c>
      <c r="AE2803" t="e">
        <f t="shared" si="1464"/>
        <v>#DIV/0!</v>
      </c>
      <c r="AF2803" t="str">
        <f t="shared" si="1465"/>
        <v>-19.3940412769385-0.526176061472846i</v>
      </c>
      <c r="AG2803" t="e">
        <f t="shared" si="1466"/>
        <v>#DIV/0!</v>
      </c>
      <c r="AH2803" t="e">
        <f t="shared" si="1467"/>
        <v>#DIV/0!</v>
      </c>
      <c r="AI2803" t="e">
        <f t="shared" si="1468"/>
        <v>#DIV/0!</v>
      </c>
      <c r="AJ2803" t="e">
        <f t="shared" si="1469"/>
        <v>#DIV/0!</v>
      </c>
      <c r="AK2803"/>
      <c r="AL2803"/>
      <c r="AM2803"/>
      <c r="AN2803"/>
    </row>
    <row r="2804" spans="1:40" x14ac:dyDescent="0.25">
      <c r="A2804"/>
      <c r="B2804">
        <f t="shared" si="1470"/>
        <v>870000</v>
      </c>
      <c r="C2804" s="186" t="str">
        <f t="shared" si="1438"/>
        <v>-1.29951943525553E-07+0.00362286437493778i</v>
      </c>
      <c r="D2804" s="158" t="str">
        <f t="shared" si="1439"/>
        <v>-7.66666766296488+0.0277752935411897i</v>
      </c>
      <c r="E2804" t="str">
        <f t="shared" si="1440"/>
        <v>7.99767367113385-0.13640094986174i</v>
      </c>
      <c r="F2804" t="str">
        <f t="shared" si="1441"/>
        <v>0.99920087156398+0.0000136183033238068i</v>
      </c>
      <c r="G2804">
        <f t="shared" si="1436"/>
        <v>1</v>
      </c>
      <c r="H2804" t="str">
        <f t="shared" si="1442"/>
        <v>11.7274381937573+0.553349836730187i</v>
      </c>
      <c r="I2804" t="str">
        <f t="shared" si="1443"/>
        <v>3416.4820107789i</v>
      </c>
      <c r="J2804" t="str">
        <f t="shared" si="1437"/>
        <v>-15798.6920530553+747.416936534078i</v>
      </c>
      <c r="K2804" t="str">
        <f t="shared" si="1444"/>
        <v>0.0102077232646171-0.215768025231445i</v>
      </c>
      <c r="L2804" t="str">
        <f t="shared" si="1445"/>
        <v>0.00131933857232904-0.0236427206338739i</v>
      </c>
      <c r="M2804" t="str">
        <f t="shared" si="1446"/>
        <v>0.0115270618369461-0.239410745865319i</v>
      </c>
      <c r="N2804" t="str">
        <f t="shared" si="1447"/>
        <v>-6.41007938367803i</v>
      </c>
      <c r="O2804" t="str">
        <f t="shared" si="1448"/>
        <v>0.991959744121246-0.126553806908023i</v>
      </c>
      <c r="P2804" t="str">
        <f t="shared" si="1449"/>
        <v>0.00804025587875401+0.126553806908023i</v>
      </c>
      <c r="Q2804" t="str">
        <f t="shared" si="1450"/>
        <v>-0.00804025587875401+6.28352557677001i</v>
      </c>
      <c r="R2804" t="str">
        <f t="shared" si="1451"/>
        <v>0.0201389029204199-0.00130534645099158i</v>
      </c>
      <c r="S2804" t="str">
        <f t="shared" si="1452"/>
        <v>0.675870128320038i</v>
      </c>
      <c r="T2804" t="str">
        <f t="shared" si="1453"/>
        <v>0.000882244673333785+0.013611282901049i</v>
      </c>
      <c r="U2804" t="e">
        <f t="shared" si="1454"/>
        <v>#DIV/0!</v>
      </c>
      <c r="V2804" t="str">
        <f t="shared" si="1455"/>
        <v>1.33333333333333E-06-0.000121957810798387i</v>
      </c>
      <c r="W2804" t="e">
        <f t="shared" si="1456"/>
        <v>#DIV/0!</v>
      </c>
      <c r="X2804" t="e">
        <f t="shared" si="1457"/>
        <v>#DIV/0!</v>
      </c>
      <c r="Y2804" t="str">
        <f t="shared" si="1458"/>
        <v>0.00083+0.874619394759398i</v>
      </c>
      <c r="Z2804" t="e">
        <f t="shared" si="1459"/>
        <v>#DIV/0!</v>
      </c>
      <c r="AA2804" t="e">
        <f t="shared" si="1460"/>
        <v>#DIV/0!</v>
      </c>
      <c r="AB2804" t="str">
        <f t="shared" si="1461"/>
        <v>0.00544012976607645+0.0839303965244451i</v>
      </c>
      <c r="AC2804" t="str">
        <f t="shared" si="1462"/>
        <v>1.0201565475449-0.000334954654163802i</v>
      </c>
      <c r="AD2804" t="str">
        <f t="shared" si="1463"/>
        <v>0.00530562861258568+0.0822738175542103i</v>
      </c>
      <c r="AE2804" t="e">
        <f t="shared" si="1464"/>
        <v>#DIV/0!</v>
      </c>
      <c r="AF2804" t="str">
        <f t="shared" si="1465"/>
        <v>-19.3941058567222-0.525574543188997i</v>
      </c>
      <c r="AG2804" t="e">
        <f t="shared" si="1466"/>
        <v>#DIV/0!</v>
      </c>
      <c r="AH2804" t="e">
        <f t="shared" si="1467"/>
        <v>#DIV/0!</v>
      </c>
      <c r="AI2804" t="e">
        <f t="shared" si="1468"/>
        <v>#DIV/0!</v>
      </c>
      <c r="AJ2804" t="e">
        <f t="shared" si="1469"/>
        <v>#DIV/0!</v>
      </c>
      <c r="AK2804"/>
      <c r="AL2804"/>
      <c r="AM2804"/>
      <c r="AN2804"/>
    </row>
    <row r="2805" spans="1:40" x14ac:dyDescent="0.25">
      <c r="A2805"/>
      <c r="B2805">
        <f t="shared" si="1470"/>
        <v>871000</v>
      </c>
      <c r="C2805" s="186" t="str">
        <f t="shared" si="1438"/>
        <v>-1.29653717706769E-07+0.00361870494397839i</v>
      </c>
      <c r="D2805" s="158" t="str">
        <f t="shared" si="1439"/>
        <v>-7.66666766067852+0.027743404570501i</v>
      </c>
      <c r="E2805" t="str">
        <f t="shared" si="1440"/>
        <v>7.9976683217375-0.136557641223491i</v>
      </c>
      <c r="F2805" t="str">
        <f t="shared" si="1441"/>
        <v>0.999200872097639+0.0000136339474412558i</v>
      </c>
      <c r="G2805">
        <f t="shared" si="1436"/>
        <v>1</v>
      </c>
      <c r="H2805" t="str">
        <f t="shared" si="1442"/>
        <v>11.7275025542841+0.55271779944334i</v>
      </c>
      <c r="I2805" t="str">
        <f t="shared" si="1443"/>
        <v>3420.40900159589i</v>
      </c>
      <c r="J2805" t="str">
        <f t="shared" si="1437"/>
        <v>-15835.034058425+748.276036461129i</v>
      </c>
      <c r="K2805" t="str">
        <f t="shared" si="1444"/>
        <v>0.0101843468712905-0.215521374080615i</v>
      </c>
      <c r="L2805" t="str">
        <f t="shared" si="1445"/>
        <v>0.0013163202089285-0.0236157445341488i</v>
      </c>
      <c r="M2805" t="str">
        <f t="shared" si="1446"/>
        <v>0.011500667080219-0.239137118614764i</v>
      </c>
      <c r="N2805" t="str">
        <f t="shared" si="1447"/>
        <v>-6.41744729101559i</v>
      </c>
      <c r="O2805" t="str">
        <f t="shared" si="1448"/>
        <v>0.991000391164531-0.133858973220874i</v>
      </c>
      <c r="P2805" t="str">
        <f t="shared" si="1449"/>
        <v>0.00899960883546902+0.133858973220874i</v>
      </c>
      <c r="Q2805" t="str">
        <f t="shared" si="1450"/>
        <v>-0.00899960883546902+6.28358831779472i</v>
      </c>
      <c r="R2805" t="str">
        <f t="shared" si="1451"/>
        <v>0.0213008558627555-0.00146274831214918i</v>
      </c>
      <c r="S2805" t="str">
        <f t="shared" si="1452"/>
        <v>0.676646990536497i</v>
      </c>
      <c r="T2805" t="str">
        <f t="shared" si="1453"/>
        <v>0.000989764243328083+0.0144131600153852i</v>
      </c>
      <c r="U2805" t="e">
        <f t="shared" si="1454"/>
        <v>#DIV/0!</v>
      </c>
      <c r="V2805" t="str">
        <f t="shared" si="1455"/>
        <v>1.33333333333333E-06-0.000121817790349709i</v>
      </c>
      <c r="W2805" t="e">
        <f t="shared" si="1456"/>
        <v>#DIV/0!</v>
      </c>
      <c r="X2805" t="e">
        <f t="shared" si="1457"/>
        <v>#DIV/0!</v>
      </c>
      <c r="Y2805" t="str">
        <f t="shared" si="1458"/>
        <v>0.00083+0.875624704408547i</v>
      </c>
      <c r="Z2805" t="e">
        <f t="shared" si="1459"/>
        <v>#DIV/0!</v>
      </c>
      <c r="AA2805" t="e">
        <f t="shared" si="1460"/>
        <v>#DIV/0!</v>
      </c>
      <c r="AB2805" t="str">
        <f t="shared" si="1461"/>
        <v>0.00610312091903116+0.0888749608729628i</v>
      </c>
      <c r="AC2805" t="str">
        <f t="shared" si="1462"/>
        <v>1.021323492022-0.000437361414367167i</v>
      </c>
      <c r="AD2805" t="str">
        <f t="shared" si="1463"/>
        <v>0.00593843275404662+0.0870219463358792i</v>
      </c>
      <c r="AE2805" t="e">
        <f t="shared" si="1464"/>
        <v>#DIV/0!</v>
      </c>
      <c r="AF2805" t="str">
        <f t="shared" si="1465"/>
        <v>-19.3941702149626-0.524974394872839i</v>
      </c>
      <c r="AG2805" t="e">
        <f t="shared" si="1466"/>
        <v>#DIV/0!</v>
      </c>
      <c r="AH2805" t="e">
        <f t="shared" si="1467"/>
        <v>#DIV/0!</v>
      </c>
      <c r="AI2805" t="e">
        <f t="shared" si="1468"/>
        <v>#DIV/0!</v>
      </c>
      <c r="AJ2805" t="e">
        <f t="shared" si="1469"/>
        <v>#DIV/0!</v>
      </c>
      <c r="AK2805"/>
      <c r="AL2805"/>
      <c r="AM2805"/>
      <c r="AN2805"/>
    </row>
    <row r="2806" spans="1:40" x14ac:dyDescent="0.25">
      <c r="A2806"/>
      <c r="B2806">
        <f t="shared" si="1470"/>
        <v>872000</v>
      </c>
      <c r="C2806" s="186" t="str">
        <f t="shared" si="1438"/>
        <v>-1.29356517305823E-07+0.00361455505299822i</v>
      </c>
      <c r="D2806" s="158" t="str">
        <f t="shared" si="1439"/>
        <v>-7.66666765839999+0.027711588739653i</v>
      </c>
      <c r="E2806" t="str">
        <f t="shared" si="1440"/>
        <v>7.99766296620311-0.136714332270581i</v>
      </c>
      <c r="F2806" t="str">
        <f t="shared" si="1441"/>
        <v>0.999200872631906+0.0000136495915273391i</v>
      </c>
      <c r="G2806">
        <f t="shared" si="1436"/>
        <v>1</v>
      </c>
      <c r="H2806" t="str">
        <f t="shared" si="1442"/>
        <v>11.7275666942709+0.552087200602094i</v>
      </c>
      <c r="I2806" t="str">
        <f t="shared" si="1443"/>
        <v>3424.33599241287i</v>
      </c>
      <c r="J2806" t="str">
        <f t="shared" si="1437"/>
        <v>-15871.4178122214+749.13513638818i</v>
      </c>
      <c r="K2806" t="str">
        <f t="shared" si="1444"/>
        <v>0.0101610506303284-0.215275284967428i</v>
      </c>
      <c r="L2806" t="str">
        <f t="shared" si="1445"/>
        <v>0.001313312181065-0.0235888297307792i</v>
      </c>
      <c r="M2806" t="str">
        <f t="shared" si="1446"/>
        <v>0.0114743628113934-0.238864114698207i</v>
      </c>
      <c r="N2806" t="str">
        <f t="shared" si="1447"/>
        <v>-6.42481519835315i</v>
      </c>
      <c r="O2806" t="str">
        <f t="shared" si="1448"/>
        <v>0.989987240945944-0.141156872890541i</v>
      </c>
      <c r="P2806" t="str">
        <f t="shared" si="1449"/>
        <v>0.010012759054056+0.141156872890541i</v>
      </c>
      <c r="Q2806" t="str">
        <f t="shared" si="1450"/>
        <v>-0.010012759054056+6.28365832546261i</v>
      </c>
      <c r="R2806" t="str">
        <f t="shared" si="1451"/>
        <v>0.0224615267533023-0.00162925168415635i</v>
      </c>
      <c r="S2806" t="str">
        <f t="shared" si="1452"/>
        <v>0.677423852752956i</v>
      </c>
      <c r="T2806" t="str">
        <f t="shared" si="1453"/>
        <v>0.00110369395298544+0.0152159739919356i</v>
      </c>
      <c r="U2806" t="e">
        <f t="shared" si="1454"/>
        <v>#DIV/0!</v>
      </c>
      <c r="V2806" t="str">
        <f t="shared" si="1455"/>
        <v>1.33333333333333E-06-0.00012167809104885i</v>
      </c>
      <c r="W2806" t="e">
        <f t="shared" si="1456"/>
        <v>#DIV/0!</v>
      </c>
      <c r="X2806" t="e">
        <f t="shared" si="1457"/>
        <v>#DIV/0!</v>
      </c>
      <c r="Y2806" t="str">
        <f t="shared" si="1458"/>
        <v>0.00083+0.876630014057696i</v>
      </c>
      <c r="Z2806" t="e">
        <f t="shared" si="1459"/>
        <v>#DIV/0!</v>
      </c>
      <c r="AA2806" t="e">
        <f t="shared" si="1460"/>
        <v>#DIV/0!</v>
      </c>
      <c r="AB2806" t="str">
        <f t="shared" si="1461"/>
        <v>0.00680563851248446+0.093825302135949i</v>
      </c>
      <c r="AC2806" t="str">
        <f t="shared" si="1462"/>
        <v>1.02248958809645-0.00054903726064414i</v>
      </c>
      <c r="AD2806" t="str">
        <f t="shared" si="1463"/>
        <v>0.00660667462469545+0.0917651686030041i</v>
      </c>
      <c r="AE2806" t="e">
        <f t="shared" si="1464"/>
        <v>#DIV/0!</v>
      </c>
      <c r="AF2806" t="str">
        <f t="shared" si="1465"/>
        <v>-19.3942343526709-0.524375611862441i</v>
      </c>
      <c r="AG2806" t="e">
        <f t="shared" si="1466"/>
        <v>#DIV/0!</v>
      </c>
      <c r="AH2806" t="e">
        <f t="shared" si="1467"/>
        <v>#DIV/0!</v>
      </c>
      <c r="AI2806" t="e">
        <f t="shared" si="1468"/>
        <v>#DIV/0!</v>
      </c>
      <c r="AJ2806" t="e">
        <f t="shared" si="1469"/>
        <v>#DIV/0!</v>
      </c>
      <c r="AK2806"/>
      <c r="AL2806"/>
      <c r="AM2806"/>
      <c r="AN2806"/>
    </row>
    <row r="2807" spans="1:40" x14ac:dyDescent="0.25">
      <c r="A2807"/>
      <c r="B2807">
        <f t="shared" si="1470"/>
        <v>873000</v>
      </c>
      <c r="C2807" s="186" t="str">
        <f t="shared" si="1438"/>
        <v>-1.29060337627041E-07+0.00361041466921385i</v>
      </c>
      <c r="D2807" s="158" t="str">
        <f t="shared" si="1439"/>
        <v>-7.66666765612928+0.0276798457973062i</v>
      </c>
      <c r="E2807" t="str">
        <f t="shared" si="1440"/>
        <v>7.99765760453071-0.136871023002652i</v>
      </c>
      <c r="F2807" t="str">
        <f t="shared" si="1441"/>
        <v>0.999200873166792+0.0000136652355820212i</v>
      </c>
      <c r="G2807">
        <f t="shared" si="1436"/>
        <v>1</v>
      </c>
      <c r="H2807" t="str">
        <f t="shared" si="1442"/>
        <v>11.7276306147234+0.551458035314269i</v>
      </c>
      <c r="I2807" t="str">
        <f t="shared" si="1443"/>
        <v>3428.26298322986i</v>
      </c>
      <c r="J2807" t="str">
        <f t="shared" si="1437"/>
        <v>-15907.8433144444+749.99423631523i</v>
      </c>
      <c r="K2807" t="str">
        <f t="shared" si="1444"/>
        <v>0.0101378341759732-0.215029755977241i</v>
      </c>
      <c r="L2807" t="str">
        <f t="shared" si="1445"/>
        <v>0.00131031444165285-0.0235619760157432i</v>
      </c>
      <c r="M2807" t="str">
        <f t="shared" si="1446"/>
        <v>0.011448148617626-0.238591731992984i</v>
      </c>
      <c r="N2807" t="str">
        <f t="shared" si="1447"/>
        <v>-6.43218310569071i</v>
      </c>
      <c r="O2807" t="str">
        <f t="shared" si="1448"/>
        <v>0.988920348465169-0.148447109744611i</v>
      </c>
      <c r="P2807" t="str">
        <f t="shared" si="1449"/>
        <v>0.011079651534831+0.148447109744611i</v>
      </c>
      <c r="Q2807" t="str">
        <f t="shared" si="1450"/>
        <v>-0.011079651534831+6.2837359959461i</v>
      </c>
      <c r="R2807" t="str">
        <f t="shared" si="1451"/>
        <v>0.0236208383749604-0.00180487566637155i</v>
      </c>
      <c r="S2807" t="str">
        <f t="shared" si="1452"/>
        <v>0.678200714969417i</v>
      </c>
      <c r="T2807" t="str">
        <f t="shared" si="1453"/>
        <v>0.00122406796736409+0.0160196694740752i</v>
      </c>
      <c r="U2807" t="e">
        <f t="shared" si="1454"/>
        <v>#DIV/0!</v>
      </c>
      <c r="V2807" t="str">
        <f t="shared" si="1455"/>
        <v>1.33333333333333E-06-0.000121538711792207i</v>
      </c>
      <c r="W2807" t="e">
        <f t="shared" si="1456"/>
        <v>#DIV/0!</v>
      </c>
      <c r="X2807" t="e">
        <f t="shared" si="1457"/>
        <v>#DIV/0!</v>
      </c>
      <c r="Y2807" t="str">
        <f t="shared" si="1458"/>
        <v>0.00083+0.877635323706844i</v>
      </c>
      <c r="Z2807" t="e">
        <f t="shared" si="1459"/>
        <v>#DIV/0!</v>
      </c>
      <c r="AA2807" t="e">
        <f t="shared" si="1460"/>
        <v>#DIV/0!</v>
      </c>
      <c r="AB2807" t="str">
        <f t="shared" si="1461"/>
        <v>0.00754789321628322+0.0987810789713333i</v>
      </c>
      <c r="AC2807" t="str">
        <f t="shared" si="1462"/>
        <v>1.0236547581232-0.000670004442697834i</v>
      </c>
      <c r="AD2807" t="str">
        <f t="shared" si="1463"/>
        <v>0.00731031197090643+0.0965032166645213i</v>
      </c>
      <c r="AE2807" t="e">
        <f t="shared" si="1464"/>
        <v>#DIV/0!</v>
      </c>
      <c r="AF2807" t="str">
        <f t="shared" si="1465"/>
        <v>-19.3942982708527-0.523778189516963i</v>
      </c>
      <c r="AG2807" t="e">
        <f t="shared" si="1466"/>
        <v>#DIV/0!</v>
      </c>
      <c r="AH2807" t="e">
        <f t="shared" si="1467"/>
        <v>#DIV/0!</v>
      </c>
      <c r="AI2807" t="e">
        <f t="shared" si="1468"/>
        <v>#DIV/0!</v>
      </c>
      <c r="AJ2807" t="e">
        <f t="shared" si="1469"/>
        <v>#DIV/0!</v>
      </c>
      <c r="AK2807"/>
      <c r="AL2807"/>
      <c r="AM2807"/>
      <c r="AN2807"/>
    </row>
    <row r="2808" spans="1:40" x14ac:dyDescent="0.25">
      <c r="A2808"/>
      <c r="B2808">
        <f t="shared" si="1470"/>
        <v>874000</v>
      </c>
      <c r="C2808" s="186" t="str">
        <f t="shared" si="1438"/>
        <v>-0.0000001287651740016+0.00360628375999188i</v>
      </c>
      <c r="D2808" s="158" t="str">
        <f t="shared" si="1439"/>
        <v>-7.66666765386631+0.0276481754932711i</v>
      </c>
      <c r="E2808" t="str">
        <f t="shared" si="1440"/>
        <v>7.99765223672033-0.137027713419342i</v>
      </c>
      <c r="F2808" t="str">
        <f t="shared" si="1441"/>
        <v>0.999200873702286+0.0000136808796052658i</v>
      </c>
      <c r="G2808">
        <f t="shared" si="1436"/>
        <v>1</v>
      </c>
      <c r="H2808" t="str">
        <f t="shared" si="1442"/>
        <v>11.7276943166414+0.55083029870977i</v>
      </c>
      <c r="I2808" t="str">
        <f t="shared" si="1443"/>
        <v>3432.18997404685i</v>
      </c>
      <c r="J2808" t="str">
        <f t="shared" si="1437"/>
        <v>-15944.310565094+750.853336242281i</v>
      </c>
      <c r="K2808" t="str">
        <f t="shared" si="1444"/>
        <v>0.0101146971445492-0.214784785204075i</v>
      </c>
      <c r="L2808" t="str">
        <f t="shared" si="1445"/>
        <v>0.00130732694387392-0.0235351831819563i</v>
      </c>
      <c r="M2808" t="str">
        <f t="shared" si="1446"/>
        <v>0.0114220240884231-0.238319968386031i</v>
      </c>
      <c r="N2808" t="str">
        <f t="shared" si="1447"/>
        <v>-6.43955101302827i</v>
      </c>
      <c r="O2808" t="str">
        <f t="shared" si="1448"/>
        <v>0.987799771639331-0.155729288026647i</v>
      </c>
      <c r="P2808" t="str">
        <f t="shared" si="1449"/>
        <v>0.012200228360669+0.155729288026647i</v>
      </c>
      <c r="Q2808" t="str">
        <f t="shared" si="1450"/>
        <v>-0.012200228360669+6.28382172500162i</v>
      </c>
      <c r="R2808" t="str">
        <f t="shared" si="1451"/>
        <v>0.0247787128272203-0.00198963860892175i</v>
      </c>
      <c r="S2808" t="str">
        <f t="shared" si="1452"/>
        <v>0.678977577185877i</v>
      </c>
      <c r="T2808" t="str">
        <f t="shared" si="1453"/>
        <v>0.00135092000216117+0.0168241904012107i</v>
      </c>
      <c r="U2808" t="e">
        <f t="shared" si="1454"/>
        <v>#DIV/0!</v>
      </c>
      <c r="V2808" t="str">
        <f t="shared" si="1455"/>
        <v>1.33333333333333E-06-0.000121399651481232i</v>
      </c>
      <c r="W2808" t="e">
        <f t="shared" si="1456"/>
        <v>#DIV/0!</v>
      </c>
      <c r="X2808" t="e">
        <f t="shared" si="1457"/>
        <v>#DIV/0!</v>
      </c>
      <c r="Y2808" t="str">
        <f t="shared" si="1458"/>
        <v>0.00083+0.878640633355993i</v>
      </c>
      <c r="Z2808" t="e">
        <f t="shared" si="1459"/>
        <v>#DIV/0!</v>
      </c>
      <c r="AA2808" t="e">
        <f t="shared" si="1460"/>
        <v>#DIV/0!</v>
      </c>
      <c r="AB2808" t="str">
        <f t="shared" si="1461"/>
        <v>0.00833009292940733+0.10374194569621i</v>
      </c>
      <c r="AC2808" t="str">
        <f t="shared" si="1462"/>
        <v>1.02481892374072-0.000800284480867063i</v>
      </c>
      <c r="AD2808" t="str">
        <f t="shared" si="1463"/>
        <v>0.00804930049597722+0.101235823249422i</v>
      </c>
      <c r="AE2808" t="e">
        <f t="shared" si="1464"/>
        <v>#DIV/0!</v>
      </c>
      <c r="AF2808" t="str">
        <f t="shared" si="1465"/>
        <v>-19.3943619705077-0.523182123216499i</v>
      </c>
      <c r="AG2808" t="e">
        <f t="shared" si="1466"/>
        <v>#DIV/0!</v>
      </c>
      <c r="AH2808" t="e">
        <f t="shared" si="1467"/>
        <v>#DIV/0!</v>
      </c>
      <c r="AI2808" t="e">
        <f t="shared" si="1468"/>
        <v>#DIV/0!</v>
      </c>
      <c r="AJ2808" t="e">
        <f t="shared" si="1469"/>
        <v>#DIV/0!</v>
      </c>
      <c r="AK2808"/>
      <c r="AL2808"/>
      <c r="AM2808"/>
      <c r="AN2808"/>
    </row>
    <row r="2809" spans="1:40" x14ac:dyDescent="0.25">
      <c r="A2809"/>
      <c r="B2809">
        <f t="shared" si="1470"/>
        <v>875000</v>
      </c>
      <c r="C2809" s="186" t="str">
        <f t="shared" si="1438"/>
        <v>-1.28471021787341E-07+0.0036021622928481i</v>
      </c>
      <c r="D2809" s="158" t="str">
        <f t="shared" si="1439"/>
        <v>-7.66666765161116+0.0276165775785021i</v>
      </c>
      <c r="E2809" t="str">
        <f t="shared" si="1440"/>
        <v>7.997646862772-0.137184403520291i</v>
      </c>
      <c r="F2809" t="str">
        <f t="shared" si="1441"/>
        <v>0.999200874238389+0.000013696523597037i</v>
      </c>
      <c r="G2809">
        <f t="shared" si="1436"/>
        <v>1</v>
      </c>
      <c r="H2809" t="str">
        <f t="shared" si="1442"/>
        <v>11.7277578010192+0.550203985940502i</v>
      </c>
      <c r="I2809" t="str">
        <f t="shared" si="1443"/>
        <v>3436.11696486384i</v>
      </c>
      <c r="J2809" t="str">
        <f t="shared" si="1437"/>
        <v>-15980.8195641702+751.712436169331i</v>
      </c>
      <c r="K2809" t="str">
        <f t="shared" si="1444"/>
        <v>0.0100916391744492-0.214540370750572i</v>
      </c>
      <c r="L2809" t="str">
        <f t="shared" si="1445"/>
        <v>0.00130434964117577-0.0235084510232654i</v>
      </c>
      <c r="M2809" t="str">
        <f t="shared" si="1446"/>
        <v>0.011395988815625-0.238048821773837i</v>
      </c>
      <c r="N2809" t="str">
        <f t="shared" si="1447"/>
        <v>-6.44691892036583i</v>
      </c>
      <c r="O2809" t="str">
        <f t="shared" si="1448"/>
        <v>0.986625571299853-0.163003012417683i</v>
      </c>
      <c r="P2809" t="str">
        <f t="shared" si="1449"/>
        <v>0.013374428700147+0.163003012417683i</v>
      </c>
      <c r="Q2809" t="str">
        <f t="shared" si="1450"/>
        <v>-0.013374428700147+6.28391590794815i</v>
      </c>
      <c r="R2809" t="str">
        <f t="shared" si="1451"/>
        <v>0.0259350715323002-0.00218355809756043i</v>
      </c>
      <c r="S2809" t="str">
        <f t="shared" si="1452"/>
        <v>0.679754439402336i</v>
      </c>
      <c r="T2809" t="str">
        <f t="shared" si="1453"/>
        <v>0.00148428331050962+0.0176294800102982i</v>
      </c>
      <c r="U2809" t="e">
        <f t="shared" si="1454"/>
        <v>#DIV/0!</v>
      </c>
      <c r="V2809" t="str">
        <f t="shared" si="1455"/>
        <v>1.33333333333333E-06-0.000121260909022396i</v>
      </c>
      <c r="W2809" t="e">
        <f t="shared" si="1456"/>
        <v>#DIV/0!</v>
      </c>
      <c r="X2809" t="e">
        <f t="shared" si="1457"/>
        <v>#DIV/0!</v>
      </c>
      <c r="Y2809" t="str">
        <f t="shared" si="1458"/>
        <v>0.00083+0.879645943005142i</v>
      </c>
      <c r="Z2809" t="e">
        <f t="shared" si="1459"/>
        <v>#DIV/0!</v>
      </c>
      <c r="AA2809" t="e">
        <f t="shared" si="1460"/>
        <v>#DIV/0!</v>
      </c>
      <c r="AB2809" t="str">
        <f t="shared" si="1461"/>
        <v>0.00915244269855618+0.108707552296196i</v>
      </c>
      <c r="AC2809" t="str">
        <f t="shared" si="1462"/>
        <v>1.02598200587666-0.000939898150602436i</v>
      </c>
      <c r="AD2809" t="str">
        <f t="shared" si="1463"/>
        <v>0.008823593864913+0.105962721522448i</v>
      </c>
      <c r="AE2809" t="e">
        <f t="shared" si="1464"/>
        <v>#DIV/0!</v>
      </c>
      <c r="AF2809" t="str">
        <f t="shared" si="1465"/>
        <v>-19.3944254526304-0.522587408362i</v>
      </c>
      <c r="AG2809" t="e">
        <f t="shared" si="1466"/>
        <v>#DIV/0!</v>
      </c>
      <c r="AH2809" t="e">
        <f t="shared" si="1467"/>
        <v>#DIV/0!</v>
      </c>
      <c r="AI2809" t="e">
        <f t="shared" si="1468"/>
        <v>#DIV/0!</v>
      </c>
      <c r="AJ2809" t="e">
        <f t="shared" si="1469"/>
        <v>#DIV/0!</v>
      </c>
      <c r="AK2809"/>
      <c r="AL2809"/>
      <c r="AM2809"/>
      <c r="AN2809"/>
    </row>
    <row r="2810" spans="1:40" x14ac:dyDescent="0.25">
      <c r="A2810"/>
      <c r="B2810">
        <f t="shared" si="1470"/>
        <v>876000</v>
      </c>
      <c r="C2810" s="186" t="str">
        <f t="shared" si="1438"/>
        <v>-1.28177876368584E-07+0.00359805023544661i</v>
      </c>
      <c r="D2810" s="158" t="str">
        <f t="shared" si="1439"/>
        <v>-7.66666764936375+0.0275850518050907i</v>
      </c>
      <c r="E2810" t="str">
        <f t="shared" si="1440"/>
        <v>7.99764148268573-0.137341093305139i</v>
      </c>
      <c r="F2810" t="str">
        <f t="shared" si="1441"/>
        <v>0.999200874775111+0.0000137121675572991i</v>
      </c>
      <c r="G2810">
        <f t="shared" si="1436"/>
        <v>1</v>
      </c>
      <c r="H2810" t="str">
        <f t="shared" si="1442"/>
        <v>11.7278210688454+0.549579092180199i</v>
      </c>
      <c r="I2810" t="str">
        <f t="shared" si="1443"/>
        <v>3440.04395568082i</v>
      </c>
      <c r="J2810" t="str">
        <f t="shared" si="1437"/>
        <v>-16017.3703116731+752.571536096383i</v>
      </c>
      <c r="K2810" t="str">
        <f t="shared" si="1444"/>
        <v>0.0100686599061201-0.21429651072794i</v>
      </c>
      <c r="L2810" t="str">
        <f t="shared" si="1445"/>
        <v>0.00130138248726993-0.0234817793344445i</v>
      </c>
      <c r="M2810" t="str">
        <f t="shared" si="1446"/>
        <v>0.01137004239339-0.237778290062385i</v>
      </c>
      <c r="N2810" t="str">
        <f t="shared" si="1447"/>
        <v>-6.45428682770339i</v>
      </c>
      <c r="O2810" t="str">
        <f t="shared" si="1448"/>
        <v>0.985397811189156-0.170267888057675i</v>
      </c>
      <c r="P2810" t="str">
        <f t="shared" si="1449"/>
        <v>0.014602188810844+0.170267888057675i</v>
      </c>
      <c r="Q2810" t="str">
        <f t="shared" si="1450"/>
        <v>-0.014602188810844+6.28401893964571i</v>
      </c>
      <c r="R2810" t="str">
        <f t="shared" si="1451"/>
        <v>0.0270898352415919-0.00238665093850623i</v>
      </c>
      <c r="S2810" t="str">
        <f t="shared" si="1452"/>
        <v>0.680531301618797i</v>
      </c>
      <c r="T2810" t="str">
        <f t="shared" si="1453"/>
        <v>0.00162419066969137+0.0184354808375993i</v>
      </c>
      <c r="U2810" t="e">
        <f t="shared" si="1454"/>
        <v>#DIV/0!</v>
      </c>
      <c r="V2810" t="str">
        <f t="shared" si="1455"/>
        <v>1.33333333333333E-06-0.000121122483327165i</v>
      </c>
      <c r="W2810" t="e">
        <f t="shared" si="1456"/>
        <v>#DIV/0!</v>
      </c>
      <c r="X2810" t="e">
        <f t="shared" si="1457"/>
        <v>#DIV/0!</v>
      </c>
      <c r="Y2810" t="str">
        <f t="shared" si="1458"/>
        <v>0.00083+0.880651252654291i</v>
      </c>
      <c r="Z2810" t="e">
        <f t="shared" si="1459"/>
        <v>#DIV/0!</v>
      </c>
      <c r="AA2810" t="e">
        <f t="shared" si="1460"/>
        <v>#DIV/0!</v>
      </c>
      <c r="AB2810" t="str">
        <f t="shared" si="1461"/>
        <v>0.010015144636219+0.113677544436261i</v>
      </c>
      <c r="AC2810" t="str">
        <f t="shared" si="1462"/>
        <v>1.02714392475363-0.00108886546691086i</v>
      </c>
      <c r="AD2810" t="str">
        <f t="shared" si="1463"/>
        <v>0.00963314370933109+0.110683645099739i</v>
      </c>
      <c r="AE2810" t="e">
        <f t="shared" si="1464"/>
        <v>#DIV/0!</v>
      </c>
      <c r="AF2810" t="str">
        <f t="shared" si="1465"/>
        <v>-19.3944887182091-0.521994040375108i</v>
      </c>
      <c r="AG2810" t="e">
        <f t="shared" si="1466"/>
        <v>#DIV/0!</v>
      </c>
      <c r="AH2810" t="e">
        <f t="shared" si="1467"/>
        <v>#DIV/0!</v>
      </c>
      <c r="AI2810" t="e">
        <f t="shared" si="1468"/>
        <v>#DIV/0!</v>
      </c>
      <c r="AJ2810" t="e">
        <f t="shared" si="1469"/>
        <v>#DIV/0!</v>
      </c>
      <c r="AK2810"/>
      <c r="AL2810"/>
      <c r="AM2810"/>
      <c r="AN2810"/>
    </row>
    <row r="2811" spans="1:40" x14ac:dyDescent="0.25">
      <c r="A2811"/>
      <c r="B2811">
        <f t="shared" si="1470"/>
        <v>877000</v>
      </c>
      <c r="C2811" s="186" t="str">
        <f t="shared" si="1438"/>
        <v>-1.2788573315595E-07+0.00359394755559903i</v>
      </c>
      <c r="D2811" s="158" t="str">
        <f t="shared" si="1439"/>
        <v>-7.66666764712393+0.0275535979262592i</v>
      </c>
      <c r="E2811" t="str">
        <f t="shared" si="1440"/>
        <v>7.99763609646155-0.137497782773524i</v>
      </c>
      <c r="F2811" t="str">
        <f t="shared" si="1441"/>
        <v>0.99920087531244+0.0000137278114860158i</v>
      </c>
      <c r="G2811">
        <f t="shared" si="1436"/>
        <v>1</v>
      </c>
      <c r="H2811" t="str">
        <f t="shared" si="1442"/>
        <v>11.7278841211027+0.548955612624322i</v>
      </c>
      <c r="I2811" t="str">
        <f t="shared" si="1443"/>
        <v>3443.97094649781i</v>
      </c>
      <c r="J2811" t="str">
        <f t="shared" si="1437"/>
        <v>-16053.9628076025+753.430636023433i</v>
      </c>
      <c r="K2811" t="str">
        <f t="shared" si="1444"/>
        <v>0.0100457589820492-0.214053203255914i</v>
      </c>
      <c r="L2811" t="str">
        <f t="shared" si="1445"/>
        <v>0.00129842543613006-0.0234551679111894i</v>
      </c>
      <c r="M2811" t="str">
        <f t="shared" si="1446"/>
        <v>0.0113441844181793-0.237508371167103i</v>
      </c>
      <c r="N2811" t="str">
        <f t="shared" si="1447"/>
        <v>-6.46165473504096i</v>
      </c>
      <c r="O2811" t="str">
        <f t="shared" si="1448"/>
        <v>0.984116557957194-0.177523520566953i</v>
      </c>
      <c r="P2811" t="str">
        <f t="shared" si="1449"/>
        <v>0.015883442042806+0.177523520566953i</v>
      </c>
      <c r="Q2811" t="str">
        <f t="shared" si="1450"/>
        <v>-0.015883442042806+6.28413121447401i</v>
      </c>
      <c r="R2811" t="str">
        <f t="shared" si="1451"/>
        <v>0.0282429240424214-0.00259893314326986i</v>
      </c>
      <c r="S2811" t="str">
        <f t="shared" si="1452"/>
        <v>0.681308163835256i</v>
      </c>
      <c r="T2811" t="str">
        <f t="shared" si="1453"/>
        <v>0.00177067436777178+0.0192421347206807i</v>
      </c>
      <c r="U2811" t="e">
        <f t="shared" si="1454"/>
        <v>#DIV/0!</v>
      </c>
      <c r="V2811" t="str">
        <f t="shared" si="1455"/>
        <v>1.33333333333333E-06-0.000120984373311969i</v>
      </c>
      <c r="W2811" t="e">
        <f t="shared" si="1456"/>
        <v>#DIV/0!</v>
      </c>
      <c r="X2811" t="e">
        <f t="shared" si="1457"/>
        <v>#DIV/0!</v>
      </c>
      <c r="Y2811" t="str">
        <f t="shared" si="1458"/>
        <v>0.00083+0.88165656230344i</v>
      </c>
      <c r="Z2811" t="e">
        <f t="shared" si="1459"/>
        <v>#DIV/0!</v>
      </c>
      <c r="AA2811" t="e">
        <f t="shared" si="1460"/>
        <v>#DIV/0!</v>
      </c>
      <c r="AB2811" t="str">
        <f t="shared" si="1461"/>
        <v>0.0109183978382598+0.118651563473055i</v>
      </c>
      <c r="AC2811" t="str">
        <f t="shared" si="1462"/>
        <v>1.02830459989554-0.00124720566877586i</v>
      </c>
      <c r="AD2811" t="str">
        <f t="shared" si="1463"/>
        <v>0.0104778996324874+0.115398328064396i</v>
      </c>
      <c r="AE2811" t="e">
        <f t="shared" si="1464"/>
        <v>#DIV/0!</v>
      </c>
      <c r="AF2811" t="str">
        <f t="shared" si="1465"/>
        <v>-19.3945517682266-0.521402014698063i</v>
      </c>
      <c r="AG2811" t="e">
        <f t="shared" si="1466"/>
        <v>#DIV/0!</v>
      </c>
      <c r="AH2811" t="e">
        <f t="shared" si="1467"/>
        <v>#DIV/0!</v>
      </c>
      <c r="AI2811" t="e">
        <f t="shared" si="1468"/>
        <v>#DIV/0!</v>
      </c>
      <c r="AJ2811" t="e">
        <f t="shared" si="1469"/>
        <v>#DIV/0!</v>
      </c>
      <c r="AK2811"/>
      <c r="AL2811"/>
      <c r="AM2811"/>
      <c r="AN2811"/>
    </row>
    <row r="2812" spans="1:40" x14ac:dyDescent="0.25">
      <c r="A2812"/>
      <c r="B2812">
        <f t="shared" si="1470"/>
        <v>878000</v>
      </c>
      <c r="C2812" s="186" t="str">
        <f t="shared" si="1438"/>
        <v>-1.27594587586182E-07+0.00358985422126359i</v>
      </c>
      <c r="D2812" s="158" t="str">
        <f t="shared" si="1439"/>
        <v>-7.66666764489186+0.0275222156963542i</v>
      </c>
      <c r="E2812" t="str">
        <f t="shared" si="1440"/>
        <v>7.9976307040995-0.137654471925086i</v>
      </c>
      <c r="F2812" t="str">
        <f t="shared" si="1441"/>
        <v>0.999200875850389+0.0000137434553831516i</v>
      </c>
      <c r="G2812">
        <f t="shared" si="1436"/>
        <v>1</v>
      </c>
      <c r="H2812" t="str">
        <f t="shared" si="1442"/>
        <v>11.7279469587689+0.548333542489973i</v>
      </c>
      <c r="I2812" t="str">
        <f t="shared" si="1443"/>
        <v>3447.8979373148i</v>
      </c>
      <c r="J2812" t="str">
        <f t="shared" si="1437"/>
        <v>-16090.5970519586+754.289735950484i</v>
      </c>
      <c r="K2812" t="str">
        <f t="shared" si="1444"/>
        <v>0.0100229360467499-0.213810446462698i</v>
      </c>
      <c r="L2812" t="str">
        <f t="shared" si="1445"/>
        <v>0.00129547844199016-0.0234286165501115i</v>
      </c>
      <c r="M2812" t="str">
        <f t="shared" si="1446"/>
        <v>0.0113184144887401-0.23723906301281i</v>
      </c>
      <c r="N2812" t="str">
        <f t="shared" si="1447"/>
        <v>-6.46902264237852i</v>
      </c>
      <c r="O2812" t="str">
        <f t="shared" si="1448"/>
        <v>0.982781881157843-0.18476951606759i</v>
      </c>
      <c r="P2812" t="str">
        <f t="shared" si="1449"/>
        <v>0.017218118842157+0.18476951606759i</v>
      </c>
      <c r="Q2812" t="str">
        <f t="shared" si="1450"/>
        <v>-0.017218118842157+6.28425312631093i</v>
      </c>
      <c r="R2812" t="str">
        <f t="shared" si="1451"/>
        <v>0.0293942573651187-0.00282041991347209i</v>
      </c>
      <c r="S2812" t="str">
        <f t="shared" si="1452"/>
        <v>0.682085026051715i</v>
      </c>
      <c r="T2812" t="str">
        <f t="shared" si="1453"/>
        <v>0.00192376619015739+0.0200493828006578i</v>
      </c>
      <c r="U2812" t="e">
        <f t="shared" si="1454"/>
        <v>#DIV/0!</v>
      </c>
      <c r="V2812" t="str">
        <f t="shared" si="1455"/>
        <v>1.33333333333333E-06-0.000120846577898174i</v>
      </c>
      <c r="W2812" t="e">
        <f t="shared" si="1456"/>
        <v>#DIV/0!</v>
      </c>
      <c r="X2812" t="e">
        <f t="shared" si="1457"/>
        <v>#DIV/0!</v>
      </c>
      <c r="Y2812" t="str">
        <f t="shared" si="1458"/>
        <v>0.00083+0.882661871952588i</v>
      </c>
      <c r="Z2812" t="e">
        <f t="shared" si="1459"/>
        <v>#DIV/0!</v>
      </c>
      <c r="AA2812" t="e">
        <f t="shared" si="1460"/>
        <v>#DIV/0!</v>
      </c>
      <c r="AB2812" t="str">
        <f t="shared" si="1461"/>
        <v>0.0118623983010291+0.123629246468745i</v>
      </c>
      <c r="AC2812" t="str">
        <f t="shared" si="1462"/>
        <v>1.02946395013403-0.00141493720355703i</v>
      </c>
      <c r="AD2812" t="str">
        <f t="shared" si="1463"/>
        <v>0.0113578092144155+0.120106504981991i</v>
      </c>
      <c r="AE2812" t="e">
        <f t="shared" si="1464"/>
        <v>#DIV/0!</v>
      </c>
      <c r="AF2812" t="str">
        <f t="shared" si="1465"/>
        <v>-19.3946146036608-0.520811326793619i</v>
      </c>
      <c r="AG2812" t="e">
        <f t="shared" si="1466"/>
        <v>#DIV/0!</v>
      </c>
      <c r="AH2812" t="e">
        <f t="shared" si="1467"/>
        <v>#DIV/0!</v>
      </c>
      <c r="AI2812" t="e">
        <f t="shared" si="1468"/>
        <v>#DIV/0!</v>
      </c>
      <c r="AJ2812" t="e">
        <f t="shared" si="1469"/>
        <v>#DIV/0!</v>
      </c>
      <c r="AK2812"/>
      <c r="AL2812"/>
      <c r="AM2812"/>
      <c r="AN2812"/>
    </row>
    <row r="2813" spans="1:40" x14ac:dyDescent="0.25">
      <c r="A2813"/>
      <c r="B2813">
        <f t="shared" si="1470"/>
        <v>879000</v>
      </c>
      <c r="C2813" s="186" t="str">
        <f t="shared" si="1438"/>
        <v>-1.27304435121964E-07+0.00358577020054436i</v>
      </c>
      <c r="D2813" s="158" t="str">
        <f t="shared" si="1439"/>
        <v>-7.66666764266738+0.0274909048708401i</v>
      </c>
      <c r="E2813" t="str">
        <f t="shared" si="1440"/>
        <v>7.99762530559958-0.137811160759465i</v>
      </c>
      <c r="F2813" t="str">
        <f t="shared" si="1441"/>
        <v>0.999200876388946+0.0000137590992486702i</v>
      </c>
      <c r="G2813">
        <f t="shared" si="1436"/>
        <v>1</v>
      </c>
      <c r="H2813" t="str">
        <f t="shared" si="1442"/>
        <v>11.7280095828155+0.547712877015705i</v>
      </c>
      <c r="I2813" t="str">
        <f t="shared" si="1443"/>
        <v>3451.82492813179i</v>
      </c>
      <c r="J2813" t="str">
        <f t="shared" si="1437"/>
        <v>-16127.2730447413+755.148835877534i</v>
      </c>
      <c r="K2813" t="str">
        <f t="shared" si="1444"/>
        <v>0.0100001907467484-0.213568238484926i</v>
      </c>
      <c r="L2813" t="str">
        <f t="shared" si="1445"/>
        <v>0.00129254145934284-0.0234021250487341i</v>
      </c>
      <c r="M2813" t="str">
        <f t="shared" si="1446"/>
        <v>0.0112927322060912-0.23697036353366i</v>
      </c>
      <c r="N2813" t="str">
        <f t="shared" si="1447"/>
        <v>-6.47639054971608i</v>
      </c>
      <c r="O2813" t="str">
        <f t="shared" si="1448"/>
        <v>0.981393853245117-0.192005481204838i</v>
      </c>
      <c r="P2813" t="str">
        <f t="shared" si="1449"/>
        <v>0.018606146754883+0.192005481204838i</v>
      </c>
      <c r="Q2813" t="str">
        <f t="shared" si="1450"/>
        <v>-0.018606146754883+6.28438506851124i</v>
      </c>
      <c r="R2813" t="str">
        <f t="shared" si="1451"/>
        <v>0.0305437539904205-0.00305112562566383i</v>
      </c>
      <c r="S2813" t="str">
        <f t="shared" si="1452"/>
        <v>0.682861888268175i</v>
      </c>
      <c r="T2813" t="str">
        <f t="shared" si="1453"/>
        <v>0.00208349740608422+0.0208571655246971i</v>
      </c>
      <c r="U2813" t="e">
        <f t="shared" si="1454"/>
        <v>#DIV/0!</v>
      </c>
      <c r="V2813" t="str">
        <f t="shared" si="1455"/>
        <v>1.33333333333333E-06-0.000120709096012056i</v>
      </c>
      <c r="W2813" t="e">
        <f t="shared" si="1456"/>
        <v>#DIV/0!</v>
      </c>
      <c r="X2813" t="e">
        <f t="shared" si="1457"/>
        <v>#DIV/0!</v>
      </c>
      <c r="Y2813" t="str">
        <f t="shared" si="1458"/>
        <v>0.00083+0.883667181601737i</v>
      </c>
      <c r="Z2813" t="e">
        <f t="shared" si="1459"/>
        <v>#DIV/0!</v>
      </c>
      <c r="AA2813" t="e">
        <f t="shared" si="1460"/>
        <v>#DIV/0!</v>
      </c>
      <c r="AB2813" t="str">
        <f t="shared" si="1461"/>
        <v>0.0128473388380477+0.128610226206444i</v>
      </c>
      <c r="AC2813" t="str">
        <f t="shared" si="1462"/>
        <v>1.03062189361535-0.00159207771137809i</v>
      </c>
      <c r="AD2813" t="str">
        <f t="shared" si="1463"/>
        <v>0.0122728180171916+0.12480791091604i</v>
      </c>
      <c r="AE2813" t="e">
        <f t="shared" si="1464"/>
        <v>#DIV/0!</v>
      </c>
      <c r="AF2813" t="str">
        <f t="shared" si="1465"/>
        <v>-19.3946772254829-0.520221972144865i</v>
      </c>
      <c r="AG2813" t="e">
        <f t="shared" si="1466"/>
        <v>#DIV/0!</v>
      </c>
      <c r="AH2813" t="e">
        <f t="shared" si="1467"/>
        <v>#DIV/0!</v>
      </c>
      <c r="AI2813" t="e">
        <f t="shared" si="1468"/>
        <v>#DIV/0!</v>
      </c>
      <c r="AJ2813" t="e">
        <f t="shared" si="1469"/>
        <v>#DIV/0!</v>
      </c>
      <c r="AK2813"/>
      <c r="AL2813"/>
      <c r="AM2813"/>
      <c r="AN2813"/>
    </row>
    <row r="2814" spans="1:40" x14ac:dyDescent="0.25">
      <c r="A2814"/>
      <c r="B2814">
        <f t="shared" si="1470"/>
        <v>880000</v>
      </c>
      <c r="C2814" s="186" t="str">
        <f t="shared" si="1438"/>
        <v>-1.27015271251744E-07+0.00358169546169035i</v>
      </c>
      <c r="D2814" s="158" t="str">
        <f t="shared" si="1439"/>
        <v>-7.66666764045041+0.0274596652062927i</v>
      </c>
      <c r="E2814" t="str">
        <f t="shared" si="1440"/>
        <v>7.99761990096183-0.137967849276301i</v>
      </c>
      <c r="F2814" t="str">
        <f t="shared" si="1441"/>
        <v>0.999200876928111+0.0000137747430825357i</v>
      </c>
      <c r="G2814">
        <f t="shared" si="1436"/>
        <v>1</v>
      </c>
      <c r="H2814" t="str">
        <f t="shared" si="1442"/>
        <v>11.7280719942089+0.547093611461453i</v>
      </c>
      <c r="I2814" t="str">
        <f t="shared" si="1443"/>
        <v>3455.75191894877i</v>
      </c>
      <c r="J2814" t="str">
        <f t="shared" si="1437"/>
        <v>-16163.9907859506+756.007935804585i</v>
      </c>
      <c r="K2814" t="str">
        <f t="shared" si="1444"/>
        <v>0.00997752273056981-0.213326577467608i</v>
      </c>
      <c r="L2814" t="str">
        <f t="shared" si="1445"/>
        <v>0.00128961444293754-0.0233756932054863i</v>
      </c>
      <c r="M2814" t="str">
        <f t="shared" si="1446"/>
        <v>0.0112671371735074-0.236702270673094i</v>
      </c>
      <c r="N2814" t="str">
        <f t="shared" si="1447"/>
        <v>-6.48375845705364i</v>
      </c>
      <c r="O2814" t="str">
        <f t="shared" si="1448"/>
        <v>0.97995254956924-0.199231023168447i</v>
      </c>
      <c r="P2814" t="str">
        <f t="shared" si="1449"/>
        <v>0.0200474504307599+0.199231023168447i</v>
      </c>
      <c r="Q2814" t="str">
        <f t="shared" si="1450"/>
        <v>-0.0200474504307599+6.28452743388519i</v>
      </c>
      <c r="R2814" t="str">
        <f t="shared" si="1451"/>
        <v>0.0316913320571825-0.00329106381614991i</v>
      </c>
      <c r="S2814" t="str">
        <f t="shared" si="1452"/>
        <v>0.683638750484636i</v>
      </c>
      <c r="T2814" t="str">
        <f t="shared" si="1453"/>
        <v>0.00224989875503792+0.0216654226487659i</v>
      </c>
      <c r="U2814" t="e">
        <f t="shared" si="1454"/>
        <v>#DIV/0!</v>
      </c>
      <c r="V2814" t="str">
        <f t="shared" si="1455"/>
        <v>1.33333333333333E-06-0.000120571926584769i</v>
      </c>
      <c r="W2814" t="e">
        <f t="shared" si="1456"/>
        <v>#DIV/0!</v>
      </c>
      <c r="X2814" t="e">
        <f t="shared" si="1457"/>
        <v>#DIV/0!</v>
      </c>
      <c r="Y2814" t="str">
        <f t="shared" si="1458"/>
        <v>0.00083+0.884672491250886i</v>
      </c>
      <c r="Z2814" t="e">
        <f t="shared" si="1459"/>
        <v>#DIV/0!</v>
      </c>
      <c r="AA2814" t="e">
        <f t="shared" si="1460"/>
        <v>#DIV/0!</v>
      </c>
      <c r="AB2814" t="str">
        <f t="shared" si="1461"/>
        <v>0.0138734089962699+0.133594131207167i</v>
      </c>
      <c r="AC2814" t="str">
        <f t="shared" si="1462"/>
        <v>1.03177834780756-0.00177864400950692i</v>
      </c>
      <c r="AD2814" t="str">
        <f t="shared" si="1463"/>
        <v>0.0132228695903083+0.129502281443372i</v>
      </c>
      <c r="AE2814" t="e">
        <f t="shared" si="1464"/>
        <v>#DIV/0!</v>
      </c>
      <c r="AF2814" t="str">
        <f t="shared" si="1465"/>
        <v>-19.3947396346593-0.51963394625516i</v>
      </c>
      <c r="AG2814" t="e">
        <f t="shared" si="1466"/>
        <v>#DIV/0!</v>
      </c>
      <c r="AH2814" t="e">
        <f t="shared" si="1467"/>
        <v>#DIV/0!</v>
      </c>
      <c r="AI2814" t="e">
        <f t="shared" si="1468"/>
        <v>#DIV/0!</v>
      </c>
      <c r="AJ2814" t="e">
        <f t="shared" si="1469"/>
        <v>#DIV/0!</v>
      </c>
      <c r="AK2814"/>
      <c r="AL2814"/>
      <c r="AM2814"/>
      <c r="AN2814"/>
    </row>
    <row r="2815" spans="1:40" x14ac:dyDescent="0.25">
      <c r="A2815"/>
      <c r="B2815">
        <f t="shared" si="1470"/>
        <v>881000</v>
      </c>
      <c r="C2815" s="186" t="str">
        <f t="shared" si="1438"/>
        <v>-1.26727091489564E-07+0.00357762997309479i</v>
      </c>
      <c r="D2815" s="158" t="str">
        <f t="shared" si="1439"/>
        <v>-7.66666763824103+0.0274284964603934i</v>
      </c>
      <c r="E2815" t="str">
        <f t="shared" si="1440"/>
        <v>7.99761449018627-0.138124537475232i</v>
      </c>
      <c r="F2815" t="str">
        <f t="shared" si="1441"/>
        <v>0.999200877467895+0.0000137903868847124i</v>
      </c>
      <c r="G2815">
        <f t="shared" si="1436"/>
        <v>1</v>
      </c>
      <c r="H2815" t="str">
        <f t="shared" si="1442"/>
        <v>11.7281341939102+0.546475741108403i</v>
      </c>
      <c r="I2815" t="str">
        <f t="shared" si="1443"/>
        <v>3459.67890976576i</v>
      </c>
      <c r="J2815" t="str">
        <f t="shared" si="1437"/>
        <v>-16200.7502755865+756.867035731636i</v>
      </c>
      <c r="K2815" t="str">
        <f t="shared" si="1444"/>
        <v>0.00995493164872454-0.213085461564088i</v>
      </c>
      <c r="L2815" t="str">
        <f t="shared" si="1445"/>
        <v>0.00128669734777881-0.0233493208196987i</v>
      </c>
      <c r="M2815" t="str">
        <f t="shared" si="1446"/>
        <v>0.0112416289965033-0.236434782383787i</v>
      </c>
      <c r="N2815" t="str">
        <f t="shared" si="1447"/>
        <v>-6.4911263643912i</v>
      </c>
      <c r="O2815" t="str">
        <f t="shared" si="1448"/>
        <v>0.978458048372553-0.206445749713997i</v>
      </c>
      <c r="P2815" t="str">
        <f t="shared" si="1449"/>
        <v>0.021541951627447+0.206445749713997i</v>
      </c>
      <c r="Q2815" t="str">
        <f t="shared" si="1450"/>
        <v>-0.021541951627447+6.2846806146772i</v>
      </c>
      <c r="R2815" t="str">
        <f t="shared" si="1451"/>
        <v>0.0328369090704224-0.00354024716582669i</v>
      </c>
      <c r="S2815" t="str">
        <f t="shared" si="1452"/>
        <v>0.684415612701095i</v>
      </c>
      <c r="T2815" t="str">
        <f t="shared" si="1453"/>
        <v>0.00242300043311259+0.0224740932406433i</v>
      </c>
      <c r="U2815" t="e">
        <f t="shared" si="1454"/>
        <v>#DIV/0!</v>
      </c>
      <c r="V2815" t="str">
        <f t="shared" si="1455"/>
        <v>1.33333333333333E-06-0.000120435068552323i</v>
      </c>
      <c r="W2815" t="e">
        <f t="shared" si="1456"/>
        <v>#DIV/0!</v>
      </c>
      <c r="X2815" t="e">
        <f t="shared" si="1457"/>
        <v>#DIV/0!</v>
      </c>
      <c r="Y2815" t="str">
        <f t="shared" si="1458"/>
        <v>0.00083+0.885677800900034i</v>
      </c>
      <c r="Z2815" t="e">
        <f t="shared" si="1459"/>
        <v>#DIV/0!</v>
      </c>
      <c r="AA2815" t="e">
        <f t="shared" si="1460"/>
        <v>#DIV/0!</v>
      </c>
      <c r="AB2815" t="str">
        <f t="shared" si="1461"/>
        <v>0.0149407949719691+0.138580585748399i</v>
      </c>
      <c r="AC2815" t="str">
        <f t="shared" si="1462"/>
        <v>1.03293322950803-0.00197465207673668i</v>
      </c>
      <c r="AD2815" t="str">
        <f t="shared" si="1463"/>
        <v>0.0142079054761693+0.134189352669456i</v>
      </c>
      <c r="AE2815" t="e">
        <f t="shared" si="1464"/>
        <v>#DIV/0!</v>
      </c>
      <c r="AF2815" t="str">
        <f t="shared" si="1465"/>
        <v>-19.3948018321512-0.51904724464801i</v>
      </c>
      <c r="AG2815" t="e">
        <f t="shared" si="1466"/>
        <v>#DIV/0!</v>
      </c>
      <c r="AH2815" t="e">
        <f t="shared" si="1467"/>
        <v>#DIV/0!</v>
      </c>
      <c r="AI2815" t="e">
        <f t="shared" si="1468"/>
        <v>#DIV/0!</v>
      </c>
      <c r="AJ2815" t="e">
        <f t="shared" si="1469"/>
        <v>#DIV/0!</v>
      </c>
      <c r="AK2815"/>
      <c r="AL2815"/>
      <c r="AM2815"/>
      <c r="AN2815"/>
    </row>
    <row r="2816" spans="1:40" x14ac:dyDescent="0.25">
      <c r="A2816"/>
      <c r="B2816">
        <f t="shared" si="1470"/>
        <v>882000</v>
      </c>
      <c r="C2816" s="186" t="str">
        <f t="shared" si="1438"/>
        <v>-1.26439891374879E-07+0.00357357370329419i</v>
      </c>
      <c r="D2816" s="158" t="str">
        <f t="shared" si="1439"/>
        <v>-7.66666763603916+0.0273973983919221i</v>
      </c>
      <c r="E2816" t="str">
        <f t="shared" si="1440"/>
        <v>7.99760907327293-0.138281225355897i</v>
      </c>
      <c r="F2816" t="str">
        <f t="shared" si="1441"/>
        <v>0.999200878008288+0.000013806030655164i</v>
      </c>
      <c r="G2816">
        <f t="shared" si="1436"/>
        <v>1</v>
      </c>
      <c r="H2816" t="str">
        <f t="shared" si="1442"/>
        <v>11.7281961828747+0.54585926125887i</v>
      </c>
      <c r="I2816" t="str">
        <f t="shared" si="1443"/>
        <v>3463.60590058275i</v>
      </c>
      <c r="J2816" t="str">
        <f t="shared" si="1437"/>
        <v>-16237.5515136491+757.726135658686i</v>
      </c>
      <c r="K2816" t="str">
        <f t="shared" si="1444"/>
        <v>0.00993241715369492-0.212844888935994i</v>
      </c>
      <c r="L2816" t="str">
        <f t="shared" si="1445"/>
        <v>0.00128379012912463-0.0233230076915978i</v>
      </c>
      <c r="M2816" t="str">
        <f t="shared" si="1446"/>
        <v>0.0112162072828195-0.236167896627592i</v>
      </c>
      <c r="N2816" t="str">
        <f t="shared" si="1447"/>
        <v>-6.49849427172876i</v>
      </c>
      <c r="O2816" t="str">
        <f t="shared" si="1448"/>
        <v>0.976910430785269-0.213649269184194i</v>
      </c>
      <c r="P2816" t="str">
        <f t="shared" si="1449"/>
        <v>0.023089569214731+0.213649269184194i</v>
      </c>
      <c r="Q2816" t="str">
        <f t="shared" si="1450"/>
        <v>-0.023089569214731+6.28484500254457i</v>
      </c>
      <c r="R2816" t="str">
        <f t="shared" si="1451"/>
        <v>0.0339804019096919-0.00379868748503793i</v>
      </c>
      <c r="S2816" t="str">
        <f t="shared" si="1452"/>
        <v>0.685192474917554i</v>
      </c>
      <c r="T2816" t="str">
        <f t="shared" si="1453"/>
        <v>0.00260283207931148+0.023283115683195i</v>
      </c>
      <c r="U2816" t="e">
        <f t="shared" si="1454"/>
        <v>#DIV/0!</v>
      </c>
      <c r="V2816" t="str">
        <f t="shared" si="1455"/>
        <v>1.33333333333333E-06-0.000120298520855552i</v>
      </c>
      <c r="W2816" t="e">
        <f t="shared" si="1456"/>
        <v>#DIV/0!</v>
      </c>
      <c r="X2816" t="e">
        <f t="shared" si="1457"/>
        <v>#DIV/0!</v>
      </c>
      <c r="Y2816" t="str">
        <f t="shared" si="1458"/>
        <v>0.00083+0.886683110549183i</v>
      </c>
      <c r="Z2816" t="e">
        <f t="shared" si="1459"/>
        <v>#DIV/0!</v>
      </c>
      <c r="AA2816" t="e">
        <f t="shared" si="1460"/>
        <v>#DIV/0!</v>
      </c>
      <c r="AB2816" t="str">
        <f t="shared" si="1461"/>
        <v>0.0160496795262644+0.143569209884285i</v>
      </c>
      <c r="AC2816" t="str">
        <f t="shared" si="1462"/>
        <v>1.03408645485125-0.00218011703777203i</v>
      </c>
      <c r="AD2816" t="str">
        <f t="shared" si="1463"/>
        <v>0.0152278652156954+0.138868861243664i</v>
      </c>
      <c r="AE2816" t="e">
        <f t="shared" si="1464"/>
        <v>#DIV/0!</v>
      </c>
      <c r="AF2816" t="str">
        <f t="shared" si="1465"/>
        <v>-19.3948638189139-0.518461862866948i</v>
      </c>
      <c r="AG2816" t="e">
        <f t="shared" si="1466"/>
        <v>#DIV/0!</v>
      </c>
      <c r="AH2816" t="e">
        <f t="shared" si="1467"/>
        <v>#DIV/0!</v>
      </c>
      <c r="AI2816" t="e">
        <f t="shared" si="1468"/>
        <v>#DIV/0!</v>
      </c>
      <c r="AJ2816" t="e">
        <f t="shared" si="1469"/>
        <v>#DIV/0!</v>
      </c>
      <c r="AK2816"/>
      <c r="AL2816"/>
      <c r="AM2816"/>
      <c r="AN2816"/>
    </row>
    <row r="2817" spans="1:40" x14ac:dyDescent="0.25">
      <c r="A2817"/>
      <c r="B2817">
        <f t="shared" si="1470"/>
        <v>883000</v>
      </c>
      <c r="C2817" s="186" t="str">
        <f t="shared" si="1438"/>
        <v>-1.26153666472388E-07+0.00356952662096761i</v>
      </c>
      <c r="D2817" s="158" t="str">
        <f t="shared" si="1439"/>
        <v>-7.66666763384481+0.0273663707607517i</v>
      </c>
      <c r="E2817" t="str">
        <f t="shared" si="1440"/>
        <v>7.99760365022183-0.138437912917938i</v>
      </c>
      <c r="F2817" t="str">
        <f t="shared" si="1441"/>
        <v>0.999200878549299+0.0000138216743938551i</v>
      </c>
      <c r="G2817">
        <f t="shared" si="1436"/>
        <v>1</v>
      </c>
      <c r="H2817" t="str">
        <f t="shared" si="1442"/>
        <v>11.7282579620528+0.545244167236173i</v>
      </c>
      <c r="I2817" t="str">
        <f t="shared" si="1443"/>
        <v>3467.53289139973i</v>
      </c>
      <c r="J2817" t="str">
        <f t="shared" si="1437"/>
        <v>-16274.3945001382+758.585235585737i</v>
      </c>
      <c r="K2817" t="str">
        <f t="shared" si="1444"/>
        <v>0.00990997889992227-0.212604857753196i</v>
      </c>
      <c r="L2817" t="str">
        <f t="shared" si="1445"/>
        <v>0.00128089274248459-0.0232967536223011i</v>
      </c>
      <c r="M2817" t="str">
        <f t="shared" si="1446"/>
        <v>0.0111908716424069-0.235901611375497i</v>
      </c>
      <c r="N2817" t="str">
        <f t="shared" si="1447"/>
        <v>-6.50586217906632i</v>
      </c>
      <c r="O2817" t="str">
        <f t="shared" si="1448"/>
        <v>0.975309780821067-0.220841190530125i</v>
      </c>
      <c r="P2817" t="str">
        <f t="shared" si="1449"/>
        <v>0.024690219178933+0.220841190530125i</v>
      </c>
      <c r="Q2817" t="str">
        <f t="shared" si="1450"/>
        <v>-0.024690219178933+6.28502098853619i</v>
      </c>
      <c r="R2817" t="str">
        <f t="shared" si="1451"/>
        <v>0.0351217268377768-0.00406639569845776i</v>
      </c>
      <c r="S2817" t="str">
        <f t="shared" si="1452"/>
        <v>0.685969337134015i</v>
      </c>
      <c r="T2817" t="str">
        <f t="shared" si="1453"/>
        <v>0.00278942276179568+0.0240924276779117i</v>
      </c>
      <c r="U2817" t="e">
        <f t="shared" si="1454"/>
        <v>#DIV/0!</v>
      </c>
      <c r="V2817" t="str">
        <f t="shared" si="1455"/>
        <v>1.33333333333333E-06-0.000120162282440087i</v>
      </c>
      <c r="W2817" t="e">
        <f t="shared" si="1456"/>
        <v>#DIV/0!</v>
      </c>
      <c r="X2817" t="e">
        <f t="shared" si="1457"/>
        <v>#DIV/0!</v>
      </c>
      <c r="Y2817" t="str">
        <f t="shared" si="1458"/>
        <v>0.00083+0.887688420198332i</v>
      </c>
      <c r="Z2817" t="e">
        <f t="shared" si="1459"/>
        <v>#DIV/0!</v>
      </c>
      <c r="AA2817" t="e">
        <f t="shared" si="1460"/>
        <v>#DIV/0!</v>
      </c>
      <c r="AB2817" t="str">
        <f t="shared" si="1461"/>
        <v>0.0172002419003268+0.14855961946745i</v>
      </c>
      <c r="AC2817" t="str">
        <f t="shared" si="1462"/>
        <v>1.03523793931703-0.00239505314763039i</v>
      </c>
      <c r="AD2817" t="str">
        <f t="shared" si="1463"/>
        <v>0.016282686354048+0.143540544374454i</v>
      </c>
      <c r="AE2817" t="e">
        <f t="shared" si="1464"/>
        <v>#DIV/0!</v>
      </c>
      <c r="AF2817" t="str">
        <f t="shared" si="1465"/>
        <v>-19.3949255958976-0.517877796475421i</v>
      </c>
      <c r="AG2817" t="e">
        <f t="shared" si="1466"/>
        <v>#DIV/0!</v>
      </c>
      <c r="AH2817" t="e">
        <f t="shared" si="1467"/>
        <v>#DIV/0!</v>
      </c>
      <c r="AI2817" t="e">
        <f t="shared" si="1468"/>
        <v>#DIV/0!</v>
      </c>
      <c r="AJ2817" t="e">
        <f t="shared" si="1469"/>
        <v>#DIV/0!</v>
      </c>
      <c r="AK2817"/>
      <c r="AL2817"/>
      <c r="AM2817"/>
      <c r="AN2817"/>
    </row>
    <row r="2818" spans="1:40" x14ac:dyDescent="0.25">
      <c r="A2818"/>
      <c r="B2818">
        <f t="shared" si="1470"/>
        <v>884000</v>
      </c>
      <c r="C2818" s="186" t="str">
        <f t="shared" si="1438"/>
        <v>-1.25868412371864E-07+0.00356548869493586i</v>
      </c>
      <c r="D2818" s="158" t="str">
        <f t="shared" si="1439"/>
        <v>-7.66666763165781+0.0273354133278416i</v>
      </c>
      <c r="E2818" t="str">
        <f t="shared" si="1440"/>
        <v>7.997598221033-0.138594600160992i</v>
      </c>
      <c r="F2818" t="str">
        <f t="shared" si="1441"/>
        <v>0.999200879090918+0.0000138373181007492i</v>
      </c>
      <c r="G2818">
        <f t="shared" si="1436"/>
        <v>1</v>
      </c>
      <c r="H2818" t="str">
        <f t="shared" si="1442"/>
        <v>11.7283195323888+0.544630454384524i</v>
      </c>
      <c r="I2818" t="str">
        <f t="shared" si="1443"/>
        <v>3471.45988221672i</v>
      </c>
      <c r="J2818" t="str">
        <f t="shared" si="1437"/>
        <v>-16311.279235054+759.444335512788i</v>
      </c>
      <c r="K2818" t="str">
        <f t="shared" si="1444"/>
        <v>0.00988761654379288-0.212365366193754i</v>
      </c>
      <c r="L2818" t="str">
        <f t="shared" si="1445"/>
        <v>0.00127800514361831-0.0232705584138127i</v>
      </c>
      <c r="M2818" t="str">
        <f t="shared" si="1446"/>
        <v>0.0111656216874112-0.235635924607567i</v>
      </c>
      <c r="N2818" t="str">
        <f t="shared" si="1447"/>
        <v>-6.51323008640388i</v>
      </c>
      <c r="O2818" t="str">
        <f t="shared" si="1448"/>
        <v>0.97365618537253-0.228021123332495i</v>
      </c>
      <c r="P2818" t="str">
        <f t="shared" si="1449"/>
        <v>0.02634381462747+0.228021123332495i</v>
      </c>
      <c r="Q2818" t="str">
        <f t="shared" si="1450"/>
        <v>-0.02634381462747+6.28520896307138i</v>
      </c>
      <c r="R2818" t="str">
        <f t="shared" si="1451"/>
        <v>0.0362607995097331-0.00434338183000651i</v>
      </c>
      <c r="S2818" t="str">
        <f t="shared" si="1452"/>
        <v>0.686746199350474i</v>
      </c>
      <c r="T2818" t="str">
        <f t="shared" si="1453"/>
        <v>0.00298280096408488+0.0249019662487187i</v>
      </c>
      <c r="U2818" t="e">
        <f t="shared" si="1454"/>
        <v>#DIV/0!</v>
      </c>
      <c r="V2818" t="str">
        <f t="shared" si="1455"/>
        <v>1.33333333333333E-06-0.000120026352256331i</v>
      </c>
      <c r="W2818" t="e">
        <f t="shared" si="1456"/>
        <v>#DIV/0!</v>
      </c>
      <c r="X2818" t="e">
        <f t="shared" si="1457"/>
        <v>#DIV/0!</v>
      </c>
      <c r="Y2818" t="str">
        <f t="shared" si="1458"/>
        <v>0.00083+0.888693729847481i</v>
      </c>
      <c r="Z2818" t="e">
        <f t="shared" si="1459"/>
        <v>#DIV/0!</v>
      </c>
      <c r="AA2818" t="e">
        <f t="shared" si="1460"/>
        <v>#DIV/0!</v>
      </c>
      <c r="AB2818" t="str">
        <f t="shared" si="1461"/>
        <v>0.0183926577302899+0.153551426172491i</v>
      </c>
      <c r="AC2818" t="str">
        <f t="shared" si="1462"/>
        <v>1.03638759773901-0.00261947377606289i</v>
      </c>
      <c r="AD2818" t="str">
        <f t="shared" si="1463"/>
        <v>0.0173723044464657+0.148204139844501i</v>
      </c>
      <c r="AE2818" t="e">
        <f t="shared" si="1464"/>
        <v>#DIV/0!</v>
      </c>
      <c r="AF2818" t="str">
        <f t="shared" si="1465"/>
        <v>-19.3949871640466-0.517295041056682i</v>
      </c>
      <c r="AG2818" t="e">
        <f t="shared" si="1466"/>
        <v>#DIV/0!</v>
      </c>
      <c r="AH2818" t="e">
        <f t="shared" si="1467"/>
        <v>#DIV/0!</v>
      </c>
      <c r="AI2818" t="e">
        <f t="shared" si="1468"/>
        <v>#DIV/0!</v>
      </c>
      <c r="AJ2818" t="e">
        <f t="shared" si="1469"/>
        <v>#DIV/0!</v>
      </c>
      <c r="AK2818"/>
      <c r="AL2818"/>
      <c r="AM2818"/>
      <c r="AN2818"/>
    </row>
    <row r="2819" spans="1:40" x14ac:dyDescent="0.25">
      <c r="A2819"/>
      <c r="B2819">
        <f t="shared" si="1470"/>
        <v>885000</v>
      </c>
      <c r="C2819" s="186" t="str">
        <f t="shared" si="1438"/>
        <v>-1.25584124687982E-07+0.00356145989416065i</v>
      </c>
      <c r="D2819" s="158" t="str">
        <f t="shared" si="1439"/>
        <v>-7.66666762947826+0.0273045258552317i</v>
      </c>
      <c r="E2819" t="str">
        <f t="shared" si="1440"/>
        <v>7.99759278570646-0.1387512870847i</v>
      </c>
      <c r="F2819" t="str">
        <f t="shared" si="1441"/>
        <v>0.999200879633146+0.0000138529617758105i</v>
      </c>
      <c r="G2819">
        <f t="shared" si="1436"/>
        <v>1</v>
      </c>
      <c r="H2819" t="str">
        <f t="shared" si="1442"/>
        <v>11.7283808948226+0.544018118068923i</v>
      </c>
      <c r="I2819" t="str">
        <f t="shared" si="1443"/>
        <v>3475.38687303371i</v>
      </c>
      <c r="J2819" t="str">
        <f t="shared" si="1437"/>
        <v>-16348.2057183964+760.303435439839i</v>
      </c>
      <c r="K2819" t="str">
        <f t="shared" si="1444"/>
        <v>0.00986532974362565-0.212126412443876i</v>
      </c>
      <c r="L2819" t="str">
        <f t="shared" si="1445"/>
        <v>0.00127512728853369-0.0232444218690174i</v>
      </c>
      <c r="M2819" t="str">
        <f t="shared" si="1446"/>
        <v>0.0111404570321593-0.235370834312893i</v>
      </c>
      <c r="N2819" t="str">
        <f t="shared" si="1447"/>
        <v>-6.52059799374144i</v>
      </c>
      <c r="O2819" t="str">
        <f t="shared" si="1448"/>
        <v>0.971949734206433-0.235188677822814i</v>
      </c>
      <c r="P2819" t="str">
        <f t="shared" si="1449"/>
        <v>0.028050265793567+0.235188677822814i</v>
      </c>
      <c r="Q2819" t="str">
        <f t="shared" si="1450"/>
        <v>-0.028050265793567+6.28540931591863i</v>
      </c>
      <c r="R2819" t="str">
        <f t="shared" si="1451"/>
        <v>0.0373975349822574-0.00462965498780577i</v>
      </c>
      <c r="S2819" t="str">
        <f t="shared" si="1452"/>
        <v>0.687523061566934i</v>
      </c>
      <c r="T2819" t="str">
        <f t="shared" si="1453"/>
        <v>0.00318299457121485+0.0257116677460581i</v>
      </c>
      <c r="U2819" t="e">
        <f t="shared" si="1454"/>
        <v>#DIV/0!</v>
      </c>
      <c r="V2819" t="str">
        <f t="shared" si="1455"/>
        <v>1.33333333333333E-06-0.000119890729259432i</v>
      </c>
      <c r="W2819" t="e">
        <f t="shared" si="1456"/>
        <v>#DIV/0!</v>
      </c>
      <c r="X2819" t="e">
        <f t="shared" si="1457"/>
        <v>#DIV/0!</v>
      </c>
      <c r="Y2819" t="str">
        <f t="shared" si="1458"/>
        <v>0.00083+0.889699039496629i</v>
      </c>
      <c r="Z2819" t="e">
        <f t="shared" si="1459"/>
        <v>#DIV/0!</v>
      </c>
      <c r="AA2819" t="e">
        <f t="shared" si="1460"/>
        <v>#DIV/0!</v>
      </c>
      <c r="AB2819" t="str">
        <f t="shared" si="1461"/>
        <v>0.0196270989618936+0.158544237521147i</v>
      </c>
      <c r="AC2819" t="str">
        <f t="shared" si="1462"/>
        <v>1.0375353443135-0.00285339139200182i</v>
      </c>
      <c r="AD2819" t="str">
        <f t="shared" si="1463"/>
        <v>0.0184966530642086+0.152859386025754i</v>
      </c>
      <c r="AE2819" t="e">
        <f t="shared" si="1464"/>
        <v>#DIV/0!</v>
      </c>
      <c r="AF2819" t="str">
        <f t="shared" si="1465"/>
        <v>-19.3950485243009-0.516713592213691i</v>
      </c>
      <c r="AG2819" t="e">
        <f t="shared" si="1466"/>
        <v>#DIV/0!</v>
      </c>
      <c r="AH2819" t="e">
        <f t="shared" si="1467"/>
        <v>#DIV/0!</v>
      </c>
      <c r="AI2819" t="e">
        <f t="shared" si="1468"/>
        <v>#DIV/0!</v>
      </c>
      <c r="AJ2819" t="e">
        <f t="shared" si="1469"/>
        <v>#DIV/0!</v>
      </c>
      <c r="AK2819"/>
      <c r="AL2819"/>
      <c r="AM2819"/>
      <c r="AN2819"/>
    </row>
    <row r="2820" spans="1:40" x14ac:dyDescent="0.25">
      <c r="A2820"/>
      <c r="B2820">
        <f t="shared" si="1470"/>
        <v>886000</v>
      </c>
      <c r="C2820" s="186" t="str">
        <f t="shared" si="1438"/>
        <v>-1.25300799060148E-07+0.00355744018774381i</v>
      </c>
      <c r="D2820" s="158" t="str">
        <f t="shared" si="1439"/>
        <v>-7.66666762730614+0.0272737081060359i</v>
      </c>
      <c r="E2820" t="str">
        <f t="shared" si="1440"/>
        <v>7.99758734424224-0.138907973688701i</v>
      </c>
      <c r="F2820" t="str">
        <f t="shared" si="1441"/>
        <v>0.999200880175993+0.0000138686054190033i</v>
      </c>
      <c r="G2820">
        <f t="shared" si="1436"/>
        <v>1</v>
      </c>
      <c r="H2820" t="str">
        <f t="shared" si="1442"/>
        <v>11.7284420502884+0.543407153675032i</v>
      </c>
      <c r="I2820" t="str">
        <f t="shared" si="1443"/>
        <v>3479.3138638507i</v>
      </c>
      <c r="J2820" t="str">
        <f t="shared" si="1437"/>
        <v>-16385.1739501654+761.162535366889i</v>
      </c>
      <c r="K2820" t="str">
        <f t="shared" si="1444"/>
        <v>0.00984311815965866-0.211887994697873i</v>
      </c>
      <c r="L2820" t="str">
        <f t="shared" si="1445"/>
        <v>0.00127225913348527-0.0232183437916769i</v>
      </c>
      <c r="M2820" t="str">
        <f t="shared" si="1446"/>
        <v>0.0111153772931439-0.23510633848955i</v>
      </c>
      <c r="N2820" t="str">
        <f t="shared" si="1447"/>
        <v>-6.527965901079i</v>
      </c>
      <c r="O2820" t="str">
        <f t="shared" si="1448"/>
        <v>0.970190519958865-0.24234346490456i</v>
      </c>
      <c r="P2820" t="str">
        <f t="shared" si="1449"/>
        <v>0.029809480041135+0.24234346490456i</v>
      </c>
      <c r="Q2820" t="str">
        <f t="shared" si="1450"/>
        <v>-0.029809480041135+6.28562243617444i</v>
      </c>
      <c r="R2820" t="str">
        <f t="shared" si="1451"/>
        <v>0.0385318477233959-0.0049252233491828i</v>
      </c>
      <c r="S2820" t="str">
        <f t="shared" si="1452"/>
        <v>0.688299923783395i</v>
      </c>
      <c r="T2820" t="str">
        <f t="shared" si="1453"/>
        <v>0.00339003085585872+0.0265214678512468i</v>
      </c>
      <c r="U2820" t="e">
        <f t="shared" si="1454"/>
        <v>#DIV/0!</v>
      </c>
      <c r="V2820" t="str">
        <f t="shared" si="1455"/>
        <v>1.33333333333333E-06-0.000119755412409252i</v>
      </c>
      <c r="W2820" t="e">
        <f t="shared" si="1456"/>
        <v>#DIV/0!</v>
      </c>
      <c r="X2820" t="e">
        <f t="shared" si="1457"/>
        <v>#DIV/0!</v>
      </c>
      <c r="Y2820" t="str">
        <f t="shared" si="1458"/>
        <v>0.00083+0.890704349145778i</v>
      </c>
      <c r="Z2820" t="e">
        <f t="shared" si="1459"/>
        <v>#DIV/0!</v>
      </c>
      <c r="AA2820" t="e">
        <f t="shared" si="1460"/>
        <v>#DIV/0!</v>
      </c>
      <c r="AB2820" t="str">
        <f t="shared" si="1461"/>
        <v>0.0209037337649046+0.163537656909175i</v>
      </c>
      <c r="AC2820" t="str">
        <f t="shared" si="1462"/>
        <v>1.03868109260871-0.0030968175480449i</v>
      </c>
      <c r="AD2820" t="str">
        <f t="shared" si="1463"/>
        <v>0.0196556638006217+0.157506021894424i</v>
      </c>
      <c r="AE2820" t="e">
        <f t="shared" si="1464"/>
        <v>#DIV/0!</v>
      </c>
      <c r="AF2820" t="str">
        <f t="shared" si="1465"/>
        <v>-19.3951096775945-0.516133445568996i</v>
      </c>
      <c r="AG2820" t="e">
        <f t="shared" si="1466"/>
        <v>#DIV/0!</v>
      </c>
      <c r="AH2820" t="e">
        <f t="shared" si="1467"/>
        <v>#DIV/0!</v>
      </c>
      <c r="AI2820" t="e">
        <f t="shared" si="1468"/>
        <v>#DIV/0!</v>
      </c>
      <c r="AJ2820" t="e">
        <f t="shared" si="1469"/>
        <v>#DIV/0!</v>
      </c>
      <c r="AK2820"/>
      <c r="AL2820"/>
      <c r="AM2820"/>
      <c r="AN2820"/>
    </row>
    <row r="2821" spans="1:40" x14ac:dyDescent="0.25">
      <c r="A2821"/>
      <c r="B2821">
        <f t="shared" si="1470"/>
        <v>887000</v>
      </c>
      <c r="C2821" s="186" t="str">
        <f t="shared" si="1438"/>
        <v>-1.2501843115234E-07+0.00355342954492653i</v>
      </c>
      <c r="D2821" s="158" t="str">
        <f t="shared" si="1439"/>
        <v>-7.6666676251413+0.0272429598444367i</v>
      </c>
      <c r="E2821" t="str">
        <f t="shared" si="1440"/>
        <v>7.99758189664036-0.139064659972634i</v>
      </c>
      <c r="F2821" t="str">
        <f t="shared" si="1441"/>
        <v>0.999200880719448+0.0000138842490302914i</v>
      </c>
      <c r="G2821">
        <f t="shared" ref="G2821:G2884" si="1471">IF($C$11=$C$7,$C$24,F2821)</f>
        <v>1</v>
      </c>
      <c r="H2821" t="str">
        <f t="shared" si="1442"/>
        <v>11.7285029997148+0.542797556609044i</v>
      </c>
      <c r="I2821" t="str">
        <f t="shared" si="1443"/>
        <v>3483.24085466768i</v>
      </c>
      <c r="J2821" t="str">
        <f t="shared" ref="J2821:J2884" si="1472">IMSUM(COMPLEX(0,2*PI()*B2821*$C$113*$C$112),COMPLEX(0,2*PI()*B2821*$C$113*$C$111),COMPLEX(0,2*PI()*B2821*$C$28*10^-12*$C$111),COMPLEX(-1*2*PI()*B2821*2*PI()*B2821*$C$113*$C$112*$C$28*10^-12*$C$111,0),COMPLEX(1,0))</f>
        <v>-16422.183930361+762.02163529394i</v>
      </c>
      <c r="K2821" t="str">
        <f t="shared" si="1444"/>
        <v>0.00982098145403637-0.211650111158113i</v>
      </c>
      <c r="L2821" t="str">
        <f t="shared" si="1445"/>
        <v>0.00126940063497258-0.0231923239864244i</v>
      </c>
      <c r="M2821" t="str">
        <f t="shared" si="1446"/>
        <v>0.011090382089009-0.234842435144537i</v>
      </c>
      <c r="N2821" t="str">
        <f t="shared" si="1447"/>
        <v>-6.53533380841657i</v>
      </c>
      <c r="O2821" t="str">
        <f t="shared" si="1448"/>
        <v>0.968378638130197-0.249485096174309i</v>
      </c>
      <c r="P2821" t="str">
        <f t="shared" si="1449"/>
        <v>0.031621361869803+0.249485096174309i</v>
      </c>
      <c r="Q2821" t="str">
        <f t="shared" si="1450"/>
        <v>-0.031621361869803+6.28584871224226i</v>
      </c>
      <c r="R2821" t="str">
        <f t="shared" si="1451"/>
        <v>0.0396636516225949-0.00523009414572939i</v>
      </c>
      <c r="S2821" t="str">
        <f t="shared" si="1452"/>
        <v>0.689076785999854i</v>
      </c>
      <c r="T2821" t="str">
        <f t="shared" si="1453"/>
        <v>0.00360393646441586+0.0273313015811156i</v>
      </c>
      <c r="U2821" t="e">
        <f t="shared" si="1454"/>
        <v>#DIV/0!</v>
      </c>
      <c r="V2821" t="str">
        <f t="shared" si="1455"/>
        <v>1.33333333333333E-06-0.000119620400670346i</v>
      </c>
      <c r="W2821" t="e">
        <f t="shared" si="1456"/>
        <v>#DIV/0!</v>
      </c>
      <c r="X2821" t="e">
        <f t="shared" si="1457"/>
        <v>#DIV/0!</v>
      </c>
      <c r="Y2821" t="str">
        <f t="shared" si="1458"/>
        <v>0.00083+0.891709658794927i</v>
      </c>
      <c r="Z2821" t="e">
        <f t="shared" si="1459"/>
        <v>#DIV/0!</v>
      </c>
      <c r="AA2821" t="e">
        <f t="shared" si="1460"/>
        <v>#DIV/0!</v>
      </c>
      <c r="AB2821" t="str">
        <f t="shared" si="1461"/>
        <v>0.0222227264473372+0.168531283634949i</v>
      </c>
      <c r="AC2821" t="str">
        <f t="shared" si="1462"/>
        <v>1.03982475557423-0.00334976286498084i</v>
      </c>
      <c r="AD2821" t="str">
        <f t="shared" si="1463"/>
        <v>0.0208492662773077+0.162143787045904i</v>
      </c>
      <c r="AE2821" t="e">
        <f t="shared" si="1464"/>
        <v>#DIV/0!</v>
      </c>
      <c r="AF2821" t="str">
        <f t="shared" si="1465"/>
        <v>-19.3951706248561-0.515554596764607i</v>
      </c>
      <c r="AG2821" t="e">
        <f t="shared" si="1466"/>
        <v>#DIV/0!</v>
      </c>
      <c r="AH2821" t="e">
        <f t="shared" si="1467"/>
        <v>#DIV/0!</v>
      </c>
      <c r="AI2821" t="e">
        <f t="shared" si="1468"/>
        <v>#DIV/0!</v>
      </c>
      <c r="AJ2821" t="e">
        <f t="shared" si="1469"/>
        <v>#DIV/0!</v>
      </c>
      <c r="AK2821"/>
      <c r="AL2821"/>
      <c r="AM2821"/>
      <c r="AN2821"/>
    </row>
    <row r="2822" spans="1:40" x14ac:dyDescent="0.25">
      <c r="A2822"/>
      <c r="B2822">
        <f t="shared" si="1470"/>
        <v>888000</v>
      </c>
      <c r="C2822" s="186" t="str">
        <f t="shared" ref="C2822:C2885" si="1473">IMPRODUCT(COMPLEX(-1,0),IMDIV(IMPRODUCT(G2822,COMPLEX($C$100+$C$101,0)),COMPLEX($C$100,2*PI()*B2822*$C$103*$C$102*(2*$C$100+$C$101))))</f>
        <v>-1.24737016652932E-07+0.00354942793508853i</v>
      </c>
      <c r="D2822" s="158" t="str">
        <f t="shared" ref="D2822:D2885" si="1474">IMPRODUCT(COMPLEX($C$106,0),IMSUB(C2822,G2822))</f>
        <v>-7.66666762298382+0.0272122808356787i</v>
      </c>
      <c r="E2822" t="str">
        <f t="shared" ref="E2822:E2885" si="1475">IMDIV(COMPLEX($C$20*10^3,0),COMPLEX(1,2*PI()*B2822*$C$20*1000*$C$29*10^-12))</f>
        <v>7.99757644290084-0.13922134593614i</v>
      </c>
      <c r="F2822" t="str">
        <f t="shared" ref="F2822:F2885" si="1476">IMDIV(COMPLEX($C$22*1000,0),IMSUM(COMPLEX($C$22*1000,0),E2822))</f>
        <v>0.999200881263512+0.000013899892609639i</v>
      </c>
      <c r="G2822">
        <f t="shared" si="1471"/>
        <v>1</v>
      </c>
      <c r="H2822" t="str">
        <f t="shared" ref="H2822:H2885" si="1477">IMPRODUCT(COMPLEX($C$108,0),IMPRODUCT(COMPLEX(-1,0),D2822),IMDIV(COMPLEX(0,2*PI()*B2822*$C$109*$C$110),COMPLEX(1,2*PI()*B2822*$C$109*$C$110)))</f>
        <v>11.7285637440258+0.542189322297611i</v>
      </c>
      <c r="I2822" t="str">
        <f t="shared" ref="I2822:I2885" si="1478">COMPLEX(0,2*PI()*B2822*$C$113*$C$112*$C$114)</f>
        <v>3487.16784548467i</v>
      </c>
      <c r="J2822" t="str">
        <f t="shared" si="1472"/>
        <v>-16459.2356589833+762.88073522099i</v>
      </c>
      <c r="K2822" t="str">
        <f t="shared" ref="K2822:K2885" si="1479">IMDIV(I2822,J2822)</f>
        <v>0.00979891929079669-0.211412760034975i</v>
      </c>
      <c r="L2822" t="str">
        <f t="shared" ref="L2822:L2885" si="1480">IMDIV(COMPLEX($C$117,0),COMPLEX(1,2*PI()*B2822*$C$115*$C$116))</f>
        <v>0.00126655174973844-0.0231663622587594i</v>
      </c>
      <c r="M2822" t="str">
        <f t="shared" ref="M2822:M2885" si="1481">IMSUM(K2822,L2822)</f>
        <v>0.0110654710405351-0.234579122293734i</v>
      </c>
      <c r="N2822" t="str">
        <f t="shared" ref="N2822:N2885" si="1482">COMPLEX(0,-2*PI()*B2822*$C$43)</f>
        <v>-6.54270171575413i</v>
      </c>
      <c r="O2822" t="str">
        <f t="shared" ref="O2822:O2885" si="1483">IMEXP(N2822)</f>
        <v>0.966514187079914-0.256613183942783i</v>
      </c>
      <c r="P2822" t="str">
        <f t="shared" ref="P2822:P2885" si="1484">IMSUB(COMPLEX(1,0),O2822)</f>
        <v>0.033485812920086+0.256613183942783i</v>
      </c>
      <c r="Q2822" t="str">
        <f t="shared" ref="Q2822:Q2885" si="1485">IMSUM(COMPLEX(0,2*PI()*B2822*$C$43),O2822,COMPLEX(-1,0))</f>
        <v>-0.033485812920086+6.28608853181135i</v>
      </c>
      <c r="R2822" t="str">
        <f t="shared" ref="R2822:R2885" si="1486">IMDIV(P2822,Q2822)</f>
        <v>0.0407928600010862-0.00554427364842013i</v>
      </c>
      <c r="S2822" t="str">
        <f t="shared" ref="S2822:S2885" si="1487">IMDIV(COMPLEX(0,2*PI()*B2822*$C$123),COMPLEX($C$124,0))</f>
        <v>0.689853648216313i</v>
      </c>
      <c r="T2822" t="str">
        <f t="shared" ref="T2822:T2885" si="1488">IMPRODUCT(R2822,S2822)</f>
        <v>0.00382473740307219+0.0281411032929266i</v>
      </c>
      <c r="U2822" t="e">
        <f t="shared" ref="U2822:U2885" si="1489">IMDIV(COMPLEX(1,2*PI()*B2822*$C$16*10^-3*$C$15*10^-6),COMPLEX(0,2*PI()*B2822*$C$15*10^-6))</f>
        <v>#DIV/0!</v>
      </c>
      <c r="V2822" t="str">
        <f t="shared" ref="V2822:V2885" si="1490">IMSUM(COMPLEX($C$18*10^-3,0),IMDIV(COMPLEX(1,0),COMPLEX(0,2*PI()*B2822*($C$17*1*10^-6))))</f>
        <v>1.33333333333333E-06-0.000119485693011933i</v>
      </c>
      <c r="W2822" t="e">
        <f t="shared" ref="W2822:W2885" si="1491">IMDIV(IMPRODUCT(U2822,V2822),IMSUM(U2822,V2822))</f>
        <v>#DIV/0!</v>
      </c>
      <c r="X2822" t="e">
        <f t="shared" ref="X2822:X2885" si="1492">IMDIV(IMPRODUCT(COMPLEX($C$19,0),W2822),IMSUM(COMPLEX($C$19,0),W2822))</f>
        <v>#DIV/0!</v>
      </c>
      <c r="Y2822" t="str">
        <f t="shared" ref="Y2822:Y2885" si="1493">COMPLEX($C$13*10^-3,2*PI()*B2822*$C$12*0.000001)</f>
        <v>0.00083+0.892714968444075i</v>
      </c>
      <c r="Z2822" t="e">
        <f t="shared" ref="Z2822:Z2885" si="1494">IMPRODUCT(COMPLEX($C$6,0),IMDIV(X2822,IMSUM(X2822,Y2822)))</f>
        <v>#DIV/0!</v>
      </c>
      <c r="AA2822" t="e">
        <f t="shared" ref="AA2822:AA2885" si="1495">IMDIV(COMPLEX($C$6,0),IMSUM(X2822,Y2822))</f>
        <v>#DIV/0!</v>
      </c>
      <c r="AB2822" t="str">
        <f t="shared" ref="AB2822:AB2885" si="1496">IMPRODUCT(COMPLEX($C$119,0),T2822)</f>
        <v>0.0235842373694977+0.173524712929791i</v>
      </c>
      <c r="AC2822" t="str">
        <f t="shared" ref="AC2822:AC2885" si="1497">IMSUM(COMPLEX(1,0),IMPRODUCT(AB2822,M2822))</f>
        <v>1.04096624555097-0.00361223701636208i</v>
      </c>
      <c r="AD2822" t="str">
        <f t="shared" ref="AD2822:AD2885" si="1498">IMDIV(AB2822,AC2822)</f>
        <v>0.0220773881503967+0.166772421709607i</v>
      </c>
      <c r="AE2822" t="e">
        <f t="shared" ref="AE2822:AE2885" si="1499">IMPRODUCT(AD2822,AA2822,X2822)</f>
        <v>#DIV/0!</v>
      </c>
      <c r="AF2822" t="str">
        <f t="shared" ref="AF2822:AF2885" si="1500">IMSUB(D2822,H2822)</f>
        <v>-19.3952313670096-0.514977041461932i</v>
      </c>
      <c r="AG2822" t="e">
        <f t="shared" ref="AG2822:AG2885" si="1501">IMSUM(COMPLEX(1,0),IMPRODUCT(AD2822,AA2822,COMPLEX($C$127,0)))</f>
        <v>#DIV/0!</v>
      </c>
      <c r="AH2822" t="e">
        <f t="shared" ref="AH2822:AH2885" si="1502">IMDIV(IMPRODUCT(AE2822,AF2822),AG2822)</f>
        <v>#DIV/0!</v>
      </c>
      <c r="AI2822" t="e">
        <f t="shared" ref="AI2822:AI2885" si="1503">20*LOG10(IMABS(AH2822))</f>
        <v>#DIV/0!</v>
      </c>
      <c r="AJ2822" t="e">
        <f t="shared" ref="AJ2822:AJ2885" si="1504">IMARGUMENT(AH2822)*180/PI()</f>
        <v>#DIV/0!</v>
      </c>
      <c r="AK2822"/>
      <c r="AL2822"/>
      <c r="AM2822"/>
      <c r="AN2822"/>
    </row>
    <row r="2823" spans="1:40" x14ac:dyDescent="0.25">
      <c r="A2823"/>
      <c r="B2823">
        <f t="shared" si="1470"/>
        <v>889000</v>
      </c>
      <c r="C2823" s="186" t="str">
        <f t="shared" si="1473"/>
        <v>-1.24456551274536E-07+0.00354543532774731i</v>
      </c>
      <c r="D2823" s="158" t="str">
        <f t="shared" si="1474"/>
        <v>-7.66666762083355+0.0271816708460627i</v>
      </c>
      <c r="E2823" t="str">
        <f t="shared" si="1475"/>
        <v>7.99757098302372-0.139378031578856i</v>
      </c>
      <c r="F2823" t="str">
        <f t="shared" si="1476"/>
        <v>0.999200881808194+0.0000139155361570101i</v>
      </c>
      <c r="G2823">
        <f t="shared" si="1471"/>
        <v>1</v>
      </c>
      <c r="H2823" t="str">
        <f t="shared" si="1477"/>
        <v>11.7286242841399+0.541582446187679i</v>
      </c>
      <c r="I2823" t="str">
        <f t="shared" si="1478"/>
        <v>3491.09483630166i</v>
      </c>
      <c r="J2823" t="str">
        <f t="shared" si="1472"/>
        <v>-16496.3291360321+763.739835148041i</v>
      </c>
      <c r="K2823" t="str">
        <f t="shared" si="1479"/>
        <v>0.00977693133585873-0.211175939546808i</v>
      </c>
      <c r="L2823" t="str">
        <f t="shared" si="1480"/>
        <v>0.00126371243476743-0.0231404584150438i</v>
      </c>
      <c r="M2823" t="str">
        <f t="shared" si="1481"/>
        <v>0.0110406437706262-0.234316397961852i</v>
      </c>
      <c r="N2823" t="str">
        <f t="shared" si="1482"/>
        <v>-6.55006962309169i</v>
      </c>
      <c r="O2823" t="str">
        <f t="shared" si="1483"/>
        <v>0.964597268021254-0.263727341255952i</v>
      </c>
      <c r="P2823" t="str">
        <f t="shared" si="1484"/>
        <v>0.035402731978746+0.263727341255952i</v>
      </c>
      <c r="Q2823" t="str">
        <f t="shared" si="1485"/>
        <v>-0.035402731978746+6.28634228183574i</v>
      </c>
      <c r="R2823" t="str">
        <f t="shared" si="1486"/>
        <v>0.0419193856226318-0.00586776715280703i</v>
      </c>
      <c r="S2823" t="str">
        <f t="shared" si="1487"/>
        <v>0.690630510432774i</v>
      </c>
      <c r="T2823" t="str">
        <f t="shared" si="1488"/>
        <v>0.00405245902384378+0.0289508066895865i</v>
      </c>
      <c r="U2823" t="e">
        <f t="shared" si="1489"/>
        <v>#DIV/0!</v>
      </c>
      <c r="V2823" t="str">
        <f t="shared" si="1490"/>
        <v>1.33333333333333E-06-0.00011935128840787i</v>
      </c>
      <c r="W2823" t="e">
        <f t="shared" si="1491"/>
        <v>#DIV/0!</v>
      </c>
      <c r="X2823" t="e">
        <f t="shared" si="1492"/>
        <v>#DIV/0!</v>
      </c>
      <c r="Y2823" t="str">
        <f t="shared" si="1493"/>
        <v>0.00083+0.893720278093224i</v>
      </c>
      <c r="Z2823" t="e">
        <f t="shared" si="1494"/>
        <v>#DIV/0!</v>
      </c>
      <c r="AA2823" t="e">
        <f t="shared" si="1495"/>
        <v>#DIV/0!</v>
      </c>
      <c r="AB2823" t="str">
        <f t="shared" si="1496"/>
        <v>0.0249884228579263+0.178517535990108i</v>
      </c>
      <c r="AC2823" t="str">
        <f t="shared" si="1497"/>
        <v>1.04210547428139-0.00388424871314017i</v>
      </c>
      <c r="AD2823" t="str">
        <f t="shared" si="1498"/>
        <v>0.0233399551169506+0.171391666763769i</v>
      </c>
      <c r="AE2823" t="e">
        <f t="shared" si="1499"/>
        <v>#DIV/0!</v>
      </c>
      <c r="AF2823" t="str">
        <f t="shared" si="1500"/>
        <v>-19.3952919049735-0.514400775341616i</v>
      </c>
      <c r="AG2823" t="e">
        <f t="shared" si="1501"/>
        <v>#DIV/0!</v>
      </c>
      <c r="AH2823" t="e">
        <f t="shared" si="1502"/>
        <v>#DIV/0!</v>
      </c>
      <c r="AI2823" t="e">
        <f t="shared" si="1503"/>
        <v>#DIV/0!</v>
      </c>
      <c r="AJ2823" t="e">
        <f t="shared" si="1504"/>
        <v>#DIV/0!</v>
      </c>
      <c r="AK2823"/>
      <c r="AL2823"/>
      <c r="AM2823"/>
      <c r="AN2823"/>
    </row>
    <row r="2824" spans="1:40" x14ac:dyDescent="0.25">
      <c r="A2824"/>
      <c r="B2824">
        <f t="shared" si="1470"/>
        <v>890000</v>
      </c>
      <c r="C2824" s="186" t="str">
        <f t="shared" si="1473"/>
        <v>-1.24177030753838E-07+0.0035414516925574i</v>
      </c>
      <c r="D2824" s="158" t="str">
        <f t="shared" si="1474"/>
        <v>-7.66666761869057+0.0271511296429401i</v>
      </c>
      <c r="E2824" t="str">
        <f t="shared" si="1475"/>
        <v>7.99756551700901-0.139534716900424i</v>
      </c>
      <c r="F2824" t="str">
        <f t="shared" si="1476"/>
        <v>0.999200882353485+0.0000139311796723689i</v>
      </c>
      <c r="G2824">
        <f t="shared" si="1471"/>
        <v>1</v>
      </c>
      <c r="H2824" t="str">
        <f t="shared" si="1477"/>
        <v>11.7286846209707+0.540976923746423i</v>
      </c>
      <c r="I2824" t="str">
        <f t="shared" si="1478"/>
        <v>3495.02182711864i</v>
      </c>
      <c r="J2824" t="str">
        <f t="shared" si="1472"/>
        <v>-16533.4643615076+764.598935075092i</v>
      </c>
      <c r="K2824" t="str">
        <f t="shared" si="1479"/>
        <v>0.0097550172570093-0.21093964791988i</v>
      </c>
      <c r="L2824" t="str">
        <f t="shared" si="1480"/>
        <v>0.0012608826472842-0.0231146122624967i</v>
      </c>
      <c r="M2824" t="str">
        <f t="shared" si="1481"/>
        <v>0.0110158999042935-0.234054260182377i</v>
      </c>
      <c r="N2824" t="str">
        <f t="shared" si="1482"/>
        <v>-6.55743753042925i</v>
      </c>
      <c r="O2824" t="str">
        <f t="shared" si="1483"/>
        <v>0.962627985015726-0.270827181916003i</v>
      </c>
      <c r="P2824" t="str">
        <f t="shared" si="1484"/>
        <v>0.037372014984274+0.270827181916003i</v>
      </c>
      <c r="Q2824" t="str">
        <f t="shared" si="1485"/>
        <v>-0.037372014984274+6.28661034851325i</v>
      </c>
      <c r="R2824" t="str">
        <f t="shared" si="1486"/>
        <v>0.0430431407045981-0.0062005789642864i</v>
      </c>
      <c r="S2824" t="str">
        <f t="shared" si="1487"/>
        <v>0.691407372649233i</v>
      </c>
      <c r="T2824" t="str">
        <f t="shared" si="1488"/>
        <v>0.00428712601060136+0.0297603448251374i</v>
      </c>
      <c r="U2824" t="e">
        <f t="shared" si="1489"/>
        <v>#DIV/0!</v>
      </c>
      <c r="V2824" t="str">
        <f t="shared" si="1490"/>
        <v>1.33333333333333E-06-0.000119217185836626i</v>
      </c>
      <c r="W2824" t="e">
        <f t="shared" si="1491"/>
        <v>#DIV/0!</v>
      </c>
      <c r="X2824" t="e">
        <f t="shared" si="1492"/>
        <v>#DIV/0!</v>
      </c>
      <c r="Y2824" t="str">
        <f t="shared" si="1493"/>
        <v>0.00083+0.894725587742373i</v>
      </c>
      <c r="Z2824" t="e">
        <f t="shared" si="1494"/>
        <v>#DIV/0!</v>
      </c>
      <c r="AA2824" t="e">
        <f t="shared" si="1495"/>
        <v>#DIV/0!</v>
      </c>
      <c r="AB2824" t="str">
        <f t="shared" si="1496"/>
        <v>0.0264354351192204+0.183509340011256i</v>
      </c>
      <c r="AC2824" t="str">
        <f t="shared" si="1497"/>
        <v>1.04324235292009-0.0041658056883614i</v>
      </c>
      <c r="AD2824" t="str">
        <f t="shared" si="1498"/>
        <v>0.0246368909214521+0.176001263750135i</v>
      </c>
      <c r="AE2824" t="e">
        <f t="shared" si="1499"/>
        <v>#DIV/0!</v>
      </c>
      <c r="AF2824" t="str">
        <f t="shared" si="1500"/>
        <v>-19.3953522396613-0.513825794103483i</v>
      </c>
      <c r="AG2824" t="e">
        <f t="shared" si="1501"/>
        <v>#DIV/0!</v>
      </c>
      <c r="AH2824" t="e">
        <f t="shared" si="1502"/>
        <v>#DIV/0!</v>
      </c>
      <c r="AI2824" t="e">
        <f t="shared" si="1503"/>
        <v>#DIV/0!</v>
      </c>
      <c r="AJ2824" t="e">
        <f t="shared" si="1504"/>
        <v>#DIV/0!</v>
      </c>
      <c r="AK2824"/>
      <c r="AL2824"/>
      <c r="AM2824"/>
      <c r="AN2824"/>
    </row>
    <row r="2825" spans="1:40" x14ac:dyDescent="0.25">
      <c r="A2825"/>
      <c r="B2825">
        <f t="shared" si="1470"/>
        <v>891000</v>
      </c>
      <c r="C2825" s="186" t="str">
        <f t="shared" si="1473"/>
        <v>-1.23898450851433E-07+0.00353747699930952i</v>
      </c>
      <c r="D2825" s="158" t="str">
        <f t="shared" si="1474"/>
        <v>-7.66666761655479+0.0271206569947063i</v>
      </c>
      <c r="E2825" t="str">
        <f t="shared" si="1475"/>
        <v>7.99756004485675-0.139691401900481i</v>
      </c>
      <c r="F2825" t="str">
        <f t="shared" si="1476"/>
        <v>0.999200882899384+0.000013946823155679i</v>
      </c>
      <c r="G2825">
        <f t="shared" si="1471"/>
        <v>1</v>
      </c>
      <c r="H2825" t="str">
        <f t="shared" si="1477"/>
        <v>11.7287447554264+0.540372750461108i</v>
      </c>
      <c r="I2825" t="str">
        <f t="shared" si="1478"/>
        <v>3498.94881793563i</v>
      </c>
      <c r="J2825" t="str">
        <f t="shared" si="1472"/>
        <v>-16570.6413354097+765.458035002142i</v>
      </c>
      <c r="K2825" t="str">
        <f t="shared" si="1479"/>
        <v>0.00973317672389137-0.210703883388344i</v>
      </c>
      <c r="L2825" t="str">
        <f t="shared" si="1480"/>
        <v>0.00125806234475184-0.0230888236091891i</v>
      </c>
      <c r="M2825" t="str">
        <f t="shared" si="1481"/>
        <v>0.0109912390686432-0.233792706997533i</v>
      </c>
      <c r="N2825" t="str">
        <f t="shared" si="1482"/>
        <v>-6.56480543776681i</v>
      </c>
      <c r="O2825" t="str">
        <f t="shared" si="1483"/>
        <v>0.960606444967459-0.277912320502313i</v>
      </c>
      <c r="P2825" t="str">
        <f t="shared" si="1484"/>
        <v>0.039393555032541+0.277912320502313i</v>
      </c>
      <c r="Q2825" t="str">
        <f t="shared" si="1485"/>
        <v>-0.039393555032541+6.2868931172645i</v>
      </c>
      <c r="R2825" t="str">
        <f t="shared" si="1486"/>
        <v>0.0441640369293862-0.00654271238345397i</v>
      </c>
      <c r="S2825" t="str">
        <f t="shared" si="1487"/>
        <v>0.692184234865693i</v>
      </c>
      <c r="T2825" t="str">
        <f t="shared" si="1488"/>
        <v>0.00452876236508738+0.0305696501105474i</v>
      </c>
      <c r="U2825" t="e">
        <f t="shared" si="1489"/>
        <v>#DIV/0!</v>
      </c>
      <c r="V2825" t="str">
        <f t="shared" si="1490"/>
        <v>1.33333333333333E-06-0.000119083384281253i</v>
      </c>
      <c r="W2825" t="e">
        <f t="shared" si="1491"/>
        <v>#DIV/0!</v>
      </c>
      <c r="X2825" t="e">
        <f t="shared" si="1492"/>
        <v>#DIV/0!</v>
      </c>
      <c r="Y2825" t="str">
        <f t="shared" si="1493"/>
        <v>0.00083+0.895730897391522i</v>
      </c>
      <c r="Z2825" t="e">
        <f t="shared" si="1494"/>
        <v>#DIV/0!</v>
      </c>
      <c r="AA2825" t="e">
        <f t="shared" si="1495"/>
        <v>#DIV/0!</v>
      </c>
      <c r="AB2825" t="str">
        <f t="shared" si="1496"/>
        <v>0.0279254221538128+0.188499708223246i</v>
      </c>
      <c r="AC2825" t="str">
        <f t="shared" si="1497"/>
        <v>1.04437679204474-0.00445691468193759i</v>
      </c>
      <c r="AD2825" t="str">
        <f t="shared" si="1498"/>
        <v>0.0259681173624126+0.180600954888608i</v>
      </c>
      <c r="AE2825" t="e">
        <f t="shared" si="1499"/>
        <v>#DIV/0!</v>
      </c>
      <c r="AF2825" t="str">
        <f t="shared" si="1500"/>
        <v>-19.3954123719812-0.513252093466402i</v>
      </c>
      <c r="AG2825" t="e">
        <f t="shared" si="1501"/>
        <v>#DIV/0!</v>
      </c>
      <c r="AH2825" t="e">
        <f t="shared" si="1502"/>
        <v>#DIV/0!</v>
      </c>
      <c r="AI2825" t="e">
        <f t="shared" si="1503"/>
        <v>#DIV/0!</v>
      </c>
      <c r="AJ2825" t="e">
        <f t="shared" si="1504"/>
        <v>#DIV/0!</v>
      </c>
      <c r="AK2825"/>
      <c r="AL2825"/>
      <c r="AM2825"/>
      <c r="AN2825"/>
    </row>
    <row r="2826" spans="1:40" x14ac:dyDescent="0.25">
      <c r="A2826"/>
      <c r="B2826">
        <f t="shared" si="1470"/>
        <v>892000</v>
      </c>
      <c r="C2826" s="186" t="str">
        <f t="shared" si="1473"/>
        <v>-1.23620807351667E-07+0.00353351121792987i</v>
      </c>
      <c r="D2826" s="158" t="str">
        <f t="shared" si="1474"/>
        <v>-7.66666761442621+0.0270902526707957i</v>
      </c>
      <c r="E2826" t="str">
        <f t="shared" si="1475"/>
        <v>7.99755456656695-0.139848086578669i</v>
      </c>
      <c r="F2826" t="str">
        <f t="shared" si="1476"/>
        <v>0.999200883445902+0.0000139624666069052i</v>
      </c>
      <c r="G2826">
        <f t="shared" si="1471"/>
        <v>1</v>
      </c>
      <c r="H2826" t="str">
        <f t="shared" si="1477"/>
        <v>11.7288046884103+0.539769921838979i</v>
      </c>
      <c r="I2826" t="str">
        <f t="shared" si="1478"/>
        <v>3502.87580875262i</v>
      </c>
      <c r="J2826" t="str">
        <f t="shared" si="1472"/>
        <v>-16607.8600577384+766.317134929193i</v>
      </c>
      <c r="K2826" t="str">
        <f t="shared" si="1479"/>
        <v>0.00971140940799107-0.210468644194185i</v>
      </c>
      <c r="L2826" t="str">
        <f t="shared" si="1480"/>
        <v>0.00125525148487039-0.0230630922640405i</v>
      </c>
      <c r="M2826" t="str">
        <f t="shared" si="1481"/>
        <v>0.0109666608928615-0.233531736458226i</v>
      </c>
      <c r="N2826" t="str">
        <f t="shared" si="1482"/>
        <v>-6.57217334510437i</v>
      </c>
      <c r="O2826" t="str">
        <f t="shared" si="1483"/>
        <v>0.958532757617398-0.284982372392375i</v>
      </c>
      <c r="P2826" t="str">
        <f t="shared" si="1484"/>
        <v>0.041467242382602+0.284982372392375i</v>
      </c>
      <c r="Q2826" t="str">
        <f t="shared" si="1485"/>
        <v>-0.041467242382602+6.287190972712i</v>
      </c>
      <c r="R2826" t="str">
        <f t="shared" si="1486"/>
        <v>0.0452819854562082-0.00689416969155353i</v>
      </c>
      <c r="S2826" t="str">
        <f t="shared" si="1487"/>
        <v>0.692961097082154i</v>
      </c>
      <c r="T2826" t="str">
        <f t="shared" si="1488"/>
        <v>0.00477739139292947+0.0313786543197922i</v>
      </c>
      <c r="U2826" t="e">
        <f t="shared" si="1489"/>
        <v>#DIV/0!</v>
      </c>
      <c r="V2826" t="str">
        <f t="shared" si="1490"/>
        <v>1.33333333333333E-06-0.000118949882729369i</v>
      </c>
      <c r="W2826" t="e">
        <f t="shared" si="1491"/>
        <v>#DIV/0!</v>
      </c>
      <c r="X2826" t="e">
        <f t="shared" si="1492"/>
        <v>#DIV/0!</v>
      </c>
      <c r="Y2826" t="str">
        <f t="shared" si="1493"/>
        <v>0.00083+0.89673620704067i</v>
      </c>
      <c r="Z2826" t="e">
        <f t="shared" si="1494"/>
        <v>#DIV/0!</v>
      </c>
      <c r="AA2826" t="e">
        <f t="shared" si="1495"/>
        <v>#DIV/0!</v>
      </c>
      <c r="AB2826" t="str">
        <f t="shared" si="1496"/>
        <v>0.0294585276697275+0.193488219928239i</v>
      </c>
      <c r="AC2826" t="str">
        <f t="shared" si="1497"/>
        <v>1.04550870166741-0.00475758142549776i</v>
      </c>
      <c r="AD2826" t="str">
        <f t="shared" si="1498"/>
        <v>0.027333554299084+0.185190483091797i</v>
      </c>
      <c r="AE2826" t="e">
        <f t="shared" si="1499"/>
        <v>#DIV/0!</v>
      </c>
      <c r="AF2826" t="str">
        <f t="shared" si="1500"/>
        <v>-19.3954723028365-0.512679669168183i</v>
      </c>
      <c r="AG2826" t="e">
        <f t="shared" si="1501"/>
        <v>#DIV/0!</v>
      </c>
      <c r="AH2826" t="e">
        <f t="shared" si="1502"/>
        <v>#DIV/0!</v>
      </c>
      <c r="AI2826" t="e">
        <f t="shared" si="1503"/>
        <v>#DIV/0!</v>
      </c>
      <c r="AJ2826" t="e">
        <f t="shared" si="1504"/>
        <v>#DIV/0!</v>
      </c>
      <c r="AK2826"/>
      <c r="AL2826"/>
      <c r="AM2826"/>
      <c r="AN2826"/>
    </row>
    <row r="2827" spans="1:40" x14ac:dyDescent="0.25">
      <c r="A2827"/>
      <c r="B2827">
        <f t="shared" si="1470"/>
        <v>893000</v>
      </c>
      <c r="C2827" s="186" t="str">
        <f t="shared" si="1473"/>
        <v>-1.23344096062477E-07+0.00352955431847937i</v>
      </c>
      <c r="D2827" s="158" t="str">
        <f t="shared" si="1474"/>
        <v>-7.66666761230477+0.0270599164416752i</v>
      </c>
      <c r="E2827" t="str">
        <f t="shared" si="1475"/>
        <v>7.99754908213965-0.140004770934626i</v>
      </c>
      <c r="F2827" t="str">
        <f t="shared" si="1476"/>
        <v>0.999200883993039+0.0000139781100260113i</v>
      </c>
      <c r="G2827">
        <f t="shared" si="1471"/>
        <v>1</v>
      </c>
      <c r="H2827" t="str">
        <f t="shared" si="1477"/>
        <v>11.7288644208208+0.539168433407166i</v>
      </c>
      <c r="I2827" t="str">
        <f t="shared" si="1478"/>
        <v>3506.80279956961i</v>
      </c>
      <c r="J2827" t="str">
        <f t="shared" si="1472"/>
        <v>-16645.1205284937+767.176234856243i</v>
      </c>
      <c r="K2827" t="str">
        <f t="shared" si="1479"/>
        <v>0.00968971498262545-0.210233928587184i</v>
      </c>
      <c r="L2827" t="str">
        <f t="shared" si="1480"/>
        <v>0.00125245002557515-0.023037418036813i</v>
      </c>
      <c r="M2827" t="str">
        <f t="shared" si="1481"/>
        <v>0.0109421650082006-0.233271346623997i</v>
      </c>
      <c r="N2827" t="str">
        <f t="shared" si="1482"/>
        <v>-6.57954125244193i</v>
      </c>
      <c r="O2827" t="str">
        <f t="shared" si="1483"/>
        <v>0.956407035537347-0.292036953782674i</v>
      </c>
      <c r="P2827" t="str">
        <f t="shared" si="1484"/>
        <v>0.043592964462653+0.292036953782674i</v>
      </c>
      <c r="Q2827" t="str">
        <f t="shared" si="1485"/>
        <v>-0.043592964462653+6.28750429865926i</v>
      </c>
      <c r="R2827" t="str">
        <f t="shared" si="1486"/>
        <v>0.0463968969332134-0.00725495213602748i</v>
      </c>
      <c r="S2827" t="str">
        <f t="shared" si="1487"/>
        <v>0.693737959298613i</v>
      </c>
      <c r="T2827" t="str">
        <f t="shared" si="1488"/>
        <v>0.00503303568965682+0.0321872885962355i</v>
      </c>
      <c r="U2827" t="e">
        <f t="shared" si="1489"/>
        <v>#DIV/0!</v>
      </c>
      <c r="V2827" t="str">
        <f t="shared" si="1490"/>
        <v>1.33333333333333E-06-0.000118816680173121i</v>
      </c>
      <c r="W2827" t="e">
        <f t="shared" si="1491"/>
        <v>#DIV/0!</v>
      </c>
      <c r="X2827" t="e">
        <f t="shared" si="1492"/>
        <v>#DIV/0!</v>
      </c>
      <c r="Y2827" t="str">
        <f t="shared" si="1493"/>
        <v>0.00083+0.897741516689819i</v>
      </c>
      <c r="Z2827" t="e">
        <f t="shared" si="1494"/>
        <v>#DIV/0!</v>
      </c>
      <c r="AA2827" t="e">
        <f t="shared" si="1495"/>
        <v>#DIV/0!</v>
      </c>
      <c r="AB2827" t="str">
        <f t="shared" si="1496"/>
        <v>0.0310348909963531+0.198474450539897i</v>
      </c>
      <c r="AC2827" t="str">
        <f t="shared" si="1497"/>
        <v>1.04663799124619-0.00506781062732875i</v>
      </c>
      <c r="AD2827" t="str">
        <f t="shared" si="1498"/>
        <v>0.028733119658277+0.189769591979523i</v>
      </c>
      <c r="AE2827" t="e">
        <f t="shared" si="1499"/>
        <v>#DIV/0!</v>
      </c>
      <c r="AF2827" t="str">
        <f t="shared" si="1500"/>
        <v>-19.3955320331256-0.512108516965491i</v>
      </c>
      <c r="AG2827" t="e">
        <f t="shared" si="1501"/>
        <v>#DIV/0!</v>
      </c>
      <c r="AH2827" t="e">
        <f t="shared" si="1502"/>
        <v>#DIV/0!</v>
      </c>
      <c r="AI2827" t="e">
        <f t="shared" si="1503"/>
        <v>#DIV/0!</v>
      </c>
      <c r="AJ2827" t="e">
        <f t="shared" si="1504"/>
        <v>#DIV/0!</v>
      </c>
      <c r="AK2827"/>
      <c r="AL2827"/>
      <c r="AM2827"/>
      <c r="AN2827"/>
    </row>
    <row r="2828" spans="1:40" x14ac:dyDescent="0.25">
      <c r="A2828"/>
      <c r="B2828">
        <f t="shared" si="1470"/>
        <v>894000</v>
      </c>
      <c r="C2828" s="186" t="str">
        <f t="shared" si="1473"/>
        <v>-1.23068312815232E-07+0.00352560627115289i</v>
      </c>
      <c r="D2828" s="158" t="str">
        <f t="shared" si="1474"/>
        <v>-7.66666761019038+0.0270296480788388i</v>
      </c>
      <c r="E2828" t="str">
        <f t="shared" si="1475"/>
        <v>7.99754359157486-0.140161454967992i</v>
      </c>
      <c r="F2828" t="str">
        <f t="shared" si="1476"/>
        <v>0.999200884540773+0.0000139937534129609i</v>
      </c>
      <c r="G2828">
        <f t="shared" si="1471"/>
        <v>1</v>
      </c>
      <c r="H2828" t="str">
        <f t="shared" si="1477"/>
        <v>11.7289239535509+0.538568280712549i</v>
      </c>
      <c r="I2828" t="str">
        <f t="shared" si="1478"/>
        <v>3510.72979038659i</v>
      </c>
      <c r="J2828" t="str">
        <f t="shared" si="1472"/>
        <v>-16682.4227476756+768.035334783295i</v>
      </c>
      <c r="K2828" t="str">
        <f t="shared" si="1479"/>
        <v>0.00966809312293038-0.209999734824867i</v>
      </c>
      <c r="L2828" t="str">
        <f t="shared" si="1480"/>
        <v>0.0012496579250352-0.0230118007381073i</v>
      </c>
      <c r="M2828" t="str">
        <f t="shared" si="1481"/>
        <v>0.0109177510479656-0.233011535562974i</v>
      </c>
      <c r="N2828" t="str">
        <f t="shared" si="1482"/>
        <v>-6.58690915977949i</v>
      </c>
      <c r="O2828" t="str">
        <f t="shared" si="1483"/>
        <v>0.954229394123857-0.299075681709525i</v>
      </c>
      <c r="P2828" t="str">
        <f t="shared" si="1484"/>
        <v>0.045770605876143+0.299075681709525i</v>
      </c>
      <c r="Q2828" t="str">
        <f t="shared" si="1485"/>
        <v>-0.045770605876143+6.28783347806997i</v>
      </c>
      <c r="R2828" t="str">
        <f t="shared" si="1486"/>
        <v>0.0475086815099647-0.00762505991617758i</v>
      </c>
      <c r="S2828" t="str">
        <f t="shared" si="1487"/>
        <v>0.694514821515072i</v>
      </c>
      <c r="T2828" t="str">
        <f t="shared" si="1488"/>
        <v>0.0052957171267258+0.0329954834593095i</v>
      </c>
      <c r="U2828" t="e">
        <f t="shared" si="1489"/>
        <v>#DIV/0!</v>
      </c>
      <c r="V2828" t="str">
        <f t="shared" si="1490"/>
        <v>1.33333333333333E-06-0.000118683775609169i</v>
      </c>
      <c r="W2828" t="e">
        <f t="shared" si="1491"/>
        <v>#DIV/0!</v>
      </c>
      <c r="X2828" t="e">
        <f t="shared" si="1492"/>
        <v>#DIV/0!</v>
      </c>
      <c r="Y2828" t="str">
        <f t="shared" si="1493"/>
        <v>0.00083+0.898746826338968i</v>
      </c>
      <c r="Z2828" t="e">
        <f t="shared" si="1494"/>
        <v>#DIV/0!</v>
      </c>
      <c r="AA2828" t="e">
        <f t="shared" si="1495"/>
        <v>#DIV/0!</v>
      </c>
      <c r="AB2828" t="str">
        <f t="shared" si="1496"/>
        <v>0.0326546469982735+0.203457971624569i</v>
      </c>
      <c r="AC2828" t="str">
        <f t="shared" si="1497"/>
        <v>1.04776456969726-0.00538760595741348i</v>
      </c>
      <c r="AD2828" t="str">
        <f t="shared" si="1498"/>
        <v>0.0301667294412827+0.194338025893218i</v>
      </c>
      <c r="AE2828" t="e">
        <f t="shared" si="1499"/>
        <v>#DIV/0!</v>
      </c>
      <c r="AF2828" t="str">
        <f t="shared" si="1500"/>
        <v>-19.3955915637413-0.51153863263371i</v>
      </c>
      <c r="AG2828" t="e">
        <f t="shared" si="1501"/>
        <v>#DIV/0!</v>
      </c>
      <c r="AH2828" t="e">
        <f t="shared" si="1502"/>
        <v>#DIV/0!</v>
      </c>
      <c r="AI2828" t="e">
        <f t="shared" si="1503"/>
        <v>#DIV/0!</v>
      </c>
      <c r="AJ2828" t="e">
        <f t="shared" si="1504"/>
        <v>#DIV/0!</v>
      </c>
      <c r="AK2828"/>
      <c r="AL2828"/>
      <c r="AM2828"/>
      <c r="AN2828"/>
    </row>
    <row r="2829" spans="1:40" x14ac:dyDescent="0.25">
      <c r="A2829"/>
      <c r="B2829">
        <f t="shared" si="1470"/>
        <v>895000</v>
      </c>
      <c r="C2829" s="186" t="str">
        <f t="shared" si="1473"/>
        <v>-1.22793453464577E-07+0.00352166704627851i</v>
      </c>
      <c r="D2829" s="158" t="str">
        <f t="shared" si="1474"/>
        <v>-7.66666760808312+0.0269994473548019i</v>
      </c>
      <c r="E2829" t="str">
        <f t="shared" si="1475"/>
        <v>7.99753809487262-0.140318138678406i</v>
      </c>
      <c r="F2829" t="str">
        <f t="shared" si="1476"/>
        <v>0.999200885089127+0.0000140093967677186i</v>
      </c>
      <c r="G2829">
        <f t="shared" si="1471"/>
        <v>1</v>
      </c>
      <c r="H2829" t="str">
        <f t="shared" si="1477"/>
        <v>11.7289832874892+0.537969459321687i</v>
      </c>
      <c r="I2829" t="str">
        <f t="shared" si="1478"/>
        <v>3514.65678120358i</v>
      </c>
      <c r="J2829" t="str">
        <f t="shared" si="1472"/>
        <v>-16719.7667152842+768.894434710345i</v>
      </c>
      <c r="K2829" t="str">
        <f t="shared" si="1479"/>
        <v>0.00964654350584824-0.209766061172471i</v>
      </c>
      <c r="L2829" t="str">
        <f t="shared" si="1480"/>
        <v>0.0012468751416518-0.0229862401793583i</v>
      </c>
      <c r="M2829" t="str">
        <f t="shared" si="1481"/>
        <v>0.0108934186475-0.232752301351829i</v>
      </c>
      <c r="N2829" t="str">
        <f t="shared" si="1482"/>
        <v>-6.59427706711705i</v>
      </c>
      <c r="O2829" t="str">
        <f t="shared" si="1483"/>
        <v>0.951999951591963-0.306098174069858i</v>
      </c>
      <c r="P2829" t="str">
        <f t="shared" si="1484"/>
        <v>0.048000048408037+0.306098174069858i</v>
      </c>
      <c r="Q2829" t="str">
        <f t="shared" si="1485"/>
        <v>-0.048000048408037+6.28817889304719i</v>
      </c>
      <c r="R2829" t="str">
        <f t="shared" si="1486"/>
        <v>0.0486172488502662-0.00800449216894403i</v>
      </c>
      <c r="S2829" t="str">
        <f t="shared" si="1487"/>
        <v>0.695291683731533i</v>
      </c>
      <c r="T2829" t="str">
        <f t="shared" si="1488"/>
        <v>0.00556545683756097+0.0338031688114965i</v>
      </c>
      <c r="U2829" t="e">
        <f t="shared" si="1489"/>
        <v>#DIV/0!</v>
      </c>
      <c r="V2829" t="str">
        <f t="shared" si="1490"/>
        <v>1.33333333333333E-06-0.000118551168038656i</v>
      </c>
      <c r="W2829" t="e">
        <f t="shared" si="1491"/>
        <v>#DIV/0!</v>
      </c>
      <c r="X2829" t="e">
        <f t="shared" si="1492"/>
        <v>#DIV/0!</v>
      </c>
      <c r="Y2829" t="str">
        <f t="shared" si="1493"/>
        <v>0.00083+0.899752135988117i</v>
      </c>
      <c r="Z2829" t="e">
        <f t="shared" si="1494"/>
        <v>#DIV/0!</v>
      </c>
      <c r="AA2829" t="e">
        <f t="shared" si="1495"/>
        <v>#DIV/0!</v>
      </c>
      <c r="AB2829" t="str">
        <f t="shared" si="1496"/>
        <v>0.0343179259891936+0.208438350944348i</v>
      </c>
      <c r="AC2829" t="str">
        <f t="shared" si="1497"/>
        <v>1.04888834540719-0.00571697003257524i</v>
      </c>
      <c r="AD2829" t="str">
        <f t="shared" si="1498"/>
        <v>0.0316342977309012+0.198895529910277i</v>
      </c>
      <c r="AE2829" t="e">
        <f t="shared" si="1499"/>
        <v>#DIV/0!</v>
      </c>
      <c r="AF2829" t="str">
        <f t="shared" si="1500"/>
        <v>-19.3956508955723-0.510970011966885i</v>
      </c>
      <c r="AG2829" t="e">
        <f t="shared" si="1501"/>
        <v>#DIV/0!</v>
      </c>
      <c r="AH2829" t="e">
        <f t="shared" si="1502"/>
        <v>#DIV/0!</v>
      </c>
      <c r="AI2829" t="e">
        <f t="shared" si="1503"/>
        <v>#DIV/0!</v>
      </c>
      <c r="AJ2829" t="e">
        <f t="shared" si="1504"/>
        <v>#DIV/0!</v>
      </c>
      <c r="AK2829"/>
      <c r="AL2829"/>
      <c r="AM2829"/>
      <c r="AN2829"/>
    </row>
    <row r="2830" spans="1:40" x14ac:dyDescent="0.25">
      <c r="A2830"/>
      <c r="B2830">
        <f t="shared" si="1470"/>
        <v>896000</v>
      </c>
      <c r="C2830" s="186" t="str">
        <f t="shared" si="1473"/>
        <v>-1.22519513888275E-07+0.00351773661431675i</v>
      </c>
      <c r="D2830" s="158" t="str">
        <f t="shared" si="1474"/>
        <v>-7.66666760598291+0.0269693140430951i</v>
      </c>
      <c r="E2830" t="str">
        <f t="shared" si="1475"/>
        <v>7.99753259203295-0.140474822065508i</v>
      </c>
      <c r="F2830" t="str">
        <f t="shared" si="1476"/>
        <v>0.999200885638099+0.0000140250400902484i</v>
      </c>
      <c r="G2830">
        <f t="shared" si="1471"/>
        <v>1</v>
      </c>
      <c r="H2830" t="str">
        <f t="shared" si="1477"/>
        <v>11.7290424235189+0.537371964820671i</v>
      </c>
      <c r="I2830" t="str">
        <f t="shared" si="1478"/>
        <v>3518.58377202057i</v>
      </c>
      <c r="J2830" t="str">
        <f t="shared" si="1472"/>
        <v>-16757.1524313194+769.753534637396i</v>
      </c>
      <c r="K2830" t="str">
        <f t="shared" si="1479"/>
        <v>0.00962506581011623-0.209532905902895i</v>
      </c>
      <c r="L2830" t="str">
        <f t="shared" si="1480"/>
        <v>0.00124410163405683-0.0229607361728297i</v>
      </c>
      <c r="M2830" t="str">
        <f t="shared" si="1481"/>
        <v>0.0108691674441731-0.232493642075725i</v>
      </c>
      <c r="N2830" t="str">
        <f t="shared" si="1482"/>
        <v>-6.60164497445461i</v>
      </c>
      <c r="O2830" t="str">
        <f t="shared" si="1483"/>
        <v>0.949718828968764-0.313104049641969i</v>
      </c>
      <c r="P2830" t="str">
        <f t="shared" si="1484"/>
        <v>0.050281171031236+0.313104049641969i</v>
      </c>
      <c r="Q2830" t="str">
        <f t="shared" si="1485"/>
        <v>-0.050281171031236+6.28854092481264i</v>
      </c>
      <c r="R2830" t="str">
        <f t="shared" si="1486"/>
        <v>0.0497225081453442-0.00839324695481196i</v>
      </c>
      <c r="S2830" t="str">
        <f t="shared" si="1487"/>
        <v>0.696068545947993i</v>
      </c>
      <c r="T2830" t="str">
        <f t="shared" si="1488"/>
        <v>0.00584227520361838+0.034610273945617i</v>
      </c>
      <c r="U2830" t="e">
        <f t="shared" si="1489"/>
        <v>#DIV/0!</v>
      </c>
      <c r="V2830" t="str">
        <f t="shared" si="1490"/>
        <v>1.33333333333333E-06-0.000118418856467184i</v>
      </c>
      <c r="W2830" t="e">
        <f t="shared" si="1491"/>
        <v>#DIV/0!</v>
      </c>
      <c r="X2830" t="e">
        <f t="shared" si="1492"/>
        <v>#DIV/0!</v>
      </c>
      <c r="Y2830" t="str">
        <f t="shared" si="1493"/>
        <v>0.00083+0.900757445637265i</v>
      </c>
      <c r="Z2830" t="e">
        <f t="shared" si="1494"/>
        <v>#DIV/0!</v>
      </c>
      <c r="AA2830" t="e">
        <f t="shared" si="1495"/>
        <v>#DIV/0!</v>
      </c>
      <c r="AB2830" t="str">
        <f t="shared" si="1496"/>
        <v>0.0360248536460023+0.213415152502005i</v>
      </c>
      <c r="AC2830" t="str">
        <f t="shared" si="1497"/>
        <v>1.05000922624577-0.00605590440173601i</v>
      </c>
      <c r="AD2830" t="str">
        <f t="shared" si="1498"/>
        <v>0.033135736698569+0.20344184985831i</v>
      </c>
      <c r="AE2830" t="e">
        <f t="shared" si="1499"/>
        <v>#DIV/0!</v>
      </c>
      <c r="AF2830" t="str">
        <f t="shared" si="1500"/>
        <v>-19.3957100295018-0.510402650777576i</v>
      </c>
      <c r="AG2830" t="e">
        <f t="shared" si="1501"/>
        <v>#DIV/0!</v>
      </c>
      <c r="AH2830" t="e">
        <f t="shared" si="1502"/>
        <v>#DIV/0!</v>
      </c>
      <c r="AI2830" t="e">
        <f t="shared" si="1503"/>
        <v>#DIV/0!</v>
      </c>
      <c r="AJ2830" t="e">
        <f t="shared" si="1504"/>
        <v>#DIV/0!</v>
      </c>
      <c r="AK2830"/>
      <c r="AL2830"/>
      <c r="AM2830"/>
      <c r="AN2830"/>
    </row>
    <row r="2831" spans="1:40" x14ac:dyDescent="0.25">
      <c r="A2831"/>
      <c r="B2831">
        <f t="shared" si="1470"/>
        <v>897000</v>
      </c>
      <c r="C2831" s="186" t="str">
        <f t="shared" si="1473"/>
        <v>-1.22246489987056E-07+0.0035138149458599i</v>
      </c>
      <c r="D2831" s="158" t="str">
        <f t="shared" si="1474"/>
        <v>-7.66666760388976+0.0269392479182592i</v>
      </c>
      <c r="E2831" t="str">
        <f t="shared" si="1475"/>
        <v>7.99752708305587-0.140631505128937i</v>
      </c>
      <c r="F2831" t="str">
        <f t="shared" si="1476"/>
        <v>0.999200886187669+0.0000140406833805139i</v>
      </c>
      <c r="G2831">
        <f t="shared" si="1471"/>
        <v>1</v>
      </c>
      <c r="H2831" t="str">
        <f t="shared" si="1477"/>
        <v>11.7291013625187+0.536775792815046i</v>
      </c>
      <c r="I2831" t="str">
        <f t="shared" si="1478"/>
        <v>3522.51076283756i</v>
      </c>
      <c r="J2831" t="str">
        <f t="shared" si="1472"/>
        <v>-16794.5798957812+770.612634564446i</v>
      </c>
      <c r="K2831" t="str">
        <f t="shared" si="1479"/>
        <v>0.00960365971625403-0.209300267296662i</v>
      </c>
      <c r="L2831" t="str">
        <f t="shared" si="1480"/>
        <v>0.00124133736111131-0.0229352885316103i</v>
      </c>
      <c r="M2831" t="str">
        <f t="shared" si="1481"/>
        <v>0.0108449970773653-0.232235555828272i</v>
      </c>
      <c r="N2831" t="str">
        <f t="shared" si="1482"/>
        <v>-6.60901288179217i</v>
      </c>
      <c r="O2831" t="str">
        <f t="shared" si="1483"/>
        <v>0.947386150086856-0.320092928106206i</v>
      </c>
      <c r="P2831" t="str">
        <f t="shared" si="1484"/>
        <v>0.052613849913144+0.320092928106206i</v>
      </c>
      <c r="Q2831" t="str">
        <f t="shared" si="1485"/>
        <v>-0.052613849913144+6.28891995368596i</v>
      </c>
      <c r="R2831" t="str">
        <f t="shared" si="1486"/>
        <v>0.0508243681273773-0.00879132124385265i</v>
      </c>
      <c r="S2831" t="str">
        <f t="shared" si="1487"/>
        <v>0.696845408164452i</v>
      </c>
      <c r="T2831" t="str">
        <f t="shared" si="1488"/>
        <v>0.00612619184047732+0.0354167275524226i</v>
      </c>
      <c r="U2831" t="e">
        <f t="shared" si="1489"/>
        <v>#DIV/0!</v>
      </c>
      <c r="V2831" t="str">
        <f t="shared" si="1490"/>
        <v>1.33333333333333E-06-0.00011828683990479i</v>
      </c>
      <c r="W2831" t="e">
        <f t="shared" si="1491"/>
        <v>#DIV/0!</v>
      </c>
      <c r="X2831" t="e">
        <f t="shared" si="1492"/>
        <v>#DIV/0!</v>
      </c>
      <c r="Y2831" t="str">
        <f t="shared" si="1493"/>
        <v>0.00083+0.901762755286414i</v>
      </c>
      <c r="Z2831" t="e">
        <f t="shared" si="1494"/>
        <v>#DIV/0!</v>
      </c>
      <c r="AA2831" t="e">
        <f t="shared" si="1495"/>
        <v>#DIV/0!</v>
      </c>
      <c r="AB2831" t="str">
        <f t="shared" si="1496"/>
        <v>0.0377755509230107+0.218387936587813i</v>
      </c>
      <c r="AC2831" t="str">
        <f t="shared" si="1497"/>
        <v>1.05112711957902-0.00640440953129791i</v>
      </c>
      <c r="AD2831" t="str">
        <f t="shared" si="1498"/>
        <v>0.0346709566115926+0.20797673232934i</v>
      </c>
      <c r="AE2831" t="e">
        <f t="shared" si="1499"/>
        <v>#DIV/0!</v>
      </c>
      <c r="AF2831" t="str">
        <f t="shared" si="1500"/>
        <v>-19.3957689664085-0.509836544896787i</v>
      </c>
      <c r="AG2831" t="e">
        <f t="shared" si="1501"/>
        <v>#DIV/0!</v>
      </c>
      <c r="AH2831" t="e">
        <f t="shared" si="1502"/>
        <v>#DIV/0!</v>
      </c>
      <c r="AI2831" t="e">
        <f t="shared" si="1503"/>
        <v>#DIV/0!</v>
      </c>
      <c r="AJ2831" t="e">
        <f t="shared" si="1504"/>
        <v>#DIV/0!</v>
      </c>
      <c r="AK2831"/>
      <c r="AL2831"/>
      <c r="AM2831"/>
      <c r="AN2831"/>
    </row>
    <row r="2832" spans="1:40" x14ac:dyDescent="0.25">
      <c r="A2832"/>
      <c r="B2832">
        <f t="shared" si="1470"/>
        <v>898000</v>
      </c>
      <c r="C2832" s="186" t="str">
        <f t="shared" si="1473"/>
        <v>-1.21974377684461E-07+0.00350990201163121i</v>
      </c>
      <c r="D2832" s="158" t="str">
        <f t="shared" si="1474"/>
        <v>-7.66666760180358+0.0269092487558393i</v>
      </c>
      <c r="E2832" t="str">
        <f t="shared" si="1475"/>
        <v>7.99752156794141-0.140788187868333i</v>
      </c>
      <c r="F2832" t="str">
        <f t="shared" si="1476"/>
        <v>0.999200886737868+0.0000140563266384799i</v>
      </c>
      <c r="G2832">
        <f t="shared" si="1471"/>
        <v>1</v>
      </c>
      <c r="H2832" t="str">
        <f t="shared" si="1477"/>
        <v>11.7291601053619+0.536180938929674i</v>
      </c>
      <c r="I2832" t="str">
        <f t="shared" si="1478"/>
        <v>3526.43775365454i</v>
      </c>
      <c r="J2832" t="str">
        <f t="shared" si="1472"/>
        <v>-16832.0491086696+771.471734491497i</v>
      </c>
      <c r="K2832" t="str">
        <f t="shared" si="1479"/>
        <v>0.0095823249065522-0.209068143641875i</v>
      </c>
      <c r="L2832" t="str">
        <f t="shared" si="1480"/>
        <v>0.00123858228190383-0.0229098970696091i</v>
      </c>
      <c r="M2832" t="str">
        <f t="shared" si="1481"/>
        <v>0.010820907188456-0.231978040711484i</v>
      </c>
      <c r="N2832" t="str">
        <f t="shared" si="1482"/>
        <v>-6.61638078912974i</v>
      </c>
      <c r="O2832" t="str">
        <f t="shared" si="1483"/>
        <v>0.945002041577607-0.327064430065629i</v>
      </c>
      <c r="P2832" t="str">
        <f t="shared" si="1484"/>
        <v>0.054997958422393+0.327064430065629i</v>
      </c>
      <c r="Q2832" t="str">
        <f t="shared" si="1485"/>
        <v>-0.054997958422393+6.28931635906411i</v>
      </c>
      <c r="R2832" t="str">
        <f t="shared" si="1486"/>
        <v>0.0519227370833831-0.00919871090190965i</v>
      </c>
      <c r="S2832" t="str">
        <f t="shared" si="1487"/>
        <v>0.697622270380911i</v>
      </c>
      <c r="T2832" t="str">
        <f t="shared" si="1488"/>
        <v>0.00641722558396785+0.0362224577285008i</v>
      </c>
      <c r="U2832" t="e">
        <f t="shared" si="1489"/>
        <v>#DIV/0!</v>
      </c>
      <c r="V2832" t="str">
        <f t="shared" si="1490"/>
        <v>1.33333333333333E-06-0.000118155117365921i</v>
      </c>
      <c r="W2832" t="e">
        <f t="shared" si="1491"/>
        <v>#DIV/0!</v>
      </c>
      <c r="X2832" t="e">
        <f t="shared" si="1492"/>
        <v>#DIV/0!</v>
      </c>
      <c r="Y2832" t="str">
        <f t="shared" si="1493"/>
        <v>0.00083+0.902768064935563i</v>
      </c>
      <c r="Z2832" t="e">
        <f t="shared" si="1494"/>
        <v>#DIV/0!</v>
      </c>
      <c r="AA2832" t="e">
        <f t="shared" si="1495"/>
        <v>#DIV/0!</v>
      </c>
      <c r="AB2832" t="str">
        <f t="shared" si="1496"/>
        <v>0.0395701339664115+0.223356259828287i</v>
      </c>
      <c r="AC2832" t="str">
        <f t="shared" si="1497"/>
        <v>1.0522419322827-0.00676248479065653i</v>
      </c>
      <c r="AD2832" t="str">
        <f t="shared" si="1498"/>
        <v>0.0362398658404807+0.212499924693911i</v>
      </c>
      <c r="AE2832" t="e">
        <f t="shared" si="1499"/>
        <v>#DIV/0!</v>
      </c>
      <c r="AF2832" t="str">
        <f t="shared" si="1500"/>
        <v>-19.3958277071655-0.509271690173835i</v>
      </c>
      <c r="AG2832" t="e">
        <f t="shared" si="1501"/>
        <v>#DIV/0!</v>
      </c>
      <c r="AH2832" t="e">
        <f t="shared" si="1502"/>
        <v>#DIV/0!</v>
      </c>
      <c r="AI2832" t="e">
        <f t="shared" si="1503"/>
        <v>#DIV/0!</v>
      </c>
      <c r="AJ2832" t="e">
        <f t="shared" si="1504"/>
        <v>#DIV/0!</v>
      </c>
      <c r="AK2832"/>
      <c r="AL2832"/>
      <c r="AM2832"/>
      <c r="AN2832"/>
    </row>
    <row r="2833" spans="1:40" x14ac:dyDescent="0.25">
      <c r="A2833"/>
      <c r="B2833">
        <f t="shared" si="1470"/>
        <v>899000</v>
      </c>
      <c r="C2833" s="186" t="str">
        <f t="shared" si="1473"/>
        <v>-1.2170317292669E-07+0.00350599778248419i</v>
      </c>
      <c r="D2833" s="158" t="str">
        <f t="shared" si="1474"/>
        <v>-7.66666759972431+0.0268793163323788i</v>
      </c>
      <c r="E2833" t="str">
        <f t="shared" si="1475"/>
        <v>7.9975160466896-0.140944870283335i</v>
      </c>
      <c r="F2833" t="str">
        <f t="shared" si="1476"/>
        <v>0.999200887288666+0.0000140719698641097i</v>
      </c>
      <c r="G2833">
        <f t="shared" si="1471"/>
        <v>1</v>
      </c>
      <c r="H2833" t="str">
        <f t="shared" si="1477"/>
        <v>11.7292186529173+0.535587398808663i</v>
      </c>
      <c r="I2833" t="str">
        <f t="shared" si="1478"/>
        <v>3530.36474447153i</v>
      </c>
      <c r="J2833" t="str">
        <f t="shared" si="1472"/>
        <v>-16869.5600699846+772.330834418548i</v>
      </c>
      <c r="K2833" t="str">
        <f t="shared" si="1479"/>
        <v>0.00956106106506032-0.208836533234173i</v>
      </c>
      <c r="L2833" t="str">
        <f t="shared" si="1480"/>
        <v>0.00123583635574909-0.0228845616015508i</v>
      </c>
      <c r="M2833" t="str">
        <f t="shared" si="1481"/>
        <v>0.0107968974208094-0.231721094835724i</v>
      </c>
      <c r="N2833" t="str">
        <f t="shared" si="1482"/>
        <v>-6.6237486964673i</v>
      </c>
      <c r="O2833" t="str">
        <f t="shared" si="1483"/>
        <v>0.942566632864291-0.334018177066568i</v>
      </c>
      <c r="P2833" t="str">
        <f t="shared" si="1484"/>
        <v>0.057433367135709+0.334018177066568i</v>
      </c>
      <c r="Q2833" t="str">
        <f t="shared" si="1485"/>
        <v>-0.057433367135709+6.28973051940073i</v>
      </c>
      <c r="R2833" t="str">
        <f t="shared" si="1486"/>
        <v>0.0530175228694489-0.00961541067693599i</v>
      </c>
      <c r="S2833" t="str">
        <f t="shared" si="1487"/>
        <v>0.698399132597372i</v>
      </c>
      <c r="T2833" t="str">
        <f t="shared" si="1488"/>
        <v>0.0067153944763396+0.0370273919844844i</v>
      </c>
      <c r="U2833" t="e">
        <f t="shared" si="1489"/>
        <v>#DIV/0!</v>
      </c>
      <c r="V2833" t="str">
        <f t="shared" si="1490"/>
        <v>1.33333333333333E-06-0.000118023687869407i</v>
      </c>
      <c r="W2833" t="e">
        <f t="shared" si="1491"/>
        <v>#DIV/0!</v>
      </c>
      <c r="X2833" t="e">
        <f t="shared" si="1492"/>
        <v>#DIV/0!</v>
      </c>
      <c r="Y2833" t="str">
        <f t="shared" si="1493"/>
        <v>0.00083+0.903773374584712i</v>
      </c>
      <c r="Z2833" t="e">
        <f t="shared" si="1494"/>
        <v>#DIV/0!</v>
      </c>
      <c r="AA2833" t="e">
        <f t="shared" si="1495"/>
        <v>#DIV/0!</v>
      </c>
      <c r="AB2833" t="str">
        <f t="shared" si="1496"/>
        <v>0.0414087140289923+0.228319675236809i</v>
      </c>
      <c r="AC2833" t="str">
        <f t="shared" si="1497"/>
        <v>1.05335357075611-0.00713012843785316i</v>
      </c>
      <c r="AD2833" t="str">
        <f t="shared" si="1498"/>
        <v>0.0378423708663741+0.217011175115109i</v>
      </c>
      <c r="AE2833" t="e">
        <f t="shared" si="1499"/>
        <v>#DIV/0!</v>
      </c>
      <c r="AF2833" t="str">
        <f t="shared" si="1500"/>
        <v>-19.3958862526416-0.508708082476284i</v>
      </c>
      <c r="AG2833" t="e">
        <f t="shared" si="1501"/>
        <v>#DIV/0!</v>
      </c>
      <c r="AH2833" t="e">
        <f t="shared" si="1502"/>
        <v>#DIV/0!</v>
      </c>
      <c r="AI2833" t="e">
        <f t="shared" si="1503"/>
        <v>#DIV/0!</v>
      </c>
      <c r="AJ2833" t="e">
        <f t="shared" si="1504"/>
        <v>#DIV/0!</v>
      </c>
      <c r="AK2833"/>
      <c r="AL2833"/>
      <c r="AM2833"/>
      <c r="AN2833"/>
    </row>
    <row r="2834" spans="1:40" x14ac:dyDescent="0.25">
      <c r="A2834"/>
      <c r="B2834">
        <f t="shared" si="1470"/>
        <v>900000</v>
      </c>
      <c r="C2834" s="186" t="str">
        <f t="shared" si="1473"/>
        <v>-1.21432871682454E-07+0.00350210222940191i</v>
      </c>
      <c r="D2834" s="158" t="str">
        <f t="shared" si="1474"/>
        <v>-7.66666759765201+0.0268494504254147i</v>
      </c>
      <c r="E2834" t="str">
        <f t="shared" si="1475"/>
        <v>7.99751051930045-0.141101552373583i</v>
      </c>
      <c r="F2834" t="str">
        <f t="shared" si="1476"/>
        <v>0.999200887840082+0.000014087613057368i</v>
      </c>
      <c r="G2834">
        <f t="shared" si="1471"/>
        <v>1</v>
      </c>
      <c r="H2834" t="str">
        <f t="shared" si="1477"/>
        <v>11.7292770060492+0.534995168115237i</v>
      </c>
      <c r="I2834" t="str">
        <f t="shared" si="1478"/>
        <v>3534.29173528852i</v>
      </c>
      <c r="J2834" t="str">
        <f t="shared" si="1472"/>
        <v>-16907.1127797262+773.189934345598i</v>
      </c>
      <c r="K2834" t="str">
        <f t="shared" si="1479"/>
        <v>0.00953986787757533-0.208605434376697i</v>
      </c>
      <c r="L2834" t="str">
        <f t="shared" si="1480"/>
        <v>0.00123309954218638-0.0228592819429717i</v>
      </c>
      <c r="M2834" t="str">
        <f t="shared" si="1481"/>
        <v>0.0107729674197617-0.231464716319669i</v>
      </c>
      <c r="N2834" t="str">
        <f t="shared" si="1482"/>
        <v>-6.63111660380486i</v>
      </c>
      <c r="O2834" t="str">
        <f t="shared" si="1483"/>
        <v>0.940080056155046-0.340953791619224i</v>
      </c>
      <c r="P2834" t="str">
        <f t="shared" si="1484"/>
        <v>0.059919943844954+0.340953791619224i</v>
      </c>
      <c r="Q2834" t="str">
        <f t="shared" si="1485"/>
        <v>-0.059919943844954+6.29016281218564i</v>
      </c>
      <c r="R2834" t="str">
        <f t="shared" si="1486"/>
        <v>0.0541086329253285-0.0100414141854971i</v>
      </c>
      <c r="S2834" t="str">
        <f t="shared" si="1487"/>
        <v>0.699175994813831i</v>
      </c>
      <c r="T2834" t="str">
        <f t="shared" si="1488"/>
        <v>0.00702071575248265+0.037831457253583i</v>
      </c>
      <c r="U2834" t="e">
        <f t="shared" si="1489"/>
        <v>#DIV/0!</v>
      </c>
      <c r="V2834" t="str">
        <f t="shared" si="1490"/>
        <v>1.33333333333333E-06-0.000117892550438441i</v>
      </c>
      <c r="W2834" t="e">
        <f t="shared" si="1491"/>
        <v>#DIV/0!</v>
      </c>
      <c r="X2834" t="e">
        <f t="shared" si="1492"/>
        <v>#DIV/0!</v>
      </c>
      <c r="Y2834" t="str">
        <f t="shared" si="1493"/>
        <v>0.00083+0.90477868423386i</v>
      </c>
      <c r="Z2834" t="e">
        <f t="shared" si="1494"/>
        <v>#DIV/0!</v>
      </c>
      <c r="AA2834" t="e">
        <f t="shared" si="1495"/>
        <v>#DIV/0!</v>
      </c>
      <c r="AB2834" t="str">
        <f t="shared" si="1496"/>
        <v>0.0432913973851704+0.233277732266229i</v>
      </c>
      <c r="AC2834" t="str">
        <f t="shared" si="1497"/>
        <v>1.05446194093628-0.00750733760538055i</v>
      </c>
      <c r="AD2834" t="str">
        <f t="shared" si="1498"/>
        <v>0.0394783762885878+0.221510232562537i</v>
      </c>
      <c r="AE2834" t="e">
        <f t="shared" si="1499"/>
        <v>#DIV/0!</v>
      </c>
      <c r="AF2834" t="str">
        <f t="shared" si="1500"/>
        <v>-19.3959446037012-0.508145717689822i</v>
      </c>
      <c r="AG2834" t="e">
        <f t="shared" si="1501"/>
        <v>#DIV/0!</v>
      </c>
      <c r="AH2834" t="e">
        <f t="shared" si="1502"/>
        <v>#DIV/0!</v>
      </c>
      <c r="AI2834" t="e">
        <f t="shared" si="1503"/>
        <v>#DIV/0!</v>
      </c>
      <c r="AJ2834" t="e">
        <f t="shared" si="1504"/>
        <v>#DIV/0!</v>
      </c>
      <c r="AK2834"/>
      <c r="AL2834"/>
      <c r="AM2834"/>
      <c r="AN2834"/>
    </row>
    <row r="2835" spans="1:40" x14ac:dyDescent="0.25">
      <c r="A2835"/>
      <c r="B2835">
        <f t="shared" si="1470"/>
        <v>901000</v>
      </c>
      <c r="C2835" s="186" t="str">
        <f t="shared" si="1473"/>
        <v>-1.21163469942818E-07+0.00349821532349626i</v>
      </c>
      <c r="D2835" s="158" t="str">
        <f t="shared" si="1474"/>
        <v>-7.66666759558661+0.0268196508134713i</v>
      </c>
      <c r="E2835" t="str">
        <f t="shared" si="1475"/>
        <v>7.997504985774-0.141258234138716i</v>
      </c>
      <c r="F2835" t="str">
        <f t="shared" si="1476"/>
        <v>0.999200888392107+0.0000141032562182184i</v>
      </c>
      <c r="G2835">
        <f t="shared" si="1471"/>
        <v>1</v>
      </c>
      <c r="H2835" t="str">
        <f t="shared" si="1477"/>
        <v>11.7293351656165+0.534404242531646i</v>
      </c>
      <c r="I2835" t="str">
        <f t="shared" si="1478"/>
        <v>3538.2187261055i</v>
      </c>
      <c r="J2835" t="str">
        <f t="shared" si="1472"/>
        <v>-16944.7072378945+774.049034272649i</v>
      </c>
      <c r="K2835" t="str">
        <f t="shared" si="1479"/>
        <v>0.00951874503162987-0.208374845380038i</v>
      </c>
      <c r="L2835" t="str">
        <f t="shared" si="1480"/>
        <v>0.00123037180097806-0.0228340579102146i</v>
      </c>
      <c r="M2835" t="str">
        <f t="shared" si="1481"/>
        <v>0.0107491168326079-0.231208903290253i</v>
      </c>
      <c r="N2835" t="str">
        <f t="shared" si="1482"/>
        <v>-6.63848451114242i</v>
      </c>
      <c r="O2835" t="str">
        <f t="shared" si="1483"/>
        <v>0.937542446435711-0.347870897218122i</v>
      </c>
      <c r="P2835" t="str">
        <f t="shared" si="1484"/>
        <v>0.0624575535642889+0.347870897218122i</v>
      </c>
      <c r="Q2835" t="str">
        <f t="shared" si="1485"/>
        <v>-0.0624575535642889+6.2906136139243i</v>
      </c>
      <c r="R2835" t="str">
        <f t="shared" si="1486"/>
        <v>0.0551959742893769-0.010476713899439i</v>
      </c>
      <c r="S2835" t="str">
        <f t="shared" si="1487"/>
        <v>0.699952857030291i</v>
      </c>
      <c r="T2835" t="str">
        <f t="shared" si="1488"/>
        <v>0.00733320582620129+0.0386345799004198i</v>
      </c>
      <c r="U2835" t="e">
        <f t="shared" si="1489"/>
        <v>#DIV/0!</v>
      </c>
      <c r="V2835" t="str">
        <f t="shared" si="1490"/>
        <v>1.33333333333333E-06-0.000117761704100551i</v>
      </c>
      <c r="W2835" t="e">
        <f t="shared" si="1491"/>
        <v>#DIV/0!</v>
      </c>
      <c r="X2835" t="e">
        <f t="shared" si="1492"/>
        <v>#DIV/0!</v>
      </c>
      <c r="Y2835" t="str">
        <f t="shared" si="1493"/>
        <v>0.00083+0.905783993883009i</v>
      </c>
      <c r="Z2835" t="e">
        <f t="shared" si="1494"/>
        <v>#DIV/0!</v>
      </c>
      <c r="AA2835" t="e">
        <f t="shared" si="1495"/>
        <v>#DIV/0!</v>
      </c>
      <c r="AB2835" t="str">
        <f t="shared" si="1496"/>
        <v>0.0452182852463533+0.238229976863363i</v>
      </c>
      <c r="AC2835" t="str">
        <f t="shared" si="1497"/>
        <v>1.05556694831252-0.00789410828614141i</v>
      </c>
      <c r="AD2835" t="str">
        <f t="shared" si="1498"/>
        <v>0.0411477848322335+0.225996846826181i</v>
      </c>
      <c r="AE2835" t="e">
        <f t="shared" si="1499"/>
        <v>#DIV/0!</v>
      </c>
      <c r="AF2835" t="str">
        <f t="shared" si="1500"/>
        <v>-19.3960027612031-0.507584591718175i</v>
      </c>
      <c r="AG2835" t="e">
        <f t="shared" si="1501"/>
        <v>#DIV/0!</v>
      </c>
      <c r="AH2835" t="e">
        <f t="shared" si="1502"/>
        <v>#DIV/0!</v>
      </c>
      <c r="AI2835" t="e">
        <f t="shared" si="1503"/>
        <v>#DIV/0!</v>
      </c>
      <c r="AJ2835" t="e">
        <f t="shared" si="1504"/>
        <v>#DIV/0!</v>
      </c>
      <c r="AK2835"/>
      <c r="AL2835"/>
      <c r="AM2835"/>
      <c r="AN2835"/>
    </row>
    <row r="2836" spans="1:40" x14ac:dyDescent="0.25">
      <c r="A2836"/>
      <c r="B2836">
        <f t="shared" si="1470"/>
        <v>902000</v>
      </c>
      <c r="C2836" s="186" t="str">
        <f t="shared" si="1473"/>
        <v>-1.20894963721062E-07+0.00349433703600721i</v>
      </c>
      <c r="D2836" s="158" t="str">
        <f t="shared" si="1474"/>
        <v>-7.66666759352803+0.0267899172760553i</v>
      </c>
      <c r="E2836" t="str">
        <f t="shared" si="1475"/>
        <v>7.99749944611028-0.141414915578375i</v>
      </c>
      <c r="F2836" t="str">
        <f t="shared" si="1476"/>
        <v>0.99920088894475+0.0000141188993466255i</v>
      </c>
      <c r="G2836">
        <f t="shared" si="1471"/>
        <v>1</v>
      </c>
      <c r="H2836" t="str">
        <f t="shared" si="1477"/>
        <v>11.7293931324737+0.533814617759038i</v>
      </c>
      <c r="I2836" t="str">
        <f t="shared" si="1478"/>
        <v>3542.14571692249i</v>
      </c>
      <c r="J2836" t="str">
        <f t="shared" si="1472"/>
        <v>-16982.3434444894+774.908134199699i</v>
      </c>
      <c r="K2836" t="str">
        <f t="shared" si="1479"/>
        <v>0.00949769221648115-0.208144764562209i</v>
      </c>
      <c r="L2836" t="str">
        <f t="shared" si="1480"/>
        <v>0.00122765309210814-0.022808889320425i</v>
      </c>
      <c r="M2836" t="str">
        <f t="shared" si="1481"/>
        <v>0.0107253453085893-0.230953653882634i</v>
      </c>
      <c r="N2836" t="str">
        <f t="shared" si="1482"/>
        <v>-6.64585241847998i</v>
      </c>
      <c r="O2836" t="str">
        <f t="shared" si="1483"/>
        <v>0.934953941462493-0.354769118362562i</v>
      </c>
      <c r="P2836" t="str">
        <f t="shared" si="1484"/>
        <v>0.065046058537507+0.354769118362562i</v>
      </c>
      <c r="Q2836" t="str">
        <f t="shared" si="1485"/>
        <v>-0.065046058537507+6.29108330011742i</v>
      </c>
      <c r="R2836" t="str">
        <f t="shared" si="1486"/>
        <v>0.0562794536138423-0.0109213011327397i</v>
      </c>
      <c r="S2836" t="str">
        <f t="shared" si="1487"/>
        <v>0.700729719246752i</v>
      </c>
      <c r="T2836" t="str">
        <f t="shared" si="1488"/>
        <v>0.00765288027655392+0.0394366857301883i</v>
      </c>
      <c r="U2836" t="e">
        <f t="shared" si="1489"/>
        <v>#DIV/0!</v>
      </c>
      <c r="V2836" t="str">
        <f t="shared" si="1490"/>
        <v>1.33333333333333E-06-0.00011763114788758i</v>
      </c>
      <c r="W2836" t="e">
        <f t="shared" si="1491"/>
        <v>#DIV/0!</v>
      </c>
      <c r="X2836" t="e">
        <f t="shared" si="1492"/>
        <v>#DIV/0!</v>
      </c>
      <c r="Y2836" t="str">
        <f t="shared" si="1493"/>
        <v>0.00083+0.906789303532158i</v>
      </c>
      <c r="Z2836" t="e">
        <f t="shared" si="1494"/>
        <v>#DIV/0!</v>
      </c>
      <c r="AA2836" t="e">
        <f t="shared" si="1495"/>
        <v>#DIV/0!</v>
      </c>
      <c r="AB2836" t="str">
        <f t="shared" si="1496"/>
        <v>0.0471894736767079+0.243175951525446i</v>
      </c>
      <c r="AC2836" t="str">
        <f t="shared" si="1497"/>
        <v>1.0566684979413-0.00829043531957888i</v>
      </c>
      <c r="AD2836" t="str">
        <f t="shared" si="1498"/>
        <v>0.042850497355955+0.230470768530204i</v>
      </c>
      <c r="AE2836" t="e">
        <f t="shared" si="1499"/>
        <v>#DIV/0!</v>
      </c>
      <c r="AF2836" t="str">
        <f t="shared" si="1500"/>
        <v>-19.3960607260017-0.507024700482983i</v>
      </c>
      <c r="AG2836" t="e">
        <f t="shared" si="1501"/>
        <v>#DIV/0!</v>
      </c>
      <c r="AH2836" t="e">
        <f t="shared" si="1502"/>
        <v>#DIV/0!</v>
      </c>
      <c r="AI2836" t="e">
        <f t="shared" si="1503"/>
        <v>#DIV/0!</v>
      </c>
      <c r="AJ2836" t="e">
        <f t="shared" si="1504"/>
        <v>#DIV/0!</v>
      </c>
      <c r="AK2836"/>
      <c r="AL2836"/>
      <c r="AM2836"/>
      <c r="AN2836"/>
    </row>
    <row r="2837" spans="1:40" x14ac:dyDescent="0.25">
      <c r="A2837"/>
      <c r="B2837">
        <f t="shared" si="1470"/>
        <v>903000</v>
      </c>
      <c r="C2837" s="186" t="str">
        <f t="shared" si="1473"/>
        <v>-1.20627349052527E-07+0.00349046733830217i</v>
      </c>
      <c r="D2837" s="158" t="str">
        <f t="shared" si="1474"/>
        <v>-7.66666759147635+0.02676024959365i</v>
      </c>
      <c r="E2837" t="str">
        <f t="shared" si="1475"/>
        <v>7.9974939003093-0.141571596692197i</v>
      </c>
      <c r="F2837" t="str">
        <f t="shared" si="1476"/>
        <v>0.999200889498001+0.0000141345424425528i</v>
      </c>
      <c r="G2837">
        <f t="shared" si="1471"/>
        <v>1</v>
      </c>
      <c r="H2837" t="str">
        <f t="shared" si="1477"/>
        <v>11.7294509074708+0.533226289517402i</v>
      </c>
      <c r="I2837" t="str">
        <f t="shared" si="1478"/>
        <v>3546.07270773948i</v>
      </c>
      <c r="J2837" t="str">
        <f t="shared" si="1472"/>
        <v>-17020.0213995109+775.767234126751i</v>
      </c>
      <c r="K2837" t="str">
        <f t="shared" si="1479"/>
        <v>0.00947670912309917-0.207915190248593i</v>
      </c>
      <c r="L2837" t="str">
        <f t="shared" si="1480"/>
        <v>0.00122494337578083-0.0227837759915468i</v>
      </c>
      <c r="M2837" t="str">
        <f t="shared" si="1481"/>
        <v>0.01070165249888-0.23069896624014i</v>
      </c>
      <c r="N2837" t="str">
        <f t="shared" si="1482"/>
        <v>-6.65322032581754i</v>
      </c>
      <c r="O2837" t="str">
        <f t="shared" si="1483"/>
        <v>0.932314681754488-0.361648080577i</v>
      </c>
      <c r="P2837" t="str">
        <f t="shared" si="1484"/>
        <v>0.067685318245512+0.361648080577i</v>
      </c>
      <c r="Q2837" t="str">
        <f t="shared" si="1485"/>
        <v>-0.067685318245512+6.29157224524054i</v>
      </c>
      <c r="R2837" t="str">
        <f t="shared" si="1486"/>
        <v>0.0573589771805068-0.0113751660285474i</v>
      </c>
      <c r="S2837" t="str">
        <f t="shared" si="1487"/>
        <v>0.701506581463211i</v>
      </c>
      <c r="T2837" t="str">
        <f t="shared" si="1488"/>
        <v>0.00797975383426274+0.0402376999981237i</v>
      </c>
      <c r="U2837" t="e">
        <f t="shared" si="1489"/>
        <v>#DIV/0!</v>
      </c>
      <c r="V2837" t="str">
        <f t="shared" si="1490"/>
        <v>1.33333333333333E-06-0.000117500880835655i</v>
      </c>
      <c r="W2837" t="e">
        <f t="shared" si="1491"/>
        <v>#DIV/0!</v>
      </c>
      <c r="X2837" t="e">
        <f t="shared" si="1492"/>
        <v>#DIV/0!</v>
      </c>
      <c r="Y2837" t="str">
        <f t="shared" si="1493"/>
        <v>0.00083+0.907794613181307i</v>
      </c>
      <c r="Z2837" t="e">
        <f t="shared" si="1494"/>
        <v>#DIV/0!</v>
      </c>
      <c r="AA2837" t="e">
        <f t="shared" si="1495"/>
        <v>#DIV/0!</v>
      </c>
      <c r="AB2837" t="str">
        <f t="shared" si="1496"/>
        <v>0.0492050535093585+0.248115195358544i</v>
      </c>
      <c r="AC2837" t="str">
        <f t="shared" si="1497"/>
        <v>1.05776649446153-0.00869631237798092i</v>
      </c>
      <c r="AD2837" t="str">
        <f t="shared" si="1498"/>
        <v>0.0445864128597513+0.234931749146668i</v>
      </c>
      <c r="AE2837" t="e">
        <f t="shared" si="1499"/>
        <v>#DIV/0!</v>
      </c>
      <c r="AF2837" t="str">
        <f t="shared" si="1500"/>
        <v>-19.3961184989471-0.506466039923752i</v>
      </c>
      <c r="AG2837" t="e">
        <f t="shared" si="1501"/>
        <v>#DIV/0!</v>
      </c>
      <c r="AH2837" t="e">
        <f t="shared" si="1502"/>
        <v>#DIV/0!</v>
      </c>
      <c r="AI2837" t="e">
        <f t="shared" si="1503"/>
        <v>#DIV/0!</v>
      </c>
      <c r="AJ2837" t="e">
        <f t="shared" si="1504"/>
        <v>#DIV/0!</v>
      </c>
      <c r="AK2837"/>
      <c r="AL2837"/>
      <c r="AM2837"/>
      <c r="AN2837"/>
    </row>
    <row r="2838" spans="1:40" x14ac:dyDescent="0.25">
      <c r="A2838"/>
      <c r="B2838">
        <f t="shared" si="1470"/>
        <v>904000</v>
      </c>
      <c r="C2838" s="186" t="str">
        <f t="shared" si="1473"/>
        <v>-1.20360621994469E-07+0.00348660620187521i</v>
      </c>
      <c r="D2838" s="158" t="str">
        <f t="shared" si="1474"/>
        <v>-7.66666758943142+0.02673064754771i</v>
      </c>
      <c r="E2838" t="str">
        <f t="shared" si="1475"/>
        <v>7.99748834837109-0.141728277479824i</v>
      </c>
      <c r="F2838" t="str">
        <f t="shared" si="1476"/>
        <v>0.999200890051862+0.0000141501855059646i</v>
      </c>
      <c r="G2838">
        <f t="shared" si="1471"/>
        <v>1</v>
      </c>
      <c r="H2838" t="str">
        <f t="shared" si="1477"/>
        <v>11.7295084914526+0.532639253545406i</v>
      </c>
      <c r="I2838" t="str">
        <f t="shared" si="1478"/>
        <v>3549.99969855647i</v>
      </c>
      <c r="J2838" t="str">
        <f t="shared" si="1472"/>
        <v>-17057.741102959+776.626334053801i</v>
      </c>
      <c r="K2838" t="str">
        <f t="shared" si="1479"/>
        <v>0.00945579544415547-0.20768612077191i</v>
      </c>
      <c r="L2838" t="str">
        <f t="shared" si="1480"/>
        <v>0.00122224261241901-0.0227587177423173i</v>
      </c>
      <c r="M2838" t="str">
        <f t="shared" si="1481"/>
        <v>0.0106780380565745-0.230444838514227i</v>
      </c>
      <c r="N2838" t="str">
        <f t="shared" si="1482"/>
        <v>-6.6605882331551i</v>
      </c>
      <c r="O2838" t="str">
        <f t="shared" si="1483"/>
        <v>0.929624810586055-0.368507410431381i</v>
      </c>
      <c r="P2838" t="str">
        <f t="shared" si="1484"/>
        <v>0.070375189413945+0.368507410431381i</v>
      </c>
      <c r="Q2838" t="str">
        <f t="shared" si="1485"/>
        <v>-0.070375189413945+6.29208082272372i</v>
      </c>
      <c r="R2838" t="str">
        <f t="shared" si="1486"/>
        <v>0.0584344509166769-0.0118382975464167i</v>
      </c>
      <c r="S2838" t="str">
        <f t="shared" si="1487"/>
        <v>0.70228344367967i</v>
      </c>
      <c r="T2838" t="str">
        <f t="shared" si="1488"/>
        <v>0.00831384036820211+0.0410375474192945i</v>
      </c>
      <c r="U2838" t="e">
        <f t="shared" si="1489"/>
        <v>#DIV/0!</v>
      </c>
      <c r="V2838" t="str">
        <f t="shared" si="1490"/>
        <v>1.33333333333333E-06-0.000117370901985174i</v>
      </c>
      <c r="W2838" t="e">
        <f t="shared" si="1491"/>
        <v>#DIV/0!</v>
      </c>
      <c r="X2838" t="e">
        <f t="shared" si="1492"/>
        <v>#DIV/0!</v>
      </c>
      <c r="Y2838" t="str">
        <f t="shared" si="1493"/>
        <v>0.00083+0.908799922830455i</v>
      </c>
      <c r="Z2838" t="e">
        <f t="shared" si="1494"/>
        <v>#DIV/0!</v>
      </c>
      <c r="AA2838" t="e">
        <f t="shared" si="1495"/>
        <v>#DIV/0!</v>
      </c>
      <c r="AB2838" t="str">
        <f t="shared" si="1496"/>
        <v>0.0512651102630719+0.253047244137925i</v>
      </c>
      <c r="AC2838" t="str">
        <f t="shared" si="1497"/>
        <v>1.0588608421102-0.00911173195297158i</v>
      </c>
      <c r="AD2838" t="str">
        <f t="shared" si="1498"/>
        <v>0.0463554284928998+0.239379541009165i</v>
      </c>
      <c r="AE2838" t="e">
        <f t="shared" si="1499"/>
        <v>#DIV/0!</v>
      </c>
      <c r="AF2838" t="str">
        <f t="shared" si="1500"/>
        <v>-19.396176080884-0.505908605997696i</v>
      </c>
      <c r="AG2838" t="e">
        <f t="shared" si="1501"/>
        <v>#DIV/0!</v>
      </c>
      <c r="AH2838" t="e">
        <f t="shared" si="1502"/>
        <v>#DIV/0!</v>
      </c>
      <c r="AI2838" t="e">
        <f t="shared" si="1503"/>
        <v>#DIV/0!</v>
      </c>
      <c r="AJ2838" t="e">
        <f t="shared" si="1504"/>
        <v>#DIV/0!</v>
      </c>
      <c r="AK2838"/>
      <c r="AL2838"/>
      <c r="AM2838"/>
      <c r="AN2838"/>
    </row>
    <row r="2839" spans="1:40" x14ac:dyDescent="0.25">
      <c r="A2839"/>
      <c r="B2839">
        <f t="shared" si="1470"/>
        <v>905000</v>
      </c>
      <c r="C2839" s="186" t="str">
        <f t="shared" si="1473"/>
        <v>-1.20094778625915E-07+0.00348275359834639i</v>
      </c>
      <c r="D2839" s="158" t="str">
        <f t="shared" si="1474"/>
        <v>-7.66666758739332+0.0267011109206557i</v>
      </c>
      <c r="E2839" t="str">
        <f t="shared" si="1475"/>
        <v>7.99748279029568-0.141884957940894i</v>
      </c>
      <c r="F2839" t="str">
        <f t="shared" si="1476"/>
        <v>0.99920089060634+0.0000141658285368251i</v>
      </c>
      <c r="G2839">
        <f t="shared" si="1471"/>
        <v>1</v>
      </c>
      <c r="H2839" t="str">
        <f t="shared" si="1477"/>
        <v>11.7295658852598+0.532053505600346i</v>
      </c>
      <c r="I2839" t="str">
        <f t="shared" si="1478"/>
        <v>3553.92668937345i</v>
      </c>
      <c r="J2839" t="str">
        <f t="shared" si="1472"/>
        <v>-17095.5025548337+777.485433980852i</v>
      </c>
      <c r="K2839" t="str">
        <f t="shared" si="1479"/>
        <v>0.00943495087401205-0.207457554472173i</v>
      </c>
      <c r="L2839" t="str">
        <f t="shared" si="1480"/>
        <v>0.00121955076266288-0.0227337143922635i</v>
      </c>
      <c r="M2839" t="str">
        <f t="shared" si="1481"/>
        <v>0.0106545016366749-0.230191268864437i</v>
      </c>
      <c r="N2839" t="str">
        <f t="shared" si="1482"/>
        <v>-6.66795614049266i</v>
      </c>
      <c r="O2839" t="str">
        <f t="shared" si="1483"/>
        <v>0.926884473979036-0.375346735561407i</v>
      </c>
      <c r="P2839" t="str">
        <f t="shared" si="1484"/>
        <v>0.0731155260209641+0.375346735561407i</v>
      </c>
      <c r="Q2839" t="str">
        <f t="shared" si="1485"/>
        <v>-0.0731155260209641+6.29260940493125i</v>
      </c>
      <c r="R2839" t="str">
        <f t="shared" si="1486"/>
        <v>0.0595057804115194-0.0123106834497519i</v>
      </c>
      <c r="S2839" t="str">
        <f t="shared" si="1487"/>
        <v>0.703060305896131i</v>
      </c>
      <c r="T2839" t="str">
        <f t="shared" si="1488"/>
        <v>0.00865515287197301+0.0418361521787108i</v>
      </c>
      <c r="U2839" t="e">
        <f t="shared" si="1489"/>
        <v>#DIV/0!</v>
      </c>
      <c r="V2839" t="str">
        <f t="shared" si="1490"/>
        <v>1.33333333333333E-06-0.00011724121038077i</v>
      </c>
      <c r="W2839" t="e">
        <f t="shared" si="1491"/>
        <v>#DIV/0!</v>
      </c>
      <c r="X2839" t="e">
        <f t="shared" si="1492"/>
        <v>#DIV/0!</v>
      </c>
      <c r="Y2839" t="str">
        <f t="shared" si="1493"/>
        <v>0.00083+0.909805232479604i</v>
      </c>
      <c r="Z2839" t="e">
        <f t="shared" si="1494"/>
        <v>#DIV/0!</v>
      </c>
      <c r="AA2839" t="e">
        <f t="shared" si="1495"/>
        <v>#DIV/0!</v>
      </c>
      <c r="AB2839" t="str">
        <f t="shared" si="1496"/>
        <v>0.0533697240594712+0.25797163037039i</v>
      </c>
      <c r="AC2839" t="str">
        <f t="shared" si="1497"/>
        <v>1.05995144473833-0.00953668534219753i</v>
      </c>
      <c r="AD2839" t="str">
        <f t="shared" si="1498"/>
        <v>0.0481574395619754+0.243813897326379i</v>
      </c>
      <c r="AE2839" t="e">
        <f t="shared" si="1499"/>
        <v>#DIV/0!</v>
      </c>
      <c r="AF2839" t="str">
        <f t="shared" si="1500"/>
        <v>-19.3962334726531-0.50535239467969i</v>
      </c>
      <c r="AG2839" t="e">
        <f t="shared" si="1501"/>
        <v>#DIV/0!</v>
      </c>
      <c r="AH2839" t="e">
        <f t="shared" si="1502"/>
        <v>#DIV/0!</v>
      </c>
      <c r="AI2839" t="e">
        <f t="shared" si="1503"/>
        <v>#DIV/0!</v>
      </c>
      <c r="AJ2839" t="e">
        <f t="shared" si="1504"/>
        <v>#DIV/0!</v>
      </c>
      <c r="AK2839"/>
      <c r="AL2839"/>
      <c r="AM2839"/>
      <c r="AN2839"/>
    </row>
    <row r="2840" spans="1:40" x14ac:dyDescent="0.25">
      <c r="A2840"/>
      <c r="B2840">
        <f t="shared" si="1470"/>
        <v>906000</v>
      </c>
      <c r="C2840" s="186" t="str">
        <f t="shared" si="1473"/>
        <v>-1.19829815047523E-07+0.00347890949946109i</v>
      </c>
      <c r="D2840" s="158" t="str">
        <f t="shared" si="1474"/>
        <v>-7.66666758536188+0.0266716394958684i</v>
      </c>
      <c r="E2840" t="str">
        <f t="shared" si="1475"/>
        <v>7.99747722608309-0.142041638075046i</v>
      </c>
      <c r="F2840" t="str">
        <f t="shared" si="1476"/>
        <v>0.999200891161428+0.000014181471535098i</v>
      </c>
      <c r="G2840">
        <f t="shared" si="1471"/>
        <v>1</v>
      </c>
      <c r="H2840" t="str">
        <f t="shared" si="1477"/>
        <v>11.7296230897279+0.531469041458012i</v>
      </c>
      <c r="I2840" t="str">
        <f t="shared" si="1478"/>
        <v>3557.85368019044i</v>
      </c>
      <c r="J2840" t="str">
        <f t="shared" si="1472"/>
        <v>-17133.305755135+778.344533907902i</v>
      </c>
      <c r="K2840" t="str">
        <f t="shared" si="1479"/>
        <v>0.00941417510871016-0.207229489696651i</v>
      </c>
      <c r="L2840" t="str">
        <f t="shared" si="1480"/>
        <v>0.00121686778736844-0.0227087657616977i</v>
      </c>
      <c r="M2840" t="str">
        <f t="shared" si="1481"/>
        <v>0.0106310428960786-0.229938255458349i</v>
      </c>
      <c r="N2840" t="str">
        <f t="shared" si="1482"/>
        <v>-6.67532404783022i</v>
      </c>
      <c r="O2840" t="str">
        <f t="shared" si="1483"/>
        <v>0.924093820694834-0.382165684688753i</v>
      </c>
      <c r="P2840" t="str">
        <f t="shared" si="1484"/>
        <v>0.075906179305166+0.382165684688753i</v>
      </c>
      <c r="Q2840" t="str">
        <f t="shared" si="1485"/>
        <v>-0.075906179305166+6.29315836314147i</v>
      </c>
      <c r="R2840" t="str">
        <f t="shared" si="1486"/>
        <v>0.0605728709327445-0.0127923102934643i</v>
      </c>
      <c r="S2840" t="str">
        <f t="shared" si="1487"/>
        <v>0.70383716811259i</v>
      </c>
      <c r="T2840" t="str">
        <f t="shared" si="1488"/>
        <v>0.00900370345056945+0.0426334379417523i</v>
      </c>
      <c r="U2840" t="e">
        <f t="shared" si="1489"/>
        <v>#DIV/0!</v>
      </c>
      <c r="V2840" t="str">
        <f t="shared" si="1490"/>
        <v>1.33333333333333E-06-0.000117111805071299i</v>
      </c>
      <c r="W2840" t="e">
        <f t="shared" si="1491"/>
        <v>#DIV/0!</v>
      </c>
      <c r="X2840" t="e">
        <f t="shared" si="1492"/>
        <v>#DIV/0!</v>
      </c>
      <c r="Y2840" t="str">
        <f t="shared" si="1493"/>
        <v>0.00083+0.910810542128753i</v>
      </c>
      <c r="Z2840" t="e">
        <f t="shared" si="1494"/>
        <v>#DIV/0!</v>
      </c>
      <c r="AA2840" t="e">
        <f t="shared" si="1495"/>
        <v>#DIV/0!</v>
      </c>
      <c r="AB2840" t="str">
        <f t="shared" si="1496"/>
        <v>0.0555189695408189+0.262887883358579i</v>
      </c>
      <c r="AC2840" t="str">
        <f t="shared" si="1497"/>
        <v>1.06103820582734-0.00997116263621675i</v>
      </c>
      <c r="AD2840" t="str">
        <f t="shared" si="1498"/>
        <v>0.0499923395389563+0.248234572195553i</v>
      </c>
      <c r="AE2840" t="e">
        <f t="shared" si="1499"/>
        <v>#DIV/0!</v>
      </c>
      <c r="AF2840" t="str">
        <f t="shared" si="1500"/>
        <v>-19.3962906750898-0.504797401962144i</v>
      </c>
      <c r="AG2840" t="e">
        <f t="shared" si="1501"/>
        <v>#DIV/0!</v>
      </c>
      <c r="AH2840" t="e">
        <f t="shared" si="1502"/>
        <v>#DIV/0!</v>
      </c>
      <c r="AI2840" t="e">
        <f t="shared" si="1503"/>
        <v>#DIV/0!</v>
      </c>
      <c r="AJ2840" t="e">
        <f t="shared" si="1504"/>
        <v>#DIV/0!</v>
      </c>
      <c r="AK2840"/>
      <c r="AL2840"/>
      <c r="AM2840"/>
      <c r="AN2840"/>
    </row>
    <row r="2841" spans="1:40" x14ac:dyDescent="0.25">
      <c r="A2841"/>
      <c r="B2841">
        <f t="shared" ref="B2841:B2904" si="1505">B2840+1000</f>
        <v>907000</v>
      </c>
      <c r="C2841" s="186" t="str">
        <f t="shared" si="1473"/>
        <v>-1.1956572738143E-07+0.0034750738770893i</v>
      </c>
      <c r="D2841" s="158" t="str">
        <f t="shared" si="1474"/>
        <v>-7.66666758333727+0.0266422330576846i</v>
      </c>
      <c r="E2841" t="str">
        <f t="shared" si="1475"/>
        <v>7.99747165573335-0.142198317881922i</v>
      </c>
      <c r="F2841" t="str">
        <f t="shared" si="1476"/>
        <v>0.999200891717134+0.000014197114500748i</v>
      </c>
      <c r="G2841">
        <f t="shared" si="1471"/>
        <v>1</v>
      </c>
      <c r="H2841" t="str">
        <f t="shared" si="1477"/>
        <v>11.7296801056886+0.530885856912618i</v>
      </c>
      <c r="I2841" t="str">
        <f t="shared" si="1478"/>
        <v>3561.78067100743i</v>
      </c>
      <c r="J2841" t="str">
        <f t="shared" si="1472"/>
        <v>-17171.150703863+779.203633834954i</v>
      </c>
      <c r="K2841" t="str">
        <f t="shared" si="1479"/>
        <v>0.00939346784595911-0.207001924799827i</v>
      </c>
      <c r="L2841" t="str">
        <f t="shared" si="1480"/>
        <v>0.00121419364760618-0.0226838716717129i</v>
      </c>
      <c r="M2841" t="str">
        <f t="shared" si="1481"/>
        <v>0.0106076614935653-0.22968579647154i</v>
      </c>
      <c r="N2841" t="str">
        <f t="shared" si="1482"/>
        <v>-6.68269195516778i</v>
      </c>
      <c r="O2841" t="str">
        <f t="shared" si="1483"/>
        <v>0.92125300222633-0.388963887641223i</v>
      </c>
      <c r="P2841" t="str">
        <f t="shared" si="1484"/>
        <v>0.07874699777367+0.388963887641223i</v>
      </c>
      <c r="Q2841" t="str">
        <f t="shared" si="1485"/>
        <v>-0.07874699777367+6.29372806752656i</v>
      </c>
      <c r="R2841" t="str">
        <f t="shared" si="1486"/>
        <v>0.0616356274436328-0.013283163411858i</v>
      </c>
      <c r="S2841" t="str">
        <f t="shared" si="1487"/>
        <v>0.70461403032905i</v>
      </c>
      <c r="T2841" t="str">
        <f t="shared" si="1488"/>
        <v>0.00935950330714864+0.0434293278649179i</v>
      </c>
      <c r="U2841" t="e">
        <f t="shared" si="1489"/>
        <v>#DIV/0!</v>
      </c>
      <c r="V2841" t="str">
        <f t="shared" si="1490"/>
        <v>1.33333333333333E-06-0.000116982685109809i</v>
      </c>
      <c r="W2841" t="e">
        <f t="shared" si="1491"/>
        <v>#DIV/0!</v>
      </c>
      <c r="X2841" t="e">
        <f t="shared" si="1492"/>
        <v>#DIV/0!</v>
      </c>
      <c r="Y2841" t="str">
        <f t="shared" si="1493"/>
        <v>0.00083+0.911815851777901i</v>
      </c>
      <c r="Z2841" t="e">
        <f t="shared" si="1494"/>
        <v>#DIV/0!</v>
      </c>
      <c r="AA2841" t="e">
        <f t="shared" si="1495"/>
        <v>#DIV/0!</v>
      </c>
      <c r="AB2841" t="str">
        <f t="shared" si="1496"/>
        <v>0.0577129157884375+0.26779552926725i</v>
      </c>
      <c r="AC2841" t="str">
        <f t="shared" si="1497"/>
        <v>1.06212102850576-0.010415152705605i</v>
      </c>
      <c r="AD2841" t="str">
        <f t="shared" si="1498"/>
        <v>0.0518600200694348+0.252641320615877i</v>
      </c>
      <c r="AE2841" t="e">
        <f t="shared" si="1499"/>
        <v>#DIV/0!</v>
      </c>
      <c r="AF2841" t="str">
        <f t="shared" si="1500"/>
        <v>-19.3963476890259-0.504243623854933i</v>
      </c>
      <c r="AG2841" t="e">
        <f t="shared" si="1501"/>
        <v>#DIV/0!</v>
      </c>
      <c r="AH2841" t="e">
        <f t="shared" si="1502"/>
        <v>#DIV/0!</v>
      </c>
      <c r="AI2841" t="e">
        <f t="shared" si="1503"/>
        <v>#DIV/0!</v>
      </c>
      <c r="AJ2841" t="e">
        <f t="shared" si="1504"/>
        <v>#DIV/0!</v>
      </c>
      <c r="AK2841"/>
      <c r="AL2841"/>
      <c r="AM2841"/>
      <c r="AN2841"/>
    </row>
    <row r="2842" spans="1:40" x14ac:dyDescent="0.25">
      <c r="A2842"/>
      <c r="B2842">
        <f t="shared" si="1505"/>
        <v>908000</v>
      </c>
      <c r="C2842" s="186" t="str">
        <f t="shared" si="1473"/>
        <v>-1.19302511771117E-07+0.00347124670322489i</v>
      </c>
      <c r="D2842" s="158" t="str">
        <f t="shared" si="1474"/>
        <v>-7.66666758131925+0.0266128913913908i</v>
      </c>
      <c r="E2842" t="str">
        <f t="shared" si="1475"/>
        <v>7.99746607924649-0.142354997361159i</v>
      </c>
      <c r="F2842" t="str">
        <f t="shared" si="1476"/>
        <v>0.999200892273448+0.0000142127574337386i</v>
      </c>
      <c r="G2842">
        <f t="shared" si="1471"/>
        <v>1</v>
      </c>
      <c r="H2842" t="str">
        <f t="shared" si="1477"/>
        <v>11.7297369339682+0.530303947776658i</v>
      </c>
      <c r="I2842" t="str">
        <f t="shared" si="1478"/>
        <v>3565.70766182442i</v>
      </c>
      <c r="J2842" t="str">
        <f t="shared" si="1472"/>
        <v>-17209.0374010175+780.062733762004i</v>
      </c>
      <c r="K2842" t="str">
        <f t="shared" si="1479"/>
        <v>0.00937282878512571-0.206774858143362i</v>
      </c>
      <c r="L2842" t="str">
        <f t="shared" si="1480"/>
        <v>0.0012115283046596-0.0226590319441793i</v>
      </c>
      <c r="M2842" t="str">
        <f t="shared" si="1481"/>
        <v>0.0105843570897853-0.229433890087541i</v>
      </c>
      <c r="N2842" t="str">
        <f t="shared" si="1482"/>
        <v>-6.69005986250535i</v>
      </c>
      <c r="O2842" t="str">
        <f t="shared" si="1483"/>
        <v>0.918362172789659-0.395740975372852i</v>
      </c>
      <c r="P2842" t="str">
        <f t="shared" si="1484"/>
        <v>0.081637827210341+0.395740975372852i</v>
      </c>
      <c r="Q2842" t="str">
        <f t="shared" si="1485"/>
        <v>-0.081637827210341+6.2943188871325i</v>
      </c>
      <c r="R2842" t="str">
        <f t="shared" si="1486"/>
        <v>0.0626939546204042-0.0137832269067476i</v>
      </c>
      <c r="S2842" t="str">
        <f t="shared" si="1487"/>
        <v>0.705390892545511i</v>
      </c>
      <c r="T2842" t="str">
        <f t="shared" si="1488"/>
        <v>0.00972256272990799+0.0442237446068947i</v>
      </c>
      <c r="U2842" t="e">
        <f t="shared" si="1489"/>
        <v>#DIV/0!</v>
      </c>
      <c r="V2842" t="str">
        <f t="shared" si="1490"/>
        <v>1.33333333333333E-06-0.000116853849553521i</v>
      </c>
      <c r="W2842" t="e">
        <f t="shared" si="1491"/>
        <v>#DIV/0!</v>
      </c>
      <c r="X2842" t="e">
        <f t="shared" si="1492"/>
        <v>#DIV/0!</v>
      </c>
      <c r="Y2842" t="str">
        <f t="shared" si="1493"/>
        <v>0.00083+0.91282116142705i</v>
      </c>
      <c r="Z2842" t="e">
        <f t="shared" si="1494"/>
        <v>#DIV/0!</v>
      </c>
      <c r="AA2842" t="e">
        <f t="shared" si="1495"/>
        <v>#DIV/0!</v>
      </c>
      <c r="AB2842" t="str">
        <f t="shared" si="1496"/>
        <v>0.0599516262417909+0.272694091191537i</v>
      </c>
      <c r="AC2842" t="str">
        <f t="shared" si="1497"/>
        <v>1.06319981556622-0.0108686431882827i</v>
      </c>
      <c r="AD2842" t="str">
        <f t="shared" si="1498"/>
        <v>0.0537603709809159+0.257033898501817i</v>
      </c>
      <c r="AE2842" t="e">
        <f t="shared" si="1499"/>
        <v>#DIV/0!</v>
      </c>
      <c r="AF2842" t="str">
        <f t="shared" si="1500"/>
        <v>-19.3964045152875-0.503691056385267i</v>
      </c>
      <c r="AG2842" t="e">
        <f t="shared" si="1501"/>
        <v>#DIV/0!</v>
      </c>
      <c r="AH2842" t="e">
        <f t="shared" si="1502"/>
        <v>#DIV/0!</v>
      </c>
      <c r="AI2842" t="e">
        <f t="shared" si="1503"/>
        <v>#DIV/0!</v>
      </c>
      <c r="AJ2842" t="e">
        <f t="shared" si="1504"/>
        <v>#DIV/0!</v>
      </c>
      <c r="AK2842"/>
      <c r="AL2842"/>
      <c r="AM2842"/>
      <c r="AN2842"/>
    </row>
    <row r="2843" spans="1:40" x14ac:dyDescent="0.25">
      <c r="A2843"/>
      <c r="B2843">
        <f t="shared" si="1505"/>
        <v>909000</v>
      </c>
      <c r="C2843" s="186" t="str">
        <f t="shared" si="1473"/>
        <v>-1.19040164381267E-07+0.00346742794998503i</v>
      </c>
      <c r="D2843" s="158" t="str">
        <f t="shared" si="1474"/>
        <v>-7.6666675793079+0.0265836142832186i</v>
      </c>
      <c r="E2843" t="str">
        <f t="shared" si="1475"/>
        <v>7.99746049662253-0.142511676512398i</v>
      </c>
      <c r="F2843" t="str">
        <f t="shared" si="1476"/>
        <v>0.999200892830371+0.000014228400334034i</v>
      </c>
      <c r="G2843">
        <f t="shared" si="1471"/>
        <v>1</v>
      </c>
      <c r="H2843" t="str">
        <f t="shared" si="1477"/>
        <v>11.729793575389+0.529723309880852i</v>
      </c>
      <c r="I2843" t="str">
        <f t="shared" si="1478"/>
        <v>3569.6346526414i</v>
      </c>
      <c r="J2843" t="str">
        <f t="shared" si="1472"/>
        <v>-17246.9658465987+780.921833689054i</v>
      </c>
      <c r="K2843" t="str">
        <f t="shared" si="1479"/>
        <v>0.00935225762722275-0.206548288096051i</v>
      </c>
      <c r="L2843" t="str">
        <f t="shared" si="1480"/>
        <v>0.0012088717200238-0.0226342464017391i</v>
      </c>
      <c r="M2843" t="str">
        <f t="shared" si="1481"/>
        <v>0.0105611293472465-0.22918253449779i</v>
      </c>
      <c r="N2843" t="str">
        <f t="shared" si="1482"/>
        <v>-6.69742776984291i</v>
      </c>
      <c r="O2843" t="str">
        <f t="shared" si="1483"/>
        <v>0.915421489315856-0.402496579983904i</v>
      </c>
      <c r="P2843" t="str">
        <f t="shared" si="1484"/>
        <v>0.084578510684144+0.402496579983904i</v>
      </c>
      <c r="Q2843" t="str">
        <f t="shared" si="1485"/>
        <v>-0.084578510684144+6.29493118985901i</v>
      </c>
      <c r="R2843" t="str">
        <f t="shared" si="1486"/>
        <v>0.0637477568699201-0.0142924836358174i</v>
      </c>
      <c r="S2843" t="str">
        <f t="shared" si="1487"/>
        <v>0.70616775476197i</v>
      </c>
      <c r="T2843" t="str">
        <f t="shared" si="1488"/>
        <v>0.0100928910790774+0.0450166103399434i</v>
      </c>
      <c r="U2843" t="e">
        <f t="shared" si="1489"/>
        <v>#DIV/0!</v>
      </c>
      <c r="V2843" t="str">
        <f t="shared" si="1490"/>
        <v>1.33333333333333E-06-0.000116725297463803i</v>
      </c>
      <c r="W2843" t="e">
        <f t="shared" si="1491"/>
        <v>#DIV/0!</v>
      </c>
      <c r="X2843" t="e">
        <f t="shared" si="1492"/>
        <v>#DIV/0!</v>
      </c>
      <c r="Y2843" t="str">
        <f t="shared" si="1493"/>
        <v>0.00083+0.913826471076199i</v>
      </c>
      <c r="Z2843" t="e">
        <f t="shared" si="1494"/>
        <v>#DIV/0!</v>
      </c>
      <c r="AA2843" t="e">
        <f t="shared" si="1495"/>
        <v>#DIV/0!</v>
      </c>
      <c r="AB2843" t="str">
        <f t="shared" si="1496"/>
        <v>0.0622351586182751+0.277583089227151i</v>
      </c>
      <c r="AC2843" t="str">
        <f t="shared" si="1497"/>
        <v>1.06427446948292-0.0113316204770721i</v>
      </c>
      <c r="AD2843" t="str">
        <f t="shared" si="1498"/>
        <v>0.0556932802911922+0.261412062696294i</v>
      </c>
      <c r="AE2843" t="e">
        <f t="shared" si="1499"/>
        <v>#DIV/0!</v>
      </c>
      <c r="AF2843" t="str">
        <f t="shared" si="1500"/>
        <v>-19.3964611546969-0.503139695597633i</v>
      </c>
      <c r="AG2843" t="e">
        <f t="shared" si="1501"/>
        <v>#DIV/0!</v>
      </c>
      <c r="AH2843" t="e">
        <f t="shared" si="1502"/>
        <v>#DIV/0!</v>
      </c>
      <c r="AI2843" t="e">
        <f t="shared" si="1503"/>
        <v>#DIV/0!</v>
      </c>
      <c r="AJ2843" t="e">
        <f t="shared" si="1504"/>
        <v>#DIV/0!</v>
      </c>
      <c r="AK2843"/>
      <c r="AL2843"/>
      <c r="AM2843"/>
      <c r="AN2843"/>
    </row>
    <row r="2844" spans="1:40" x14ac:dyDescent="0.25">
      <c r="A2844"/>
      <c r="B2844">
        <f t="shared" si="1505"/>
        <v>910000</v>
      </c>
      <c r="C2844" s="186" t="str">
        <f t="shared" si="1473"/>
        <v>-1.18778681397624E-07+0.0034636175896094i</v>
      </c>
      <c r="D2844" s="158" t="str">
        <f t="shared" si="1474"/>
        <v>-7.66666757730322+0.0265544015203387i</v>
      </c>
      <c r="E2844" t="str">
        <f t="shared" si="1475"/>
        <v>7.99745490786149-0.142668355335277i</v>
      </c>
      <c r="F2844" t="str">
        <f t="shared" si="1476"/>
        <v>0.999200893387902+0.0000142440432015981i</v>
      </c>
      <c r="G2844">
        <f t="shared" si="1471"/>
        <v>1</v>
      </c>
      <c r="H2844" t="str">
        <f t="shared" si="1477"/>
        <v>11.7298500307688+0.529143939074028i</v>
      </c>
      <c r="I2844" t="str">
        <f t="shared" si="1478"/>
        <v>3573.56164345839i</v>
      </c>
      <c r="J2844" t="str">
        <f t="shared" si="1472"/>
        <v>-17284.9360406065+781.780933616105i</v>
      </c>
      <c r="K2844" t="str">
        <f t="shared" si="1479"/>
        <v>0.00933175407489892-0.206322213033789i</v>
      </c>
      <c r="L2844" t="str">
        <f t="shared" si="1480"/>
        <v>0.00120622385540417-0.0226095148678034i</v>
      </c>
      <c r="M2844" t="str">
        <f t="shared" si="1481"/>
        <v>0.0105379779303031-0.228931727901592i</v>
      </c>
      <c r="N2844" t="str">
        <f t="shared" si="1482"/>
        <v>-6.70479567718047i</v>
      </c>
      <c r="O2844" t="str">
        <f t="shared" si="1483"/>
        <v>0.91243111144231-0.409230334740901i</v>
      </c>
      <c r="P2844" t="str">
        <f t="shared" si="1484"/>
        <v>0.08756888855769+0.409230334740901i</v>
      </c>
      <c r="Q2844" t="str">
        <f t="shared" si="1485"/>
        <v>-0.08756888855769+6.29556534243957i</v>
      </c>
      <c r="R2844" t="str">
        <f t="shared" si="1486"/>
        <v>0.0647969383477369-0.0148109152012407i</v>
      </c>
      <c r="S2844" t="str">
        <f t="shared" si="1487"/>
        <v>0.706944616978429i</v>
      </c>
      <c r="T2844" t="str">
        <f t="shared" si="1488"/>
        <v>0.0104704967740411+0.0458078467616157i</v>
      </c>
      <c r="U2844" t="e">
        <f t="shared" si="1489"/>
        <v>#DIV/0!</v>
      </c>
      <c r="V2844" t="str">
        <f t="shared" si="1490"/>
        <v>1.33333333333333E-06-0.000116597027906151i</v>
      </c>
      <c r="W2844" t="e">
        <f t="shared" si="1491"/>
        <v>#DIV/0!</v>
      </c>
      <c r="X2844" t="e">
        <f t="shared" si="1492"/>
        <v>#DIV/0!</v>
      </c>
      <c r="Y2844" t="str">
        <f t="shared" si="1493"/>
        <v>0.00083+0.914831780725348i</v>
      </c>
      <c r="Z2844" t="e">
        <f t="shared" si="1494"/>
        <v>#DIV/0!</v>
      </c>
      <c r="AA2844" t="e">
        <f t="shared" si="1495"/>
        <v>#DIV/0!</v>
      </c>
      <c r="AB2844" t="str">
        <f t="shared" si="1496"/>
        <v>0.064563564833809+0.282462040542638i</v>
      </c>
      <c r="AC2844" t="str">
        <f t="shared" si="1497"/>
        <v>1.06534489242936-0.0118040697075037i</v>
      </c>
      <c r="AD2844" t="str">
        <f t="shared" si="1498"/>
        <v>0.0576586342168404+0.26577557098388i</v>
      </c>
      <c r="AE2844" t="e">
        <f t="shared" si="1499"/>
        <v>#DIV/0!</v>
      </c>
      <c r="AF2844" t="str">
        <f t="shared" si="1500"/>
        <v>-19.396517608072-0.502589537553689i</v>
      </c>
      <c r="AG2844" t="e">
        <f t="shared" si="1501"/>
        <v>#DIV/0!</v>
      </c>
      <c r="AH2844" t="e">
        <f t="shared" si="1502"/>
        <v>#DIV/0!</v>
      </c>
      <c r="AI2844" t="e">
        <f t="shared" si="1503"/>
        <v>#DIV/0!</v>
      </c>
      <c r="AJ2844" t="e">
        <f t="shared" si="1504"/>
        <v>#DIV/0!</v>
      </c>
      <c r="AK2844"/>
      <c r="AL2844"/>
      <c r="AM2844"/>
      <c r="AN2844"/>
    </row>
    <row r="2845" spans="1:40" x14ac:dyDescent="0.25">
      <c r="A2845"/>
      <c r="B2845">
        <f t="shared" si="1505"/>
        <v>911000</v>
      </c>
      <c r="C2845" s="186" t="str">
        <f t="shared" si="1473"/>
        <v>-1.18518059026854E-07+0.00345981559445959i</v>
      </c>
      <c r="D2845" s="158" t="str">
        <f t="shared" si="1474"/>
        <v>-7.66666757530513+0.0265252528908569i</v>
      </c>
      <c r="E2845" t="str">
        <f t="shared" si="1475"/>
        <v>7.99744931296341-0.142825033829438i</v>
      </c>
      <c r="F2845" t="str">
        <f t="shared" si="1476"/>
        <v>0.999200893946052+0.0000142596860363954i</v>
      </c>
      <c r="G2845">
        <f t="shared" si="1471"/>
        <v>1</v>
      </c>
      <c r="H2845" t="str">
        <f t="shared" si="1477"/>
        <v>11.7299063009208+0.528565831223013i</v>
      </c>
      <c r="I2845" t="str">
        <f t="shared" si="1478"/>
        <v>3577.48863427538i</v>
      </c>
      <c r="J2845" t="str">
        <f t="shared" si="1472"/>
        <v>-17322.947983041+782.640033543155i</v>
      </c>
      <c r="K2845" t="str">
        <f t="shared" si="1479"/>
        <v>0.00931131783242741-0.206096631339531i</v>
      </c>
      <c r="L2845" t="str">
        <f t="shared" si="1480"/>
        <v>0.00120358467271492-0.0225848371665471i</v>
      </c>
      <c r="M2845" t="str">
        <f t="shared" si="1481"/>
        <v>0.0105149025051423-0.228681468506078i</v>
      </c>
      <c r="N2845" t="str">
        <f t="shared" si="1482"/>
        <v>-6.71216358451803i</v>
      </c>
      <c r="O2845" t="str">
        <f t="shared" si="1483"/>
        <v>0.909391201504115-0.415941874096491i</v>
      </c>
      <c r="P2845" t="str">
        <f t="shared" si="1484"/>
        <v>0.090608798495885+0.415941874096491i</v>
      </c>
      <c r="Q2845" t="str">
        <f t="shared" si="1485"/>
        <v>-0.090608798495885+6.29622171042154i</v>
      </c>
      <c r="R2845" t="str">
        <f t="shared" si="1486"/>
        <v>0.0658414029764776-0.0153385019385541i</v>
      </c>
      <c r="S2845" t="str">
        <f t="shared" si="1487"/>
        <v>0.70772147919489i</v>
      </c>
      <c r="T2845" t="str">
        <f t="shared" si="1488"/>
        <v>0.0108553872805872+0.0465973751067796i</v>
      </c>
      <c r="U2845" t="e">
        <f t="shared" si="1489"/>
        <v>#DIV/0!</v>
      </c>
      <c r="V2845" t="str">
        <f t="shared" si="1490"/>
        <v>1.33333333333333E-06-0.000116469039950161i</v>
      </c>
      <c r="W2845" t="e">
        <f t="shared" si="1491"/>
        <v>#DIV/0!</v>
      </c>
      <c r="X2845" t="e">
        <f t="shared" si="1492"/>
        <v>#DIV/0!</v>
      </c>
      <c r="Y2845" t="str">
        <f t="shared" si="1493"/>
        <v>0.00083+0.915837090374496i</v>
      </c>
      <c r="Z2845" t="e">
        <f t="shared" si="1494"/>
        <v>#DIV/0!</v>
      </c>
      <c r="AA2845" t="e">
        <f t="shared" si="1495"/>
        <v>#DIV/0!</v>
      </c>
      <c r="AB2845" t="str">
        <f t="shared" si="1496"/>
        <v>0.0669368909242115+0.287330459453525i</v>
      </c>
      <c r="AC2845" t="str">
        <f t="shared" si="1497"/>
        <v>1.06641098629642-0.0122859747458683i</v>
      </c>
      <c r="AD2845" t="str">
        <f t="shared" si="1498"/>
        <v>0.0596563171817814+0.270124182103823i</v>
      </c>
      <c r="AE2845" t="e">
        <f t="shared" si="1499"/>
        <v>#DIV/0!</v>
      </c>
      <c r="AF2845" t="str">
        <f t="shared" si="1500"/>
        <v>-19.3965738762259-0.502040578332156i</v>
      </c>
      <c r="AG2845" t="e">
        <f t="shared" si="1501"/>
        <v>#DIV/0!</v>
      </c>
      <c r="AH2845" t="e">
        <f t="shared" si="1502"/>
        <v>#DIV/0!</v>
      </c>
      <c r="AI2845" t="e">
        <f t="shared" si="1503"/>
        <v>#DIV/0!</v>
      </c>
      <c r="AJ2845" t="e">
        <f t="shared" si="1504"/>
        <v>#DIV/0!</v>
      </c>
      <c r="AK2845"/>
      <c r="AL2845"/>
      <c r="AM2845"/>
      <c r="AN2845"/>
    </row>
    <row r="2846" spans="1:40" x14ac:dyDescent="0.25">
      <c r="A2846"/>
      <c r="B2846">
        <f t="shared" si="1505"/>
        <v>912000</v>
      </c>
      <c r="C2846" s="186" t="str">
        <f t="shared" si="1473"/>
        <v>-1.18258293496411E-07+0.00345602193701841i</v>
      </c>
      <c r="D2846" s="158" t="str">
        <f t="shared" si="1474"/>
        <v>-7.66666757331356+0.0264961681838078i</v>
      </c>
      <c r="E2846" t="str">
        <f t="shared" si="1475"/>
        <v>7.9974437119283-0.142981711994518i</v>
      </c>
      <c r="F2846" t="str">
        <f t="shared" si="1476"/>
        <v>0.999200894504821+0.0000142753288383899i</v>
      </c>
      <c r="G2846">
        <f t="shared" si="1471"/>
        <v>1</v>
      </c>
      <c r="H2846" t="str">
        <f t="shared" si="1477"/>
        <v>11.7299623866535+0.527988982212555i</v>
      </c>
      <c r="I2846" t="str">
        <f t="shared" si="1478"/>
        <v>3581.41562509236i</v>
      </c>
      <c r="J2846" t="str">
        <f t="shared" si="1472"/>
        <v>-17361.001673902+783.499133470207i</v>
      </c>
      <c r="K2846" t="str">
        <f t="shared" si="1479"/>
        <v>0.00929094860569599-0.205871541403254i</v>
      </c>
      <c r="L2846" t="str">
        <f t="shared" si="1480"/>
        <v>0.00120095413407782-0.0225602131229054i</v>
      </c>
      <c r="M2846" t="str">
        <f t="shared" si="1481"/>
        <v>0.0104919027397738-0.228431754526159i</v>
      </c>
      <c r="N2846" t="str">
        <f t="shared" si="1482"/>
        <v>-6.71953149185559i</v>
      </c>
      <c r="O2846" t="str">
        <f t="shared" si="1483"/>
        <v>0.906301924525254-0.422630833709304i</v>
      </c>
      <c r="P2846" t="str">
        <f t="shared" si="1484"/>
        <v>0.093698075474746+0.422630833709304i</v>
      </c>
      <c r="Q2846" t="str">
        <f t="shared" si="1485"/>
        <v>-0.093698075474746+6.29690065814629i</v>
      </c>
      <c r="R2846" t="str">
        <f t="shared" si="1486"/>
        <v>0.0668810544645428-0.015875222905807i</v>
      </c>
      <c r="S2846" t="str">
        <f t="shared" si="1487"/>
        <v>0.708498341411349i</v>
      </c>
      <c r="T2846" t="str">
        <f t="shared" si="1488"/>
        <v>0.0112475690982997+0.0473851161599707i</v>
      </c>
      <c r="U2846" t="e">
        <f t="shared" si="1489"/>
        <v>#DIV/0!</v>
      </c>
      <c r="V2846" t="str">
        <f t="shared" si="1490"/>
        <v>1.33333333333333E-06-0.000116341332669514i</v>
      </c>
      <c r="W2846" t="e">
        <f t="shared" si="1491"/>
        <v>#DIV/0!</v>
      </c>
      <c r="X2846" t="e">
        <f t="shared" si="1492"/>
        <v>#DIV/0!</v>
      </c>
      <c r="Y2846" t="str">
        <f t="shared" si="1493"/>
        <v>0.00083+0.916842400023645i</v>
      </c>
      <c r="Z2846" t="e">
        <f t="shared" si="1494"/>
        <v>#DIV/0!</v>
      </c>
      <c r="AA2846" t="e">
        <f t="shared" si="1495"/>
        <v>#DIV/0!</v>
      </c>
      <c r="AB2846" t="str">
        <f t="shared" si="1496"/>
        <v>0.069355176967458+0.292187857498482i</v>
      </c>
      <c r="AC2846" t="str">
        <f t="shared" si="1497"/>
        <v>1.06747265271086-0.0127773181775317i</v>
      </c>
      <c r="AD2846" t="str">
        <f t="shared" si="1498"/>
        <v>0.0616862118259347+0.274457655763014i</v>
      </c>
      <c r="AE2846" t="e">
        <f t="shared" si="1499"/>
        <v>#DIV/0!</v>
      </c>
      <c r="AF2846" t="str">
        <f t="shared" si="1500"/>
        <v>-19.3966299599671-0.501492814028747i</v>
      </c>
      <c r="AG2846" t="e">
        <f t="shared" si="1501"/>
        <v>#DIV/0!</v>
      </c>
      <c r="AH2846" t="e">
        <f t="shared" si="1502"/>
        <v>#DIV/0!</v>
      </c>
      <c r="AI2846" t="e">
        <f t="shared" si="1503"/>
        <v>#DIV/0!</v>
      </c>
      <c r="AJ2846" t="e">
        <f t="shared" si="1504"/>
        <v>#DIV/0!</v>
      </c>
      <c r="AK2846"/>
      <c r="AL2846"/>
      <c r="AM2846"/>
      <c r="AN2846"/>
    </row>
    <row r="2847" spans="1:40" x14ac:dyDescent="0.25">
      <c r="A2847"/>
      <c r="B2847">
        <f t="shared" si="1505"/>
        <v>913000</v>
      </c>
      <c r="C2847" s="186" t="str">
        <f t="shared" si="1473"/>
        <v>-1.17999381054395E-07+0.00345223658988924i</v>
      </c>
      <c r="D2847" s="158" t="str">
        <f t="shared" si="1474"/>
        <v>-7.66666757132858+0.0264671471891509i</v>
      </c>
      <c r="E2847" t="str">
        <f t="shared" si="1475"/>
        <v>7.9974381047562-0.143138389830158i</v>
      </c>
      <c r="F2847" t="str">
        <f t="shared" si="1476"/>
        <v>0.999200895064188+0.0000142909716075452i</v>
      </c>
      <c r="G2847">
        <f t="shared" si="1471"/>
        <v>1</v>
      </c>
      <c r="H2847" t="str">
        <f t="shared" si="1477"/>
        <v>11.7300182887716+0.527413387945217i</v>
      </c>
      <c r="I2847" t="str">
        <f t="shared" si="1478"/>
        <v>3585.34261590935i</v>
      </c>
      <c r="J2847" t="str">
        <f t="shared" si="1472"/>
        <v>-17399.0971131896+784.358233397257i</v>
      </c>
      <c r="K2847" t="str">
        <f t="shared" si="1479"/>
        <v>0.00927064610219574-0.205646941621918i</v>
      </c>
      <c r="L2847" t="str">
        <f t="shared" si="1480"/>
        <v>0.00119833220182077-0.0225356425625698i</v>
      </c>
      <c r="M2847" t="str">
        <f t="shared" si="1481"/>
        <v>0.0104689783040165-0.228182584184488i</v>
      </c>
      <c r="N2847" t="str">
        <f t="shared" si="1482"/>
        <v>-6.72689939919315i</v>
      </c>
      <c r="O2847" t="str">
        <f t="shared" si="1483"/>
        <v>0.903163448209637-0.42929685046373i</v>
      </c>
      <c r="P2847" t="str">
        <f t="shared" si="1484"/>
        <v>0.096836551790363+0.42929685046373i</v>
      </c>
      <c r="Q2847" t="str">
        <f t="shared" si="1485"/>
        <v>-0.096836551790363+6.29760254872942i</v>
      </c>
      <c r="R2847" t="str">
        <f t="shared" si="1486"/>
        <v>0.0679157963251468-0.0164210558729927i</v>
      </c>
      <c r="S2847" t="str">
        <f t="shared" si="1487"/>
        <v>0.709275203627809i</v>
      </c>
      <c r="T2847" t="str">
        <f t="shared" si="1488"/>
        <v>0.0116470477481005+0.0481709902680633i</v>
      </c>
      <c r="U2847" t="e">
        <f t="shared" si="1489"/>
        <v>#DIV/0!</v>
      </c>
      <c r="V2847" t="str">
        <f t="shared" si="1490"/>
        <v>1.33333333333333E-06-0.000116213905141946i</v>
      </c>
      <c r="W2847" t="e">
        <f t="shared" si="1491"/>
        <v>#DIV/0!</v>
      </c>
      <c r="X2847" t="e">
        <f t="shared" si="1492"/>
        <v>#DIV/0!</v>
      </c>
      <c r="Y2847" t="str">
        <f t="shared" si="1493"/>
        <v>0.00083+0.917847709672794i</v>
      </c>
      <c r="Z2847" t="e">
        <f t="shared" si="1494"/>
        <v>#DIV/0!</v>
      </c>
      <c r="AA2847" t="e">
        <f t="shared" si="1495"/>
        <v>#DIV/0!</v>
      </c>
      <c r="AB2847" t="str">
        <f t="shared" si="1496"/>
        <v>0.0718184570068618+0.297033743517457i</v>
      </c>
      <c r="AC2847" t="str">
        <f t="shared" si="1497"/>
        <v>1.06852979305404-0.0132780812955232i</v>
      </c>
      <c r="AD2847" t="str">
        <f t="shared" si="1498"/>
        <v>0.0637481990139737+0.278775752648895i</v>
      </c>
      <c r="AE2847" t="e">
        <f t="shared" si="1499"/>
        <v>#DIV/0!</v>
      </c>
      <c r="AF2847" t="str">
        <f t="shared" si="1500"/>
        <v>-19.3966858601002-0.500946240756066i</v>
      </c>
      <c r="AG2847" t="e">
        <f t="shared" si="1501"/>
        <v>#DIV/0!</v>
      </c>
      <c r="AH2847" t="e">
        <f t="shared" si="1502"/>
        <v>#DIV/0!</v>
      </c>
      <c r="AI2847" t="e">
        <f t="shared" si="1503"/>
        <v>#DIV/0!</v>
      </c>
      <c r="AJ2847" t="e">
        <f t="shared" si="1504"/>
        <v>#DIV/0!</v>
      </c>
      <c r="AK2847"/>
      <c r="AL2847"/>
      <c r="AM2847"/>
      <c r="AN2847"/>
    </row>
    <row r="2848" spans="1:40" x14ac:dyDescent="0.25">
      <c r="A2848"/>
      <c r="B2848">
        <f t="shared" si="1505"/>
        <v>914000</v>
      </c>
      <c r="C2848" s="186" t="str">
        <f t="shared" si="1473"/>
        <v>-1.17741317969421E-07+0.00344845952579532i</v>
      </c>
      <c r="D2848" s="158" t="str">
        <f t="shared" si="1474"/>
        <v>-7.66666756935012+0.0264381896977641i</v>
      </c>
      <c r="E2848" t="str">
        <f t="shared" si="1475"/>
        <v>7.99743249144713-0.143295067335997i</v>
      </c>
      <c r="F2848" t="str">
        <f t="shared" si="1476"/>
        <v>0.999200895624183+0.0000143066143438261i</v>
      </c>
      <c r="G2848">
        <f t="shared" si="1471"/>
        <v>1</v>
      </c>
      <c r="H2848" t="str">
        <f t="shared" si="1477"/>
        <v>11.730074008075+0.526839044341285i</v>
      </c>
      <c r="I2848" t="str">
        <f t="shared" si="1478"/>
        <v>3589.26960672634i</v>
      </c>
      <c r="J2848" t="str">
        <f t="shared" si="1472"/>
        <v>-17437.2343009039+785.217333324308i</v>
      </c>
      <c r="K2848" t="str">
        <f t="shared" si="1479"/>
        <v>0.0092504100310109-0.205422830399426i</v>
      </c>
      <c r="L2848" t="str">
        <f t="shared" si="1480"/>
        <v>0.00119571883847646-0.0225111253119831i</v>
      </c>
      <c r="M2848" t="str">
        <f t="shared" si="1481"/>
        <v>0.0104461288694874-0.227933955711409i</v>
      </c>
      <c r="N2848" t="str">
        <f t="shared" si="1482"/>
        <v>-6.73426730653071i</v>
      </c>
      <c r="O2848" t="str">
        <f t="shared" si="1483"/>
        <v>0.899975942932004-0.43593956248963i</v>
      </c>
      <c r="P2848" t="str">
        <f t="shared" si="1484"/>
        <v>0.100024057067996+0.43593956248963i</v>
      </c>
      <c r="Q2848" t="str">
        <f t="shared" si="1485"/>
        <v>-0.100024057067996+6.29832774404108i</v>
      </c>
      <c r="R2848" t="str">
        <f t="shared" si="1486"/>
        <v>0.0689455318956772-0.0169759773117668i</v>
      </c>
      <c r="S2848" t="str">
        <f t="shared" si="1487"/>
        <v>0.71005206584427i</v>
      </c>
      <c r="T2848" t="str">
        <f t="shared" si="1488"/>
        <v>0.0120538277599455+0.0489549173532576i</v>
      </c>
      <c r="U2848" t="e">
        <f t="shared" si="1489"/>
        <v>#DIV/0!</v>
      </c>
      <c r="V2848" t="str">
        <f t="shared" si="1490"/>
        <v>1.33333333333333E-06-0.000116086756449231i</v>
      </c>
      <c r="W2848" t="e">
        <f t="shared" si="1491"/>
        <v>#DIV/0!</v>
      </c>
      <c r="X2848" t="e">
        <f t="shared" si="1492"/>
        <v>#DIV/0!</v>
      </c>
      <c r="Y2848" t="str">
        <f t="shared" si="1493"/>
        <v>0.00083+0.918853019321943i</v>
      </c>
      <c r="Z2848" t="e">
        <f t="shared" si="1494"/>
        <v>#DIV/0!</v>
      </c>
      <c r="AA2848" t="e">
        <f t="shared" si="1495"/>
        <v>#DIV/0!</v>
      </c>
      <c r="AB2848" t="str">
        <f t="shared" si="1496"/>
        <v>0.0743267589752044+0.301867623731756i</v>
      </c>
      <c r="AC2848" t="str">
        <f t="shared" si="1497"/>
        <v>1.06958230848109-0.013788244089399i</v>
      </c>
      <c r="AD2848" t="str">
        <f t="shared" si="1498"/>
        <v>0.0658421578441466+0.283078234442242i</v>
      </c>
      <c r="AE2848" t="e">
        <f t="shared" si="1499"/>
        <v>#DIV/0!</v>
      </c>
      <c r="AF2848" t="str">
        <f t="shared" si="1500"/>
        <v>-19.3967415774251-0.500400854643521i</v>
      </c>
      <c r="AG2848" t="e">
        <f t="shared" si="1501"/>
        <v>#DIV/0!</v>
      </c>
      <c r="AH2848" t="e">
        <f t="shared" si="1502"/>
        <v>#DIV/0!</v>
      </c>
      <c r="AI2848" t="e">
        <f t="shared" si="1503"/>
        <v>#DIV/0!</v>
      </c>
      <c r="AJ2848" t="e">
        <f t="shared" si="1504"/>
        <v>#DIV/0!</v>
      </c>
      <c r="AK2848"/>
      <c r="AL2848"/>
      <c r="AM2848"/>
      <c r="AN2848"/>
    </row>
    <row r="2849" spans="1:40" x14ac:dyDescent="0.25">
      <c r="A2849"/>
      <c r="B2849">
        <f t="shared" si="1505"/>
        <v>915000</v>
      </c>
      <c r="C2849" s="186" t="str">
        <f t="shared" si="1473"/>
        <v>-1.17484100530482E-07+0.00344469071757918i</v>
      </c>
      <c r="D2849" s="158" t="str">
        <f t="shared" si="1474"/>
        <v>-7.6666675673781+0.0264092955014404i</v>
      </c>
      <c r="E2849" t="str">
        <f t="shared" si="1475"/>
        <v>7.99742687200111-0.143451744511675i</v>
      </c>
      <c r="F2849" t="str">
        <f t="shared" si="1476"/>
        <v>0.999200896184777+0.0000143222570471958i</v>
      </c>
      <c r="G2849">
        <f t="shared" si="1471"/>
        <v>1</v>
      </c>
      <c r="H2849" t="str">
        <f t="shared" si="1477"/>
        <v>11.7301295453592+0.526265947338656i</v>
      </c>
      <c r="I2849" t="str">
        <f t="shared" si="1478"/>
        <v>3593.19659754333i</v>
      </c>
      <c r="J2849" t="str">
        <f t="shared" si="1472"/>
        <v>-17475.4132370448+786.076433251358i</v>
      </c>
      <c r="K2849" t="str">
        <f t="shared" si="1479"/>
        <v>0.00923024010280866-0.205199206146593i</v>
      </c>
      <c r="L2849" t="str">
        <f t="shared" si="1480"/>
        <v>0.00119311400678107-0.0224866611983366i</v>
      </c>
      <c r="M2849" t="str">
        <f t="shared" si="1481"/>
        <v>0.0104233541095897-0.22768586734493i</v>
      </c>
      <c r="N2849" t="str">
        <f t="shared" si="1482"/>
        <v>-6.74163521386827i</v>
      </c>
      <c r="O2849" t="str">
        <f t="shared" si="1483"/>
        <v>0.89673958172867-0.442558609181981i</v>
      </c>
      <c r="P2849" t="str">
        <f t="shared" si="1484"/>
        <v>0.10326041827133+0.442558609181981i</v>
      </c>
      <c r="Q2849" t="str">
        <f t="shared" si="1485"/>
        <v>-0.10326041827133+6.29907660468629i</v>
      </c>
      <c r="R2849" t="str">
        <f t="shared" si="1486"/>
        <v>0.0699701643573748-0.0175399623854691i</v>
      </c>
      <c r="S2849" t="str">
        <f t="shared" si="1487"/>
        <v>0.710828928060729i</v>
      </c>
      <c r="T2849" t="str">
        <f t="shared" si="1488"/>
        <v>0.0124679126606885+0.0497368169263857i</v>
      </c>
      <c r="U2849" t="e">
        <f t="shared" si="1489"/>
        <v>#DIV/0!</v>
      </c>
      <c r="V2849" t="str">
        <f t="shared" si="1490"/>
        <v>1.33333333333333E-06-0.000115959885677155i</v>
      </c>
      <c r="W2849" t="e">
        <f t="shared" si="1491"/>
        <v>#DIV/0!</v>
      </c>
      <c r="X2849" t="e">
        <f t="shared" si="1492"/>
        <v>#DIV/0!</v>
      </c>
      <c r="Y2849" t="str">
        <f t="shared" si="1493"/>
        <v>0.00083+0.919858328971091i</v>
      </c>
      <c r="Z2849" t="e">
        <f t="shared" si="1494"/>
        <v>#DIV/0!</v>
      </c>
      <c r="AA2849" t="e">
        <f t="shared" si="1495"/>
        <v>#DIV/0!</v>
      </c>
      <c r="AB2849" t="str">
        <f t="shared" si="1496"/>
        <v>0.0768801046199023+0.306689001826093i</v>
      </c>
      <c r="AC2849" t="str">
        <f t="shared" si="1497"/>
        <v>1.07063009994036-0.0143077852344014i</v>
      </c>
      <c r="AD2849" t="str">
        <f t="shared" si="1498"/>
        <v>0.0679679656572003+0.287364863829883i</v>
      </c>
      <c r="AE2849" t="e">
        <f t="shared" si="1499"/>
        <v>#DIV/0!</v>
      </c>
      <c r="AF2849" t="str">
        <f t="shared" si="1500"/>
        <v>-19.3967971127373-0.499856651837216i</v>
      </c>
      <c r="AG2849" t="e">
        <f t="shared" si="1501"/>
        <v>#DIV/0!</v>
      </c>
      <c r="AH2849" t="e">
        <f t="shared" si="1502"/>
        <v>#DIV/0!</v>
      </c>
      <c r="AI2849" t="e">
        <f t="shared" si="1503"/>
        <v>#DIV/0!</v>
      </c>
      <c r="AJ2849" t="e">
        <f t="shared" si="1504"/>
        <v>#DIV/0!</v>
      </c>
      <c r="AK2849"/>
      <c r="AL2849"/>
      <c r="AM2849"/>
      <c r="AN2849"/>
    </row>
    <row r="2850" spans="1:40" x14ac:dyDescent="0.25">
      <c r="A2850"/>
      <c r="B2850">
        <f t="shared" si="1505"/>
        <v>916000</v>
      </c>
      <c r="C2850" s="186" t="str">
        <f t="shared" si="1473"/>
        <v>-1.17227725046818E-07+0.00344093013820191i</v>
      </c>
      <c r="D2850" s="158" t="str">
        <f t="shared" si="1474"/>
        <v>-7.6666675654126+0.0263804643928813i</v>
      </c>
      <c r="E2850" t="str">
        <f t="shared" si="1475"/>
        <v>7.99742124641817-0.143608421356831i</v>
      </c>
      <c r="F2850" t="str">
        <f t="shared" si="1476"/>
        <v>0.99920089674599+0.0000143378997176191i</v>
      </c>
      <c r="G2850">
        <f t="shared" si="1471"/>
        <v>1</v>
      </c>
      <c r="H2850" t="str">
        <f t="shared" si="1477"/>
        <v>11.7301849014158+0.52569409289278i</v>
      </c>
      <c r="I2850" t="str">
        <f t="shared" si="1478"/>
        <v>3597.12358836031i</v>
      </c>
      <c r="J2850" t="str">
        <f t="shared" si="1472"/>
        <v>-17513.6339216123+786.935533178409i</v>
      </c>
      <c r="K2850" t="str">
        <f t="shared" si="1479"/>
        <v>0.00921013602982856-0.204976067281104i</v>
      </c>
      <c r="L2850" t="str">
        <f t="shared" si="1480"/>
        <v>0.00119051766967295-0.0224622500495654i</v>
      </c>
      <c r="M2850" t="str">
        <f t="shared" si="1481"/>
        <v>0.0104006536995015-0.227438317330669i</v>
      </c>
      <c r="N2850" t="str">
        <f t="shared" si="1482"/>
        <v>-6.74900312120583i</v>
      </c>
      <c r="O2850" t="str">
        <f t="shared" si="1483"/>
        <v>0.893454540288134-0.449153631220453i</v>
      </c>
      <c r="P2850" t="str">
        <f t="shared" si="1484"/>
        <v>0.106545459711866+0.449153631220453i</v>
      </c>
      <c r="Q2850" t="str">
        <f t="shared" si="1485"/>
        <v>-0.106545459711866+6.29984948998538i</v>
      </c>
      <c r="R2850" t="str">
        <f t="shared" si="1486"/>
        <v>0.0709895967553286-0.0181129849394525i</v>
      </c>
      <c r="S2850" t="str">
        <f t="shared" si="1487"/>
        <v>0.711605790277188i</v>
      </c>
      <c r="T2850" t="str">
        <f t="shared" si="1488"/>
        <v>0.0128893049621179+0.0505166081005345i</v>
      </c>
      <c r="U2850" t="e">
        <f t="shared" si="1489"/>
        <v>#DIV/0!</v>
      </c>
      <c r="V2850" t="str">
        <f t="shared" si="1490"/>
        <v>1.33333333333333E-06-0.000115833291915499i</v>
      </c>
      <c r="W2850" t="e">
        <f t="shared" si="1491"/>
        <v>#DIV/0!</v>
      </c>
      <c r="X2850" t="e">
        <f t="shared" si="1492"/>
        <v>#DIV/0!</v>
      </c>
      <c r="Y2850" t="str">
        <f t="shared" si="1493"/>
        <v>0.00083+0.92086363862024i</v>
      </c>
      <c r="Z2850" t="e">
        <f t="shared" si="1494"/>
        <v>#DIV/0!</v>
      </c>
      <c r="AA2850" t="e">
        <f t="shared" si="1495"/>
        <v>#DIV/0!</v>
      </c>
      <c r="AB2850" t="str">
        <f t="shared" si="1496"/>
        <v>0.0794785094292383+0.311497379032589i</v>
      </c>
      <c r="AC2850" t="str">
        <f t="shared" si="1497"/>
        <v>1.07167306819321-0.0148366820809153i</v>
      </c>
      <c r="AD2850" t="str">
        <f t="shared" si="1498"/>
        <v>0.0701254980453858+0.291635404517329i</v>
      </c>
      <c r="AE2850" t="e">
        <f t="shared" si="1499"/>
        <v>#DIV/0!</v>
      </c>
      <c r="AF2850" t="str">
        <f t="shared" si="1500"/>
        <v>-19.3968524668284-0.499313628499899i</v>
      </c>
      <c r="AG2850" t="e">
        <f t="shared" si="1501"/>
        <v>#DIV/0!</v>
      </c>
      <c r="AH2850" t="e">
        <f t="shared" si="1502"/>
        <v>#DIV/0!</v>
      </c>
      <c r="AI2850" t="e">
        <f t="shared" si="1503"/>
        <v>#DIV/0!</v>
      </c>
      <c r="AJ2850" t="e">
        <f t="shared" si="1504"/>
        <v>#DIV/0!</v>
      </c>
      <c r="AK2850"/>
      <c r="AL2850"/>
      <c r="AM2850"/>
      <c r="AN2850"/>
    </row>
    <row r="2851" spans="1:40" x14ac:dyDescent="0.25">
      <c r="A2851"/>
      <c r="B2851">
        <f t="shared" si="1505"/>
        <v>917000</v>
      </c>
      <c r="C2851" s="186" t="str">
        <f t="shared" si="1473"/>
        <v>-1.1697218784778E-07+0.00343717776074256i</v>
      </c>
      <c r="D2851" s="158" t="str">
        <f t="shared" si="1474"/>
        <v>-7.66666756345346+0.026351696165693i</v>
      </c>
      <c r="E2851" t="str">
        <f t="shared" si="1475"/>
        <v>7.99741561469834-0.143765097871106i</v>
      </c>
      <c r="F2851" t="str">
        <f t="shared" si="1476"/>
        <v>0.999200897307811+0.0000143535423550598i</v>
      </c>
      <c r="G2851">
        <f t="shared" si="1471"/>
        <v>1</v>
      </c>
      <c r="H2851" t="str">
        <f t="shared" si="1477"/>
        <v>11.7302400770316+0.525123476976521i</v>
      </c>
      <c r="I2851" t="str">
        <f t="shared" si="1478"/>
        <v>3601.0505791773i</v>
      </c>
      <c r="J2851" t="str">
        <f t="shared" si="1472"/>
        <v>-17551.8963546064+787.79463310546i</v>
      </c>
      <c r="K2851" t="str">
        <f t="shared" si="1479"/>
        <v>0.00919009752587242-0.204753412227479i</v>
      </c>
      <c r="L2851" t="str">
        <f t="shared" si="1480"/>
        <v>0.00118792979029126-0.0224378916943443i</v>
      </c>
      <c r="M2851" t="str">
        <f t="shared" si="1481"/>
        <v>0.0103780273161637-0.227191303921823i</v>
      </c>
      <c r="N2851" t="str">
        <f t="shared" si="1482"/>
        <v>-6.75637102854339i</v>
      </c>
      <c r="O2851" t="str">
        <f t="shared" si="1483"/>
        <v>0.890120996941542-0.455724270588912i</v>
      </c>
      <c r="P2851" t="str">
        <f t="shared" si="1484"/>
        <v>0.109879003058458+0.455724270588912i</v>
      </c>
      <c r="Q2851" t="str">
        <f t="shared" si="1485"/>
        <v>-0.109879003058458+6.30064675795448i</v>
      </c>
      <c r="R2851" t="str">
        <f t="shared" si="1486"/>
        <v>0.0720037320187817-0.0186950174917299i</v>
      </c>
      <c r="S2851" t="str">
        <f t="shared" si="1487"/>
        <v>0.712382652493648i</v>
      </c>
      <c r="T2851" t="str">
        <f t="shared" si="1488"/>
        <v>0.0133180061491737+0.0512942096049815i</v>
      </c>
      <c r="U2851" t="e">
        <f t="shared" si="1489"/>
        <v>#DIV/0!</v>
      </c>
      <c r="V2851" t="str">
        <f t="shared" si="1490"/>
        <v>1.33333333333333E-06-0.000115706974258012i</v>
      </c>
      <c r="W2851" t="e">
        <f t="shared" si="1491"/>
        <v>#DIV/0!</v>
      </c>
      <c r="X2851" t="e">
        <f t="shared" si="1492"/>
        <v>#DIV/0!</v>
      </c>
      <c r="Y2851" t="str">
        <f t="shared" si="1493"/>
        <v>0.00083+0.921868948269389i</v>
      </c>
      <c r="Z2851" t="e">
        <f t="shared" si="1494"/>
        <v>#DIV/0!</v>
      </c>
      <c r="AA2851" t="e">
        <f t="shared" si="1495"/>
        <v>#DIV/0!</v>
      </c>
      <c r="AB2851" t="str">
        <f t="shared" si="1496"/>
        <v>0.0821219825597043+0.316292254216706i</v>
      </c>
      <c r="AC2851" t="str">
        <f t="shared" si="1497"/>
        <v>1.07271111383413-0.0153749106442325i</v>
      </c>
      <c r="AD2851" t="str">
        <f t="shared" si="1498"/>
        <v>0.0723146288615392+0.295889621241309i</v>
      </c>
      <c r="AE2851" t="e">
        <f t="shared" si="1499"/>
        <v>#DIV/0!</v>
      </c>
      <c r="AF2851" t="str">
        <f t="shared" si="1500"/>
        <v>-19.3969076404851-0.498771780810828i</v>
      </c>
      <c r="AG2851" t="e">
        <f t="shared" si="1501"/>
        <v>#DIV/0!</v>
      </c>
      <c r="AH2851" t="e">
        <f t="shared" si="1502"/>
        <v>#DIV/0!</v>
      </c>
      <c r="AI2851" t="e">
        <f t="shared" si="1503"/>
        <v>#DIV/0!</v>
      </c>
      <c r="AJ2851" t="e">
        <f t="shared" si="1504"/>
        <v>#DIV/0!</v>
      </c>
      <c r="AK2851"/>
      <c r="AL2851"/>
      <c r="AM2851"/>
      <c r="AN2851"/>
    </row>
    <row r="2852" spans="1:40" x14ac:dyDescent="0.25">
      <c r="A2852"/>
      <c r="B2852">
        <f t="shared" si="1505"/>
        <v>918000</v>
      </c>
      <c r="C2852" s="186" t="str">
        <f t="shared" si="1473"/>
        <v>-1.16717485282702E-07+0.00343343355839747i</v>
      </c>
      <c r="D2852" s="158" t="str">
        <f t="shared" si="1474"/>
        <v>-7.66666756150076+0.0263229906143806i</v>
      </c>
      <c r="E2852" t="str">
        <f t="shared" si="1475"/>
        <v>7.99740997684164-0.143921774054137i</v>
      </c>
      <c r="F2852" t="str">
        <f t="shared" si="1476"/>
        <v>0.999200897870251+0.000014369184959482i</v>
      </c>
      <c r="G2852">
        <f t="shared" si="1471"/>
        <v>1</v>
      </c>
      <c r="H2852" t="str">
        <f t="shared" si="1477"/>
        <v>11.7302950729895+0.524554095580095i</v>
      </c>
      <c r="I2852" t="str">
        <f t="shared" si="1478"/>
        <v>3604.97756999429i</v>
      </c>
      <c r="J2852" t="str">
        <f t="shared" si="1472"/>
        <v>-17590.2005360272+788.653733032511i</v>
      </c>
      <c r="K2852" t="str">
        <f t="shared" si="1479"/>
        <v>0.00917012430629392-0.204531239417031i</v>
      </c>
      <c r="L2852" t="str">
        <f t="shared" si="1480"/>
        <v>0.00118535033197472-0.0224135859620843i</v>
      </c>
      <c r="M2852" t="str">
        <f t="shared" si="1481"/>
        <v>0.0103554746382686-0.226944825379115i</v>
      </c>
      <c r="N2852" t="str">
        <f t="shared" si="1482"/>
        <v>-6.76373893588095i</v>
      </c>
      <c r="O2852" t="str">
        <f t="shared" si="1483"/>
        <v>0.886739132653002-0.46227017059486i</v>
      </c>
      <c r="P2852" t="str">
        <f t="shared" si="1484"/>
        <v>0.113260867346998+0.46227017059486i</v>
      </c>
      <c r="Q2852" t="str">
        <f t="shared" si="1485"/>
        <v>-0.113260867346998+6.30146876528609i</v>
      </c>
      <c r="R2852" t="str">
        <f t="shared" si="1486"/>
        <v>0.0730124729817439-0.019286031223951i</v>
      </c>
      <c r="S2852" t="str">
        <f t="shared" si="1487"/>
        <v>0.713159514710109i</v>
      </c>
      <c r="T2852" t="str">
        <f t="shared" si="1488"/>
        <v>0.0137540166683569+0.0520695397994454i</v>
      </c>
      <c r="U2852" t="e">
        <f t="shared" si="1489"/>
        <v>#DIV/0!</v>
      </c>
      <c r="V2852" t="str">
        <f t="shared" si="1490"/>
        <v>1.33333333333333E-06-0.000115580931802393i</v>
      </c>
      <c r="W2852" t="e">
        <f t="shared" si="1491"/>
        <v>#DIV/0!</v>
      </c>
      <c r="X2852" t="e">
        <f t="shared" si="1492"/>
        <v>#DIV/0!</v>
      </c>
      <c r="Y2852" t="str">
        <f t="shared" si="1493"/>
        <v>0.00083+0.922874257918537i</v>
      </c>
      <c r="Z2852" t="e">
        <f t="shared" si="1494"/>
        <v>#DIV/0!</v>
      </c>
      <c r="AA2852" t="e">
        <f t="shared" si="1495"/>
        <v>#DIV/0!</v>
      </c>
      <c r="AB2852" t="str">
        <f t="shared" si="1496"/>
        <v>0.0848105267645312+0.32107312396512i</v>
      </c>
      <c r="AC2852" t="str">
        <f t="shared" si="1497"/>
        <v>1.07374413731116-0.0159224455946368i</v>
      </c>
      <c r="AD2852" t="str">
        <f t="shared" si="1498"/>
        <v>0.0745352302282606+0.300127279782228i</v>
      </c>
      <c r="AE2852" t="e">
        <f t="shared" si="1499"/>
        <v>#DIV/0!</v>
      </c>
      <c r="AF2852" t="str">
        <f t="shared" si="1500"/>
        <v>-19.3969626344903-0.498231104965714i</v>
      </c>
      <c r="AG2852" t="e">
        <f t="shared" si="1501"/>
        <v>#DIV/0!</v>
      </c>
      <c r="AH2852" t="e">
        <f t="shared" si="1502"/>
        <v>#DIV/0!</v>
      </c>
      <c r="AI2852" t="e">
        <f t="shared" si="1503"/>
        <v>#DIV/0!</v>
      </c>
      <c r="AJ2852" t="e">
        <f t="shared" si="1504"/>
        <v>#DIV/0!</v>
      </c>
      <c r="AK2852"/>
      <c r="AL2852"/>
      <c r="AM2852"/>
      <c r="AN2852"/>
    </row>
    <row r="2853" spans="1:40" x14ac:dyDescent="0.25">
      <c r="A2853"/>
      <c r="B2853">
        <f t="shared" si="1505"/>
        <v>919000</v>
      </c>
      <c r="C2853" s="186" t="str">
        <f t="shared" si="1473"/>
        <v>-1.16463613720769E-07+0.00342969750447965i</v>
      </c>
      <c r="D2853" s="158" t="str">
        <f t="shared" si="1474"/>
        <v>-7.66666755955435+0.026294347534344i</v>
      </c>
      <c r="E2853" t="str">
        <f t="shared" si="1475"/>
        <v>7.99740433284811-0.144078449905565i</v>
      </c>
      <c r="F2853" t="str">
        <f t="shared" si="1476"/>
        <v>0.999200898433299+0.0000143848275308496i</v>
      </c>
      <c r="G2853">
        <f t="shared" si="1471"/>
        <v>1</v>
      </c>
      <c r="H2853" t="str">
        <f t="shared" si="1477"/>
        <v>11.7303498900679+0.523985944710964i</v>
      </c>
      <c r="I2853" t="str">
        <f t="shared" si="1478"/>
        <v>3608.90456081127i</v>
      </c>
      <c r="J2853" t="str">
        <f t="shared" si="1472"/>
        <v>-17628.5464658745+789.512832959561i</v>
      </c>
      <c r="K2853" t="str">
        <f t="shared" si="1479"/>
        <v>0.00915021608798903-0.204309547287839i</v>
      </c>
      <c r="L2853" t="str">
        <f t="shared" si="1480"/>
        <v>0.00118277925826025-0.0223893326829282i</v>
      </c>
      <c r="M2853" t="str">
        <f t="shared" si="1481"/>
        <v>0.0103329953462493-0.226698879970767i</v>
      </c>
      <c r="N2853" t="str">
        <f t="shared" si="1482"/>
        <v>-6.77110684321852i</v>
      </c>
      <c r="O2853" t="str">
        <f t="shared" si="1483"/>
        <v>0.883309131009764-0.468790975888803i</v>
      </c>
      <c r="P2853" t="str">
        <f t="shared" si="1484"/>
        <v>0.116690868990236+0.468790975888803i</v>
      </c>
      <c r="Q2853" t="str">
        <f t="shared" si="1485"/>
        <v>-0.116690868990236+6.30231586732972i</v>
      </c>
      <c r="R2853" t="str">
        <f t="shared" si="1486"/>
        <v>0.0740157224039063-0.0198859959727136i</v>
      </c>
      <c r="S2853" t="str">
        <f t="shared" si="1487"/>
        <v>0.713936376926568i</v>
      </c>
      <c r="T2853" t="str">
        <f t="shared" si="1488"/>
        <v>0.0141973359163355+0.0528425166886475i</v>
      </c>
      <c r="U2853" t="e">
        <f t="shared" si="1489"/>
        <v>#DIV/0!</v>
      </c>
      <c r="V2853" t="str">
        <f t="shared" si="1490"/>
        <v>1.33333333333333E-06-0.000115455163650269i</v>
      </c>
      <c r="W2853" t="e">
        <f t="shared" si="1491"/>
        <v>#DIV/0!</v>
      </c>
      <c r="X2853" t="e">
        <f t="shared" si="1492"/>
        <v>#DIV/0!</v>
      </c>
      <c r="Y2853" t="str">
        <f t="shared" si="1493"/>
        <v>0.00083+0.923879567567686i</v>
      </c>
      <c r="Z2853" t="e">
        <f t="shared" si="1494"/>
        <v>#DIV/0!</v>
      </c>
      <c r="AA2853" t="e">
        <f t="shared" si="1495"/>
        <v>#DIV/0!</v>
      </c>
      <c r="AB2853" t="str">
        <f t="shared" si="1496"/>
        <v>0.087544138323431+0.325839482675508i</v>
      </c>
      <c r="AC2853" t="str">
        <f t="shared" si="1497"/>
        <v>1.07477203894668-0.0164792602478174i</v>
      </c>
      <c r="AD2853" t="str">
        <f t="shared" si="1498"/>
        <v>0.076787172547162+0.304348146976528i</v>
      </c>
      <c r="AE2853" t="e">
        <f t="shared" si="1499"/>
        <v>#DIV/0!</v>
      </c>
      <c r="AF2853" t="str">
        <f t="shared" si="1500"/>
        <v>-19.3970174496223-0.49769159717662i</v>
      </c>
      <c r="AG2853" t="e">
        <f t="shared" si="1501"/>
        <v>#DIV/0!</v>
      </c>
      <c r="AH2853" t="e">
        <f t="shared" si="1502"/>
        <v>#DIV/0!</v>
      </c>
      <c r="AI2853" t="e">
        <f t="shared" si="1503"/>
        <v>#DIV/0!</v>
      </c>
      <c r="AJ2853" t="e">
        <f t="shared" si="1504"/>
        <v>#DIV/0!</v>
      </c>
      <c r="AK2853"/>
      <c r="AL2853"/>
      <c r="AM2853"/>
      <c r="AN2853"/>
    </row>
    <row r="2854" spans="1:40" x14ac:dyDescent="0.25">
      <c r="A2854"/>
      <c r="B2854">
        <f t="shared" si="1505"/>
        <v>920000</v>
      </c>
      <c r="C2854" s="186" t="str">
        <f t="shared" si="1473"/>
        <v>-1.1621056955089E-07+0.00342596957241815i</v>
      </c>
      <c r="D2854" s="158" t="str">
        <f t="shared" si="1474"/>
        <v>-7.66666755761437+0.0262657667218725i</v>
      </c>
      <c r="E2854" t="str">
        <f t="shared" si="1475"/>
        <v>7.99739868271775-0.14423512542503i</v>
      </c>
      <c r="F2854" t="str">
        <f t="shared" si="1476"/>
        <v>0.999200898996956+0.0000144004700691268i</v>
      </c>
      <c r="G2854">
        <f t="shared" si="1471"/>
        <v>1</v>
      </c>
      <c r="H2854" t="str">
        <f t="shared" si="1477"/>
        <v>11.7304045290413+0.523419020393757i</v>
      </c>
      <c r="I2854" t="str">
        <f t="shared" si="1478"/>
        <v>3612.83155162826i</v>
      </c>
      <c r="J2854" t="str">
        <f t="shared" si="1472"/>
        <v>-17666.9341441485+790.371932886611i</v>
      </c>
      <c r="K2854" t="str">
        <f t="shared" si="1479"/>
        <v>0.00913037258938535-0.204088334284703i</v>
      </c>
      <c r="L2854" t="str">
        <f t="shared" si="1480"/>
        <v>0.00118021653288178-0.0223651316877471i</v>
      </c>
      <c r="M2854" t="str">
        <f t="shared" si="1481"/>
        <v>0.0103105891222671-0.22645346597245i</v>
      </c>
      <c r="N2854" t="str">
        <f t="shared" si="1482"/>
        <v>-6.77847475055608i</v>
      </c>
      <c r="O2854" t="str">
        <f t="shared" si="1483"/>
        <v>0.879831178212264-0.475286332483503i</v>
      </c>
      <c r="P2854" t="str">
        <f t="shared" si="1484"/>
        <v>0.120168821787736+0.475286332483503i</v>
      </c>
      <c r="Q2854" t="str">
        <f t="shared" si="1485"/>
        <v>-0.120168821787736+6.30318841807258i</v>
      </c>
      <c r="R2854" t="str">
        <f t="shared" si="1486"/>
        <v>0.0750133829918447-0.0204948802212199i</v>
      </c>
      <c r="S2854" t="str">
        <f t="shared" si="1487"/>
        <v>0.714713239143027i</v>
      </c>
      <c r="T2854" t="str">
        <f t="shared" si="1488"/>
        <v>0.0146479622287564+0.0536130579371778i</v>
      </c>
      <c r="U2854" t="e">
        <f t="shared" si="1489"/>
        <v>#DIV/0!</v>
      </c>
      <c r="V2854" t="str">
        <f t="shared" si="1490"/>
        <v>1.33333333333333E-06-0.000115329668907171i</v>
      </c>
      <c r="W2854" t="e">
        <f t="shared" si="1491"/>
        <v>#DIV/0!</v>
      </c>
      <c r="X2854" t="e">
        <f t="shared" si="1492"/>
        <v>#DIV/0!</v>
      </c>
      <c r="Y2854" t="str">
        <f t="shared" si="1493"/>
        <v>0.00083+0.924884877216835i</v>
      </c>
      <c r="Z2854" t="e">
        <f t="shared" si="1494"/>
        <v>#DIV/0!</v>
      </c>
      <c r="AA2854" t="e">
        <f t="shared" si="1495"/>
        <v>#DIV/0!</v>
      </c>
      <c r="AB2854" t="str">
        <f t="shared" si="1496"/>
        <v>0.0903228069736079+0.330590822648216i</v>
      </c>
      <c r="AC2854" t="str">
        <f t="shared" si="1497"/>
        <v>1.07579471895845-0.0170453265556161i</v>
      </c>
      <c r="AD2854" t="str">
        <f t="shared" si="1498"/>
        <v>0.0790703245081955+0.308551990728946i</v>
      </c>
      <c r="AE2854" t="e">
        <f t="shared" si="1499"/>
        <v>#DIV/0!</v>
      </c>
      <c r="AF2854" t="str">
        <f t="shared" si="1500"/>
        <v>-19.3970720866557-0.497153253671885i</v>
      </c>
      <c r="AG2854" t="e">
        <f t="shared" si="1501"/>
        <v>#DIV/0!</v>
      </c>
      <c r="AH2854" t="e">
        <f t="shared" si="1502"/>
        <v>#DIV/0!</v>
      </c>
      <c r="AI2854" t="e">
        <f t="shared" si="1503"/>
        <v>#DIV/0!</v>
      </c>
      <c r="AJ2854" t="e">
        <f t="shared" si="1504"/>
        <v>#DIV/0!</v>
      </c>
      <c r="AK2854"/>
      <c r="AL2854"/>
      <c r="AM2854"/>
      <c r="AN2854"/>
    </row>
    <row r="2855" spans="1:40" x14ac:dyDescent="0.25">
      <c r="A2855"/>
      <c r="B2855">
        <f t="shared" si="1505"/>
        <v>921000</v>
      </c>
      <c r="C2855" s="186" t="str">
        <f t="shared" si="1473"/>
        <v>-1.15958349181564E-07+0.0034222497357574i</v>
      </c>
      <c r="D2855" s="158" t="str">
        <f t="shared" si="1474"/>
        <v>-7.66666755568069+0.0262372479741401i</v>
      </c>
      <c r="E2855" t="str">
        <f t="shared" si="1475"/>
        <v>7.99739302645061-0.144391800612171i</v>
      </c>
      <c r="F2855" t="str">
        <f t="shared" si="1476"/>
        <v>0.999200899561221+0.0000144161125742775i</v>
      </c>
      <c r="G2855">
        <f t="shared" si="1471"/>
        <v>1</v>
      </c>
      <c r="H2855" t="str">
        <f t="shared" si="1477"/>
        <v>11.7304589906797+0.522853318670152i</v>
      </c>
      <c r="I2855" t="str">
        <f t="shared" si="1478"/>
        <v>3616.75854244525i</v>
      </c>
      <c r="J2855" t="str">
        <f t="shared" si="1472"/>
        <v>-17705.3635708491+791.231032813662i</v>
      </c>
      <c r="K2855" t="str">
        <f t="shared" si="1479"/>
        <v>0.00911059353043275-0.203867598859113i</v>
      </c>
      <c r="L2855" t="str">
        <f t="shared" si="1480"/>
        <v>0.00117766211976891-0.0223409828081365i</v>
      </c>
      <c r="M2855" t="str">
        <f t="shared" si="1481"/>
        <v>0.0102882556502017-0.226208581667249i</v>
      </c>
      <c r="N2855" t="str">
        <f t="shared" si="1482"/>
        <v>-6.78584265789364i</v>
      </c>
      <c r="O2855" t="str">
        <f t="shared" si="1483"/>
        <v>0.876305463063992-0.48175588777326i</v>
      </c>
      <c r="P2855" t="str">
        <f t="shared" si="1484"/>
        <v>0.123694536936008+0.48175588777326i</v>
      </c>
      <c r="Q2855" t="str">
        <f t="shared" si="1485"/>
        <v>-0.123694536936008+6.30408677012038i</v>
      </c>
      <c r="R2855" t="str">
        <f t="shared" si="1486"/>
        <v>0.0760053574205295-0.0211126510912943i</v>
      </c>
      <c r="S2855" t="str">
        <f t="shared" si="1487"/>
        <v>0.715490101359488i</v>
      </c>
      <c r="T2855" t="str">
        <f t="shared" si="1488"/>
        <v>0.0151058928692777+0.0543810808846788i</v>
      </c>
      <c r="U2855" t="e">
        <f t="shared" si="1489"/>
        <v>#DIV/0!</v>
      </c>
      <c r="V2855" t="str">
        <f t="shared" si="1490"/>
        <v>1.33333333333333E-06-0.000115204446682516i</v>
      </c>
      <c r="W2855" t="e">
        <f t="shared" si="1491"/>
        <v>#DIV/0!</v>
      </c>
      <c r="X2855" t="e">
        <f t="shared" si="1492"/>
        <v>#DIV/0!</v>
      </c>
      <c r="Y2855" t="str">
        <f t="shared" si="1493"/>
        <v>0.00083+0.925890186865984i</v>
      </c>
      <c r="Z2855" t="e">
        <f t="shared" si="1494"/>
        <v>#DIV/0!</v>
      </c>
      <c r="AA2855" t="e">
        <f t="shared" si="1495"/>
        <v>#DIV/0!</v>
      </c>
      <c r="AB2855" t="str">
        <f t="shared" si="1496"/>
        <v>0.0931465158421293+0.335326634179887i</v>
      </c>
      <c r="AC2855" t="str">
        <f t="shared" si="1497"/>
        <v>1.07681207748099-0.0176206150971297i</v>
      </c>
      <c r="AD2855" t="str">
        <f t="shared" si="1498"/>
        <v>0.0813845530990876+0.312738580024743i</v>
      </c>
      <c r="AE2855" t="e">
        <f t="shared" si="1499"/>
        <v>#DIV/0!</v>
      </c>
      <c r="AF2855" t="str">
        <f t="shared" si="1500"/>
        <v>-19.3971265463604-0.496616070696012i</v>
      </c>
      <c r="AG2855" t="e">
        <f t="shared" si="1501"/>
        <v>#DIV/0!</v>
      </c>
      <c r="AH2855" t="e">
        <f t="shared" si="1502"/>
        <v>#DIV/0!</v>
      </c>
      <c r="AI2855" t="e">
        <f t="shared" si="1503"/>
        <v>#DIV/0!</v>
      </c>
      <c r="AJ2855" t="e">
        <f t="shared" si="1504"/>
        <v>#DIV/0!</v>
      </c>
      <c r="AK2855"/>
      <c r="AL2855"/>
      <c r="AM2855"/>
      <c r="AN2855"/>
    </row>
    <row r="2856" spans="1:40" x14ac:dyDescent="0.25">
      <c r="A2856"/>
      <c r="B2856">
        <f t="shared" si="1505"/>
        <v>922000</v>
      </c>
      <c r="C2856" s="186" t="str">
        <f t="shared" si="1473"/>
        <v>-1.15706949040758E-07+0.00341853796815663i</v>
      </c>
      <c r="D2856" s="158" t="str">
        <f t="shared" si="1474"/>
        <v>-7.66666755375329+0.0262087910892008i</v>
      </c>
      <c r="E2856" t="str">
        <f t="shared" si="1475"/>
        <v>7.99738736404671-0.144548475466628i</v>
      </c>
      <c r="F2856" t="str">
        <f t="shared" si="1476"/>
        <v>0.999200900126115+0.0000144317550462665i</v>
      </c>
      <c r="G2856">
        <f t="shared" si="1471"/>
        <v>1</v>
      </c>
      <c r="H2856" t="str">
        <f t="shared" si="1477"/>
        <v>11.7305132757492+0.522288835598808i</v>
      </c>
      <c r="I2856" t="str">
        <f t="shared" si="1478"/>
        <v>3620.68553326224i</v>
      </c>
      <c r="J2856" t="str">
        <f t="shared" si="1472"/>
        <v>-17743.8347459763+792.090132740713i</v>
      </c>
      <c r="K2856" t="str">
        <f t="shared" si="1479"/>
        <v>0.00909087863259319-0.203647339469211i</v>
      </c>
      <c r="L2856" t="str">
        <f t="shared" si="1480"/>
        <v>0.00117511598304563-0.0223168858764116i</v>
      </c>
      <c r="M2856" t="str">
        <f t="shared" si="1481"/>
        <v>0.0102659946156388-0.225964225345623i</v>
      </c>
      <c r="N2856" t="str">
        <f t="shared" si="1482"/>
        <v>-6.7932105652312i</v>
      </c>
      <c r="O2856" t="str">
        <f t="shared" si="1483"/>
        <v>0.872732176961262-0.488199290553003i</v>
      </c>
      <c r="P2856" t="str">
        <f t="shared" si="1484"/>
        <v>0.127267823038738+0.488199290553003i</v>
      </c>
      <c r="Q2856" t="str">
        <f t="shared" si="1485"/>
        <v>-0.127267823038738+6.3050112746782i</v>
      </c>
      <c r="R2856" t="str">
        <f t="shared" si="1486"/>
        <v>0.0769915483551019-0.0217392743357575i</v>
      </c>
      <c r="S2856" t="str">
        <f t="shared" si="1487"/>
        <v>0.716266963575947i</v>
      </c>
      <c r="T2856" t="str">
        <f t="shared" si="1488"/>
        <v>0.0155711240188175+0.0551465025613195i</v>
      </c>
      <c r="U2856" t="e">
        <f t="shared" si="1489"/>
        <v>#DIV/0!</v>
      </c>
      <c r="V2856" t="str">
        <f t="shared" si="1490"/>
        <v>1.33333333333333E-06-0.000115079496089584i</v>
      </c>
      <c r="W2856" t="e">
        <f t="shared" si="1491"/>
        <v>#DIV/0!</v>
      </c>
      <c r="X2856" t="e">
        <f t="shared" si="1492"/>
        <v>#DIV/0!</v>
      </c>
      <c r="Y2856" t="str">
        <f t="shared" si="1493"/>
        <v>0.00083+0.926895496515132i</v>
      </c>
      <c r="Z2856" t="e">
        <f t="shared" si="1494"/>
        <v>#DIV/0!</v>
      </c>
      <c r="AA2856" t="e">
        <f t="shared" si="1495"/>
        <v>#DIV/0!</v>
      </c>
      <c r="AB2856" t="str">
        <f t="shared" si="1496"/>
        <v>0.096015241379631+0.340046405658879i</v>
      </c>
      <c r="AC2856" t="str">
        <f t="shared" si="1497"/>
        <v>1.07782401458729-0.0182050950701599i</v>
      </c>
      <c r="AD2856" t="str">
        <f t="shared" si="1498"/>
        <v>0.0837297236148131+0.316907684941754i</v>
      </c>
      <c r="AE2856" t="e">
        <f t="shared" si="1499"/>
        <v>#DIV/0!</v>
      </c>
      <c r="AF2856" t="str">
        <f t="shared" si="1500"/>
        <v>-19.3971808295025-0.496080044509607i</v>
      </c>
      <c r="AG2856" t="e">
        <f t="shared" si="1501"/>
        <v>#DIV/0!</v>
      </c>
      <c r="AH2856" t="e">
        <f t="shared" si="1502"/>
        <v>#DIV/0!</v>
      </c>
      <c r="AI2856" t="e">
        <f t="shared" si="1503"/>
        <v>#DIV/0!</v>
      </c>
      <c r="AJ2856" t="e">
        <f t="shared" si="1504"/>
        <v>#DIV/0!</v>
      </c>
      <c r="AK2856"/>
      <c r="AL2856"/>
      <c r="AM2856"/>
      <c r="AN2856"/>
    </row>
    <row r="2857" spans="1:40" x14ac:dyDescent="0.25">
      <c r="A2857"/>
      <c r="B2857">
        <f t="shared" si="1505"/>
        <v>923000</v>
      </c>
      <c r="C2857" s="186" t="str">
        <f t="shared" si="1473"/>
        <v>-1.15456365575779E-07+0.0034148342433892i</v>
      </c>
      <c r="D2857" s="158" t="str">
        <f t="shared" si="1474"/>
        <v>-7.66666755183217+0.0261803958659839i</v>
      </c>
      <c r="E2857" t="str">
        <f t="shared" si="1475"/>
        <v>7.99738169550606-0.144705149988039i</v>
      </c>
      <c r="F2857" t="str">
        <f t="shared" si="1476"/>
        <v>0.999200900691607+0.0000144473974850568i</v>
      </c>
      <c r="G2857">
        <f t="shared" si="1471"/>
        <v>1</v>
      </c>
      <c r="H2857" t="str">
        <f t="shared" si="1477"/>
        <v>11.7305673850116+0.521725567255272i</v>
      </c>
      <c r="I2857" t="str">
        <f t="shared" si="1478"/>
        <v>3624.61252407922i</v>
      </c>
      <c r="J2857" t="str">
        <f t="shared" si="1472"/>
        <v>-17782.3476695301+792.949232667764i</v>
      </c>
      <c r="K2857" t="str">
        <f t="shared" si="1479"/>
        <v>0.00907122761883099-0.203427554579755i</v>
      </c>
      <c r="L2857" t="str">
        <f t="shared" si="1480"/>
        <v>0.00117257808702912-0.0222928407256051i</v>
      </c>
      <c r="M2857" t="str">
        <f t="shared" si="1481"/>
        <v>0.0102438057058601-0.22572039530536i</v>
      </c>
      <c r="N2857" t="str">
        <f t="shared" si="1482"/>
        <v>-6.80057847256876i</v>
      </c>
      <c r="O2857" t="str">
        <f t="shared" si="1483"/>
        <v>0.869111513882815-0.494616191037376i</v>
      </c>
      <c r="P2857" t="str">
        <f t="shared" si="1484"/>
        <v>0.130888486117185+0.494616191037376i</v>
      </c>
      <c r="Q2857" t="str">
        <f t="shared" si="1485"/>
        <v>-0.130888486117185+6.30596228153138i</v>
      </c>
      <c r="R2857" t="str">
        <f t="shared" si="1486"/>
        <v>0.0779718584729402-0.0223747143311786i</v>
      </c>
      <c r="S2857" t="str">
        <f t="shared" si="1487"/>
        <v>0.717043825792407i</v>
      </c>
      <c r="T2857" t="str">
        <f t="shared" si="1488"/>
        <v>0.0160436507650405+0.0559092397035812i</v>
      </c>
      <c r="U2857" t="e">
        <f t="shared" si="1489"/>
        <v>#DIV/0!</v>
      </c>
      <c r="V2857" t="str">
        <f t="shared" si="1490"/>
        <v>1.33333333333333E-06-0.0001149548162455i</v>
      </c>
      <c r="W2857" t="e">
        <f t="shared" si="1491"/>
        <v>#DIV/0!</v>
      </c>
      <c r="X2857" t="e">
        <f t="shared" si="1492"/>
        <v>#DIV/0!</v>
      </c>
      <c r="Y2857" t="str">
        <f t="shared" si="1493"/>
        <v>0.00083+0.927900806164281i</v>
      </c>
      <c r="Z2857" t="e">
        <f t="shared" si="1494"/>
        <v>#DIV/0!</v>
      </c>
      <c r="AA2857" t="e">
        <f t="shared" si="1495"/>
        <v>#DIV/0!</v>
      </c>
      <c r="AB2857" t="str">
        <f t="shared" si="1496"/>
        <v>0.0989289532954891+0.3447496236626i</v>
      </c>
      <c r="AC2857" t="str">
        <f t="shared" si="1497"/>
        <v>1.07883043031074-0.0187987342830352i</v>
      </c>
      <c r="AD2857" t="str">
        <f t="shared" si="1498"/>
        <v>0.086105699667184+0.32105907666243i</v>
      </c>
      <c r="AE2857" t="e">
        <f t="shared" si="1499"/>
        <v>#DIV/0!</v>
      </c>
      <c r="AF2857" t="str">
        <f t="shared" si="1500"/>
        <v>-19.3972349368438-0.495545171389288i</v>
      </c>
      <c r="AG2857" t="e">
        <f t="shared" si="1501"/>
        <v>#DIV/0!</v>
      </c>
      <c r="AH2857" t="e">
        <f t="shared" si="1502"/>
        <v>#DIV/0!</v>
      </c>
      <c r="AI2857" t="e">
        <f t="shared" si="1503"/>
        <v>#DIV/0!</v>
      </c>
      <c r="AJ2857" t="e">
        <f t="shared" si="1504"/>
        <v>#DIV/0!</v>
      </c>
      <c r="AK2857"/>
      <c r="AL2857"/>
      <c r="AM2857"/>
      <c r="AN2857"/>
    </row>
    <row r="2858" spans="1:40" x14ac:dyDescent="0.25">
      <c r="A2858"/>
      <c r="B2858">
        <f t="shared" si="1505"/>
        <v>924000</v>
      </c>
      <c r="C2858" s="186" t="str">
        <f t="shared" si="1473"/>
        <v>-1.15206595253147E-07+0.00341113853534202i</v>
      </c>
      <c r="D2858" s="158" t="str">
        <f t="shared" si="1474"/>
        <v>-7.66666754991727+0.0261520621042888i</v>
      </c>
      <c r="E2858" t="str">
        <f t="shared" si="1475"/>
        <v>7.99737602082871-0.144861824176046i</v>
      </c>
      <c r="F2858" t="str">
        <f t="shared" si="1476"/>
        <v>0.999200901257718+0.0000144630398906133i</v>
      </c>
      <c r="G2858">
        <f t="shared" si="1471"/>
        <v>1</v>
      </c>
      <c r="H2858" t="str">
        <f t="shared" si="1477"/>
        <v>11.7306213192247+0.52116350973187i</v>
      </c>
      <c r="I2858" t="str">
        <f t="shared" si="1478"/>
        <v>3628.53951489621i</v>
      </c>
      <c r="J2858" t="str">
        <f t="shared" si="1472"/>
        <v>-17820.9023415105+793.808332594814i</v>
      </c>
      <c r="K2858" t="str">
        <f t="shared" si="1479"/>
        <v>0.00905164021360325-0.203208242662086i</v>
      </c>
      <c r="L2858" t="str">
        <f t="shared" si="1480"/>
        <v>0.00117004839622847-0.0222688471894614i</v>
      </c>
      <c r="M2858" t="str">
        <f t="shared" si="1481"/>
        <v>0.0102216886098317-0.225477089851547i</v>
      </c>
      <c r="N2858" t="str">
        <f t="shared" si="1482"/>
        <v>-6.80794637990632i</v>
      </c>
      <c r="O2858" t="str">
        <f t="shared" si="1483"/>
        <v>0.865443670379288-0.501006240879717i</v>
      </c>
      <c r="P2858" t="str">
        <f t="shared" si="1484"/>
        <v>0.134556329620712+0.501006240879717i</v>
      </c>
      <c r="Q2858" t="str">
        <f t="shared" si="1485"/>
        <v>-0.134556329620712+6.3069401390266i</v>
      </c>
      <c r="R2858" t="str">
        <f t="shared" si="1486"/>
        <v>0.0789461904859917-0.0230189340710076i</v>
      </c>
      <c r="S2858" t="str">
        <f t="shared" si="1487"/>
        <v>0.717820688008868i</v>
      </c>
      <c r="T2858" t="str">
        <f t="shared" si="1488"/>
        <v>0.0165234670920815+0.0566692087703337i</v>
      </c>
      <c r="U2858" t="e">
        <f t="shared" si="1489"/>
        <v>#DIV/0!</v>
      </c>
      <c r="V2858" t="str">
        <f t="shared" si="1490"/>
        <v>1.33333333333333E-06-0.000114830406271209i</v>
      </c>
      <c r="W2858" t="e">
        <f t="shared" si="1491"/>
        <v>#DIV/0!</v>
      </c>
      <c r="X2858" t="e">
        <f t="shared" si="1492"/>
        <v>#DIV/0!</v>
      </c>
      <c r="Y2858" t="str">
        <f t="shared" si="1493"/>
        <v>0.00083+0.92890611581343i</v>
      </c>
      <c r="Z2858" t="e">
        <f t="shared" si="1494"/>
        <v>#DIV/0!</v>
      </c>
      <c r="AA2858" t="e">
        <f t="shared" si="1495"/>
        <v>#DIV/0!</v>
      </c>
      <c r="AB2858" t="str">
        <f t="shared" si="1496"/>
        <v>0.101887614494453+0.349435773056639i</v>
      </c>
      <c r="AC2858" t="str">
        <f t="shared" si="1497"/>
        <v>1.0798312246674-0.0194014991468048i</v>
      </c>
      <c r="AD2858" t="str">
        <f t="shared" si="1498"/>
        <v>0.0885123431944936+0.325192527485735i</v>
      </c>
      <c r="AE2858" t="e">
        <f t="shared" si="1499"/>
        <v>#DIV/0!</v>
      </c>
      <c r="AF2858" t="str">
        <f t="shared" si="1500"/>
        <v>-19.397288869142-0.495011447627581i</v>
      </c>
      <c r="AG2858" t="e">
        <f t="shared" si="1501"/>
        <v>#DIV/0!</v>
      </c>
      <c r="AH2858" t="e">
        <f t="shared" si="1502"/>
        <v>#DIV/0!</v>
      </c>
      <c r="AI2858" t="e">
        <f t="shared" si="1503"/>
        <v>#DIV/0!</v>
      </c>
      <c r="AJ2858" t="e">
        <f t="shared" si="1504"/>
        <v>#DIV/0!</v>
      </c>
      <c r="AK2858"/>
      <c r="AL2858"/>
      <c r="AM2858"/>
      <c r="AN2858"/>
    </row>
    <row r="2859" spans="1:40" x14ac:dyDescent="0.25">
      <c r="A2859"/>
      <c r="B2859">
        <f t="shared" si="1505"/>
        <v>925000</v>
      </c>
      <c r="C2859" s="186" t="str">
        <f t="shared" si="1473"/>
        <v>-1.14957634558473E-07+0.00340745081801491i</v>
      </c>
      <c r="D2859" s="158" t="str">
        <f t="shared" si="1474"/>
        <v>-7.6666675480085+0.026123789604781i</v>
      </c>
      <c r="E2859" t="str">
        <f t="shared" si="1475"/>
        <v>7.99737034001467-0.145018498030286i</v>
      </c>
      <c r="F2859" t="str">
        <f t="shared" si="1476"/>
        <v>0.999200901824437+0.0000144786822628996i</v>
      </c>
      <c r="G2859">
        <f t="shared" si="1471"/>
        <v>1</v>
      </c>
      <c r="H2859" t="str">
        <f t="shared" si="1477"/>
        <v>11.730675079142+0.520602659137641i</v>
      </c>
      <c r="I2859" t="str">
        <f t="shared" si="1478"/>
        <v>3632.4665057132i</v>
      </c>
      <c r="J2859" t="str">
        <f t="shared" si="1472"/>
        <v>-17859.4987619176+794.667432521865i</v>
      </c>
      <c r="K2859" t="str">
        <f t="shared" si="1479"/>
        <v>0.00903211614284996-0.202989402194089i</v>
      </c>
      <c r="L2859" t="str">
        <f t="shared" si="1480"/>
        <v>0.00116752687534345-0.0222449051024345i</v>
      </c>
      <c r="M2859" t="str">
        <f t="shared" si="1481"/>
        <v>0.0101996430181934-0.225234307296523i</v>
      </c>
      <c r="N2859" t="str">
        <f t="shared" si="1482"/>
        <v>-6.81531428724388i</v>
      </c>
      <c r="O2859" t="str">
        <f t="shared" si="1483"/>
        <v>0.86172884556255-0.507369093190978i</v>
      </c>
      <c r="P2859" t="str">
        <f t="shared" si="1484"/>
        <v>0.13827115443745+0.507369093190978i</v>
      </c>
      <c r="Q2859" t="str">
        <f t="shared" si="1485"/>
        <v>-0.13827115443745+6.3079451940529i</v>
      </c>
      <c r="R2859" t="str">
        <f t="shared" si="1486"/>
        <v>0.0799144471633752-0.0236718951590987i</v>
      </c>
      <c r="S2859" t="str">
        <f t="shared" si="1487"/>
        <v>0.718597550225327i</v>
      </c>
      <c r="T2859" t="str">
        <f t="shared" si="1488"/>
        <v>0.0170105658705191+0.0574263259592128i</v>
      </c>
      <c r="U2859" t="e">
        <f t="shared" si="1489"/>
        <v>#DIV/0!</v>
      </c>
      <c r="V2859" t="str">
        <f t="shared" si="1490"/>
        <v>1.33333333333333E-06-0.000114706265291456i</v>
      </c>
      <c r="W2859" t="e">
        <f t="shared" si="1491"/>
        <v>#DIV/0!</v>
      </c>
      <c r="X2859" t="e">
        <f t="shared" si="1492"/>
        <v>#DIV/0!</v>
      </c>
      <c r="Y2859" t="str">
        <f t="shared" si="1493"/>
        <v>0.00083+0.929911425462579i</v>
      </c>
      <c r="Z2859" t="e">
        <f t="shared" si="1494"/>
        <v>#DIV/0!</v>
      </c>
      <c r="AA2859" t="e">
        <f t="shared" si="1495"/>
        <v>#DIV/0!</v>
      </c>
      <c r="AB2859" t="str">
        <f t="shared" si="1496"/>
        <v>0.10489118101482+0.354104337095757i</v>
      </c>
      <c r="AC2859" t="str">
        <f t="shared" si="1497"/>
        <v>1.08082629767857-0.0200133546678164i</v>
      </c>
      <c r="AD2859" t="str">
        <f t="shared" si="1498"/>
        <v>0.0909495144712431+0.329307810838986i</v>
      </c>
      <c r="AE2859" t="e">
        <f t="shared" si="1499"/>
        <v>#DIV/0!</v>
      </c>
      <c r="AF2859" t="str">
        <f t="shared" si="1500"/>
        <v>-19.3973426271505-0.49447886953286i</v>
      </c>
      <c r="AG2859" t="e">
        <f t="shared" si="1501"/>
        <v>#DIV/0!</v>
      </c>
      <c r="AH2859" t="e">
        <f t="shared" si="1502"/>
        <v>#DIV/0!</v>
      </c>
      <c r="AI2859" t="e">
        <f t="shared" si="1503"/>
        <v>#DIV/0!</v>
      </c>
      <c r="AJ2859" t="e">
        <f t="shared" si="1504"/>
        <v>#DIV/0!</v>
      </c>
      <c r="AK2859"/>
      <c r="AL2859"/>
      <c r="AM2859"/>
      <c r="AN2859"/>
    </row>
    <row r="2860" spans="1:40" x14ac:dyDescent="0.25">
      <c r="A2860"/>
      <c r="B2860">
        <f t="shared" si="1505"/>
        <v>926000</v>
      </c>
      <c r="C2860" s="186" t="str">
        <f t="shared" si="1473"/>
        <v>-1.14709479996332E-07+0.00340377106552002i</v>
      </c>
      <c r="D2860" s="158" t="str">
        <f t="shared" si="1474"/>
        <v>-7.66666754610602+0.0260955781689868i</v>
      </c>
      <c r="E2860" t="str">
        <f t="shared" si="1475"/>
        <v>7.99736465306398-0.145175171550401i</v>
      </c>
      <c r="F2860" t="str">
        <f t="shared" si="1476"/>
        <v>0.999200902391765+0.0000144943246018798i</v>
      </c>
      <c r="G2860">
        <f t="shared" si="1471"/>
        <v>1</v>
      </c>
      <c r="H2860" t="str">
        <f t="shared" si="1477"/>
        <v>11.7307286655134+0.520043011598245i</v>
      </c>
      <c r="I2860" t="str">
        <f t="shared" si="1478"/>
        <v>3636.39349653019i</v>
      </c>
      <c r="J2860" t="str">
        <f t="shared" si="1472"/>
        <v>-17898.1369307513+795.526532448915i</v>
      </c>
      <c r="K2860" t="str">
        <f t="shared" si="1479"/>
        <v>0.00901265513398477-0.202771031660162i</v>
      </c>
      <c r="L2860" t="str">
        <f t="shared" si="1480"/>
        <v>0.00116501348926332-0.0222210142996837i</v>
      </c>
      <c r="M2860" t="str">
        <f t="shared" si="1481"/>
        <v>0.0101776686232481-0.224992045959846i</v>
      </c>
      <c r="N2860" t="str">
        <f t="shared" si="1482"/>
        <v>-6.82268219458144i</v>
      </c>
      <c r="O2860" t="str">
        <f t="shared" si="1483"/>
        <v>0.857967241094884-0.513704402558547i</v>
      </c>
      <c r="P2860" t="str">
        <f t="shared" si="1484"/>
        <v>0.142032758905116+0.513704402558547i</v>
      </c>
      <c r="Q2860" t="str">
        <f t="shared" si="1485"/>
        <v>-0.142032758905116+6.30897779202289i</v>
      </c>
      <c r="R2860" t="str">
        <f t="shared" si="1486"/>
        <v>0.0808765313542363-0.0243335578036343i</v>
      </c>
      <c r="S2860" t="str">
        <f t="shared" si="1487"/>
        <v>0.719374412441786i</v>
      </c>
      <c r="T2860" t="str">
        <f t="shared" si="1488"/>
        <v>0.0175049388476077+0.0581805072232834i</v>
      </c>
      <c r="U2860" t="e">
        <f t="shared" si="1489"/>
        <v>#DIV/0!</v>
      </c>
      <c r="V2860" t="str">
        <f t="shared" si="1490"/>
        <v>1.33333333333333E-06-0.00011458239243477i</v>
      </c>
      <c r="W2860" t="e">
        <f t="shared" si="1491"/>
        <v>#DIV/0!</v>
      </c>
      <c r="X2860" t="e">
        <f t="shared" si="1492"/>
        <v>#DIV/0!</v>
      </c>
      <c r="Y2860" t="str">
        <f t="shared" si="1493"/>
        <v>0.00083+0.930916735111728i</v>
      </c>
      <c r="Z2860" t="e">
        <f t="shared" si="1494"/>
        <v>#DIV/0!</v>
      </c>
      <c r="AA2860" t="e">
        <f t="shared" si="1495"/>
        <v>#DIV/0!</v>
      </c>
      <c r="AB2860" t="str">
        <f t="shared" si="1496"/>
        <v>0.107939601968206+0.35875479752663i</v>
      </c>
      <c r="AC2860" t="str">
        <f t="shared" si="1497"/>
        <v>1.08181554939358-0.0206342644406916i</v>
      </c>
      <c r="AD2860" t="str">
        <f t="shared" si="1498"/>
        <v>0.0934170721179567+0.333404701289578i</v>
      </c>
      <c r="AE2860" t="e">
        <f t="shared" si="1499"/>
        <v>#DIV/0!</v>
      </c>
      <c r="AF2860" t="str">
        <f t="shared" si="1500"/>
        <v>-19.3973962116194-0.493947433429258i</v>
      </c>
      <c r="AG2860" t="e">
        <f t="shared" si="1501"/>
        <v>#DIV/0!</v>
      </c>
      <c r="AH2860" t="e">
        <f t="shared" si="1502"/>
        <v>#DIV/0!</v>
      </c>
      <c r="AI2860" t="e">
        <f t="shared" si="1503"/>
        <v>#DIV/0!</v>
      </c>
      <c r="AJ2860" t="e">
        <f t="shared" si="1504"/>
        <v>#DIV/0!</v>
      </c>
      <c r="AK2860"/>
      <c r="AL2860"/>
      <c r="AM2860"/>
      <c r="AN2860"/>
    </row>
    <row r="2861" spans="1:40" x14ac:dyDescent="0.25">
      <c r="A2861"/>
      <c r="B2861">
        <f t="shared" si="1505"/>
        <v>927000</v>
      </c>
      <c r="C2861" s="186" t="str">
        <f t="shared" si="1473"/>
        <v>-1.14462128090144E-07+0.00340009925208118i</v>
      </c>
      <c r="D2861" s="158" t="str">
        <f t="shared" si="1474"/>
        <v>-7.66666754420967+0.0260674275992891i</v>
      </c>
      <c r="E2861" t="str">
        <f t="shared" si="1475"/>
        <v>7.99735895997665-0.145331844736029i</v>
      </c>
      <c r="F2861" t="str">
        <f t="shared" si="1476"/>
        <v>0.999200902959712+0.0000145099669075184i</v>
      </c>
      <c r="G2861">
        <f t="shared" si="1471"/>
        <v>1</v>
      </c>
      <c r="H2861" t="str">
        <f t="shared" si="1477"/>
        <v>11.7307820790844+0.519484563255855i</v>
      </c>
      <c r="I2861" t="str">
        <f t="shared" si="1478"/>
        <v>3640.32048734717i</v>
      </c>
      <c r="J2861" t="str">
        <f t="shared" si="1472"/>
        <v>-17936.8168480116+796.385632375967i</v>
      </c>
      <c r="K2861" t="str">
        <f t="shared" si="1479"/>
        <v>0.00899325691588529-0.202553129551181i</v>
      </c>
      <c r="L2861" t="str">
        <f t="shared" si="1480"/>
        <v>0.00116250820306552-0.022197174617069i</v>
      </c>
      <c r="M2861" t="str">
        <f t="shared" si="1481"/>
        <v>0.0101557651189508-0.22475030416825i</v>
      </c>
      <c r="N2861" t="str">
        <f t="shared" si="1482"/>
        <v>-6.830050101919i</v>
      </c>
      <c r="O2861" t="str">
        <f t="shared" si="1483"/>
        <v>0.854159061178047-0.520011825065005i</v>
      </c>
      <c r="P2861" t="str">
        <f t="shared" si="1484"/>
        <v>0.145840938821953+0.520011825065005i</v>
      </c>
      <c r="Q2861" t="str">
        <f t="shared" si="1485"/>
        <v>-0.145840938821953+6.310038276854i</v>
      </c>
      <c r="R2861" t="str">
        <f t="shared" si="1486"/>
        <v>0.0818323460108573-0.0250038808114555i</v>
      </c>
      <c r="S2861" t="str">
        <f t="shared" si="1487"/>
        <v>0.720151274658247i</v>
      </c>
      <c r="T2861" t="str">
        <f t="shared" si="1488"/>
        <v>0.0180065766377726+0.0589316682879936i</v>
      </c>
      <c r="U2861" t="e">
        <f t="shared" si="1489"/>
        <v>#DIV/0!</v>
      </c>
      <c r="V2861" t="str">
        <f t="shared" si="1490"/>
        <v>1.33333333333333E-06-0.000114458786833438i</v>
      </c>
      <c r="W2861" t="e">
        <f t="shared" si="1491"/>
        <v>#DIV/0!</v>
      </c>
      <c r="X2861" t="e">
        <f t="shared" si="1492"/>
        <v>#DIV/0!</v>
      </c>
      <c r="Y2861" t="str">
        <f t="shared" si="1493"/>
        <v>0.00083+0.931922044760876i</v>
      </c>
      <c r="Z2861" t="e">
        <f t="shared" si="1494"/>
        <v>#DIV/0!</v>
      </c>
      <c r="AA2861" t="e">
        <f t="shared" si="1495"/>
        <v>#DIV/0!</v>
      </c>
      <c r="AB2861" t="str">
        <f t="shared" si="1496"/>
        <v>0.111032819480932+0.363386634692397i</v>
      </c>
      <c r="AC2861" t="str">
        <f t="shared" si="1497"/>
        <v>1.08279887991294-0.0212641906416959i</v>
      </c>
      <c r="AD2861" t="str">
        <f t="shared" si="1498"/>
        <v>0.0959148731110468+0.337482974556628i</v>
      </c>
      <c r="AE2861" t="e">
        <f t="shared" si="1499"/>
        <v>#DIV/0!</v>
      </c>
      <c r="AF2861" t="str">
        <f t="shared" si="1500"/>
        <v>-19.3974496232941-0.493417135656566i</v>
      </c>
      <c r="AG2861" t="e">
        <f t="shared" si="1501"/>
        <v>#DIV/0!</v>
      </c>
      <c r="AH2861" t="e">
        <f t="shared" si="1502"/>
        <v>#DIV/0!</v>
      </c>
      <c r="AI2861" t="e">
        <f t="shared" si="1503"/>
        <v>#DIV/0!</v>
      </c>
      <c r="AJ2861" t="e">
        <f t="shared" si="1504"/>
        <v>#DIV/0!</v>
      </c>
      <c r="AK2861"/>
      <c r="AL2861"/>
      <c r="AM2861"/>
      <c r="AN2861"/>
    </row>
    <row r="2862" spans="1:40" x14ac:dyDescent="0.25">
      <c r="A2862"/>
      <c r="B2862">
        <f t="shared" si="1505"/>
        <v>928000</v>
      </c>
      <c r="C2862" s="186" t="str">
        <f t="shared" si="1473"/>
        <v>-1.14215575382051E-07+0.00339643535203335i</v>
      </c>
      <c r="D2862" s="158" t="str">
        <f t="shared" si="1474"/>
        <v>-7.66666754231945+0.0260393376989224i</v>
      </c>
      <c r="E2862" t="str">
        <f t="shared" si="1475"/>
        <v>7.99735326075272-0.14548851758681i</v>
      </c>
      <c r="F2862" t="str">
        <f t="shared" si="1476"/>
        <v>0.999200903528267+0.000014525609179779i</v>
      </c>
      <c r="G2862">
        <f t="shared" si="1471"/>
        <v>1</v>
      </c>
      <c r="H2862" t="str">
        <f t="shared" si="1477"/>
        <v>11.7308353205966+0.518927310269083i</v>
      </c>
      <c r="I2862" t="str">
        <f t="shared" si="1478"/>
        <v>3644.24747816416i</v>
      </c>
      <c r="J2862" t="str">
        <f t="shared" si="1472"/>
        <v>-17975.5385136985+797.244732303017i</v>
      </c>
      <c r="K2862" t="str">
        <f t="shared" si="1479"/>
        <v>0.0089739212188837-0.202335694364461i</v>
      </c>
      <c r="L2862" t="str">
        <f t="shared" si="1480"/>
        <v>0.00116001098201456-0.0221733858911487i</v>
      </c>
      <c r="M2862" t="str">
        <f t="shared" si="1481"/>
        <v>0.0101339322008983-0.22450908025561i</v>
      </c>
      <c r="N2862" t="str">
        <f t="shared" si="1482"/>
        <v>-6.83741800925656i</v>
      </c>
      <c r="O2862" t="str">
        <f t="shared" si="1483"/>
        <v>0.850304512542182-0.526291018306793i</v>
      </c>
      <c r="P2862" t="str">
        <f t="shared" si="1484"/>
        <v>0.149695487457818+0.526291018306793i</v>
      </c>
      <c r="Q2862" t="str">
        <f t="shared" si="1485"/>
        <v>-0.149695487457818+6.31112699094977i</v>
      </c>
      <c r="R2862" t="str">
        <f t="shared" si="1486"/>
        <v>0.0827817942120094-0.0256828215828097i</v>
      </c>
      <c r="S2862" t="str">
        <f t="shared" si="1487"/>
        <v>0.720928136874706i</v>
      </c>
      <c r="T2862" t="str">
        <f t="shared" si="1488"/>
        <v>0.0185154687133805+0.0596797246684093i</v>
      </c>
      <c r="U2862" t="e">
        <f t="shared" si="1489"/>
        <v>#DIV/0!</v>
      </c>
      <c r="V2862" t="str">
        <f t="shared" si="1490"/>
        <v>1.33333333333333E-06-0.000114335447623488i</v>
      </c>
      <c r="W2862" t="e">
        <f t="shared" si="1491"/>
        <v>#DIV/0!</v>
      </c>
      <c r="X2862" t="e">
        <f t="shared" si="1492"/>
        <v>#DIV/0!</v>
      </c>
      <c r="Y2862" t="str">
        <f t="shared" si="1493"/>
        <v>0.00083+0.932927354410025i</v>
      </c>
      <c r="Z2862" t="e">
        <f t="shared" si="1494"/>
        <v>#DIV/0!</v>
      </c>
      <c r="AA2862" t="e">
        <f t="shared" si="1495"/>
        <v>#DIV/0!</v>
      </c>
      <c r="AB2862" t="str">
        <f t="shared" si="1496"/>
        <v>0.114170768637115+0.36799932763893i</v>
      </c>
      <c r="AC2862" t="str">
        <f t="shared" si="1497"/>
        <v>1.08377618941159-0.0219030940225257i</v>
      </c>
      <c r="AD2862" t="str">
        <f t="shared" si="1498"/>
        <v>0.0984427727927789+0.341542407522549i</v>
      </c>
      <c r="AE2862" t="e">
        <f t="shared" si="1499"/>
        <v>#DIV/0!</v>
      </c>
      <c r="AF2862" t="str">
        <f t="shared" si="1500"/>
        <v>-19.397502862916-0.492887972570161i</v>
      </c>
      <c r="AG2862" t="e">
        <f t="shared" si="1501"/>
        <v>#DIV/0!</v>
      </c>
      <c r="AH2862" t="e">
        <f t="shared" si="1502"/>
        <v>#DIV/0!</v>
      </c>
      <c r="AI2862" t="e">
        <f t="shared" si="1503"/>
        <v>#DIV/0!</v>
      </c>
      <c r="AJ2862" t="e">
        <f t="shared" si="1504"/>
        <v>#DIV/0!</v>
      </c>
      <c r="AK2862"/>
      <c r="AL2862"/>
      <c r="AM2862"/>
      <c r="AN2862"/>
    </row>
    <row r="2863" spans="1:40" x14ac:dyDescent="0.25">
      <c r="A2863"/>
      <c r="B2863">
        <f t="shared" si="1505"/>
        <v>929000</v>
      </c>
      <c r="C2863" s="186" t="str">
        <f t="shared" si="1473"/>
        <v>-1.13969818432792E-07+0.00339277933982198i</v>
      </c>
      <c r="D2863" s="158" t="str">
        <f t="shared" si="1474"/>
        <v>-7.66666754043529+0.0260113082719685i</v>
      </c>
      <c r="E2863" t="str">
        <f t="shared" si="1475"/>
        <v>7.99734755539221-0.145645190102384i</v>
      </c>
      <c r="F2863" t="str">
        <f t="shared" si="1476"/>
        <v>0.99920090409744+0.000014541251418626i</v>
      </c>
      <c r="G2863">
        <f t="shared" si="1471"/>
        <v>1</v>
      </c>
      <c r="H2863" t="str">
        <f t="shared" si="1477"/>
        <v>11.7308883907876+0.5183712488129i</v>
      </c>
      <c r="I2863" t="str">
        <f t="shared" si="1478"/>
        <v>3648.17446898115i</v>
      </c>
      <c r="J2863" t="str">
        <f t="shared" si="1472"/>
        <v>-18014.301927812+798.103832230068i</v>
      </c>
      <c r="K2863" t="str">
        <f t="shared" si="1479"/>
        <v>0.00895464777475738-0.202118724603728i</v>
      </c>
      <c r="L2863" t="str">
        <f t="shared" si="1480"/>
        <v>0.00115752179156077-0.0221496479591751i</v>
      </c>
      <c r="M2863" t="str">
        <f t="shared" si="1481"/>
        <v>0.0101121695663181-0.224268372562903i</v>
      </c>
      <c r="N2863" t="str">
        <f t="shared" si="1482"/>
        <v>-6.84478591659413i</v>
      </c>
      <c r="O2863" t="str">
        <f t="shared" si="1483"/>
        <v>0.846403804434591-0.532541641412811i</v>
      </c>
      <c r="P2863" t="str">
        <f t="shared" si="1484"/>
        <v>0.153596195565409+0.532541641412811i</v>
      </c>
      <c r="Q2863" t="str">
        <f t="shared" si="1485"/>
        <v>-0.153596195565409+6.31224427518132i</v>
      </c>
      <c r="R2863" t="str">
        <f t="shared" si="1486"/>
        <v>0.0837247791865417-0.0263703361065244i</v>
      </c>
      <c r="S2863" t="str">
        <f t="shared" si="1487"/>
        <v>0.721704999091166i</v>
      </c>
      <c r="T2863" t="str">
        <f t="shared" si="1488"/>
        <v>0.0190316033957929+0.0604245916867312i</v>
      </c>
      <c r="U2863" t="e">
        <f t="shared" si="1489"/>
        <v>#DIV/0!</v>
      </c>
      <c r="V2863" t="str">
        <f t="shared" si="1490"/>
        <v>1.33333333333333E-06-0.000114212373944668i</v>
      </c>
      <c r="W2863" t="e">
        <f t="shared" si="1491"/>
        <v>#DIV/0!</v>
      </c>
      <c r="X2863" t="e">
        <f t="shared" si="1492"/>
        <v>#DIV/0!</v>
      </c>
      <c r="Y2863" t="str">
        <f t="shared" si="1493"/>
        <v>0.00083+0.933932664059174i</v>
      </c>
      <c r="Z2863" t="e">
        <f t="shared" si="1494"/>
        <v>#DIV/0!</v>
      </c>
      <c r="AA2863" t="e">
        <f t="shared" si="1495"/>
        <v>#DIV/0!</v>
      </c>
      <c r="AB2863" t="str">
        <f t="shared" si="1496"/>
        <v>0.117353377423503+0.372592354222848i</v>
      </c>
      <c r="AC2863" t="str">
        <f t="shared" si="1497"/>
        <v>1.08474737816263-0.022550933904514i</v>
      </c>
      <c r="AD2863" t="str">
        <f t="shared" si="1498"/>
        <v>0.101000624881296+0.345582778244483i</v>
      </c>
      <c r="AE2863" t="e">
        <f t="shared" si="1499"/>
        <v>#DIV/0!</v>
      </c>
      <c r="AF2863" t="str">
        <f t="shared" si="1500"/>
        <v>-19.3975559312229-0.492359940540931i</v>
      </c>
      <c r="AG2863" t="e">
        <f t="shared" si="1501"/>
        <v>#DIV/0!</v>
      </c>
      <c r="AH2863" t="e">
        <f t="shared" si="1502"/>
        <v>#DIV/0!</v>
      </c>
      <c r="AI2863" t="e">
        <f t="shared" si="1503"/>
        <v>#DIV/0!</v>
      </c>
      <c r="AJ2863" t="e">
        <f t="shared" si="1504"/>
        <v>#DIV/0!</v>
      </c>
      <c r="AK2863"/>
      <c r="AL2863"/>
      <c r="AM2863"/>
      <c r="AN2863"/>
    </row>
    <row r="2864" spans="1:40" x14ac:dyDescent="0.25">
      <c r="A2864"/>
      <c r="B2864">
        <f t="shared" si="1505"/>
        <v>930000</v>
      </c>
      <c r="C2864" s="186" t="str">
        <f t="shared" si="1473"/>
        <v>-1.13724853821591E-07+0.00338913119000243i</v>
      </c>
      <c r="D2864" s="158" t="str">
        <f t="shared" si="1474"/>
        <v>-7.66666753855719+0.025983339123352i</v>
      </c>
      <c r="E2864" t="str">
        <f t="shared" si="1475"/>
        <v>7.99734184389514-0.14580186228239i</v>
      </c>
      <c r="F2864" t="str">
        <f t="shared" si="1476"/>
        <v>0.999200904667222+0.0000145568936240233i</v>
      </c>
      <c r="G2864">
        <f t="shared" si="1471"/>
        <v>1</v>
      </c>
      <c r="H2864" t="str">
        <f t="shared" si="1477"/>
        <v>11.7309412903911+0.51781637507853i</v>
      </c>
      <c r="I2864" t="str">
        <f t="shared" si="1478"/>
        <v>3652.10145979813i</v>
      </c>
      <c r="J2864" t="str">
        <f t="shared" si="1472"/>
        <v>-18053.1070903521+798.962932157118i</v>
      </c>
      <c r="K2864" t="str">
        <f t="shared" si="1479"/>
        <v>0.00893543631671966-0.201902218779079i</v>
      </c>
      <c r="L2864" t="str">
        <f t="shared" si="1480"/>
        <v>0.00115504059733911-0.0221259606590905i</v>
      </c>
      <c r="M2864" t="str">
        <f t="shared" si="1481"/>
        <v>0.0100904769140588-0.224028179438169i</v>
      </c>
      <c r="N2864" t="str">
        <f t="shared" si="1482"/>
        <v>-6.85215382393169i</v>
      </c>
      <c r="O2864" t="str">
        <f t="shared" si="1483"/>
        <v>0.842457148608393-0.538763355062885i</v>
      </c>
      <c r="P2864" t="str">
        <f t="shared" si="1484"/>
        <v>0.157542851391607+0.538763355062885i</v>
      </c>
      <c r="Q2864" t="str">
        <f t="shared" si="1485"/>
        <v>-0.157542851391607+6.31339046886881i</v>
      </c>
      <c r="R2864" t="str">
        <f t="shared" si="1486"/>
        <v>0.0846612043371904-0.0270663789556094i</v>
      </c>
      <c r="S2864" t="str">
        <f t="shared" si="1487"/>
        <v>0.722481861307627i</v>
      </c>
      <c r="T2864" t="str">
        <f t="shared" si="1488"/>
        <v>0.0195549678467063+0.0611661844900787i</v>
      </c>
      <c r="U2864" t="e">
        <f t="shared" si="1489"/>
        <v>#DIV/0!</v>
      </c>
      <c r="V2864" t="str">
        <f t="shared" si="1490"/>
        <v>1.33333333333333E-06-0.000114089564940427i</v>
      </c>
      <c r="W2864" t="e">
        <f t="shared" si="1491"/>
        <v>#DIV/0!</v>
      </c>
      <c r="X2864" t="e">
        <f t="shared" si="1492"/>
        <v>#DIV/0!</v>
      </c>
      <c r="Y2864" t="str">
        <f t="shared" si="1493"/>
        <v>0.00083+0.934937973708322i</v>
      </c>
      <c r="Z2864" t="e">
        <f t="shared" si="1494"/>
        <v>#DIV/0!</v>
      </c>
      <c r="AA2864" t="e">
        <f t="shared" si="1495"/>
        <v>#DIV/0!</v>
      </c>
      <c r="AB2864" t="str">
        <f t="shared" si="1496"/>
        <v>0.120580566676073+0.377165191221176i</v>
      </c>
      <c r="AC2864" t="str">
        <f t="shared" si="1497"/>
        <v>1.08571234656106-0.0232076681732595i</v>
      </c>
      <c r="AD2864" t="str">
        <f t="shared" si="1498"/>
        <v>0.103588281480713+0.349603865965682i</v>
      </c>
      <c r="AE2864" t="e">
        <f t="shared" si="1499"/>
        <v>#DIV/0!</v>
      </c>
      <c r="AF2864" t="str">
        <f t="shared" si="1500"/>
        <v>-19.3976088289483-0.491833035955178i</v>
      </c>
      <c r="AG2864" t="e">
        <f t="shared" si="1501"/>
        <v>#DIV/0!</v>
      </c>
      <c r="AH2864" t="e">
        <f t="shared" si="1502"/>
        <v>#DIV/0!</v>
      </c>
      <c r="AI2864" t="e">
        <f t="shared" si="1503"/>
        <v>#DIV/0!</v>
      </c>
      <c r="AJ2864" t="e">
        <f t="shared" si="1504"/>
        <v>#DIV/0!</v>
      </c>
      <c r="AK2864"/>
      <c r="AL2864"/>
      <c r="AM2864"/>
      <c r="AN2864"/>
    </row>
    <row r="2865" spans="1:40" x14ac:dyDescent="0.25">
      <c r="A2865"/>
      <c r="B2865">
        <f t="shared" si="1505"/>
        <v>931000</v>
      </c>
      <c r="C2865" s="186" t="str">
        <f t="shared" si="1473"/>
        <v>-1.13480678146031E-07+0.0033854908772394i</v>
      </c>
      <c r="D2865" s="158" t="str">
        <f t="shared" si="1474"/>
        <v>-7.66666753668522+0.0259554300588354i</v>
      </c>
      <c r="E2865" t="str">
        <f t="shared" si="1475"/>
        <v>7.99733612626154-0.145958534126468i</v>
      </c>
      <c r="F2865" t="str">
        <f t="shared" si="1476"/>
        <v>0.999200905237613+0.0000145725357959349i</v>
      </c>
      <c r="G2865">
        <f t="shared" si="1471"/>
        <v>1</v>
      </c>
      <c r="H2865" t="str">
        <f t="shared" si="1477"/>
        <v>11.7309940201371+0.517262685273397i</v>
      </c>
      <c r="I2865" t="str">
        <f t="shared" si="1478"/>
        <v>3656.02845061512i</v>
      </c>
      <c r="J2865" t="str">
        <f t="shared" si="1472"/>
        <v>-18091.9540013189+799.822032084169i</v>
      </c>
      <c r="K2865" t="str">
        <f t="shared" si="1479"/>
        <v>0.00891628657941059-0.201686175406953i</v>
      </c>
      <c r="L2865" t="str">
        <f t="shared" si="1480"/>
        <v>0.00115256736516803-0.0221023238295244i</v>
      </c>
      <c r="M2865" t="str">
        <f t="shared" si="1481"/>
        <v>0.0100688539445786-0.223788499236477i</v>
      </c>
      <c r="N2865" t="str">
        <f t="shared" si="1482"/>
        <v>-6.85952173126925i</v>
      </c>
      <c r="O2865" t="str">
        <f t="shared" si="1483"/>
        <v>0.838464759311005-0.544955821506238i</v>
      </c>
      <c r="P2865" t="str">
        <f t="shared" si="1484"/>
        <v>0.161535240688995+0.544955821506238i</v>
      </c>
      <c r="Q2865" t="str">
        <f t="shared" si="1485"/>
        <v>-0.161535240688995+6.31456590976301i</v>
      </c>
      <c r="R2865" t="str">
        <f t="shared" si="1486"/>
        <v>0.0855909732646218-0.0277709032833078i</v>
      </c>
      <c r="S2865" t="str">
        <f t="shared" si="1487"/>
        <v>0.723258723524086i</v>
      </c>
      <c r="T2865" t="str">
        <f t="shared" si="1488"/>
        <v>0.020085548059796+0.0619044180685545i</v>
      </c>
      <c r="U2865" t="e">
        <f t="shared" si="1489"/>
        <v>#DIV/0!</v>
      </c>
      <c r="V2865" t="str">
        <f t="shared" si="1490"/>
        <v>1.33333333333333E-06-0.000113967019757891i</v>
      </c>
      <c r="W2865" t="e">
        <f t="shared" si="1491"/>
        <v>#DIV/0!</v>
      </c>
      <c r="X2865" t="e">
        <f t="shared" si="1492"/>
        <v>#DIV/0!</v>
      </c>
      <c r="Y2865" t="str">
        <f t="shared" si="1493"/>
        <v>0.00083+0.935943283357471i</v>
      </c>
      <c r="Z2865" t="e">
        <f t="shared" si="1494"/>
        <v>#DIV/0!</v>
      </c>
      <c r="AA2865" t="e">
        <f t="shared" si="1495"/>
        <v>#DIV/0!</v>
      </c>
      <c r="AB2865" t="str">
        <f t="shared" si="1496"/>
        <v>0.123852250028508+0.381717314442739i</v>
      </c>
      <c r="AC2865" t="str">
        <f t="shared" si="1497"/>
        <v>1.08667099514796-0.0238732532737i</v>
      </c>
      <c r="AD2865" t="str">
        <f t="shared" si="1498"/>
        <v>0.106205593091295+0.353605451126789i</v>
      </c>
      <c r="AE2865" t="e">
        <f t="shared" si="1499"/>
        <v>#DIV/0!</v>
      </c>
      <c r="AF2865" t="str">
        <f t="shared" si="1500"/>
        <v>-19.3976615568223-0.491307255214562i</v>
      </c>
      <c r="AG2865" t="e">
        <f t="shared" si="1501"/>
        <v>#DIV/0!</v>
      </c>
      <c r="AH2865" t="e">
        <f t="shared" si="1502"/>
        <v>#DIV/0!</v>
      </c>
      <c r="AI2865" t="e">
        <f t="shared" si="1503"/>
        <v>#DIV/0!</v>
      </c>
      <c r="AJ2865" t="e">
        <f t="shared" si="1504"/>
        <v>#DIV/0!</v>
      </c>
      <c r="AK2865"/>
      <c r="AL2865"/>
      <c r="AM2865"/>
      <c r="AN2865"/>
    </row>
    <row r="2866" spans="1:40" x14ac:dyDescent="0.25">
      <c r="A2866"/>
      <c r="B2866">
        <f t="shared" si="1505"/>
        <v>932000</v>
      </c>
      <c r="C2866" s="186" t="str">
        <f t="shared" si="1473"/>
        <v>-1.13237288021939E-07+0.00338185837630631i</v>
      </c>
      <c r="D2866" s="158" t="str">
        <f t="shared" si="1474"/>
        <v>-7.66666753481923+0.0259275808850151i</v>
      </c>
      <c r="E2866" t="str">
        <f t="shared" si="1475"/>
        <v>7.99733040249145-0.146115205634257i</v>
      </c>
      <c r="F2866" t="str">
        <f t="shared" si="1476"/>
        <v>0.999200905808622+0.0000145881779343251i</v>
      </c>
      <c r="G2866">
        <f t="shared" si="1471"/>
        <v>1</v>
      </c>
      <c r="H2866" t="str">
        <f t="shared" si="1477"/>
        <v>11.7310465807512+0.516710175620991i</v>
      </c>
      <c r="I2866" t="str">
        <f t="shared" si="1478"/>
        <v>3659.95544143211i</v>
      </c>
      <c r="J2866" t="str">
        <f t="shared" si="1472"/>
        <v>-18130.8426607123+800.68113201122i</v>
      </c>
      <c r="K2866" t="str">
        <f t="shared" si="1479"/>
        <v>0.00889719829888794-0.201470593010095i</v>
      </c>
      <c r="L2866" t="str">
        <f t="shared" si="1480"/>
        <v>0.0011501020610482-0.0220787373097887i</v>
      </c>
      <c r="M2866" t="str">
        <f t="shared" si="1481"/>
        <v>0.0100473003599361-0.223549330319884i</v>
      </c>
      <c r="N2866" t="str">
        <f t="shared" si="1482"/>
        <v>-6.86688963860681i</v>
      </c>
      <c r="O2866" t="str">
        <f t="shared" si="1483"/>
        <v>0.834426853272524-0.551118704579798i</v>
      </c>
      <c r="P2866" t="str">
        <f t="shared" si="1484"/>
        <v>0.165573146727476+0.551118704579798i</v>
      </c>
      <c r="Q2866" t="str">
        <f t="shared" si="1485"/>
        <v>-0.165573146727476+6.31577093402701i</v>
      </c>
      <c r="R2866" t="str">
        <f t="shared" si="1486"/>
        <v>0.0865139897916719-0.0284838608195891i</v>
      </c>
      <c r="S2866" t="str">
        <f t="shared" si="1487"/>
        <v>0.724035585740545i</v>
      </c>
      <c r="T2866" t="str">
        <f t="shared" si="1488"/>
        <v>0.0206233288526634+0.0626392072735647i</v>
      </c>
      <c r="U2866" t="e">
        <f t="shared" si="1489"/>
        <v>#DIV/0!</v>
      </c>
      <c r="V2866" t="str">
        <f t="shared" si="1490"/>
        <v>1.33333333333333E-06-0.000113844737547851i</v>
      </c>
      <c r="W2866" t="e">
        <f t="shared" si="1491"/>
        <v>#DIV/0!</v>
      </c>
      <c r="X2866" t="e">
        <f t="shared" si="1492"/>
        <v>#DIV/0!</v>
      </c>
      <c r="Y2866" t="str">
        <f t="shared" si="1493"/>
        <v>0.00083+0.93694859300662i</v>
      </c>
      <c r="Z2866" t="e">
        <f t="shared" si="1494"/>
        <v>#DIV/0!</v>
      </c>
      <c r="AA2866" t="e">
        <f t="shared" si="1495"/>
        <v>#DIV/0!</v>
      </c>
      <c r="AB2866" t="str">
        <f t="shared" si="1496"/>
        <v>0.127168333862539+0.386248198841126i</v>
      </c>
      <c r="AC2866" t="str">
        <f t="shared" si="1497"/>
        <v>1.08762322463478-0.0245476442056249i</v>
      </c>
      <c r="AD2866" t="str">
        <f t="shared" si="1498"/>
        <v>0.108852408619699+0.357587315377019i</v>
      </c>
      <c r="AE2866" t="e">
        <f t="shared" si="1499"/>
        <v>#DIV/0!</v>
      </c>
      <c r="AF2866" t="str">
        <f t="shared" si="1500"/>
        <v>-19.3977141155704-0.490782594735976i</v>
      </c>
      <c r="AG2866" t="e">
        <f t="shared" si="1501"/>
        <v>#DIV/0!</v>
      </c>
      <c r="AH2866" t="e">
        <f t="shared" si="1502"/>
        <v>#DIV/0!</v>
      </c>
      <c r="AI2866" t="e">
        <f t="shared" si="1503"/>
        <v>#DIV/0!</v>
      </c>
      <c r="AJ2866" t="e">
        <f t="shared" si="1504"/>
        <v>#DIV/0!</v>
      </c>
      <c r="AK2866"/>
      <c r="AL2866"/>
      <c r="AM2866"/>
      <c r="AN2866"/>
    </row>
    <row r="2867" spans="1:40" x14ac:dyDescent="0.25">
      <c r="A2867"/>
      <c r="B2867">
        <f t="shared" si="1505"/>
        <v>933000</v>
      </c>
      <c r="C2867" s="186" t="str">
        <f t="shared" si="1473"/>
        <v>-1.12994680083269E-07+0.00337823366208473i</v>
      </c>
      <c r="D2867" s="158" t="str">
        <f t="shared" si="1474"/>
        <v>-7.66666753295922+0.0258997914093163i</v>
      </c>
      <c r="E2867" t="str">
        <f t="shared" si="1475"/>
        <v>7.99732467258488-0.146271876805397i</v>
      </c>
      <c r="F2867" t="str">
        <f t="shared" si="1476"/>
        <v>0.999200906380239+0.0000146038200391578i</v>
      </c>
      <c r="G2867">
        <f t="shared" si="1471"/>
        <v>1</v>
      </c>
      <c r="H2867" t="str">
        <f t="shared" si="1477"/>
        <v>11.7310989729555+0.516158842360818i</v>
      </c>
      <c r="I2867" t="str">
        <f t="shared" si="1478"/>
        <v>3663.8824322491i</v>
      </c>
      <c r="J2867" t="str">
        <f t="shared" si="1472"/>
        <v>-18169.7730685322+801.54023193827i</v>
      </c>
      <c r="K2867" t="str">
        <f t="shared" si="1479"/>
        <v>0.00887817121261802-0.201255470117523i</v>
      </c>
      <c r="L2867" t="str">
        <f t="shared" si="1480"/>
        <v>0.00114764465116147-0.0220552009398755i</v>
      </c>
      <c r="M2867" t="str">
        <f t="shared" si="1481"/>
        <v>0.0100258158637795-0.223310671057399i</v>
      </c>
      <c r="N2867" t="str">
        <f t="shared" si="1482"/>
        <v>-6.87425754594437i</v>
      </c>
      <c r="O2867" t="str">
        <f t="shared" si="1483"/>
        <v>0.830343649693962-0.557251669726445i</v>
      </c>
      <c r="P2867" t="str">
        <f t="shared" si="1484"/>
        <v>0.169656350306038+0.557251669726445i</v>
      </c>
      <c r="Q2867" t="str">
        <f t="shared" si="1485"/>
        <v>-0.169656350306038+6.31700587621792i</v>
      </c>
      <c r="R2867" t="str">
        <f t="shared" si="1486"/>
        <v>0.0874301579877934-0.0292052018681014i</v>
      </c>
      <c r="S2867" t="str">
        <f t="shared" si="1487"/>
        <v>0.724812447957006i</v>
      </c>
      <c r="T2867" t="str">
        <f t="shared" si="1488"/>
        <v>0.0211682938590971+0.0633704668364003i</v>
      </c>
      <c r="U2867" t="e">
        <f t="shared" si="1489"/>
        <v>#DIV/0!</v>
      </c>
      <c r="V2867" t="str">
        <f t="shared" si="1490"/>
        <v>1.33333333333333E-06-0.000113722717464734i</v>
      </c>
      <c r="W2867" t="e">
        <f t="shared" si="1491"/>
        <v>#DIV/0!</v>
      </c>
      <c r="X2867" t="e">
        <f t="shared" si="1492"/>
        <v>#DIV/0!</v>
      </c>
      <c r="Y2867" t="str">
        <f t="shared" si="1493"/>
        <v>0.00083+0.937953902655769i</v>
      </c>
      <c r="Z2867" t="e">
        <f t="shared" si="1494"/>
        <v>#DIV/0!</v>
      </c>
      <c r="AA2867" t="e">
        <f t="shared" si="1495"/>
        <v>#DIV/0!</v>
      </c>
      <c r="AB2867" t="str">
        <f t="shared" si="1496"/>
        <v>0.130528717260228+0.390757318629265i</v>
      </c>
      <c r="AC2867" t="str">
        <f t="shared" si="1497"/>
        <v>1.08856893592788-0.0252307945196418i</v>
      </c>
      <c r="AD2867" t="str">
        <f t="shared" si="1498"/>
        <v>0.111528575389278+0.361549241585243i</v>
      </c>
      <c r="AE2867" t="e">
        <f t="shared" si="1499"/>
        <v>#DIV/0!</v>
      </c>
      <c r="AF2867" t="str">
        <f t="shared" si="1500"/>
        <v>-19.3977665059147-0.490259050951502i</v>
      </c>
      <c r="AG2867" t="e">
        <f t="shared" si="1501"/>
        <v>#DIV/0!</v>
      </c>
      <c r="AH2867" t="e">
        <f t="shared" si="1502"/>
        <v>#DIV/0!</v>
      </c>
      <c r="AI2867" t="e">
        <f t="shared" si="1503"/>
        <v>#DIV/0!</v>
      </c>
      <c r="AJ2867" t="e">
        <f t="shared" si="1504"/>
        <v>#DIV/0!</v>
      </c>
      <c r="AK2867"/>
      <c r="AL2867"/>
      <c r="AM2867"/>
      <c r="AN2867"/>
    </row>
    <row r="2868" spans="1:40" x14ac:dyDescent="0.25">
      <c r="A2868"/>
      <c r="B2868">
        <f t="shared" si="1505"/>
        <v>934000</v>
      </c>
      <c r="C2868" s="186" t="str">
        <f t="shared" si="1473"/>
        <v>-1.12752850981985E-07+0.00337461670956381i</v>
      </c>
      <c r="D2868" s="158" t="str">
        <f t="shared" si="1474"/>
        <v>-7.66666753110519+0.0258720614399892i</v>
      </c>
      <c r="E2868" t="str">
        <f t="shared" si="1475"/>
        <v>7.99731893654186-0.146428547639528i</v>
      </c>
      <c r="F2868" t="str">
        <f t="shared" si="1476"/>
        <v>0.999200906952476+0.0000146194621103973i</v>
      </c>
      <c r="G2868">
        <f t="shared" si="1471"/>
        <v>1</v>
      </c>
      <c r="H2868" t="str">
        <f t="shared" si="1477"/>
        <v>11.7311511974682+0.515608681748319i</v>
      </c>
      <c r="I2868" t="str">
        <f t="shared" si="1478"/>
        <v>3667.80942306608i</v>
      </c>
      <c r="J2868" t="str">
        <f t="shared" si="1472"/>
        <v>-18208.7452247788+802.399331865321i</v>
      </c>
      <c r="K2868" t="str">
        <f t="shared" si="1479"/>
        <v>0.00885920505946638-0.201040805264492i</v>
      </c>
      <c r="L2868" t="str">
        <f t="shared" si="1480"/>
        <v>0.00114519510186965-0.0220317145604525i</v>
      </c>
      <c r="M2868" t="str">
        <f t="shared" si="1481"/>
        <v>0.010004400161336-0.223072519824944i</v>
      </c>
      <c r="N2868" t="str">
        <f t="shared" si="1482"/>
        <v>-6.88162545328193i</v>
      </c>
      <c r="O2868" t="str">
        <f t="shared" si="1483"/>
        <v>0.826215370235346-0.563354384013181i</v>
      </c>
      <c r="P2868" t="str">
        <f t="shared" si="1484"/>
        <v>0.173784629764654+0.563354384013181i</v>
      </c>
      <c r="Q2868" t="str">
        <f t="shared" si="1485"/>
        <v>-0.173784629764654+6.31827106926875i</v>
      </c>
      <c r="R2868" t="str">
        <f t="shared" si="1486"/>
        <v>0.0883393821936947-0.0299348753035873i</v>
      </c>
      <c r="S2868" t="str">
        <f t="shared" si="1487"/>
        <v>0.725589310173466i</v>
      </c>
      <c r="T2868" t="str">
        <f t="shared" si="1488"/>
        <v>0.0217204255216586+0.0640981113870731i</v>
      </c>
      <c r="U2868" t="e">
        <f t="shared" si="1489"/>
        <v>#DIV/0!</v>
      </c>
      <c r="V2868" t="str">
        <f t="shared" si="1490"/>
        <v>1.33333333333333E-06-0.000113600958666592i</v>
      </c>
      <c r="W2868" t="e">
        <f t="shared" si="1491"/>
        <v>#DIV/0!</v>
      </c>
      <c r="X2868" t="e">
        <f t="shared" si="1492"/>
        <v>#DIV/0!</v>
      </c>
      <c r="Y2868" t="str">
        <f t="shared" si="1493"/>
        <v>0.00083+0.938959212304917i</v>
      </c>
      <c r="Z2868" t="e">
        <f t="shared" si="1494"/>
        <v>#DIV/0!</v>
      </c>
      <c r="AA2868" t="e">
        <f t="shared" si="1495"/>
        <v>#DIV/0!</v>
      </c>
      <c r="AB2868" t="str">
        <f t="shared" si="1496"/>
        <v>0.133933291958246+0.395244147395576i</v>
      </c>
      <c r="AC2868" t="str">
        <f t="shared" si="1497"/>
        <v>1.08950803015327-0.0259226563136044i</v>
      </c>
      <c r="AD2868" t="str">
        <f t="shared" si="1498"/>
        <v>0.114233939150469+0.365491013850998i</v>
      </c>
      <c r="AE2868" t="e">
        <f t="shared" si="1499"/>
        <v>#DIV/0!</v>
      </c>
      <c r="AF2868" t="str">
        <f t="shared" si="1500"/>
        <v>-19.3978187285734-0.48973662030833i</v>
      </c>
      <c r="AG2868" t="e">
        <f t="shared" si="1501"/>
        <v>#DIV/0!</v>
      </c>
      <c r="AH2868" t="e">
        <f t="shared" si="1502"/>
        <v>#DIV/0!</v>
      </c>
      <c r="AI2868" t="e">
        <f t="shared" si="1503"/>
        <v>#DIV/0!</v>
      </c>
      <c r="AJ2868" t="e">
        <f t="shared" si="1504"/>
        <v>#DIV/0!</v>
      </c>
      <c r="AK2868"/>
      <c r="AL2868"/>
      <c r="AM2868"/>
      <c r="AN2868"/>
    </row>
    <row r="2869" spans="1:40" x14ac:dyDescent="0.25">
      <c r="A2869"/>
      <c r="B2869">
        <f t="shared" si="1505"/>
        <v>935000</v>
      </c>
      <c r="C2869" s="186" t="str">
        <f t="shared" si="1473"/>
        <v>-1.12511797387944E-07+0.0033710074938397i</v>
      </c>
      <c r="D2869" s="158" t="str">
        <f t="shared" si="1474"/>
        <v>-7.66666752925714+0.0258443907861044i</v>
      </c>
      <c r="E2869" t="str">
        <f t="shared" si="1475"/>
        <v>7.99731319436242-0.146585218136289i</v>
      </c>
      <c r="F2869" t="str">
        <f t="shared" si="1476"/>
        <v>0.99920090752531+0.0000146351041480071i</v>
      </c>
      <c r="G2869">
        <f t="shared" si="1471"/>
        <v>1</v>
      </c>
      <c r="H2869" t="str">
        <f t="shared" si="1477"/>
        <v>11.7312032550036+0.515059690054759i</v>
      </c>
      <c r="I2869" t="str">
        <f t="shared" si="1478"/>
        <v>3671.73641388307i</v>
      </c>
      <c r="J2869" t="str">
        <f t="shared" si="1472"/>
        <v>-18247.7591294521+803.258431792371i</v>
      </c>
      <c r="K2869" t="str">
        <f t="shared" si="1479"/>
        <v>0.00884029957968939-0.200826596992468i</v>
      </c>
      <c r="L2869" t="str">
        <f t="shared" si="1480"/>
        <v>0.00114275337971332-0.0220082780128595i</v>
      </c>
      <c r="M2869" t="str">
        <f t="shared" si="1481"/>
        <v>0.00998305295940271-0.222834875005328i</v>
      </c>
      <c r="N2869" t="str">
        <f t="shared" si="1482"/>
        <v>-6.88899336061949i</v>
      </c>
      <c r="O2869" t="str">
        <f t="shared" si="1483"/>
        <v>0.822042239003681-0.5694265161492i</v>
      </c>
      <c r="P2869" t="str">
        <f t="shared" si="1484"/>
        <v>0.177957760996319+0.5694265161492i</v>
      </c>
      <c r="Q2869" t="str">
        <f t="shared" si="1485"/>
        <v>-0.177957760996319+6.31956684447029i</v>
      </c>
      <c r="R2869" t="str">
        <f t="shared" si="1486"/>
        <v>0.0892415670461622-0.0306728285697727i</v>
      </c>
      <c r="S2869" t="str">
        <f t="shared" si="1487"/>
        <v>0.726366172389925i</v>
      </c>
      <c r="T2869" t="str">
        <f t="shared" si="1488"/>
        <v>0.0222797050845981+0.0648220554733997i</v>
      </c>
      <c r="U2869" t="e">
        <f t="shared" si="1489"/>
        <v>#DIV/0!</v>
      </c>
      <c r="V2869" t="str">
        <f t="shared" si="1490"/>
        <v>1.33333333333333E-06-0.000113479460315077i</v>
      </c>
      <c r="W2869" t="e">
        <f t="shared" si="1491"/>
        <v>#DIV/0!</v>
      </c>
      <c r="X2869" t="e">
        <f t="shared" si="1492"/>
        <v>#DIV/0!</v>
      </c>
      <c r="Y2869" t="str">
        <f t="shared" si="1493"/>
        <v>0.00083+0.939964521954066i</v>
      </c>
      <c r="Z2869" t="e">
        <f t="shared" si="1494"/>
        <v>#DIV/0!</v>
      </c>
      <c r="AA2869" t="e">
        <f t="shared" si="1495"/>
        <v>#DIV/0!</v>
      </c>
      <c r="AB2869" t="str">
        <f t="shared" si="1496"/>
        <v>0.137381942304197+0.399708158221641i</v>
      </c>
      <c r="AC2869" t="str">
        <f t="shared" si="1497"/>
        <v>1.09044040868162-0.026623180229513i</v>
      </c>
      <c r="AD2869" t="str">
        <f t="shared" si="1498"/>
        <v>0.116968344091241+0.369412417515374i</v>
      </c>
      <c r="AE2869" t="e">
        <f t="shared" si="1499"/>
        <v>#DIV/0!</v>
      </c>
      <c r="AF2869" t="str">
        <f t="shared" si="1500"/>
        <v>-19.3978707842607-0.489215299268655i</v>
      </c>
      <c r="AG2869" t="e">
        <f t="shared" si="1501"/>
        <v>#DIV/0!</v>
      </c>
      <c r="AH2869" t="e">
        <f t="shared" si="1502"/>
        <v>#DIV/0!</v>
      </c>
      <c r="AI2869" t="e">
        <f t="shared" si="1503"/>
        <v>#DIV/0!</v>
      </c>
      <c r="AJ2869" t="e">
        <f t="shared" si="1504"/>
        <v>#DIV/0!</v>
      </c>
      <c r="AK2869"/>
      <c r="AL2869"/>
      <c r="AM2869"/>
      <c r="AN2869"/>
    </row>
    <row r="2870" spans="1:40" x14ac:dyDescent="0.25">
      <c r="A2870"/>
      <c r="B2870">
        <f t="shared" si="1505"/>
        <v>936000</v>
      </c>
      <c r="C2870" s="186" t="str">
        <f t="shared" si="1473"/>
        <v>-1.12271515988784E-07+0.00336740599011498i</v>
      </c>
      <c r="D2870" s="158" t="str">
        <f t="shared" si="1474"/>
        <v>-7.66666752741499+0.0258167792575482i</v>
      </c>
      <c r="E2870" t="str">
        <f t="shared" si="1475"/>
        <v>7.99730744604659-0.146741888295319i</v>
      </c>
      <c r="F2870" t="str">
        <f t="shared" si="1476"/>
        <v>0.999200908098773+0.0000146507461519521i</v>
      </c>
      <c r="G2870">
        <f t="shared" si="1471"/>
        <v>1</v>
      </c>
      <c r="H2870" t="str">
        <f t="shared" si="1477"/>
        <v>11.7312551462724+0.514511863567168i</v>
      </c>
      <c r="I2870" t="str">
        <f t="shared" si="1478"/>
        <v>3675.66340470006i</v>
      </c>
      <c r="J2870" t="str">
        <f t="shared" si="1472"/>
        <v>-18286.8147825519+804.117531719423i</v>
      </c>
      <c r="K2870" t="str">
        <f t="shared" si="1479"/>
        <v>0.00882145451492532-0.200612843849092i</v>
      </c>
      <c r="L2870" t="str">
        <f t="shared" si="1480"/>
        <v>0.00114031945141081-0.0219848911391057i</v>
      </c>
      <c r="M2870" t="str">
        <f t="shared" si="1481"/>
        <v>0.00996177396633613-0.222597734988198i</v>
      </c>
      <c r="N2870" t="str">
        <f t="shared" si="1482"/>
        <v>-6.89636126795705i</v>
      </c>
      <c r="O2870" t="str">
        <f t="shared" si="1483"/>
        <v>0.817824482540789-0.575467736503873i</v>
      </c>
      <c r="P2870" t="str">
        <f t="shared" si="1484"/>
        <v>0.182175517459211+0.575467736503873i</v>
      </c>
      <c r="Q2870" t="str">
        <f t="shared" si="1485"/>
        <v>-0.182175517459211+6.32089353145318i</v>
      </c>
      <c r="R2870" t="str">
        <f t="shared" si="1486"/>
        <v>0.0901366175030546-0.0314190076777318i</v>
      </c>
      <c r="S2870" t="str">
        <f t="shared" si="1487"/>
        <v>0.727143034606386i</v>
      </c>
      <c r="T2870" t="str">
        <f t="shared" si="1488"/>
        <v>0.0228461125871072+0.0655422135803262i</v>
      </c>
      <c r="U2870" t="e">
        <f t="shared" si="1489"/>
        <v>#DIV/0!</v>
      </c>
      <c r="V2870" t="str">
        <f t="shared" si="1490"/>
        <v>1.33333333333333E-06-0.000113358221575424i</v>
      </c>
      <c r="W2870" t="e">
        <f t="shared" si="1491"/>
        <v>#DIV/0!</v>
      </c>
      <c r="X2870" t="e">
        <f t="shared" si="1492"/>
        <v>#DIV/0!</v>
      </c>
      <c r="Y2870" t="str">
        <f t="shared" si="1493"/>
        <v>0.00083+0.940969831603215i</v>
      </c>
      <c r="Z2870" t="e">
        <f t="shared" si="1494"/>
        <v>#DIV/0!</v>
      </c>
      <c r="AA2870" t="e">
        <f t="shared" si="1495"/>
        <v>#DIV/0!</v>
      </c>
      <c r="AB2870" t="str">
        <f t="shared" si="1496"/>
        <v>0.140874545215003+0.40414882380137i</v>
      </c>
      <c r="AC2870" t="str">
        <f t="shared" si="1497"/>
        <v>1.09136597315337-0.0273323154508823i</v>
      </c>
      <c r="AD2870" t="str">
        <f t="shared" si="1498"/>
        <v>0.119731632847604+0.373313239171838i</v>
      </c>
      <c r="AE2870" t="e">
        <f t="shared" si="1499"/>
        <v>#DIV/0!</v>
      </c>
      <c r="AF2870" t="str">
        <f t="shared" si="1500"/>
        <v>-19.3979226736874-0.48869508430962i</v>
      </c>
      <c r="AG2870" t="e">
        <f t="shared" si="1501"/>
        <v>#DIV/0!</v>
      </c>
      <c r="AH2870" t="e">
        <f t="shared" si="1502"/>
        <v>#DIV/0!</v>
      </c>
      <c r="AI2870" t="e">
        <f t="shared" si="1503"/>
        <v>#DIV/0!</v>
      </c>
      <c r="AJ2870" t="e">
        <f t="shared" si="1504"/>
        <v>#DIV/0!</v>
      </c>
      <c r="AK2870"/>
      <c r="AL2870"/>
      <c r="AM2870"/>
      <c r="AN2870"/>
    </row>
    <row r="2871" spans="1:40" x14ac:dyDescent="0.25">
      <c r="A2871"/>
      <c r="B2871">
        <f t="shared" si="1505"/>
        <v>937000</v>
      </c>
      <c r="C2871" s="186" t="str">
        <f t="shared" si="1473"/>
        <v>-1.12032003489807E-07+0.00336381217369807i</v>
      </c>
      <c r="D2871" s="158" t="str">
        <f t="shared" si="1474"/>
        <v>-7.66666752557867+0.0257892266650185i</v>
      </c>
      <c r="E2871" t="str">
        <f t="shared" si="1475"/>
        <v>7.99730169159439-0.146898558116259i</v>
      </c>
      <c r="F2871" t="str">
        <f t="shared" si="1476"/>
        <v>0.999200908672835+0.0000146663881221956i</v>
      </c>
      <c r="G2871">
        <f t="shared" si="1471"/>
        <v>1</v>
      </c>
      <c r="H2871" t="str">
        <f t="shared" si="1477"/>
        <v>11.731306871981+0.513965198588232i</v>
      </c>
      <c r="I2871" t="str">
        <f t="shared" si="1478"/>
        <v>3679.59039551705i</v>
      </c>
      <c r="J2871" t="str">
        <f t="shared" si="1472"/>
        <v>-18325.9121840783+804.976631646473i</v>
      </c>
      <c r="K2871" t="str">
        <f t="shared" si="1479"/>
        <v>0.00880266960818498-0.20039954438814i</v>
      </c>
      <c r="L2871" t="str">
        <f t="shared" si="1480"/>
        <v>0.00113789328385693-0.0219615537818649i</v>
      </c>
      <c r="M2871" t="str">
        <f t="shared" si="1481"/>
        <v>0.00994056289204191-0.222361098170005i</v>
      </c>
      <c r="N2871" t="str">
        <f t="shared" si="1482"/>
        <v>-6.90372917529461i</v>
      </c>
      <c r="O2871" t="str">
        <f t="shared" si="1483"/>
        <v>0.813562329811009-0.58147771712464i</v>
      </c>
      <c r="P2871" t="str">
        <f t="shared" si="1484"/>
        <v>0.186437670188991+0.58147771712464i</v>
      </c>
      <c r="Q2871" t="str">
        <f t="shared" si="1485"/>
        <v>-0.186437670188991+6.32225145816997i</v>
      </c>
      <c r="R2871" t="str">
        <f t="shared" si="1486"/>
        <v>0.0910244388684609-0.0321733572047394i</v>
      </c>
      <c r="S2871" t="str">
        <f t="shared" si="1487"/>
        <v>0.727919896822845i</v>
      </c>
      <c r="T2871" t="str">
        <f t="shared" si="1488"/>
        <v>0.0234196268569184+0.0662585001494874i</v>
      </c>
      <c r="U2871" t="e">
        <f t="shared" si="1489"/>
        <v>#DIV/0!</v>
      </c>
      <c r="V2871" t="str">
        <f t="shared" si="1490"/>
        <v>1.33333333333333E-06-0.000113237241616432i</v>
      </c>
      <c r="W2871" t="e">
        <f t="shared" si="1491"/>
        <v>#DIV/0!</v>
      </c>
      <c r="X2871" t="e">
        <f t="shared" si="1492"/>
        <v>#DIV/0!</v>
      </c>
      <c r="Y2871" t="str">
        <f t="shared" si="1493"/>
        <v>0.00083+0.941975141252364i</v>
      </c>
      <c r="Z2871" t="e">
        <f t="shared" si="1494"/>
        <v>#DIV/0!</v>
      </c>
      <c r="AA2871" t="e">
        <f t="shared" si="1495"/>
        <v>#DIV/0!</v>
      </c>
      <c r="AB2871" t="str">
        <f t="shared" si="1496"/>
        <v>0.144410970137445+0.408565616561603i</v>
      </c>
      <c r="AC2871" t="str">
        <f t="shared" si="1497"/>
        <v>1.0922846255041-0.0280500097006016i</v>
      </c>
      <c r="AD2871" t="str">
        <f t="shared" si="1498"/>
        <v>0.122523646514196+0.377193266676931i</v>
      </c>
      <c r="AE2871" t="e">
        <f t="shared" si="1499"/>
        <v>#DIV/0!</v>
      </c>
      <c r="AF2871" t="str">
        <f t="shared" si="1500"/>
        <v>-19.3979743975597-0.488175971923213i</v>
      </c>
      <c r="AG2871" t="e">
        <f t="shared" si="1501"/>
        <v>#DIV/0!</v>
      </c>
      <c r="AH2871" t="e">
        <f t="shared" si="1502"/>
        <v>#DIV/0!</v>
      </c>
      <c r="AI2871" t="e">
        <f t="shared" si="1503"/>
        <v>#DIV/0!</v>
      </c>
      <c r="AJ2871" t="e">
        <f t="shared" si="1504"/>
        <v>#DIV/0!</v>
      </c>
      <c r="AK2871"/>
      <c r="AL2871"/>
      <c r="AM2871"/>
      <c r="AN2871"/>
    </row>
    <row r="2872" spans="1:40" x14ac:dyDescent="0.25">
      <c r="A2872"/>
      <c r="B2872">
        <f t="shared" si="1505"/>
        <v>938000</v>
      </c>
      <c r="C2872" s="186" t="str">
        <f t="shared" si="1473"/>
        <v>-1.11793256613871E-07+0.00336022602000271i</v>
      </c>
      <c r="D2872" s="158" t="str">
        <f t="shared" si="1474"/>
        <v>-7.66666752374833+0.0257617328200208i</v>
      </c>
      <c r="E2872" t="str">
        <f t="shared" si="1475"/>
        <v>7.99729593100585-0.147055227598748i</v>
      </c>
      <c r="F2872" t="str">
        <f t="shared" si="1476"/>
        <v>0.999200909247515+0.0000146820300587022i</v>
      </c>
      <c r="G2872">
        <f t="shared" si="1471"/>
        <v>1</v>
      </c>
      <c r="H2872" t="str">
        <f t="shared" si="1477"/>
        <v>11.7313584328329+0.513419691436261i</v>
      </c>
      <c r="I2872" t="str">
        <f t="shared" si="1478"/>
        <v>3683.51738633403i</v>
      </c>
      <c r="J2872" t="str">
        <f t="shared" si="1472"/>
        <v>-18365.0513340314+805.835731573524i</v>
      </c>
      <c r="K2872" t="str">
        <f t="shared" si="1479"/>
        <v>0.00878394460384343-0.200186697169501i</v>
      </c>
      <c r="L2872" t="str">
        <f t="shared" si="1480"/>
        <v>0.00113547484412195-0.0219382657844734i</v>
      </c>
      <c r="M2872" t="str">
        <f t="shared" si="1481"/>
        <v>0.00991941944796538-0.222124962953974i</v>
      </c>
      <c r="N2872" t="str">
        <f t="shared" si="1482"/>
        <v>-6.91109708263217i</v>
      </c>
      <c r="O2872" t="str">
        <f t="shared" si="1483"/>
        <v>0.809256012188767-0.587456131754818i</v>
      </c>
      <c r="P2872" t="str">
        <f t="shared" si="1484"/>
        <v>0.190743987811233+0.587456131754818i</v>
      </c>
      <c r="Q2872" t="str">
        <f t="shared" si="1485"/>
        <v>-0.190743987811233+6.32364095087735i</v>
      </c>
      <c r="R2872" t="str">
        <f t="shared" si="1486"/>
        <v>0.0919049368180126-0.0329358202936148i</v>
      </c>
      <c r="S2872" t="str">
        <f t="shared" si="1487"/>
        <v>0.728696759039304i</v>
      </c>
      <c r="T2872" t="str">
        <f t="shared" si="1488"/>
        <v>0.024000225504258+0.0669708295989978i</v>
      </c>
      <c r="U2872" t="e">
        <f t="shared" si="1489"/>
        <v>#DIV/0!</v>
      </c>
      <c r="V2872" t="str">
        <f t="shared" si="1490"/>
        <v>1.33333333333333E-06-0.000113116519610444i</v>
      </c>
      <c r="W2872" t="e">
        <f t="shared" si="1491"/>
        <v>#DIV/0!</v>
      </c>
      <c r="X2872" t="e">
        <f t="shared" si="1492"/>
        <v>#DIV/0!</v>
      </c>
      <c r="Y2872" t="str">
        <f t="shared" si="1493"/>
        <v>0.00083+0.942980450901512i</v>
      </c>
      <c r="Z2872" t="e">
        <f t="shared" si="1494"/>
        <v>#DIV/0!</v>
      </c>
      <c r="AA2872" t="e">
        <f t="shared" si="1495"/>
        <v>#DIV/0!</v>
      </c>
      <c r="AB2872" t="str">
        <f t="shared" si="1496"/>
        <v>0.147991079010872+0.412958008784149i</v>
      </c>
      <c r="AC2872" t="str">
        <f t="shared" si="1497"/>
        <v>1.09319626798999-0.028776209239282i</v>
      </c>
      <c r="AD2872" t="str">
        <f t="shared" si="1498"/>
        <v>0.125344224654932+0.381052289160915i</v>
      </c>
      <c r="AE2872" t="e">
        <f t="shared" si="1499"/>
        <v>#DIV/0!</v>
      </c>
      <c r="AF2872" t="str">
        <f t="shared" si="1500"/>
        <v>-19.3980259565812-0.48765795861624i</v>
      </c>
      <c r="AG2872" t="e">
        <f t="shared" si="1501"/>
        <v>#DIV/0!</v>
      </c>
      <c r="AH2872" t="e">
        <f t="shared" si="1502"/>
        <v>#DIV/0!</v>
      </c>
      <c r="AI2872" t="e">
        <f t="shared" si="1503"/>
        <v>#DIV/0!</v>
      </c>
      <c r="AJ2872" t="e">
        <f t="shared" si="1504"/>
        <v>#DIV/0!</v>
      </c>
      <c r="AK2872"/>
      <c r="AL2872"/>
      <c r="AM2872"/>
      <c r="AN2872"/>
    </row>
    <row r="2873" spans="1:40" x14ac:dyDescent="0.25">
      <c r="A2873"/>
      <c r="B2873">
        <f t="shared" si="1505"/>
        <v>939000</v>
      </c>
      <c r="C2873" s="186" t="str">
        <f t="shared" si="1473"/>
        <v>-1.11555272101273E-07+0.00335664750454736i</v>
      </c>
      <c r="D2873" s="158" t="str">
        <f t="shared" si="1474"/>
        <v>-7.66666752192374+0.0257342975348631i</v>
      </c>
      <c r="E2873" t="str">
        <f t="shared" si="1475"/>
        <v>7.99729016428098-0.147211896742426i</v>
      </c>
      <c r="F2873" t="str">
        <f t="shared" si="1476"/>
        <v>0.999200909822804+0.0000146976719614357i</v>
      </c>
      <c r="G2873">
        <f t="shared" si="1471"/>
        <v>1</v>
      </c>
      <c r="H2873" t="str">
        <f t="shared" si="1477"/>
        <v>11.7314098295271+0.512875338445029i</v>
      </c>
      <c r="I2873" t="str">
        <f t="shared" si="1478"/>
        <v>3687.44437715102i</v>
      </c>
      <c r="J2873" t="str">
        <f t="shared" si="1472"/>
        <v>-18404.2322324111+806.694831500574i</v>
      </c>
      <c r="K2873" t="str">
        <f t="shared" si="1479"/>
        <v>0.00876527924763141-0.199974300759143i</v>
      </c>
      <c r="L2873" t="str">
        <f t="shared" si="1480"/>
        <v>0.00113306409945048-0.0219150269909254i</v>
      </c>
      <c r="M2873" t="str">
        <f t="shared" si="1481"/>
        <v>0.00989834334708189-0.221889327750068i</v>
      </c>
      <c r="N2873" t="str">
        <f t="shared" si="1482"/>
        <v>-6.91846498996973i</v>
      </c>
      <c r="O2873" t="str">
        <f t="shared" si="1483"/>
        <v>0.804905763446015-0.59340265585131i</v>
      </c>
      <c r="P2873" t="str">
        <f t="shared" si="1484"/>
        <v>0.195094236553985+0.59340265585131i</v>
      </c>
      <c r="Q2873" t="str">
        <f t="shared" si="1485"/>
        <v>-0.195094236553985+6.32506233411842i</v>
      </c>
      <c r="R2873" t="str">
        <f t="shared" si="1486"/>
        <v>0.0927780174243372-0.033706338652565i</v>
      </c>
      <c r="S2873" t="str">
        <f t="shared" si="1487"/>
        <v>0.729473621255765i</v>
      </c>
      <c r="T2873" t="str">
        <f t="shared" si="1488"/>
        <v>0.0245878849161597+0.0676791163434617i</v>
      </c>
      <c r="U2873" t="e">
        <f t="shared" si="1489"/>
        <v>#DIV/0!</v>
      </c>
      <c r="V2873" t="str">
        <f t="shared" si="1490"/>
        <v>1.33333333333333E-06-0.00011299605473333i</v>
      </c>
      <c r="W2873" t="e">
        <f t="shared" si="1491"/>
        <v>#DIV/0!</v>
      </c>
      <c r="X2873" t="e">
        <f t="shared" si="1492"/>
        <v>#DIV/0!</v>
      </c>
      <c r="Y2873" t="str">
        <f t="shared" si="1493"/>
        <v>0.00083+0.943985760550661i</v>
      </c>
      <c r="Z2873" t="e">
        <f t="shared" si="1494"/>
        <v>#DIV/0!</v>
      </c>
      <c r="AA2873" t="e">
        <f t="shared" si="1495"/>
        <v>#DIV/0!</v>
      </c>
      <c r="AB2873" t="str">
        <f t="shared" si="1496"/>
        <v>0.151614726232137+0.417325472729174i</v>
      </c>
      <c r="AC2873" t="str">
        <f t="shared" si="1497"/>
        <v>1.09410080321358-0.0295108588641029i</v>
      </c>
      <c r="AD2873" t="str">
        <f t="shared" si="1498"/>
        <v>0.128193205313707+0.38489009703827i</v>
      </c>
      <c r="AE2873" t="e">
        <f t="shared" si="1499"/>
        <v>#DIV/0!</v>
      </c>
      <c r="AF2873" t="str">
        <f t="shared" si="1500"/>
        <v>-19.3980773514508-0.487141040910166i</v>
      </c>
      <c r="AG2873" t="e">
        <f t="shared" si="1501"/>
        <v>#DIV/0!</v>
      </c>
      <c r="AH2873" t="e">
        <f t="shared" si="1502"/>
        <v>#DIV/0!</v>
      </c>
      <c r="AI2873" t="e">
        <f t="shared" si="1503"/>
        <v>#DIV/0!</v>
      </c>
      <c r="AJ2873" t="e">
        <f t="shared" si="1504"/>
        <v>#DIV/0!</v>
      </c>
      <c r="AK2873"/>
      <c r="AL2873"/>
      <c r="AM2873"/>
      <c r="AN2873"/>
    </row>
    <row r="2874" spans="1:40" x14ac:dyDescent="0.25">
      <c r="A2874"/>
      <c r="B2874">
        <f t="shared" si="1505"/>
        <v>940000</v>
      </c>
      <c r="C2874" s="186" t="str">
        <f t="shared" si="1473"/>
        <v>-1.1131804670964E-07+0.00335307660295465i</v>
      </c>
      <c r="D2874" s="158" t="str">
        <f t="shared" si="1474"/>
        <v>-7.66666752010505+0.0257069206226523i</v>
      </c>
      <c r="E2874" t="str">
        <f t="shared" si="1475"/>
        <v>7.99728439141983-0.147368565546931i</v>
      </c>
      <c r="F2874" t="str">
        <f t="shared" si="1476"/>
        <v>0.999200910398712+0.0000147133138303604i</v>
      </c>
      <c r="G2874">
        <f t="shared" si="1471"/>
        <v>1</v>
      </c>
      <c r="H2874" t="str">
        <f t="shared" si="1477"/>
        <v>11.7314610627593+0.512332135963779i</v>
      </c>
      <c r="I2874" t="str">
        <f t="shared" si="1478"/>
        <v>3691.37136796801i</v>
      </c>
      <c r="J2874" t="str">
        <f t="shared" si="1472"/>
        <v>-18443.4548792174+807.553931427625i</v>
      </c>
      <c r="K2874" t="str">
        <f t="shared" si="1479"/>
        <v>0.00874667328662646-0.199762353729076i</v>
      </c>
      <c r="L2874" t="str">
        <f t="shared" si="1480"/>
        <v>0.00113066101726028-0.0218918372458701i</v>
      </c>
      <c r="M2874" t="str">
        <f t="shared" si="1481"/>
        <v>0.00987733430388674-0.221654190974946i</v>
      </c>
      <c r="N2874" t="str">
        <f t="shared" si="1482"/>
        <v>-6.9258328973073i</v>
      </c>
      <c r="O2874" t="str">
        <f t="shared" si="1483"/>
        <v>0.800511819739537-0.599316966602227i</v>
      </c>
      <c r="P2874" t="str">
        <f t="shared" si="1484"/>
        <v>0.199488180260463+0.599316966602227i</v>
      </c>
      <c r="Q2874" t="str">
        <f t="shared" si="1485"/>
        <v>-0.199488180260463+6.32651593070507i</v>
      </c>
      <c r="R2874" t="str">
        <f t="shared" si="1486"/>
        <v>0.0936435871826451-0.0344848525555324i</v>
      </c>
      <c r="S2874" t="str">
        <f t="shared" si="1487"/>
        <v>0.730250483472225i</v>
      </c>
      <c r="T2874" t="str">
        <f t="shared" si="1488"/>
        <v>0.0251825802511459+0.0683832748142i</v>
      </c>
      <c r="U2874" t="e">
        <f t="shared" si="1489"/>
        <v>#DIV/0!</v>
      </c>
      <c r="V2874" t="str">
        <f t="shared" si="1490"/>
        <v>1.33333333333333E-06-0.000112875846164465i</v>
      </c>
      <c r="W2874" t="e">
        <f t="shared" si="1491"/>
        <v>#DIV/0!</v>
      </c>
      <c r="X2874" t="e">
        <f t="shared" si="1492"/>
        <v>#DIV/0!</v>
      </c>
      <c r="Y2874" t="str">
        <f t="shared" si="1493"/>
        <v>0.00083+0.94499107019981i</v>
      </c>
      <c r="Z2874" t="e">
        <f t="shared" si="1494"/>
        <v>#DIV/0!</v>
      </c>
      <c r="AA2874" t="e">
        <f t="shared" si="1495"/>
        <v>#DIV/0!</v>
      </c>
      <c r="AB2874" t="str">
        <f t="shared" si="1496"/>
        <v>0.1552817586228+0.42166748075992i</v>
      </c>
      <c r="AC2874" t="str">
        <f t="shared" si="1497"/>
        <v>1.0949981341495-0.0302539019081601i</v>
      </c>
      <c r="AD2874" t="str">
        <f t="shared" si="1498"/>
        <v>0.131070425025183+0.388706482018152i</v>
      </c>
      <c r="AE2874" t="e">
        <f t="shared" si="1499"/>
        <v>#DIV/0!</v>
      </c>
      <c r="AF2874" t="str">
        <f t="shared" si="1500"/>
        <v>-19.3981285828643-0.486625215341127i</v>
      </c>
      <c r="AG2874" t="e">
        <f t="shared" si="1501"/>
        <v>#DIV/0!</v>
      </c>
      <c r="AH2874" t="e">
        <f t="shared" si="1502"/>
        <v>#DIV/0!</v>
      </c>
      <c r="AI2874" t="e">
        <f t="shared" si="1503"/>
        <v>#DIV/0!</v>
      </c>
      <c r="AJ2874" t="e">
        <f t="shared" si="1504"/>
        <v>#DIV/0!</v>
      </c>
      <c r="AK2874"/>
      <c r="AL2874"/>
      <c r="AM2874"/>
      <c r="AN2874"/>
    </row>
    <row r="2875" spans="1:40" x14ac:dyDescent="0.25">
      <c r="A2875"/>
      <c r="B2875">
        <f t="shared" si="1505"/>
        <v>941000</v>
      </c>
      <c r="C2875" s="186" t="str">
        <f t="shared" si="1473"/>
        <v>-1.11081577213817E-07+0.00334951329095086i</v>
      </c>
      <c r="D2875" s="158" t="str">
        <f t="shared" si="1474"/>
        <v>-7.66666751829212+0.0256796018972899i</v>
      </c>
      <c r="E2875" t="str">
        <f t="shared" si="1475"/>
        <v>7.99727861242242-0.147525234011905i</v>
      </c>
      <c r="F2875" t="str">
        <f t="shared" si="1476"/>
        <v>0.999200910975227+0.0000147289556654403i</v>
      </c>
      <c r="G2875">
        <f t="shared" si="1471"/>
        <v>1</v>
      </c>
      <c r="H2875" t="str">
        <f t="shared" si="1477"/>
        <v>11.7315121332214+0.511790080357067i</v>
      </c>
      <c r="I2875" t="str">
        <f t="shared" si="1478"/>
        <v>3695.29835878499i</v>
      </c>
      <c r="J2875" t="str">
        <f t="shared" si="1472"/>
        <v>-18482.7192744503+808.413031354676i</v>
      </c>
      <c r="K2875" t="str">
        <f t="shared" si="1479"/>
        <v>0.00872812646924439-0.199550854657323i</v>
      </c>
      <c r="L2875" t="str">
        <f t="shared" si="1480"/>
        <v>0.00112826556514126-0.0218686963946083i</v>
      </c>
      <c r="M2875" t="str">
        <f t="shared" si="1481"/>
        <v>0.00985639203438565-0.221419551051931i</v>
      </c>
      <c r="N2875" t="str">
        <f t="shared" si="1482"/>
        <v>-6.93320080464486i</v>
      </c>
      <c r="O2875" t="str">
        <f t="shared" si="1483"/>
        <v>0.796074419598151-0.605198742944388i</v>
      </c>
      <c r="P2875" t="str">
        <f t="shared" si="1484"/>
        <v>0.203925580401849+0.605198742944388i</v>
      </c>
      <c r="Q2875" t="str">
        <f t="shared" si="1485"/>
        <v>-0.203925580401849+6.32800206170047i</v>
      </c>
      <c r="R2875" t="str">
        <f t="shared" si="1486"/>
        <v>0.0945015530364324-0.0352713008430503i</v>
      </c>
      <c r="S2875" t="str">
        <f t="shared" si="1487"/>
        <v>0.731027345688684i</v>
      </c>
      <c r="T2875" t="str">
        <f t="shared" si="1488"/>
        <v>0.0257842854342821+0.0690832194796816i</v>
      </c>
      <c r="U2875" t="e">
        <f t="shared" si="1489"/>
        <v>#DIV/0!</v>
      </c>
      <c r="V2875" t="str">
        <f t="shared" si="1490"/>
        <v>1.33333333333333E-06-0.000112755893086713i</v>
      </c>
      <c r="W2875" t="e">
        <f t="shared" si="1491"/>
        <v>#DIV/0!</v>
      </c>
      <c r="X2875" t="e">
        <f t="shared" si="1492"/>
        <v>#DIV/0!</v>
      </c>
      <c r="Y2875" t="str">
        <f t="shared" si="1493"/>
        <v>0.00083+0.945996379848959i</v>
      </c>
      <c r="Z2875" t="e">
        <f t="shared" si="1494"/>
        <v>#DIV/0!</v>
      </c>
      <c r="AA2875" t="e">
        <f t="shared" si="1495"/>
        <v>#DIV/0!</v>
      </c>
      <c r="AB2875" t="str">
        <f t="shared" si="1496"/>
        <v>0.158992015398636+0.425983505468694i</v>
      </c>
      <c r="AC2875" t="str">
        <f t="shared" si="1497"/>
        <v>1.09588816417051-0.0310052802403264i</v>
      </c>
      <c r="AD2875" t="str">
        <f t="shared" si="1498"/>
        <v>0.133975718825608+0.392501237114699i</v>
      </c>
      <c r="AE2875" t="e">
        <f t="shared" si="1499"/>
        <v>#DIV/0!</v>
      </c>
      <c r="AF2875" t="str">
        <f t="shared" si="1500"/>
        <v>-19.3981796515135-0.486110478459777i</v>
      </c>
      <c r="AG2875" t="e">
        <f t="shared" si="1501"/>
        <v>#DIV/0!</v>
      </c>
      <c r="AH2875" t="e">
        <f t="shared" si="1502"/>
        <v>#DIV/0!</v>
      </c>
      <c r="AI2875" t="e">
        <f t="shared" si="1503"/>
        <v>#DIV/0!</v>
      </c>
      <c r="AJ2875" t="e">
        <f t="shared" si="1504"/>
        <v>#DIV/0!</v>
      </c>
      <c r="AK2875"/>
      <c r="AL2875"/>
      <c r="AM2875"/>
      <c r="AN2875"/>
    </row>
    <row r="2876" spans="1:40" x14ac:dyDescent="0.25">
      <c r="A2876"/>
      <c r="B2876">
        <f t="shared" si="1505"/>
        <v>942000</v>
      </c>
      <c r="C2876" s="186" t="str">
        <f t="shared" si="1473"/>
        <v>-1.10845860405761E-07+0.0033459575443653i</v>
      </c>
      <c r="D2876" s="158" t="str">
        <f t="shared" si="1474"/>
        <v>-7.66666751648493+0.0256523411734673i</v>
      </c>
      <c r="E2876" t="str">
        <f t="shared" si="1475"/>
        <v>7.99727282728878-0.147681902136986i</v>
      </c>
      <c r="F2876" t="str">
        <f t="shared" si="1476"/>
        <v>0.999200911552352+0.0000147445974666392i</v>
      </c>
      <c r="G2876">
        <f t="shared" si="1471"/>
        <v>1</v>
      </c>
      <c r="H2876" t="str">
        <f t="shared" si="1477"/>
        <v>11.7315630416016+0.511249168004732i</v>
      </c>
      <c r="I2876" t="str">
        <f t="shared" si="1478"/>
        <v>3699.22534960198i</v>
      </c>
      <c r="J2876" t="str">
        <f t="shared" si="1472"/>
        <v>-18522.0254181099+809.272131281726i</v>
      </c>
      <c r="K2876" t="str">
        <f t="shared" si="1479"/>
        <v>0.00870963854523085-0.199339802127891i</v>
      </c>
      <c r="L2876" t="str">
        <f t="shared" si="1480"/>
        <v>0.00112587771085438-0.0218456042830889i</v>
      </c>
      <c r="M2876" t="str">
        <f t="shared" si="1481"/>
        <v>0.00983551625608523-0.22118540641098i</v>
      </c>
      <c r="N2876" t="str">
        <f t="shared" si="1482"/>
        <v>-6.94056871198242i</v>
      </c>
      <c r="O2876" t="str">
        <f t="shared" si="1483"/>
        <v>0.791593803909725-0.611047665580789i</v>
      </c>
      <c r="P2876" t="str">
        <f t="shared" si="1484"/>
        <v>0.208406196090275+0.611047665580789i</v>
      </c>
      <c r="Q2876" t="str">
        <f t="shared" si="1485"/>
        <v>-0.208406196090275+6.32952104640163i</v>
      </c>
      <c r="R2876" t="str">
        <f t="shared" si="1486"/>
        <v>0.0953518224033039-0.0360656209236243i</v>
      </c>
      <c r="S2876" t="str">
        <f t="shared" si="1487"/>
        <v>0.731804207905143i</v>
      </c>
      <c r="T2876" t="str">
        <f t="shared" si="1488"/>
        <v>0.02639297315262+0.0697788648661617i</v>
      </c>
      <c r="U2876" t="e">
        <f t="shared" si="1489"/>
        <v>#DIV/0!</v>
      </c>
      <c r="V2876" t="str">
        <f t="shared" si="1490"/>
        <v>1.33333333333333E-06-0.000112636194686409i</v>
      </c>
      <c r="W2876" t="e">
        <f t="shared" si="1491"/>
        <v>#DIV/0!</v>
      </c>
      <c r="X2876" t="e">
        <f t="shared" si="1492"/>
        <v>#DIV/0!</v>
      </c>
      <c r="Y2876" t="str">
        <f t="shared" si="1493"/>
        <v>0.00083+0.947001689498107i</v>
      </c>
      <c r="Z2876" t="e">
        <f t="shared" si="1494"/>
        <v>#DIV/0!</v>
      </c>
      <c r="AA2876" t="e">
        <f t="shared" si="1495"/>
        <v>#DIV/0!</v>
      </c>
      <c r="AB2876" t="str">
        <f t="shared" si="1496"/>
        <v>0.162745328141531+0.430273019804126i</v>
      </c>
      <c r="AC2876" t="str">
        <f t="shared" si="1497"/>
        <v>1.09677079707359-0.0317649342656345i</v>
      </c>
      <c r="AD2876" t="str">
        <f t="shared" si="1498"/>
        <v>0.136908920263736+0.396274156657292i</v>
      </c>
      <c r="AE2876" t="e">
        <f t="shared" si="1499"/>
        <v>#DIV/0!</v>
      </c>
      <c r="AF2876" t="str">
        <f t="shared" si="1500"/>
        <v>-19.3982305580865-0.485596826831265i</v>
      </c>
      <c r="AG2876" t="e">
        <f t="shared" si="1501"/>
        <v>#DIV/0!</v>
      </c>
      <c r="AH2876" t="e">
        <f t="shared" si="1502"/>
        <v>#DIV/0!</v>
      </c>
      <c r="AI2876" t="e">
        <f t="shared" si="1503"/>
        <v>#DIV/0!</v>
      </c>
      <c r="AJ2876" t="e">
        <f t="shared" si="1504"/>
        <v>#DIV/0!</v>
      </c>
      <c r="AK2876"/>
      <c r="AL2876"/>
      <c r="AM2876"/>
      <c r="AN2876"/>
    </row>
    <row r="2877" spans="1:40" x14ac:dyDescent="0.25">
      <c r="A2877"/>
      <c r="B2877">
        <f t="shared" si="1505"/>
        <v>943000</v>
      </c>
      <c r="C2877" s="186" t="str">
        <f t="shared" si="1473"/>
        <v>-1.10610893094427E-07+0.00334240933912984i</v>
      </c>
      <c r="D2877" s="158" t="str">
        <f t="shared" si="1474"/>
        <v>-7.66666751468349+0.0256251382666621i</v>
      </c>
      <c r="E2877" t="str">
        <f t="shared" si="1475"/>
        <v>7.99726703601892-0.147838569921814i</v>
      </c>
      <c r="F2877" t="str">
        <f t="shared" si="1476"/>
        <v>0.999200912130095+0.0000147602392339216i</v>
      </c>
      <c r="G2877">
        <f t="shared" si="1471"/>
        <v>1</v>
      </c>
      <c r="H2877" t="str">
        <f t="shared" si="1477"/>
        <v>11.7316137885846+0.510709395301791i</v>
      </c>
      <c r="I2877" t="str">
        <f t="shared" si="1478"/>
        <v>3703.15234041897i</v>
      </c>
      <c r="J2877" t="str">
        <f t="shared" si="1472"/>
        <v>-18561.373310196+810.131231208777i</v>
      </c>
      <c r="K2877" t="str">
        <f t="shared" si="1479"/>
        <v>0.00869120926565317-0.199129194730735i</v>
      </c>
      <c r="L2877" t="str">
        <f t="shared" si="1480"/>
        <v>0.00112349742233047-0.0218225607579053i</v>
      </c>
      <c r="M2877" t="str">
        <f t="shared" si="1481"/>
        <v>0.00981470668798364-0.22095175548864i</v>
      </c>
      <c r="N2877" t="str">
        <f t="shared" si="1482"/>
        <v>-6.94793661931998i</v>
      </c>
      <c r="O2877" t="str">
        <f t="shared" si="1483"/>
        <v>0.787070215908125-0.61686341699791i</v>
      </c>
      <c r="P2877" t="str">
        <f t="shared" si="1484"/>
        <v>0.212929784091875+0.61686341699791i</v>
      </c>
      <c r="Q2877" t="str">
        <f t="shared" si="1485"/>
        <v>-0.212929784091875+6.33107320232207i</v>
      </c>
      <c r="R2877" t="str">
        <f t="shared" si="1486"/>
        <v>0.0961943032008843-0.0368677487756259i</v>
      </c>
      <c r="S2877" t="str">
        <f t="shared" si="1487"/>
        <v>0.732581070121604i</v>
      </c>
      <c r="T2877" t="str">
        <f t="shared" si="1488"/>
        <v>0.0270086148510225+0.0704701255785059i</v>
      </c>
      <c r="U2877" t="e">
        <f t="shared" si="1489"/>
        <v>#DIV/0!</v>
      </c>
      <c r="V2877" t="str">
        <f t="shared" si="1490"/>
        <v>1.33333333333333E-06-0.000112516750153337i</v>
      </c>
      <c r="W2877" t="e">
        <f t="shared" si="1491"/>
        <v>#DIV/0!</v>
      </c>
      <c r="X2877" t="e">
        <f t="shared" si="1492"/>
        <v>#DIV/0!</v>
      </c>
      <c r="Y2877" t="str">
        <f t="shared" si="1493"/>
        <v>0.00083+0.948006999147256i</v>
      </c>
      <c r="Z2877" t="e">
        <f t="shared" si="1494"/>
        <v>#DIV/0!</v>
      </c>
      <c r="AA2877" t="e">
        <f t="shared" si="1495"/>
        <v>#DIV/0!</v>
      </c>
      <c r="AB2877" t="str">
        <f t="shared" si="1496"/>
        <v>0.166541520773742+0.434535497199578i</v>
      </c>
      <c r="AC2877" t="str">
        <f t="shared" si="1497"/>
        <v>1.09764593710614-0.0325328029261751i</v>
      </c>
      <c r="AD2877" t="str">
        <f t="shared" si="1498"/>
        <v>0.139869861411776+0.400025036300699i</v>
      </c>
      <c r="AE2877" t="e">
        <f t="shared" si="1499"/>
        <v>#DIV/0!</v>
      </c>
      <c r="AF2877" t="str">
        <f t="shared" si="1500"/>
        <v>-19.3982813032681-0.485084257035129i</v>
      </c>
      <c r="AG2877" t="e">
        <f t="shared" si="1501"/>
        <v>#DIV/0!</v>
      </c>
      <c r="AH2877" t="e">
        <f t="shared" si="1502"/>
        <v>#DIV/0!</v>
      </c>
      <c r="AI2877" t="e">
        <f t="shared" si="1503"/>
        <v>#DIV/0!</v>
      </c>
      <c r="AJ2877" t="e">
        <f t="shared" si="1504"/>
        <v>#DIV/0!</v>
      </c>
      <c r="AK2877"/>
      <c r="AL2877"/>
      <c r="AM2877"/>
      <c r="AN2877"/>
    </row>
    <row r="2878" spans="1:40" x14ac:dyDescent="0.25">
      <c r="A2878"/>
      <c r="B2878">
        <f t="shared" si="1505"/>
        <v>944000</v>
      </c>
      <c r="C2878" s="186" t="str">
        <f t="shared" si="1473"/>
        <v>-1.10376672105666E-07+0.00333886865127834i</v>
      </c>
      <c r="D2878" s="158" t="str">
        <f t="shared" si="1474"/>
        <v>-7.66666751288781+0.025597992993134i</v>
      </c>
      <c r="E2878" t="str">
        <f t="shared" si="1475"/>
        <v>7.99726123861288-0.147995237366028i</v>
      </c>
      <c r="F2878" t="str">
        <f t="shared" si="1476"/>
        <v>0.999200912708446+0.0000147758809672513i</v>
      </c>
      <c r="G2878">
        <f t="shared" si="1471"/>
        <v>1</v>
      </c>
      <c r="H2878" t="str">
        <f t="shared" si="1477"/>
        <v>11.7316643748515+0.510170758658382i</v>
      </c>
      <c r="I2878" t="str">
        <f t="shared" si="1478"/>
        <v>3707.07933123596i</v>
      </c>
      <c r="J2878" t="str">
        <f t="shared" si="1472"/>
        <v>-18600.7629507088+810.990331135827i</v>
      </c>
      <c r="K2878" t="str">
        <f t="shared" si="1479"/>
        <v>0.00867283838289136-0.198919031061731i</v>
      </c>
      <c r="L2878" t="str">
        <f t="shared" si="1480"/>
        <v>0.0011211246676693-0.0217995656662924i</v>
      </c>
      <c r="M2878" t="str">
        <f t="shared" si="1481"/>
        <v>0.00979396305056066-0.220718596728023i</v>
      </c>
      <c r="N2878" t="str">
        <f t="shared" si="1482"/>
        <v>-6.95530452665754i</v>
      </c>
      <c r="O2878" t="str">
        <f t="shared" si="1483"/>
        <v>0.782503901160003-0.622645681482958i</v>
      </c>
      <c r="P2878" t="str">
        <f t="shared" si="1484"/>
        <v>0.217496098839997+0.622645681482958i</v>
      </c>
      <c r="Q2878" t="str">
        <f t="shared" si="1485"/>
        <v>-0.217496098839997+6.33265884517458i</v>
      </c>
      <c r="R2878" t="str">
        <f t="shared" si="1486"/>
        <v>0.097028903872821-0.0376776189497192i</v>
      </c>
      <c r="S2878" t="str">
        <f t="shared" si="1487"/>
        <v>0.733357932338063i</v>
      </c>
      <c r="T2878" t="str">
        <f t="shared" si="1488"/>
        <v>0.0276311807283875+0.0711569163212007i</v>
      </c>
      <c r="U2878" t="e">
        <f t="shared" si="1489"/>
        <v>#DIV/0!</v>
      </c>
      <c r="V2878" t="str">
        <f t="shared" si="1490"/>
        <v>1.33333333333333E-06-0.000112397558680717i</v>
      </c>
      <c r="W2878" t="e">
        <f t="shared" si="1491"/>
        <v>#DIV/0!</v>
      </c>
      <c r="X2878" t="e">
        <f t="shared" si="1492"/>
        <v>#DIV/0!</v>
      </c>
      <c r="Y2878" t="str">
        <f t="shared" si="1493"/>
        <v>0.00083+0.949012308796405i</v>
      </c>
      <c r="Z2878" t="e">
        <f t="shared" si="1494"/>
        <v>#DIV/0!</v>
      </c>
      <c r="AA2878" t="e">
        <f t="shared" si="1495"/>
        <v>#DIV/0!</v>
      </c>
      <c r="AB2878" t="str">
        <f t="shared" si="1496"/>
        <v>0.17038040953461+0.438770411702696i</v>
      </c>
      <c r="AC2878" t="str">
        <f t="shared" si="1497"/>
        <v>1.09851348899232-0.0333088237025295i</v>
      </c>
      <c r="AD2878" t="str">
        <f t="shared" si="1498"/>
        <v>0.142858372876413+0.403753673035113i</v>
      </c>
      <c r="AE2878" t="e">
        <f t="shared" si="1499"/>
        <v>#DIV/0!</v>
      </c>
      <c r="AF2878" t="str">
        <f t="shared" si="1500"/>
        <v>-19.3983318877393-0.484572765665248i</v>
      </c>
      <c r="AG2878" t="e">
        <f t="shared" si="1501"/>
        <v>#DIV/0!</v>
      </c>
      <c r="AH2878" t="e">
        <f t="shared" si="1502"/>
        <v>#DIV/0!</v>
      </c>
      <c r="AI2878" t="e">
        <f t="shared" si="1503"/>
        <v>#DIV/0!</v>
      </c>
      <c r="AJ2878" t="e">
        <f t="shared" si="1504"/>
        <v>#DIV/0!</v>
      </c>
      <c r="AK2878"/>
      <c r="AL2878"/>
      <c r="AM2878"/>
      <c r="AN2878"/>
    </row>
    <row r="2879" spans="1:40" x14ac:dyDescent="0.25">
      <c r="A2879"/>
      <c r="B2879">
        <f t="shared" si="1505"/>
        <v>945000</v>
      </c>
      <c r="C2879" s="186" t="str">
        <f t="shared" si="1473"/>
        <v>-1.10143194282111E-07+0.00333533545694607i</v>
      </c>
      <c r="D2879" s="158" t="str">
        <f t="shared" si="1474"/>
        <v>-7.66666751109779+0.0255709051699199i</v>
      </c>
      <c r="E2879" t="str">
        <f t="shared" si="1475"/>
        <v>7.99725543507069-0.148151904469269i</v>
      </c>
      <c r="F2879" t="str">
        <f t="shared" si="1476"/>
        <v>0.999200913287406+0.0000147915226665923i</v>
      </c>
      <c r="G2879">
        <f t="shared" si="1471"/>
        <v>1</v>
      </c>
      <c r="H2879" t="str">
        <f t="shared" si="1477"/>
        <v>11.7317148010796+0.509633254499646i</v>
      </c>
      <c r="I2879" t="str">
        <f t="shared" si="1478"/>
        <v>3711.00632205294i</v>
      </c>
      <c r="J2879" t="str">
        <f t="shared" si="1472"/>
        <v>-18640.1943396482+811.849431062879i</v>
      </c>
      <c r="K2879" t="str">
        <f t="shared" si="1479"/>
        <v>0.0086545256506305-0.19870930972264i</v>
      </c>
      <c r="L2879" t="str">
        <f t="shared" si="1480"/>
        <v>0.00111875941513839-0.021776618856123i</v>
      </c>
      <c r="M2879" t="str">
        <f t="shared" si="1481"/>
        <v>0.00977328506576889-0.220485928578763i</v>
      </c>
      <c r="N2879" t="str">
        <f t="shared" si="1482"/>
        <v>-6.9626724339951i</v>
      </c>
      <c r="O2879" t="str">
        <f t="shared" si="1483"/>
        <v>0.777895107551466-0.628394145141004i</v>
      </c>
      <c r="P2879" t="str">
        <f t="shared" si="1484"/>
        <v>0.222104892448534+0.628394145141004i</v>
      </c>
      <c r="Q2879" t="str">
        <f t="shared" si="1485"/>
        <v>-0.222104892448534+6.3342782888541i</v>
      </c>
      <c r="R2879" t="str">
        <f t="shared" si="1486"/>
        <v>0.0978555334148611-0.0384951645718185i</v>
      </c>
      <c r="S2879" t="str">
        <f t="shared" si="1487"/>
        <v>0.734134794554523i</v>
      </c>
      <c r="T2879" t="str">
        <f t="shared" si="1488"/>
        <v>0.0282606397342745+0.0718391519195423i</v>
      </c>
      <c r="U2879" t="e">
        <f t="shared" si="1489"/>
        <v>#DIV/0!</v>
      </c>
      <c r="V2879" t="str">
        <f t="shared" si="1490"/>
        <v>1.33333333333333E-06-0.000112278619465182i</v>
      </c>
      <c r="W2879" t="e">
        <f t="shared" si="1491"/>
        <v>#DIV/0!</v>
      </c>
      <c r="X2879" t="e">
        <f t="shared" si="1492"/>
        <v>#DIV/0!</v>
      </c>
      <c r="Y2879" t="str">
        <f t="shared" si="1493"/>
        <v>0.00083+0.950017618445553i</v>
      </c>
      <c r="Z2879" t="e">
        <f t="shared" si="1494"/>
        <v>#DIV/0!</v>
      </c>
      <c r="AA2879" t="e">
        <f t="shared" si="1495"/>
        <v>#DIV/0!</v>
      </c>
      <c r="AB2879" t="str">
        <f t="shared" si="1496"/>
        <v>0.17426180295976+0.442977238106068i</v>
      </c>
      <c r="AC2879" t="str">
        <f t="shared" si="1497"/>
        <v>1.09937335795947-0.0340929326157345i</v>
      </c>
      <c r="AD2879" t="str">
        <f t="shared" si="1498"/>
        <v>0.145874283809891+0.407459865196116i</v>
      </c>
      <c r="AE2879" t="e">
        <f t="shared" si="1499"/>
        <v>#DIV/0!</v>
      </c>
      <c r="AF2879" t="str">
        <f t="shared" si="1500"/>
        <v>-19.3983823121774-0.484062349329726i</v>
      </c>
      <c r="AG2879" t="e">
        <f t="shared" si="1501"/>
        <v>#DIV/0!</v>
      </c>
      <c r="AH2879" t="e">
        <f t="shared" si="1502"/>
        <v>#DIV/0!</v>
      </c>
      <c r="AI2879" t="e">
        <f t="shared" si="1503"/>
        <v>#DIV/0!</v>
      </c>
      <c r="AJ2879" t="e">
        <f t="shared" si="1504"/>
        <v>#DIV/0!</v>
      </c>
      <c r="AK2879"/>
      <c r="AL2879"/>
      <c r="AM2879"/>
      <c r="AN2879"/>
    </row>
    <row r="2880" spans="1:40" x14ac:dyDescent="0.25">
      <c r="A2880"/>
      <c r="B2880">
        <f t="shared" si="1505"/>
        <v>946000</v>
      </c>
      <c r="C2880" s="186" t="str">
        <f t="shared" si="1473"/>
        <v>-1.09910456483076E-07+0.00333180973236924i</v>
      </c>
      <c r="D2880" s="158" t="str">
        <f t="shared" si="1474"/>
        <v>-7.66666750931353+0.0255438746148309i</v>
      </c>
      <c r="E2880" t="str">
        <f t="shared" si="1475"/>
        <v>7.99724962539236-0.148308571231176i</v>
      </c>
      <c r="F2880" t="str">
        <f t="shared" si="1476"/>
        <v>0.999200913866985+0.0000148071643319091i</v>
      </c>
      <c r="G2880">
        <f t="shared" si="1471"/>
        <v>1</v>
      </c>
      <c r="H2880" t="str">
        <f t="shared" si="1477"/>
        <v>11.731765067943+0.509096879265702i</v>
      </c>
      <c r="I2880" t="str">
        <f t="shared" si="1478"/>
        <v>3714.93331286993i</v>
      </c>
      <c r="J2880" t="str">
        <f t="shared" si="1472"/>
        <v>-18679.6674770142+812.708530989929i</v>
      </c>
      <c r="K2880" t="str">
        <f t="shared" si="1479"/>
        <v>0.00863627082385213-0.198500029321085i</v>
      </c>
      <c r="L2880" t="str">
        <f t="shared" si="1480"/>
        <v>0.00111640163317204-0.0217537201759048i</v>
      </c>
      <c r="M2880" t="str">
        <f t="shared" si="1481"/>
        <v>0.00975267245702417-0.22025374949699i</v>
      </c>
      <c r="N2880" t="str">
        <f t="shared" si="1482"/>
        <v>-6.97004034133266i</v>
      </c>
      <c r="O2880" t="str">
        <f t="shared" si="1483"/>
        <v>0.773244085274623-0.634108495912026i</v>
      </c>
      <c r="P2880" t="str">
        <f t="shared" si="1484"/>
        <v>0.226755914725377+0.634108495912026i</v>
      </c>
      <c r="Q2880" t="str">
        <f t="shared" si="1485"/>
        <v>-0.226755914725377+6.33593184542063i</v>
      </c>
      <c r="R2880" t="str">
        <f t="shared" si="1486"/>
        <v>0.098674101400992-0.0393203173465835i</v>
      </c>
      <c r="S2880" t="str">
        <f t="shared" si="1487"/>
        <v>0.734911656770984i</v>
      </c>
      <c r="T2880" t="str">
        <f t="shared" si="1488"/>
        <v>0.0288969595659385+0.0725167473409911i</v>
      </c>
      <c r="U2880" t="e">
        <f t="shared" si="1489"/>
        <v>#DIV/0!</v>
      </c>
      <c r="V2880" t="str">
        <f t="shared" si="1490"/>
        <v>1.33333333333333E-06-0.000112159931706762i</v>
      </c>
      <c r="W2880" t="e">
        <f t="shared" si="1491"/>
        <v>#DIV/0!</v>
      </c>
      <c r="X2880" t="e">
        <f t="shared" si="1492"/>
        <v>#DIV/0!</v>
      </c>
      <c r="Y2880" t="str">
        <f t="shared" si="1493"/>
        <v>0.00083+0.951022928094702i</v>
      </c>
      <c r="Z2880" t="e">
        <f t="shared" si="1494"/>
        <v>#DIV/0!</v>
      </c>
      <c r="AA2880" t="e">
        <f t="shared" si="1495"/>
        <v>#DIV/0!</v>
      </c>
      <c r="AB2880" t="str">
        <f t="shared" si="1496"/>
        <v>0.178185501862808+0.447155452078901i</v>
      </c>
      <c r="AC2880" t="str">
        <f t="shared" si="1497"/>
        <v>1.10022544976466-0.0348850642297883i</v>
      </c>
      <c r="AD2880" t="str">
        <f t="shared" si="1498"/>
        <v>0.14891742192114+0.411143412474519i</v>
      </c>
      <c r="AE2880" t="e">
        <f t="shared" si="1499"/>
        <v>#DIV/0!</v>
      </c>
      <c r="AF2880" t="str">
        <f t="shared" si="1500"/>
        <v>-19.3984325772565-0.483553004650871i</v>
      </c>
      <c r="AG2880" t="e">
        <f t="shared" si="1501"/>
        <v>#DIV/0!</v>
      </c>
      <c r="AH2880" t="e">
        <f t="shared" si="1502"/>
        <v>#DIV/0!</v>
      </c>
      <c r="AI2880" t="e">
        <f t="shared" si="1503"/>
        <v>#DIV/0!</v>
      </c>
      <c r="AJ2880" t="e">
        <f t="shared" si="1504"/>
        <v>#DIV/0!</v>
      </c>
      <c r="AK2880"/>
      <c r="AL2880"/>
      <c r="AM2880"/>
      <c r="AN2880"/>
    </row>
    <row r="2881" spans="1:40" x14ac:dyDescent="0.25">
      <c r="A2881"/>
      <c r="B2881">
        <f t="shared" si="1505"/>
        <v>947000</v>
      </c>
      <c r="C2881" s="186" t="str">
        <f t="shared" si="1473"/>
        <v>-1.09678455584449E-07+0.00332829145388442i</v>
      </c>
      <c r="D2881" s="158" t="str">
        <f t="shared" si="1474"/>
        <v>-7.66666750753486+0.0255169011464472i</v>
      </c>
      <c r="E2881" t="str">
        <f t="shared" si="1475"/>
        <v>7.99724380957793-0.148465237651388i</v>
      </c>
      <c r="F2881" t="str">
        <f t="shared" si="1476"/>
        <v>0.999200914447172+0.0000148228059631654i</v>
      </c>
      <c r="G2881">
        <f t="shared" si="1471"/>
        <v>1</v>
      </c>
      <c r="H2881" t="str">
        <f t="shared" si="1477"/>
        <v>11.7318151761118+0.508561629411511i</v>
      </c>
      <c r="I2881" t="str">
        <f t="shared" si="1478"/>
        <v>3718.86030368692i</v>
      </c>
      <c r="J2881" t="str">
        <f t="shared" si="1472"/>
        <v>-18719.1823628068+813.56763091698i</v>
      </c>
      <c r="K2881" t="str">
        <f t="shared" si="1479"/>
        <v>0.00861807365882615-0.198291188470514i</v>
      </c>
      <c r="L2881" t="str">
        <f t="shared" si="1480"/>
        <v>0.00111405129037025-0.0217308694747767i</v>
      </c>
      <c r="M2881" t="str">
        <f t="shared" si="1481"/>
        <v>0.0097321249491964-0.220022057945291i</v>
      </c>
      <c r="N2881" t="str">
        <f t="shared" si="1482"/>
        <v>-6.97740824867022i</v>
      </c>
      <c r="O2881" t="str">
        <f t="shared" si="1483"/>
        <v>0.768551086813999-0.639788423587846i</v>
      </c>
      <c r="P2881" t="str">
        <f t="shared" si="1484"/>
        <v>0.231448913186001+0.639788423587846i</v>
      </c>
      <c r="Q2881" t="str">
        <f t="shared" si="1485"/>
        <v>-0.231448913186001+6.33761982508237i</v>
      </c>
      <c r="R2881" t="str">
        <f t="shared" si="1486"/>
        <v>0.0994845180096304-0.0401530075614556i</v>
      </c>
      <c r="S2881" t="str">
        <f t="shared" si="1487"/>
        <v>0.735688518987443i</v>
      </c>
      <c r="T2881" t="str">
        <f t="shared" si="1488"/>
        <v>0.0295401066657789+0.0731896177166846i</v>
      </c>
      <c r="U2881" t="e">
        <f t="shared" si="1489"/>
        <v>#DIV/0!</v>
      </c>
      <c r="V2881" t="str">
        <f t="shared" si="1490"/>
        <v>1.33333333333333E-06-0.000112041494608867i</v>
      </c>
      <c r="W2881" t="e">
        <f t="shared" si="1491"/>
        <v>#DIV/0!</v>
      </c>
      <c r="X2881" t="e">
        <f t="shared" si="1492"/>
        <v>#DIV/0!</v>
      </c>
      <c r="Y2881" t="str">
        <f t="shared" si="1493"/>
        <v>0.00083+0.952028237743851i</v>
      </c>
      <c r="Z2881" t="e">
        <f t="shared" si="1494"/>
        <v>#DIV/0!</v>
      </c>
      <c r="AA2881" t="e">
        <f t="shared" si="1495"/>
        <v>#DIV/0!</v>
      </c>
      <c r="AB2881" t="str">
        <f t="shared" si="1496"/>
        <v>0.182151299319637+0.451304530299673i</v>
      </c>
      <c r="AC2881" t="str">
        <f t="shared" si="1497"/>
        <v>1.1010696707212-0.0356851516547004i</v>
      </c>
      <c r="AD2881" t="str">
        <f t="shared" si="1498"/>
        <v>0.151987613486988+0.414804115926139i</v>
      </c>
      <c r="AE2881" t="e">
        <f t="shared" si="1499"/>
        <v>#DIV/0!</v>
      </c>
      <c r="AF2881" t="str">
        <f t="shared" si="1500"/>
        <v>-19.3984826836467-0.483044728265064i</v>
      </c>
      <c r="AG2881" t="e">
        <f t="shared" si="1501"/>
        <v>#DIV/0!</v>
      </c>
      <c r="AH2881" t="e">
        <f t="shared" si="1502"/>
        <v>#DIV/0!</v>
      </c>
      <c r="AI2881" t="e">
        <f t="shared" si="1503"/>
        <v>#DIV/0!</v>
      </c>
      <c r="AJ2881" t="e">
        <f t="shared" si="1504"/>
        <v>#DIV/0!</v>
      </c>
      <c r="AK2881"/>
      <c r="AL2881"/>
      <c r="AM2881"/>
      <c r="AN2881"/>
    </row>
    <row r="2882" spans="1:40" x14ac:dyDescent="0.25">
      <c r="A2882"/>
      <c r="B2882">
        <f t="shared" si="1505"/>
        <v>948000</v>
      </c>
      <c r="C2882" s="186" t="str">
        <f t="shared" si="1473"/>
        <v>-1.09447188478587E-07+0.00332478059792802i</v>
      </c>
      <c r="D2882" s="158" t="str">
        <f t="shared" si="1474"/>
        <v>-7.66666750576179+0.0254899845841148i</v>
      </c>
      <c r="E2882" t="str">
        <f t="shared" si="1475"/>
        <v>7.99723798762743-0.148621903729545i</v>
      </c>
      <c r="F2882" t="str">
        <f t="shared" si="1476"/>
        <v>0.999200915027978+0.0000148384475603255i</v>
      </c>
      <c r="G2882">
        <f t="shared" si="1471"/>
        <v>1</v>
      </c>
      <c r="H2882" t="str">
        <f t="shared" si="1477"/>
        <v>11.7318651262528+0.508027501406842i</v>
      </c>
      <c r="I2882" t="str">
        <f t="shared" si="1478"/>
        <v>3722.78729450391i</v>
      </c>
      <c r="J2882" t="str">
        <f t="shared" si="1472"/>
        <v>-18758.738997026+814.42673084403i</v>
      </c>
      <c r="K2882" t="str">
        <f t="shared" si="1479"/>
        <v>0.00859993391310267-0.198082785790169i</v>
      </c>
      <c r="L2882" t="str">
        <f t="shared" si="1480"/>
        <v>0.00111170835549765-0.0217080666025056i</v>
      </c>
      <c r="M2882" t="str">
        <f t="shared" si="1481"/>
        <v>0.00971164226860032-0.219790852392675i</v>
      </c>
      <c r="N2882" t="str">
        <f t="shared" si="1482"/>
        <v>-6.98477615600778i</v>
      </c>
      <c r="O2882" t="str">
        <f t="shared" si="1483"/>
        <v>0.76381636693283-0.645433619828974i</v>
      </c>
      <c r="P2882" t="str">
        <f t="shared" si="1484"/>
        <v>0.23618363306717+0.645433619828974i</v>
      </c>
      <c r="Q2882" t="str">
        <f t="shared" si="1485"/>
        <v>-0.23618363306717+6.33934253617881i</v>
      </c>
      <c r="R2882" t="str">
        <f t="shared" si="1486"/>
        <v>0.100286694049853-0.0409931640912407i</v>
      </c>
      <c r="S2882" t="str">
        <f t="shared" si="1487"/>
        <v>0.736465381203902i</v>
      </c>
      <c r="T2882" t="str">
        <f t="shared" si="1488"/>
        <v>0.0301900462192097+0.0738576783631041i</v>
      </c>
      <c r="U2882" t="e">
        <f t="shared" si="1489"/>
        <v>#DIV/0!</v>
      </c>
      <c r="V2882" t="str">
        <f t="shared" si="1490"/>
        <v>1.33333333333333E-06-0.000111923307378267i</v>
      </c>
      <c r="W2882" t="e">
        <f t="shared" si="1491"/>
        <v>#DIV/0!</v>
      </c>
      <c r="X2882" t="e">
        <f t="shared" si="1492"/>
        <v>#DIV/0!</v>
      </c>
      <c r="Y2882" t="str">
        <f t="shared" si="1493"/>
        <v>0.00083+0.953033547393i</v>
      </c>
      <c r="Z2882" t="e">
        <f t="shared" si="1494"/>
        <v>#DIV/0!</v>
      </c>
      <c r="AA2882" t="e">
        <f t="shared" si="1495"/>
        <v>#DIV/0!</v>
      </c>
      <c r="AB2882" t="str">
        <f t="shared" si="1496"/>
        <v>0.186158980655256+0.455423950589736i</v>
      </c>
      <c r="AC2882" t="str">
        <f t="shared" si="1497"/>
        <v>1.10190592772537-0.03649312655009i</v>
      </c>
      <c r="AD2882" t="str">
        <f t="shared" si="1498"/>
        <v>0.155084683363393+0.418441777981444i</v>
      </c>
      <c r="AE2882" t="e">
        <f t="shared" si="1499"/>
        <v>#DIV/0!</v>
      </c>
      <c r="AF2882" t="str">
        <f t="shared" si="1500"/>
        <v>-19.3985326320146-0.482537516822727i</v>
      </c>
      <c r="AG2882" t="e">
        <f t="shared" si="1501"/>
        <v>#DIV/0!</v>
      </c>
      <c r="AH2882" t="e">
        <f t="shared" si="1502"/>
        <v>#DIV/0!</v>
      </c>
      <c r="AI2882" t="e">
        <f t="shared" si="1503"/>
        <v>#DIV/0!</v>
      </c>
      <c r="AJ2882" t="e">
        <f t="shared" si="1504"/>
        <v>#DIV/0!</v>
      </c>
      <c r="AK2882"/>
      <c r="AL2882"/>
      <c r="AM2882"/>
      <c r="AN2882"/>
    </row>
    <row r="2883" spans="1:40" x14ac:dyDescent="0.25">
      <c r="A2883"/>
      <c r="B2883">
        <f t="shared" si="1505"/>
        <v>949000</v>
      </c>
      <c r="C2883" s="186" t="str">
        <f t="shared" si="1473"/>
        <v>-1.09216652074208E-07+0.00332127714103578i</v>
      </c>
      <c r="D2883" s="158" t="str">
        <f t="shared" si="1474"/>
        <v>-7.66666750399432+0.025463124747941i</v>
      </c>
      <c r="E2883" t="str">
        <f t="shared" si="1475"/>
        <v>7.99723215954088-0.148778569465287i</v>
      </c>
      <c r="F2883" t="str">
        <f t="shared" si="1476"/>
        <v>0.999200915609392+0.0000148540891233533i</v>
      </c>
      <c r="G2883">
        <f t="shared" si="1471"/>
        <v>1</v>
      </c>
      <c r="H2883" t="str">
        <f t="shared" si="1477"/>
        <v>11.7319149190295+0.507494491736186i</v>
      </c>
      <c r="I2883" t="str">
        <f t="shared" si="1478"/>
        <v>3726.71428532089i</v>
      </c>
      <c r="J2883" t="str">
        <f t="shared" si="1472"/>
        <v>-18798.3373796719+815.285830771081i</v>
      </c>
      <c r="K2883" t="str">
        <f t="shared" si="1479"/>
        <v>0.00858185134550393-0.197874819905059i</v>
      </c>
      <c r="L2883" t="str">
        <f t="shared" si="1480"/>
        <v>0.00110937279748253-0.0216853114094836i</v>
      </c>
      <c r="M2883" t="str">
        <f t="shared" si="1481"/>
        <v>0.00969122414298646-0.219560131314543i</v>
      </c>
      <c r="N2883" t="str">
        <f t="shared" si="1482"/>
        <v>-6.99214406334534i</v>
      </c>
      <c r="O2883" t="str">
        <f t="shared" si="1483"/>
        <v>0.759040182659235-0.651043778181341i</v>
      </c>
      <c r="P2883" t="str">
        <f t="shared" si="1484"/>
        <v>0.240959817340765+0.651043778181341i</v>
      </c>
      <c r="Q2883" t="str">
        <f t="shared" si="1485"/>
        <v>-0.240959817340765+6.341100285164i</v>
      </c>
      <c r="R2883" t="str">
        <f t="shared" si="1486"/>
        <v>0.101080540987652-0.0418407144032407i</v>
      </c>
      <c r="S2883" t="str">
        <f t="shared" si="1487"/>
        <v>0.737242243420363i</v>
      </c>
      <c r="T2883" t="str">
        <f t="shared" si="1488"/>
        <v>0.0308467421529559+0.0745208448038805i</v>
      </c>
      <c r="U2883" t="e">
        <f t="shared" si="1489"/>
        <v>#DIV/0!</v>
      </c>
      <c r="V2883" t="str">
        <f t="shared" si="1490"/>
        <v>1.33333333333333E-06-0.000111805369225076i</v>
      </c>
      <c r="W2883" t="e">
        <f t="shared" si="1491"/>
        <v>#DIV/0!</v>
      </c>
      <c r="X2883" t="e">
        <f t="shared" si="1492"/>
        <v>#DIV/0!</v>
      </c>
      <c r="Y2883" t="str">
        <f t="shared" si="1493"/>
        <v>0.00083+0.954038857042148i</v>
      </c>
      <c r="Z2883" t="e">
        <f t="shared" si="1494"/>
        <v>#DIV/0!</v>
      </c>
      <c r="AA2883" t="e">
        <f t="shared" si="1495"/>
        <v>#DIV/0!</v>
      </c>
      <c r="AB2883" t="str">
        <f t="shared" si="1496"/>
        <v>0.190208323433302+0.459513192047775i</v>
      </c>
      <c r="AC2883" t="str">
        <f t="shared" si="1497"/>
        <v>1.10273412828303-0.0373089191293407i</v>
      </c>
      <c r="AD2883" t="str">
        <f t="shared" si="1498"/>
        <v>0.158208454996768+0.422056202455151i</v>
      </c>
      <c r="AE2883" t="e">
        <f t="shared" si="1499"/>
        <v>#DIV/0!</v>
      </c>
      <c r="AF2883" t="str">
        <f t="shared" si="1500"/>
        <v>-19.3985824230238-0.482031366988245i</v>
      </c>
      <c r="AG2883" t="e">
        <f t="shared" si="1501"/>
        <v>#DIV/0!</v>
      </c>
      <c r="AH2883" t="e">
        <f t="shared" si="1502"/>
        <v>#DIV/0!</v>
      </c>
      <c r="AI2883" t="e">
        <f t="shared" si="1503"/>
        <v>#DIV/0!</v>
      </c>
      <c r="AJ2883" t="e">
        <f t="shared" si="1504"/>
        <v>#DIV/0!</v>
      </c>
      <c r="AK2883"/>
      <c r="AL2883"/>
      <c r="AM2883"/>
      <c r="AN2883"/>
    </row>
    <row r="2884" spans="1:40" x14ac:dyDescent="0.25">
      <c r="A2884"/>
      <c r="B2884">
        <f t="shared" si="1505"/>
        <v>950000</v>
      </c>
      <c r="C2884" s="186" t="str">
        <f t="shared" si="1473"/>
        <v>-1.08986843296297E-07+0.00331778105984224i</v>
      </c>
      <c r="D2884" s="158" t="str">
        <f t="shared" si="1474"/>
        <v>-7.66666750223244+0.0254363214587905i</v>
      </c>
      <c r="E2884" t="str">
        <f t="shared" si="1475"/>
        <v>7.99722632531831-0.148935234858254i</v>
      </c>
      <c r="F2884" t="str">
        <f t="shared" si="1476"/>
        <v>0.999200916191414+0.0000148697306522129i</v>
      </c>
      <c r="G2884">
        <f t="shared" si="1471"/>
        <v>1</v>
      </c>
      <c r="H2884" t="str">
        <f t="shared" si="1477"/>
        <v>11.7319645551017+0.506962596898667i</v>
      </c>
      <c r="I2884" t="str">
        <f t="shared" si="1478"/>
        <v>3730.64127613788i</v>
      </c>
      <c r="J2884" t="str">
        <f t="shared" si="1472"/>
        <v>-18837.9775107444+816.144930698132i</v>
      </c>
      <c r="K2884" t="str">
        <f t="shared" si="1479"/>
        <v>0.00856382571611657-0.197667289445933i</v>
      </c>
      <c r="L2884" t="str">
        <f t="shared" si="1480"/>
        <v>0.00110704458541573-0.0216626037467241i</v>
      </c>
      <c r="M2884" t="str">
        <f t="shared" si="1481"/>
        <v>0.0096708703015323-0.219329893192657i</v>
      </c>
      <c r="N2884" t="str">
        <f t="shared" si="1482"/>
        <v>-6.99951197068291i</v>
      </c>
      <c r="O2884" t="str">
        <f t="shared" si="1483"/>
        <v>0.754222793272253-0.656618594092948i</v>
      </c>
      <c r="P2884" t="str">
        <f t="shared" si="1484"/>
        <v>0.245777206727747+0.656618594092948i</v>
      </c>
      <c r="Q2884" t="str">
        <f t="shared" si="1485"/>
        <v>-0.245777206727747+6.34289337658996i</v>
      </c>
      <c r="R2884" t="str">
        <f t="shared" si="1486"/>
        <v>0.101865970972198-0.0426955845629392i</v>
      </c>
      <c r="S2884" t="str">
        <f t="shared" si="1487"/>
        <v>0.738019105636822i</v>
      </c>
      <c r="T2884" t="str">
        <f t="shared" si="1488"/>
        <v>0.0315101571337817+0.0751790327917281i</v>
      </c>
      <c r="U2884" t="e">
        <f t="shared" si="1489"/>
        <v>#DIV/0!</v>
      </c>
      <c r="V2884" t="str">
        <f t="shared" si="1490"/>
        <v>1.33333333333333E-06-0.000111687679362734i</v>
      </c>
      <c r="W2884" t="e">
        <f t="shared" si="1491"/>
        <v>#DIV/0!</v>
      </c>
      <c r="X2884" t="e">
        <f t="shared" si="1492"/>
        <v>#DIV/0!</v>
      </c>
      <c r="Y2884" t="str">
        <f t="shared" si="1493"/>
        <v>0.00083+0.955044166691297i</v>
      </c>
      <c r="Z2884" t="e">
        <f t="shared" si="1494"/>
        <v>#DIV/0!</v>
      </c>
      <c r="AA2884" t="e">
        <f t="shared" si="1495"/>
        <v>#DIV/0!</v>
      </c>
      <c r="AB2884" t="str">
        <f t="shared" si="1496"/>
        <v>0.194299097448195+0.463571735185058i</v>
      </c>
      <c r="AC2884" t="str">
        <f t="shared" si="1497"/>
        <v>1.1035541805364-0.0381324581643113i</v>
      </c>
      <c r="AD2884" t="str">
        <f t="shared" si="1498"/>
        <v>0.161358750435336+0.425647194555651i</v>
      </c>
      <c r="AE2884" t="e">
        <f t="shared" si="1499"/>
        <v>#DIV/0!</v>
      </c>
      <c r="AF2884" t="str">
        <f t="shared" si="1500"/>
        <v>-19.3986320573341-0.481526275439876i</v>
      </c>
      <c r="AG2884" t="e">
        <f t="shared" si="1501"/>
        <v>#DIV/0!</v>
      </c>
      <c r="AH2884" t="e">
        <f t="shared" si="1502"/>
        <v>#DIV/0!</v>
      </c>
      <c r="AI2884" t="e">
        <f t="shared" si="1503"/>
        <v>#DIV/0!</v>
      </c>
      <c r="AJ2884" t="e">
        <f t="shared" si="1504"/>
        <v>#DIV/0!</v>
      </c>
      <c r="AK2884"/>
      <c r="AL2884"/>
      <c r="AM2884"/>
      <c r="AN2884"/>
    </row>
    <row r="2885" spans="1:40" x14ac:dyDescent="0.25">
      <c r="A2885"/>
      <c r="B2885">
        <f t="shared" si="1505"/>
        <v>951000</v>
      </c>
      <c r="C2885" s="186" t="str">
        <f t="shared" si="1473"/>
        <v>-1.08757759085993E-07+0.0033142923310802i</v>
      </c>
      <c r="D2885" s="158" t="str">
        <f t="shared" si="1474"/>
        <v>-7.66666750047616+0.0254095745382815i</v>
      </c>
      <c r="E2885" t="str">
        <f t="shared" si="1475"/>
        <v>7.99722048495974-0.149091899908085i</v>
      </c>
      <c r="F2885" t="str">
        <f t="shared" si="1476"/>
        <v>0.999200916774046+0.0000148853721468683i</v>
      </c>
      <c r="G2885">
        <f t="shared" ref="G2885:G2948" si="1506">IF($C$11=$C$7,$C$24,F2885)</f>
        <v>1</v>
      </c>
      <c r="H2885" t="str">
        <f t="shared" si="1477"/>
        <v>11.7320140351258+0.506431813407981i</v>
      </c>
      <c r="I2885" t="str">
        <f t="shared" si="1478"/>
        <v>3734.56826695487i</v>
      </c>
      <c r="J2885" t="str">
        <f t="shared" ref="J2885:J2948" si="1507">IMSUM(COMPLEX(0,2*PI()*B2885*$C$113*$C$112),COMPLEX(0,2*PI()*B2885*$C$113*$C$111),COMPLEX(0,2*PI()*B2885*$C$28*10^-12*$C$111),COMPLEX(-1*2*PI()*B2885*2*PI()*B2885*$C$113*$C$112*$C$28*10^-12*$C$111,0),COMPLEX(1,0))</f>
        <v>-18877.6593902434+817.004030625182i</v>
      </c>
      <c r="K2885" t="str">
        <f t="shared" si="1479"/>
        <v>0.00854585678628343-0.197460193049244i</v>
      </c>
      <c r="L2885" t="str">
        <f t="shared" si="1480"/>
        <v>0.0011047236885497-0.0216399434658591i</v>
      </c>
      <c r="M2885" t="str">
        <f t="shared" si="1481"/>
        <v>0.00965058047483313-0.219100136515103i</v>
      </c>
      <c r="N2885" t="str">
        <f t="shared" si="1482"/>
        <v>-7.00687987802047i</v>
      </c>
      <c r="O2885" t="str">
        <f t="shared" si="1483"/>
        <v>0.749364460287797-0.662157764930367i</v>
      </c>
      <c r="P2885" t="str">
        <f t="shared" si="1484"/>
        <v>0.250635539712203+0.662157764930367i</v>
      </c>
      <c r="Q2885" t="str">
        <f t="shared" si="1485"/>
        <v>-0.250635539712203+6.3447221130901i</v>
      </c>
      <c r="R2885" t="str">
        <f t="shared" si="1486"/>
        <v>0.102642896862112-0.0435576992402374i</v>
      </c>
      <c r="S2885" t="str">
        <f t="shared" si="1487"/>
        <v>0.738795967853282i</v>
      </c>
      <c r="T2885" t="str">
        <f t="shared" si="1488"/>
        <v>0.0321802525676534+0.0758321583305086i</v>
      </c>
      <c r="U2885" t="e">
        <f t="shared" si="1489"/>
        <v>#DIV/0!</v>
      </c>
      <c r="V2885" t="str">
        <f t="shared" si="1490"/>
        <v>1.33333333333333E-06-0.000111570237007988i</v>
      </c>
      <c r="W2885" t="e">
        <f t="shared" si="1491"/>
        <v>#DIV/0!</v>
      </c>
      <c r="X2885" t="e">
        <f t="shared" si="1492"/>
        <v>#DIV/0!</v>
      </c>
      <c r="Y2885" t="str">
        <f t="shared" si="1493"/>
        <v>0.00083+0.956049476340446i</v>
      </c>
      <c r="Z2885" t="e">
        <f t="shared" si="1494"/>
        <v>#DIV/0!</v>
      </c>
      <c r="AA2885" t="e">
        <f t="shared" si="1495"/>
        <v>#DIV/0!</v>
      </c>
      <c r="AB2885" t="str">
        <f t="shared" si="1496"/>
        <v>0.198431064719975+0.467599062061488i</v>
      </c>
      <c r="AC2885" t="str">
        <f t="shared" si="1497"/>
        <v>1.10436599329079-0.0389636709906029i</v>
      </c>
      <c r="AD2885" t="str">
        <f t="shared" si="1498"/>
        <v>0.164535390340532+0.429214560894411i</v>
      </c>
      <c r="AE2885" t="e">
        <f t="shared" si="1499"/>
        <v>#DIV/0!</v>
      </c>
      <c r="AF2885" t="str">
        <f t="shared" si="1500"/>
        <v>-19.398681535602-0.4810222388697i</v>
      </c>
      <c r="AG2885" t="e">
        <f t="shared" si="1501"/>
        <v>#DIV/0!</v>
      </c>
      <c r="AH2885" t="e">
        <f t="shared" si="1502"/>
        <v>#DIV/0!</v>
      </c>
      <c r="AI2885" t="e">
        <f t="shared" si="1503"/>
        <v>#DIV/0!</v>
      </c>
      <c r="AJ2885" t="e">
        <f t="shared" si="1504"/>
        <v>#DIV/0!</v>
      </c>
      <c r="AK2885"/>
      <c r="AL2885"/>
      <c r="AM2885"/>
      <c r="AN2885"/>
    </row>
    <row r="2886" spans="1:40" x14ac:dyDescent="0.25">
      <c r="A2886"/>
      <c r="B2886">
        <f t="shared" si="1505"/>
        <v>952000</v>
      </c>
      <c r="C2886" s="186" t="str">
        <f t="shared" ref="C2886:C2949" si="1508">IMPRODUCT(COMPLEX(-1,0),IMDIV(IMPRODUCT(G2886,COMPLEX($C$100+$C$101,0)),COMPLEX($C$100,2*PI()*B2886*$C$103*$C$102*(2*$C$100+$C$101))))</f>
        <v>-1.08529396400494E-07+0.00331081093158025i</v>
      </c>
      <c r="D2886" s="158" t="str">
        <f t="shared" ref="D2886:D2949" si="1509">IMPRODUCT(COMPLEX($C$106,0),IMSUB(C2886,G2886))</f>
        <v>-7.6666674987254+0.0253828838087819i</v>
      </c>
      <c r="E2886" t="str">
        <f t="shared" ref="E2886:E2949" si="1510">IMDIV(COMPLEX($C$20*10^3,0),COMPLEX(1,2*PI()*B2886*$C$20*1000*$C$29*10^-12))</f>
        <v>7.99721463846521-0.149248564614419i</v>
      </c>
      <c r="F2886" t="str">
        <f t="shared" ref="F2886:F2949" si="1511">IMDIV(COMPLEX($C$22*1000,0),IMSUM(COMPLEX($C$22*1000,0),E2886))</f>
        <v>0.999200917357295+0.0000149010136072838i</v>
      </c>
      <c r="G2886">
        <f t="shared" si="1506"/>
        <v>1</v>
      </c>
      <c r="H2886" t="str">
        <f t="shared" ref="H2886:H2949" si="1512">IMPRODUCT(COMPLEX($C$108,0),IMPRODUCT(COMPLEX(-1,0),D2886),IMDIV(COMPLEX(0,2*PI()*B2886*$C$109*$C$110),COMPLEX(1,2*PI()*B2886*$C$109*$C$110)))</f>
        <v>11.7320633597547+0.505902137792301i</v>
      </c>
      <c r="I2886" t="str">
        <f t="shared" ref="I2886:I2949" si="1513">COMPLEX(0,2*PI()*B2886*$C$113*$C$112*$C$114)</f>
        <v>3738.49525777185i</v>
      </c>
      <c r="J2886" t="str">
        <f t="shared" si="1507"/>
        <v>-18917.3830181691+817.863130552233i</v>
      </c>
      <c r="K2886" t="str">
        <f t="shared" ref="K2886:K2949" si="1514">IMDIV(I2886,J2886)</f>
        <v>0.00852794431859547-0.197253529357118i</v>
      </c>
      <c r="L2886" t="str">
        <f t="shared" ref="L2886:L2949" si="1515">IMDIV(COMPLEX($C$117,0),COMPLEX(1,2*PI()*B2886*$C$115*$C$116))</f>
        <v>0.00110241007629745-0.0216173304191359i</v>
      </c>
      <c r="M2886" t="str">
        <f t="shared" ref="M2886:M2949" si="1516">IMSUM(K2886,L2886)</f>
        <v>0.00963035439489292-0.218870859776254i</v>
      </c>
      <c r="N2886" t="str">
        <f t="shared" ref="N2886:N2949" si="1517">COMPLEX(0,-2*PI()*B2886*$C$43)</f>
        <v>-7.01424778535803i</v>
      </c>
      <c r="O2886" t="str">
        <f t="shared" ref="O2886:O2949" si="1518">IMEXP(N2886)</f>
        <v>0.744465447444415-0.667660989995213i</v>
      </c>
      <c r="P2886" t="str">
        <f t="shared" ref="P2886:P2949" si="1519">IMSUB(COMPLEX(1,0),O2886)</f>
        <v>0.255534552555585+0.667660989995213i</v>
      </c>
      <c r="Q2886" t="str">
        <f t="shared" ref="Q2886:Q2949" si="1520">IMSUM(COMPLEX(0,2*PI()*B2886*$C$43),O2886,COMPLEX(-1,0))</f>
        <v>-0.255534552555585+6.34658679536282i</v>
      </c>
      <c r="R2886" t="str">
        <f t="shared" ref="R2886:R2949" si="1521">IMDIV(P2886,Q2886)</f>
        <v>0.103411232251718-0.0444269817162613i</v>
      </c>
      <c r="S2886" t="str">
        <f t="shared" ref="S2886:S2949" si="1522">IMDIV(COMPLEX(0,2*PI()*B2886*$C$123),COMPLEX($C$124,0))</f>
        <v>0.739572830069743i</v>
      </c>
      <c r="T2886" t="str">
        <f t="shared" ref="T2886:T2949" si="1523">IMPRODUCT(R2886,S2886)</f>
        <v>0.0328569885993521+0.0764801376974026i</v>
      </c>
      <c r="U2886" t="e">
        <f t="shared" ref="U2886:U2949" si="1524">IMDIV(COMPLEX(1,2*PI()*B2886*$C$16*10^-3*$C$15*10^-6),COMPLEX(0,2*PI()*B2886*$C$15*10^-6))</f>
        <v>#DIV/0!</v>
      </c>
      <c r="V2886" t="str">
        <f t="shared" ref="V2886:V2949" si="1525">IMSUM(COMPLEX($C$18*10^-3,0),IMDIV(COMPLEX(1,0),COMPLEX(0,2*PI()*B2886*($C$17*1*10^-6))))</f>
        <v>1.33333333333333E-06-0.000111453041380879i</v>
      </c>
      <c r="W2886" t="e">
        <f t="shared" ref="W2886:W2949" si="1526">IMDIV(IMPRODUCT(U2886,V2886),IMSUM(U2886,V2886))</f>
        <v>#DIV/0!</v>
      </c>
      <c r="X2886" t="e">
        <f t="shared" ref="X2886:X2949" si="1527">IMDIV(IMPRODUCT(COMPLEX($C$19,0),W2886),IMSUM(COMPLEX($C$19,0),W2886))</f>
        <v>#DIV/0!</v>
      </c>
      <c r="Y2886" t="str">
        <f t="shared" ref="Y2886:Y2949" si="1528">COMPLEX($C$13*10^-3,2*PI()*B2886*$C$12*0.000001)</f>
        <v>0.00083+0.957054785989595i</v>
      </c>
      <c r="Z2886" t="e">
        <f t="shared" ref="Z2886:Z2949" si="1529">IMPRODUCT(COMPLEX($C$6,0),IMDIV(X2886,IMSUM(X2886,Y2886)))</f>
        <v>#DIV/0!</v>
      </c>
      <c r="AA2886" t="e">
        <f t="shared" ref="AA2886:AA2949" si="1530">IMDIV(COMPLEX($C$6,0),IMSUM(X2886,Y2886))</f>
        <v>#DIV/0!</v>
      </c>
      <c r="AB2886" t="str">
        <f t="shared" ref="AB2886:AB2949" si="1531">IMPRODUCT(COMPLEX($C$119,0),T2886)</f>
        <v>0.202603979491916+0.471594656422317i</v>
      </c>
      <c r="AC2886" t="str">
        <f t="shared" ref="AC2886:AC2949" si="1532">IMSUM(COMPLEX(1,0),IMPRODUCT(AB2886,M2886))</f>
        <v>1.10516947604136-0.0398024835134015i</v>
      </c>
      <c r="AD2886" t="str">
        <f t="shared" ref="AD2886:AD2949" si="1533">IMDIV(AB2886,AC2886)</f>
        <v>0.167738193998495+0.432758109495245i</v>
      </c>
      <c r="AE2886" t="e">
        <f t="shared" ref="AE2886:AE2949" si="1534">IMPRODUCT(AD2886,AA2886,X2886)</f>
        <v>#DIV/0!</v>
      </c>
      <c r="AF2886" t="str">
        <f t="shared" ref="AF2886:AF2949" si="1535">IMSUB(D2886,H2886)</f>
        <v>-19.3987308584801-0.480519253983519i</v>
      </c>
      <c r="AG2886" t="e">
        <f t="shared" ref="AG2886:AG2949" si="1536">IMSUM(COMPLEX(1,0),IMPRODUCT(AD2886,AA2886,COMPLEX($C$127,0)))</f>
        <v>#DIV/0!</v>
      </c>
      <c r="AH2886" t="e">
        <f t="shared" ref="AH2886:AH2949" si="1537">IMDIV(IMPRODUCT(AE2886,AF2886),AG2886)</f>
        <v>#DIV/0!</v>
      </c>
      <c r="AI2886" t="e">
        <f t="shared" ref="AI2886:AI2949" si="1538">20*LOG10(IMABS(AH2886))</f>
        <v>#DIV/0!</v>
      </c>
      <c r="AJ2886" t="e">
        <f t="shared" ref="AJ2886:AJ2949" si="1539">IMARGUMENT(AH2886)*180/PI()</f>
        <v>#DIV/0!</v>
      </c>
      <c r="AK2886"/>
      <c r="AL2886"/>
      <c r="AM2886"/>
      <c r="AN2886"/>
    </row>
    <row r="2887" spans="1:40" x14ac:dyDescent="0.25">
      <c r="A2887"/>
      <c r="B2887">
        <f t="shared" si="1505"/>
        <v>953000</v>
      </c>
      <c r="C2887" s="186" t="str">
        <f t="shared" si="1508"/>
        <v>-1.08301752212955E-07+0.0033073368382702i</v>
      </c>
      <c r="D2887" s="158" t="str">
        <f t="shared" si="1509"/>
        <v>-7.66666749698009+0.0253562490934049i</v>
      </c>
      <c r="E2887" t="str">
        <f t="shared" si="1510"/>
        <v>7.99720878583473-0.149405228976897i</v>
      </c>
      <c r="F2887" t="str">
        <f t="shared" si="1511"/>
        <v>0.999200917941164+0.0000149166550334237i</v>
      </c>
      <c r="G2887">
        <f t="shared" si="1506"/>
        <v>1</v>
      </c>
      <c r="H2887" t="str">
        <f t="shared" si="1512"/>
        <v>11.732112529638+0.50537356659422i</v>
      </c>
      <c r="I2887" t="str">
        <f t="shared" si="1513"/>
        <v>3742.42224858884i</v>
      </c>
      <c r="J2887" t="str">
        <f t="shared" si="1507"/>
        <v>-18957.1483945215+818.722230479283i</v>
      </c>
      <c r="K2887" t="str">
        <f t="shared" si="1514"/>
        <v>0.0085100880768844-0.197047297017334i</v>
      </c>
      <c r="L2887" t="str">
        <f t="shared" si="1515"/>
        <v>0.00110010371823154-0.0215947644594133i</v>
      </c>
      <c r="M2887" t="str">
        <f t="shared" si="1516"/>
        <v>0.00961019179511594-0.218642061476747i</v>
      </c>
      <c r="N2887" t="str">
        <f t="shared" si="1517"/>
        <v>-7.02161569269559i</v>
      </c>
      <c r="O2887" t="str">
        <f t="shared" si="1518"/>
        <v>0.739526020689002-0.673127970540439i</v>
      </c>
      <c r="P2887" t="str">
        <f t="shared" si="1519"/>
        <v>0.260473979310998+0.673127970540439i</v>
      </c>
      <c r="Q2887" t="str">
        <f t="shared" si="1520"/>
        <v>-0.260473979310998+6.34848772215515i</v>
      </c>
      <c r="R2887" t="str">
        <f t="shared" si="1521"/>
        <v>0.104170891497272-0.045303353890717i</v>
      </c>
      <c r="S2887" t="str">
        <f t="shared" si="1522"/>
        <v>0.740349692286202i</v>
      </c>
      <c r="T2887" t="str">
        <f t="shared" si="1523"/>
        <v>0.0335403241125252+0.0771228874651847i</v>
      </c>
      <c r="U2887" t="e">
        <f t="shared" si="1524"/>
        <v>#DIV/0!</v>
      </c>
      <c r="V2887" t="str">
        <f t="shared" si="1525"/>
        <v>1.33333333333333E-06-0.000111336091704719i</v>
      </c>
      <c r="W2887" t="e">
        <f t="shared" si="1526"/>
        <v>#DIV/0!</v>
      </c>
      <c r="X2887" t="e">
        <f t="shared" si="1527"/>
        <v>#DIV/0!</v>
      </c>
      <c r="Y2887" t="str">
        <f t="shared" si="1528"/>
        <v>0.00083+0.958060095638743i</v>
      </c>
      <c r="Z2887" t="e">
        <f t="shared" si="1529"/>
        <v>#DIV/0!</v>
      </c>
      <c r="AA2887" t="e">
        <f t="shared" si="1530"/>
        <v>#DIV/0!</v>
      </c>
      <c r="AB2887" t="str">
        <f t="shared" si="1531"/>
        <v>0.206817588230842+0.475558003835498i</v>
      </c>
      <c r="AC2887" t="str">
        <f t="shared" si="1532"/>
        <v>1.10596453899986-0.0406488202138787i</v>
      </c>
      <c r="AD2887" t="str">
        <f t="shared" si="1533"/>
        <v>0.170966979331577+0.436277649803488i</v>
      </c>
      <c r="AE2887" t="e">
        <f t="shared" si="1534"/>
        <v>#DIV/0!</v>
      </c>
      <c r="AF2887" t="str">
        <f t="shared" si="1535"/>
        <v>-19.3987800266181-0.480017317500815i</v>
      </c>
      <c r="AG2887" t="e">
        <f t="shared" si="1536"/>
        <v>#DIV/0!</v>
      </c>
      <c r="AH2887" t="e">
        <f t="shared" si="1537"/>
        <v>#DIV/0!</v>
      </c>
      <c r="AI2887" t="e">
        <f t="shared" si="1538"/>
        <v>#DIV/0!</v>
      </c>
      <c r="AJ2887" t="e">
        <f t="shared" si="1539"/>
        <v>#DIV/0!</v>
      </c>
      <c r="AK2887"/>
      <c r="AL2887"/>
      <c r="AM2887"/>
      <c r="AN2887"/>
    </row>
    <row r="2888" spans="1:40" x14ac:dyDescent="0.25">
      <c r="A2888"/>
      <c r="B2888">
        <f t="shared" si="1505"/>
        <v>954000</v>
      </c>
      <c r="C2888" s="186" t="str">
        <f t="shared" si="1508"/>
        <v>-1.08074823512383E-07+0.00330387002817462i</v>
      </c>
      <c r="D2888" s="158" t="str">
        <f t="shared" si="1509"/>
        <v>-7.66666749524029+0.0253296702160054i</v>
      </c>
      <c r="E2888" t="str">
        <f t="shared" si="1510"/>
        <v>7.99720292706834-0.149561892995157i</v>
      </c>
      <c r="F2888" t="str">
        <f t="shared" si="1511"/>
        <v>0.99920091852563+0.0000149322964252513i</v>
      </c>
      <c r="G2888">
        <f t="shared" si="1506"/>
        <v>1</v>
      </c>
      <c r="H2888" t="str">
        <f t="shared" si="1512"/>
        <v>11.7321615454219+0.504846096370672i</v>
      </c>
      <c r="I2888" t="str">
        <f t="shared" si="1513"/>
        <v>3746.34923940583i</v>
      </c>
      <c r="J2888" t="str">
        <f t="shared" si="1507"/>
        <v>-18996.9555193004+819.581330406334i</v>
      </c>
      <c r="K2888" t="str">
        <f t="shared" si="1514"/>
        <v>0.00849228782621488-0.196841494683288i</v>
      </c>
      <c r="L2888" t="str">
        <f t="shared" si="1515"/>
        <v>0.00109780458408311-0.0215722454401596i</v>
      </c>
      <c r="M2888" t="str">
        <f t="shared" si="1516"/>
        <v>0.00959009241029799-0.218413740123448i</v>
      </c>
      <c r="N2888" t="str">
        <f t="shared" si="1517"/>
        <v>-7.02898360003315i</v>
      </c>
      <c r="O2888" t="str">
        <f t="shared" si="1518"/>
        <v>0.734546448162356-0.678558409786562i</v>
      </c>
      <c r="P2888" t="str">
        <f t="shared" si="1519"/>
        <v>0.265453551837644+0.678558409786562i</v>
      </c>
      <c r="Q2888" t="str">
        <f t="shared" si="1520"/>
        <v>-0.265453551837644+6.35042519024659i</v>
      </c>
      <c r="R2888" t="str">
        <f t="shared" si="1521"/>
        <v>0.104921789743148-0.0461867362898162i</v>
      </c>
      <c r="S2888" t="str">
        <f t="shared" si="1522"/>
        <v>0.741126554502661i</v>
      </c>
      <c r="T2888" t="str">
        <f t="shared" si="1523"/>
        <v>0.0342302167301945+0.0777603245245919i</v>
      </c>
      <c r="U2888" t="e">
        <f t="shared" si="1524"/>
        <v>#DIV/0!</v>
      </c>
      <c r="V2888" t="str">
        <f t="shared" si="1525"/>
        <v>1.33333333333333E-06-0.000111219387206076i</v>
      </c>
      <c r="W2888" t="e">
        <f t="shared" si="1526"/>
        <v>#DIV/0!</v>
      </c>
      <c r="X2888" t="e">
        <f t="shared" si="1527"/>
        <v>#DIV/0!</v>
      </c>
      <c r="Y2888" t="str">
        <f t="shared" si="1528"/>
        <v>0.00083+0.959065405287892i</v>
      </c>
      <c r="Z2888" t="e">
        <f t="shared" si="1529"/>
        <v>#DIV/0!</v>
      </c>
      <c r="AA2888" t="e">
        <f t="shared" si="1530"/>
        <v>#DIV/0!</v>
      </c>
      <c r="AB2888" t="str">
        <f t="shared" si="1531"/>
        <v>0.211071629630261+0.479488591829617i</v>
      </c>
      <c r="AC2888" t="str">
        <f t="shared" si="1532"/>
        <v>1.10675109312138-0.0415026041561668i</v>
      </c>
      <c r="AD2888" t="str">
        <f t="shared" si="1533"/>
        <v>0.174221562909916+0.439772992695076i</v>
      </c>
      <c r="AE2888" t="e">
        <f t="shared" si="1534"/>
        <v>#DIV/0!</v>
      </c>
      <c r="AF2888" t="str">
        <f t="shared" si="1535"/>
        <v>-19.3988290406622-0.479516426154667i</v>
      </c>
      <c r="AG2888" t="e">
        <f t="shared" si="1536"/>
        <v>#DIV/0!</v>
      </c>
      <c r="AH2888" t="e">
        <f t="shared" si="1537"/>
        <v>#DIV/0!</v>
      </c>
      <c r="AI2888" t="e">
        <f t="shared" si="1538"/>
        <v>#DIV/0!</v>
      </c>
      <c r="AJ2888" t="e">
        <f t="shared" si="1539"/>
        <v>#DIV/0!</v>
      </c>
      <c r="AK2888"/>
      <c r="AL2888"/>
      <c r="AM2888"/>
      <c r="AN2888"/>
    </row>
    <row r="2889" spans="1:40" x14ac:dyDescent="0.25">
      <c r="A2889"/>
      <c r="B2889">
        <f t="shared" si="1505"/>
        <v>955000</v>
      </c>
      <c r="C2889" s="186" t="str">
        <f t="shared" si="1508"/>
        <v>-1.07848607303546E-07+0.00330041047841429i</v>
      </c>
      <c r="D2889" s="158" t="str">
        <f t="shared" si="1509"/>
        <v>-7.66666749350601+0.0253031470011762i</v>
      </c>
      <c r="E2889" t="str">
        <f t="shared" si="1510"/>
        <v>7.99719706216606-0.14971855666884i</v>
      </c>
      <c r="F2889" t="str">
        <f t="shared" si="1511"/>
        <v>0.999200919110716+0.0000149479377827313i</v>
      </c>
      <c r="G2889">
        <f t="shared" si="1506"/>
        <v>1</v>
      </c>
      <c r="H2889" t="str">
        <f t="shared" si="1512"/>
        <v>11.7322104077492+0.504319723692864i</v>
      </c>
      <c r="I2889" t="str">
        <f t="shared" si="1513"/>
        <v>3750.27623022282i</v>
      </c>
      <c r="J2889" t="str">
        <f t="shared" si="1507"/>
        <v>-19036.804392506+820.440430333385i</v>
      </c>
      <c r="K2889" t="str">
        <f t="shared" si="1514"/>
        <v>0.00847454333287629-0.196636121013961i</v>
      </c>
      <c r="L2889" t="str">
        <f t="shared" si="1515"/>
        <v>0.00109551264374084-0.0215497732154485i</v>
      </c>
      <c r="M2889" t="str">
        <f t="shared" si="1516"/>
        <v>0.00957005597661713-0.218185894229409i</v>
      </c>
      <c r="N2889" t="str">
        <f t="shared" si="1517"/>
        <v>-7.03635150737071i</v>
      </c>
      <c r="O2889" t="str">
        <f t="shared" si="1518"/>
        <v>0.729527000184618-0.683952012937773i</v>
      </c>
      <c r="P2889" t="str">
        <f t="shared" si="1519"/>
        <v>0.270472999815382+0.683952012937773i</v>
      </c>
      <c r="Q2889" t="str">
        <f t="shared" si="1520"/>
        <v>-0.270472999815382+6.35239949443294i</v>
      </c>
      <c r="R2889" t="str">
        <f t="shared" si="1521"/>
        <v>0.105663842947972-0.0470770480747664i</v>
      </c>
      <c r="S2889" t="str">
        <f t="shared" si="1522"/>
        <v>0.741903416719122i</v>
      </c>
      <c r="T2889" t="str">
        <f t="shared" si="1523"/>
        <v>0.0349266228157196+0.0783923661067731i</v>
      </c>
      <c r="U2889" t="e">
        <f t="shared" si="1524"/>
        <v>#DIV/0!</v>
      </c>
      <c r="V2889" t="str">
        <f t="shared" si="1525"/>
        <v>1.33333333333333E-06-0.000111102927114761i</v>
      </c>
      <c r="W2889" t="e">
        <f t="shared" si="1526"/>
        <v>#DIV/0!</v>
      </c>
      <c r="X2889" t="e">
        <f t="shared" si="1527"/>
        <v>#DIV/0!</v>
      </c>
      <c r="Y2889" t="str">
        <f t="shared" si="1528"/>
        <v>0.00083+0.960070714937041i</v>
      </c>
      <c r="Z2889" t="e">
        <f t="shared" si="1529"/>
        <v>#DIV/0!</v>
      </c>
      <c r="AA2889" t="e">
        <f t="shared" si="1530"/>
        <v>#DIV/0!</v>
      </c>
      <c r="AB2889" t="str">
        <f t="shared" si="1531"/>
        <v>0.215365834616306+0.483385910032321i</v>
      </c>
      <c r="AC2889" t="str">
        <f t="shared" si="1532"/>
        <v>1.10752905013103-0.0423637569949044i</v>
      </c>
      <c r="AD2889" t="str">
        <f t="shared" si="1533"/>
        <v>0.177501759963062+0.44324395048553i</v>
      </c>
      <c r="AE2889" t="e">
        <f t="shared" si="1534"/>
        <v>#DIV/0!</v>
      </c>
      <c r="AF2889" t="str">
        <f t="shared" si="1535"/>
        <v>-19.3988779012552-0.479016576691688i</v>
      </c>
      <c r="AG2889" t="e">
        <f t="shared" si="1536"/>
        <v>#DIV/0!</v>
      </c>
      <c r="AH2889" t="e">
        <f t="shared" si="1537"/>
        <v>#DIV/0!</v>
      </c>
      <c r="AI2889" t="e">
        <f t="shared" si="1538"/>
        <v>#DIV/0!</v>
      </c>
      <c r="AJ2889" t="e">
        <f t="shared" si="1539"/>
        <v>#DIV/0!</v>
      </c>
      <c r="AK2889"/>
      <c r="AL2889"/>
      <c r="AM2889"/>
      <c r="AN2889"/>
    </row>
    <row r="2890" spans="1:40" x14ac:dyDescent="0.25">
      <c r="A2890"/>
      <c r="B2890">
        <f t="shared" si="1505"/>
        <v>956000</v>
      </c>
      <c r="C2890" s="186" t="str">
        <f t="shared" si="1508"/>
        <v>-1.07623100606865E-07+0.00329695816620573i</v>
      </c>
      <c r="D2890" s="158" t="str">
        <f t="shared" si="1509"/>
        <v>-7.6666674917771+0.0252766792742439i</v>
      </c>
      <c r="E2890" t="str">
        <f t="shared" si="1510"/>
        <v>7.99719119112792-0.149875219997586i</v>
      </c>
      <c r="F2890" t="str">
        <f t="shared" si="1511"/>
        <v>0.999200919696419+0.0000149635791058279i</v>
      </c>
      <c r="G2890">
        <f t="shared" si="1506"/>
        <v>1</v>
      </c>
      <c r="H2890" t="str">
        <f t="shared" si="1512"/>
        <v>11.7322591172593+0.503794445146172i</v>
      </c>
      <c r="I2890" t="str">
        <f t="shared" si="1513"/>
        <v>3754.2032210398i</v>
      </c>
      <c r="J2890" t="str">
        <f t="shared" si="1507"/>
        <v>-19076.6950141381+821.299530260436i</v>
      </c>
      <c r="K2890" t="str">
        <f t="shared" si="1514"/>
        <v>0.00845685436437575-0.196431174673899i</v>
      </c>
      <c r="L2890" t="str">
        <f t="shared" si="1515"/>
        <v>0.00109322786725004-0.0215273476399564i</v>
      </c>
      <c r="M2890" t="str">
        <f t="shared" si="1516"/>
        <v>0.00955008223162579-0.217958522313855i</v>
      </c>
      <c r="N2890" t="str">
        <f t="shared" si="1517"/>
        <v>-7.04371941470827i</v>
      </c>
      <c r="O2890" t="str">
        <f t="shared" si="1518"/>
        <v>0.724467949240604-0.689308487197941i</v>
      </c>
      <c r="P2890" t="str">
        <f t="shared" si="1519"/>
        <v>0.275532050759396+0.689308487197941i</v>
      </c>
      <c r="Q2890" t="str">
        <f t="shared" si="1520"/>
        <v>-0.275532050759396+6.35441092751033i</v>
      </c>
      <c r="R2890" t="str">
        <f t="shared" si="1521"/>
        <v>0.106396967910693-0.0479742070508258i</v>
      </c>
      <c r="S2890" t="str">
        <f t="shared" si="1522"/>
        <v>0.742680278935581i</v>
      </c>
      <c r="T2890" t="str">
        <f t="shared" si="1523"/>
        <v>0.0356294974742206+0.0790189298058135i</v>
      </c>
      <c r="U2890" t="e">
        <f t="shared" si="1524"/>
        <v>#DIV/0!</v>
      </c>
      <c r="V2890" t="str">
        <f t="shared" si="1525"/>
        <v>1.33333333333333E-06-0.000110986710663804i</v>
      </c>
      <c r="W2890" t="e">
        <f t="shared" si="1526"/>
        <v>#DIV/0!</v>
      </c>
      <c r="X2890" t="e">
        <f t="shared" si="1527"/>
        <v>#DIV/0!</v>
      </c>
      <c r="Y2890" t="str">
        <f t="shared" si="1528"/>
        <v>0.00083+0.961076024586189i</v>
      </c>
      <c r="Z2890" t="e">
        <f t="shared" si="1529"/>
        <v>#DIV/0!</v>
      </c>
      <c r="AA2890" t="e">
        <f t="shared" si="1530"/>
        <v>#DIV/0!</v>
      </c>
      <c r="AB2890" t="str">
        <f t="shared" si="1531"/>
        <v>0.219699926356507+0.487249450309206i</v>
      </c>
      <c r="AC2890" t="str">
        <f t="shared" si="1532"/>
        <v>1.10829832255062-0.0432321989833597i</v>
      </c>
      <c r="AD2890" t="str">
        <f t="shared" si="1533"/>
        <v>0.180807384391643+0.446690336938839i</v>
      </c>
      <c r="AE2890" t="e">
        <f t="shared" si="1534"/>
        <v>#DIV/0!</v>
      </c>
      <c r="AF2890" t="str">
        <f t="shared" si="1535"/>
        <v>-19.3989266090364-0.478517765871928i</v>
      </c>
      <c r="AG2890" t="e">
        <f t="shared" si="1536"/>
        <v>#DIV/0!</v>
      </c>
      <c r="AH2890" t="e">
        <f t="shared" si="1537"/>
        <v>#DIV/0!</v>
      </c>
      <c r="AI2890" t="e">
        <f t="shared" si="1538"/>
        <v>#DIV/0!</v>
      </c>
      <c r="AJ2890" t="e">
        <f t="shared" si="1539"/>
        <v>#DIV/0!</v>
      </c>
      <c r="AK2890"/>
      <c r="AL2890"/>
      <c r="AM2890"/>
      <c r="AN2890"/>
    </row>
    <row r="2891" spans="1:40" x14ac:dyDescent="0.25">
      <c r="A2891"/>
      <c r="B2891">
        <f t="shared" si="1505"/>
        <v>957000</v>
      </c>
      <c r="C2891" s="186" t="str">
        <f t="shared" si="1508"/>
        <v>-1.07398300458324E-07+0.00329351306886071i</v>
      </c>
      <c r="D2891" s="158" t="str">
        <f t="shared" si="1509"/>
        <v>-7.66666749005364+0.0252502668612655i</v>
      </c>
      <c r="E2891" t="str">
        <f t="shared" si="1510"/>
        <v>7.99718531395395-0.150031882981033i</v>
      </c>
      <c r="F2891" t="str">
        <f t="shared" si="1511"/>
        <v>0.999200920282722+0.0000149792203945044i</v>
      </c>
      <c r="G2891">
        <f t="shared" si="1506"/>
        <v>1</v>
      </c>
      <c r="H2891" t="str">
        <f t="shared" si="1512"/>
        <v>11.7323076745883+0.503270257330116i</v>
      </c>
      <c r="I2891" t="str">
        <f t="shared" si="1513"/>
        <v>3758.13021185679i</v>
      </c>
      <c r="J2891" t="str">
        <f t="shared" si="1507"/>
        <v>-19116.6273841969+822.158630187486i</v>
      </c>
      <c r="K2891" t="str">
        <f t="shared" si="1514"/>
        <v>0.0084392206894299-0.196226654333175i</v>
      </c>
      <c r="L2891" t="str">
        <f t="shared" si="1515"/>
        <v>0.00109095022481163-0.0215049685689593i</v>
      </c>
      <c r="M2891" t="str">
        <f t="shared" si="1516"/>
        <v>0.00953017091424153-0.217731622902134i</v>
      </c>
      <c r="N2891" t="str">
        <f t="shared" si="1517"/>
        <v>-7.05108732204583i</v>
      </c>
      <c r="O2891" t="str">
        <f t="shared" si="1518"/>
        <v>0.719369569965006-0.694627541786505i</v>
      </c>
      <c r="P2891" t="str">
        <f t="shared" si="1519"/>
        <v>0.280630430034994+0.694627541786505i</v>
      </c>
      <c r="Q2891" t="str">
        <f t="shared" si="1520"/>
        <v>-0.280630430034994+6.35645978025932i</v>
      </c>
      <c r="R2891" t="str">
        <f t="shared" si="1521"/>
        <v>0.107121082296565-0.0488781296769281i</v>
      </c>
      <c r="S2891" t="str">
        <f t="shared" si="1522"/>
        <v>0.743457141152041i</v>
      </c>
      <c r="T2891" t="str">
        <f t="shared" si="1523"/>
        <v>0.0363387945544677+0.0796399336013167i</v>
      </c>
      <c r="U2891" t="e">
        <f t="shared" si="1524"/>
        <v>#DIV/0!</v>
      </c>
      <c r="V2891" t="str">
        <f t="shared" si="1525"/>
        <v>1.33333333333333E-06-0.000110870737089443i</v>
      </c>
      <c r="W2891" t="e">
        <f t="shared" si="1526"/>
        <v>#DIV/0!</v>
      </c>
      <c r="X2891" t="e">
        <f t="shared" si="1527"/>
        <v>#DIV/0!</v>
      </c>
      <c r="Y2891" t="str">
        <f t="shared" si="1528"/>
        <v>0.00083+0.962081334235338i</v>
      </c>
      <c r="Z2891" t="e">
        <f t="shared" si="1529"/>
        <v>#DIV/0!</v>
      </c>
      <c r="AA2891" t="e">
        <f t="shared" si="1530"/>
        <v>#DIV/0!</v>
      </c>
      <c r="AB2891" t="str">
        <f t="shared" si="1531"/>
        <v>0.224073620271442+0.491078706903068i</v>
      </c>
      <c r="AC2891" t="str">
        <f t="shared" si="1532"/>
        <v>1.10905882372525-0.0441078489821266i</v>
      </c>
      <c r="AD2891" t="str">
        <f t="shared" si="1533"/>
        <v>0.184138248779098+0.450111967276244i</v>
      </c>
      <c r="AE2891" t="e">
        <f t="shared" si="1534"/>
        <v>#DIV/0!</v>
      </c>
      <c r="AF2891" t="str">
        <f t="shared" si="1535"/>
        <v>-19.3989751646419-0.47801999046885i</v>
      </c>
      <c r="AG2891" t="e">
        <f t="shared" si="1536"/>
        <v>#DIV/0!</v>
      </c>
      <c r="AH2891" t="e">
        <f t="shared" si="1537"/>
        <v>#DIV/0!</v>
      </c>
      <c r="AI2891" t="e">
        <f t="shared" si="1538"/>
        <v>#DIV/0!</v>
      </c>
      <c r="AJ2891" t="e">
        <f t="shared" si="1539"/>
        <v>#DIV/0!</v>
      </c>
      <c r="AK2891"/>
      <c r="AL2891"/>
      <c r="AM2891"/>
      <c r="AN2891"/>
    </row>
    <row r="2892" spans="1:40" x14ac:dyDescent="0.25">
      <c r="A2892"/>
      <c r="B2892">
        <f t="shared" si="1505"/>
        <v>958000</v>
      </c>
      <c r="C2892" s="186" t="str">
        <f t="shared" si="1508"/>
        <v>-1.07174203909364E-07+0.00329007516378569i</v>
      </c>
      <c r="D2892" s="158" t="str">
        <f t="shared" si="1509"/>
        <v>-7.66666748833554+0.0252239095890236i</v>
      </c>
      <c r="E2892" t="str">
        <f t="shared" si="1510"/>
        <v>7.99717943064418-0.150188545618822i</v>
      </c>
      <c r="F2892" t="str">
        <f t="shared" si="1511"/>
        <v>0.999200920869653+0.0000149948616487259i</v>
      </c>
      <c r="G2892">
        <f t="shared" si="1506"/>
        <v>1</v>
      </c>
      <c r="H2892" t="str">
        <f t="shared" si="1512"/>
        <v>11.7323560803691+0.502747156858242i</v>
      </c>
      <c r="I2892" t="str">
        <f t="shared" si="1513"/>
        <v>3762.05720267378i</v>
      </c>
      <c r="J2892" t="str">
        <f t="shared" si="1507"/>
        <v>-19156.6015026823+823.017730114536i</v>
      </c>
      <c r="K2892" t="str">
        <f t="shared" si="1514"/>
        <v>0.00842164207795792-0.196022558667369i</v>
      </c>
      <c r="L2892" t="str">
        <f t="shared" si="1515"/>
        <v>0.00108867968678116-0.0214826358583294i</v>
      </c>
      <c r="M2892" t="str">
        <f t="shared" si="1516"/>
        <v>0.00951032176473908-0.217505194525698i</v>
      </c>
      <c r="N2892" t="str">
        <f t="shared" si="1517"/>
        <v>-7.05845522938339i</v>
      </c>
      <c r="O2892" t="str">
        <f t="shared" si="1518"/>
        <v>0.714232139127488-0.699908887954262i</v>
      </c>
      <c r="P2892" t="str">
        <f t="shared" si="1519"/>
        <v>0.285767860872512+0.699908887954262i</v>
      </c>
      <c r="Q2892" t="str">
        <f t="shared" si="1520"/>
        <v>-0.285767860872512+6.35854634142913i</v>
      </c>
      <c r="R2892" t="str">
        <f t="shared" si="1521"/>
        <v>0.107836104663042-0.0497887310758734i</v>
      </c>
      <c r="S2892" t="str">
        <f t="shared" si="1522"/>
        <v>0.7442340033685i</v>
      </c>
      <c r="T2892" t="str">
        <f t="shared" si="1523"/>
        <v>0.0370544666512349+0.0802552958810403i</v>
      </c>
      <c r="U2892" t="e">
        <f t="shared" si="1524"/>
        <v>#DIV/0!</v>
      </c>
      <c r="V2892" t="str">
        <f t="shared" si="1525"/>
        <v>1.33333333333333E-06-0.000110755005631103i</v>
      </c>
      <c r="W2892" t="e">
        <f t="shared" si="1526"/>
        <v>#DIV/0!</v>
      </c>
      <c r="X2892" t="e">
        <f t="shared" si="1527"/>
        <v>#DIV/0!</v>
      </c>
      <c r="Y2892" t="str">
        <f t="shared" si="1528"/>
        <v>0.00083+0.963086643884487i</v>
      </c>
      <c r="Z2892" t="e">
        <f t="shared" si="1529"/>
        <v>#DIV/0!</v>
      </c>
      <c r="AA2892" t="e">
        <f t="shared" si="1530"/>
        <v>#DIV/0!</v>
      </c>
      <c r="AB2892" t="str">
        <f t="shared" si="1531"/>
        <v>0.22848662404925+0.494873176573478i</v>
      </c>
      <c r="AC2892" t="str">
        <f t="shared" si="1532"/>
        <v>1.10981046784981-0.0449906244683998i</v>
      </c>
      <c r="AD2892" t="str">
        <f t="shared" si="1533"/>
        <v>0.187494164403433+0.453508658184941i</v>
      </c>
      <c r="AE2892" t="e">
        <f t="shared" si="1534"/>
        <v>#DIV/0!</v>
      </c>
      <c r="AF2892" t="str">
        <f t="shared" si="1535"/>
        <v>-19.3990235687046-0.477523247269218i</v>
      </c>
      <c r="AG2892" t="e">
        <f t="shared" si="1536"/>
        <v>#DIV/0!</v>
      </c>
      <c r="AH2892" t="e">
        <f t="shared" si="1537"/>
        <v>#DIV/0!</v>
      </c>
      <c r="AI2892" t="e">
        <f t="shared" si="1538"/>
        <v>#DIV/0!</v>
      </c>
      <c r="AJ2892" t="e">
        <f t="shared" si="1539"/>
        <v>#DIV/0!</v>
      </c>
      <c r="AK2892"/>
      <c r="AL2892"/>
      <c r="AM2892"/>
      <c r="AN2892"/>
    </row>
    <row r="2893" spans="1:40" x14ac:dyDescent="0.25">
      <c r="A2893"/>
      <c r="B2893">
        <f t="shared" si="1505"/>
        <v>959000</v>
      </c>
      <c r="C2893" s="186" t="str">
        <f t="shared" si="1508"/>
        <v>-1.06950808026795E-07+0.0032866444284814i</v>
      </c>
      <c r="D2893" s="158" t="str">
        <f t="shared" si="1509"/>
        <v>-7.66666748662288+0.0251976072850241i</v>
      </c>
      <c r="E2893" t="str">
        <f t="shared" si="1510"/>
        <v>7.99717354119862-0.150345207910593i</v>
      </c>
      <c r="F2893" t="str">
        <f t="shared" si="1511"/>
        <v>0.999200921457182+0.0000150105028684556i</v>
      </c>
      <c r="G2893">
        <f t="shared" si="1506"/>
        <v>1</v>
      </c>
      <c r="H2893" t="str">
        <f t="shared" si="1512"/>
        <v>11.7324043352314+0.502225140358089i</v>
      </c>
      <c r="I2893" t="str">
        <f t="shared" si="1513"/>
        <v>3765.98419349076i</v>
      </c>
      <c r="J2893" t="str">
        <f t="shared" si="1507"/>
        <v>-19196.6173695943+823.876830041588i</v>
      </c>
      <c r="K2893" t="str">
        <f t="shared" si="1514"/>
        <v>0.00840411830107366-0.19581888635753i</v>
      </c>
      <c r="L2893" t="str">
        <f t="shared" si="1515"/>
        <v>0.00108641622366786-0.0214603493645326i</v>
      </c>
      <c r="M2893" t="str">
        <f t="shared" si="1516"/>
        <v>0.00949053452474152-0.217279235722063i</v>
      </c>
      <c r="N2893" t="str">
        <f t="shared" si="1517"/>
        <v>-7.06582313672095i</v>
      </c>
      <c r="O2893" t="str">
        <f t="shared" si="1518"/>
        <v>0.70905593561766-0.705152238999044i</v>
      </c>
      <c r="P2893" t="str">
        <f t="shared" si="1519"/>
        <v>0.29094406438234+0.705152238999044i</v>
      </c>
      <c r="Q2893" t="str">
        <f t="shared" si="1520"/>
        <v>-0.29094406438234+6.36067089772191i</v>
      </c>
      <c r="R2893" t="str">
        <f t="shared" si="1521"/>
        <v>0.10854195448556-0.0507059250450899i</v>
      </c>
      <c r="S2893" t="str">
        <f t="shared" si="1522"/>
        <v>0.745010865584961i</v>
      </c>
      <c r="T2893" t="str">
        <f t="shared" si="1523"/>
        <v>0.0377764651081286+0.0808649354635705i</v>
      </c>
      <c r="U2893" t="e">
        <f t="shared" si="1524"/>
        <v>#DIV/0!</v>
      </c>
      <c r="V2893" t="str">
        <f t="shared" si="1525"/>
        <v>1.33333333333333E-06-0.000110639515531384i</v>
      </c>
      <c r="W2893" t="e">
        <f t="shared" si="1526"/>
        <v>#DIV/0!</v>
      </c>
      <c r="X2893" t="e">
        <f t="shared" si="1527"/>
        <v>#DIV/0!</v>
      </c>
      <c r="Y2893" t="str">
        <f t="shared" si="1528"/>
        <v>0.00083+0.964091953533636i</v>
      </c>
      <c r="Z2893" t="e">
        <f t="shared" si="1529"/>
        <v>#DIV/0!</v>
      </c>
      <c r="AA2893" t="e">
        <f t="shared" si="1530"/>
        <v>#DIV/0!</v>
      </c>
      <c r="AB2893" t="str">
        <f t="shared" si="1531"/>
        <v>0.232938637663078+0.498632358736594i</v>
      </c>
      <c r="AC2893" t="str">
        <f t="shared" si="1532"/>
        <v>1.11055316999546-0.0458804415458292i</v>
      </c>
      <c r="AD2893" t="str">
        <f t="shared" si="1533"/>
        <v>0.190874941249052+0.45688022782665i</v>
      </c>
      <c r="AE2893" t="e">
        <f t="shared" si="1534"/>
        <v>#DIV/0!</v>
      </c>
      <c r="AF2893" t="str">
        <f t="shared" si="1535"/>
        <v>-19.3990718218543-0.477027533073065i</v>
      </c>
      <c r="AG2893" t="e">
        <f t="shared" si="1536"/>
        <v>#DIV/0!</v>
      </c>
      <c r="AH2893" t="e">
        <f t="shared" si="1537"/>
        <v>#DIV/0!</v>
      </c>
      <c r="AI2893" t="e">
        <f t="shared" si="1538"/>
        <v>#DIV/0!</v>
      </c>
      <c r="AJ2893" t="e">
        <f t="shared" si="1539"/>
        <v>#DIV/0!</v>
      </c>
      <c r="AK2893"/>
      <c r="AL2893"/>
      <c r="AM2893"/>
      <c r="AN2893"/>
    </row>
    <row r="2894" spans="1:40" x14ac:dyDescent="0.25">
      <c r="A2894"/>
      <c r="B2894">
        <f t="shared" si="1505"/>
        <v>960000</v>
      </c>
      <c r="C2894" s="186" t="str">
        <f t="shared" si="1508"/>
        <v>-1.06728109892695E-07+0.0032832208405423i</v>
      </c>
      <c r="D2894" s="158" t="str">
        <f t="shared" si="1509"/>
        <v>-7.66666748491551+0.025171359777491i</v>
      </c>
      <c r="E2894" t="str">
        <f t="shared" si="1510"/>
        <v>7.99716764561731-0.150501869855984i</v>
      </c>
      <c r="F2894" t="str">
        <f t="shared" si="1511"/>
        <v>0.99920092204533+0.0000150261440536581i</v>
      </c>
      <c r="G2894">
        <f t="shared" si="1506"/>
        <v>1</v>
      </c>
      <c r="H2894" t="str">
        <f t="shared" si="1512"/>
        <v>11.7324524398011+0.501704204471073i</v>
      </c>
      <c r="I2894" t="str">
        <f t="shared" si="1513"/>
        <v>3769.91118430775i</v>
      </c>
      <c r="J2894" t="str">
        <f t="shared" si="1507"/>
        <v>-19236.674984933+824.735929968638i</v>
      </c>
      <c r="K2894" t="str">
        <f t="shared" si="1514"/>
        <v>0.00838664913107827-0.195615636090159i</v>
      </c>
      <c r="L2894" t="str">
        <f t="shared" si="1515"/>
        <v>0.00108415980613374-0.0214381089446249i</v>
      </c>
      <c r="M2894" t="str">
        <f t="shared" si="1516"/>
        <v>0.00947080893721201-0.217053745034784i</v>
      </c>
      <c r="N2894" t="str">
        <f t="shared" si="1517"/>
        <v>-7.07319104405851i</v>
      </c>
      <c r="O2894" t="str">
        <f t="shared" si="1518"/>
        <v>0.703841240429937-0.710357310281275i</v>
      </c>
      <c r="P2894" t="str">
        <f t="shared" si="1519"/>
        <v>0.296158759570063+0.710357310281275i</v>
      </c>
      <c r="Q2894" t="str">
        <f t="shared" si="1520"/>
        <v>-0.296158759570063+6.36283373377723i</v>
      </c>
      <c r="R2894" t="str">
        <f t="shared" si="1521"/>
        <v>0.109238552183198-0.0516296240679625i</v>
      </c>
      <c r="S2894" t="str">
        <f t="shared" si="1522"/>
        <v>0.74578772780142i</v>
      </c>
      <c r="T2894" t="str">
        <f t="shared" si="1523"/>
        <v>0.0385047400208873+0.0814687716210241i</v>
      </c>
      <c r="U2894" t="e">
        <f t="shared" si="1524"/>
        <v>#DIV/0!</v>
      </c>
      <c r="V2894" t="str">
        <f t="shared" si="1525"/>
        <v>1.33333333333333E-06-0.000110524266036038i</v>
      </c>
      <c r="W2894" t="e">
        <f t="shared" si="1526"/>
        <v>#DIV/0!</v>
      </c>
      <c r="X2894" t="e">
        <f t="shared" si="1527"/>
        <v>#DIV/0!</v>
      </c>
      <c r="Y2894" t="str">
        <f t="shared" si="1528"/>
        <v>0.00083+0.965097263182784i</v>
      </c>
      <c r="Z2894" t="e">
        <f t="shared" si="1529"/>
        <v>#DIV/0!</v>
      </c>
      <c r="AA2894" t="e">
        <f t="shared" si="1530"/>
        <v>#DIV/0!</v>
      </c>
      <c r="AB2894" t="str">
        <f t="shared" si="1531"/>
        <v>0.237429353391419+0.502355755605156i</v>
      </c>
      <c r="AC2894" t="str">
        <f t="shared" si="1532"/>
        <v>1.11128684613593-0.0467772149549495i</v>
      </c>
      <c r="AD2894" t="str">
        <f t="shared" si="1533"/>
        <v>0.194280388018606+0.460226495846127i</v>
      </c>
      <c r="AE2894" t="e">
        <f t="shared" si="1534"/>
        <v>#DIV/0!</v>
      </c>
      <c r="AF2894" t="str">
        <f t="shared" si="1535"/>
        <v>-19.3991199247166-0.476532844693582i</v>
      </c>
      <c r="AG2894" t="e">
        <f t="shared" si="1536"/>
        <v>#DIV/0!</v>
      </c>
      <c r="AH2894" t="e">
        <f t="shared" si="1537"/>
        <v>#DIV/0!</v>
      </c>
      <c r="AI2894" t="e">
        <f t="shared" si="1538"/>
        <v>#DIV/0!</v>
      </c>
      <c r="AJ2894" t="e">
        <f t="shared" si="1539"/>
        <v>#DIV/0!</v>
      </c>
      <c r="AK2894"/>
      <c r="AL2894"/>
      <c r="AM2894"/>
      <c r="AN2894"/>
    </row>
    <row r="2895" spans="1:40" x14ac:dyDescent="0.25">
      <c r="A2895"/>
      <c r="B2895">
        <f t="shared" si="1505"/>
        <v>961000</v>
      </c>
      <c r="C2895" s="186" t="str">
        <f t="shared" si="1508"/>
        <v>-1.06506106604316E-07+0.00327980437765613i</v>
      </c>
      <c r="D2895" s="158" t="str">
        <f t="shared" si="1509"/>
        <v>-7.66666748321351+0.0251451668953637i</v>
      </c>
      <c r="E2895" t="str">
        <f t="shared" si="1510"/>
        <v>7.99716174390028-0.150658531454636i</v>
      </c>
      <c r="F2895" t="str">
        <f t="shared" si="1511"/>
        <v>0.999200922634087+0.0000150417852042973i</v>
      </c>
      <c r="G2895">
        <f t="shared" si="1506"/>
        <v>1</v>
      </c>
      <c r="H2895" t="str">
        <f t="shared" si="1512"/>
        <v>11.7325003947016+0.501184345852467i</v>
      </c>
      <c r="I2895" t="str">
        <f t="shared" si="1513"/>
        <v>3773.83817512474i</v>
      </c>
      <c r="J2895" t="str">
        <f t="shared" si="1507"/>
        <v>-19276.7743486982+825.595029895689i</v>
      </c>
      <c r="K2895" t="str">
        <f t="shared" si="1514"/>
        <v>0.00836923434145316-0.195412806557171i</v>
      </c>
      <c r="L2895" t="str">
        <f t="shared" si="1515"/>
        <v>0.00108191040499254-0.0214159144562496i</v>
      </c>
      <c r="M2895" t="str">
        <f t="shared" si="1516"/>
        <v>0.0094511447464457-0.216828721013421i</v>
      </c>
      <c r="N2895" t="str">
        <f t="shared" si="1517"/>
        <v>-7.08055895139608i</v>
      </c>
      <c r="O2895" t="str">
        <f t="shared" si="1518"/>
        <v>0.698588336648279-0.715523819239437i</v>
      </c>
      <c r="P2895" t="str">
        <f t="shared" si="1519"/>
        <v>0.301411663351721+0.715523819239437i</v>
      </c>
      <c r="Q2895" t="str">
        <f t="shared" si="1520"/>
        <v>-0.301411663351721+6.36503513215664i</v>
      </c>
      <c r="R2895" t="str">
        <f t="shared" si="1521"/>
        <v>0.109925819144201-0.0525597393257314i</v>
      </c>
      <c r="S2895" t="str">
        <f t="shared" si="1522"/>
        <v>0.746564590017879i</v>
      </c>
      <c r="T2895" t="str">
        <f t="shared" si="1523"/>
        <v>0.0392392402411613+0.0820667241017699i</v>
      </c>
      <c r="U2895" t="e">
        <f t="shared" si="1524"/>
        <v>#DIV/0!</v>
      </c>
      <c r="V2895" t="str">
        <f t="shared" si="1525"/>
        <v>1.33333333333333E-06-0.000110409256393961i</v>
      </c>
      <c r="W2895" t="e">
        <f t="shared" si="1526"/>
        <v>#DIV/0!</v>
      </c>
      <c r="X2895" t="e">
        <f t="shared" si="1527"/>
        <v>#DIV/0!</v>
      </c>
      <c r="Y2895" t="str">
        <f t="shared" si="1528"/>
        <v>0.00083+0.966102572831933i</v>
      </c>
      <c r="Z2895" t="e">
        <f t="shared" si="1529"/>
        <v>#DIV/0!</v>
      </c>
      <c r="AA2895" t="e">
        <f t="shared" si="1530"/>
        <v>#DIV/0!</v>
      </c>
      <c r="AB2895" t="str">
        <f t="shared" si="1531"/>
        <v>0.241958455841427+0.506042872328584i</v>
      </c>
      <c r="AC2895" t="str">
        <f t="shared" si="1532"/>
        <v>1.11201141317375-0.0476808580841943i</v>
      </c>
      <c r="AD2895" t="str">
        <f t="shared" si="1533"/>
        <v>0.197710312144917+0.463547283379551i</v>
      </c>
      <c r="AE2895" t="e">
        <f t="shared" si="1534"/>
        <v>#DIV/0!</v>
      </c>
      <c r="AF2895" t="str">
        <f t="shared" si="1535"/>
        <v>-19.3991678779151-0.476039178957103i</v>
      </c>
      <c r="AG2895" t="e">
        <f t="shared" si="1536"/>
        <v>#DIV/0!</v>
      </c>
      <c r="AH2895" t="e">
        <f t="shared" si="1537"/>
        <v>#DIV/0!</v>
      </c>
      <c r="AI2895" t="e">
        <f t="shared" si="1538"/>
        <v>#DIV/0!</v>
      </c>
      <c r="AJ2895" t="e">
        <f t="shared" si="1539"/>
        <v>#DIV/0!</v>
      </c>
      <c r="AK2895"/>
      <c r="AL2895"/>
      <c r="AM2895"/>
      <c r="AN2895"/>
    </row>
    <row r="2896" spans="1:40" x14ac:dyDescent="0.25">
      <c r="A2896"/>
      <c r="B2896">
        <f t="shared" si="1505"/>
        <v>962000</v>
      </c>
      <c r="C2896" s="186" t="str">
        <f t="shared" si="1508"/>
        <v>-1.06284795273987E-07+0.00327639501760337i</v>
      </c>
      <c r="D2896" s="158" t="str">
        <f t="shared" si="1509"/>
        <v>-7.6666674815168+0.0251190284682925i</v>
      </c>
      <c r="E2896" t="str">
        <f t="shared" si="1510"/>
        <v>7.99715583604755-0.150815192706188i</v>
      </c>
      <c r="F2896" t="str">
        <f t="shared" si="1511"/>
        <v>0.999200923223462+0.0000150574263203375i</v>
      </c>
      <c r="G2896">
        <f t="shared" si="1506"/>
        <v>1</v>
      </c>
      <c r="H2896" t="str">
        <f t="shared" si="1512"/>
        <v>11.7325482005525+0.500665561171284i</v>
      </c>
      <c r="I2896" t="str">
        <f t="shared" si="1513"/>
        <v>3777.76516594173i</v>
      </c>
      <c r="J2896" t="str">
        <f t="shared" si="1507"/>
        <v>-19316.9154608901+826.454129822739i</v>
      </c>
      <c r="K2896" t="str">
        <f t="shared" si="1514"/>
        <v>0.00835187370685198-0.195210396455873i</v>
      </c>
      <c r="L2896" t="str">
        <f t="shared" si="1515"/>
        <v>0.00107966799120889-0.0213937657576345i</v>
      </c>
      <c r="M2896" t="str">
        <f t="shared" si="1516"/>
        <v>0.00943154169806087-0.216604162213507i</v>
      </c>
      <c r="N2896" t="str">
        <f t="shared" si="1517"/>
        <v>-7.08792685873364i</v>
      </c>
      <c r="O2896" t="str">
        <f t="shared" si="1518"/>
        <v>0.693297509430854-0.720651485405376i</v>
      </c>
      <c r="P2896" t="str">
        <f t="shared" si="1519"/>
        <v>0.306702490569146+0.720651485405376i</v>
      </c>
      <c r="Q2896" t="str">
        <f t="shared" si="1520"/>
        <v>-0.306702490569146+6.36727537332826i</v>
      </c>
      <c r="R2896" t="str">
        <f t="shared" si="1521"/>
        <v>0.110603677751349-0.0534961807099514i</v>
      </c>
      <c r="S2896" t="str">
        <f t="shared" si="1522"/>
        <v>0.74734145223434i</v>
      </c>
      <c r="T2896" t="str">
        <f t="shared" si="1523"/>
        <v>0.0399799133807658+0.0826587131531521i</v>
      </c>
      <c r="U2896" t="e">
        <f t="shared" si="1524"/>
        <v>#DIV/0!</v>
      </c>
      <c r="V2896" t="str">
        <f t="shared" si="1525"/>
        <v>1.33333333333333E-06-0.000110294485857169i</v>
      </c>
      <c r="W2896" t="e">
        <f t="shared" si="1526"/>
        <v>#DIV/0!</v>
      </c>
      <c r="X2896" t="e">
        <f t="shared" si="1527"/>
        <v>#DIV/0!</v>
      </c>
      <c r="Y2896" t="str">
        <f t="shared" si="1528"/>
        <v>0.00083+0.967107882481082i</v>
      </c>
      <c r="Z2896" t="e">
        <f t="shared" si="1529"/>
        <v>#DIV/0!</v>
      </c>
      <c r="AA2896" t="e">
        <f t="shared" si="1530"/>
        <v>#DIV/0!</v>
      </c>
      <c r="AB2896" t="str">
        <f t="shared" si="1531"/>
        <v>0.246525621975136+0.5096932171331i</v>
      </c>
      <c r="AC2896" t="str">
        <f t="shared" si="1532"/>
        <v>1.11272678896632-0.0485912829814784i</v>
      </c>
      <c r="AD2896" t="str">
        <f t="shared" si="1533"/>
        <v>0.201164519802911+0.466842413062817i</v>
      </c>
      <c r="AE2896" t="e">
        <f t="shared" si="1534"/>
        <v>#DIV/0!</v>
      </c>
      <c r="AF2896" t="str">
        <f t="shared" si="1535"/>
        <v>-19.3992156820693-0.475546532702992i</v>
      </c>
      <c r="AG2896" t="e">
        <f t="shared" si="1536"/>
        <v>#DIV/0!</v>
      </c>
      <c r="AH2896" t="e">
        <f t="shared" si="1537"/>
        <v>#DIV/0!</v>
      </c>
      <c r="AI2896" t="e">
        <f t="shared" si="1538"/>
        <v>#DIV/0!</v>
      </c>
      <c r="AJ2896" t="e">
        <f t="shared" si="1539"/>
        <v>#DIV/0!</v>
      </c>
      <c r="AK2896"/>
      <c r="AL2896"/>
      <c r="AM2896"/>
      <c r="AN2896"/>
    </row>
    <row r="2897" spans="1:40" x14ac:dyDescent="0.25">
      <c r="A2897"/>
      <c r="B2897">
        <f t="shared" si="1505"/>
        <v>963000</v>
      </c>
      <c r="C2897" s="186" t="str">
        <f t="shared" si="1508"/>
        <v>-1.06064173029026E-07+0.00327299273825683i</v>
      </c>
      <c r="D2897" s="158" t="str">
        <f t="shared" si="1509"/>
        <v>-7.66666747982531+0.0250929443266357i</v>
      </c>
      <c r="E2897" t="str">
        <f t="shared" si="1510"/>
        <v>7.99714992205915-0.15097185361028i</v>
      </c>
      <c r="F2897" t="str">
        <f t="shared" si="1511"/>
        <v>0.999200923813435+0.0000150730674017421i</v>
      </c>
      <c r="G2897">
        <f t="shared" si="1506"/>
        <v>1</v>
      </c>
      <c r="H2897" t="str">
        <f t="shared" si="1512"/>
        <v>11.7325958579704+0.500147847110225i</v>
      </c>
      <c r="I2897" t="str">
        <f t="shared" si="1513"/>
        <v>3781.69215675871i</v>
      </c>
      <c r="J2897" t="str">
        <f t="shared" si="1507"/>
        <v>-19357.0983215086+827.313229749791i</v>
      </c>
      <c r="K2897" t="str">
        <f t="shared" si="1514"/>
        <v>0.00833456700309409-0.195008404488934i</v>
      </c>
      <c r="L2897" t="str">
        <f t="shared" si="1515"/>
        <v>0.00107743253589727-0.0213716627075885i</v>
      </c>
      <c r="M2897" t="str">
        <f t="shared" si="1516"/>
        <v>0.00941199953899136-0.216380067196523i</v>
      </c>
      <c r="N2897" t="str">
        <f t="shared" si="1517"/>
        <v>-7.0952947660712i</v>
      </c>
      <c r="O2897" t="str">
        <f t="shared" si="1518"/>
        <v>0.68796904599451-0.725740030419574i</v>
      </c>
      <c r="P2897" t="str">
        <f t="shared" si="1519"/>
        <v>0.31203095400549+0.725740030419574i</v>
      </c>
      <c r="Q2897" t="str">
        <f t="shared" si="1520"/>
        <v>-0.31203095400549+6.36955473565163i</v>
      </c>
      <c r="R2897" t="str">
        <f t="shared" si="1521"/>
        <v>0.111272051407171-0.054438856835531i</v>
      </c>
      <c r="S2897" t="str">
        <f t="shared" si="1522"/>
        <v>0.7481183144508i</v>
      </c>
      <c r="T2897" t="str">
        <f t="shared" si="1523"/>
        <v>0.0407267058164259+0.0832446595442155i</v>
      </c>
      <c r="U2897" t="e">
        <f t="shared" si="1524"/>
        <v>#DIV/0!</v>
      </c>
      <c r="V2897" t="str">
        <f t="shared" si="1525"/>
        <v>1.33333333333333E-06-0.000110179953680786i</v>
      </c>
      <c r="W2897" t="e">
        <f t="shared" si="1526"/>
        <v>#DIV/0!</v>
      </c>
      <c r="X2897" t="e">
        <f t="shared" si="1527"/>
        <v>#DIV/0!</v>
      </c>
      <c r="Y2897" t="str">
        <f t="shared" si="1528"/>
        <v>0.00083+0.968113192130231i</v>
      </c>
      <c r="Z2897" t="e">
        <f t="shared" si="1529"/>
        <v>#DIV/0!</v>
      </c>
      <c r="AA2897" t="e">
        <f t="shared" si="1530"/>
        <v>#DIV/0!</v>
      </c>
      <c r="AB2897" t="str">
        <f t="shared" si="1531"/>
        <v>0.251130521138725+0.513306301461854i</v>
      </c>
      <c r="AC2897" t="str">
        <f t="shared" si="1532"/>
        <v>1.1134328923519-0.0495084003663748i</v>
      </c>
      <c r="AD2897" t="str">
        <f t="shared" si="1533"/>
        <v>0.204642815921637+0.470111709039733i</v>
      </c>
      <c r="AE2897" t="e">
        <f t="shared" si="1534"/>
        <v>#DIV/0!</v>
      </c>
      <c r="AF2897" t="str">
        <f t="shared" si="1535"/>
        <v>-19.3992633377957-0.475054902783589i</v>
      </c>
      <c r="AG2897" t="e">
        <f t="shared" si="1536"/>
        <v>#DIV/0!</v>
      </c>
      <c r="AH2897" t="e">
        <f t="shared" si="1537"/>
        <v>#DIV/0!</v>
      </c>
      <c r="AI2897" t="e">
        <f t="shared" si="1538"/>
        <v>#DIV/0!</v>
      </c>
      <c r="AJ2897" t="e">
        <f t="shared" si="1539"/>
        <v>#DIV/0!</v>
      </c>
      <c r="AK2897"/>
      <c r="AL2897"/>
      <c r="AM2897"/>
      <c r="AN2897"/>
    </row>
    <row r="2898" spans="1:40" x14ac:dyDescent="0.25">
      <c r="A2898"/>
      <c r="B2898">
        <f t="shared" si="1505"/>
        <v>964000</v>
      </c>
      <c r="C2898" s="186" t="str">
        <f t="shared" si="1508"/>
        <v>-1.0584423701164E-07+0.00326959751758112i</v>
      </c>
      <c r="D2898" s="158" t="str">
        <f t="shared" si="1509"/>
        <v>-7.66666747813918+0.0250669143014553i</v>
      </c>
      <c r="E2898" t="str">
        <f t="shared" si="1510"/>
        <v>7.99714400193511-0.151128514166551i</v>
      </c>
      <c r="F2898" t="str">
        <f t="shared" si="1511"/>
        <v>0.999200924404038+0.0000150887084484761i</v>
      </c>
      <c r="G2898">
        <f t="shared" si="1506"/>
        <v>1</v>
      </c>
      <c r="H2898" t="str">
        <f t="shared" si="1512"/>
        <v>11.7326433675689+0.499631200365633i</v>
      </c>
      <c r="I2898" t="str">
        <f t="shared" si="1513"/>
        <v>3785.6191475757i</v>
      </c>
      <c r="J2898" t="str">
        <f t="shared" si="1507"/>
        <v>-19397.3229305537+828.172329676841i</v>
      </c>
      <c r="K2898" t="str">
        <f t="shared" si="1514"/>
        <v>0.00831731400715689-0.194806829364359i</v>
      </c>
      <c r="L2898" t="str">
        <f t="shared" si="1515"/>
        <v>0.00107520401032121-0.021349605165499i</v>
      </c>
      <c r="M2898" t="str">
        <f t="shared" si="1516"/>
        <v>0.0093925180174781-0.216156434529858i</v>
      </c>
      <c r="N2898" t="str">
        <f t="shared" si="1517"/>
        <v>-7.10266267340876i</v>
      </c>
      <c r="O2898" t="str">
        <f t="shared" si="1518"/>
        <v>0.682603235599217-0.730789178046227i</v>
      </c>
      <c r="P2898" t="str">
        <f t="shared" si="1519"/>
        <v>0.317396764400783+0.730789178046227i</v>
      </c>
      <c r="Q2898" t="str">
        <f t="shared" si="1520"/>
        <v>-0.317396764400783+6.37187349536253i</v>
      </c>
      <c r="R2898" t="str">
        <f t="shared" si="1521"/>
        <v>0.111930864558968-0.0553876750543212i</v>
      </c>
      <c r="S2898" t="str">
        <f t="shared" si="1522"/>
        <v>0.748895176667259i</v>
      </c>
      <c r="T2898" t="str">
        <f t="shared" si="1523"/>
        <v>0.0414795626949946+0.0838244845884074i</v>
      </c>
      <c r="U2898" t="e">
        <f t="shared" si="1524"/>
        <v>#DIV/0!</v>
      </c>
      <c r="V2898" t="str">
        <f t="shared" si="1525"/>
        <v>1.33333333333333E-06-0.000110065659123026i</v>
      </c>
      <c r="W2898" t="e">
        <f t="shared" si="1526"/>
        <v>#DIV/0!</v>
      </c>
      <c r="X2898" t="e">
        <f t="shared" si="1527"/>
        <v>#DIV/0!</v>
      </c>
      <c r="Y2898" t="str">
        <f t="shared" si="1528"/>
        <v>0.00083+0.969118501779379i</v>
      </c>
      <c r="Z2898" t="e">
        <f t="shared" si="1529"/>
        <v>#DIV/0!</v>
      </c>
      <c r="AA2898" t="e">
        <f t="shared" si="1530"/>
        <v>#DIV/0!</v>
      </c>
      <c r="AB2898" t="str">
        <f t="shared" si="1531"/>
        <v>0.255772815094687+0.516881640114912i</v>
      </c>
      <c r="AC2898" t="str">
        <f t="shared" si="1532"/>
        <v>1.11412964317534-0.0504321196428493i</v>
      </c>
      <c r="AD2898" t="str">
        <f t="shared" si="1533"/>
        <v>0.208145004196296+0.473354996970135i</v>
      </c>
      <c r="AE2898" t="e">
        <f t="shared" si="1534"/>
        <v>#DIV/0!</v>
      </c>
      <c r="AF2898" t="str">
        <f t="shared" si="1535"/>
        <v>-19.3993108457081-0.474564286064178i</v>
      </c>
      <c r="AG2898" t="e">
        <f t="shared" si="1536"/>
        <v>#DIV/0!</v>
      </c>
      <c r="AH2898" t="e">
        <f t="shared" si="1537"/>
        <v>#DIV/0!</v>
      </c>
      <c r="AI2898" t="e">
        <f t="shared" si="1538"/>
        <v>#DIV/0!</v>
      </c>
      <c r="AJ2898" t="e">
        <f t="shared" si="1539"/>
        <v>#DIV/0!</v>
      </c>
      <c r="AK2898"/>
      <c r="AL2898"/>
      <c r="AM2898"/>
      <c r="AN2898"/>
    </row>
    <row r="2899" spans="1:40" x14ac:dyDescent="0.25">
      <c r="A2899"/>
      <c r="B2899">
        <f t="shared" si="1505"/>
        <v>965000</v>
      </c>
      <c r="C2899" s="186" t="str">
        <f t="shared" si="1508"/>
        <v>-1.05624984378836E-07+0.00326620933363216i</v>
      </c>
      <c r="D2899" s="158" t="str">
        <f t="shared" si="1509"/>
        <v>-7.66666747645818+0.0250409382245132i</v>
      </c>
      <c r="E2899" t="str">
        <f t="shared" si="1510"/>
        <v>7.99713807567545-0.151285174374642i</v>
      </c>
      <c r="F2899" t="str">
        <f t="shared" si="1511"/>
        <v>0.999200924995238+0.0000151043494605029i</v>
      </c>
      <c r="G2899">
        <f t="shared" si="1506"/>
        <v>1</v>
      </c>
      <c r="H2899" t="str">
        <f t="shared" si="1512"/>
        <v>11.7326907299581+0.499115617647367i</v>
      </c>
      <c r="I2899" t="str">
        <f t="shared" si="1513"/>
        <v>3789.54613839269i</v>
      </c>
      <c r="J2899" t="str">
        <f t="shared" si="1507"/>
        <v>-19437.5892880254+829.031429603892i</v>
      </c>
      <c r="K2899" t="str">
        <f t="shared" si="1514"/>
        <v>0.00830011449716879-0.194605669795459i</v>
      </c>
      <c r="L2899" t="str">
        <f t="shared" si="1515"/>
        <v>0.00107298238589228-0.021327592991329i</v>
      </c>
      <c r="M2899" t="str">
        <f t="shared" si="1516"/>
        <v>0.00937309688306107-0.215933262786788i</v>
      </c>
      <c r="N2899" t="str">
        <f t="shared" si="1517"/>
        <v>-7.11003058074632i</v>
      </c>
      <c r="O2899" t="str">
        <f t="shared" si="1518"/>
        <v>0.677200369532355-0.735798654188252i</v>
      </c>
      <c r="P2899" t="str">
        <f t="shared" si="1519"/>
        <v>0.322799630467645+0.735798654188252i</v>
      </c>
      <c r="Q2899" t="str">
        <f t="shared" si="1520"/>
        <v>-0.322799630467645+6.37423192655807i</v>
      </c>
      <c r="R2899" t="str">
        <f t="shared" si="1521"/>
        <v>0.11258004272365-0.0563425414692744i</v>
      </c>
      <c r="S2899" t="str">
        <f t="shared" si="1522"/>
        <v>0.74967203888372i</v>
      </c>
      <c r="T2899" t="str">
        <f t="shared" si="1523"/>
        <v>0.0422384279391615+0.084398110166255i</v>
      </c>
      <c r="U2899" t="e">
        <f t="shared" si="1524"/>
        <v>#DIV/0!</v>
      </c>
      <c r="V2899" t="str">
        <f t="shared" si="1525"/>
        <v>1.33333333333333E-06-0.000109951601445178i</v>
      </c>
      <c r="W2899" t="e">
        <f t="shared" si="1526"/>
        <v>#DIV/0!</v>
      </c>
      <c r="X2899" t="e">
        <f t="shared" si="1527"/>
        <v>#DIV/0!</v>
      </c>
      <c r="Y2899" t="str">
        <f t="shared" si="1528"/>
        <v>0.00083+0.970123811428528i</v>
      </c>
      <c r="Z2899" t="e">
        <f t="shared" si="1529"/>
        <v>#DIV/0!</v>
      </c>
      <c r="AA2899" t="e">
        <f t="shared" si="1530"/>
        <v>#DIV/0!</v>
      </c>
      <c r="AB2899" t="str">
        <f t="shared" si="1531"/>
        <v>0.260452158057034+0.520418751389089i</v>
      </c>
      <c r="AC2899" t="str">
        <f t="shared" si="1532"/>
        <v>1.11481696231374-0.051362348912584i</v>
      </c>
      <c r="AD2899" t="str">
        <f t="shared" si="1533"/>
        <v>0.211670887100323+0.476572104037875i</v>
      </c>
      <c r="AE2899" t="e">
        <f t="shared" si="1534"/>
        <v>#DIV/0!</v>
      </c>
      <c r="AF2899" t="str">
        <f t="shared" si="1535"/>
        <v>-19.3993582064163-0.474074679422854i</v>
      </c>
      <c r="AG2899" t="e">
        <f t="shared" si="1536"/>
        <v>#DIV/0!</v>
      </c>
      <c r="AH2899" t="e">
        <f t="shared" si="1537"/>
        <v>#DIV/0!</v>
      </c>
      <c r="AI2899" t="e">
        <f t="shared" si="1538"/>
        <v>#DIV/0!</v>
      </c>
      <c r="AJ2899" t="e">
        <f t="shared" si="1539"/>
        <v>#DIV/0!</v>
      </c>
      <c r="AK2899"/>
      <c r="AL2899"/>
      <c r="AM2899"/>
      <c r="AN2899"/>
    </row>
    <row r="2900" spans="1:40" x14ac:dyDescent="0.25">
      <c r="A2900"/>
      <c r="B2900">
        <f t="shared" si="1505"/>
        <v>966000</v>
      </c>
      <c r="C2900" s="186" t="str">
        <f t="shared" si="1508"/>
        <v>-1.05406412302332E-07+0.00326282816455679i</v>
      </c>
      <c r="D2900" s="158" t="str">
        <f t="shared" si="1509"/>
        <v>-7.66666747478248+0.0250150159282687i</v>
      </c>
      <c r="E2900" t="str">
        <f t="shared" si="1510"/>
        <v>7.9971321432802-0.151441834234192i</v>
      </c>
      <c r="F2900" t="str">
        <f t="shared" si="1511"/>
        <v>0.999200925587057+0.000015119990437787i</v>
      </c>
      <c r="G2900">
        <f t="shared" si="1506"/>
        <v>1</v>
      </c>
      <c r="H2900" t="str">
        <f t="shared" si="1512"/>
        <v>11.7327379457453+0.498601095678797i</v>
      </c>
      <c r="I2900" t="str">
        <f t="shared" si="1513"/>
        <v>3793.47312920968i</v>
      </c>
      <c r="J2900" t="str">
        <f t="shared" si="1507"/>
        <v>-19477.8973939237+829.890529530942i</v>
      </c>
      <c r="K2900" t="str">
        <f t="shared" si="1514"/>
        <v>0.00828296825240206-0.194404924500828i</v>
      </c>
      <c r="L2900" t="str">
        <f t="shared" si="1515"/>
        <v>0.00107076763416917-0.0213056260456133i</v>
      </c>
      <c r="M2900" t="str">
        <f t="shared" si="1516"/>
        <v>0.00935373588657123-0.215710550546441i</v>
      </c>
      <c r="N2900" t="str">
        <f t="shared" si="1517"/>
        <v>-7.11739848808388i</v>
      </c>
      <c r="O2900" t="str">
        <f t="shared" si="1518"/>
        <v>0.6717607410929-0.740768186902163i</v>
      </c>
      <c r="P2900" t="str">
        <f t="shared" si="1519"/>
        <v>0.3282392589071+0.740768186902163i</v>
      </c>
      <c r="Q2900" t="str">
        <f t="shared" si="1520"/>
        <v>-0.3282392589071+6.37663030118172i</v>
      </c>
      <c r="R2900" t="str">
        <f t="shared" si="1521"/>
        <v>0.113219512512358-0.057303360949162i</v>
      </c>
      <c r="S2900" t="str">
        <f t="shared" si="1522"/>
        <v>0.750448901100179i</v>
      </c>
      <c r="T2900" t="str">
        <f t="shared" si="1523"/>
        <v>0.0430032442536455+0.084965458747997i</v>
      </c>
      <c r="U2900" t="e">
        <f t="shared" si="1524"/>
        <v>#DIV/0!</v>
      </c>
      <c r="V2900" t="str">
        <f t="shared" si="1525"/>
        <v>1.33333333333333E-06-0.000109837779911591i</v>
      </c>
      <c r="W2900" t="e">
        <f t="shared" si="1526"/>
        <v>#DIV/0!</v>
      </c>
      <c r="X2900" t="e">
        <f t="shared" si="1527"/>
        <v>#DIV/0!</v>
      </c>
      <c r="Y2900" t="str">
        <f t="shared" si="1528"/>
        <v>0.00083+0.971129121077677i</v>
      </c>
      <c r="Z2900" t="e">
        <f t="shared" si="1529"/>
        <v>#DIV/0!</v>
      </c>
      <c r="AA2900" t="e">
        <f t="shared" si="1530"/>
        <v>#DIV/0!</v>
      </c>
      <c r="AB2900" t="str">
        <f t="shared" si="1531"/>
        <v>0.265168196729485+0.523917157217501i</v>
      </c>
      <c r="AC2900" t="str">
        <f t="shared" si="1532"/>
        <v>1.11549477170184-0.0522989949888685i</v>
      </c>
      <c r="AD2900" t="str">
        <f t="shared" si="1533"/>
        <v>0.215220265897515+0.479762858958719i</v>
      </c>
      <c r="AE2900" t="e">
        <f t="shared" si="1534"/>
        <v>#DIV/0!</v>
      </c>
      <c r="AF2900" t="str">
        <f t="shared" si="1535"/>
        <v>-19.3994054205278-0.473586079750528i</v>
      </c>
      <c r="AG2900" t="e">
        <f t="shared" si="1536"/>
        <v>#DIV/0!</v>
      </c>
      <c r="AH2900" t="e">
        <f t="shared" si="1537"/>
        <v>#DIV/0!</v>
      </c>
      <c r="AI2900" t="e">
        <f t="shared" si="1538"/>
        <v>#DIV/0!</v>
      </c>
      <c r="AJ2900" t="e">
        <f t="shared" si="1539"/>
        <v>#DIV/0!</v>
      </c>
      <c r="AK2900"/>
      <c r="AL2900"/>
      <c r="AM2900"/>
      <c r="AN2900"/>
    </row>
    <row r="2901" spans="1:40" x14ac:dyDescent="0.25">
      <c r="A2901"/>
      <c r="B2901">
        <f t="shared" si="1505"/>
        <v>967000</v>
      </c>
      <c r="C2901" s="186" t="str">
        <f t="shared" si="1508"/>
        <v>-1.05188517968458E-07+0.0032594539885922i</v>
      </c>
      <c r="D2901" s="158" t="str">
        <f t="shared" si="1509"/>
        <v>-7.66666747311199+0.0249891472458735i</v>
      </c>
      <c r="E2901" t="str">
        <f t="shared" si="1510"/>
        <v>7.99712620474939-0.15159849374484i</v>
      </c>
      <c r="F2901" t="str">
        <f t="shared" si="1511"/>
        <v>0.999200926179495+0.0000151356313802924i</v>
      </c>
      <c r="G2901">
        <f t="shared" si="1506"/>
        <v>1</v>
      </c>
      <c r="H2901" t="str">
        <f t="shared" si="1512"/>
        <v>11.7327850155343+0.498087631196683i</v>
      </c>
      <c r="I2901" t="str">
        <f t="shared" si="1513"/>
        <v>3797.40012002666i</v>
      </c>
      <c r="J2901" t="str">
        <f t="shared" si="1507"/>
        <v>-19518.2472482487+830.749629457993i</v>
      </c>
      <c r="K2901" t="str">
        <f t="shared" si="1514"/>
        <v>0.00826587505326567-0.194204592204309i</v>
      </c>
      <c r="L2901" t="str">
        <f t="shared" si="1515"/>
        <v>0.00106855972685686-0.0212837041894569i</v>
      </c>
      <c r="M2901" t="str">
        <f t="shared" si="1516"/>
        <v>0.00933443478012253-0.215488296393766i</v>
      </c>
      <c r="N2901" t="str">
        <f t="shared" si="1517"/>
        <v>-7.12476639542144i</v>
      </c>
      <c r="O2901" t="str">
        <f t="shared" si="1518"/>
        <v>0.666284645575504-0.745697506412838i</v>
      </c>
      <c r="P2901" t="str">
        <f t="shared" si="1519"/>
        <v>0.333715354424496+0.745697506412838i</v>
      </c>
      <c r="Q2901" t="str">
        <f t="shared" si="1520"/>
        <v>-0.333715354424496+6.3790688890086i</v>
      </c>
      <c r="R2901" t="str">
        <f t="shared" si="1521"/>
        <v>0.11384920165487-0.0582700371438481i</v>
      </c>
      <c r="S2901" t="str">
        <f t="shared" si="1522"/>
        <v>0.751225763316639i</v>
      </c>
      <c r="T2901" t="str">
        <f t="shared" si="1523"/>
        <v>0.0437739531318762+0.0855264534161697i</v>
      </c>
      <c r="U2901" t="e">
        <f t="shared" si="1524"/>
        <v>#DIV/0!</v>
      </c>
      <c r="V2901" t="str">
        <f t="shared" si="1525"/>
        <v>1.33333333333333E-06-0.000109724193789656i</v>
      </c>
      <c r="W2901" t="e">
        <f t="shared" si="1526"/>
        <v>#DIV/0!</v>
      </c>
      <c r="X2901" t="e">
        <f t="shared" si="1527"/>
        <v>#DIV/0!</v>
      </c>
      <c r="Y2901" t="str">
        <f t="shared" si="1528"/>
        <v>0.00083+0.972134430726826i</v>
      </c>
      <c r="Z2901" t="e">
        <f t="shared" si="1529"/>
        <v>#DIV/0!</v>
      </c>
      <c r="AA2901" t="e">
        <f t="shared" si="1530"/>
        <v>#DIV/0!</v>
      </c>
      <c r="AB2901" t="str">
        <f t="shared" si="1531"/>
        <v>0.269920570346657+0.527376383308835i</v>
      </c>
      <c r="AC2901" t="str">
        <f t="shared" si="1532"/>
        <v>1.11616299435724-0.0532419634110616i</v>
      </c>
      <c r="AD2901" t="str">
        <f t="shared" si="1533"/>
        <v>0.218792940654196+0.482927091988165i</v>
      </c>
      <c r="AE2901" t="e">
        <f t="shared" si="1534"/>
        <v>#DIV/0!</v>
      </c>
      <c r="AF2901" t="str">
        <f t="shared" si="1535"/>
        <v>-19.3994524886463-0.47309848395081i</v>
      </c>
      <c r="AG2901" t="e">
        <f t="shared" si="1536"/>
        <v>#DIV/0!</v>
      </c>
      <c r="AH2901" t="e">
        <f t="shared" si="1537"/>
        <v>#DIV/0!</v>
      </c>
      <c r="AI2901" t="e">
        <f t="shared" si="1538"/>
        <v>#DIV/0!</v>
      </c>
      <c r="AJ2901" t="e">
        <f t="shared" si="1539"/>
        <v>#DIV/0!</v>
      </c>
      <c r="AK2901"/>
      <c r="AL2901"/>
      <c r="AM2901"/>
      <c r="AN2901"/>
    </row>
    <row r="2902" spans="1:40" x14ac:dyDescent="0.25">
      <c r="A2902"/>
      <c r="B2902">
        <f t="shared" si="1505"/>
        <v>968000</v>
      </c>
      <c r="C2902" s="186" t="str">
        <f t="shared" si="1508"/>
        <v>-1.04971298578071E-07+0.00325608678406553i</v>
      </c>
      <c r="D2902" s="158" t="str">
        <f t="shared" si="1509"/>
        <v>-7.66666747144664+0.0249633320111691i</v>
      </c>
      <c r="E2902" t="str">
        <f t="shared" si="1510"/>
        <v>7.99712026008305-0.151755152906227i</v>
      </c>
      <c r="F2902" t="str">
        <f t="shared" si="1511"/>
        <v>0.999200926772531+0.0000151512722879829i</v>
      </c>
      <c r="G2902">
        <f t="shared" si="1506"/>
        <v>1</v>
      </c>
      <c r="H2902" t="str">
        <f t="shared" si="1512"/>
        <v>11.7328319399261+0.497575220951137i</v>
      </c>
      <c r="I2902" t="str">
        <f t="shared" si="1513"/>
        <v>3801.32711084365i</v>
      </c>
      <c r="J2902" t="str">
        <f t="shared" si="1507"/>
        <v>-19558.6388510002+831.608729385044i</v>
      </c>
      <c r="K2902" t="str">
        <f t="shared" si="1514"/>
        <v>0.00824883468129873-0.194004671634979i</v>
      </c>
      <c r="L2902" t="str">
        <f t="shared" si="1515"/>
        <v>0.00106635863580564-0.0212618272845313i</v>
      </c>
      <c r="M2902" t="str">
        <f t="shared" si="1516"/>
        <v>0.00931519331710437-0.21526649891951i</v>
      </c>
      <c r="N2902" t="str">
        <f t="shared" si="1517"/>
        <v>-7.132134302759i</v>
      </c>
      <c r="O2902" t="str">
        <f t="shared" si="1518"/>
        <v>0.660772380254464-0.75058634512816i</v>
      </c>
      <c r="P2902" t="str">
        <f t="shared" si="1519"/>
        <v>0.339227619745536+0.75058634512816i</v>
      </c>
      <c r="Q2902" t="str">
        <f t="shared" si="1520"/>
        <v>-0.339227619745536+6.38154795763084i</v>
      </c>
      <c r="R2902" t="str">
        <f t="shared" si="1521"/>
        <v>0.11446903902377-0.0592424725001179i</v>
      </c>
      <c r="S2902" t="str">
        <f t="shared" si="1522"/>
        <v>0.7520026255331i</v>
      </c>
      <c r="T2902" t="str">
        <f t="shared" si="1523"/>
        <v>0.0445504948631611+0.0860810178881259i</v>
      </c>
      <c r="U2902" t="e">
        <f t="shared" si="1524"/>
        <v>#DIV/0!</v>
      </c>
      <c r="V2902" t="str">
        <f t="shared" si="1525"/>
        <v>1.33333333333333E-06-0.00010961084234979i</v>
      </c>
      <c r="W2902" t="e">
        <f t="shared" si="1526"/>
        <v>#DIV/0!</v>
      </c>
      <c r="X2902" t="e">
        <f t="shared" si="1527"/>
        <v>#DIV/0!</v>
      </c>
      <c r="Y2902" t="str">
        <f t="shared" si="1528"/>
        <v>0.00083+0.973139740375974i</v>
      </c>
      <c r="Z2902" t="e">
        <f t="shared" si="1529"/>
        <v>#DIV/0!</v>
      </c>
      <c r="AA2902" t="e">
        <f t="shared" si="1530"/>
        <v>#DIV/0!</v>
      </c>
      <c r="AB2902" t="str">
        <f t="shared" si="1531"/>
        <v>0.274708910718269+0.530795959286207i</v>
      </c>
      <c r="AC2902" t="str">
        <f t="shared" si="1532"/>
        <v>1.11682155440544-0.0541911584596251i</v>
      </c>
      <c r="AD2902" t="str">
        <f t="shared" si="1533"/>
        <v>0.222388710251413+0.486064634929138i</v>
      </c>
      <c r="AE2902" t="e">
        <f t="shared" si="1534"/>
        <v>#DIV/0!</v>
      </c>
      <c r="AF2902" t="str">
        <f t="shared" si="1535"/>
        <v>-19.3994994113727-0.472611888939968i</v>
      </c>
      <c r="AG2902" t="e">
        <f t="shared" si="1536"/>
        <v>#DIV/0!</v>
      </c>
      <c r="AH2902" t="e">
        <f t="shared" si="1537"/>
        <v>#DIV/0!</v>
      </c>
      <c r="AI2902" t="e">
        <f t="shared" si="1538"/>
        <v>#DIV/0!</v>
      </c>
      <c r="AJ2902" t="e">
        <f t="shared" si="1539"/>
        <v>#DIV/0!</v>
      </c>
      <c r="AK2902"/>
      <c r="AL2902"/>
      <c r="AM2902"/>
      <c r="AN2902"/>
    </row>
    <row r="2903" spans="1:40" x14ac:dyDescent="0.25">
      <c r="A2903"/>
      <c r="B2903">
        <f t="shared" si="1505"/>
        <v>969000</v>
      </c>
      <c r="C2903" s="186" t="str">
        <f t="shared" si="1508"/>
        <v>-1.04754751346467E-07+0.00325272652939339i</v>
      </c>
      <c r="D2903" s="158" t="str">
        <f t="shared" si="1509"/>
        <v>-7.66666746978642+0.0249375700586827i</v>
      </c>
      <c r="E2903" t="str">
        <f t="shared" si="1510"/>
        <v>7.9971143092812-0.151911811717992i</v>
      </c>
      <c r="F2903" t="str">
        <f t="shared" si="1511"/>
        <v>0.999200927366186+0.0000151669131608229i</v>
      </c>
      <c r="G2903">
        <f t="shared" si="1506"/>
        <v>1</v>
      </c>
      <c r="H2903" t="str">
        <f t="shared" si="1512"/>
        <v>11.7328787195185+0.497063861705535i</v>
      </c>
      <c r="I2903" t="str">
        <f t="shared" si="1513"/>
        <v>3805.25410166064i</v>
      </c>
      <c r="J2903" t="str">
        <f t="shared" si="1507"/>
        <v>-19599.0722021784+832.467829312095i</v>
      </c>
      <c r="K2903" t="str">
        <f t="shared" si="1514"/>
        <v>0.00823184691916275-0.193805161527107i</v>
      </c>
      <c r="L2903" t="str">
        <f t="shared" si="1515"/>
        <v>0.00106416433301025-0.0212399951930716i</v>
      </c>
      <c r="M2903" t="str">
        <f t="shared" si="1516"/>
        <v>0.009296011252173-0.215045156720179i</v>
      </c>
      <c r="N2903" t="str">
        <f t="shared" si="1517"/>
        <v>-7.13950221009656i</v>
      </c>
      <c r="O2903" t="str">
        <f t="shared" si="1518"/>
        <v>0.655224244367585-0.755434437653545i</v>
      </c>
      <c r="P2903" t="str">
        <f t="shared" si="1519"/>
        <v>0.344775755632415+0.755434437653545i</v>
      </c>
      <c r="Q2903" t="str">
        <f t="shared" si="1520"/>
        <v>-0.344775755632415+6.38406777244302i</v>
      </c>
      <c r="R2903" t="str">
        <f t="shared" si="1521"/>
        <v>0.11507895465836-0.0602205682780556i</v>
      </c>
      <c r="S2903" t="str">
        <f t="shared" si="1522"/>
        <v>0.752779487749559i</v>
      </c>
      <c r="T2903" t="str">
        <f t="shared" si="1523"/>
        <v>0.045332808540342+0.086629076538475i</v>
      </c>
      <c r="U2903" t="e">
        <f t="shared" si="1524"/>
        <v>#DIV/0!</v>
      </c>
      <c r="V2903" t="str">
        <f t="shared" si="1525"/>
        <v>1.33333333333333E-06-0.000109497724865425i</v>
      </c>
      <c r="W2903" t="e">
        <f t="shared" si="1526"/>
        <v>#DIV/0!</v>
      </c>
      <c r="X2903" t="e">
        <f t="shared" si="1527"/>
        <v>#DIV/0!</v>
      </c>
      <c r="Y2903" t="str">
        <f t="shared" si="1528"/>
        <v>0.00083+0.974145050025123i</v>
      </c>
      <c r="Z2903" t="e">
        <f t="shared" si="1529"/>
        <v>#DIV/0!</v>
      </c>
      <c r="AA2903" t="e">
        <f t="shared" si="1530"/>
        <v>#DIV/0!</v>
      </c>
      <c r="AB2903" t="str">
        <f t="shared" si="1531"/>
        <v>0.279532842276346+0.534175418825536i</v>
      </c>
      <c r="AC2903" t="str">
        <f t="shared" si="1532"/>
        <v>1.11747037710456-0.0551464831717175i</v>
      </c>
      <c r="AD2903" t="str">
        <f t="shared" si="1533"/>
        <v>0.226007372397192+0.489175321139608i</v>
      </c>
      <c r="AE2903" t="e">
        <f t="shared" si="1534"/>
        <v>#DIV/0!</v>
      </c>
      <c r="AF2903" t="str">
        <f t="shared" si="1535"/>
        <v>-19.3995461893049-0.472126291646852i</v>
      </c>
      <c r="AG2903" t="e">
        <f t="shared" si="1536"/>
        <v>#DIV/0!</v>
      </c>
      <c r="AH2903" t="e">
        <f t="shared" si="1537"/>
        <v>#DIV/0!</v>
      </c>
      <c r="AI2903" t="e">
        <f t="shared" si="1538"/>
        <v>#DIV/0!</v>
      </c>
      <c r="AJ2903" t="e">
        <f t="shared" si="1539"/>
        <v>#DIV/0!</v>
      </c>
      <c r="AK2903"/>
      <c r="AL2903"/>
      <c r="AM2903"/>
      <c r="AN2903"/>
    </row>
    <row r="2904" spans="1:40" x14ac:dyDescent="0.25">
      <c r="A2904"/>
      <c r="B2904">
        <f t="shared" si="1505"/>
        <v>970000</v>
      </c>
      <c r="C2904" s="186" t="str">
        <f t="shared" si="1508"/>
        <v>-1.04538873503284E-07+0.00324937320308137i</v>
      </c>
      <c r="D2904" s="158" t="str">
        <f t="shared" si="1509"/>
        <v>-7.66666746813134+0.0249118612236238i</v>
      </c>
      <c r="E2904" t="str">
        <f t="shared" si="1510"/>
        <v>7.99710835234388-0.152068470179774i</v>
      </c>
      <c r="F2904" t="str">
        <f t="shared" si="1511"/>
        <v>0.999200927960459+0.0000151825539987765i</v>
      </c>
      <c r="G2904">
        <f t="shared" si="1506"/>
        <v>1</v>
      </c>
      <c r="H2904" t="str">
        <f t="shared" si="1512"/>
        <v>11.7329253549062+0.496553550236477i</v>
      </c>
      <c r="I2904" t="str">
        <f t="shared" si="1513"/>
        <v>3809.18109247762i</v>
      </c>
      <c r="J2904" t="str">
        <f t="shared" si="1507"/>
        <v>-19639.5473017832+833.326929239145i</v>
      </c>
      <c r="K2904" t="str">
        <f t="shared" si="1514"/>
        <v>0.00821491155063542-0.193606060620141i</v>
      </c>
      <c r="L2904" t="str">
        <f t="shared" si="1515"/>
        <v>0.00106197679060901-0.0212182077778741i</v>
      </c>
      <c r="M2904" t="str">
        <f t="shared" si="1516"/>
        <v>0.00927688834124443-0.214824268398015i</v>
      </c>
      <c r="N2904" t="str">
        <f t="shared" si="1517"/>
        <v>-7.14687011743412i</v>
      </c>
      <c r="O2904" t="str">
        <f t="shared" si="1518"/>
        <v>0.649640539099932-0.760241520806348i</v>
      </c>
      <c r="P2904" t="str">
        <f t="shared" si="1519"/>
        <v>0.350359460900068+0.760241520806348i</v>
      </c>
      <c r="Q2904" t="str">
        <f t="shared" si="1520"/>
        <v>-0.350359460900068+6.38662859662777i</v>
      </c>
      <c r="R2904" t="str">
        <f t="shared" si="1521"/>
        <v>0.115678879788313-0.06120422456797i</v>
      </c>
      <c r="S2904" t="str">
        <f t="shared" si="1522"/>
        <v>0.753556349966018i</v>
      </c>
      <c r="T2904" t="str">
        <f t="shared" si="1523"/>
        <v>0.04612083206794+0.0871705544214389i</v>
      </c>
      <c r="U2904" t="e">
        <f t="shared" si="1524"/>
        <v>#DIV/0!</v>
      </c>
      <c r="V2904" t="str">
        <f t="shared" si="1525"/>
        <v>1.33333333333333E-06-0.000109384840612986i</v>
      </c>
      <c r="W2904" t="e">
        <f t="shared" si="1526"/>
        <v>#DIV/0!</v>
      </c>
      <c r="X2904" t="e">
        <f t="shared" si="1527"/>
        <v>#DIV/0!</v>
      </c>
      <c r="Y2904" t="str">
        <f t="shared" si="1528"/>
        <v>0.00083+0.975150359674272i</v>
      </c>
      <c r="Z2904" t="e">
        <f t="shared" si="1529"/>
        <v>#DIV/0!</v>
      </c>
      <c r="AA2904" t="e">
        <f t="shared" si="1530"/>
        <v>#DIV/0!</v>
      </c>
      <c r="AB2904" t="str">
        <f t="shared" si="1531"/>
        <v>0.284391982125448+0.537514299793389i</v>
      </c>
      <c r="AC2904" t="str">
        <f t="shared" si="1532"/>
        <v>1.11810938886991-0.0561078393573553i</v>
      </c>
      <c r="AD2904" t="str">
        <f t="shared" si="1533"/>
        <v>0.229648723638815+0.492258985540077i</v>
      </c>
      <c r="AE2904" t="e">
        <f t="shared" si="1534"/>
        <v>#DIV/0!</v>
      </c>
      <c r="AF2904" t="str">
        <f t="shared" si="1535"/>
        <v>-19.3995928230375-0.471641689012853i</v>
      </c>
      <c r="AG2904" t="e">
        <f t="shared" si="1536"/>
        <v>#DIV/0!</v>
      </c>
      <c r="AH2904" t="e">
        <f t="shared" si="1537"/>
        <v>#DIV/0!</v>
      </c>
      <c r="AI2904" t="e">
        <f t="shared" si="1538"/>
        <v>#DIV/0!</v>
      </c>
      <c r="AJ2904" t="e">
        <f t="shared" si="1539"/>
        <v>#DIV/0!</v>
      </c>
      <c r="AK2904"/>
      <c r="AL2904"/>
      <c r="AM2904"/>
      <c r="AN2904"/>
    </row>
    <row r="2905" spans="1:40" x14ac:dyDescent="0.25">
      <c r="A2905"/>
      <c r="B2905">
        <f t="shared" ref="B2905:B2968" si="1540">B2904+1000</f>
        <v>971000</v>
      </c>
      <c r="C2905" s="186" t="str">
        <f t="shared" si="1508"/>
        <v>-1.04323662292422E-07+0.00324602678372363i</v>
      </c>
      <c r="D2905" s="158" t="str">
        <f t="shared" si="1509"/>
        <v>-7.6666674664814+0.0248862053418812i</v>
      </c>
      <c r="E2905" t="str">
        <f t="shared" si="1510"/>
        <v>7.9971023892711-0.152225128291214i</v>
      </c>
      <c r="F2905" t="str">
        <f t="shared" si="1511"/>
        <v>0.999200928555331+0.0000151981948018073i</v>
      </c>
      <c r="G2905">
        <f t="shared" si="1506"/>
        <v>1</v>
      </c>
      <c r="H2905" t="str">
        <f t="shared" si="1512"/>
        <v>11.7329718466809+0.496044283333692i</v>
      </c>
      <c r="I2905" t="str">
        <f t="shared" si="1513"/>
        <v>3813.10808329461i</v>
      </c>
      <c r="J2905" t="str">
        <f t="shared" si="1507"/>
        <v>-19680.0641498146+834.186029166195i</v>
      </c>
      <c r="K2905" t="str">
        <f t="shared" si="1514"/>
        <v>0.00819802836060347-0.193407367658674i</v>
      </c>
      <c r="L2905" t="str">
        <f t="shared" si="1515"/>
        <v>0.00105979598088288-0.0211964649022928i</v>
      </c>
      <c r="M2905" t="str">
        <f t="shared" si="1516"/>
        <v>0.00925782434148635-0.214603832560967i</v>
      </c>
      <c r="N2905" t="str">
        <f t="shared" si="1517"/>
        <v>-7.15423802477169i</v>
      </c>
      <c r="O2905" t="str">
        <f t="shared" si="1518"/>
        <v>0.64402156756748-0.765007333630159i</v>
      </c>
      <c r="P2905" t="str">
        <f t="shared" si="1519"/>
        <v>0.35597843243252+0.765007333630159i</v>
      </c>
      <c r="Q2905" t="str">
        <f t="shared" si="1520"/>
        <v>-0.35597843243252+6.38923069114153i</v>
      </c>
      <c r="R2905" t="str">
        <f t="shared" si="1521"/>
        <v>0.116268746857049-0.0621933403078596i</v>
      </c>
      <c r="S2905" t="str">
        <f t="shared" si="1522"/>
        <v>0.754333212182479i</v>
      </c>
      <c r="T2905" t="str">
        <f t="shared" si="1523"/>
        <v>0.0469145021707858+0.0877053772931093i</v>
      </c>
      <c r="U2905" t="e">
        <f t="shared" si="1524"/>
        <v>#DIV/0!</v>
      </c>
      <c r="V2905" t="str">
        <f t="shared" si="1525"/>
        <v>1.33333333333333E-06-0.000109272188871881i</v>
      </c>
      <c r="W2905" t="e">
        <f t="shared" si="1526"/>
        <v>#DIV/0!</v>
      </c>
      <c r="X2905" t="e">
        <f t="shared" si="1527"/>
        <v>#DIV/0!</v>
      </c>
      <c r="Y2905" t="str">
        <f t="shared" si="1528"/>
        <v>0.00083+0.97615566932342i</v>
      </c>
      <c r="Z2905" t="e">
        <f t="shared" si="1529"/>
        <v>#DIV/0!</v>
      </c>
      <c r="AA2905" t="e">
        <f t="shared" si="1530"/>
        <v>#DIV/0!</v>
      </c>
      <c r="AB2905" t="str">
        <f t="shared" si="1531"/>
        <v>0.289285940095884+0.540812144384231i</v>
      </c>
      <c r="AC2905" t="str">
        <f t="shared" si="1532"/>
        <v>1.11873851729824-0.0570751276161272i</v>
      </c>
      <c r="AD2905" t="str">
        <f t="shared" si="1533"/>
        <v>0.233312559375137+0.495315464621023i</v>
      </c>
      <c r="AE2905" t="e">
        <f t="shared" si="1534"/>
        <v>#DIV/0!</v>
      </c>
      <c r="AF2905" t="str">
        <f t="shared" si="1535"/>
        <v>-19.3996393131623-0.471158077991811i</v>
      </c>
      <c r="AG2905" t="e">
        <f t="shared" si="1536"/>
        <v>#DIV/0!</v>
      </c>
      <c r="AH2905" t="e">
        <f t="shared" si="1537"/>
        <v>#DIV/0!</v>
      </c>
      <c r="AI2905" t="e">
        <f t="shared" si="1538"/>
        <v>#DIV/0!</v>
      </c>
      <c r="AJ2905" t="e">
        <f t="shared" si="1539"/>
        <v>#DIV/0!</v>
      </c>
      <c r="AK2905"/>
      <c r="AL2905"/>
      <c r="AM2905"/>
      <c r="AN2905"/>
    </row>
    <row r="2906" spans="1:40" x14ac:dyDescent="0.25">
      <c r="A2906"/>
      <c r="B2906">
        <f t="shared" si="1540"/>
        <v>972000</v>
      </c>
      <c r="C2906" s="186" t="str">
        <f t="shared" si="1508"/>
        <v>-1.0410911497195E-07+0.00324268725000241i</v>
      </c>
      <c r="D2906" s="158" t="str">
        <f t="shared" si="1509"/>
        <v>-7.66666746483651+0.0248606022500185i</v>
      </c>
      <c r="E2906" t="str">
        <f t="shared" si="1510"/>
        <v>7.9970964200629-0.15238178605195i</v>
      </c>
      <c r="F2906" t="str">
        <f t="shared" si="1511"/>
        <v>0.999200929150822+0.0000152138355698798i</v>
      </c>
      <c r="G2906">
        <f t="shared" si="1506"/>
        <v>1</v>
      </c>
      <c r="H2906" t="str">
        <f t="shared" si="1512"/>
        <v>11.7330181954313+0.495536057799984i</v>
      </c>
      <c r="I2906" t="str">
        <f t="shared" si="1513"/>
        <v>3817.0350741116i</v>
      </c>
      <c r="J2906" t="str">
        <f t="shared" si="1507"/>
        <v>-19720.6227462727+835.045129093246i</v>
      </c>
      <c r="K2906" t="str">
        <f t="shared" si="1514"/>
        <v>0.00818119713505574-0.19320908139242i</v>
      </c>
      <c r="L2906" t="str">
        <f t="shared" si="1515"/>
        <v>0.00105762187625467-0.0211747664302372i</v>
      </c>
      <c r="M2906" t="str">
        <f t="shared" si="1516"/>
        <v>0.00923881901131041-0.214383847822657i</v>
      </c>
      <c r="N2906" t="str">
        <f t="shared" si="1517"/>
        <v>-7.16160593210925i</v>
      </c>
      <c r="O2906" t="str">
        <f t="shared" si="1518"/>
        <v>0.638367634800679-0.769731617408942i</v>
      </c>
      <c r="P2906" t="str">
        <f t="shared" si="1519"/>
        <v>0.361632365199321+0.769731617408942i</v>
      </c>
      <c r="Q2906" t="str">
        <f t="shared" si="1520"/>
        <v>-0.361632365199321+6.39187431470031i</v>
      </c>
      <c r="R2906" t="str">
        <f t="shared" si="1521"/>
        <v>0.116848489544807-0.0631878133014126i</v>
      </c>
      <c r="S2906" t="str">
        <f t="shared" si="1522"/>
        <v>0.755110074398938i</v>
      </c>
      <c r="T2906" t="str">
        <f t="shared" si="1523"/>
        <v>0.0477137544031359+0.0882334716335827i</v>
      </c>
      <c r="U2906" t="e">
        <f t="shared" si="1524"/>
        <v>#DIV/0!</v>
      </c>
      <c r="V2906" t="str">
        <f t="shared" si="1525"/>
        <v>1.33333333333333E-06-0.000109159768924482i</v>
      </c>
      <c r="W2906" t="e">
        <f t="shared" si="1526"/>
        <v>#DIV/0!</v>
      </c>
      <c r="X2906" t="e">
        <f t="shared" si="1527"/>
        <v>#DIV/0!</v>
      </c>
      <c r="Y2906" t="str">
        <f t="shared" si="1528"/>
        <v>0.00083+0.977160978972569i</v>
      </c>
      <c r="Z2906" t="e">
        <f t="shared" si="1529"/>
        <v>#DIV/0!</v>
      </c>
      <c r="AA2906" t="e">
        <f t="shared" si="1530"/>
        <v>#DIV/0!</v>
      </c>
      <c r="AB2906" t="str">
        <f t="shared" si="1531"/>
        <v>0.294214318799924+0.54406849925691i</v>
      </c>
      <c r="AC2906" t="str">
        <f t="shared" si="1532"/>
        <v>1.11935769119172-0.0580482473544597i</v>
      </c>
      <c r="AD2906" t="str">
        <f t="shared" si="1533"/>
        <v>0.236998673868931+0.498344596450171i</v>
      </c>
      <c r="AE2906" t="e">
        <f t="shared" si="1534"/>
        <v>#DIV/0!</v>
      </c>
      <c r="AF2906" t="str">
        <f t="shared" si="1535"/>
        <v>-19.3996856602678-0.470675455549965i</v>
      </c>
      <c r="AG2906" t="e">
        <f t="shared" si="1536"/>
        <v>#DIV/0!</v>
      </c>
      <c r="AH2906" t="e">
        <f t="shared" si="1537"/>
        <v>#DIV/0!</v>
      </c>
      <c r="AI2906" t="e">
        <f t="shared" si="1538"/>
        <v>#DIV/0!</v>
      </c>
      <c r="AJ2906" t="e">
        <f t="shared" si="1539"/>
        <v>#DIV/0!</v>
      </c>
      <c r="AK2906"/>
      <c r="AL2906"/>
      <c r="AM2906"/>
      <c r="AN2906"/>
    </row>
    <row r="2907" spans="1:40" x14ac:dyDescent="0.25">
      <c r="A2907"/>
      <c r="B2907">
        <f t="shared" si="1540"/>
        <v>973000</v>
      </c>
      <c r="C2907" s="186" t="str">
        <f t="shared" si="1508"/>
        <v>-1.03895228814018E-07+0.00323935458068758i</v>
      </c>
      <c r="D2907" s="158" t="str">
        <f t="shared" si="1509"/>
        <v>-7.66666746319677+0.0248350517852715i</v>
      </c>
      <c r="E2907" t="str">
        <f t="shared" si="1510"/>
        <v>7.9970904447193-0.152538443461624i</v>
      </c>
      <c r="F2907" t="str">
        <f t="shared" si="1511"/>
        <v>0.999200929746931+0.0000152294763029584i</v>
      </c>
      <c r="G2907">
        <f t="shared" si="1506"/>
        <v>1</v>
      </c>
      <c r="H2907" t="str">
        <f t="shared" si="1512"/>
        <v>11.7330644017431+0.495028870451165i</v>
      </c>
      <c r="I2907" t="str">
        <f t="shared" si="1513"/>
        <v>3820.96206492859i</v>
      </c>
      <c r="J2907" t="str">
        <f t="shared" si="1507"/>
        <v>-19761.2230911573+835.904229020297i</v>
      </c>
      <c r="K2907" t="str">
        <f t="shared" si="1514"/>
        <v>0.00816441766107675-0.19301120057619i</v>
      </c>
      <c r="L2907" t="str">
        <f t="shared" si="1515"/>
        <v>0.0010554544492881-0.0211531122261694i</v>
      </c>
      <c r="M2907" t="str">
        <f t="shared" si="1516"/>
        <v>0.00921987211036485-0.214164312802359i</v>
      </c>
      <c r="N2907" t="str">
        <f t="shared" si="1517"/>
        <v>-7.16897383944681i</v>
      </c>
      <c r="O2907" t="str">
        <f t="shared" si="1518"/>
        <v>0.63267904772786-0.774414115681118i</v>
      </c>
      <c r="P2907" t="str">
        <f t="shared" si="1519"/>
        <v>0.36732095227214+0.774414115681118i</v>
      </c>
      <c r="Q2907" t="str">
        <f t="shared" si="1520"/>
        <v>-0.36732095227214+6.39455972376569i</v>
      </c>
      <c r="R2907" t="str">
        <f t="shared" si="1521"/>
        <v>0.117418042791422-0.0641875402365474i</v>
      </c>
      <c r="S2907" t="str">
        <f t="shared" si="1522"/>
        <v>0.755886936615398i</v>
      </c>
      <c r="T2907" t="str">
        <f t="shared" si="1523"/>
        <v>0.0485185231582814+0.0887547646689837i</v>
      </c>
      <c r="U2907" t="e">
        <f t="shared" si="1524"/>
        <v>#DIV/0!</v>
      </c>
      <c r="V2907" t="str">
        <f t="shared" si="1525"/>
        <v>1.33333333333333E-06-0.000109047580056112i</v>
      </c>
      <c r="W2907" t="e">
        <f t="shared" si="1526"/>
        <v>#DIV/0!</v>
      </c>
      <c r="X2907" t="e">
        <f t="shared" si="1527"/>
        <v>#DIV/0!</v>
      </c>
      <c r="Y2907" t="str">
        <f t="shared" si="1528"/>
        <v>0.00083+0.978166288621718i</v>
      </c>
      <c r="Z2907" t="e">
        <f t="shared" si="1529"/>
        <v>#DIV/0!</v>
      </c>
      <c r="AA2907" t="e">
        <f t="shared" si="1530"/>
        <v>#DIV/0!</v>
      </c>
      <c r="AB2907" t="str">
        <f t="shared" si="1531"/>
        <v>0.299176713691051+0.547282915670463i</v>
      </c>
      <c r="AC2907" t="str">
        <f t="shared" si="1532"/>
        <v>1.11996684058167-0.0590270968034428i</v>
      </c>
      <c r="AD2907" t="str">
        <f t="shared" si="1533"/>
        <v>0.240706860259306+0.501346220679734i</v>
      </c>
      <c r="AE2907" t="e">
        <f t="shared" si="1534"/>
        <v>#DIV/0!</v>
      </c>
      <c r="AF2907" t="str">
        <f t="shared" si="1535"/>
        <v>-19.3997318649399-0.470193818665893i</v>
      </c>
      <c r="AG2907" t="e">
        <f t="shared" si="1536"/>
        <v>#DIV/0!</v>
      </c>
      <c r="AH2907" t="e">
        <f t="shared" si="1537"/>
        <v>#DIV/0!</v>
      </c>
      <c r="AI2907" t="e">
        <f t="shared" si="1538"/>
        <v>#DIV/0!</v>
      </c>
      <c r="AJ2907" t="e">
        <f t="shared" si="1539"/>
        <v>#DIV/0!</v>
      </c>
      <c r="AK2907"/>
      <c r="AL2907"/>
      <c r="AM2907"/>
      <c r="AN2907"/>
    </row>
    <row r="2908" spans="1:40" x14ac:dyDescent="0.25">
      <c r="A2908"/>
      <c r="B2908">
        <f t="shared" si="1540"/>
        <v>974000</v>
      </c>
      <c r="C2908" s="186" t="str">
        <f t="shared" si="1508"/>
        <v>-1.03682001104776E-07+0.00323602875463622i</v>
      </c>
      <c r="D2908" s="158" t="str">
        <f t="shared" si="1509"/>
        <v>-7.666667461562+0.0248095537855444i</v>
      </c>
      <c r="E2908" t="str">
        <f t="shared" si="1510"/>
        <v>7.99708446324033-0.152695100519874i</v>
      </c>
      <c r="F2908" t="str">
        <f t="shared" si="1511"/>
        <v>0.999200930343648+0.0000152451170010067i</v>
      </c>
      <c r="G2908">
        <f t="shared" si="1506"/>
        <v>1</v>
      </c>
      <c r="H2908" t="str">
        <f t="shared" si="1512"/>
        <v>11.7331104661988+0.494522718115984i</v>
      </c>
      <c r="I2908" t="str">
        <f t="shared" si="1513"/>
        <v>3824.88905574557i</v>
      </c>
      <c r="J2908" t="str">
        <f t="shared" si="1507"/>
        <v>-19801.8651844686+836.763328947348i</v>
      </c>
      <c r="K2908" t="str">
        <f t="shared" si="1514"/>
        <v>0.00814768972683948-0.19281372396986i</v>
      </c>
      <c r="L2908" t="str">
        <f t="shared" si="1515"/>
        <v>0.00105329367268694-0.0211315021551007i</v>
      </c>
      <c r="M2908" t="str">
        <f t="shared" si="1516"/>
        <v>0.00920098339952642-0.213945226124961i</v>
      </c>
      <c r="N2908" t="str">
        <f t="shared" si="1517"/>
        <v>-7.17634174678437i</v>
      </c>
      <c r="O2908" t="str">
        <f t="shared" si="1518"/>
        <v>0.626956115158597-0.779054574253461i</v>
      </c>
      <c r="P2908" t="str">
        <f t="shared" si="1519"/>
        <v>0.373043884841403+0.779054574253461i</v>
      </c>
      <c r="Q2908" t="str">
        <f t="shared" si="1520"/>
        <v>-0.373043884841403+6.39728717253091i</v>
      </c>
      <c r="R2908" t="str">
        <f t="shared" si="1521"/>
        <v>0.117977342818774-0.0651924167044683i</v>
      </c>
      <c r="S2908" t="str">
        <f t="shared" si="1522"/>
        <v>0.756663798831857i</v>
      </c>
      <c r="T2908" t="str">
        <f t="shared" si="1523"/>
        <v>0.0493287416786324+0.0892691843933418i</v>
      </c>
      <c r="U2908" t="e">
        <f t="shared" si="1524"/>
        <v>#DIV/0!</v>
      </c>
      <c r="V2908" t="str">
        <f t="shared" si="1525"/>
        <v>1.33333333333333E-06-0.000108935621555028i</v>
      </c>
      <c r="W2908" t="e">
        <f t="shared" si="1526"/>
        <v>#DIV/0!</v>
      </c>
      <c r="X2908" t="e">
        <f t="shared" si="1527"/>
        <v>#DIV/0!</v>
      </c>
      <c r="Y2908" t="str">
        <f t="shared" si="1528"/>
        <v>0.00083+0.979171598270867i</v>
      </c>
      <c r="Z2908" t="e">
        <f t="shared" si="1529"/>
        <v>#DIV/0!</v>
      </c>
      <c r="AA2908" t="e">
        <f t="shared" si="1530"/>
        <v>#DIV/0!</v>
      </c>
      <c r="AB2908" t="str">
        <f t="shared" si="1531"/>
        <v>0.304172713126142+0.550454949619007i</v>
      </c>
      <c r="AC2908" t="str">
        <f t="shared" si="1532"/>
        <v>1.1205658967519-0.0600115730371837i</v>
      </c>
      <c r="AD2908" t="str">
        <f t="shared" si="1533"/>
        <v>0.244436910574119+0.504320178553525i</v>
      </c>
      <c r="AE2908" t="e">
        <f t="shared" si="1534"/>
        <v>#DIV/0!</v>
      </c>
      <c r="AF2908" t="str">
        <f t="shared" si="1535"/>
        <v>-19.3997779277608-0.46971316433044i</v>
      </c>
      <c r="AG2908" t="e">
        <f t="shared" si="1536"/>
        <v>#DIV/0!</v>
      </c>
      <c r="AH2908" t="e">
        <f t="shared" si="1537"/>
        <v>#DIV/0!</v>
      </c>
      <c r="AI2908" t="e">
        <f t="shared" si="1538"/>
        <v>#DIV/0!</v>
      </c>
      <c r="AJ2908" t="e">
        <f t="shared" si="1539"/>
        <v>#DIV/0!</v>
      </c>
      <c r="AK2908"/>
      <c r="AL2908"/>
      <c r="AM2908"/>
      <c r="AN2908"/>
    </row>
    <row r="2909" spans="1:40" x14ac:dyDescent="0.25">
      <c r="A2909"/>
      <c r="B2909">
        <f t="shared" si="1540"/>
        <v>975000</v>
      </c>
      <c r="C2909" s="186" t="str">
        <f t="shared" si="1508"/>
        <v>-1.0346942914428E-07+0.00323270975079211i</v>
      </c>
      <c r="D2909" s="158" t="str">
        <f t="shared" si="1509"/>
        <v>-7.6666674599323+0.0247841080894062i</v>
      </c>
      <c r="E2909" t="str">
        <f t="shared" si="1510"/>
        <v>7.99707847562602-0.15285175722634i</v>
      </c>
      <c r="F2909" t="str">
        <f t="shared" si="1511"/>
        <v>0.999200930940974+0.0000152607576639887i</v>
      </c>
      <c r="G2909">
        <f t="shared" si="1506"/>
        <v>1</v>
      </c>
      <c r="H2909" t="str">
        <f t="shared" si="1512"/>
        <v>11.7331563893782+0.49401759763607i</v>
      </c>
      <c r="I2909" t="str">
        <f t="shared" si="1513"/>
        <v>3828.81604656256i</v>
      </c>
      <c r="J2909" t="str">
        <f t="shared" si="1507"/>
        <v>-19842.5490262065+837.622428874398i</v>
      </c>
      <c r="K2909" t="str">
        <f t="shared" si="1514"/>
        <v>0.00813101312159925-0.192616650338353i</v>
      </c>
      <c r="L2909" t="str">
        <f t="shared" si="1515"/>
        <v>0.00105113951929422-0.0211099360825896i</v>
      </c>
      <c r="M2909" t="str">
        <f t="shared" si="1516"/>
        <v>0.00918215264089347-0.213726586420943i</v>
      </c>
      <c r="N2909" t="str">
        <f t="shared" si="1517"/>
        <v>-7.18370965412193i</v>
      </c>
      <c r="O2909" t="str">
        <f t="shared" si="1518"/>
        <v>0.621199147766935-0.783652741214904i</v>
      </c>
      <c r="P2909" t="str">
        <f t="shared" si="1519"/>
        <v>0.378800852233065+0.783652741214904i</v>
      </c>
      <c r="Q2909" t="str">
        <f t="shared" si="1520"/>
        <v>-0.378800852233065+6.40005691290703i</v>
      </c>
      <c r="R2909" t="str">
        <f t="shared" si="1521"/>
        <v>0.118526327152905-0.0662023372192465i</v>
      </c>
      <c r="S2909" t="str">
        <f t="shared" si="1522"/>
        <v>0.757440661048318i</v>
      </c>
      <c r="T2909" t="str">
        <f t="shared" si="1523"/>
        <v>0.0501443420662897+0.0897766595903256i</v>
      </c>
      <c r="U2909" t="e">
        <f t="shared" si="1524"/>
        <v>#DIV/0!</v>
      </c>
      <c r="V2909" t="str">
        <f t="shared" si="1525"/>
        <v>1.33333333333333E-06-0.000108823892712407i</v>
      </c>
      <c r="W2909" t="e">
        <f t="shared" si="1526"/>
        <v>#DIV/0!</v>
      </c>
      <c r="X2909" t="e">
        <f t="shared" si="1527"/>
        <v>#DIV/0!</v>
      </c>
      <c r="Y2909" t="str">
        <f t="shared" si="1528"/>
        <v>0.00083+0.980176907920015i</v>
      </c>
      <c r="Z2909" t="e">
        <f t="shared" si="1529"/>
        <v>#DIV/0!</v>
      </c>
      <c r="AA2909" t="e">
        <f t="shared" si="1530"/>
        <v>#DIV/0!</v>
      </c>
      <c r="AB2909" t="str">
        <f t="shared" si="1531"/>
        <v>0.309201898430658+0.553584161965765i</v>
      </c>
      <c r="AC2909" t="str">
        <f t="shared" si="1532"/>
        <v>1.12115479226189-0.0610015719917089i</v>
      </c>
      <c r="AD2909" t="str">
        <f t="shared" si="1533"/>
        <v>0.248188615742429+0.507266312913954i</v>
      </c>
      <c r="AE2909" t="e">
        <f t="shared" si="1534"/>
        <v>#DIV/0!</v>
      </c>
      <c r="AF2909" t="str">
        <f t="shared" si="1535"/>
        <v>-19.3998238493105-0.469233489546664i</v>
      </c>
      <c r="AG2909" t="e">
        <f t="shared" si="1536"/>
        <v>#DIV/0!</v>
      </c>
      <c r="AH2909" t="e">
        <f t="shared" si="1537"/>
        <v>#DIV/0!</v>
      </c>
      <c r="AI2909" t="e">
        <f t="shared" si="1538"/>
        <v>#DIV/0!</v>
      </c>
      <c r="AJ2909" t="e">
        <f t="shared" si="1539"/>
        <v>#DIV/0!</v>
      </c>
      <c r="AK2909"/>
      <c r="AL2909"/>
      <c r="AM2909"/>
      <c r="AN2909"/>
    </row>
    <row r="2910" spans="1:40" x14ac:dyDescent="0.25">
      <c r="A2910"/>
      <c r="B2910">
        <f t="shared" si="1540"/>
        <v>976000</v>
      </c>
      <c r="C2910" s="186" t="str">
        <f t="shared" si="1508"/>
        <v>-1.03257510246414E-07+0.00322939754818537i</v>
      </c>
      <c r="D2910" s="158" t="str">
        <f t="shared" si="1509"/>
        <v>-7.66666745830758+0.0247587145360878i</v>
      </c>
      <c r="E2910" t="str">
        <f t="shared" si="1510"/>
        <v>7.99707248187639-0.153008413580662i</v>
      </c>
      <c r="F2910" t="str">
        <f t="shared" si="1511"/>
        <v>0.999200931538909+0.0000152763982918686i</v>
      </c>
      <c r="G2910">
        <f t="shared" si="1506"/>
        <v>1</v>
      </c>
      <c r="H2910" t="str">
        <f t="shared" si="1512"/>
        <v>11.7332021718579+0.49351350586586i</v>
      </c>
      <c r="I2910" t="str">
        <f t="shared" si="1513"/>
        <v>3832.74303737955i</v>
      </c>
      <c r="J2910" t="str">
        <f t="shared" si="1507"/>
        <v>-19883.274616371+838.481528801449i</v>
      </c>
      <c r="K2910" t="str">
        <f t="shared" si="1514"/>
        <v>0.00811438763568676-0.192419978451607i</v>
      </c>
      <c r="L2910" t="str">
        <f t="shared" si="1515"/>
        <v>0.00104899196209129-0.0210884138747386i</v>
      </c>
      <c r="M2910" t="str">
        <f t="shared" si="1516"/>
        <v>0.00916337959777805-0.213508392326346i</v>
      </c>
      <c r="N2910" t="str">
        <f t="shared" si="1517"/>
        <v>-7.19107756145949i</v>
      </c>
      <c r="O2910" t="str">
        <f t="shared" si="1518"/>
        <v>0.61540845807453-0.788208366950218i</v>
      </c>
      <c r="P2910" t="str">
        <f t="shared" si="1519"/>
        <v>0.38459154192547+0.788208366950218i</v>
      </c>
      <c r="Q2910" t="str">
        <f t="shared" si="1520"/>
        <v>-0.38459154192547+6.40286919450927i</v>
      </c>
      <c r="R2910" t="str">
        <f t="shared" si="1521"/>
        <v>0.119064934645786-0.067217195237913i</v>
      </c>
      <c r="S2910" t="str">
        <f t="shared" si="1522"/>
        <v>0.758217523264777i</v>
      </c>
      <c r="T2910" t="str">
        <f t="shared" si="1523"/>
        <v>0.0509652552940954+0.0902771198548104i</v>
      </c>
      <c r="U2910" t="e">
        <f t="shared" si="1524"/>
        <v>#DIV/0!</v>
      </c>
      <c r="V2910" t="str">
        <f t="shared" si="1525"/>
        <v>1.33333333333333E-06-0.000108712392822333i</v>
      </c>
      <c r="W2910" t="e">
        <f t="shared" si="1526"/>
        <v>#DIV/0!</v>
      </c>
      <c r="X2910" t="e">
        <f t="shared" si="1527"/>
        <v>#DIV/0!</v>
      </c>
      <c r="Y2910" t="str">
        <f t="shared" si="1528"/>
        <v>0.00083+0.981182217569164i</v>
      </c>
      <c r="Z2910" t="e">
        <f t="shared" si="1529"/>
        <v>#DIV/0!</v>
      </c>
      <c r="AA2910" t="e">
        <f t="shared" si="1530"/>
        <v>#DIV/0!</v>
      </c>
      <c r="AB2910" t="str">
        <f t="shared" si="1531"/>
        <v>0.314263843966783+0.556670118576049i</v>
      </c>
      <c r="AC2910" t="str">
        <f t="shared" si="1532"/>
        <v>1.12173346096941-0.061996988484393i</v>
      </c>
      <c r="AD2910" t="str">
        <f t="shared" si="1533"/>
        <v>0.25196176560701+0.510184468208977i</v>
      </c>
      <c r="AE2910" t="e">
        <f t="shared" si="1534"/>
        <v>#DIV/0!</v>
      </c>
      <c r="AF2910" t="str">
        <f t="shared" si="1535"/>
        <v>-19.3998696301655-0.468754791329772i</v>
      </c>
      <c r="AG2910" t="e">
        <f t="shared" si="1536"/>
        <v>#DIV/0!</v>
      </c>
      <c r="AH2910" t="e">
        <f t="shared" si="1537"/>
        <v>#DIV/0!</v>
      </c>
      <c r="AI2910" t="e">
        <f t="shared" si="1538"/>
        <v>#DIV/0!</v>
      </c>
      <c r="AJ2910" t="e">
        <f t="shared" si="1539"/>
        <v>#DIV/0!</v>
      </c>
      <c r="AK2910"/>
      <c r="AL2910"/>
      <c r="AM2910"/>
      <c r="AN2910"/>
    </row>
    <row r="2911" spans="1:40" x14ac:dyDescent="0.25">
      <c r="A2911"/>
      <c r="B2911">
        <f t="shared" si="1540"/>
        <v>977000</v>
      </c>
      <c r="C2911" s="186" t="str">
        <f t="shared" si="1508"/>
        <v>-1.03046241738799E-07+0.00322609212593195i</v>
      </c>
      <c r="D2911" s="158" t="str">
        <f t="shared" si="1509"/>
        <v>-7.66666745668784+0.0247333729654783i</v>
      </c>
      <c r="E2911" t="str">
        <f t="shared" si="1510"/>
        <v>7.99706648199149-0.15316506958248i</v>
      </c>
      <c r="F2911" t="str">
        <f t="shared" si="1511"/>
        <v>0.999200932137462+0.0000152920388846108i</v>
      </c>
      <c r="G2911">
        <f t="shared" si="1506"/>
        <v>1</v>
      </c>
      <c r="H2911" t="str">
        <f t="shared" si="1512"/>
        <v>11.7332478142118+0.493010439672539i</v>
      </c>
      <c r="I2911" t="str">
        <f t="shared" si="1513"/>
        <v>3836.67002819653i</v>
      </c>
      <c r="J2911" t="str">
        <f t="shared" si="1507"/>
        <v>-19924.0419549621+839.340628728499i</v>
      </c>
      <c r="K2911" t="str">
        <f t="shared" si="1514"/>
        <v>0.00809781306050153-0.192223707084554i</v>
      </c>
      <c r="L2911" t="str">
        <f t="shared" si="1515"/>
        <v>0.00104685097419706-0.0210669353981915i</v>
      </c>
      <c r="M2911" t="str">
        <f t="shared" si="1516"/>
        <v>0.00914466403469859-0.213290642482745i</v>
      </c>
      <c r="N2911" t="str">
        <f t="shared" si="1517"/>
        <v>-7.19844546879705i</v>
      </c>
      <c r="O2911" t="str">
        <f t="shared" si="1518"/>
        <v>0.609584360433681-0.792721204153554i</v>
      </c>
      <c r="P2911" t="str">
        <f t="shared" si="1519"/>
        <v>0.390415639566319+0.792721204153554i</v>
      </c>
      <c r="Q2911" t="str">
        <f t="shared" si="1520"/>
        <v>-0.390415639566319+6.4057242646435i</v>
      </c>
      <c r="R2911" t="str">
        <f t="shared" si="1521"/>
        <v>0.11959310549672-0.0682368831810574i</v>
      </c>
      <c r="S2911" t="str">
        <f t="shared" si="1522"/>
        <v>0.758994385481236i</v>
      </c>
      <c r="T2911" t="str">
        <f t="shared" si="1523"/>
        <v>0.0517914112171615+0.0907704956142756i</v>
      </c>
      <c r="U2911" t="e">
        <f t="shared" si="1524"/>
        <v>#DIV/0!</v>
      </c>
      <c r="V2911" t="str">
        <f t="shared" si="1525"/>
        <v>1.33333333333333E-06-0.000108601121181778i</v>
      </c>
      <c r="W2911" t="e">
        <f t="shared" si="1526"/>
        <v>#DIV/0!</v>
      </c>
      <c r="X2911" t="e">
        <f t="shared" si="1527"/>
        <v>#DIV/0!</v>
      </c>
      <c r="Y2911" t="str">
        <f t="shared" si="1528"/>
        <v>0.00083+0.982187527218313i</v>
      </c>
      <c r="Z2911" t="e">
        <f t="shared" si="1529"/>
        <v>#DIV/0!</v>
      </c>
      <c r="AA2911" t="e">
        <f t="shared" si="1530"/>
        <v>#DIV/0!</v>
      </c>
      <c r="AB2911" t="str">
        <f t="shared" si="1531"/>
        <v>0.319358117204511+0.559712390449207i</v>
      </c>
      <c r="AC2911" t="str">
        <f t="shared" si="1532"/>
        <v>1.12230183805305-0.0629977162339139i</v>
      </c>
      <c r="AD2911" t="str">
        <f t="shared" si="1533"/>
        <v>0.255756148936856+0.513074490498866i</v>
      </c>
      <c r="AE2911" t="e">
        <f t="shared" si="1534"/>
        <v>#DIV/0!</v>
      </c>
      <c r="AF2911" t="str">
        <f t="shared" si="1535"/>
        <v>-19.3999152708996-0.468277066707061i</v>
      </c>
      <c r="AG2911" t="e">
        <f t="shared" si="1536"/>
        <v>#DIV/0!</v>
      </c>
      <c r="AH2911" t="e">
        <f t="shared" si="1537"/>
        <v>#DIV/0!</v>
      </c>
      <c r="AI2911" t="e">
        <f t="shared" si="1538"/>
        <v>#DIV/0!</v>
      </c>
      <c r="AJ2911" t="e">
        <f t="shared" si="1539"/>
        <v>#DIV/0!</v>
      </c>
      <c r="AK2911"/>
      <c r="AL2911"/>
      <c r="AM2911"/>
      <c r="AN2911"/>
    </row>
    <row r="2912" spans="1:40" x14ac:dyDescent="0.25">
      <c r="A2912"/>
      <c r="B2912">
        <f t="shared" si="1540"/>
        <v>978000</v>
      </c>
      <c r="C2912" s="186" t="str">
        <f t="shared" si="1508"/>
        <v>-1.02835620962712E-07+0.00322279346323321i</v>
      </c>
      <c r="D2912" s="158" t="str">
        <f t="shared" si="1509"/>
        <v>-7.66666745507309+0.0247080832181213i</v>
      </c>
      <c r="E2912" t="str">
        <f t="shared" si="1510"/>
        <v>7.99706047597132-0.153321725231432i</v>
      </c>
      <c r="F2912" t="str">
        <f t="shared" si="1511"/>
        <v>0.999200932736623+0.0000153076794421789i</v>
      </c>
      <c r="G2912">
        <f t="shared" si="1506"/>
        <v>1</v>
      </c>
      <c r="H2912" t="str">
        <f t="shared" si="1512"/>
        <v>11.7332933170109+0.492508395935969i</v>
      </c>
      <c r="I2912" t="str">
        <f t="shared" si="1513"/>
        <v>3840.59701901352i</v>
      </c>
      <c r="J2912" t="str">
        <f t="shared" si="1507"/>
        <v>-19964.8510419798+840.19972865555i</v>
      </c>
      <c r="K2912" t="str">
        <f t="shared" si="1514"/>
        <v>0.00808128918850554-0.192027835017094i</v>
      </c>
      <c r="L2912" t="str">
        <f t="shared" si="1515"/>
        <v>0.0010447165288671-0.0210455005201309i</v>
      </c>
      <c r="M2912" t="str">
        <f t="shared" si="1516"/>
        <v>0.00912600571737264-0.213073335537225i</v>
      </c>
      <c r="N2912" t="str">
        <f t="shared" si="1517"/>
        <v>-7.20581337613461i</v>
      </c>
      <c r="O2912" t="str">
        <f t="shared" si="1518"/>
        <v>0.603727171010261-0.797191007841877i</v>
      </c>
      <c r="P2912" t="str">
        <f t="shared" si="1519"/>
        <v>0.396272828989739+0.797191007841877i</v>
      </c>
      <c r="Q2912" t="str">
        <f t="shared" si="1520"/>
        <v>-0.396272828989739+6.40862236829273i</v>
      </c>
      <c r="R2912" t="str">
        <f t="shared" si="1521"/>
        <v>0.120110781273376-0.069261292453928i</v>
      </c>
      <c r="S2912" t="str">
        <f t="shared" si="1522"/>
        <v>0.759771247697697i</v>
      </c>
      <c r="T2912" t="str">
        <f t="shared" si="1523"/>
        <v>0.052622738584876+0.0912567181500181i</v>
      </c>
      <c r="U2912" t="e">
        <f t="shared" si="1524"/>
        <v>#DIV/0!</v>
      </c>
      <c r="V2912" t="str">
        <f t="shared" si="1525"/>
        <v>1.33333333333333E-06-0.00010849007709059i</v>
      </c>
      <c r="W2912" t="e">
        <f t="shared" si="1526"/>
        <v>#DIV/0!</v>
      </c>
      <c r="X2912" t="e">
        <f t="shared" si="1527"/>
        <v>#DIV/0!</v>
      </c>
      <c r="Y2912" t="str">
        <f t="shared" si="1528"/>
        <v>0.00083+0.983192836867462i</v>
      </c>
      <c r="Z2912" t="e">
        <f t="shared" si="1529"/>
        <v>#DIV/0!</v>
      </c>
      <c r="AA2912" t="e">
        <f t="shared" si="1530"/>
        <v>#DIV/0!</v>
      </c>
      <c r="AB2912" t="str">
        <f t="shared" si="1531"/>
        <v>0.32448427879568+0.562710553849429i</v>
      </c>
      <c r="AC2912" t="str">
        <f t="shared" si="1532"/>
        <v>1.12285986003418-0.0640036478807306i</v>
      </c>
      <c r="AD2912" t="str">
        <f t="shared" si="1533"/>
        <v>0.259571553439763+0.515936227462978i</v>
      </c>
      <c r="AE2912" t="e">
        <f t="shared" si="1534"/>
        <v>#DIV/0!</v>
      </c>
      <c r="AF2912" t="str">
        <f t="shared" si="1535"/>
        <v>-19.399960772084-0.467800312717848i</v>
      </c>
      <c r="AG2912" t="e">
        <f t="shared" si="1536"/>
        <v>#DIV/0!</v>
      </c>
      <c r="AH2912" t="e">
        <f t="shared" si="1537"/>
        <v>#DIV/0!</v>
      </c>
      <c r="AI2912" t="e">
        <f t="shared" si="1538"/>
        <v>#DIV/0!</v>
      </c>
      <c r="AJ2912" t="e">
        <f t="shared" si="1539"/>
        <v>#DIV/0!</v>
      </c>
      <c r="AK2912"/>
      <c r="AL2912"/>
      <c r="AM2912"/>
      <c r="AN2912"/>
    </row>
    <row r="2913" spans="1:40" x14ac:dyDescent="0.25">
      <c r="A2913"/>
      <c r="B2913">
        <f t="shared" si="1540"/>
        <v>979000</v>
      </c>
      <c r="C2913" s="186" t="str">
        <f t="shared" si="1508"/>
        <v>-1.02625645273004E-07+0.00321950153937552i</v>
      </c>
      <c r="D2913" s="158" t="str">
        <f t="shared" si="1509"/>
        <v>-7.66666745346332+0.0246828451352123i</v>
      </c>
      <c r="E2913" t="str">
        <f t="shared" si="1510"/>
        <v>7.99705446381592-0.15347838052716i</v>
      </c>
      <c r="F2913" t="str">
        <f t="shared" si="1511"/>
        <v>0.999200933336403+0.0000153233199645375i</v>
      </c>
      <c r="G2913">
        <f t="shared" si="1506"/>
        <v>1</v>
      </c>
      <c r="H2913" t="str">
        <f t="shared" si="1512"/>
        <v>11.7333386808229+0.492007371548637i</v>
      </c>
      <c r="I2913" t="str">
        <f t="shared" si="1513"/>
        <v>3844.52400983051i</v>
      </c>
      <c r="J2913" t="str">
        <f t="shared" si="1507"/>
        <v>-20005.7018774242+841.058828582601i</v>
      </c>
      <c r="K2913" t="str">
        <f t="shared" si="1514"/>
        <v>0.00806481581321648-0.191832361034065i</v>
      </c>
      <c r="L2913" t="str">
        <f t="shared" si="1515"/>
        <v>0.00104258859949283-0.0210241091082752i</v>
      </c>
      <c r="M2913" t="str">
        <f t="shared" si="1516"/>
        <v>0.00910740441270931-0.21285647014234i</v>
      </c>
      <c r="N2913" t="str">
        <f t="shared" si="1517"/>
        <v>-7.21318128347217i</v>
      </c>
      <c r="O2913" t="str">
        <f t="shared" si="1518"/>
        <v>0.59783720776656-0.80161753536826i</v>
      </c>
      <c r="P2913" t="str">
        <f t="shared" si="1519"/>
        <v>0.40216279223344+0.80161753536826i</v>
      </c>
      <c r="Q2913" t="str">
        <f t="shared" si="1520"/>
        <v>-0.40216279223344+6.41156374810391i</v>
      </c>
      <c r="R2913" t="str">
        <f t="shared" si="1521"/>
        <v>0.120617904932428-0.0702903134680193i</v>
      </c>
      <c r="S2913" t="str">
        <f t="shared" si="1522"/>
        <v>0.760548109914157i</v>
      </c>
      <c r="T2913" t="str">
        <f t="shared" si="1523"/>
        <v>0.0534591650533757+0.0917357196181636i</v>
      </c>
      <c r="U2913" t="e">
        <f t="shared" si="1524"/>
        <v>#DIV/0!</v>
      </c>
      <c r="V2913" t="str">
        <f t="shared" si="1525"/>
        <v>1.33333333333333E-06-0.000108379259851478i</v>
      </c>
      <c r="W2913" t="e">
        <f t="shared" si="1526"/>
        <v>#DIV/0!</v>
      </c>
      <c r="X2913" t="e">
        <f t="shared" si="1527"/>
        <v>#DIV/0!</v>
      </c>
      <c r="Y2913" t="str">
        <f t="shared" si="1528"/>
        <v>0.00083+0.98419814651661i</v>
      </c>
      <c r="Z2913" t="e">
        <f t="shared" si="1529"/>
        <v>#DIV/0!</v>
      </c>
      <c r="AA2913" t="e">
        <f t="shared" si="1530"/>
        <v>#DIV/0!</v>
      </c>
      <c r="AB2913" t="str">
        <f t="shared" si="1531"/>
        <v>0.329641882650884+0.565664190435305i</v>
      </c>
      <c r="AC2913" t="str">
        <f t="shared" si="1532"/>
        <v>1.12340746479865-0.0650146750080605i</v>
      </c>
      <c r="AD2913" t="str">
        <f t="shared" si="1533"/>
        <v>0.263407765774903+0.518769528406342i</v>
      </c>
      <c r="AE2913" t="e">
        <f t="shared" si="1534"/>
        <v>#DIV/0!</v>
      </c>
      <c r="AF2913" t="str">
        <f t="shared" si="1535"/>
        <v>-19.4000061342862-0.467324526413425i</v>
      </c>
      <c r="AG2913" t="e">
        <f t="shared" si="1536"/>
        <v>#DIV/0!</v>
      </c>
      <c r="AH2913" t="e">
        <f t="shared" si="1537"/>
        <v>#DIV/0!</v>
      </c>
      <c r="AI2913" t="e">
        <f t="shared" si="1538"/>
        <v>#DIV/0!</v>
      </c>
      <c r="AJ2913" t="e">
        <f t="shared" si="1539"/>
        <v>#DIV/0!</v>
      </c>
      <c r="AK2913"/>
      <c r="AL2913"/>
      <c r="AM2913"/>
      <c r="AN2913"/>
    </row>
    <row r="2914" spans="1:40" x14ac:dyDescent="0.25">
      <c r="A2914"/>
      <c r="B2914">
        <f t="shared" si="1540"/>
        <v>980000</v>
      </c>
      <c r="C2914" s="186" t="str">
        <f t="shared" si="1508"/>
        <v>-1.02416312038012E-07+0.00321621633372977i</v>
      </c>
      <c r="D2914" s="158" t="str">
        <f t="shared" si="1509"/>
        <v>-7.66666745185838+0.0246576585585949i</v>
      </c>
      <c r="E2914" t="str">
        <f t="shared" si="1510"/>
        <v>7.99704844552532-0.153635035469303i</v>
      </c>
      <c r="F2914" t="str">
        <f t="shared" si="1511"/>
        <v>0.999200933936792+0.0000153389604516504i</v>
      </c>
      <c r="G2914">
        <f t="shared" si="1506"/>
        <v>1</v>
      </c>
      <c r="H2914" t="str">
        <f t="shared" si="1512"/>
        <v>11.733383906213+0.491507363415564i</v>
      </c>
      <c r="I2914" t="str">
        <f t="shared" si="1513"/>
        <v>3848.4510006475i</v>
      </c>
      <c r="J2914" t="str">
        <f t="shared" si="1507"/>
        <v>-20046.5944612951+841.917928509651i</v>
      </c>
      <c r="K2914" t="str">
        <f t="shared" si="1514"/>
        <v>0.00804839272920173-0.191637283925227i</v>
      </c>
      <c r="L2914" t="str">
        <f t="shared" si="1515"/>
        <v>0.00104046715960069-0.0210027610308761i</v>
      </c>
      <c r="M2914" t="str">
        <f t="shared" si="1516"/>
        <v>0.00908885988880242-0.212640044956103i</v>
      </c>
      <c r="N2914" t="str">
        <f t="shared" si="1517"/>
        <v>-7.22054919080973i</v>
      </c>
      <c r="O2914" t="str">
        <f t="shared" si="1518"/>
        <v>0.591914790444022-0.806000546435057i</v>
      </c>
      <c r="P2914" t="str">
        <f t="shared" si="1519"/>
        <v>0.408085209555978+0.806000546435057i</v>
      </c>
      <c r="Q2914" t="str">
        <f t="shared" si="1520"/>
        <v>-0.408085209555978+6.41454864437467i</v>
      </c>
      <c r="R2914" t="str">
        <f t="shared" si="1521"/>
        <v>0.121114420839794-0.0713238356631462i</v>
      </c>
      <c r="S2914" t="str">
        <f t="shared" si="1522"/>
        <v>0.761324972130616i</v>
      </c>
      <c r="T2914" t="str">
        <f t="shared" si="1523"/>
        <v>0.0543006171984934+0.0922074330704719i</v>
      </c>
      <c r="U2914" t="e">
        <f t="shared" si="1524"/>
        <v>#DIV/0!</v>
      </c>
      <c r="V2914" t="str">
        <f t="shared" si="1525"/>
        <v>1.33333333333333E-06-0.000108268668769997i</v>
      </c>
      <c r="W2914" t="e">
        <f t="shared" si="1526"/>
        <v>#DIV/0!</v>
      </c>
      <c r="X2914" t="e">
        <f t="shared" si="1527"/>
        <v>#DIV/0!</v>
      </c>
      <c r="Y2914" t="str">
        <f t="shared" si="1528"/>
        <v>0.00083+0.985203456165759i</v>
      </c>
      <c r="Z2914" t="e">
        <f t="shared" si="1529"/>
        <v>#DIV/0!</v>
      </c>
      <c r="AA2914" t="e">
        <f t="shared" si="1530"/>
        <v>#DIV/0!</v>
      </c>
      <c r="AB2914" t="str">
        <f t="shared" si="1531"/>
        <v>0.334830476019304+0.568572887388117i</v>
      </c>
      <c r="AC2914" t="str">
        <f t="shared" si="1532"/>
        <v>1.12394459161807-0.0660306881633757i</v>
      </c>
      <c r="AD2914" t="str">
        <f t="shared" si="1533"/>
        <v>0.267264571565456+0.521574244266197i</v>
      </c>
      <c r="AE2914" t="e">
        <f t="shared" si="1534"/>
        <v>#DIV/0!</v>
      </c>
      <c r="AF2914" t="str">
        <f t="shared" si="1535"/>
        <v>-19.4000513580714-0.466849704856969i</v>
      </c>
      <c r="AG2914" t="e">
        <f t="shared" si="1536"/>
        <v>#DIV/0!</v>
      </c>
      <c r="AH2914" t="e">
        <f t="shared" si="1537"/>
        <v>#DIV/0!</v>
      </c>
      <c r="AI2914" t="e">
        <f t="shared" si="1538"/>
        <v>#DIV/0!</v>
      </c>
      <c r="AJ2914" t="e">
        <f t="shared" si="1539"/>
        <v>#DIV/0!</v>
      </c>
      <c r="AK2914"/>
      <c r="AL2914"/>
      <c r="AM2914"/>
      <c r="AN2914"/>
    </row>
    <row r="2915" spans="1:40" x14ac:dyDescent="0.25">
      <c r="A2915"/>
      <c r="B2915">
        <f t="shared" si="1540"/>
        <v>981000</v>
      </c>
      <c r="C2915" s="186" t="str">
        <f t="shared" si="1508"/>
        <v>-1.02207618639482E-07+0.00321293782575095i</v>
      </c>
      <c r="D2915" s="158" t="str">
        <f t="shared" si="1509"/>
        <v>-7.66666745025842+0.0246325233307573i</v>
      </c>
      <c r="E2915" t="str">
        <f t="shared" si="1510"/>
        <v>7.99704242109954-0.1537916900575i</v>
      </c>
      <c r="F2915" t="str">
        <f t="shared" si="1511"/>
        <v>0.999200934537789+0.0000153546009034816i</v>
      </c>
      <c r="G2915">
        <f t="shared" si="1506"/>
        <v>1</v>
      </c>
      <c r="H2915" t="str">
        <f t="shared" si="1512"/>
        <v>11.7334289937434+0.491008368454293i</v>
      </c>
      <c r="I2915" t="str">
        <f t="shared" si="1513"/>
        <v>3852.37799146448i</v>
      </c>
      <c r="J2915" t="str">
        <f t="shared" si="1507"/>
        <v>-20087.5287935927+842.777028436702i</v>
      </c>
      <c r="K2915" t="str">
        <f t="shared" si="1514"/>
        <v>0.00803201973207142-0.191442602485228i</v>
      </c>
      <c r="L2915" t="str">
        <f t="shared" si="1515"/>
        <v>0.00103835218285135-0.0209814561567159i</v>
      </c>
      <c r="M2915" t="str">
        <f t="shared" si="1516"/>
        <v>0.00907037191492277-0.212424058641944i</v>
      </c>
      <c r="N2915" t="str">
        <f t="shared" si="1517"/>
        <v>-7.22791709814729i</v>
      </c>
      <c r="O2915" t="str">
        <f t="shared" si="1518"/>
        <v>0.585960240545884-0.810339803106949i</v>
      </c>
      <c r="P2915" t="str">
        <f t="shared" si="1519"/>
        <v>0.414039759454116+0.810339803106949i</v>
      </c>
      <c r="Q2915" t="str">
        <f t="shared" si="1520"/>
        <v>-0.414039759454116+6.41757729504034i</v>
      </c>
      <c r="R2915" t="str">
        <f t="shared" si="1521"/>
        <v>0.121600274790465-0.0723617475299914i</v>
      </c>
      <c r="S2915" t="str">
        <f t="shared" si="1522"/>
        <v>0.762101834347077i</v>
      </c>
      <c r="T2915" t="str">
        <f t="shared" si="1523"/>
        <v>0.0551470205291665+0.092671792474922i</v>
      </c>
      <c r="U2915" t="e">
        <f t="shared" si="1524"/>
        <v>#DIV/0!</v>
      </c>
      <c r="V2915" t="str">
        <f t="shared" si="1525"/>
        <v>1.33333333333333E-06-0.000108158303154533i</v>
      </c>
      <c r="W2915" t="e">
        <f t="shared" si="1526"/>
        <v>#DIV/0!</v>
      </c>
      <c r="X2915" t="e">
        <f t="shared" si="1527"/>
        <v>#DIV/0!</v>
      </c>
      <c r="Y2915" t="str">
        <f t="shared" si="1528"/>
        <v>0.00083+0.986208765814908i</v>
      </c>
      <c r="Z2915" t="e">
        <f t="shared" si="1529"/>
        <v>#DIV/0!</v>
      </c>
      <c r="AA2915" t="e">
        <f t="shared" si="1530"/>
        <v>#DIV/0!</v>
      </c>
      <c r="AB2915" t="str">
        <f t="shared" si="1531"/>
        <v>0.340049599571393+0.571436237538774i</v>
      </c>
      <c r="AC2915" t="str">
        <f t="shared" si="1532"/>
        <v>1.1244711811707-0.0670515768803823i</v>
      </c>
      <c r="AD2915" t="str">
        <f t="shared" si="1533"/>
        <v>0.271141755411254+0.524350227618423i</v>
      </c>
      <c r="AE2915" t="e">
        <f t="shared" si="1534"/>
        <v>#DIV/0!</v>
      </c>
      <c r="AF2915" t="str">
        <f t="shared" si="1535"/>
        <v>-19.4000964440018-0.466375845123536i</v>
      </c>
      <c r="AG2915" t="e">
        <f t="shared" si="1536"/>
        <v>#DIV/0!</v>
      </c>
      <c r="AH2915" t="e">
        <f t="shared" si="1537"/>
        <v>#DIV/0!</v>
      </c>
      <c r="AI2915" t="e">
        <f t="shared" si="1538"/>
        <v>#DIV/0!</v>
      </c>
      <c r="AJ2915" t="e">
        <f t="shared" si="1539"/>
        <v>#DIV/0!</v>
      </c>
      <c r="AK2915"/>
      <c r="AL2915"/>
      <c r="AM2915"/>
      <c r="AN2915"/>
    </row>
    <row r="2916" spans="1:40" x14ac:dyDescent="0.25">
      <c r="A2916"/>
      <c r="B2916">
        <f t="shared" si="1540"/>
        <v>982000</v>
      </c>
      <c r="C2916" s="186" t="str">
        <f t="shared" si="1508"/>
        <v>-1.01999562472481E-07+0.00320966599497778i</v>
      </c>
      <c r="D2916" s="158" t="str">
        <f t="shared" si="1509"/>
        <v>-7.6666674486633+0.0246074392948297i</v>
      </c>
      <c r="E2916" t="str">
        <f t="shared" si="1510"/>
        <v>7.99703639053861-0.153948344291391i</v>
      </c>
      <c r="F2916" t="str">
        <f t="shared" si="1511"/>
        <v>0.999200935139405+0.0000153702413199954i</v>
      </c>
      <c r="G2916">
        <f t="shared" si="1506"/>
        <v>1</v>
      </c>
      <c r="H2916" t="str">
        <f t="shared" si="1512"/>
        <v>11.7334739439735+0.490510383594765i</v>
      </c>
      <c r="I2916" t="str">
        <f t="shared" si="1513"/>
        <v>3856.30498228147i</v>
      </c>
      <c r="J2916" t="str">
        <f t="shared" si="1507"/>
        <v>-20128.5048743169+843.636128363753i</v>
      </c>
      <c r="K2916" t="str">
        <f t="shared" si="1514"/>
        <v>0.00801569661847262-0.191248315513587i</v>
      </c>
      <c r="L2916" t="str">
        <f t="shared" si="1515"/>
        <v>0.00103624364303881-0.0209601943551045i</v>
      </c>
      <c r="M2916" t="str">
        <f t="shared" si="1516"/>
        <v>0.00905194026151143-0.212208509868691i</v>
      </c>
      <c r="N2916" t="str">
        <f t="shared" si="1517"/>
        <v>-7.23528500548486i</v>
      </c>
      <c r="O2916" t="str">
        <f t="shared" si="1518"/>
        <v>0.579973881319722-0.814635069823867i</v>
      </c>
      <c r="P2916" t="str">
        <f t="shared" si="1519"/>
        <v>0.420026118680278+0.814635069823867i</v>
      </c>
      <c r="Q2916" t="str">
        <f t="shared" si="1520"/>
        <v>-0.420026118680278+6.42064993566099i</v>
      </c>
      <c r="R2916" t="str">
        <f t="shared" si="1521"/>
        <v>0.122075414027897-0.0734039366331197i</v>
      </c>
      <c r="S2916" t="str">
        <f t="shared" si="1522"/>
        <v>0.762878696563536i</v>
      </c>
      <c r="T2916" t="str">
        <f t="shared" si="1523"/>
        <v>0.0559982995013067+0.0931287327360561i</v>
      </c>
      <c r="U2916" t="e">
        <f t="shared" si="1524"/>
        <v>#DIV/0!</v>
      </c>
      <c r="V2916" t="str">
        <f t="shared" si="1525"/>
        <v>1.33333333333333E-06-0.00010804816231629i</v>
      </c>
      <c r="W2916" t="e">
        <f t="shared" si="1526"/>
        <v>#DIV/0!</v>
      </c>
      <c r="X2916" t="e">
        <f t="shared" si="1527"/>
        <v>#DIV/0!</v>
      </c>
      <c r="Y2916" t="str">
        <f t="shared" si="1528"/>
        <v>0.00083+0.987214075464056i</v>
      </c>
      <c r="Z2916" t="e">
        <f t="shared" si="1529"/>
        <v>#DIV/0!</v>
      </c>
      <c r="AA2916" t="e">
        <f t="shared" si="1530"/>
        <v>#DIV/0!</v>
      </c>
      <c r="AB2916" t="str">
        <f t="shared" si="1531"/>
        <v>0.345298787484396+0.574253839493253i</v>
      </c>
      <c r="AC2916" t="str">
        <f t="shared" si="1532"/>
        <v>1.12498717556192-0.068077229701493i</v>
      </c>
      <c r="AD2916" t="str">
        <f t="shared" si="1533"/>
        <v>0.275039100901469+0.52709733268384i</v>
      </c>
      <c r="AE2916" t="e">
        <f t="shared" si="1534"/>
        <v>#DIV/0!</v>
      </c>
      <c r="AF2916" t="str">
        <f t="shared" si="1535"/>
        <v>-19.4001413926368-0.465902944299935i</v>
      </c>
      <c r="AG2916" t="e">
        <f t="shared" si="1536"/>
        <v>#DIV/0!</v>
      </c>
      <c r="AH2916" t="e">
        <f t="shared" si="1537"/>
        <v>#DIV/0!</v>
      </c>
      <c r="AI2916" t="e">
        <f t="shared" si="1538"/>
        <v>#DIV/0!</v>
      </c>
      <c r="AJ2916" t="e">
        <f t="shared" si="1539"/>
        <v>#DIV/0!</v>
      </c>
      <c r="AK2916"/>
      <c r="AL2916"/>
      <c r="AM2916"/>
      <c r="AN2916"/>
    </row>
    <row r="2917" spans="1:40" x14ac:dyDescent="0.25">
      <c r="A2917"/>
      <c r="B2917">
        <f t="shared" si="1540"/>
        <v>983000</v>
      </c>
      <c r="C2917" s="186" t="str">
        <f t="shared" si="1508"/>
        <v>-1.01792140945323E-07+0.0032064008210322i</v>
      </c>
      <c r="D2917" s="158" t="str">
        <f t="shared" si="1509"/>
        <v>-7.66666744707308+0.0245824062945802i</v>
      </c>
      <c r="E2917" t="str">
        <f t="shared" si="1510"/>
        <v>7.99703035384257-0.154104998170616i</v>
      </c>
      <c r="F2917" t="str">
        <f t="shared" si="1511"/>
        <v>0.999200935741629+0.0000153858817011557i</v>
      </c>
      <c r="G2917">
        <f t="shared" si="1506"/>
        <v>1</v>
      </c>
      <c r="H2917" t="str">
        <f t="shared" si="1512"/>
        <v>11.7335187574598+0.490013405779307i</v>
      </c>
      <c r="I2917" t="str">
        <f t="shared" si="1513"/>
        <v>3860.23197309846i</v>
      </c>
      <c r="J2917" t="str">
        <f t="shared" si="1507"/>
        <v>-20169.5227034678+844.495228290804i</v>
      </c>
      <c r="K2917" t="str">
        <f t="shared" si="1514"/>
        <v>0.00799942318608263-0.191054421814662i</v>
      </c>
      <c r="L2917" t="str">
        <f t="shared" si="1515"/>
        <v>0.00103414151408971-0.0209389754958776i</v>
      </c>
      <c r="M2917" t="str">
        <f t="shared" si="1516"/>
        <v>0.00903356470017234-0.21199339731054i</v>
      </c>
      <c r="N2917" t="str">
        <f t="shared" si="1517"/>
        <v>-7.24265291282242i</v>
      </c>
      <c r="O2917" t="str">
        <f t="shared" si="1518"/>
        <v>0.573956037739929-0.818886113413753i</v>
      </c>
      <c r="P2917" t="str">
        <f t="shared" si="1519"/>
        <v>0.426043962260071+0.818886113413753i</v>
      </c>
      <c r="Q2917" t="str">
        <f t="shared" si="1520"/>
        <v>-0.426043962260071+6.42376679940867i</v>
      </c>
      <c r="R2917" t="str">
        <f t="shared" si="1521"/>
        <v>0.122539787262973-0.074450289634443i</v>
      </c>
      <c r="S2917" t="str">
        <f t="shared" si="1522"/>
        <v>0.763655558779995i</v>
      </c>
      <c r="T2917" t="str">
        <f t="shared" si="1523"/>
        <v>0.056854377532123+0.0935781897150874i</v>
      </c>
      <c r="U2917" t="e">
        <f t="shared" si="1524"/>
        <v>#DIV/0!</v>
      </c>
      <c r="V2917" t="str">
        <f t="shared" si="1525"/>
        <v>1.33333333333333E-06-0.000107938245569275i</v>
      </c>
      <c r="W2917" t="e">
        <f t="shared" si="1526"/>
        <v>#DIV/0!</v>
      </c>
      <c r="X2917" t="e">
        <f t="shared" si="1527"/>
        <v>#DIV/0!</v>
      </c>
      <c r="Y2917" t="str">
        <f t="shared" si="1528"/>
        <v>0.00083+0.988219385113205i</v>
      </c>
      <c r="Z2917" t="e">
        <f t="shared" si="1529"/>
        <v>#DIV/0!</v>
      </c>
      <c r="AA2917" t="e">
        <f t="shared" si="1530"/>
        <v>#DIV/0!</v>
      </c>
      <c r="AB2917" t="str">
        <f t="shared" si="1531"/>
        <v>0.350577567530672+0.577025297756594i</v>
      </c>
      <c r="AC2917" t="str">
        <f t="shared" si="1532"/>
        <v>1.12549251834426-0.069107534200772i</v>
      </c>
      <c r="AD2917" t="str">
        <f t="shared" si="1533"/>
        <v>0.278956390627304+0.529815415334463i</v>
      </c>
      <c r="AE2917" t="e">
        <f t="shared" si="1534"/>
        <v>#DIV/0!</v>
      </c>
      <c r="AF2917" t="str">
        <f t="shared" si="1535"/>
        <v>-19.4001862045329-0.465430999484727i</v>
      </c>
      <c r="AG2917" t="e">
        <f t="shared" si="1536"/>
        <v>#DIV/0!</v>
      </c>
      <c r="AH2917" t="e">
        <f t="shared" si="1537"/>
        <v>#DIV/0!</v>
      </c>
      <c r="AI2917" t="e">
        <f t="shared" si="1538"/>
        <v>#DIV/0!</v>
      </c>
      <c r="AJ2917" t="e">
        <f t="shared" si="1539"/>
        <v>#DIV/0!</v>
      </c>
      <c r="AK2917"/>
      <c r="AL2917"/>
      <c r="AM2917"/>
      <c r="AN2917"/>
    </row>
    <row r="2918" spans="1:40" x14ac:dyDescent="0.25">
      <c r="A2918"/>
      <c r="B2918">
        <f t="shared" si="1540"/>
        <v>984000</v>
      </c>
      <c r="C2918" s="186" t="str">
        <f t="shared" si="1508"/>
        <v>-1.01585351479481E-07+0.003203142283619i</v>
      </c>
      <c r="D2918" s="158" t="str">
        <f t="shared" si="1509"/>
        <v>-7.66666744548769+0.0245574241744123i</v>
      </c>
      <c r="E2918" t="str">
        <f t="shared" si="1510"/>
        <v>7.99702431101143-0.154261651694814i</v>
      </c>
      <c r="F2918" t="str">
        <f t="shared" si="1511"/>
        <v>0.999200936344461+0.0000154015220469266i</v>
      </c>
      <c r="G2918">
        <f t="shared" si="1506"/>
        <v>1</v>
      </c>
      <c r="H2918" t="str">
        <f t="shared" si="1512"/>
        <v>11.7335634347561+0.489517431962533i</v>
      </c>
      <c r="I2918" t="str">
        <f t="shared" si="1513"/>
        <v>3864.15896391545i</v>
      </c>
      <c r="J2918" t="str">
        <f t="shared" si="1507"/>
        <v>-20210.5822810452+845.354328217854i</v>
      </c>
      <c r="K2918" t="str">
        <f t="shared" si="1514"/>
        <v>0.00798319923360312-0.190860920197635i</v>
      </c>
      <c r="L2918" t="str">
        <f t="shared" si="1515"/>
        <v>0.00103204577006242-0.020917799449393i</v>
      </c>
      <c r="M2918" t="str">
        <f t="shared" si="1516"/>
        <v>0.00901524500366554-0.211778719647028i</v>
      </c>
      <c r="N2918" t="str">
        <f t="shared" si="1517"/>
        <v>-7.25002082015998i</v>
      </c>
      <c r="O2918" t="str">
        <f t="shared" si="1518"/>
        <v>0.567907036490027-0.823092703105255i</v>
      </c>
      <c r="P2918" t="str">
        <f t="shared" si="1519"/>
        <v>0.432092963509973+0.823092703105255i</v>
      </c>
      <c r="Q2918" t="str">
        <f t="shared" si="1520"/>
        <v>-0.432092963509973+6.42692811705473i</v>
      </c>
      <c r="R2918" t="str">
        <f t="shared" si="1521"/>
        <v>0.122993344692508-0.0755006923171458i</v>
      </c>
      <c r="S2918" t="str">
        <f t="shared" si="1522"/>
        <v>0.764432420996456i</v>
      </c>
      <c r="T2918" t="str">
        <f t="shared" si="1523"/>
        <v>0.0577151770149043+0.0940201002497455i</v>
      </c>
      <c r="U2918" t="e">
        <f t="shared" si="1524"/>
        <v>#DIV/0!</v>
      </c>
      <c r="V2918" t="str">
        <f t="shared" si="1525"/>
        <v>1.33333333333333E-06-0.000107828552230281i</v>
      </c>
      <c r="W2918" t="e">
        <f t="shared" si="1526"/>
        <v>#DIV/0!</v>
      </c>
      <c r="X2918" t="e">
        <f t="shared" si="1527"/>
        <v>#DIV/0!</v>
      </c>
      <c r="Y2918" t="str">
        <f t="shared" si="1528"/>
        <v>0.00083+0.989224694762354i</v>
      </c>
      <c r="Z2918" t="e">
        <f t="shared" si="1529"/>
        <v>#DIV/0!</v>
      </c>
      <c r="AA2918" t="e">
        <f t="shared" si="1530"/>
        <v>#DIV/0!</v>
      </c>
      <c r="AB2918" t="str">
        <f t="shared" si="1531"/>
        <v>0.355885461168846+0.579750222855265i</v>
      </c>
      <c r="AC2918" t="str">
        <f t="shared" si="1532"/>
        <v>1.12598715453705-0.0701423770073604i</v>
      </c>
      <c r="AD2918" t="str">
        <f t="shared" si="1533"/>
        <v>0.28289340619475+0.532504333099605i</v>
      </c>
      <c r="AE2918" t="e">
        <f t="shared" si="1534"/>
        <v>#DIV/0!</v>
      </c>
      <c r="AF2918" t="str">
        <f t="shared" si="1535"/>
        <v>-19.4002308802438-0.464960007788121i</v>
      </c>
      <c r="AG2918" t="e">
        <f t="shared" si="1536"/>
        <v>#DIV/0!</v>
      </c>
      <c r="AH2918" t="e">
        <f t="shared" si="1537"/>
        <v>#DIV/0!</v>
      </c>
      <c r="AI2918" t="e">
        <f t="shared" si="1538"/>
        <v>#DIV/0!</v>
      </c>
      <c r="AJ2918" t="e">
        <f t="shared" si="1539"/>
        <v>#DIV/0!</v>
      </c>
      <c r="AK2918"/>
      <c r="AL2918"/>
      <c r="AM2918"/>
      <c r="AN2918"/>
    </row>
    <row r="2919" spans="1:40" x14ac:dyDescent="0.25">
      <c r="A2919"/>
      <c r="B2919">
        <f t="shared" si="1540"/>
        <v>985000</v>
      </c>
      <c r="C2919" s="186" t="str">
        <f t="shared" si="1508"/>
        <v>-1.01379191509513E-07+0.00319989036252542i</v>
      </c>
      <c r="D2919" s="158" t="str">
        <f t="shared" si="1509"/>
        <v>-7.66666744390713+0.0245324927793616i</v>
      </c>
      <c r="E2919" t="str">
        <f t="shared" si="1510"/>
        <v>7.99701826204523-0.154418304863626i</v>
      </c>
      <c r="F2919" t="str">
        <f t="shared" si="1511"/>
        <v>0.999200936947913+0.0000154171623572724i</v>
      </c>
      <c r="G2919">
        <f t="shared" si="1506"/>
        <v>1</v>
      </c>
      <c r="H2919" t="str">
        <f t="shared" si="1512"/>
        <v>11.7336079764132+0.489022459111312i</v>
      </c>
      <c r="I2919" t="str">
        <f t="shared" si="1513"/>
        <v>3868.08595473243i</v>
      </c>
      <c r="J2919" t="str">
        <f t="shared" si="1507"/>
        <v>-20251.6836070492+846.213428144905i</v>
      </c>
      <c r="K2919" t="str">
        <f t="shared" si="1514"/>
        <v>0.00796702456075348-0.190667809476478i</v>
      </c>
      <c r="L2919" t="str">
        <f t="shared" si="1515"/>
        <v>0.00102995638514631-0.0208966660865287i</v>
      </c>
      <c r="M2919" t="str">
        <f t="shared" si="1516"/>
        <v>0.00899698094589979-0.211564475563007i</v>
      </c>
      <c r="N2919" t="str">
        <f t="shared" si="1517"/>
        <v>-7.25738872749754i</v>
      </c>
      <c r="O2919" t="str">
        <f t="shared" si="1518"/>
        <v>0.561827205944967-0.827254610540233i</v>
      </c>
      <c r="P2919" t="str">
        <f t="shared" si="1519"/>
        <v>0.438172794055033+0.827254610540233i</v>
      </c>
      <c r="Q2919" t="str">
        <f t="shared" si="1520"/>
        <v>-0.438172794055033+6.43013411695731i</v>
      </c>
      <c r="R2919" t="str">
        <f t="shared" si="1521"/>
        <v>0.123436038017294-0.0765550296100335i</v>
      </c>
      <c r="S2919" t="str">
        <f t="shared" si="1522"/>
        <v>0.765209283212916i</v>
      </c>
      <c r="T2919" t="str">
        <f t="shared" si="1523"/>
        <v>0.0585806193342373+0.0944544021738558i</v>
      </c>
      <c r="U2919" t="e">
        <f t="shared" si="1524"/>
        <v>#DIV/0!</v>
      </c>
      <c r="V2919" t="str">
        <f t="shared" si="1525"/>
        <v>1.33333333333333E-06-0.00010771908161888i</v>
      </c>
      <c r="W2919" t="e">
        <f t="shared" si="1526"/>
        <v>#DIV/0!</v>
      </c>
      <c r="X2919" t="e">
        <f t="shared" si="1527"/>
        <v>#DIV/0!</v>
      </c>
      <c r="Y2919" t="str">
        <f t="shared" si="1528"/>
        <v>0.00083+0.990230004411503i</v>
      </c>
      <c r="Z2919" t="e">
        <f t="shared" si="1529"/>
        <v>#DIV/0!</v>
      </c>
      <c r="AA2919" t="e">
        <f t="shared" si="1530"/>
        <v>#DIV/0!</v>
      </c>
      <c r="AB2919" t="str">
        <f t="shared" si="1531"/>
        <v>0.361221983637647+0.5824282314579i</v>
      </c>
      <c r="AC2919" t="str">
        <f t="shared" si="1532"/>
        <v>1.12647103064551-0.0711816438293471i</v>
      </c>
      <c r="AD2919" t="str">
        <f t="shared" si="1533"/>
        <v>0.286849928237342+0.535163945171951i</v>
      </c>
      <c r="AE2919" t="e">
        <f t="shared" si="1534"/>
        <v>#DIV/0!</v>
      </c>
      <c r="AF2919" t="str">
        <f t="shared" si="1535"/>
        <v>-19.4002754203203-0.46448996633195i</v>
      </c>
      <c r="AG2919" t="e">
        <f t="shared" si="1536"/>
        <v>#DIV/0!</v>
      </c>
      <c r="AH2919" t="e">
        <f t="shared" si="1537"/>
        <v>#DIV/0!</v>
      </c>
      <c r="AI2919" t="e">
        <f t="shared" si="1538"/>
        <v>#DIV/0!</v>
      </c>
      <c r="AJ2919" t="e">
        <f t="shared" si="1539"/>
        <v>#DIV/0!</v>
      </c>
      <c r="AK2919"/>
      <c r="AL2919"/>
      <c r="AM2919"/>
      <c r="AN2919"/>
    </row>
    <row r="2920" spans="1:40" x14ac:dyDescent="0.25">
      <c r="A2920"/>
      <c r="B2920">
        <f t="shared" si="1540"/>
        <v>986000</v>
      </c>
      <c r="C2920" s="186" t="str">
        <f t="shared" si="1508"/>
        <v>-1.01173658482978E-07+0.00319664503762064i</v>
      </c>
      <c r="D2920" s="158" t="str">
        <f t="shared" si="1509"/>
        <v>-7.6666674423314+0.0245076119550916i</v>
      </c>
      <c r="E2920" t="str">
        <f t="shared" si="1510"/>
        <v>7.99701220694399-0.154574957676691i</v>
      </c>
      <c r="F2920" t="str">
        <f t="shared" si="1511"/>
        <v>0.999200937551972+0.000015432802632157i</v>
      </c>
      <c r="G2920">
        <f t="shared" si="1506"/>
        <v>1</v>
      </c>
      <c r="H2920" t="str">
        <f t="shared" si="1512"/>
        <v>11.7336523829793+0.488528484204683i</v>
      </c>
      <c r="I2920" t="str">
        <f t="shared" si="1513"/>
        <v>3872.01294554942i</v>
      </c>
      <c r="J2920" t="str">
        <f t="shared" si="1507"/>
        <v>-20292.8266814799+847.072528071956i</v>
      </c>
      <c r="K2920" t="str">
        <f t="shared" si="1514"/>
        <v>0.00795089896826489-0.190475088469934i</v>
      </c>
      <c r="L2920" t="str">
        <f t="shared" si="1515"/>
        <v>0.00102787333366094-0.0208755752786803i</v>
      </c>
      <c r="M2920" t="str">
        <f t="shared" si="1516"/>
        <v>0.00897877230192583-0.211350663748614i</v>
      </c>
      <c r="N2920" t="str">
        <f t="shared" si="1517"/>
        <v>-7.2647566348351i</v>
      </c>
      <c r="O2920" t="str">
        <f t="shared" si="1518"/>
        <v>0.555716876153292-0.831371609786157i</v>
      </c>
      <c r="P2920" t="str">
        <f t="shared" si="1519"/>
        <v>0.444283123846708+0.831371609786157i</v>
      </c>
      <c r="Q2920" t="str">
        <f t="shared" si="1520"/>
        <v>-0.444283123846708+6.43338502504894i</v>
      </c>
      <c r="R2920" t="str">
        <f t="shared" si="1521"/>
        <v>0.123867820459659-0.0776131856123146i</v>
      </c>
      <c r="S2920" t="str">
        <f t="shared" si="1522"/>
        <v>0.765986145429375i</v>
      </c>
      <c r="T2920" t="str">
        <f t="shared" si="1523"/>
        <v>0.0594506248816715+0.0948810343366321i</v>
      </c>
      <c r="U2920" t="e">
        <f t="shared" si="1524"/>
        <v>#DIV/0!</v>
      </c>
      <c r="V2920" t="str">
        <f t="shared" si="1525"/>
        <v>1.33333333333333E-06-0.0001076098330574i</v>
      </c>
      <c r="W2920" t="e">
        <f t="shared" si="1526"/>
        <v>#DIV/0!</v>
      </c>
      <c r="X2920" t="e">
        <f t="shared" si="1527"/>
        <v>#DIV/0!</v>
      </c>
      <c r="Y2920" t="str">
        <f t="shared" si="1528"/>
        <v>0.00083+0.991235314060652i</v>
      </c>
      <c r="Z2920" t="e">
        <f t="shared" si="1529"/>
        <v>#DIV/0!</v>
      </c>
      <c r="AA2920" t="e">
        <f t="shared" si="1530"/>
        <v>#DIV/0!</v>
      </c>
      <c r="AB2920" t="str">
        <f t="shared" si="1531"/>
        <v>0.3665866440525+0.585058946494257i</v>
      </c>
      <c r="AC2920" t="str">
        <f t="shared" si="1532"/>
        <v>1.1269440946795-0.0722252194780962i</v>
      </c>
      <c r="AD2920" t="str">
        <f t="shared" si="1533"/>
        <v>0.290825736428941+0.537794112413428i</v>
      </c>
      <c r="AE2920" t="e">
        <f t="shared" si="1534"/>
        <v>#DIV/0!</v>
      </c>
      <c r="AF2920" t="str">
        <f t="shared" si="1535"/>
        <v>-19.4003198253107-0.464020872249591i</v>
      </c>
      <c r="AG2920" t="e">
        <f t="shared" si="1536"/>
        <v>#DIV/0!</v>
      </c>
      <c r="AH2920" t="e">
        <f t="shared" si="1537"/>
        <v>#DIV/0!</v>
      </c>
      <c r="AI2920" t="e">
        <f t="shared" si="1538"/>
        <v>#DIV/0!</v>
      </c>
      <c r="AJ2920" t="e">
        <f t="shared" si="1539"/>
        <v>#DIV/0!</v>
      </c>
      <c r="AK2920"/>
      <c r="AL2920"/>
      <c r="AM2920"/>
      <c r="AN2920"/>
    </row>
    <row r="2921" spans="1:40" x14ac:dyDescent="0.25">
      <c r="A2921"/>
      <c r="B2921">
        <f t="shared" si="1540"/>
        <v>987000</v>
      </c>
      <c r="C2921" s="186" t="str">
        <f t="shared" si="1508"/>
        <v>-1.0096874986036E-07+0.00319340628885546i</v>
      </c>
      <c r="D2921" s="158" t="str">
        <f t="shared" si="1509"/>
        <v>-7.66666744076042+0.0244827815478919i</v>
      </c>
      <c r="E2921" t="str">
        <f t="shared" si="1510"/>
        <v>7.99700614570774-0.154731610133649i</v>
      </c>
      <c r="F2921" t="str">
        <f t="shared" si="1511"/>
        <v>0.999200938156641+0.0000154484428715444i</v>
      </c>
      <c r="G2921">
        <f t="shared" si="1506"/>
        <v>1</v>
      </c>
      <c r="H2921" t="str">
        <f t="shared" si="1512"/>
        <v>11.7336966549998+0.488035504233809i</v>
      </c>
      <c r="I2921" t="str">
        <f t="shared" si="1513"/>
        <v>3875.93993636641i</v>
      </c>
      <c r="J2921" t="str">
        <f t="shared" si="1507"/>
        <v>-20334.0115043372+847.931627999006i</v>
      </c>
      <c r="K2921" t="str">
        <f t="shared" si="1514"/>
        <v>0.00793482225787426-0.190282756001496i</v>
      </c>
      <c r="L2921" t="str">
        <f t="shared" si="1515"/>
        <v>0.00102579659005524-0.0208545268977579i</v>
      </c>
      <c r="M2921" t="str">
        <f t="shared" si="1516"/>
        <v>0.0089606188479295-0.211137282899254i</v>
      </c>
      <c r="N2921" t="str">
        <f t="shared" si="1517"/>
        <v>-7.27212454217266i</v>
      </c>
      <c r="O2921" t="str">
        <f t="shared" si="1518"/>
        <v>0.549576378819223-0.835443477348378i</v>
      </c>
      <c r="P2921" t="str">
        <f t="shared" si="1519"/>
        <v>0.450423621180777+0.835443477348378i</v>
      </c>
      <c r="Q2921" t="str">
        <f t="shared" si="1520"/>
        <v>-0.450423621180777+6.43668106482428i</v>
      </c>
      <c r="R2921" t="str">
        <f t="shared" si="1521"/>
        <v>0.124288646780557-0.0786750436187968i</v>
      </c>
      <c r="S2921" t="str">
        <f t="shared" si="1522"/>
        <v>0.766763007645836i</v>
      </c>
      <c r="T2921" t="str">
        <f t="shared" si="1523"/>
        <v>0.060325113071816+0.0952999366216908i</v>
      </c>
      <c r="U2921" t="e">
        <f t="shared" si="1524"/>
        <v>#DIV/0!</v>
      </c>
      <c r="V2921" t="str">
        <f t="shared" si="1525"/>
        <v>1.33333333333333E-06-0.000107500805870919i</v>
      </c>
      <c r="W2921" t="e">
        <f t="shared" si="1526"/>
        <v>#DIV/0!</v>
      </c>
      <c r="X2921" t="e">
        <f t="shared" si="1527"/>
        <v>#DIV/0!</v>
      </c>
      <c r="Y2921" t="str">
        <f t="shared" si="1528"/>
        <v>0.00083+0.9922406237098i</v>
      </c>
      <c r="Z2921" t="e">
        <f t="shared" si="1529"/>
        <v>#DIV/0!</v>
      </c>
      <c r="AA2921" t="e">
        <f t="shared" si="1530"/>
        <v>#DIV/0!</v>
      </c>
      <c r="AB2921" t="str">
        <f t="shared" si="1531"/>
        <v>0.371978945504784+0.587641997272466i</v>
      </c>
      <c r="AC2921" t="str">
        <f t="shared" si="1532"/>
        <v>1.12740629617172-0.0732729878930152i</v>
      </c>
      <c r="AD2921" t="str">
        <f t="shared" si="1533"/>
        <v>0.29482060949655+0.540394697361102i</v>
      </c>
      <c r="AE2921" t="e">
        <f t="shared" si="1534"/>
        <v>#DIV/0!</v>
      </c>
      <c r="AF2921" t="str">
        <f t="shared" si="1535"/>
        <v>-19.4003640957602-0.463552722685917i</v>
      </c>
      <c r="AG2921" t="e">
        <f t="shared" si="1536"/>
        <v>#DIV/0!</v>
      </c>
      <c r="AH2921" t="e">
        <f t="shared" si="1537"/>
        <v>#DIV/0!</v>
      </c>
      <c r="AI2921" t="e">
        <f t="shared" si="1538"/>
        <v>#DIV/0!</v>
      </c>
      <c r="AJ2921" t="e">
        <f t="shared" si="1539"/>
        <v>#DIV/0!</v>
      </c>
      <c r="AK2921"/>
      <c r="AL2921"/>
      <c r="AM2921"/>
      <c r="AN2921"/>
    </row>
    <row r="2922" spans="1:40" x14ac:dyDescent="0.25">
      <c r="A2922"/>
      <c r="B2922">
        <f t="shared" si="1540"/>
        <v>988000</v>
      </c>
      <c r="C2922" s="186" t="str">
        <f t="shared" si="1508"/>
        <v>-1.00764463114987E-07+0.00319017409626186i</v>
      </c>
      <c r="D2922" s="158" t="str">
        <f t="shared" si="1509"/>
        <v>-7.6666674391942+0.0244580014046743i</v>
      </c>
      <c r="E2922" t="str">
        <f t="shared" si="1510"/>
        <v>7.99700007833651-0.154888262234139i</v>
      </c>
      <c r="F2922" t="str">
        <f t="shared" si="1511"/>
        <v>0.999200938761928+0.0000154640830753991i</v>
      </c>
      <c r="G2922">
        <f t="shared" si="1506"/>
        <v>1</v>
      </c>
      <c r="H2922" t="str">
        <f t="shared" si="1512"/>
        <v>11.7337407930172+0.48754351620191i</v>
      </c>
      <c r="I2922" t="str">
        <f t="shared" si="1513"/>
        <v>3879.8669271834i</v>
      </c>
      <c r="J2922" t="str">
        <f t="shared" si="1507"/>
        <v>-20375.2380756211+848.790727926057i</v>
      </c>
      <c r="K2922" t="str">
        <f t="shared" si="1514"/>
        <v>0.00791879423231806-0.190090810899376i</v>
      </c>
      <c r="L2922" t="str">
        <f t="shared" si="1515"/>
        <v>0.00102372612890679-0.0208335208161841i</v>
      </c>
      <c r="M2922" t="str">
        <f t="shared" si="1516"/>
        <v>0.00894252036122485-0.21092433171556i</v>
      </c>
      <c r="N2922" t="str">
        <f t="shared" si="1517"/>
        <v>-7.27949244951022i</v>
      </c>
      <c r="O2922" t="str">
        <f t="shared" si="1518"/>
        <v>0.543406047284651-0.839469992182253i</v>
      </c>
      <c r="P2922" t="str">
        <f t="shared" si="1519"/>
        <v>0.456593952715349+0.839469992182253i</v>
      </c>
      <c r="Q2922" t="str">
        <f t="shared" si="1520"/>
        <v>-0.456593952715349+6.44002245732797i</v>
      </c>
      <c r="R2922" t="str">
        <f t="shared" si="1521"/>
        <v>0.124698473296138-0.0797404861454895i</v>
      </c>
      <c r="S2922" t="str">
        <f t="shared" si="1522"/>
        <v>0.767539869862295i</v>
      </c>
      <c r="T2922" t="str">
        <f t="shared" si="1523"/>
        <v>0.0612040023588651+0.0957110499657446i</v>
      </c>
      <c r="U2922" t="e">
        <f t="shared" si="1524"/>
        <v>#DIV/0!</v>
      </c>
      <c r="V2922" t="str">
        <f t="shared" si="1525"/>
        <v>1.33333333333333E-06-0.000107391999387244i</v>
      </c>
      <c r="W2922" t="e">
        <f t="shared" si="1526"/>
        <v>#DIV/0!</v>
      </c>
      <c r="X2922" t="e">
        <f t="shared" si="1527"/>
        <v>#DIV/0!</v>
      </c>
      <c r="Y2922" t="str">
        <f t="shared" si="1528"/>
        <v>0.00083+0.993245933358949i</v>
      </c>
      <c r="Z2922" t="e">
        <f t="shared" si="1529"/>
        <v>#DIV/0!</v>
      </c>
      <c r="AA2922" t="e">
        <f t="shared" si="1530"/>
        <v>#DIV/0!</v>
      </c>
      <c r="AB2922" t="str">
        <f t="shared" si="1531"/>
        <v>0.377398385163733+0.590177019594297i</v>
      </c>
      <c r="AC2922" t="str">
        <f t="shared" si="1532"/>
        <v>1.12785758619543-0.0743248321667429i</v>
      </c>
      <c r="AD2922" t="str">
        <f t="shared" si="1533"/>
        <v>0.298834325233154+0.54296556423286i</v>
      </c>
      <c r="AE2922" t="e">
        <f t="shared" si="1534"/>
        <v>#DIV/0!</v>
      </c>
      <c r="AF2922" t="str">
        <f t="shared" si="1535"/>
        <v>-19.4004082322114-0.463085514797236i</v>
      </c>
      <c r="AG2922" t="e">
        <f t="shared" si="1536"/>
        <v>#DIV/0!</v>
      </c>
      <c r="AH2922" t="e">
        <f t="shared" si="1537"/>
        <v>#DIV/0!</v>
      </c>
      <c r="AI2922" t="e">
        <f t="shared" si="1538"/>
        <v>#DIV/0!</v>
      </c>
      <c r="AJ2922" t="e">
        <f t="shared" si="1539"/>
        <v>#DIV/0!</v>
      </c>
      <c r="AK2922"/>
      <c r="AL2922"/>
      <c r="AM2922"/>
      <c r="AN2922"/>
    </row>
    <row r="2923" spans="1:40" x14ac:dyDescent="0.25">
      <c r="A2923"/>
      <c r="B2923">
        <f t="shared" si="1540"/>
        <v>989000</v>
      </c>
      <c r="C2923" s="186" t="str">
        <f t="shared" si="1508"/>
        <v>-1.00560795732955E-07+0.00318694843995255i</v>
      </c>
      <c r="D2923" s="158" t="str">
        <f t="shared" si="1509"/>
        <v>-7.6666674376328+0.0244332713729696i</v>
      </c>
      <c r="E2923" t="str">
        <f t="shared" si="1510"/>
        <v>7.99699400483033-0.155044913977802i</v>
      </c>
      <c r="F2923" t="str">
        <f t="shared" si="1511"/>
        <v>0.999200939367823+0.0000154797232436847i</v>
      </c>
      <c r="G2923">
        <f t="shared" si="1506"/>
        <v>1</v>
      </c>
      <c r="H2923" t="str">
        <f t="shared" si="1512"/>
        <v>11.7337847975717+0.487052517124212i</v>
      </c>
      <c r="I2923" t="str">
        <f t="shared" si="1513"/>
        <v>3883.79391800038i</v>
      </c>
      <c r="J2923" t="str">
        <f t="shared" si="1507"/>
        <v>-20416.5063953316+849.649827853107i</v>
      </c>
      <c r="K2923" t="str">
        <f t="shared" si="1514"/>
        <v>0.00790281469532621-0.189899251996486i</v>
      </c>
      <c r="L2923" t="str">
        <f t="shared" si="1515"/>
        <v>0.00102166192492097-0.0208125569068911i</v>
      </c>
      <c r="M2923" t="str">
        <f t="shared" si="1516"/>
        <v>0.00892447662024718-0.210711808903377i</v>
      </c>
      <c r="N2923" t="str">
        <f t="shared" si="1517"/>
        <v>-7.28686035684778i</v>
      </c>
      <c r="O2923" t="str">
        <f t="shared" si="1518"/>
        <v>0.537206216511037-0.843450935705153i</v>
      </c>
      <c r="P2923" t="str">
        <f t="shared" si="1519"/>
        <v>0.462793783488963+0.843450935705153i</v>
      </c>
      <c r="Q2923" t="str">
        <f t="shared" si="1520"/>
        <v>-0.462793783488963+6.44340942114263i</v>
      </c>
      <c r="R2923" t="str">
        <f t="shared" si="1521"/>
        <v>0.125097257893828-0.0808093949555989i</v>
      </c>
      <c r="S2923" t="str">
        <f t="shared" si="1522"/>
        <v>0.768316732078755i</v>
      </c>
      <c r="T2923" t="str">
        <f t="shared" si="1523"/>
        <v>0.0620872102535472+0.0961143163769992i</v>
      </c>
      <c r="U2923" t="e">
        <f t="shared" si="1524"/>
        <v>#DIV/0!</v>
      </c>
      <c r="V2923" t="str">
        <f t="shared" si="1525"/>
        <v>1.33333333333333E-06-0.000107283412936903i</v>
      </c>
      <c r="W2923" t="e">
        <f t="shared" si="1526"/>
        <v>#DIV/0!</v>
      </c>
      <c r="X2923" t="e">
        <f t="shared" si="1527"/>
        <v>#DIV/0!</v>
      </c>
      <c r="Y2923" t="str">
        <f t="shared" si="1528"/>
        <v>0.00083+0.994251243008098i</v>
      </c>
      <c r="Z2923" t="e">
        <f t="shared" si="1529"/>
        <v>#DIV/0!</v>
      </c>
      <c r="AA2923" t="e">
        <f t="shared" si="1530"/>
        <v>#DIV/0!</v>
      </c>
      <c r="AB2923" t="str">
        <f t="shared" si="1531"/>
        <v>0.382844454380946+0.592663655868603i</v>
      </c>
      <c r="AC2923" t="str">
        <f t="shared" si="1532"/>
        <v>1.12829791738168-0.075380634570766i</v>
      </c>
      <c r="AD2923" t="str">
        <f t="shared" si="1533"/>
        <v>0.302866660510589+0.545506578933098i</v>
      </c>
      <c r="AE2923" t="e">
        <f t="shared" si="1534"/>
        <v>#DIV/0!</v>
      </c>
      <c r="AF2923" t="str">
        <f t="shared" si="1535"/>
        <v>-19.4004522352045-0.462619245751242i</v>
      </c>
      <c r="AG2923" t="e">
        <f t="shared" si="1536"/>
        <v>#DIV/0!</v>
      </c>
      <c r="AH2923" t="e">
        <f t="shared" si="1537"/>
        <v>#DIV/0!</v>
      </c>
      <c r="AI2923" t="e">
        <f t="shared" si="1538"/>
        <v>#DIV/0!</v>
      </c>
      <c r="AJ2923" t="e">
        <f t="shared" si="1539"/>
        <v>#DIV/0!</v>
      </c>
      <c r="AK2923"/>
      <c r="AL2923"/>
      <c r="AM2923"/>
      <c r="AN2923"/>
    </row>
    <row r="2924" spans="1:40" x14ac:dyDescent="0.25">
      <c r="A2924"/>
      <c r="B2924">
        <f t="shared" si="1540"/>
        <v>990000</v>
      </c>
      <c r="C2924" s="186" t="str">
        <f t="shared" si="1508"/>
        <v>-1.00357745213051E-07+0.00318372930012062i</v>
      </c>
      <c r="D2924" s="158" t="str">
        <f t="shared" si="1509"/>
        <v>-7.66666743607609+0.0244085913009248i</v>
      </c>
      <c r="E2924" t="str">
        <f t="shared" si="1510"/>
        <v>7.99698792518923-0.155201565364276i</v>
      </c>
      <c r="F2924" t="str">
        <f t="shared" si="1511"/>
        <v>0.999200939974327+0.0000154953633763654i</v>
      </c>
      <c r="G2924">
        <f t="shared" si="1506"/>
        <v>1</v>
      </c>
      <c r="H2924" t="str">
        <f t="shared" si="1512"/>
        <v>11.7338286692001+0.486562504027865i</v>
      </c>
      <c r="I2924" t="str">
        <f t="shared" si="1513"/>
        <v>3887.72090881737i</v>
      </c>
      <c r="J2924" t="str">
        <f t="shared" si="1507"/>
        <v>-20457.8164634687+850.508927780158i</v>
      </c>
      <c r="K2924" t="str">
        <f t="shared" si="1514"/>
        <v>0.00788688345161625-0.189708078130415i</v>
      </c>
      <c r="L2924" t="str">
        <f t="shared" si="1515"/>
        <v>0.00101960395293028-0.0207916350433183i</v>
      </c>
      <c r="M2924" t="str">
        <f t="shared" si="1516"/>
        <v>0.00890648740454653-0.210499713173733i</v>
      </c>
      <c r="N2924" t="str">
        <f t="shared" si="1517"/>
        <v>-7.29422826418534i</v>
      </c>
      <c r="O2924" t="str">
        <f t="shared" si="1518"/>
        <v>0.530977223061235-0.847386091808321i</v>
      </c>
      <c r="P2924" t="str">
        <f t="shared" si="1519"/>
        <v>0.469022776938765+0.847386091808321i</v>
      </c>
      <c r="Q2924" t="str">
        <f t="shared" si="1520"/>
        <v>-0.469022776938765+6.44684217237702i</v>
      </c>
      <c r="R2924" t="str">
        <f t="shared" si="1521"/>
        <v>0.125484960047874-0.0818816510859043i</v>
      </c>
      <c r="S2924" t="str">
        <f t="shared" si="1522"/>
        <v>0.769093594295216i</v>
      </c>
      <c r="T2924" t="str">
        <f t="shared" si="1523"/>
        <v>0.0629746533404849+0.096509678953211i</v>
      </c>
      <c r="U2924" t="e">
        <f t="shared" si="1524"/>
        <v>#DIV/0!</v>
      </c>
      <c r="V2924" t="str">
        <f t="shared" si="1525"/>
        <v>1.33333333333333E-06-0.000107175045853128i</v>
      </c>
      <c r="W2924" t="e">
        <f t="shared" si="1526"/>
        <v>#DIV/0!</v>
      </c>
      <c r="X2924" t="e">
        <f t="shared" si="1527"/>
        <v>#DIV/0!</v>
      </c>
      <c r="Y2924" t="str">
        <f t="shared" si="1528"/>
        <v>0.00083+0.995256552657246i</v>
      </c>
      <c r="Z2924" t="e">
        <f t="shared" si="1529"/>
        <v>#DIV/0!</v>
      </c>
      <c r="AA2924" t="e">
        <f t="shared" si="1530"/>
        <v>#DIV/0!</v>
      </c>
      <c r="AB2924" t="str">
        <f t="shared" si="1531"/>
        <v>0.388316638797436+0.595101555222662i</v>
      </c>
      <c r="AC2924" t="str">
        <f t="shared" si="1532"/>
        <v>1.12872724393604-0.0764402765814317i</v>
      </c>
      <c r="AD2924" t="str">
        <f t="shared" si="1533"/>
        <v>0.306917391292418+0.548017609058223i</v>
      </c>
      <c r="AE2924" t="e">
        <f t="shared" si="1534"/>
        <v>#DIV/0!</v>
      </c>
      <c r="AF2924" t="str">
        <f t="shared" si="1535"/>
        <v>-19.4004961052762-0.46215391272694i</v>
      </c>
      <c r="AG2924" t="e">
        <f t="shared" si="1536"/>
        <v>#DIV/0!</v>
      </c>
      <c r="AH2924" t="e">
        <f t="shared" si="1537"/>
        <v>#DIV/0!</v>
      </c>
      <c r="AI2924" t="e">
        <f t="shared" si="1538"/>
        <v>#DIV/0!</v>
      </c>
      <c r="AJ2924" t="e">
        <f t="shared" si="1539"/>
        <v>#DIV/0!</v>
      </c>
      <c r="AK2924"/>
      <c r="AL2924"/>
      <c r="AM2924"/>
      <c r="AN2924"/>
    </row>
    <row r="2925" spans="1:40" x14ac:dyDescent="0.25">
      <c r="A2925"/>
      <c r="B2925">
        <f t="shared" si="1540"/>
        <v>991000</v>
      </c>
      <c r="C2925" s="186" t="str">
        <f t="shared" si="1508"/>
        <v>-1.00155309066675E-07+0.00318051665703908i</v>
      </c>
      <c r="D2925" s="158" t="str">
        <f t="shared" si="1509"/>
        <v>-7.66666743452405+0.0243839610372996i</v>
      </c>
      <c r="E2925" t="str">
        <f t="shared" si="1510"/>
        <v>7.99698183941323-0.155358216393203i</v>
      </c>
      <c r="F2925" t="str">
        <f t="shared" si="1511"/>
        <v>0.99920094058145+0.0000155110034734057i</v>
      </c>
      <c r="G2925">
        <f t="shared" si="1506"/>
        <v>1</v>
      </c>
      <c r="H2925" t="str">
        <f t="shared" si="1512"/>
        <v>11.7338724084371+0.486073473951903i</v>
      </c>
      <c r="I2925" t="str">
        <f t="shared" si="1513"/>
        <v>3891.64789963436i</v>
      </c>
      <c r="J2925" t="str">
        <f t="shared" si="1507"/>
        <v>-20499.1682800325+851.368027707209i</v>
      </c>
      <c r="K2925" t="str">
        <f t="shared" si="1514"/>
        <v>0.00787100030688714-0.189517288143402i</v>
      </c>
      <c r="L2925" t="str">
        <f t="shared" si="1515"/>
        <v>0.00101755218789352-0.0207707550994098i</v>
      </c>
      <c r="M2925" t="str">
        <f t="shared" si="1516"/>
        <v>0.00888855249478066-0.210288043242812i</v>
      </c>
      <c r="N2925" t="str">
        <f t="shared" si="1517"/>
        <v>-7.3015961715229i</v>
      </c>
      <c r="O2925" t="str">
        <f t="shared" si="1518"/>
        <v>0.52471940508122-0.851275246868609i</v>
      </c>
      <c r="P2925" t="str">
        <f t="shared" si="1519"/>
        <v>0.47528059491878+0.851275246868609i</v>
      </c>
      <c r="Q2925" t="str">
        <f t="shared" si="1520"/>
        <v>-0.47528059491878+6.45032092465429i</v>
      </c>
      <c r="R2925" t="str">
        <f t="shared" si="1521"/>
        <v>0.125861540834371-0.0829571348735045i</v>
      </c>
      <c r="S2925" t="str">
        <f t="shared" si="1522"/>
        <v>0.769870456511675i</v>
      </c>
      <c r="T2925" t="str">
        <f t="shared" si="1523"/>
        <v>0.0638662472959655+0.09689708189942i</v>
      </c>
      <c r="U2925" t="e">
        <f t="shared" si="1524"/>
        <v>#DIV/0!</v>
      </c>
      <c r="V2925" t="str">
        <f t="shared" si="1525"/>
        <v>1.33333333333333E-06-0.000107066897471844i</v>
      </c>
      <c r="W2925" t="e">
        <f t="shared" si="1526"/>
        <v>#DIV/0!</v>
      </c>
      <c r="X2925" t="e">
        <f t="shared" si="1527"/>
        <v>#DIV/0!</v>
      </c>
      <c r="Y2925" t="str">
        <f t="shared" si="1528"/>
        <v>0.00083+0.996261862306395i</v>
      </c>
      <c r="Z2925" t="e">
        <f t="shared" si="1529"/>
        <v>#DIV/0!</v>
      </c>
      <c r="AA2925" t="e">
        <f t="shared" si="1530"/>
        <v>#DIV/0!</v>
      </c>
      <c r="AB2925" t="str">
        <f t="shared" si="1531"/>
        <v>0.393814418453204+0.597490373611527i</v>
      </c>
      <c r="AC2925" t="str">
        <f t="shared" si="1532"/>
        <v>1.12914552165481-0.0775036389063581i</v>
      </c>
      <c r="AD2925" t="str">
        <f t="shared" si="1533"/>
        <v>0.31098629264684+0.550498523902113i</v>
      </c>
      <c r="AE2925" t="e">
        <f t="shared" si="1534"/>
        <v>#DIV/0!</v>
      </c>
      <c r="AF2925" t="str">
        <f t="shared" si="1535"/>
        <v>-19.4005398429612-0.461689512914603i</v>
      </c>
      <c r="AG2925" t="e">
        <f t="shared" si="1536"/>
        <v>#DIV/0!</v>
      </c>
      <c r="AH2925" t="e">
        <f t="shared" si="1537"/>
        <v>#DIV/0!</v>
      </c>
      <c r="AI2925" t="e">
        <f t="shared" si="1538"/>
        <v>#DIV/0!</v>
      </c>
      <c r="AJ2925" t="e">
        <f t="shared" si="1539"/>
        <v>#DIV/0!</v>
      </c>
      <c r="AK2925"/>
      <c r="AL2925"/>
      <c r="AM2925"/>
      <c r="AN2925"/>
    </row>
    <row r="2926" spans="1:40" x14ac:dyDescent="0.25">
      <c r="A2926"/>
      <c r="B2926">
        <f t="shared" si="1540"/>
        <v>992000</v>
      </c>
      <c r="C2926" s="186" t="str">
        <f t="shared" si="1508"/>
        <v>-9.99534848177613E-08+0.00317731049106051i</v>
      </c>
      <c r="D2926" s="158" t="str">
        <f t="shared" si="1509"/>
        <v>-7.66666743297668+0.0243593804314639i</v>
      </c>
      <c r="E2926" t="str">
        <f t="shared" si="1510"/>
        <v>7.99697574750235-0.15551486706422i</v>
      </c>
      <c r="F2926" t="str">
        <f t="shared" si="1511"/>
        <v>0.999200941189181+0.0000155266435347691i</v>
      </c>
      <c r="G2926">
        <f t="shared" si="1506"/>
        <v>1</v>
      </c>
      <c r="H2926" t="str">
        <f t="shared" si="1512"/>
        <v>11.7339160158144+0.485585423947188i</v>
      </c>
      <c r="I2926" t="str">
        <f t="shared" si="1513"/>
        <v>3895.57489045134i</v>
      </c>
      <c r="J2926" t="str">
        <f t="shared" si="1507"/>
        <v>-20540.5618450229+852.22712763426i</v>
      </c>
      <c r="K2926" t="str">
        <f t="shared" si="1514"/>
        <v>0.00785516506781367-0.189326880882316i</v>
      </c>
      <c r="L2926" t="str">
        <f t="shared" si="1515"/>
        <v>0.00101550660489498-0.0207499169496117i</v>
      </c>
      <c r="M2926" t="str">
        <f t="shared" si="1516"/>
        <v>0.00887067167270865-0.210076797831928i</v>
      </c>
      <c r="N2926" t="str">
        <f t="shared" si="1517"/>
        <v>-7.30896407886047i</v>
      </c>
      <c r="O2926" t="str">
        <f t="shared" si="1518"/>
        <v>0.518433102281718-0.855118189760078i</v>
      </c>
      <c r="P2926" t="str">
        <f t="shared" si="1519"/>
        <v>0.481566897718282+0.855118189760078i</v>
      </c>
      <c r="Q2926" t="str">
        <f t="shared" si="1520"/>
        <v>-0.481566897718282+6.45384588910039i</v>
      </c>
      <c r="R2926" t="str">
        <f t="shared" si="1521"/>
        <v>0.126226962945738-0.0840357259829241i</v>
      </c>
      <c r="S2926" t="str">
        <f t="shared" si="1522"/>
        <v>0.770647318728134i</v>
      </c>
      <c r="T2926" t="str">
        <f t="shared" si="1523"/>
        <v>0.0647619069061126+0.0972764705453285i</v>
      </c>
      <c r="U2926" t="e">
        <f t="shared" si="1524"/>
        <v>#DIV/0!</v>
      </c>
      <c r="V2926" t="str">
        <f t="shared" si="1525"/>
        <v>1.33333333333333E-06-0.00010695896713165i</v>
      </c>
      <c r="W2926" t="e">
        <f t="shared" si="1526"/>
        <v>#DIV/0!</v>
      </c>
      <c r="X2926" t="e">
        <f t="shared" si="1527"/>
        <v>#DIV/0!</v>
      </c>
      <c r="Y2926" t="str">
        <f t="shared" si="1528"/>
        <v>0.00083+0.997267171955544i</v>
      </c>
      <c r="Z2926" t="e">
        <f t="shared" si="1529"/>
        <v>#DIV/0!</v>
      </c>
      <c r="AA2926" t="e">
        <f t="shared" si="1530"/>
        <v>#DIV/0!</v>
      </c>
      <c r="AB2926" t="str">
        <f t="shared" si="1531"/>
        <v>0.39933726789929+0.599829773925182i</v>
      </c>
      <c r="AC2926" t="str">
        <f t="shared" si="1532"/>
        <v>1.12955270794066-0.0785706015112283i</v>
      </c>
      <c r="AD2926" t="str">
        <f t="shared" si="1533"/>
        <v>0.31507313875963+0.552949194461467i</v>
      </c>
      <c r="AE2926" t="e">
        <f t="shared" si="1534"/>
        <v>#DIV/0!</v>
      </c>
      <c r="AF2926" t="str">
        <f t="shared" si="1535"/>
        <v>-19.4005834487911-0.461226043515724i</v>
      </c>
      <c r="AG2926" t="e">
        <f t="shared" si="1536"/>
        <v>#DIV/0!</v>
      </c>
      <c r="AH2926" t="e">
        <f t="shared" si="1537"/>
        <v>#DIV/0!</v>
      </c>
      <c r="AI2926" t="e">
        <f t="shared" si="1538"/>
        <v>#DIV/0!</v>
      </c>
      <c r="AJ2926" t="e">
        <f t="shared" si="1539"/>
        <v>#DIV/0!</v>
      </c>
      <c r="AK2926"/>
      <c r="AL2926"/>
      <c r="AM2926"/>
      <c r="AN2926"/>
    </row>
    <row r="2927" spans="1:40" x14ac:dyDescent="0.25">
      <c r="A2927"/>
      <c r="B2927">
        <f t="shared" si="1540"/>
        <v>993000</v>
      </c>
      <c r="C2927" s="186" t="str">
        <f t="shared" si="1508"/>
        <v>-9.9752270002709E-08+0.00317411078261662i</v>
      </c>
      <c r="D2927" s="158" t="str">
        <f t="shared" si="1509"/>
        <v>-7.66666743143407+0.0243348493333941i</v>
      </c>
      <c r="E2927" t="str">
        <f t="shared" si="1510"/>
        <v>7.99696964945664-0.15567151737697i</v>
      </c>
      <c r="F2927" t="str">
        <f t="shared" si="1511"/>
        <v>0.99920094179752+0.0000155422835604201i</v>
      </c>
      <c r="G2927">
        <f t="shared" si="1506"/>
        <v>1</v>
      </c>
      <c r="H2927" t="str">
        <f t="shared" si="1512"/>
        <v>11.7339594918613+0.48509835107634i</v>
      </c>
      <c r="I2927" t="str">
        <f t="shared" si="1513"/>
        <v>3899.50188126833i</v>
      </c>
      <c r="J2927" t="str">
        <f t="shared" si="1507"/>
        <v>-20581.9971584398+853.08622756131i</v>
      </c>
      <c r="K2927" t="str">
        <f t="shared" si="1514"/>
        <v>0.00783937754204048-0.189136855198636i</v>
      </c>
      <c r="L2927" t="str">
        <f t="shared" si="1515"/>
        <v>0.00101346717914383-0.02072912046887i</v>
      </c>
      <c r="M2927" t="str">
        <f t="shared" si="1516"/>
        <v>0.00885284472118431-0.209865975667506i</v>
      </c>
      <c r="N2927" t="str">
        <f t="shared" si="1517"/>
        <v>-7.31633198619803i</v>
      </c>
      <c r="O2927" t="str">
        <f t="shared" si="1518"/>
        <v>0.512118655919806-0.85891471186544i</v>
      </c>
      <c r="P2927" t="str">
        <f t="shared" si="1519"/>
        <v>0.487881344080194+0.85891471186544i</v>
      </c>
      <c r="Q2927" t="str">
        <f t="shared" si="1520"/>
        <v>-0.487881344080194+6.45741727433259i</v>
      </c>
      <c r="R2927" t="str">
        <f t="shared" si="1521"/>
        <v>0.12658119070465-0.0851173034335555i</v>
      </c>
      <c r="S2927" t="str">
        <f t="shared" si="1522"/>
        <v>0.771424180944593i</v>
      </c>
      <c r="T2927" t="str">
        <f t="shared" si="1523"/>
        <v>0.0656615460854429+0.0976477913623259i</v>
      </c>
      <c r="U2927" t="e">
        <f t="shared" si="1524"/>
        <v>#DIV/0!</v>
      </c>
      <c r="V2927" t="str">
        <f t="shared" si="1525"/>
        <v>1.33333333333333E-06-0.000106851254173814i</v>
      </c>
      <c r="W2927" t="e">
        <f t="shared" si="1526"/>
        <v>#DIV/0!</v>
      </c>
      <c r="X2927" t="e">
        <f t="shared" si="1527"/>
        <v>#DIV/0!</v>
      </c>
      <c r="Y2927" t="str">
        <f t="shared" si="1528"/>
        <v>0.00083+0.998272481604693i</v>
      </c>
      <c r="Z2927" t="e">
        <f t="shared" si="1529"/>
        <v>#DIV/0!</v>
      </c>
      <c r="AA2927" t="e">
        <f t="shared" si="1530"/>
        <v>#DIV/0!</v>
      </c>
      <c r="AB2927" t="str">
        <f t="shared" si="1531"/>
        <v>0.4048846563122+0.60211942609353i</v>
      </c>
      <c r="AC2927" t="str">
        <f t="shared" si="1532"/>
        <v>1.1299487618178-0.0796410436469481i</v>
      </c>
      <c r="AD2927" t="str">
        <f t="shared" si="1533"/>
        <v>0.31917770294706+0.555369493441029i</v>
      </c>
      <c r="AE2927" t="e">
        <f t="shared" si="1534"/>
        <v>#DIV/0!</v>
      </c>
      <c r="AF2927" t="str">
        <f t="shared" si="1535"/>
        <v>-19.4006269232954-0.460763501742946i</v>
      </c>
      <c r="AG2927" t="e">
        <f t="shared" si="1536"/>
        <v>#DIV/0!</v>
      </c>
      <c r="AH2927" t="e">
        <f t="shared" si="1537"/>
        <v>#DIV/0!</v>
      </c>
      <c r="AI2927" t="e">
        <f t="shared" si="1538"/>
        <v>#DIV/0!</v>
      </c>
      <c r="AJ2927" t="e">
        <f t="shared" si="1539"/>
        <v>#DIV/0!</v>
      </c>
      <c r="AK2927"/>
      <c r="AL2927"/>
      <c r="AM2927"/>
      <c r="AN2927"/>
    </row>
    <row r="2928" spans="1:40" x14ac:dyDescent="0.25">
      <c r="A2928"/>
      <c r="B2928">
        <f t="shared" si="1540"/>
        <v>994000</v>
      </c>
      <c r="C2928" s="186" t="str">
        <f t="shared" si="1508"/>
        <v>-9.95516621703022E-08+0.00317091751221787i</v>
      </c>
      <c r="D2928" s="158" t="str">
        <f t="shared" si="1509"/>
        <v>-7.66666742989606+0.0243103675936703i</v>
      </c>
      <c r="E2928" t="str">
        <f t="shared" si="1510"/>
        <v>7.99696354527612-0.15582816733109i</v>
      </c>
      <c r="F2928" t="str">
        <f t="shared" si="1511"/>
        <v>0.999200942406478+0.0000155579235503227i</v>
      </c>
      <c r="G2928">
        <f t="shared" si="1506"/>
        <v>1</v>
      </c>
      <c r="H2928" t="str">
        <f t="shared" si="1512"/>
        <v>11.7340028371041+0.484612252413675i</v>
      </c>
      <c r="I2928" t="str">
        <f t="shared" si="1513"/>
        <v>3903.42887208532i</v>
      </c>
      <c r="J2928" t="str">
        <f t="shared" si="1507"/>
        <v>-20623.4742202834+853.945327488361i</v>
      </c>
      <c r="K2928" t="str">
        <f t="shared" si="1514"/>
        <v>0.0078236375381759-0.188947209948416i</v>
      </c>
      <c r="L2928" t="str">
        <f t="shared" si="1515"/>
        <v>0.0010114338859732-0.0207083655326276i</v>
      </c>
      <c r="M2928" t="str">
        <f t="shared" si="1516"/>
        <v>0.0088350714241491-0.209655575481044i</v>
      </c>
      <c r="N2928" t="str">
        <f t="shared" si="1517"/>
        <v>-7.32369989353559i</v>
      </c>
      <c r="O2928" t="str">
        <f t="shared" si="1518"/>
        <v>0.505776408780327-0.86266460708741i</v>
      </c>
      <c r="P2928" t="str">
        <f t="shared" si="1519"/>
        <v>0.494223591219673+0.86266460708741i</v>
      </c>
      <c r="Q2928" t="str">
        <f t="shared" si="1520"/>
        <v>-0.494223591219673+6.46103528644818i</v>
      </c>
      <c r="R2928" t="str">
        <f t="shared" si="1521"/>
        <v>0.126924190077411-0.0862017456274492i</v>
      </c>
      <c r="S2928" t="str">
        <f t="shared" si="1522"/>
        <v>0.772201043161054i</v>
      </c>
      <c r="T2928" t="str">
        <f t="shared" si="1523"/>
        <v>0.0665650778958201+0.0980109919801487i</v>
      </c>
      <c r="U2928" t="e">
        <f t="shared" si="1524"/>
        <v>#DIV/0!</v>
      </c>
      <c r="V2928" t="str">
        <f t="shared" si="1525"/>
        <v>1.33333333333333E-06-0.00010674375794225i</v>
      </c>
      <c r="W2928" t="e">
        <f t="shared" si="1526"/>
        <v>#DIV/0!</v>
      </c>
      <c r="X2928" t="e">
        <f t="shared" si="1527"/>
        <v>#DIV/0!</v>
      </c>
      <c r="Y2928" t="str">
        <f t="shared" si="1528"/>
        <v>0.00083+0.999277791253841i</v>
      </c>
      <c r="Z2928" t="e">
        <f t="shared" si="1529"/>
        <v>#DIV/0!</v>
      </c>
      <c r="AA2928" t="e">
        <f t="shared" si="1530"/>
        <v>#DIV/0!</v>
      </c>
      <c r="AB2928" t="str">
        <f t="shared" si="1531"/>
        <v>0.410456047610779+0.60435900718911i</v>
      </c>
      <c r="AC2928" t="str">
        <f t="shared" si="1532"/>
        <v>1.1303336439465-0.080714843877169i</v>
      </c>
      <c r="AD2928" t="str">
        <f t="shared" si="1533"/>
        <v>0.323299757668917+0.557759295258775i</v>
      </c>
      <c r="AE2928" t="e">
        <f t="shared" si="1534"/>
        <v>#DIV/0!</v>
      </c>
      <c r="AF2928" t="str">
        <f t="shared" si="1535"/>
        <v>-19.4006702670002-0.460301884820005i</v>
      </c>
      <c r="AG2928" t="e">
        <f t="shared" si="1536"/>
        <v>#DIV/0!</v>
      </c>
      <c r="AH2928" t="e">
        <f t="shared" si="1537"/>
        <v>#DIV/0!</v>
      </c>
      <c r="AI2928" t="e">
        <f t="shared" si="1538"/>
        <v>#DIV/0!</v>
      </c>
      <c r="AJ2928" t="e">
        <f t="shared" si="1539"/>
        <v>#DIV/0!</v>
      </c>
      <c r="AK2928"/>
      <c r="AL2928"/>
      <c r="AM2928"/>
      <c r="AN2928"/>
    </row>
    <row r="2929" spans="1:40" x14ac:dyDescent="0.25">
      <c r="A2929"/>
      <c r="B2929">
        <f t="shared" si="1540"/>
        <v>995000</v>
      </c>
      <c r="C2929" s="186" t="str">
        <f t="shared" si="1508"/>
        <v>-9.93516588816359E-08+0.00316773066045307i</v>
      </c>
      <c r="D2929" s="158" t="str">
        <f t="shared" si="1509"/>
        <v>-7.66666742836273+0.0242859350634735i</v>
      </c>
      <c r="E2929" t="str">
        <f t="shared" si="1510"/>
        <v>7.99695743496081-0.15598481692622i</v>
      </c>
      <c r="F2929" t="str">
        <f t="shared" si="1511"/>
        <v>0.999200943016045+0.0000155735635044408i</v>
      </c>
      <c r="G2929">
        <f t="shared" si="1506"/>
        <v>1</v>
      </c>
      <c r="H2929" t="str">
        <f t="shared" si="1512"/>
        <v>11.7340460520669+0.484127125045159i</v>
      </c>
      <c r="I2929" t="str">
        <f t="shared" si="1513"/>
        <v>3907.35586290231i</v>
      </c>
      <c r="J2929" t="str">
        <f t="shared" si="1507"/>
        <v>-20664.9930305537+854.804427415412i</v>
      </c>
      <c r="K2929" t="str">
        <f t="shared" si="1514"/>
        <v>0.0078079448657866-0.188757943992276i</v>
      </c>
      <c r="L2929" t="str">
        <f t="shared" si="1515"/>
        <v>0.0010094067008396-0.0206876520168222i</v>
      </c>
      <c r="M2929" t="str">
        <f t="shared" si="1516"/>
        <v>0.0088173515666262-0.209445596009098i</v>
      </c>
      <c r="N2929" t="str">
        <f t="shared" si="1517"/>
        <v>-7.33106780087315i</v>
      </c>
      <c r="O2929" t="str">
        <f t="shared" si="1518"/>
        <v>0.499406705157326-0.866367671859877i</v>
      </c>
      <c r="P2929" t="str">
        <f t="shared" si="1519"/>
        <v>0.500593294842674+0.866367671859877i</v>
      </c>
      <c r="Q2929" t="str">
        <f t="shared" si="1520"/>
        <v>-0.500593294842674+6.46470012901327i</v>
      </c>
      <c r="R2929" t="str">
        <f t="shared" si="1521"/>
        <v>0.127255928686754-0.087288930377405i</v>
      </c>
      <c r="S2929" t="str">
        <f t="shared" si="1522"/>
        <v>0.772977905377514i</v>
      </c>
      <c r="T2929" t="str">
        <f t="shared" si="1523"/>
        <v>0.0674724145657702+0.0983660212031574i</v>
      </c>
      <c r="U2929" t="e">
        <f t="shared" si="1524"/>
        <v>#DIV/0!</v>
      </c>
      <c r="V2929" t="str">
        <f t="shared" si="1525"/>
        <v>1.33333333333333E-06-0.000106636477783515i</v>
      </c>
      <c r="W2929" t="e">
        <f t="shared" si="1526"/>
        <v>#DIV/0!</v>
      </c>
      <c r="X2929" t="e">
        <f t="shared" si="1527"/>
        <v>#DIV/0!</v>
      </c>
      <c r="Y2929" t="str">
        <f t="shared" si="1528"/>
        <v>0.00083+1.00028310090299i</v>
      </c>
      <c r="Z2929" t="e">
        <f t="shared" si="1529"/>
        <v>#DIV/0!</v>
      </c>
      <c r="AA2929" t="e">
        <f t="shared" si="1530"/>
        <v>#DIV/0!</v>
      </c>
      <c r="AB2929" t="str">
        <f t="shared" si="1531"/>
        <v>0.416050900575316+0.606548201527477i</v>
      </c>
      <c r="AC2929" t="str">
        <f t="shared" si="1532"/>
        <v>1.13070731663715-0.0817918801061464i</v>
      </c>
      <c r="AD2929" t="str">
        <f t="shared" si="1533"/>
        <v>0.327439074541455+0.560118476050932i</v>
      </c>
      <c r="AE2929" t="e">
        <f t="shared" si="1534"/>
        <v>#DIV/0!</v>
      </c>
      <c r="AF2929" t="str">
        <f t="shared" si="1535"/>
        <v>-19.4007134804296-0.459841189981685i</v>
      </c>
      <c r="AG2929" t="e">
        <f t="shared" si="1536"/>
        <v>#DIV/0!</v>
      </c>
      <c r="AH2929" t="e">
        <f t="shared" si="1537"/>
        <v>#DIV/0!</v>
      </c>
      <c r="AI2929" t="e">
        <f t="shared" si="1538"/>
        <v>#DIV/0!</v>
      </c>
      <c r="AJ2929" t="e">
        <f t="shared" si="1539"/>
        <v>#DIV/0!</v>
      </c>
      <c r="AK2929"/>
      <c r="AL2929"/>
      <c r="AM2929"/>
      <c r="AN2929"/>
    </row>
    <row r="2930" spans="1:40" x14ac:dyDescent="0.25">
      <c r="A2930"/>
      <c r="B2930">
        <f t="shared" si="1540"/>
        <v>996000</v>
      </c>
      <c r="C2930" s="186" t="str">
        <f t="shared" si="1508"/>
        <v>-9.91522577100425E-08+0.00316455020798898i</v>
      </c>
      <c r="D2930" s="158" t="str">
        <f t="shared" si="1509"/>
        <v>-7.666667426834+0.0242615515945822i</v>
      </c>
      <c r="E2930" t="str">
        <f t="shared" si="1510"/>
        <v>7.99695131851074-0.156141466162002i</v>
      </c>
      <c r="F2930" t="str">
        <f t="shared" si="1511"/>
        <v>0.99920094362623+0.000015589203422739i</v>
      </c>
      <c r="G2930">
        <f t="shared" si="1506"/>
        <v>1</v>
      </c>
      <c r="H2930" t="str">
        <f t="shared" si="1512"/>
        <v>11.7340891372707+0.483642966068345i</v>
      </c>
      <c r="I2930" t="str">
        <f t="shared" si="1513"/>
        <v>3911.28285371929i</v>
      </c>
      <c r="J2930" t="str">
        <f t="shared" si="1507"/>
        <v>-20706.5535892505+855.663527342462i</v>
      </c>
      <c r="K2930" t="str">
        <f t="shared" si="1514"/>
        <v>0.00779229933539178-0.188569056195372i</v>
      </c>
      <c r="L2930" t="str">
        <f t="shared" si="1515"/>
        <v>0.00100738559932205-0.0206669797978841i</v>
      </c>
      <c r="M2930" t="str">
        <f t="shared" si="1516"/>
        <v>0.00879968493471383-0.209236035993256i</v>
      </c>
      <c r="N2930" t="str">
        <f t="shared" si="1517"/>
        <v>-7.33843570821071i</v>
      </c>
      <c r="O2930" t="str">
        <f t="shared" si="1518"/>
        <v>0.49300989083534-0.870023705158961i</v>
      </c>
      <c r="P2930" t="str">
        <f t="shared" si="1519"/>
        <v>0.50699010916466+0.870023705158961i</v>
      </c>
      <c r="Q2930" t="str">
        <f t="shared" si="1520"/>
        <v>-0.50699010916466+6.46841200305175i</v>
      </c>
      <c r="R2930" t="str">
        <f t="shared" si="1521"/>
        <v>0.127576375824067-0.0883787349353792i</v>
      </c>
      <c r="S2930" t="str">
        <f t="shared" si="1522"/>
        <v>0.773754767593973i</v>
      </c>
      <c r="T2930" t="str">
        <f t="shared" si="1523"/>
        <v>0.0683834675101737+0.0987128290262323i</v>
      </c>
      <c r="U2930" t="e">
        <f t="shared" si="1524"/>
        <v>#DIV/0!</v>
      </c>
      <c r="V2930" t="str">
        <f t="shared" si="1525"/>
        <v>1.33333333333333E-06-0.000106529413046784i</v>
      </c>
      <c r="W2930" t="e">
        <f t="shared" si="1526"/>
        <v>#DIV/0!</v>
      </c>
      <c r="X2930" t="e">
        <f t="shared" si="1527"/>
        <v>#DIV/0!</v>
      </c>
      <c r="Y2930" t="str">
        <f t="shared" si="1528"/>
        <v>0.00083+1.00128841055214i</v>
      </c>
      <c r="Z2930" t="e">
        <f t="shared" si="1529"/>
        <v>#DIV/0!</v>
      </c>
      <c r="AA2930" t="e">
        <f t="shared" si="1530"/>
        <v>#DIV/0!</v>
      </c>
      <c r="AB2930" t="str">
        <f t="shared" si="1531"/>
        <v>0.421668668968967+0.60868670076521i</v>
      </c>
      <c r="AC2930" t="str">
        <f t="shared" si="1532"/>
        <v>1.13106974386369-0.0828720296069348i</v>
      </c>
      <c r="AD2930" t="str">
        <f t="shared" si="1533"/>
        <v>0.331595424350421+0.562446913676942i</v>
      </c>
      <c r="AE2930" t="e">
        <f t="shared" si="1534"/>
        <v>#DIV/0!</v>
      </c>
      <c r="AF2930" t="str">
        <f t="shared" si="1535"/>
        <v>-19.4007565641047-0.459381414473763i</v>
      </c>
      <c r="AG2930" t="e">
        <f t="shared" si="1536"/>
        <v>#DIV/0!</v>
      </c>
      <c r="AH2930" t="e">
        <f t="shared" si="1537"/>
        <v>#DIV/0!</v>
      </c>
      <c r="AI2930" t="e">
        <f t="shared" si="1538"/>
        <v>#DIV/0!</v>
      </c>
      <c r="AJ2930" t="e">
        <f t="shared" si="1539"/>
        <v>#DIV/0!</v>
      </c>
      <c r="AK2930"/>
      <c r="AL2930"/>
      <c r="AM2930"/>
      <c r="AN2930"/>
    </row>
    <row r="2931" spans="1:40" x14ac:dyDescent="0.25">
      <c r="A2931"/>
      <c r="B2931">
        <f t="shared" si="1540"/>
        <v>997000</v>
      </c>
      <c r="C2931" s="186" t="str">
        <f t="shared" si="1508"/>
        <v>-9.89534562410192E-08+0.00316137613556994i</v>
      </c>
      <c r="D2931" s="158" t="str">
        <f t="shared" si="1509"/>
        <v>-7.66666742530986+0.0242372170393695i</v>
      </c>
      <c r="E2931" t="str">
        <f t="shared" si="1510"/>
        <v>7.99694519592595-0.156298115038073i</v>
      </c>
      <c r="F2931" t="str">
        <f t="shared" si="1511"/>
        <v>0.999200944237024+0.0000156048433051807i</v>
      </c>
      <c r="G2931">
        <f t="shared" si="1506"/>
        <v>1</v>
      </c>
      <c r="H2931" t="str">
        <f t="shared" si="1512"/>
        <v>11.7341320932341+0.483159772592308i</v>
      </c>
      <c r="I2931" t="str">
        <f t="shared" si="1513"/>
        <v>3915.20984453628i</v>
      </c>
      <c r="J2931" t="str">
        <f t="shared" si="1507"/>
        <v>-20748.1558963739+856.522627269513i</v>
      </c>
      <c r="K2931" t="str">
        <f t="shared" si="1514"/>
        <v>0.00777670075845727-0.188380545427377i</v>
      </c>
      <c r="L2931" t="str">
        <f t="shared" si="1515"/>
        <v>0.00100537055712141-0.0206463487527329i</v>
      </c>
      <c r="M2931" t="str">
        <f t="shared" si="1516"/>
        <v>0.00878207131557868-0.20902689418011i</v>
      </c>
      <c r="N2931" t="str">
        <f t="shared" si="1517"/>
        <v>-7.34580361554827i</v>
      </c>
      <c r="O2931" t="str">
        <f t="shared" si="1518"/>
        <v>0.486586313070636-0.87363250851392i</v>
      </c>
      <c r="P2931" t="str">
        <f t="shared" si="1519"/>
        <v>0.513413686929364+0.87363250851392i</v>
      </c>
      <c r="Q2931" t="str">
        <f t="shared" si="1520"/>
        <v>-0.513413686929364+6.47217110703435i</v>
      </c>
      <c r="R2931" t="str">
        <f t="shared" si="1521"/>
        <v>0.127885502461037-0.0894710360211782i</v>
      </c>
      <c r="S2931" t="str">
        <f t="shared" si="1522"/>
        <v>0.774531629810434i</v>
      </c>
      <c r="T2931" t="str">
        <f t="shared" si="1523"/>
        <v>0.0692981473503112+0.0990513666502733i</v>
      </c>
      <c r="U2931" t="e">
        <f t="shared" si="1524"/>
        <v>#DIV/0!</v>
      </c>
      <c r="V2931" t="str">
        <f t="shared" si="1525"/>
        <v>1.33333333333333E-06-0.000106422563083848i</v>
      </c>
      <c r="W2931" t="e">
        <f t="shared" si="1526"/>
        <v>#DIV/0!</v>
      </c>
      <c r="X2931" t="e">
        <f t="shared" si="1527"/>
        <v>#DIV/0!</v>
      </c>
      <c r="Y2931" t="str">
        <f t="shared" si="1528"/>
        <v>0.00083+1.00229372020129i</v>
      </c>
      <c r="Z2931" t="e">
        <f t="shared" si="1529"/>
        <v>#DIV/0!</v>
      </c>
      <c r="AA2931" t="e">
        <f t="shared" si="1530"/>
        <v>#DIV/0!</v>
      </c>
      <c r="AB2931" t="str">
        <f t="shared" si="1531"/>
        <v>0.427308801661363+0.610774203995491i</v>
      </c>
      <c r="AC2931" t="str">
        <f t="shared" si="1532"/>
        <v>1.13142089127647-0.0839551690498951i</v>
      </c>
      <c r="AD2931" t="str">
        <f t="shared" si="1533"/>
        <v>0.335768577064076+0.564744487724342i</v>
      </c>
      <c r="AE2931" t="e">
        <f t="shared" si="1534"/>
        <v>#DIV/0!</v>
      </c>
      <c r="AF2931" t="str">
        <f t="shared" si="1535"/>
        <v>-19.400799518544-0.458922555552939i</v>
      </c>
      <c r="AG2931" t="e">
        <f t="shared" si="1536"/>
        <v>#DIV/0!</v>
      </c>
      <c r="AH2931" t="e">
        <f t="shared" si="1537"/>
        <v>#DIV/0!</v>
      </c>
      <c r="AI2931" t="e">
        <f t="shared" si="1538"/>
        <v>#DIV/0!</v>
      </c>
      <c r="AJ2931" t="e">
        <f t="shared" si="1539"/>
        <v>#DIV/0!</v>
      </c>
      <c r="AK2931"/>
      <c r="AL2931"/>
      <c r="AM2931"/>
      <c r="AN2931"/>
    </row>
    <row r="2932" spans="1:40" x14ac:dyDescent="0.25">
      <c r="A2932"/>
      <c r="B2932">
        <f t="shared" si="1540"/>
        <v>998000</v>
      </c>
      <c r="C2932" s="186" t="str">
        <f t="shared" si="1508"/>
        <v>-9.87552520721527E-08+0.00315820842401746i</v>
      </c>
      <c r="D2932" s="158" t="str">
        <f t="shared" si="1509"/>
        <v>-7.66666742379025+0.0242129312508005i</v>
      </c>
      <c r="E2932" t="str">
        <f t="shared" si="1510"/>
        <v>7.99693906720646-0.156454763554075i</v>
      </c>
      <c r="F2932" t="str">
        <f t="shared" si="1511"/>
        <v>0.999200944848426+0.0000156204831517304i</v>
      </c>
      <c r="G2932">
        <f t="shared" si="1506"/>
        <v>1</v>
      </c>
      <c r="H2932" t="str">
        <f t="shared" si="1512"/>
        <v>11.7341749204733+0.482677541737604i</v>
      </c>
      <c r="I2932" t="str">
        <f t="shared" si="1513"/>
        <v>3919.13683535327i</v>
      </c>
      <c r="J2932" t="str">
        <f t="shared" si="1507"/>
        <v>-20789.799951924+857.381727196563i</v>
      </c>
      <c r="K2932" t="str">
        <f t="shared" si="1514"/>
        <v>0.00776114894738982-0.188192410562452i</v>
      </c>
      <c r="L2932" t="str">
        <f t="shared" si="1515"/>
        <v>0.00100336155005966-0.0206257587587759i</v>
      </c>
      <c r="M2932" t="str">
        <f t="shared" si="1516"/>
        <v>0.00876451049744948-0.208818169321228i</v>
      </c>
      <c r="N2932" t="str">
        <f t="shared" si="1517"/>
        <v>-7.35317152288583i</v>
      </c>
      <c r="O2932" t="str">
        <f t="shared" si="1518"/>
        <v>0.480136320572354-0.877193886017932i</v>
      </c>
      <c r="P2932" t="str">
        <f t="shared" si="1519"/>
        <v>0.519863679427646+0.877193886017932i</v>
      </c>
      <c r="Q2932" t="str">
        <f t="shared" si="1520"/>
        <v>-0.519863679427646+6.4759776368679i</v>
      </c>
      <c r="R2932" t="str">
        <f t="shared" si="1521"/>
        <v>0.128183281260692-0.0905657098514316i</v>
      </c>
      <c r="S2932" t="str">
        <f t="shared" si="1522"/>
        <v>0.775308492026893i</v>
      </c>
      <c r="T2932" t="str">
        <f t="shared" si="1523"/>
        <v>0.0702163639342586+0.0993815864972862i</v>
      </c>
      <c r="U2932" t="e">
        <f t="shared" si="1524"/>
        <v>#DIV/0!</v>
      </c>
      <c r="V2932" t="str">
        <f t="shared" si="1525"/>
        <v>1.33333333333333E-06-0.000106315927249095i</v>
      </c>
      <c r="W2932" t="e">
        <f t="shared" si="1526"/>
        <v>#DIV/0!</v>
      </c>
      <c r="X2932" t="e">
        <f t="shared" si="1527"/>
        <v>#DIV/0!</v>
      </c>
      <c r="Y2932" t="str">
        <f t="shared" si="1528"/>
        <v>0.00083+1.00329902985044i</v>
      </c>
      <c r="Z2932" t="e">
        <f t="shared" si="1529"/>
        <v>#DIV/0!</v>
      </c>
      <c r="AA2932" t="e">
        <f t="shared" si="1530"/>
        <v>#DIV/0!</v>
      </c>
      <c r="AB2932" t="str">
        <f t="shared" si="1531"/>
        <v>0.432970742754372+0.61281041784113i</v>
      </c>
      <c r="AC2932" t="str">
        <f t="shared" si="1532"/>
        <v>1.13176072621452-0.0850411745315053i</v>
      </c>
      <c r="AD2932" t="str">
        <f t="shared" si="1533"/>
        <v>0.339958301846251+0.567011079513494i</v>
      </c>
      <c r="AE2932" t="e">
        <f t="shared" si="1534"/>
        <v>#DIV/0!</v>
      </c>
      <c r="AF2932" t="str">
        <f t="shared" si="1535"/>
        <v>-19.4008423442636-0.458464610486804i</v>
      </c>
      <c r="AG2932" t="e">
        <f t="shared" si="1536"/>
        <v>#DIV/0!</v>
      </c>
      <c r="AH2932" t="e">
        <f t="shared" si="1537"/>
        <v>#DIV/0!</v>
      </c>
      <c r="AI2932" t="e">
        <f t="shared" si="1538"/>
        <v>#DIV/0!</v>
      </c>
      <c r="AJ2932" t="e">
        <f t="shared" si="1539"/>
        <v>#DIV/0!</v>
      </c>
      <c r="AK2932"/>
      <c r="AL2932"/>
      <c r="AM2932"/>
      <c r="AN2932"/>
    </row>
    <row r="2933" spans="1:40" x14ac:dyDescent="0.25">
      <c r="A2933"/>
      <c r="B2933">
        <f t="shared" si="1540"/>
        <v>999000</v>
      </c>
      <c r="C2933" s="186" t="str">
        <f t="shared" si="1508"/>
        <v>-9.85576428130482E-08+0.00315504705422982i</v>
      </c>
      <c r="D2933" s="158" t="str">
        <f t="shared" si="1509"/>
        <v>-7.66666742227524+0.0241886940824286i</v>
      </c>
      <c r="E2933" t="str">
        <f t="shared" si="1510"/>
        <v>7.99693293235229-0.156611411709647i</v>
      </c>
      <c r="F2933" t="str">
        <f t="shared" si="1511"/>
        <v>0.999200945460437+0.000015636122962352i</v>
      </c>
      <c r="G2933">
        <f t="shared" si="1506"/>
        <v>1</v>
      </c>
      <c r="H2933" t="str">
        <f t="shared" si="1512"/>
        <v>11.7342176195017+0.482196270636203i</v>
      </c>
      <c r="I2933" t="str">
        <f t="shared" si="1513"/>
        <v>3923.06382617025i</v>
      </c>
      <c r="J2933" t="str">
        <f t="shared" si="1507"/>
        <v>-20831.4857559007+858.240827123614i</v>
      </c>
      <c r="K2933" t="str">
        <f t="shared" si="1514"/>
        <v>0.00774564371553181-0.188004650479233i</v>
      </c>
      <c r="L2933" t="str">
        <f t="shared" si="1515"/>
        <v>0.00100135855407916-0.0206052096939055i</v>
      </c>
      <c r="M2933" t="str">
        <f t="shared" si="1516"/>
        <v>0.00874700226961097-0.208609860173139i</v>
      </c>
      <c r="N2933" t="str">
        <f t="shared" si="1517"/>
        <v>-7.36053943022339i</v>
      </c>
      <c r="O2933" t="str">
        <f t="shared" si="1518"/>
        <v>0.473660263483582-0.880707644338724i</v>
      </c>
      <c r="P2933" t="str">
        <f t="shared" si="1519"/>
        <v>0.526339736516418+0.880707644338724i</v>
      </c>
      <c r="Q2933" t="str">
        <f t="shared" si="1520"/>
        <v>-0.526339736516418+6.47983178588467i</v>
      </c>
      <c r="R2933" t="str">
        <f t="shared" si="1521"/>
        <v>0.128469686587849-0.0916626321688259i</v>
      </c>
      <c r="S2933" t="str">
        <f t="shared" si="1522"/>
        <v>0.776085354243352i</v>
      </c>
      <c r="T2933" t="str">
        <f t="shared" si="1523"/>
        <v>0.0711380263576213+0.0997034422250632i</v>
      </c>
      <c r="U2933" t="e">
        <f t="shared" si="1524"/>
        <v>#DIV/0!</v>
      </c>
      <c r="V2933" t="str">
        <f t="shared" si="1525"/>
        <v>1.33333333333333E-06-0.000106209504899496i</v>
      </c>
      <c r="W2933" t="e">
        <f t="shared" si="1526"/>
        <v>#DIV/0!</v>
      </c>
      <c r="X2933" t="e">
        <f t="shared" si="1527"/>
        <v>#DIV/0!</v>
      </c>
      <c r="Y2933" t="str">
        <f t="shared" si="1528"/>
        <v>0.00083+1.00430433949958i</v>
      </c>
      <c r="Z2933" t="e">
        <f t="shared" si="1529"/>
        <v>#DIV/0!</v>
      </c>
      <c r="AA2933" t="e">
        <f t="shared" si="1530"/>
        <v>#DIV/0!</v>
      </c>
      <c r="AB2933" t="str">
        <f t="shared" si="1531"/>
        <v>0.438653931709952+0.614795056545091i</v>
      </c>
      <c r="AC2933" t="str">
        <f t="shared" si="1532"/>
        <v>1.13208921771725-0.0861299216034652i</v>
      </c>
      <c r="AD2933" t="str">
        <f t="shared" si="1533"/>
        <v>0.344164367069394+0.569246572102269i</v>
      </c>
      <c r="AE2933" t="e">
        <f t="shared" si="1534"/>
        <v>#DIV/0!</v>
      </c>
      <c r="AF2933" t="str">
        <f t="shared" si="1535"/>
        <v>-19.4008850417769-0.458007576553774i</v>
      </c>
      <c r="AG2933" t="e">
        <f t="shared" si="1536"/>
        <v>#DIV/0!</v>
      </c>
      <c r="AH2933" t="e">
        <f t="shared" si="1537"/>
        <v>#DIV/0!</v>
      </c>
      <c r="AI2933" t="e">
        <f t="shared" si="1538"/>
        <v>#DIV/0!</v>
      </c>
      <c r="AJ2933" t="e">
        <f t="shared" si="1539"/>
        <v>#DIV/0!</v>
      </c>
      <c r="AK2933"/>
      <c r="AL2933"/>
      <c r="AM2933"/>
      <c r="AN2933"/>
    </row>
    <row r="2934" spans="1:40" x14ac:dyDescent="0.25">
      <c r="A2934"/>
      <c r="B2934">
        <f t="shared" si="1540"/>
        <v>1000000</v>
      </c>
      <c r="C2934" s="186" t="str">
        <f t="shared" si="1508"/>
        <v>-9.83606260852566E-08+0.00315189200718173i</v>
      </c>
      <c r="D2934" s="158" t="str">
        <f t="shared" si="1509"/>
        <v>-7.66666742076483+0.0241645053883933i</v>
      </c>
      <c r="E2934" t="str">
        <f t="shared" si="1510"/>
        <v>7.99692679136349-0.156768059504428i</v>
      </c>
      <c r="F2934" t="str">
        <f t="shared" si="1511"/>
        <v>0.999200946073066+0.0000156517627370099i</v>
      </c>
      <c r="G2934">
        <f t="shared" si="1506"/>
        <v>1</v>
      </c>
      <c r="H2934" t="str">
        <f t="shared" si="1512"/>
        <v>11.7342601908304+0.481715956431438i</v>
      </c>
      <c r="I2934" t="str">
        <f t="shared" si="1513"/>
        <v>3926.99081698724i</v>
      </c>
      <c r="J2934" t="str">
        <f t="shared" si="1507"/>
        <v>-20873.213308304+859.099927050664i</v>
      </c>
      <c r="K2934" t="str">
        <f t="shared" si="1514"/>
        <v>0.00773018487715541-0.187817264060802i</v>
      </c>
      <c r="L2934" t="str">
        <f t="shared" si="1515"/>
        <v>0.000999361545241893-0.0205847014364964i</v>
      </c>
      <c r="M2934" t="str">
        <f t="shared" si="1516"/>
        <v>0.0087295464223973-0.208401965497298i</v>
      </c>
      <c r="N2934" t="str">
        <f t="shared" si="1517"/>
        <v>-7.36790733756095i</v>
      </c>
      <c r="O2934" t="str">
        <f t="shared" si="1518"/>
        <v>0.467158493362343-0.884173592729067i</v>
      </c>
      <c r="P2934" t="str">
        <f t="shared" si="1519"/>
        <v>0.532841506637657+0.884173592729067i</v>
      </c>
      <c r="Q2934" t="str">
        <f t="shared" si="1520"/>
        <v>-0.532841506637657+6.48373374483188i</v>
      </c>
      <c r="R2934" t="str">
        <f t="shared" si="1521"/>
        <v>0.128744694518951-0.092761678271589i</v>
      </c>
      <c r="S2934" t="str">
        <f t="shared" si="1522"/>
        <v>0.776862216459813i</v>
      </c>
      <c r="T2934" t="str">
        <f t="shared" si="1523"/>
        <v>0.0720630429845987+0.100016888741434i</v>
      </c>
      <c r="U2934" t="e">
        <f t="shared" si="1524"/>
        <v>#DIV/0!</v>
      </c>
      <c r="V2934" t="str">
        <f t="shared" si="1525"/>
        <v>1.33333333333333E-06-0.000106103295394597i</v>
      </c>
      <c r="W2934" t="e">
        <f t="shared" si="1526"/>
        <v>#DIV/0!</v>
      </c>
      <c r="X2934" t="e">
        <f t="shared" si="1527"/>
        <v>#DIV/0!</v>
      </c>
      <c r="Y2934" t="str">
        <f t="shared" si="1528"/>
        <v>0.00083+1.00530964914873i</v>
      </c>
      <c r="Z2934" t="e">
        <f t="shared" si="1529"/>
        <v>#DIV/0!</v>
      </c>
      <c r="AA2934" t="e">
        <f t="shared" si="1530"/>
        <v>#DIV/0!</v>
      </c>
      <c r="AB2934" t="str">
        <f t="shared" si="1531"/>
        <v>0.444357803480036+0.616727842058364i</v>
      </c>
      <c r="AC2934" t="str">
        <f t="shared" si="1532"/>
        <v>1.1324063365355-0.0872212853020682i</v>
      </c>
      <c r="AD2934" t="str">
        <f t="shared" si="1533"/>
        <v>0.348386540327666+0.571450850290608i</v>
      </c>
      <c r="AE2934" t="e">
        <f t="shared" si="1534"/>
        <v>#DIV/0!</v>
      </c>
      <c r="AF2934" t="str">
        <f t="shared" si="1535"/>
        <v>-19.4009276115952-0.457551451043045i</v>
      </c>
      <c r="AG2934" t="e">
        <f t="shared" si="1536"/>
        <v>#DIV/0!</v>
      </c>
      <c r="AH2934" t="e">
        <f t="shared" si="1537"/>
        <v>#DIV/0!</v>
      </c>
      <c r="AI2934" t="e">
        <f t="shared" si="1538"/>
        <v>#DIV/0!</v>
      </c>
      <c r="AJ2934" t="e">
        <f t="shared" si="1539"/>
        <v>#DIV/0!</v>
      </c>
      <c r="AK2934"/>
      <c r="AL2934"/>
      <c r="AM2934"/>
      <c r="AN2934"/>
    </row>
    <row r="2935" spans="1:40" x14ac:dyDescent="0.25">
      <c r="A2935"/>
      <c r="B2935">
        <f t="shared" si="1540"/>
        <v>1001000</v>
      </c>
      <c r="C2935" s="186" t="str">
        <f t="shared" si="1508"/>
        <v>-9.81641995222041E-08+0.00314874326392394i</v>
      </c>
      <c r="D2935" s="158" t="str">
        <f t="shared" si="1509"/>
        <v>-7.66666741925887+0.0241403650234169i</v>
      </c>
      <c r="E2935" t="str">
        <f t="shared" si="1510"/>
        <v>7.99692064424006-0.156924706938058i</v>
      </c>
      <c r="F2935" t="str">
        <f t="shared" si="1511"/>
        <v>0.999200946686314+0.0000156674024756681i</v>
      </c>
      <c r="G2935">
        <f t="shared" si="1506"/>
        <v>1</v>
      </c>
      <c r="H2935" t="str">
        <f t="shared" si="1512"/>
        <v>11.7343026349675+0.481236596277925i</v>
      </c>
      <c r="I2935" t="str">
        <f t="shared" si="1513"/>
        <v>3930.91780780423i</v>
      </c>
      <c r="J2935" t="str">
        <f t="shared" si="1507"/>
        <v>-20914.9826091339+859.959026977716i</v>
      </c>
      <c r="K2935" t="str">
        <f t="shared" si="1514"/>
        <v>0.00771477224745706-0.187630250194669i</v>
      </c>
      <c r="L2935" t="str">
        <f t="shared" si="1515"/>
        <v>0.000997370499728838-0.020564233865404i</v>
      </c>
      <c r="M2935" t="str">
        <f t="shared" si="1516"/>
        <v>0.0087121427471859-0.208194484060073i</v>
      </c>
      <c r="N2935" t="str">
        <f t="shared" si="1517"/>
        <v>-7.37527524489851i</v>
      </c>
      <c r="O2935" t="str">
        <f t="shared" si="1518"/>
        <v>0.460631363162513-0.887591543037137i</v>
      </c>
      <c r="P2935" t="str">
        <f t="shared" si="1519"/>
        <v>0.539368636837487+0.887591543037137i</v>
      </c>
      <c r="Q2935" t="str">
        <f t="shared" si="1520"/>
        <v>-0.539368636837487+6.48768370186137i</v>
      </c>
      <c r="R2935" t="str">
        <f t="shared" si="1521"/>
        <v>0.129008282851295-0.093862723043206i</v>
      </c>
      <c r="S2935" t="str">
        <f t="shared" si="1522"/>
        <v>0.777639078676273i</v>
      </c>
      <c r="T2935" t="str">
        <f t="shared" si="1523"/>
        <v>0.0729913214693649+0.100321882218089i</v>
      </c>
      <c r="U2935" t="e">
        <f t="shared" si="1524"/>
        <v>#DIV/0!</v>
      </c>
      <c r="V2935" t="str">
        <f t="shared" si="1525"/>
        <v>1.33333333333333E-06-0.0001059972980965i</v>
      </c>
      <c r="W2935" t="e">
        <f t="shared" si="1526"/>
        <v>#DIV/0!</v>
      </c>
      <c r="X2935" t="e">
        <f t="shared" si="1527"/>
        <v>#DIV/0!</v>
      </c>
      <c r="Y2935" t="str">
        <f t="shared" si="1528"/>
        <v>0.00083+1.00631495879788i</v>
      </c>
      <c r="Z2935" t="e">
        <f t="shared" si="1529"/>
        <v>#DIV/0!</v>
      </c>
      <c r="AA2935" t="e">
        <f t="shared" si="1530"/>
        <v>#DIV/0!</v>
      </c>
      <c r="AB2935" t="str">
        <f t="shared" si="1531"/>
        <v>0.450081788638373+0.618608504125204i</v>
      </c>
      <c r="AC2935" t="str">
        <f t="shared" si="1532"/>
        <v>1.13271205514205-0.088315140177839i</v>
      </c>
      <c r="AD2935" t="str">
        <f t="shared" si="1533"/>
        <v>0.352624588450012+0.573623800624984i</v>
      </c>
      <c r="AE2935" t="e">
        <f t="shared" si="1534"/>
        <v>#DIV/0!</v>
      </c>
      <c r="AF2935" t="str">
        <f t="shared" si="1535"/>
        <v>-19.4009700542264-0.457096231254508i</v>
      </c>
      <c r="AG2935" t="e">
        <f t="shared" si="1536"/>
        <v>#DIV/0!</v>
      </c>
      <c r="AH2935" t="e">
        <f t="shared" si="1537"/>
        <v>#DIV/0!</v>
      </c>
      <c r="AI2935" t="e">
        <f t="shared" si="1538"/>
        <v>#DIV/0!</v>
      </c>
      <c r="AJ2935" t="e">
        <f t="shared" si="1539"/>
        <v>#DIV/0!</v>
      </c>
      <c r="AK2935"/>
      <c r="AL2935"/>
      <c r="AM2935"/>
      <c r="AN2935"/>
    </row>
    <row r="2936" spans="1:40" x14ac:dyDescent="0.25">
      <c r="A2936"/>
      <c r="B2936">
        <f t="shared" si="1540"/>
        <v>1002000</v>
      </c>
      <c r="C2936" s="186" t="str">
        <f t="shared" si="1508"/>
        <v>-9.79683607691192E-08+0.00314560080558281i</v>
      </c>
      <c r="D2936" s="158" t="str">
        <f t="shared" si="1509"/>
        <v>-7.66666741775743+0.0241162728428016i</v>
      </c>
      <c r="E2936" t="str">
        <f t="shared" si="1510"/>
        <v>7.99691449098205-0.157081354010178i</v>
      </c>
      <c r="F2936" t="str">
        <f t="shared" si="1511"/>
        <v>0.99920094730016+0.0000156830421782903i</v>
      </c>
      <c r="G2936">
        <f t="shared" si="1506"/>
        <v>1</v>
      </c>
      <c r="H2936" t="str">
        <f t="shared" si="1512"/>
        <v>11.734344952419+0.480758187341556i</v>
      </c>
      <c r="I2936" t="str">
        <f t="shared" si="1513"/>
        <v>3934.84479862122i</v>
      </c>
      <c r="J2936" t="str">
        <f t="shared" si="1507"/>
        <v>-20956.7936583904+860.818126904766i</v>
      </c>
      <c r="K2936" t="str">
        <f t="shared" si="1514"/>
        <v>0.00769940564255193-0.187443607772747i</v>
      </c>
      <c r="L2936" t="str">
        <f t="shared" si="1515"/>
        <v>0.000995385393839176-0.020543806859961i</v>
      </c>
      <c r="M2936" t="str">
        <f t="shared" si="1516"/>
        <v>0.00869479103639111-0.207987414632708i</v>
      </c>
      <c r="N2936" t="str">
        <f t="shared" si="1517"/>
        <v>-7.38264315223607i</v>
      </c>
      <c r="O2936" t="str">
        <f t="shared" si="1518"/>
        <v>0.454079227214661-0.890961309716722i</v>
      </c>
      <c r="P2936" t="str">
        <f t="shared" si="1519"/>
        <v>0.545920772785339+0.890961309716722i</v>
      </c>
      <c r="Q2936" t="str">
        <f t="shared" si="1520"/>
        <v>-0.545920772785339+6.49168184251935i</v>
      </c>
      <c r="R2936" t="str">
        <f t="shared" si="1521"/>
        <v>0.129260431111628-0.094965640982355i</v>
      </c>
      <c r="S2936" t="str">
        <f t="shared" si="1522"/>
        <v>0.778415940892732i</v>
      </c>
      <c r="T2936" t="str">
        <f t="shared" si="1523"/>
        <v>0.0739227687777613+0.100618380103958i</v>
      </c>
      <c r="U2936" t="e">
        <f t="shared" si="1524"/>
        <v>#DIV/0!</v>
      </c>
      <c r="V2936" t="str">
        <f t="shared" si="1525"/>
        <v>1.33333333333333E-06-0.000105891512369857i</v>
      </c>
      <c r="W2936" t="e">
        <f t="shared" si="1526"/>
        <v>#DIV/0!</v>
      </c>
      <c r="X2936" t="e">
        <f t="shared" si="1527"/>
        <v>#DIV/0!</v>
      </c>
      <c r="Y2936" t="str">
        <f t="shared" si="1528"/>
        <v>0.00083+1.00732026844703i</v>
      </c>
      <c r="Z2936" t="e">
        <f t="shared" si="1529"/>
        <v>#DIV/0!</v>
      </c>
      <c r="AA2936" t="e">
        <f t="shared" si="1530"/>
        <v>#DIV/0!</v>
      </c>
      <c r="AB2936" t="str">
        <f t="shared" si="1531"/>
        <v>0.455825313514291+0.620436780365625i</v>
      </c>
      <c r="AC2936" t="str">
        <f t="shared" si="1532"/>
        <v>1.13300634774139-0.0894113603254106i</v>
      </c>
      <c r="AD2936" t="str">
        <f t="shared" si="1533"/>
        <v>0.3568782775133+0.575765311402807i</v>
      </c>
      <c r="AE2936" t="e">
        <f t="shared" si="1534"/>
        <v>#DIV/0!</v>
      </c>
      <c r="AF2936" t="str">
        <f t="shared" si="1535"/>
        <v>-19.4010123701764-0.456641914498754i</v>
      </c>
      <c r="AG2936" t="e">
        <f t="shared" si="1536"/>
        <v>#DIV/0!</v>
      </c>
      <c r="AH2936" t="e">
        <f t="shared" si="1537"/>
        <v>#DIV/0!</v>
      </c>
      <c r="AI2936" t="e">
        <f t="shared" si="1538"/>
        <v>#DIV/0!</v>
      </c>
      <c r="AJ2936" t="e">
        <f t="shared" si="1539"/>
        <v>#DIV/0!</v>
      </c>
      <c r="AK2936"/>
      <c r="AL2936"/>
      <c r="AM2936"/>
      <c r="AN2936"/>
    </row>
    <row r="2937" spans="1:40" x14ac:dyDescent="0.25">
      <c r="A2937"/>
      <c r="B2937">
        <f t="shared" si="1540"/>
        <v>1003000</v>
      </c>
      <c r="C2937" s="186" t="str">
        <f t="shared" si="1508"/>
        <v>-9.77731074829636E-08+0.00314246461335999i</v>
      </c>
      <c r="D2937" s="158" t="str">
        <f t="shared" si="1509"/>
        <v>-7.66666741626051+0.0240922287024266i</v>
      </c>
      <c r="E2937" t="str">
        <f t="shared" si="1510"/>
        <v>7.99690833158949-0.157238000720426i</v>
      </c>
      <c r="F2937" t="str">
        <f t="shared" si="1511"/>
        <v>0.999200947914625+0.000015698681844841i</v>
      </c>
      <c r="G2937">
        <f t="shared" si="1506"/>
        <v>1</v>
      </c>
      <c r="H2937" t="str">
        <f t="shared" si="1512"/>
        <v>11.7343871436882+0.480280726799394i</v>
      </c>
      <c r="I2937" t="str">
        <f t="shared" si="1513"/>
        <v>3938.7717894382i</v>
      </c>
      <c r="J2937" t="str">
        <f t="shared" si="1507"/>
        <v>-20998.6464560736+861.677226831817i</v>
      </c>
      <c r="K2937" t="str">
        <f t="shared" si="1514"/>
        <v>0.00768408487946847-0.187257335691329i</v>
      </c>
      <c r="L2937" t="str">
        <f t="shared" si="1515"/>
        <v>0.000993406203989652-0.0205234202999762i</v>
      </c>
      <c r="M2937" t="str">
        <f t="shared" si="1516"/>
        <v>0.00867749108345812-0.207780755991305i</v>
      </c>
      <c r="N2937" t="str">
        <f t="shared" si="1517"/>
        <v>-7.39001105957364i</v>
      </c>
      <c r="O2937" t="str">
        <f t="shared" si="1518"/>
        <v>0.447502441206806-0.894282709837303i</v>
      </c>
      <c r="P2937" t="str">
        <f t="shared" si="1519"/>
        <v>0.552497558793194+0.894282709837303i</v>
      </c>
      <c r="Q2937" t="str">
        <f t="shared" si="1520"/>
        <v>-0.552497558793194+6.49572834973634i</v>
      </c>
      <c r="R2937" t="str">
        <f t="shared" si="1521"/>
        <v>0.129501120564128-0.0960703062330474i</v>
      </c>
      <c r="S2937" t="str">
        <f t="shared" si="1522"/>
        <v>0.779192803109193i</v>
      </c>
      <c r="T2937" t="str">
        <f t="shared" si="1523"/>
        <v>0.0748572912092868+0.100906341138144i</v>
      </c>
      <c r="U2937" t="e">
        <f t="shared" si="1524"/>
        <v>#DIV/0!</v>
      </c>
      <c r="V2937" t="str">
        <f t="shared" si="1525"/>
        <v>1.33333333333333E-06-0.000105785937581851i</v>
      </c>
      <c r="W2937" t="e">
        <f t="shared" si="1526"/>
        <v>#DIV/0!</v>
      </c>
      <c r="X2937" t="e">
        <f t="shared" si="1527"/>
        <v>#DIV/0!</v>
      </c>
      <c r="Y2937" t="str">
        <f t="shared" si="1528"/>
        <v>0.00083+1.00832557809618i</v>
      </c>
      <c r="Z2937" t="e">
        <f t="shared" si="1529"/>
        <v>#DIV/0!</v>
      </c>
      <c r="AA2937" t="e">
        <f t="shared" si="1530"/>
        <v>#DIV/0!</v>
      </c>
      <c r="AB2937" t="str">
        <f t="shared" si="1531"/>
        <v>0.461587800328292+0.622212416355159i</v>
      </c>
      <c r="AC2937" t="str">
        <f t="shared" si="1532"/>
        <v>1.13328919027903-0.0905098194136372i</v>
      </c>
      <c r="AD2937" t="str">
        <f t="shared" si="1533"/>
        <v>0.361147372855422+0.577875272676666i</v>
      </c>
      <c r="AE2937" t="e">
        <f t="shared" si="1534"/>
        <v>#DIV/0!</v>
      </c>
      <c r="AF2937" t="str">
        <f t="shared" si="1535"/>
        <v>-19.4010545599487-0.456188498096967i</v>
      </c>
      <c r="AG2937" t="e">
        <f t="shared" si="1536"/>
        <v>#DIV/0!</v>
      </c>
      <c r="AH2937" t="e">
        <f t="shared" si="1537"/>
        <v>#DIV/0!</v>
      </c>
      <c r="AI2937" t="e">
        <f t="shared" si="1538"/>
        <v>#DIV/0!</v>
      </c>
      <c r="AJ2937" t="e">
        <f t="shared" si="1539"/>
        <v>#DIV/0!</v>
      </c>
      <c r="AK2937"/>
      <c r="AL2937"/>
      <c r="AM2937"/>
      <c r="AN2937"/>
    </row>
    <row r="2938" spans="1:40" x14ac:dyDescent="0.25">
      <c r="A2938"/>
      <c r="B2938">
        <f t="shared" si="1540"/>
        <v>1004000</v>
      </c>
      <c r="C2938" s="186" t="str">
        <f t="shared" si="1508"/>
        <v>-9.75784373323622E-08+0.00313933466853202i</v>
      </c>
      <c r="D2938" s="158" t="str">
        <f t="shared" si="1509"/>
        <v>-7.66666741476804+0.0240682324587455i</v>
      </c>
      <c r="E2938" t="str">
        <f t="shared" si="1510"/>
        <v>7.99690216606239-0.157394647068444i</v>
      </c>
      <c r="F2938" t="str">
        <f t="shared" si="1511"/>
        <v>0.999200948529698+0.0000157143214752842i</v>
      </c>
      <c r="G2938">
        <f t="shared" si="1506"/>
        <v>1</v>
      </c>
      <c r="H2938" t="str">
        <f t="shared" si="1512"/>
        <v>11.7344292092759+0.479804211839648i</v>
      </c>
      <c r="I2938" t="str">
        <f t="shared" si="1513"/>
        <v>3942.69878025519i</v>
      </c>
      <c r="J2938" t="str">
        <f t="shared" si="1507"/>
        <v>-21040.5410021834+862.536326758867i</v>
      </c>
      <c r="K2938" t="str">
        <f t="shared" si="1514"/>
        <v>0.00766880977614316-0.187071432851076i</v>
      </c>
      <c r="L2938" t="str">
        <f t="shared" si="1515"/>
        <v>0.000991432906713848-0.0205030740657315i</v>
      </c>
      <c r="M2938" t="str">
        <f t="shared" si="1516"/>
        <v>0.00866024268285701-0.207574506916808i</v>
      </c>
      <c r="N2938" t="str">
        <f t="shared" si="1517"/>
        <v>-7.3973789669112i</v>
      </c>
      <c r="O2938" t="str">
        <f t="shared" si="1518"/>
        <v>0.44090136216514-0.897555563093965i</v>
      </c>
      <c r="P2938" t="str">
        <f t="shared" si="1519"/>
        <v>0.55909863783486+0.897555563093965i</v>
      </c>
      <c r="Q2938" t="str">
        <f t="shared" si="1520"/>
        <v>-0.55909863783486+6.49982340381723i</v>
      </c>
      <c r="R2938" t="str">
        <f t="shared" si="1521"/>
        <v>0.129730334217742-0.0971765926149494i</v>
      </c>
      <c r="S2938" t="str">
        <f t="shared" si="1522"/>
        <v>0.779969665325652i</v>
      </c>
      <c r="T2938" t="str">
        <f t="shared" si="1523"/>
        <v>0.0757947944193693+0.101185725362397i</v>
      </c>
      <c r="U2938" t="e">
        <f t="shared" si="1524"/>
        <v>#DIV/0!</v>
      </c>
      <c r="V2938" t="str">
        <f t="shared" si="1525"/>
        <v>1.33333333333333E-06-0.000105680573102188i</v>
      </c>
      <c r="W2938" t="e">
        <f t="shared" si="1526"/>
        <v>#DIV/0!</v>
      </c>
      <c r="X2938" t="e">
        <f t="shared" si="1527"/>
        <v>#DIV/0!</v>
      </c>
      <c r="Y2938" t="str">
        <f t="shared" si="1528"/>
        <v>0.00083+1.00933088774533i</v>
      </c>
      <c r="Z2938" t="e">
        <f t="shared" si="1529"/>
        <v>#DIV/0!</v>
      </c>
      <c r="AA2938" t="e">
        <f t="shared" si="1530"/>
        <v>#DIV/0!</v>
      </c>
      <c r="AB2938" t="str">
        <f t="shared" si="1531"/>
        <v>0.467368667329381+0.623935165701763i</v>
      </c>
      <c r="AC2938" t="str">
        <f t="shared" si="1532"/>
        <v>1.13356056045004-0.0916103907159161i</v>
      </c>
      <c r="AD2938" t="str">
        <f t="shared" si="1533"/>
        <v>0.365431639088419+0.579953576258518i</v>
      </c>
      <c r="AE2938" t="e">
        <f t="shared" si="1534"/>
        <v>#DIV/0!</v>
      </c>
      <c r="AF2938" t="str">
        <f t="shared" si="1535"/>
        <v>-19.4010966240439-0.455735979380902i</v>
      </c>
      <c r="AG2938" t="e">
        <f t="shared" si="1536"/>
        <v>#DIV/0!</v>
      </c>
      <c r="AH2938" t="e">
        <f t="shared" si="1537"/>
        <v>#DIV/0!</v>
      </c>
      <c r="AI2938" t="e">
        <f t="shared" si="1538"/>
        <v>#DIV/0!</v>
      </c>
      <c r="AJ2938" t="e">
        <f t="shared" si="1539"/>
        <v>#DIV/0!</v>
      </c>
      <c r="AK2938"/>
      <c r="AL2938"/>
      <c r="AM2938"/>
      <c r="AN2938"/>
    </row>
    <row r="2939" spans="1:40" x14ac:dyDescent="0.25">
      <c r="A2939"/>
      <c r="B2939">
        <f t="shared" si="1540"/>
        <v>1005000</v>
      </c>
      <c r="C2939" s="186" t="str">
        <f t="shared" si="1508"/>
        <v>-9.73843479975323E-08+0.00313621095244995i</v>
      </c>
      <c r="D2939" s="158" t="str">
        <f t="shared" si="1509"/>
        <v>-7.66666741328002+0.024044283968783i</v>
      </c>
      <c r="E2939" t="str">
        <f t="shared" si="1510"/>
        <v>7.99689599440079-0.157551293053869i</v>
      </c>
      <c r="F2939" t="str">
        <f t="shared" si="1511"/>
        <v>0.99920094914539+0.000015729961069584i</v>
      </c>
      <c r="G2939">
        <f t="shared" si="1506"/>
        <v>1</v>
      </c>
      <c r="H2939" t="str">
        <f t="shared" si="1512"/>
        <v>11.7344711496806+0.479328639661606i</v>
      </c>
      <c r="I2939" t="str">
        <f t="shared" si="1513"/>
        <v>3946.62577107218i</v>
      </c>
      <c r="J2939" t="str">
        <f t="shared" si="1507"/>
        <v>-21082.4772967197+863.395426685919i</v>
      </c>
      <c r="K2939" t="str">
        <f t="shared" si="1514"/>
        <v>0.00765358015141494-0.186885898156984i</v>
      </c>
      <c r="L2939" t="str">
        <f t="shared" si="1515"/>
        <v>0.000989465478661467-0.0204827680379792i</v>
      </c>
      <c r="M2939" t="str">
        <f t="shared" si="1516"/>
        <v>0.00864304563007641-0.207368666194963i</v>
      </c>
      <c r="N2939" t="str">
        <f t="shared" si="1517"/>
        <v>-7.40474687424876i</v>
      </c>
      <c r="O2939" t="str">
        <f t="shared" si="1518"/>
        <v>0.434276348434596-0.900779691817213i</v>
      </c>
      <c r="P2939" t="str">
        <f t="shared" si="1519"/>
        <v>0.565723651565404+0.900779691817213i</v>
      </c>
      <c r="Q2939" t="str">
        <f t="shared" si="1520"/>
        <v>-0.565723651565404+6.50396718243155i</v>
      </c>
      <c r="R2939" t="str">
        <f t="shared" si="1521"/>
        <v>0.129948056832898-0.0982843736538898i</v>
      </c>
      <c r="S2939" t="str">
        <f t="shared" si="1522"/>
        <v>0.780746527542111i</v>
      </c>
      <c r="T2939" t="str">
        <f t="shared" si="1523"/>
        <v>0.0767351834419258+0.10145649413313i</v>
      </c>
      <c r="U2939" t="e">
        <f t="shared" si="1524"/>
        <v>#DIV/0!</v>
      </c>
      <c r="V2939" t="str">
        <f t="shared" si="1525"/>
        <v>1.33333333333333E-06-0.000105575418303081i</v>
      </c>
      <c r="W2939" t="e">
        <f t="shared" si="1526"/>
        <v>#DIV/0!</v>
      </c>
      <c r="X2939" t="e">
        <f t="shared" si="1527"/>
        <v>#DIV/0!</v>
      </c>
      <c r="Y2939" t="str">
        <f t="shared" si="1528"/>
        <v>0.00083+1.01033619739448i</v>
      </c>
      <c r="Z2939" t="e">
        <f t="shared" si="1529"/>
        <v>#DIV/0!</v>
      </c>
      <c r="AA2939" t="e">
        <f t="shared" si="1530"/>
        <v>#DIV/0!</v>
      </c>
      <c r="AB2939" t="str">
        <f t="shared" si="1531"/>
        <v>0.473167328934182+0.625604790119922i</v>
      </c>
      <c r="AC2939" t="str">
        <f t="shared" si="1532"/>
        <v>1.13382043770699-0.0927129471407138i</v>
      </c>
      <c r="AD2939" t="str">
        <f t="shared" si="1533"/>
        <v>0.369730840111674+0.582000115723808i</v>
      </c>
      <c r="AE2939" t="e">
        <f t="shared" si="1534"/>
        <v>#DIV/0!</v>
      </c>
      <c r="AF2939" t="str">
        <f t="shared" si="1535"/>
        <v>-19.4011385629606-0.455284355692823i</v>
      </c>
      <c r="AG2939" t="e">
        <f t="shared" si="1536"/>
        <v>#DIV/0!</v>
      </c>
      <c r="AH2939" t="e">
        <f t="shared" si="1537"/>
        <v>#DIV/0!</v>
      </c>
      <c r="AI2939" t="e">
        <f t="shared" si="1538"/>
        <v>#DIV/0!</v>
      </c>
      <c r="AJ2939" t="e">
        <f t="shared" si="1539"/>
        <v>#DIV/0!</v>
      </c>
      <c r="AK2939"/>
      <c r="AL2939"/>
      <c r="AM2939"/>
      <c r="AN2939"/>
    </row>
    <row r="2940" spans="1:40" x14ac:dyDescent="0.25">
      <c r="A2940"/>
      <c r="B2940">
        <f t="shared" si="1540"/>
        <v>1006000</v>
      </c>
      <c r="C2940" s="186" t="str">
        <f t="shared" si="1508"/>
        <v>-9.71908371702151E-08+0.00313309344653901i</v>
      </c>
      <c r="D2940" s="158" t="str">
        <f t="shared" si="1509"/>
        <v>-7.66666741179644+0.0240203830901324i</v>
      </c>
      <c r="E2940" t="str">
        <f t="shared" si="1510"/>
        <v>7.99688981660471-0.157707938676343i</v>
      </c>
      <c r="F2940" t="str">
        <f t="shared" si="1511"/>
        <v>0.999200949761691+0.0000157456006277044i</v>
      </c>
      <c r="G2940">
        <f t="shared" si="1506"/>
        <v>1</v>
      </c>
      <c r="H2940" t="str">
        <f t="shared" si="1512"/>
        <v>11.7345129653981+0.478854007475583i</v>
      </c>
      <c r="I2940" t="str">
        <f t="shared" si="1513"/>
        <v>3950.55276188916i</v>
      </c>
      <c r="J2940" t="str">
        <f t="shared" si="1507"/>
        <v>-21124.4553396827+864.254526612969i</v>
      </c>
      <c r="K2940" t="str">
        <f t="shared" si="1514"/>
        <v>0.00763839582501957-0.186700730518364i</v>
      </c>
      <c r="L2940" t="str">
        <f t="shared" si="1515"/>
        <v>0.000987503896597705-0.0204625020979407i</v>
      </c>
      <c r="M2940" t="str">
        <f t="shared" si="1516"/>
        <v>0.00862589972161728-0.207163232616305i</v>
      </c>
      <c r="N2940" t="str">
        <f t="shared" si="1517"/>
        <v>-7.41211478158632i</v>
      </c>
      <c r="O2940" t="str">
        <f t="shared" si="1518"/>
        <v>0.42762775965943-0.903954920982599i</v>
      </c>
      <c r="P2940" t="str">
        <f t="shared" si="1519"/>
        <v>0.57237224034057+0.903954920982599i</v>
      </c>
      <c r="Q2940" t="str">
        <f t="shared" si="1520"/>
        <v>-0.57237224034057+6.50815986060372i</v>
      </c>
      <c r="R2940" t="str">
        <f t="shared" si="1521"/>
        <v>0.130154274927561-0.0993935226125123i</v>
      </c>
      <c r="S2940" t="str">
        <f t="shared" si="1522"/>
        <v>0.781523389758572i</v>
      </c>
      <c r="T2940" t="str">
        <f t="shared" si="1523"/>
        <v>0.0776783627121759+0.101718610132957i</v>
      </c>
      <c r="U2940" t="e">
        <f t="shared" si="1524"/>
        <v>#DIV/0!</v>
      </c>
      <c r="V2940" t="str">
        <f t="shared" si="1525"/>
        <v>1.33333333333333E-06-0.000105470472559241i</v>
      </c>
      <c r="W2940" t="e">
        <f t="shared" si="1526"/>
        <v>#DIV/0!</v>
      </c>
      <c r="X2940" t="e">
        <f t="shared" si="1527"/>
        <v>#DIV/0!</v>
      </c>
      <c r="Y2940" t="str">
        <f t="shared" si="1528"/>
        <v>0.00083+1.01134150704363i</v>
      </c>
      <c r="Z2940" t="e">
        <f t="shared" si="1529"/>
        <v>#DIV/0!</v>
      </c>
      <c r="AA2940" t="e">
        <f t="shared" si="1530"/>
        <v>#DIV/0!</v>
      </c>
      <c r="AB2940" t="str">
        <f t="shared" si="1531"/>
        <v>0.478983195867609+0.627221059501788i</v>
      </c>
      <c r="AC2940" t="str">
        <f t="shared" si="1532"/>
        <v>1.13406880326731-0.0938173612622737i</v>
      </c>
      <c r="AD2940" t="str">
        <f t="shared" si="1533"/>
        <v>0.374044739125038+0.584014786415407i</v>
      </c>
      <c r="AE2940" t="e">
        <f t="shared" si="1534"/>
        <v>#DIV/0!</v>
      </c>
      <c r="AF2940" t="str">
        <f t="shared" si="1535"/>
        <v>-19.4011803771945-0.454833624385451i</v>
      </c>
      <c r="AG2940" t="e">
        <f t="shared" si="1536"/>
        <v>#DIV/0!</v>
      </c>
      <c r="AH2940" t="e">
        <f t="shared" si="1537"/>
        <v>#DIV/0!</v>
      </c>
      <c r="AI2940" t="e">
        <f t="shared" si="1538"/>
        <v>#DIV/0!</v>
      </c>
      <c r="AJ2940" t="e">
        <f t="shared" si="1539"/>
        <v>#DIV/0!</v>
      </c>
      <c r="AK2940"/>
      <c r="AL2940"/>
      <c r="AM2940"/>
      <c r="AN2940"/>
    </row>
    <row r="2941" spans="1:40" x14ac:dyDescent="0.25">
      <c r="A2941"/>
      <c r="B2941">
        <f t="shared" si="1540"/>
        <v>1007000</v>
      </c>
      <c r="C2941" s="186" t="str">
        <f t="shared" si="1508"/>
        <v>-9.69979025536081E-08+0.00312998213229817i</v>
      </c>
      <c r="D2941" s="158" t="str">
        <f t="shared" si="1509"/>
        <v>-7.66666741031724+0.0239965296809526i</v>
      </c>
      <c r="E2941" t="str">
        <f t="shared" si="1510"/>
        <v>7.9968836326742-0.157864583935505i</v>
      </c>
      <c r="F2941" t="str">
        <f t="shared" si="1511"/>
        <v>0.9992009503786+0.0000157612401496095i</v>
      </c>
      <c r="G2941">
        <f t="shared" si="1506"/>
        <v>1</v>
      </c>
      <c r="H2941" t="str">
        <f t="shared" si="1512"/>
        <v>11.7345546569218+0.47838031250287i</v>
      </c>
      <c r="I2941" t="str">
        <f t="shared" si="1513"/>
        <v>3954.47975270615i</v>
      </c>
      <c r="J2941" t="str">
        <f t="shared" si="1507"/>
        <v>-21166.4751310724+865.113626540019i</v>
      </c>
      <c r="K2941" t="str">
        <f t="shared" si="1514"/>
        <v>0.00762325661758486-0.186515928848832i</v>
      </c>
      <c r="L2941" t="str">
        <f t="shared" si="1515"/>
        <v>0.000985548137402491-0.0204422761273035i</v>
      </c>
      <c r="M2941" t="str">
        <f t="shared" si="1516"/>
        <v>0.00860880475498735-0.206958204976136i</v>
      </c>
      <c r="N2941" t="str">
        <f t="shared" si="1517"/>
        <v>-7.41948268892388i</v>
      </c>
      <c r="O2941" t="str">
        <f t="shared" si="1518"/>
        <v>0.42095595676369-0.907081078220225i</v>
      </c>
      <c r="P2941" t="str">
        <f t="shared" si="1519"/>
        <v>0.57904404323631+0.907081078220225i</v>
      </c>
      <c r="Q2941" t="str">
        <f t="shared" si="1520"/>
        <v>-0.57904404323631+6.51240161070366i</v>
      </c>
      <c r="R2941" t="str">
        <f t="shared" si="1521"/>
        <v>0.130348976782658-0.100503912521073i</v>
      </c>
      <c r="S2941" t="str">
        <f t="shared" si="1522"/>
        <v>0.782300251975032i</v>
      </c>
      <c r="T2941" t="str">
        <f t="shared" si="1523"/>
        <v>0.078624236089712+0.101972037381761i</v>
      </c>
      <c r="U2941" t="e">
        <f t="shared" si="1524"/>
        <v>#DIV/0!</v>
      </c>
      <c r="V2941" t="str">
        <f t="shared" si="1525"/>
        <v>1.33333333333333E-06-0.000105365735247862i</v>
      </c>
      <c r="W2941" t="e">
        <f t="shared" si="1526"/>
        <v>#DIV/0!</v>
      </c>
      <c r="X2941" t="e">
        <f t="shared" si="1527"/>
        <v>#DIV/0!</v>
      </c>
      <c r="Y2941" t="str">
        <f t="shared" si="1528"/>
        <v>0.00083+1.01234681669277i</v>
      </c>
      <c r="Z2941" t="e">
        <f t="shared" si="1529"/>
        <v>#DIV/0!</v>
      </c>
      <c r="AA2941" t="e">
        <f t="shared" si="1530"/>
        <v>#DIV/0!</v>
      </c>
      <c r="AB2941" t="str">
        <f t="shared" si="1531"/>
        <v>0.484815675305121+0.628783751985431i</v>
      </c>
      <c r="AC2941" t="str">
        <f t="shared" si="1532"/>
        <v>1.13430564011992-0.0949235053514901i</v>
      </c>
      <c r="AD2941" t="str">
        <f t="shared" si="1533"/>
        <v>0.378373098642009+0.58599748544754i</v>
      </c>
      <c r="AE2941" t="e">
        <f t="shared" si="1534"/>
        <v>#DIV/0!</v>
      </c>
      <c r="AF2941" t="str">
        <f t="shared" si="1535"/>
        <v>-19.401222067239-0.454383782821917i</v>
      </c>
      <c r="AG2941" t="e">
        <f t="shared" si="1536"/>
        <v>#DIV/0!</v>
      </c>
      <c r="AH2941" t="e">
        <f t="shared" si="1537"/>
        <v>#DIV/0!</v>
      </c>
      <c r="AI2941" t="e">
        <f t="shared" si="1538"/>
        <v>#DIV/0!</v>
      </c>
      <c r="AJ2941" t="e">
        <f t="shared" si="1539"/>
        <v>#DIV/0!</v>
      </c>
      <c r="AK2941"/>
      <c r="AL2941"/>
      <c r="AM2941"/>
      <c r="AN2941"/>
    </row>
    <row r="2942" spans="1:40" x14ac:dyDescent="0.25">
      <c r="A2942"/>
      <c r="B2942">
        <f t="shared" si="1540"/>
        <v>1008000</v>
      </c>
      <c r="C2942" s="186" t="str">
        <f t="shared" si="1508"/>
        <v>-9.68055418622953E-08+0.00312687699129987i</v>
      </c>
      <c r="D2942" s="158" t="str">
        <f t="shared" si="1509"/>
        <v>-7.66666740884248+0.0239727235999657i</v>
      </c>
      <c r="E2942" t="str">
        <f t="shared" si="1510"/>
        <v>7.99687744260926-0.158021228830995i</v>
      </c>
      <c r="F2942" t="str">
        <f t="shared" si="1511"/>
        <v>0.999200950996127+0.0000157768796352637i</v>
      </c>
      <c r="G2942">
        <f t="shared" si="1506"/>
        <v>1</v>
      </c>
      <c r="H2942" t="str">
        <f t="shared" si="1512"/>
        <v>11.7345962247429+0.477907551975677i</v>
      </c>
      <c r="I2942" t="str">
        <f t="shared" si="1513"/>
        <v>3958.40674352314i</v>
      </c>
      <c r="J2942" t="str">
        <f t="shared" si="1507"/>
        <v>-21208.5366708886+865.97272646707i</v>
      </c>
      <c r="K2942" t="str">
        <f t="shared" si="1514"/>
        <v>0.00760816235062521-0.186331492066274i</v>
      </c>
      <c r="L2942" t="str">
        <f t="shared" si="1515"/>
        <v>0.000983598178069882-0.020422090008219i</v>
      </c>
      <c r="M2942" t="str">
        <f t="shared" si="1516"/>
        <v>0.00859176052869509-0.206753582074493i</v>
      </c>
      <c r="N2942" t="str">
        <f t="shared" si="1517"/>
        <v>-7.42685059626144i</v>
      </c>
      <c r="O2942" t="str">
        <f t="shared" si="1518"/>
        <v>0.414261301931619-0.910157993824105i</v>
      </c>
      <c r="P2942" t="str">
        <f t="shared" si="1519"/>
        <v>0.585738698068381+0.910157993824105i</v>
      </c>
      <c r="Q2942" t="str">
        <f t="shared" si="1520"/>
        <v>-0.585738698068381+6.51669260243734i</v>
      </c>
      <c r="R2942" t="str">
        <f t="shared" si="1521"/>
        <v>0.130532152446839-0.101615416208367i</v>
      </c>
      <c r="S2942" t="str">
        <f t="shared" si="1522"/>
        <v>0.783077114191491i</v>
      </c>
      <c r="T2942" t="str">
        <f t="shared" si="1523"/>
        <v>0.0795727068818153+0.102216741247274i</v>
      </c>
      <c r="U2942" t="e">
        <f t="shared" si="1524"/>
        <v>#DIV/0!</v>
      </c>
      <c r="V2942" t="str">
        <f t="shared" si="1525"/>
        <v>1.33333333333333E-06-0.000105261205748608i</v>
      </c>
      <c r="W2942" t="e">
        <f t="shared" si="1526"/>
        <v>#DIV/0!</v>
      </c>
      <c r="X2942" t="e">
        <f t="shared" si="1527"/>
        <v>#DIV/0!</v>
      </c>
      <c r="Y2942" t="str">
        <f t="shared" si="1528"/>
        <v>0.00083+1.01335212634192i</v>
      </c>
      <c r="Z2942" t="e">
        <f t="shared" si="1529"/>
        <v>#DIV/0!</v>
      </c>
      <c r="AA2942" t="e">
        <f t="shared" si="1530"/>
        <v>#DIV/0!</v>
      </c>
      <c r="AB2942" t="str">
        <f t="shared" si="1531"/>
        <v>0.490664171016495+0.63029265402008i</v>
      </c>
      <c r="AC2942" t="str">
        <f t="shared" si="1532"/>
        <v>1.13453093303127-0.0960312514069358i</v>
      </c>
      <c r="AD2942" t="str">
        <f t="shared" si="1533"/>
        <v>0.382715680502924+0.587948111709571i</v>
      </c>
      <c r="AE2942" t="e">
        <f t="shared" si="1534"/>
        <v>#DIV/0!</v>
      </c>
      <c r="AF2942" t="str">
        <f t="shared" si="1535"/>
        <v>-19.4012636335854-0.453934828375711i</v>
      </c>
      <c r="AG2942" t="e">
        <f t="shared" si="1536"/>
        <v>#DIV/0!</v>
      </c>
      <c r="AH2942" t="e">
        <f t="shared" si="1537"/>
        <v>#DIV/0!</v>
      </c>
      <c r="AI2942" t="e">
        <f t="shared" si="1538"/>
        <v>#DIV/0!</v>
      </c>
      <c r="AJ2942" t="e">
        <f t="shared" si="1539"/>
        <v>#DIV/0!</v>
      </c>
      <c r="AK2942"/>
      <c r="AL2942"/>
      <c r="AM2942"/>
      <c r="AN2942"/>
    </row>
    <row r="2943" spans="1:40" x14ac:dyDescent="0.25">
      <c r="A2943"/>
      <c r="B2943">
        <f t="shared" si="1540"/>
        <v>1009000</v>
      </c>
      <c r="C2943" s="186" t="str">
        <f t="shared" si="1508"/>
        <v>-9.66137528221799E-08+0.00312377800518954i</v>
      </c>
      <c r="D2943" s="158" t="str">
        <f t="shared" si="1509"/>
        <v>-7.66666740737209+0.0239489647064531i</v>
      </c>
      <c r="E2943" t="str">
        <f t="shared" si="1510"/>
        <v>7.99687124640994-0.158177873362453i</v>
      </c>
      <c r="F2943" t="str">
        <f t="shared" si="1511"/>
        <v>0.999200951614263+0.0000157925190846307i</v>
      </c>
      <c r="G2943">
        <f t="shared" si="1506"/>
        <v>1</v>
      </c>
      <c r="H2943" t="str">
        <f t="shared" si="1512"/>
        <v>11.7346376693498+0.477435723137083i</v>
      </c>
      <c r="I2943" t="str">
        <f t="shared" si="1513"/>
        <v>3962.33373434013i</v>
      </c>
      <c r="J2943" t="str">
        <f t="shared" si="1507"/>
        <v>-21250.6399591314+866.83182639412i</v>
      </c>
      <c r="K2943" t="str">
        <f t="shared" si="1514"/>
        <v>0.00759311284653604-0.186147419092834i</v>
      </c>
      <c r="L2943" t="str">
        <f t="shared" si="1515"/>
        <v>0.000981653995707349-0.0204019436233006i</v>
      </c>
      <c r="M2943" t="str">
        <f t="shared" si="1516"/>
        <v>0.00857476684224339-0.206549362716135i</v>
      </c>
      <c r="N2943" t="str">
        <f t="shared" si="1517"/>
        <v>-7.434218503599i</v>
      </c>
      <c r="O2943" t="str">
        <f t="shared" si="1518"/>
        <v>0.407544158587998-0.913185500761374i</v>
      </c>
      <c r="P2943" t="str">
        <f t="shared" si="1519"/>
        <v>0.592455841412002+0.913185500761374i</v>
      </c>
      <c r="Q2943" t="str">
        <f t="shared" si="1520"/>
        <v>-0.592455841412002+6.52103300283763i</v>
      </c>
      <c r="R2943" t="str">
        <f t="shared" si="1521"/>
        <v>0.130703793740596-0.102727906332758i</v>
      </c>
      <c r="S2943" t="str">
        <f t="shared" si="1522"/>
        <v>0.78385397640795i</v>
      </c>
      <c r="T2943" t="str">
        <f t="shared" si="1523"/>
        <v>0.0805236778669958+0.102452688455171i</v>
      </c>
      <c r="U2943" t="e">
        <f t="shared" si="1524"/>
        <v>#DIV/0!</v>
      </c>
      <c r="V2943" t="str">
        <f t="shared" si="1525"/>
        <v>1.33333333333333E-06-0.000105156883443604i</v>
      </c>
      <c r="W2943" t="e">
        <f t="shared" si="1526"/>
        <v>#DIV/0!</v>
      </c>
      <c r="X2943" t="e">
        <f t="shared" si="1527"/>
        <v>#DIV/0!</v>
      </c>
      <c r="Y2943" t="str">
        <f t="shared" si="1528"/>
        <v>0.00083+1.01435743599107i</v>
      </c>
      <c r="Z2943" t="e">
        <f t="shared" si="1529"/>
        <v>#DIV/0!</v>
      </c>
      <c r="AA2943" t="e">
        <f t="shared" si="1530"/>
        <v>#DIV/0!</v>
      </c>
      <c r="AB2943" t="str">
        <f t="shared" si="1531"/>
        <v>0.496528083510981+0.631747560428359i</v>
      </c>
      <c r="AC2943" t="str">
        <f t="shared" si="1532"/>
        <v>1.13474466855068-0.0971404711860277i</v>
      </c>
      <c r="AD2943" t="str">
        <f t="shared" si="1533"/>
        <v>0.387072245888146+0.589866565869724i</v>
      </c>
      <c r="AE2943" t="e">
        <f t="shared" si="1534"/>
        <v>#DIV/0!</v>
      </c>
      <c r="AF2943" t="str">
        <f t="shared" si="1535"/>
        <v>-19.4013050767219-0.45348675843063i</v>
      </c>
      <c r="AG2943" t="e">
        <f t="shared" si="1536"/>
        <v>#DIV/0!</v>
      </c>
      <c r="AH2943" t="e">
        <f t="shared" si="1537"/>
        <v>#DIV/0!</v>
      </c>
      <c r="AI2943" t="e">
        <f t="shared" si="1538"/>
        <v>#DIV/0!</v>
      </c>
      <c r="AJ2943" t="e">
        <f t="shared" si="1539"/>
        <v>#DIV/0!</v>
      </c>
      <c r="AK2943"/>
      <c r="AL2943"/>
      <c r="AM2943"/>
      <c r="AN2943"/>
    </row>
    <row r="2944" spans="1:40" x14ac:dyDescent="0.25">
      <c r="A2944"/>
      <c r="B2944">
        <f t="shared" si="1540"/>
        <v>1010000</v>
      </c>
      <c r="C2944" s="186" t="str">
        <f t="shared" si="1508"/>
        <v>-9.64225331704187E-08+0.00312068515568536i</v>
      </c>
      <c r="D2944" s="158" t="str">
        <f t="shared" si="1509"/>
        <v>-7.66666740590607+0.0239252528602544i</v>
      </c>
      <c r="E2944" t="str">
        <f t="shared" si="1510"/>
        <v>7.99686504407626-0.158334517529518i</v>
      </c>
      <c r="F2944" t="str">
        <f t="shared" si="1511"/>
        <v>0.999200952233008+0.0000158081584976747i</v>
      </c>
      <c r="G2944">
        <f t="shared" si="1506"/>
        <v>1</v>
      </c>
      <c r="H2944" t="str">
        <f t="shared" si="1512"/>
        <v>11.7346789912287+0.476964823240972i</v>
      </c>
      <c r="I2944" t="str">
        <f t="shared" si="1513"/>
        <v>3966.26072515711i</v>
      </c>
      <c r="J2944" t="str">
        <f t="shared" si="1507"/>
        <v>-21292.7849958009+867.690926321172i</v>
      </c>
      <c r="K2944" t="str">
        <f t="shared" si="1514"/>
        <v>0.00757810792858884-0.185963708854885i</v>
      </c>
      <c r="L2944" t="str">
        <f t="shared" si="1515"/>
        <v>0.000979715567535087-0.0203818368556208i</v>
      </c>
      <c r="M2944" t="str">
        <f t="shared" si="1516"/>
        <v>0.00855782349612393-0.206345545710506i</v>
      </c>
      <c r="N2944" t="str">
        <f t="shared" si="1517"/>
        <v>-7.44158641093656i</v>
      </c>
      <c r="O2944" t="str">
        <f t="shared" si="1518"/>
        <v>0.400804891378412-0.916163434681356i</v>
      </c>
      <c r="P2944" t="str">
        <f t="shared" si="1519"/>
        <v>0.599195108621588+0.916163434681356i</v>
      </c>
      <c r="Q2944" t="str">
        <f t="shared" si="1520"/>
        <v>-0.599195108621588+6.5254229762552i</v>
      </c>
      <c r="R2944" t="str">
        <f t="shared" si="1521"/>
        <v>0.130863894259715-0.103841255413308i</v>
      </c>
      <c r="S2944" t="str">
        <f t="shared" si="1522"/>
        <v>0.784630838624411i</v>
      </c>
      <c r="T2944" t="str">
        <f t="shared" si="1523"/>
        <v>0.0814770513187555+0.102679847098656i</v>
      </c>
      <c r="U2944" t="e">
        <f t="shared" si="1524"/>
        <v>#DIV/0!</v>
      </c>
      <c r="V2944" t="str">
        <f t="shared" si="1525"/>
        <v>1.33333333333333E-06-0.000105052767717423i</v>
      </c>
      <c r="W2944" t="e">
        <f t="shared" si="1526"/>
        <v>#DIV/0!</v>
      </c>
      <c r="X2944" t="e">
        <f t="shared" si="1527"/>
        <v>#DIV/0!</v>
      </c>
      <c r="Y2944" t="str">
        <f t="shared" si="1528"/>
        <v>0.00083+1.01536274564022i</v>
      </c>
      <c r="Z2944" t="e">
        <f t="shared" si="1529"/>
        <v>#DIV/0!</v>
      </c>
      <c r="AA2944" t="e">
        <f t="shared" si="1530"/>
        <v>#DIV/0!</v>
      </c>
      <c r="AB2944" t="str">
        <f t="shared" si="1531"/>
        <v>0.502406810183828+0.633148274465401i</v>
      </c>
      <c r="AC2944" t="str">
        <f t="shared" si="1532"/>
        <v>1.13494683501503-0.0982510362363063i</v>
      </c>
      <c r="AD2944" t="str">
        <f t="shared" si="1533"/>
        <v>0.391442555331288+0.59175275037865i</v>
      </c>
      <c r="AE2944" t="e">
        <f t="shared" si="1534"/>
        <v>#DIV/0!</v>
      </c>
      <c r="AF2944" t="str">
        <f t="shared" si="1535"/>
        <v>-19.4013463971348-0.453039570380718i</v>
      </c>
      <c r="AG2944" t="e">
        <f t="shared" si="1536"/>
        <v>#DIV/0!</v>
      </c>
      <c r="AH2944" t="e">
        <f t="shared" si="1537"/>
        <v>#DIV/0!</v>
      </c>
      <c r="AI2944" t="e">
        <f t="shared" si="1538"/>
        <v>#DIV/0!</v>
      </c>
      <c r="AJ2944" t="e">
        <f t="shared" si="1539"/>
        <v>#DIV/0!</v>
      </c>
      <c r="AK2944"/>
      <c r="AL2944"/>
      <c r="AM2944"/>
      <c r="AN2944"/>
    </row>
    <row r="2945" spans="1:40" x14ac:dyDescent="0.25">
      <c r="A2945"/>
      <c r="B2945">
        <f t="shared" si="1540"/>
        <v>1011000</v>
      </c>
      <c r="C2945" s="186" t="str">
        <f t="shared" si="1508"/>
        <v>-9.62318806553528E-08+0.00311759842457781i</v>
      </c>
      <c r="D2945" s="158" t="str">
        <f t="shared" si="1509"/>
        <v>-7.66666740444442+0.0239015879217632i</v>
      </c>
      <c r="E2945" t="str">
        <f t="shared" si="1510"/>
        <v>7.99685883560824-0.15849116133183i</v>
      </c>
      <c r="F2945" t="str">
        <f t="shared" si="1511"/>
        <v>0.999200952852371+0.0000158237978743599i</v>
      </c>
      <c r="G2945">
        <f t="shared" si="1506"/>
        <v>1</v>
      </c>
      <c r="H2945" t="str">
        <f t="shared" si="1512"/>
        <v>11.7347201908635+0.476494849552001i</v>
      </c>
      <c r="I2945" t="str">
        <f t="shared" si="1513"/>
        <v>3970.1877159741i</v>
      </c>
      <c r="J2945" t="str">
        <f t="shared" si="1507"/>
        <v>-21334.971780897+868.550026248222i</v>
      </c>
      <c r="K2945" t="str">
        <f t="shared" si="1514"/>
        <v>0.0075631474209261-0.185780360283021i</v>
      </c>
      <c r="L2945" t="str">
        <f t="shared" si="1515"/>
        <v>0.000977782870885404-0.0203617695887096i</v>
      </c>
      <c r="M2945" t="str">
        <f t="shared" si="1516"/>
        <v>0.0085409302918115-0.206142129871731i</v>
      </c>
      <c r="N2945" t="str">
        <f t="shared" si="1517"/>
        <v>-7.44895431827412i</v>
      </c>
      <c r="O2945" t="str">
        <f t="shared" si="1518"/>
        <v>0.394043866149464-0.919091633924487i</v>
      </c>
      <c r="P2945" t="str">
        <f t="shared" si="1519"/>
        <v>0.605956133850536+0.919091633924487i</v>
      </c>
      <c r="Q2945" t="str">
        <f t="shared" si="1520"/>
        <v>-0.605956133850536+6.52986268434963i</v>
      </c>
      <c r="R2945" t="str">
        <f t="shared" si="1521"/>
        <v>0.131012449378082-0.104955335860976i</v>
      </c>
      <c r="S2945" t="str">
        <f t="shared" si="1522"/>
        <v>0.785407700840871i</v>
      </c>
      <c r="T2945" t="str">
        <f t="shared" si="1523"/>
        <v>0.0824327290295506+0.10289818664757i</v>
      </c>
      <c r="U2945" t="e">
        <f t="shared" si="1524"/>
        <v>#DIV/0!</v>
      </c>
      <c r="V2945" t="str">
        <f t="shared" si="1525"/>
        <v>1.33333333333333E-06-0.000104948857957069i</v>
      </c>
      <c r="W2945" t="e">
        <f t="shared" si="1526"/>
        <v>#DIV/0!</v>
      </c>
      <c r="X2945" t="e">
        <f t="shared" si="1527"/>
        <v>#DIV/0!</v>
      </c>
      <c r="Y2945" t="str">
        <f t="shared" si="1528"/>
        <v>0.00083+1.01636805528937i</v>
      </c>
      <c r="Z2945" t="e">
        <f t="shared" si="1529"/>
        <v>#DIV/0!</v>
      </c>
      <c r="AA2945" t="e">
        <f t="shared" si="1530"/>
        <v>#DIV/0!</v>
      </c>
      <c r="AB2945" t="str">
        <f t="shared" si="1531"/>
        <v>0.508299745464045+0.63449460787501i</v>
      </c>
      <c r="AC2945" t="str">
        <f t="shared" si="1532"/>
        <v>1.13513742255284-0.0993628179268262i</v>
      </c>
      <c r="AD2945" t="str">
        <f t="shared" si="1533"/>
        <v>0.395826368732388+0.59360656947299i</v>
      </c>
      <c r="AE2945" t="e">
        <f t="shared" si="1534"/>
        <v>#DIV/0!</v>
      </c>
      <c r="AF2945" t="str">
        <f t="shared" si="1535"/>
        <v>-19.4013875953079-0.452593261630238i</v>
      </c>
      <c r="AG2945" t="e">
        <f t="shared" si="1536"/>
        <v>#DIV/0!</v>
      </c>
      <c r="AH2945" t="e">
        <f t="shared" si="1537"/>
        <v>#DIV/0!</v>
      </c>
      <c r="AI2945" t="e">
        <f t="shared" si="1538"/>
        <v>#DIV/0!</v>
      </c>
      <c r="AJ2945" t="e">
        <f t="shared" si="1539"/>
        <v>#DIV/0!</v>
      </c>
      <c r="AK2945"/>
      <c r="AL2945"/>
      <c r="AM2945"/>
      <c r="AN2945"/>
    </row>
    <row r="2946" spans="1:40" x14ac:dyDescent="0.25">
      <c r="A2946"/>
      <c r="B2946">
        <f t="shared" si="1540"/>
        <v>1012000</v>
      </c>
      <c r="C2946" s="186" t="str">
        <f t="shared" si="1508"/>
        <v>-9.60417930364429E-08+0.00311451779372935i</v>
      </c>
      <c r="D2946" s="158" t="str">
        <f t="shared" si="1509"/>
        <v>-7.66666740298706+0.023877969751925i</v>
      </c>
      <c r="E2946" t="str">
        <f t="shared" si="1510"/>
        <v>7.99685262100593-0.158647804769029i</v>
      </c>
      <c r="F2946" t="str">
        <f t="shared" si="1511"/>
        <v>0.999200953472343+0.0000158394372146503i</v>
      </c>
      <c r="G2946">
        <f t="shared" si="1506"/>
        <v>1</v>
      </c>
      <c r="H2946" t="str">
        <f t="shared" si="1512"/>
        <v>11.7347612687355+0.476025799345516i</v>
      </c>
      <c r="I2946" t="str">
        <f t="shared" si="1513"/>
        <v>3974.11470679109i</v>
      </c>
      <c r="J2946" t="str">
        <f t="shared" si="1507"/>
        <v>-21377.2003144197+869.409126175273i</v>
      </c>
      <c r="K2946" t="str">
        <f t="shared" si="1514"/>
        <v>0.00754823114855596-0.185597372312023i</v>
      </c>
      <c r="L2946" t="str">
        <f t="shared" si="1515"/>
        <v>0.000975855883202032-0.0203417417065522i</v>
      </c>
      <c r="M2946" t="str">
        <f t="shared" si="1516"/>
        <v>0.00852408703175799-0.205939114018575i</v>
      </c>
      <c r="N2946" t="str">
        <f t="shared" si="1517"/>
        <v>-7.45632222561168i</v>
      </c>
      <c r="O2946" t="str">
        <f t="shared" si="1518"/>
        <v>0.387261449928901-0.921969939531092i</v>
      </c>
      <c r="P2946" t="str">
        <f t="shared" si="1519"/>
        <v>0.612738550071099+0.921969939531092i</v>
      </c>
      <c r="Q2946" t="str">
        <f t="shared" si="1520"/>
        <v>-0.612738550071099+6.53435228608059i</v>
      </c>
      <c r="R2946" t="str">
        <f t="shared" si="1521"/>
        <v>0.131149456249817-0.106070020009888i</v>
      </c>
      <c r="S2946" t="str">
        <f t="shared" si="1522"/>
        <v>0.78618456305733i</v>
      </c>
      <c r="T2946" t="str">
        <f t="shared" si="1523"/>
        <v>0.083390612334956+0.103107677956969i</v>
      </c>
      <c r="U2946" t="e">
        <f t="shared" si="1524"/>
        <v>#DIV/0!</v>
      </c>
      <c r="V2946" t="str">
        <f t="shared" si="1525"/>
        <v>1.33333333333333E-06-0.000104845153551973i</v>
      </c>
      <c r="W2946" t="e">
        <f t="shared" si="1526"/>
        <v>#DIV/0!</v>
      </c>
      <c r="X2946" t="e">
        <f t="shared" si="1527"/>
        <v>#DIV/0!</v>
      </c>
      <c r="Y2946" t="str">
        <f t="shared" si="1528"/>
        <v>0.00083+1.01737336493852i</v>
      </c>
      <c r="Z2946" t="e">
        <f t="shared" si="1529"/>
        <v>#DIV/0!</v>
      </c>
      <c r="AA2946" t="e">
        <f t="shared" si="1530"/>
        <v>#DIV/0!</v>
      </c>
      <c r="AB2946" t="str">
        <f t="shared" si="1531"/>
        <v>0.514206280963401+0.635786380942553i</v>
      </c>
      <c r="AC2946" t="str">
        <f t="shared" si="1532"/>
        <v>1.13531642308759-0.100475687479628i</v>
      </c>
      <c r="AD2946" t="str">
        <f t="shared" si="1533"/>
        <v>0.400223445371174+0.595427929178766i</v>
      </c>
      <c r="AE2946" t="e">
        <f t="shared" si="1534"/>
        <v>#DIV/0!</v>
      </c>
      <c r="AF2946" t="str">
        <f t="shared" si="1535"/>
        <v>-19.4014286717226-0.452147829593591i</v>
      </c>
      <c r="AG2946" t="e">
        <f t="shared" si="1536"/>
        <v>#DIV/0!</v>
      </c>
      <c r="AH2946" t="e">
        <f t="shared" si="1537"/>
        <v>#DIV/0!</v>
      </c>
      <c r="AI2946" t="e">
        <f t="shared" si="1538"/>
        <v>#DIV/0!</v>
      </c>
      <c r="AJ2946" t="e">
        <f t="shared" si="1539"/>
        <v>#DIV/0!</v>
      </c>
      <c r="AK2946"/>
      <c r="AL2946"/>
      <c r="AM2946"/>
      <c r="AN2946"/>
    </row>
    <row r="2947" spans="1:40" x14ac:dyDescent="0.25">
      <c r="A2947"/>
      <c r="B2947">
        <f t="shared" si="1540"/>
        <v>1013000</v>
      </c>
      <c r="C2947" s="186" t="str">
        <f t="shared" si="1508"/>
        <v>-9.58522680842039E-08+0.00311144324507405i</v>
      </c>
      <c r="D2947" s="158" t="str">
        <f t="shared" si="1509"/>
        <v>-7.66666740153407+0.0238543982122344i</v>
      </c>
      <c r="E2947" t="str">
        <f t="shared" si="1510"/>
        <v>7.99684640026934-0.158804447840755i</v>
      </c>
      <c r="F2947" t="str">
        <f t="shared" si="1511"/>
        <v>0.999200954092923+0.0000158550765185099i</v>
      </c>
      <c r="G2947">
        <f t="shared" si="1506"/>
        <v>1</v>
      </c>
      <c r="H2947" t="str">
        <f t="shared" si="1512"/>
        <v>11.7348022253238+0.475557669907541i</v>
      </c>
      <c r="I2947" t="str">
        <f t="shared" si="1513"/>
        <v>3978.04169760808i</v>
      </c>
      <c r="J2947" t="str">
        <f t="shared" si="1507"/>
        <v>-21419.470596369+870.268226102323i</v>
      </c>
      <c r="K2947" t="str">
        <f t="shared" si="1514"/>
        <v>0.00753335893734715-0.185414743880847i</v>
      </c>
      <c r="L2947" t="str">
        <f t="shared" si="1515"/>
        <v>0.00097393458203944-0.0203217530935859i</v>
      </c>
      <c r="M2947" t="str">
        <f t="shared" si="1516"/>
        <v>0.00850729351938659-0.205736496974433i</v>
      </c>
      <c r="N2947" t="str">
        <f t="shared" si="1517"/>
        <v>-7.46369013294925i</v>
      </c>
      <c r="O2947" t="str">
        <f t="shared" si="1518"/>
        <v>0.380458010905692-0.924798195250014i</v>
      </c>
      <c r="P2947" t="str">
        <f t="shared" si="1519"/>
        <v>0.619541989094308+0.924798195250014i</v>
      </c>
      <c r="Q2947" t="str">
        <f t="shared" si="1520"/>
        <v>-0.619541989094308+6.53889193769924i</v>
      </c>
      <c r="R2947" t="str">
        <f t="shared" si="1521"/>
        <v>0.131274913810752-0.107185180148643i</v>
      </c>
      <c r="S2947" t="str">
        <f t="shared" si="1522"/>
        <v>0.786961425273791i</v>
      </c>
      <c r="T2947" t="str">
        <f t="shared" si="1523"/>
        <v>0.0843506021380041+0.103308293275203i</v>
      </c>
      <c r="U2947" t="e">
        <f t="shared" si="1524"/>
        <v>#DIV/0!</v>
      </c>
      <c r="V2947" t="str">
        <f t="shared" si="1525"/>
        <v>1.33333333333333E-06-0.000104741653893975i</v>
      </c>
      <c r="W2947" t="e">
        <f t="shared" si="1526"/>
        <v>#DIV/0!</v>
      </c>
      <c r="X2947" t="e">
        <f t="shared" si="1527"/>
        <v>#DIV/0!</v>
      </c>
      <c r="Y2947" t="str">
        <f t="shared" si="1528"/>
        <v>0.00083+1.01837867458767i</v>
      </c>
      <c r="Z2947" t="e">
        <f t="shared" si="1529"/>
        <v>#DIV/0!</v>
      </c>
      <c r="AA2947" t="e">
        <f t="shared" si="1530"/>
        <v>#DIV/0!</v>
      </c>
      <c r="AB2947" t="str">
        <f t="shared" si="1531"/>
        <v>0.520125805626505+0.637023422544778i</v>
      </c>
      <c r="AC2947" t="str">
        <f t="shared" si="1532"/>
        <v>1.1354838303405-0.101589516001289i</v>
      </c>
      <c r="AD2947" t="str">
        <f t="shared" si="1533"/>
        <v>0.404633543920269+0.597216737314676i</v>
      </c>
      <c r="AE2947" t="e">
        <f t="shared" si="1534"/>
        <v>#DIV/0!</v>
      </c>
      <c r="AF2947" t="str">
        <f t="shared" si="1535"/>
        <v>-19.4014696268579-0.451703271695307i</v>
      </c>
      <c r="AG2947" t="e">
        <f t="shared" si="1536"/>
        <v>#DIV/0!</v>
      </c>
      <c r="AH2947" t="e">
        <f t="shared" si="1537"/>
        <v>#DIV/0!</v>
      </c>
      <c r="AI2947" t="e">
        <f t="shared" si="1538"/>
        <v>#DIV/0!</v>
      </c>
      <c r="AJ2947" t="e">
        <f t="shared" si="1539"/>
        <v>#DIV/0!</v>
      </c>
      <c r="AK2947"/>
      <c r="AL2947"/>
      <c r="AM2947"/>
      <c r="AN2947"/>
    </row>
    <row r="2948" spans="1:40" x14ac:dyDescent="0.25">
      <c r="A2948"/>
      <c r="B2948">
        <f t="shared" si="1540"/>
        <v>1014000</v>
      </c>
      <c r="C2948" s="186" t="str">
        <f t="shared" si="1508"/>
        <v>-9.5663303580138E-08+0.00310837476061727i</v>
      </c>
      <c r="D2948" s="158" t="str">
        <f t="shared" si="1509"/>
        <v>-7.6666674000853+0.0238308731647324i</v>
      </c>
      <c r="E2948" t="str">
        <f t="shared" si="1510"/>
        <v>7.99684017339851-0.158961090546648i</v>
      </c>
      <c r="F2948" t="str">
        <f t="shared" si="1511"/>
        <v>0.999200954714122+0.0000158707157859031i</v>
      </c>
      <c r="G2948">
        <f t="shared" si="1506"/>
        <v>1</v>
      </c>
      <c r="H2948" t="str">
        <f t="shared" si="1512"/>
        <v>11.734843061105+0.47509045853468i</v>
      </c>
      <c r="I2948" t="str">
        <f t="shared" si="1513"/>
        <v>3981.96868842506i</v>
      </c>
      <c r="J2948" t="str">
        <f t="shared" si="1507"/>
        <v>-21461.7826267449+871.127326029375i</v>
      </c>
      <c r="K2948" t="str">
        <f t="shared" si="1514"/>
        <v>0.00751853061402397-0.185232473932597i</v>
      </c>
      <c r="L2948" t="str">
        <f t="shared" si="1515"/>
        <v>0.000972018945062255-0.0203018036346995i</v>
      </c>
      <c r="M2948" t="str">
        <f t="shared" si="1516"/>
        <v>0.00849054955908623-0.205534277567297i</v>
      </c>
      <c r="N2948" t="str">
        <f t="shared" si="1517"/>
        <v>-7.47105804028681i</v>
      </c>
      <c r="O2948" t="str">
        <f t="shared" si="1518"/>
        <v>0.373633918410078-0.927576247547085i</v>
      </c>
      <c r="P2948" t="str">
        <f t="shared" si="1519"/>
        <v>0.626366081589922+0.927576247547085i</v>
      </c>
      <c r="Q2948" t="str">
        <f t="shared" si="1520"/>
        <v>-0.626366081589922+6.54348179273972i</v>
      </c>
      <c r="R2948" t="str">
        <f t="shared" si="1521"/>
        <v>0.131388822779246-0.108300688551646i</v>
      </c>
      <c r="S2948" t="str">
        <f t="shared" si="1522"/>
        <v>0.78773828749025i</v>
      </c>
      <c r="T2948" t="str">
        <f t="shared" si="1523"/>
        <v>0.0853125989336885+0.103500006251483i</v>
      </c>
      <c r="U2948" t="e">
        <f t="shared" si="1524"/>
        <v>#DIV/0!</v>
      </c>
      <c r="V2948" t="str">
        <f t="shared" si="1525"/>
        <v>1.33333333333333E-06-0.000104638358377315i</v>
      </c>
      <c r="W2948" t="e">
        <f t="shared" si="1526"/>
        <v>#DIV/0!</v>
      </c>
      <c r="X2948" t="e">
        <f t="shared" si="1527"/>
        <v>#DIV/0!</v>
      </c>
      <c r="Y2948" t="str">
        <f t="shared" si="1528"/>
        <v>0.00083+1.01938398423682i</v>
      </c>
      <c r="Z2948" t="e">
        <f t="shared" si="1529"/>
        <v>#DIV/0!</v>
      </c>
      <c r="AA2948" t="e">
        <f t="shared" si="1530"/>
        <v>#DIV/0!</v>
      </c>
      <c r="AB2948" t="str">
        <f t="shared" si="1531"/>
        <v>0.526057705881904+0.638205570196476i</v>
      </c>
      <c r="AC2948" t="str">
        <f t="shared" si="1532"/>
        <v>1.13563963983249-0.102704174514509i</v>
      </c>
      <c r="AD2948" t="str">
        <f t="shared" si="1533"/>
        <v>0.409056422458424+0.598972903495391i</v>
      </c>
      <c r="AE2948" t="e">
        <f t="shared" si="1534"/>
        <v>#DIV/0!</v>
      </c>
      <c r="AF2948" t="str">
        <f t="shared" si="1535"/>
        <v>-19.4015104611903-0.451259585369948i</v>
      </c>
      <c r="AG2948" t="e">
        <f t="shared" si="1536"/>
        <v>#DIV/0!</v>
      </c>
      <c r="AH2948" t="e">
        <f t="shared" si="1537"/>
        <v>#DIV/0!</v>
      </c>
      <c r="AI2948" t="e">
        <f t="shared" si="1538"/>
        <v>#DIV/0!</v>
      </c>
      <c r="AJ2948" t="e">
        <f t="shared" si="1539"/>
        <v>#DIV/0!</v>
      </c>
      <c r="AK2948"/>
      <c r="AL2948"/>
      <c r="AM2948"/>
      <c r="AN2948"/>
    </row>
    <row r="2949" spans="1:40" x14ac:dyDescent="0.25">
      <c r="A2949"/>
      <c r="B2949">
        <f t="shared" si="1540"/>
        <v>1015000</v>
      </c>
      <c r="C2949" s="186" t="str">
        <f t="shared" si="1508"/>
        <v>-9.54748973166705E-08+0.00310531232243526i</v>
      </c>
      <c r="D2949" s="158" t="str">
        <f t="shared" si="1509"/>
        <v>-7.6666673986409+0.0238073944720037i</v>
      </c>
      <c r="E2949" t="str">
        <f t="shared" si="1510"/>
        <v>7.99683394039346-0.159117732886347i</v>
      </c>
      <c r="F2949" t="str">
        <f t="shared" si="1511"/>
        <v>0.999200955335929+0.0000158863550167938i</v>
      </c>
      <c r="G2949">
        <f t="shared" ref="G2949:G3012" si="1541">IF($C$11=$C$7,$C$24,F2949)</f>
        <v>1</v>
      </c>
      <c r="H2949" t="str">
        <f t="shared" si="1512"/>
        <v>11.7348837765536+0.474624162534115i</v>
      </c>
      <c r="I2949" t="str">
        <f t="shared" si="1513"/>
        <v>3985.89567924205i</v>
      </c>
      <c r="J2949" t="str">
        <f t="shared" ref="J2949:J3012" si="1542">IMSUM(COMPLEX(0,2*PI()*B2949*$C$113*$C$112),COMPLEX(0,2*PI()*B2949*$C$113*$C$111),COMPLEX(0,2*PI()*B2949*$C$28*10^-12*$C$111),COMPLEX(-1*2*PI()*B2949*2*PI()*B2949*$C$113*$C$112*$C$28*10^-12*$C$111,0),COMPLEX(1,0))</f>
        <v>-21504.1364055475+871.986425956425i</v>
      </c>
      <c r="K2949" t="str">
        <f t="shared" si="1514"/>
        <v>0.00750374600616116-0.185050561414514i</v>
      </c>
      <c r="L2949" t="str">
        <f t="shared" si="1515"/>
        <v>0.000970108950044532-0.0202818932152294i</v>
      </c>
      <c r="M2949" t="str">
        <f t="shared" si="1516"/>
        <v>0.00847385495620569-0.205332454629743i</v>
      </c>
      <c r="N2949" t="str">
        <f t="shared" si="1517"/>
        <v>-7.47842594762437i</v>
      </c>
      <c r="O2949" t="str">
        <f t="shared" si="1518"/>
        <v>0.366789542893455-0.930303945613481i</v>
      </c>
      <c r="P2949" t="str">
        <f t="shared" si="1519"/>
        <v>0.633210457106545+0.930303945613481i</v>
      </c>
      <c r="Q2949" t="str">
        <f t="shared" si="1520"/>
        <v>-0.633210457106545+6.54812200201089i</v>
      </c>
      <c r="R2949" t="str">
        <f t="shared" si="1521"/>
        <v>0.131491185656331-0.109416417510463i</v>
      </c>
      <c r="S2949" t="str">
        <f t="shared" si="1522"/>
        <v>0.788515149706709i</v>
      </c>
      <c r="T2949" t="str">
        <f t="shared" si="1523"/>
        <v>0.0862765028336345+0.103682791942915i</v>
      </c>
      <c r="U2949" t="e">
        <f t="shared" si="1524"/>
        <v>#DIV/0!</v>
      </c>
      <c r="V2949" t="str">
        <f t="shared" si="1525"/>
        <v>1.33333333333333E-06-0.000104535266398618i</v>
      </c>
      <c r="W2949" t="e">
        <f t="shared" si="1526"/>
        <v>#DIV/0!</v>
      </c>
      <c r="X2949" t="e">
        <f t="shared" si="1527"/>
        <v>#DIV/0!</v>
      </c>
      <c r="Y2949" t="str">
        <f t="shared" si="1528"/>
        <v>0.00083+1.02038929388596i</v>
      </c>
      <c r="Z2949" t="e">
        <f t="shared" si="1529"/>
        <v>#DIV/0!</v>
      </c>
      <c r="AA2949" t="e">
        <f t="shared" si="1530"/>
        <v>#DIV/0!</v>
      </c>
      <c r="AB2949" t="str">
        <f t="shared" si="1531"/>
        <v>0.532001365794203+0.639332670093848i</v>
      </c>
      <c r="AC2949" t="str">
        <f t="shared" si="1532"/>
        <v>1.1357838488856-0.103819533989761i</v>
      </c>
      <c r="AD2949" t="str">
        <f t="shared" si="1533"/>
        <v>0.413491838483781+0.600696339134616i</v>
      </c>
      <c r="AE2949" t="e">
        <f t="shared" si="1534"/>
        <v>#DIV/0!</v>
      </c>
      <c r="AF2949" t="str">
        <f t="shared" si="1535"/>
        <v>-19.4015511751945-0.450816768062111i</v>
      </c>
      <c r="AG2949" t="e">
        <f t="shared" si="1536"/>
        <v>#DIV/0!</v>
      </c>
      <c r="AH2949" t="e">
        <f t="shared" si="1537"/>
        <v>#DIV/0!</v>
      </c>
      <c r="AI2949" t="e">
        <f t="shared" si="1538"/>
        <v>#DIV/0!</v>
      </c>
      <c r="AJ2949" t="e">
        <f t="shared" si="1539"/>
        <v>#DIV/0!</v>
      </c>
      <c r="AK2949"/>
      <c r="AL2949"/>
      <c r="AM2949"/>
      <c r="AN2949"/>
    </row>
    <row r="2950" spans="1:40" x14ac:dyDescent="0.25">
      <c r="A2950"/>
      <c r="B2950">
        <f t="shared" si="1540"/>
        <v>1016000</v>
      </c>
      <c r="C2950" s="186" t="str">
        <f t="shared" ref="C2950:C3013" si="1543">IMPRODUCT(COMPLEX(-1,0),IMDIV(IMPRODUCT(G2950,COMPLEX($C$100+$C$101,0)),COMPLEX($C$100,2*PI()*B2950*$C$103*$C$102*(2*$C$100+$C$101))))</f>
        <v>-9.52870470970863E-08+0.00310225591267485i</v>
      </c>
      <c r="D2950" s="158" t="str">
        <f t="shared" ref="D2950:D3013" si="1544">IMPRODUCT(COMPLEX($C$106,0),IMSUB(C2950,G2950))</f>
        <v>-7.66666739720072+0.0237839619971739i</v>
      </c>
      <c r="E2950" t="str">
        <f t="shared" ref="E2950:E3013" si="1545">IMDIV(COMPLEX($C$20*10^3,0),COMPLEX(1,2*PI()*B2950*$C$20*1000*$C$29*10^-12))</f>
        <v>7.99682770125422-0.159274374859493i</v>
      </c>
      <c r="F2950" t="str">
        <f t="shared" ref="F2950:F3013" si="1546">IMDIV(COMPLEX($C$22*1000,0),IMSUM(COMPLEX($C$22*1000,0),E2950))</f>
        <v>0.999200955958345+0.000015901994211146i</v>
      </c>
      <c r="G2950">
        <f t="shared" si="1541"/>
        <v>1</v>
      </c>
      <c r="H2950" t="str">
        <f t="shared" ref="H2950:H3013" si="1547">IMPRODUCT(COMPLEX($C$108,0),IMPRODUCT(COMPLEX(-1,0),D2950),IMDIV(COMPLEX(0,2*PI()*B2950*$C$109*$C$110),COMPLEX(1,2*PI()*B2950*$C$109*$C$110)))</f>
        <v>11.7349243721415+0.474158779223503i</v>
      </c>
      <c r="I2950" t="str">
        <f t="shared" ref="I2950:I3013" si="1548">COMPLEX(0,2*PI()*B2950*$C$113*$C$112*$C$114)</f>
        <v>3989.82267005904i</v>
      </c>
      <c r="J2950" t="str">
        <f t="shared" si="1542"/>
        <v>-21546.5319327766+872.845525883475i</v>
      </c>
      <c r="K2950" t="str">
        <f t="shared" ref="K2950:K3013" si="1549">IMDIV(I2950,J2950)</f>
        <v>0.00748900494217915-0.184869005277947i</v>
      </c>
      <c r="L2950" t="str">
        <f t="shared" ref="L2950:L3013" si="1550">IMDIV(COMPLEX($C$117,0),COMPLEX(1,2*PI()*B2950*$C$115*$C$116))</f>
        <v>0.000968204574869182-0.0202620217209588i</v>
      </c>
      <c r="M2950" t="str">
        <f t="shared" ref="M2950:M3013" si="1551">IMSUM(K2950,L2950)</f>
        <v>0.00845720951704833-0.205131026998906i</v>
      </c>
      <c r="N2950" t="str">
        <f t="shared" ref="N2950:N3013" si="1552">COMPLEX(0,-2*PI()*B2950*$C$43)</f>
        <v>-7.48579385496193i</v>
      </c>
      <c r="O2950" t="str">
        <f t="shared" ref="O2950:O3013" si="1553">IMEXP(N2950)</f>
        <v>0.359925255908313-0.932981141373895i</v>
      </c>
      <c r="P2950" t="str">
        <f t="shared" ref="P2950:P3013" si="1554">IMSUB(COMPLEX(1,0),O2950)</f>
        <v>0.640074744091687+0.932981141373895i</v>
      </c>
      <c r="Q2950" t="str">
        <f t="shared" ref="Q2950:Q3013" si="1555">IMSUM(COMPLEX(0,2*PI()*B2950*$C$43),O2950,COMPLEX(-1,0))</f>
        <v>-0.640074744091687+6.55281271358804i</v>
      </c>
      <c r="R2950" t="str">
        <f t="shared" ref="R2950:R3013" si="1556">IMDIV(P2950,Q2950)</f>
        <v>0.131582006725206-0.110532239365163i</v>
      </c>
      <c r="S2950" t="str">
        <f t="shared" ref="S2950:S3013" si="1557">IMDIV(COMPLEX(0,2*PI()*B2950*$C$123),COMPLEX($C$124,0))</f>
        <v>0.78929201192317i</v>
      </c>
      <c r="T2950" t="str">
        <f t="shared" ref="T2950:T3013" si="1558">IMPRODUCT(R2950,S2950)</f>
        <v>0.0872422135909029+0.103856626821026i</v>
      </c>
      <c r="U2950" t="e">
        <f t="shared" ref="U2950:U3013" si="1559">IMDIV(COMPLEX(1,2*PI()*B2950*$C$16*10^-3*$C$15*10^-6),COMPLEX(0,2*PI()*B2950*$C$15*10^-6))</f>
        <v>#DIV/0!</v>
      </c>
      <c r="V2950" t="str">
        <f t="shared" ref="V2950:V3013" si="1560">IMSUM(COMPLEX($C$18*10^-3,0),IMDIV(COMPLEX(1,0),COMPLEX(0,2*PI()*B2950*($C$17*1*10^-6))))</f>
        <v>1.33333333333333E-06-0.000104432377356887i</v>
      </c>
      <c r="W2950" t="e">
        <f t="shared" ref="W2950:W3013" si="1561">IMDIV(IMPRODUCT(U2950,V2950),IMSUM(U2950,V2950))</f>
        <v>#DIV/0!</v>
      </c>
      <c r="X2950" t="e">
        <f t="shared" ref="X2950:X3013" si="1562">IMDIV(IMPRODUCT(COMPLEX($C$19,0),W2950),IMSUM(COMPLEX($C$19,0),W2950))</f>
        <v>#DIV/0!</v>
      </c>
      <c r="Y2950" t="str">
        <f t="shared" ref="Y2950:Y3013" si="1563">COMPLEX($C$13*10^-3,2*PI()*B2950*$C$12*0.000001)</f>
        <v>0.00083+1.02139460353511i</v>
      </c>
      <c r="Z2950" t="e">
        <f t="shared" ref="Z2950:Z3013" si="1564">IMPRODUCT(COMPLEX($C$6,0),IMDIV(X2950,IMSUM(X2950,Y2950)))</f>
        <v>#DIV/0!</v>
      </c>
      <c r="AA2950" t="e">
        <f t="shared" ref="AA2950:AA3013" si="1565">IMDIV(COMPLEX($C$6,0),IMSUM(X2950,Y2950))</f>
        <v>#DIV/0!</v>
      </c>
      <c r="AB2950" t="str">
        <f t="shared" ref="AB2950:AB3013" si="1566">IMPRODUCT(COMPLEX($C$119,0),T2950)</f>
        <v>0.537956167217015+0.640404577154755i</v>
      </c>
      <c r="AC2950" t="str">
        <f t="shared" ref="AC2950:AC3013" si="1567">IMSUM(COMPLEX(1,0),IMPRODUCT(AB2950,M2950))</f>
        <v>1.1359164566237-0.104935465376947i</v>
      </c>
      <c r="AD2950" t="str">
        <f t="shared" ref="AD2950:AD3013" si="1568">IMDIV(AB2950,AC2950)</f>
        <v>0.417939548927108+0.602386957448166i</v>
      </c>
      <c r="AE2950" t="e">
        <f t="shared" ref="AE2950:AE3013" si="1569">IMPRODUCT(AD2950,AA2950,X2950)</f>
        <v>#DIV/0!</v>
      </c>
      <c r="AF2950" t="str">
        <f t="shared" ref="AF2950:AF3013" si="1570">IMSUB(D2950,H2950)</f>
        <v>-19.4015917693422-0.450374817226329i</v>
      </c>
      <c r="AG2950" t="e">
        <f t="shared" ref="AG2950:AG3013" si="1571">IMSUM(COMPLEX(1,0),IMPRODUCT(AD2950,AA2950,COMPLEX($C$127,0)))</f>
        <v>#DIV/0!</v>
      </c>
      <c r="AH2950" t="e">
        <f t="shared" ref="AH2950:AH3013" si="1572">IMDIV(IMPRODUCT(AE2950,AF2950),AG2950)</f>
        <v>#DIV/0!</v>
      </c>
      <c r="AI2950" t="e">
        <f t="shared" ref="AI2950:AI3013" si="1573">20*LOG10(IMABS(AH2950))</f>
        <v>#DIV/0!</v>
      </c>
      <c r="AJ2950" t="e">
        <f t="shared" ref="AJ2950:AJ3013" si="1574">IMARGUMENT(AH2950)*180/PI()</f>
        <v>#DIV/0!</v>
      </c>
      <c r="AK2950"/>
      <c r="AL2950"/>
      <c r="AM2950"/>
      <c r="AN2950"/>
    </row>
    <row r="2951" spans="1:40" x14ac:dyDescent="0.25">
      <c r="A2951"/>
      <c r="B2951">
        <f t="shared" si="1540"/>
        <v>1017000</v>
      </c>
      <c r="C2951" s="186" t="str">
        <f t="shared" si="1543"/>
        <v>-9.5099750735464E-08+0.0030992055135531i</v>
      </c>
      <c r="D2951" s="158" t="str">
        <f t="shared" si="1544"/>
        <v>-7.66666739576475+0.0237605756039071i</v>
      </c>
      <c r="E2951" t="str">
        <f t="shared" si="1545"/>
        <v>7.99682145598083-0.159431016465724i</v>
      </c>
      <c r="F2951" t="str">
        <f t="shared" si="1546"/>
        <v>0.999200956581379+0.000015917633368924i</v>
      </c>
      <c r="G2951">
        <f t="shared" si="1541"/>
        <v>1</v>
      </c>
      <c r="H2951" t="str">
        <f t="shared" si="1547"/>
        <v>11.7349648483384+0.473694305930966i</v>
      </c>
      <c r="I2951" t="str">
        <f t="shared" si="1548"/>
        <v>3993.74966087602i</v>
      </c>
      <c r="J2951" t="str">
        <f t="shared" si="1542"/>
        <v>-21588.9692084324+873.704625810526i</v>
      </c>
      <c r="K2951" t="str">
        <f t="shared" si="1549"/>
        <v>0.00747430725133863-0.184687804478337i</v>
      </c>
      <c r="L2951" t="str">
        <f t="shared" si="1550"/>
        <v>0.000966305797527304-0.0202421890381147i</v>
      </c>
      <c r="M2951" t="str">
        <f t="shared" si="1551"/>
        <v>0.00844061304886593-0.204929993516452i</v>
      </c>
      <c r="N2951" t="str">
        <f t="shared" si="1552"/>
        <v>-7.49316176229949i</v>
      </c>
      <c r="O2951" t="str">
        <f t="shared" si="1553"/>
        <v>0.353041430088051-0.935607689494579i</v>
      </c>
      <c r="P2951" t="str">
        <f t="shared" si="1554"/>
        <v>0.646958569911949+0.935607689494579i</v>
      </c>
      <c r="Q2951" t="str">
        <f t="shared" si="1555"/>
        <v>-0.646958569911949+6.55755407280491i</v>
      </c>
      <c r="R2951" t="str">
        <f t="shared" si="1556"/>
        <v>0.131661292050054-0.111648026535639i</v>
      </c>
      <c r="S2951" t="str">
        <f t="shared" si="1557"/>
        <v>0.790068874139629i</v>
      </c>
      <c r="T2951" t="str">
        <f t="shared" si="1558"/>
        <v>0.0882096306249237+0.104021488777755i</v>
      </c>
      <c r="U2951" t="e">
        <f t="shared" si="1559"/>
        <v>#DIV/0!</v>
      </c>
      <c r="V2951" t="str">
        <f t="shared" si="1560"/>
        <v>1.33333333333333E-06-0.000104329690653488i</v>
      </c>
      <c r="W2951" t="e">
        <f t="shared" si="1561"/>
        <v>#DIV/0!</v>
      </c>
      <c r="X2951" t="e">
        <f t="shared" si="1562"/>
        <v>#DIV/0!</v>
      </c>
      <c r="Y2951" t="str">
        <f t="shared" si="1563"/>
        <v>0.00083+1.02239991318426i</v>
      </c>
      <c r="Z2951" t="e">
        <f t="shared" si="1564"/>
        <v>#DIV/0!</v>
      </c>
      <c r="AA2951" t="e">
        <f t="shared" si="1565"/>
        <v>#DIV/0!</v>
      </c>
      <c r="AB2951" t="str">
        <f t="shared" si="1566"/>
        <v>0.543921489946705+0.641421155055652i</v>
      </c>
      <c r="AC2951" t="str">
        <f t="shared" si="1567"/>
        <v>1.13603746397247-0.106051839637056i</v>
      </c>
      <c r="AD2951" t="str">
        <f t="shared" si="1568"/>
        <v>0.422399310165058+0.604044673456921i</v>
      </c>
      <c r="AE2951" t="e">
        <f t="shared" si="1569"/>
        <v>#DIV/0!</v>
      </c>
      <c r="AF2951" t="str">
        <f t="shared" si="1570"/>
        <v>-19.4016322441032-0.449933730327059i</v>
      </c>
      <c r="AG2951" t="e">
        <f t="shared" si="1571"/>
        <v>#DIV/0!</v>
      </c>
      <c r="AH2951" t="e">
        <f t="shared" si="1572"/>
        <v>#DIV/0!</v>
      </c>
      <c r="AI2951" t="e">
        <f t="shared" si="1573"/>
        <v>#DIV/0!</v>
      </c>
      <c r="AJ2951" t="e">
        <f t="shared" si="1574"/>
        <v>#DIV/0!</v>
      </c>
      <c r="AK2951"/>
      <c r="AL2951"/>
      <c r="AM2951"/>
      <c r="AN2951"/>
    </row>
    <row r="2952" spans="1:40" x14ac:dyDescent="0.25">
      <c r="A2952"/>
      <c r="B2952">
        <f t="shared" si="1540"/>
        <v>1018000</v>
      </c>
      <c r="C2952" s="186" t="str">
        <f t="shared" si="1543"/>
        <v>-9.49130060566139E-08+0.0030961611073569i</v>
      </c>
      <c r="D2952" s="158" t="str">
        <f t="shared" si="1544"/>
        <v>-7.66666739433308+0.0237372351564029i</v>
      </c>
      <c r="E2952" t="str">
        <f t="shared" si="1545"/>
        <v>7.9968152045733-0.159587657704682i</v>
      </c>
      <c r="F2952" t="str">
        <f t="shared" si="1546"/>
        <v>0.999200957205022+0.0000159332724900918i</v>
      </c>
      <c r="G2952">
        <f t="shared" si="1541"/>
        <v>1</v>
      </c>
      <c r="H2952" t="str">
        <f t="shared" si="1547"/>
        <v>11.7350052056118+0.473230739995024i</v>
      </c>
      <c r="I2952" t="str">
        <f t="shared" si="1548"/>
        <v>3997.67665169301i</v>
      </c>
      <c r="J2952" t="str">
        <f t="shared" si="1542"/>
        <v>-21631.4482325148+874.563725737576i</v>
      </c>
      <c r="K2952" t="str">
        <f t="shared" si="1549"/>
        <v>0.00745965276373614-0.184506957975197i</v>
      </c>
      <c r="L2952" t="str">
        <f t="shared" si="1550"/>
        <v>0.000964412596117523-0.0202223950533659i</v>
      </c>
      <c r="M2952" t="str">
        <f t="shared" si="1551"/>
        <v>0.00842406535985366-0.204729353028563i</v>
      </c>
      <c r="N2952" t="str">
        <f t="shared" si="1552"/>
        <v>-7.50052966963705i</v>
      </c>
      <c r="O2952" t="str">
        <f t="shared" si="1553"/>
        <v>0.346138439126751-0.938183447391232i</v>
      </c>
      <c r="P2952" t="str">
        <f t="shared" si="1554"/>
        <v>0.653861560873249+0.938183447391232i</v>
      </c>
      <c r="Q2952" t="str">
        <f t="shared" si="1555"/>
        <v>-0.653861560873249+6.56234622224582i</v>
      </c>
      <c r="R2952" t="str">
        <f t="shared" si="1556"/>
        <v>0.131729049474206-0.112763651552898i</v>
      </c>
      <c r="S2952" t="str">
        <f t="shared" si="1557"/>
        <v>0.790845736356089i</v>
      </c>
      <c r="T2952" t="str">
        <f t="shared" si="1558"/>
        <v>0.0891786530465531+0.104177357130916i</v>
      </c>
      <c r="U2952" t="e">
        <f t="shared" si="1559"/>
        <v>#DIV/0!</v>
      </c>
      <c r="V2952" t="str">
        <f t="shared" si="1560"/>
        <v>1.33333333333333E-06-0.000104227205692138i</v>
      </c>
      <c r="W2952" t="e">
        <f t="shared" si="1561"/>
        <v>#DIV/0!</v>
      </c>
      <c r="X2952" t="e">
        <f t="shared" si="1562"/>
        <v>#DIV/0!</v>
      </c>
      <c r="Y2952" t="str">
        <f t="shared" si="1563"/>
        <v>0.00083+1.02340522283341i</v>
      </c>
      <c r="Z2952" t="e">
        <f t="shared" si="1564"/>
        <v>#DIV/0!</v>
      </c>
      <c r="AA2952" t="e">
        <f t="shared" si="1565"/>
        <v>#DIV/0!</v>
      </c>
      <c r="AB2952" t="str">
        <f t="shared" si="1566"/>
        <v>0.5498967118769+0.642382276265278i</v>
      </c>
      <c r="AC2952" t="str">
        <f t="shared" si="1567"/>
        <v>1.13614687365883-0.107168527773822i</v>
      </c>
      <c r="AD2952" t="str">
        <f t="shared" si="1568"/>
        <v>0.42687087803343+0.605669403989643i</v>
      </c>
      <c r="AE2952" t="e">
        <f t="shared" si="1569"/>
        <v>#DIV/0!</v>
      </c>
      <c r="AF2952" t="str">
        <f t="shared" si="1570"/>
        <v>-19.4016725999449-0.449493504838621i</v>
      </c>
      <c r="AG2952" t="e">
        <f t="shared" si="1571"/>
        <v>#DIV/0!</v>
      </c>
      <c r="AH2952" t="e">
        <f t="shared" si="1572"/>
        <v>#DIV/0!</v>
      </c>
      <c r="AI2952" t="e">
        <f t="shared" si="1573"/>
        <v>#DIV/0!</v>
      </c>
      <c r="AJ2952" t="e">
        <f t="shared" si="1574"/>
        <v>#DIV/0!</v>
      </c>
      <c r="AK2952"/>
      <c r="AL2952"/>
      <c r="AM2952"/>
      <c r="AN2952"/>
    </row>
    <row r="2953" spans="1:40" x14ac:dyDescent="0.25">
      <c r="A2953"/>
      <c r="B2953">
        <f t="shared" si="1540"/>
        <v>1019000</v>
      </c>
      <c r="C2953" s="186" t="str">
        <f t="shared" si="1543"/>
        <v>-9.47268108960135E-08+0.00309312267644272i</v>
      </c>
      <c r="D2953" s="158" t="str">
        <f t="shared" si="1544"/>
        <v>-7.66666739290555+0.0237139405193942i</v>
      </c>
      <c r="E2953" t="str">
        <f t="shared" si="1545"/>
        <v>7.99680894703168-0.159744298576005i</v>
      </c>
      <c r="F2953" t="str">
        <f t="shared" si="1546"/>
        <v>0.999200957829283+0.0000159489115746136i</v>
      </c>
      <c r="G2953">
        <f t="shared" si="1541"/>
        <v>1</v>
      </c>
      <c r="H2953" t="str">
        <f t="shared" si="1547"/>
        <v>11.7350454444267+0.472768078764533i</v>
      </c>
      <c r="I2953" t="str">
        <f t="shared" si="1548"/>
        <v>4001.60364251i</v>
      </c>
      <c r="J2953" t="str">
        <f t="shared" si="1542"/>
        <v>-21673.9690050238+875.422825664628i</v>
      </c>
      <c r="K2953" t="str">
        <f t="shared" si="1549"/>
        <v>0.00744504131029882-0.184326464732091i</v>
      </c>
      <c r="L2953" t="str">
        <f t="shared" si="1550"/>
        <v>0.000962524948845427-0.0202026396538214i</v>
      </c>
      <c r="M2953" t="str">
        <f t="shared" si="1551"/>
        <v>0.00840756625914425-0.204529104385912i</v>
      </c>
      <c r="N2953" t="str">
        <f t="shared" si="1552"/>
        <v>-7.50789757697461i</v>
      </c>
      <c r="O2953" t="str">
        <f t="shared" si="1553"/>
        <v>0.339216657758887-0.940708275236744i</v>
      </c>
      <c r="P2953" t="str">
        <f t="shared" si="1554"/>
        <v>0.660783342241113+0.940708275236744i</v>
      </c>
      <c r="Q2953" t="str">
        <f t="shared" si="1555"/>
        <v>-0.660783342241113+6.56718930173787i</v>
      </c>
      <c r="R2953" t="str">
        <f t="shared" si="1556"/>
        <v>0.131785288617638-0.113878987090288i</v>
      </c>
      <c r="S2953" t="str">
        <f t="shared" si="1557"/>
        <v>0.79162259857255i</v>
      </c>
      <c r="T2953" t="str">
        <f t="shared" si="1558"/>
        <v>0.0901491796832237+0.104324212629128i</v>
      </c>
      <c r="U2953" t="e">
        <f t="shared" si="1559"/>
        <v>#DIV/0!</v>
      </c>
      <c r="V2953" t="str">
        <f t="shared" si="1560"/>
        <v>1.33333333333333E-06-0.000104124921878898i</v>
      </c>
      <c r="W2953" t="e">
        <f t="shared" si="1561"/>
        <v>#DIV/0!</v>
      </c>
      <c r="X2953" t="e">
        <f t="shared" si="1562"/>
        <v>#DIV/0!</v>
      </c>
      <c r="Y2953" t="str">
        <f t="shared" si="1563"/>
        <v>0.00083+1.02441053248256i</v>
      </c>
      <c r="Z2953" t="e">
        <f t="shared" si="1564"/>
        <v>#DIV/0!</v>
      </c>
      <c r="AA2953" t="e">
        <f t="shared" si="1565"/>
        <v>#DIV/0!</v>
      </c>
      <c r="AB2953" t="str">
        <f t="shared" si="1566"/>
        <v>0.555881209153569+0.643287822075054i</v>
      </c>
      <c r="AC2953" t="str">
        <f t="shared" si="1567"/>
        <v>1.13624469020955-0.108285400865341i</v>
      </c>
      <c r="AD2953" t="str">
        <f t="shared" si="1568"/>
        <v>0.431354007840434+0.60726106768576i</v>
      </c>
      <c r="AE2953" t="e">
        <f t="shared" si="1569"/>
        <v>#DIV/0!</v>
      </c>
      <c r="AF2953" t="str">
        <f t="shared" si="1570"/>
        <v>-19.4017128373322-0.449054138245139i</v>
      </c>
      <c r="AG2953" t="e">
        <f t="shared" si="1571"/>
        <v>#DIV/0!</v>
      </c>
      <c r="AH2953" t="e">
        <f t="shared" si="1572"/>
        <v>#DIV/0!</v>
      </c>
      <c r="AI2953" t="e">
        <f t="shared" si="1573"/>
        <v>#DIV/0!</v>
      </c>
      <c r="AJ2953" t="e">
        <f t="shared" si="1574"/>
        <v>#DIV/0!</v>
      </c>
      <c r="AK2953"/>
      <c r="AL2953"/>
      <c r="AM2953"/>
      <c r="AN2953"/>
    </row>
    <row r="2954" spans="1:40" x14ac:dyDescent="0.25">
      <c r="A2954"/>
      <c r="B2954">
        <f t="shared" si="1540"/>
        <v>1020000</v>
      </c>
      <c r="C2954" s="186" t="str">
        <f t="shared" si="1543"/>
        <v>-9.45411630997466E-08+0.00309009020323621i</v>
      </c>
      <c r="D2954" s="158" t="str">
        <f t="shared" si="1544"/>
        <v>-7.66666739148223+0.0236906915581443i</v>
      </c>
      <c r="E2954" t="str">
        <f t="shared" si="1545"/>
        <v>7.99680268335598-0.159900939079334i</v>
      </c>
      <c r="F2954" t="str">
        <f t="shared" si="1546"/>
        <v>0.999200958454143+0.0000159645506224531i</v>
      </c>
      <c r="G2954">
        <f t="shared" si="1541"/>
        <v>1</v>
      </c>
      <c r="H2954" t="str">
        <f t="shared" si="1547"/>
        <v>11.7350855652461+0.472306319598665i</v>
      </c>
      <c r="I2954" t="str">
        <f t="shared" si="1548"/>
        <v>4005.53063332699i</v>
      </c>
      <c r="J2954" t="str">
        <f t="shared" si="1542"/>
        <v>-21716.5315259595+876.281925591678i</v>
      </c>
      <c r="K2954" t="str">
        <f t="shared" si="1549"/>
        <v>0.00743047272277954-0.184146323716615i</v>
      </c>
      <c r="L2954" t="str">
        <f t="shared" si="1550"/>
        <v>0.000960642834022864-0.0201829227270274i</v>
      </c>
      <c r="M2954" t="str">
        <f t="shared" si="1551"/>
        <v>0.0083911155568024-0.204329246443642i</v>
      </c>
      <c r="N2954" t="str">
        <f t="shared" si="1552"/>
        <v>-7.51526548431217i</v>
      </c>
      <c r="O2954" t="str">
        <f t="shared" si="1553"/>
        <v>0.33227646173899-0.943182035968782i</v>
      </c>
      <c r="P2954" t="str">
        <f t="shared" si="1554"/>
        <v>0.66772353826101+0.943182035968782i</v>
      </c>
      <c r="Q2954" t="str">
        <f t="shared" si="1555"/>
        <v>-0.66772353826101+6.57208344834339i</v>
      </c>
      <c r="R2954" t="str">
        <f t="shared" si="1556"/>
        <v>0.131830020873816-0.114993905994666i</v>
      </c>
      <c r="S2954" t="str">
        <f t="shared" si="1557"/>
        <v>0.792399460789009i</v>
      </c>
      <c r="T2954" t="str">
        <f t="shared" si="1558"/>
        <v>0.0911211091041953+0.104462037456216i</v>
      </c>
      <c r="U2954" t="e">
        <f t="shared" si="1559"/>
        <v>#DIV/0!</v>
      </c>
      <c r="V2954" t="str">
        <f t="shared" si="1560"/>
        <v>1.33333333333333E-06-0.000104022838622154i</v>
      </c>
      <c r="W2954" t="e">
        <f t="shared" si="1561"/>
        <v>#DIV/0!</v>
      </c>
      <c r="X2954" t="e">
        <f t="shared" si="1562"/>
        <v>#DIV/0!</v>
      </c>
      <c r="Y2954" t="str">
        <f t="shared" si="1563"/>
        <v>0.00083+1.02541584213171i</v>
      </c>
      <c r="Z2954" t="e">
        <f t="shared" si="1564"/>
        <v>#DIV/0!</v>
      </c>
      <c r="AA2954" t="e">
        <f t="shared" si="1565"/>
        <v>#DIV/0!</v>
      </c>
      <c r="AB2954" t="str">
        <f t="shared" si="1566"/>
        <v>0.561874356330727+0.644137682626224i</v>
      </c>
      <c r="AC2954" t="str">
        <f t="shared" si="1567"/>
        <v>1.13633091994934-0.109402330095656i</v>
      </c>
      <c r="AD2954" t="str">
        <f t="shared" si="1568"/>
        <v>0.435848454379956+0.608819584998025i</v>
      </c>
      <c r="AE2954" t="e">
        <f t="shared" si="1569"/>
        <v>#DIV/0!</v>
      </c>
      <c r="AF2954" t="str">
        <f t="shared" si="1570"/>
        <v>-19.4017529567283-0.448615628040521i</v>
      </c>
      <c r="AG2954" t="e">
        <f t="shared" si="1571"/>
        <v>#DIV/0!</v>
      </c>
      <c r="AH2954" t="e">
        <f t="shared" si="1572"/>
        <v>#DIV/0!</v>
      </c>
      <c r="AI2954" t="e">
        <f t="shared" si="1573"/>
        <v>#DIV/0!</v>
      </c>
      <c r="AJ2954" t="e">
        <f t="shared" si="1574"/>
        <v>#DIV/0!</v>
      </c>
      <c r="AK2954"/>
      <c r="AL2954"/>
      <c r="AM2954"/>
      <c r="AN2954"/>
    </row>
    <row r="2955" spans="1:40" x14ac:dyDescent="0.25">
      <c r="A2955"/>
      <c r="B2955">
        <f t="shared" si="1540"/>
        <v>1021000</v>
      </c>
      <c r="C2955" s="186" t="str">
        <f t="shared" si="1543"/>
        <v>-9.43560605244387E-08+0.00308706367023183i</v>
      </c>
      <c r="D2955" s="158" t="str">
        <f t="shared" si="1544"/>
        <v>-7.66666739006313+0.023667488138444i</v>
      </c>
      <c r="E2955" t="str">
        <f t="shared" si="1545"/>
        <v>7.99679641354624-0.160057579214308i</v>
      </c>
      <c r="F2955" t="str">
        <f t="shared" si="1546"/>
        <v>0.999200959079632+0.0000159801896335752i</v>
      </c>
      <c r="G2955">
        <f t="shared" si="1541"/>
        <v>1</v>
      </c>
      <c r="H2955" t="str">
        <f t="shared" si="1547"/>
        <v>11.7351255685306+0.47184545986683i</v>
      </c>
      <c r="I2955" t="str">
        <f t="shared" si="1548"/>
        <v>4009.45762414397i</v>
      </c>
      <c r="J2955" t="str">
        <f t="shared" si="1542"/>
        <v>-21759.1357953217+877.141025518729i</v>
      </c>
      <c r="K2955" t="str">
        <f t="shared" si="1549"/>
        <v>0.00741594683375244-0.18396653390038i</v>
      </c>
      <c r="L2955" t="str">
        <f t="shared" si="1550"/>
        <v>0.000958766230067388-0.0201632441609658i</v>
      </c>
      <c r="M2955" t="str">
        <f t="shared" si="1551"/>
        <v>0.00837471306381983-0.204129778061346i</v>
      </c>
      <c r="N2955" t="str">
        <f t="shared" si="1552"/>
        <v>-7.52263339164973i</v>
      </c>
      <c r="O2955" t="str">
        <f t="shared" si="1553"/>
        <v>0.325318227821242-0.945604595297234i</v>
      </c>
      <c r="P2955" t="str">
        <f t="shared" si="1554"/>
        <v>0.674681772178758+0.945604595297234i</v>
      </c>
      <c r="Q2955" t="str">
        <f t="shared" si="1555"/>
        <v>-0.674681772178758+6.5770287963525i</v>
      </c>
      <c r="R2955" t="str">
        <f t="shared" si="1556"/>
        <v>0.131863259405874-0.116108281317467i</v>
      </c>
      <c r="S2955" t="str">
        <f t="shared" si="1557"/>
        <v>0.793176323005468i</v>
      </c>
      <c r="T2955" t="str">
        <f t="shared" si="1558"/>
        <v>0.092094339645873+0.104590815235067i</v>
      </c>
      <c r="U2955" t="e">
        <f t="shared" si="1559"/>
        <v>#DIV/0!</v>
      </c>
      <c r="V2955" t="str">
        <f t="shared" si="1560"/>
        <v>1.33333333333333E-06-0.000103920955332612i</v>
      </c>
      <c r="W2955" t="e">
        <f t="shared" si="1561"/>
        <v>#DIV/0!</v>
      </c>
      <c r="X2955" t="e">
        <f t="shared" si="1562"/>
        <v>#DIV/0!</v>
      </c>
      <c r="Y2955" t="str">
        <f t="shared" si="1563"/>
        <v>0.00083+1.02642115178086i</v>
      </c>
      <c r="Z2955" t="e">
        <f t="shared" si="1564"/>
        <v>#DIV/0!</v>
      </c>
      <c r="AA2955" t="e">
        <f t="shared" si="1565"/>
        <v>#DIV/0!</v>
      </c>
      <c r="AB2955" t="str">
        <f t="shared" si="1566"/>
        <v>0.567875526526551+0.644931756933625i</v>
      </c>
      <c r="AC2955" t="str">
        <f t="shared" si="1567"/>
        <v>1.1364055709982-0.110519186786271i</v>
      </c>
      <c r="AD2955" t="str">
        <f t="shared" si="1568"/>
        <v>0.440353971944811+0.610344878195048i</v>
      </c>
      <c r="AE2955" t="e">
        <f t="shared" si="1569"/>
        <v>#DIV/0!</v>
      </c>
      <c r="AF2955" t="str">
        <f t="shared" si="1570"/>
        <v>-19.4017929585937-0.448177971728386i</v>
      </c>
      <c r="AG2955" t="e">
        <f t="shared" si="1571"/>
        <v>#DIV/0!</v>
      </c>
      <c r="AH2955" t="e">
        <f t="shared" si="1572"/>
        <v>#DIV/0!</v>
      </c>
      <c r="AI2955" t="e">
        <f t="shared" si="1573"/>
        <v>#DIV/0!</v>
      </c>
      <c r="AJ2955" t="e">
        <f t="shared" si="1574"/>
        <v>#DIV/0!</v>
      </c>
      <c r="AK2955"/>
      <c r="AL2955"/>
      <c r="AM2955"/>
      <c r="AN2955"/>
    </row>
    <row r="2956" spans="1:40" x14ac:dyDescent="0.25">
      <c r="A2956"/>
      <c r="B2956">
        <f t="shared" si="1540"/>
        <v>1022000</v>
      </c>
      <c r="C2956" s="186" t="str">
        <f t="shared" si="1543"/>
        <v>-9.41715010371975E-08+0.00308404305999263i</v>
      </c>
      <c r="D2956" s="158" t="str">
        <f t="shared" si="1544"/>
        <v>-7.66666738864817+0.0236443301266102i</v>
      </c>
      <c r="E2956" t="str">
        <f t="shared" si="1545"/>
        <v>7.99679013760248-0.160214218980568i</v>
      </c>
      <c r="F2956" t="str">
        <f t="shared" si="1546"/>
        <v>0.999200959705719+0.0000159958286079431i</v>
      </c>
      <c r="G2956">
        <f t="shared" si="1541"/>
        <v>1</v>
      </c>
      <c r="H2956" t="str">
        <f t="shared" si="1547"/>
        <v>11.7351654547385+0.471385496948638i</v>
      </c>
      <c r="I2956" t="str">
        <f t="shared" si="1548"/>
        <v>4013.38461496096i</v>
      </c>
      <c r="J2956" t="str">
        <f t="shared" si="1542"/>
        <v>-21801.7818131106+878.000125445779i</v>
      </c>
      <c r="K2956" t="str">
        <f t="shared" si="1549"/>
        <v>0.00740146347660758-0.183787094258987i</v>
      </c>
      <c r="L2956" t="str">
        <f t="shared" si="1550"/>
        <v>0.000956895115501616-0.0201436038440522i</v>
      </c>
      <c r="M2956" t="str">
        <f t="shared" si="1551"/>
        <v>0.0083583585921092-0.203930698103039i</v>
      </c>
      <c r="N2956" t="str">
        <f t="shared" si="1552"/>
        <v>-7.53000129898729i</v>
      </c>
      <c r="O2956" t="str">
        <f t="shared" si="1553"/>
        <v>0.318342333739028-0.947975821711498i</v>
      </c>
      <c r="P2956" t="str">
        <f t="shared" si="1554"/>
        <v>0.681657666260972+0.947975821711498i</v>
      </c>
      <c r="Q2956" t="str">
        <f t="shared" si="1555"/>
        <v>-0.681657666260972+6.58202547727579i</v>
      </c>
      <c r="R2956" t="str">
        <f t="shared" si="1556"/>
        <v>0.131885019142148-0.117221986345688i</v>
      </c>
      <c r="S2956" t="str">
        <f t="shared" si="1557"/>
        <v>0.793953185221929i</v>
      </c>
      <c r="T2956" t="str">
        <f t="shared" si="1558"/>
        <v>0.0930687694372005+0.104710531030963i</v>
      </c>
      <c r="U2956" t="e">
        <f t="shared" si="1559"/>
        <v>#DIV/0!</v>
      </c>
      <c r="V2956" t="str">
        <f t="shared" si="1560"/>
        <v>1.33333333333333E-06-0.000103819271423285i</v>
      </c>
      <c r="W2956" t="e">
        <f t="shared" si="1561"/>
        <v>#DIV/0!</v>
      </c>
      <c r="X2956" t="e">
        <f t="shared" si="1562"/>
        <v>#DIV/0!</v>
      </c>
      <c r="Y2956" t="str">
        <f t="shared" si="1563"/>
        <v>0.00083+1.02742646143001i</v>
      </c>
      <c r="Z2956" t="e">
        <f t="shared" si="1564"/>
        <v>#DIV/0!</v>
      </c>
      <c r="AA2956" t="e">
        <f t="shared" si="1565"/>
        <v>#DIV/0!</v>
      </c>
      <c r="AB2956" t="str">
        <f t="shared" si="1566"/>
        <v>0.573884091579963+0.645669952906249i</v>
      </c>
      <c r="AC2956" t="str">
        <f t="shared" si="1567"/>
        <v>1.13646865326806-0.11163584242759i</v>
      </c>
      <c r="AD2956" t="str">
        <f t="shared" si="1568"/>
        <v>0.44487031434007+0.61183687136386i</v>
      </c>
      <c r="AE2956" t="e">
        <f t="shared" si="1569"/>
        <v>#DIV/0!</v>
      </c>
      <c r="AF2956" t="str">
        <f t="shared" si="1570"/>
        <v>-19.4018328433867-0.447741166822028i</v>
      </c>
      <c r="AG2956" t="e">
        <f t="shared" si="1571"/>
        <v>#DIV/0!</v>
      </c>
      <c r="AH2956" t="e">
        <f t="shared" si="1572"/>
        <v>#DIV/0!</v>
      </c>
      <c r="AI2956" t="e">
        <f t="shared" si="1573"/>
        <v>#DIV/0!</v>
      </c>
      <c r="AJ2956" t="e">
        <f t="shared" si="1574"/>
        <v>#DIV/0!</v>
      </c>
      <c r="AK2956"/>
      <c r="AL2956"/>
      <c r="AM2956"/>
      <c r="AN2956"/>
    </row>
    <row r="2957" spans="1:40" x14ac:dyDescent="0.25">
      <c r="A2957"/>
      <c r="B2957">
        <f t="shared" si="1540"/>
        <v>1023000</v>
      </c>
      <c r="C2957" s="186" t="str">
        <f t="shared" si="1543"/>
        <v>-9.39874825155495E-08+0.00308102835514976i</v>
      </c>
      <c r="D2957" s="158" t="str">
        <f t="shared" si="1544"/>
        <v>-7.66666738723735+0.0236212173894815i</v>
      </c>
      <c r="E2957" t="str">
        <f t="shared" si="1545"/>
        <v>7.99678385552474-0.160370858377753i</v>
      </c>
      <c r="F2957" t="str">
        <f t="shared" si="1546"/>
        <v>0.999200960332424+0.0000160114675455215i</v>
      </c>
      <c r="G2957">
        <f t="shared" si="1541"/>
        <v>1</v>
      </c>
      <c r="H2957" t="str">
        <f t="shared" si="1547"/>
        <v>11.735205224326+0.470926428233846i</v>
      </c>
      <c r="I2957" t="str">
        <f t="shared" si="1548"/>
        <v>4017.31160577795i</v>
      </c>
      <c r="J2957" t="str">
        <f t="shared" si="1542"/>
        <v>-21844.4695793261+878.85922537283i</v>
      </c>
      <c r="K2957" t="str">
        <f t="shared" si="1549"/>
        <v>0.00738702248554664-0.183608003772011i</v>
      </c>
      <c r="L2957" t="str">
        <f t="shared" si="1550"/>
        <v>0.000955029468952584-0.0201240016651331i</v>
      </c>
      <c r="M2957" t="str">
        <f t="shared" si="1551"/>
        <v>0.00834205195449922-0.203732005437144i</v>
      </c>
      <c r="N2957" t="str">
        <f t="shared" si="1552"/>
        <v>-7.53736920632485i</v>
      </c>
      <c r="O2957" t="str">
        <f t="shared" si="1553"/>
        <v>0.31134915818443-0.950295586487618i</v>
      </c>
      <c r="P2957" t="str">
        <f t="shared" si="1554"/>
        <v>0.68865084181557+0.950295586487618i</v>
      </c>
      <c r="Q2957" t="str">
        <f t="shared" si="1555"/>
        <v>-0.68865084181557+6.58707361983723i</v>
      </c>
      <c r="R2957" t="str">
        <f t="shared" si="1556"/>
        <v>0.131895316771046-0.118334894632731i</v>
      </c>
      <c r="S2957" t="str">
        <f t="shared" si="1557"/>
        <v>0.794730047438389i</v>
      </c>
      <c r="T2957" t="str">
        <f t="shared" si="1558"/>
        <v>0.0940442964250871+0.104821171354355i</v>
      </c>
      <c r="U2957" t="e">
        <f t="shared" si="1559"/>
        <v>#DIV/0!</v>
      </c>
      <c r="V2957" t="str">
        <f t="shared" si="1560"/>
        <v>1.33333333333333E-06-0.000103717786309479i</v>
      </c>
      <c r="W2957" t="e">
        <f t="shared" si="1561"/>
        <v>#DIV/0!</v>
      </c>
      <c r="X2957" t="e">
        <f t="shared" si="1562"/>
        <v>#DIV/0!</v>
      </c>
      <c r="Y2957" t="str">
        <f t="shared" si="1563"/>
        <v>0.00083+1.02843177107915i</v>
      </c>
      <c r="Z2957" t="e">
        <f t="shared" si="1564"/>
        <v>#DIV/0!</v>
      </c>
      <c r="AA2957" t="e">
        <f t="shared" si="1565"/>
        <v>#DIV/0!</v>
      </c>
      <c r="AB2957" t="str">
        <f t="shared" si="1566"/>
        <v>0.579899422207417+0.646352187364337i</v>
      </c>
      <c r="AC2957" t="str">
        <f t="shared" si="1567"/>
        <v>1.13652017845886-0.112752168710261i</v>
      </c>
      <c r="AD2957" t="str">
        <f t="shared" si="1568"/>
        <v>0.449397234896263+0.613295490412198i</v>
      </c>
      <c r="AE2957" t="e">
        <f t="shared" si="1569"/>
        <v>#DIV/0!</v>
      </c>
      <c r="AF2957" t="str">
        <f t="shared" si="1570"/>
        <v>-19.4018726115633-0.447305210844365i</v>
      </c>
      <c r="AG2957" t="e">
        <f t="shared" si="1571"/>
        <v>#DIV/0!</v>
      </c>
      <c r="AH2957" t="e">
        <f t="shared" si="1572"/>
        <v>#DIV/0!</v>
      </c>
      <c r="AI2957" t="e">
        <f t="shared" si="1573"/>
        <v>#DIV/0!</v>
      </c>
      <c r="AJ2957" t="e">
        <f t="shared" si="1574"/>
        <v>#DIV/0!</v>
      </c>
      <c r="AK2957"/>
      <c r="AL2957"/>
      <c r="AM2957"/>
      <c r="AN2957"/>
    </row>
    <row r="2958" spans="1:40" x14ac:dyDescent="0.25">
      <c r="A2958"/>
      <c r="B2958">
        <f t="shared" si="1540"/>
        <v>1024000</v>
      </c>
      <c r="C2958" s="186" t="str">
        <f t="shared" si="1543"/>
        <v>-9.380400284738E-08+0.00307801953840228i</v>
      </c>
      <c r="D2958" s="158" t="str">
        <f t="shared" si="1544"/>
        <v>-7.66666738583067+0.0235981497944175i</v>
      </c>
      <c r="E2958" t="str">
        <f t="shared" si="1545"/>
        <v>7.99677756731304-0.160527497405502i</v>
      </c>
      <c r="F2958" t="str">
        <f t="shared" si="1546"/>
        <v>0.999200960959738+0.0000160271064462741i</v>
      </c>
      <c r="G2958">
        <f t="shared" si="1541"/>
        <v>1</v>
      </c>
      <c r="H2958" t="str">
        <f t="shared" si="1547"/>
        <v>11.7352448777469+0.470468251122319i</v>
      </c>
      <c r="I2958" t="str">
        <f t="shared" si="1548"/>
        <v>4021.23859659494i</v>
      </c>
      <c r="J2958" t="str">
        <f t="shared" si="1542"/>
        <v>-21887.1990939682+879.718325299881i</v>
      </c>
      <c r="K2958" t="str">
        <f t="shared" si="1549"/>
        <v>0.00737262369557794-0.183429261422984i</v>
      </c>
      <c r="L2958" t="str">
        <f t="shared" si="1550"/>
        <v>0.000953169269151198-0.0201044375134845i</v>
      </c>
      <c r="M2958" t="str">
        <f t="shared" si="1551"/>
        <v>0.00832579296472914-0.203533698936468i</v>
      </c>
      <c r="N2958" t="str">
        <f t="shared" si="1552"/>
        <v>-7.54473711366242i</v>
      </c>
      <c r="O2958" t="str">
        <f t="shared" si="1553"/>
        <v>0.304339080787656-0.952563763695284i</v>
      </c>
      <c r="P2958" t="str">
        <f t="shared" si="1554"/>
        <v>0.695660919212344+0.952563763695284i</v>
      </c>
      <c r="Q2958" t="str">
        <f t="shared" si="1555"/>
        <v>-0.695660919212344+6.59217334996714i</v>
      </c>
      <c r="R2958" t="str">
        <f t="shared" si="1556"/>
        <v>0.131894170735286-0.119446880029138i</v>
      </c>
      <c r="S2958" t="str">
        <f t="shared" si="1557"/>
        <v>0.795506909654848i</v>
      </c>
      <c r="T2958" t="str">
        <f t="shared" si="1558"/>
        <v>0.095020818399893+0.104922724163116i</v>
      </c>
      <c r="U2958" t="e">
        <f t="shared" si="1559"/>
        <v>#DIV/0!</v>
      </c>
      <c r="V2958" t="str">
        <f t="shared" si="1560"/>
        <v>1.33333333333333E-06-0.000103616499408786i</v>
      </c>
      <c r="W2958" t="e">
        <f t="shared" si="1561"/>
        <v>#DIV/0!</v>
      </c>
      <c r="X2958" t="e">
        <f t="shared" si="1562"/>
        <v>#DIV/0!</v>
      </c>
      <c r="Y2958" t="str">
        <f t="shared" si="1563"/>
        <v>0.00083+1.0294370807283i</v>
      </c>
      <c r="Z2958" t="e">
        <f t="shared" si="1564"/>
        <v>#DIV/0!</v>
      </c>
      <c r="AA2958" t="e">
        <f t="shared" si="1565"/>
        <v>#DIV/0!</v>
      </c>
      <c r="AB2958" t="str">
        <f t="shared" si="1566"/>
        <v>0.585920888160048+0.646978386053281i</v>
      </c>
      <c r="AC2958" t="str">
        <f t="shared" si="1567"/>
        <v>1.1365601600539-0.113868037556421i</v>
      </c>
      <c r="AD2958" t="str">
        <f t="shared" si="1568"/>
        <v>0.453934486482722+0.614720663070855i</v>
      </c>
      <c r="AE2958" t="e">
        <f t="shared" si="1569"/>
        <v>#DIV/0!</v>
      </c>
      <c r="AF2958" t="str">
        <f t="shared" si="1570"/>
        <v>-19.4019122635776-0.446870101327902i</v>
      </c>
      <c r="AG2958" t="e">
        <f t="shared" si="1571"/>
        <v>#DIV/0!</v>
      </c>
      <c r="AH2958" t="e">
        <f t="shared" si="1572"/>
        <v>#DIV/0!</v>
      </c>
      <c r="AI2958" t="e">
        <f t="shared" si="1573"/>
        <v>#DIV/0!</v>
      </c>
      <c r="AJ2958" t="e">
        <f t="shared" si="1574"/>
        <v>#DIV/0!</v>
      </c>
      <c r="AK2958"/>
      <c r="AL2958"/>
      <c r="AM2958"/>
      <c r="AN2958"/>
    </row>
    <row r="2959" spans="1:40" x14ac:dyDescent="0.25">
      <c r="A2959"/>
      <c r="B2959">
        <f t="shared" si="1540"/>
        <v>1025000</v>
      </c>
      <c r="C2959" s="186" t="str">
        <f t="shared" si="1543"/>
        <v>-9.36210599308719E-08+0.00307501659251672i</v>
      </c>
      <c r="D2959" s="158" t="str">
        <f t="shared" si="1544"/>
        <v>-7.66666738442813+0.0235751272092949i</v>
      </c>
      <c r="E2959" t="str">
        <f t="shared" si="1545"/>
        <v>7.99677127296741-0.160684136063456i</v>
      </c>
      <c r="F2959" t="str">
        <f t="shared" si="1546"/>
        <v>0.999200961587661+0.0000160427453101651i</v>
      </c>
      <c r="G2959">
        <f t="shared" si="1541"/>
        <v>1</v>
      </c>
      <c r="H2959" t="str">
        <f t="shared" si="1547"/>
        <v>11.735284415453+0.470010963023967i</v>
      </c>
      <c r="I2959" t="str">
        <f t="shared" si="1548"/>
        <v>4025.16558741192i</v>
      </c>
      <c r="J2959" t="str">
        <f t="shared" si="1542"/>
        <v>-21929.9703570369+880.577425226931i</v>
      </c>
      <c r="K2959" t="str">
        <f t="shared" si="1549"/>
        <v>0.00735826694251176-0.183250866199371i</v>
      </c>
      <c r="L2959" t="str">
        <f t="shared" si="1550"/>
        <v>0.000951314494931597-0.0200849112788098i</v>
      </c>
      <c r="M2959" t="str">
        <f t="shared" si="1551"/>
        <v>0.00830958143744336-0.203335777478181i</v>
      </c>
      <c r="N2959" t="str">
        <f t="shared" si="1552"/>
        <v>-7.55210502099998i</v>
      </c>
      <c r="O2959" t="str">
        <f t="shared" si="1553"/>
        <v>0.29731248209648-0.954780230204643i</v>
      </c>
      <c r="P2959" t="str">
        <f t="shared" si="1554"/>
        <v>0.70268751790352+0.954780230204643i</v>
      </c>
      <c r="Q2959" t="str">
        <f t="shared" si="1555"/>
        <v>-0.70268751790352+6.59732479079534i</v>
      </c>
      <c r="R2959" t="str">
        <f t="shared" si="1556"/>
        <v>0.131881601225476-0.120557816713145i</v>
      </c>
      <c r="S2959" t="str">
        <f t="shared" si="1557"/>
        <v>0.796283771871309i</v>
      </c>
      <c r="T2959" t="str">
        <f t="shared" si="1558"/>
        <v>0.095998233020913+0.10501517886425i</v>
      </c>
      <c r="U2959" t="e">
        <f t="shared" si="1559"/>
        <v>#DIV/0!</v>
      </c>
      <c r="V2959" t="str">
        <f t="shared" si="1560"/>
        <v>1.33333333333333E-06-0.00010351541014107i</v>
      </c>
      <c r="W2959" t="e">
        <f t="shared" si="1561"/>
        <v>#DIV/0!</v>
      </c>
      <c r="X2959" t="e">
        <f t="shared" si="1562"/>
        <v>#DIV/0!</v>
      </c>
      <c r="Y2959" t="str">
        <f t="shared" si="1563"/>
        <v>0.00083+1.03044239037745i</v>
      </c>
      <c r="Z2959" t="e">
        <f t="shared" si="1564"/>
        <v>#DIV/0!</v>
      </c>
      <c r="AA2959" t="e">
        <f t="shared" si="1565"/>
        <v>#DIV/0!</v>
      </c>
      <c r="AB2959" t="str">
        <f t="shared" si="1566"/>
        <v>0.591947858380811+0.647548483654157i</v>
      </c>
      <c r="AC2959" t="str">
        <f t="shared" si="1567"/>
        <v>1.13658861331457-0.114983321150789i</v>
      </c>
      <c r="AD2959" t="str">
        <f t="shared" si="1568"/>
        <v>0.458481821520787+0.616112318895869i</v>
      </c>
      <c r="AE2959" t="e">
        <f t="shared" si="1569"/>
        <v>#DIV/0!</v>
      </c>
      <c r="AF2959" t="str">
        <f t="shared" si="1570"/>
        <v>-19.4019517998811-0.446435835814672i</v>
      </c>
      <c r="AG2959" t="e">
        <f t="shared" si="1571"/>
        <v>#DIV/0!</v>
      </c>
      <c r="AH2959" t="e">
        <f t="shared" si="1572"/>
        <v>#DIV/0!</v>
      </c>
      <c r="AI2959" t="e">
        <f t="shared" si="1573"/>
        <v>#DIV/0!</v>
      </c>
      <c r="AJ2959" t="e">
        <f t="shared" si="1574"/>
        <v>#DIV/0!</v>
      </c>
      <c r="AK2959"/>
      <c r="AL2959"/>
      <c r="AM2959"/>
      <c r="AN2959"/>
    </row>
    <row r="2960" spans="1:40" x14ac:dyDescent="0.25">
      <c r="A2960"/>
      <c r="B2960">
        <f t="shared" si="1540"/>
        <v>1026000</v>
      </c>
      <c r="C2960" s="186" t="str">
        <f t="shared" si="1543"/>
        <v>-9.34386516744468E-08+0.00307201950032684i</v>
      </c>
      <c r="D2960" s="158" t="str">
        <f t="shared" si="1544"/>
        <v>-7.66666738302965+0.0235521495025058i</v>
      </c>
      <c r="E2960" t="str">
        <f t="shared" si="1545"/>
        <v>7.99676497248789-0.160840774351255i</v>
      </c>
      <c r="F2960" t="str">
        <f t="shared" si="1546"/>
        <v>0.999200962216202+0.000016058384137159i</v>
      </c>
      <c r="G2960">
        <f t="shared" si="1541"/>
        <v>1</v>
      </c>
      <c r="H2960" t="str">
        <f t="shared" si="1547"/>
        <v>11.7353238378938+0.469554561358706i</v>
      </c>
      <c r="I2960" t="str">
        <f t="shared" si="1548"/>
        <v>4029.09257822891i</v>
      </c>
      <c r="J2960" t="str">
        <f t="shared" si="1542"/>
        <v>-21972.7833685322+881.436525153982i</v>
      </c>
      <c r="K2960" t="str">
        <f t="shared" si="1549"/>
        <v>0.00734395206295579-0.183072817092556i</v>
      </c>
      <c r="L2960" t="str">
        <f t="shared" si="1550"/>
        <v>0.00094946512523053-0.0200654228512371i</v>
      </c>
      <c r="M2960" t="str">
        <f t="shared" si="1551"/>
        <v>0.00829341718818632-0.203138239943793i</v>
      </c>
      <c r="N2960" t="str">
        <f t="shared" si="1552"/>
        <v>-7.55947292833754i</v>
      </c>
      <c r="O2960" t="str">
        <f t="shared" si="1553"/>
        <v>0.29026974355551-0.956944865693013i</v>
      </c>
      <c r="P2960" t="str">
        <f t="shared" si="1554"/>
        <v>0.70973025644449+0.956944865693013i</v>
      </c>
      <c r="Q2960" t="str">
        <f t="shared" si="1555"/>
        <v>-0.70973025644449+6.60252806264453i</v>
      </c>
      <c r="R2960" t="str">
        <f t="shared" si="1556"/>
        <v>0.131857630173061-0.121667579221106i</v>
      </c>
      <c r="S2960" t="str">
        <f t="shared" si="1557"/>
        <v>0.797060634087768i</v>
      </c>
      <c r="T2960" t="str">
        <f t="shared" si="1558"/>
        <v>0.0969764378418985+0.10509852631505i</v>
      </c>
      <c r="U2960" t="e">
        <f t="shared" si="1559"/>
        <v>#DIV/0!</v>
      </c>
      <c r="V2960" t="str">
        <f t="shared" si="1560"/>
        <v>1.33333333333333E-06-0.000103414517928457i</v>
      </c>
      <c r="W2960" t="e">
        <f t="shared" si="1561"/>
        <v>#DIV/0!</v>
      </c>
      <c r="X2960" t="e">
        <f t="shared" si="1562"/>
        <v>#DIV/0!</v>
      </c>
      <c r="Y2960" t="str">
        <f t="shared" si="1563"/>
        <v>0.00083+1.0314477000266i</v>
      </c>
      <c r="Z2960" t="e">
        <f t="shared" si="1564"/>
        <v>#DIV/0!</v>
      </c>
      <c r="AA2960" t="e">
        <f t="shared" si="1565"/>
        <v>#DIV/0!</v>
      </c>
      <c r="AB2960" t="str">
        <f t="shared" si="1566"/>
        <v>0.597979701161855+0.648062423790865i</v>
      </c>
      <c r="AC2960" t="str">
        <f t="shared" si="1567"/>
        <v>1.13660555527439-0.11609789197165i</v>
      </c>
      <c r="AD2960" t="str">
        <f t="shared" si="1568"/>
        <v>0.463038991997158+0.617470389270608i</v>
      </c>
      <c r="AE2960" t="e">
        <f t="shared" si="1569"/>
        <v>#DIV/0!</v>
      </c>
      <c r="AF2960" t="str">
        <f t="shared" si="1570"/>
        <v>-19.4019912209234-0.4460024118562i</v>
      </c>
      <c r="AG2960" t="e">
        <f t="shared" si="1571"/>
        <v>#DIV/0!</v>
      </c>
      <c r="AH2960" t="e">
        <f t="shared" si="1572"/>
        <v>#DIV/0!</v>
      </c>
      <c r="AI2960" t="e">
        <f t="shared" si="1573"/>
        <v>#DIV/0!</v>
      </c>
      <c r="AJ2960" t="e">
        <f t="shared" si="1574"/>
        <v>#DIV/0!</v>
      </c>
      <c r="AK2960"/>
      <c r="AL2960"/>
      <c r="AM2960"/>
      <c r="AN2960"/>
    </row>
    <row r="2961" spans="1:40" x14ac:dyDescent="0.25">
      <c r="A2961"/>
      <c r="B2961">
        <f t="shared" si="1540"/>
        <v>1027000</v>
      </c>
      <c r="C2961" s="186" t="str">
        <f t="shared" si="1543"/>
        <v>-9.32567759967036E-08+0.00306902824473322i</v>
      </c>
      <c r="D2961" s="158" t="str">
        <f t="shared" si="1544"/>
        <v>-7.66666738163532+0.0235292165429547i</v>
      </c>
      <c r="E2961" t="str">
        <f t="shared" si="1545"/>
        <v>7.99675866587449-0.160997412268538i</v>
      </c>
      <c r="F2961" t="str">
        <f t="shared" si="1546"/>
        <v>0.999200962845351+0.0000160740229272194i</v>
      </c>
      <c r="G2961">
        <f t="shared" si="1541"/>
        <v>1</v>
      </c>
      <c r="H2961" t="str">
        <f t="shared" si="1547"/>
        <v>11.7353631455166+0.469099043556409i</v>
      </c>
      <c r="I2961" t="str">
        <f t="shared" si="1548"/>
        <v>4033.0195690459i</v>
      </c>
      <c r="J2961" t="str">
        <f t="shared" si="1542"/>
        <v>-22015.6381284542+882.295625081032i</v>
      </c>
      <c r="K2961" t="str">
        <f t="shared" si="1549"/>
        <v>0.00732967889431025-0.182895113097815i</v>
      </c>
      <c r="L2961" t="str">
        <f t="shared" si="1550"/>
        <v>0.000947621139086821-0.0200459721213179i</v>
      </c>
      <c r="M2961" t="str">
        <f t="shared" si="1551"/>
        <v>0.00827730003339707-0.202941085219133i</v>
      </c>
      <c r="N2961" t="str">
        <f t="shared" si="1552"/>
        <v>-7.5668408356751i</v>
      </c>
      <c r="O2961" t="str">
        <f t="shared" si="1553"/>
        <v>0.283211247485536-0.959057552651397i</v>
      </c>
      <c r="P2961" t="str">
        <f t="shared" si="1554"/>
        <v>0.716788752514464+0.959057552651397i</v>
      </c>
      <c r="Q2961" t="str">
        <f t="shared" si="1555"/>
        <v>-0.716788752514464+6.6077832830237i</v>
      </c>
      <c r="R2961" t="str">
        <f t="shared" si="1556"/>
        <v>0.131822281242636-0.122776042477705i</v>
      </c>
      <c r="S2961" t="str">
        <f t="shared" si="1557"/>
        <v>0.797837496304228i</v>
      </c>
      <c r="T2961" t="str">
        <f t="shared" si="1558"/>
        <v>0.0979553303365537+0.105172758823737i</v>
      </c>
      <c r="U2961" t="e">
        <f t="shared" si="1559"/>
        <v>#DIV/0!</v>
      </c>
      <c r="V2961" t="str">
        <f t="shared" si="1560"/>
        <v>1.33333333333333E-06-0.000103313822195323i</v>
      </c>
      <c r="W2961" t="e">
        <f t="shared" si="1561"/>
        <v>#DIV/0!</v>
      </c>
      <c r="X2961" t="e">
        <f t="shared" si="1562"/>
        <v>#DIV/0!</v>
      </c>
      <c r="Y2961" t="str">
        <f t="shared" si="1563"/>
        <v>0.00083+1.03245300967575i</v>
      </c>
      <c r="Z2961" t="e">
        <f t="shared" si="1564"/>
        <v>#DIV/0!</v>
      </c>
      <c r="AA2961" t="e">
        <f t="shared" si="1565"/>
        <v>#DIV/0!</v>
      </c>
      <c r="AB2961" t="str">
        <f t="shared" si="1566"/>
        <v>0.604015784301739+0.648520159034075i</v>
      </c>
      <c r="AC2961" t="str">
        <f t="shared" si="1567"/>
        <v>1.13661100473243-0.117211622821649i</v>
      </c>
      <c r="AD2961" t="str">
        <f t="shared" si="1568"/>
        <v>0.467605749477126+0.618794807407828i</v>
      </c>
      <c r="AE2961" t="e">
        <f t="shared" si="1569"/>
        <v>#DIV/0!</v>
      </c>
      <c r="AF2961" t="str">
        <f t="shared" si="1570"/>
        <v>-19.4020305271519-0.445569827013454i</v>
      </c>
      <c r="AG2961" t="e">
        <f t="shared" si="1571"/>
        <v>#DIV/0!</v>
      </c>
      <c r="AH2961" t="e">
        <f t="shared" si="1572"/>
        <v>#DIV/0!</v>
      </c>
      <c r="AI2961" t="e">
        <f t="shared" si="1573"/>
        <v>#DIV/0!</v>
      </c>
      <c r="AJ2961" t="e">
        <f t="shared" si="1574"/>
        <v>#DIV/0!</v>
      </c>
      <c r="AK2961"/>
      <c r="AL2961"/>
      <c r="AM2961"/>
      <c r="AN2961"/>
    </row>
    <row r="2962" spans="1:40" x14ac:dyDescent="0.25">
      <c r="A2962"/>
      <c r="B2962">
        <f t="shared" si="1540"/>
        <v>1028000</v>
      </c>
      <c r="C2962" s="186" t="str">
        <f t="shared" si="1543"/>
        <v>-9.30754308263596E-08+0.00306604280870298i</v>
      </c>
      <c r="D2962" s="158" t="str">
        <f t="shared" si="1544"/>
        <v>-7.66666738024497+0.0235063282000562i</v>
      </c>
      <c r="E2962" t="str">
        <f t="shared" si="1545"/>
        <v>7.99675235312725-0.161154049814946i</v>
      </c>
      <c r="F2962" t="str">
        <f t="shared" si="1546"/>
        <v>0.99920096347512+0.0000160896616803109i</v>
      </c>
      <c r="G2962">
        <f t="shared" si="1541"/>
        <v>1</v>
      </c>
      <c r="H2962" t="str">
        <f t="shared" si="1547"/>
        <v>11.7354023387666+0.468644407056847i</v>
      </c>
      <c r="I2962" t="str">
        <f t="shared" si="1548"/>
        <v>4036.94655986288i</v>
      </c>
      <c r="J2962" t="str">
        <f t="shared" si="1542"/>
        <v>-22058.5346368027+883.154725008084i</v>
      </c>
      <c r="K2962" t="str">
        <f t="shared" si="1549"/>
        <v>0.0073154472747637-0.18271775321431i</v>
      </c>
      <c r="L2962" t="str">
        <f t="shared" si="1550"/>
        <v>0.000945782515640705-0.0200265589800247i</v>
      </c>
      <c r="M2962" t="str">
        <f t="shared" si="1551"/>
        <v>0.00826122979040441-0.202744312194335i</v>
      </c>
      <c r="N2962" t="str">
        <f t="shared" si="1552"/>
        <v>-7.57420874301266i</v>
      </c>
      <c r="O2962" t="str">
        <f t="shared" si="1553"/>
        <v>0.276137377062754-0.961118176390865i</v>
      </c>
      <c r="P2962" t="str">
        <f t="shared" si="1554"/>
        <v>0.723862622937246+0.961118176390865i</v>
      </c>
      <c r="Q2962" t="str">
        <f t="shared" si="1555"/>
        <v>-0.723862622937246+6.61309056662179i</v>
      </c>
      <c r="R2962" t="str">
        <f t="shared" si="1556"/>
        <v>0.131775579823629-0.123883081825985i</v>
      </c>
      <c r="S2962" t="str">
        <f t="shared" si="1557"/>
        <v>0.798614358520689i</v>
      </c>
      <c r="T2962" t="str">
        <f t="shared" si="1558"/>
        <v>0.098934807924025+0.105237870149539i</v>
      </c>
      <c r="U2962" t="e">
        <f t="shared" si="1559"/>
        <v>#DIV/0!</v>
      </c>
      <c r="V2962" t="str">
        <f t="shared" si="1560"/>
        <v>1.33333333333333E-06-0.000103213322368285i</v>
      </c>
      <c r="W2962" t="e">
        <f t="shared" si="1561"/>
        <v>#DIV/0!</v>
      </c>
      <c r="X2962" t="e">
        <f t="shared" si="1562"/>
        <v>#DIV/0!</v>
      </c>
      <c r="Y2962" t="str">
        <f t="shared" si="1563"/>
        <v>0.00083+1.0334583193249i</v>
      </c>
      <c r="Z2962" t="e">
        <f t="shared" si="1564"/>
        <v>#DIV/0!</v>
      </c>
      <c r="AA2962" t="e">
        <f t="shared" si="1565"/>
        <v>#DIV/0!</v>
      </c>
      <c r="AB2962" t="str">
        <f t="shared" si="1566"/>
        <v>0.610055475262606+0.648921650901705i</v>
      </c>
      <c r="AC2962" t="str">
        <f t="shared" si="1567"/>
        <v>1.13660498224612-0.118324386858438i</v>
      </c>
      <c r="AD2962" t="str">
        <f t="shared" si="1568"/>
        <v>0.472181845117846+0.620085508351524i</v>
      </c>
      <c r="AE2962" t="e">
        <f t="shared" si="1569"/>
        <v>#DIV/0!</v>
      </c>
      <c r="AF2962" t="str">
        <f t="shared" si="1570"/>
        <v>-19.4020697190116-0.445138078856791i</v>
      </c>
      <c r="AG2962" t="e">
        <f t="shared" si="1571"/>
        <v>#DIV/0!</v>
      </c>
      <c r="AH2962" t="e">
        <f t="shared" si="1572"/>
        <v>#DIV/0!</v>
      </c>
      <c r="AI2962" t="e">
        <f t="shared" si="1573"/>
        <v>#DIV/0!</v>
      </c>
      <c r="AJ2962" t="e">
        <f t="shared" si="1574"/>
        <v>#DIV/0!</v>
      </c>
      <c r="AK2962"/>
      <c r="AL2962"/>
      <c r="AM2962"/>
      <c r="AN2962"/>
    </row>
    <row r="2963" spans="1:40" x14ac:dyDescent="0.25">
      <c r="A2963"/>
      <c r="B2963">
        <f t="shared" si="1540"/>
        <v>1029000</v>
      </c>
      <c r="C2963" s="186" t="str">
        <f t="shared" si="1543"/>
        <v>-9.28946141021927E-08+0.0030630631752695i</v>
      </c>
      <c r="D2963" s="158" t="str">
        <f t="shared" si="1544"/>
        <v>-7.66666737885868+0.0234834843437328i</v>
      </c>
      <c r="E2963" t="str">
        <f t="shared" si="1545"/>
        <v>7.9967460342462-0.161310686990118i</v>
      </c>
      <c r="F2963" t="str">
        <f t="shared" si="1546"/>
        <v>0.999200964105496+0.0000161053003963971i</v>
      </c>
      <c r="G2963">
        <f t="shared" si="1541"/>
        <v>1</v>
      </c>
      <c r="H2963" t="str">
        <f t="shared" si="1547"/>
        <v>11.7354414180867+0.468190649309663i</v>
      </c>
      <c r="I2963" t="str">
        <f t="shared" si="1548"/>
        <v>4040.87355067987i</v>
      </c>
      <c r="J2963" t="str">
        <f t="shared" si="1542"/>
        <v>-22101.4728935779+884.013824935134i</v>
      </c>
      <c r="K2963" t="str">
        <f t="shared" si="1549"/>
        <v>0.00730125704328789-0.182540736445058i</v>
      </c>
      <c r="L2963" t="str">
        <f t="shared" si="1550"/>
        <v>0.000943949234133303-0.0200071833187491i</v>
      </c>
      <c r="M2963" t="str">
        <f t="shared" si="1551"/>
        <v>0.00824520627742119-0.202547919763807i</v>
      </c>
      <c r="N2963" t="str">
        <f t="shared" si="1552"/>
        <v>-7.58157665035022i</v>
      </c>
      <c r="O2963" t="str">
        <f t="shared" si="1553"/>
        <v>0.269048516297971-0.963126625048784i</v>
      </c>
      <c r="P2963" t="str">
        <f t="shared" si="1554"/>
        <v>0.730951483702029+0.963126625048784i</v>
      </c>
      <c r="Q2963" t="str">
        <f t="shared" si="1555"/>
        <v>-0.730951483702029+6.61845002530144i</v>
      </c>
      <c r="R2963" t="str">
        <f t="shared" si="1556"/>
        <v>0.131717553021358-0.124988573057166i</v>
      </c>
      <c r="S2963" t="str">
        <f t="shared" si="1557"/>
        <v>0.799391220737148i</v>
      </c>
      <c r="T2963" t="str">
        <f t="shared" si="1558"/>
        <v>0.0999147679943621+0.105293855502253i</v>
      </c>
      <c r="U2963" t="e">
        <f t="shared" si="1559"/>
        <v>#DIV/0!</v>
      </c>
      <c r="V2963" t="str">
        <f t="shared" si="1560"/>
        <v>1.33333333333333E-06-0.000103113017876187i</v>
      </c>
      <c r="W2963" t="e">
        <f t="shared" si="1561"/>
        <v>#DIV/0!</v>
      </c>
      <c r="X2963" t="e">
        <f t="shared" si="1562"/>
        <v>#DIV/0!</v>
      </c>
      <c r="Y2963" t="str">
        <f t="shared" si="1563"/>
        <v>0.00083+1.03446362897405i</v>
      </c>
      <c r="Z2963" t="e">
        <f t="shared" si="1564"/>
        <v>#DIV/0!</v>
      </c>
      <c r="AA2963" t="e">
        <f t="shared" si="1565"/>
        <v>#DIV/0!</v>
      </c>
      <c r="AB2963" t="str">
        <f t="shared" si="1566"/>
        <v>0.616098141327182+0.649266869856231i</v>
      </c>
      <c r="AC2963" t="str">
        <f t="shared" si="1567"/>
        <v>1.13658751012332-0.119436057625108i</v>
      </c>
      <c r="AD2963" t="str">
        <f t="shared" si="1568"/>
        <v>0.476767029681635+0.621342428978843i</v>
      </c>
      <c r="AE2963" t="e">
        <f t="shared" si="1569"/>
        <v>#DIV/0!</v>
      </c>
      <c r="AF2963" t="str">
        <f t="shared" si="1570"/>
        <v>-19.4021087969454-0.44470716496593i</v>
      </c>
      <c r="AG2963" t="e">
        <f t="shared" si="1571"/>
        <v>#DIV/0!</v>
      </c>
      <c r="AH2963" t="e">
        <f t="shared" si="1572"/>
        <v>#DIV/0!</v>
      </c>
      <c r="AI2963" t="e">
        <f t="shared" si="1573"/>
        <v>#DIV/0!</v>
      </c>
      <c r="AJ2963" t="e">
        <f t="shared" si="1574"/>
        <v>#DIV/0!</v>
      </c>
      <c r="AK2963"/>
      <c r="AL2963"/>
      <c r="AM2963"/>
      <c r="AN2963"/>
    </row>
    <row r="2964" spans="1:40" x14ac:dyDescent="0.25">
      <c r="A2964"/>
      <c r="B2964">
        <f t="shared" si="1540"/>
        <v>1030000</v>
      </c>
      <c r="C2964" s="186" t="str">
        <f t="shared" si="1543"/>
        <v>-9.27143237729809E-08+0.00306008932753198i</v>
      </c>
      <c r="D2964" s="158" t="str">
        <f t="shared" si="1544"/>
        <v>-7.66666737747646+0.0234606848444119i</v>
      </c>
      <c r="E2964" t="str">
        <f t="shared" si="1545"/>
        <v>7.99673970923138-0.161467323793693i</v>
      </c>
      <c r="F2964" t="str">
        <f t="shared" si="1546"/>
        <v>0.999200964736482+0.0000161209390754422i</v>
      </c>
      <c r="G2964">
        <f t="shared" si="1541"/>
        <v>1</v>
      </c>
      <c r="H2964" t="str">
        <f t="shared" si="1547"/>
        <v>11.735480383918+0.46773776777431i</v>
      </c>
      <c r="I2964" t="str">
        <f t="shared" si="1548"/>
        <v>4044.80054149686i</v>
      </c>
      <c r="J2964" t="str">
        <f t="shared" si="1542"/>
        <v>-22144.4528987797+884.872924862185i</v>
      </c>
      <c r="K2964" t="str">
        <f t="shared" si="1549"/>
        <v>0.00728710803963376-0.18236406179692i</v>
      </c>
      <c r="L2964" t="str">
        <f t="shared" si="1550"/>
        <v>0.00094212127390601-0.0199878450292999i</v>
      </c>
      <c r="M2964" t="str">
        <f t="shared" si="1551"/>
        <v>0.00822922931353977-0.20235190682622i</v>
      </c>
      <c r="N2964" t="str">
        <f t="shared" si="1552"/>
        <v>-7.58894455768778i</v>
      </c>
      <c r="O2964" t="str">
        <f t="shared" si="1553"/>
        <v>0.261945050015757-0.965082789594884i</v>
      </c>
      <c r="P2964" t="str">
        <f t="shared" si="1554"/>
        <v>0.738054949984243+0.965082789594884i</v>
      </c>
      <c r="Q2964" t="str">
        <f t="shared" si="1555"/>
        <v>-0.738054949984243+6.6238617680929i</v>
      </c>
      <c r="R2964" t="str">
        <f t="shared" si="1556"/>
        <v>0.131648229647474-0.126092392440233i</v>
      </c>
      <c r="S2964" t="str">
        <f t="shared" si="1557"/>
        <v>0.800168082953607i</v>
      </c>
      <c r="T2964" t="str">
        <f t="shared" si="1558"/>
        <v>0.100895107933935+0.105340711541255i</v>
      </c>
      <c r="U2964" t="e">
        <f t="shared" si="1559"/>
        <v>#DIV/0!</v>
      </c>
      <c r="V2964" t="str">
        <f t="shared" si="1560"/>
        <v>1.33333333333333E-06-0.000103012908150094i</v>
      </c>
      <c r="W2964" t="e">
        <f t="shared" si="1561"/>
        <v>#DIV/0!</v>
      </c>
      <c r="X2964" t="e">
        <f t="shared" si="1562"/>
        <v>#DIV/0!</v>
      </c>
      <c r="Y2964" t="str">
        <f t="shared" si="1563"/>
        <v>0.00083+1.0354689386232i</v>
      </c>
      <c r="Z2964" t="e">
        <f t="shared" si="1564"/>
        <v>#DIV/0!</v>
      </c>
      <c r="AA2964" t="e">
        <f t="shared" si="1565"/>
        <v>#DIV/0!</v>
      </c>
      <c r="AB2964" t="str">
        <f t="shared" si="1566"/>
        <v>0.622143149755503+0.649555795298571i</v>
      </c>
      <c r="AC2964" t="str">
        <f t="shared" si="1567"/>
        <v>1.13655861241387-0.120546509080446i</v>
      </c>
      <c r="AD2964" t="str">
        <f t="shared" si="1568"/>
        <v>0.481361053549234+0.62256550800176i</v>
      </c>
      <c r="AE2964" t="e">
        <f t="shared" si="1569"/>
        <v>#DIV/0!</v>
      </c>
      <c r="AF2964" t="str">
        <f t="shared" si="1570"/>
        <v>-19.4021477613945-0.444277082929898i</v>
      </c>
      <c r="AG2964" t="e">
        <f t="shared" si="1571"/>
        <v>#DIV/0!</v>
      </c>
      <c r="AH2964" t="e">
        <f t="shared" si="1572"/>
        <v>#DIV/0!</v>
      </c>
      <c r="AI2964" t="e">
        <f t="shared" si="1573"/>
        <v>#DIV/0!</v>
      </c>
      <c r="AJ2964" t="e">
        <f t="shared" si="1574"/>
        <v>#DIV/0!</v>
      </c>
      <c r="AK2964"/>
      <c r="AL2964"/>
      <c r="AM2964"/>
      <c r="AN2964"/>
    </row>
    <row r="2965" spans="1:40" x14ac:dyDescent="0.25">
      <c r="A2965"/>
      <c r="B2965">
        <f t="shared" si="1540"/>
        <v>1031000</v>
      </c>
      <c r="C2965" s="186" t="str">
        <f t="shared" si="1543"/>
        <v>-9.25345577974454E-08+0.00305712124865523i</v>
      </c>
      <c r="D2965" s="158" t="str">
        <f t="shared" si="1544"/>
        <v>-7.6666673760983+0.0234379295730234i</v>
      </c>
      <c r="E2965" t="str">
        <f t="shared" si="1545"/>
        <v>7.99673337808279-0.161623960225313i</v>
      </c>
      <c r="F2965" t="str">
        <f t="shared" si="1546"/>
        <v>0.999200965368075+0.0000161365777174103i</v>
      </c>
      <c r="G2965">
        <f t="shared" si="1541"/>
        <v>1</v>
      </c>
      <c r="H2965" t="str">
        <f t="shared" si="1547"/>
        <v>11.7355192366992+0.467285759920001i</v>
      </c>
      <c r="I2965" t="str">
        <f t="shared" si="1548"/>
        <v>4048.72753231385i</v>
      </c>
      <c r="J2965" t="str">
        <f t="shared" si="1542"/>
        <v>-22187.4746524081+885.732024789235i</v>
      </c>
      <c r="K2965" t="str">
        <f t="shared" si="1549"/>
        <v>0.0072730001043266-0.182187728280579i</v>
      </c>
      <c r="L2965" t="str">
        <f t="shared" si="1550"/>
        <v>0.000940298614399891-0.0199685440039005i</v>
      </c>
      <c r="M2965" t="str">
        <f t="shared" si="1551"/>
        <v>0.00821329871872649-0.202156272284479i</v>
      </c>
      <c r="N2965" t="str">
        <f t="shared" si="1552"/>
        <v>-7.59631246502534i</v>
      </c>
      <c r="O2965" t="str">
        <f t="shared" si="1553"/>
        <v>0.254827363833553-0.966986563837183i</v>
      </c>
      <c r="P2965" t="str">
        <f t="shared" si="1554"/>
        <v>0.745172636166447+0.966986563837183i</v>
      </c>
      <c r="Q2965" t="str">
        <f t="shared" si="1555"/>
        <v>-0.745172636166447+6.62932590118816i</v>
      </c>
      <c r="R2965" t="str">
        <f t="shared" si="1556"/>
        <v>0.131567640209792-0.127194416751279i</v>
      </c>
      <c r="S2965" t="str">
        <f t="shared" si="1557"/>
        <v>0.800944945170066i</v>
      </c>
      <c r="T2965" t="str">
        <f t="shared" si="1558"/>
        <v>0.101875725150792+0.105378436373987i</v>
      </c>
      <c r="U2965" t="e">
        <f t="shared" si="1559"/>
        <v>#DIV/0!</v>
      </c>
      <c r="V2965" t="str">
        <f t="shared" si="1560"/>
        <v>1.33333333333333E-06-0.000102912992623275i</v>
      </c>
      <c r="W2965" t="e">
        <f t="shared" si="1561"/>
        <v>#DIV/0!</v>
      </c>
      <c r="X2965" t="e">
        <f t="shared" si="1562"/>
        <v>#DIV/0!</v>
      </c>
      <c r="Y2965" t="str">
        <f t="shared" si="1563"/>
        <v>0.00083+1.03647424827234i</v>
      </c>
      <c r="Z2965" t="e">
        <f t="shared" si="1564"/>
        <v>#DIV/0!</v>
      </c>
      <c r="AA2965" t="e">
        <f t="shared" si="1565"/>
        <v>#DIV/0!</v>
      </c>
      <c r="AB2965" t="str">
        <f t="shared" si="1566"/>
        <v>0.628189867941279+0.649788415558765i</v>
      </c>
      <c r="AC2965" t="str">
        <f t="shared" si="1567"/>
        <v>1.13651831490048-0.121655615628936i</v>
      </c>
      <c r="AD2965" t="str">
        <f t="shared" si="1568"/>
        <v>0.485963666733062+0.62375468596874i</v>
      </c>
      <c r="AE2965" t="e">
        <f t="shared" si="1569"/>
        <v>#DIV/0!</v>
      </c>
      <c r="AF2965" t="str">
        <f t="shared" si="1570"/>
        <v>-19.4021866127975-0.443847830346978i</v>
      </c>
      <c r="AG2965" t="e">
        <f t="shared" si="1571"/>
        <v>#DIV/0!</v>
      </c>
      <c r="AH2965" t="e">
        <f t="shared" si="1572"/>
        <v>#DIV/0!</v>
      </c>
      <c r="AI2965" t="e">
        <f t="shared" si="1573"/>
        <v>#DIV/0!</v>
      </c>
      <c r="AJ2965" t="e">
        <f t="shared" si="1574"/>
        <v>#DIV/0!</v>
      </c>
      <c r="AK2965"/>
      <c r="AL2965"/>
      <c r="AM2965"/>
      <c r="AN2965"/>
    </row>
    <row r="2966" spans="1:40" x14ac:dyDescent="0.25">
      <c r="A2966"/>
      <c r="B2966">
        <f t="shared" si="1540"/>
        <v>1032000</v>
      </c>
      <c r="C2966" s="186" t="str">
        <f t="shared" si="1543"/>
        <v>-9.2355314144193E-08+0.00305415892186932i</v>
      </c>
      <c r="D2966" s="158" t="str">
        <f t="shared" si="1544"/>
        <v>-7.66666737472405+0.0234152184009981i</v>
      </c>
      <c r="E2966" t="str">
        <f t="shared" si="1545"/>
        <v>7.99672704080048-0.161780596284616i</v>
      </c>
      <c r="F2966" t="str">
        <f t="shared" si="1546"/>
        <v>0.999200966000288+0.0000161522163222658i</v>
      </c>
      <c r="G2966">
        <f t="shared" si="1541"/>
        <v>1</v>
      </c>
      <c r="H2966" t="str">
        <f t="shared" si="1547"/>
        <v>11.7355579768667+0.466834623225666i</v>
      </c>
      <c r="I2966" t="str">
        <f t="shared" si="1548"/>
        <v>4052.65452313083i</v>
      </c>
      <c r="J2966" t="str">
        <f t="shared" si="1542"/>
        <v>-22230.5381544632+886.591124716286i</v>
      </c>
      <c r="K2966" t="str">
        <f t="shared" si="1549"/>
        <v>0.00725893307866158-0.182011734910521i</v>
      </c>
      <c r="L2966" t="str">
        <f t="shared" si="1550"/>
        <v>0.000938481235155162-0.019949280135188i</v>
      </c>
      <c r="M2966" t="str">
        <f t="shared" si="1551"/>
        <v>0.00819741431381674-0.201961015045709i</v>
      </c>
      <c r="N2966" t="str">
        <f t="shared" si="1552"/>
        <v>-7.6036803723629i</v>
      </c>
      <c r="O2966" t="str">
        <f t="shared" si="1553"/>
        <v>0.247695844140741-0.968837844427748i</v>
      </c>
      <c r="P2966" t="str">
        <f t="shared" si="1554"/>
        <v>0.752304155859259+0.968837844427748i</v>
      </c>
      <c r="Q2966" t="str">
        <f t="shared" si="1555"/>
        <v>-0.752304155859259+6.63484252793515i</v>
      </c>
      <c r="R2966" t="str">
        <f t="shared" si="1556"/>
        <v>0.13147581690152-0.128294523302601i</v>
      </c>
      <c r="S2966" t="str">
        <f t="shared" si="1557"/>
        <v>0.801721807386527i</v>
      </c>
      <c r="T2966" t="str">
        <f t="shared" si="1558"/>
        <v>0.102856517099954+0.105407029553907i</v>
      </c>
      <c r="U2966" t="e">
        <f t="shared" si="1559"/>
        <v>#DIV/0!</v>
      </c>
      <c r="V2966" t="str">
        <f t="shared" si="1560"/>
        <v>1.33333333333333E-06-0.000102813270731199i</v>
      </c>
      <c r="W2966" t="e">
        <f t="shared" si="1561"/>
        <v>#DIV/0!</v>
      </c>
      <c r="X2966" t="e">
        <f t="shared" si="1562"/>
        <v>#DIV/0!</v>
      </c>
      <c r="Y2966" t="str">
        <f t="shared" si="1563"/>
        <v>0.00083+1.03747955792149i</v>
      </c>
      <c r="Z2966" t="e">
        <f t="shared" si="1564"/>
        <v>#DIV/0!</v>
      </c>
      <c r="AA2966" t="e">
        <f t="shared" si="1565"/>
        <v>#DIV/0!</v>
      </c>
      <c r="AB2966" t="str">
        <f t="shared" si="1566"/>
        <v>0.634237663567862+0.649964727883329i</v>
      </c>
      <c r="AC2966" t="str">
        <f t="shared" si="1567"/>
        <v>1.13646664508892-0.122763252150558i</v>
      </c>
      <c r="AD2966" t="str">
        <f t="shared" si="1568"/>
        <v>0.490574618890508+0.624909905266319i</v>
      </c>
      <c r="AE2966" t="e">
        <f t="shared" si="1569"/>
        <v>#DIV/0!</v>
      </c>
      <c r="AF2966" t="str">
        <f t="shared" si="1570"/>
        <v>-19.4022253515908-0.443419404824668i</v>
      </c>
      <c r="AG2966" t="e">
        <f t="shared" si="1571"/>
        <v>#DIV/0!</v>
      </c>
      <c r="AH2966" t="e">
        <f t="shared" si="1572"/>
        <v>#DIV/0!</v>
      </c>
      <c r="AI2966" t="e">
        <f t="shared" si="1573"/>
        <v>#DIV/0!</v>
      </c>
      <c r="AJ2966" t="e">
        <f t="shared" si="1574"/>
        <v>#DIV/0!</v>
      </c>
      <c r="AK2966"/>
      <c r="AL2966"/>
      <c r="AM2966"/>
      <c r="AN2966"/>
    </row>
    <row r="2967" spans="1:40" x14ac:dyDescent="0.25">
      <c r="A2967"/>
      <c r="B2967">
        <f t="shared" si="1540"/>
        <v>1033000</v>
      </c>
      <c r="C2967" s="186" t="str">
        <f t="shared" si="1543"/>
        <v>-9.21765907916576E-08+0.00305120233046924i</v>
      </c>
      <c r="D2967" s="158" t="str">
        <f t="shared" si="1544"/>
        <v>-7.66666737335386+0.0233925512002642i</v>
      </c>
      <c r="E2967" t="str">
        <f t="shared" si="1545"/>
        <v>7.99672069738448-0.161937231971243i</v>
      </c>
      <c r="F2967" t="str">
        <f t="shared" si="1546"/>
        <v>0.999200966633109+0.0000161678548899725i</v>
      </c>
      <c r="G2967">
        <f t="shared" si="1541"/>
        <v>1</v>
      </c>
      <c r="H2967" t="str">
        <f t="shared" si="1547"/>
        <v>11.7355966048553+0.466384355179919i</v>
      </c>
      <c r="I2967" t="str">
        <f t="shared" si="1548"/>
        <v>4056.58151394782i</v>
      </c>
      <c r="J2967" t="str">
        <f t="shared" si="1542"/>
        <v>-22273.6434049447+887.450224643337i</v>
      </c>
      <c r="K2967" t="str">
        <f t="shared" si="1549"/>
        <v>0.00724490680469969-0.181836080705025i</v>
      </c>
      <c r="L2967" t="str">
        <f t="shared" si="1550"/>
        <v>0.00093666911581055-0.0199300533162099i</v>
      </c>
      <c r="M2967" t="str">
        <f t="shared" si="1551"/>
        <v>0.00818157592051024-0.201766134021235i</v>
      </c>
      <c r="N2967" t="str">
        <f t="shared" si="1552"/>
        <v>-7.61104827970046i</v>
      </c>
      <c r="O2967" t="str">
        <f t="shared" si="1553"/>
        <v>0.240550878077665-0.970636530868308i</v>
      </c>
      <c r="P2967" t="str">
        <f t="shared" si="1554"/>
        <v>0.759449121922335+0.970636530868308i</v>
      </c>
      <c r="Q2967" t="str">
        <f t="shared" si="1555"/>
        <v>-0.759449121922335+6.64041174883215i</v>
      </c>
      <c r="R2967" t="str">
        <f t="shared" si="1556"/>
        <v>0.131372793589887-0.129392589971513i</v>
      </c>
      <c r="S2967" t="str">
        <f t="shared" si="1557"/>
        <v>0.802498669602986i</v>
      </c>
      <c r="T2967" t="str">
        <f t="shared" si="1558"/>
        <v>0.103837381308624+0.105426492077912i</v>
      </c>
      <c r="U2967" t="e">
        <f t="shared" si="1559"/>
        <v>#DIV/0!</v>
      </c>
      <c r="V2967" t="str">
        <f t="shared" si="1560"/>
        <v>1.33333333333333E-06-0.000102713741911517i</v>
      </c>
      <c r="W2967" t="e">
        <f t="shared" si="1561"/>
        <v>#DIV/0!</v>
      </c>
      <c r="X2967" t="e">
        <f t="shared" si="1562"/>
        <v>#DIV/0!</v>
      </c>
      <c r="Y2967" t="str">
        <f t="shared" si="1563"/>
        <v>0.00083+1.03848486757064i</v>
      </c>
      <c r="Z2967" t="e">
        <f t="shared" si="1564"/>
        <v>#DIV/0!</v>
      </c>
      <c r="AA2967" t="e">
        <f t="shared" si="1565"/>
        <v>#DIV/0!</v>
      </c>
      <c r="AB2967" t="str">
        <f t="shared" si="1566"/>
        <v>0.640285904763698+0.650084738419366i</v>
      </c>
      <c r="AC2967" t="str">
        <f t="shared" si="1567"/>
        <v>1.13640363219774-0.123869294030317i</v>
      </c>
      <c r="AD2967" t="str">
        <f t="shared" si="1568"/>
        <v>0.495193659337172+0.626031110120527i</v>
      </c>
      <c r="AE2967" t="e">
        <f t="shared" si="1569"/>
        <v>#DIV/0!</v>
      </c>
      <c r="AF2967" t="str">
        <f t="shared" si="1570"/>
        <v>-19.4022639782092-0.442991803979655i</v>
      </c>
      <c r="AG2967" t="e">
        <f t="shared" si="1571"/>
        <v>#DIV/0!</v>
      </c>
      <c r="AH2967" t="e">
        <f t="shared" si="1572"/>
        <v>#DIV/0!</v>
      </c>
      <c r="AI2967" t="e">
        <f t="shared" si="1573"/>
        <v>#DIV/0!</v>
      </c>
      <c r="AJ2967" t="e">
        <f t="shared" si="1574"/>
        <v>#DIV/0!</v>
      </c>
      <c r="AK2967"/>
      <c r="AL2967"/>
      <c r="AM2967"/>
      <c r="AN2967"/>
    </row>
    <row r="2968" spans="1:40" x14ac:dyDescent="0.25">
      <c r="A2968"/>
      <c r="B2968">
        <f t="shared" si="1540"/>
        <v>1034000</v>
      </c>
      <c r="C2968" s="186" t="str">
        <f t="shared" si="1543"/>
        <v>-9.19983857280439E-08+0.00304825145781458i</v>
      </c>
      <c r="D2968" s="158" t="str">
        <f t="shared" si="1544"/>
        <v>-7.66666737198766+0.0233699278432451i</v>
      </c>
      <c r="E2968" t="str">
        <f t="shared" si="1545"/>
        <v>7.99671434783481-0.162093867284833i</v>
      </c>
      <c r="F2968" t="str">
        <f t="shared" si="1546"/>
        <v>0.999200967266548+0.0000161834934204947i</v>
      </c>
      <c r="G2968">
        <f t="shared" si="1541"/>
        <v>1</v>
      </c>
      <c r="H2968" t="str">
        <f t="shared" si="1547"/>
        <v>11.7356351210973+0.465934953280988i</v>
      </c>
      <c r="I2968" t="str">
        <f t="shared" si="1548"/>
        <v>4060.50850476481i</v>
      </c>
      <c r="J2968" t="str">
        <f t="shared" si="1542"/>
        <v>-22316.7904038531+888.309324570388i</v>
      </c>
      <c r="K2968" t="str">
        <f t="shared" si="1549"/>
        <v>0.00723092112526241-0.181660764686128i</v>
      </c>
      <c r="L2968" t="str">
        <f t="shared" si="1550"/>
        <v>0.000934862236102788-0.0199108634404235i</v>
      </c>
      <c r="M2968" t="str">
        <f t="shared" si="1551"/>
        <v>0.0081657833613652-0.201571628126551i</v>
      </c>
      <c r="N2968" t="str">
        <f t="shared" si="1552"/>
        <v>-7.61841618703803i</v>
      </c>
      <c r="O2968" t="str">
        <f t="shared" si="1553"/>
        <v>0.233392853514606-0.97238252551571i</v>
      </c>
      <c r="P2968" t="str">
        <f t="shared" si="1554"/>
        <v>0.766607146485394+0.97238252551571i</v>
      </c>
      <c r="Q2968" t="str">
        <f t="shared" si="1555"/>
        <v>-0.766607146485394+6.64603366152232i</v>
      </c>
      <c r="R2968" t="str">
        <f t="shared" si="1556"/>
        <v>0.131258605804187-0.130488495228889i</v>
      </c>
      <c r="S2968" t="str">
        <f t="shared" si="1557"/>
        <v>0.803275531819446i</v>
      </c>
      <c r="T2968" t="str">
        <f t="shared" si="1558"/>
        <v>0.104818215401305+0.105436826383237i</v>
      </c>
      <c r="U2968" t="e">
        <f t="shared" si="1559"/>
        <v>#DIV/0!</v>
      </c>
      <c r="V2968" t="str">
        <f t="shared" si="1560"/>
        <v>1.33333333333333E-06-0.000102614405604059i</v>
      </c>
      <c r="W2968" t="e">
        <f t="shared" si="1561"/>
        <v>#DIV/0!</v>
      </c>
      <c r="X2968" t="e">
        <f t="shared" si="1562"/>
        <v>#DIV/0!</v>
      </c>
      <c r="Y2968" t="str">
        <f t="shared" si="1563"/>
        <v>0.00083+1.03949017721979i</v>
      </c>
      <c r="Z2968" t="e">
        <f t="shared" si="1564"/>
        <v>#DIV/0!</v>
      </c>
      <c r="AA2968" t="e">
        <f t="shared" si="1565"/>
        <v>#DIV/0!</v>
      </c>
      <c r="AB2968" t="str">
        <f t="shared" si="1566"/>
        <v>0.646333960257208+0.650148462195444i</v>
      </c>
      <c r="AC2968" t="str">
        <f t="shared" si="1567"/>
        <v>1.13632930714726-0.124973617187514i</v>
      </c>
      <c r="AD2968" t="str">
        <f t="shared" si="1568"/>
        <v>0.499820537060145+0.627118246598305i</v>
      </c>
      <c r="AE2968" t="e">
        <f t="shared" si="1569"/>
        <v>#DIV/0!</v>
      </c>
      <c r="AF2968" t="str">
        <f t="shared" si="1570"/>
        <v>-19.402302493085-0.442565025437743i</v>
      </c>
      <c r="AG2968" t="e">
        <f t="shared" si="1571"/>
        <v>#DIV/0!</v>
      </c>
      <c r="AH2968" t="e">
        <f t="shared" si="1572"/>
        <v>#DIV/0!</v>
      </c>
      <c r="AI2968" t="e">
        <f t="shared" si="1573"/>
        <v>#DIV/0!</v>
      </c>
      <c r="AJ2968" t="e">
        <f t="shared" si="1574"/>
        <v>#DIV/0!</v>
      </c>
      <c r="AK2968"/>
      <c r="AL2968"/>
      <c r="AM2968"/>
      <c r="AN2968"/>
    </row>
    <row r="2969" spans="1:40" x14ac:dyDescent="0.25">
      <c r="A2969"/>
      <c r="B2969">
        <f t="shared" ref="B2969:B3032" si="1575">B2968+1000</f>
        <v>1035000</v>
      </c>
      <c r="C2969" s="186" t="str">
        <f t="shared" si="1543"/>
        <v>-9.18206969512713E-08+0.0030453062873293i</v>
      </c>
      <c r="D2969" s="158" t="str">
        <f t="shared" si="1544"/>
        <v>-7.66666737062537+0.023347348202858i</v>
      </c>
      <c r="E2969" t="str">
        <f t="shared" si="1545"/>
        <v>7.99670799215151-0.162250502225027i</v>
      </c>
      <c r="F2969" t="str">
        <f t="shared" si="1546"/>
        <v>0.999200967900586+0.0000161991319137961i</v>
      </c>
      <c r="G2969">
        <f t="shared" si="1541"/>
        <v>1</v>
      </c>
      <c r="H2969" t="str">
        <f t="shared" si="1547"/>
        <v>11.735673526023+0.465486415036684i</v>
      </c>
      <c r="I2969" t="str">
        <f t="shared" si="1548"/>
        <v>4064.4354955818i</v>
      </c>
      <c r="J2969" t="str">
        <f t="shared" si="1542"/>
        <v>-22359.9791511879+889.168424497438i</v>
      </c>
      <c r="K2969" t="str">
        <f t="shared" si="1549"/>
        <v>0.00721697588392858-0.181485785879629i</v>
      </c>
      <c r="L2969" t="str">
        <f t="shared" si="1550"/>
        <v>0.000933060575866017-0.019891710401693i</v>
      </c>
      <c r="M2969" t="str">
        <f t="shared" si="1551"/>
        <v>0.0081500364597946-0.201377496281322i</v>
      </c>
      <c r="N2969" t="str">
        <f t="shared" si="1552"/>
        <v>-7.62578409437559i</v>
      </c>
      <c r="O2969" t="str">
        <f t="shared" si="1553"/>
        <v>0.226222159030765-0.974075733587209i</v>
      </c>
      <c r="P2969" t="str">
        <f t="shared" si="1554"/>
        <v>0.773777840969235+0.974075733587209i</v>
      </c>
      <c r="Q2969" t="str">
        <f t="shared" si="1555"/>
        <v>-0.773777840969235+6.65170836078838i</v>
      </c>
      <c r="R2969" t="str">
        <f t="shared" si="1556"/>
        <v>0.131133290723243-0.131582118167388i</v>
      </c>
      <c r="S2969" t="str">
        <f t="shared" si="1557"/>
        <v>0.804052394035907i</v>
      </c>
      <c r="T2969" t="str">
        <f t="shared" si="1558"/>
        <v>0.105798917124804+0.10543803634383i</v>
      </c>
      <c r="U2969" t="e">
        <f t="shared" si="1559"/>
        <v>#DIV/0!</v>
      </c>
      <c r="V2969" t="str">
        <f t="shared" si="1560"/>
        <v>1.33333333333333E-06-0.000102515261250818i</v>
      </c>
      <c r="W2969" t="e">
        <f t="shared" si="1561"/>
        <v>#DIV/0!</v>
      </c>
      <c r="X2969" t="e">
        <f t="shared" si="1562"/>
        <v>#DIV/0!</v>
      </c>
      <c r="Y2969" t="str">
        <f t="shared" si="1563"/>
        <v>0.00083+1.04049548686894i</v>
      </c>
      <c r="Z2969" t="e">
        <f t="shared" si="1564"/>
        <v>#DIV/0!</v>
      </c>
      <c r="AA2969" t="e">
        <f t="shared" si="1565"/>
        <v>#DIV/0!</v>
      </c>
      <c r="AB2969" t="str">
        <f t="shared" si="1566"/>
        <v>0.652381199530968+0.650155923099247i</v>
      </c>
      <c r="AC2969" t="str">
        <f t="shared" si="1567"/>
        <v>1.13624370254806-0.126076098104742i</v>
      </c>
      <c r="AD2969" t="str">
        <f t="shared" si="1568"/>
        <v>0.504455000731221+0.628171262608757i</v>
      </c>
      <c r="AE2969" t="e">
        <f t="shared" si="1569"/>
        <v>#DIV/0!</v>
      </c>
      <c r="AF2969" t="str">
        <f t="shared" si="1570"/>
        <v>-19.4023408966484-0.442139066833826i</v>
      </c>
      <c r="AG2969" t="e">
        <f t="shared" si="1571"/>
        <v>#DIV/0!</v>
      </c>
      <c r="AH2969" t="e">
        <f t="shared" si="1572"/>
        <v>#DIV/0!</v>
      </c>
      <c r="AI2969" t="e">
        <f t="shared" si="1573"/>
        <v>#DIV/0!</v>
      </c>
      <c r="AJ2969" t="e">
        <f t="shared" si="1574"/>
        <v>#DIV/0!</v>
      </c>
      <c r="AK2969"/>
      <c r="AL2969"/>
      <c r="AM2969"/>
      <c r="AN2969"/>
    </row>
    <row r="2970" spans="1:40" x14ac:dyDescent="0.25">
      <c r="A2970"/>
      <c r="B2970">
        <f t="shared" si="1575"/>
        <v>1036000</v>
      </c>
      <c r="C2970" s="186" t="str">
        <f t="shared" si="1543"/>
        <v>-9.16435224689166E-08+0.00304236680250131i</v>
      </c>
      <c r="D2970" s="158" t="str">
        <f t="shared" si="1544"/>
        <v>-7.66666736926699+0.0233248121525101i</v>
      </c>
      <c r="E2970" t="str">
        <f t="shared" si="1545"/>
        <v>7.99670163033459-0.162407136791464i</v>
      </c>
      <c r="F2970" t="str">
        <f t="shared" si="1546"/>
        <v>0.999200968535252+0.0000162147703698417i</v>
      </c>
      <c r="G2970">
        <f t="shared" si="1541"/>
        <v>1</v>
      </c>
      <c r="H2970" t="str">
        <f t="shared" si="1547"/>
        <v>11.7357118200606+0.465038737964348i</v>
      </c>
      <c r="I2970" t="str">
        <f t="shared" si="1548"/>
        <v>4068.36248639878i</v>
      </c>
      <c r="J2970" t="str">
        <f t="shared" si="1542"/>
        <v>-22403.2096469494+890.027524424489i</v>
      </c>
      <c r="K2970" t="str">
        <f t="shared" si="1549"/>
        <v>0.00720307092502882-0.181311143315049i</v>
      </c>
      <c r="L2970" t="str">
        <f t="shared" si="1550"/>
        <v>0.000931264115031207-0.0198725940942877i</v>
      </c>
      <c r="M2970" t="str">
        <f t="shared" si="1551"/>
        <v>0.00813433504006003-0.201183737409337i</v>
      </c>
      <c r="N2970" t="str">
        <f t="shared" si="1552"/>
        <v>-7.63315200171315i</v>
      </c>
      <c r="O2970" t="str">
        <f t="shared" si="1553"/>
        <v>0.219039183893114-0.975716063165631i</v>
      </c>
      <c r="P2970" t="str">
        <f t="shared" si="1554"/>
        <v>0.780960816106886+0.975716063165631i</v>
      </c>
      <c r="Q2970" t="str">
        <f t="shared" si="1555"/>
        <v>-0.780960816106886+6.65743593854752i</v>
      </c>
      <c r="R2970" t="str">
        <f t="shared" si="1556"/>
        <v>0.130996887162292-0.132673338529385i</v>
      </c>
      <c r="S2970" t="str">
        <f t="shared" si="1557"/>
        <v>0.804829256252366i</v>
      </c>
      <c r="T2970" t="str">
        <f t="shared" si="1558"/>
        <v>0.106779384373123+0.105430127266203i</v>
      </c>
      <c r="U2970" t="e">
        <f t="shared" si="1559"/>
        <v>#DIV/0!</v>
      </c>
      <c r="V2970" t="str">
        <f t="shared" si="1560"/>
        <v>1.33333333333333E-06-0.000102416308295943i</v>
      </c>
      <c r="W2970" t="e">
        <f t="shared" si="1561"/>
        <v>#DIV/0!</v>
      </c>
      <c r="X2970" t="e">
        <f t="shared" si="1562"/>
        <v>#DIV/0!</v>
      </c>
      <c r="Y2970" t="str">
        <f t="shared" si="1563"/>
        <v>0.00083+1.04150079651809i</v>
      </c>
      <c r="Z2970" t="e">
        <f t="shared" si="1564"/>
        <v>#DIV/0!</v>
      </c>
      <c r="AA2970" t="e">
        <f t="shared" si="1565"/>
        <v>#DIV/0!</v>
      </c>
      <c r="AB2970" t="str">
        <f t="shared" si="1566"/>
        <v>0.658426992975193+0.650107153851983i</v>
      </c>
      <c r="AC2970" t="str">
        <f t="shared" si="1567"/>
        <v>1.13614685268877-0.127176613856569i</v>
      </c>
      <c r="AD2970" t="str">
        <f t="shared" si="1568"/>
        <v>0.509096798720187+0.629190107904351i</v>
      </c>
      <c r="AE2970" t="e">
        <f t="shared" si="1569"/>
        <v>#DIV/0!</v>
      </c>
      <c r="AF2970" t="str">
        <f t="shared" si="1570"/>
        <v>-19.4023791893276-0.441713925811838i</v>
      </c>
      <c r="AG2970" t="e">
        <f t="shared" si="1571"/>
        <v>#DIV/0!</v>
      </c>
      <c r="AH2970" t="e">
        <f t="shared" si="1572"/>
        <v>#DIV/0!</v>
      </c>
      <c r="AI2970" t="e">
        <f t="shared" si="1573"/>
        <v>#DIV/0!</v>
      </c>
      <c r="AJ2970" t="e">
        <f t="shared" si="1574"/>
        <v>#DIV/0!</v>
      </c>
      <c r="AK2970"/>
      <c r="AL2970"/>
      <c r="AM2970"/>
      <c r="AN2970"/>
    </row>
    <row r="2971" spans="1:40" x14ac:dyDescent="0.25">
      <c r="A2971"/>
      <c r="B2971">
        <f t="shared" si="1575"/>
        <v>1037000</v>
      </c>
      <c r="C2971" s="186" t="str">
        <f t="shared" si="1543"/>
        <v>-9.14668602981582E-08+0.00303943298688222i</v>
      </c>
      <c r="D2971" s="158" t="str">
        <f t="shared" si="1544"/>
        <v>-7.6666673679126+0.023302319566097i</v>
      </c>
      <c r="E2971" t="str">
        <f t="shared" si="1545"/>
        <v>7.9966952623841-0.162563770983784i</v>
      </c>
      <c r="F2971" t="str">
        <f t="shared" si="1546"/>
        <v>0.999200969170517+0.0000162304087885944i</v>
      </c>
      <c r="G2971">
        <f t="shared" si="1541"/>
        <v>1</v>
      </c>
      <c r="H2971" t="str">
        <f t="shared" si="1547"/>
        <v>11.7357500036367+0.464591919590827i</v>
      </c>
      <c r="I2971" t="str">
        <f t="shared" si="1548"/>
        <v>4072.28947721577i</v>
      </c>
      <c r="J2971" t="str">
        <f t="shared" si="1542"/>
        <v>-22446.4818911376+890.88662435154i</v>
      </c>
      <c r="K2971" t="str">
        <f t="shared" si="1549"/>
        <v>0.00718920609364198-0.181136836025629i</v>
      </c>
      <c r="L2971" t="str">
        <f t="shared" si="1550"/>
        <v>0.000929472833625645-0.0198535144128804i</v>
      </c>
      <c r="M2971" t="str">
        <f t="shared" si="1551"/>
        <v>0.00811867892726762-0.200990350438509i</v>
      </c>
      <c r="N2971" t="str">
        <f t="shared" si="1552"/>
        <v>-7.64051990905071i</v>
      </c>
      <c r="O2971" t="str">
        <f t="shared" si="1553"/>
        <v>0.211844318035296-0.977303425204353i</v>
      </c>
      <c r="P2971" t="str">
        <f t="shared" si="1554"/>
        <v>0.788155681964704+0.977303425204353i</v>
      </c>
      <c r="Q2971" t="str">
        <f t="shared" si="1555"/>
        <v>-0.788155681964704+6.66321648384636i</v>
      </c>
      <c r="R2971" t="str">
        <f t="shared" si="1556"/>
        <v>0.130849435559316-0.133762036734571i</v>
      </c>
      <c r="S2971" t="str">
        <f t="shared" si="1557"/>
        <v>0.805606118468825i</v>
      </c>
      <c r="T2971" t="str">
        <f t="shared" si="1558"/>
        <v>0.107759515212222+0.105413105884777i</v>
      </c>
      <c r="U2971" t="e">
        <f t="shared" si="1559"/>
        <v>#DIV/0!</v>
      </c>
      <c r="V2971" t="str">
        <f t="shared" si="1560"/>
        <v>1.33333333333333E-06-0.000102317546185725i</v>
      </c>
      <c r="W2971" t="e">
        <f t="shared" si="1561"/>
        <v>#DIV/0!</v>
      </c>
      <c r="X2971" t="e">
        <f t="shared" si="1562"/>
        <v>#DIV/0!</v>
      </c>
      <c r="Y2971" t="str">
        <f t="shared" si="1563"/>
        <v>0.00083+1.04250610616724i</v>
      </c>
      <c r="Z2971" t="e">
        <f t="shared" si="1564"/>
        <v>#DIV/0!</v>
      </c>
      <c r="AA2971" t="e">
        <f t="shared" si="1565"/>
        <v>#DIV/0!</v>
      </c>
      <c r="AB2971" t="str">
        <f t="shared" si="1566"/>
        <v>0.664470712040431+0.65000219597969i</v>
      </c>
      <c r="AC2971" t="str">
        <f t="shared" si="1567"/>
        <v>1.13603879352339-0.128275042137954i</v>
      </c>
      <c r="AD2971" t="str">
        <f t="shared" si="1568"/>
        <v>0.513745679108069+0.630174734082027i</v>
      </c>
      <c r="AE2971" t="e">
        <f t="shared" si="1569"/>
        <v>#DIV/0!</v>
      </c>
      <c r="AF2971" t="str">
        <f t="shared" si="1570"/>
        <v>-19.4024173715493-0.44128960002473i</v>
      </c>
      <c r="AG2971" t="e">
        <f t="shared" si="1571"/>
        <v>#DIV/0!</v>
      </c>
      <c r="AH2971" t="e">
        <f t="shared" si="1572"/>
        <v>#DIV/0!</v>
      </c>
      <c r="AI2971" t="e">
        <f t="shared" si="1573"/>
        <v>#DIV/0!</v>
      </c>
      <c r="AJ2971" t="e">
        <f t="shared" si="1574"/>
        <v>#DIV/0!</v>
      </c>
      <c r="AK2971"/>
      <c r="AL2971"/>
      <c r="AM2971"/>
      <c r="AN2971"/>
    </row>
    <row r="2972" spans="1:40" x14ac:dyDescent="0.25">
      <c r="A2972"/>
      <c r="B2972">
        <f t="shared" si="1575"/>
        <v>1038000</v>
      </c>
      <c r="C2972" s="186" t="str">
        <f t="shared" si="1543"/>
        <v>-9.12907084657224E-08+0.00303650482408706i</v>
      </c>
      <c r="D2972" s="158" t="str">
        <f t="shared" si="1544"/>
        <v>-7.66666736656211+0.0232798703180008i</v>
      </c>
      <c r="E2972" t="str">
        <f t="shared" si="1545"/>
        <v>7.99668888830006-0.162720404801626i</v>
      </c>
      <c r="F2972" t="str">
        <f t="shared" si="1546"/>
        <v>0.999200969806401+0.0000162460471700192i</v>
      </c>
      <c r="G2972">
        <f t="shared" si="1541"/>
        <v>1</v>
      </c>
      <c r="H2972" t="str">
        <f t="shared" si="1547"/>
        <v>11.7357880771752+0.464145957452389i</v>
      </c>
      <c r="I2972" t="str">
        <f t="shared" si="1548"/>
        <v>4076.21646803276i</v>
      </c>
      <c r="J2972" t="str">
        <f t="shared" si="1542"/>
        <v>-22489.7958837523+891.74572427859i</v>
      </c>
      <c r="K2972" t="str">
        <f t="shared" si="1549"/>
        <v>0.00717538123559065-0.180962863048307i</v>
      </c>
      <c r="L2972" t="str">
        <f t="shared" si="1550"/>
        <v>0.000927686711772361-0.0198344712525455i</v>
      </c>
      <c r="M2972" t="str">
        <f t="shared" si="1551"/>
        <v>0.00810306794736301-0.200797334300853i</v>
      </c>
      <c r="N2972" t="str">
        <f t="shared" si="1552"/>
        <v>-7.64788781638827i</v>
      </c>
      <c r="O2972" t="str">
        <f t="shared" si="1553"/>
        <v>0.204637952036454-0.978837733532135i</v>
      </c>
      <c r="P2972" t="str">
        <f t="shared" si="1554"/>
        <v>0.795362047963546+0.978837733532135i</v>
      </c>
      <c r="Q2972" t="str">
        <f t="shared" si="1555"/>
        <v>-0.795362047963546+6.66905008285613i</v>
      </c>
      <c r="R2972" t="str">
        <f t="shared" si="1556"/>
        <v>0.130690977960815-0.134848093907202i</v>
      </c>
      <c r="S2972" t="str">
        <f t="shared" si="1557"/>
        <v>0.806382980685286i</v>
      </c>
      <c r="T2972" t="str">
        <f t="shared" si="1558"/>
        <v>0.108739207904619+0.105386980356717i</v>
      </c>
      <c r="U2972" t="e">
        <f t="shared" si="1559"/>
        <v>#DIV/0!</v>
      </c>
      <c r="V2972" t="str">
        <f t="shared" si="1560"/>
        <v>1.33333333333333E-06-0.00010221897436859i</v>
      </c>
      <c r="W2972" t="e">
        <f t="shared" si="1561"/>
        <v>#DIV/0!</v>
      </c>
      <c r="X2972" t="e">
        <f t="shared" si="1562"/>
        <v>#DIV/0!</v>
      </c>
      <c r="Y2972" t="str">
        <f t="shared" si="1563"/>
        <v>0.00083+1.04351141581639i</v>
      </c>
      <c r="Z2972" t="e">
        <f t="shared" si="1564"/>
        <v>#DIV/0!</v>
      </c>
      <c r="AA2972" t="e">
        <f t="shared" si="1565"/>
        <v>#DIV/0!</v>
      </c>
      <c r="AB2972" t="str">
        <f t="shared" si="1566"/>
        <v>0.670511729389254+0.649841099781379i</v>
      </c>
      <c r="AC2972" t="str">
        <f t="shared" si="1567"/>
        <v>1.13591956265798-0.129371261292299i</v>
      </c>
      <c r="AD2972" t="str">
        <f t="shared" si="1568"/>
        <v>0.518401389700315+0.631125094584225i</v>
      </c>
      <c r="AE2972" t="e">
        <f t="shared" si="1569"/>
        <v>#DIV/0!</v>
      </c>
      <c r="AF2972" t="str">
        <f t="shared" si="1570"/>
        <v>-19.4024554437373-0.440866087134388i</v>
      </c>
      <c r="AG2972" t="e">
        <f t="shared" si="1571"/>
        <v>#DIV/0!</v>
      </c>
      <c r="AH2972" t="e">
        <f t="shared" si="1572"/>
        <v>#DIV/0!</v>
      </c>
      <c r="AI2972" t="e">
        <f t="shared" si="1573"/>
        <v>#DIV/0!</v>
      </c>
      <c r="AJ2972" t="e">
        <f t="shared" si="1574"/>
        <v>#DIV/0!</v>
      </c>
      <c r="AK2972"/>
      <c r="AL2972"/>
      <c r="AM2972"/>
      <c r="AN2972"/>
    </row>
    <row r="2973" spans="1:40" x14ac:dyDescent="0.25">
      <c r="A2973"/>
      <c r="B2973">
        <f t="shared" si="1575"/>
        <v>1039000</v>
      </c>
      <c r="C2973" s="186" t="str">
        <f t="shared" si="1543"/>
        <v>-9.11150650078256E-08+0.00303358229779389i</v>
      </c>
      <c r="D2973" s="158" t="str">
        <f t="shared" si="1544"/>
        <v>-7.66666736521554+0.0232574642830865i</v>
      </c>
      <c r="E2973" t="str">
        <f t="shared" si="1545"/>
        <v>7.9966825080825-0.162877038244632i</v>
      </c>
      <c r="F2973" t="str">
        <f t="shared" si="1546"/>
        <v>0.999200970442893+0.0000162616855140798i</v>
      </c>
      <c r="G2973">
        <f t="shared" si="1541"/>
        <v>1</v>
      </c>
      <c r="H2973" t="str">
        <f t="shared" si="1547"/>
        <v>11.7358260410983+0.463700849094717i</v>
      </c>
      <c r="I2973" t="str">
        <f t="shared" si="1548"/>
        <v>4080.14345884974i</v>
      </c>
      <c r="J2973" t="str">
        <f t="shared" si="1542"/>
        <v>-22533.1516247936+892.604824205641i</v>
      </c>
      <c r="K2973" t="str">
        <f t="shared" si="1549"/>
        <v>0.00716159619743664-0.180789223423699i</v>
      </c>
      <c r="L2973" t="str">
        <f t="shared" si="1550"/>
        <v>0.000925905729689549-0.0198154645087565i</v>
      </c>
      <c r="M2973" t="str">
        <f t="shared" si="1551"/>
        <v>0.00808750192712619-0.200604687932456i</v>
      </c>
      <c r="N2973" t="str">
        <f t="shared" si="1552"/>
        <v>-7.65525572372583i</v>
      </c>
      <c r="O2973" t="str">
        <f t="shared" si="1553"/>
        <v>0.197420477100024-0.980318904857801i</v>
      </c>
      <c r="P2973" t="str">
        <f t="shared" si="1554"/>
        <v>0.802579522899976+0.980318904857801i</v>
      </c>
      <c r="Q2973" t="str">
        <f t="shared" si="1555"/>
        <v>-0.802579522899976+6.67493681886803i</v>
      </c>
      <c r="R2973" t="str">
        <f t="shared" si="1556"/>
        <v>0.130521558007031-0.135931391903016i</v>
      </c>
      <c r="S2973" t="str">
        <f t="shared" si="1557"/>
        <v>0.807159842901745i</v>
      </c>
      <c r="T2973" t="str">
        <f t="shared" si="1558"/>
        <v>0.109718360933854+0.105351760256246i</v>
      </c>
      <c r="U2973" t="e">
        <f t="shared" si="1559"/>
        <v>#DIV/0!</v>
      </c>
      <c r="V2973" t="str">
        <f t="shared" si="1560"/>
        <v>1.33333333333333E-06-0.000102120592295088i</v>
      </c>
      <c r="W2973" t="e">
        <f t="shared" si="1561"/>
        <v>#DIV/0!</v>
      </c>
      <c r="X2973" t="e">
        <f t="shared" si="1562"/>
        <v>#DIV/0!</v>
      </c>
      <c r="Y2973" t="str">
        <f t="shared" si="1563"/>
        <v>0.00083+1.04451672546553i</v>
      </c>
      <c r="Z2973" t="e">
        <f t="shared" si="1564"/>
        <v>#DIV/0!</v>
      </c>
      <c r="AA2973" t="e">
        <f t="shared" si="1565"/>
        <v>#DIV/0!</v>
      </c>
      <c r="AB2973" t="str">
        <f t="shared" si="1566"/>
        <v>0.676549419047109+0.64962392429398i</v>
      </c>
      <c r="AC2973" t="str">
        <f t="shared" si="1567"/>
        <v>1.13578919933679-0.130465150339195i</v>
      </c>
      <c r="AD2973" t="str">
        <f t="shared" si="1568"/>
        <v>0.523063678040079+0.632041144699762i</v>
      </c>
      <c r="AE2973" t="e">
        <f t="shared" si="1569"/>
        <v>#DIV/0!</v>
      </c>
      <c r="AF2973" t="str">
        <f t="shared" si="1570"/>
        <v>-19.4024934063138-0.44044338481163i</v>
      </c>
      <c r="AG2973" t="e">
        <f t="shared" si="1571"/>
        <v>#DIV/0!</v>
      </c>
      <c r="AH2973" t="e">
        <f t="shared" si="1572"/>
        <v>#DIV/0!</v>
      </c>
      <c r="AI2973" t="e">
        <f t="shared" si="1573"/>
        <v>#DIV/0!</v>
      </c>
      <c r="AJ2973" t="e">
        <f t="shared" si="1574"/>
        <v>#DIV/0!</v>
      </c>
      <c r="AK2973"/>
      <c r="AL2973"/>
      <c r="AM2973"/>
      <c r="AN2973"/>
    </row>
    <row r="2974" spans="1:40" x14ac:dyDescent="0.25">
      <c r="A2974"/>
      <c r="B2974">
        <f t="shared" si="1575"/>
        <v>1040000</v>
      </c>
      <c r="C2974" s="186" t="str">
        <f t="shared" si="1543"/>
        <v>-9.09399279701214E-08+0.00303066539174357i</v>
      </c>
      <c r="D2974" s="158" t="str">
        <f t="shared" si="1544"/>
        <v>-7.6666673638728+0.0232351013367007i</v>
      </c>
      <c r="E2974" t="str">
        <f t="shared" si="1545"/>
        <v>7.99667612173146-0.16303367131244i</v>
      </c>
      <c r="F2974" t="str">
        <f t="shared" si="1546"/>
        <v>0.999200971080003+0.0000162773238207406i</v>
      </c>
      <c r="G2974">
        <f t="shared" si="1541"/>
        <v>1</v>
      </c>
      <c r="H2974" t="str">
        <f t="shared" si="1547"/>
        <v>11.735863895826+0.463256592072832i</v>
      </c>
      <c r="I2974" t="str">
        <f t="shared" si="1548"/>
        <v>4084.07044966673i</v>
      </c>
      <c r="J2974" t="str">
        <f t="shared" si="1542"/>
        <v>-22576.5491142616+893.463924132691i</v>
      </c>
      <c r="K2974" t="str">
        <f t="shared" si="1549"/>
        <v>0.00714785082647695-0.180615916196081i</v>
      </c>
      <c r="L2974" t="str">
        <f t="shared" si="1550"/>
        <v>0.000924129867690082-0.0197964940773847i</v>
      </c>
      <c r="M2974" t="str">
        <f t="shared" si="1551"/>
        <v>0.00807198069416703-0.200412410273466i</v>
      </c>
      <c r="N2974" t="str">
        <f t="shared" si="1552"/>
        <v>-7.66262363106339i</v>
      </c>
      <c r="O2974" t="str">
        <f t="shared" si="1553"/>
        <v>0.190192285032501-0.981746858774764i</v>
      </c>
      <c r="P2974" t="str">
        <f t="shared" si="1554"/>
        <v>0.809807714967499+0.981746858774764i</v>
      </c>
      <c r="Q2974" t="str">
        <f t="shared" si="1555"/>
        <v>-0.809807714967499+6.68087677228863i</v>
      </c>
      <c r="R2974" t="str">
        <f t="shared" si="1556"/>
        <v>0.130341220916648-0.137011813335769i</v>
      </c>
      <c r="S2974" t="str">
        <f t="shared" si="1557"/>
        <v>0.807936705118205i</v>
      </c>
      <c r="T2974" t="str">
        <f t="shared" si="1558"/>
        <v>0.110696873028772+0.105307456568481i</v>
      </c>
      <c r="U2974" t="e">
        <f t="shared" si="1559"/>
        <v>#DIV/0!</v>
      </c>
      <c r="V2974" t="str">
        <f t="shared" si="1560"/>
        <v>1.33333333333333E-06-0.000102022399417882i</v>
      </c>
      <c r="W2974" t="e">
        <f t="shared" si="1561"/>
        <v>#DIV/0!</v>
      </c>
      <c r="X2974" t="e">
        <f t="shared" si="1562"/>
        <v>#DIV/0!</v>
      </c>
      <c r="Y2974" t="str">
        <f t="shared" si="1563"/>
        <v>0.00083+1.04552203511468i</v>
      </c>
      <c r="Z2974" t="e">
        <f t="shared" si="1564"/>
        <v>#DIV/0!</v>
      </c>
      <c r="AA2974" t="e">
        <f t="shared" si="1565"/>
        <v>#DIV/0!</v>
      </c>
      <c r="AB2974" t="str">
        <f t="shared" si="1566"/>
        <v>0.682583156552051+0.649350737254328i</v>
      </c>
      <c r="AC2974" t="str">
        <f t="shared" si="1567"/>
        <v>1.13564774442784-0.131556589001807i</v>
      </c>
      <c r="AD2974" t="str">
        <f t="shared" si="1568"/>
        <v>0.527732291421415+0.632922841564723i</v>
      </c>
      <c r="AE2974" t="e">
        <f t="shared" si="1569"/>
        <v>#DIV/0!</v>
      </c>
      <c r="AF2974" t="str">
        <f t="shared" si="1570"/>
        <v>-19.4025312596988-0.440021490736131i</v>
      </c>
      <c r="AG2974" t="e">
        <f t="shared" si="1571"/>
        <v>#DIV/0!</v>
      </c>
      <c r="AH2974" t="e">
        <f t="shared" si="1572"/>
        <v>#DIV/0!</v>
      </c>
      <c r="AI2974" t="e">
        <f t="shared" si="1573"/>
        <v>#DIV/0!</v>
      </c>
      <c r="AJ2974" t="e">
        <f t="shared" si="1574"/>
        <v>#DIV/0!</v>
      </c>
      <c r="AK2974"/>
      <c r="AL2974"/>
      <c r="AM2974"/>
      <c r="AN2974"/>
    </row>
    <row r="2975" spans="1:40" x14ac:dyDescent="0.25">
      <c r="A2975"/>
      <c r="B2975">
        <f t="shared" si="1575"/>
        <v>1041000</v>
      </c>
      <c r="C2975" s="186" t="str">
        <f t="shared" si="1543"/>
        <v>-9.07652954076462E-08+0.00302775408973944i</v>
      </c>
      <c r="D2975" s="158" t="str">
        <f t="shared" si="1544"/>
        <v>-7.66666736253397+0.023212781354669i</v>
      </c>
      <c r="E2975" t="str">
        <f t="shared" si="1545"/>
        <v>7.99666972924695-0.163190304004691i</v>
      </c>
      <c r="F2975" t="str">
        <f t="shared" si="1546"/>
        <v>0.999200971717722+0.0000162929620899654i</v>
      </c>
      <c r="G2975">
        <f t="shared" si="1541"/>
        <v>1</v>
      </c>
      <c r="H2975" t="str">
        <f t="shared" si="1547"/>
        <v>11.7359016417767+0.462813183951084i</v>
      </c>
      <c r="I2975" t="str">
        <f t="shared" si="1548"/>
        <v>4087.99744048372i</v>
      </c>
      <c r="J2975" t="str">
        <f t="shared" si="1542"/>
        <v>-22619.9883521562+894.323024059742i</v>
      </c>
      <c r="K2975" t="str">
        <f t="shared" si="1549"/>
        <v>0.00713414497073959-0.180442940413377i</v>
      </c>
      <c r="L2975" t="str">
        <f t="shared" si="1550"/>
        <v>0.000922359106180901-0.0197775598546971i</v>
      </c>
      <c r="M2975" t="str">
        <f t="shared" si="1551"/>
        <v>0.00805650407692049-0.200220500268074i</v>
      </c>
      <c r="N2975" t="str">
        <f t="shared" si="1552"/>
        <v>-7.66999153840095i</v>
      </c>
      <c r="O2975" t="str">
        <f t="shared" si="1553"/>
        <v>0.182953768222168-0.983121517765383i</v>
      </c>
      <c r="P2975" t="str">
        <f t="shared" si="1554"/>
        <v>0.817046231777832+0.983121517765383i</v>
      </c>
      <c r="Q2975" t="str">
        <f t="shared" si="1555"/>
        <v>-0.817046231777832+6.68687002063557i</v>
      </c>
      <c r="R2975" t="str">
        <f t="shared" si="1556"/>
        <v>0.130150013470958-0.138089241603405i</v>
      </c>
      <c r="S2975" t="str">
        <f t="shared" si="1557"/>
        <v>0.808713567334666i</v>
      </c>
      <c r="T2975" t="str">
        <f t="shared" si="1558"/>
        <v>0.111674643187628+0.105254081682753i</v>
      </c>
      <c r="U2975" t="e">
        <f t="shared" si="1559"/>
        <v>#DIV/0!</v>
      </c>
      <c r="V2975" t="str">
        <f t="shared" si="1560"/>
        <v>1.33333333333333E-06-0.000101924395191736i</v>
      </c>
      <c r="W2975" t="e">
        <f t="shared" si="1561"/>
        <v>#DIV/0!</v>
      </c>
      <c r="X2975" t="e">
        <f t="shared" si="1562"/>
        <v>#DIV/0!</v>
      </c>
      <c r="Y2975" t="str">
        <f t="shared" si="1563"/>
        <v>0.00083+1.04652734476383i</v>
      </c>
      <c r="Z2975" t="e">
        <f t="shared" si="1564"/>
        <v>#DIV/0!</v>
      </c>
      <c r="AA2975" t="e">
        <f t="shared" si="1565"/>
        <v>#DIV/0!</v>
      </c>
      <c r="AB2975" t="str">
        <f t="shared" si="1566"/>
        <v>0.68861231910338+0.649021615057973i</v>
      </c>
      <c r="AC2975" t="str">
        <f t="shared" si="1567"/>
        <v>1.13549524040798-0.132645457733913i</v>
      </c>
      <c r="AD2975" t="str">
        <f t="shared" si="1568"/>
        <v>0.532406976902484+0.633770144163146i</v>
      </c>
      <c r="AE2975" t="e">
        <f t="shared" si="1569"/>
        <v>#DIV/0!</v>
      </c>
      <c r="AF2975" t="str">
        <f t="shared" si="1570"/>
        <v>-19.4025690043107-0.439600402596415i</v>
      </c>
      <c r="AG2975" t="e">
        <f t="shared" si="1571"/>
        <v>#DIV/0!</v>
      </c>
      <c r="AH2975" t="e">
        <f t="shared" si="1572"/>
        <v>#DIV/0!</v>
      </c>
      <c r="AI2975" t="e">
        <f t="shared" si="1573"/>
        <v>#DIV/0!</v>
      </c>
      <c r="AJ2975" t="e">
        <f t="shared" si="1574"/>
        <v>#DIV/0!</v>
      </c>
      <c r="AK2975"/>
      <c r="AL2975"/>
      <c r="AM2975"/>
      <c r="AN2975"/>
    </row>
    <row r="2976" spans="1:40" x14ac:dyDescent="0.25">
      <c r="A2976"/>
      <c r="B2976">
        <f t="shared" si="1575"/>
        <v>1042000</v>
      </c>
      <c r="C2976" s="186" t="str">
        <f t="shared" si="1543"/>
        <v>-9.05911653847642E-08+0.00302484837564702i</v>
      </c>
      <c r="D2976" s="158" t="str">
        <f t="shared" si="1544"/>
        <v>-7.66666736119897+0.0231905042132938i</v>
      </c>
      <c r="E2976" t="str">
        <f t="shared" si="1545"/>
        <v>7.99666333062901-0.163346936321024i</v>
      </c>
      <c r="F2976" t="str">
        <f t="shared" si="1546"/>
        <v>0.99920097235605+0.0000163086003217183i</v>
      </c>
      <c r="G2976">
        <f t="shared" si="1541"/>
        <v>1</v>
      </c>
      <c r="H2976" t="str">
        <f t="shared" si="1547"/>
        <v>11.7359392793662+0.46237062230307i</v>
      </c>
      <c r="I2976" t="str">
        <f t="shared" si="1548"/>
        <v>4091.92443130071i</v>
      </c>
      <c r="J2976" t="str">
        <f t="shared" si="1542"/>
        <v>-22663.4693384774+895.182123986793i</v>
      </c>
      <c r="K2976" t="str">
        <f t="shared" si="1549"/>
        <v>0.00712047847897926-0.180270295127135i</v>
      </c>
      <c r="L2976" t="str">
        <f t="shared" si="1550"/>
        <v>0.000920593425662535-0.0197586617373547i</v>
      </c>
      <c r="M2976" t="str">
        <f t="shared" si="1551"/>
        <v>0.0080410719046418-0.20002895686449i</v>
      </c>
      <c r="N2976" t="str">
        <f t="shared" si="1552"/>
        <v>-7.67735944573851i</v>
      </c>
      <c r="O2976" t="str">
        <f t="shared" si="1553"/>
        <v>0.175705319617793-0.984442807205177i</v>
      </c>
      <c r="P2976" t="str">
        <f t="shared" si="1554"/>
        <v>0.824294680382207+0.984442807205177i</v>
      </c>
      <c r="Q2976" t="str">
        <f t="shared" si="1555"/>
        <v>-0.824294680382207+6.69291663853333i</v>
      </c>
      <c r="R2976" t="str">
        <f t="shared" si="1556"/>
        <v>0.129947983997519-0.139163560913835i</v>
      </c>
      <c r="S2976" t="str">
        <f t="shared" si="1557"/>
        <v>0.809490429551125i</v>
      </c>
      <c r="T2976" t="str">
        <f t="shared" si="1558"/>
        <v>0.112651570702004+0.105191649385454i</v>
      </c>
      <c r="U2976" t="e">
        <f t="shared" si="1559"/>
        <v>#DIV/0!</v>
      </c>
      <c r="V2976" t="str">
        <f t="shared" si="1560"/>
        <v>1.33333333333333E-06-0.00010182657907351i</v>
      </c>
      <c r="W2976" t="e">
        <f t="shared" si="1561"/>
        <v>#DIV/0!</v>
      </c>
      <c r="X2976" t="e">
        <f t="shared" si="1562"/>
        <v>#DIV/0!</v>
      </c>
      <c r="Y2976" t="str">
        <f t="shared" si="1563"/>
        <v>0.00083+1.04753265441298i</v>
      </c>
      <c r="Z2976" t="e">
        <f t="shared" si="1564"/>
        <v>#DIV/0!</v>
      </c>
      <c r="AA2976" t="e">
        <f t="shared" si="1565"/>
        <v>#DIV/0!</v>
      </c>
      <c r="AB2976" t="str">
        <f t="shared" si="1566"/>
        <v>0.694636285709122+0.648636642715077i</v>
      </c>
      <c r="AC2976" t="str">
        <f t="shared" si="1567"/>
        <v>1.13533173134734-0.133731637746562i</v>
      </c>
      <c r="AD2976" t="str">
        <f t="shared" si="1568"/>
        <v>0.537087481318798+0.634583013327758i</v>
      </c>
      <c r="AE2976" t="e">
        <f t="shared" si="1569"/>
        <v>#DIV/0!</v>
      </c>
      <c r="AF2976" t="str">
        <f t="shared" si="1570"/>
        <v>-19.4026066405652-0.439180118089776i</v>
      </c>
      <c r="AG2976" t="e">
        <f t="shared" si="1571"/>
        <v>#DIV/0!</v>
      </c>
      <c r="AH2976" t="e">
        <f t="shared" si="1572"/>
        <v>#DIV/0!</v>
      </c>
      <c r="AI2976" t="e">
        <f t="shared" si="1573"/>
        <v>#DIV/0!</v>
      </c>
      <c r="AJ2976" t="e">
        <f t="shared" si="1574"/>
        <v>#DIV/0!</v>
      </c>
      <c r="AK2976"/>
      <c r="AL2976"/>
      <c r="AM2976"/>
      <c r="AN2976"/>
    </row>
    <row r="2977" spans="1:40" x14ac:dyDescent="0.25">
      <c r="A2977"/>
      <c r="B2977">
        <f t="shared" si="1575"/>
        <v>1043000</v>
      </c>
      <c r="C2977" s="186" t="str">
        <f t="shared" si="1543"/>
        <v>-9.04175359751142E-08+0.00302194823339368i</v>
      </c>
      <c r="D2977" s="158" t="str">
        <f t="shared" si="1544"/>
        <v>-7.66666735986781+0.0231682697893516i</v>
      </c>
      <c r="E2977" t="str">
        <f t="shared" si="1545"/>
        <v>7.99665692587766-0.16350356826108i</v>
      </c>
      <c r="F2977" t="str">
        <f t="shared" si="1546"/>
        <v>0.999200972994986+0.0000163242385159635i</v>
      </c>
      <c r="G2977">
        <f t="shared" si="1541"/>
        <v>1</v>
      </c>
      <c r="H2977" t="str">
        <f t="shared" si="1547"/>
        <v>11.7359768090089+0.46192890471162i</v>
      </c>
      <c r="I2977" t="str">
        <f t="shared" si="1548"/>
        <v>4095.85142211769i</v>
      </c>
      <c r="J2977" t="str">
        <f t="shared" si="1542"/>
        <v>-22706.9920732252+896.041223913844i</v>
      </c>
      <c r="K2977" t="str">
        <f t="shared" si="1549"/>
        <v>0.00710685120067321-0.180097979392513i</v>
      </c>
      <c r="L2977" t="str">
        <f t="shared" si="1550"/>
        <v>0.000918832806728543-0.0197397996224103i</v>
      </c>
      <c r="M2977" t="str">
        <f t="shared" si="1551"/>
        <v>0.00802568400740175-0.199837779014923i</v>
      </c>
      <c r="N2977" t="str">
        <f t="shared" si="1552"/>
        <v>-7.68472735307607i</v>
      </c>
      <c r="O2977" t="str">
        <f t="shared" si="1553"/>
        <v>0.168447332707303-0.985710655366876i</v>
      </c>
      <c r="P2977" t="str">
        <f t="shared" si="1554"/>
        <v>0.831552667292697+0.985710655366876i</v>
      </c>
      <c r="Q2977" t="str">
        <f t="shared" si="1555"/>
        <v>-0.831552667292697+6.69901669770919i</v>
      </c>
      <c r="R2977" t="str">
        <f t="shared" si="1556"/>
        <v>0.129735182353309-0.140234656310313i</v>
      </c>
      <c r="S2977" t="str">
        <f t="shared" si="1557"/>
        <v>0.810267291767584i</v>
      </c>
      <c r="T2977" t="str">
        <f t="shared" si="1558"/>
        <v>0.113627555180515+0.105120174852389i</v>
      </c>
      <c r="U2977" t="e">
        <f t="shared" si="1559"/>
        <v>#DIV/0!</v>
      </c>
      <c r="V2977" t="str">
        <f t="shared" si="1560"/>
        <v>1.33333333333333E-06-0.000101728950522145i</v>
      </c>
      <c r="W2977" t="e">
        <f t="shared" si="1561"/>
        <v>#DIV/0!</v>
      </c>
      <c r="X2977" t="e">
        <f t="shared" si="1562"/>
        <v>#DIV/0!</v>
      </c>
      <c r="Y2977" t="str">
        <f t="shared" si="1563"/>
        <v>0.00083+1.04853796406213i</v>
      </c>
      <c r="Z2977" t="e">
        <f t="shared" si="1564"/>
        <v>#DIV/0!</v>
      </c>
      <c r="AA2977" t="e">
        <f t="shared" si="1565"/>
        <v>#DIV/0!</v>
      </c>
      <c r="AB2977" t="str">
        <f t="shared" si="1566"/>
        <v>0.7006544373322+0.64819591380325i</v>
      </c>
      <c r="AC2977" t="str">
        <f t="shared" si="1567"/>
        <v>1.1351572628934-0.134815011034343i</v>
      </c>
      <c r="AD2977" t="str">
        <f t="shared" si="1568"/>
        <v>0.541773551296361+0.635361411740457i</v>
      </c>
      <c r="AE2977" t="e">
        <f t="shared" si="1569"/>
        <v>#DIV/0!</v>
      </c>
      <c r="AF2977" t="str">
        <f t="shared" si="1570"/>
        <v>-19.4026441688767-0.438760634922268i</v>
      </c>
      <c r="AG2977" t="e">
        <f t="shared" si="1571"/>
        <v>#DIV/0!</v>
      </c>
      <c r="AH2977" t="e">
        <f t="shared" si="1572"/>
        <v>#DIV/0!</v>
      </c>
      <c r="AI2977" t="e">
        <f t="shared" si="1573"/>
        <v>#DIV/0!</v>
      </c>
      <c r="AJ2977" t="e">
        <f t="shared" si="1574"/>
        <v>#DIV/0!</v>
      </c>
      <c r="AK2977"/>
      <c r="AL2977"/>
      <c r="AM2977"/>
      <c r="AN2977"/>
    </row>
    <row r="2978" spans="1:40" x14ac:dyDescent="0.25">
      <c r="A2978"/>
      <c r="B2978">
        <f t="shared" si="1575"/>
        <v>1044000</v>
      </c>
      <c r="C2978" s="186" t="str">
        <f t="shared" si="1543"/>
        <v>-9.02444052615573E-08+0.00301905364696841i</v>
      </c>
      <c r="D2978" s="158" t="str">
        <f t="shared" si="1544"/>
        <v>-7.66666735854048+0.0231460779600912i</v>
      </c>
      <c r="E2978" t="str">
        <f t="shared" si="1545"/>
        <v>7.99665051499295-0.163660199824498i</v>
      </c>
      <c r="F2978" t="str">
        <f t="shared" si="1546"/>
        <v>0.999200973634541+0.0000163398766726652i</v>
      </c>
      <c r="G2978">
        <f t="shared" si="1541"/>
        <v>1</v>
      </c>
      <c r="H2978" t="str">
        <f t="shared" si="1547"/>
        <v>11.7360142311168+0.461488028768735i</v>
      </c>
      <c r="I2978" t="str">
        <f t="shared" si="1548"/>
        <v>4099.77841293468i</v>
      </c>
      <c r="J2978" t="str">
        <f t="shared" si="1542"/>
        <v>-22750.5565563996+896.900323840894i</v>
      </c>
      <c r="K2978" t="str">
        <f t="shared" si="1549"/>
        <v>0.00709326298601716-0.179925992268263i</v>
      </c>
      <c r="L2978" t="str">
        <f t="shared" si="1550"/>
        <v>0.000917077230064953-0.0197209734073068i</v>
      </c>
      <c r="M2978" t="str">
        <f t="shared" si="1551"/>
        <v>0.00801034021608211-0.19964696567557i</v>
      </c>
      <c r="N2978" t="str">
        <f t="shared" si="1552"/>
        <v>-7.69209526041364i</v>
      </c>
      <c r="O2978" t="str">
        <f t="shared" si="1553"/>
        <v>0.161180201496407-0.986924993424312i</v>
      </c>
      <c r="P2978" t="str">
        <f t="shared" si="1554"/>
        <v>0.838819798503593+0.986924993424312i</v>
      </c>
      <c r="Q2978" t="str">
        <f t="shared" si="1555"/>
        <v>-0.838819798503593+6.70517026698933i</v>
      </c>
      <c r="R2978" t="str">
        <f t="shared" si="1556"/>
        <v>0.129511659907383-0.141302413696406i</v>
      </c>
      <c r="S2978" t="str">
        <f t="shared" si="1557"/>
        <v>0.811044153984045i</v>
      </c>
      <c r="T2978" t="str">
        <f t="shared" si="1558"/>
        <v>0.114602496572305+0.105039674640653i</v>
      </c>
      <c r="U2978" t="e">
        <f t="shared" si="1559"/>
        <v>#DIV/0!</v>
      </c>
      <c r="V2978" t="str">
        <f t="shared" si="1560"/>
        <v>1.33333333333333E-06-0.000101631508998656i</v>
      </c>
      <c r="W2978" t="e">
        <f t="shared" si="1561"/>
        <v>#DIV/0!</v>
      </c>
      <c r="X2978" t="e">
        <f t="shared" si="1562"/>
        <v>#DIV/0!</v>
      </c>
      <c r="Y2978" t="str">
        <f t="shared" si="1563"/>
        <v>0.00083+1.04954327371128i</v>
      </c>
      <c r="Z2978" t="e">
        <f t="shared" si="1564"/>
        <v>#DIV/0!</v>
      </c>
      <c r="AA2978" t="e">
        <f t="shared" si="1565"/>
        <v>#DIV/0!</v>
      </c>
      <c r="AB2978" t="str">
        <f t="shared" si="1566"/>
        <v>0.706666157035324+0.647699530417465i</v>
      </c>
      <c r="AC2978" t="str">
        <f t="shared" si="1567"/>
        <v>1.13497188225438-0.135895460401278i</v>
      </c>
      <c r="AD2978" t="str">
        <f t="shared" si="1568"/>
        <v>0.546464933264898+0.636105303932842i</v>
      </c>
      <c r="AE2978" t="e">
        <f t="shared" si="1569"/>
        <v>#DIV/0!</v>
      </c>
      <c r="AF2978" t="str">
        <f t="shared" si="1570"/>
        <v>-19.4026815896573-0.438341950808644i</v>
      </c>
      <c r="AG2978" t="e">
        <f t="shared" si="1571"/>
        <v>#DIV/0!</v>
      </c>
      <c r="AH2978" t="e">
        <f t="shared" si="1572"/>
        <v>#DIV/0!</v>
      </c>
      <c r="AI2978" t="e">
        <f t="shared" si="1573"/>
        <v>#DIV/0!</v>
      </c>
      <c r="AJ2978" t="e">
        <f t="shared" si="1574"/>
        <v>#DIV/0!</v>
      </c>
      <c r="AK2978"/>
      <c r="AL2978"/>
      <c r="AM2978"/>
      <c r="AN2978"/>
    </row>
    <row r="2979" spans="1:40" x14ac:dyDescent="0.25">
      <c r="A2979"/>
      <c r="B2979">
        <f t="shared" si="1575"/>
        <v>1045000</v>
      </c>
      <c r="C2979" s="186" t="str">
        <f t="shared" si="1543"/>
        <v>-9.00717713361223E-08+0.00301616460042144i</v>
      </c>
      <c r="D2979" s="158" t="str">
        <f t="shared" si="1544"/>
        <v>-7.66666735721691+0.0231239286032311i</v>
      </c>
      <c r="E2979" t="str">
        <f t="shared" si="1545"/>
        <v>7.99664409797489-0.163816831010918i</v>
      </c>
      <c r="F2979" t="str">
        <f t="shared" si="1546"/>
        <v>0.999200974274704+0.0000163555147917874i</v>
      </c>
      <c r="G2979">
        <f t="shared" si="1541"/>
        <v>1</v>
      </c>
      <c r="H2979" t="str">
        <f t="shared" si="1547"/>
        <v>11.7360515461001+0.461047992075553i</v>
      </c>
      <c r="I2979" t="str">
        <f t="shared" si="1548"/>
        <v>4103.70540375167i</v>
      </c>
      <c r="J2979" t="str">
        <f t="shared" si="1542"/>
        <v>-22794.1627880007+897.759423767944i</v>
      </c>
      <c r="K2979" t="str">
        <f t="shared" si="1549"/>
        <v>0.00707971368592107-0.17975433281671i</v>
      </c>
      <c r="L2979" t="str">
        <f t="shared" si="1550"/>
        <v>0.000915326676449796-0.0197021829898756i</v>
      </c>
      <c r="M2979" t="str">
        <f t="shared" si="1551"/>
        <v>0.00799504036237087-0.199456515806586i</v>
      </c>
      <c r="N2979" t="str">
        <f t="shared" si="1552"/>
        <v>-7.6994631677512i</v>
      </c>
      <c r="O2979" t="str">
        <f t="shared" si="1553"/>
        <v>0.153904320487251-0.988085755456154i</v>
      </c>
      <c r="P2979" t="str">
        <f t="shared" si="1554"/>
        <v>0.846095679512749+0.988085755456154i</v>
      </c>
      <c r="Q2979" t="str">
        <f t="shared" si="1555"/>
        <v>-0.846095679512749+6.71137741229505i</v>
      </c>
      <c r="R2979" t="str">
        <f t="shared" si="1556"/>
        <v>0.129277469523064-0.142366719860538i</v>
      </c>
      <c r="S2979" t="str">
        <f t="shared" si="1557"/>
        <v>0.811821016200505i</v>
      </c>
      <c r="T2979" t="str">
        <f t="shared" si="1558"/>
        <v>0.115576295190315+0.104950166680044i</v>
      </c>
      <c r="U2979" t="e">
        <f t="shared" si="1559"/>
        <v>#DIV/0!</v>
      </c>
      <c r="V2979" t="str">
        <f t="shared" si="1560"/>
        <v>1.33333333333333E-06-0.000101534253966121i</v>
      </c>
      <c r="W2979" t="e">
        <f t="shared" si="1561"/>
        <v>#DIV/0!</v>
      </c>
      <c r="X2979" t="e">
        <f t="shared" si="1562"/>
        <v>#DIV/0!</v>
      </c>
      <c r="Y2979" t="str">
        <f t="shared" si="1563"/>
        <v>0.00083+1.05054858336043i</v>
      </c>
      <c r="Z2979" t="e">
        <f t="shared" si="1564"/>
        <v>#DIV/0!</v>
      </c>
      <c r="AA2979" t="e">
        <f t="shared" si="1565"/>
        <v>#DIV/0!</v>
      </c>
      <c r="AB2979" t="str">
        <f t="shared" si="1566"/>
        <v>0.71267083012446+0.647147603117105i</v>
      </c>
      <c r="AC2979" t="str">
        <f t="shared" si="1567"/>
        <v>1.13477563818225-0.136972869486279i</v>
      </c>
      <c r="AD2979" t="str">
        <f t="shared" si="1568"/>
        <v>0.551161373471007+0.636814656286592i</v>
      </c>
      <c r="AE2979" t="e">
        <f t="shared" si="1569"/>
        <v>#DIV/0!</v>
      </c>
      <c r="AF2979" t="str">
        <f t="shared" si="1570"/>
        <v>-19.402718903317-0.437924063472322i</v>
      </c>
      <c r="AG2979" t="e">
        <f t="shared" si="1571"/>
        <v>#DIV/0!</v>
      </c>
      <c r="AH2979" t="e">
        <f t="shared" si="1572"/>
        <v>#DIV/0!</v>
      </c>
      <c r="AI2979" t="e">
        <f t="shared" si="1573"/>
        <v>#DIV/0!</v>
      </c>
      <c r="AJ2979" t="e">
        <f t="shared" si="1574"/>
        <v>#DIV/0!</v>
      </c>
      <c r="AK2979"/>
      <c r="AL2979"/>
      <c r="AM2979"/>
      <c r="AN2979"/>
    </row>
    <row r="2980" spans="1:40" x14ac:dyDescent="0.25">
      <c r="A2980"/>
      <c r="B2980">
        <f t="shared" si="1575"/>
        <v>1046000</v>
      </c>
      <c r="C2980" s="186" t="str">
        <f t="shared" si="1543"/>
        <v>-8.98996322999539E-08+0.00301328107786403i</v>
      </c>
      <c r="D2980" s="158" t="str">
        <f t="shared" si="1544"/>
        <v>-7.66666735589717+0.0231018215969576i</v>
      </c>
      <c r="E2980" t="str">
        <f t="shared" si="1545"/>
        <v>7.99663767482352-0.16397346181998i</v>
      </c>
      <c r="F2980" t="str">
        <f t="shared" si="1546"/>
        <v>0.999200974915486+0.0000163711528732945i</v>
      </c>
      <c r="G2980">
        <f t="shared" si="1541"/>
        <v>1</v>
      </c>
      <c r="H2980" t="str">
        <f t="shared" si="1547"/>
        <v>11.7360887543671+0.460608792242303i</v>
      </c>
      <c r="I2980" t="str">
        <f t="shared" si="1548"/>
        <v>4107.63239456866i</v>
      </c>
      <c r="J2980" t="str">
        <f t="shared" si="1542"/>
        <v>-22837.8107680283+898.618523694996i</v>
      </c>
      <c r="K2980" t="str">
        <f t="shared" si="1549"/>
        <v>0.00706620315200535-0.179583000103742i</v>
      </c>
      <c r="L2980" t="str">
        <f t="shared" si="1550"/>
        <v>0.000913581126752513-0.0196834282683342i</v>
      </c>
      <c r="M2980" t="str">
        <f t="shared" si="1551"/>
        <v>0.00797978427875786-0.199266428372076i</v>
      </c>
      <c r="N2980" t="str">
        <f t="shared" si="1552"/>
        <v>-7.70683107508876i</v>
      </c>
      <c r="O2980" t="str">
        <f t="shared" si="1553"/>
        <v>0.146620084656939-0.989192878449492i</v>
      </c>
      <c r="P2980" t="str">
        <f t="shared" si="1554"/>
        <v>0.853379915343061+0.989192878449492i</v>
      </c>
      <c r="Q2980" t="str">
        <f t="shared" si="1555"/>
        <v>-0.853379915343061+6.71763819663927i</v>
      </c>
      <c r="R2980" t="str">
        <f t="shared" si="1556"/>
        <v>0.129032665539642-0.143427462500108i</v>
      </c>
      <c r="S2980" t="str">
        <f t="shared" si="1557"/>
        <v>0.812597878416964i</v>
      </c>
      <c r="T2980" t="str">
        <f t="shared" si="1558"/>
        <v>0.116548851734316+0.104851670263999i</v>
      </c>
      <c r="U2980" t="e">
        <f t="shared" si="1559"/>
        <v>#DIV/0!</v>
      </c>
      <c r="V2980" t="str">
        <f t="shared" si="1560"/>
        <v>1.33333333333333E-06-0.000101437184889672i</v>
      </c>
      <c r="W2980" t="e">
        <f t="shared" si="1561"/>
        <v>#DIV/0!</v>
      </c>
      <c r="X2980" t="e">
        <f t="shared" si="1562"/>
        <v>#DIV/0!</v>
      </c>
      <c r="Y2980" t="str">
        <f t="shared" si="1563"/>
        <v>0.00083+1.05155389300958i</v>
      </c>
      <c r="Z2980" t="e">
        <f t="shared" si="1564"/>
        <v>#DIV/0!</v>
      </c>
      <c r="AA2980" t="e">
        <f t="shared" si="1565"/>
        <v>#DIV/0!</v>
      </c>
      <c r="AB2980" t="str">
        <f t="shared" si="1566"/>
        <v>0.718667844290858+0.646540250870076i</v>
      </c>
      <c r="AC2980" t="str">
        <f t="shared" si="1567"/>
        <v>1.13456858095519-0.138047122788221i</v>
      </c>
      <c r="AD2980" t="str">
        <f t="shared" si="1568"/>
        <v>0.555862617991335+0.637489437033753i</v>
      </c>
      <c r="AE2980" t="e">
        <f t="shared" si="1569"/>
        <v>#DIV/0!</v>
      </c>
      <c r="AF2980" t="str">
        <f t="shared" si="1570"/>
        <v>-19.4027561102643-0.437506970645345i</v>
      </c>
      <c r="AG2980" t="e">
        <f t="shared" si="1571"/>
        <v>#DIV/0!</v>
      </c>
      <c r="AH2980" t="e">
        <f t="shared" si="1572"/>
        <v>#DIV/0!</v>
      </c>
      <c r="AI2980" t="e">
        <f t="shared" si="1573"/>
        <v>#DIV/0!</v>
      </c>
      <c r="AJ2980" t="e">
        <f t="shared" si="1574"/>
        <v>#DIV/0!</v>
      </c>
      <c r="AK2980"/>
      <c r="AL2980"/>
      <c r="AM2980"/>
      <c r="AN2980"/>
    </row>
    <row r="2981" spans="1:40" x14ac:dyDescent="0.25">
      <c r="A2981"/>
      <c r="B2981">
        <f t="shared" si="1575"/>
        <v>1047000</v>
      </c>
      <c r="C2981" s="186" t="str">
        <f t="shared" si="1543"/>
        <v>-8.97279862632615E-08+0.00301040306346813i</v>
      </c>
      <c r="D2981" s="158" t="str">
        <f t="shared" si="1544"/>
        <v>-7.66666735458126+0.0230797568199223i</v>
      </c>
      <c r="E2981" t="str">
        <f t="shared" si="1545"/>
        <v>7.99663124553887-0.164130092251324i</v>
      </c>
      <c r="F2981" t="str">
        <f t="shared" si="1546"/>
        <v>0.999200975556876+0.0000163867909171501i</v>
      </c>
      <c r="G2981">
        <f t="shared" si="1541"/>
        <v>1</v>
      </c>
      <c r="H2981" t="str">
        <f t="shared" si="1547"/>
        <v>11.7361258563242+0.460170426888269i</v>
      </c>
      <c r="I2981" t="str">
        <f t="shared" si="1548"/>
        <v>4111.55938538564i</v>
      </c>
      <c r="J2981" t="str">
        <f t="shared" si="1542"/>
        <v>-22881.5004964826+899.477623622046i</v>
      </c>
      <c r="K2981" t="str">
        <f t="shared" si="1549"/>
        <v>0.0070527312365963-0.179411993198784i</v>
      </c>
      <c r="L2981" t="str">
        <f t="shared" si="1550"/>
        <v>0.000911840561933493-0.0196647091412852i</v>
      </c>
      <c r="M2981" t="str">
        <f t="shared" si="1551"/>
        <v>0.00796457179852979-0.199076702340069i</v>
      </c>
      <c r="N2981" t="str">
        <f t="shared" si="1552"/>
        <v>-7.71419898242632i</v>
      </c>
      <c r="O2981" t="str">
        <f t="shared" si="1553"/>
        <v>0.139327889436137-0.990246302303256i</v>
      </c>
      <c r="P2981" t="str">
        <f t="shared" si="1554"/>
        <v>0.860672110563863+0.990246302303256i</v>
      </c>
      <c r="Q2981" t="str">
        <f t="shared" si="1555"/>
        <v>-0.860672110563863+6.72395268012306i</v>
      </c>
      <c r="R2981" t="str">
        <f t="shared" si="1556"/>
        <v>0.128777303753643-0.144484530245155i</v>
      </c>
      <c r="S2981" t="str">
        <f t="shared" si="1557"/>
        <v>0.813374740633425i</v>
      </c>
      <c r="T2981" t="str">
        <f t="shared" si="1558"/>
        <v>0.117520067313695+0.104744206040091i</v>
      </c>
      <c r="U2981" t="e">
        <f t="shared" si="1559"/>
        <v>#DIV/0!</v>
      </c>
      <c r="V2981" t="str">
        <f t="shared" si="1560"/>
        <v>1.33333333333333E-06-0.000101340301236482i</v>
      </c>
      <c r="W2981" t="e">
        <f t="shared" si="1561"/>
        <v>#DIV/0!</v>
      </c>
      <c r="X2981" t="e">
        <f t="shared" si="1562"/>
        <v>#DIV/0!</v>
      </c>
      <c r="Y2981" t="str">
        <f t="shared" si="1563"/>
        <v>0.00083+1.05255920265872i</v>
      </c>
      <c r="Z2981" t="e">
        <f t="shared" si="1564"/>
        <v>#DIV/0!</v>
      </c>
      <c r="AA2981" t="e">
        <f t="shared" si="1565"/>
        <v>#DIV/0!</v>
      </c>
      <c r="AB2981" t="str">
        <f t="shared" si="1566"/>
        <v>0.724656589751561+0.645877600994208i</v>
      </c>
      <c r="AC2981" t="str">
        <f t="shared" si="1567"/>
        <v>1.1343507623596-0.13911810569056i</v>
      </c>
      <c r="AD2981" t="str">
        <f t="shared" si="1568"/>
        <v>0.560568412745743+0.638129616256994i</v>
      </c>
      <c r="AE2981" t="e">
        <f t="shared" si="1569"/>
        <v>#DIV/0!</v>
      </c>
      <c r="AF2981" t="str">
        <f t="shared" si="1570"/>
        <v>-19.4027932109055-0.437090670068347i</v>
      </c>
      <c r="AG2981" t="e">
        <f t="shared" si="1571"/>
        <v>#DIV/0!</v>
      </c>
      <c r="AH2981" t="e">
        <f t="shared" si="1572"/>
        <v>#DIV/0!</v>
      </c>
      <c r="AI2981" t="e">
        <f t="shared" si="1573"/>
        <v>#DIV/0!</v>
      </c>
      <c r="AJ2981" t="e">
        <f t="shared" si="1574"/>
        <v>#DIV/0!</v>
      </c>
      <c r="AK2981"/>
      <c r="AL2981"/>
      <c r="AM2981"/>
      <c r="AN2981"/>
    </row>
    <row r="2982" spans="1:40" x14ac:dyDescent="0.25">
      <c r="A2982"/>
      <c r="B2982">
        <f t="shared" si="1575"/>
        <v>1048000</v>
      </c>
      <c r="C2982" s="186" t="str">
        <f t="shared" si="1543"/>
        <v>-8.95568313452654E-08+0.0030075305414661i</v>
      </c>
      <c r="D2982" s="158" t="str">
        <f t="shared" si="1544"/>
        <v>-7.66666735326903+0.0230577341512401i</v>
      </c>
      <c r="E2982" t="str">
        <f t="shared" si="1545"/>
        <v>7.99662481012096-0.16428672230459i</v>
      </c>
      <c r="F2982" t="str">
        <f t="shared" si="1546"/>
        <v>0.999200976198875+0.0000164024289233186i</v>
      </c>
      <c r="G2982">
        <f t="shared" si="1541"/>
        <v>1</v>
      </c>
      <c r="H2982" t="str">
        <f t="shared" si="1547"/>
        <v>11.7361628523755+0.459732893641718i</v>
      </c>
      <c r="I2982" t="str">
        <f t="shared" si="1548"/>
        <v>4115.48637620263i</v>
      </c>
      <c r="J2982" t="str">
        <f t="shared" si="1542"/>
        <v>-22925.2319733635+900.336723549097i</v>
      </c>
      <c r="K2982" t="str">
        <f t="shared" si="1549"/>
        <v>0.00703929779272266-0.179241311174788i</v>
      </c>
      <c r="L2982" t="str">
        <f t="shared" si="1550"/>
        <v>0.000910104963043529-0.0196460255077139i</v>
      </c>
      <c r="M2982" t="str">
        <f t="shared" si="1551"/>
        <v>0.00794940275576619-0.198887336682502i</v>
      </c>
      <c r="N2982" t="str">
        <f t="shared" si="1552"/>
        <v>-7.72156688976388i</v>
      </c>
      <c r="O2982" t="str">
        <f t="shared" si="1553"/>
        <v>0.13202813068759-0.991245969831475i</v>
      </c>
      <c r="P2982" t="str">
        <f t="shared" si="1554"/>
        <v>0.86797186931241+0.991245969831475i</v>
      </c>
      <c r="Q2982" t="str">
        <f t="shared" si="1555"/>
        <v>-0.86797186931241+6.7303209199324i</v>
      </c>
      <c r="R2982" t="str">
        <f t="shared" si="1556"/>
        <v>0.12851144139963-0.145537812681586i</v>
      </c>
      <c r="S2982" t="str">
        <f t="shared" si="1557"/>
        <v>0.814151602849884i</v>
      </c>
      <c r="T2982" t="str">
        <f t="shared" si="1558"/>
        <v>0.118489843469979+0.104627796000058i</v>
      </c>
      <c r="U2982" t="e">
        <f t="shared" si="1559"/>
        <v>#DIV/0!</v>
      </c>
      <c r="V2982" t="str">
        <f t="shared" si="1560"/>
        <v>1.33333333333333E-06-0.00010124360247576i</v>
      </c>
      <c r="W2982" t="e">
        <f t="shared" si="1561"/>
        <v>#DIV/0!</v>
      </c>
      <c r="X2982" t="e">
        <f t="shared" si="1562"/>
        <v>#DIV/0!</v>
      </c>
      <c r="Y2982" t="str">
        <f t="shared" si="1563"/>
        <v>0.00083+1.05356451230787i</v>
      </c>
      <c r="Z2982" t="e">
        <f t="shared" si="1564"/>
        <v>#DIV/0!</v>
      </c>
      <c r="AA2982" t="e">
        <f t="shared" si="1565"/>
        <v>#DIV/0!</v>
      </c>
      <c r="AB2982" t="str">
        <f t="shared" si="1566"/>
        <v>0.730636459388287+0.645159789095769i</v>
      </c>
      <c r="AC2982" t="str">
        <f t="shared" si="1567"/>
        <v>1.13412223567163-0.140185704485522i</v>
      </c>
      <c r="AD2982" t="str">
        <f t="shared" si="1568"/>
        <v>0.565278503510432+0.638735165889686i</v>
      </c>
      <c r="AE2982" t="e">
        <f t="shared" si="1569"/>
        <v>#DIV/0!</v>
      </c>
      <c r="AF2982" t="str">
        <f t="shared" si="1570"/>
        <v>-19.4028302056445-0.436675159490478i</v>
      </c>
      <c r="AG2982" t="e">
        <f t="shared" si="1571"/>
        <v>#DIV/0!</v>
      </c>
      <c r="AH2982" t="e">
        <f t="shared" si="1572"/>
        <v>#DIV/0!</v>
      </c>
      <c r="AI2982" t="e">
        <f t="shared" si="1573"/>
        <v>#DIV/0!</v>
      </c>
      <c r="AJ2982" t="e">
        <f t="shared" si="1574"/>
        <v>#DIV/0!</v>
      </c>
      <c r="AK2982"/>
      <c r="AL2982"/>
      <c r="AM2982"/>
      <c r="AN2982"/>
    </row>
    <row r="2983" spans="1:40" x14ac:dyDescent="0.25">
      <c r="A2983"/>
      <c r="B2983">
        <f t="shared" si="1575"/>
        <v>1049000</v>
      </c>
      <c r="C2983" s="186" t="str">
        <f t="shared" si="1543"/>
        <v>-8.93861656741467E-08+0.00300466349615043i</v>
      </c>
      <c r="D2983" s="158" t="str">
        <f t="shared" si="1544"/>
        <v>-7.66666735196064+0.0230357534704866i</v>
      </c>
      <c r="E2983" t="str">
        <f t="shared" si="1545"/>
        <v>7.99661836856983-0.164443351979418i</v>
      </c>
      <c r="F2983" t="str">
        <f t="shared" si="1546"/>
        <v>0.999200976841482+0.0000164180668917639i</v>
      </c>
      <c r="G2983">
        <f t="shared" si="1541"/>
        <v>1</v>
      </c>
      <c r="H2983" t="str">
        <f t="shared" si="1547"/>
        <v>11.7361997429237+0.459296190139908i</v>
      </c>
      <c r="I2983" t="str">
        <f t="shared" si="1548"/>
        <v>4119.41336701962i</v>
      </c>
      <c r="J2983" t="str">
        <f t="shared" si="1542"/>
        <v>-22969.005198671+901.195823476147i</v>
      </c>
      <c r="K2983" t="str">
        <f t="shared" si="1549"/>
        <v>0.00702590267411119-0.179070953108215i</v>
      </c>
      <c r="L2983" t="str">
        <f t="shared" si="1550"/>
        <v>0.00090837431122328-0.0196273772669861i</v>
      </c>
      <c r="M2983" t="str">
        <f t="shared" si="1551"/>
        <v>0.00793427698533447-0.198698330375201i</v>
      </c>
      <c r="N2983" t="str">
        <f t="shared" si="1552"/>
        <v>-7.72893479710144i</v>
      </c>
      <c r="O2983" t="str">
        <f t="shared" si="1553"/>
        <v>0.124721204684636-0.992191826766384i</v>
      </c>
      <c r="P2983" t="str">
        <f t="shared" si="1554"/>
        <v>0.875278795315364+0.992191826766384i</v>
      </c>
      <c r="Q2983" t="str">
        <f t="shared" si="1555"/>
        <v>-0.875278795315364+6.73674297033506i</v>
      </c>
      <c r="R2983" t="str">
        <f t="shared" si="1556"/>
        <v>0.128235137130588-0.146587200373924i</v>
      </c>
      <c r="S2983" t="str">
        <f t="shared" si="1557"/>
        <v>0.814928465066343i</v>
      </c>
      <c r="T2983" t="str">
        <f t="shared" si="1558"/>
        <v>0.119458082199094+0.104502463469402i</v>
      </c>
      <c r="U2983" t="e">
        <f t="shared" si="1559"/>
        <v>#DIV/0!</v>
      </c>
      <c r="V2983" t="str">
        <f t="shared" si="1560"/>
        <v>1.33333333333333E-06-0.000101147088078739i</v>
      </c>
      <c r="W2983" t="e">
        <f t="shared" si="1561"/>
        <v>#DIV/0!</v>
      </c>
      <c r="X2983" t="e">
        <f t="shared" si="1562"/>
        <v>#DIV/0!</v>
      </c>
      <c r="Y2983" t="str">
        <f t="shared" si="1563"/>
        <v>0.00083+1.05456982195702i</v>
      </c>
      <c r="Z2983" t="e">
        <f t="shared" si="1564"/>
        <v>#DIV/0!</v>
      </c>
      <c r="AA2983" t="e">
        <f t="shared" si="1565"/>
        <v>#DIV/0!</v>
      </c>
      <c r="AB2983" t="str">
        <f t="shared" si="1566"/>
        <v>0.736606848884686+0.644386959005333i</v>
      </c>
      <c r="AC2983" t="str">
        <f t="shared" si="1567"/>
        <v>1.13388305563826-0.141249806397839i</v>
      </c>
      <c r="AD2983" t="str">
        <f t="shared" si="1568"/>
        <v>0.569992635931082+0.639306059715963i</v>
      </c>
      <c r="AE2983" t="e">
        <f t="shared" si="1569"/>
        <v>#DIV/0!</v>
      </c>
      <c r="AF2983" t="str">
        <f t="shared" si="1570"/>
        <v>-19.4028670948843-0.436260436669421i</v>
      </c>
      <c r="AG2983" t="e">
        <f t="shared" si="1571"/>
        <v>#DIV/0!</v>
      </c>
      <c r="AH2983" t="e">
        <f t="shared" si="1572"/>
        <v>#DIV/0!</v>
      </c>
      <c r="AI2983" t="e">
        <f t="shared" si="1573"/>
        <v>#DIV/0!</v>
      </c>
      <c r="AJ2983" t="e">
        <f t="shared" si="1574"/>
        <v>#DIV/0!</v>
      </c>
      <c r="AK2983"/>
      <c r="AL2983"/>
      <c r="AM2983"/>
      <c r="AN2983"/>
    </row>
    <row r="2984" spans="1:40" x14ac:dyDescent="0.25">
      <c r="A2984"/>
      <c r="B2984">
        <f t="shared" si="1575"/>
        <v>1050000</v>
      </c>
      <c r="C2984" s="186" t="str">
        <f t="shared" si="1543"/>
        <v>-8.92159873869952E-08+0.00300180191187344i</v>
      </c>
      <c r="D2984" s="158" t="str">
        <f t="shared" si="1544"/>
        <v>-7.66666735065593+0.0230138146576964i</v>
      </c>
      <c r="E2984" t="str">
        <f t="shared" si="1545"/>
        <v>7.9966119208855-0.164599981275447i</v>
      </c>
      <c r="F2984" t="str">
        <f t="shared" si="1546"/>
        <v>0.999200977484708+0.0000164337048224504i</v>
      </c>
      <c r="G2984">
        <f t="shared" si="1541"/>
        <v>1</v>
      </c>
      <c r="H2984" t="str">
        <f t="shared" si="1547"/>
        <v>11.7362365283691+0.458860314028997i</v>
      </c>
      <c r="I2984" t="str">
        <f t="shared" si="1548"/>
        <v>4123.3403578366i</v>
      </c>
      <c r="J2984" t="str">
        <f t="shared" si="1542"/>
        <v>-23012.8201724052+902.054923403198i</v>
      </c>
      <c r="K2984" t="str">
        <f t="shared" si="1549"/>
        <v>0.00701254573518279-0.178900918079016i</v>
      </c>
      <c r="L2984" t="str">
        <f t="shared" si="1550"/>
        <v>0.000906648587702808-0.0196087643188476i</v>
      </c>
      <c r="M2984" t="str">
        <f t="shared" si="1551"/>
        <v>0.0079191943228856-0.198509682397864i</v>
      </c>
      <c r="N2984" t="str">
        <f t="shared" si="1552"/>
        <v>-7.736302704439i</v>
      </c>
      <c r="O2984" t="str">
        <f t="shared" si="1553"/>
        <v>0.117407508089692-0.99308382176137i</v>
      </c>
      <c r="P2984" t="str">
        <f t="shared" si="1554"/>
        <v>0.882592491910308+0.99308382176137i</v>
      </c>
      <c r="Q2984" t="str">
        <f t="shared" si="1555"/>
        <v>-0.882592491910308+6.74321888267763i</v>
      </c>
      <c r="R2984" t="str">
        <f t="shared" si="1556"/>
        <v>0.12794845099788-0.147632584887603i</v>
      </c>
      <c r="S2984" t="str">
        <f t="shared" si="1557"/>
        <v>0.815705327282805i</v>
      </c>
      <c r="T2984" t="str">
        <f t="shared" si="1558"/>
        <v>0.120424685973349+0.104368233096554i</v>
      </c>
      <c r="U2984" t="e">
        <f t="shared" si="1559"/>
        <v>#DIV/0!</v>
      </c>
      <c r="V2984" t="str">
        <f t="shared" si="1560"/>
        <v>1.33333333333333E-06-0.000101050757518664i</v>
      </c>
      <c r="W2984" t="e">
        <f t="shared" si="1561"/>
        <v>#DIV/0!</v>
      </c>
      <c r="X2984" t="e">
        <f t="shared" si="1562"/>
        <v>#DIV/0!</v>
      </c>
      <c r="Y2984" t="str">
        <f t="shared" si="1563"/>
        <v>0.00083+1.05557513160617i</v>
      </c>
      <c r="Z2984" t="e">
        <f t="shared" si="1564"/>
        <v>#DIV/0!</v>
      </c>
      <c r="AA2984" t="e">
        <f t="shared" si="1565"/>
        <v>#DIV/0!</v>
      </c>
      <c r="AB2984" t="str">
        <f t="shared" si="1566"/>
        <v>0.742567156861901+0.643559262710967i</v>
      </c>
      <c r="AC2984" t="str">
        <f t="shared" si="1567"/>
        <v>1.13363327845794-0.14231029960804i</v>
      </c>
      <c r="AD2984" t="str">
        <f t="shared" si="1568"/>
        <v>0.574710555535973+0.639842273370688i</v>
      </c>
      <c r="AE2984" t="e">
        <f t="shared" si="1569"/>
        <v>#DIV/0!</v>
      </c>
      <c r="AF2984" t="str">
        <f t="shared" si="1570"/>
        <v>-19.402903879025-0.435846499371301i</v>
      </c>
      <c r="AG2984" t="e">
        <f t="shared" si="1571"/>
        <v>#DIV/0!</v>
      </c>
      <c r="AH2984" t="e">
        <f t="shared" si="1572"/>
        <v>#DIV/0!</v>
      </c>
      <c r="AI2984" t="e">
        <f t="shared" si="1573"/>
        <v>#DIV/0!</v>
      </c>
      <c r="AJ2984" t="e">
        <f t="shared" si="1574"/>
        <v>#DIV/0!</v>
      </c>
      <c r="AK2984"/>
      <c r="AL2984"/>
      <c r="AM2984"/>
      <c r="AN2984"/>
    </row>
    <row r="2985" spans="1:40" x14ac:dyDescent="0.25">
      <c r="A2985"/>
      <c r="B2985">
        <f t="shared" si="1575"/>
        <v>1051000</v>
      </c>
      <c r="C2985" s="186" t="str">
        <f t="shared" si="1543"/>
        <v>-8.904629462976E-08+0.00299894577304701i</v>
      </c>
      <c r="D2985" s="158" t="str">
        <f t="shared" si="1544"/>
        <v>-7.66666734935489+0.0229919175933604i</v>
      </c>
      <c r="E2985" t="str">
        <f t="shared" si="1545"/>
        <v>7.99660546706801-0.164756610192318i</v>
      </c>
      <c r="F2985" t="str">
        <f t="shared" si="1546"/>
        <v>0.999200978128543+0.0000164493427153419i</v>
      </c>
      <c r="G2985">
        <f t="shared" si="1541"/>
        <v>1</v>
      </c>
      <c r="H2985" t="str">
        <f t="shared" si="1547"/>
        <v>11.7362732091105+0.458425262964023i</v>
      </c>
      <c r="I2985" t="str">
        <f t="shared" si="1548"/>
        <v>4127.26734865359i</v>
      </c>
      <c r="J2985" t="str">
        <f t="shared" si="1542"/>
        <v>-23056.6768945659+902.914023330249i</v>
      </c>
      <c r="K2985" t="str">
        <f t="shared" si="1549"/>
        <v>0.00699922683104883-0.178731205170621i</v>
      </c>
      <c r="L2985" t="str">
        <f t="shared" si="1550"/>
        <v>0.00090492777380105-0.0195901865634212i</v>
      </c>
      <c r="M2985" t="str">
        <f t="shared" si="1551"/>
        <v>0.00790415460484988-0.198321391734042i</v>
      </c>
      <c r="N2985" t="str">
        <f t="shared" si="1552"/>
        <v>-7.74367061177656i</v>
      </c>
      <c r="O2985" t="str">
        <f t="shared" si="1553"/>
        <v>0.110087437932725-0.993921906393761i</v>
      </c>
      <c r="P2985" t="str">
        <f t="shared" si="1554"/>
        <v>0.889912562067275+0.993921906393761i</v>
      </c>
      <c r="Q2985" t="str">
        <f t="shared" si="1555"/>
        <v>-0.889912562067275+6.7497487053828i</v>
      </c>
      <c r="R2985" t="str">
        <f t="shared" si="1556"/>
        <v>0.1276514444308-0.148673858810772i</v>
      </c>
      <c r="S2985" t="str">
        <f t="shared" si="1557"/>
        <v>0.816482189499264i</v>
      </c>
      <c r="T2985" t="str">
        <f t="shared" si="1558"/>
        <v>0.121389557763124+0.104225130841603i</v>
      </c>
      <c r="U2985" t="e">
        <f t="shared" si="1559"/>
        <v>#DIV/0!</v>
      </c>
      <c r="V2985" t="str">
        <f t="shared" si="1560"/>
        <v>1.33333333333333E-06-0.000100954610270787i</v>
      </c>
      <c r="W2985" t="e">
        <f t="shared" si="1561"/>
        <v>#DIV/0!</v>
      </c>
      <c r="X2985" t="e">
        <f t="shared" si="1562"/>
        <v>#DIV/0!</v>
      </c>
      <c r="Y2985" t="str">
        <f t="shared" si="1563"/>
        <v>0.00083+1.05658044125532i</v>
      </c>
      <c r="Z2985" t="e">
        <f t="shared" si="1564"/>
        <v>#DIV/0!</v>
      </c>
      <c r="AA2985" t="e">
        <f t="shared" si="1565"/>
        <v>#DIV/0!</v>
      </c>
      <c r="AB2985" t="str">
        <f t="shared" si="1566"/>
        <v>0.748516785012296+0.642676860288735i</v>
      </c>
      <c r="AC2985" t="str">
        <f t="shared" si="1567"/>
        <v>1.13337296176079-0.143367073275248i</v>
      </c>
      <c r="AD2985" t="str">
        <f t="shared" si="1568"/>
        <v>0.579432007749081+0.640343784339279i</v>
      </c>
      <c r="AE2985" t="e">
        <f t="shared" si="1569"/>
        <v>#DIV/0!</v>
      </c>
      <c r="AF2985" t="str">
        <f t="shared" si="1570"/>
        <v>-19.4029405584654-0.435433345370663i</v>
      </c>
      <c r="AG2985" t="e">
        <f t="shared" si="1571"/>
        <v>#DIV/0!</v>
      </c>
      <c r="AH2985" t="e">
        <f t="shared" si="1572"/>
        <v>#DIV/0!</v>
      </c>
      <c r="AI2985" t="e">
        <f t="shared" si="1573"/>
        <v>#DIV/0!</v>
      </c>
      <c r="AJ2985" t="e">
        <f t="shared" si="1574"/>
        <v>#DIV/0!</v>
      </c>
      <c r="AK2985"/>
      <c r="AL2985"/>
      <c r="AM2985"/>
      <c r="AN2985"/>
    </row>
    <row r="2986" spans="1:40" x14ac:dyDescent="0.25">
      <c r="A2986"/>
      <c r="B2986">
        <f t="shared" si="1575"/>
        <v>1052000</v>
      </c>
      <c r="C2986" s="186" t="str">
        <f t="shared" si="1543"/>
        <v>-8.88770855571973E-08+0.00299609506414229i</v>
      </c>
      <c r="D2986" s="158" t="str">
        <f t="shared" si="1544"/>
        <v>-7.66666734805769+0.0229700621584242i</v>
      </c>
      <c r="E2986" t="str">
        <f t="shared" si="1545"/>
        <v>7.99659900711739-0.164913238729671i</v>
      </c>
      <c r="F2986" t="str">
        <f t="shared" si="1546"/>
        <v>0.999200978772996+0.0000164649805704031i</v>
      </c>
      <c r="G2986">
        <f t="shared" si="1541"/>
        <v>1</v>
      </c>
      <c r="H2986" t="str">
        <f t="shared" si="1547"/>
        <v>11.7363097855447+0.457991034608887i</v>
      </c>
      <c r="I2986" t="str">
        <f t="shared" si="1548"/>
        <v>4131.19433947058i</v>
      </c>
      <c r="J2986" t="str">
        <f t="shared" si="1542"/>
        <v>-23100.5753651533+903.7731232573i</v>
      </c>
      <c r="K2986" t="str">
        <f t="shared" si="1549"/>
        <v>0.00698594581750671-0.178561813469914i</v>
      </c>
      <c r="L2986" t="str">
        <f t="shared" si="1550"/>
        <v>0.000903211850925285-0.0195716439012055i</v>
      </c>
      <c r="M2986" t="str">
        <f t="shared" si="1551"/>
        <v>0.00788915766843199-0.19813345737112i</v>
      </c>
      <c r="N2986" t="str">
        <f t="shared" si="1552"/>
        <v>-7.75103851911412i</v>
      </c>
      <c r="O2986" t="str">
        <f t="shared" si="1553"/>
        <v>0.102761391589694-0.994706035167451i</v>
      </c>
      <c r="P2986" t="str">
        <f t="shared" si="1554"/>
        <v>0.897238608410306+0.994706035167451i</v>
      </c>
      <c r="Q2986" t="str">
        <f t="shared" si="1555"/>
        <v>-0.897238608410306+6.75633248394667i</v>
      </c>
      <c r="R2986" t="str">
        <f t="shared" si="1556"/>
        <v>0.127344180215731-0.149710915775619i</v>
      </c>
      <c r="S2986" t="str">
        <f t="shared" si="1557"/>
        <v>0.817259051715723i</v>
      </c>
      <c r="T2986" t="str">
        <f t="shared" si="1558"/>
        <v>0.122352601058275+0.104073183964624i</v>
      </c>
      <c r="U2986" t="e">
        <f t="shared" si="1559"/>
        <v>#DIV/0!</v>
      </c>
      <c r="V2986" t="str">
        <f t="shared" si="1560"/>
        <v>1.33333333333333E-06-0.000100858645812354i</v>
      </c>
      <c r="W2986" t="e">
        <f t="shared" si="1561"/>
        <v>#DIV/0!</v>
      </c>
      <c r="X2986" t="e">
        <f t="shared" si="1562"/>
        <v>#DIV/0!</v>
      </c>
      <c r="Y2986" t="str">
        <f t="shared" si="1563"/>
        <v>0.00083+1.05758575090447i</v>
      </c>
      <c r="Z2986" t="e">
        <f t="shared" si="1564"/>
        <v>#DIV/0!</v>
      </c>
      <c r="AA2986" t="e">
        <f t="shared" si="1565"/>
        <v>#DIV/0!</v>
      </c>
      <c r="AB2986" t="str">
        <f t="shared" si="1566"/>
        <v>0.754455138231447+0.641739919830718i</v>
      </c>
      <c r="AC2986" t="str">
        <f t="shared" si="1567"/>
        <v>1.13310216458839-0.144420017559531i</v>
      </c>
      <c r="AD2986" t="str">
        <f t="shared" si="1568"/>
        <v>0.584156737903197+0.640810571957543i</v>
      </c>
      <c r="AE2986" t="e">
        <f t="shared" si="1569"/>
        <v>#DIV/0!</v>
      </c>
      <c r="AF2986" t="str">
        <f t="shared" si="1570"/>
        <v>-19.4029771336024-0.435020972450463i</v>
      </c>
      <c r="AG2986" t="e">
        <f t="shared" si="1571"/>
        <v>#DIV/0!</v>
      </c>
      <c r="AH2986" t="e">
        <f t="shared" si="1572"/>
        <v>#DIV/0!</v>
      </c>
      <c r="AI2986" t="e">
        <f t="shared" si="1573"/>
        <v>#DIV/0!</v>
      </c>
      <c r="AJ2986" t="e">
        <f t="shared" si="1574"/>
        <v>#DIV/0!</v>
      </c>
      <c r="AK2986"/>
      <c r="AL2986"/>
      <c r="AM2986"/>
      <c r="AN2986"/>
    </row>
    <row r="2987" spans="1:40" x14ac:dyDescent="0.25">
      <c r="A2987"/>
      <c r="B2987">
        <f t="shared" si="1575"/>
        <v>1053000</v>
      </c>
      <c r="C2987" s="186" t="str">
        <f t="shared" si="1543"/>
        <v>-8.87083583328207E-08+0.00299324976968941i</v>
      </c>
      <c r="D2987" s="158" t="str">
        <f t="shared" si="1544"/>
        <v>-7.6666673467641+0.0229482482342855i</v>
      </c>
      <c r="E2987" t="str">
        <f t="shared" si="1545"/>
        <v>7.99659254103366-0.165069866887145i</v>
      </c>
      <c r="F2987" t="str">
        <f t="shared" si="1546"/>
        <v>0.999200979418057+0.0000164806183875974i</v>
      </c>
      <c r="G2987">
        <f t="shared" si="1541"/>
        <v>1</v>
      </c>
      <c r="H2987" t="str">
        <f t="shared" si="1547"/>
        <v>11.7363462580665+0.457557626636244i</v>
      </c>
      <c r="I2987" t="str">
        <f t="shared" si="1548"/>
        <v>4135.12133028757i</v>
      </c>
      <c r="J2987" t="str">
        <f t="shared" si="1542"/>
        <v>-23144.5155841672+904.63222318435i</v>
      </c>
      <c r="K2987" t="str">
        <f t="shared" si="1549"/>
        <v>0.0069727025510365-0.178392742067226i</v>
      </c>
      <c r="L2987" t="str">
        <f t="shared" si="1550"/>
        <v>0.000901500800570691-0.019553136233073i</v>
      </c>
      <c r="M2987" t="str">
        <f t="shared" si="1551"/>
        <v>0.00787420335160719-0.197945878300299i</v>
      </c>
      <c r="N2987" t="str">
        <f t="shared" si="1552"/>
        <v>-7.75840642645168i</v>
      </c>
      <c r="O2987" t="str">
        <f t="shared" si="1553"/>
        <v>0.0954297667609796-0.995436165515371i</v>
      </c>
      <c r="P2987" t="str">
        <f t="shared" si="1554"/>
        <v>0.90457023323902+0.995436165515371i</v>
      </c>
      <c r="Q2987" t="str">
        <f t="shared" si="1555"/>
        <v>-0.90457023323902+6.76297026093631i</v>
      </c>
      <c r="R2987" t="str">
        <f t="shared" si="1556"/>
        <v>0.127026722474922-0.150743650479191i</v>
      </c>
      <c r="S2987" t="str">
        <f t="shared" si="1557"/>
        <v>0.818035913932182i</v>
      </c>
      <c r="T2987" t="str">
        <f t="shared" si="1558"/>
        <v>0.123313719889218+0.103912421013582i</v>
      </c>
      <c r="U2987" t="e">
        <f t="shared" si="1559"/>
        <v>#DIV/0!</v>
      </c>
      <c r="V2987" t="str">
        <f t="shared" si="1560"/>
        <v>1.33333333333333E-06-0.000100762863622599i</v>
      </c>
      <c r="W2987" t="e">
        <f t="shared" si="1561"/>
        <v>#DIV/0!</v>
      </c>
      <c r="X2987" t="e">
        <f t="shared" si="1562"/>
        <v>#DIV/0!</v>
      </c>
      <c r="Y2987" t="str">
        <f t="shared" si="1563"/>
        <v>0.00083+1.05859106055362i</v>
      </c>
      <c r="Z2987" t="e">
        <f t="shared" si="1564"/>
        <v>#DIV/0!</v>
      </c>
      <c r="AA2987" t="e">
        <f t="shared" si="1565"/>
        <v>#DIV/0!</v>
      </c>
      <c r="AB2987" t="str">
        <f t="shared" si="1566"/>
        <v>0.760381624748155+0.640748617370437i</v>
      </c>
      <c r="AC2987" t="str">
        <f t="shared" si="1567"/>
        <v>1.13282094737319-0.145469023643746i</v>
      </c>
      <c r="AD2987" t="str">
        <f t="shared" si="1568"/>
        <v>0.588884491252972+0.641242617411316i</v>
      </c>
      <c r="AE2987" t="e">
        <f t="shared" si="1569"/>
        <v>#DIV/0!</v>
      </c>
      <c r="AF2987" t="str">
        <f t="shared" si="1570"/>
        <v>-19.4030136048306-0.434609378401959i</v>
      </c>
      <c r="AG2987" t="e">
        <f t="shared" si="1571"/>
        <v>#DIV/0!</v>
      </c>
      <c r="AH2987" t="e">
        <f t="shared" si="1572"/>
        <v>#DIV/0!</v>
      </c>
      <c r="AI2987" t="e">
        <f t="shared" si="1573"/>
        <v>#DIV/0!</v>
      </c>
      <c r="AJ2987" t="e">
        <f t="shared" si="1574"/>
        <v>#DIV/0!</v>
      </c>
      <c r="AK2987"/>
      <c r="AL2987"/>
      <c r="AM2987"/>
      <c r="AN2987"/>
    </row>
    <row r="2988" spans="1:40" x14ac:dyDescent="0.25">
      <c r="A2988"/>
      <c r="B2988">
        <f t="shared" si="1575"/>
        <v>1054000</v>
      </c>
      <c r="C2988" s="186" t="str">
        <f t="shared" si="1543"/>
        <v>-8.85401111288527E-08+0.00299040987427723i</v>
      </c>
      <c r="D2988" s="158" t="str">
        <f t="shared" si="1544"/>
        <v>-7.66666734547418+0.0229264757027921i</v>
      </c>
      <c r="E2988" t="str">
        <f t="shared" si="1545"/>
        <v>7.99658606881685-0.16522649466438i</v>
      </c>
      <c r="F2988" t="str">
        <f t="shared" si="1546"/>
        <v>0.999200980063727+0.0000164962561668891i</v>
      </c>
      <c r="G2988">
        <f t="shared" si="1541"/>
        <v>1</v>
      </c>
      <c r="H2988" t="str">
        <f t="shared" si="1547"/>
        <v>11.7363826270689+0.457125036727534i</v>
      </c>
      <c r="I2988" t="str">
        <f t="shared" si="1548"/>
        <v>4139.04832110455i</v>
      </c>
      <c r="J2988" t="str">
        <f t="shared" si="1542"/>
        <v>-23188.4975516078+905.491323111401i</v>
      </c>
      <c r="K2988" t="str">
        <f t="shared" si="1549"/>
        <v>0.00695949688879658-0.17822399005631i</v>
      </c>
      <c r="L2988" t="str">
        <f t="shared" si="1550"/>
        <v>0.000899794604319784-0.0195346634602684i</v>
      </c>
      <c r="M2988" t="str">
        <f t="shared" si="1551"/>
        <v>0.00785929149311636-0.197758653516578i</v>
      </c>
      <c r="N2988" t="str">
        <f t="shared" si="1552"/>
        <v>-7.76577433378924i</v>
      </c>
      <c r="O2988" t="str">
        <f t="shared" si="1553"/>
        <v>0.0880929614497969-0.996112257801802i</v>
      </c>
      <c r="P2988" t="str">
        <f t="shared" si="1554"/>
        <v>0.911907038550203+0.996112257801802i</v>
      </c>
      <c r="Q2988" t="str">
        <f t="shared" si="1555"/>
        <v>-0.911907038550203+6.76966207598744i</v>
      </c>
      <c r="R2988" t="str">
        <f t="shared" si="1556"/>
        <v>0.1266991366449-0.151771958703722i</v>
      </c>
      <c r="S2988" t="str">
        <f t="shared" si="1557"/>
        <v>0.818812776148643i</v>
      </c>
      <c r="T2988" t="str">
        <f t="shared" si="1558"/>
        <v>0.124272818847712+0.103742871811847i</v>
      </c>
      <c r="U2988" t="e">
        <f t="shared" si="1559"/>
        <v>#DIV/0!</v>
      </c>
      <c r="V2988" t="str">
        <f t="shared" si="1560"/>
        <v>1.33333333333333E-06-0.000100667263182729i</v>
      </c>
      <c r="W2988" t="e">
        <f t="shared" si="1561"/>
        <v>#DIV/0!</v>
      </c>
      <c r="X2988" t="e">
        <f t="shared" si="1562"/>
        <v>#DIV/0!</v>
      </c>
      <c r="Y2988" t="str">
        <f t="shared" si="1563"/>
        <v>0.00083+1.05959637020277i</v>
      </c>
      <c r="Z2988" t="e">
        <f t="shared" si="1564"/>
        <v>#DIV/0!</v>
      </c>
      <c r="AA2988" t="e">
        <f t="shared" si="1565"/>
        <v>#DIV/0!</v>
      </c>
      <c r="AB2988" t="str">
        <f t="shared" si="1566"/>
        <v>0.76629565625259+0.639703136805859i</v>
      </c>
      <c r="AC2988" t="str">
        <f t="shared" si="1567"/>
        <v>1.13252937191746-0.146513983754897i</v>
      </c>
      <c r="AD2988" t="str">
        <f t="shared" si="1568"/>
        <v>0.593615012988024+0.641639903736122i</v>
      </c>
      <c r="AE2988" t="e">
        <f t="shared" si="1569"/>
        <v>#DIV/0!</v>
      </c>
      <c r="AF2988" t="str">
        <f t="shared" si="1570"/>
        <v>-19.4030499725431-0.434198561024742i</v>
      </c>
      <c r="AG2988" t="e">
        <f t="shared" si="1571"/>
        <v>#DIV/0!</v>
      </c>
      <c r="AH2988" t="e">
        <f t="shared" si="1572"/>
        <v>#DIV/0!</v>
      </c>
      <c r="AI2988" t="e">
        <f t="shared" si="1573"/>
        <v>#DIV/0!</v>
      </c>
      <c r="AJ2988" t="e">
        <f t="shared" si="1574"/>
        <v>#DIV/0!</v>
      </c>
      <c r="AK2988"/>
      <c r="AL2988"/>
      <c r="AM2988"/>
      <c r="AN2988"/>
    </row>
    <row r="2989" spans="1:40" x14ac:dyDescent="0.25">
      <c r="A2989"/>
      <c r="B2989">
        <f t="shared" si="1575"/>
        <v>1055000</v>
      </c>
      <c r="C2989" s="186" t="str">
        <f t="shared" si="1543"/>
        <v>-8.83723421261732E-08+0.00298757536255302i</v>
      </c>
      <c r="D2989" s="158" t="str">
        <f t="shared" si="1544"/>
        <v>-7.66666734418794+0.0229047444462398i</v>
      </c>
      <c r="E2989" t="str">
        <f t="shared" si="1545"/>
        <v>7.996579590467-0.165383122061017i</v>
      </c>
      <c r="F2989" t="str">
        <f t="shared" si="1546"/>
        <v>0.999200980710006+0.0000165118939082424i</v>
      </c>
      <c r="G2989">
        <f t="shared" si="1541"/>
        <v>1</v>
      </c>
      <c r="H2989" t="str">
        <f t="shared" si="1547"/>
        <v>11.736418892943+0.456693262572898i</v>
      </c>
      <c r="I2989" t="str">
        <f t="shared" si="1548"/>
        <v>4142.97531192154i</v>
      </c>
      <c r="J2989" t="str">
        <f t="shared" si="1542"/>
        <v>-23232.5212674751+906.350423038451i</v>
      </c>
      <c r="K2989" t="str">
        <f t="shared" si="1549"/>
        <v>0.00694632868862019-0.178055556534335i</v>
      </c>
      <c r="L2989" t="str">
        <f t="shared" si="1550"/>
        <v>0.000898093243841981-0.0195162254844067i</v>
      </c>
      <c r="M2989" t="str">
        <f t="shared" si="1551"/>
        <v>0.00784442193246217-0.197571782018742i</v>
      </c>
      <c r="N2989" t="str">
        <f t="shared" si="1552"/>
        <v>-7.77314224112681i</v>
      </c>
      <c r="O2989" t="str">
        <f t="shared" si="1553"/>
        <v>0.0807513739405767-0.996734275324527i</v>
      </c>
      <c r="P2989" t="str">
        <f t="shared" si="1554"/>
        <v>0.919248626059423+0.996734275324527i</v>
      </c>
      <c r="Q2989" t="str">
        <f t="shared" si="1555"/>
        <v>-0.919248626059423+6.77640796580228i</v>
      </c>
      <c r="R2989" t="str">
        <f t="shared" si="1556"/>
        <v>0.126361489454522-0.152795737336444i</v>
      </c>
      <c r="S2989" t="str">
        <f t="shared" si="1557"/>
        <v>0.819589638365102i</v>
      </c>
      <c r="T2989" t="str">
        <f t="shared" si="1558"/>
        <v>0.125229803107305+0.103564567445307i</v>
      </c>
      <c r="U2989" t="e">
        <f t="shared" si="1559"/>
        <v>#DIV/0!</v>
      </c>
      <c r="V2989" t="str">
        <f t="shared" si="1560"/>
        <v>1.33333333333333E-06-0.000100571843975921i</v>
      </c>
      <c r="W2989" t="e">
        <f t="shared" si="1561"/>
        <v>#DIV/0!</v>
      </c>
      <c r="X2989" t="e">
        <f t="shared" si="1562"/>
        <v>#DIV/0!</v>
      </c>
      <c r="Y2989" t="str">
        <f t="shared" si="1563"/>
        <v>0.00083+1.06060167985191i</v>
      </c>
      <c r="Z2989" t="e">
        <f t="shared" si="1564"/>
        <v>#DIV/0!</v>
      </c>
      <c r="AA2989" t="e">
        <f t="shared" si="1565"/>
        <v>#DIV/0!</v>
      </c>
      <c r="AB2989" t="str">
        <f t="shared" si="1566"/>
        <v>0.772196648022374+0.638603669819937i</v>
      </c>
      <c r="AC2989" t="str">
        <f t="shared" si="1567"/>
        <v>1.13222750137195-0.147554791184993i</v>
      </c>
      <c r="AD2989" t="str">
        <f t="shared" si="1568"/>
        <v>0.598348048245946+0.642002415816627i</v>
      </c>
      <c r="AE2989" t="e">
        <f t="shared" si="1569"/>
        <v>#DIV/0!</v>
      </c>
      <c r="AF2989" t="str">
        <f t="shared" si="1570"/>
        <v>-19.4030862371309-0.433788518126658i</v>
      </c>
      <c r="AG2989" t="e">
        <f t="shared" si="1571"/>
        <v>#DIV/0!</v>
      </c>
      <c r="AH2989" t="e">
        <f t="shared" si="1572"/>
        <v>#DIV/0!</v>
      </c>
      <c r="AI2989" t="e">
        <f t="shared" si="1573"/>
        <v>#DIV/0!</v>
      </c>
      <c r="AJ2989" t="e">
        <f t="shared" si="1574"/>
        <v>#DIV/0!</v>
      </c>
      <c r="AK2989"/>
      <c r="AL2989"/>
      <c r="AM2989"/>
      <c r="AN2989"/>
    </row>
    <row r="2990" spans="1:40" x14ac:dyDescent="0.25">
      <c r="A2990"/>
      <c r="B2990">
        <f t="shared" si="1575"/>
        <v>1056000</v>
      </c>
      <c r="C2990" s="186" t="str">
        <f t="shared" si="1543"/>
        <v>-8.82050495142715E-08+0.00298474621922221i</v>
      </c>
      <c r="D2990" s="158" t="str">
        <f t="shared" si="1544"/>
        <v>-7.66666734290539+0.0228830543473703i</v>
      </c>
      <c r="E2990" t="str">
        <f t="shared" si="1545"/>
        <v>7.99657310598413-0.165539749076695i</v>
      </c>
      <c r="F2990" t="str">
        <f t="shared" si="1546"/>
        <v>0.999200981356903+0.0000165275316116215i</v>
      </c>
      <c r="G2990">
        <f t="shared" si="1541"/>
        <v>1</v>
      </c>
      <c r="H2990" t="str">
        <f t="shared" si="1547"/>
        <v>11.7364550560783+0.456262301871156i</v>
      </c>
      <c r="I2990" t="str">
        <f t="shared" si="1548"/>
        <v>4146.90230273853i</v>
      </c>
      <c r="J2990" t="str">
        <f t="shared" si="1542"/>
        <v>-23276.5867317689+907.209522965503i</v>
      </c>
      <c r="K2990" t="str">
        <f t="shared" si="1549"/>
        <v>0.00693319780901157-0.17788744060186i</v>
      </c>
      <c r="L2990" t="str">
        <f t="shared" si="1550"/>
        <v>0.000896396700893082-0.019497822207472i</v>
      </c>
      <c r="M2990" t="str">
        <f t="shared" si="1551"/>
        <v>0.00782959450990465-0.197385262809332i</v>
      </c>
      <c r="N2990" t="str">
        <f t="shared" si="1552"/>
        <v>-7.78051014846437i</v>
      </c>
      <c r="O2990" t="str">
        <f t="shared" si="1553"/>
        <v>0.0734054027773847-0.997302184316815i</v>
      </c>
      <c r="P2990" t="str">
        <f t="shared" si="1554"/>
        <v>0.926594597222615+0.997302184316815i</v>
      </c>
      <c r="Q2990" t="str">
        <f t="shared" si="1555"/>
        <v>-0.926594597222615+6.78320796414756i</v>
      </c>
      <c r="R2990" t="str">
        <f t="shared" si="1556"/>
        <v>0.126013848902697-0.153814884388879i</v>
      </c>
      <c r="S2990" t="str">
        <f t="shared" si="1557"/>
        <v>0.820366500581562i</v>
      </c>
      <c r="T2990" t="str">
        <f t="shared" si="1558"/>
        <v>0.126184578443462+0.103377540249119i</v>
      </c>
      <c r="U2990" t="e">
        <f t="shared" si="1559"/>
        <v>#DIV/0!</v>
      </c>
      <c r="V2990" t="str">
        <f t="shared" si="1560"/>
        <v>1.33333333333333E-06-0.000100476605487308i</v>
      </c>
      <c r="W2990" t="e">
        <f t="shared" si="1561"/>
        <v>#DIV/0!</v>
      </c>
      <c r="X2990" t="e">
        <f t="shared" si="1562"/>
        <v>#DIV/0!</v>
      </c>
      <c r="Y2990" t="str">
        <f t="shared" si="1563"/>
        <v>0.00083+1.06160698950106i</v>
      </c>
      <c r="Z2990" t="e">
        <f t="shared" si="1564"/>
        <v>#DIV/0!</v>
      </c>
      <c r="AA2990" t="e">
        <f t="shared" si="1565"/>
        <v>#DIV/0!</v>
      </c>
      <c r="AB2990" t="str">
        <f t="shared" si="1566"/>
        <v>0.778084019046691+0.637450415798914i</v>
      </c>
      <c r="AC2990" t="str">
        <f t="shared" si="1567"/>
        <v>1.13191540021416-0.148591340311397i</v>
      </c>
      <c r="AD2990" t="str">
        <f t="shared" si="1568"/>
        <v>0.603083342125348+0.642330140386141i</v>
      </c>
      <c r="AE2990" t="e">
        <f t="shared" si="1569"/>
        <v>#DIV/0!</v>
      </c>
      <c r="AF2990" t="str">
        <f t="shared" si="1570"/>
        <v>-19.4031223989837-0.433379247523786i</v>
      </c>
      <c r="AG2990" t="e">
        <f t="shared" si="1571"/>
        <v>#DIV/0!</v>
      </c>
      <c r="AH2990" t="e">
        <f t="shared" si="1572"/>
        <v>#DIV/0!</v>
      </c>
      <c r="AI2990" t="e">
        <f t="shared" si="1573"/>
        <v>#DIV/0!</v>
      </c>
      <c r="AJ2990" t="e">
        <f t="shared" si="1574"/>
        <v>#DIV/0!</v>
      </c>
      <c r="AK2990"/>
      <c r="AL2990"/>
      <c r="AM2990"/>
      <c r="AN2990"/>
    </row>
    <row r="2991" spans="1:40" x14ac:dyDescent="0.25">
      <c r="A2991"/>
      <c r="B2991">
        <f t="shared" si="1575"/>
        <v>1057000</v>
      </c>
      <c r="C2991" s="186" t="str">
        <f t="shared" si="1543"/>
        <v>-8.80382314911978E-08+0.00298192242904812i</v>
      </c>
      <c r="D2991" s="158" t="str">
        <f t="shared" si="1544"/>
        <v>-7.66666734162643+0.0228614052893689i</v>
      </c>
      <c r="E2991" t="str">
        <f t="shared" si="1545"/>
        <v>7.99656661536827-0.165696375711054i</v>
      </c>
      <c r="F2991" t="str">
        <f t="shared" si="1546"/>
        <v>0.999200982004409+0.0000165431692769903i</v>
      </c>
      <c r="G2991">
        <f t="shared" si="1541"/>
        <v>1</v>
      </c>
      <c r="H2991" t="str">
        <f t="shared" si="1547"/>
        <v>11.7364911168621+0.455832152329747i</v>
      </c>
      <c r="I2991" t="str">
        <f t="shared" si="1548"/>
        <v>4150.82929355551i</v>
      </c>
      <c r="J2991" t="str">
        <f t="shared" si="1542"/>
        <v>-23320.6939444893+908.068622892553i</v>
      </c>
      <c r="K2991" t="str">
        <f t="shared" si="1549"/>
        <v>0.00692010410914182-0.177719641362825i</v>
      </c>
      <c r="L2991" t="str">
        <f t="shared" si="1550"/>
        <v>0.000894704957314762-0.0194794535318148i</v>
      </c>
      <c r="M2991" t="str">
        <f t="shared" si="1551"/>
        <v>0.00781480906645658-0.19719909489464i</v>
      </c>
      <c r="N2991" t="str">
        <f t="shared" si="1552"/>
        <v>-7.78787805580193i</v>
      </c>
      <c r="O2991" t="str">
        <f t="shared" si="1553"/>
        <v>0.0660554467422277-0.997815953949266i</v>
      </c>
      <c r="P2991" t="str">
        <f t="shared" si="1554"/>
        <v>0.933944553257772+0.997815953949266i</v>
      </c>
      <c r="Q2991" t="str">
        <f t="shared" si="1555"/>
        <v>-0.933944553257772+6.79006210185266i</v>
      </c>
      <c r="R2991" t="str">
        <f t="shared" si="1556"/>
        <v>0.125656284235767-0.15482929901562i</v>
      </c>
      <c r="S2991" t="str">
        <f t="shared" si="1557"/>
        <v>0.821143362798023i</v>
      </c>
      <c r="T2991" t="str">
        <f t="shared" si="1558"/>
        <v>0.127137051253347+0.103181823794062i</v>
      </c>
      <c r="U2991" t="e">
        <f t="shared" si="1559"/>
        <v>#DIV/0!</v>
      </c>
      <c r="V2991" t="str">
        <f t="shared" si="1560"/>
        <v>1.33333333333333E-06-0.000100381547203971i</v>
      </c>
      <c r="W2991" t="e">
        <f t="shared" si="1561"/>
        <v>#DIV/0!</v>
      </c>
      <c r="X2991" t="e">
        <f t="shared" si="1562"/>
        <v>#DIV/0!</v>
      </c>
      <c r="Y2991" t="str">
        <f t="shared" si="1563"/>
        <v>0.00083+1.06261229915021i</v>
      </c>
      <c r="Z2991" t="e">
        <f t="shared" si="1564"/>
        <v>#DIV/0!</v>
      </c>
      <c r="AA2991" t="e">
        <f t="shared" si="1565"/>
        <v>#DIV/0!</v>
      </c>
      <c r="AB2991" t="str">
        <f t="shared" si="1566"/>
        <v>0.783957192148269+0.636243581748171i</v>
      </c>
      <c r="AC2991" t="str">
        <f t="shared" si="1567"/>
        <v>1.13159313422618-0.149623526616662i</v>
      </c>
      <c r="AD2991" t="str">
        <f t="shared" si="1568"/>
        <v>0.607820639698915+0.642623066025929i</v>
      </c>
      <c r="AE2991" t="e">
        <f t="shared" si="1569"/>
        <v>#DIV/0!</v>
      </c>
      <c r="AF2991" t="str">
        <f t="shared" si="1570"/>
        <v>-19.4031584584885-0.432970747040378i</v>
      </c>
      <c r="AG2991" t="e">
        <f t="shared" si="1571"/>
        <v>#DIV/0!</v>
      </c>
      <c r="AH2991" t="e">
        <f t="shared" si="1572"/>
        <v>#DIV/0!</v>
      </c>
      <c r="AI2991" t="e">
        <f t="shared" si="1573"/>
        <v>#DIV/0!</v>
      </c>
      <c r="AJ2991" t="e">
        <f t="shared" si="1574"/>
        <v>#DIV/0!</v>
      </c>
      <c r="AK2991"/>
      <c r="AL2991"/>
      <c r="AM2991"/>
      <c r="AN2991"/>
    </row>
    <row r="2992" spans="1:40" x14ac:dyDescent="0.25">
      <c r="A2992"/>
      <c r="B2992">
        <f t="shared" si="1575"/>
        <v>1058000</v>
      </c>
      <c r="C2992" s="186" t="str">
        <f t="shared" si="1543"/>
        <v>-8.78718862635133E-08+0.00297910397685166i</v>
      </c>
      <c r="D2992" s="158" t="str">
        <f t="shared" si="1544"/>
        <v>-7.66666734035116+0.0228397971558627i</v>
      </c>
      <c r="E2992" t="str">
        <f t="shared" si="1545"/>
        <v>7.99656011861946-0.165853001963734i</v>
      </c>
      <c r="F2992" t="str">
        <f t="shared" si="1546"/>
        <v>0.999200982652533+0.0000165588069043133i</v>
      </c>
      <c r="G2992">
        <f t="shared" si="1541"/>
        <v>1</v>
      </c>
      <c r="H2992" t="str">
        <f t="shared" si="1547"/>
        <v>11.7365270756802+0.455402811664721i</v>
      </c>
      <c r="I2992" t="str">
        <f t="shared" si="1548"/>
        <v>4154.7562843725i</v>
      </c>
      <c r="J2992" t="str">
        <f t="shared" si="1542"/>
        <v>-23364.8429056364+908.927722819603i</v>
      </c>
      <c r="K2992" t="str">
        <f t="shared" si="1549"/>
        <v>0.00690704744884545-0.177552157924531i</v>
      </c>
      <c r="L2992" t="str">
        <f t="shared" si="1550"/>
        <v>0.000893017995034138-0.0194611193601512i</v>
      </c>
      <c r="M2992" t="str">
        <f t="shared" si="1551"/>
        <v>0.00780006544387959-0.197013277284682i</v>
      </c>
      <c r="N2992" t="str">
        <f t="shared" si="1552"/>
        <v>-7.79524596313949i</v>
      </c>
      <c r="O2992" t="str">
        <f t="shared" si="1553"/>
        <v>0.0587019048334443-0.99827555633148i</v>
      </c>
      <c r="P2992" t="str">
        <f t="shared" si="1554"/>
        <v>0.941298095166556+0.99827555633148i</v>
      </c>
      <c r="Q2992" t="str">
        <f t="shared" si="1555"/>
        <v>-0.941298095166556+6.79697040680801i</v>
      </c>
      <c r="R2992" t="str">
        <f t="shared" si="1556"/>
        <v>0.125288865924591-0.155838881532572i</v>
      </c>
      <c r="S2992" t="str">
        <f t="shared" si="1557"/>
        <v>0.821920225014482i</v>
      </c>
      <c r="T2992" t="str">
        <f t="shared" si="1558"/>
        <v>0.128087128575257+0.102977452872549i</v>
      </c>
      <c r="U2992" t="e">
        <f t="shared" si="1559"/>
        <v>#DIV/0!</v>
      </c>
      <c r="V2992" t="str">
        <f t="shared" si="1560"/>
        <v>1.33333333333333E-06-0.000100286668614931i</v>
      </c>
      <c r="W2992" t="e">
        <f t="shared" si="1561"/>
        <v>#DIV/0!</v>
      </c>
      <c r="X2992" t="e">
        <f t="shared" si="1562"/>
        <v>#DIV/0!</v>
      </c>
      <c r="Y2992" t="str">
        <f t="shared" si="1563"/>
        <v>0.00083+1.06361760879936i</v>
      </c>
      <c r="Z2992" t="e">
        <f t="shared" si="1564"/>
        <v>#DIV/0!</v>
      </c>
      <c r="AA2992" t="e">
        <f t="shared" si="1565"/>
        <v>#DIV/0!</v>
      </c>
      <c r="AB2992" t="str">
        <f t="shared" si="1566"/>
        <v>0.789815594103212+0.634983382205971i</v>
      </c>
      <c r="AC2992" t="str">
        <f t="shared" si="1567"/>
        <v>1.13126077047231-0.150651246707839i</v>
      </c>
      <c r="AD2992" t="str">
        <f t="shared" si="1568"/>
        <v>0.612559686026374+0.642881183164486i</v>
      </c>
      <c r="AE2992" t="e">
        <f t="shared" si="1569"/>
        <v>#DIV/0!</v>
      </c>
      <c r="AF2992" t="str">
        <f t="shared" si="1570"/>
        <v>-19.4031944160314-0.432563014508858i</v>
      </c>
      <c r="AG2992" t="e">
        <f t="shared" si="1571"/>
        <v>#DIV/0!</v>
      </c>
      <c r="AH2992" t="e">
        <f t="shared" si="1572"/>
        <v>#DIV/0!</v>
      </c>
      <c r="AI2992" t="e">
        <f t="shared" si="1573"/>
        <v>#DIV/0!</v>
      </c>
      <c r="AJ2992" t="e">
        <f t="shared" si="1574"/>
        <v>#DIV/0!</v>
      </c>
      <c r="AK2992"/>
      <c r="AL2992"/>
      <c r="AM2992"/>
      <c r="AN2992"/>
    </row>
    <row r="2993" spans="1:40" x14ac:dyDescent="0.25">
      <c r="A2993"/>
      <c r="B2993">
        <f t="shared" si="1575"/>
        <v>1059000</v>
      </c>
      <c r="C2993" s="186" t="str">
        <f t="shared" si="1543"/>
        <v>-8.7706012046243E-08+0.00297629084751108i</v>
      </c>
      <c r="D2993" s="158" t="str">
        <f t="shared" si="1544"/>
        <v>-7.66666733907941+0.0228182298309183i</v>
      </c>
      <c r="E2993" t="str">
        <f t="shared" si="1545"/>
        <v>7.99655361573773-0.166009627834375i</v>
      </c>
      <c r="F2993" t="str">
        <f t="shared" si="1546"/>
        <v>0.999200983301265+0.0000165744444935542i</v>
      </c>
      <c r="G2993">
        <f t="shared" si="1541"/>
        <v>1</v>
      </c>
      <c r="H2993" t="str">
        <f t="shared" si="1547"/>
        <v>11.7365629329162+0.454974277600651i</v>
      </c>
      <c r="I2993" t="str">
        <f t="shared" si="1548"/>
        <v>4158.68327518949i</v>
      </c>
      <c r="J2993" t="str">
        <f t="shared" si="1542"/>
        <v>-23409.0336152101+909.786822746654i</v>
      </c>
      <c r="K2993" t="str">
        <f t="shared" si="1549"/>
        <v>0.00689402768861663-0.177384989397627i</v>
      </c>
      <c r="L2993" t="str">
        <f t="shared" si="1550"/>
        <v>0.000891335796063228-0.0194428195955609i</v>
      </c>
      <c r="M2993" t="str">
        <f t="shared" si="1551"/>
        <v>0.00778536348467986-0.196827808993188i</v>
      </c>
      <c r="N2993" t="str">
        <f t="shared" si="1552"/>
        <v>-7.80261387047705i</v>
      </c>
      <c r="O2993" t="str">
        <f t="shared" si="1553"/>
        <v>0.0513451762440359-0.998680966513565i</v>
      </c>
      <c r="P2993" t="str">
        <f t="shared" si="1554"/>
        <v>0.948654823755964+0.998680966513565i</v>
      </c>
      <c r="Q2993" t="str">
        <f t="shared" si="1555"/>
        <v>-0.948654823755964+6.80393290396349i</v>
      </c>
      <c r="R2993" t="str">
        <f t="shared" si="1556"/>
        <v>0.124911665641317-0.156843533434662i</v>
      </c>
      <c r="S2993" t="str">
        <f t="shared" si="1557"/>
        <v>0.822697087230941i</v>
      </c>
      <c r="T2993" t="str">
        <f t="shared" si="1558"/>
        <v>0.129034718107705+0.102764463484277i</v>
      </c>
      <c r="U2993" t="e">
        <f t="shared" si="1559"/>
        <v>#DIV/0!</v>
      </c>
      <c r="V2993" t="str">
        <f t="shared" si="1560"/>
        <v>1.33333333333333E-06-0.00010019196921114i</v>
      </c>
      <c r="W2993" t="e">
        <f t="shared" si="1561"/>
        <v>#DIV/0!</v>
      </c>
      <c r="X2993" t="e">
        <f t="shared" si="1562"/>
        <v>#DIV/0!</v>
      </c>
      <c r="Y2993" t="str">
        <f t="shared" si="1563"/>
        <v>0.00083+1.06462291844851i</v>
      </c>
      <c r="Z2993" t="e">
        <f t="shared" si="1564"/>
        <v>#DIV/0!</v>
      </c>
      <c r="AA2993" t="e">
        <f t="shared" si="1565"/>
        <v>#DIV/0!</v>
      </c>
      <c r="AB2993" t="str">
        <f t="shared" si="1566"/>
        <v>0.795658655758674+0.63367003915498i</v>
      </c>
      <c r="AC2993" t="str">
        <f t="shared" si="1567"/>
        <v>1.13091837727631-0.151674398335272i</v>
      </c>
      <c r="AD2993" t="str">
        <f t="shared" si="1568"/>
        <v>0.617300226167477+0.643104484076717i</v>
      </c>
      <c r="AE2993" t="e">
        <f t="shared" si="1569"/>
        <v>#DIV/0!</v>
      </c>
      <c r="AF2993" t="str">
        <f t="shared" si="1570"/>
        <v>-19.4032302719956-0.432156047769733i</v>
      </c>
      <c r="AG2993" t="e">
        <f t="shared" si="1571"/>
        <v>#DIV/0!</v>
      </c>
      <c r="AH2993" t="e">
        <f t="shared" si="1572"/>
        <v>#DIV/0!</v>
      </c>
      <c r="AI2993" t="e">
        <f t="shared" si="1573"/>
        <v>#DIV/0!</v>
      </c>
      <c r="AJ2993" t="e">
        <f t="shared" si="1574"/>
        <v>#DIV/0!</v>
      </c>
      <c r="AK2993"/>
      <c r="AL2993"/>
      <c r="AM2993"/>
      <c r="AN2993"/>
    </row>
    <row r="2994" spans="1:40" x14ac:dyDescent="0.25">
      <c r="A2994"/>
      <c r="B2994">
        <f t="shared" si="1575"/>
        <v>1060000</v>
      </c>
      <c r="C2994" s="186" t="str">
        <f t="shared" si="1543"/>
        <v>-8.75406070628283E-08+0.00297348302596169i</v>
      </c>
      <c r="D2994" s="158" t="str">
        <f t="shared" si="1544"/>
        <v>-7.66666733781135+0.0227967031990396i</v>
      </c>
      <c r="E2994" t="str">
        <f t="shared" si="1545"/>
        <v>7.99654710672309-0.166166253322617i</v>
      </c>
      <c r="F2994" t="str">
        <f t="shared" si="1546"/>
        <v>0.999200983950607+0.000016590082044677i</v>
      </c>
      <c r="G2994">
        <f t="shared" si="1541"/>
        <v>1</v>
      </c>
      <c r="H2994" t="str">
        <f t="shared" si="1547"/>
        <v>11.7365986889525+0.454546547870657i</v>
      </c>
      <c r="I2994" t="str">
        <f t="shared" si="1548"/>
        <v>4162.61026600648i</v>
      </c>
      <c r="J2994" t="str">
        <f t="shared" si="1542"/>
        <v>-23453.2660732104+910.645922673704i</v>
      </c>
      <c r="K2994" t="str">
        <f t="shared" si="1549"/>
        <v>0.00688104468960533-0.177218134896093i</v>
      </c>
      <c r="L2994" t="str">
        <f t="shared" si="1550"/>
        <v>0.000889658342498525-0.0194245541414854i</v>
      </c>
      <c r="M2994" t="str">
        <f t="shared" si="1551"/>
        <v>0.00777070303210385-0.196642689037578i</v>
      </c>
      <c r="N2994" t="str">
        <f t="shared" si="1552"/>
        <v>-7.80998177781461i</v>
      </c>
      <c r="O2994" t="str">
        <f t="shared" si="1553"/>
        <v>0.0439856603399929-0.999032162487502i</v>
      </c>
      <c r="P2994" t="str">
        <f t="shared" si="1554"/>
        <v>0.956014339660007+0.999032162487502i</v>
      </c>
      <c r="Q2994" t="str">
        <f t="shared" si="1555"/>
        <v>-0.956014339660007+6.81094961532711i</v>
      </c>
      <c r="R2994" t="str">
        <f t="shared" si="1556"/>
        <v>0.124524756235877-0.157843157413012i</v>
      </c>
      <c r="S2994" t="str">
        <f t="shared" si="1557"/>
        <v>0.823473949447402i</v>
      </c>
      <c r="T2994" t="str">
        <f t="shared" si="1558"/>
        <v>0.129979728228141+0.102542892821533i</v>
      </c>
      <c r="U2994" t="e">
        <f t="shared" si="1559"/>
        <v>#DIV/0!</v>
      </c>
      <c r="V2994" t="str">
        <f t="shared" si="1560"/>
        <v>1.33333333333333E-06-0.000100097448485469i</v>
      </c>
      <c r="W2994" t="e">
        <f t="shared" si="1561"/>
        <v>#DIV/0!</v>
      </c>
      <c r="X2994" t="e">
        <f t="shared" si="1562"/>
        <v>#DIV/0!</v>
      </c>
      <c r="Y2994" t="str">
        <f t="shared" si="1563"/>
        <v>0.00083+1.06562822809766i</v>
      </c>
      <c r="Z2994" t="e">
        <f t="shared" si="1564"/>
        <v>#DIV/0!</v>
      </c>
      <c r="AA2994" t="e">
        <f t="shared" si="1565"/>
        <v>#DIV/0!</v>
      </c>
      <c r="AB2994" t="str">
        <f t="shared" si="1566"/>
        <v>0.801485812148297+0.632303781931654i</v>
      </c>
      <c r="AC2994" t="str">
        <f t="shared" si="1567"/>
        <v>1.13056602419832-0.152692880410841i</v>
      </c>
      <c r="AD2994" t="str">
        <f t="shared" si="1568"/>
        <v>0.622042005195002+0.643292962883021i</v>
      </c>
      <c r="AE2994" t="e">
        <f t="shared" si="1569"/>
        <v>#DIV/0!</v>
      </c>
      <c r="AF2994" t="str">
        <f t="shared" si="1570"/>
        <v>-19.4032660267638-0.431749844671617i</v>
      </c>
      <c r="AG2994" t="e">
        <f t="shared" si="1571"/>
        <v>#DIV/0!</v>
      </c>
      <c r="AH2994" t="e">
        <f t="shared" si="1572"/>
        <v>#DIV/0!</v>
      </c>
      <c r="AI2994" t="e">
        <f t="shared" si="1573"/>
        <v>#DIV/0!</v>
      </c>
      <c r="AJ2994" t="e">
        <f t="shared" si="1574"/>
        <v>#DIV/0!</v>
      </c>
      <c r="AK2994"/>
      <c r="AL2994"/>
      <c r="AM2994"/>
      <c r="AN2994"/>
    </row>
    <row r="2995" spans="1:40" x14ac:dyDescent="0.25">
      <c r="A2995"/>
      <c r="B2995">
        <f t="shared" si="1575"/>
        <v>1061000</v>
      </c>
      <c r="C2995" s="186" t="str">
        <f t="shared" si="1543"/>
        <v>-8.73756695450779E-08+0.00297068049719561i</v>
      </c>
      <c r="D2995" s="158" t="str">
        <f t="shared" si="1544"/>
        <v>-7.66666733654681+0.0227752171451664i</v>
      </c>
      <c r="E2995" t="str">
        <f t="shared" si="1545"/>
        <v>7.99654059157559-0.1663228784281i</v>
      </c>
      <c r="F2995" t="str">
        <f t="shared" si="1546"/>
        <v>0.999200984600556+0.0000166057195576461i</v>
      </c>
      <c r="G2995">
        <f t="shared" si="1541"/>
        <v>1</v>
      </c>
      <c r="H2995" t="str">
        <f t="shared" si="1547"/>
        <v>11.736634344169+0.454119620216297i</v>
      </c>
      <c r="I2995" t="str">
        <f t="shared" si="1548"/>
        <v>4166.53725682346i</v>
      </c>
      <c r="J2995" t="str">
        <f t="shared" si="1542"/>
        <v>-23497.5402796373+911.505022600756i</v>
      </c>
      <c r="K2995" t="str">
        <f t="shared" si="1549"/>
        <v>0.0068680983136137-0.177051593537224i</v>
      </c>
      <c r="L2995" t="str">
        <f t="shared" si="1550"/>
        <v>0.000887985616520503-0.0194063229017263i</v>
      </c>
      <c r="M2995" t="str">
        <f t="shared" si="1551"/>
        <v>0.0077560839301342-0.19645791643895i</v>
      </c>
      <c r="N2995" t="str">
        <f t="shared" si="1552"/>
        <v>-7.81734968515217i</v>
      </c>
      <c r="O2995" t="str">
        <f t="shared" si="1553"/>
        <v>0.0366237566386201-0.999329125188331i</v>
      </c>
      <c r="P2995" t="str">
        <f t="shared" si="1554"/>
        <v>0.96337624336138+0.999329125188331i</v>
      </c>
      <c r="Q2995" t="str">
        <f t="shared" si="1555"/>
        <v>-0.96337624336138+6.81802055996384i</v>
      </c>
      <c r="R2995" t="str">
        <f t="shared" si="1556"/>
        <v>0.124128211712209-0.15883765737157i</v>
      </c>
      <c r="S2995" t="str">
        <f t="shared" si="1557"/>
        <v>0.824250811663862i</v>
      </c>
      <c r="T2995" t="str">
        <f t="shared" si="1558"/>
        <v>0.130922068011303+0.102312779254172i</v>
      </c>
      <c r="U2995" t="e">
        <f t="shared" si="1559"/>
        <v>#DIV/0!</v>
      </c>
      <c r="V2995" t="str">
        <f t="shared" si="1560"/>
        <v>1.33333333333333E-06-0.000100003105932702i</v>
      </c>
      <c r="W2995" t="e">
        <f t="shared" si="1561"/>
        <v>#DIV/0!</v>
      </c>
      <c r="X2995" t="e">
        <f t="shared" si="1562"/>
        <v>#DIV/0!</v>
      </c>
      <c r="Y2995" t="str">
        <f t="shared" si="1563"/>
        <v>0.00083+1.06663353774681i</v>
      </c>
      <c r="Z2995" t="e">
        <f t="shared" si="1564"/>
        <v>#DIV/0!</v>
      </c>
      <c r="AA2995" t="e">
        <f t="shared" si="1565"/>
        <v>#DIV/0!</v>
      </c>
      <c r="AB2995" t="str">
        <f t="shared" si="1566"/>
        <v>0.807296502605362+0.630884847133614i</v>
      </c>
      <c r="AC2995" t="str">
        <f t="shared" si="1567"/>
        <v>1.13020378201149-0.153706593025683i</v>
      </c>
      <c r="AD2995" t="str">
        <f t="shared" si="1568"/>
        <v>0.626784768207687+0.643446615548325i</v>
      </c>
      <c r="AE2995" t="e">
        <f t="shared" si="1569"/>
        <v>#DIV/0!</v>
      </c>
      <c r="AF2995" t="str">
        <f t="shared" si="1570"/>
        <v>-19.4033016807158-0.431344403071131i</v>
      </c>
      <c r="AG2995" t="e">
        <f t="shared" si="1571"/>
        <v>#DIV/0!</v>
      </c>
      <c r="AH2995" t="e">
        <f t="shared" si="1572"/>
        <v>#DIV/0!</v>
      </c>
      <c r="AI2995" t="e">
        <f t="shared" si="1573"/>
        <v>#DIV/0!</v>
      </c>
      <c r="AJ2995" t="e">
        <f t="shared" si="1574"/>
        <v>#DIV/0!</v>
      </c>
      <c r="AK2995"/>
      <c r="AL2995"/>
      <c r="AM2995"/>
      <c r="AN2995"/>
    </row>
    <row r="2996" spans="1:40" x14ac:dyDescent="0.25">
      <c r="A2996"/>
      <c r="B2996">
        <f t="shared" si="1575"/>
        <v>1062000</v>
      </c>
      <c r="C2996" s="186" t="str">
        <f t="shared" si="1543"/>
        <v>-8.72111977331214E-08+0.00296788324626146i</v>
      </c>
      <c r="D2996" s="158" t="str">
        <f t="shared" si="1544"/>
        <v>-7.66666733528587+0.0227537715546712i</v>
      </c>
      <c r="E2996" t="str">
        <f t="shared" si="1545"/>
        <v>7.99653407029526-0.166479503150464i</v>
      </c>
      <c r="F2996" t="str">
        <f t="shared" si="1546"/>
        <v>0.999200985251125+0.0000166213570324257i</v>
      </c>
      <c r="G2996">
        <f t="shared" si="1541"/>
        <v>1</v>
      </c>
      <c r="H2996" t="str">
        <f t="shared" si="1547"/>
        <v>11.7366698989444+0.45369349238758i</v>
      </c>
      <c r="I2996" t="str">
        <f t="shared" si="1548"/>
        <v>4170.46424764045i</v>
      </c>
      <c r="J2996" t="str">
        <f t="shared" si="1542"/>
        <v>-23541.8562344908+912.364122527806i</v>
      </c>
      <c r="K2996" t="str">
        <f t="shared" si="1549"/>
        <v>0.00685518842309239-0.176885364441617i</v>
      </c>
      <c r="L2996" t="str">
        <f t="shared" si="1550"/>
        <v>0.000886317600393116-0.0193881257804437i</v>
      </c>
      <c r="M2996" t="str">
        <f t="shared" si="1551"/>
        <v>0.00774150602348551-0.196273490222061i</v>
      </c>
      <c r="N2996" t="str">
        <f t="shared" si="1552"/>
        <v>-7.82471759248973i</v>
      </c>
      <c r="O2996" t="str">
        <f t="shared" si="1553"/>
        <v>0.0292598647868448-0.999571838495191i</v>
      </c>
      <c r="P2996" t="str">
        <f t="shared" si="1554"/>
        <v>0.970740135213155+0.999571838495191i</v>
      </c>
      <c r="Q2996" t="str">
        <f t="shared" si="1555"/>
        <v>-0.970740135213155+6.82514575399454i</v>
      </c>
      <c r="R2996" t="str">
        <f t="shared" si="1556"/>
        <v>0.123722107204222-0.159826938443183i</v>
      </c>
      <c r="S2996" t="str">
        <f t="shared" si="1557"/>
        <v>0.825027673880321i</v>
      </c>
      <c r="T2996" t="str">
        <f t="shared" si="1558"/>
        <v>0.131861647247193+0.102074162314271i</v>
      </c>
      <c r="U2996" t="e">
        <f t="shared" si="1559"/>
        <v>#DIV/0!</v>
      </c>
      <c r="V2996" t="str">
        <f t="shared" si="1560"/>
        <v>1.33333333333333E-06-0.0000999089410495261i</v>
      </c>
      <c r="W2996" t="e">
        <f t="shared" si="1561"/>
        <v>#DIV/0!</v>
      </c>
      <c r="X2996" t="e">
        <f t="shared" si="1562"/>
        <v>#DIV/0!</v>
      </c>
      <c r="Y2996" t="str">
        <f t="shared" si="1563"/>
        <v>0.00083+1.06763884739596i</v>
      </c>
      <c r="Z2996" t="e">
        <f t="shared" si="1564"/>
        <v>#DIV/0!</v>
      </c>
      <c r="AA2996" t="e">
        <f t="shared" si="1565"/>
        <v>#DIV/0!</v>
      </c>
      <c r="AB2996" t="str">
        <f t="shared" si="1566"/>
        <v>0.813090170873642+0.629413478525017i</v>
      </c>
      <c r="AC2996" t="str">
        <f t="shared" si="1567"/>
        <v>1.12983172267837-0.154715437467357i</v>
      </c>
      <c r="AD2996" t="str">
        <f t="shared" si="1568"/>
        <v>0.631528260343156+0.643565439880995i</v>
      </c>
      <c r="AE2996" t="e">
        <f t="shared" si="1569"/>
        <v>#DIV/0!</v>
      </c>
      <c r="AF2996" t="str">
        <f t="shared" si="1570"/>
        <v>-19.4033372342303-0.430939720832909i</v>
      </c>
      <c r="AG2996" t="e">
        <f t="shared" si="1571"/>
        <v>#DIV/0!</v>
      </c>
      <c r="AH2996" t="e">
        <f t="shared" si="1572"/>
        <v>#DIV/0!</v>
      </c>
      <c r="AI2996" t="e">
        <f t="shared" si="1573"/>
        <v>#DIV/0!</v>
      </c>
      <c r="AJ2996" t="e">
        <f t="shared" si="1574"/>
        <v>#DIV/0!</v>
      </c>
      <c r="AK2996"/>
      <c r="AL2996"/>
      <c r="AM2996"/>
      <c r="AN2996"/>
    </row>
    <row r="2997" spans="1:40" x14ac:dyDescent="0.25">
      <c r="A2997"/>
      <c r="B2997">
        <f t="shared" si="1575"/>
        <v>1063000</v>
      </c>
      <c r="C2997" s="186" t="str">
        <f t="shared" si="1543"/>
        <v>-8.70471898753633E-08+0.00296509125826415i</v>
      </c>
      <c r="D2997" s="158" t="str">
        <f t="shared" si="1544"/>
        <v>-7.66666733402846+0.0227323663133585i</v>
      </c>
      <c r="E2997" t="str">
        <f t="shared" si="1545"/>
        <v>7.99652754288212-0.166636127489348i</v>
      </c>
      <c r="F2997" t="str">
        <f t="shared" si="1546"/>
        <v>0.999200985902302+0.0000166369944689796i</v>
      </c>
      <c r="G2997">
        <f t="shared" si="1541"/>
        <v>1</v>
      </c>
      <c r="H2997" t="str">
        <f t="shared" si="1547"/>
        <v>11.7367053536552+0.453268162142903i</v>
      </c>
      <c r="I2997" t="str">
        <f t="shared" si="1548"/>
        <v>4174.39123845744i</v>
      </c>
      <c r="J2997" t="str">
        <f t="shared" si="1542"/>
        <v>-23586.213937771+913.223222454857i</v>
      </c>
      <c r="K2997" t="str">
        <f t="shared" si="1549"/>
        <v>0.00684231488113686-0.176719446733151i</v>
      </c>
      <c r="L2997" t="str">
        <f t="shared" si="1550"/>
        <v>0.000884654276463378-0.0193699626821548i</v>
      </c>
      <c r="M2997" t="str">
        <f t="shared" si="1551"/>
        <v>0.00772696915760024-0.196089409415306i</v>
      </c>
      <c r="N2997" t="str">
        <f t="shared" si="1552"/>
        <v>-7.83208549982729i</v>
      </c>
      <c r="O2997" t="str">
        <f t="shared" si="1553"/>
        <v>0.0218943845395225-0.999760289232192i</v>
      </c>
      <c r="P2997" t="str">
        <f t="shared" si="1554"/>
        <v>0.978105615460477+0.999760289232192i</v>
      </c>
      <c r="Q2997" t="str">
        <f t="shared" si="1555"/>
        <v>-0.978105615460477+6.8323252105951i</v>
      </c>
      <c r="R2997" t="str">
        <f t="shared" si="1556"/>
        <v>0.123306518951518-0.160810907005134i</v>
      </c>
      <c r="S2997" t="str">
        <f t="shared" si="1557"/>
        <v>0.825804536096782i</v>
      </c>
      <c r="T2997" t="str">
        <f t="shared" si="1558"/>
        <v>0.132798376458677+0.101827082680467i</v>
      </c>
      <c r="U2997" t="e">
        <f t="shared" si="1559"/>
        <v>#DIV/0!</v>
      </c>
      <c r="V2997" t="str">
        <f t="shared" si="1560"/>
        <v>1.33333333333333E-06-0.0000998149533345215i</v>
      </c>
      <c r="W2997" t="e">
        <f t="shared" si="1561"/>
        <v>#DIV/0!</v>
      </c>
      <c r="X2997" t="e">
        <f t="shared" si="1562"/>
        <v>#DIV/0!</v>
      </c>
      <c r="Y2997" t="str">
        <f t="shared" si="1563"/>
        <v>0.00083+1.0686441570451i</v>
      </c>
      <c r="Z2997" t="e">
        <f t="shared" si="1564"/>
        <v>#DIV/0!</v>
      </c>
      <c r="AA2997" t="e">
        <f t="shared" si="1565"/>
        <v>#DIV/0!</v>
      </c>
      <c r="AB2997" t="str">
        <f t="shared" si="1566"/>
        <v>0.818866265215919+0.62788992693998i</v>
      </c>
      <c r="AC2997" t="str">
        <f t="shared" si="1567"/>
        <v>1.129449919327-0.155719316236474i</v>
      </c>
      <c r="AD2997" t="str">
        <f t="shared" si="1568"/>
        <v>0.636272226790849+0.643649435531667i</v>
      </c>
      <c r="AE2997" t="e">
        <f t="shared" si="1569"/>
        <v>#DIV/0!</v>
      </c>
      <c r="AF2997" t="str">
        <f t="shared" si="1570"/>
        <v>-19.4033726876837-0.430535795829544i</v>
      </c>
      <c r="AG2997" t="e">
        <f t="shared" si="1571"/>
        <v>#DIV/0!</v>
      </c>
      <c r="AH2997" t="e">
        <f t="shared" si="1572"/>
        <v>#DIV/0!</v>
      </c>
      <c r="AI2997" t="e">
        <f t="shared" si="1573"/>
        <v>#DIV/0!</v>
      </c>
      <c r="AJ2997" t="e">
        <f t="shared" si="1574"/>
        <v>#DIV/0!</v>
      </c>
      <c r="AK2997"/>
      <c r="AL2997"/>
      <c r="AM2997"/>
      <c r="AN2997"/>
    </row>
    <row r="2998" spans="1:40" x14ac:dyDescent="0.25">
      <c r="A2998"/>
      <c r="B2998">
        <f t="shared" si="1575"/>
        <v>1064000</v>
      </c>
      <c r="C2998" s="186" t="str">
        <f t="shared" si="1543"/>
        <v>-8.68836442284345E-08+0.00296230451836456i</v>
      </c>
      <c r="D2998" s="158" t="str">
        <f t="shared" si="1544"/>
        <v>-7.66666733277458+0.0227110013074616i</v>
      </c>
      <c r="E2998" t="str">
        <f t="shared" si="1545"/>
        <v>7.9965210093362-0.166792751444394i</v>
      </c>
      <c r="F2998" t="str">
        <f t="shared" si="1546"/>
        <v>0.999200986554097+0.0000166526318672724i</v>
      </c>
      <c r="G2998">
        <f t="shared" si="1541"/>
        <v>1</v>
      </c>
      <c r="H2998" t="str">
        <f t="shared" si="1547"/>
        <v>11.7367407086763+0.452843627249015i</v>
      </c>
      <c r="I2998" t="str">
        <f t="shared" si="1548"/>
        <v>4178.31822927442i</v>
      </c>
      <c r="J2998" t="str">
        <f t="shared" si="1542"/>
        <v>-23630.6133894777+914.082322381907i</v>
      </c>
      <c r="K2998" t="str">
        <f t="shared" si="1549"/>
        <v>0.0068294775514839-0.176553839538979i</v>
      </c>
      <c r="L2998" t="str">
        <f t="shared" si="1550"/>
        <v>0.000882995627160878-0.0193518335117319i</v>
      </c>
      <c r="M2998" t="str">
        <f t="shared" si="1551"/>
        <v>0.00771247317864478-0.195905673050711i</v>
      </c>
      <c r="N2998" t="str">
        <f t="shared" si="1552"/>
        <v>-7.83945340716485i</v>
      </c>
      <c r="O2998" t="str">
        <f t="shared" si="1553"/>
        <v>0.0145277157377364-0.999894467169133i</v>
      </c>
      <c r="P2998" t="str">
        <f t="shared" si="1554"/>
        <v>0.985472284262264+0.999894467169133i</v>
      </c>
      <c r="Q2998" t="str">
        <f t="shared" si="1555"/>
        <v>-0.985472284262264+6.83955893999572i</v>
      </c>
      <c r="R2998" t="str">
        <f t="shared" si="1556"/>
        <v>0.12288152427489-0.161789470694109i</v>
      </c>
      <c r="S2998" t="str">
        <f t="shared" si="1557"/>
        <v>0.826581398313241i</v>
      </c>
      <c r="T2998" t="str">
        <f t="shared" si="1558"/>
        <v>0.133732166918696+0.101571582162001i</v>
      </c>
      <c r="U2998" t="e">
        <f t="shared" si="1559"/>
        <v>#DIV/0!</v>
      </c>
      <c r="V2998" t="str">
        <f t="shared" si="1560"/>
        <v>1.33333333333333E-06-0.0000997211422881552i</v>
      </c>
      <c r="W2998" t="e">
        <f t="shared" si="1561"/>
        <v>#DIV/0!</v>
      </c>
      <c r="X2998" t="e">
        <f t="shared" si="1562"/>
        <v>#DIV/0!</v>
      </c>
      <c r="Y2998" t="str">
        <f t="shared" si="1563"/>
        <v>0.00083+1.06964946669425i</v>
      </c>
      <c r="Z2998" t="e">
        <f t="shared" si="1564"/>
        <v>#DIV/0!</v>
      </c>
      <c r="AA2998" t="e">
        <f t="shared" si="1565"/>
        <v>#DIV/0!</v>
      </c>
      <c r="AB2998" t="str">
        <f t="shared" si="1566"/>
        <v>0.824624238520118+0.626314450184192i</v>
      </c>
      <c r="AC2998" t="str">
        <f t="shared" si="1567"/>
        <v>1.12905844622677-0.156718133062771i</v>
      </c>
      <c r="AD2998" t="str">
        <f t="shared" si="1568"/>
        <v>0.641016412804916+0.643698603992022i</v>
      </c>
      <c r="AE2998" t="e">
        <f t="shared" si="1569"/>
        <v>#DIV/0!</v>
      </c>
      <c r="AF2998" t="str">
        <f t="shared" si="1570"/>
        <v>-19.4034080414509-0.430132625941553i</v>
      </c>
      <c r="AG2998" t="e">
        <f t="shared" si="1571"/>
        <v>#DIV/0!</v>
      </c>
      <c r="AH2998" t="e">
        <f t="shared" si="1572"/>
        <v>#DIV/0!</v>
      </c>
      <c r="AI2998" t="e">
        <f t="shared" si="1573"/>
        <v>#DIV/0!</v>
      </c>
      <c r="AJ2998" t="e">
        <f t="shared" si="1574"/>
        <v>#DIV/0!</v>
      </c>
      <c r="AK2998"/>
      <c r="AL2998"/>
      <c r="AM2998"/>
      <c r="AN2998"/>
    </row>
    <row r="2999" spans="1:40" x14ac:dyDescent="0.25">
      <c r="A2999"/>
      <c r="B2999">
        <f t="shared" si="1575"/>
        <v>1065000</v>
      </c>
      <c r="C2999" s="186" t="str">
        <f t="shared" si="1543"/>
        <v>-8.67205590571468E-08+0.00295952301177933i</v>
      </c>
      <c r="D2999" s="158" t="str">
        <f t="shared" si="1544"/>
        <v>-7.6666673315243+0.0226896764236415i</v>
      </c>
      <c r="E2999" t="str">
        <f t="shared" si="1545"/>
        <v>7.99651446965753-0.16694937501524i</v>
      </c>
      <c r="F2999" t="str">
        <f t="shared" si="1546"/>
        <v>0.999200987206491+0.0000166682692272674i</v>
      </c>
      <c r="G2999">
        <f t="shared" si="1541"/>
        <v>1</v>
      </c>
      <c r="H2999" t="str">
        <f t="shared" si="1547"/>
        <v>11.7367759643812+0.45241988548099i</v>
      </c>
      <c r="I2999" t="str">
        <f t="shared" si="1548"/>
        <v>4182.24522009141i</v>
      </c>
      <c r="J2999" t="str">
        <f t="shared" si="1542"/>
        <v>-23675.0545896111+914.941422308959i</v>
      </c>
      <c r="K2999" t="str">
        <f t="shared" si="1549"/>
        <v>0.00681667629850783-0.176388541989505i</v>
      </c>
      <c r="L2999" t="str">
        <f t="shared" si="1550"/>
        <v>0.000881341634997287-0.0193337381744004i</v>
      </c>
      <c r="M2999" t="str">
        <f t="shared" si="1551"/>
        <v>0.00769801793350512-0.195722280163905i</v>
      </c>
      <c r="N2999" t="str">
        <f t="shared" si="1552"/>
        <v>-7.84682131450241i</v>
      </c>
      <c r="O2999" t="str">
        <f t="shared" si="1553"/>
        <v>0.00716025828709112-0.999974365022055i</v>
      </c>
      <c r="P2999" t="str">
        <f t="shared" si="1554"/>
        <v>0.992839741712909+0.999974365022055i</v>
      </c>
      <c r="Q2999" t="str">
        <f t="shared" si="1555"/>
        <v>-0.992839741712909+6.84684694948035i</v>
      </c>
      <c r="R2999" t="str">
        <f t="shared" si="1556"/>
        <v>0.122447201551602-0.162762538420616i</v>
      </c>
      <c r="S2999" t="str">
        <f t="shared" si="1557"/>
        <v>0.8273582605297i</v>
      </c>
      <c r="T2999" t="str">
        <f t="shared" si="1558"/>
        <v>0.134662930667079+0.101307703682463i</v>
      </c>
      <c r="U2999" t="e">
        <f t="shared" si="1559"/>
        <v>#DIV/0!</v>
      </c>
      <c r="V2999" t="str">
        <f t="shared" si="1560"/>
        <v>1.33333333333333E-06-0.0000996275074127669i</v>
      </c>
      <c r="W2999" t="e">
        <f t="shared" si="1561"/>
        <v>#DIV/0!</v>
      </c>
      <c r="X2999" t="e">
        <f t="shared" si="1562"/>
        <v>#DIV/0!</v>
      </c>
      <c r="Y2999" t="str">
        <f t="shared" si="1563"/>
        <v>0.00083+1.0706547763434i</v>
      </c>
      <c r="Z2999" t="e">
        <f t="shared" si="1564"/>
        <v>#DIV/0!</v>
      </c>
      <c r="AA2999" t="e">
        <f t="shared" si="1565"/>
        <v>#DIV/0!</v>
      </c>
      <c r="AB2999" t="str">
        <f t="shared" si="1566"/>
        <v>0.830363548402976+0.624687312934684i</v>
      </c>
      <c r="AC2999" t="str">
        <f t="shared" si="1567"/>
        <v>1.12865737876397-0.157711792920617i</v>
      </c>
      <c r="AD2999" t="str">
        <f t="shared" si="1568"/>
        <v>0.645760563717097+0.643712948593473i</v>
      </c>
      <c r="AE2999" t="e">
        <f t="shared" si="1569"/>
        <v>#DIV/0!</v>
      </c>
      <c r="AF2999" t="str">
        <f t="shared" si="1570"/>
        <v>-19.4034432959055-0.429730209057348i</v>
      </c>
      <c r="AG2999" t="e">
        <f t="shared" si="1571"/>
        <v>#DIV/0!</v>
      </c>
      <c r="AH2999" t="e">
        <f t="shared" si="1572"/>
        <v>#DIV/0!</v>
      </c>
      <c r="AI2999" t="e">
        <f t="shared" si="1573"/>
        <v>#DIV/0!</v>
      </c>
      <c r="AJ2999" t="e">
        <f t="shared" si="1574"/>
        <v>#DIV/0!</v>
      </c>
      <c r="AK2999"/>
      <c r="AL2999"/>
      <c r="AM2999"/>
      <c r="AN2999"/>
    </row>
    <row r="3000" spans="1:40" x14ac:dyDescent="0.25">
      <c r="A3000"/>
      <c r="B3000">
        <f t="shared" si="1575"/>
        <v>1066000</v>
      </c>
      <c r="C3000" s="186" t="str">
        <f t="shared" si="1543"/>
        <v>-8.6557932634448E-08+0.00295674672378054i</v>
      </c>
      <c r="D3000" s="158" t="str">
        <f t="shared" si="1544"/>
        <v>-7.66666733027747+0.0226683915489841i</v>
      </c>
      <c r="E3000" t="str">
        <f t="shared" si="1545"/>
        <v>7.99650792384615-0.167105998201527i</v>
      </c>
      <c r="F3000" t="str">
        <f t="shared" si="1546"/>
        <v>0.999200987859513+0.0000166839065489297i</v>
      </c>
      <c r="G3000">
        <f t="shared" si="1541"/>
        <v>1</v>
      </c>
      <c r="H3000" t="str">
        <f t="shared" si="1547"/>
        <v>11.736811121141+0.45199693462216i</v>
      </c>
      <c r="I3000" t="str">
        <f t="shared" si="1548"/>
        <v>4186.1722109084i</v>
      </c>
      <c r="J3000" t="str">
        <f t="shared" si="1542"/>
        <v>-23719.5375381711+915.800522236009i</v>
      </c>
      <c r="K3000" t="str">
        <f t="shared" si="1549"/>
        <v>0.00680391098721706-0.176223553218372i</v>
      </c>
      <c r="L3000" t="str">
        <f t="shared" si="1550"/>
        <v>0.000879692282565957-0.0193156765757383i</v>
      </c>
      <c r="M3000" t="str">
        <f t="shared" si="1551"/>
        <v>0.00768360326978302-0.19553922979411i</v>
      </c>
      <c r="N3000" t="str">
        <f t="shared" si="1552"/>
        <v>-7.85418922183998i</v>
      </c>
      <c r="O3000" t="str">
        <f t="shared" si="1553"/>
        <v>-0.000207587864006011-0.999999978453639i</v>
      </c>
      <c r="P3000" t="str">
        <f t="shared" si="1554"/>
        <v>1.00020758786401+0.999999978453639i</v>
      </c>
      <c r="Q3000" t="str">
        <f t="shared" si="1555"/>
        <v>-1.00020758786401+6.85418924338634i</v>
      </c>
      <c r="R3000" t="str">
        <f t="shared" si="1556"/>
        <v>0.122003630190469-0.163730020382838i</v>
      </c>
      <c r="S3000" t="str">
        <f t="shared" si="1557"/>
        <v>0.828135122746161i</v>
      </c>
      <c r="T3000" t="str">
        <f t="shared" si="1558"/>
        <v>0.135590580526973+0.101035491263261i</v>
      </c>
      <c r="U3000" t="e">
        <f t="shared" si="1559"/>
        <v>#DIV/0!</v>
      </c>
      <c r="V3000" t="str">
        <f t="shared" si="1560"/>
        <v>1.33333333333333E-06-0.000099534048212567i</v>
      </c>
      <c r="W3000" t="e">
        <f t="shared" si="1561"/>
        <v>#DIV/0!</v>
      </c>
      <c r="X3000" t="e">
        <f t="shared" si="1562"/>
        <v>#DIV/0!</v>
      </c>
      <c r="Y3000" t="str">
        <f t="shared" si="1563"/>
        <v>0.00083+1.07166008599255i</v>
      </c>
      <c r="Z3000" t="e">
        <f t="shared" si="1564"/>
        <v>#DIV/0!</v>
      </c>
      <c r="AA3000" t="e">
        <f t="shared" si="1565"/>
        <v>#DIV/0!</v>
      </c>
      <c r="AB3000" t="str">
        <f t="shared" si="1566"/>
        <v>0.836083657311354+0.62300878663789i</v>
      </c>
      <c r="AC3000" t="str">
        <f t="shared" si="1567"/>
        <v>1.12824679341727-0.15870020204399i</v>
      </c>
      <c r="AD3000" t="str">
        <f t="shared" si="1568"/>
        <v>0.650504424949574+0.643692474505712i</v>
      </c>
      <c r="AE3000" t="e">
        <f t="shared" si="1569"/>
        <v>#DIV/0!</v>
      </c>
      <c r="AF3000" t="str">
        <f t="shared" si="1570"/>
        <v>-19.4034784514185-0.429328543073176i</v>
      </c>
      <c r="AG3000" t="e">
        <f t="shared" si="1571"/>
        <v>#DIV/0!</v>
      </c>
      <c r="AH3000" t="e">
        <f t="shared" si="1572"/>
        <v>#DIV/0!</v>
      </c>
      <c r="AI3000" t="e">
        <f t="shared" si="1573"/>
        <v>#DIV/0!</v>
      </c>
      <c r="AJ3000" t="e">
        <f t="shared" si="1574"/>
        <v>#DIV/0!</v>
      </c>
      <c r="AK3000"/>
      <c r="AL3000"/>
      <c r="AM3000"/>
      <c r="AN3000"/>
    </row>
    <row r="3001" spans="1:40" x14ac:dyDescent="0.25">
      <c r="A3001"/>
      <c r="B3001">
        <f t="shared" si="1575"/>
        <v>1067000</v>
      </c>
      <c r="C3001" s="186" t="str">
        <f t="shared" si="1543"/>
        <v>-8.63957632413742E-08+0.00295397563969552i</v>
      </c>
      <c r="D3001" s="158" t="str">
        <f t="shared" si="1544"/>
        <v>-7.66666732903416+0.022647146570999i</v>
      </c>
      <c r="E3001" t="str">
        <f t="shared" si="1545"/>
        <v>7.99650137190208-0.167262621002894i</v>
      </c>
      <c r="F3001" t="str">
        <f t="shared" si="1546"/>
        <v>0.999200988513134+0.0000166995438322225i</v>
      </c>
      <c r="G3001">
        <f t="shared" si="1541"/>
        <v>1</v>
      </c>
      <c r="H3001" t="str">
        <f t="shared" si="1547"/>
        <v>11.7368461793255+0.451574772464114i</v>
      </c>
      <c r="I3001" t="str">
        <f t="shared" si="1548"/>
        <v>4190.09920172539i</v>
      </c>
      <c r="J3001" t="str">
        <f t="shared" si="1542"/>
        <v>-23764.0622351577+916.659622163059i</v>
      </c>
      <c r="K3001" t="str">
        <f t="shared" si="1549"/>
        <v>0.00679118148325054-0.176058872362449i</v>
      </c>
      <c r="L3001" t="str">
        <f t="shared" si="1550"/>
        <v>0.000878047552541404-0.0192976486216734i</v>
      </c>
      <c r="M3001" t="str">
        <f t="shared" si="1551"/>
        <v>0.00766922903579194-0.195356520984122i</v>
      </c>
      <c r="N3001" t="str">
        <f t="shared" si="1552"/>
        <v>-7.86155712917754i</v>
      </c>
      <c r="O3001" t="str">
        <f t="shared" si="1553"/>
        <v>-0.00757542274601742-0.999971306073439i</v>
      </c>
      <c r="P3001" t="str">
        <f t="shared" si="1554"/>
        <v>1.00757542274602+0.999971306073439i</v>
      </c>
      <c r="Q3001" t="str">
        <f t="shared" si="1555"/>
        <v>-1.00757542274602+6.8615858231041i</v>
      </c>
      <c r="R3001" t="str">
        <f t="shared" si="1556"/>
        <v>0.121550890606757-0.16469182807992i</v>
      </c>
      <c r="S3001" t="str">
        <f t="shared" si="1557"/>
        <v>0.828911984962621i</v>
      </c>
      <c r="T3001" t="str">
        <f t="shared" si="1558"/>
        <v>0.136515030120849+0.100754990006821i</v>
      </c>
      <c r="U3001" t="e">
        <f t="shared" si="1559"/>
        <v>#DIV/0!</v>
      </c>
      <c r="V3001" t="str">
        <f t="shared" si="1560"/>
        <v>1.33333333333333E-06-0.0000994407641936244i</v>
      </c>
      <c r="W3001" t="e">
        <f t="shared" si="1561"/>
        <v>#DIV/0!</v>
      </c>
      <c r="X3001" t="e">
        <f t="shared" si="1562"/>
        <v>#DIV/0!</v>
      </c>
      <c r="Y3001" t="str">
        <f t="shared" si="1563"/>
        <v>0.00083+1.0726653956417i</v>
      </c>
      <c r="Z3001" t="e">
        <f t="shared" si="1564"/>
        <v>#DIV/0!</v>
      </c>
      <c r="AA3001" t="e">
        <f t="shared" si="1565"/>
        <v>#DIV/0!</v>
      </c>
      <c r="AB3001" t="str">
        <f t="shared" si="1566"/>
        <v>0.841784032620936+0.621279149406061i</v>
      </c>
      <c r="AC3001" t="str">
        <f t="shared" si="1567"/>
        <v>1.12782676773279-0.159683267940854i</v>
      </c>
      <c r="AD3001" t="str">
        <f t="shared" si="1568"/>
        <v>0.6552477420278+0.643637188735276i</v>
      </c>
      <c r="AE3001" t="e">
        <f t="shared" si="1569"/>
        <v>#DIV/0!</v>
      </c>
      <c r="AF3001" t="str">
        <f t="shared" si="1570"/>
        <v>-19.4035135083597-0.428927625893115i</v>
      </c>
      <c r="AG3001" t="e">
        <f t="shared" si="1571"/>
        <v>#DIV/0!</v>
      </c>
      <c r="AH3001" t="e">
        <f t="shared" si="1572"/>
        <v>#DIV/0!</v>
      </c>
      <c r="AI3001" t="e">
        <f t="shared" si="1573"/>
        <v>#DIV/0!</v>
      </c>
      <c r="AJ3001" t="e">
        <f t="shared" si="1574"/>
        <v>#DIV/0!</v>
      </c>
      <c r="AK3001"/>
      <c r="AL3001"/>
      <c r="AM3001"/>
      <c r="AN3001"/>
    </row>
    <row r="3002" spans="1:40" x14ac:dyDescent="0.25">
      <c r="A3002"/>
      <c r="B3002">
        <f t="shared" si="1575"/>
        <v>1068000</v>
      </c>
      <c r="C3002" s="186" t="str">
        <f t="shared" si="1543"/>
        <v>-8.62340491670054E-08+0.00295120974490653i</v>
      </c>
      <c r="D3002" s="158" t="str">
        <f t="shared" si="1544"/>
        <v>-7.66666732779439+0.0226259413776167i</v>
      </c>
      <c r="E3002" t="str">
        <f t="shared" si="1545"/>
        <v>7.99649481382536-0.167419243418982i</v>
      </c>
      <c r="F3002" t="str">
        <f t="shared" si="1546"/>
        <v>0.999200989167374+0.0000167151810771105i</v>
      </c>
      <c r="G3002">
        <f t="shared" si="1541"/>
        <v>1</v>
      </c>
      <c r="H3002" t="str">
        <f t="shared" si="1547"/>
        <v>11.7368811393028+0.45115339680663i</v>
      </c>
      <c r="I3002" t="str">
        <f t="shared" si="1548"/>
        <v>4194.02619254237i</v>
      </c>
      <c r="J3002" t="str">
        <f t="shared" si="1542"/>
        <v>-23808.6286805709+917.51872209011i</v>
      </c>
      <c r="K3002" t="str">
        <f t="shared" si="1549"/>
        <v>0.00677848765287413-0.175894498561812i</v>
      </c>
      <c r="L3002" t="str">
        <f t="shared" si="1550"/>
        <v>0.0008764074276789-0.0192796542184823i</v>
      </c>
      <c r="M3002" t="str">
        <f t="shared" si="1551"/>
        <v>0.00765489508055303-0.195174152780294i</v>
      </c>
      <c r="N3002" t="str">
        <f t="shared" si="1552"/>
        <v>-7.8689250365151i</v>
      </c>
      <c r="O3002" t="str">
        <f t="shared" si="1553"/>
        <v>-0.0149428463900466-0.999888349437958i</v>
      </c>
      <c r="P3002" t="str">
        <f t="shared" si="1554"/>
        <v>1.01494284639005+0.999888349437958i</v>
      </c>
      <c r="Q3002" t="str">
        <f t="shared" si="1555"/>
        <v>-1.01494284639005+6.86903668707714i</v>
      </c>
      <c r="R3002" t="str">
        <f t="shared" si="1556"/>
        <v>0.121089064196905-0.165647874324708i</v>
      </c>
      <c r="S3002" t="str">
        <f t="shared" si="1557"/>
        <v>0.82968884717908i</v>
      </c>
      <c r="T3002" t="str">
        <f t="shared" si="1558"/>
        <v>0.137436193886132+0.100466246079524i</v>
      </c>
      <c r="U3002" t="e">
        <f t="shared" si="1559"/>
        <v>#DIV/0!</v>
      </c>
      <c r="V3002" t="str">
        <f t="shared" si="1560"/>
        <v>1.33333333333333E-06-0.0000993476548638547i</v>
      </c>
      <c r="W3002" t="e">
        <f t="shared" si="1561"/>
        <v>#DIV/0!</v>
      </c>
      <c r="X3002" t="e">
        <f t="shared" si="1562"/>
        <v>#DIV/0!</v>
      </c>
      <c r="Y3002" t="str">
        <f t="shared" si="1563"/>
        <v>0.00083+1.07367070529085i</v>
      </c>
      <c r="Z3002" t="e">
        <f t="shared" si="1564"/>
        <v>#DIV/0!</v>
      </c>
      <c r="AA3002" t="e">
        <f t="shared" si="1565"/>
        <v>#DIV/0!</v>
      </c>
      <c r="AB3002" t="str">
        <f t="shared" si="1566"/>
        <v>0.847464146732604+0.619498685912044i</v>
      </c>
      <c r="AC3002" t="str">
        <f t="shared" si="1567"/>
        <v>1.12739738029916-0.160660899407014i</v>
      </c>
      <c r="AD3002" t="str">
        <f t="shared" si="1568"/>
        <v>0.659990260593363+0.643547100123933i</v>
      </c>
      <c r="AE3002" t="e">
        <f t="shared" si="1569"/>
        <v>#DIV/0!</v>
      </c>
      <c r="AF3002" t="str">
        <f t="shared" si="1570"/>
        <v>-19.4035484670972-0.428527455429013i</v>
      </c>
      <c r="AG3002" t="e">
        <f t="shared" si="1571"/>
        <v>#DIV/0!</v>
      </c>
      <c r="AH3002" t="e">
        <f t="shared" si="1572"/>
        <v>#DIV/0!</v>
      </c>
      <c r="AI3002" t="e">
        <f t="shared" si="1573"/>
        <v>#DIV/0!</v>
      </c>
      <c r="AJ3002" t="e">
        <f t="shared" si="1574"/>
        <v>#DIV/0!</v>
      </c>
      <c r="AK3002"/>
      <c r="AL3002"/>
      <c r="AM3002"/>
      <c r="AN3002"/>
    </row>
    <row r="3003" spans="1:40" x14ac:dyDescent="0.25">
      <c r="A3003"/>
      <c r="B3003">
        <f t="shared" si="1575"/>
        <v>1069000</v>
      </c>
      <c r="C3003" s="186" t="str">
        <f t="shared" si="1543"/>
        <v>-8.60727887084205E-08+0.00294844902485051i</v>
      </c>
      <c r="D3003" s="158" t="str">
        <f t="shared" si="1544"/>
        <v>-7.66666732655806+0.0226047758571872i</v>
      </c>
      <c r="E3003" t="str">
        <f t="shared" si="1545"/>
        <v>7.99648824961602-0.167575865449431i</v>
      </c>
      <c r="F3003" t="str">
        <f t="shared" si="1546"/>
        <v>0.999200989822221+0.0000167308182835576i</v>
      </c>
      <c r="G3003">
        <f t="shared" si="1541"/>
        <v>1</v>
      </c>
      <c r="H3003" t="str">
        <f t="shared" si="1547"/>
        <v>11.7369160014389+0.450732805457648i</v>
      </c>
      <c r="I3003" t="str">
        <f t="shared" si="1548"/>
        <v>4197.95318335936i</v>
      </c>
      <c r="J3003" t="str">
        <f t="shared" si="1542"/>
        <v>-23853.2368744108+918.37782201716i</v>
      </c>
      <c r="K3003" t="str">
        <f t="shared" si="1549"/>
        <v>0.00676582936297717-0.175730430959735i</v>
      </c>
      <c r="L3003" t="str">
        <f t="shared" si="1550"/>
        <v>0.000874771890814012-0.0192616932727888i</v>
      </c>
      <c r="M3003" t="str">
        <f t="shared" si="1551"/>
        <v>0.00764060125379118-0.194992124232524i</v>
      </c>
      <c r="N3003" t="str">
        <f t="shared" si="1552"/>
        <v>-7.87629294385266i</v>
      </c>
      <c r="O3003" t="str">
        <f t="shared" si="1553"/>
        <v>-0.0223094588495116-0.999751113050564i</v>
      </c>
      <c r="P3003" t="str">
        <f t="shared" si="1554"/>
        <v>1.02230945884951+0.999751113050564i</v>
      </c>
      <c r="Q3003" t="str">
        <f t="shared" si="1555"/>
        <v>-1.02230945884951+6.8765418308021i</v>
      </c>
      <c r="R3003" t="str">
        <f t="shared" si="1556"/>
        <v>0.120618233313097-0.166598073255897i</v>
      </c>
      <c r="S3003" t="str">
        <f t="shared" si="1557"/>
        <v>0.830465709395541i</v>
      </c>
      <c r="T3003" t="str">
        <f t="shared" si="1558"/>
        <v>0.138353987090389+0.100169306694398i</v>
      </c>
      <c r="U3003" t="e">
        <f t="shared" si="1559"/>
        <v>#DIV/0!</v>
      </c>
      <c r="V3003" t="str">
        <f t="shared" si="1560"/>
        <v>1.33333333333333E-06-0.0000992547197330183i</v>
      </c>
      <c r="W3003" t="e">
        <f t="shared" si="1561"/>
        <v>#DIV/0!</v>
      </c>
      <c r="X3003" t="e">
        <f t="shared" si="1562"/>
        <v>#DIV/0!</v>
      </c>
      <c r="Y3003" t="str">
        <f t="shared" si="1563"/>
        <v>0.00083+1.07467601494i</v>
      </c>
      <c r="Z3003" t="e">
        <f t="shared" si="1564"/>
        <v>#DIV/0!</v>
      </c>
      <c r="AA3003" t="e">
        <f t="shared" si="1565"/>
        <v>#DIV/0!</v>
      </c>
      <c r="AB3003" t="str">
        <f t="shared" si="1566"/>
        <v>0.853123477166093+0.617667687282559i</v>
      </c>
      <c r="AC3003" t="str">
        <f t="shared" si="1567"/>
        <v>1.12695871072229-0.161633006539376i</v>
      </c>
      <c r="AD3003" t="str">
        <f t="shared" si="1568"/>
        <v>0.664731726416725+0.643422219347031i</v>
      </c>
      <c r="AE3003" t="e">
        <f t="shared" si="1569"/>
        <v>#DIV/0!</v>
      </c>
      <c r="AF3003" t="str">
        <f t="shared" si="1570"/>
        <v>-19.403583327997-0.428128029600461i</v>
      </c>
      <c r="AG3003" t="e">
        <f t="shared" si="1571"/>
        <v>#DIV/0!</v>
      </c>
      <c r="AH3003" t="e">
        <f t="shared" si="1572"/>
        <v>#DIV/0!</v>
      </c>
      <c r="AI3003" t="e">
        <f t="shared" si="1573"/>
        <v>#DIV/0!</v>
      </c>
      <c r="AJ3003" t="e">
        <f t="shared" si="1574"/>
        <v>#DIV/0!</v>
      </c>
      <c r="AK3003"/>
      <c r="AL3003"/>
      <c r="AM3003"/>
      <c r="AN3003"/>
    </row>
    <row r="3004" spans="1:40" x14ac:dyDescent="0.25">
      <c r="A3004"/>
      <c r="B3004">
        <f t="shared" si="1575"/>
        <v>1070000</v>
      </c>
      <c r="C3004" s="186" t="str">
        <f t="shared" si="1543"/>
        <v>-8.59119801706524E-08+0.0029456934650189i</v>
      </c>
      <c r="D3004" s="158" t="str">
        <f t="shared" si="1544"/>
        <v>-7.66666732532518+0.0225836498984782i</v>
      </c>
      <c r="E3004" t="str">
        <f t="shared" si="1545"/>
        <v>7.99648167927407-0.16773248709388i</v>
      </c>
      <c r="F3004" t="str">
        <f t="shared" si="1546"/>
        <v>0.999200990477678+0.0000167464554515278i</v>
      </c>
      <c r="G3004">
        <f t="shared" si="1541"/>
        <v>1</v>
      </c>
      <c r="H3004" t="str">
        <f t="shared" si="1547"/>
        <v>11.7369507660985+0.450312996233233i</v>
      </c>
      <c r="I3004" t="str">
        <f t="shared" si="1548"/>
        <v>4201.88017417635i</v>
      </c>
      <c r="J3004" t="str">
        <f t="shared" si="1542"/>
        <v>-23897.8868166772+919.236921944212i</v>
      </c>
      <c r="K3004" t="str">
        <f t="shared" si="1549"/>
        <v>0.0067532064810691-0.175566668702669i</v>
      </c>
      <c r="L3004" t="str">
        <f t="shared" si="1550"/>
        <v>0.000873140924862118-0.0192437656915618i</v>
      </c>
      <c r="M3004" t="str">
        <f t="shared" si="1551"/>
        <v>0.00762634740593122-0.194810434394231i</v>
      </c>
      <c r="N3004" t="str">
        <f t="shared" si="1552"/>
        <v>-7.88366085119022i</v>
      </c>
      <c r="O3004" t="str">
        <f t="shared" si="1553"/>
        <v>-0.0296748602218665-0.999559604361247i</v>
      </c>
      <c r="P3004" t="str">
        <f t="shared" si="1554"/>
        <v>1.02967486022187+0.999559604361247i</v>
      </c>
      <c r="Q3004" t="str">
        <f t="shared" si="1555"/>
        <v>-1.02967486022187+6.88410124682897i</v>
      </c>
      <c r="R3004" t="str">
        <f t="shared" si="1556"/>
        <v>0.120138481237686-0.167542340349633i</v>
      </c>
      <c r="S3004" t="str">
        <f t="shared" si="1557"/>
        <v>0.831242571612i</v>
      </c>
      <c r="T3004" t="str">
        <f t="shared" si="1558"/>
        <v>0.139268325846122+0.0998642200935741i</v>
      </c>
      <c r="U3004" t="e">
        <f t="shared" si="1559"/>
        <v>#DIV/0!</v>
      </c>
      <c r="V3004" t="str">
        <f t="shared" si="1560"/>
        <v>1.33333333333333E-06-0.0000991619583127077i</v>
      </c>
      <c r="W3004" t="e">
        <f t="shared" si="1561"/>
        <v>#DIV/0!</v>
      </c>
      <c r="X3004" t="e">
        <f t="shared" si="1562"/>
        <v>#DIV/0!</v>
      </c>
      <c r="Y3004" t="str">
        <f t="shared" si="1563"/>
        <v>0.00083+1.07568132458915i</v>
      </c>
      <c r="Z3004" t="e">
        <f t="shared" si="1564"/>
        <v>#DIV/0!</v>
      </c>
      <c r="AA3004" t="e">
        <f t="shared" si="1565"/>
        <v>#DIV/0!</v>
      </c>
      <c r="AB3004" t="str">
        <f t="shared" si="1566"/>
        <v>0.858761506651207+0.615786450990022i</v>
      </c>
      <c r="AC3004" t="str">
        <f t="shared" si="1567"/>
        <v>1.12651083960001-0.162599500748651i</v>
      </c>
      <c r="AD3004" t="str">
        <f t="shared" si="1568"/>
        <v>0.669471885410029+0.643262558911772i</v>
      </c>
      <c r="AE3004" t="e">
        <f t="shared" si="1569"/>
        <v>#DIV/0!</v>
      </c>
      <c r="AF3004" t="str">
        <f t="shared" si="1570"/>
        <v>-19.4036180914237-0.427729346334755i</v>
      </c>
      <c r="AG3004" t="e">
        <f t="shared" si="1571"/>
        <v>#DIV/0!</v>
      </c>
      <c r="AH3004" t="e">
        <f t="shared" si="1572"/>
        <v>#DIV/0!</v>
      </c>
      <c r="AI3004" t="e">
        <f t="shared" si="1573"/>
        <v>#DIV/0!</v>
      </c>
      <c r="AJ3004" t="e">
        <f t="shared" si="1574"/>
        <v>#DIV/0!</v>
      </c>
      <c r="AK3004"/>
      <c r="AL3004"/>
      <c r="AM3004"/>
      <c r="AN3004"/>
    </row>
    <row r="3005" spans="1:40" x14ac:dyDescent="0.25">
      <c r="A3005"/>
      <c r="B3005">
        <f t="shared" si="1575"/>
        <v>1071000</v>
      </c>
      <c r="C3005" s="186" t="str">
        <f t="shared" si="1543"/>
        <v>-8.57516218666432E-08+0.00294294305095726i</v>
      </c>
      <c r="D3005" s="158" t="str">
        <f t="shared" si="1544"/>
        <v>-7.66666732409576+0.0225625633906723i</v>
      </c>
      <c r="E3005" t="str">
        <f t="shared" si="1545"/>
        <v>7.99647510279956-0.16788910835197i</v>
      </c>
      <c r="F3005" t="str">
        <f t="shared" si="1546"/>
        <v>0.999200991133753+0.0000167620925809856i</v>
      </c>
      <c r="G3005">
        <f t="shared" si="1541"/>
        <v>1</v>
      </c>
      <c r="H3005" t="str">
        <f t="shared" si="1547"/>
        <v>11.7369854336445+0.449893966957545i</v>
      </c>
      <c r="I3005" t="str">
        <f t="shared" si="1548"/>
        <v>4205.80716499334i</v>
      </c>
      <c r="J3005" t="str">
        <f t="shared" si="1542"/>
        <v>-23942.5785073703+920.096021871262i</v>
      </c>
      <c r="K3005" t="str">
        <f t="shared" si="1549"/>
        <v>0.00674061887527567-0.175403210940228i</v>
      </c>
      <c r="L3005" t="str">
        <f t="shared" si="1550"/>
        <v>0.000871514512818025-0.0192258713821145i</v>
      </c>
      <c r="M3005" t="str">
        <f t="shared" si="1551"/>
        <v>0.0076121333880937-0.194629082322342i</v>
      </c>
      <c r="N3005" t="str">
        <f t="shared" si="1552"/>
        <v>-7.89102875852778i</v>
      </c>
      <c r="O3005" t="str">
        <f t="shared" si="1553"/>
        <v>-0.037038650670309-0.999313833766211i</v>
      </c>
      <c r="P3005" t="str">
        <f t="shared" si="1554"/>
        <v>1.03703865067031+0.999313833766211i</v>
      </c>
      <c r="Q3005" t="str">
        <f t="shared" si="1555"/>
        <v>-1.03703865067031+6.89171492476157i</v>
      </c>
      <c r="R3005" t="str">
        <f t="shared" si="1556"/>
        <v>0.119649892157495-0.168480592430532i</v>
      </c>
      <c r="S3005" t="str">
        <f t="shared" si="1557"/>
        <v>0.832019433828459i</v>
      </c>
      <c r="T3005" t="str">
        <f t="shared" si="1558"/>
        <v>0.140179127125135+0.0995510355305152i</v>
      </c>
      <c r="U3005" t="e">
        <f t="shared" si="1559"/>
        <v>#DIV/0!</v>
      </c>
      <c r="V3005" t="str">
        <f t="shared" si="1560"/>
        <v>1.33333333333333E-06-0.000099069370116337i</v>
      </c>
      <c r="W3005" t="e">
        <f t="shared" si="1561"/>
        <v>#DIV/0!</v>
      </c>
      <c r="X3005" t="e">
        <f t="shared" si="1562"/>
        <v>#DIV/0!</v>
      </c>
      <c r="Y3005" t="str">
        <f t="shared" si="1563"/>
        <v>0.00083+1.07668663423829i</v>
      </c>
      <c r="Z3005" t="e">
        <f t="shared" si="1564"/>
        <v>#DIV/0!</v>
      </c>
      <c r="AA3005" t="e">
        <f t="shared" si="1565"/>
        <v>#DIV/0!</v>
      </c>
      <c r="AB3005" t="str">
        <f t="shared" si="1566"/>
        <v>0.864377723216409+0.613855280742958i</v>
      </c>
      <c r="AC3005" t="str">
        <f t="shared" si="1567"/>
        <v>1.12605384849655-0.163560294771484i</v>
      </c>
      <c r="AD3005" t="str">
        <f t="shared" si="1568"/>
        <v>0.674210483639843+0.643068133155387i</v>
      </c>
      <c r="AE3005" t="e">
        <f t="shared" si="1569"/>
        <v>#DIV/0!</v>
      </c>
      <c r="AF3005" t="str">
        <f t="shared" si="1570"/>
        <v>-19.4036527577403-0.427331403566873i</v>
      </c>
      <c r="AG3005" t="e">
        <f t="shared" si="1571"/>
        <v>#DIV/0!</v>
      </c>
      <c r="AH3005" t="e">
        <f t="shared" si="1572"/>
        <v>#DIV/0!</v>
      </c>
      <c r="AI3005" t="e">
        <f t="shared" si="1573"/>
        <v>#DIV/0!</v>
      </c>
      <c r="AJ3005" t="e">
        <f t="shared" si="1574"/>
        <v>#DIV/0!</v>
      </c>
      <c r="AK3005"/>
      <c r="AL3005"/>
      <c r="AM3005"/>
      <c r="AN3005"/>
    </row>
    <row r="3006" spans="1:40" x14ac:dyDescent="0.25">
      <c r="A3006"/>
      <c r="B3006">
        <f t="shared" si="1575"/>
        <v>1072000</v>
      </c>
      <c r="C3006" s="186" t="str">
        <f t="shared" si="1543"/>
        <v>-8.55917121171995E-08+0.00294019776826512i</v>
      </c>
      <c r="D3006" s="158" t="str">
        <f t="shared" si="1544"/>
        <v>-7.66666732286978+0.0225415162233659i</v>
      </c>
      <c r="E3006" t="str">
        <f t="shared" si="1545"/>
        <v>7.99646852019252-0.16804572922334i</v>
      </c>
      <c r="F3006" t="str">
        <f t="shared" si="1546"/>
        <v>0.999200991790437+0.0000167777296718947i</v>
      </c>
      <c r="G3006">
        <f t="shared" si="1541"/>
        <v>1</v>
      </c>
      <c r="H3006" t="str">
        <f t="shared" si="1547"/>
        <v>11.7370200044379+0.449475715462779i</v>
      </c>
      <c r="I3006" t="str">
        <f t="shared" si="1548"/>
        <v>4209.73415581032i</v>
      </c>
      <c r="J3006" t="str">
        <f t="shared" si="1542"/>
        <v>-23987.31194649+920.955121798313i</v>
      </c>
      <c r="K3006" t="str">
        <f t="shared" si="1549"/>
        <v>0.00672806641433589-0.17524005682518i</v>
      </c>
      <c r="L3006" t="str">
        <f t="shared" si="1550"/>
        <v>0.000869892637755461-0.0192080102521019i</v>
      </c>
      <c r="M3006" t="str">
        <f t="shared" si="1551"/>
        <v>0.00759795905209135-0.194448067077282i</v>
      </c>
      <c r="N3006" t="str">
        <f t="shared" si="1552"/>
        <v>-7.89839666586534i</v>
      </c>
      <c r="O3006" t="str">
        <f t="shared" si="1553"/>
        <v>-0.04440043044549-0.999013814607313i</v>
      </c>
      <c r="P3006" t="str">
        <f t="shared" si="1554"/>
        <v>1.04440043044549+0.999013814607313i</v>
      </c>
      <c r="Q3006" t="str">
        <f t="shared" si="1555"/>
        <v>-1.04440043044549+6.89938285125803i</v>
      </c>
      <c r="R3006" t="str">
        <f t="shared" si="1556"/>
        <v>0.119152551137995-0.169412747682144i</v>
      </c>
      <c r="S3006" t="str">
        <f t="shared" si="1557"/>
        <v>0.832796296044919i</v>
      </c>
      <c r="T3006" t="str">
        <f t="shared" si="1558"/>
        <v>0.141086308772482+0.099229803252025i</v>
      </c>
      <c r="U3006" t="e">
        <f t="shared" si="1559"/>
        <v>#DIV/0!</v>
      </c>
      <c r="V3006" t="str">
        <f t="shared" si="1560"/>
        <v>1.33333333333333E-06-0.0000989769546591386i</v>
      </c>
      <c r="W3006" t="e">
        <f t="shared" si="1561"/>
        <v>#DIV/0!</v>
      </c>
      <c r="X3006" t="e">
        <f t="shared" si="1562"/>
        <v>#DIV/0!</v>
      </c>
      <c r="Y3006" t="str">
        <f t="shared" si="1563"/>
        <v>0.00083+1.07769194388744i</v>
      </c>
      <c r="Z3006" t="e">
        <f t="shared" si="1564"/>
        <v>#DIV/0!</v>
      </c>
      <c r="AA3006" t="e">
        <f t="shared" si="1565"/>
        <v>#DIV/0!</v>
      </c>
      <c r="AB3006" t="str">
        <f t="shared" si="1566"/>
        <v>0.869971620274832+0.61187448637507i</v>
      </c>
      <c r="AC3006" t="str">
        <f t="shared" si="1567"/>
        <v>1.12558781991687-0.164515302682035i</v>
      </c>
      <c r="AD3006" t="str">
        <f t="shared" si="1568"/>
        <v>0.678947267339907+0.642838958243236i</v>
      </c>
      <c r="AE3006" t="e">
        <f t="shared" si="1569"/>
        <v>#DIV/0!</v>
      </c>
      <c r="AF3006" t="str">
        <f t="shared" si="1570"/>
        <v>-19.4036873273077-0.426934199239413i</v>
      </c>
      <c r="AG3006" t="e">
        <f t="shared" si="1571"/>
        <v>#DIV/0!</v>
      </c>
      <c r="AH3006" t="e">
        <f t="shared" si="1572"/>
        <v>#DIV/0!</v>
      </c>
      <c r="AI3006" t="e">
        <f t="shared" si="1573"/>
        <v>#DIV/0!</v>
      </c>
      <c r="AJ3006" t="e">
        <f t="shared" si="1574"/>
        <v>#DIV/0!</v>
      </c>
      <c r="AK3006"/>
      <c r="AL3006"/>
      <c r="AM3006"/>
      <c r="AN3006"/>
    </row>
    <row r="3007" spans="1:40" x14ac:dyDescent="0.25">
      <c r="A3007"/>
      <c r="B3007">
        <f t="shared" si="1575"/>
        <v>1073000</v>
      </c>
      <c r="C3007" s="186" t="str">
        <f t="shared" si="1543"/>
        <v>-8.54322492509501E-08+0.0029374576025957i</v>
      </c>
      <c r="D3007" s="158" t="str">
        <f t="shared" si="1544"/>
        <v>-7.66666732164725+0.022520508286567i</v>
      </c>
      <c r="E3007" t="str">
        <f t="shared" si="1545"/>
        <v>7.99646193145297-0.16820234970763i</v>
      </c>
      <c r="F3007" t="str">
        <f t="shared" si="1546"/>
        <v>0.999200992447729+0.0000167933667242192i</v>
      </c>
      <c r="G3007">
        <f t="shared" si="1541"/>
        <v>1</v>
      </c>
      <c r="H3007" t="str">
        <f t="shared" si="1547"/>
        <v>11.7370544788384+0.449058239589157i</v>
      </c>
      <c r="I3007" t="str">
        <f t="shared" si="1548"/>
        <v>4213.66114662731i</v>
      </c>
      <c r="J3007" t="str">
        <f t="shared" si="1542"/>
        <v>-24032.0871340363+921.814221725363i</v>
      </c>
      <c r="K3007" t="str">
        <f t="shared" si="1549"/>
        <v>0.00671554896759839-0.175077205513428i</v>
      </c>
      <c r="L3007" t="str">
        <f t="shared" si="1550"/>
        <v>0.000868275282826693-0.01919018220952i</v>
      </c>
      <c r="M3007" t="str">
        <f t="shared" si="1551"/>
        <v>0.00758382425042508-0.194267387722948i</v>
      </c>
      <c r="N3007" t="str">
        <f t="shared" si="1552"/>
        <v>-7.9057645732029i</v>
      </c>
      <c r="O3007" t="str">
        <f t="shared" si="1553"/>
        <v>-0.0517597999072088-0.998659563171337i</v>
      </c>
      <c r="P3007" t="str">
        <f t="shared" si="1554"/>
        <v>1.05175979990721+0.998659563171337i</v>
      </c>
      <c r="Q3007" t="str">
        <f t="shared" si="1555"/>
        <v>-1.05175979990721+6.90710501003156i</v>
      </c>
      <c r="R3007" t="str">
        <f t="shared" si="1556"/>
        <v>0.118646544097395-0.170338725656842i</v>
      </c>
      <c r="S3007" t="str">
        <f t="shared" si="1557"/>
        <v>0.83357315826138i</v>
      </c>
      <c r="T3007" t="str">
        <f t="shared" si="1558"/>
        <v>0.141989789519993+0.0989005744800636i</v>
      </c>
      <c r="U3007" t="e">
        <f t="shared" si="1559"/>
        <v>#DIV/0!</v>
      </c>
      <c r="V3007" t="str">
        <f t="shared" si="1560"/>
        <v>1.33333333333333E-06-0.0000988847114581522i</v>
      </c>
      <c r="W3007" t="e">
        <f t="shared" si="1561"/>
        <v>#DIV/0!</v>
      </c>
      <c r="X3007" t="e">
        <f t="shared" si="1562"/>
        <v>#DIV/0!</v>
      </c>
      <c r="Y3007" t="str">
        <f t="shared" si="1563"/>
        <v>0.00083+1.07869725353659i</v>
      </c>
      <c r="Z3007" t="e">
        <f t="shared" si="1564"/>
        <v>#DIV/0!</v>
      </c>
      <c r="AA3007" t="e">
        <f t="shared" si="1565"/>
        <v>#DIV/0!</v>
      </c>
      <c r="AB3007" t="str">
        <f t="shared" si="1566"/>
        <v>0.875542696707675+0.609844383733103i</v>
      </c>
      <c r="AC3007" t="str">
        <f t="shared" si="1567"/>
        <v>1.12511283728091-0.165464439902965i</v>
      </c>
      <c r="AD3007" t="str">
        <f t="shared" si="1568"/>
        <v>0.683681982923834+0.642575052166824i</v>
      </c>
      <c r="AE3007" t="e">
        <f t="shared" si="1569"/>
        <v>#DIV/0!</v>
      </c>
      <c r="AF3007" t="str">
        <f t="shared" si="1570"/>
        <v>-19.4037218004856-0.42653773130259i</v>
      </c>
      <c r="AG3007" t="e">
        <f t="shared" si="1571"/>
        <v>#DIV/0!</v>
      </c>
      <c r="AH3007" t="e">
        <f t="shared" si="1572"/>
        <v>#DIV/0!</v>
      </c>
      <c r="AI3007" t="e">
        <f t="shared" si="1573"/>
        <v>#DIV/0!</v>
      </c>
      <c r="AJ3007" t="e">
        <f t="shared" si="1574"/>
        <v>#DIV/0!</v>
      </c>
      <c r="AK3007"/>
      <c r="AL3007"/>
      <c r="AM3007"/>
      <c r="AN3007"/>
    </row>
    <row r="3008" spans="1:40" x14ac:dyDescent="0.25">
      <c r="A3008"/>
      <c r="B3008">
        <f t="shared" si="1575"/>
        <v>1074000</v>
      </c>
      <c r="C3008" s="186" t="str">
        <f t="shared" si="1543"/>
        <v>-8.52732316043005E-08+0.00293472253965564i</v>
      </c>
      <c r="D3008" s="158" t="str">
        <f t="shared" si="1544"/>
        <v>-7.6666673204281+0.0224995394706932i</v>
      </c>
      <c r="E3008" t="str">
        <f t="shared" si="1545"/>
        <v>7.99645533658095-0.168358969804481i</v>
      </c>
      <c r="F3008" t="str">
        <f t="shared" si="1546"/>
        <v>0.99920099310564+0.0000168090037379237i</v>
      </c>
      <c r="G3008">
        <f t="shared" si="1541"/>
        <v>1</v>
      </c>
      <c r="H3008" t="str">
        <f t="shared" si="1547"/>
        <v>11.7370888572037+0.448641537184861i</v>
      </c>
      <c r="I3008" t="str">
        <f t="shared" si="1548"/>
        <v>4217.5881374443i</v>
      </c>
      <c r="J3008" t="str">
        <f t="shared" si="1542"/>
        <v>-24076.9040700093+922.673321652414i</v>
      </c>
      <c r="K3008" t="str">
        <f t="shared" si="1549"/>
        <v>0.00670306640501804-0.174914656163993i</v>
      </c>
      <c r="L3008" t="str">
        <f t="shared" si="1550"/>
        <v>0.000866662431262063-0.019172387162704i</v>
      </c>
      <c r="M3008" t="str">
        <f t="shared" si="1551"/>
        <v>0.0075697288362801-0.194087043326697i</v>
      </c>
      <c r="N3008" t="str">
        <f t="shared" si="1552"/>
        <v>-7.91313248054046i</v>
      </c>
      <c r="O3008" t="str">
        <f t="shared" si="1553"/>
        <v>-0.0591163595461113-0.99825109868911i</v>
      </c>
      <c r="P3008" t="str">
        <f t="shared" si="1554"/>
        <v>1.05911635954611+0.99825109868911i</v>
      </c>
      <c r="Q3008" t="str">
        <f t="shared" si="1555"/>
        <v>-1.05911635954611+6.91488138185135i</v>
      </c>
      <c r="R3008" t="str">
        <f t="shared" si="1556"/>
        <v>0.118131957780634-0.171258447285141i</v>
      </c>
      <c r="S3008" t="str">
        <f t="shared" si="1557"/>
        <v>0.834350020477839i</v>
      </c>
      <c r="T3008" t="str">
        <f t="shared" si="1558"/>
        <v>0.14288948899936+0.0985634013933592i</v>
      </c>
      <c r="U3008" t="e">
        <f t="shared" si="1559"/>
        <v>#DIV/0!</v>
      </c>
      <c r="V3008" t="str">
        <f t="shared" si="1560"/>
        <v>1.33333333333333E-06-0.0000987926400322133i</v>
      </c>
      <c r="W3008" t="e">
        <f t="shared" si="1561"/>
        <v>#DIV/0!</v>
      </c>
      <c r="X3008" t="e">
        <f t="shared" si="1562"/>
        <v>#DIV/0!</v>
      </c>
      <c r="Y3008" t="str">
        <f t="shared" si="1563"/>
        <v>0.00083+1.07970256318574i</v>
      </c>
      <c r="Z3008" t="e">
        <f t="shared" si="1564"/>
        <v>#DIV/0!</v>
      </c>
      <c r="AA3008" t="e">
        <f t="shared" si="1565"/>
        <v>#DIV/0!</v>
      </c>
      <c r="AB3008" t="str">
        <f t="shared" si="1566"/>
        <v>0.881090456944904+0.607765294563464i</v>
      </c>
      <c r="AC3008" t="str">
        <f t="shared" si="1567"/>
        <v>1.12462898489771-0.166407623215858i</v>
      </c>
      <c r="AD3008" t="str">
        <f t="shared" si="1568"/>
        <v>0.688414376997761+0.642276434741708i</v>
      </c>
      <c r="AE3008" t="e">
        <f t="shared" si="1569"/>
        <v>#DIV/0!</v>
      </c>
      <c r="AF3008" t="str">
        <f t="shared" si="1570"/>
        <v>-19.4037561776318-0.426141997714168i</v>
      </c>
      <c r="AG3008" t="e">
        <f t="shared" si="1571"/>
        <v>#DIV/0!</v>
      </c>
      <c r="AH3008" t="e">
        <f t="shared" si="1572"/>
        <v>#DIV/0!</v>
      </c>
      <c r="AI3008" t="e">
        <f t="shared" si="1573"/>
        <v>#DIV/0!</v>
      </c>
      <c r="AJ3008" t="e">
        <f t="shared" si="1574"/>
        <v>#DIV/0!</v>
      </c>
      <c r="AK3008"/>
      <c r="AL3008"/>
      <c r="AM3008"/>
      <c r="AN3008"/>
    </row>
    <row r="3009" spans="1:40" x14ac:dyDescent="0.25">
      <c r="A3009"/>
      <c r="B3009">
        <f t="shared" si="1575"/>
        <v>1075000</v>
      </c>
      <c r="C3009" s="186" t="str">
        <f t="shared" si="1543"/>
        <v>-8.511465752139E-08+0.00293199256520474i</v>
      </c>
      <c r="D3009" s="158" t="str">
        <f t="shared" si="1544"/>
        <v>-7.6666673192124+0.0224786096665697i</v>
      </c>
      <c r="E3009" t="str">
        <f t="shared" si="1545"/>
        <v>7.99644873557649-0.168515589513533i</v>
      </c>
      <c r="F3009" t="str">
        <f t="shared" si="1546"/>
        <v>0.999200993764159+0.0000168246407129719i</v>
      </c>
      <c r="G3009">
        <f t="shared" si="1541"/>
        <v>1</v>
      </c>
      <c r="H3009" t="str">
        <f t="shared" si="1547"/>
        <v>11.73712313989+0.448225606106029i</v>
      </c>
      <c r="I3009" t="str">
        <f t="shared" si="1548"/>
        <v>4221.51512826129i</v>
      </c>
      <c r="J3009" t="str">
        <f t="shared" si="1542"/>
        <v>-24121.7627544088+923.532421579465i</v>
      </c>
      <c r="K3009" t="str">
        <f t="shared" si="1549"/>
        <v>0.00669061859715274-0.174752407939007i</v>
      </c>
      <c r="L3009" t="str">
        <f t="shared" si="1550"/>
        <v>0.000865054066369536-0.0191546250203263i</v>
      </c>
      <c r="M3009" t="str">
        <f t="shared" si="1551"/>
        <v>0.00755567266352228-0.193907032959333i</v>
      </c>
      <c r="N3009" t="str">
        <f t="shared" si="1552"/>
        <v>-7.92050038787802i</v>
      </c>
      <c r="O3009" t="str">
        <f t="shared" si="1553"/>
        <v>-0.0664697100053769-0.997788443334458i</v>
      </c>
      <c r="P3009" t="str">
        <f t="shared" si="1554"/>
        <v>1.06646971000538+0.997788443334458i</v>
      </c>
      <c r="Q3009" t="str">
        <f t="shared" si="1555"/>
        <v>-1.06646971000538+6.92271194454356i</v>
      </c>
      <c r="R3009" t="str">
        <f t="shared" si="1556"/>
        <v>0.117608879733305-0.172171834884457i</v>
      </c>
      <c r="S3009" t="str">
        <f t="shared" si="1557"/>
        <v>0.835126882694298i</v>
      </c>
      <c r="T3009" t="str">
        <f t="shared" si="1558"/>
        <v>0.143785327754814+0.0982183371088436i</v>
      </c>
      <c r="U3009" t="e">
        <f t="shared" si="1559"/>
        <v>#DIV/0!</v>
      </c>
      <c r="V3009" t="str">
        <f t="shared" si="1560"/>
        <v>1.33333333333333E-06-0.0000987007399019504i</v>
      </c>
      <c r="W3009" t="e">
        <f t="shared" si="1561"/>
        <v>#DIV/0!</v>
      </c>
      <c r="X3009" t="e">
        <f t="shared" si="1562"/>
        <v>#DIV/0!</v>
      </c>
      <c r="Y3009" t="str">
        <f t="shared" si="1563"/>
        <v>0.00083+1.08070787283489i</v>
      </c>
      <c r="Z3009" t="e">
        <f t="shared" si="1564"/>
        <v>#DIV/0!</v>
      </c>
      <c r="AA3009" t="e">
        <f t="shared" si="1565"/>
        <v>#DIV/0!</v>
      </c>
      <c r="AB3009" t="str">
        <f t="shared" si="1566"/>
        <v>0.886614411043413+0.605637546397742i</v>
      </c>
      <c r="AC3009" t="str">
        <f t="shared" si="1567"/>
        <v>1.12413634793936-0.167344770771095i</v>
      </c>
      <c r="AD3009" t="str">
        <f t="shared" si="1568"/>
        <v>0.693144196373089+0.641943127605406i</v>
      </c>
      <c r="AE3009" t="e">
        <f t="shared" si="1569"/>
        <v>#DIV/0!</v>
      </c>
      <c r="AF3009" t="str">
        <f t="shared" si="1570"/>
        <v>-19.4037904591024-0.425746996439459i</v>
      </c>
      <c r="AG3009" t="e">
        <f t="shared" si="1571"/>
        <v>#DIV/0!</v>
      </c>
      <c r="AH3009" t="e">
        <f t="shared" si="1572"/>
        <v>#DIV/0!</v>
      </c>
      <c r="AI3009" t="e">
        <f t="shared" si="1573"/>
        <v>#DIV/0!</v>
      </c>
      <c r="AJ3009" t="e">
        <f t="shared" si="1574"/>
        <v>#DIV/0!</v>
      </c>
      <c r="AK3009"/>
      <c r="AL3009"/>
      <c r="AM3009"/>
      <c r="AN3009"/>
    </row>
    <row r="3010" spans="1:40" x14ac:dyDescent="0.25">
      <c r="A3010"/>
      <c r="B3010">
        <f t="shared" si="1575"/>
        <v>1076000</v>
      </c>
      <c r="C3010" s="186" t="str">
        <f t="shared" si="1543"/>
        <v>-8.49565253540499E-08+0.00292926766505579i</v>
      </c>
      <c r="D3010" s="158" t="str">
        <f t="shared" si="1544"/>
        <v>-7.66666731800007+0.0224577187654277i</v>
      </c>
      <c r="E3010" t="str">
        <f t="shared" si="1545"/>
        <v>7.99644212843961-0.168672208834425i</v>
      </c>
      <c r="F3010" t="str">
        <f t="shared" si="1546"/>
        <v>0.999200994423297+0.0000168402776493282i</v>
      </c>
      <c r="G3010">
        <f t="shared" si="1541"/>
        <v>1</v>
      </c>
      <c r="H3010" t="str">
        <f t="shared" si="1547"/>
        <v>11.7371573272518+0.447810444216684i</v>
      </c>
      <c r="I3010" t="str">
        <f t="shared" si="1548"/>
        <v>4225.44211907827i</v>
      </c>
      <c r="J3010" t="str">
        <f t="shared" si="1542"/>
        <v>-24166.663187235+924.391521506515i</v>
      </c>
      <c r="K3010" t="str">
        <f t="shared" si="1549"/>
        <v>0.00667820541515973-0.174590460003691i</v>
      </c>
      <c r="L3010" t="str">
        <f t="shared" si="1550"/>
        <v>0.000863450171534311-0.0191368956913957i</v>
      </c>
      <c r="M3010" t="str">
        <f t="shared" si="1551"/>
        <v>0.00754165558669404-0.193727355695087i</v>
      </c>
      <c r="N3010" t="str">
        <f t="shared" si="1552"/>
        <v>-7.92786829521559i</v>
      </c>
      <c r="O3010" t="str">
        <f t="shared" si="1553"/>
        <v>-0.0738194521024079-0.997271622223003i</v>
      </c>
      <c r="P3010" t="str">
        <f t="shared" si="1554"/>
        <v>1.07381945210241+0.997271622223003i</v>
      </c>
      <c r="Q3010" t="str">
        <f t="shared" si="1555"/>
        <v>-1.07381945210241+6.93059667299259i</v>
      </c>
      <c r="R3010" t="str">
        <f t="shared" si="1556"/>
        <v>0.117077398275524-0.173078812167301i</v>
      </c>
      <c r="S3010" t="str">
        <f t="shared" si="1557"/>
        <v>0.835903744910759i</v>
      </c>
      <c r="T3010" t="str">
        <f t="shared" si="1558"/>
        <v>0.144677227255353+0.097865435662919i</v>
      </c>
      <c r="U3010" t="e">
        <f t="shared" si="1559"/>
        <v>#DIV/0!</v>
      </c>
      <c r="V3010" t="str">
        <f t="shared" si="1560"/>
        <v>1.33333333333333E-06-0.0000986090105897736i</v>
      </c>
      <c r="W3010" t="e">
        <f t="shared" si="1561"/>
        <v>#DIV/0!</v>
      </c>
      <c r="X3010" t="e">
        <f t="shared" si="1562"/>
        <v>#DIV/0!</v>
      </c>
      <c r="Y3010" t="str">
        <f t="shared" si="1563"/>
        <v>0.00083+1.08171318248404i</v>
      </c>
      <c r="Z3010" t="e">
        <f t="shared" si="1564"/>
        <v>#DIV/0!</v>
      </c>
      <c r="AA3010" t="e">
        <f t="shared" si="1565"/>
        <v>#DIV/0!</v>
      </c>
      <c r="AB3010" t="str">
        <f t="shared" si="1566"/>
        <v>0.892114074762431+0.603461472437203i</v>
      </c>
      <c r="AC3010" t="str">
        <f t="shared" si="1567"/>
        <v>1.12363501241502-0.168275802097134i</v>
      </c>
      <c r="AD3010" t="str">
        <f t="shared" si="1568"/>
        <v>0.69787118807905+0.641575154215129i</v>
      </c>
      <c r="AE3010" t="e">
        <f t="shared" si="1569"/>
        <v>#DIV/0!</v>
      </c>
      <c r="AF3010" t="str">
        <f t="shared" si="1570"/>
        <v>-19.4038246452519-0.425352725451256i</v>
      </c>
      <c r="AG3010" t="e">
        <f t="shared" si="1571"/>
        <v>#DIV/0!</v>
      </c>
      <c r="AH3010" t="e">
        <f t="shared" si="1572"/>
        <v>#DIV/0!</v>
      </c>
      <c r="AI3010" t="e">
        <f t="shared" si="1573"/>
        <v>#DIV/0!</v>
      </c>
      <c r="AJ3010" t="e">
        <f t="shared" si="1574"/>
        <v>#DIV/0!</v>
      </c>
      <c r="AK3010"/>
      <c r="AL3010"/>
      <c r="AM3010"/>
      <c r="AN3010"/>
    </row>
    <row r="3011" spans="1:40" x14ac:dyDescent="0.25">
      <c r="A3011"/>
      <c r="B3011">
        <f t="shared" si="1575"/>
        <v>1077000</v>
      </c>
      <c r="C3011" s="186" t="str">
        <f t="shared" si="1543"/>
        <v>-8.47988334617585E-08+0.00292654782507424i</v>
      </c>
      <c r="D3011" s="158" t="str">
        <f t="shared" si="1544"/>
        <v>-7.66666731679103+0.0224368666589025i</v>
      </c>
      <c r="E3011" t="str">
        <f t="shared" si="1545"/>
        <v>7.99643551517035-0.168828827766797i</v>
      </c>
      <c r="F3011" t="str">
        <f t="shared" si="1546"/>
        <v>0.999200995083033+0.0000168559145469561i</v>
      </c>
      <c r="G3011">
        <f t="shared" si="1541"/>
        <v>1</v>
      </c>
      <c r="H3011" t="str">
        <f t="shared" si="1547"/>
        <v>11.7371914196418+0.447396049388717i</v>
      </c>
      <c r="I3011" t="str">
        <f t="shared" si="1548"/>
        <v>4229.36910989526i</v>
      </c>
      <c r="J3011" t="str">
        <f t="shared" si="1542"/>
        <v>-24211.6053684877+925.250621433566i</v>
      </c>
      <c r="K3011" t="str">
        <f t="shared" si="1549"/>
        <v>0.00666582673079275-0.174428811526347i</v>
      </c>
      <c r="L3011" t="str">
        <f t="shared" si="1550"/>
        <v>0.000861850730218376-0.0191191990852554i</v>
      </c>
      <c r="M3011" t="str">
        <f t="shared" si="1551"/>
        <v>0.00752767746101113-0.193548010611602i</v>
      </c>
      <c r="N3011" t="str">
        <f t="shared" si="1552"/>
        <v>-7.93523620255315i</v>
      </c>
      <c r="O3011" t="str">
        <f t="shared" si="1553"/>
        <v>-0.0811651868504599-0.996700663410801i</v>
      </c>
      <c r="P3011" t="str">
        <f t="shared" si="1554"/>
        <v>1.08116518685046+0.996700663410801i</v>
      </c>
      <c r="Q3011" t="str">
        <f t="shared" si="1555"/>
        <v>-1.08116518685046+6.93853553914235i</v>
      </c>
      <c r="R3011" t="str">
        <f t="shared" si="1556"/>
        <v>0.116537602475749-0.173979304248901i</v>
      </c>
      <c r="S3011" t="str">
        <f t="shared" si="1557"/>
        <v>0.836680607127218i</v>
      </c>
      <c r="T3011" t="str">
        <f t="shared" si="1558"/>
        <v>0.145565109906541+0.0975047519925601i</v>
      </c>
      <c r="U3011" t="e">
        <f t="shared" si="1559"/>
        <v>#DIV/0!</v>
      </c>
      <c r="V3011" t="str">
        <f t="shared" si="1560"/>
        <v>1.33333333333333E-06-0.0000985174516198673i</v>
      </c>
      <c r="W3011" t="e">
        <f t="shared" si="1561"/>
        <v>#DIV/0!</v>
      </c>
      <c r="X3011" t="e">
        <f t="shared" si="1562"/>
        <v>#DIV/0!</v>
      </c>
      <c r="Y3011" t="str">
        <f t="shared" si="1563"/>
        <v>0.00083+1.08271849213319i</v>
      </c>
      <c r="Z3011" t="e">
        <f t="shared" si="1564"/>
        <v>#DIV/0!</v>
      </c>
      <c r="AA3011" t="e">
        <f t="shared" si="1565"/>
        <v>#DIV/0!</v>
      </c>
      <c r="AB3011" t="str">
        <f t="shared" si="1566"/>
        <v>0.897588969636275+0.601237411436254i</v>
      </c>
      <c r="AC3011" t="str">
        <f t="shared" si="1567"/>
        <v>1.12312506514474-0.169200638109233i</v>
      </c>
      <c r="AD3011" t="str">
        <f t="shared" si="1568"/>
        <v>0.702595099375337+0.641172539845487i</v>
      </c>
      <c r="AE3011" t="e">
        <f t="shared" si="1569"/>
        <v>#DIV/0!</v>
      </c>
      <c r="AF3011" t="str">
        <f t="shared" si="1570"/>
        <v>-19.4038587364328-0.424959182729815i</v>
      </c>
      <c r="AG3011" t="e">
        <f t="shared" si="1571"/>
        <v>#DIV/0!</v>
      </c>
      <c r="AH3011" t="e">
        <f t="shared" si="1572"/>
        <v>#DIV/0!</v>
      </c>
      <c r="AI3011" t="e">
        <f t="shared" si="1573"/>
        <v>#DIV/0!</v>
      </c>
      <c r="AJ3011" t="e">
        <f t="shared" si="1574"/>
        <v>#DIV/0!</v>
      </c>
      <c r="AK3011"/>
      <c r="AL3011"/>
      <c r="AM3011"/>
      <c r="AN3011"/>
    </row>
    <row r="3012" spans="1:40" x14ac:dyDescent="0.25">
      <c r="A3012"/>
      <c r="B3012">
        <f t="shared" si="1575"/>
        <v>1078000</v>
      </c>
      <c r="C3012" s="186" t="str">
        <f t="shared" si="1543"/>
        <v>-8.46415802116001E-08+0.00292383303117798i</v>
      </c>
      <c r="D3012" s="158" t="str">
        <f t="shared" si="1544"/>
        <v>-7.66666731558545+0.0224160532390312i</v>
      </c>
      <c r="E3012" t="str">
        <f t="shared" si="1545"/>
        <v>7.99642889576874-0.16898544631029i</v>
      </c>
      <c r="F3012" t="str">
        <f t="shared" si="1546"/>
        <v>0.999200995743388+0.0000168715514058204i</v>
      </c>
      <c r="G3012">
        <f t="shared" si="1541"/>
        <v>1</v>
      </c>
      <c r="H3012" t="str">
        <f t="shared" si="1547"/>
        <v>11.7372254174117+0.44698241950187i</v>
      </c>
      <c r="I3012" t="str">
        <f t="shared" si="1548"/>
        <v>4233.29610071225i</v>
      </c>
      <c r="J3012" t="str">
        <f t="shared" si="1542"/>
        <v>-24256.5892981671+926.109721360617i</v>
      </c>
      <c r="K3012" t="str">
        <f t="shared" si="1549"/>
        <v>0.00665348241639821-0.174267461678338i</v>
      </c>
      <c r="L3012" t="str">
        <f t="shared" si="1550"/>
        <v>0.000860255725960052-0.0191015351115813i</v>
      </c>
      <c r="M3012" t="str">
        <f t="shared" si="1551"/>
        <v>0.00751373814235826-0.193368996789919i</v>
      </c>
      <c r="N3012" t="str">
        <f t="shared" si="1552"/>
        <v>-7.94260410989071i</v>
      </c>
      <c r="O3012" t="str">
        <f t="shared" si="1553"/>
        <v>-0.0885065154803601-0.996075597892813i</v>
      </c>
      <c r="P3012" t="str">
        <f t="shared" si="1554"/>
        <v>1.08850651548036+0.996075597892813i</v>
      </c>
      <c r="Q3012" t="str">
        <f t="shared" si="1555"/>
        <v>-1.08850651548036+6.9465285119979i</v>
      </c>
      <c r="R3012" t="str">
        <f t="shared" si="1556"/>
        <v>0.115989582124562-0.174873237654273i</v>
      </c>
      <c r="S3012" t="str">
        <f t="shared" si="1557"/>
        <v>0.837457469343678i</v>
      </c>
      <c r="T3012" t="str">
        <f t="shared" si="1558"/>
        <v>0.146448899061883+0.0971363419162664i</v>
      </c>
      <c r="U3012" t="e">
        <f t="shared" si="1559"/>
        <v>#DIV/0!</v>
      </c>
      <c r="V3012" t="str">
        <f t="shared" si="1560"/>
        <v>1.33333333333333E-06-0.0000984260625181788i</v>
      </c>
      <c r="W3012" t="e">
        <f t="shared" si="1561"/>
        <v>#DIV/0!</v>
      </c>
      <c r="X3012" t="e">
        <f t="shared" si="1562"/>
        <v>#DIV/0!</v>
      </c>
      <c r="Y3012" t="str">
        <f t="shared" si="1563"/>
        <v>0.00083+1.08372380178234i</v>
      </c>
      <c r="Z3012" t="e">
        <f t="shared" si="1564"/>
        <v>#DIV/0!</v>
      </c>
      <c r="AA3012" t="e">
        <f t="shared" si="1565"/>
        <v>#DIV/0!</v>
      </c>
      <c r="AB3012" t="str">
        <f t="shared" si="1566"/>
        <v>0.903038623044488+0.598965707584992i</v>
      </c>
      <c r="AC3012" t="str">
        <f t="shared" si="1567"/>
        <v>1.12260659373327-0.170119201117616i</v>
      </c>
      <c r="AD3012" t="str">
        <f t="shared" si="1568"/>
        <v>0.70731567776474+0.640735311586098i</v>
      </c>
      <c r="AE3012" t="e">
        <f t="shared" si="1569"/>
        <v>#DIV/0!</v>
      </c>
      <c r="AF3012" t="str">
        <f t="shared" si="1570"/>
        <v>-19.4038927329972-0.424566366262839i</v>
      </c>
      <c r="AG3012" t="e">
        <f t="shared" si="1571"/>
        <v>#DIV/0!</v>
      </c>
      <c r="AH3012" t="e">
        <f t="shared" si="1572"/>
        <v>#DIV/0!</v>
      </c>
      <c r="AI3012" t="e">
        <f t="shared" si="1573"/>
        <v>#DIV/0!</v>
      </c>
      <c r="AJ3012" t="e">
        <f t="shared" si="1574"/>
        <v>#DIV/0!</v>
      </c>
      <c r="AK3012"/>
      <c r="AL3012"/>
      <c r="AM3012"/>
      <c r="AN3012"/>
    </row>
    <row r="3013" spans="1:40" x14ac:dyDescent="0.25">
      <c r="A3013"/>
      <c r="B3013">
        <f t="shared" si="1575"/>
        <v>1079000</v>
      </c>
      <c r="C3013" s="186" t="str">
        <f t="shared" si="1543"/>
        <v>-8.44847639782226E-08+0.00292112326933712i</v>
      </c>
      <c r="D3013" s="158" t="str">
        <f t="shared" si="1544"/>
        <v>-7.66666731438316+0.0223952783982513i</v>
      </c>
      <c r="E3013" t="str">
        <f t="shared" si="1545"/>
        <v>7.9964222702348-0.169142064464543i</v>
      </c>
      <c r="F3013" t="str">
        <f t="shared" si="1546"/>
        <v>0.999200996404361+0.0000168871882258852i</v>
      </c>
      <c r="G3013">
        <f t="shared" ref="G3013:G3076" si="1576">IF($C$11=$C$7,$C$24,F3013)</f>
        <v>1</v>
      </c>
      <c r="H3013" t="str">
        <f t="shared" si="1547"/>
        <v>11.7372593209107+0.446569552443646i</v>
      </c>
      <c r="I3013" t="str">
        <f t="shared" si="1548"/>
        <v>4237.22309152923i</v>
      </c>
      <c r="J3013" t="str">
        <f t="shared" ref="J3013:J3076" si="1577">IMSUM(COMPLEX(0,2*PI()*B3013*$C$113*$C$112),COMPLEX(0,2*PI()*B3013*$C$113*$C$111),COMPLEX(0,2*PI()*B3013*$C$28*10^-12*$C$111),COMPLEX(-1*2*PI()*B3013*2*PI()*B3013*$C$113*$C$112*$C$28*10^-12*$C$111,0),COMPLEX(1,0))</f>
        <v>-24301.6149762731+926.968821287668i</v>
      </c>
      <c r="K3013" t="str">
        <f t="shared" si="1549"/>
        <v>0.00664117234491228-0.17410640963408i</v>
      </c>
      <c r="L3013" t="str">
        <f t="shared" si="1550"/>
        <v>0.000858665142373633-0.0190839036803812i</v>
      </c>
      <c r="M3013" t="str">
        <f t="shared" si="1551"/>
        <v>0.00749983748728591-0.193190313314461i</v>
      </c>
      <c r="N3013" t="str">
        <f t="shared" si="1552"/>
        <v>-7.94997201722827i</v>
      </c>
      <c r="O3013" t="str">
        <f t="shared" si="1553"/>
        <v>-0.0958430394621158-0.99539645960123i</v>
      </c>
      <c r="P3013" t="str">
        <f t="shared" si="1554"/>
        <v>1.09584303946212+0.99539645960123i</v>
      </c>
      <c r="Q3013" t="str">
        <f t="shared" si="1555"/>
        <v>-1.09584303946212+6.95457555762704i</v>
      </c>
      <c r="R3013" t="str">
        <f t="shared" si="1556"/>
        <v>0.115433427708447-0.175760540324728i</v>
      </c>
      <c r="S3013" t="str">
        <f t="shared" si="1557"/>
        <v>0.838234331560139i</v>
      </c>
      <c r="T3013" t="str">
        <f t="shared" si="1558"/>
        <v>0.147328519033747+0.0967602621148857i</v>
      </c>
      <c r="U3013" t="e">
        <f t="shared" si="1559"/>
        <v>#DIV/0!</v>
      </c>
      <c r="V3013" t="str">
        <f t="shared" si="1560"/>
        <v>1.33333333333333E-06-0.0000983348428124156i</v>
      </c>
      <c r="W3013" t="e">
        <f t="shared" si="1561"/>
        <v>#DIV/0!</v>
      </c>
      <c r="X3013" t="e">
        <f t="shared" si="1562"/>
        <v>#DIV/0!</v>
      </c>
      <c r="Y3013" t="str">
        <f t="shared" si="1563"/>
        <v>0.00083+1.08472911143148i</v>
      </c>
      <c r="Z3013" t="e">
        <f t="shared" si="1564"/>
        <v>#DIV/0!</v>
      </c>
      <c r="AA3013" t="e">
        <f t="shared" si="1565"/>
        <v>#DIV/0!</v>
      </c>
      <c r="AB3013" t="str">
        <f t="shared" si="1566"/>
        <v>0.908462568279193+0.596646710390959i</v>
      </c>
      <c r="AC3013" t="str">
        <f t="shared" si="1567"/>
        <v>1.12207968654385-0.171031414835061i</v>
      </c>
      <c r="AD3013" t="str">
        <f t="shared" si="1568"/>
        <v>0.712032671005655+0.640263498339133i</v>
      </c>
      <c r="AE3013" t="e">
        <f t="shared" si="1569"/>
        <v>#DIV/0!</v>
      </c>
      <c r="AF3013" t="str">
        <f t="shared" si="1570"/>
        <v>-19.4039266352939-0.424174274045395i</v>
      </c>
      <c r="AG3013" t="e">
        <f t="shared" si="1571"/>
        <v>#DIV/0!</v>
      </c>
      <c r="AH3013" t="e">
        <f t="shared" si="1572"/>
        <v>#DIV/0!</v>
      </c>
      <c r="AI3013" t="e">
        <f t="shared" si="1573"/>
        <v>#DIV/0!</v>
      </c>
      <c r="AJ3013" t="e">
        <f t="shared" si="1574"/>
        <v>#DIV/0!</v>
      </c>
      <c r="AK3013"/>
      <c r="AL3013"/>
      <c r="AM3013"/>
      <c r="AN3013"/>
    </row>
    <row r="3014" spans="1:40" x14ac:dyDescent="0.25">
      <c r="A3014"/>
      <c r="B3014">
        <f t="shared" si="1575"/>
        <v>1080000</v>
      </c>
      <c r="C3014" s="186" t="str">
        <f t="shared" ref="C3014:C3077" si="1578">IMPRODUCT(COMPLEX(-1,0),IMDIV(IMPRODUCT(G3014,COMPLEX($C$100+$C$101,0)),COMPLEX($C$100,2*PI()*B3014*$C$103*$C$102*(2*$C$100+$C$101))))</f>
        <v>-8.43283831437948E-08+0.00291841852557374i</v>
      </c>
      <c r="D3014" s="158" t="str">
        <f t="shared" ref="D3014:D3077" si="1579">IMPRODUCT(COMPLEX($C$106,0),IMSUB(C3014,G3014))</f>
        <v>-7.66666731318425+0.0223745420293987i</v>
      </c>
      <c r="E3014" t="str">
        <f t="shared" ref="E3014:E3077" si="1580">IMDIV(COMPLEX($C$20*10^3,0),COMPLEX(1,2*PI()*B3014*$C$20*1000*$C$29*10^-12))</f>
        <v>7.99641563856857-0.169298682229196i</v>
      </c>
      <c r="F3014" t="str">
        <f t="shared" ref="F3014:F3077" si="1581">IMDIV(COMPLEX($C$22*1000,0),IMSUM(COMPLEX($C$22*1000,0),E3014))</f>
        <v>0.999200997065933+0.0000169028250071138i</v>
      </c>
      <c r="G3014">
        <f t="shared" si="1576"/>
        <v>1</v>
      </c>
      <c r="H3014" t="str">
        <f t="shared" ref="H3014:H3077" si="1582">IMPRODUCT(COMPLEX($C$108,0),IMPRODUCT(COMPLEX(-1,0),D3014),IMDIV(COMPLEX(0,2*PI()*B3014*$C$109*$C$110),COMPLEX(1,2*PI()*B3014*$C$109*$C$110)))</f>
        <v>11.737293130487+0.446157446109336i</v>
      </c>
      <c r="I3014" t="str">
        <f t="shared" ref="I3014:I3077" si="1583">COMPLEX(0,2*PI()*B3014*$C$113*$C$112*$C$114)</f>
        <v>4241.15008234622i</v>
      </c>
      <c r="J3014" t="str">
        <f t="shared" si="1577"/>
        <v>-24346.6824028058+927.827921214718i</v>
      </c>
      <c r="K3014" t="str">
        <f t="shared" ref="K3014:K3077" si="1584">IMDIV(I3014,J3014)</f>
        <v>0.00662889638985748-0.173945654571023i</v>
      </c>
      <c r="L3014" t="str">
        <f t="shared" ref="L3014:L3077" si="1585">IMDIV(COMPLEX($C$117,0),COMPLEX(1,2*PI()*B3014*$C$115*$C$116))</f>
        <v>0.000857078963148897-0.0190663047019922i</v>
      </c>
      <c r="M3014" t="str">
        <f t="shared" ref="M3014:M3077" si="1586">IMSUM(K3014,L3014)</f>
        <v>0.00748597535300638-0.193011959273015i</v>
      </c>
      <c r="N3014" t="str">
        <f t="shared" ref="N3014:N3077" si="1587">COMPLEX(0,-2*PI()*B3014*$C$43)</f>
        <v>-7.95733992456583i</v>
      </c>
      <c r="O3014" t="str">
        <f t="shared" ref="O3014:O3077" si="1588">IMEXP(N3014)</f>
        <v>-0.103174360526558-0.994663285403626i</v>
      </c>
      <c r="P3014" t="str">
        <f t="shared" ref="P3014:P3077" si="1589">IMSUB(COMPLEX(1,0),O3014)</f>
        <v>1.10317436052656+0.994663285403626i</v>
      </c>
      <c r="Q3014" t="str">
        <f t="shared" ref="Q3014:Q3077" si="1590">IMSUM(COMPLEX(0,2*PI()*B3014*$C$43),O3014,COMPLEX(-1,0))</f>
        <v>-1.10317436052656+6.9626766391622i</v>
      </c>
      <c r="R3014" t="str">
        <f t="shared" ref="R3014:R3077" si="1591">IMDIV(P3014,Q3014)</f>
        <v>0.11486923038355-0.17664114162382i</v>
      </c>
      <c r="S3014" t="str">
        <f t="shared" ref="S3014:S3077" si="1592">IMDIV(COMPLEX(0,2*PI()*B3014*$C$123),COMPLEX($C$124,0))</f>
        <v>0.839011193776598i</v>
      </c>
      <c r="T3014" t="str">
        <f t="shared" ref="T3014:T3077" si="1593">IMPRODUCT(R3014,S3014)</f>
        <v>0.148203895103862+0.0963765701123014i</v>
      </c>
      <c r="U3014" t="e">
        <f t="shared" ref="U3014:U3077" si="1594">IMDIV(COMPLEX(1,2*PI()*B3014*$C$16*10^-3*$C$15*10^-6),COMPLEX(0,2*PI()*B3014*$C$15*10^-6))</f>
        <v>#DIV/0!</v>
      </c>
      <c r="V3014" t="str">
        <f t="shared" ref="V3014:V3077" si="1595">IMSUM(COMPLEX($C$18*10^-3,0),IMDIV(COMPLEX(1,0),COMPLEX(0,2*PI()*B3014*($C$17*1*10^-6))))</f>
        <v>1.33333333333333E-06-0.0000982437920320345i</v>
      </c>
      <c r="W3014" t="e">
        <f t="shared" ref="W3014:W3077" si="1596">IMDIV(IMPRODUCT(U3014,V3014),IMSUM(U3014,V3014))</f>
        <v>#DIV/0!</v>
      </c>
      <c r="X3014" t="e">
        <f t="shared" ref="X3014:X3077" si="1597">IMDIV(IMPRODUCT(COMPLEX($C$19,0),W3014),IMSUM(COMPLEX($C$19,0),W3014))</f>
        <v>#DIV/0!</v>
      </c>
      <c r="Y3014" t="str">
        <f t="shared" ref="Y3014:Y3077" si="1598">COMPLEX($C$13*10^-3,2*PI()*B3014*$C$12*0.000001)</f>
        <v>0.00083+1.08573442108063i</v>
      </c>
      <c r="Z3014" t="e">
        <f t="shared" ref="Z3014:Z3077" si="1599">IMPRODUCT(COMPLEX($C$6,0),IMDIV(X3014,IMSUM(X3014,Y3014)))</f>
        <v>#DIV/0!</v>
      </c>
      <c r="AA3014" t="e">
        <f t="shared" ref="AA3014:AA3077" si="1600">IMDIV(COMPLEX($C$6,0),IMSUM(X3014,Y3014))</f>
        <v>#DIV/0!</v>
      </c>
      <c r="AB3014" t="str">
        <f t="shared" ref="AB3014:AB3077" si="1601">IMPRODUCT(COMPLEX($C$119,0),T3014)</f>
        <v>0.913860344609821+0.594280774560056i</v>
      </c>
      <c r="AC3014" t="str">
        <f t="shared" ref="AC3014:AC3077" si="1602">IMSUM(COMPLEX(1,0),IMPRODUCT(AB3014,M3014))</f>
        <v>1.12154443267196-0.171937204383932i</v>
      </c>
      <c r="AD3014" t="str">
        <f t="shared" ref="AD3014:AD3077" si="1603">IMDIV(AB3014,AC3014)</f>
        <v>0.716745827124644+0.639757130816753i</v>
      </c>
      <c r="AE3014" t="e">
        <f t="shared" ref="AE3014:AE3077" si="1604">IMPRODUCT(AD3014,AA3014,X3014)</f>
        <v>#DIV/0!</v>
      </c>
      <c r="AF3014" t="str">
        <f t="shared" ref="AF3014:AF3077" si="1605">IMSUB(D3014,H3014)</f>
        <v>-19.4039604436713-0.423782904079937i</v>
      </c>
      <c r="AG3014" t="e">
        <f t="shared" ref="AG3014:AG3077" si="1606">IMSUM(COMPLEX(1,0),IMPRODUCT(AD3014,AA3014,COMPLEX($C$127,0)))</f>
        <v>#DIV/0!</v>
      </c>
      <c r="AH3014" t="e">
        <f t="shared" ref="AH3014:AH3077" si="1607">IMDIV(IMPRODUCT(AE3014,AF3014),AG3014)</f>
        <v>#DIV/0!</v>
      </c>
      <c r="AI3014" t="e">
        <f t="shared" ref="AI3014:AI3077" si="1608">20*LOG10(IMABS(AH3014))</f>
        <v>#DIV/0!</v>
      </c>
      <c r="AJ3014" t="e">
        <f t="shared" ref="AJ3014:AJ3077" si="1609">IMARGUMENT(AH3014)*180/PI()</f>
        <v>#DIV/0!</v>
      </c>
      <c r="AK3014"/>
      <c r="AL3014"/>
      <c r="AM3014"/>
      <c r="AN3014"/>
    </row>
    <row r="3015" spans="1:40" x14ac:dyDescent="0.25">
      <c r="A3015"/>
      <c r="B3015">
        <f t="shared" si="1575"/>
        <v>1081000</v>
      </c>
      <c r="C3015" s="186" t="str">
        <f t="shared" si="1578"/>
        <v>-8.41724360979649E-08+0.00291571878596161i</v>
      </c>
      <c r="D3015" s="158" t="str">
        <f t="shared" si="1579"/>
        <v>-7.66666731198871+0.0223538440257057i</v>
      </c>
      <c r="E3015" t="str">
        <f t="shared" si="1580"/>
        <v>7.99640900077009-0.16945529960389i</v>
      </c>
      <c r="F3015" t="str">
        <f t="shared" si="1581"/>
        <v>0.999200997728124+0.0000169184617494712i</v>
      </c>
      <c r="G3015">
        <f t="shared" si="1576"/>
        <v>1</v>
      </c>
      <c r="H3015" t="str">
        <f t="shared" si="1582"/>
        <v>11.7373268464872+0.445746098401934i</v>
      </c>
      <c r="I3015" t="str">
        <f t="shared" si="1583"/>
        <v>4245.07707316321i</v>
      </c>
      <c r="J3015" t="str">
        <f t="shared" si="1577"/>
        <v>-24391.791577765+928.687021141769i</v>
      </c>
      <c r="K3015" t="str">
        <f t="shared" si="1584"/>
        <v>0.00661665442533957-0.173785195669642i</v>
      </c>
      <c r="L3015" t="str">
        <f t="shared" si="1585"/>
        <v>0.000855497172050747-0.0190487380870802i</v>
      </c>
      <c r="M3015" t="str">
        <f t="shared" si="1586"/>
        <v>0.00747215159739032-0.192833933756722i</v>
      </c>
      <c r="N3015" t="str">
        <f t="shared" si="1587"/>
        <v>-7.96470783190339i</v>
      </c>
      <c r="O3015" t="str">
        <f t="shared" si="1588"/>
        <v>-0.110500080686964-0.993876115100959i</v>
      </c>
      <c r="P3015" t="str">
        <f t="shared" si="1589"/>
        <v>1.11050008068696+0.993876115100959i</v>
      </c>
      <c r="Q3015" t="str">
        <f t="shared" si="1590"/>
        <v>-1.11050008068696+6.97083171680243i</v>
      </c>
      <c r="R3015" t="str">
        <f t="shared" si="1591"/>
        <v>0.114297081949451-0.177514972342744i</v>
      </c>
      <c r="S3015" t="str">
        <f t="shared" si="1592"/>
        <v>0.839788055993057i</v>
      </c>
      <c r="T3015" t="str">
        <f t="shared" si="1593"/>
        <v>0.149074953533374+0.0959853242560086i</v>
      </c>
      <c r="U3015" t="e">
        <f t="shared" si="1594"/>
        <v>#DIV/0!</v>
      </c>
      <c r="V3015" t="str">
        <f t="shared" si="1595"/>
        <v>1.33333333333333E-06-0.0000981529097082302i</v>
      </c>
      <c r="W3015" t="e">
        <f t="shared" si="1596"/>
        <v>#DIV/0!</v>
      </c>
      <c r="X3015" t="e">
        <f t="shared" si="1597"/>
        <v>#DIV/0!</v>
      </c>
      <c r="Y3015" t="str">
        <f t="shared" si="1598"/>
        <v>0.00083+1.08673973072978i</v>
      </c>
      <c r="Z3015" t="e">
        <f t="shared" si="1599"/>
        <v>#DIV/0!</v>
      </c>
      <c r="AA3015" t="e">
        <f t="shared" si="1600"/>
        <v>#DIV/0!</v>
      </c>
      <c r="AB3015" t="str">
        <f t="shared" si="1601"/>
        <v>0.91923149734512+0.591868259876765i</v>
      </c>
      <c r="AC3015" t="str">
        <f t="shared" si="1602"/>
        <v>1.12100092191904-0.172836496302658i</v>
      </c>
      <c r="AD3015" t="str">
        <f t="shared" si="1603"/>
        <v>0.721454894428948+0.639216241538488i</v>
      </c>
      <c r="AE3015" t="e">
        <f t="shared" si="1604"/>
        <v>#DIV/0!</v>
      </c>
      <c r="AF3015" t="str">
        <f t="shared" si="1605"/>
        <v>-19.4039941584759-0.423392254376228i</v>
      </c>
      <c r="AG3015" t="e">
        <f t="shared" si="1606"/>
        <v>#DIV/0!</v>
      </c>
      <c r="AH3015" t="e">
        <f t="shared" si="1607"/>
        <v>#DIV/0!</v>
      </c>
      <c r="AI3015" t="e">
        <f t="shared" si="1608"/>
        <v>#DIV/0!</v>
      </c>
      <c r="AJ3015" t="e">
        <f t="shared" si="1609"/>
        <v>#DIV/0!</v>
      </c>
      <c r="AK3015"/>
      <c r="AL3015"/>
      <c r="AM3015"/>
      <c r="AN3015"/>
    </row>
    <row r="3016" spans="1:40" x14ac:dyDescent="0.25">
      <c r="A3016"/>
      <c r="B3016">
        <f t="shared" si="1575"/>
        <v>1082000</v>
      </c>
      <c r="C3016" s="186" t="str">
        <f t="shared" si="1578"/>
        <v>-8.40169212378199E-08+0.00291302403662602i</v>
      </c>
      <c r="D3016" s="158" t="str">
        <f t="shared" si="1579"/>
        <v>-7.66666731079639+0.0223331842807995i</v>
      </c>
      <c r="E3016" t="str">
        <f t="shared" si="1580"/>
        <v>7.99640235683937-0.169611916588265i</v>
      </c>
      <c r="F3016" t="str">
        <f t="shared" si="1581"/>
        <v>0.999200998390932+0.0000169340984529215i</v>
      </c>
      <c r="G3016">
        <f t="shared" si="1576"/>
        <v>1</v>
      </c>
      <c r="H3016" t="str">
        <f t="shared" si="1582"/>
        <v>11.7373604692556+0.445335507232124i</v>
      </c>
      <c r="I3016" t="str">
        <f t="shared" si="1583"/>
        <v>4249.0040639802i</v>
      </c>
      <c r="J3016" t="str">
        <f t="shared" si="1577"/>
        <v>-24436.9425011509+929.54612106882i</v>
      </c>
      <c r="K3016" t="str">
        <f t="shared" si="1584"/>
        <v>0.00660444632604401-0.173625032113416i</v>
      </c>
      <c r="L3016" t="str">
        <f t="shared" si="1585"/>
        <v>0.000853919752918776-0.0190312037466382i</v>
      </c>
      <c r="M3016" t="str">
        <f t="shared" si="1586"/>
        <v>0.00745836607896279-0.192656235860054i</v>
      </c>
      <c r="N3016" t="str">
        <f t="shared" si="1587"/>
        <v>-7.97207573924095i</v>
      </c>
      <c r="O3016" t="str">
        <f t="shared" si="1588"/>
        <v>-0.117819802260657-0.993034991425408i</v>
      </c>
      <c r="P3016" t="str">
        <f t="shared" si="1589"/>
        <v>1.11781980226066+0.993034991425408i</v>
      </c>
      <c r="Q3016" t="str">
        <f t="shared" si="1590"/>
        <v>-1.11781980226066+6.97904074781554i</v>
      </c>
      <c r="R3016" t="str">
        <f t="shared" si="1591"/>
        <v>0.113717074822954-0.17838196470519i</v>
      </c>
      <c r="S3016" t="str">
        <f t="shared" si="1592"/>
        <v>0.840564918209518i</v>
      </c>
      <c r="T3016" t="str">
        <f t="shared" si="1593"/>
        <v>0.149941621572471+0.095586583697582i</v>
      </c>
      <c r="U3016" t="e">
        <f t="shared" si="1594"/>
        <v>#DIV/0!</v>
      </c>
      <c r="V3016" t="str">
        <f t="shared" si="1595"/>
        <v>1.33333333333333E-06-0.000098062195373934i</v>
      </c>
      <c r="W3016" t="e">
        <f t="shared" si="1596"/>
        <v>#DIV/0!</v>
      </c>
      <c r="X3016" t="e">
        <f t="shared" si="1597"/>
        <v>#DIV/0!</v>
      </c>
      <c r="Y3016" t="str">
        <f t="shared" si="1598"/>
        <v>0.00083+1.08774504037893i</v>
      </c>
      <c r="Z3016" t="e">
        <f t="shared" si="1599"/>
        <v>#DIV/0!</v>
      </c>
      <c r="AA3016" t="e">
        <f t="shared" si="1600"/>
        <v>#DIV/0!</v>
      </c>
      <c r="AB3016" t="str">
        <f t="shared" si="1601"/>
        <v>0.924575577892507+0.589409531083718i</v>
      </c>
      <c r="AC3016" t="str">
        <f t="shared" si="1602"/>
        <v>1.12044924476622-0.173729218551652i</v>
      </c>
      <c r="AD3016" t="str">
        <f t="shared" si="1603"/>
        <v>0.726159621519006+0.638640864828536i</v>
      </c>
      <c r="AE3016" t="e">
        <f t="shared" si="1604"/>
        <v>#DIV/0!</v>
      </c>
      <c r="AF3016" t="str">
        <f t="shared" si="1605"/>
        <v>-19.404027780052-0.423002322951325i</v>
      </c>
      <c r="AG3016" t="e">
        <f t="shared" si="1606"/>
        <v>#DIV/0!</v>
      </c>
      <c r="AH3016" t="e">
        <f t="shared" si="1607"/>
        <v>#DIV/0!</v>
      </c>
      <c r="AI3016" t="e">
        <f t="shared" si="1608"/>
        <v>#DIV/0!</v>
      </c>
      <c r="AJ3016" t="e">
        <f t="shared" si="1609"/>
        <v>#DIV/0!</v>
      </c>
      <c r="AK3016"/>
      <c r="AL3016"/>
      <c r="AM3016"/>
      <c r="AN3016"/>
    </row>
    <row r="3017" spans="1:40" x14ac:dyDescent="0.25">
      <c r="A3017"/>
      <c r="B3017">
        <f t="shared" si="1575"/>
        <v>1083000</v>
      </c>
      <c r="C3017" s="186" t="str">
        <f t="shared" si="1578"/>
        <v>-8.38618369678431E-08+0.00291033426374349i</v>
      </c>
      <c r="D3017" s="158" t="str">
        <f t="shared" si="1579"/>
        <v>-7.66666730960744+0.0223125626887001i</v>
      </c>
      <c r="E3017" t="str">
        <f t="shared" si="1580"/>
        <v>7.99639570677645-0.16976853318196i</v>
      </c>
      <c r="F3017" t="str">
        <f t="shared" si="1581"/>
        <v>0.99920099905434+0.000016949735117428i</v>
      </c>
      <c r="G3017">
        <f t="shared" si="1576"/>
        <v>1</v>
      </c>
      <c r="H3017" t="str">
        <f t="shared" si="1582"/>
        <v>11.737393999136+0.444925670518251i</v>
      </c>
      <c r="I3017" t="str">
        <f t="shared" si="1583"/>
        <v>4252.93105479718i</v>
      </c>
      <c r="J3017" t="str">
        <f t="shared" si="1577"/>
        <v>-24482.1351729634+930.40522099587i</v>
      </c>
      <c r="K3017" t="str">
        <f t="shared" si="1584"/>
        <v>0.00659227196723312-0.17346516308882i</v>
      </c>
      <c r="L3017" t="str">
        <f t="shared" si="1585"/>
        <v>0.000852346689666824-0.019013701591984i</v>
      </c>
      <c r="M3017" t="str">
        <f t="shared" si="1586"/>
        <v>0.00744461865689994-0.192478864680804i</v>
      </c>
      <c r="N3017" t="str">
        <f t="shared" si="1587"/>
        <v>-7.97944364657851i</v>
      </c>
      <c r="O3017" t="str">
        <f t="shared" si="1588"/>
        <v>-0.125133127890602-0.992139960038055i</v>
      </c>
      <c r="P3017" t="str">
        <f t="shared" si="1589"/>
        <v>1.1251331278906+0.992139960038055i</v>
      </c>
      <c r="Q3017" t="str">
        <f t="shared" si="1590"/>
        <v>-1.1251331278906+6.98730368654045i</v>
      </c>
      <c r="R3017" t="str">
        <f t="shared" si="1591"/>
        <v>0.11312930201192-0.179242052371628i</v>
      </c>
      <c r="S3017" t="str">
        <f t="shared" si="1592"/>
        <v>0.841341780425978i</v>
      </c>
      <c r="T3017" t="str">
        <f t="shared" si="1593"/>
        <v>0.150803827469552+0.0951804083730569i</v>
      </c>
      <c r="U3017" t="e">
        <f t="shared" si="1594"/>
        <v>#DIV/0!</v>
      </c>
      <c r="V3017" t="str">
        <f t="shared" si="1595"/>
        <v>1.33333333333333E-06-0.0000979716485638017i</v>
      </c>
      <c r="W3017" t="e">
        <f t="shared" si="1596"/>
        <v>#DIV/0!</v>
      </c>
      <c r="X3017" t="e">
        <f t="shared" si="1597"/>
        <v>#DIV/0!</v>
      </c>
      <c r="Y3017" t="str">
        <f t="shared" si="1598"/>
        <v>0.00083+1.08875035002808i</v>
      </c>
      <c r="Z3017" t="e">
        <f t="shared" si="1599"/>
        <v>#DIV/0!</v>
      </c>
      <c r="AA3017" t="e">
        <f t="shared" si="1600"/>
        <v>#DIV/0!</v>
      </c>
      <c r="AB3017" t="str">
        <f t="shared" si="1601"/>
        <v>0.929892143814603+0.586904957760713i</v>
      </c>
      <c r="AC3017" t="str">
        <f t="shared" si="1602"/>
        <v>1.11988949234806-0.174615300518661i</v>
      </c>
      <c r="AD3017" t="str">
        <f t="shared" si="1603"/>
        <v>0.730859757300847+0.638031036812981i</v>
      </c>
      <c r="AE3017" t="e">
        <f t="shared" si="1604"/>
        <v>#DIV/0!</v>
      </c>
      <c r="AF3017" t="str">
        <f t="shared" si="1605"/>
        <v>-19.4040613087434-0.422613107829551i</v>
      </c>
      <c r="AG3017" t="e">
        <f t="shared" si="1606"/>
        <v>#DIV/0!</v>
      </c>
      <c r="AH3017" t="e">
        <f t="shared" si="1607"/>
        <v>#DIV/0!</v>
      </c>
      <c r="AI3017" t="e">
        <f t="shared" si="1608"/>
        <v>#DIV/0!</v>
      </c>
      <c r="AJ3017" t="e">
        <f t="shared" si="1609"/>
        <v>#DIV/0!</v>
      </c>
      <c r="AK3017"/>
      <c r="AL3017"/>
      <c r="AM3017"/>
      <c r="AN3017"/>
    </row>
    <row r="3018" spans="1:40" x14ac:dyDescent="0.25">
      <c r="A3018"/>
      <c r="B3018">
        <f t="shared" si="1575"/>
        <v>1084000</v>
      </c>
      <c r="C3018" s="186" t="str">
        <f t="shared" si="1578"/>
        <v>-8.37071816998739E-08+0.00290764945354153i</v>
      </c>
      <c r="D3018" s="158" t="str">
        <f t="shared" si="1579"/>
        <v>-7.66666730842172+0.0222919791438184i</v>
      </c>
      <c r="E3018" t="str">
        <f t="shared" si="1580"/>
        <v>7.99638905058136-0.169925149384615i</v>
      </c>
      <c r="F3018" t="str">
        <f t="shared" si="1581"/>
        <v>0.999200999718366+0.0000169653717429555i</v>
      </c>
      <c r="G3018">
        <f t="shared" si="1576"/>
        <v>1</v>
      </c>
      <c r="H3018" t="str">
        <f t="shared" si="1582"/>
        <v>11.7374274364696+0.444516586186266i</v>
      </c>
      <c r="I3018" t="str">
        <f t="shared" si="1583"/>
        <v>4256.85804561417i</v>
      </c>
      <c r="J3018" t="str">
        <f t="shared" si="1577"/>
        <v>-24527.3695932025+931.264320922921i</v>
      </c>
      <c r="K3018" t="str">
        <f t="shared" si="1584"/>
        <v>0.00658013122474274-0.173305587785313i</v>
      </c>
      <c r="L3018" t="str">
        <f t="shared" si="1585"/>
        <v>0.000850777966282632-0.0189962315347599i</v>
      </c>
      <c r="M3018" t="str">
        <f t="shared" si="1586"/>
        <v>0.00743090919102537-0.192301819320073i</v>
      </c>
      <c r="N3018" t="str">
        <f t="shared" si="1587"/>
        <v>-7.98681155391607i</v>
      </c>
      <c r="O3018" t="str">
        <f t="shared" si="1588"/>
        <v>-0.132439660566973-0.991191069526408i</v>
      </c>
      <c r="P3018" t="str">
        <f t="shared" si="1589"/>
        <v>1.13243966056697+0.991191069526408i</v>
      </c>
      <c r="Q3018" t="str">
        <f t="shared" si="1590"/>
        <v>-1.13243966056697+6.99562048438966i</v>
      </c>
      <c r="R3018" t="str">
        <f t="shared" si="1591"/>
        <v>0.11253385708913-0.180095170443083i</v>
      </c>
      <c r="S3018" t="str">
        <f t="shared" si="1592"/>
        <v>0.842118642642437i</v>
      </c>
      <c r="T3018" t="str">
        <f t="shared" si="1593"/>
        <v>0.151661500479987+0.0947668589832161i</v>
      </c>
      <c r="U3018" t="e">
        <f t="shared" si="1594"/>
        <v>#DIV/0!</v>
      </c>
      <c r="V3018" t="str">
        <f t="shared" si="1595"/>
        <v>1.33333333333333E-06-0.0000978812688142039i</v>
      </c>
      <c r="W3018" t="e">
        <f t="shared" si="1596"/>
        <v>#DIV/0!</v>
      </c>
      <c r="X3018" t="e">
        <f t="shared" si="1597"/>
        <v>#DIV/0!</v>
      </c>
      <c r="Y3018" t="str">
        <f t="shared" si="1598"/>
        <v>0.00083+1.08975565967723i</v>
      </c>
      <c r="Z3018" t="e">
        <f t="shared" si="1599"/>
        <v>#DIV/0!</v>
      </c>
      <c r="AA3018" t="e">
        <f t="shared" si="1600"/>
        <v>#DIV/0!</v>
      </c>
      <c r="AB3018" t="str">
        <f t="shared" si="1601"/>
        <v>0.935180758883251+0.584354914203165i</v>
      </c>
      <c r="AC3018" t="str">
        <f t="shared" si="1602"/>
        <v>1.11932175642635-0.175494673023603i</v>
      </c>
      <c r="AD3018" t="str">
        <f t="shared" si="1603"/>
        <v>0.735555050998575+0.637386795416911i</v>
      </c>
      <c r="AE3018" t="e">
        <f t="shared" si="1604"/>
        <v>#DIV/0!</v>
      </c>
      <c r="AF3018" t="str">
        <f t="shared" si="1605"/>
        <v>-19.4040947448913-0.422224607042448i</v>
      </c>
      <c r="AG3018" t="e">
        <f t="shared" si="1606"/>
        <v>#DIV/0!</v>
      </c>
      <c r="AH3018" t="e">
        <f t="shared" si="1607"/>
        <v>#DIV/0!</v>
      </c>
      <c r="AI3018" t="e">
        <f t="shared" si="1608"/>
        <v>#DIV/0!</v>
      </c>
      <c r="AJ3018" t="e">
        <f t="shared" si="1609"/>
        <v>#DIV/0!</v>
      </c>
      <c r="AK3018"/>
      <c r="AL3018"/>
      <c r="AM3018"/>
      <c r="AN3018"/>
    </row>
    <row r="3019" spans="1:40" x14ac:dyDescent="0.25">
      <c r="A3019"/>
      <c r="B3019">
        <f t="shared" si="1575"/>
        <v>1085000</v>
      </c>
      <c r="C3019" s="186" t="str">
        <f t="shared" si="1578"/>
        <v>-8.35529538530674E-08+0.00290496959229847i</v>
      </c>
      <c r="D3019" s="158" t="str">
        <f t="shared" si="1579"/>
        <v>-7.66666730723929+0.0222714335409549i</v>
      </c>
      <c r="E3019" t="str">
        <f t="shared" si="1580"/>
        <v>7.99638238825414-0.17008176519587i</v>
      </c>
      <c r="F3019" t="str">
        <f t="shared" si="1581"/>
        <v>0.999201000383001+0.0000169810083294679i</v>
      </c>
      <c r="G3019">
        <f t="shared" si="1576"/>
        <v>1</v>
      </c>
      <c r="H3019" t="str">
        <f t="shared" si="1582"/>
        <v>11.7374607815967+0.444108252169711i</v>
      </c>
      <c r="I3019" t="str">
        <f t="shared" si="1583"/>
        <v>4260.78503643115i</v>
      </c>
      <c r="J3019" t="str">
        <f t="shared" si="1577"/>
        <v>-24572.6457618682+932.123420849971i</v>
      </c>
      <c r="K3019" t="str">
        <f t="shared" si="1584"/>
        <v>0.006568023974979-0.173146305395317i</v>
      </c>
      <c r="L3019" t="str">
        <f t="shared" si="1585"/>
        <v>0.000849213566827369-0.0189787934869303i</v>
      </c>
      <c r="M3019" t="str">
        <f t="shared" si="1586"/>
        <v>0.00741723754180637-0.192125098882247i</v>
      </c>
      <c r="N3019" t="str">
        <f t="shared" si="1587"/>
        <v>-7.99417946125363i</v>
      </c>
      <c r="O3019" t="str">
        <f t="shared" si="1588"/>
        <v>-0.139739003648703-0.990188371401759i</v>
      </c>
      <c r="P3019" t="str">
        <f t="shared" si="1589"/>
        <v>1.1397390036487+0.990188371401759i</v>
      </c>
      <c r="Q3019" t="str">
        <f t="shared" si="1590"/>
        <v>-1.1397390036487+7.00399108985187i</v>
      </c>
      <c r="R3019" t="str">
        <f t="shared" si="1591"/>
        <v>0.111930834166219-0.180941255464344i</v>
      </c>
      <c r="S3019" t="str">
        <f t="shared" si="1592"/>
        <v>0.842895504858898i</v>
      </c>
      <c r="T3019" t="str">
        <f t="shared" si="1593"/>
        <v>0.152514570874421+0.0943459969738128i</v>
      </c>
      <c r="U3019" t="e">
        <f t="shared" si="1594"/>
        <v>#DIV/0!</v>
      </c>
      <c r="V3019" t="str">
        <f t="shared" si="1595"/>
        <v>1.33333333333333E-06-0.0000977910556632227i</v>
      </c>
      <c r="W3019" t="e">
        <f t="shared" si="1596"/>
        <v>#DIV/0!</v>
      </c>
      <c r="X3019" t="e">
        <f t="shared" si="1597"/>
        <v>#DIV/0!</v>
      </c>
      <c r="Y3019" t="str">
        <f t="shared" si="1598"/>
        <v>0.00083+1.09076096932638i</v>
      </c>
      <c r="Z3019" t="e">
        <f t="shared" si="1599"/>
        <v>#DIV/0!</v>
      </c>
      <c r="AA3019" t="e">
        <f t="shared" si="1600"/>
        <v>#DIV/0!</v>
      </c>
      <c r="AB3019" t="str">
        <f t="shared" si="1601"/>
        <v>0.940440993130722+0.581759779300152i</v>
      </c>
      <c r="AC3019" t="str">
        <f t="shared" si="1602"/>
        <v>1.11874612936386-0.17636726832282i</v>
      </c>
      <c r="AD3019" t="str">
        <f t="shared" si="1603"/>
        <v>0.740245252166788+0.63670818036151i</v>
      </c>
      <c r="AE3019" t="e">
        <f t="shared" si="1604"/>
        <v>#DIV/0!</v>
      </c>
      <c r="AF3019" t="str">
        <f t="shared" si="1605"/>
        <v>-19.404128088836-0.421836818628756i</v>
      </c>
      <c r="AG3019" t="e">
        <f t="shared" si="1606"/>
        <v>#DIV/0!</v>
      </c>
      <c r="AH3019" t="e">
        <f t="shared" si="1607"/>
        <v>#DIV/0!</v>
      </c>
      <c r="AI3019" t="e">
        <f t="shared" si="1608"/>
        <v>#DIV/0!</v>
      </c>
      <c r="AJ3019" t="e">
        <f t="shared" si="1609"/>
        <v>#DIV/0!</v>
      </c>
      <c r="AK3019"/>
      <c r="AL3019"/>
      <c r="AM3019"/>
      <c r="AN3019"/>
    </row>
    <row r="3020" spans="1:40" x14ac:dyDescent="0.25">
      <c r="A3020"/>
      <c r="B3020">
        <f t="shared" si="1575"/>
        <v>1086000</v>
      </c>
      <c r="C3020" s="186" t="str">
        <f t="shared" si="1578"/>
        <v>-8.33991518538533E-08+0.00290229466634313i</v>
      </c>
      <c r="D3020" s="158" t="str">
        <f t="shared" si="1579"/>
        <v>-7.66666730606015+0.0222509257752973i</v>
      </c>
      <c r="E3020" t="str">
        <f t="shared" si="1580"/>
        <v>7.99637571979481-0.170238380615367i</v>
      </c>
      <c r="F3020" t="str">
        <f t="shared" si="1581"/>
        <v>0.999201001048254+0.0000169966448769296i</v>
      </c>
      <c r="G3020">
        <f t="shared" si="1576"/>
        <v>1</v>
      </c>
      <c r="H3020" t="str">
        <f t="shared" si="1582"/>
        <v>11.7374940348559+0.443700666409674i</v>
      </c>
      <c r="I3020" t="str">
        <f t="shared" si="1583"/>
        <v>4264.71202724814i</v>
      </c>
      <c r="J3020" t="str">
        <f t="shared" si="1577"/>
        <v>-24617.9636789605+932.982520777022i</v>
      </c>
      <c r="K3020" t="str">
        <f t="shared" si="1584"/>
        <v>0.00655595009491536-0.172987315114209i</v>
      </c>
      <c r="L3020" t="str">
        <f t="shared" si="1585"/>
        <v>0.000847653475435282-0.0189613873607808i</v>
      </c>
      <c r="M3020" t="str">
        <f t="shared" si="1586"/>
        <v>0.00740360357035064-0.19194870247499i</v>
      </c>
      <c r="N3020" t="str">
        <f t="shared" si="1587"/>
        <v>-8.0015473685912i</v>
      </c>
      <c r="O3020" t="str">
        <f t="shared" si="1588"/>
        <v>-0.147030760885029-0.989131920096389i</v>
      </c>
      <c r="P3020" t="str">
        <f t="shared" si="1589"/>
        <v>1.14703076088503+0.989131920096389i</v>
      </c>
      <c r="Q3020" t="str">
        <f t="shared" si="1590"/>
        <v>-1.14703076088503+7.01241544849481i</v>
      </c>
      <c r="R3020" t="str">
        <f t="shared" si="1591"/>
        <v>0.111320327867674-0.181780245426656i</v>
      </c>
      <c r="S3020" t="str">
        <f t="shared" si="1592"/>
        <v>0.843672367075357i</v>
      </c>
      <c r="T3020" t="str">
        <f t="shared" si="1593"/>
        <v>0.153362969946646+0.0939178845157253i</v>
      </c>
      <c r="U3020" t="e">
        <f t="shared" si="1594"/>
        <v>#DIV/0!</v>
      </c>
      <c r="V3020" t="str">
        <f t="shared" si="1595"/>
        <v>1.33333333333333E-06-0.0000977010086506422i</v>
      </c>
      <c r="W3020" t="e">
        <f t="shared" si="1596"/>
        <v>#DIV/0!</v>
      </c>
      <c r="X3020" t="e">
        <f t="shared" si="1597"/>
        <v>#DIV/0!</v>
      </c>
      <c r="Y3020" t="str">
        <f t="shared" si="1598"/>
        <v>0.00083+1.09176627897552i</v>
      </c>
      <c r="Z3020" t="e">
        <f t="shared" si="1599"/>
        <v>#DIV/0!</v>
      </c>
      <c r="AA3020" t="e">
        <f t="shared" si="1600"/>
        <v>#DIV/0!</v>
      </c>
      <c r="AB3020" t="str">
        <f t="shared" si="1601"/>
        <v>0.945672422898252+0.579119936412046i</v>
      </c>
      <c r="AC3020" t="str">
        <f t="shared" si="1602"/>
        <v>1.11816270409824-0.177233020112818i</v>
      </c>
      <c r="AD3020" t="str">
        <f t="shared" si="1603"/>
        <v>0.744930110702914+0.635995233161004i</v>
      </c>
      <c r="AE3020" t="e">
        <f t="shared" si="1604"/>
        <v>#DIV/0!</v>
      </c>
      <c r="AF3020" t="str">
        <f t="shared" si="1605"/>
        <v>-19.404161340916-0.421449740634377i</v>
      </c>
      <c r="AG3020" t="e">
        <f t="shared" si="1606"/>
        <v>#DIV/0!</v>
      </c>
      <c r="AH3020" t="e">
        <f t="shared" si="1607"/>
        <v>#DIV/0!</v>
      </c>
      <c r="AI3020" t="e">
        <f t="shared" si="1608"/>
        <v>#DIV/0!</v>
      </c>
      <c r="AJ3020" t="e">
        <f t="shared" si="1609"/>
        <v>#DIV/0!</v>
      </c>
      <c r="AK3020"/>
      <c r="AL3020"/>
      <c r="AM3020"/>
      <c r="AN3020"/>
    </row>
    <row r="3021" spans="1:40" x14ac:dyDescent="0.25">
      <c r="A3021"/>
      <c r="B3021">
        <f t="shared" si="1575"/>
        <v>1087000</v>
      </c>
      <c r="C3021" s="186" t="str">
        <f t="shared" si="1578"/>
        <v>-8.32457741358959E-08+0.00289962466205466i</v>
      </c>
      <c r="D3021" s="158" t="str">
        <f t="shared" si="1579"/>
        <v>-7.66666730488424+0.0222304557424191i</v>
      </c>
      <c r="E3021" t="str">
        <f t="shared" si="1580"/>
        <v>7.9963690452034-0.170394995642743i</v>
      </c>
      <c r="F3021" t="str">
        <f t="shared" si="1581"/>
        <v>0.999201001714115+0.0000170122813853043i</v>
      </c>
      <c r="G3021">
        <f t="shared" si="1576"/>
        <v>1</v>
      </c>
      <c r="H3021" t="str">
        <f t="shared" si="1582"/>
        <v>11.737527196584+0.443293826854748i</v>
      </c>
      <c r="I3021" t="str">
        <f t="shared" si="1583"/>
        <v>4268.63901806513i</v>
      </c>
      <c r="J3021" t="str">
        <f t="shared" si="1577"/>
        <v>-24663.3233444794+933.841620704072i</v>
      </c>
      <c r="K3021" t="str">
        <f t="shared" si="1584"/>
        <v>0.0065439094620893-0.172828616140307i</v>
      </c>
      <c r="L3021" t="str">
        <f t="shared" si="1585"/>
        <v>0.000846097676313275-0.0189440130689165i</v>
      </c>
      <c r="M3021" t="str">
        <f t="shared" si="1586"/>
        <v>0.00739000713840257-0.191772629209223i</v>
      </c>
      <c r="N3021" t="str">
        <f t="shared" si="1587"/>
        <v>-8.00891527592876i</v>
      </c>
      <c r="O3021" t="str">
        <f t="shared" si="1588"/>
        <v>-0.15431453643696-0.98802177296062i</v>
      </c>
      <c r="P3021" t="str">
        <f t="shared" si="1589"/>
        <v>1.15431453643696+0.98802177296062i</v>
      </c>
      <c r="Q3021" t="str">
        <f t="shared" si="1590"/>
        <v>-1.15431453643696+7.02089350296814i</v>
      </c>
      <c r="R3021" t="str">
        <f t="shared" si="1591"/>
        <v>0.11070243330492-0.182612079769869i</v>
      </c>
      <c r="S3021" t="str">
        <f t="shared" si="1592"/>
        <v>0.844449229291816i</v>
      </c>
      <c r="T3021" t="str">
        <f t="shared" si="1593"/>
        <v>0.154206630021042+0.0934825844850684i</v>
      </c>
      <c r="U3021" t="e">
        <f t="shared" si="1594"/>
        <v>#DIV/0!</v>
      </c>
      <c r="V3021" t="str">
        <f t="shared" si="1595"/>
        <v>1.33333333333333E-06-0.0000976111273179366i</v>
      </c>
      <c r="W3021" t="e">
        <f t="shared" si="1596"/>
        <v>#DIV/0!</v>
      </c>
      <c r="X3021" t="e">
        <f t="shared" si="1597"/>
        <v>#DIV/0!</v>
      </c>
      <c r="Y3021" t="str">
        <f t="shared" si="1598"/>
        <v>0.00083+1.09277158862467i</v>
      </c>
      <c r="Z3021" t="e">
        <f t="shared" si="1599"/>
        <v>#DIV/0!</v>
      </c>
      <c r="AA3021" t="e">
        <f t="shared" si="1600"/>
        <v>#DIV/0!</v>
      </c>
      <c r="AB3021" t="str">
        <f t="shared" si="1601"/>
        <v>0.950874630881927+0.576435773247873i</v>
      </c>
      <c r="AC3021" t="str">
        <f t="shared" si="1602"/>
        <v>1.11757157411594-0.178091863533444i</v>
      </c>
      <c r="AD3021" t="str">
        <f t="shared" si="1603"/>
        <v>0.749609376859564+0.635247997119588i</v>
      </c>
      <c r="AE3021" t="e">
        <f t="shared" si="1604"/>
        <v>#DIV/0!</v>
      </c>
      <c r="AF3021" t="str">
        <f t="shared" si="1605"/>
        <v>-19.4041945014682-0.421063371112329i</v>
      </c>
      <c r="AG3021" t="e">
        <f t="shared" si="1606"/>
        <v>#DIV/0!</v>
      </c>
      <c r="AH3021" t="e">
        <f t="shared" si="1607"/>
        <v>#DIV/0!</v>
      </c>
      <c r="AI3021" t="e">
        <f t="shared" si="1608"/>
        <v>#DIV/0!</v>
      </c>
      <c r="AJ3021" t="e">
        <f t="shared" si="1609"/>
        <v>#DIV/0!</v>
      </c>
      <c r="AK3021"/>
      <c r="AL3021"/>
      <c r="AM3021"/>
      <c r="AN3021"/>
    </row>
    <row r="3022" spans="1:40" x14ac:dyDescent="0.25">
      <c r="A3022"/>
      <c r="B3022">
        <f t="shared" si="1575"/>
        <v>1088000</v>
      </c>
      <c r="C3022" s="186" t="str">
        <f t="shared" si="1578"/>
        <v>-8.30928191400551E-08+0.00289695956586231i</v>
      </c>
      <c r="D3022" s="158" t="str">
        <f t="shared" si="1579"/>
        <v>-7.66666730371162+0.0222100233382777i</v>
      </c>
      <c r="E3022" t="str">
        <f t="shared" si="1580"/>
        <v>7.99636236447994-0.17055161027764i</v>
      </c>
      <c r="F3022" t="str">
        <f t="shared" si="1581"/>
        <v>0.999201002380585+0.0000170279178545563i</v>
      </c>
      <c r="G3022">
        <f t="shared" si="1576"/>
        <v>1</v>
      </c>
      <c r="H3022" t="str">
        <f t="shared" si="1582"/>
        <v>11.7375602671166+0.442887731461024i</v>
      </c>
      <c r="I3022" t="str">
        <f t="shared" si="1583"/>
        <v>4272.56600888212i</v>
      </c>
      <c r="J3022" t="str">
        <f t="shared" si="1577"/>
        <v>-24708.724758425+934.700720631124i</v>
      </c>
      <c r="K3022" t="str">
        <f t="shared" si="1584"/>
        <v>0.0065319019545993-0.172670207674854i</v>
      </c>
      <c r="L3022" t="str">
        <f t="shared" si="1585"/>
        <v>0.000844546153740483-0.0189266705242604i</v>
      </c>
      <c r="M3022" t="str">
        <f t="shared" si="1586"/>
        <v>0.00737644810833978-0.191596878199114i</v>
      </c>
      <c r="N3022" t="str">
        <f t="shared" si="1587"/>
        <v>-8.01628318326632i</v>
      </c>
      <c r="O3022" t="str">
        <f t="shared" si="1588"/>
        <v>-0.161589934898831-0.986857990259689i</v>
      </c>
      <c r="P3022" t="str">
        <f t="shared" si="1589"/>
        <v>1.16158993489883+0.986857990259689i</v>
      </c>
      <c r="Q3022" t="str">
        <f t="shared" si="1590"/>
        <v>-1.16158993489883+7.02942519300663i</v>
      </c>
      <c r="R3022" t="str">
        <f t="shared" si="1591"/>
        <v>0.110077246050486-0.183436699384083i</v>
      </c>
      <c r="S3022" t="str">
        <f t="shared" si="1592"/>
        <v>0.845226091508277i</v>
      </c>
      <c r="T3022" t="str">
        <f t="shared" si="1593"/>
        <v>0.155045484459587+0.0930401604432472i</v>
      </c>
      <c r="U3022" t="e">
        <f t="shared" si="1594"/>
        <v>#DIV/0!</v>
      </c>
      <c r="V3022" t="str">
        <f t="shared" si="1595"/>
        <v>1.33333333333333E-06-0.000097521411208269i</v>
      </c>
      <c r="W3022" t="e">
        <f t="shared" si="1596"/>
        <v>#DIV/0!</v>
      </c>
      <c r="X3022" t="e">
        <f t="shared" si="1597"/>
        <v>#DIV/0!</v>
      </c>
      <c r="Y3022" t="str">
        <f t="shared" si="1598"/>
        <v>0.00083+1.09377689827382i</v>
      </c>
      <c r="Z3022" t="e">
        <f t="shared" si="1599"/>
        <v>#DIV/0!</v>
      </c>
      <c r="AA3022" t="e">
        <f t="shared" si="1600"/>
        <v>#DIV/0!</v>
      </c>
      <c r="AB3022" t="str">
        <f t="shared" si="1601"/>
        <v>0.956047206175909+0.573707681742322i</v>
      </c>
      <c r="AC3022" t="str">
        <f t="shared" si="1602"/>
        <v>1.11697283342616-0.178943735170561i</v>
      </c>
      <c r="AD3022" t="str">
        <f t="shared" si="1603"/>
        <v>0.754282801256897+0.634466517328234i</v>
      </c>
      <c r="AE3022" t="e">
        <f t="shared" si="1604"/>
        <v>#DIV/0!</v>
      </c>
      <c r="AF3022" t="str">
        <f t="shared" si="1605"/>
        <v>-19.4042275708282-0.420677708122746i</v>
      </c>
      <c r="AG3022" t="e">
        <f t="shared" si="1606"/>
        <v>#DIV/0!</v>
      </c>
      <c r="AH3022" t="e">
        <f t="shared" si="1607"/>
        <v>#DIV/0!</v>
      </c>
      <c r="AI3022" t="e">
        <f t="shared" si="1608"/>
        <v>#DIV/0!</v>
      </c>
      <c r="AJ3022" t="e">
        <f t="shared" si="1609"/>
        <v>#DIV/0!</v>
      </c>
      <c r="AK3022"/>
      <c r="AL3022"/>
      <c r="AM3022"/>
      <c r="AN3022"/>
    </row>
    <row r="3023" spans="1:40" x14ac:dyDescent="0.25">
      <c r="A3023"/>
      <c r="B3023">
        <f t="shared" si="1575"/>
        <v>1089000</v>
      </c>
      <c r="C3023" s="186" t="str">
        <f t="shared" si="1578"/>
        <v>-8.29402853143456E-08+0.00289429936424514i</v>
      </c>
      <c r="D3023" s="158" t="str">
        <f t="shared" si="1579"/>
        <v>-7.66666730254223+0.0221896284592128i</v>
      </c>
      <c r="E3023" t="str">
        <f t="shared" si="1580"/>
        <v>7.99635567762447-0.170708224519698i</v>
      </c>
      <c r="F3023" t="str">
        <f t="shared" si="1581"/>
        <v>0.999201003047674+0.0000170435542846499i</v>
      </c>
      <c r="G3023">
        <f t="shared" si="1576"/>
        <v>1</v>
      </c>
      <c r="H3023" t="str">
        <f t="shared" si="1582"/>
        <v>11.7375932467875+0.442482378192017i</v>
      </c>
      <c r="I3023" t="str">
        <f t="shared" si="1583"/>
        <v>4276.49299969911i</v>
      </c>
      <c r="J3023" t="str">
        <f t="shared" si="1577"/>
        <v>-24754.1679207972+935.559820558174i</v>
      </c>
      <c r="K3023" t="str">
        <f t="shared" si="1584"/>
        <v>0.00651992745110185-0.172512088922009i</v>
      </c>
      <c r="L3023" t="str">
        <f t="shared" si="1585"/>
        <v>0.000842998892067934-0.0189093596400524i</v>
      </c>
      <c r="M3023" t="str">
        <f t="shared" si="1586"/>
        <v>0.00736292634316978-0.191421448562061i</v>
      </c>
      <c r="N3023" t="str">
        <f t="shared" si="1587"/>
        <v>-8.02365109060388i</v>
      </c>
      <c r="O3023" t="str">
        <f t="shared" si="1588"/>
        <v>-0.168856561319718-0.985640635170487i</v>
      </c>
      <c r="P3023" t="str">
        <f t="shared" si="1589"/>
        <v>1.16885656131972+0.985640635170487i</v>
      </c>
      <c r="Q3023" t="str">
        <f t="shared" si="1590"/>
        <v>-1.16885656131972+7.03801045543339i</v>
      </c>
      <c r="R3023" t="str">
        <f t="shared" si="1591"/>
        <v>0.109444862112295-0.184254046610755i</v>
      </c>
      <c r="S3023" t="str">
        <f t="shared" si="1592"/>
        <v>0.846002953724737i</v>
      </c>
      <c r="T3023" t="str">
        <f t="shared" si="1593"/>
        <v>0.155879467668434+0.0925906766169981i</v>
      </c>
      <c r="U3023" t="e">
        <f t="shared" si="1594"/>
        <v>#DIV/0!</v>
      </c>
      <c r="V3023" t="str">
        <f t="shared" si="1595"/>
        <v>1.33333333333333E-06-0.0000974318598664797i</v>
      </c>
      <c r="W3023" t="e">
        <f t="shared" si="1596"/>
        <v>#DIV/0!</v>
      </c>
      <c r="X3023" t="e">
        <f t="shared" si="1597"/>
        <v>#DIV/0!</v>
      </c>
      <c r="Y3023" t="str">
        <f t="shared" si="1598"/>
        <v>0.00083+1.09478220792297i</v>
      </c>
      <c r="Z3023" t="e">
        <f t="shared" si="1599"/>
        <v>#DIV/0!</v>
      </c>
      <c r="AA3023" t="e">
        <f t="shared" si="1600"/>
        <v>#DIV/0!</v>
      </c>
      <c r="AB3023" t="str">
        <f t="shared" si="1601"/>
        <v>0.961189744312992+0.570936057932673i</v>
      </c>
      <c r="AC3023" t="str">
        <f t="shared" si="1602"/>
        <v>1.11636657653497-0.179788573058172i</v>
      </c>
      <c r="AD3023" t="str">
        <f t="shared" si="1603"/>
        <v>0.758950134894887+0.633650840661453i</v>
      </c>
      <c r="AE3023" t="e">
        <f t="shared" si="1604"/>
        <v>#DIV/0!</v>
      </c>
      <c r="AF3023" t="str">
        <f t="shared" si="1605"/>
        <v>-19.4042605493297-0.420292749732804i</v>
      </c>
      <c r="AG3023" t="e">
        <f t="shared" si="1606"/>
        <v>#DIV/0!</v>
      </c>
      <c r="AH3023" t="e">
        <f t="shared" si="1607"/>
        <v>#DIV/0!</v>
      </c>
      <c r="AI3023" t="e">
        <f t="shared" si="1608"/>
        <v>#DIV/0!</v>
      </c>
      <c r="AJ3023" t="e">
        <f t="shared" si="1609"/>
        <v>#DIV/0!</v>
      </c>
      <c r="AK3023"/>
      <c r="AL3023"/>
      <c r="AM3023"/>
      <c r="AN3023"/>
    </row>
    <row r="3024" spans="1:40" x14ac:dyDescent="0.25">
      <c r="A3024"/>
      <c r="B3024">
        <f t="shared" si="1575"/>
        <v>1090000</v>
      </c>
      <c r="C3024" s="186" t="str">
        <f t="shared" si="1578"/>
        <v>-8.2788171113898E-08+0.00289164404373184i</v>
      </c>
      <c r="D3024" s="158" t="str">
        <f t="shared" si="1579"/>
        <v>-7.66666730137597+0.0221692710019441i</v>
      </c>
      <c r="E3024" t="str">
        <f t="shared" si="1580"/>
        <v>7.99634898463701-0.170864838368557i</v>
      </c>
      <c r="F3024" t="str">
        <f t="shared" si="1581"/>
        <v>0.999201003715371+0.000017059190675549i</v>
      </c>
      <c r="G3024">
        <f t="shared" si="1576"/>
        <v>1</v>
      </c>
      <c r="H3024" t="str">
        <f t="shared" si="1582"/>
        <v>11.7376261359289+0.442077765018658i</v>
      </c>
      <c r="I3024" t="str">
        <f t="shared" si="1583"/>
        <v>4280.41999051609i</v>
      </c>
      <c r="J3024" t="str">
        <f t="shared" si="1577"/>
        <v>-24799.652831596+936.418920485225i</v>
      </c>
      <c r="K3024" t="str">
        <f t="shared" si="1584"/>
        <v>0.00650798583080826-0.172354259088828i</v>
      </c>
      <c r="L3024" t="str">
        <f t="shared" si="1585"/>
        <v>0.00084145587571809-0.0188920803298474i</v>
      </c>
      <c r="M3024" t="str">
        <f t="shared" si="1586"/>
        <v>0.00734944170652635-0.191246339418675i</v>
      </c>
      <c r="N3024" t="str">
        <f t="shared" si="1587"/>
        <v>-8.03101899794144i</v>
      </c>
      <c r="O3024" t="str">
        <f t="shared" si="1588"/>
        <v>-0.176114021224903-0.984369773778124i</v>
      </c>
      <c r="P3024" t="str">
        <f t="shared" si="1589"/>
        <v>1.1761140212249+0.984369773778124i</v>
      </c>
      <c r="Q3024" t="str">
        <f t="shared" si="1590"/>
        <v>-1.1761140212249+7.04664922416331i</v>
      </c>
      <c r="R3024" t="str">
        <f t="shared" si="1591"/>
        <v>0.108805377908055-0.185064065243304i</v>
      </c>
      <c r="S3024" t="str">
        <f t="shared" si="1592"/>
        <v>0.846779815941196i</v>
      </c>
      <c r="T3024" t="str">
        <f t="shared" si="1593"/>
        <v>0.156708515104054+0.0921341978783951i</v>
      </c>
      <c r="U3024" t="e">
        <f t="shared" si="1594"/>
        <v>#DIV/0!</v>
      </c>
      <c r="V3024" t="str">
        <f t="shared" si="1595"/>
        <v>1.33333333333333E-06-0.0000973424728390799i</v>
      </c>
      <c r="W3024" t="e">
        <f t="shared" si="1596"/>
        <v>#DIV/0!</v>
      </c>
      <c r="X3024" t="e">
        <f t="shared" si="1597"/>
        <v>#DIV/0!</v>
      </c>
      <c r="Y3024" t="str">
        <f t="shared" si="1598"/>
        <v>0.00083+1.09578751757212i</v>
      </c>
      <c r="Z3024" t="e">
        <f t="shared" si="1599"/>
        <v>#DIV/0!</v>
      </c>
      <c r="AA3024" t="e">
        <f t="shared" si="1600"/>
        <v>#DIV/0!</v>
      </c>
      <c r="AB3024" t="str">
        <f t="shared" si="1601"/>
        <v>0.966301847302475+0.568121301835511i</v>
      </c>
      <c r="AC3024" t="str">
        <f t="shared" si="1602"/>
        <v>1.11575289841947-0.180626316680026i</v>
      </c>
      <c r="AD3024" t="str">
        <f t="shared" si="1603"/>
        <v>0.763611129165569+0.632801015773945i</v>
      </c>
      <c r="AE3024" t="e">
        <f t="shared" si="1604"/>
        <v>#DIV/0!</v>
      </c>
      <c r="AF3024" t="str">
        <f t="shared" si="1605"/>
        <v>-19.4042934373049-0.419908494016714i</v>
      </c>
      <c r="AG3024" t="e">
        <f t="shared" si="1606"/>
        <v>#DIV/0!</v>
      </c>
      <c r="AH3024" t="e">
        <f t="shared" si="1607"/>
        <v>#DIV/0!</v>
      </c>
      <c r="AI3024" t="e">
        <f t="shared" si="1608"/>
        <v>#DIV/0!</v>
      </c>
      <c r="AJ3024" t="e">
        <f t="shared" si="1609"/>
        <v>#DIV/0!</v>
      </c>
      <c r="AK3024"/>
      <c r="AL3024"/>
      <c r="AM3024"/>
      <c r="AN3024"/>
    </row>
    <row r="3025" spans="1:40" x14ac:dyDescent="0.25">
      <c r="A3025"/>
      <c r="B3025">
        <f t="shared" si="1575"/>
        <v>1091000</v>
      </c>
      <c r="C3025" s="186" t="str">
        <f t="shared" si="1578"/>
        <v>-8.26364750009198E-08+0.00288899359090049i</v>
      </c>
      <c r="D3025" s="158" t="str">
        <f t="shared" si="1579"/>
        <v>-7.66666730021294+0.0221489508635704i</v>
      </c>
      <c r="E3025" t="str">
        <f t="shared" si="1580"/>
        <v>7.9963422855176-0.171021451823855i</v>
      </c>
      <c r="F3025" t="str">
        <f t="shared" si="1581"/>
        <v>0.999201004383677+0.0000170748270272175i</v>
      </c>
      <c r="G3025">
        <f t="shared" si="1576"/>
        <v>1</v>
      </c>
      <c r="H3025" t="str">
        <f t="shared" si="1582"/>
        <v>11.7376589348719+0.44167388991927i</v>
      </c>
      <c r="I3025" t="str">
        <f t="shared" si="1583"/>
        <v>4284.34698133308i</v>
      </c>
      <c r="J3025" t="str">
        <f t="shared" si="1577"/>
        <v>-24845.1794908214+937.278020412275i</v>
      </c>
      <c r="K3025" t="str">
        <f t="shared" si="1584"/>
        <v>0.0064960769734817-0.172196717385256i</v>
      </c>
      <c r="L3025" t="str">
        <f t="shared" si="1585"/>
        <v>0.000839917089184514-0.0188748325075142i</v>
      </c>
      <c r="M3025" t="str">
        <f t="shared" si="1586"/>
        <v>0.00733599406266621-0.19107154989277i</v>
      </c>
      <c r="N3025" t="str">
        <f t="shared" si="1587"/>
        <v>-8.038386905279i</v>
      </c>
      <c r="O3025" t="str">
        <f t="shared" si="1588"/>
        <v>-0.183361920637274-0.983045475072344i</v>
      </c>
      <c r="P3025" t="str">
        <f t="shared" si="1589"/>
        <v>1.18336192063727+0.983045475072344i</v>
      </c>
      <c r="Q3025" t="str">
        <f t="shared" si="1590"/>
        <v>-1.18336192063727+7.05534143020666i</v>
      </c>
      <c r="R3025" t="str">
        <f t="shared" si="1591"/>
        <v>0.108158890239789-0.185866700527208i</v>
      </c>
      <c r="S3025" t="str">
        <f t="shared" si="1592"/>
        <v>0.847556678157655i</v>
      </c>
      <c r="T3025" t="str">
        <f t="shared" si="1593"/>
        <v>0.157532563278964+0.091670789724854i</v>
      </c>
      <c r="U3025" t="e">
        <f t="shared" si="1594"/>
        <v>#DIV/0!</v>
      </c>
      <c r="V3025" t="str">
        <f t="shared" si="1595"/>
        <v>1.33333333333333E-06-0.0000972532496742409i</v>
      </c>
      <c r="W3025" t="e">
        <f t="shared" si="1596"/>
        <v>#DIV/0!</v>
      </c>
      <c r="X3025" t="e">
        <f t="shared" si="1597"/>
        <v>#DIV/0!</v>
      </c>
      <c r="Y3025" t="str">
        <f t="shared" si="1598"/>
        <v>0.00083+1.09679282722127i</v>
      </c>
      <c r="Z3025" t="e">
        <f t="shared" si="1599"/>
        <v>#DIV/0!</v>
      </c>
      <c r="AA3025" t="e">
        <f t="shared" si="1600"/>
        <v>#DIV/0!</v>
      </c>
      <c r="AB3025" t="str">
        <f t="shared" si="1601"/>
        <v>0.971383123665493+0.565263817323425i</v>
      </c>
      <c r="AC3025" t="str">
        <f t="shared" si="1602"/>
        <v>1.11513189450207-0.181456906970721i</v>
      </c>
      <c r="AD3025" t="str">
        <f t="shared" si="1603"/>
        <v>0.768265535865319+0.631917093097225i</v>
      </c>
      <c r="AE3025" t="e">
        <f t="shared" si="1604"/>
        <v>#DIV/0!</v>
      </c>
      <c r="AF3025" t="str">
        <f t="shared" si="1605"/>
        <v>-19.4043262350848-0.4195249390557i</v>
      </c>
      <c r="AG3025" t="e">
        <f t="shared" si="1606"/>
        <v>#DIV/0!</v>
      </c>
      <c r="AH3025" t="e">
        <f t="shared" si="1607"/>
        <v>#DIV/0!</v>
      </c>
      <c r="AI3025" t="e">
        <f t="shared" si="1608"/>
        <v>#DIV/0!</v>
      </c>
      <c r="AJ3025" t="e">
        <f t="shared" si="1609"/>
        <v>#DIV/0!</v>
      </c>
      <c r="AK3025"/>
      <c r="AL3025"/>
      <c r="AM3025"/>
      <c r="AN3025"/>
    </row>
    <row r="3026" spans="1:40" x14ac:dyDescent="0.25">
      <c r="A3026"/>
      <c r="B3026">
        <f t="shared" si="1575"/>
        <v>1092000</v>
      </c>
      <c r="C3026" s="186" t="str">
        <f t="shared" si="1578"/>
        <v>-8.24851954446568E-08+0.00288634799237835i</v>
      </c>
      <c r="D3026" s="158" t="str">
        <f t="shared" si="1579"/>
        <v>-7.6666672990532+0.0221286679415674i</v>
      </c>
      <c r="E3026" t="str">
        <f t="shared" si="1580"/>
        <v>7.99633558026627-0.171178064885235i</v>
      </c>
      <c r="F3026" t="str">
        <f t="shared" si="1581"/>
        <v>0.999201005052591+0.0000170904633396198i</v>
      </c>
      <c r="G3026">
        <f t="shared" si="1576"/>
        <v>1</v>
      </c>
      <c r="H3026" t="str">
        <f t="shared" si="1582"/>
        <v>11.737691643946+0.441270750879512i</v>
      </c>
      <c r="I3026" t="str">
        <f t="shared" si="1583"/>
        <v>4288.27397215007i</v>
      </c>
      <c r="J3026" t="str">
        <f t="shared" si="1577"/>
        <v>-24890.7478984734+938.137120339326i</v>
      </c>
      <c r="K3026" t="str">
        <f t="shared" si="1584"/>
        <v>0.00648420075943412-0.172039463024112i</v>
      </c>
      <c r="L3026" t="str">
        <f t="shared" si="1585"/>
        <v>0.000838382517031453-0.0188576160872339i</v>
      </c>
      <c r="M3026" t="str">
        <f t="shared" si="1586"/>
        <v>0.00732258327646557-0.190897079111346i</v>
      </c>
      <c r="N3026" t="str">
        <f t="shared" si="1587"/>
        <v>-8.04575481261656i</v>
      </c>
      <c r="O3026" t="str">
        <f t="shared" si="1588"/>
        <v>-0.190599866098718-0.981667810943779i</v>
      </c>
      <c r="P3026" t="str">
        <f t="shared" si="1589"/>
        <v>1.19059986609872+0.981667810943779i</v>
      </c>
      <c r="Q3026" t="str">
        <f t="shared" si="1590"/>
        <v>-1.19059986609872+7.06408700167278i</v>
      </c>
      <c r="R3026" t="str">
        <f t="shared" si="1591"/>
        <v>0.107505496268491-0.186661899159597i</v>
      </c>
      <c r="S3026" t="str">
        <f t="shared" si="1592"/>
        <v>0.848333540374116i</v>
      </c>
      <c r="T3026" t="str">
        <f t="shared" si="1593"/>
        <v>0.158351549767017+0.0912005182591253i</v>
      </c>
      <c r="U3026" t="e">
        <f t="shared" si="1594"/>
        <v>#DIV/0!</v>
      </c>
      <c r="V3026" t="str">
        <f t="shared" si="1595"/>
        <v>1.33333333333333E-06-0.0000971641899217917i</v>
      </c>
      <c r="W3026" t="e">
        <f t="shared" si="1596"/>
        <v>#DIV/0!</v>
      </c>
      <c r="X3026" t="e">
        <f t="shared" si="1597"/>
        <v>#DIV/0!</v>
      </c>
      <c r="Y3026" t="str">
        <f t="shared" si="1598"/>
        <v>0.00083+1.09779813687042i</v>
      </c>
      <c r="Z3026" t="e">
        <f t="shared" si="1599"/>
        <v>#DIV/0!</v>
      </c>
      <c r="AA3026" t="e">
        <f t="shared" si="1600"/>
        <v>#DIV/0!</v>
      </c>
      <c r="AB3026" t="str">
        <f t="shared" si="1601"/>
        <v>0.976433188467625+0.562364012001643i</v>
      </c>
      <c r="AC3026" t="str">
        <f t="shared" si="1602"/>
        <v>1.11450366062491-0.182280286316279i</v>
      </c>
      <c r="AD3026" t="str">
        <f t="shared" si="1603"/>
        <v>0.772913107207005+0.630999124836093i</v>
      </c>
      <c r="AE3026" t="e">
        <f t="shared" si="1604"/>
        <v>#DIV/0!</v>
      </c>
      <c r="AF3026" t="str">
        <f t="shared" si="1605"/>
        <v>-19.4043589429992-0.419142082937945i</v>
      </c>
      <c r="AG3026" t="e">
        <f t="shared" si="1606"/>
        <v>#DIV/0!</v>
      </c>
      <c r="AH3026" t="e">
        <f t="shared" si="1607"/>
        <v>#DIV/0!</v>
      </c>
      <c r="AI3026" t="e">
        <f t="shared" si="1608"/>
        <v>#DIV/0!</v>
      </c>
      <c r="AJ3026" t="e">
        <f t="shared" si="1609"/>
        <v>#DIV/0!</v>
      </c>
      <c r="AK3026"/>
      <c r="AL3026"/>
      <c r="AM3026"/>
      <c r="AN3026"/>
    </row>
    <row r="3027" spans="1:40" x14ac:dyDescent="0.25">
      <c r="A3027"/>
      <c r="B3027">
        <f t="shared" si="1575"/>
        <v>1093000</v>
      </c>
      <c r="C3027" s="186" t="str">
        <f t="shared" si="1578"/>
        <v>-8.23343309213537E-08+0.0028837072348416i</v>
      </c>
      <c r="D3027" s="158" t="str">
        <f t="shared" si="1579"/>
        <v>-7.66666729789653+0.0221084221337856i</v>
      </c>
      <c r="E3027" t="str">
        <f t="shared" si="1580"/>
        <v>7.99632886888304-0.171334677552335i</v>
      </c>
      <c r="F3027" t="str">
        <f t="shared" si="1581"/>
        <v>0.999201005722124+0.0000171060996127202i</v>
      </c>
      <c r="G3027">
        <f t="shared" si="1576"/>
        <v>1</v>
      </c>
      <c r="H3027" t="str">
        <f t="shared" si="1582"/>
        <v>11.7377242634786+0.440868345892343i</v>
      </c>
      <c r="I3027" t="str">
        <f t="shared" si="1583"/>
        <v>4292.20096296705i</v>
      </c>
      <c r="J3027" t="str">
        <f t="shared" si="1577"/>
        <v>-24936.3580545521+938.996220266377i</v>
      </c>
      <c r="K3027" t="str">
        <f t="shared" si="1584"/>
        <v>0.00647235706952322-0.171882495221074i</v>
      </c>
      <c r="L3027" t="str">
        <f t="shared" si="1585"/>
        <v>0.000836852143893435-0.0188404309834985i</v>
      </c>
      <c r="M3027" t="str">
        <f t="shared" si="1586"/>
        <v>0.00730920921341666-0.190722926204572i</v>
      </c>
      <c r="N3027" t="str">
        <f t="shared" si="1587"/>
        <v>-8.05312271995412i</v>
      </c>
      <c r="O3027" t="str">
        <f t="shared" si="1588"/>
        <v>-0.197827464691481-0.980236856180046i</v>
      </c>
      <c r="P3027" t="str">
        <f t="shared" si="1589"/>
        <v>1.19782746469148+0.980236856180046i</v>
      </c>
      <c r="Q3027" t="str">
        <f t="shared" si="1590"/>
        <v>-1.19782746469148+7.07288586377407i</v>
      </c>
      <c r="R3027" t="str">
        <f t="shared" si="1591"/>
        <v>0.106845293488948-0.187449609288353i</v>
      </c>
      <c r="S3027" t="str">
        <f t="shared" si="1592"/>
        <v>0.849110402590575i</v>
      </c>
      <c r="T3027" t="str">
        <f t="shared" si="1593"/>
        <v>0.159165413208279+0.0907234501693088i</v>
      </c>
      <c r="U3027" t="e">
        <f t="shared" si="1594"/>
        <v>#DIV/0!</v>
      </c>
      <c r="V3027" t="str">
        <f t="shared" si="1595"/>
        <v>1.33333333333333E-06-0.0000970752931332088i</v>
      </c>
      <c r="W3027" t="e">
        <f t="shared" si="1596"/>
        <v>#DIV/0!</v>
      </c>
      <c r="X3027" t="e">
        <f t="shared" si="1597"/>
        <v>#DIV/0!</v>
      </c>
      <c r="Y3027" t="str">
        <f t="shared" si="1598"/>
        <v>0.00083+1.09880344651957i</v>
      </c>
      <c r="Z3027" t="e">
        <f t="shared" si="1599"/>
        <v>#DIV/0!</v>
      </c>
      <c r="AA3027" t="e">
        <f t="shared" si="1600"/>
        <v>#DIV/0!</v>
      </c>
      <c r="AB3027" t="str">
        <f t="shared" si="1601"/>
        <v>0.981451663348975+0.559422297084795i</v>
      </c>
      <c r="AC3027" t="str">
        <f t="shared" si="1602"/>
        <v>1.11386829302437-0.183096398554218i</v>
      </c>
      <c r="AD3027" t="str">
        <f t="shared" si="1603"/>
        <v>0.777553595832192+0.630047164965129i</v>
      </c>
      <c r="AE3027" t="e">
        <f t="shared" si="1604"/>
        <v>#DIV/0!</v>
      </c>
      <c r="AF3027" t="str">
        <f t="shared" si="1605"/>
        <v>-19.4043915613751-0.418759923758557i</v>
      </c>
      <c r="AG3027" t="e">
        <f t="shared" si="1606"/>
        <v>#DIV/0!</v>
      </c>
      <c r="AH3027" t="e">
        <f t="shared" si="1607"/>
        <v>#DIV/0!</v>
      </c>
      <c r="AI3027" t="e">
        <f t="shared" si="1608"/>
        <v>#DIV/0!</v>
      </c>
      <c r="AJ3027" t="e">
        <f t="shared" si="1609"/>
        <v>#DIV/0!</v>
      </c>
      <c r="AK3027"/>
      <c r="AL3027"/>
      <c r="AM3027"/>
      <c r="AN3027"/>
    </row>
    <row r="3028" spans="1:40" x14ac:dyDescent="0.25">
      <c r="A3028"/>
      <c r="B3028">
        <f t="shared" si="1575"/>
        <v>1094000</v>
      </c>
      <c r="C3028" s="186" t="str">
        <f t="shared" si="1578"/>
        <v>-8.21838799142159E-08+0.00288107130501514i</v>
      </c>
      <c r="D3028" s="158" t="str">
        <f t="shared" si="1579"/>
        <v>-7.66666729674308+0.0220882133384494i</v>
      </c>
      <c r="E3028" t="str">
        <f t="shared" si="1580"/>
        <v>7.99632215136796-0.171491289824796i</v>
      </c>
      <c r="F3028" t="str">
        <f t="shared" si="1581"/>
        <v>0.999201006392266+0.0000171217358464824i</v>
      </c>
      <c r="G3028">
        <f t="shared" si="1576"/>
        <v>1</v>
      </c>
      <c r="H3028" t="str">
        <f t="shared" si="1582"/>
        <v>11.7377567937963+0.440466672958018i</v>
      </c>
      <c r="I3028" t="str">
        <f t="shared" si="1583"/>
        <v>4296.12795378404i</v>
      </c>
      <c r="J3028" t="str">
        <f t="shared" si="1577"/>
        <v>-24982.0099590573+939.855320193428i</v>
      </c>
      <c r="K3028" t="str">
        <f t="shared" si="1584"/>
        <v>0.0064605457851497-0.171725813194672i</v>
      </c>
      <c r="L3028" t="str">
        <f t="shared" si="1585"/>
        <v>0.000835325954474927-0.0188232771111096i</v>
      </c>
      <c r="M3028" t="str">
        <f t="shared" si="1586"/>
        <v>0.00729587173962463-0.190549090305782i</v>
      </c>
      <c r="N3028" t="str">
        <f t="shared" si="1587"/>
        <v>-8.06049062729168i</v>
      </c>
      <c r="O3028" t="str">
        <f t="shared" si="1588"/>
        <v>-0.2050443240595-0.978752688461688i</v>
      </c>
      <c r="P3028" t="str">
        <f t="shared" si="1589"/>
        <v>1.2050443240595+0.978752688461688i</v>
      </c>
      <c r="Q3028" t="str">
        <f t="shared" si="1590"/>
        <v>-1.2050443240595+7.08173793882999i</v>
      </c>
      <c r="R3028" t="str">
        <f t="shared" si="1591"/>
        <v>0.106178379704699-0.188229780510731i</v>
      </c>
      <c r="S3028" t="str">
        <f t="shared" si="1592"/>
        <v>0.849887264807034i</v>
      </c>
      <c r="T3028" t="str">
        <f t="shared" si="1593"/>
        <v>0.159974093313494+0.0902396527088693i</v>
      </c>
      <c r="U3028" t="e">
        <f t="shared" si="1594"/>
        <v>#DIV/0!</v>
      </c>
      <c r="V3028" t="str">
        <f t="shared" si="1595"/>
        <v>1.33333333333333E-06-0.000096986558861606i</v>
      </c>
      <c r="W3028" t="e">
        <f t="shared" si="1596"/>
        <v>#DIV/0!</v>
      </c>
      <c r="X3028" t="e">
        <f t="shared" si="1597"/>
        <v>#DIV/0!</v>
      </c>
      <c r="Y3028" t="str">
        <f t="shared" si="1598"/>
        <v>0.00083+1.09980875616871i</v>
      </c>
      <c r="Z3028" t="e">
        <f t="shared" si="1599"/>
        <v>#DIV/0!</v>
      </c>
      <c r="AA3028" t="e">
        <f t="shared" si="1600"/>
        <v>#DIV/0!</v>
      </c>
      <c r="AB3028" t="str">
        <f t="shared" si="1601"/>
        <v>0.986438176551702+0.556439087273685i</v>
      </c>
      <c r="AC3028" t="str">
        <f t="shared" si="1602"/>
        <v>1.11322588830577-0.183905188973159i</v>
      </c>
      <c r="AD3028" t="str">
        <f t="shared" si="1603"/>
        <v>0.782186754823305+0.62906126922501i</v>
      </c>
      <c r="AE3028" t="e">
        <f t="shared" si="1604"/>
        <v>#DIV/0!</v>
      </c>
      <c r="AF3028" t="str">
        <f t="shared" si="1605"/>
        <v>-19.4044240905394-0.418378459619569i</v>
      </c>
      <c r="AG3028" t="e">
        <f t="shared" si="1606"/>
        <v>#DIV/0!</v>
      </c>
      <c r="AH3028" t="e">
        <f t="shared" si="1607"/>
        <v>#DIV/0!</v>
      </c>
      <c r="AI3028" t="e">
        <f t="shared" si="1608"/>
        <v>#DIV/0!</v>
      </c>
      <c r="AJ3028" t="e">
        <f t="shared" si="1609"/>
        <v>#DIV/0!</v>
      </c>
      <c r="AK3028"/>
      <c r="AL3028"/>
      <c r="AM3028"/>
      <c r="AN3028"/>
    </row>
    <row r="3029" spans="1:40" x14ac:dyDescent="0.25">
      <c r="A3029"/>
      <c r="B3029">
        <f t="shared" si="1575"/>
        <v>1095000</v>
      </c>
      <c r="C3029" s="186" t="str">
        <f t="shared" si="1578"/>
        <v>-8.20338409133728E-08+0.00287844018967237i</v>
      </c>
      <c r="D3029" s="158" t="str">
        <f t="shared" si="1579"/>
        <v>-7.66666729559278+0.0220680414541548i</v>
      </c>
      <c r="E3029" t="str">
        <f t="shared" si="1580"/>
        <v>7.99631542772104-0.171647901702258i</v>
      </c>
      <c r="F3029" t="str">
        <f t="shared" si="1581"/>
        <v>0.999201007063025+0.0000171373720408711i</v>
      </c>
      <c r="G3029">
        <f t="shared" si="1576"/>
        <v>1</v>
      </c>
      <c r="H3029" t="str">
        <f t="shared" si="1582"/>
        <v>11.7377892352239+0.440065730084027i</v>
      </c>
      <c r="I3029" t="str">
        <f t="shared" si="1583"/>
        <v>4300.05494460103i</v>
      </c>
      <c r="J3029" t="str">
        <f t="shared" si="1577"/>
        <v>-25027.7036119892+940.714420120478i</v>
      </c>
      <c r="K3029" t="str">
        <f t="shared" si="1584"/>
        <v>0.00644876678825388-0.171569416166266i</v>
      </c>
      <c r="L3029" t="str">
        <f t="shared" si="1585"/>
        <v>0.000833803933549932-0.0188061543851771i</v>
      </c>
      <c r="M3029" t="str">
        <f t="shared" si="1586"/>
        <v>0.00728257072180381-0.190375570551443i</v>
      </c>
      <c r="N3029" t="str">
        <f t="shared" si="1587"/>
        <v>-8.06785853462924i</v>
      </c>
      <c r="O3029" t="str">
        <f t="shared" si="1588"/>
        <v>-0.212250052429695-0.977215388357957i</v>
      </c>
      <c r="P3029" t="str">
        <f t="shared" si="1589"/>
        <v>1.2122500524297+0.977215388357957i</v>
      </c>
      <c r="Q3029" t="str">
        <f t="shared" si="1590"/>
        <v>-1.2122500524297+7.09064314627128i</v>
      </c>
      <c r="R3029" t="str">
        <f t="shared" si="1591"/>
        <v>0.105504853003188-0.189002363871483i</v>
      </c>
      <c r="S3029" t="str">
        <f t="shared" si="1592"/>
        <v>0.850664127023496i</v>
      </c>
      <c r="T3029" t="str">
        <f t="shared" si="1593"/>
        <v>0.160777530868112+0.0897491936766992i</v>
      </c>
      <c r="U3029" t="e">
        <f t="shared" si="1594"/>
        <v>#DIV/0!</v>
      </c>
      <c r="V3029" t="str">
        <f t="shared" si="1595"/>
        <v>1.33333333333333E-06-0.000096897986661732i</v>
      </c>
      <c r="W3029" t="e">
        <f t="shared" si="1596"/>
        <v>#DIV/0!</v>
      </c>
      <c r="X3029" t="e">
        <f t="shared" si="1597"/>
        <v>#DIV/0!</v>
      </c>
      <c r="Y3029" t="str">
        <f t="shared" si="1598"/>
        <v>0.00083+1.10081406581786i</v>
      </c>
      <c r="Z3029" t="e">
        <f t="shared" si="1599"/>
        <v>#DIV/0!</v>
      </c>
      <c r="AA3029" t="e">
        <f t="shared" si="1600"/>
        <v>#DIV/0!</v>
      </c>
      <c r="AB3029" t="str">
        <f t="shared" si="1601"/>
        <v>0.991392362944854+0.553414800632353i</v>
      </c>
      <c r="AC3029" t="str">
        <f t="shared" si="1602"/>
        <v>1.1125765434182-0.184706604311872i</v>
      </c>
      <c r="AD3029" t="str">
        <f t="shared" si="1603"/>
        <v>0.78681233771568+0.628041495118826i</v>
      </c>
      <c r="AE3029" t="e">
        <f t="shared" si="1604"/>
        <v>#DIV/0!</v>
      </c>
      <c r="AF3029" t="str">
        <f t="shared" si="1605"/>
        <v>-19.4044565308167-0.417997688629872i</v>
      </c>
      <c r="AG3029" t="e">
        <f t="shared" si="1606"/>
        <v>#DIV/0!</v>
      </c>
      <c r="AH3029" t="e">
        <f t="shared" si="1607"/>
        <v>#DIV/0!</v>
      </c>
      <c r="AI3029" t="e">
        <f t="shared" si="1608"/>
        <v>#DIV/0!</v>
      </c>
      <c r="AJ3029" t="e">
        <f t="shared" si="1609"/>
        <v>#DIV/0!</v>
      </c>
      <c r="AK3029"/>
      <c r="AL3029"/>
      <c r="AM3029"/>
      <c r="AN3029"/>
    </row>
    <row r="3030" spans="1:40" x14ac:dyDescent="0.25">
      <c r="A3030"/>
      <c r="B3030">
        <f t="shared" si="1575"/>
        <v>1096000</v>
      </c>
      <c r="C3030" s="186" t="str">
        <f t="shared" si="1578"/>
        <v>-8.18842124158374E-08+0.00287581387563496i</v>
      </c>
      <c r="D3030" s="158" t="str">
        <f t="shared" si="1579"/>
        <v>-7.66666729444561+0.022047906379868i</v>
      </c>
      <c r="E3030" t="str">
        <f t="shared" si="1580"/>
        <v>7.99630869794233-0.171804513184361i</v>
      </c>
      <c r="F3030" t="str">
        <f t="shared" si="1581"/>
        <v>0.999201007734394+0.0000171530081958499i</v>
      </c>
      <c r="G3030">
        <f t="shared" si="1576"/>
        <v>1</v>
      </c>
      <c r="H3030" t="str">
        <f t="shared" si="1582"/>
        <v>11.7378215880849+0.43966551528507i</v>
      </c>
      <c r="I3030" t="str">
        <f t="shared" si="1583"/>
        <v>4303.98193541802i</v>
      </c>
      <c r="J3030" t="str">
        <f t="shared" si="1577"/>
        <v>-25073.4390133477+941.573520047528i</v>
      </c>
      <c r="K3030" t="str">
        <f t="shared" si="1584"/>
        <v>0.00643701996131317-0.17141330336004i</v>
      </c>
      <c r="L3030" t="str">
        <f t="shared" si="1585"/>
        <v>0.000832286065961588-0.0187890627211173i</v>
      </c>
      <c r="M3030" t="str">
        <f t="shared" si="1586"/>
        <v>0.00726930602727476-0.190202366081157i</v>
      </c>
      <c r="N3030" t="str">
        <f t="shared" si="1587"/>
        <v>-8.0752264419668i</v>
      </c>
      <c r="O3030" t="str">
        <f t="shared" si="1588"/>
        <v>-0.219444258633244-0.975625039322436i</v>
      </c>
      <c r="P3030" t="str">
        <f t="shared" si="1589"/>
        <v>1.21944425863324+0.975625039322436i</v>
      </c>
      <c r="Q3030" t="str">
        <f t="shared" si="1590"/>
        <v>-1.21944425863324+7.09960140264436i</v>
      </c>
      <c r="R3030" t="str">
        <f t="shared" si="1591"/>
        <v>0.104824811731073-0.189767311860521i</v>
      </c>
      <c r="S3030" t="str">
        <f t="shared" si="1592"/>
        <v>0.851440989239955i</v>
      </c>
      <c r="T3030" t="str">
        <f t="shared" si="1593"/>
        <v>0.161575667735929+0.0892521413971968i</v>
      </c>
      <c r="U3030" t="e">
        <f t="shared" si="1594"/>
        <v>#DIV/0!</v>
      </c>
      <c r="V3030" t="str">
        <f t="shared" si="1595"/>
        <v>1.33333333333333E-06-0.000096809576089961i</v>
      </c>
      <c r="W3030" t="e">
        <f t="shared" si="1596"/>
        <v>#DIV/0!</v>
      </c>
      <c r="X3030" t="e">
        <f t="shared" si="1597"/>
        <v>#DIV/0!</v>
      </c>
      <c r="Y3030" t="str">
        <f t="shared" si="1598"/>
        <v>0.00083+1.10181937546701i</v>
      </c>
      <c r="Z3030" t="e">
        <f t="shared" si="1599"/>
        <v>#DIV/0!</v>
      </c>
      <c r="AA3030" t="e">
        <f t="shared" si="1600"/>
        <v>#DIV/0!</v>
      </c>
      <c r="AB3030" t="str">
        <f t="shared" si="1601"/>
        <v>0.996313864046818+0.550349858465233i</v>
      </c>
      <c r="AC3030" t="str">
        <f t="shared" si="1602"/>
        <v>1.11192035562949-0.185500592757914i</v>
      </c>
      <c r="AD3030" t="str">
        <f t="shared" si="1603"/>
        <v>0.791430098509704+0.626987901908275i</v>
      </c>
      <c r="AE3030" t="e">
        <f t="shared" si="1604"/>
        <v>#DIV/0!</v>
      </c>
      <c r="AF3030" t="str">
        <f t="shared" si="1605"/>
        <v>-19.4044888825305-0.417617608905202i</v>
      </c>
      <c r="AG3030" t="e">
        <f t="shared" si="1606"/>
        <v>#DIV/0!</v>
      </c>
      <c r="AH3030" t="e">
        <f t="shared" si="1607"/>
        <v>#DIV/0!</v>
      </c>
      <c r="AI3030" t="e">
        <f t="shared" si="1608"/>
        <v>#DIV/0!</v>
      </c>
      <c r="AJ3030" t="e">
        <f t="shared" si="1609"/>
        <v>#DIV/0!</v>
      </c>
      <c r="AK3030"/>
      <c r="AL3030"/>
      <c r="AM3030"/>
      <c r="AN3030"/>
    </row>
    <row r="3031" spans="1:40" x14ac:dyDescent="0.25">
      <c r="A3031"/>
      <c r="B3031">
        <f t="shared" si="1575"/>
        <v>1097000</v>
      </c>
      <c r="C3031" s="186" t="str">
        <f t="shared" si="1578"/>
        <v>-8.17349929254706E-08+0.00287319234977262i</v>
      </c>
      <c r="D3031" s="158" t="str">
        <f t="shared" si="1579"/>
        <v>-7.66666729330159+0.0220278080149234i</v>
      </c>
      <c r="E3031" t="str">
        <f t="shared" si="1580"/>
        <v>7.99630196203184-0.171961124270744i</v>
      </c>
      <c r="F3031" t="str">
        <f t="shared" si="1581"/>
        <v>0.999201008406371+0.0000171686443113829i</v>
      </c>
      <c r="G3031">
        <f t="shared" si="1576"/>
        <v>1</v>
      </c>
      <c r="H3031" t="str">
        <f t="shared" si="1582"/>
        <v>11.7378538527011+0.439266026583039i</v>
      </c>
      <c r="I3031" t="str">
        <f t="shared" si="1583"/>
        <v>4307.908926235i</v>
      </c>
      <c r="J3031" t="str">
        <f t="shared" si="1577"/>
        <v>-25119.2161631328+942.43261997458i</v>
      </c>
      <c r="K3031" t="str">
        <f t="shared" si="1584"/>
        <v>0.00642530518733892-0.171257474002988i</v>
      </c>
      <c r="L3031" t="str">
        <f t="shared" si="1585"/>
        <v>0.000830772336621845-0.0187720020346522i</v>
      </c>
      <c r="M3031" t="str">
        <f t="shared" si="1586"/>
        <v>0.00725607752396077-0.19002947603764i</v>
      </c>
      <c r="N3031" t="str">
        <f t="shared" si="1587"/>
        <v>-8.08259434930437i</v>
      </c>
      <c r="O3031" t="str">
        <f t="shared" si="1588"/>
        <v>-0.226626552126826-0.973981727688516i</v>
      </c>
      <c r="P3031" t="str">
        <f t="shared" si="1589"/>
        <v>1.22662655212683+0.973981727688516i</v>
      </c>
      <c r="Q3031" t="str">
        <f t="shared" si="1590"/>
        <v>-1.22662655212683+7.10861262161585i</v>
      </c>
      <c r="R3031" t="str">
        <f t="shared" si="1591"/>
        <v>0.104138354469739-0.190524578410119i</v>
      </c>
      <c r="S3031" t="str">
        <f t="shared" si="1592"/>
        <v>0.852217851456414i</v>
      </c>
      <c r="T3031" t="str">
        <f t="shared" si="1593"/>
        <v>0.162368446862311+0.0887485647004074i</v>
      </c>
      <c r="U3031" t="e">
        <f t="shared" si="1594"/>
        <v>#DIV/0!</v>
      </c>
      <c r="V3031" t="str">
        <f t="shared" si="1595"/>
        <v>1.33333333333333E-06-0.0000967213267042817i</v>
      </c>
      <c r="W3031" t="e">
        <f t="shared" si="1596"/>
        <v>#DIV/0!</v>
      </c>
      <c r="X3031" t="e">
        <f t="shared" si="1597"/>
        <v>#DIV/0!</v>
      </c>
      <c r="Y3031" t="str">
        <f t="shared" si="1598"/>
        <v>0.00083+1.10282468511616i</v>
      </c>
      <c r="Z3031" t="e">
        <f t="shared" si="1599"/>
        <v>#DIV/0!</v>
      </c>
      <c r="AA3031" t="e">
        <f t="shared" si="1600"/>
        <v>#DIV/0!</v>
      </c>
      <c r="AB3031" t="str">
        <f t="shared" si="1601"/>
        <v>1.0012023280452+0.5472446851947i</v>
      </c>
      <c r="AC3031" t="str">
        <f t="shared" si="1602"/>
        <v>1.1112574225014-0.186287103945746i</v>
      </c>
      <c r="AD3031" t="str">
        <f t="shared" si="1603"/>
        <v>0.796039791682862+0.62590055060982i</v>
      </c>
      <c r="AE3031" t="e">
        <f t="shared" si="1604"/>
        <v>#DIV/0!</v>
      </c>
      <c r="AF3031" t="str">
        <f t="shared" si="1605"/>
        <v>-19.4045211460027-0.417238218568116i</v>
      </c>
      <c r="AG3031" t="e">
        <f t="shared" si="1606"/>
        <v>#DIV/0!</v>
      </c>
      <c r="AH3031" t="e">
        <f t="shared" si="1607"/>
        <v>#DIV/0!</v>
      </c>
      <c r="AI3031" t="e">
        <f t="shared" si="1608"/>
        <v>#DIV/0!</v>
      </c>
      <c r="AJ3031" t="e">
        <f t="shared" si="1609"/>
        <v>#DIV/0!</v>
      </c>
      <c r="AK3031"/>
      <c r="AL3031"/>
      <c r="AM3031"/>
      <c r="AN3031"/>
    </row>
    <row r="3032" spans="1:40" x14ac:dyDescent="0.25">
      <c r="A3032"/>
      <c r="B3032">
        <f t="shared" si="1575"/>
        <v>1098000</v>
      </c>
      <c r="C3032" s="186" t="str">
        <f t="shared" si="1578"/>
        <v>-8.15861809529437E-08+0.00287057559900293i</v>
      </c>
      <c r="D3032" s="158" t="str">
        <f t="shared" si="1579"/>
        <v>-7.66666729216072+0.0220077462590225i</v>
      </c>
      <c r="E3032" t="str">
        <f t="shared" si="1580"/>
        <v>7.99629521998962-0.172117734961048i</v>
      </c>
      <c r="F3032" t="str">
        <f t="shared" si="1581"/>
        <v>0.999201009078956+0.0000171842803874342i</v>
      </c>
      <c r="G3032">
        <f t="shared" si="1576"/>
        <v>1</v>
      </c>
      <c r="H3032" t="str">
        <f t="shared" si="1582"/>
        <v>11.737886029393+0.43886726200696i</v>
      </c>
      <c r="I3032" t="str">
        <f t="shared" si="1583"/>
        <v>4311.83591705199i</v>
      </c>
      <c r="J3032" t="str">
        <f t="shared" si="1577"/>
        <v>-25165.0350613445+943.29171990163i</v>
      </c>
      <c r="K3032" t="str">
        <f t="shared" si="1584"/>
        <v>0.00641362234987355-0.171101927324902i</v>
      </c>
      <c r="L3032" t="str">
        <f t="shared" si="1585"/>
        <v>0.000829262730511028-0.0187549722418076i</v>
      </c>
      <c r="M3032" t="str">
        <f t="shared" si="1586"/>
        <v>0.00724288508038458-0.18985689956671i</v>
      </c>
      <c r="N3032" t="str">
        <f t="shared" si="1587"/>
        <v>-8.08996225664193i</v>
      </c>
      <c r="O3032" t="str">
        <f t="shared" si="1588"/>
        <v>-0.233796543013779-0.972285542664708i</v>
      </c>
      <c r="P3032" t="str">
        <f t="shared" si="1589"/>
        <v>1.23379654301378+0.972285542664708i</v>
      </c>
      <c r="Q3032" t="str">
        <f t="shared" si="1590"/>
        <v>-1.23379654301378+7.11767671397722i</v>
      </c>
      <c r="R3032" t="str">
        <f t="shared" si="1591"/>
        <v>0.103445580011008-0.191274118891623i</v>
      </c>
      <c r="S3032" t="str">
        <f t="shared" si="1592"/>
        <v>0.852994713672875i</v>
      </c>
      <c r="T3032" t="str">
        <f t="shared" si="1593"/>
        <v>0.163155812276991+0.0882385329022143i</v>
      </c>
      <c r="U3032" t="e">
        <f t="shared" si="1594"/>
        <v>#DIV/0!</v>
      </c>
      <c r="V3032" t="str">
        <f t="shared" si="1595"/>
        <v>1.33333333333333E-06-0.0000966332380642957i</v>
      </c>
      <c r="W3032" t="e">
        <f t="shared" si="1596"/>
        <v>#DIV/0!</v>
      </c>
      <c r="X3032" t="e">
        <f t="shared" si="1597"/>
        <v>#DIV/0!</v>
      </c>
      <c r="Y3032" t="str">
        <f t="shared" si="1598"/>
        <v>0.00083+1.10382999476531i</v>
      </c>
      <c r="Z3032" t="e">
        <f t="shared" si="1599"/>
        <v>#DIV/0!</v>
      </c>
      <c r="AA3032" t="e">
        <f t="shared" si="1600"/>
        <v>#DIV/0!</v>
      </c>
      <c r="AB3032" t="str">
        <f t="shared" si="1601"/>
        <v>1.00605740981406+0.544099708238918i</v>
      </c>
      <c r="AC3032" t="str">
        <f t="shared" si="1602"/>
        <v>1.11058784186495-0.187066088954367i</v>
      </c>
      <c r="AD3032" t="str">
        <f t="shared" si="1603"/>
        <v>0.800641172201659+0.624779503990733i</v>
      </c>
      <c r="AE3032" t="e">
        <f t="shared" si="1604"/>
        <v>#DIV/0!</v>
      </c>
      <c r="AF3032" t="str">
        <f t="shared" si="1605"/>
        <v>-19.4045533215537-0.416859515747938i</v>
      </c>
      <c r="AG3032" t="e">
        <f t="shared" si="1606"/>
        <v>#DIV/0!</v>
      </c>
      <c r="AH3032" t="e">
        <f t="shared" si="1607"/>
        <v>#DIV/0!</v>
      </c>
      <c r="AI3032" t="e">
        <f t="shared" si="1608"/>
        <v>#DIV/0!</v>
      </c>
      <c r="AJ3032" t="e">
        <f t="shared" si="1609"/>
        <v>#DIV/0!</v>
      </c>
      <c r="AK3032"/>
      <c r="AL3032"/>
      <c r="AM3032"/>
      <c r="AN3032"/>
    </row>
    <row r="3033" spans="1:40" x14ac:dyDescent="0.25">
      <c r="A3033"/>
      <c r="B3033">
        <f t="shared" ref="B3033:B3096" si="1610">B3032+1000</f>
        <v>1099000</v>
      </c>
      <c r="C3033" s="186" t="str">
        <f t="shared" si="1578"/>
        <v>-8.14377750156999E-08+0.00286796361029103i</v>
      </c>
      <c r="D3033" s="158" t="str">
        <f t="shared" si="1579"/>
        <v>-7.66666729102291+0.0219877210122312i</v>
      </c>
      <c r="E3033" t="str">
        <f t="shared" si="1580"/>
        <v>7.99628847181569-0.172274345254914i</v>
      </c>
      <c r="F3033" t="str">
        <f t="shared" si="1581"/>
        <v>0.99920100975216+0.0000171999164239685i</v>
      </c>
      <c r="G3033">
        <f t="shared" si="1576"/>
        <v>1</v>
      </c>
      <c r="H3033" t="str">
        <f t="shared" si="1582"/>
        <v>11.7379181184796+0.438469219592981i</v>
      </c>
      <c r="I3033" t="str">
        <f t="shared" si="1583"/>
        <v>4315.76290786898i</v>
      </c>
      <c r="J3033" t="str">
        <f t="shared" si="1577"/>
        <v>-25210.8957079829+944.150819828681i</v>
      </c>
      <c r="K3033" t="str">
        <f t="shared" si="1584"/>
        <v>0.00640197133298762-0.170946662558354i</v>
      </c>
      <c r="L3033" t="str">
        <f t="shared" si="1585"/>
        <v>0.000827757232677524-0.0187379732589119i</v>
      </c>
      <c r="M3033" t="str">
        <f t="shared" si="1586"/>
        <v>0.00722972856566514-0.189684635817266i</v>
      </c>
      <c r="N3033" t="str">
        <f t="shared" si="1587"/>
        <v>-8.09733016397949i</v>
      </c>
      <c r="O3033" t="str">
        <f t="shared" si="1588"/>
        <v>-0.240953842065328-0.970536576329794i</v>
      </c>
      <c r="P3033" t="str">
        <f t="shared" si="1589"/>
        <v>1.24095384206533+0.970536576329794i</v>
      </c>
      <c r="Q3033" t="str">
        <f t="shared" si="1590"/>
        <v>-1.24095384206533+7.1267935876497i</v>
      </c>
      <c r="R3033" t="str">
        <f t="shared" si="1591"/>
        <v>0.102746587333041-0.192015890111764i</v>
      </c>
      <c r="S3033" t="str">
        <f t="shared" si="1592"/>
        <v>0.853771575889334i</v>
      </c>
      <c r="T3033" t="str">
        <f t="shared" si="1593"/>
        <v>0.163937709096514+0.0877221157845815i</v>
      </c>
      <c r="U3033" t="e">
        <f t="shared" si="1594"/>
        <v>#DIV/0!</v>
      </c>
      <c r="V3033" t="str">
        <f t="shared" si="1595"/>
        <v>1.33333333333333E-06-0.0000965453097312078i</v>
      </c>
      <c r="W3033" t="e">
        <f t="shared" si="1596"/>
        <v>#DIV/0!</v>
      </c>
      <c r="X3033" t="e">
        <f t="shared" si="1597"/>
        <v>#DIV/0!</v>
      </c>
      <c r="Y3033" t="str">
        <f t="shared" si="1598"/>
        <v>0.00083+1.10483530441446i</v>
      </c>
      <c r="Z3033" t="e">
        <f t="shared" si="1599"/>
        <v>#DIV/0!</v>
      </c>
      <c r="AA3033" t="e">
        <f t="shared" si="1600"/>
        <v>#DIV/0!</v>
      </c>
      <c r="AB3033" t="str">
        <f t="shared" si="1601"/>
        <v>1.01087877092902+0.540915357890018i</v>
      </c>
      <c r="AC3033" t="str">
        <f t="shared" si="1602"/>
        <v>1.10991171179594-0.187837500304532i</v>
      </c>
      <c r="AD3033" t="str">
        <f t="shared" si="1603"/>
        <v>0.805233995533782+0.623624826565098i</v>
      </c>
      <c r="AE3033" t="e">
        <f t="shared" si="1604"/>
        <v>#DIV/0!</v>
      </c>
      <c r="AF3033" t="str">
        <f t="shared" si="1605"/>
        <v>-19.4045854095025-0.41648149858075i</v>
      </c>
      <c r="AG3033" t="e">
        <f t="shared" si="1606"/>
        <v>#DIV/0!</v>
      </c>
      <c r="AH3033" t="e">
        <f t="shared" si="1607"/>
        <v>#DIV/0!</v>
      </c>
      <c r="AI3033" t="e">
        <f t="shared" si="1608"/>
        <v>#DIV/0!</v>
      </c>
      <c r="AJ3033" t="e">
        <f t="shared" si="1609"/>
        <v>#DIV/0!</v>
      </c>
      <c r="AK3033"/>
      <c r="AL3033"/>
      <c r="AM3033"/>
      <c r="AN3033"/>
    </row>
    <row r="3034" spans="1:40" x14ac:dyDescent="0.25">
      <c r="A3034"/>
      <c r="B3034">
        <f t="shared" si="1610"/>
        <v>1100000</v>
      </c>
      <c r="C3034" s="186" t="str">
        <f t="shared" si="1578"/>
        <v>-8.12897736379184E-08+0.00286535637064951i</v>
      </c>
      <c r="D3034" s="158" t="str">
        <f t="shared" si="1579"/>
        <v>-7.66666728988824+0.0219677321749796i</v>
      </c>
      <c r="E3034" t="str">
        <f t="shared" si="1580"/>
        <v>7.99628171751009-0.17243095515198i</v>
      </c>
      <c r="F3034" t="str">
        <f t="shared" si="1581"/>
        <v>0.999201010425973+0.0000172155524209494i</v>
      </c>
      <c r="G3034">
        <f t="shared" si="1576"/>
        <v>1</v>
      </c>
      <c r="H3034" t="str">
        <f t="shared" si="1582"/>
        <v>11.7379501202785+0.438071897384332i</v>
      </c>
      <c r="I3034" t="str">
        <f t="shared" si="1583"/>
        <v>4319.68989868597i</v>
      </c>
      <c r="J3034" t="str">
        <f t="shared" si="1577"/>
        <v>-25256.7981030478+945.009919755731i</v>
      </c>
      <c r="K3034" t="str">
        <f t="shared" si="1584"/>
        <v>0.00639035202127717-0.170791678938693i</v>
      </c>
      <c r="L3034" t="str">
        <f t="shared" si="1585"/>
        <v>0.000826255828237381-0.0187210050025951i</v>
      </c>
      <c r="M3034" t="str">
        <f t="shared" si="1586"/>
        <v>0.00721660784951455-0.189512683941288i</v>
      </c>
      <c r="N3034" t="str">
        <f t="shared" si="1587"/>
        <v>-8.10469807131705i</v>
      </c>
      <c r="O3034" t="str">
        <f t="shared" si="1588"/>
        <v>-0.248098060741674-0.968734923627831i</v>
      </c>
      <c r="P3034" t="str">
        <f t="shared" si="1589"/>
        <v>1.24809806074167+0.968734923627831i</v>
      </c>
      <c r="Q3034" t="str">
        <f t="shared" si="1590"/>
        <v>-1.24809806074167+7.13596314768922i</v>
      </c>
      <c r="R3034" t="str">
        <f t="shared" si="1591"/>
        <v>0.102041475576478-0.192749850308475i</v>
      </c>
      <c r="S3034" t="str">
        <f t="shared" si="1592"/>
        <v>0.854548438105794i</v>
      </c>
      <c r="T3034" t="str">
        <f t="shared" si="1593"/>
        <v>0.164714083526233+0.0871993835758898i</v>
      </c>
      <c r="U3034" t="e">
        <f t="shared" si="1594"/>
        <v>#DIV/0!</v>
      </c>
      <c r="V3034" t="str">
        <f t="shared" si="1595"/>
        <v>1.33333333333333E-06-0.0000964575412678155i</v>
      </c>
      <c r="W3034" t="e">
        <f t="shared" si="1596"/>
        <v>#DIV/0!</v>
      </c>
      <c r="X3034" t="e">
        <f t="shared" si="1597"/>
        <v>#DIV/0!</v>
      </c>
      <c r="Y3034" t="str">
        <f t="shared" si="1598"/>
        <v>0.00083+1.10584061406361i</v>
      </c>
      <c r="Z3034" t="e">
        <f t="shared" si="1599"/>
        <v>#DIV/0!</v>
      </c>
      <c r="AA3034" t="e">
        <f t="shared" si="1600"/>
        <v>#DIV/0!</v>
      </c>
      <c r="AB3034" t="str">
        <f t="shared" si="1601"/>
        <v>1.01566607967952+0.537692067192842i</v>
      </c>
      <c r="AC3034" t="str">
        <f t="shared" si="1602"/>
        <v>1.10922913059076-0.188601291955466i</v>
      </c>
      <c r="AD3034" t="str">
        <f t="shared" si="1603"/>
        <v>0.80981801765984+0.622436584589689i</v>
      </c>
      <c r="AE3034" t="e">
        <f t="shared" si="1604"/>
        <v>#DIV/0!</v>
      </c>
      <c r="AF3034" t="str">
        <f t="shared" si="1605"/>
        <v>-19.4046174101667-0.416104165209352i</v>
      </c>
      <c r="AG3034" t="e">
        <f t="shared" si="1606"/>
        <v>#DIV/0!</v>
      </c>
      <c r="AH3034" t="e">
        <f t="shared" si="1607"/>
        <v>#DIV/0!</v>
      </c>
      <c r="AI3034" t="e">
        <f t="shared" si="1608"/>
        <v>#DIV/0!</v>
      </c>
      <c r="AJ3034" t="e">
        <f t="shared" si="1609"/>
        <v>#DIV/0!</v>
      </c>
      <c r="AK3034"/>
      <c r="AL3034"/>
      <c r="AM3034"/>
      <c r="AN3034"/>
    </row>
    <row r="3035" spans="1:40" x14ac:dyDescent="0.25">
      <c r="A3035"/>
      <c r="B3035">
        <f t="shared" si="1610"/>
        <v>1101000</v>
      </c>
      <c r="C3035" s="186" t="str">
        <f t="shared" si="1578"/>
        <v>-8.11421753504783E-08+0.00286275386713812i</v>
      </c>
      <c r="D3035" s="158" t="str">
        <f t="shared" si="1579"/>
        <v>-7.66666728875672+0.0219477796480589i</v>
      </c>
      <c r="E3035" t="str">
        <f t="shared" si="1580"/>
        <v>7.99627495707284-0.172587564651888i</v>
      </c>
      <c r="F3035" t="str">
        <f t="shared" si="1581"/>
        <v>0.999201011100394+0.000017231188378341i</v>
      </c>
      <c r="G3035">
        <f t="shared" si="1576"/>
        <v>1</v>
      </c>
      <c r="H3035" t="str">
        <f t="shared" si="1582"/>
        <v>11.7379820351059+0.437675293431301i</v>
      </c>
      <c r="I3035" t="str">
        <f t="shared" si="1583"/>
        <v>4323.61688950295i</v>
      </c>
      <c r="J3035" t="str">
        <f t="shared" si="1577"/>
        <v>-25302.7422465394+945.869019682782i</v>
      </c>
      <c r="K3035" t="str">
        <f t="shared" si="1584"/>
        <v>0.00637876429986048-0.170636975704021i</v>
      </c>
      <c r="L3035" t="str">
        <f t="shared" si="1585"/>
        <v>0.000824758502373929-0.0187040673897867i</v>
      </c>
      <c r="M3035" t="str">
        <f t="shared" si="1586"/>
        <v>0.00720352280223441-0.189341043093808i</v>
      </c>
      <c r="N3035" t="str">
        <f t="shared" si="1587"/>
        <v>-8.11206597865461i</v>
      </c>
      <c r="O3035" t="str">
        <f t="shared" si="1588"/>
        <v>-0.255228811213103-0.966880682363003i</v>
      </c>
      <c r="P3035" t="str">
        <f t="shared" si="1589"/>
        <v>1.2552288112131+0.966880682363003i</v>
      </c>
      <c r="Q3035" t="str">
        <f t="shared" si="1590"/>
        <v>-1.2552288112131+7.14518529629161i</v>
      </c>
      <c r="R3035" t="str">
        <f t="shared" si="1591"/>
        <v>0.101330344020783-0.193475959146309i</v>
      </c>
      <c r="S3035" t="str">
        <f t="shared" si="1592"/>
        <v>0.855325300322255i</v>
      </c>
      <c r="T3035" t="str">
        <f t="shared" si="1593"/>
        <v>0.165484882861953+0.0866704069313336i</v>
      </c>
      <c r="U3035" t="e">
        <f t="shared" si="1594"/>
        <v>#DIV/0!</v>
      </c>
      <c r="V3035" t="str">
        <f t="shared" si="1595"/>
        <v>1.33333333333333E-06-0.0000963699322385075i</v>
      </c>
      <c r="W3035" t="e">
        <f t="shared" si="1596"/>
        <v>#DIV/0!</v>
      </c>
      <c r="X3035" t="e">
        <f t="shared" si="1597"/>
        <v>#DIV/0!</v>
      </c>
      <c r="Y3035" t="str">
        <f t="shared" si="1598"/>
        <v>0.00083+1.10684592371276i</v>
      </c>
      <c r="Z3035" t="e">
        <f t="shared" si="1599"/>
        <v>#DIV/0!</v>
      </c>
      <c r="AA3035" t="e">
        <f t="shared" si="1600"/>
        <v>#DIV/0!</v>
      </c>
      <c r="AB3035" t="str">
        <f t="shared" si="1601"/>
        <v>1.02041901107901+0.534430271824063i</v>
      </c>
      <c r="AC3035" t="str">
        <f t="shared" si="1602"/>
        <v>1.10854019674222-0.189357419301163i</v>
      </c>
      <c r="AD3035" t="str">
        <f t="shared" si="1603"/>
        <v>0.81439299508548+0.621214846059868i</v>
      </c>
      <c r="AE3035" t="e">
        <f t="shared" si="1604"/>
        <v>#DIV/0!</v>
      </c>
      <c r="AF3035" t="str">
        <f t="shared" si="1605"/>
        <v>-19.4046493238626-0.415727513783242i</v>
      </c>
      <c r="AG3035" t="e">
        <f t="shared" si="1606"/>
        <v>#DIV/0!</v>
      </c>
      <c r="AH3035" t="e">
        <f t="shared" si="1607"/>
        <v>#DIV/0!</v>
      </c>
      <c r="AI3035" t="e">
        <f t="shared" si="1608"/>
        <v>#DIV/0!</v>
      </c>
      <c r="AJ3035" t="e">
        <f t="shared" si="1609"/>
        <v>#DIV/0!</v>
      </c>
      <c r="AK3035"/>
      <c r="AL3035"/>
      <c r="AM3035"/>
      <c r="AN3035"/>
    </row>
    <row r="3036" spans="1:40" x14ac:dyDescent="0.25">
      <c r="A3036"/>
      <c r="B3036">
        <f t="shared" si="1610"/>
        <v>1102000</v>
      </c>
      <c r="C3036" s="186" t="str">
        <f t="shared" si="1578"/>
        <v>-8.09949786909204E-08+0.00286015608686358i</v>
      </c>
      <c r="D3036" s="158" t="str">
        <f t="shared" si="1579"/>
        <v>-7.66666728762818+0.0219278633326208i</v>
      </c>
      <c r="E3036" t="str">
        <f t="shared" si="1580"/>
        <v>7.99626819050398-0.172744173754276i</v>
      </c>
      <c r="F3036" t="str">
        <f t="shared" si="1581"/>
        <v>0.999201011775434+0.0000172468242961078i</v>
      </c>
      <c r="G3036">
        <f t="shared" si="1576"/>
        <v>1</v>
      </c>
      <c r="H3036" t="str">
        <f t="shared" si="1582"/>
        <v>11.7380138632763+0.437279405791174i</v>
      </c>
      <c r="I3036" t="str">
        <f t="shared" si="1583"/>
        <v>4327.54388031994i</v>
      </c>
      <c r="J3036" t="str">
        <f t="shared" si="1577"/>
        <v>-25348.7281384576+946.728119609833i</v>
      </c>
      <c r="K3036" t="str">
        <f t="shared" si="1584"/>
        <v>0.00636720805437567-0.170482552095192i</v>
      </c>
      <c r="L3036" t="str">
        <f t="shared" si="1585"/>
        <v>0.00082326524033746-0.0186871603377151i</v>
      </c>
      <c r="M3036" t="str">
        <f t="shared" si="1586"/>
        <v>0.00719047329471313-0.189169712432907i</v>
      </c>
      <c r="N3036" t="str">
        <f t="shared" si="1587"/>
        <v>-8.11943388599217i</v>
      </c>
      <c r="O3036" t="str">
        <f t="shared" si="1588"/>
        <v>-0.262345706381025-0.964973953194303i</v>
      </c>
      <c r="P3036" t="str">
        <f t="shared" si="1589"/>
        <v>1.26234570638103+0.964973953194303i</v>
      </c>
      <c r="Q3036" t="str">
        <f t="shared" si="1590"/>
        <v>-1.26234570638103+7.15445993279787i</v>
      </c>
      <c r="R3036" t="str">
        <f t="shared" si="1591"/>
        <v>0.100613292060832-0.194194177711406i</v>
      </c>
      <c r="S3036" t="str">
        <f t="shared" si="1592"/>
        <v>0.856102162538714i</v>
      </c>
      <c r="T3036" t="str">
        <f t="shared" si="1593"/>
        <v>0.166250055491162+0.0861352569134175i</v>
      </c>
      <c r="U3036" t="e">
        <f t="shared" si="1594"/>
        <v>#DIV/0!</v>
      </c>
      <c r="V3036" t="str">
        <f t="shared" si="1595"/>
        <v>1.33333333333333E-06-0.0000962824822092527i</v>
      </c>
      <c r="W3036" t="e">
        <f t="shared" si="1596"/>
        <v>#DIV/0!</v>
      </c>
      <c r="X3036" t="e">
        <f t="shared" si="1597"/>
        <v>#DIV/0!</v>
      </c>
      <c r="Y3036" t="str">
        <f t="shared" si="1598"/>
        <v>0.00083+1.1078512333619i</v>
      </c>
      <c r="Z3036" t="e">
        <f t="shared" si="1599"/>
        <v>#DIV/0!</v>
      </c>
      <c r="AA3036" t="e">
        <f t="shared" si="1600"/>
        <v>#DIV/0!</v>
      </c>
      <c r="AB3036" t="str">
        <f t="shared" si="1601"/>
        <v>1.02513724687251+0.53113040997193i</v>
      </c>
      <c r="AC3036" t="str">
        <f t="shared" si="1602"/>
        <v>1.10784500891581-0.190105839166222i</v>
      </c>
      <c r="AD3036" t="str">
        <f t="shared" si="1603"/>
        <v>0.81895868485314+0.619959680705296i</v>
      </c>
      <c r="AE3036" t="e">
        <f t="shared" si="1604"/>
        <v>#DIV/0!</v>
      </c>
      <c r="AF3036" t="str">
        <f t="shared" si="1605"/>
        <v>-19.4046811509045-0.415351542458553i</v>
      </c>
      <c r="AG3036" t="e">
        <f t="shared" si="1606"/>
        <v>#DIV/0!</v>
      </c>
      <c r="AH3036" t="e">
        <f t="shared" si="1607"/>
        <v>#DIV/0!</v>
      </c>
      <c r="AI3036" t="e">
        <f t="shared" si="1608"/>
        <v>#DIV/0!</v>
      </c>
      <c r="AJ3036" t="e">
        <f t="shared" si="1609"/>
        <v>#DIV/0!</v>
      </c>
      <c r="AK3036"/>
      <c r="AL3036"/>
      <c r="AM3036"/>
      <c r="AN3036"/>
    </row>
    <row r="3037" spans="1:40" x14ac:dyDescent="0.25">
      <c r="A3037"/>
      <c r="B3037">
        <f t="shared" si="1610"/>
        <v>1103000</v>
      </c>
      <c r="C3037" s="186" t="str">
        <f t="shared" si="1578"/>
        <v>-8.08481822034124E-08+0.00285756301697937i</v>
      </c>
      <c r="D3037" s="158" t="str">
        <f t="shared" si="1579"/>
        <v>-7.66666728650272+0.0219079831301752i</v>
      </c>
      <c r="E3037" t="str">
        <f t="shared" si="1580"/>
        <v>7.99626141780354-0.172900782458786i</v>
      </c>
      <c r="F3037" t="str">
        <f t="shared" si="1581"/>
        <v>0.999201012451082+0.0000172624601742136i</v>
      </c>
      <c r="G3037">
        <f t="shared" si="1576"/>
        <v>1</v>
      </c>
      <c r="H3037" t="str">
        <f t="shared" si="1582"/>
        <v>11.738045605103+0.436884232528252i</v>
      </c>
      <c r="I3037" t="str">
        <f t="shared" si="1583"/>
        <v>4331.47087113693i</v>
      </c>
      <c r="J3037" t="str">
        <f t="shared" si="1577"/>
        <v>-25394.7557788024+947.587219536883i</v>
      </c>
      <c r="K3037" t="str">
        <f t="shared" si="1584"/>
        <v>0.00635568317097757-0.170328407355791i</v>
      </c>
      <c r="L3037" t="str">
        <f t="shared" si="1585"/>
        <v>0.000821776027444808-0.0186702837639057i</v>
      </c>
      <c r="M3037" t="str">
        <f t="shared" si="1586"/>
        <v>0.00717745919842238-0.188998691119697i</v>
      </c>
      <c r="N3037" t="str">
        <f t="shared" si="1587"/>
        <v>-8.12680179332973i</v>
      </c>
      <c r="O3037" t="str">
        <f t="shared" si="1588"/>
        <v>-0.269448359899002-0.963014839630074i</v>
      </c>
      <c r="P3037" t="str">
        <f t="shared" si="1589"/>
        <v>1.269448359899+0.963014839630074i</v>
      </c>
      <c r="Q3037" t="str">
        <f t="shared" si="1590"/>
        <v>-1.269448359899+7.16378695369966i</v>
      </c>
      <c r="R3037" t="str">
        <f t="shared" si="1591"/>
        <v>0.0998904191837418-0.194904468506052i</v>
      </c>
      <c r="S3037" t="str">
        <f t="shared" si="1592"/>
        <v>0.856879024755173i</v>
      </c>
      <c r="T3037" t="str">
        <f t="shared" si="1593"/>
        <v>0.167009550893891+0.0855940049725501i</v>
      </c>
      <c r="U3037" t="e">
        <f t="shared" si="1594"/>
        <v>#DIV/0!</v>
      </c>
      <c r="V3037" t="str">
        <f t="shared" si="1595"/>
        <v>1.33333333333333E-06-0.0000961951907475949i</v>
      </c>
      <c r="W3037" t="e">
        <f t="shared" si="1596"/>
        <v>#DIV/0!</v>
      </c>
      <c r="X3037" t="e">
        <f t="shared" si="1597"/>
        <v>#DIV/0!</v>
      </c>
      <c r="Y3037" t="str">
        <f t="shared" si="1598"/>
        <v>0.00083+1.10885654301105i</v>
      </c>
      <c r="Z3037" t="e">
        <f t="shared" si="1599"/>
        <v>#DIV/0!</v>
      </c>
      <c r="AA3037" t="e">
        <f t="shared" si="1600"/>
        <v>#DIV/0!</v>
      </c>
      <c r="AB3037" t="str">
        <f t="shared" si="1601"/>
        <v>1.02982047554191+0.527792922216597i</v>
      </c>
      <c r="AC3037" t="str">
        <f t="shared" si="1602"/>
        <v>1.10714366592608-0.190846509801259i</v>
      </c>
      <c r="AD3037" t="str">
        <f t="shared" si="1603"/>
        <v>0.823514844553904+0.618671159985635i</v>
      </c>
      <c r="AE3037" t="e">
        <f t="shared" si="1604"/>
        <v>#DIV/0!</v>
      </c>
      <c r="AF3037" t="str">
        <f t="shared" si="1605"/>
        <v>-19.4047128916057-0.414976249398077i</v>
      </c>
      <c r="AG3037" t="e">
        <f t="shared" si="1606"/>
        <v>#DIV/0!</v>
      </c>
      <c r="AH3037" t="e">
        <f t="shared" si="1607"/>
        <v>#DIV/0!</v>
      </c>
      <c r="AI3037" t="e">
        <f t="shared" si="1608"/>
        <v>#DIV/0!</v>
      </c>
      <c r="AJ3037" t="e">
        <f t="shared" si="1609"/>
        <v>#DIV/0!</v>
      </c>
      <c r="AK3037"/>
      <c r="AL3037"/>
      <c r="AM3037"/>
      <c r="AN3037"/>
    </row>
    <row r="3038" spans="1:40" x14ac:dyDescent="0.25">
      <c r="A3038"/>
      <c r="B3038">
        <f t="shared" si="1610"/>
        <v>1104000</v>
      </c>
      <c r="C3038" s="186" t="str">
        <f t="shared" si="1578"/>
        <v>-8.07017844387126E-08+0.00285497464468552i</v>
      </c>
      <c r="D3038" s="158" t="str">
        <f t="shared" si="1579"/>
        <v>-7.66666728538032+0.021888138942589i</v>
      </c>
      <c r="E3038" t="str">
        <f t="shared" si="1580"/>
        <v>7.99625463897155-0.173057390765058i</v>
      </c>
      <c r="F3038" t="str">
        <f t="shared" si="1581"/>
        <v>0.999201013127338+0.0000172780960126226i</v>
      </c>
      <c r="G3038">
        <f t="shared" si="1576"/>
        <v>1</v>
      </c>
      <c r="H3038" t="str">
        <f t="shared" si="1582"/>
        <v>11.738077260898+0.43648977171378i</v>
      </c>
      <c r="I3038" t="str">
        <f t="shared" si="1583"/>
        <v>4335.39786195391i</v>
      </c>
      <c r="J3038" t="str">
        <f t="shared" si="1577"/>
        <v>-25440.8251675738+948.446319463934i</v>
      </c>
      <c r="K3038" t="str">
        <f t="shared" si="1584"/>
        <v>0.00634418953633503-0.170174540732126i</v>
      </c>
      <c r="L3038" t="str">
        <f t="shared" si="1585"/>
        <v>0.000820290849079044-0.01865343758618i</v>
      </c>
      <c r="M3038" t="str">
        <f t="shared" si="1586"/>
        <v>0.00716448038541407-0.188827978318306i</v>
      </c>
      <c r="N3038" t="str">
        <f t="shared" si="1587"/>
        <v>-8.13416970066729i</v>
      </c>
      <c r="O3038" t="str">
        <f t="shared" si="1588"/>
        <v>-0.276536386193712-0.96100344802239i</v>
      </c>
      <c r="P3038" t="str">
        <f t="shared" si="1589"/>
        <v>1.27653638619371+0.96100344802239i</v>
      </c>
      <c r="Q3038" t="str">
        <f t="shared" si="1590"/>
        <v>-1.27653638619371+7.1731662526449i</v>
      </c>
      <c r="R3038" t="str">
        <f t="shared" si="1591"/>
        <v>0.0991618249459347-0.195606795442836i</v>
      </c>
      <c r="S3038" t="str">
        <f t="shared" si="1592"/>
        <v>0.857655886971634i</v>
      </c>
      <c r="T3038" t="str">
        <f t="shared" si="1593"/>
        <v>0.167763319643204+0.0850467229277315i</v>
      </c>
      <c r="U3038" t="e">
        <f t="shared" si="1594"/>
        <v>#DIV/0!</v>
      </c>
      <c r="V3038" t="str">
        <f t="shared" si="1595"/>
        <v>1.33333333333333E-06-0.0000961080574226421i</v>
      </c>
      <c r="W3038" t="e">
        <f t="shared" si="1596"/>
        <v>#DIV/0!</v>
      </c>
      <c r="X3038" t="e">
        <f t="shared" si="1597"/>
        <v>#DIV/0!</v>
      </c>
      <c r="Y3038" t="str">
        <f t="shared" si="1598"/>
        <v>0.00083+1.1098618526602i</v>
      </c>
      <c r="Z3038" t="e">
        <f t="shared" si="1599"/>
        <v>#DIV/0!</v>
      </c>
      <c r="AA3038" t="e">
        <f t="shared" si="1600"/>
        <v>#DIV/0!</v>
      </c>
      <c r="AB3038" t="str">
        <f t="shared" si="1601"/>
        <v>1.03446839230901+0.524418251411041i</v>
      </c>
      <c r="AC3038" t="str">
        <f t="shared" si="1602"/>
        <v>1.1064362667132-0.191579390877911i</v>
      </c>
      <c r="AD3038" t="str">
        <f t="shared" si="1603"/>
        <v>0.828061232339427+0.617349357086192i</v>
      </c>
      <c r="AE3038" t="e">
        <f t="shared" si="1604"/>
        <v>#DIV/0!</v>
      </c>
      <c r="AF3038" t="str">
        <f t="shared" si="1605"/>
        <v>-19.4047445462783-0.414601632771191i</v>
      </c>
      <c r="AG3038" t="e">
        <f t="shared" si="1606"/>
        <v>#DIV/0!</v>
      </c>
      <c r="AH3038" t="e">
        <f t="shared" si="1607"/>
        <v>#DIV/0!</v>
      </c>
      <c r="AI3038" t="e">
        <f t="shared" si="1608"/>
        <v>#DIV/0!</v>
      </c>
      <c r="AJ3038" t="e">
        <f t="shared" si="1609"/>
        <v>#DIV/0!</v>
      </c>
      <c r="AK3038"/>
      <c r="AL3038"/>
      <c r="AM3038"/>
      <c r="AN3038"/>
    </row>
    <row r="3039" spans="1:40" x14ac:dyDescent="0.25">
      <c r="A3039"/>
      <c r="B3039">
        <f t="shared" si="1610"/>
        <v>1105000</v>
      </c>
      <c r="C3039" s="186" t="str">
        <f t="shared" si="1578"/>
        <v>-8.05557839541338E-08+0.00285239095722839i</v>
      </c>
      <c r="D3039" s="158" t="str">
        <f t="shared" si="1579"/>
        <v>-7.66666728426098+0.0218683306720843i</v>
      </c>
      <c r="E3039" t="str">
        <f t="shared" si="1580"/>
        <v>7.99624785400803-0.17321399867273i</v>
      </c>
      <c r="F3039" t="str">
        <f t="shared" si="1581"/>
        <v>0.999201013804214+0.000017293731811299i</v>
      </c>
      <c r="G3039">
        <f t="shared" si="1576"/>
        <v>1</v>
      </c>
      <c r="H3039" t="str">
        <f t="shared" si="1582"/>
        <v>11.7381088309717+0.436096021425926i</v>
      </c>
      <c r="I3039" t="str">
        <f t="shared" si="1583"/>
        <v>4339.3248527709i</v>
      </c>
      <c r="J3039" t="str">
        <f t="shared" si="1577"/>
        <v>-25486.9363047719+949.305419390984i</v>
      </c>
      <c r="K3039" t="str">
        <f t="shared" si="1584"/>
        <v>0.00633272703762813-0.170020951473215i</v>
      </c>
      <c r="L3039" t="str">
        <f t="shared" si="1585"/>
        <v>0.000818809690689093-0.018636621722654i</v>
      </c>
      <c r="M3039" t="str">
        <f t="shared" si="1586"/>
        <v>0.00715153672831722-0.188657573195869i</v>
      </c>
      <c r="N3039" t="str">
        <f t="shared" si="1587"/>
        <v>-8.14153760800485i</v>
      </c>
      <c r="O3039" t="str">
        <f t="shared" si="1588"/>
        <v>-0.283609400485887-0.958939887561278i</v>
      </c>
      <c r="P3039" t="str">
        <f t="shared" si="1589"/>
        <v>1.28360940048589+0.958939887561278i</v>
      </c>
      <c r="Q3039" t="str">
        <f t="shared" si="1590"/>
        <v>-1.28360940048589+7.18259772044357i</v>
      </c>
      <c r="R3039" t="str">
        <f t="shared" si="1591"/>
        <v>0.0984276089504742-0.196301123838381i</v>
      </c>
      <c r="S3039" t="str">
        <f t="shared" si="1592"/>
        <v>0.858432749188094i</v>
      </c>
      <c r="T3039" t="str">
        <f t="shared" si="1593"/>
        <v>0.168511313405294+0.0844934829473662i</v>
      </c>
      <c r="U3039" t="e">
        <f t="shared" si="1594"/>
        <v>#DIV/0!</v>
      </c>
      <c r="V3039" t="str">
        <f t="shared" si="1595"/>
        <v>1.33333333333333E-06-0.0000960210818050647i</v>
      </c>
      <c r="W3039" t="e">
        <f t="shared" si="1596"/>
        <v>#DIV/0!</v>
      </c>
      <c r="X3039" t="e">
        <f t="shared" si="1597"/>
        <v>#DIV/0!</v>
      </c>
      <c r="Y3039" t="str">
        <f t="shared" si="1598"/>
        <v>0.00083+1.11086716230935i</v>
      </c>
      <c r="Z3039" t="e">
        <f t="shared" si="1599"/>
        <v>#DIV/0!</v>
      </c>
      <c r="AA3039" t="e">
        <f t="shared" si="1600"/>
        <v>#DIV/0!</v>
      </c>
      <c r="AB3039" t="str">
        <f t="shared" si="1601"/>
        <v>1.03908069913611+0.52100684256275i</v>
      </c>
      <c r="AC3039" t="str">
        <f t="shared" si="1602"/>
        <v>1.10572291031989-0.192304443483393i</v>
      </c>
      <c r="AD3039" t="str">
        <f t="shared" si="1603"/>
        <v>0.832597606933609+0.615994346913434i</v>
      </c>
      <c r="AE3039" t="e">
        <f t="shared" si="1604"/>
        <v>#DIV/0!</v>
      </c>
      <c r="AF3039" t="str">
        <f t="shared" si="1605"/>
        <v>-19.4047761152327-0.414227690753842i</v>
      </c>
      <c r="AG3039" t="e">
        <f t="shared" si="1606"/>
        <v>#DIV/0!</v>
      </c>
      <c r="AH3039" t="e">
        <f t="shared" si="1607"/>
        <v>#DIV/0!</v>
      </c>
      <c r="AI3039" t="e">
        <f t="shared" si="1608"/>
        <v>#DIV/0!</v>
      </c>
      <c r="AJ3039" t="e">
        <f t="shared" si="1609"/>
        <v>#DIV/0!</v>
      </c>
      <c r="AK3039"/>
      <c r="AL3039"/>
      <c r="AM3039"/>
      <c r="AN3039"/>
    </row>
    <row r="3040" spans="1:40" x14ac:dyDescent="0.25">
      <c r="A3040"/>
      <c r="B3040">
        <f t="shared" si="1610"/>
        <v>1106000</v>
      </c>
      <c r="C3040" s="186" t="str">
        <f t="shared" si="1578"/>
        <v>-8.04101793135077E-08+0.00284981194190046i</v>
      </c>
      <c r="D3040" s="158" t="str">
        <f t="shared" si="1579"/>
        <v>-7.66666728314472+0.0218485582212369i</v>
      </c>
      <c r="E3040" t="str">
        <f t="shared" si="1580"/>
        <v>7.99624106291303-0.173370606181445i</v>
      </c>
      <c r="F3040" t="str">
        <f t="shared" si="1581"/>
        <v>0.999201014481698+0.0000173093675702069i</v>
      </c>
      <c r="G3040">
        <f t="shared" si="1576"/>
        <v>1</v>
      </c>
      <c r="H3040" t="str">
        <f t="shared" si="1582"/>
        <v>11.7381403156333+0.435702979749764i</v>
      </c>
      <c r="I3040" t="str">
        <f t="shared" si="1583"/>
        <v>4343.25184358789i</v>
      </c>
      <c r="J3040" t="str">
        <f t="shared" si="1577"/>
        <v>-25533.0891903965+950.164519318035i</v>
      </c>
      <c r="K3040" t="str">
        <f t="shared" si="1584"/>
        <v>0.00632129556254554-0.169867638830775i</v>
      </c>
      <c r="L3040" t="str">
        <f t="shared" si="1585"/>
        <v>0.000817332537789356-0.0186198360917369i</v>
      </c>
      <c r="M3040" t="str">
        <f t="shared" si="1586"/>
        <v>0.0071386281003349-0.188487474922512i</v>
      </c>
      <c r="N3040" t="str">
        <f t="shared" si="1587"/>
        <v>-8.14890551534241i</v>
      </c>
      <c r="O3040" t="str">
        <f t="shared" si="1588"/>
        <v>-0.290667018811195-0.956824270268795i</v>
      </c>
      <c r="P3040" t="str">
        <f t="shared" si="1589"/>
        <v>1.2906670188112+0.956824270268795i</v>
      </c>
      <c r="Q3040" t="str">
        <f t="shared" si="1590"/>
        <v>-1.2906670188112+7.19208124507361i</v>
      </c>
      <c r="R3040" t="str">
        <f t="shared" si="1591"/>
        <v>0.0976878708246542-0.196987420406702i</v>
      </c>
      <c r="S3040" t="str">
        <f t="shared" si="1592"/>
        <v>0.859209611404553i</v>
      </c>
      <c r="T3040" t="str">
        <f t="shared" si="1593"/>
        <v>0.169253484939228+0.0839343575301893i</v>
      </c>
      <c r="U3040" t="e">
        <f t="shared" si="1594"/>
        <v>#DIV/0!</v>
      </c>
      <c r="V3040" t="str">
        <f t="shared" si="1595"/>
        <v>1.33333333333333E-06-0.0000959342634670861i</v>
      </c>
      <c r="W3040" t="e">
        <f t="shared" si="1596"/>
        <v>#DIV/0!</v>
      </c>
      <c r="X3040" t="e">
        <f t="shared" si="1597"/>
        <v>#DIV/0!</v>
      </c>
      <c r="Y3040" t="str">
        <f t="shared" si="1598"/>
        <v>0.00083+1.1118724719585i</v>
      </c>
      <c r="Z3040" t="e">
        <f t="shared" si="1599"/>
        <v>#DIV/0!</v>
      </c>
      <c r="AA3040" t="e">
        <f t="shared" si="1600"/>
        <v>#DIV/0!</v>
      </c>
      <c r="AB3040" t="str">
        <f t="shared" si="1601"/>
        <v>1.04365710472441+0.517559142716107i</v>
      </c>
      <c r="AC3040" t="str">
        <f t="shared" si="1602"/>
        <v>1.10500369586852-0.193021630114665i</v>
      </c>
      <c r="AD3040" t="str">
        <f t="shared" si="1603"/>
        <v>0.837123727644351+0.614606206090457i</v>
      </c>
      <c r="AE3040" t="e">
        <f t="shared" si="1604"/>
        <v>#DIV/0!</v>
      </c>
      <c r="AF3040" t="str">
        <f t="shared" si="1605"/>
        <v>-19.404807598778-0.413854421528527i</v>
      </c>
      <c r="AG3040" t="e">
        <f t="shared" si="1606"/>
        <v>#DIV/0!</v>
      </c>
      <c r="AH3040" t="e">
        <f t="shared" si="1607"/>
        <v>#DIV/0!</v>
      </c>
      <c r="AI3040" t="e">
        <f t="shared" si="1608"/>
        <v>#DIV/0!</v>
      </c>
      <c r="AJ3040" t="e">
        <f t="shared" si="1609"/>
        <v>#DIV/0!</v>
      </c>
      <c r="AK3040"/>
      <c r="AL3040"/>
      <c r="AM3040"/>
      <c r="AN3040"/>
    </row>
    <row r="3041" spans="1:40" x14ac:dyDescent="0.25">
      <c r="A3041"/>
      <c r="B3041">
        <f t="shared" si="1610"/>
        <v>1107000</v>
      </c>
      <c r="C3041" s="186" t="str">
        <f t="shared" si="1578"/>
        <v>-8.02649690871504E-08+0.00284723758604015i</v>
      </c>
      <c r="D3041" s="158" t="str">
        <f t="shared" si="1579"/>
        <v>-7.66666728203144+0.0218288214929745i</v>
      </c>
      <c r="E3041" t="str">
        <f t="shared" si="1580"/>
        <v>7.99623426568657-0.17352721329084i</v>
      </c>
      <c r="F3041" t="str">
        <f t="shared" si="1581"/>
        <v>0.99920101515979+0.0000173250032893101i</v>
      </c>
      <c r="G3041">
        <f t="shared" si="1576"/>
        <v>1</v>
      </c>
      <c r="H3041" t="str">
        <f t="shared" si="1582"/>
        <v>11.7381717151901+0.435310644777213i</v>
      </c>
      <c r="I3041" t="str">
        <f t="shared" si="1583"/>
        <v>4347.17883440488i</v>
      </c>
      <c r="J3041" t="str">
        <f t="shared" si="1577"/>
        <v>-25579.2838244478+951.023619245086i</v>
      </c>
      <c r="K3041" t="str">
        <f t="shared" si="1584"/>
        <v>0.00630989499928146-0.169714602059205i</v>
      </c>
      <c r="L3041" t="str">
        <f t="shared" si="1585"/>
        <v>0.000815859375959404-0.01860308061213i</v>
      </c>
      <c r="M3041" t="str">
        <f t="shared" si="1586"/>
        <v>0.00712575437524086-0.188317682671335i</v>
      </c>
      <c r="N3041" t="str">
        <f t="shared" si="1587"/>
        <v>-8.15627342267998i</v>
      </c>
      <c r="O3041" t="str">
        <f t="shared" si="1588"/>
        <v>-0.297708858041098-0.954656710992944i</v>
      </c>
      <c r="P3041" t="str">
        <f t="shared" si="1589"/>
        <v>1.2977088580411+0.954656710992944i</v>
      </c>
      <c r="Q3041" t="str">
        <f t="shared" si="1590"/>
        <v>-1.2977088580411+7.20161671168704i</v>
      </c>
      <c r="R3041" t="str">
        <f t="shared" si="1591"/>
        <v>0.0969427101978571-0.197665653252171i</v>
      </c>
      <c r="S3041" t="str">
        <f t="shared" si="1592"/>
        <v>0.859986473621012i</v>
      </c>
      <c r="T3041" t="str">
        <f t="shared" si="1593"/>
        <v>0.169989788096328+0.0833694194863188i</v>
      </c>
      <c r="U3041" t="e">
        <f t="shared" si="1594"/>
        <v>#DIV/0!</v>
      </c>
      <c r="V3041" t="str">
        <f t="shared" si="1595"/>
        <v>1.33333333333333E-06-0.0000958476019824724i</v>
      </c>
      <c r="W3041" t="e">
        <f t="shared" si="1596"/>
        <v>#DIV/0!</v>
      </c>
      <c r="X3041" t="e">
        <f t="shared" si="1597"/>
        <v>#DIV/0!</v>
      </c>
      <c r="Y3041" t="str">
        <f t="shared" si="1598"/>
        <v>0.00083+1.11287778160765i</v>
      </c>
      <c r="Z3041" t="e">
        <f t="shared" si="1599"/>
        <v>#DIV/0!</v>
      </c>
      <c r="AA3041" t="e">
        <f t="shared" si="1600"/>
        <v>#DIV/0!</v>
      </c>
      <c r="AB3041" t="str">
        <f t="shared" si="1601"/>
        <v>1.04819732451022+0.514075600835559i</v>
      </c>
      <c r="AC3041" t="str">
        <f t="shared" si="1602"/>
        <v>1.10427872253847-0.193730914672199i</v>
      </c>
      <c r="AD3041" t="str">
        <f t="shared" si="1603"/>
        <v>0.841639354375309+0.613185012952396i</v>
      </c>
      <c r="AE3041" t="e">
        <f t="shared" si="1604"/>
        <v>#DIV/0!</v>
      </c>
      <c r="AF3041" t="str">
        <f t="shared" si="1605"/>
        <v>-19.4048389972215-0.413481823284238i</v>
      </c>
      <c r="AG3041" t="e">
        <f t="shared" si="1606"/>
        <v>#DIV/0!</v>
      </c>
      <c r="AH3041" t="e">
        <f t="shared" si="1607"/>
        <v>#DIV/0!</v>
      </c>
      <c r="AI3041" t="e">
        <f t="shared" si="1608"/>
        <v>#DIV/0!</v>
      </c>
      <c r="AJ3041" t="e">
        <f t="shared" si="1609"/>
        <v>#DIV/0!</v>
      </c>
      <c r="AK3041"/>
      <c r="AL3041"/>
      <c r="AM3041"/>
      <c r="AN3041"/>
    </row>
    <row r="3042" spans="1:40" x14ac:dyDescent="0.25">
      <c r="A3042"/>
      <c r="B3042">
        <f t="shared" si="1610"/>
        <v>1108000</v>
      </c>
      <c r="C3042" s="186" t="str">
        <f t="shared" si="1578"/>
        <v>-8.01201518518263E-08+0.00284466787703156i</v>
      </c>
      <c r="D3042" s="158" t="str">
        <f t="shared" si="1579"/>
        <v>-7.66666728092115+0.0218091203905753i</v>
      </c>
      <c r="E3042" t="str">
        <f t="shared" si="1580"/>
        <v>7.99622746232869-0.173683820000558i</v>
      </c>
      <c r="F3042" t="str">
        <f t="shared" si="1581"/>
        <v>0.999201015838501+0.0000173406389685734i</v>
      </c>
      <c r="G3042">
        <f t="shared" si="1576"/>
        <v>1</v>
      </c>
      <c r="H3042" t="str">
        <f t="shared" si="1582"/>
        <v>11.7382030299487+0.434919014607043i</v>
      </c>
      <c r="I3042" t="str">
        <f t="shared" si="1583"/>
        <v>4351.10582522186i</v>
      </c>
      <c r="J3042" t="str">
        <f t="shared" si="1577"/>
        <v>-25625.5202069257+951.882719172137i</v>
      </c>
      <c r="K3042" t="str">
        <f t="shared" si="1584"/>
        <v>0.00629852523653322-0.169561840415579i</v>
      </c>
      <c r="L3042" t="str">
        <f t="shared" si="1585"/>
        <v>0.000814390190843601-0.0185863552028252i</v>
      </c>
      <c r="M3042" t="str">
        <f t="shared" si="1586"/>
        <v>0.00711291542737682-0.188148195618404i</v>
      </c>
      <c r="N3042" t="str">
        <f t="shared" si="1587"/>
        <v>-8.16364133001754i</v>
      </c>
      <c r="O3042" t="str">
        <f t="shared" si="1588"/>
        <v>-0.304734535903608-0.952437327401448i</v>
      </c>
      <c r="P3042" t="str">
        <f t="shared" si="1589"/>
        <v>1.30473453590361+0.952437327401448i</v>
      </c>
      <c r="Q3042" t="str">
        <f t="shared" si="1590"/>
        <v>-1.30473453590361+7.21120400261609i</v>
      </c>
      <c r="R3042" t="str">
        <f t="shared" si="1591"/>
        <v>0.096192226679694-0.198335791862109i</v>
      </c>
      <c r="S3042" t="str">
        <f t="shared" si="1592"/>
        <v>0.860763335837473i</v>
      </c>
      <c r="T3042" t="str">
        <f t="shared" si="1593"/>
        <v>0.170720177819196+0.0827987419184478i</v>
      </c>
      <c r="U3042" t="e">
        <f t="shared" si="1594"/>
        <v>#DIV/0!</v>
      </c>
      <c r="V3042" t="str">
        <f t="shared" si="1595"/>
        <v>1.33333333333333E-06-0.0000957610969265312i</v>
      </c>
      <c r="W3042" t="e">
        <f t="shared" si="1596"/>
        <v>#DIV/0!</v>
      </c>
      <c r="X3042" t="e">
        <f t="shared" si="1597"/>
        <v>#DIV/0!</v>
      </c>
      <c r="Y3042" t="str">
        <f t="shared" si="1598"/>
        <v>0.00083+1.1138830912568i</v>
      </c>
      <c r="Z3042" t="e">
        <f t="shared" si="1599"/>
        <v>#DIV/0!</v>
      </c>
      <c r="AA3042" t="e">
        <f t="shared" si="1600"/>
        <v>#DIV/0!</v>
      </c>
      <c r="AB3042" t="str">
        <f t="shared" si="1601"/>
        <v>1.05270108065894+0.510556667689637i</v>
      </c>
      <c r="AC3042" t="str">
        <f t="shared" si="1602"/>
        <v>1.10354808954379-0.194432262453364i</v>
      </c>
      <c r="AD3042" t="str">
        <f t="shared" si="1603"/>
        <v>0.846144247637548+0.611730847541753i</v>
      </c>
      <c r="AE3042" t="e">
        <f t="shared" si="1604"/>
        <v>#DIV/0!</v>
      </c>
      <c r="AF3042" t="str">
        <f t="shared" si="1605"/>
        <v>-19.4048703108698-0.413109894216468i</v>
      </c>
      <c r="AG3042" t="e">
        <f t="shared" si="1606"/>
        <v>#DIV/0!</v>
      </c>
      <c r="AH3042" t="e">
        <f t="shared" si="1607"/>
        <v>#DIV/0!</v>
      </c>
      <c r="AI3042" t="e">
        <f t="shared" si="1608"/>
        <v>#DIV/0!</v>
      </c>
      <c r="AJ3042" t="e">
        <f t="shared" si="1609"/>
        <v>#DIV/0!</v>
      </c>
      <c r="AK3042"/>
      <c r="AL3042"/>
      <c r="AM3042"/>
      <c r="AN3042"/>
    </row>
    <row r="3043" spans="1:40" x14ac:dyDescent="0.25">
      <c r="A3043"/>
      <c r="B3043">
        <f t="shared" si="1610"/>
        <v>1109000</v>
      </c>
      <c r="C3043" s="186" t="str">
        <f t="shared" si="1578"/>
        <v>-7.99757261907137E-08+0.0028421028023043i</v>
      </c>
      <c r="D3043" s="158" t="str">
        <f t="shared" si="1579"/>
        <v>-7.66666727981393+0.0217894548176663i</v>
      </c>
      <c r="E3043" t="str">
        <f t="shared" si="1580"/>
        <v>7.99622065283941-0.173840426310237i</v>
      </c>
      <c r="F3043" t="str">
        <f t="shared" si="1581"/>
        <v>0.99920101651782+0.0000173562746079604i</v>
      </c>
      <c r="G3043">
        <f t="shared" si="1576"/>
        <v>1</v>
      </c>
      <c r="H3043" t="str">
        <f t="shared" si="1582"/>
        <v>11.7382342602139+0.434528087344823i</v>
      </c>
      <c r="I3043" t="str">
        <f t="shared" si="1583"/>
        <v>4355.03281603885i</v>
      </c>
      <c r="J3043" t="str">
        <f t="shared" si="1577"/>
        <v>-25671.7983378302+952.741819099187i</v>
      </c>
      <c r="K3043" t="str">
        <f t="shared" si="1584"/>
        <v>0.00628718616349842-0.169409353159636i</v>
      </c>
      <c r="L3043" t="str">
        <f t="shared" si="1585"/>
        <v>0.000812924968150737-0.0185696597831037i</v>
      </c>
      <c r="M3043" t="str">
        <f t="shared" si="1586"/>
        <v>0.00710011113164916-0.18797901294274i</v>
      </c>
      <c r="N3043" t="str">
        <f t="shared" si="1587"/>
        <v>-8.1710092373551i</v>
      </c>
      <c r="O3043" t="str">
        <f t="shared" si="1588"/>
        <v>-0.311743671004101-0.950166239975346i</v>
      </c>
      <c r="P3043" t="str">
        <f t="shared" si="1589"/>
        <v>1.3117436710041+0.950166239975346i</v>
      </c>
      <c r="Q3043" t="str">
        <f t="shared" si="1590"/>
        <v>-1.3117436710041+7.22084299737975i</v>
      </c>
      <c r="R3043" t="str">
        <f t="shared" si="1591"/>
        <v>0.095436519838417-0.198997807099008i</v>
      </c>
      <c r="S3043" t="str">
        <f t="shared" si="1592"/>
        <v>0.861540198053932i</v>
      </c>
      <c r="T3043" t="str">
        <f t="shared" si="1593"/>
        <v>0.171444610140378+0.0822223982031678i</v>
      </c>
      <c r="U3043" t="e">
        <f t="shared" si="1594"/>
        <v>#DIV/0!</v>
      </c>
      <c r="V3043" t="str">
        <f t="shared" si="1595"/>
        <v>1.33333333333333E-06-0.0000956747478761022i</v>
      </c>
      <c r="W3043" t="e">
        <f t="shared" si="1596"/>
        <v>#DIV/0!</v>
      </c>
      <c r="X3043" t="e">
        <f t="shared" si="1597"/>
        <v>#DIV/0!</v>
      </c>
      <c r="Y3043" t="str">
        <f t="shared" si="1598"/>
        <v>0.00083+1.11488840090595i</v>
      </c>
      <c r="Z3043" t="e">
        <f t="shared" si="1599"/>
        <v>#DIV/0!</v>
      </c>
      <c r="AA3043" t="e">
        <f t="shared" si="1600"/>
        <v>#DIV/0!</v>
      </c>
      <c r="AB3043" t="str">
        <f t="shared" si="1601"/>
        <v>1.05716810205685+0.507002795735797i</v>
      </c>
      <c r="AC3043" t="str">
        <f t="shared" si="1602"/>
        <v>1.10281189611106-0.195125640145416i</v>
      </c>
      <c r="AD3043" t="str">
        <f t="shared" si="1603"/>
        <v>0.850638168561205+0.610243791603652i</v>
      </c>
      <c r="AE3043" t="e">
        <f t="shared" si="1604"/>
        <v>#DIV/0!</v>
      </c>
      <c r="AF3043" t="str">
        <f t="shared" si="1605"/>
        <v>-19.4049015400278-0.412738632527157i</v>
      </c>
      <c r="AG3043" t="e">
        <f t="shared" si="1606"/>
        <v>#DIV/0!</v>
      </c>
      <c r="AH3043" t="e">
        <f t="shared" si="1607"/>
        <v>#DIV/0!</v>
      </c>
      <c r="AI3043" t="e">
        <f t="shared" si="1608"/>
        <v>#DIV/0!</v>
      </c>
      <c r="AJ3043" t="e">
        <f t="shared" si="1609"/>
        <v>#DIV/0!</v>
      </c>
      <c r="AK3043"/>
      <c r="AL3043"/>
      <c r="AM3043"/>
      <c r="AN3043"/>
    </row>
    <row r="3044" spans="1:40" x14ac:dyDescent="0.25">
      <c r="A3044"/>
      <c r="B3044">
        <f t="shared" si="1610"/>
        <v>1110000</v>
      </c>
      <c r="C3044" s="186" t="str">
        <f t="shared" si="1578"/>
        <v>-7.98316906933701E-08+0.0028395423493333i</v>
      </c>
      <c r="D3044" s="158" t="str">
        <f t="shared" si="1579"/>
        <v>-7.66666727870963+0.021769824678222i</v>
      </c>
      <c r="E3044" t="str">
        <f t="shared" si="1580"/>
        <v>7.99621383721877-0.173997032219518i</v>
      </c>
      <c r="F3044" t="str">
        <f t="shared" si="1581"/>
        <v>0.999201017197748+0.0000173719102074352i</v>
      </c>
      <c r="G3044">
        <f t="shared" si="1576"/>
        <v>1</v>
      </c>
      <c r="H3044" t="str">
        <f t="shared" si="1582"/>
        <v>11.7382654062892+0.434137861102884i</v>
      </c>
      <c r="I3044" t="str">
        <f t="shared" si="1583"/>
        <v>4358.95980685584i</v>
      </c>
      <c r="J3044" t="str">
        <f t="shared" si="1577"/>
        <v>-25718.1182171613+953.600919026238i</v>
      </c>
      <c r="K3044" t="str">
        <f t="shared" si="1584"/>
        <v>0.00627587766987225-0.169257139553759i</v>
      </c>
      <c r="L3044" t="str">
        <f t="shared" si="1585"/>
        <v>0.000811463693653729-0.018552994272535i</v>
      </c>
      <c r="M3044" t="str">
        <f t="shared" si="1586"/>
        <v>0.00708734136352598-0.187810133826294i</v>
      </c>
      <c r="N3044" t="str">
        <f t="shared" si="1587"/>
        <v>-8.17837714469266i</v>
      </c>
      <c r="O3044" t="str">
        <f t="shared" si="1588"/>
        <v>-0.318735882845981-0.947843572002465i</v>
      </c>
      <c r="P3044" t="str">
        <f t="shared" si="1589"/>
        <v>1.31873588284598+0.947843572002465i</v>
      </c>
      <c r="Q3044" t="str">
        <f t="shared" si="1590"/>
        <v>-1.31873588284598+7.2305335726902i</v>
      </c>
      <c r="R3044" t="str">
        <f t="shared" si="1591"/>
        <v>0.0946756891796283-0.199651671192397i</v>
      </c>
      <c r="S3044" t="str">
        <f t="shared" si="1592"/>
        <v>0.862317060270391i</v>
      </c>
      <c r="T3044" t="str">
        <f t="shared" si="1593"/>
        <v>0.172163042180698+0.0816404619724504i</v>
      </c>
      <c r="U3044" t="e">
        <f t="shared" si="1594"/>
        <v>#DIV/0!</v>
      </c>
      <c r="V3044" t="str">
        <f t="shared" si="1595"/>
        <v>1.33333333333333E-06-0.0000955885544095469i</v>
      </c>
      <c r="W3044" t="e">
        <f t="shared" si="1596"/>
        <v>#DIV/0!</v>
      </c>
      <c r="X3044" t="e">
        <f t="shared" si="1597"/>
        <v>#DIV/0!</v>
      </c>
      <c r="Y3044" t="str">
        <f t="shared" si="1598"/>
        <v>0.00083+1.11589371055509i</v>
      </c>
      <c r="Z3044" t="e">
        <f t="shared" si="1599"/>
        <v>#DIV/0!</v>
      </c>
      <c r="AA3044" t="e">
        <f t="shared" si="1600"/>
        <v>#DIV/0!</v>
      </c>
      <c r="AB3044" t="str">
        <f t="shared" si="1601"/>
        <v>1.06159812430077+0.503414439006228i</v>
      </c>
      <c r="AC3044" t="str">
        <f t="shared" si="1602"/>
        <v>1.10207024145765-0.195811015818105i</v>
      </c>
      <c r="AD3044" t="str">
        <f t="shared" si="1603"/>
        <v>0.855120878907024+0.608723928580974i</v>
      </c>
      <c r="AE3044" t="e">
        <f t="shared" si="1604"/>
        <v>#DIV/0!</v>
      </c>
      <c r="AF3044" t="str">
        <f t="shared" si="1605"/>
        <v>-19.4049326849988-0.412368036424662i</v>
      </c>
      <c r="AG3044" t="e">
        <f t="shared" si="1606"/>
        <v>#DIV/0!</v>
      </c>
      <c r="AH3044" t="e">
        <f t="shared" si="1607"/>
        <v>#DIV/0!</v>
      </c>
      <c r="AI3044" t="e">
        <f t="shared" si="1608"/>
        <v>#DIV/0!</v>
      </c>
      <c r="AJ3044" t="e">
        <f t="shared" si="1609"/>
        <v>#DIV/0!</v>
      </c>
      <c r="AK3044"/>
      <c r="AL3044"/>
      <c r="AM3044"/>
      <c r="AN3044"/>
    </row>
    <row r="3045" spans="1:40" x14ac:dyDescent="0.25">
      <c r="A3045"/>
      <c r="B3045">
        <f t="shared" si="1610"/>
        <v>1111000</v>
      </c>
      <c r="C3045" s="186" t="str">
        <f t="shared" si="1578"/>
        <v>-7.96880439556981E-08+0.00283698650563857i</v>
      </c>
      <c r="D3045" s="158" t="str">
        <f t="shared" si="1579"/>
        <v>-7.66666727760831+0.0217502298765624i</v>
      </c>
      <c r="E3045" t="str">
        <f t="shared" si="1580"/>
        <v>7.9962070154668-0.17415363772804i</v>
      </c>
      <c r="F3045" t="str">
        <f t="shared" si="1581"/>
        <v>0.999201017878284+0.0000173875457669619i</v>
      </c>
      <c r="G3045">
        <f t="shared" si="1576"/>
        <v>1</v>
      </c>
      <c r="H3045" t="str">
        <f t="shared" si="1582"/>
        <v>11.7382964684768+0.433748334000308i</v>
      </c>
      <c r="I3045" t="str">
        <f t="shared" si="1583"/>
        <v>4362.88679767283i</v>
      </c>
      <c r="J3045" t="str">
        <f t="shared" si="1577"/>
        <v>-25764.4798449191+954.460018953289i</v>
      </c>
      <c r="K3045" t="str">
        <f t="shared" si="1584"/>
        <v>0.00626459964584472-0.169105198862974i</v>
      </c>
      <c r="L3045" t="str">
        <f t="shared" si="1585"/>
        <v>0.000810006353189222-0.018536358590975i</v>
      </c>
      <c r="M3045" t="str">
        <f t="shared" si="1586"/>
        <v>0.00707460599903394-0.187641557453949i</v>
      </c>
      <c r="N3045" t="str">
        <f t="shared" si="1587"/>
        <v>-8.18574505203022i</v>
      </c>
      <c r="O3045" t="str">
        <f t="shared" si="1588"/>
        <v>-0.325710791851343-0.945469449570726i</v>
      </c>
      <c r="P3045" t="str">
        <f t="shared" si="1589"/>
        <v>1.32571079185134+0.945469449570726i</v>
      </c>
      <c r="Q3045" t="str">
        <f t="shared" si="1590"/>
        <v>-1.32571079185134+7.2402756024595i</v>
      </c>
      <c r="R3045" t="str">
        <f t="shared" si="1591"/>
        <v>0.0939098341252803-0.200297357730355i</v>
      </c>
      <c r="S3045" t="str">
        <f t="shared" si="1592"/>
        <v>0.863093922486853i</v>
      </c>
      <c r="T3045" t="str">
        <f t="shared" si="1593"/>
        <v>0.172875432147244+0.0810530070952779i</v>
      </c>
      <c r="U3045" t="e">
        <f t="shared" si="1594"/>
        <v>#DIV/0!</v>
      </c>
      <c r="V3045" t="str">
        <f t="shared" si="1595"/>
        <v>1.33333333333333E-06-0.0000955025161067477i</v>
      </c>
      <c r="W3045" t="e">
        <f t="shared" si="1596"/>
        <v>#DIV/0!</v>
      </c>
      <c r="X3045" t="e">
        <f t="shared" si="1597"/>
        <v>#DIV/0!</v>
      </c>
      <c r="Y3045" t="str">
        <f t="shared" si="1598"/>
        <v>0.00083+1.11689902020424i</v>
      </c>
      <c r="Z3045" t="e">
        <f t="shared" si="1599"/>
        <v>#DIV/0!</v>
      </c>
      <c r="AA3045" t="e">
        <f t="shared" si="1600"/>
        <v>#DIV/0!</v>
      </c>
      <c r="AB3045" t="str">
        <f t="shared" si="1601"/>
        <v>1.0659908896857+0.499792052994582i</v>
      </c>
      <c r="AC3045" t="str">
        <f t="shared" si="1602"/>
        <v>1.1013232247701-0.196488358915961i</v>
      </c>
      <c r="AD3045" t="str">
        <f t="shared" si="1603"/>
        <v>0.859592141078004+0.607171343609543i</v>
      </c>
      <c r="AE3045" t="e">
        <f t="shared" si="1604"/>
        <v>#DIV/0!</v>
      </c>
      <c r="AF3045" t="str">
        <f t="shared" si="1605"/>
        <v>-19.4049637460851-0.411998104123746i</v>
      </c>
      <c r="AG3045" t="e">
        <f t="shared" si="1606"/>
        <v>#DIV/0!</v>
      </c>
      <c r="AH3045" t="e">
        <f t="shared" si="1607"/>
        <v>#DIV/0!</v>
      </c>
      <c r="AI3045" t="e">
        <f t="shared" si="1608"/>
        <v>#DIV/0!</v>
      </c>
      <c r="AJ3045" t="e">
        <f t="shared" si="1609"/>
        <v>#DIV/0!</v>
      </c>
      <c r="AK3045"/>
      <c r="AL3045"/>
      <c r="AM3045"/>
      <c r="AN3045"/>
    </row>
    <row r="3046" spans="1:40" x14ac:dyDescent="0.25">
      <c r="A3046"/>
      <c r="B3046">
        <f t="shared" si="1610"/>
        <v>1112000</v>
      </c>
      <c r="C3046" s="186" t="str">
        <f t="shared" si="1578"/>
        <v>-7.95447845799105E-08+0.002834435258785i</v>
      </c>
      <c r="D3046" s="158" t="str">
        <f t="shared" si="1579"/>
        <v>-7.66666727650998+0.0217306703173517i</v>
      </c>
      <c r="E3046" t="str">
        <f t="shared" si="1580"/>
        <v>7.99620018758353-0.174310242835445i</v>
      </c>
      <c r="F3046" t="str">
        <f t="shared" si="1581"/>
        <v>0.999201018559439+0.0000174031812865052i</v>
      </c>
      <c r="G3046">
        <f t="shared" si="1576"/>
        <v>1</v>
      </c>
      <c r="H3046" t="str">
        <f t="shared" si="1582"/>
        <v>11.7383274470776+0.433359504162893i</v>
      </c>
      <c r="I3046" t="str">
        <f t="shared" si="1583"/>
        <v>4366.81378848981i</v>
      </c>
      <c r="J3046" t="str">
        <f t="shared" si="1577"/>
        <v>-25810.8832211035+955.319118880339i</v>
      </c>
      <c r="K3046" t="str">
        <f t="shared" si="1584"/>
        <v>0.0062533519820982-0.168953530354928i</v>
      </c>
      <c r="L3046" t="str">
        <f t="shared" si="1585"/>
        <v>0.000808552932657292-0.0185197526585654i</v>
      </c>
      <c r="M3046" t="str">
        <f t="shared" si="1586"/>
        <v>0.00706190491475549-0.187473283013493i</v>
      </c>
      <c r="N3046" t="str">
        <f t="shared" si="1587"/>
        <v>-8.19311295936778i</v>
      </c>
      <c r="O3046" t="str">
        <f t="shared" si="1588"/>
        <v>-0.33266801938158-0.943044001561293i</v>
      </c>
      <c r="P3046" t="str">
        <f t="shared" si="1589"/>
        <v>1.33266801938158+0.943044001561293i</v>
      </c>
      <c r="Q3046" t="str">
        <f t="shared" si="1590"/>
        <v>-1.33266801938158+7.25006895780649i</v>
      </c>
      <c r="R3046" t="str">
        <f t="shared" si="1591"/>
        <v>0.0931390539929721-0.200934841650695i</v>
      </c>
      <c r="S3046" t="str">
        <f t="shared" si="1592"/>
        <v>0.863870784703312i</v>
      </c>
      <c r="T3046" t="str">
        <f t="shared" si="1593"/>
        <v>0.173581739331022+0.080460107659433i</v>
      </c>
      <c r="U3046" t="e">
        <f t="shared" si="1594"/>
        <v>#DIV/0!</v>
      </c>
      <c r="V3046" t="str">
        <f t="shared" si="1595"/>
        <v>1.33333333333333E-06-0.0000954166325490984i</v>
      </c>
      <c r="W3046" t="e">
        <f t="shared" si="1596"/>
        <v>#DIV/0!</v>
      </c>
      <c r="X3046" t="e">
        <f t="shared" si="1597"/>
        <v>#DIV/0!</v>
      </c>
      <c r="Y3046" t="str">
        <f t="shared" si="1598"/>
        <v>0.00083+1.11790432985339i</v>
      </c>
      <c r="Z3046" t="e">
        <f t="shared" si="1599"/>
        <v>#DIV/0!</v>
      </c>
      <c r="AA3046" t="e">
        <f t="shared" si="1600"/>
        <v>#DIV/0!</v>
      </c>
      <c r="AB3046" t="str">
        <f t="shared" si="1601"/>
        <v>1.07034614719034+0.49613609454369i</v>
      </c>
      <c r="AC3046" t="str">
        <f t="shared" si="1602"/>
        <v>1.10057094518293-0.197157640250171i</v>
      </c>
      <c r="AD3046" t="str">
        <f t="shared" si="1603"/>
        <v>0.86405171813089+0.605586123513103i</v>
      </c>
      <c r="AE3046" t="e">
        <f t="shared" si="1604"/>
        <v>#DIV/0!</v>
      </c>
      <c r="AF3046" t="str">
        <f t="shared" si="1605"/>
        <v>-19.4049947235876-0.411628833845541i</v>
      </c>
      <c r="AG3046" t="e">
        <f t="shared" si="1606"/>
        <v>#DIV/0!</v>
      </c>
      <c r="AH3046" t="e">
        <f t="shared" si="1607"/>
        <v>#DIV/0!</v>
      </c>
      <c r="AI3046" t="e">
        <f t="shared" si="1608"/>
        <v>#DIV/0!</v>
      </c>
      <c r="AJ3046" t="e">
        <f t="shared" si="1609"/>
        <v>#DIV/0!</v>
      </c>
      <c r="AK3046"/>
      <c r="AL3046"/>
      <c r="AM3046"/>
      <c r="AN3046"/>
    </row>
    <row r="3047" spans="1:40" x14ac:dyDescent="0.25">
      <c r="A3047"/>
      <c r="B3047">
        <f t="shared" si="1610"/>
        <v>1113000</v>
      </c>
      <c r="C3047" s="186" t="str">
        <f t="shared" si="1578"/>
        <v>-7.94019111744965E-08+0.00283188859638219i</v>
      </c>
      <c r="D3047" s="158" t="str">
        <f t="shared" si="1579"/>
        <v>-7.66666727541465+0.0217111459055968i</v>
      </c>
      <c r="E3047" t="str">
        <f t="shared" si="1580"/>
        <v>7.99619335356899-0.174466847541372i</v>
      </c>
      <c r="F3047" t="str">
        <f t="shared" si="1581"/>
        <v>0.999201019241203+0.0000174188167660286i</v>
      </c>
      <c r="G3047">
        <f t="shared" si="1576"/>
        <v>1</v>
      </c>
      <c r="H3047" t="str">
        <f t="shared" si="1582"/>
        <v>11.7383583423911+0.432971369723111i</v>
      </c>
      <c r="I3047" t="str">
        <f t="shared" si="1583"/>
        <v>4370.7407793068i</v>
      </c>
      <c r="J3047" t="str">
        <f t="shared" si="1577"/>
        <v>-25857.3283457144+956.17821880739i</v>
      </c>
      <c r="K3047" t="str">
        <f t="shared" si="1584"/>
        <v>0.00624213456980474-0.168802133299889i</v>
      </c>
      <c r="L3047" t="str">
        <f t="shared" si="1585"/>
        <v>0.000807103418021092-0.0185031763957322i</v>
      </c>
      <c r="M3047" t="str">
        <f t="shared" si="1586"/>
        <v>0.00704923798782583-0.187305309695621i</v>
      </c>
      <c r="N3047" t="str">
        <f t="shared" si="1587"/>
        <v>-8.20048086670534i</v>
      </c>
      <c r="O3047" t="str">
        <f t="shared" si="1588"/>
        <v>-0.339607187757943-0.940567359641584i</v>
      </c>
      <c r="P3047" t="str">
        <f t="shared" si="1589"/>
        <v>1.33960718775794+0.940567359641584i</v>
      </c>
      <c r="Q3047" t="str">
        <f t="shared" si="1590"/>
        <v>-1.33960718775794+7.25991350706376i</v>
      </c>
      <c r="R3047" t="str">
        <f t="shared" si="1591"/>
        <v>0.0923634479755543-0.201564099231802i</v>
      </c>
      <c r="S3047" t="str">
        <f t="shared" si="1592"/>
        <v>0.864647646919771i</v>
      </c>
      <c r="T3047" t="str">
        <f t="shared" si="1593"/>
        <v>0.174281924104281+0.0798618379534597i</v>
      </c>
      <c r="U3047" t="e">
        <f t="shared" si="1594"/>
        <v>#DIV/0!</v>
      </c>
      <c r="V3047" t="str">
        <f t="shared" si="1595"/>
        <v>1.33333333333333E-06-0.0000953309033194942i</v>
      </c>
      <c r="W3047" t="e">
        <f t="shared" si="1596"/>
        <v>#DIV/0!</v>
      </c>
      <c r="X3047" t="e">
        <f t="shared" si="1597"/>
        <v>#DIV/0!</v>
      </c>
      <c r="Y3047" t="str">
        <f t="shared" si="1598"/>
        <v>0.00083+1.11890963950254i</v>
      </c>
      <c r="Z3047" t="e">
        <f t="shared" si="1599"/>
        <v>#DIV/0!</v>
      </c>
      <c r="AA3047" t="e">
        <f t="shared" si="1600"/>
        <v>#DIV/0!</v>
      </c>
      <c r="AB3047" t="str">
        <f t="shared" si="1601"/>
        <v>1.07466365246058+0.49244702173432i</v>
      </c>
      <c r="AC3047" t="str">
        <f t="shared" si="1602"/>
        <v>1.09981350175769-0.197818831990155i</v>
      </c>
      <c r="AD3047" t="str">
        <f t="shared" si="1603"/>
        <v>0.868499373787625+0.603968356798293i</v>
      </c>
      <c r="AE3047" t="e">
        <f t="shared" si="1604"/>
        <v>#DIV/0!</v>
      </c>
      <c r="AF3047" t="str">
        <f t="shared" si="1605"/>
        <v>-19.4050256178057-0.411260223817514i</v>
      </c>
      <c r="AG3047" t="e">
        <f t="shared" si="1606"/>
        <v>#DIV/0!</v>
      </c>
      <c r="AH3047" t="e">
        <f t="shared" si="1607"/>
        <v>#DIV/0!</v>
      </c>
      <c r="AI3047" t="e">
        <f t="shared" si="1608"/>
        <v>#DIV/0!</v>
      </c>
      <c r="AJ3047" t="e">
        <f t="shared" si="1609"/>
        <v>#DIV/0!</v>
      </c>
      <c r="AK3047"/>
      <c r="AL3047"/>
      <c r="AM3047"/>
      <c r="AN3047"/>
    </row>
    <row r="3048" spans="1:40" x14ac:dyDescent="0.25">
      <c r="A3048"/>
      <c r="B3048">
        <f t="shared" si="1610"/>
        <v>1114000</v>
      </c>
      <c r="C3048" s="186" t="str">
        <f t="shared" si="1578"/>
        <v>-7.92594223541886E-08+0.00282934650608422i</v>
      </c>
      <c r="D3048" s="158" t="str">
        <f t="shared" si="1579"/>
        <v>-7.66666727432222+0.0216916565466457i</v>
      </c>
      <c r="E3048" t="str">
        <f t="shared" si="1580"/>
        <v>7.99618651342321-0.174623451845461i</v>
      </c>
      <c r="F3048" t="str">
        <f t="shared" si="1581"/>
        <v>0.999201019923585+0.0000174344522054968i</v>
      </c>
      <c r="G3048">
        <f t="shared" si="1576"/>
        <v>1</v>
      </c>
      <c r="H3048" t="str">
        <f t="shared" si="1582"/>
        <v>11.7383891547153+0.432583928820087i</v>
      </c>
      <c r="I3048" t="str">
        <f t="shared" si="1583"/>
        <v>4374.66777012379i</v>
      </c>
      <c r="J3048" t="str">
        <f t="shared" si="1577"/>
        <v>-25903.815218752+957.03731873444i</v>
      </c>
      <c r="K3048" t="str">
        <f t="shared" si="1584"/>
        <v>0.00623094730062311-0.168651006970722i</v>
      </c>
      <c r="L3048" t="str">
        <f t="shared" si="1585"/>
        <v>0.000805657795306486-0.0184866297231842i</v>
      </c>
      <c r="M3048" t="str">
        <f t="shared" si="1586"/>
        <v>0.0070366050959296-0.187137636693906i</v>
      </c>
      <c r="N3048" t="str">
        <f t="shared" si="1587"/>
        <v>-8.2078487740429i</v>
      </c>
      <c r="O3048" t="str">
        <f t="shared" si="1588"/>
        <v>-0.346527920282033-0.938039658258119i</v>
      </c>
      <c r="P3048" t="str">
        <f t="shared" si="1589"/>
        <v>1.34652792028203+0.938039658258119i</v>
      </c>
      <c r="Q3048" t="str">
        <f t="shared" si="1590"/>
        <v>-1.34652792028203+7.26980911578478i</v>
      </c>
      <c r="R3048" t="str">
        <f t="shared" si="1591"/>
        <v>0.0915831151210394-0.202185108083163i</v>
      </c>
      <c r="S3048" t="str">
        <f t="shared" si="1592"/>
        <v>0.865424509136232i</v>
      </c>
      <c r="T3048" t="str">
        <f t="shared" si="1593"/>
        <v>0.174975947917527+0.0792582724487925i</v>
      </c>
      <c r="U3048" t="e">
        <f t="shared" si="1594"/>
        <v>#DIV/0!</v>
      </c>
      <c r="V3048" t="str">
        <f t="shared" si="1595"/>
        <v>1.33333333333333E-06-0.000095245328002331i</v>
      </c>
      <c r="W3048" t="e">
        <f t="shared" si="1596"/>
        <v>#DIV/0!</v>
      </c>
      <c r="X3048" t="e">
        <f t="shared" si="1597"/>
        <v>#DIV/0!</v>
      </c>
      <c r="Y3048" t="str">
        <f t="shared" si="1598"/>
        <v>0.00083+1.11991494915169i</v>
      </c>
      <c r="Z3048" t="e">
        <f t="shared" si="1599"/>
        <v>#DIV/0!</v>
      </c>
      <c r="AA3048" t="e">
        <f t="shared" si="1600"/>
        <v>#DIV/0!</v>
      </c>
      <c r="AB3048" t="str">
        <f t="shared" si="1601"/>
        <v>1.0789431677911+0.488725293774989i</v>
      </c>
      <c r="AC3048" t="str">
        <f t="shared" si="1602"/>
        <v>1.09905099346228-0.198471907654776i</v>
      </c>
      <c r="AD3048" t="str">
        <f t="shared" si="1603"/>
        <v>0.872934872446875+0.602318133649563i</v>
      </c>
      <c r="AE3048" t="e">
        <f t="shared" si="1604"/>
        <v>#DIV/0!</v>
      </c>
      <c r="AF3048" t="str">
        <f t="shared" si="1605"/>
        <v>-19.4050564290375-0.410892272273441i</v>
      </c>
      <c r="AG3048" t="e">
        <f t="shared" si="1606"/>
        <v>#DIV/0!</v>
      </c>
      <c r="AH3048" t="e">
        <f t="shared" si="1607"/>
        <v>#DIV/0!</v>
      </c>
      <c r="AI3048" t="e">
        <f t="shared" si="1608"/>
        <v>#DIV/0!</v>
      </c>
      <c r="AJ3048" t="e">
        <f t="shared" si="1609"/>
        <v>#DIV/0!</v>
      </c>
      <c r="AK3048"/>
      <c r="AL3048"/>
      <c r="AM3048"/>
      <c r="AN3048"/>
    </row>
    <row r="3049" spans="1:40" x14ac:dyDescent="0.25">
      <c r="A3049"/>
      <c r="B3049">
        <f t="shared" si="1610"/>
        <v>1115000</v>
      </c>
      <c r="C3049" s="186" t="str">
        <f t="shared" si="1578"/>
        <v>-7.91173167399281E-08+0.00282680897558947i</v>
      </c>
      <c r="D3049" s="158" t="str">
        <f t="shared" si="1579"/>
        <v>-7.66666727323279+0.0216722021461859i</v>
      </c>
      <c r="E3049" t="str">
        <f t="shared" si="1580"/>
        <v>7.99617966714623-0.174780055747353i</v>
      </c>
      <c r="F3049" t="str">
        <f t="shared" si="1581"/>
        <v>0.999201020606575+0.0000174500876048734i</v>
      </c>
      <c r="G3049">
        <f t="shared" si="1576"/>
        <v>1</v>
      </c>
      <c r="H3049" t="str">
        <f t="shared" si="1582"/>
        <v>11.7384198843471+0.432197179599575i</v>
      </c>
      <c r="I3049" t="str">
        <f t="shared" si="1583"/>
        <v>4378.59476094077i</v>
      </c>
      <c r="J3049" t="str">
        <f t="shared" si="1577"/>
        <v>-25950.3438402162+957.896418661491i</v>
      </c>
      <c r="K3049" t="str">
        <f t="shared" si="1584"/>
        <v>0.00621979006669667-0.168500150642884i</v>
      </c>
      <c r="L3049" t="str">
        <f t="shared" si="1585"/>
        <v>0.000804216050601763-0.0184701125619121i</v>
      </c>
      <c r="M3049" t="str">
        <f t="shared" si="1586"/>
        <v>0.00702400611729843-0.186970263204796i</v>
      </c>
      <c r="N3049" t="str">
        <f t="shared" si="1587"/>
        <v>-8.21521668138046i</v>
      </c>
      <c r="O3049" t="str">
        <f t="shared" si="1588"/>
        <v>-0.353429841256259-0.935461034629222i</v>
      </c>
      <c r="P3049" t="str">
        <f t="shared" si="1589"/>
        <v>1.35342984125626+0.935461034629222i</v>
      </c>
      <c r="Q3049" t="str">
        <f t="shared" si="1590"/>
        <v>-1.35342984125626+7.27975564675124i</v>
      </c>
      <c r="R3049" t="str">
        <f t="shared" si="1591"/>
        <v>0.0907981543128284-0.20279784713558i</v>
      </c>
      <c r="S3049" t="str">
        <f t="shared" si="1592"/>
        <v>0.866201371352691i</v>
      </c>
      <c r="T3049" t="str">
        <f t="shared" si="1593"/>
        <v>0.175663773296213+0.0786494857820652i</v>
      </c>
      <c r="U3049" t="e">
        <f t="shared" si="1594"/>
        <v>#DIV/0!</v>
      </c>
      <c r="V3049" t="str">
        <f t="shared" si="1595"/>
        <v>1.33333333333333E-06-0.0000951599061834946i</v>
      </c>
      <c r="W3049" t="e">
        <f t="shared" si="1596"/>
        <v>#DIV/0!</v>
      </c>
      <c r="X3049" t="e">
        <f t="shared" si="1597"/>
        <v>#DIV/0!</v>
      </c>
      <c r="Y3049" t="str">
        <f t="shared" si="1598"/>
        <v>0.00083+1.12092025880084i</v>
      </c>
      <c r="Z3049" t="e">
        <f t="shared" si="1599"/>
        <v>#DIV/0!</v>
      </c>
      <c r="AA3049" t="e">
        <f t="shared" si="1600"/>
        <v>#DIV/0!</v>
      </c>
      <c r="AB3049" t="str">
        <f t="shared" si="1601"/>
        <v>1.08318446210497+0.484971370892872i</v>
      </c>
      <c r="AC3049" t="str">
        <f t="shared" si="1602"/>
        <v>1.09828351915062-0.199116842103245i</v>
      </c>
      <c r="AD3049" t="str">
        <f t="shared" si="1603"/>
        <v>0.877357979195424+0.600635545923986i</v>
      </c>
      <c r="AE3049" t="e">
        <f t="shared" si="1604"/>
        <v>#DIV/0!</v>
      </c>
      <c r="AF3049" t="str">
        <f t="shared" si="1605"/>
        <v>-19.4050871575799-0.410524977453389i</v>
      </c>
      <c r="AG3049" t="e">
        <f t="shared" si="1606"/>
        <v>#DIV/0!</v>
      </c>
      <c r="AH3049" t="e">
        <f t="shared" si="1607"/>
        <v>#DIV/0!</v>
      </c>
      <c r="AI3049" t="e">
        <f t="shared" si="1608"/>
        <v>#DIV/0!</v>
      </c>
      <c r="AJ3049" t="e">
        <f t="shared" si="1609"/>
        <v>#DIV/0!</v>
      </c>
      <c r="AK3049"/>
      <c r="AL3049"/>
      <c r="AM3049"/>
      <c r="AN3049"/>
    </row>
    <row r="3050" spans="1:40" x14ac:dyDescent="0.25">
      <c r="A3050"/>
      <c r="B3050">
        <f t="shared" si="1610"/>
        <v>1116000</v>
      </c>
      <c r="C3050" s="186" t="str">
        <f t="shared" si="1578"/>
        <v>-7.89755929588319E-08+0.00282427599264039i</v>
      </c>
      <c r="D3050" s="158" t="str">
        <f t="shared" si="1579"/>
        <v>-7.66666727214619+0.021652782610243i</v>
      </c>
      <c r="E3050" t="str">
        <f t="shared" si="1580"/>
        <v>7.99617281473807-0.174936659246687i</v>
      </c>
      <c r="F3050" t="str">
        <f t="shared" si="1581"/>
        <v>0.999201021290175+0.0000174657229641226i</v>
      </c>
      <c r="G3050">
        <f t="shared" si="1576"/>
        <v>1</v>
      </c>
      <c r="H3050" t="str">
        <f t="shared" si="1582"/>
        <v>11.7384505315819+0.431811120213913i</v>
      </c>
      <c r="I3050" t="str">
        <f t="shared" si="1583"/>
        <v>4382.52175175776i</v>
      </c>
      <c r="J3050" t="str">
        <f t="shared" si="1577"/>
        <v>-25996.9142101071+958.755518588542i</v>
      </c>
      <c r="K3050" t="str">
        <f t="shared" si="1584"/>
        <v>0.00620866276065045-0.168349563594413i</v>
      </c>
      <c r="L3050" t="str">
        <f t="shared" si="1585"/>
        <v>0.000802778170057251-0.0184536248331869i</v>
      </c>
      <c r="M3050" t="str">
        <f t="shared" si="1586"/>
        <v>0.0070114409307077-0.1868031884276i</v>
      </c>
      <c r="N3050" t="str">
        <f t="shared" si="1587"/>
        <v>-8.22258458871802i</v>
      </c>
      <c r="O3050" t="str">
        <f t="shared" si="1588"/>
        <v>-0.360312576004231-0.932831628737574i</v>
      </c>
      <c r="P3050" t="str">
        <f t="shared" si="1589"/>
        <v>1.36031257600423+0.932831628737574i</v>
      </c>
      <c r="Q3050" t="str">
        <f t="shared" si="1590"/>
        <v>-1.36031257600423+7.28975295998045i</v>
      </c>
      <c r="R3050" t="str">
        <f t="shared" si="1591"/>
        <v>0.0900086642502547-0.203402296631074i</v>
      </c>
      <c r="S3050" t="str">
        <f t="shared" si="1592"/>
        <v>0.866978233569151i</v>
      </c>
      <c r="T3050" t="str">
        <f t="shared" si="1593"/>
        <v>0.176345363837117+0.0780355527376046i</v>
      </c>
      <c r="U3050" t="e">
        <f t="shared" si="1594"/>
        <v>#DIV/0!</v>
      </c>
      <c r="V3050" t="str">
        <f t="shared" si="1595"/>
        <v>1.33333333333333E-06-0.0000950746374503559i</v>
      </c>
      <c r="W3050" t="e">
        <f t="shared" si="1596"/>
        <v>#DIV/0!</v>
      </c>
      <c r="X3050" t="e">
        <f t="shared" si="1597"/>
        <v>#DIV/0!</v>
      </c>
      <c r="Y3050" t="str">
        <f t="shared" si="1598"/>
        <v>0.00083+1.12192556844999i</v>
      </c>
      <c r="Z3050" t="e">
        <f t="shared" si="1599"/>
        <v>#DIV/0!</v>
      </c>
      <c r="AA3050" t="e">
        <f t="shared" si="1600"/>
        <v>#DIV/0!</v>
      </c>
      <c r="AB3050" t="str">
        <f t="shared" si="1601"/>
        <v>1.08738731093129+0.481185714225853i</v>
      </c>
      <c r="AC3050" t="str">
        <f t="shared" si="1602"/>
        <v>1.0975111775426-0.199753611525684i</v>
      </c>
      <c r="AD3050" t="str">
        <f t="shared" si="1603"/>
        <v>0.881768459819505+0.598920687146009i</v>
      </c>
      <c r="AE3050" t="e">
        <f t="shared" si="1604"/>
        <v>#DIV/0!</v>
      </c>
      <c r="AF3050" t="str">
        <f t="shared" si="1605"/>
        <v>-19.4051178037281-0.41015833760367i</v>
      </c>
      <c r="AG3050" t="e">
        <f t="shared" si="1606"/>
        <v>#DIV/0!</v>
      </c>
      <c r="AH3050" t="e">
        <f t="shared" si="1607"/>
        <v>#DIV/0!</v>
      </c>
      <c r="AI3050" t="e">
        <f t="shared" si="1608"/>
        <v>#DIV/0!</v>
      </c>
      <c r="AJ3050" t="e">
        <f t="shared" si="1609"/>
        <v>#DIV/0!</v>
      </c>
      <c r="AK3050"/>
      <c r="AL3050"/>
      <c r="AM3050"/>
      <c r="AN3050"/>
    </row>
    <row r="3051" spans="1:40" x14ac:dyDescent="0.25">
      <c r="A3051"/>
      <c r="B3051">
        <f t="shared" si="1610"/>
        <v>1117000</v>
      </c>
      <c r="C3051" s="186" t="str">
        <f t="shared" si="1578"/>
        <v>-7.88342496441603E-08+0.00282174754502336i</v>
      </c>
      <c r="D3051" s="158" t="str">
        <f t="shared" si="1579"/>
        <v>-7.66666727106259+0.0216333978451791i</v>
      </c>
      <c r="E3051" t="str">
        <f t="shared" si="1580"/>
        <v>7.99616595619877-0.175093262343103i</v>
      </c>
      <c r="F3051" t="str">
        <f t="shared" si="1581"/>
        <v>0.999201021974382+0.0000174813582832085i</v>
      </c>
      <c r="G3051">
        <f t="shared" si="1576"/>
        <v>1</v>
      </c>
      <c r="H3051" t="str">
        <f t="shared" si="1582"/>
        <v>11.738481096714+0.431425748822016i</v>
      </c>
      <c r="I3051" t="str">
        <f t="shared" si="1583"/>
        <v>4386.44874257475i</v>
      </c>
      <c r="J3051" t="str">
        <f t="shared" si="1577"/>
        <v>-26043.5263284245+959.614618515593i</v>
      </c>
      <c r="K3051" t="str">
        <f t="shared" si="1584"/>
        <v>0.00619756527558878-0.168199245105918i</v>
      </c>
      <c r="L3051" t="str">
        <f t="shared" si="1585"/>
        <v>0.000801344139885032-0.0184371664585589i</v>
      </c>
      <c r="M3051" t="str">
        <f t="shared" si="1586"/>
        <v>0.00699890941547381-0.186636411564477i</v>
      </c>
      <c r="N3051" t="str">
        <f t="shared" si="1587"/>
        <v>-8.22995249605558i</v>
      </c>
      <c r="O3051" t="str">
        <f t="shared" si="1588"/>
        <v>-0.367175750891097-0.930151583322611i</v>
      </c>
      <c r="P3051" t="str">
        <f t="shared" si="1589"/>
        <v>1.3671757508911+0.930151583322611i</v>
      </c>
      <c r="Q3051" t="str">
        <f t="shared" si="1590"/>
        <v>-1.3671757508911+7.29980091273297i</v>
      </c>
      <c r="R3051" t="str">
        <f t="shared" si="1591"/>
        <v>0.0892147434294486-0.203998438112512i</v>
      </c>
      <c r="S3051" t="str">
        <f t="shared" si="1592"/>
        <v>0.867755095785611i</v>
      </c>
      <c r="T3051" t="str">
        <f t="shared" si="1593"/>
        <v>0.177020684204438+0.0774165482301099i</v>
      </c>
      <c r="U3051" t="e">
        <f t="shared" si="1594"/>
        <v>#DIV/0!</v>
      </c>
      <c r="V3051" t="str">
        <f t="shared" si="1595"/>
        <v>1.33333333333333E-06-0.0000949895213917608i</v>
      </c>
      <c r="W3051" t="e">
        <f t="shared" si="1596"/>
        <v>#DIV/0!</v>
      </c>
      <c r="X3051" t="e">
        <f t="shared" si="1597"/>
        <v>#DIV/0!</v>
      </c>
      <c r="Y3051" t="str">
        <f t="shared" si="1598"/>
        <v>0.00083+1.12293087809914i</v>
      </c>
      <c r="Z3051" t="e">
        <f t="shared" si="1599"/>
        <v>#DIV/0!</v>
      </c>
      <c r="AA3051" t="e">
        <f t="shared" si="1600"/>
        <v>#DIV/0!</v>
      </c>
      <c r="AB3051" t="str">
        <f t="shared" si="1601"/>
        <v>1.09155149638114+0.477368785715724i</v>
      </c>
      <c r="AC3051" t="str">
        <f t="shared" si="1602"/>
        <v>1.09673406720437-0.200382193433412i</v>
      </c>
      <c r="AD3051" t="str">
        <f t="shared" si="1603"/>
        <v>0.88616608081621+0.597173652502145i</v>
      </c>
      <c r="AE3051" t="e">
        <f t="shared" si="1604"/>
        <v>#DIV/0!</v>
      </c>
      <c r="AF3051" t="str">
        <f t="shared" si="1605"/>
        <v>-19.4051483677766-0.409792350976837i</v>
      </c>
      <c r="AG3051" t="e">
        <f t="shared" si="1606"/>
        <v>#DIV/0!</v>
      </c>
      <c r="AH3051" t="e">
        <f t="shared" si="1607"/>
        <v>#DIV/0!</v>
      </c>
      <c r="AI3051" t="e">
        <f t="shared" si="1608"/>
        <v>#DIV/0!</v>
      </c>
      <c r="AJ3051" t="e">
        <f t="shared" si="1609"/>
        <v>#DIV/0!</v>
      </c>
      <c r="AK3051"/>
      <c r="AL3051"/>
      <c r="AM3051"/>
      <c r="AN3051"/>
    </row>
    <row r="3052" spans="1:40" x14ac:dyDescent="0.25">
      <c r="A3052"/>
      <c r="B3052">
        <f t="shared" si="1610"/>
        <v>1118000</v>
      </c>
      <c r="C3052" s="186" t="str">
        <f t="shared" si="1578"/>
        <v>-7.86932854352826E-08+0.00281922362056842i</v>
      </c>
      <c r="D3052" s="158" t="str">
        <f t="shared" si="1579"/>
        <v>-7.66666726998189+0.0216140477576912i</v>
      </c>
      <c r="E3052" t="str">
        <f t="shared" si="1580"/>
        <v>7.99615909152836-0.175249865036242i</v>
      </c>
      <c r="F3052" t="str">
        <f t="shared" si="1581"/>
        <v>0.999201022659208+0.0000174969935620956i</v>
      </c>
      <c r="G3052">
        <f t="shared" si="1576"/>
        <v>1</v>
      </c>
      <c r="H3052" t="str">
        <f t="shared" si="1582"/>
        <v>11.7385115800362+0.431041063589323i</v>
      </c>
      <c r="I3052" t="str">
        <f t="shared" si="1583"/>
        <v>4390.37573339174i</v>
      </c>
      <c r="J3052" t="str">
        <f t="shared" si="1577"/>
        <v>-26090.1801951686+960.473718442643i</v>
      </c>
      <c r="K3052" t="str">
        <f t="shared" si="1584"/>
        <v>0.00618649750509245-0.168049194460558i</v>
      </c>
      <c r="L3052" t="str">
        <f t="shared" si="1585"/>
        <v>0.00079991394635859-0.0184207373598567i</v>
      </c>
      <c r="M3052" t="str">
        <f t="shared" si="1586"/>
        <v>0.00698641145145104-0.186469931820415i</v>
      </c>
      <c r="N3052" t="str">
        <f t="shared" si="1587"/>
        <v>-8.23732040339315i</v>
      </c>
      <c r="O3052" t="str">
        <f t="shared" si="1588"/>
        <v>-0.374018993343838-0.927421043872772i</v>
      </c>
      <c r="P3052" t="str">
        <f t="shared" si="1589"/>
        <v>1.37401899334384+0.927421043872772i</v>
      </c>
      <c r="Q3052" t="str">
        <f t="shared" si="1590"/>
        <v>-1.37401899334384+7.30989935952038i</v>
      </c>
      <c r="R3052" t="str">
        <f t="shared" si="1591"/>
        <v>0.0884164901245288-0.204586254412929i</v>
      </c>
      <c r="S3052" t="str">
        <f t="shared" si="1592"/>
        <v>0.868531958002071i</v>
      </c>
      <c r="T3052" t="str">
        <f t="shared" si="1593"/>
        <v>0.177689700125571+0.0767925472875278i</v>
      </c>
      <c r="U3052" t="e">
        <f t="shared" si="1594"/>
        <v>#DIV/0!</v>
      </c>
      <c r="V3052" t="str">
        <f t="shared" si="1595"/>
        <v>1.33333333333333E-06-0.0000949045575980291i</v>
      </c>
      <c r="W3052" t="e">
        <f t="shared" si="1596"/>
        <v>#DIV/0!</v>
      </c>
      <c r="X3052" t="e">
        <f t="shared" si="1597"/>
        <v>#DIV/0!</v>
      </c>
      <c r="Y3052" t="str">
        <f t="shared" si="1598"/>
        <v>0.00083+1.12393618774828i</v>
      </c>
      <c r="Z3052" t="e">
        <f t="shared" si="1599"/>
        <v>#DIV/0!</v>
      </c>
      <c r="AA3052" t="e">
        <f t="shared" si="1600"/>
        <v>#DIV/0!</v>
      </c>
      <c r="AB3052" t="str">
        <f t="shared" si="1601"/>
        <v>1.09567680712151+0.473521048002586i</v>
      </c>
      <c r="AC3052" t="str">
        <f t="shared" si="1602"/>
        <v>1.09595228652894-0.20100256664889i</v>
      </c>
      <c r="AD3052" t="str">
        <f t="shared" si="1603"/>
        <v>0.890550609404709+0.595394538835551i</v>
      </c>
      <c r="AE3052" t="e">
        <f t="shared" si="1604"/>
        <v>#DIV/0!</v>
      </c>
      <c r="AF3052" t="str">
        <f t="shared" si="1605"/>
        <v>-19.4051788500181-0.409427015831632i</v>
      </c>
      <c r="AG3052" t="e">
        <f t="shared" si="1606"/>
        <v>#DIV/0!</v>
      </c>
      <c r="AH3052" t="e">
        <f t="shared" si="1607"/>
        <v>#DIV/0!</v>
      </c>
      <c r="AI3052" t="e">
        <f t="shared" si="1608"/>
        <v>#DIV/0!</v>
      </c>
      <c r="AJ3052" t="e">
        <f t="shared" si="1609"/>
        <v>#DIV/0!</v>
      </c>
      <c r="AK3052"/>
      <c r="AL3052"/>
      <c r="AM3052"/>
      <c r="AN3052"/>
    </row>
    <row r="3053" spans="1:40" x14ac:dyDescent="0.25">
      <c r="A3053"/>
      <c r="B3053">
        <f t="shared" si="1610"/>
        <v>1119000</v>
      </c>
      <c r="C3053" s="186" t="str">
        <f t="shared" si="1578"/>
        <v>-7.85526989776449E-08+0.00281670420714913i</v>
      </c>
      <c r="D3053" s="158" t="str">
        <f t="shared" si="1579"/>
        <v>-7.66666726890404+0.02159473225481i</v>
      </c>
      <c r="E3053" t="str">
        <f t="shared" si="1580"/>
        <v>7.99615222072687-0.175406467325744i</v>
      </c>
      <c r="F3053" t="str">
        <f t="shared" si="1581"/>
        <v>0.999201023344643+0.0000175126288007477i</v>
      </c>
      <c r="G3053">
        <f t="shared" si="1576"/>
        <v>1</v>
      </c>
      <c r="H3053" t="str">
        <f t="shared" si="1582"/>
        <v>11.7385419818399+0.430657062687781i</v>
      </c>
      <c r="I3053" t="str">
        <f t="shared" si="1583"/>
        <v>4394.30272420872i</v>
      </c>
      <c r="J3053" t="str">
        <f t="shared" si="1577"/>
        <v>-26136.8758103392+961.332818369694i</v>
      </c>
      <c r="K3053" t="str">
        <f t="shared" si="1584"/>
        <v>0.00617545934321652-0.167899410944044i</v>
      </c>
      <c r="L3053" t="str">
        <f t="shared" si="1585"/>
        <v>0.000798487575812465-0.0184043374591853i</v>
      </c>
      <c r="M3053" t="str">
        <f t="shared" si="1586"/>
        <v>0.00697394691902898-0.186303748403229i</v>
      </c>
      <c r="N3053" t="str">
        <f t="shared" si="1587"/>
        <v>-8.24468831073071i</v>
      </c>
      <c r="O3053" t="str">
        <f t="shared" si="1588"/>
        <v>-0.380841931871456-0.92464015861762i</v>
      </c>
      <c r="P3053" t="str">
        <f t="shared" si="1589"/>
        <v>1.38084193187146+0.92464015861762i</v>
      </c>
      <c r="Q3053" t="str">
        <f t="shared" si="1590"/>
        <v>-1.38084193187146+7.32004815211309i</v>
      </c>
      <c r="R3053" t="str">
        <f t="shared" si="1591"/>
        <v>0.0876140023691274-0.205165729644593i</v>
      </c>
      <c r="S3053" t="str">
        <f t="shared" si="1592"/>
        <v>0.86930882021853i</v>
      </c>
      <c r="T3053" t="str">
        <f t="shared" si="1593"/>
        <v>0.178352378386615+0.0761636250341296i</v>
      </c>
      <c r="U3053" t="e">
        <f t="shared" si="1594"/>
        <v>#DIV/0!</v>
      </c>
      <c r="V3053" t="str">
        <f t="shared" si="1595"/>
        <v>1.33333333333333E-06-0.0000948197456609448i</v>
      </c>
      <c r="W3053" t="e">
        <f t="shared" si="1596"/>
        <v>#DIV/0!</v>
      </c>
      <c r="X3053" t="e">
        <f t="shared" si="1597"/>
        <v>#DIV/0!</v>
      </c>
      <c r="Y3053" t="str">
        <f t="shared" si="1598"/>
        <v>0.00083+1.12494149739743i</v>
      </c>
      <c r="Z3053" t="e">
        <f t="shared" si="1599"/>
        <v>#DIV/0!</v>
      </c>
      <c r="AA3053" t="e">
        <f t="shared" si="1600"/>
        <v>#DIV/0!</v>
      </c>
      <c r="AB3053" t="str">
        <f t="shared" si="1601"/>
        <v>1.09976303834761+0.469642964320505i</v>
      </c>
      <c r="AC3053" t="str">
        <f t="shared" si="1602"/>
        <v>1.09516593371706-0.201614711295417i</v>
      </c>
      <c r="AD3053" t="str">
        <f t="shared" si="1603"/>
        <v>0.89492181353758+0.59358344464064i</v>
      </c>
      <c r="AE3053" t="e">
        <f t="shared" si="1604"/>
        <v>#DIV/0!</v>
      </c>
      <c r="AF3053" t="str">
        <f t="shared" si="1605"/>
        <v>-19.4052092507439-0.409062330432971i</v>
      </c>
      <c r="AG3053" t="e">
        <f t="shared" si="1606"/>
        <v>#DIV/0!</v>
      </c>
      <c r="AH3053" t="e">
        <f t="shared" si="1607"/>
        <v>#DIV/0!</v>
      </c>
      <c r="AI3053" t="e">
        <f t="shared" si="1608"/>
        <v>#DIV/0!</v>
      </c>
      <c r="AJ3053" t="e">
        <f t="shared" si="1609"/>
        <v>#DIV/0!</v>
      </c>
      <c r="AK3053"/>
      <c r="AL3053"/>
      <c r="AM3053"/>
      <c r="AN3053"/>
    </row>
    <row r="3054" spans="1:40" x14ac:dyDescent="0.25">
      <c r="A3054"/>
      <c r="B3054">
        <f t="shared" si="1610"/>
        <v>1120000</v>
      </c>
      <c r="C3054" s="186" t="str">
        <f t="shared" si="1578"/>
        <v>-7.84124889227387E-08+0.00281418929268237i</v>
      </c>
      <c r="D3054" s="158" t="str">
        <f t="shared" si="1579"/>
        <v>-7.66666726782909+0.0215754512438982i</v>
      </c>
      <c r="E3054" t="str">
        <f t="shared" si="1580"/>
        <v>7.99614534379433-0.175563069211249i</v>
      </c>
      <c r="F3054" t="str">
        <f t="shared" si="1581"/>
        <v>0.999201024030686+0.0000175282639991289i</v>
      </c>
      <c r="G3054">
        <f t="shared" si="1576"/>
        <v>1</v>
      </c>
      <c r="H3054" t="str">
        <f t="shared" si="1582"/>
        <v>11.7385723024155+0.430273744295822i</v>
      </c>
      <c r="I3054" t="str">
        <f t="shared" si="1583"/>
        <v>4398.22971502571i</v>
      </c>
      <c r="J3054" t="str">
        <f t="shared" si="1577"/>
        <v>-26183.6131739365+962.191918296745i</v>
      </c>
      <c r="K3054" t="str">
        <f t="shared" si="1584"/>
        <v>0.00616445068448744-0.167749893844617i</v>
      </c>
      <c r="L3054" t="str">
        <f t="shared" si="1585"/>
        <v>0.000797065014641966-0.0183879666789254i</v>
      </c>
      <c r="M3054" t="str">
        <f t="shared" si="1586"/>
        <v>0.00696151569912941-0.186137860523542i</v>
      </c>
      <c r="N3054" t="str">
        <f t="shared" si="1587"/>
        <v>-8.25205621806827i</v>
      </c>
      <c r="O3054" t="str">
        <f t="shared" si="1588"/>
        <v>-0.387644196085195-0.921809078519768i</v>
      </c>
      <c r="P3054" t="str">
        <f t="shared" si="1589"/>
        <v>1.3876441960852+0.921809078519768i</v>
      </c>
      <c r="Q3054" t="str">
        <f t="shared" si="1590"/>
        <v>-1.3876441960852+7.3302471395485i</v>
      </c>
      <c r="R3054" t="str">
        <f t="shared" si="1591"/>
        <v>0.0868073779382368-0.205736849187797i</v>
      </c>
      <c r="S3054" t="str">
        <f t="shared" si="1592"/>
        <v>0.870085682434991i</v>
      </c>
      <c r="T3054" t="str">
        <f t="shared" si="1593"/>
        <v>0.179008686827589+0.0755298566737829i</v>
      </c>
      <c r="U3054" t="e">
        <f t="shared" si="1594"/>
        <v>#DIV/0!</v>
      </c>
      <c r="V3054" t="str">
        <f t="shared" si="1595"/>
        <v>1.33333333333333E-06-0.0000947350851737473i</v>
      </c>
      <c r="W3054" t="e">
        <f t="shared" si="1596"/>
        <v>#DIV/0!</v>
      </c>
      <c r="X3054" t="e">
        <f t="shared" si="1597"/>
        <v>#DIV/0!</v>
      </c>
      <c r="Y3054" t="str">
        <f t="shared" si="1598"/>
        <v>0.00083+1.12594680704658i</v>
      </c>
      <c r="Z3054" t="e">
        <f t="shared" si="1599"/>
        <v>#DIV/0!</v>
      </c>
      <c r="AA3054" t="e">
        <f t="shared" si="1600"/>
        <v>#DIV/0!</v>
      </c>
      <c r="AB3054" t="str">
        <f t="shared" si="1601"/>
        <v>1.10380999175338+0.46573499839435i</v>
      </c>
      <c r="AC3054" t="str">
        <f t="shared" si="1602"/>
        <v>1.09437510675851-0.202218608786526i</v>
      </c>
      <c r="AD3054" t="str">
        <f t="shared" si="1603"/>
        <v>0.899279461911991+0.591740470057483i</v>
      </c>
      <c r="AE3054" t="e">
        <f t="shared" si="1604"/>
        <v>#DIV/0!</v>
      </c>
      <c r="AF3054" t="str">
        <f t="shared" si="1605"/>
        <v>-19.4052395702446-0.408698293051924i</v>
      </c>
      <c r="AG3054" t="e">
        <f t="shared" si="1606"/>
        <v>#DIV/0!</v>
      </c>
      <c r="AH3054" t="e">
        <f t="shared" si="1607"/>
        <v>#DIV/0!</v>
      </c>
      <c r="AI3054" t="e">
        <f t="shared" si="1608"/>
        <v>#DIV/0!</v>
      </c>
      <c r="AJ3054" t="e">
        <f t="shared" si="1609"/>
        <v>#DIV/0!</v>
      </c>
      <c r="AK3054"/>
      <c r="AL3054"/>
      <c r="AM3054"/>
      <c r="AN3054"/>
    </row>
    <row r="3055" spans="1:40" x14ac:dyDescent="0.25">
      <c r="A3055"/>
      <c r="B3055">
        <f t="shared" si="1610"/>
        <v>1121000</v>
      </c>
      <c r="C3055" s="186" t="str">
        <f t="shared" si="1578"/>
        <v>-7.82726539280668E-08+0.00281167886512812i</v>
      </c>
      <c r="D3055" s="158" t="str">
        <f t="shared" si="1579"/>
        <v>-7.66666726675699+0.0215562046326489i</v>
      </c>
      <c r="E3055" t="str">
        <f t="shared" si="1580"/>
        <v>7.99613846073078-0.175719670692397i</v>
      </c>
      <c r="F3055" t="str">
        <f t="shared" si="1581"/>
        <v>0.999201024717348+0.0000175438991572036i</v>
      </c>
      <c r="G3055">
        <f t="shared" si="1576"/>
        <v>1</v>
      </c>
      <c r="H3055" t="str">
        <f t="shared" si="1582"/>
        <v>11.7386025420518+0.429891106598321i</v>
      </c>
      <c r="I3055" t="str">
        <f t="shared" si="1583"/>
        <v>4402.1567058427i</v>
      </c>
      <c r="J3055" t="str">
        <f t="shared" si="1577"/>
        <v>-26230.3922859604+963.051018223795i</v>
      </c>
      <c r="K3055" t="str">
        <f t="shared" si="1584"/>
        <v>0.00615347142390079-0.167600642453043i</v>
      </c>
      <c r="L3055" t="str">
        <f t="shared" si="1585"/>
        <v>0.00079564624930283-0.0183716249417321i</v>
      </c>
      <c r="M3055" t="str">
        <f t="shared" si="1586"/>
        <v>0.00694911767320362-0.185972267394775i</v>
      </c>
      <c r="N3055" t="str">
        <f t="shared" si="1587"/>
        <v>-8.25942412540583i</v>
      </c>
      <c r="O3055" t="str">
        <f t="shared" si="1588"/>
        <v>-0.394425416718612-0.9189279572667i</v>
      </c>
      <c r="P3055" t="str">
        <f t="shared" si="1589"/>
        <v>1.39442541671861+0.9189279572667i</v>
      </c>
      <c r="Q3055" t="str">
        <f t="shared" si="1590"/>
        <v>-1.39442541671861+7.34049616813913i</v>
      </c>
      <c r="R3055" t="str">
        <f t="shared" si="1591"/>
        <v>0.0859967143304033-0.206299599679392i</v>
      </c>
      <c r="S3055" t="str">
        <f t="shared" si="1592"/>
        <v>0.87086254465145i</v>
      </c>
      <c r="T3055" t="str">
        <f t="shared" si="1593"/>
        <v>0.179658594337371+0.0748913174734388i</v>
      </c>
      <c r="U3055" t="e">
        <f t="shared" si="1594"/>
        <v>#DIV/0!</v>
      </c>
      <c r="V3055" t="str">
        <f t="shared" si="1595"/>
        <v>1.33333333333333E-06-0.0000946505757311299i</v>
      </c>
      <c r="W3055" t="e">
        <f t="shared" si="1596"/>
        <v>#DIV/0!</v>
      </c>
      <c r="X3055" t="e">
        <f t="shared" si="1597"/>
        <v>#DIV/0!</v>
      </c>
      <c r="Y3055" t="str">
        <f t="shared" si="1598"/>
        <v>0.00083+1.12695211669573i</v>
      </c>
      <c r="Z3055" t="e">
        <f t="shared" si="1599"/>
        <v>#DIV/0!</v>
      </c>
      <c r="AA3055" t="e">
        <f t="shared" si="1600"/>
        <v>#DIV/0!</v>
      </c>
      <c r="AB3055" t="str">
        <f t="shared" si="1601"/>
        <v>1.10781747550026+0.461797614337984i</v>
      </c>
      <c r="AC3055" t="str">
        <f t="shared" si="1602"/>
        <v>1.09357990341362-0.2028142418151i</v>
      </c>
      <c r="AD3055" t="str">
        <f t="shared" si="1603"/>
        <v>0.903623323980884+0.589865716866257i</v>
      </c>
      <c r="AE3055" t="e">
        <f t="shared" si="1604"/>
        <v>#DIV/0!</v>
      </c>
      <c r="AF3055" t="str">
        <f t="shared" si="1605"/>
        <v>-19.4052698088088-0.408334901965672i</v>
      </c>
      <c r="AG3055" t="e">
        <f t="shared" si="1606"/>
        <v>#DIV/0!</v>
      </c>
      <c r="AH3055" t="e">
        <f t="shared" si="1607"/>
        <v>#DIV/0!</v>
      </c>
      <c r="AI3055" t="e">
        <f t="shared" si="1608"/>
        <v>#DIV/0!</v>
      </c>
      <c r="AJ3055" t="e">
        <f t="shared" si="1609"/>
        <v>#DIV/0!</v>
      </c>
      <c r="AK3055"/>
      <c r="AL3055"/>
      <c r="AM3055"/>
      <c r="AN3055"/>
    </row>
    <row r="3056" spans="1:40" x14ac:dyDescent="0.25">
      <c r="A3056"/>
      <c r="B3056">
        <f t="shared" si="1610"/>
        <v>1122000</v>
      </c>
      <c r="C3056" s="186" t="str">
        <f t="shared" si="1578"/>
        <v>-7.81331926571117E-08+0.00280917291248928i</v>
      </c>
      <c r="D3056" s="158" t="str">
        <f t="shared" si="1579"/>
        <v>-7.66666726568779+0.0215369923290845i</v>
      </c>
      <c r="E3056" t="str">
        <f t="shared" si="1580"/>
        <v>7.99613157153624-0.175876271768828i</v>
      </c>
      <c r="F3056" t="str">
        <f t="shared" si="1581"/>
        <v>0.999201025404618+0.0000175595342749358i</v>
      </c>
      <c r="G3056">
        <f t="shared" si="1576"/>
        <v>1</v>
      </c>
      <c r="H3056" t="str">
        <f t="shared" si="1582"/>
        <v>11.7386327010368+0.429509147786573i</v>
      </c>
      <c r="I3056" t="str">
        <f t="shared" si="1583"/>
        <v>4406.08369665969i</v>
      </c>
      <c r="J3056" t="str">
        <f t="shared" si="1577"/>
        <v>-26277.213146411+963.910118150846i</v>
      </c>
      <c r="K3056" t="str">
        <f t="shared" si="1584"/>
        <v>0.00614252145691864-0.167451656062599i</v>
      </c>
      <c r="L3056" t="str">
        <f t="shared" si="1585"/>
        <v>0.000794231266310878-0.0183553121705336i</v>
      </c>
      <c r="M3056" t="str">
        <f t="shared" si="1586"/>
        <v>0.00693675272322952-0.185806968233133i</v>
      </c>
      <c r="N3056" t="str">
        <f t="shared" si="1587"/>
        <v>-8.26679203274339i</v>
      </c>
      <c r="O3056" t="str">
        <f t="shared" si="1588"/>
        <v>-0.401185225647634-0.915996951262425i</v>
      </c>
      <c r="P3056" t="str">
        <f t="shared" si="1589"/>
        <v>1.40118522564763+0.915996951262425i</v>
      </c>
      <c r="Q3056" t="str">
        <f t="shared" si="1590"/>
        <v>-1.40118522564763+7.35079508148097i</v>
      </c>
      <c r="R3056" t="str">
        <f t="shared" si="1591"/>
        <v>0.0851821087502523-0.206853969001085i</v>
      </c>
      <c r="S3056" t="str">
        <f t="shared" si="1592"/>
        <v>0.87163940686791i</v>
      </c>
      <c r="T3056" t="str">
        <f t="shared" si="1593"/>
        <v>0.180302070848379+0.0742480827468277i</v>
      </c>
      <c r="U3056" t="e">
        <f t="shared" si="1594"/>
        <v>#DIV/0!</v>
      </c>
      <c r="V3056" t="str">
        <f t="shared" si="1595"/>
        <v>1.33333333333333E-06-0.0000945662169292311i</v>
      </c>
      <c r="W3056" t="e">
        <f t="shared" si="1596"/>
        <v>#DIV/0!</v>
      </c>
      <c r="X3056" t="e">
        <f t="shared" si="1597"/>
        <v>#DIV/0!</v>
      </c>
      <c r="Y3056" t="str">
        <f t="shared" si="1598"/>
        <v>0.00083+1.12795742634488i</v>
      </c>
      <c r="Z3056" t="e">
        <f t="shared" si="1599"/>
        <v>#DIV/0!</v>
      </c>
      <c r="AA3056" t="e">
        <f t="shared" si="1600"/>
        <v>#DIV/0!</v>
      </c>
      <c r="AB3056" t="str">
        <f t="shared" si="1601"/>
        <v>1.11178530418443+0.457831276553718i</v>
      </c>
      <c r="AC3056" t="str">
        <f t="shared" si="1602"/>
        <v>1.0927804211952-0.203401594342247i</v>
      </c>
      <c r="AD3056" t="str">
        <f t="shared" si="1603"/>
        <v>0.907953169964154+0.587959288481574i</v>
      </c>
      <c r="AE3056" t="e">
        <f t="shared" si="1604"/>
        <v>#DIV/0!</v>
      </c>
      <c r="AF3056" t="str">
        <f t="shared" si="1605"/>
        <v>-19.4052999667246-0.407972155457488i</v>
      </c>
      <c r="AG3056" t="e">
        <f t="shared" si="1606"/>
        <v>#DIV/0!</v>
      </c>
      <c r="AH3056" t="e">
        <f t="shared" si="1607"/>
        <v>#DIV/0!</v>
      </c>
      <c r="AI3056" t="e">
        <f t="shared" si="1608"/>
        <v>#DIV/0!</v>
      </c>
      <c r="AJ3056" t="e">
        <f t="shared" si="1609"/>
        <v>#DIV/0!</v>
      </c>
      <c r="AK3056"/>
      <c r="AL3056"/>
      <c r="AM3056"/>
      <c r="AN3056"/>
    </row>
    <row r="3057" spans="1:40" x14ac:dyDescent="0.25">
      <c r="A3057"/>
      <c r="B3057">
        <f t="shared" si="1610"/>
        <v>1123000</v>
      </c>
      <c r="C3057" s="186" t="str">
        <f t="shared" si="1578"/>
        <v>-7.79941037793048E-08+0.0028066714228115i</v>
      </c>
      <c r="D3057" s="158" t="str">
        <f t="shared" si="1579"/>
        <v>-7.66666726462144+0.0215178142415548i</v>
      </c>
      <c r="E3057" t="str">
        <f t="shared" si="1580"/>
        <v>7.99612467621075-0.176032872440182i</v>
      </c>
      <c r="F3057" t="str">
        <f t="shared" si="1581"/>
        <v>0.999201026092497+0.0000175751693522893i</v>
      </c>
      <c r="G3057">
        <f t="shared" si="1576"/>
        <v>1</v>
      </c>
      <c r="H3057" t="str">
        <f t="shared" si="1582"/>
        <v>11.7386627796567+0.429127866058271i</v>
      </c>
      <c r="I3057" t="str">
        <f t="shared" si="1583"/>
        <v>4410.01068747667i</v>
      </c>
      <c r="J3057" t="str">
        <f t="shared" si="1577"/>
        <v>-26324.0757552881+964.769218077896i</v>
      </c>
      <c r="K3057" t="str">
        <f t="shared" si="1584"/>
        <v>0.0061316006794672-0.167302933969063i</v>
      </c>
      <c r="L3057" t="str">
        <f t="shared" si="1585"/>
        <v>0.000792820052241744-0.01833902828853i</v>
      </c>
      <c r="M3057" t="str">
        <f t="shared" si="1586"/>
        <v>0.00692442073170894-0.185641962257593i</v>
      </c>
      <c r="N3057" t="str">
        <f t="shared" si="1587"/>
        <v>-8.27415994008095i</v>
      </c>
      <c r="O3057" t="str">
        <f t="shared" si="1588"/>
        <v>-0.407923255910534-0.913016219618988i</v>
      </c>
      <c r="P3057" t="str">
        <f t="shared" si="1589"/>
        <v>1.40792325591053+0.913016219618988i</v>
      </c>
      <c r="Q3057" t="str">
        <f t="shared" si="1590"/>
        <v>-1.40792325591053+7.36114372046196i</v>
      </c>
      <c r="R3057" t="str">
        <f t="shared" si="1591"/>
        <v>0.0843636580913584-0.207399946267484i</v>
      </c>
      <c r="S3057" t="str">
        <f t="shared" si="1592"/>
        <v>0.872416269084369i</v>
      </c>
      <c r="T3057" t="str">
        <f t="shared" si="1593"/>
        <v>0.180939087330977+0.0736002278383722i</v>
      </c>
      <c r="U3057" t="e">
        <f t="shared" si="1594"/>
        <v>#DIV/0!</v>
      </c>
      <c r="V3057" t="str">
        <f t="shared" si="1595"/>
        <v>1.33333333333333E-06-0.0000944820083656251i</v>
      </c>
      <c r="W3057" t="e">
        <f t="shared" si="1596"/>
        <v>#DIV/0!</v>
      </c>
      <c r="X3057" t="e">
        <f t="shared" si="1597"/>
        <v>#DIV/0!</v>
      </c>
      <c r="Y3057" t="str">
        <f t="shared" si="1598"/>
        <v>0.00083+1.12896273599403i</v>
      </c>
      <c r="Z3057" t="e">
        <f t="shared" si="1599"/>
        <v>#DIV/0!</v>
      </c>
      <c r="AA3057" t="e">
        <f t="shared" si="1600"/>
        <v>#DIV/0!</v>
      </c>
      <c r="AB3057" t="str">
        <f t="shared" si="1601"/>
        <v>1.11571329880225+0.453836449633121i</v>
      </c>
      <c r="AC3057" t="str">
        <f t="shared" si="1602"/>
        <v>1.09197675735078-0.203980651585897i</v>
      </c>
      <c r="AD3057" t="str">
        <f t="shared" si="1603"/>
        <v>0.912268770859658+0.586021289946719i</v>
      </c>
      <c r="AE3057" t="e">
        <f t="shared" si="1604"/>
        <v>#DIV/0!</v>
      </c>
      <c r="AF3057" t="str">
        <f t="shared" si="1605"/>
        <v>-19.4053300442781-0.407610051816716i</v>
      </c>
      <c r="AG3057" t="e">
        <f t="shared" si="1606"/>
        <v>#DIV/0!</v>
      </c>
      <c r="AH3057" t="e">
        <f t="shared" si="1607"/>
        <v>#DIV/0!</v>
      </c>
      <c r="AI3057" t="e">
        <f t="shared" si="1608"/>
        <v>#DIV/0!</v>
      </c>
      <c r="AJ3057" t="e">
        <f t="shared" si="1609"/>
        <v>#DIV/0!</v>
      </c>
      <c r="AK3057"/>
      <c r="AL3057"/>
      <c r="AM3057"/>
      <c r="AN3057"/>
    </row>
    <row r="3058" spans="1:40" x14ac:dyDescent="0.25">
      <c r="A3058"/>
      <c r="B3058">
        <f t="shared" si="1610"/>
        <v>1124000</v>
      </c>
      <c r="C3058" s="186" t="str">
        <f t="shared" si="1578"/>
        <v>-7.78553859699931E-08+0.00280417438418295i</v>
      </c>
      <c r="D3058" s="158" t="str">
        <f t="shared" si="1579"/>
        <v>-7.66666726355799+0.021498670278736i</v>
      </c>
      <c r="E3058" t="str">
        <f t="shared" si="1580"/>
        <v>7.99611777475434-0.1761894727061i</v>
      </c>
      <c r="F3058" t="str">
        <f t="shared" si="1581"/>
        <v>0.999201026780984+0.0000175908043892286i</v>
      </c>
      <c r="G3058">
        <f t="shared" si="1576"/>
        <v>1</v>
      </c>
      <c r="H3058" t="str">
        <f t="shared" si="1582"/>
        <v>11.7386927781967+0.428747259617467i</v>
      </c>
      <c r="I3058" t="str">
        <f t="shared" si="1583"/>
        <v>4413.93767829366i</v>
      </c>
      <c r="J3058" t="str">
        <f t="shared" si="1577"/>
        <v>-26370.9801125919+965.628318004947i</v>
      </c>
      <c r="K3058" t="str">
        <f t="shared" si="1584"/>
        <v>0.00612070898793416-0.167154475470703i</v>
      </c>
      <c r="L3058" t="str">
        <f t="shared" si="1585"/>
        <v>0.0007914125937305-0.0183227732191922i</v>
      </c>
      <c r="M3058" t="str">
        <f t="shared" si="1586"/>
        <v>0.00691212158166466-0.185477248689895i</v>
      </c>
      <c r="N3058" t="str">
        <f t="shared" si="1587"/>
        <v>-8.28152784741851i</v>
      </c>
      <c r="O3058" t="str">
        <f t="shared" si="1588"/>
        <v>-0.414639141727866-0.909985924147829i</v>
      </c>
      <c r="P3058" t="str">
        <f t="shared" si="1589"/>
        <v>1.41463914172787+0.909985924147829i</v>
      </c>
      <c r="Q3058" t="str">
        <f t="shared" si="1590"/>
        <v>-1.41463914172787+7.37154192327068i</v>
      </c>
      <c r="R3058" t="str">
        <f t="shared" si="1591"/>
        <v>0.0835414589194544-0.207937521813928i</v>
      </c>
      <c r="S3058" t="str">
        <f t="shared" si="1592"/>
        <v>0.87319313130083i</v>
      </c>
      <c r="T3058" t="str">
        <f t="shared" si="1593"/>
        <v>0.181569615787638+0.072947828107318i</v>
      </c>
      <c r="U3058" t="e">
        <f t="shared" si="1594"/>
        <v>#DIV/0!</v>
      </c>
      <c r="V3058" t="str">
        <f t="shared" si="1595"/>
        <v>1.33333333333333E-06-0.0000943979496393209i</v>
      </c>
      <c r="W3058" t="e">
        <f t="shared" si="1596"/>
        <v>#DIV/0!</v>
      </c>
      <c r="X3058" t="e">
        <f t="shared" si="1597"/>
        <v>#DIV/0!</v>
      </c>
      <c r="Y3058" t="str">
        <f t="shared" si="1598"/>
        <v>0.00083+1.12996804564318i</v>
      </c>
      <c r="Z3058" t="e">
        <f t="shared" si="1599"/>
        <v>#DIV/0!</v>
      </c>
      <c r="AA3058" t="e">
        <f t="shared" si="1600"/>
        <v>#DIV/0!</v>
      </c>
      <c r="AB3058" t="str">
        <f t="shared" si="1601"/>
        <v>1.11960128671436+0.449813598259162i</v>
      </c>
      <c r="AC3058" t="str">
        <f t="shared" si="1602"/>
        <v>1.09116900884517-0.204551400009192i</v>
      </c>
      <c r="AD3058" t="str">
        <f t="shared" si="1603"/>
        <v>0.916569898454378+0.584051827927892i</v>
      </c>
      <c r="AE3058" t="e">
        <f t="shared" si="1604"/>
        <v>#DIV/0!</v>
      </c>
      <c r="AF3058" t="str">
        <f t="shared" si="1605"/>
        <v>-19.4053600417547-0.407248589338731i</v>
      </c>
      <c r="AG3058" t="e">
        <f t="shared" si="1606"/>
        <v>#DIV/0!</v>
      </c>
      <c r="AH3058" t="e">
        <f t="shared" si="1607"/>
        <v>#DIV/0!</v>
      </c>
      <c r="AI3058" t="e">
        <f t="shared" si="1608"/>
        <v>#DIV/0!</v>
      </c>
      <c r="AJ3058" t="e">
        <f t="shared" si="1609"/>
        <v>#DIV/0!</v>
      </c>
      <c r="AK3058"/>
      <c r="AL3058"/>
      <c r="AM3058"/>
      <c r="AN3058"/>
    </row>
    <row r="3059" spans="1:40" x14ac:dyDescent="0.25">
      <c r="A3059"/>
      <c r="B3059">
        <f t="shared" si="1610"/>
        <v>1125000</v>
      </c>
      <c r="C3059" s="186" t="str">
        <f t="shared" si="1578"/>
        <v>-7.77170379104084E-08+0.00280168178473418i</v>
      </c>
      <c r="D3059" s="158" t="str">
        <f t="shared" si="1579"/>
        <v>-7.66666726249731+0.0214795603496287i</v>
      </c>
      <c r="E3059" t="str">
        <f t="shared" si="1580"/>
        <v>7.99611086716704-0.176346072566222i</v>
      </c>
      <c r="F3059" t="str">
        <f t="shared" si="1581"/>
        <v>0.99920102747009+0.0000176064393857179i</v>
      </c>
      <c r="G3059">
        <f t="shared" si="1576"/>
        <v>1</v>
      </c>
      <c r="H3059" t="str">
        <f t="shared" si="1582"/>
        <v>11.7387226969405+0.428367326674546i</v>
      </c>
      <c r="I3059" t="str">
        <f t="shared" si="1583"/>
        <v>4417.86466911065i</v>
      </c>
      <c r="J3059" t="str">
        <f t="shared" si="1577"/>
        <v>-26417.9262183222+966.487417931998i</v>
      </c>
      <c r="K3059" t="str">
        <f t="shared" si="1584"/>
        <v>0.00610984627916645-0.167006279868267i</v>
      </c>
      <c r="L3059" t="str">
        <f t="shared" si="1585"/>
        <v>0.000790008877471393-0.0183065468862606i</v>
      </c>
      <c r="M3059" t="str">
        <f t="shared" si="1586"/>
        <v>0.00689985515663784-0.185312826754528i</v>
      </c>
      <c r="N3059" t="str">
        <f t="shared" si="1587"/>
        <v>-8.28889575475607i</v>
      </c>
      <c r="O3059" t="str">
        <f t="shared" si="1588"/>
        <v>-0.421332518522307-0.906906229351001i</v>
      </c>
      <c r="P3059" t="str">
        <f t="shared" si="1589"/>
        <v>1.42133251852231+0.906906229351001i</v>
      </c>
      <c r="Q3059" t="str">
        <f t="shared" si="1590"/>
        <v>-1.42133251852231+7.38198952540507i</v>
      </c>
      <c r="R3059" t="str">
        <f t="shared" si="1591"/>
        <v>0.0827156074559903-0.208466687184088i</v>
      </c>
      <c r="S3059" t="str">
        <f t="shared" si="1592"/>
        <v>0.873969993517289i</v>
      </c>
      <c r="T3059" t="str">
        <f t="shared" si="1593"/>
        <v>0.182193629246848+0.0722909589120905i</v>
      </c>
      <c r="U3059" t="e">
        <f t="shared" si="1594"/>
        <v>#DIV/0!</v>
      </c>
      <c r="V3059" t="str">
        <f t="shared" si="1595"/>
        <v>1.33333333333333E-06-0.0000943140403507524i</v>
      </c>
      <c r="W3059" t="e">
        <f t="shared" si="1596"/>
        <v>#DIV/0!</v>
      </c>
      <c r="X3059" t="e">
        <f t="shared" si="1597"/>
        <v>#DIV/0!</v>
      </c>
      <c r="Y3059" t="str">
        <f t="shared" si="1598"/>
        <v>0.00083+1.13097335529233i</v>
      </c>
      <c r="Z3059" t="e">
        <f t="shared" si="1599"/>
        <v>#DIV/0!</v>
      </c>
      <c r="AA3059" t="e">
        <f t="shared" si="1600"/>
        <v>#DIV/0!</v>
      </c>
      <c r="AB3059" t="str">
        <f t="shared" si="1601"/>
        <v>1.12344910160799+0.445763187109756i</v>
      </c>
      <c r="AC3059" t="str">
        <f t="shared" si="1602"/>
        <v>1.09035727234337-0.205113827308593i</v>
      </c>
      <c r="AD3059" t="str">
        <f t="shared" si="1603"/>
        <v>0.920856325335334+0.582051010708309i</v>
      </c>
      <c r="AE3059" t="e">
        <f t="shared" si="1604"/>
        <v>#DIV/0!</v>
      </c>
      <c r="AF3059" t="str">
        <f t="shared" si="1605"/>
        <v>-19.4053899594378-0.406887766324917i</v>
      </c>
      <c r="AG3059" t="e">
        <f t="shared" si="1606"/>
        <v>#DIV/0!</v>
      </c>
      <c r="AH3059" t="e">
        <f t="shared" si="1607"/>
        <v>#DIV/0!</v>
      </c>
      <c r="AI3059" t="e">
        <f t="shared" si="1608"/>
        <v>#DIV/0!</v>
      </c>
      <c r="AJ3059" t="e">
        <f t="shared" si="1609"/>
        <v>#DIV/0!</v>
      </c>
      <c r="AK3059"/>
      <c r="AL3059"/>
      <c r="AM3059"/>
      <c r="AN3059"/>
    </row>
    <row r="3060" spans="1:40" x14ac:dyDescent="0.25">
      <c r="A3060"/>
      <c r="B3060">
        <f t="shared" si="1610"/>
        <v>1126000</v>
      </c>
      <c r="C3060" s="186" t="str">
        <f t="shared" si="1578"/>
        <v>-7.75790582876363E-08+0.00279919361263789i</v>
      </c>
      <c r="D3060" s="158" t="str">
        <f t="shared" si="1579"/>
        <v>-7.66666726143946+0.0214604843635572i</v>
      </c>
      <c r="E3060" t="str">
        <f t="shared" si="1580"/>
        <v>7.99610395344888-0.176502672020187i</v>
      </c>
      <c r="F3060" t="str">
        <f t="shared" si="1581"/>
        <v>0.999201028159815+0.0000176220743417214i</v>
      </c>
      <c r="G3060">
        <f t="shared" si="1576"/>
        <v>1</v>
      </c>
      <c r="H3060" t="str">
        <f t="shared" si="1582"/>
        <v>11.7387525361708+0.427988065446203i</v>
      </c>
      <c r="I3060" t="str">
        <f t="shared" si="1583"/>
        <v>4421.79165992763i</v>
      </c>
      <c r="J3060" t="str">
        <f t="shared" si="1577"/>
        <v>-26464.9140724792+967.346517859049i</v>
      </c>
      <c r="K3060" t="str">
        <f t="shared" si="1584"/>
        <v>0.00609901245046752-0.166858346464966i</v>
      </c>
      <c r="L3060" t="str">
        <f t="shared" si="1585"/>
        <v>0.000788608890217508-0.0182903492137441i</v>
      </c>
      <c r="M3060" t="str">
        <f t="shared" si="1586"/>
        <v>0.00688762134068503-0.18514869567871i</v>
      </c>
      <c r="N3060" t="str">
        <f t="shared" si="1587"/>
        <v>-8.29626366209363i</v>
      </c>
      <c r="O3060" t="str">
        <f t="shared" si="1588"/>
        <v>-0.428003022938456-0.903777302412239i</v>
      </c>
      <c r="P3060" t="str">
        <f t="shared" si="1589"/>
        <v>1.42800302293846+0.903777302412239i</v>
      </c>
      <c r="Q3060" t="str">
        <f t="shared" si="1590"/>
        <v>-1.42800302293846+7.39248635968139i</v>
      </c>
      <c r="R3060" t="str">
        <f t="shared" si="1591"/>
        <v>0.0818861995620326-0.208987435117374i</v>
      </c>
      <c r="S3060" t="str">
        <f t="shared" si="1592"/>
        <v>0.874746855733748i</v>
      </c>
      <c r="T3060" t="str">
        <f t="shared" si="1593"/>
        <v>0.182811101756784+0.0716296955948742i</v>
      </c>
      <c r="U3060" t="e">
        <f t="shared" si="1594"/>
        <v>#DIV/0!</v>
      </c>
      <c r="V3060" t="str">
        <f t="shared" si="1595"/>
        <v>1.33333333333333E-06-0.0000942302801017736i</v>
      </c>
      <c r="W3060" t="e">
        <f t="shared" si="1596"/>
        <v>#DIV/0!</v>
      </c>
      <c r="X3060" t="e">
        <f t="shared" si="1597"/>
        <v>#DIV/0!</v>
      </c>
      <c r="Y3060" t="str">
        <f t="shared" si="1598"/>
        <v>0.00083+1.13197866494147i</v>
      </c>
      <c r="Z3060" t="e">
        <f t="shared" si="1599"/>
        <v>#DIV/0!</v>
      </c>
      <c r="AA3060" t="e">
        <f t="shared" si="1600"/>
        <v>#DIV/0!</v>
      </c>
      <c r="AB3060" t="str">
        <f t="shared" si="1601"/>
        <v>1.12725658345806+0.441685680762668i</v>
      </c>
      <c r="AC3060" t="str">
        <f t="shared" si="1602"/>
        <v>1.08954164419382-0.205667922401803i</v>
      </c>
      <c r="AD3060" t="str">
        <f t="shared" si="1603"/>
        <v>0.925127824900673+0.580018948182277i</v>
      </c>
      <c r="AE3060" t="e">
        <f t="shared" si="1604"/>
        <v>#DIV/0!</v>
      </c>
      <c r="AF3060" t="str">
        <f t="shared" si="1605"/>
        <v>-19.4054197976103-0.406527581082646i</v>
      </c>
      <c r="AG3060" t="e">
        <f t="shared" si="1606"/>
        <v>#DIV/0!</v>
      </c>
      <c r="AH3060" t="e">
        <f t="shared" si="1607"/>
        <v>#DIV/0!</v>
      </c>
      <c r="AI3060" t="e">
        <f t="shared" si="1608"/>
        <v>#DIV/0!</v>
      </c>
      <c r="AJ3060" t="e">
        <f t="shared" si="1609"/>
        <v>#DIV/0!</v>
      </c>
      <c r="AK3060"/>
      <c r="AL3060"/>
      <c r="AM3060"/>
      <c r="AN3060"/>
    </row>
    <row r="3061" spans="1:40" x14ac:dyDescent="0.25">
      <c r="A3061"/>
      <c r="B3061">
        <f t="shared" si="1610"/>
        <v>1127000</v>
      </c>
      <c r="C3061" s="186" t="str">
        <f t="shared" si="1578"/>
        <v>-7.7441445794584E-08+0.00279670985610875i</v>
      </c>
      <c r="D3061" s="158" t="str">
        <f t="shared" si="1579"/>
        <v>-7.66666726038445+0.0214414422301671i</v>
      </c>
      <c r="E3061" t="str">
        <f t="shared" si="1580"/>
        <v>7.99609703359989-0.176659271067635i</v>
      </c>
      <c r="F3061" t="str">
        <f t="shared" si="1581"/>
        <v>0.999201028850138+0.0000176377092572025i</v>
      </c>
      <c r="G3061">
        <f t="shared" si="1576"/>
        <v>1</v>
      </c>
      <c r="H3061" t="str">
        <f t="shared" si="1582"/>
        <v>11.7387822961691+0.427609474155423i</v>
      </c>
      <c r="I3061" t="str">
        <f t="shared" si="1583"/>
        <v>4425.71865074462i</v>
      </c>
      <c r="J3061" t="str">
        <f t="shared" si="1577"/>
        <v>-26511.9436750628+968.205617786099i</v>
      </c>
      <c r="K3061" t="str">
        <f t="shared" si="1584"/>
        <v>0.00608820739959527-0.166710674566474i</v>
      </c>
      <c r="L3061" t="str">
        <f t="shared" si="1585"/>
        <v>0.000787212618780435-0.0182741801259186i</v>
      </c>
      <c r="M3061" t="str">
        <f t="shared" si="1586"/>
        <v>0.0068754200183757-0.184984854692393i</v>
      </c>
      <c r="N3061" t="str">
        <f t="shared" si="1587"/>
        <v>-8.30363156943119i</v>
      </c>
      <c r="O3061" t="str">
        <f t="shared" si="1588"/>
        <v>-0.434650292862558-0.900599313187887i</v>
      </c>
      <c r="P3061" t="str">
        <f t="shared" si="1589"/>
        <v>1.43465029286256+0.900599313187887i</v>
      </c>
      <c r="Q3061" t="str">
        <f t="shared" si="1590"/>
        <v>-1.43465029286256+7.4030322562433i</v>
      </c>
      <c r="R3061" t="str">
        <f t="shared" si="1591"/>
        <v>0.0810533307225181-0.209499759536119i</v>
      </c>
      <c r="S3061" t="str">
        <f t="shared" si="1592"/>
        <v>0.87552371795021i</v>
      </c>
      <c r="T3061" t="str">
        <f t="shared" si="1593"/>
        <v>0.183422008378738+0.070964113466427i</v>
      </c>
      <c r="U3061" t="e">
        <f t="shared" si="1594"/>
        <v>#DIV/0!</v>
      </c>
      <c r="V3061" t="str">
        <f t="shared" si="1595"/>
        <v>1.33333333333333E-06-0.0000941466684956493i</v>
      </c>
      <c r="W3061" t="e">
        <f t="shared" si="1596"/>
        <v>#DIV/0!</v>
      </c>
      <c r="X3061" t="e">
        <f t="shared" si="1597"/>
        <v>#DIV/0!</v>
      </c>
      <c r="Y3061" t="str">
        <f t="shared" si="1598"/>
        <v>0.00083+1.13298397459062i</v>
      </c>
      <c r="Z3061" t="e">
        <f t="shared" si="1599"/>
        <v>#DIV/0!</v>
      </c>
      <c r="AA3061" t="e">
        <f t="shared" si="1600"/>
        <v>#DIV/0!</v>
      </c>
      <c r="AB3061" t="str">
        <f t="shared" si="1601"/>
        <v>1.13102357848657+0.437581543601883i</v>
      </c>
      <c r="AC3061" t="str">
        <f t="shared" si="1602"/>
        <v>1.08872222041205-0.206213675415456i</v>
      </c>
      <c r="AD3061" t="str">
        <f t="shared" si="1603"/>
        <v>0.929384171370452+0.577955751849159i</v>
      </c>
      <c r="AE3061" t="e">
        <f t="shared" si="1604"/>
        <v>#DIV/0!</v>
      </c>
      <c r="AF3061" t="str">
        <f t="shared" si="1605"/>
        <v>-19.4054495565535-0.406168031925256i</v>
      </c>
      <c r="AG3061" t="e">
        <f t="shared" si="1606"/>
        <v>#DIV/0!</v>
      </c>
      <c r="AH3061" t="e">
        <f t="shared" si="1607"/>
        <v>#DIV/0!</v>
      </c>
      <c r="AI3061" t="e">
        <f t="shared" si="1608"/>
        <v>#DIV/0!</v>
      </c>
      <c r="AJ3061" t="e">
        <f t="shared" si="1609"/>
        <v>#DIV/0!</v>
      </c>
      <c r="AK3061"/>
      <c r="AL3061"/>
      <c r="AM3061"/>
      <c r="AN3061"/>
    </row>
    <row r="3062" spans="1:40" x14ac:dyDescent="0.25">
      <c r="A3062"/>
      <c r="B3062">
        <f t="shared" si="1610"/>
        <v>1128000</v>
      </c>
      <c r="C3062" s="186" t="str">
        <f t="shared" si="1578"/>
        <v>-7.73041991299505E-08+0.00279423050340323i</v>
      </c>
      <c r="D3062" s="158" t="str">
        <f t="shared" si="1579"/>
        <v>-7.6666672593322+0.0214224338594248i</v>
      </c>
      <c r="E3062" t="str">
        <f t="shared" si="1580"/>
        <v>7.99609010762011-0.176815869708208i</v>
      </c>
      <c r="F3062" t="str">
        <f t="shared" si="1581"/>
        <v>0.999201029541079+0.0000176533441321262i</v>
      </c>
      <c r="G3062">
        <f t="shared" si="1576"/>
        <v>1</v>
      </c>
      <c r="H3062" t="str">
        <f t="shared" si="1582"/>
        <v>11.7388119772153+0.427231551031427i</v>
      </c>
      <c r="I3062" t="str">
        <f t="shared" si="1583"/>
        <v>4429.64564156161i</v>
      </c>
      <c r="J3062" t="str">
        <f t="shared" si="1577"/>
        <v>-26559.0150260731+969.06471771315i</v>
      </c>
      <c r="K3062" t="str">
        <f t="shared" si="1584"/>
        <v>0.00607743102475934-0.166563263480907i</v>
      </c>
      <c r="L3062" t="str">
        <f t="shared" si="1585"/>
        <v>0.000785820050030009-0.0182580395473261i</v>
      </c>
      <c r="M3062" t="str">
        <f t="shared" si="1586"/>
        <v>0.00686325107478935-0.184821303028233i</v>
      </c>
      <c r="N3062" t="str">
        <f t="shared" si="1587"/>
        <v>-8.31099947676875i</v>
      </c>
      <c r="O3062" t="str">
        <f t="shared" si="1588"/>
        <v>-0.441273967442161-0.897372434197672i</v>
      </c>
      <c r="P3062" t="str">
        <f t="shared" si="1589"/>
        <v>1.44127396744216+0.897372434197672i</v>
      </c>
      <c r="Q3062" t="str">
        <f t="shared" si="1590"/>
        <v>-1.44127396744216+7.41362704257108i</v>
      </c>
      <c r="R3062" t="str">
        <f t="shared" si="1591"/>
        <v>0.0802170960308527-0.210003655532596i</v>
      </c>
      <c r="S3062" t="str">
        <f t="shared" si="1592"/>
        <v>0.876300580166669i</v>
      </c>
      <c r="T3062" t="str">
        <f t="shared" si="1593"/>
        <v>0.184026325180335+0.0702942877911216i</v>
      </c>
      <c r="U3062" t="e">
        <f t="shared" si="1594"/>
        <v>#DIV/0!</v>
      </c>
      <c r="V3062" t="str">
        <f t="shared" si="1595"/>
        <v>1.33333333333333E-06-0.0000940632051370536i</v>
      </c>
      <c r="W3062" t="e">
        <f t="shared" si="1596"/>
        <v>#DIV/0!</v>
      </c>
      <c r="X3062" t="e">
        <f t="shared" si="1597"/>
        <v>#DIV/0!</v>
      </c>
      <c r="Y3062" t="str">
        <f t="shared" si="1598"/>
        <v>0.00083+1.13398928423977i</v>
      </c>
      <c r="Z3062" t="e">
        <f t="shared" si="1599"/>
        <v>#DIV/0!</v>
      </c>
      <c r="AA3062" t="e">
        <f t="shared" si="1600"/>
        <v>#DIV/0!</v>
      </c>
      <c r="AB3062" t="str">
        <f t="shared" si="1601"/>
        <v>1.13474993912085+0.433451239725361i</v>
      </c>
      <c r="AC3062" t="str">
        <f t="shared" si="1602"/>
        <v>1.08789909666453-0.20675107767261i</v>
      </c>
      <c r="AD3062" t="str">
        <f t="shared" si="1603"/>
        <v>0.93362513979771+0.575861534807362i</v>
      </c>
      <c r="AE3062" t="e">
        <f t="shared" si="1604"/>
        <v>#DIV/0!</v>
      </c>
      <c r="AF3062" t="str">
        <f t="shared" si="1605"/>
        <v>-19.4054792365475-0.405809117172002i</v>
      </c>
      <c r="AG3062" t="e">
        <f t="shared" si="1606"/>
        <v>#DIV/0!</v>
      </c>
      <c r="AH3062" t="e">
        <f t="shared" si="1607"/>
        <v>#DIV/0!</v>
      </c>
      <c r="AI3062" t="e">
        <f t="shared" si="1608"/>
        <v>#DIV/0!</v>
      </c>
      <c r="AJ3062" t="e">
        <f t="shared" si="1609"/>
        <v>#DIV/0!</v>
      </c>
      <c r="AK3062"/>
      <c r="AL3062"/>
      <c r="AM3062"/>
      <c r="AN3062"/>
    </row>
    <row r="3063" spans="1:40" x14ac:dyDescent="0.25">
      <c r="A3063"/>
      <c r="B3063">
        <f t="shared" si="1610"/>
        <v>1129000</v>
      </c>
      <c r="C3063" s="186" t="str">
        <f t="shared" si="1578"/>
        <v>-7.71673169981948E-08+0.00279175554281941i</v>
      </c>
      <c r="D3063" s="158" t="str">
        <f t="shared" si="1579"/>
        <v>-7.66666725828279+0.0214034591616155i</v>
      </c>
      <c r="E3063" t="str">
        <f t="shared" si="1580"/>
        <v>7.99608317550957-0.176972467941545i</v>
      </c>
      <c r="F3063" t="str">
        <f t="shared" si="1581"/>
        <v>0.999201030232629+0.0000176689789664561i</v>
      </c>
      <c r="G3063">
        <f t="shared" si="1576"/>
        <v>1</v>
      </c>
      <c r="H3063" t="str">
        <f t="shared" si="1582"/>
        <v>11.7388415795885+0.42685429430968i</v>
      </c>
      <c r="I3063" t="str">
        <f t="shared" si="1583"/>
        <v>4433.5726323786i</v>
      </c>
      <c r="J3063" t="str">
        <f t="shared" si="1577"/>
        <v>-26606.1281255099+969.9238176402i</v>
      </c>
      <c r="K3063" t="str">
        <f t="shared" si="1584"/>
        <v>0.00606668322461897-0.166416112518819i</v>
      </c>
      <c r="L3063" t="str">
        <f t="shared" si="1585"/>
        <v>0.000784431170893946-0.0182419274027735i</v>
      </c>
      <c r="M3063" t="str">
        <f t="shared" si="1586"/>
        <v>0.00685111439551292-0.184658039921592i</v>
      </c>
      <c r="N3063" t="str">
        <f t="shared" si="1587"/>
        <v>-8.31836738410632i</v>
      </c>
      <c r="O3063" t="str">
        <f t="shared" si="1588"/>
        <v>-0.447873687105715-0.894096840615339i</v>
      </c>
      <c r="P3063" t="str">
        <f t="shared" si="1589"/>
        <v>1.44787368710571+0.894096840615339i</v>
      </c>
      <c r="Q3063" t="str">
        <f t="shared" si="1590"/>
        <v>-1.44787368710571+7.42427054349098i</v>
      </c>
      <c r="R3063" t="str">
        <f t="shared" si="1591"/>
        <v>0.0793775901738621-0.210499119355833i</v>
      </c>
      <c r="S3063" t="str">
        <f t="shared" si="1592"/>
        <v>0.877077442383128i</v>
      </c>
      <c r="T3063" t="str">
        <f t="shared" si="1593"/>
        <v>0.184624029228515+0.0696202937722271i</v>
      </c>
      <c r="U3063" t="e">
        <f t="shared" si="1594"/>
        <v>#DIV/0!</v>
      </c>
      <c r="V3063" t="str">
        <f t="shared" si="1595"/>
        <v>1.33333333333333E-06-0.0000939798896320613i</v>
      </c>
      <c r="W3063" t="e">
        <f t="shared" si="1596"/>
        <v>#DIV/0!</v>
      </c>
      <c r="X3063" t="e">
        <f t="shared" si="1597"/>
        <v>#DIV/0!</v>
      </c>
      <c r="Y3063" t="str">
        <f t="shared" si="1598"/>
        <v>0.00083+1.13499459388892i</v>
      </c>
      <c r="Z3063" t="e">
        <f t="shared" si="1599"/>
        <v>#DIV/0!</v>
      </c>
      <c r="AA3063" t="e">
        <f t="shared" si="1600"/>
        <v>#DIV/0!</v>
      </c>
      <c r="AB3063" t="str">
        <f t="shared" si="1601"/>
        <v>1.13843552395019+0.429295232854285i</v>
      </c>
      <c r="AC3063" t="str">
        <f t="shared" si="1602"/>
        <v>1.08707236825305-0.20728012168002i</v>
      </c>
      <c r="AD3063" t="str">
        <f t="shared" si="1603"/>
        <v>0.937850506079148+0.573736411748123i</v>
      </c>
      <c r="AE3063" t="e">
        <f t="shared" si="1604"/>
        <v>#DIV/0!</v>
      </c>
      <c r="AF3063" t="str">
        <f t="shared" si="1605"/>
        <v>-19.4055088378713-0.405450835148065i</v>
      </c>
      <c r="AG3063" t="e">
        <f t="shared" si="1606"/>
        <v>#DIV/0!</v>
      </c>
      <c r="AH3063" t="e">
        <f t="shared" si="1607"/>
        <v>#DIV/0!</v>
      </c>
      <c r="AI3063" t="e">
        <f t="shared" si="1608"/>
        <v>#DIV/0!</v>
      </c>
      <c r="AJ3063" t="e">
        <f t="shared" si="1609"/>
        <v>#DIV/0!</v>
      </c>
      <c r="AK3063"/>
      <c r="AL3063"/>
      <c r="AM3063"/>
      <c r="AN3063"/>
    </row>
    <row r="3064" spans="1:40" x14ac:dyDescent="0.25">
      <c r="A3064"/>
      <c r="B3064">
        <f t="shared" si="1610"/>
        <v>1130000</v>
      </c>
      <c r="C3064" s="186" t="str">
        <f t="shared" si="1578"/>
        <v>-7.70307981095067E-08+0.00278928496269679i</v>
      </c>
      <c r="D3064" s="158" t="str">
        <f t="shared" si="1579"/>
        <v>-7.66666725723614+0.0213845180473421i</v>
      </c>
      <c r="E3064" t="str">
        <f t="shared" si="1580"/>
        <v>7.9960762372683-0.177129065767287i</v>
      </c>
      <c r="F3064" t="str">
        <f t="shared" si="1581"/>
        <v>0.999201030924788+0.0000176846137601564i</v>
      </c>
      <c r="G3064">
        <f t="shared" si="1576"/>
        <v>1</v>
      </c>
      <c r="H3064" t="str">
        <f t="shared" si="1582"/>
        <v>11.7388711035662+0.426477702231827i</v>
      </c>
      <c r="I3064" t="str">
        <f t="shared" si="1583"/>
        <v>4437.49962319558i</v>
      </c>
      <c r="J3064" t="str">
        <f t="shared" si="1577"/>
        <v>-26653.2829733734+970.782917567252i</v>
      </c>
      <c r="K3064" t="str">
        <f t="shared" si="1584"/>
        <v>0.00605596389828031-0.166269220993185i</v>
      </c>
      <c r="L3064" t="str">
        <f t="shared" si="1585"/>
        <v>0.000783045968357586-0.0182258436173312i</v>
      </c>
      <c r="M3064" t="str">
        <f t="shared" si="1586"/>
        <v>0.0068390098666379-0.184495064610516i</v>
      </c>
      <c r="N3064" t="str">
        <f t="shared" si="1587"/>
        <v>-8.32573529144388i</v>
      </c>
      <c r="O3064" t="str">
        <f t="shared" si="1588"/>
        <v>-0.454449093582055-0.890772710259159i</v>
      </c>
      <c r="P3064" t="str">
        <f t="shared" si="1589"/>
        <v>1.45444909358205+0.890772710259159i</v>
      </c>
      <c r="Q3064" t="str">
        <f t="shared" si="1590"/>
        <v>-1.45444909358205+7.43496258118472i</v>
      </c>
      <c r="R3064" t="str">
        <f t="shared" si="1591"/>
        <v>0.0785349074170983-0.210986148398267i</v>
      </c>
      <c r="S3064" t="str">
        <f t="shared" si="1592"/>
        <v>0.877854304599589i</v>
      </c>
      <c r="T3064" t="str">
        <f t="shared" si="1593"/>
        <v>0.185215098582306+0.0689422065374299i</v>
      </c>
      <c r="U3064" t="e">
        <f t="shared" si="1594"/>
        <v>#DIV/0!</v>
      </c>
      <c r="V3064" t="str">
        <f t="shared" si="1595"/>
        <v>1.33333333333333E-06-0.0000938967215881388i</v>
      </c>
      <c r="W3064" t="e">
        <f t="shared" si="1596"/>
        <v>#DIV/0!</v>
      </c>
      <c r="X3064" t="e">
        <f t="shared" si="1597"/>
        <v>#DIV/0!</v>
      </c>
      <c r="Y3064" t="str">
        <f t="shared" si="1598"/>
        <v>0.00083+1.13599990353807i</v>
      </c>
      <c r="Z3064" t="e">
        <f t="shared" si="1599"/>
        <v>#DIV/0!</v>
      </c>
      <c r="AA3064" t="e">
        <f t="shared" si="1600"/>
        <v>#DIV/0!</v>
      </c>
      <c r="AB3064" t="str">
        <f t="shared" si="1601"/>
        <v>1.14208019768137+0.425113986243775i</v>
      </c>
      <c r="AC3064" t="str">
        <f t="shared" si="1602"/>
        <v>1.08624213009931-0.207800801115248i</v>
      </c>
      <c r="AD3064" t="str">
        <f t="shared" si="1603"/>
        <v>0.942060046966032+0.571580498949365i</v>
      </c>
      <c r="AE3064" t="e">
        <f t="shared" si="1604"/>
        <v>#DIV/0!</v>
      </c>
      <c r="AF3064" t="str">
        <f t="shared" si="1605"/>
        <v>-19.4055383608023-0.405093184184485i</v>
      </c>
      <c r="AG3064" t="e">
        <f t="shared" si="1606"/>
        <v>#DIV/0!</v>
      </c>
      <c r="AH3064" t="e">
        <f t="shared" si="1607"/>
        <v>#DIV/0!</v>
      </c>
      <c r="AI3064" t="e">
        <f t="shared" si="1608"/>
        <v>#DIV/0!</v>
      </c>
      <c r="AJ3064" t="e">
        <f t="shared" si="1609"/>
        <v>#DIV/0!</v>
      </c>
      <c r="AK3064"/>
      <c r="AL3064"/>
      <c r="AM3064"/>
      <c r="AN3064"/>
    </row>
    <row r="3065" spans="1:40" x14ac:dyDescent="0.25">
      <c r="A3065"/>
      <c r="B3065">
        <f t="shared" si="1610"/>
        <v>1131000</v>
      </c>
      <c r="C3065" s="186" t="str">
        <f t="shared" si="1578"/>
        <v>-7.68946411797747E-08+0.00278681875141611i</v>
      </c>
      <c r="D3065" s="158" t="str">
        <f t="shared" si="1579"/>
        <v>-7.66666725619224+0.0213656104275235i</v>
      </c>
      <c r="E3065" t="str">
        <f t="shared" si="1580"/>
        <v>7.99606929289634-0.177285663185072i</v>
      </c>
      <c r="F3065" t="str">
        <f t="shared" si="1581"/>
        <v>0.999201031617565+0.0000177002485131915i</v>
      </c>
      <c r="G3065">
        <f t="shared" si="1576"/>
        <v>1</v>
      </c>
      <c r="H3065" t="str">
        <f t="shared" si="1582"/>
        <v>11.7389005494249+0.426101773045697i</v>
      </c>
      <c r="I3065" t="str">
        <f t="shared" si="1583"/>
        <v>4441.42661401257i</v>
      </c>
      <c r="J3065" t="str">
        <f t="shared" si="1577"/>
        <v>-26700.4795696634+971.642017494302i</v>
      </c>
      <c r="K3065" t="str">
        <f t="shared" si="1584"/>
        <v>0.00604527294529444-0.1661225882194i</v>
      </c>
      <c r="L3065" t="str">
        <f t="shared" si="1585"/>
        <v>0.000781664429463566-0.0182097881163326i</v>
      </c>
      <c r="M3065" t="str">
        <f t="shared" si="1586"/>
        <v>0.00682693737475801-0.184332376335733i</v>
      </c>
      <c r="N3065" t="str">
        <f t="shared" si="1587"/>
        <v>-8.33310319878144i</v>
      </c>
      <c r="O3065" t="str">
        <f t="shared" si="1588"/>
        <v>-0.460999829919904-0.887400223582246i</v>
      </c>
      <c r="P3065" t="str">
        <f t="shared" si="1589"/>
        <v>1.4609998299199+0.887400223582246i</v>
      </c>
      <c r="Q3065" t="str">
        <f t="shared" si="1590"/>
        <v>-1.4609998299199+7.44570297519919i</v>
      </c>
      <c r="R3065" t="str">
        <f t="shared" si="1591"/>
        <v>0.0776891415904868-0.211464741182226i</v>
      </c>
      <c r="S3065" t="str">
        <f t="shared" si="1592"/>
        <v>0.878631166816048i</v>
      </c>
      <c r="T3065" t="str">
        <f t="shared" si="1593"/>
        <v>0.185799512285393+0.0682601011245866i</v>
      </c>
      <c r="U3065" t="e">
        <f t="shared" si="1594"/>
        <v>#DIV/0!</v>
      </c>
      <c r="V3065" t="str">
        <f t="shared" si="1595"/>
        <v>1.33333333333333E-06-0.0000938137006141437i</v>
      </c>
      <c r="W3065" t="e">
        <f t="shared" si="1596"/>
        <v>#DIV/0!</v>
      </c>
      <c r="X3065" t="e">
        <f t="shared" si="1597"/>
        <v>#DIV/0!</v>
      </c>
      <c r="Y3065" t="str">
        <f t="shared" si="1598"/>
        <v>0.00083+1.13700521318722i</v>
      </c>
      <c r="Z3065" t="e">
        <f t="shared" si="1599"/>
        <v>#DIV/0!</v>
      </c>
      <c r="AA3065" t="e">
        <f t="shared" si="1600"/>
        <v>#DIV/0!</v>
      </c>
      <c r="AB3065" t="str">
        <f t="shared" si="1601"/>
        <v>1.14568383109279+0.420907962595042i</v>
      </c>
      <c r="AC3065" t="str">
        <f t="shared" si="1602"/>
        <v>1.08540847672992-0.208313110813587i</v>
      </c>
      <c r="AD3065" t="str">
        <f t="shared" si="1603"/>
        <v>0.946253540074917+0.569393914269383i</v>
      </c>
      <c r="AE3065" t="e">
        <f t="shared" si="1604"/>
        <v>#DIV/0!</v>
      </c>
      <c r="AF3065" t="str">
        <f t="shared" si="1605"/>
        <v>-19.4055678056171-0.404736162618174i</v>
      </c>
      <c r="AG3065" t="e">
        <f t="shared" si="1606"/>
        <v>#DIV/0!</v>
      </c>
      <c r="AH3065" t="e">
        <f t="shared" si="1607"/>
        <v>#DIV/0!</v>
      </c>
      <c r="AI3065" t="e">
        <f t="shared" si="1608"/>
        <v>#DIV/0!</v>
      </c>
      <c r="AJ3065" t="e">
        <f t="shared" si="1609"/>
        <v>#DIV/0!</v>
      </c>
      <c r="AK3065"/>
      <c r="AL3065"/>
      <c r="AM3065"/>
      <c r="AN3065"/>
    </row>
    <row r="3066" spans="1:40" x14ac:dyDescent="0.25">
      <c r="A3066"/>
      <c r="B3066">
        <f t="shared" si="1610"/>
        <v>1132000</v>
      </c>
      <c r="C3066" s="186" t="str">
        <f t="shared" si="1578"/>
        <v>-7.67588449305568E-08+0.00278435689739917i</v>
      </c>
      <c r="D3066" s="158" t="str">
        <f t="shared" si="1579"/>
        <v>-7.66666725515111+0.0213467362133936i</v>
      </c>
      <c r="E3066" t="str">
        <f t="shared" si="1580"/>
        <v>7.9960623423937-0.177442260194543i</v>
      </c>
      <c r="F3066" t="str">
        <f t="shared" si="1581"/>
        <v>0.99920103231095+0.0000177158832255254i</v>
      </c>
      <c r="G3066">
        <f t="shared" si="1576"/>
        <v>1</v>
      </c>
      <c r="H3066" t="str">
        <f t="shared" si="1582"/>
        <v>11.7389299174398+0.425726505005256i</v>
      </c>
      <c r="I3066" t="str">
        <f t="shared" si="1583"/>
        <v>4445.35360482956i</v>
      </c>
      <c r="J3066" t="str">
        <f t="shared" si="1577"/>
        <v>-26747.7179143801+972.501117421352i</v>
      </c>
      <c r="K3066" t="str">
        <f t="shared" si="1584"/>
        <v>0.00603461026565462-0.165976213515257i</v>
      </c>
      <c r="L3066" t="str">
        <f t="shared" si="1585"/>
        <v>0.000780286541311502-0.0181937608253719i</v>
      </c>
      <c r="M3066" t="str">
        <f t="shared" si="1586"/>
        <v>0.00681489680696612-0.184169974340629i</v>
      </c>
      <c r="N3066" t="str">
        <f t="shared" si="1587"/>
        <v>-8.340471106119i</v>
      </c>
      <c r="O3066" t="str">
        <f t="shared" si="1588"/>
        <v>-0.467525540507214-0.883979563662779i</v>
      </c>
      <c r="P3066" t="str">
        <f t="shared" si="1589"/>
        <v>1.46752554050721+0.883979563662779i</v>
      </c>
      <c r="Q3066" t="str">
        <f t="shared" si="1590"/>
        <v>-1.46752554050721+7.45649154245622i</v>
      </c>
      <c r="R3066" t="str">
        <f t="shared" si="1591"/>
        <v>0.076840386074337-0.211934897346263i</v>
      </c>
      <c r="S3066" t="str">
        <f t="shared" si="1592"/>
        <v>0.879408029032507i</v>
      </c>
      <c r="T3066" t="str">
        <f t="shared" si="1593"/>
        <v>0.186377250358484+0.0675740524677296i</v>
      </c>
      <c r="U3066" t="e">
        <f t="shared" si="1594"/>
        <v>#DIV/0!</v>
      </c>
      <c r="V3066" t="str">
        <f t="shared" si="1595"/>
        <v>1.33333333333333E-06-0.0000937308263203156i</v>
      </c>
      <c r="W3066" t="e">
        <f t="shared" si="1596"/>
        <v>#DIV/0!</v>
      </c>
      <c r="X3066" t="e">
        <f t="shared" si="1597"/>
        <v>#DIV/0!</v>
      </c>
      <c r="Y3066" t="str">
        <f t="shared" si="1598"/>
        <v>0.00083+1.13801052283637i</v>
      </c>
      <c r="Z3066" t="e">
        <f t="shared" si="1599"/>
        <v>#DIV/0!</v>
      </c>
      <c r="AA3066" t="e">
        <f t="shared" si="1600"/>
        <v>#DIV/0!</v>
      </c>
      <c r="AB3066" t="str">
        <f t="shared" si="1601"/>
        <v>1.14924630098738+0.41667762396909i</v>
      </c>
      <c r="AC3066" t="str">
        <f t="shared" si="1602"/>
        <v>1.08457150226172-0.208817046754787i</v>
      </c>
      <c r="AD3066" t="str">
        <f t="shared" si="1603"/>
        <v>0.950430763898362+0.567176777140509i</v>
      </c>
      <c r="AE3066" t="e">
        <f t="shared" si="1604"/>
        <v>#DIV/0!</v>
      </c>
      <c r="AF3066" t="str">
        <f t="shared" si="1605"/>
        <v>-19.4055971725909-0.404379768791862i</v>
      </c>
      <c r="AG3066" t="e">
        <f t="shared" si="1606"/>
        <v>#DIV/0!</v>
      </c>
      <c r="AH3066" t="e">
        <f t="shared" si="1607"/>
        <v>#DIV/0!</v>
      </c>
      <c r="AI3066" t="e">
        <f t="shared" si="1608"/>
        <v>#DIV/0!</v>
      </c>
      <c r="AJ3066" t="e">
        <f t="shared" si="1609"/>
        <v>#DIV/0!</v>
      </c>
      <c r="AK3066"/>
      <c r="AL3066"/>
      <c r="AM3066"/>
      <c r="AN3066"/>
    </row>
    <row r="3067" spans="1:40" x14ac:dyDescent="0.25">
      <c r="A3067"/>
      <c r="B3067">
        <f t="shared" si="1610"/>
        <v>1133000</v>
      </c>
      <c r="C3067" s="186" t="str">
        <f t="shared" si="1578"/>
        <v>-7.6623408089051E-08+0.00278189938910864i</v>
      </c>
      <c r="D3067" s="158" t="str">
        <f t="shared" si="1579"/>
        <v>-7.66666725411281+0.0213278953164996i</v>
      </c>
      <c r="E3067" t="str">
        <f t="shared" si="1580"/>
        <v>7.99605538576044-0.177598856795339i</v>
      </c>
      <c r="F3067" t="str">
        <f t="shared" si="1581"/>
        <v>0.999201033004945+0.000017731517897122i</v>
      </c>
      <c r="G3067">
        <f t="shared" si="1576"/>
        <v>1</v>
      </c>
      <c r="H3067" t="str">
        <f t="shared" si="1582"/>
        <v>11.738959207885+0.425351896370593i</v>
      </c>
      <c r="I3067" t="str">
        <f t="shared" si="1583"/>
        <v>4449.28059564654i</v>
      </c>
      <c r="J3067" t="str">
        <f t="shared" si="1577"/>
        <v>-26794.9980075234+973.360217348403i</v>
      </c>
      <c r="K3067" t="str">
        <f t="shared" si="1584"/>
        <v>0.00602397575979426-0.165830096200943i</v>
      </c>
      <c r="L3067" t="str">
        <f t="shared" si="1585"/>
        <v>0.000778912291057722-0.0181777616703039i</v>
      </c>
      <c r="M3067" t="str">
        <f t="shared" si="1586"/>
        <v>0.00680288805085198-0.184007857871247i</v>
      </c>
      <c r="N3067" t="str">
        <f t="shared" si="1587"/>
        <v>-8.34783901345656i</v>
      </c>
      <c r="O3067" t="str">
        <f t="shared" si="1588"/>
        <v>-0.47402587109048-0.880510916194065i</v>
      </c>
      <c r="P3067" t="str">
        <f t="shared" si="1589"/>
        <v>1.47402587109048+0.880510916194065i</v>
      </c>
      <c r="Q3067" t="str">
        <f t="shared" si="1590"/>
        <v>-1.47402587109048+7.4673280972625i</v>
      </c>
      <c r="R3067" t="str">
        <f t="shared" si="1591"/>
        <v>0.0759887337857003-0.212396617631338i</v>
      </c>
      <c r="S3067" t="str">
        <f t="shared" si="1592"/>
        <v>0.880184891248968i</v>
      </c>
      <c r="T3067" t="str">
        <f t="shared" si="1593"/>
        <v>0.186948293791488+0.0668841353833134i</v>
      </c>
      <c r="U3067" t="e">
        <f t="shared" si="1594"/>
        <v>#DIV/0!</v>
      </c>
      <c r="V3067" t="str">
        <f t="shared" si="1595"/>
        <v>1.33333333333333E-06-0.0000936480983182674i</v>
      </c>
      <c r="W3067" t="e">
        <f t="shared" si="1596"/>
        <v>#DIV/0!</v>
      </c>
      <c r="X3067" t="e">
        <f t="shared" si="1597"/>
        <v>#DIV/0!</v>
      </c>
      <c r="Y3067" t="str">
        <f t="shared" si="1598"/>
        <v>0.00083+1.13901583248552i</v>
      </c>
      <c r="Z3067" t="e">
        <f t="shared" si="1599"/>
        <v>#DIV/0!</v>
      </c>
      <c r="AA3067" t="e">
        <f t="shared" si="1600"/>
        <v>#DIV/0!</v>
      </c>
      <c r="AB3067" t="str">
        <f t="shared" si="1601"/>
        <v>1.15276749014443+0.41242343170191i</v>
      </c>
      <c r="AC3067" t="str">
        <f t="shared" si="1602"/>
        <v>1.08373130038749-0.209312606049674i</v>
      </c>
      <c r="AD3067" t="str">
        <f t="shared" si="1603"/>
        <v>0.95459149781564+0.56492920856273i</v>
      </c>
      <c r="AE3067" t="e">
        <f t="shared" si="1604"/>
        <v>#DIV/0!</v>
      </c>
      <c r="AF3067" t="str">
        <f t="shared" si="1605"/>
        <v>-19.4056264619978-0.404024001054093i</v>
      </c>
      <c r="AG3067" t="e">
        <f t="shared" si="1606"/>
        <v>#DIV/0!</v>
      </c>
      <c r="AH3067" t="e">
        <f t="shared" si="1607"/>
        <v>#DIV/0!</v>
      </c>
      <c r="AI3067" t="e">
        <f t="shared" si="1608"/>
        <v>#DIV/0!</v>
      </c>
      <c r="AJ3067" t="e">
        <f t="shared" si="1609"/>
        <v>#DIV/0!</v>
      </c>
      <c r="AK3067"/>
      <c r="AL3067"/>
      <c r="AM3067"/>
      <c r="AN3067"/>
    </row>
    <row r="3068" spans="1:40" x14ac:dyDescent="0.25">
      <c r="A3068"/>
      <c r="B3068">
        <f t="shared" si="1610"/>
        <v>1134000</v>
      </c>
      <c r="C3068" s="186" t="str">
        <f t="shared" si="1578"/>
        <v>-7.64883293880642E-08+0.00277944621504789i</v>
      </c>
      <c r="D3068" s="158" t="str">
        <f t="shared" si="1579"/>
        <v>-7.6666672530772+0.0213090876487005i</v>
      </c>
      <c r="E3068" t="str">
        <f t="shared" si="1580"/>
        <v>7.99604842299657-0.177755452987098i</v>
      </c>
      <c r="F3068" t="str">
        <f t="shared" si="1581"/>
        <v>0.999201033699557+0.0000177471525279458i</v>
      </c>
      <c r="G3068">
        <f t="shared" si="1576"/>
        <v>1</v>
      </c>
      <c r="H3068" t="str">
        <f t="shared" si="1582"/>
        <v>11.7389884210331+0.424977945407879i</v>
      </c>
      <c r="I3068" t="str">
        <f t="shared" si="1583"/>
        <v>4453.20758646353i</v>
      </c>
      <c r="J3068" t="str">
        <f t="shared" si="1577"/>
        <v>-26842.3198490934+974.219317275454i</v>
      </c>
      <c r="K3068" t="str">
        <f t="shared" si="1584"/>
        <v>0.00601336932858448-0.16568423559903i</v>
      </c>
      <c r="L3068" t="str">
        <f t="shared" si="1585"/>
        <v>0.000777541665914956-0.0181617905772427i</v>
      </c>
      <c r="M3068" t="str">
        <f t="shared" si="1586"/>
        <v>0.00679091099449944-0.183846026176273i</v>
      </c>
      <c r="N3068" t="str">
        <f t="shared" si="1587"/>
        <v>-8.35520692079412i</v>
      </c>
      <c r="O3068" t="str">
        <f t="shared" si="1588"/>
        <v>-0.480500468793973-0.87699446947445i</v>
      </c>
      <c r="P3068" t="str">
        <f t="shared" si="1589"/>
        <v>1.48050046879397+0.87699446947445i</v>
      </c>
      <c r="Q3068" t="str">
        <f t="shared" si="1590"/>
        <v>-1.48050046879397+7.47821245131967i</v>
      </c>
      <c r="R3068" t="str">
        <f t="shared" si="1591"/>
        <v>0.0751342771650805-0.212849903866863i</v>
      </c>
      <c r="S3068" t="str">
        <f t="shared" si="1592"/>
        <v>0.880961753465428i</v>
      </c>
      <c r="T3068" t="str">
        <f t="shared" si="1593"/>
        <v>0.187512624535499+0.0661904245567068i</v>
      </c>
      <c r="U3068" t="e">
        <f t="shared" si="1594"/>
        <v>#DIV/0!</v>
      </c>
      <c r="V3068" t="str">
        <f t="shared" si="1595"/>
        <v>1.33333333333333E-06-0.0000935655162209847i</v>
      </c>
      <c r="W3068" t="e">
        <f t="shared" si="1596"/>
        <v>#DIV/0!</v>
      </c>
      <c r="X3068" t="e">
        <f t="shared" si="1597"/>
        <v>#DIV/0!</v>
      </c>
      <c r="Y3068" t="str">
        <f t="shared" si="1598"/>
        <v>0.00083+1.14002114213466i</v>
      </c>
      <c r="Z3068" t="e">
        <f t="shared" si="1599"/>
        <v>#DIV/0!</v>
      </c>
      <c r="AA3068" t="e">
        <f t="shared" si="1600"/>
        <v>#DIV/0!</v>
      </c>
      <c r="AB3068" t="str">
        <f t="shared" si="1601"/>
        <v>1.1562472872701+0.408145846321189i</v>
      </c>
      <c r="AC3068" t="str">
        <f t="shared" si="1602"/>
        <v>1.08288796436199-0.209799786926562i</v>
      </c>
      <c r="AD3068" t="str">
        <f t="shared" si="1603"/>
        <v>0.958735522103294+0.562651331097177i</v>
      </c>
      <c r="AE3068" t="e">
        <f t="shared" si="1604"/>
        <v>#DIV/0!</v>
      </c>
      <c r="AF3068" t="str">
        <f t="shared" si="1605"/>
        <v>-19.4056556741103-0.403668857759178i</v>
      </c>
      <c r="AG3068" t="e">
        <f t="shared" si="1606"/>
        <v>#DIV/0!</v>
      </c>
      <c r="AH3068" t="e">
        <f t="shared" si="1607"/>
        <v>#DIV/0!</v>
      </c>
      <c r="AI3068" t="e">
        <f t="shared" si="1608"/>
        <v>#DIV/0!</v>
      </c>
      <c r="AJ3068" t="e">
        <f t="shared" si="1609"/>
        <v>#DIV/0!</v>
      </c>
      <c r="AK3068"/>
      <c r="AL3068"/>
      <c r="AM3068"/>
      <c r="AN3068"/>
    </row>
    <row r="3069" spans="1:40" x14ac:dyDescent="0.25">
      <c r="A3069"/>
      <c r="B3069">
        <f t="shared" si="1610"/>
        <v>1135000</v>
      </c>
      <c r="C3069" s="186" t="str">
        <f t="shared" si="1578"/>
        <v>-7.6353607565983E-08+0.0027769973637608i</v>
      </c>
      <c r="D3069" s="158" t="str">
        <f t="shared" si="1579"/>
        <v>-7.66666725204435+0.0212903131221661i</v>
      </c>
      <c r="E3069" t="str">
        <f t="shared" si="1580"/>
        <v>7.99604145410213-0.177912048769463i</v>
      </c>
      <c r="F3069" t="str">
        <f t="shared" si="1581"/>
        <v>0.999201034394779+0.0000177627871179606i</v>
      </c>
      <c r="G3069">
        <f t="shared" si="1576"/>
        <v>1</v>
      </c>
      <c r="H3069" t="str">
        <f t="shared" si="1582"/>
        <v>11.7390175571559+0.424604650389356i</v>
      </c>
      <c r="I3069" t="str">
        <f t="shared" si="1583"/>
        <v>4457.13457728052i</v>
      </c>
      <c r="J3069" t="str">
        <f t="shared" si="1577"/>
        <v>-26889.6834390899+975.078417202505i</v>
      </c>
      <c r="K3069" t="str">
        <f t="shared" si="1584"/>
        <v>0.00600279087333185-0.165538631034461i</v>
      </c>
      <c r="L3069" t="str">
        <f t="shared" si="1585"/>
        <v>0.000776174653152011-0.0181458474725599i</v>
      </c>
      <c r="M3069" t="str">
        <f t="shared" si="1586"/>
        <v>0.00677896552648386-0.183684478507021i</v>
      </c>
      <c r="N3069" t="str">
        <f t="shared" si="1587"/>
        <v>-8.36257482813168i</v>
      </c>
      <c r="O3069" t="str">
        <f t="shared" si="1588"/>
        <v>-0.486948982138892-0.873430414397104i</v>
      </c>
      <c r="P3069" t="str">
        <f t="shared" si="1589"/>
        <v>1.48694898213889+0.873430414397104i</v>
      </c>
      <c r="Q3069" t="str">
        <f t="shared" si="1590"/>
        <v>-1.48694898213889+7.48914441373458i</v>
      </c>
      <c r="R3069" t="str">
        <f t="shared" si="1591"/>
        <v>0.0742771081634954-0.213294758956618i</v>
      </c>
      <c r="S3069" t="str">
        <f t="shared" si="1592"/>
        <v>0.881738615681887i</v>
      </c>
      <c r="T3069" t="str">
        <f t="shared" si="1593"/>
        <v>0.18807022549461+0.0654929945289342i</v>
      </c>
      <c r="U3069" t="e">
        <f t="shared" si="1594"/>
        <v>#DIV/0!</v>
      </c>
      <c r="V3069" t="str">
        <f t="shared" si="1595"/>
        <v>1.33333333333333E-06-0.0000934830796428171i</v>
      </c>
      <c r="W3069" t="e">
        <f t="shared" si="1596"/>
        <v>#DIV/0!</v>
      </c>
      <c r="X3069" t="e">
        <f t="shared" si="1597"/>
        <v>#DIV/0!</v>
      </c>
      <c r="Y3069" t="str">
        <f t="shared" si="1598"/>
        <v>0.00083+1.14102645178381i</v>
      </c>
      <c r="Z3069" t="e">
        <f t="shared" si="1599"/>
        <v>#DIV/0!</v>
      </c>
      <c r="AA3069" t="e">
        <f t="shared" si="1600"/>
        <v>#DIV/0!</v>
      </c>
      <c r="AB3069" t="str">
        <f t="shared" si="1601"/>
        <v>1.15968558694698+0.40384532746455i</v>
      </c>
      <c r="AC3069" t="str">
        <f t="shared" si="1602"/>
        <v>1.0820415869883-0.210278588717551i</v>
      </c>
      <c r="AD3069" t="str">
        <f t="shared" si="1603"/>
        <v>0.962862617945815+0.560343268859627i</v>
      </c>
      <c r="AE3069" t="e">
        <f t="shared" si="1604"/>
        <v>#DIV/0!</v>
      </c>
      <c r="AF3069" t="str">
        <f t="shared" si="1605"/>
        <v>-19.4056848092003-0.40331433726719i</v>
      </c>
      <c r="AG3069" t="e">
        <f t="shared" si="1606"/>
        <v>#DIV/0!</v>
      </c>
      <c r="AH3069" t="e">
        <f t="shared" si="1607"/>
        <v>#DIV/0!</v>
      </c>
      <c r="AI3069" t="e">
        <f t="shared" si="1608"/>
        <v>#DIV/0!</v>
      </c>
      <c r="AJ3069" t="e">
        <f t="shared" si="1609"/>
        <v>#DIV/0!</v>
      </c>
      <c r="AK3069"/>
      <c r="AL3069"/>
      <c r="AM3069"/>
      <c r="AN3069"/>
    </row>
    <row r="3070" spans="1:40" x14ac:dyDescent="0.25">
      <c r="A3070"/>
      <c r="B3070">
        <f t="shared" si="1610"/>
        <v>1136000</v>
      </c>
      <c r="C3070" s="186" t="str">
        <f t="shared" si="1578"/>
        <v>-7.62192413667454E-08+0.0027745528238316i</v>
      </c>
      <c r="D3070" s="158" t="str">
        <f t="shared" si="1579"/>
        <v>-7.66666725101418+0.0212715716493756i</v>
      </c>
      <c r="E3070" t="str">
        <f t="shared" si="1580"/>
        <v>7.99603447907715-0.178068644142073i</v>
      </c>
      <c r="F3070" t="str">
        <f t="shared" si="1581"/>
        <v>0.999201035090608+0.0000177784216671306i</v>
      </c>
      <c r="G3070">
        <f t="shared" si="1576"/>
        <v>1</v>
      </c>
      <c r="H3070" t="str">
        <f t="shared" si="1582"/>
        <v>11.7390466165236+0.424232009593299i</v>
      </c>
      <c r="I3070" t="str">
        <f t="shared" si="1583"/>
        <v>4461.06156809751i</v>
      </c>
      <c r="J3070" t="str">
        <f t="shared" si="1577"/>
        <v>-26937.0887775131+975.937517129555i</v>
      </c>
      <c r="K3070" t="str">
        <f t="shared" si="1584"/>
        <v>0.00599224029577595-0.165393281834538i</v>
      </c>
      <c r="L3070" t="str">
        <f t="shared" si="1585"/>
        <v>0.000774811240093529-0.0181299322828844i</v>
      </c>
      <c r="M3070" t="str">
        <f t="shared" si="1586"/>
        <v>0.00676705153586948-0.183523214117422i</v>
      </c>
      <c r="N3070" t="str">
        <f t="shared" si="1587"/>
        <v>-8.36994273546924i</v>
      </c>
      <c r="O3070" t="str">
        <f t="shared" si="1588"/>
        <v>-0.493371061062449-0.869818944439653i</v>
      </c>
      <c r="P3070" t="str">
        <f t="shared" si="1589"/>
        <v>1.49337106106245+0.869818944439653i</v>
      </c>
      <c r="Q3070" t="str">
        <f t="shared" si="1590"/>
        <v>-1.49337106106245+7.50012379102959i</v>
      </c>
      <c r="R3070" t="str">
        <f t="shared" si="1591"/>
        <v>0.0734173182298925-0.213731186864548i</v>
      </c>
      <c r="S3070" t="str">
        <f t="shared" si="1592"/>
        <v>0.882515477898348i</v>
      </c>
      <c r="T3070" t="str">
        <f t="shared" si="1593"/>
        <v>0.188621080517548+0.0647919196836687i</v>
      </c>
      <c r="U3070" t="e">
        <f t="shared" si="1594"/>
        <v>#DIV/0!</v>
      </c>
      <c r="V3070" t="str">
        <f t="shared" si="1595"/>
        <v>1.33333333333333E-06-0.0000934007881994692i</v>
      </c>
      <c r="W3070" t="e">
        <f t="shared" si="1596"/>
        <v>#DIV/0!</v>
      </c>
      <c r="X3070" t="e">
        <f t="shared" si="1597"/>
        <v>#DIV/0!</v>
      </c>
      <c r="Y3070" t="str">
        <f t="shared" si="1598"/>
        <v>0.00083+1.14203176143296i</v>
      </c>
      <c r="Z3070" t="e">
        <f t="shared" si="1599"/>
        <v>#DIV/0!</v>
      </c>
      <c r="AA3070" t="e">
        <f t="shared" si="1600"/>
        <v>#DIV/0!</v>
      </c>
      <c r="AB3070" t="str">
        <f t="shared" si="1601"/>
        <v>1.16308228958249+0.399522333799352i</v>
      </c>
      <c r="AC3070" t="str">
        <f t="shared" si="1602"/>
        <v>1.08119226060461-0.210749011844678i</v>
      </c>
      <c r="AD3070" t="str">
        <f t="shared" si="1603"/>
        <v>0.966972567446105+0.55800514751387i</v>
      </c>
      <c r="AE3070" t="e">
        <f t="shared" si="1604"/>
        <v>#DIV/0!</v>
      </c>
      <c r="AF3070" t="str">
        <f t="shared" si="1605"/>
        <v>-19.4057138675378-0.402960437943923i</v>
      </c>
      <c r="AG3070" t="e">
        <f t="shared" si="1606"/>
        <v>#DIV/0!</v>
      </c>
      <c r="AH3070" t="e">
        <f t="shared" si="1607"/>
        <v>#DIV/0!</v>
      </c>
      <c r="AI3070" t="e">
        <f t="shared" si="1608"/>
        <v>#DIV/0!</v>
      </c>
      <c r="AJ3070" t="e">
        <f t="shared" si="1609"/>
        <v>#DIV/0!</v>
      </c>
      <c r="AK3070"/>
      <c r="AL3070"/>
      <c r="AM3070"/>
      <c r="AN3070"/>
    </row>
    <row r="3071" spans="1:40" x14ac:dyDescent="0.25">
      <c r="A3071"/>
      <c r="B3071">
        <f t="shared" si="1610"/>
        <v>1137000</v>
      </c>
      <c r="C3071" s="186" t="str">
        <f t="shared" si="1578"/>
        <v>-7.60852295398095E-08+0.00277211258388468i</v>
      </c>
      <c r="D3071" s="158" t="str">
        <f t="shared" si="1579"/>
        <v>-7.66666724998677+0.0212528631431159i</v>
      </c>
      <c r="E3071" t="str">
        <f t="shared" si="1580"/>
        <v>7.99602749792167-0.17822523910457i</v>
      </c>
      <c r="F3071" t="str">
        <f t="shared" si="1581"/>
        <v>0.999201035787057+0.0000177940561754204i</v>
      </c>
      <c r="G3071">
        <f t="shared" si="1576"/>
        <v>1</v>
      </c>
      <c r="H3071" t="str">
        <f t="shared" si="1582"/>
        <v>11.7390755994057+0.423860021303996i</v>
      </c>
      <c r="I3071" t="str">
        <f t="shared" si="1583"/>
        <v>4464.98855891449i</v>
      </c>
      <c r="J3071" t="str">
        <f t="shared" si="1577"/>
        <v>-26984.5358643628+976.796617056606i</v>
      </c>
      <c r="K3071" t="str">
        <f t="shared" si="1584"/>
        <v>0.00598171749808736-0.165248187328919i</v>
      </c>
      <c r="L3071" t="str">
        <f t="shared" si="1585"/>
        <v>0.000773451414119637-0.0181140449351005i</v>
      </c>
      <c r="M3071" t="str">
        <f t="shared" si="1586"/>
        <v>0.006755168912207-0.183362232264019i</v>
      </c>
      <c r="N3071" t="str">
        <f t="shared" si="1587"/>
        <v>-8.3773106428068i</v>
      </c>
      <c r="O3071" t="str">
        <f t="shared" si="1588"/>
        <v>-0.499766356936869-0.866160255653681i</v>
      </c>
      <c r="P3071" t="str">
        <f t="shared" si="1589"/>
        <v>1.49976635693687+0.866160255653681i</v>
      </c>
      <c r="Q3071" t="str">
        <f t="shared" si="1590"/>
        <v>-1.49976635693687+7.51115038715312i</v>
      </c>
      <c r="R3071" t="str">
        <f t="shared" si="1591"/>
        <v>0.0725549982989135-0.21415919260044i</v>
      </c>
      <c r="S3071" t="str">
        <f t="shared" si="1592"/>
        <v>0.883292340114807i</v>
      </c>
      <c r="T3071" t="str">
        <f t="shared" si="1593"/>
        <v>0.18916517438914+0.0640872742344731i</v>
      </c>
      <c r="U3071" t="e">
        <f t="shared" si="1594"/>
        <v>#DIV/0!</v>
      </c>
      <c r="V3071" t="str">
        <f t="shared" si="1595"/>
        <v>1.33333333333333E-06-0.0000933186415080007i</v>
      </c>
      <c r="W3071" t="e">
        <f t="shared" si="1596"/>
        <v>#DIV/0!</v>
      </c>
      <c r="X3071" t="e">
        <f t="shared" si="1597"/>
        <v>#DIV/0!</v>
      </c>
      <c r="Y3071" t="str">
        <f t="shared" si="1598"/>
        <v>0.00083+1.14303707108211i</v>
      </c>
      <c r="Z3071" t="e">
        <f t="shared" si="1599"/>
        <v>#DIV/0!</v>
      </c>
      <c r="AA3071" t="e">
        <f t="shared" si="1600"/>
        <v>#DIV/0!</v>
      </c>
      <c r="AB3071" t="str">
        <f t="shared" si="1601"/>
        <v>1.16643730135627+0.395177322944014i</v>
      </c>
      <c r="AC3071" t="str">
        <f t="shared" si="1602"/>
        <v>1.08034007707129-0.211211057805943i</v>
      </c>
      <c r="AD3071" t="str">
        <f t="shared" si="1603"/>
        <v>0.971065153635973+0.555637094265038i</v>
      </c>
      <c r="AE3071" t="e">
        <f t="shared" si="1604"/>
        <v>#DIV/0!</v>
      </c>
      <c r="AF3071" t="str">
        <f t="shared" si="1605"/>
        <v>-19.4057428493925-0.40260715816088i</v>
      </c>
      <c r="AG3071" t="e">
        <f t="shared" si="1606"/>
        <v>#DIV/0!</v>
      </c>
      <c r="AH3071" t="e">
        <f t="shared" si="1607"/>
        <v>#DIV/0!</v>
      </c>
      <c r="AI3071" t="e">
        <f t="shared" si="1608"/>
        <v>#DIV/0!</v>
      </c>
      <c r="AJ3071" t="e">
        <f t="shared" si="1609"/>
        <v>#DIV/0!</v>
      </c>
      <c r="AK3071"/>
      <c r="AL3071"/>
      <c r="AM3071"/>
      <c r="AN3071"/>
    </row>
    <row r="3072" spans="1:40" x14ac:dyDescent="0.25">
      <c r="A3072"/>
      <c r="B3072">
        <f t="shared" si="1610"/>
        <v>1138000</v>
      </c>
      <c r="C3072" s="186" t="str">
        <f t="shared" si="1578"/>
        <v>-7.59515708401259E-08+0.0027696766325844i</v>
      </c>
      <c r="D3072" s="158" t="str">
        <f t="shared" si="1579"/>
        <v>-7.66666724896204+0.0212341875164804i</v>
      </c>
      <c r="E3072" t="str">
        <f t="shared" si="1580"/>
        <v>7.99602051063571-0.178381833656592i</v>
      </c>
      <c r="F3072" t="str">
        <f t="shared" si="1581"/>
        <v>0.999201036484113+0.0000178096906427936i</v>
      </c>
      <c r="G3072">
        <f t="shared" si="1576"/>
        <v>1</v>
      </c>
      <c r="H3072" t="str">
        <f t="shared" si="1582"/>
        <v>11.73910450607+0.423488683811721i</v>
      </c>
      <c r="I3072" t="str">
        <f t="shared" si="1583"/>
        <v>4468.91554973148i</v>
      </c>
      <c r="J3072" t="str">
        <f t="shared" si="1577"/>
        <v>-27032.0246996392+977.655716983656i</v>
      </c>
      <c r="K3072" t="str">
        <f t="shared" si="1584"/>
        <v>0.00597122238286507-0.1651033468496i</v>
      </c>
      <c r="L3072" t="str">
        <f t="shared" si="1585"/>
        <v>0.000772095162665702-0.0180981853563475i</v>
      </c>
      <c r="M3072" t="str">
        <f t="shared" si="1586"/>
        <v>0.00674331754553077-0.183201532205948i</v>
      </c>
      <c r="N3072" t="str">
        <f t="shared" si="1587"/>
        <v>-8.38467855014436i</v>
      </c>
      <c r="O3072" t="str">
        <f t="shared" si="1588"/>
        <v>-0.506134522588315-0.862454546654082i</v>
      </c>
      <c r="P3072" t="str">
        <f t="shared" si="1589"/>
        <v>1.50613452258832+0.862454546654082i</v>
      </c>
      <c r="Q3072" t="str">
        <f t="shared" si="1590"/>
        <v>-1.50613452258832+7.52222400349028i</v>
      </c>
      <c r="R3072" t="str">
        <f t="shared" si="1591"/>
        <v>0.0716902387790083-0.214578782205508i</v>
      </c>
      <c r="S3072" t="str">
        <f t="shared" si="1592"/>
        <v>0.884069202331267i</v>
      </c>
      <c r="T3072" t="str">
        <f t="shared" si="1593"/>
        <v>0.189702492821638+0.0633791322122959i</v>
      </c>
      <c r="U3072" t="e">
        <f t="shared" si="1594"/>
        <v>#DIV/0!</v>
      </c>
      <c r="V3072" t="str">
        <f t="shared" si="1595"/>
        <v>1.33333333333333E-06-0.0000932366391868158i</v>
      </c>
      <c r="W3072" t="e">
        <f t="shared" si="1596"/>
        <v>#DIV/0!</v>
      </c>
      <c r="X3072" t="e">
        <f t="shared" si="1597"/>
        <v>#DIV/0!</v>
      </c>
      <c r="Y3072" t="str">
        <f t="shared" si="1598"/>
        <v>0.00083+1.14404238073126i</v>
      </c>
      <c r="Z3072" t="e">
        <f t="shared" si="1599"/>
        <v>#DIV/0!</v>
      </c>
      <c r="AA3072" t="e">
        <f t="shared" si="1600"/>
        <v>#DIV/0!</v>
      </c>
      <c r="AB3072" t="str">
        <f t="shared" si="1601"/>
        <v>1.16975053416667+0.390810751390911i</v>
      </c>
      <c r="AC3072" t="str">
        <f t="shared" si="1602"/>
        <v>1.07948512775831-0.211664729161224i</v>
      </c>
      <c r="AD3072" t="str">
        <f t="shared" si="1603"/>
        <v>0.975140160486635+0.553239237852899i</v>
      </c>
      <c r="AE3072" t="e">
        <f t="shared" si="1604"/>
        <v>#DIV/0!</v>
      </c>
      <c r="AF3072" t="str">
        <f t="shared" si="1605"/>
        <v>-19.405771755032-0.402254496295241i</v>
      </c>
      <c r="AG3072" t="e">
        <f t="shared" si="1606"/>
        <v>#DIV/0!</v>
      </c>
      <c r="AH3072" t="e">
        <f t="shared" si="1607"/>
        <v>#DIV/0!</v>
      </c>
      <c r="AI3072" t="e">
        <f t="shared" si="1608"/>
        <v>#DIV/0!</v>
      </c>
      <c r="AJ3072" t="e">
        <f t="shared" si="1609"/>
        <v>#DIV/0!</v>
      </c>
      <c r="AK3072"/>
      <c r="AL3072"/>
      <c r="AM3072"/>
      <c r="AN3072"/>
    </row>
    <row r="3073" spans="1:40" x14ac:dyDescent="0.25">
      <c r="A3073"/>
      <c r="B3073">
        <f t="shared" si="1610"/>
        <v>1139000</v>
      </c>
      <c r="C3073" s="186" t="str">
        <f t="shared" si="1578"/>
        <v>-7.58182640281086E-08+0.00276724495863495i</v>
      </c>
      <c r="D3073" s="158" t="str">
        <f t="shared" si="1579"/>
        <v>-7.66666724794+0.021215544682868i</v>
      </c>
      <c r="E3073" t="str">
        <f t="shared" si="1580"/>
        <v>7.99601351721932-0.178538427797778i</v>
      </c>
      <c r="F3073" t="str">
        <f t="shared" si="1581"/>
        <v>0.999201037181779+0.0000178253250692142i</v>
      </c>
      <c r="G3073">
        <f t="shared" si="1576"/>
        <v>1</v>
      </c>
      <c r="H3073" t="str">
        <f t="shared" si="1582"/>
        <v>11.7391333367835+0.423117995412702i</v>
      </c>
      <c r="I3073" t="str">
        <f t="shared" si="1583"/>
        <v>4472.84254054847i</v>
      </c>
      <c r="J3073" t="str">
        <f t="shared" si="1577"/>
        <v>-27079.5552833422+978.514816910708i</v>
      </c>
      <c r="K3073" t="str">
        <f t="shared" si="1584"/>
        <v>0.00596075485313456-0.164958759730909i</v>
      </c>
      <c r="L3073" t="str">
        <f t="shared" si="1585"/>
        <v>0.000770742473222026-0.018082353474018i</v>
      </c>
      <c r="M3073" t="str">
        <f t="shared" si="1586"/>
        <v>0.00673149732635659-0.183041113204927i</v>
      </c>
      <c r="N3073" t="str">
        <f t="shared" si="1587"/>
        <v>-8.39204645748192i</v>
      </c>
      <c r="O3073" t="str">
        <f t="shared" si="1588"/>
        <v>-0.512475212315739-0.858702018608282i</v>
      </c>
      <c r="P3073" t="str">
        <f t="shared" si="1589"/>
        <v>1.51247521231574+0.858702018608282i</v>
      </c>
      <c r="Q3073" t="str">
        <f t="shared" si="1590"/>
        <v>-1.51247521231574+7.53334443887364i</v>
      </c>
      <c r="R3073" t="str">
        <f t="shared" si="1591"/>
        <v>0.0708231295409005-0.214989962737869i</v>
      </c>
      <c r="S3073" t="str">
        <f t="shared" si="1592"/>
        <v>0.884846064547728i</v>
      </c>
      <c r="T3073" t="str">
        <f t="shared" si="1593"/>
        <v>0.190233022445866+0.0626675674532197i</v>
      </c>
      <c r="U3073" t="e">
        <f t="shared" si="1594"/>
        <v>#DIV/0!</v>
      </c>
      <c r="V3073" t="str">
        <f t="shared" si="1595"/>
        <v>1.33333333333333E-06-0.0000931547808556603i</v>
      </c>
      <c r="W3073" t="e">
        <f t="shared" si="1596"/>
        <v>#DIV/0!</v>
      </c>
      <c r="X3073" t="e">
        <f t="shared" si="1597"/>
        <v>#DIV/0!</v>
      </c>
      <c r="Y3073" t="str">
        <f t="shared" si="1598"/>
        <v>0.00083+1.14504769038041i</v>
      </c>
      <c r="Z3073" t="e">
        <f t="shared" si="1599"/>
        <v>#DIV/0!</v>
      </c>
      <c r="AA3073" t="e">
        <f t="shared" si="1600"/>
        <v>#DIV/0!</v>
      </c>
      <c r="AB3073" t="str">
        <f t="shared" si="1601"/>
        <v>1.1730219055762+0.38642307443083i</v>
      </c>
      <c r="AC3073" t="str">
        <f t="shared" si="1602"/>
        <v>1.07862750353303-0.212110029518059i</v>
      </c>
      <c r="AD3073" t="str">
        <f t="shared" si="1603"/>
        <v>0.979197372919089+0.550811708545044i</v>
      </c>
      <c r="AE3073" t="e">
        <f t="shared" si="1604"/>
        <v>#DIV/0!</v>
      </c>
      <c r="AF3073" t="str">
        <f t="shared" si="1605"/>
        <v>-19.4058005847235-0.401902450729834i</v>
      </c>
      <c r="AG3073" t="e">
        <f t="shared" si="1606"/>
        <v>#DIV/0!</v>
      </c>
      <c r="AH3073" t="e">
        <f t="shared" si="1607"/>
        <v>#DIV/0!</v>
      </c>
      <c r="AI3073" t="e">
        <f t="shared" si="1608"/>
        <v>#DIV/0!</v>
      </c>
      <c r="AJ3073" t="e">
        <f t="shared" si="1609"/>
        <v>#DIV/0!</v>
      </c>
      <c r="AK3073"/>
      <c r="AL3073"/>
      <c r="AM3073"/>
      <c r="AN3073"/>
    </row>
    <row r="3074" spans="1:40" x14ac:dyDescent="0.25">
      <c r="A3074"/>
      <c r="B3074">
        <f t="shared" si="1610"/>
        <v>1140000</v>
      </c>
      <c r="C3074" s="186" t="str">
        <f t="shared" si="1578"/>
        <v>-7.56853078696056E-08+0.00276481755078014i</v>
      </c>
      <c r="D3074" s="158" t="str">
        <f t="shared" si="1579"/>
        <v>-7.66666724692071+0.0211969345559811i</v>
      </c>
      <c r="E3074" t="str">
        <f t="shared" si="1580"/>
        <v>7.99600651767251-0.178695021527773i</v>
      </c>
      <c r="F3074" t="str">
        <f t="shared" si="1581"/>
        <v>0.999201037880053+0.0000178409594546468i</v>
      </c>
      <c r="G3074">
        <f t="shared" si="1576"/>
        <v>1</v>
      </c>
      <c r="H3074" t="str">
        <f t="shared" si="1582"/>
        <v>11.739162091812+0.422747954409111i</v>
      </c>
      <c r="I3074" t="str">
        <f t="shared" si="1583"/>
        <v>4476.76953136545i</v>
      </c>
      <c r="J3074" t="str">
        <f t="shared" si="1577"/>
        <v>-27127.1276154719+979.373916837758i</v>
      </c>
      <c r="K3074" t="str">
        <f t="shared" si="1584"/>
        <v>0.00595031481234523-0.164814425309493i</v>
      </c>
      <c r="L3074" t="str">
        <f t="shared" si="1585"/>
        <v>0.000769393333333533-0.0180665492157571i</v>
      </c>
      <c r="M3074" t="str">
        <f t="shared" si="1586"/>
        <v>0.00671970814567876-0.18288097452525i</v>
      </c>
      <c r="N3074" t="str">
        <f t="shared" si="1587"/>
        <v>-8.39941436481949i</v>
      </c>
      <c r="O3074" t="str">
        <f t="shared" si="1588"/>
        <v>-0.518788081909652-0.854902875225311i</v>
      </c>
      <c r="P3074" t="str">
        <f t="shared" si="1589"/>
        <v>1.51878808190965+0.854902875225311i</v>
      </c>
      <c r="Q3074" t="str">
        <f t="shared" si="1590"/>
        <v>-1.51878808190965+7.54451148959418i</v>
      </c>
      <c r="R3074" t="str">
        <f t="shared" si="1591"/>
        <v>0.069953759906395-0.215392742257943i</v>
      </c>
      <c r="S3074" t="str">
        <f t="shared" si="1592"/>
        <v>0.885622926764187i</v>
      </c>
      <c r="T3074" t="str">
        <f t="shared" si="1593"/>
        <v>0.190756750802244+0.0619526535864608i</v>
      </c>
      <c r="U3074" t="e">
        <f t="shared" si="1594"/>
        <v>#DIV/0!</v>
      </c>
      <c r="V3074" t="str">
        <f t="shared" si="1595"/>
        <v>1.33333333333333E-06-0.0000930730661356113i</v>
      </c>
      <c r="W3074" t="e">
        <f t="shared" si="1596"/>
        <v>#DIV/0!</v>
      </c>
      <c r="X3074" t="e">
        <f t="shared" si="1597"/>
        <v>#DIV/0!</v>
      </c>
      <c r="Y3074" t="str">
        <f t="shared" si="1598"/>
        <v>0.00083+1.14605300002956i</v>
      </c>
      <c r="Z3074" t="e">
        <f t="shared" si="1599"/>
        <v>#DIV/0!</v>
      </c>
      <c r="AA3074" t="e">
        <f t="shared" si="1600"/>
        <v>#DIV/0!</v>
      </c>
      <c r="AB3074" t="str">
        <f t="shared" si="1601"/>
        <v>1.17625133875611+0.382014746078969i</v>
      </c>
      <c r="AC3074" t="str">
        <f t="shared" si="1602"/>
        <v>1.07776729474834-0.212546963517351i</v>
      </c>
      <c r="AD3074" t="str">
        <f t="shared" si="1603"/>
        <v>0.983236576814445+0.548354638129999i</v>
      </c>
      <c r="AE3074" t="e">
        <f t="shared" si="1604"/>
        <v>#DIV/0!</v>
      </c>
      <c r="AF3074" t="str">
        <f t="shared" si="1605"/>
        <v>-19.4058293387327-0.40155101985313i</v>
      </c>
      <c r="AG3074" t="e">
        <f t="shared" si="1606"/>
        <v>#DIV/0!</v>
      </c>
      <c r="AH3074" t="e">
        <f t="shared" si="1607"/>
        <v>#DIV/0!</v>
      </c>
      <c r="AI3074" t="e">
        <f t="shared" si="1608"/>
        <v>#DIV/0!</v>
      </c>
      <c r="AJ3074" t="e">
        <f t="shared" si="1609"/>
        <v>#DIV/0!</v>
      </c>
      <c r="AK3074"/>
      <c r="AL3074"/>
      <c r="AM3074"/>
      <c r="AN3074"/>
    </row>
    <row r="3075" spans="1:40" x14ac:dyDescent="0.25">
      <c r="A3075"/>
      <c r="B3075">
        <f t="shared" si="1610"/>
        <v>1141000</v>
      </c>
      <c r="C3075" s="186" t="str">
        <f t="shared" si="1578"/>
        <v>-7.55527011358707E-08+0.00276239439780324i</v>
      </c>
      <c r="D3075" s="158" t="str">
        <f t="shared" si="1579"/>
        <v>-7.66666724590404+0.0211783570498248i</v>
      </c>
      <c r="E3075" t="str">
        <f t="shared" si="1580"/>
        <v>7.99599951199533-0.178851614846212i</v>
      </c>
      <c r="F3075" t="str">
        <f t="shared" si="1581"/>
        <v>0.999201038578945+0.0000178565937990553i</v>
      </c>
      <c r="G3075">
        <f t="shared" si="1576"/>
        <v>1</v>
      </c>
      <c r="H3075" t="str">
        <f t="shared" si="1582"/>
        <v>11.7391907714198+0.422378559109009i</v>
      </c>
      <c r="I3075" t="str">
        <f t="shared" si="1583"/>
        <v>4480.69652218244i</v>
      </c>
      <c r="J3075" t="str">
        <f t="shared" si="1577"/>
        <v>-27174.7416960281+980.233016764809i</v>
      </c>
      <c r="K3075" t="str">
        <f t="shared" si="1584"/>
        <v>0.0059399021643686-0.164670342924313i</v>
      </c>
      <c r="L3075" t="str">
        <f t="shared" si="1585"/>
        <v>0.000768047730599531-0.0180507725094612i</v>
      </c>
      <c r="M3075" t="str">
        <f t="shared" si="1586"/>
        <v>0.00670794989496813-0.182721115433774i</v>
      </c>
      <c r="N3075" t="str">
        <f t="shared" si="1587"/>
        <v>-8.40678227215705i</v>
      </c>
      <c r="O3075" t="str">
        <f t="shared" si="1588"/>
        <v>-0.525072788670779-0.851057322744767i</v>
      </c>
      <c r="P3075" t="str">
        <f t="shared" si="1589"/>
        <v>1.52507278867078+0.851057322744767i</v>
      </c>
      <c r="Q3075" t="str">
        <f t="shared" si="1590"/>
        <v>-1.52507278867078+7.55572494941228i</v>
      </c>
      <c r="R3075" t="str">
        <f t="shared" si="1591"/>
        <v>0.0690822186375421-0.215787129813761i</v>
      </c>
      <c r="S3075" t="str">
        <f t="shared" si="1592"/>
        <v>0.886399788980646i</v>
      </c>
      <c r="T3075" t="str">
        <f t="shared" si="1593"/>
        <v>0.191273666331657+0.0612344640226322i</v>
      </c>
      <c r="U3075" t="e">
        <f t="shared" si="1594"/>
        <v>#DIV/0!</v>
      </c>
      <c r="V3075" t="str">
        <f t="shared" si="1595"/>
        <v>1.33333333333333E-06-0.0000929914946490767i</v>
      </c>
      <c r="W3075" t="e">
        <f t="shared" si="1596"/>
        <v>#DIV/0!</v>
      </c>
      <c r="X3075" t="e">
        <f t="shared" si="1597"/>
        <v>#DIV/0!</v>
      </c>
      <c r="Y3075" t="str">
        <f t="shared" si="1598"/>
        <v>0.00083+1.14705830967871i</v>
      </c>
      <c r="Z3075" t="e">
        <f t="shared" si="1599"/>
        <v>#DIV/0!</v>
      </c>
      <c r="AA3075" t="e">
        <f t="shared" si="1600"/>
        <v>#DIV/0!</v>
      </c>
      <c r="AB3075" t="str">
        <f t="shared" si="1601"/>
        <v>1.17943876243019+0.377586219002567i</v>
      </c>
      <c r="AC3075" t="str">
        <f t="shared" si="1602"/>
        <v>1.07690459123114-0.212975536818975i</v>
      </c>
      <c r="AD3075" t="str">
        <f t="shared" si="1603"/>
        <v>0.987257559024281+0.545868159910354i</v>
      </c>
      <c r="AE3075" t="e">
        <f t="shared" si="1604"/>
        <v>#DIV/0!</v>
      </c>
      <c r="AF3075" t="str">
        <f t="shared" si="1605"/>
        <v>-19.4058580173238-0.401200202059184i</v>
      </c>
      <c r="AG3075" t="e">
        <f t="shared" si="1606"/>
        <v>#DIV/0!</v>
      </c>
      <c r="AH3075" t="e">
        <f t="shared" si="1607"/>
        <v>#DIV/0!</v>
      </c>
      <c r="AI3075" t="e">
        <f t="shared" si="1608"/>
        <v>#DIV/0!</v>
      </c>
      <c r="AJ3075" t="e">
        <f t="shared" si="1609"/>
        <v>#DIV/0!</v>
      </c>
      <c r="AK3075"/>
      <c r="AL3075"/>
      <c r="AM3075"/>
      <c r="AN3075"/>
    </row>
    <row r="3076" spans="1:40" x14ac:dyDescent="0.25">
      <c r="A3076"/>
      <c r="B3076">
        <f t="shared" si="1610"/>
        <v>1142000</v>
      </c>
      <c r="C3076" s="186" t="str">
        <f t="shared" si="1578"/>
        <v>-7.54204426035355E-08+0.00275997548852682i</v>
      </c>
      <c r="D3076" s="158" t="str">
        <f t="shared" si="1579"/>
        <v>-7.66666724489004+0.0211598120787056i</v>
      </c>
      <c r="E3076" t="str">
        <f t="shared" si="1580"/>
        <v>7.9959925001878-0.179008207752738i</v>
      </c>
      <c r="F3076" t="str">
        <f t="shared" si="1581"/>
        <v>0.999201039278446+0.0000178722281024039i</v>
      </c>
      <c r="G3076">
        <f t="shared" si="1576"/>
        <v>1</v>
      </c>
      <c r="H3076" t="str">
        <f t="shared" si="1582"/>
        <v>11.7392193758705+0.422009807826356i</v>
      </c>
      <c r="I3076" t="str">
        <f t="shared" si="1583"/>
        <v>4484.62351299943i</v>
      </c>
      <c r="J3076" t="str">
        <f t="shared" si="1577"/>
        <v>-27222.397525011+981.092116691859i</v>
      </c>
      <c r="K3076" t="str">
        <f t="shared" si="1584"/>
        <v>0.00592951681349558-0.164526511916628i</v>
      </c>
      <c r="L3076" t="str">
        <f t="shared" si="1585"/>
        <v>0.000766705652673377-0.018035023283277i</v>
      </c>
      <c r="M3076" t="str">
        <f t="shared" si="1586"/>
        <v>0.00669622246616896-0.182561535199905i</v>
      </c>
      <c r="N3076" t="str">
        <f t="shared" si="1587"/>
        <v>-8.41415017949461i</v>
      </c>
      <c r="O3076" t="str">
        <f t="shared" si="1588"/>
        <v>-0.531328991428713-0.847165569925588i</v>
      </c>
      <c r="P3076" t="str">
        <f t="shared" si="1589"/>
        <v>1.53132899142871+0.847165569925588i</v>
      </c>
      <c r="Q3076" t="str">
        <f t="shared" si="1590"/>
        <v>-1.53132899142871+7.56698460956902i</v>
      </c>
      <c r="R3076" t="str">
        <f t="shared" si="1591"/>
        <v>0.0682085939261332-0.216173135426207i</v>
      </c>
      <c r="S3076" t="str">
        <f t="shared" si="1592"/>
        <v>0.887176651197107i</v>
      </c>
      <c r="T3076" t="str">
        <f t="shared" si="1593"/>
        <v>0.191783758366201+0.0605130719422502i</v>
      </c>
      <c r="U3076" t="e">
        <f t="shared" si="1594"/>
        <v>#DIV/0!</v>
      </c>
      <c r="V3076" t="str">
        <f t="shared" si="1595"/>
        <v>1.33333333333333E-06-0.0000929100660197874i</v>
      </c>
      <c r="W3076" t="e">
        <f t="shared" si="1596"/>
        <v>#DIV/0!</v>
      </c>
      <c r="X3076" t="e">
        <f t="shared" si="1597"/>
        <v>#DIV/0!</v>
      </c>
      <c r="Y3076" t="str">
        <f t="shared" si="1598"/>
        <v>0.00083+1.14806361932785i</v>
      </c>
      <c r="Z3076" t="e">
        <f t="shared" si="1599"/>
        <v>#DIV/0!</v>
      </c>
      <c r="AA3076" t="e">
        <f t="shared" si="1600"/>
        <v>#DIV/0!</v>
      </c>
      <c r="AB3076" t="str">
        <f t="shared" si="1601"/>
        <v>1.18258411081758+0.373137944450035i</v>
      </c>
      <c r="AC3076" t="str">
        <f t="shared" si="1602"/>
        <v>1.07603948227113-0.213395756087266i</v>
      </c>
      <c r="AD3076" t="str">
        <f t="shared" si="1603"/>
        <v>0.991260107380854+0.543352408695723i</v>
      </c>
      <c r="AE3076" t="e">
        <f t="shared" si="1604"/>
        <v>#DIV/0!</v>
      </c>
      <c r="AF3076" t="str">
        <f t="shared" si="1605"/>
        <v>-19.4058866207605-0.40084999574765i</v>
      </c>
      <c r="AG3076" t="e">
        <f t="shared" si="1606"/>
        <v>#DIV/0!</v>
      </c>
      <c r="AH3076" t="e">
        <f t="shared" si="1607"/>
        <v>#DIV/0!</v>
      </c>
      <c r="AI3076" t="e">
        <f t="shared" si="1608"/>
        <v>#DIV/0!</v>
      </c>
      <c r="AJ3076" t="e">
        <f t="shared" si="1609"/>
        <v>#DIV/0!</v>
      </c>
      <c r="AK3076"/>
      <c r="AL3076"/>
      <c r="AM3076"/>
      <c r="AN3076"/>
    </row>
    <row r="3077" spans="1:40" x14ac:dyDescent="0.25">
      <c r="A3077"/>
      <c r="B3077">
        <f t="shared" si="1610"/>
        <v>1143000</v>
      </c>
      <c r="C3077" s="186" t="str">
        <f t="shared" si="1578"/>
        <v>-7.52885310545807E-08+0.00275756081181255i</v>
      </c>
      <c r="D3077" s="158" t="str">
        <f t="shared" si="1579"/>
        <v>-7.66666724387873+0.0211412995572296i</v>
      </c>
      <c r="E3077" t="str">
        <f t="shared" si="1580"/>
        <v>7.99598548224996-0.179164800246991i</v>
      </c>
      <c r="F3077" t="str">
        <f t="shared" si="1581"/>
        <v>0.999201039978556+0.0000178878623646566i</v>
      </c>
      <c r="G3077">
        <f t="shared" ref="G3077:G3140" si="1611">IF($C$11=$C$7,$C$24,F3077)</f>
        <v>1</v>
      </c>
      <c r="H3077" t="str">
        <f t="shared" si="1582"/>
        <v>11.7392479054263+0.421641698880958i</v>
      </c>
      <c r="I3077" t="str">
        <f t="shared" si="1583"/>
        <v>4488.55050381642i</v>
      </c>
      <c r="J3077" t="str">
        <f t="shared" ref="J3077:J3140" si="1612">IMSUM(COMPLEX(0,2*PI()*B3077*$C$113*$C$112),COMPLEX(0,2*PI()*B3077*$C$113*$C$111),COMPLEX(0,2*PI()*B3077*$C$28*10^-12*$C$111),COMPLEX(-1*2*PI()*B3077*2*PI()*B3077*$C$113*$C$112*$C$28*10^-12*$C$111,0),COMPLEX(1,0))</f>
        <v>-27270.0951024204+981.951216618911i</v>
      </c>
      <c r="K3077" t="str">
        <f t="shared" si="1584"/>
        <v>0.0059191586644348-0.164382931629991i</v>
      </c>
      <c r="L3077" t="str">
        <f t="shared" si="1585"/>
        <v>0.000765367087262239-0.0180193014656004i</v>
      </c>
      <c r="M3077" t="str">
        <f t="shared" si="1586"/>
        <v>0.00668452575169704-0.182402233095591i</v>
      </c>
      <c r="N3077" t="str">
        <f t="shared" si="1587"/>
        <v>-8.42151808683217i</v>
      </c>
      <c r="O3077" t="str">
        <f t="shared" si="1588"/>
        <v>-0.537556350560401-0.843227828034739i</v>
      </c>
      <c r="P3077" t="str">
        <f t="shared" si="1589"/>
        <v>1.5375563505604+0.843227828034739i</v>
      </c>
      <c r="Q3077" t="str">
        <f t="shared" si="1590"/>
        <v>-1.5375563505604+7.57829025879743i</v>
      </c>
      <c r="R3077" t="str">
        <f t="shared" si="1591"/>
        <v>0.067332973383548-0.2165507700742i</v>
      </c>
      <c r="S3077" t="str">
        <f t="shared" si="1592"/>
        <v>0.887953513413566i</v>
      </c>
      <c r="T3077" t="str">
        <f t="shared" si="1593"/>
        <v>0.192287017119799+0.0597885502845036i</v>
      </c>
      <c r="U3077" t="e">
        <f t="shared" si="1594"/>
        <v>#DIV/0!</v>
      </c>
      <c r="V3077" t="str">
        <f t="shared" si="1595"/>
        <v>1.33333333333333E-06-0.0000928287798727882i</v>
      </c>
      <c r="W3077" t="e">
        <f t="shared" si="1596"/>
        <v>#DIV/0!</v>
      </c>
      <c r="X3077" t="e">
        <f t="shared" si="1597"/>
        <v>#DIV/0!</v>
      </c>
      <c r="Y3077" t="str">
        <f t="shared" si="1598"/>
        <v>0.00083+1.149068928977i</v>
      </c>
      <c r="Z3077" t="e">
        <f t="shared" si="1599"/>
        <v>#DIV/0!</v>
      </c>
      <c r="AA3077" t="e">
        <f t="shared" si="1600"/>
        <v>#DIV/0!</v>
      </c>
      <c r="AB3077" t="str">
        <f t="shared" si="1601"/>
        <v>1.18568732357504+0.368670372181698i</v>
      </c>
      <c r="AC3077" t="str">
        <f t="shared" si="1602"/>
        <v>1.07517205661002-0.213807628976486i</v>
      </c>
      <c r="AD3077" t="str">
        <f t="shared" si="1603"/>
        <v>0.995244010707379+0.540807520795711i</v>
      </c>
      <c r="AE3077" t="e">
        <f t="shared" si="1604"/>
        <v>#DIV/0!</v>
      </c>
      <c r="AF3077" t="str">
        <f t="shared" si="1605"/>
        <v>-19.405915149305-0.400500399323728i</v>
      </c>
      <c r="AG3077" t="e">
        <f t="shared" si="1606"/>
        <v>#DIV/0!</v>
      </c>
      <c r="AH3077" t="e">
        <f t="shared" si="1607"/>
        <v>#DIV/0!</v>
      </c>
      <c r="AI3077" t="e">
        <f t="shared" si="1608"/>
        <v>#DIV/0!</v>
      </c>
      <c r="AJ3077" t="e">
        <f t="shared" si="1609"/>
        <v>#DIV/0!</v>
      </c>
      <c r="AK3077"/>
      <c r="AL3077"/>
      <c r="AM3077"/>
      <c r="AN3077"/>
    </row>
    <row r="3078" spans="1:40" x14ac:dyDescent="0.25">
      <c r="A3078"/>
      <c r="B3078">
        <f t="shared" si="1610"/>
        <v>1144000</v>
      </c>
      <c r="C3078" s="186" t="str">
        <f t="shared" ref="C3078:C3141" si="1613">IMPRODUCT(COMPLEX(-1,0),IMDIV(IMPRODUCT(G3078,COMPLEX($C$100+$C$101,0)),COMPLEX($C$100,2*PI()*B3078*$C$103*$C$102*(2*$C$100+$C$101))))</f>
        <v>-7.51569652763077E-08+0.00275515035656105i</v>
      </c>
      <c r="D3078" s="158" t="str">
        <f t="shared" ref="D3078:D3141" si="1614">IMPRODUCT(COMPLEX($C$106,0),IMSUB(C3078,G3078))</f>
        <v>-7.66666724287011+0.0211228194003014i</v>
      </c>
      <c r="E3078" t="str">
        <f t="shared" ref="E3078:E3141" si="1615">IMDIV(COMPLEX($C$20*10^3,0),COMPLEX(1,2*PI()*B3078*$C$20*1000*$C$29*10^-12))</f>
        <v>7.99597845818184-0.17932139232861i</v>
      </c>
      <c r="F3078" t="str">
        <f t="shared" ref="F3078:F3141" si="1616">IMDIV(COMPLEX($C$22*1000,0),IMSUM(COMPLEX($C$22*1000,0),E3078))</f>
        <v>0.999201040679284+0.0000179034965857779i</v>
      </c>
      <c r="G3078">
        <f t="shared" si="1611"/>
        <v>1</v>
      </c>
      <c r="H3078" t="str">
        <f t="shared" ref="H3078:H3141" si="1617">IMPRODUCT(COMPLEX($C$108,0),IMPRODUCT(COMPLEX(-1,0),D3078),IMDIV(COMPLEX(0,2*PI()*B3078*$C$109*$C$110),COMPLEX(1,2*PI()*B3078*$C$109*$C$110)))</f>
        <v>11.7392763603483+0.421274230598459i</v>
      </c>
      <c r="I3078" t="str">
        <f t="shared" ref="I3078:I3141" si="1618">COMPLEX(0,2*PI()*B3078*$C$113*$C$112*$C$114)</f>
        <v>4492.4774946334i</v>
      </c>
      <c r="J3078" t="str">
        <f t="shared" si="1612"/>
        <v>-27317.8344282565+982.810316545961i</v>
      </c>
      <c r="K3078" t="str">
        <f t="shared" ref="K3078:K3141" si="1619">IMDIV(I3078,J3078)</f>
        <v>0.0059088276223099-0.16423960141023i</v>
      </c>
      <c r="L3078" t="str">
        <f t="shared" ref="L3078:L3141" si="1620">IMDIV(COMPLEX($C$117,0),COMPLEX(1,2*PI()*B3078*$C$115*$C$116))</f>
        <v>0.000764032022126794-0.0180036069850753i</v>
      </c>
      <c r="M3078" t="str">
        <f t="shared" ref="M3078:M3141" si="1621">IMSUM(K3078,L3078)</f>
        <v>0.00667285964443669-0.182243208395305i</v>
      </c>
      <c r="N3078" t="str">
        <f t="shared" ref="N3078:N3141" si="1622">COMPLEX(0,-2*PI()*B3078*$C$43)</f>
        <v>-8.42888599416973i</v>
      </c>
      <c r="O3078" t="str">
        <f t="shared" ref="O3078:O3141" si="1623">IMEXP(N3078)</f>
        <v>-0.543754528008591-0.839244310835739i</v>
      </c>
      <c r="P3078" t="str">
        <f t="shared" ref="P3078:P3141" si="1624">IMSUB(COMPLEX(1,0),O3078)</f>
        <v>1.54375452800859+0.839244310835739i</v>
      </c>
      <c r="Q3078" t="str">
        <f t="shared" ref="Q3078:Q3141" si="1625">IMSUM(COMPLEX(0,2*PI()*B3078*$C$43),O3078,COMPLEX(-1,0))</f>
        <v>-1.54375452800859+7.58964168333399i</v>
      </c>
      <c r="R3078" t="str">
        <f t="shared" ref="R3078:R3141" si="1626">IMDIV(P3078,Q3078)</f>
        <v>0.066455444030942-0.216920045679807i</v>
      </c>
      <c r="S3078" t="str">
        <f t="shared" ref="S3078:S3141" si="1627">IMDIV(COMPLEX(0,2*PI()*B3078*$C$123),COMPLEX($C$124,0))</f>
        <v>0.888730375630026i</v>
      </c>
      <c r="T3078" t="str">
        <f t="shared" ref="T3078:T3141" si="1628">IMPRODUCT(R3078,S3078)</f>
        <v>0.192783433678697+0.0590609717362793i</v>
      </c>
      <c r="U3078" t="e">
        <f t="shared" ref="U3078:U3141" si="1629">IMDIV(COMPLEX(1,2*PI()*B3078*$C$16*10^-3*$C$15*10^-6),COMPLEX(0,2*PI()*B3078*$C$15*10^-6))</f>
        <v>#DIV/0!</v>
      </c>
      <c r="V3078" t="str">
        <f t="shared" ref="V3078:V3141" si="1630">IMSUM(COMPLEX($C$18*10^-3,0),IMDIV(COMPLEX(1,0),COMPLEX(0,2*PI()*B3078*($C$17*1*10^-6))))</f>
        <v>1.33333333333333E-06-0.0000927476358344376i</v>
      </c>
      <c r="W3078" t="e">
        <f t="shared" ref="W3078:W3141" si="1631">IMDIV(IMPRODUCT(U3078,V3078),IMSUM(U3078,V3078))</f>
        <v>#DIV/0!</v>
      </c>
      <c r="X3078" t="e">
        <f t="shared" ref="X3078:X3141" si="1632">IMDIV(IMPRODUCT(COMPLEX($C$19,0),W3078),IMSUM(COMPLEX($C$19,0),W3078))</f>
        <v>#DIV/0!</v>
      </c>
      <c r="Y3078" t="str">
        <f t="shared" ref="Y3078:Y3141" si="1633">COMPLEX($C$13*10^-3,2*PI()*B3078*$C$12*0.000001)</f>
        <v>0.00083+1.15007423862615i</v>
      </c>
      <c r="Z3078" t="e">
        <f t="shared" ref="Z3078:Z3141" si="1634">IMPRODUCT(COMPLEX($C$6,0),IMDIV(X3078,IMSUM(X3078,Y3078)))</f>
        <v>#DIV/0!</v>
      </c>
      <c r="AA3078" t="e">
        <f t="shared" ref="AA3078:AA3141" si="1635">IMDIV(COMPLEX($C$6,0),IMSUM(X3078,Y3078))</f>
        <v>#DIV/0!</v>
      </c>
      <c r="AB3078" t="str">
        <f t="shared" ref="AB3078:AB3141" si="1636">IMPRODUCT(COMPLEX($C$119,0),T3078)</f>
        <v>1.18874834573823+0.364183950402128i</v>
      </c>
      <c r="AC3078" t="str">
        <f t="shared" ref="AC3078:AC3141" si="1637">IMSUM(COMPLEX(1,0),IMPRODUCT(AB3078,M3078))</f>
        <v>1.07430240243103-0.214211164116156i</v>
      </c>
      <c r="AD3078" t="str">
        <f t="shared" ref="AD3078:AD3141" si="1638">IMDIV(AB3078,AC3078)</f>
        <v>0.999209058828108+0.538233634012773i</v>
      </c>
      <c r="AE3078" t="e">
        <f t="shared" ref="AE3078:AE3141" si="1639">IMPRODUCT(AD3078,AA3078,X3078)</f>
        <v>#DIV/0!</v>
      </c>
      <c r="AF3078" t="str">
        <f t="shared" ref="AF3078:AF3141" si="1640">IMSUB(D3078,H3078)</f>
        <v>-19.4059436032184-0.400151411198158i</v>
      </c>
      <c r="AG3078" t="e">
        <f t="shared" ref="AG3078:AG3141" si="1641">IMSUM(COMPLEX(1,0),IMPRODUCT(AD3078,AA3078,COMPLEX($C$127,0)))</f>
        <v>#DIV/0!</v>
      </c>
      <c r="AH3078" t="e">
        <f t="shared" ref="AH3078:AH3141" si="1642">IMDIV(IMPRODUCT(AE3078,AF3078),AG3078)</f>
        <v>#DIV/0!</v>
      </c>
      <c r="AI3078" t="e">
        <f t="shared" ref="AI3078:AI3141" si="1643">20*LOG10(IMABS(AH3078))</f>
        <v>#DIV/0!</v>
      </c>
      <c r="AJ3078" t="e">
        <f t="shared" ref="AJ3078:AJ3141" si="1644">IMARGUMENT(AH3078)*180/PI()</f>
        <v>#DIV/0!</v>
      </c>
      <c r="AK3078"/>
      <c r="AL3078"/>
      <c r="AM3078"/>
      <c r="AN3078"/>
    </row>
    <row r="3079" spans="1:40" x14ac:dyDescent="0.25">
      <c r="A3079"/>
      <c r="B3079">
        <f t="shared" si="1610"/>
        <v>1145000</v>
      </c>
      <c r="C3079" s="186" t="str">
        <f t="shared" si="1613"/>
        <v>-7.50257440613121E-08+0.00275274411171174i</v>
      </c>
      <c r="D3079" s="158" t="str">
        <f t="shared" si="1614"/>
        <v>-7.66666724186401+0.0211043715231233i</v>
      </c>
      <c r="E3079" t="str">
        <f t="shared" si="1615"/>
        <v>7.99597142798348-0.179477983997236i</v>
      </c>
      <c r="F3079" t="str">
        <f t="shared" si="1616"/>
        <v>0.99920104138062+0.0000179191307657315i</v>
      </c>
      <c r="G3079">
        <f t="shared" si="1611"/>
        <v>1</v>
      </c>
      <c r="H3079" t="str">
        <f t="shared" si="1617"/>
        <v>11.7393047408963+0.420907401310292i</v>
      </c>
      <c r="I3079" t="str">
        <f t="shared" si="1618"/>
        <v>4496.40448545039i</v>
      </c>
      <c r="J3079" t="str">
        <f t="shared" si="1612"/>
        <v>-27365.6155025192+983.669416473011i</v>
      </c>
      <c r="K3079" t="str">
        <f t="shared" si="1619"/>
        <v>0.00589852359265789-0.164096520605449i</v>
      </c>
      <c r="L3079" t="str">
        <f t="shared" si="1620"/>
        <v>0.000762700445080931-0.0179879397705927i</v>
      </c>
      <c r="M3079" t="str">
        <f t="shared" si="1621"/>
        <v>0.00666122403773882-0.182084460376042i</v>
      </c>
      <c r="N3079" t="str">
        <f t="shared" si="1622"/>
        <v>-8.43625390150729i</v>
      </c>
      <c r="O3079" t="str">
        <f t="shared" si="1623"/>
        <v>-0.54992318730018-0.835215234577059i</v>
      </c>
      <c r="P3079" t="str">
        <f t="shared" si="1624"/>
        <v>1.54992318730018+0.835215234577059i</v>
      </c>
      <c r="Q3079" t="str">
        <f t="shared" si="1625"/>
        <v>-1.54992318730018+7.60103866693023i</v>
      </c>
      <c r="R3079" t="str">
        <f t="shared" si="1626"/>
        <v>0.0655760922897703-0.21728097509332i</v>
      </c>
      <c r="S3079" t="str">
        <f t="shared" si="1627"/>
        <v>0.889507237846485i</v>
      </c>
      <c r="T3079" t="str">
        <f t="shared" si="1628"/>
        <v>0.19327299999185+0.0583304087214398i</v>
      </c>
      <c r="U3079" t="e">
        <f t="shared" si="1629"/>
        <v>#DIV/0!</v>
      </c>
      <c r="V3079" t="str">
        <f t="shared" si="1630"/>
        <v>1.33333333333333E-06-0.0000926666335323994i</v>
      </c>
      <c r="W3079" t="e">
        <f t="shared" si="1631"/>
        <v>#DIV/0!</v>
      </c>
      <c r="X3079" t="e">
        <f t="shared" si="1632"/>
        <v>#DIV/0!</v>
      </c>
      <c r="Y3079" t="str">
        <f t="shared" si="1633"/>
        <v>0.00083+1.1510795482753i</v>
      </c>
      <c r="Z3079" t="e">
        <f t="shared" si="1634"/>
        <v>#DIV/0!</v>
      </c>
      <c r="AA3079" t="e">
        <f t="shared" si="1635"/>
        <v>#DIV/0!</v>
      </c>
      <c r="AB3079" t="str">
        <f t="shared" si="1636"/>
        <v>1.19176712766251+0.359679125694029i</v>
      </c>
      <c r="AC3079" t="str">
        <f t="shared" si="1637"/>
        <v>1.0734306073487-0.214606371096388i</v>
      </c>
      <c r="AD3079" t="str">
        <f t="shared" si="1638"/>
        <v>1.00315504257855+0.535630887635087i</v>
      </c>
      <c r="AE3079" t="e">
        <f t="shared" si="1639"/>
        <v>#DIV/0!</v>
      </c>
      <c r="AF3079" t="str">
        <f t="shared" si="1640"/>
        <v>-19.4059719827603-0.399803029787169i</v>
      </c>
      <c r="AG3079" t="e">
        <f t="shared" si="1641"/>
        <v>#DIV/0!</v>
      </c>
      <c r="AH3079" t="e">
        <f t="shared" si="1642"/>
        <v>#DIV/0!</v>
      </c>
      <c r="AI3079" t="e">
        <f t="shared" si="1643"/>
        <v>#DIV/0!</v>
      </c>
      <c r="AJ3079" t="e">
        <f t="shared" si="1644"/>
        <v>#DIV/0!</v>
      </c>
      <c r="AK3079"/>
      <c r="AL3079"/>
      <c r="AM3079"/>
      <c r="AN3079"/>
    </row>
    <row r="3080" spans="1:40" x14ac:dyDescent="0.25">
      <c r="A3080"/>
      <c r="B3080">
        <f t="shared" si="1610"/>
        <v>1146000</v>
      </c>
      <c r="C3080" s="186" t="str">
        <f t="shared" si="1613"/>
        <v>-7.48948662074544E-08+0.00275034206624261i</v>
      </c>
      <c r="D3080" s="158" t="str">
        <f t="shared" si="1614"/>
        <v>-7.66666724086067+0.0210859558411934i</v>
      </c>
      <c r="E3080" t="str">
        <f t="shared" si="1615"/>
        <v>7.99596439165489-0.17963457525251i</v>
      </c>
      <c r="F3080" t="str">
        <f t="shared" si="1616"/>
        <v>0.999201042082565+0.0000179347649044817i</v>
      </c>
      <c r="G3080">
        <f t="shared" si="1611"/>
        <v>1</v>
      </c>
      <c r="H3080" t="str">
        <f t="shared" si="1617"/>
        <v>11.7393330473295+0.420541209353699i</v>
      </c>
      <c r="I3080" t="str">
        <f t="shared" si="1618"/>
        <v>4500.33147626738i</v>
      </c>
      <c r="J3080" t="str">
        <f t="shared" si="1612"/>
        <v>-27413.4383252086+984.528516400062i</v>
      </c>
      <c r="K3080" t="str">
        <f t="shared" si="1619"/>
        <v>0.00588824648142655-0.163953688566012i</v>
      </c>
      <c r="L3080" t="str">
        <f t="shared" si="1620"/>
        <v>0.000761372343991515-0.0179722997512895i</v>
      </c>
      <c r="M3080" t="str">
        <f t="shared" si="1621"/>
        <v>0.00664961882541806-0.181925988317302i</v>
      </c>
      <c r="N3080" t="str">
        <f t="shared" si="1622"/>
        <v>-8.44362180884485i</v>
      </c>
      <c r="O3080" t="str">
        <f t="shared" si="1623"/>
        <v>-0.556061993564483-0.831140817980379i</v>
      </c>
      <c r="P3080" t="str">
        <f t="shared" si="1624"/>
        <v>1.55606199356448+0.831140817980379i</v>
      </c>
      <c r="Q3080" t="str">
        <f t="shared" si="1625"/>
        <v>-1.55606199356448+7.61248099086447i</v>
      </c>
      <c r="R3080" t="str">
        <f t="shared" si="1626"/>
        <v>0.0646950039726494-0.217633572078278i</v>
      </c>
      <c r="S3080" t="str">
        <f t="shared" si="1627"/>
        <v>0.890284100062946i</v>
      </c>
      <c r="T3080" t="str">
        <f t="shared" si="1628"/>
        <v>0.193755708861194+0.0575969333903589i</v>
      </c>
      <c r="U3080" t="e">
        <f t="shared" si="1629"/>
        <v>#DIV/0!</v>
      </c>
      <c r="V3080" t="str">
        <f t="shared" si="1630"/>
        <v>1.33333333333333E-06-0.0000925857725956344i</v>
      </c>
      <c r="W3080" t="e">
        <f t="shared" si="1631"/>
        <v>#DIV/0!</v>
      </c>
      <c r="X3080" t="e">
        <f t="shared" si="1632"/>
        <v>#DIV/0!</v>
      </c>
      <c r="Y3080" t="str">
        <f t="shared" si="1633"/>
        <v>0.00083+1.15208485792445i</v>
      </c>
      <c r="Z3080" t="e">
        <f t="shared" si="1634"/>
        <v>#DIV/0!</v>
      </c>
      <c r="AA3080" t="e">
        <f t="shared" si="1635"/>
        <v>#DIV/0!</v>
      </c>
      <c r="AB3080" t="str">
        <f t="shared" si="1636"/>
        <v>1.19474362496291+0.355156342953706i</v>
      </c>
      <c r="AC3080" t="str">
        <f t="shared" si="1637"/>
        <v>1.07255675839911-0.214993260453102i</v>
      </c>
      <c r="AD3080" t="str">
        <f t="shared" si="1638"/>
        <v>1.00708175381548+0.532999422429259i</v>
      </c>
      <c r="AE3080" t="e">
        <f t="shared" si="1639"/>
        <v>#DIV/0!</v>
      </c>
      <c r="AF3080" t="str">
        <f t="shared" si="1640"/>
        <v>-19.4060002881902-0.399455253512506i</v>
      </c>
      <c r="AG3080" t="e">
        <f t="shared" si="1641"/>
        <v>#DIV/0!</v>
      </c>
      <c r="AH3080" t="e">
        <f t="shared" si="1642"/>
        <v>#DIV/0!</v>
      </c>
      <c r="AI3080" t="e">
        <f t="shared" si="1643"/>
        <v>#DIV/0!</v>
      </c>
      <c r="AJ3080" t="e">
        <f t="shared" si="1644"/>
        <v>#DIV/0!</v>
      </c>
      <c r="AK3080"/>
      <c r="AL3080"/>
      <c r="AM3080"/>
      <c r="AN3080"/>
    </row>
    <row r="3081" spans="1:40" x14ac:dyDescent="0.25">
      <c r="A3081"/>
      <c r="B3081">
        <f t="shared" si="1610"/>
        <v>1147000</v>
      </c>
      <c r="C3081" s="186" t="str">
        <f t="shared" si="1613"/>
        <v>-7.47643305178333E-08+0.0027479442091701i</v>
      </c>
      <c r="D3081" s="158" t="str">
        <f t="shared" si="1614"/>
        <v>-7.66666723985987+0.0210675722703041i</v>
      </c>
      <c r="E3081" t="str">
        <f t="shared" si="1615"/>
        <v>7.99595734919613-0.17979116609407i</v>
      </c>
      <c r="F3081" t="str">
        <f t="shared" si="1616"/>
        <v>0.999201042785129+0.0000179503990019928i</v>
      </c>
      <c r="G3081">
        <f t="shared" si="1611"/>
        <v>1</v>
      </c>
      <c r="H3081" t="str">
        <f t="shared" si="1617"/>
        <v>11.7393612799053+0.420175653071645i</v>
      </c>
      <c r="I3081" t="str">
        <f t="shared" si="1618"/>
        <v>4504.25846708437i</v>
      </c>
      <c r="J3081" t="str">
        <f t="shared" si="1612"/>
        <v>-27461.3028963245+985.387616327112i</v>
      </c>
      <c r="K3081" t="str">
        <f t="shared" si="1619"/>
        <v>0.00587799619497267-0.163811104644533i</v>
      </c>
      <c r="L3081" t="str">
        <f t="shared" si="1620"/>
        <v>0.000760047706778086-0.0179566868565476i</v>
      </c>
      <c r="M3081" t="str">
        <f t="shared" si="1621"/>
        <v>0.00663804390175076-0.181767791501081i</v>
      </c>
      <c r="N3081" t="str">
        <f t="shared" si="1622"/>
        <v>-8.45098971618241i</v>
      </c>
      <c r="O3081" t="str">
        <f t="shared" si="1623"/>
        <v>-0.562170613551414-0.827021282228715i</v>
      </c>
      <c r="P3081" t="str">
        <f t="shared" si="1624"/>
        <v>1.56217061355141+0.827021282228715i</v>
      </c>
      <c r="Q3081" t="str">
        <f t="shared" si="1625"/>
        <v>-1.56217061355141+7.62396843395369i</v>
      </c>
      <c r="R3081" t="str">
        <f t="shared" si="1626"/>
        <v>0.0638122642745526-0.217977851296464i</v>
      </c>
      <c r="S3081" t="str">
        <f t="shared" si="1627"/>
        <v>0.891060962279405i</v>
      </c>
      <c r="T3081" t="str">
        <f t="shared" si="1628"/>
        <v>0.194231553931824+0.0568606176097105i</v>
      </c>
      <c r="U3081" t="e">
        <f t="shared" si="1629"/>
        <v>#DIV/0!</v>
      </c>
      <c r="V3081" t="str">
        <f t="shared" si="1630"/>
        <v>1.33333333333333E-06-0.0000925050526543999i</v>
      </c>
      <c r="W3081" t="e">
        <f t="shared" si="1631"/>
        <v>#DIV/0!</v>
      </c>
      <c r="X3081" t="e">
        <f t="shared" si="1632"/>
        <v>#DIV/0!</v>
      </c>
      <c r="Y3081" t="str">
        <f t="shared" si="1633"/>
        <v>0.00083+1.1530901675736i</v>
      </c>
      <c r="Z3081" t="e">
        <f t="shared" si="1634"/>
        <v>#DIV/0!</v>
      </c>
      <c r="AA3081" t="e">
        <f t="shared" si="1635"/>
        <v>#DIV/0!</v>
      </c>
      <c r="AB3081" t="str">
        <f t="shared" si="1636"/>
        <v>1.19767779845357+0.350616045328104i</v>
      </c>
      <c r="AC3081" t="str">
        <f t="shared" si="1637"/>
        <v>1.07168094203042-0.215371843653236i</v>
      </c>
      <c r="AD3081" t="str">
        <f t="shared" si="1638"/>
        <v>1.01098898542694+0.530339380633015i</v>
      </c>
      <c r="AE3081" t="e">
        <f t="shared" si="1639"/>
        <v>#DIV/0!</v>
      </c>
      <c r="AF3081" t="str">
        <f t="shared" si="1640"/>
        <v>-19.4060285197652-0.399108080801341i</v>
      </c>
      <c r="AG3081" t="e">
        <f t="shared" si="1641"/>
        <v>#DIV/0!</v>
      </c>
      <c r="AH3081" t="e">
        <f t="shared" si="1642"/>
        <v>#DIV/0!</v>
      </c>
      <c r="AI3081" t="e">
        <f t="shared" si="1643"/>
        <v>#DIV/0!</v>
      </c>
      <c r="AJ3081" t="e">
        <f t="shared" si="1644"/>
        <v>#DIV/0!</v>
      </c>
      <c r="AK3081"/>
      <c r="AL3081"/>
      <c r="AM3081"/>
      <c r="AN3081"/>
    </row>
    <row r="3082" spans="1:40" x14ac:dyDescent="0.25">
      <c r="A3082"/>
      <c r="B3082">
        <f t="shared" si="1610"/>
        <v>1148000</v>
      </c>
      <c r="C3082" s="186" t="str">
        <f t="shared" si="1613"/>
        <v>-7.46341358007587E-08+0.00274555052954892i</v>
      </c>
      <c r="D3082" s="158" t="str">
        <f t="shared" si="1614"/>
        <v>-7.66666723886174+0.0210492207265417i</v>
      </c>
      <c r="E3082" t="str">
        <f t="shared" si="1615"/>
        <v>7.99595030060721-0.179947756521559i</v>
      </c>
      <c r="F3082" t="str">
        <f t="shared" si="1616"/>
        <v>0.999201043488301+0.0000179660330582288i</v>
      </c>
      <c r="G3082">
        <f t="shared" si="1611"/>
        <v>1</v>
      </c>
      <c r="H3082" t="str">
        <f t="shared" si="1617"/>
        <v>11.7393894388805+0.419810730812852i</v>
      </c>
      <c r="I3082" t="str">
        <f t="shared" si="1618"/>
        <v>4508.18545790135i</v>
      </c>
      <c r="J3082" t="str">
        <f t="shared" si="1612"/>
        <v>-27509.2092158671+986.246716254164i</v>
      </c>
      <c r="K3082" t="str">
        <f t="shared" si="1619"/>
        <v>0.00586777264005951-0.163668768195867i</v>
      </c>
      <c r="L3082" t="str">
        <f t="shared" si="1620"/>
        <v>0.000758726521412571-0.0179411010159925i</v>
      </c>
      <c r="M3082" t="str">
        <f t="shared" si="1621"/>
        <v>0.00662649916147208-0.18160986921186i</v>
      </c>
      <c r="N3082" t="str">
        <f t="shared" si="1622"/>
        <v>-8.45835762351997i</v>
      </c>
      <c r="O3082" t="str">
        <f t="shared" si="1623"/>
        <v>-0.568248715649569-0.822856850954414i</v>
      </c>
      <c r="P3082" t="str">
        <f t="shared" si="1624"/>
        <v>1.56824871564957+0.822856850954414i</v>
      </c>
      <c r="Q3082" t="str">
        <f t="shared" si="1625"/>
        <v>-1.56824871564957+7.63550077256556i</v>
      </c>
      <c r="R3082" t="str">
        <f t="shared" si="1626"/>
        <v>0.0629279577643388-0.218313828292869i</v>
      </c>
      <c r="S3082" t="str">
        <f t="shared" si="1627"/>
        <v>0.891837824495864i</v>
      </c>
      <c r="T3082" t="str">
        <f t="shared" si="1628"/>
        <v>0.194700529682076+0.0561215329525155i</v>
      </c>
      <c r="U3082" t="e">
        <f t="shared" si="1629"/>
        <v>#DIV/0!</v>
      </c>
      <c r="V3082" t="str">
        <f t="shared" si="1630"/>
        <v>1.33333333333333E-06-0.0000924244733402416i</v>
      </c>
      <c r="W3082" t="e">
        <f t="shared" si="1631"/>
        <v>#DIV/0!</v>
      </c>
      <c r="X3082" t="e">
        <f t="shared" si="1632"/>
        <v>#DIV/0!</v>
      </c>
      <c r="Y3082" t="str">
        <f t="shared" si="1633"/>
        <v>0.00083+1.15409547722275i</v>
      </c>
      <c r="Z3082" t="e">
        <f t="shared" si="1634"/>
        <v>#DIV/0!</v>
      </c>
      <c r="AA3082" t="e">
        <f t="shared" si="1635"/>
        <v>#DIV/0!</v>
      </c>
      <c r="AB3082" t="str">
        <f t="shared" si="1636"/>
        <v>1.20056961408661+0.346058674153435i</v>
      </c>
      <c r="AC3082" t="str">
        <f t="shared" si="1637"/>
        <v>1.07080324409367-0.215742133079905i</v>
      </c>
      <c r="AD3082" t="str">
        <f t="shared" si="1638"/>
        <v>1.0148765313423+0.527650905947884i</v>
      </c>
      <c r="AE3082" t="e">
        <f t="shared" si="1639"/>
        <v>#DIV/0!</v>
      </c>
      <c r="AF3082" t="str">
        <f t="shared" si="1640"/>
        <v>-19.4060566777422-0.39876151008631i</v>
      </c>
      <c r="AG3082" t="e">
        <f t="shared" si="1641"/>
        <v>#DIV/0!</v>
      </c>
      <c r="AH3082" t="e">
        <f t="shared" si="1642"/>
        <v>#DIV/0!</v>
      </c>
      <c r="AI3082" t="e">
        <f t="shared" si="1643"/>
        <v>#DIV/0!</v>
      </c>
      <c r="AJ3082" t="e">
        <f t="shared" si="1644"/>
        <v>#DIV/0!</v>
      </c>
      <c r="AK3082"/>
      <c r="AL3082"/>
      <c r="AM3082"/>
      <c r="AN3082"/>
    </row>
    <row r="3083" spans="1:40" x14ac:dyDescent="0.25">
      <c r="A3083"/>
      <c r="B3083">
        <f t="shared" si="1610"/>
        <v>1149000</v>
      </c>
      <c r="C3083" s="186" t="str">
        <f t="shared" si="1613"/>
        <v>-7.45042808697233E-08+0.0027431610164719i</v>
      </c>
      <c r="D3083" s="158" t="str">
        <f t="shared" si="1614"/>
        <v>-7.66666723786615+0.0210309011262846i</v>
      </c>
      <c r="E3083" t="str">
        <f t="shared" si="1615"/>
        <v>7.99594324588818-0.180104346534615i</v>
      </c>
      <c r="F3083" t="str">
        <f t="shared" si="1616"/>
        <v>0.999201044192082+0.0000179816670731536i</v>
      </c>
      <c r="G3083">
        <f t="shared" si="1611"/>
        <v>1</v>
      </c>
      <c r="H3083" t="str">
        <f t="shared" si="1617"/>
        <v>11.7394175245103+0.419446440931731i</v>
      </c>
      <c r="I3083" t="str">
        <f t="shared" si="1618"/>
        <v>4512.11244871834i</v>
      </c>
      <c r="J3083" t="str">
        <f t="shared" si="1612"/>
        <v>-27557.1572838362+987.105816181214i</v>
      </c>
      <c r="K3083" t="str">
        <f t="shared" si="1619"/>
        <v>0.00585757572385511-0.163526678577105i</v>
      </c>
      <c r="L3083" t="str">
        <f t="shared" si="1620"/>
        <v>0.000757408775919052-0.0179255421594929i</v>
      </c>
      <c r="M3083" t="str">
        <f t="shared" si="1621"/>
        <v>0.00661498449977416-0.181452220736598i</v>
      </c>
      <c r="N3083" t="str">
        <f t="shared" si="1622"/>
        <v>-8.46572553085753i</v>
      </c>
      <c r="O3083" t="str">
        <f t="shared" si="1623"/>
        <v>-0.574295969904235-0.818647750227015i</v>
      </c>
      <c r="P3083" t="str">
        <f t="shared" si="1624"/>
        <v>1.57429596990423+0.818647750227015i</v>
      </c>
      <c r="Q3083" t="str">
        <f t="shared" si="1625"/>
        <v>-1.57429596990423+7.64707778063051i</v>
      </c>
      <c r="R3083" t="str">
        <f t="shared" si="1626"/>
        <v>0.0620421683766106-0.218641519480634i</v>
      </c>
      <c r="S3083" t="str">
        <f t="shared" si="1627"/>
        <v>0.892614686712325i</v>
      </c>
      <c r="T3083" t="str">
        <f t="shared" si="1628"/>
        <v>0.195162631413513+0.0553797506884416i</v>
      </c>
      <c r="U3083" t="e">
        <f t="shared" si="1629"/>
        <v>#DIV/0!</v>
      </c>
      <c r="V3083" t="str">
        <f t="shared" si="1630"/>
        <v>1.33333333333333E-06-0.0000923440342859852i</v>
      </c>
      <c r="W3083" t="e">
        <f t="shared" si="1631"/>
        <v>#DIV/0!</v>
      </c>
      <c r="X3083" t="e">
        <f t="shared" si="1632"/>
        <v>#DIV/0!</v>
      </c>
      <c r="Y3083" t="str">
        <f t="shared" si="1633"/>
        <v>0.00083+1.1551007868719i</v>
      </c>
      <c r="Z3083" t="e">
        <f t="shared" si="1634"/>
        <v>#DIV/0!</v>
      </c>
      <c r="AA3083" t="e">
        <f t="shared" si="1635"/>
        <v>#DIV/0!</v>
      </c>
      <c r="AB3083" t="str">
        <f t="shared" si="1636"/>
        <v>1.20341904289036+0.341484668895362i</v>
      </c>
      <c r="AC3083" t="str">
        <f t="shared" si="1637"/>
        <v>1.06992374983402-0.216104142017514i</v>
      </c>
      <c r="AD3083" t="str">
        <f t="shared" si="1638"/>
        <v>1.01874418654211+0.524934143531726i</v>
      </c>
      <c r="AE3083" t="e">
        <f t="shared" si="1639"/>
        <v>#DIV/0!</v>
      </c>
      <c r="AF3083" t="str">
        <f t="shared" si="1640"/>
        <v>-19.4060847623765-0.398415539805446i</v>
      </c>
      <c r="AG3083" t="e">
        <f t="shared" si="1641"/>
        <v>#DIV/0!</v>
      </c>
      <c r="AH3083" t="e">
        <f t="shared" si="1642"/>
        <v>#DIV/0!</v>
      </c>
      <c r="AI3083" t="e">
        <f t="shared" si="1643"/>
        <v>#DIV/0!</v>
      </c>
      <c r="AJ3083" t="e">
        <f t="shared" si="1644"/>
        <v>#DIV/0!</v>
      </c>
      <c r="AK3083"/>
      <c r="AL3083"/>
      <c r="AM3083"/>
      <c r="AN3083"/>
    </row>
    <row r="3084" spans="1:40" x14ac:dyDescent="0.25">
      <c r="A3084"/>
      <c r="B3084">
        <f t="shared" si="1610"/>
        <v>1150000</v>
      </c>
      <c r="C3084" s="186" t="str">
        <f t="shared" si="1613"/>
        <v>-7.43747645433768E-08+0.00274077565906979i</v>
      </c>
      <c r="D3084" s="158" t="str">
        <f t="shared" si="1614"/>
        <v>-7.66666723687316+0.0210126133862017i</v>
      </c>
      <c r="E3084" t="str">
        <f t="shared" si="1615"/>
        <v>7.99593618503906-0.180260936132879i</v>
      </c>
      <c r="F3084" t="str">
        <f t="shared" si="1616"/>
        <v>0.999201044896481+0.0000179973010467319i</v>
      </c>
      <c r="G3084">
        <f t="shared" si="1611"/>
        <v>1</v>
      </c>
      <c r="H3084" t="str">
        <f t="shared" si="1617"/>
        <v>11.7394455370494+0.419082781788379i</v>
      </c>
      <c r="I3084" t="str">
        <f t="shared" si="1618"/>
        <v>4516.03943953533i</v>
      </c>
      <c r="J3084" t="str">
        <f t="shared" si="1612"/>
        <v>-27605.147100232+987.964916108265i</v>
      </c>
      <c r="K3084" t="str">
        <f t="shared" si="1619"/>
        <v>0.00584740535392979-0.163384835147554i</v>
      </c>
      <c r="L3084" t="str">
        <f t="shared" si="1620"/>
        <v>0.000756094458373449-0.0179100102171588i</v>
      </c>
      <c r="M3084" t="str">
        <f t="shared" si="1621"/>
        <v>0.00660349981230324-0.181294845364713i</v>
      </c>
      <c r="N3084" t="str">
        <f t="shared" si="1622"/>
        <v>-8.4730934381951i</v>
      </c>
      <c r="O3084" t="str">
        <f t="shared" si="1623"/>
        <v>-0.580312048035308-0.814394208540966i</v>
      </c>
      <c r="P3084" t="str">
        <f t="shared" si="1624"/>
        <v>1.58031204803531+0.814394208540966i</v>
      </c>
      <c r="Q3084" t="str">
        <f t="shared" si="1625"/>
        <v>-1.58031204803531+7.65869922965413i</v>
      </c>
      <c r="R3084" t="str">
        <f t="shared" si="1626"/>
        <v>0.0611549794038928-0.218960942125986i</v>
      </c>
      <c r="S3084" t="str">
        <f t="shared" si="1627"/>
        <v>0.893391548928785i</v>
      </c>
      <c r="T3084" t="str">
        <f t="shared" si="1628"/>
        <v>0.195617855240841+0.0546353417743517i</v>
      </c>
      <c r="U3084" t="e">
        <f t="shared" si="1629"/>
        <v>#DIV/0!</v>
      </c>
      <c r="V3084" t="str">
        <f t="shared" si="1630"/>
        <v>1.33333333333333E-06-0.0000922637351257363i</v>
      </c>
      <c r="W3084" t="e">
        <f t="shared" si="1631"/>
        <v>#DIV/0!</v>
      </c>
      <c r="X3084" t="e">
        <f t="shared" si="1632"/>
        <v>#DIV/0!</v>
      </c>
      <c r="Y3084" t="str">
        <f t="shared" si="1633"/>
        <v>0.00083+1.15610609652104i</v>
      </c>
      <c r="Z3084" t="e">
        <f t="shared" si="1634"/>
        <v>#DIV/0!</v>
      </c>
      <c r="AA3084" t="e">
        <f t="shared" si="1635"/>
        <v>#DIV/0!</v>
      </c>
      <c r="AB3084" t="str">
        <f t="shared" si="1636"/>
        <v>1.20622606090716+0.336894467090719i</v>
      </c>
      <c r="AC3084" t="str">
        <f t="shared" si="1637"/>
        <v>1.06904254388224-0.216457884636851i</v>
      </c>
      <c r="AD3084" t="str">
        <f t="shared" si="1638"/>
        <v>1.02259174706798+0.522189239991227i</v>
      </c>
      <c r="AE3084" t="e">
        <f t="shared" si="1639"/>
        <v>#DIV/0!</v>
      </c>
      <c r="AF3084" t="str">
        <f t="shared" si="1640"/>
        <v>-19.4061127739226-0.398070168402177i</v>
      </c>
      <c r="AG3084" t="e">
        <f t="shared" si="1641"/>
        <v>#DIV/0!</v>
      </c>
      <c r="AH3084" t="e">
        <f t="shared" si="1642"/>
        <v>#DIV/0!</v>
      </c>
      <c r="AI3084" t="e">
        <f t="shared" si="1643"/>
        <v>#DIV/0!</v>
      </c>
      <c r="AJ3084" t="e">
        <f t="shared" si="1644"/>
        <v>#DIV/0!</v>
      </c>
      <c r="AK3084"/>
      <c r="AL3084"/>
      <c r="AM3084"/>
      <c r="AN3084"/>
    </row>
    <row r="3085" spans="1:40" x14ac:dyDescent="0.25">
      <c r="A3085"/>
      <c r="B3085">
        <f t="shared" si="1610"/>
        <v>1151000</v>
      </c>
      <c r="C3085" s="186" t="str">
        <f t="shared" si="1613"/>
        <v>-7.4245585645498E-08+0.00273839444651111i</v>
      </c>
      <c r="D3085" s="158" t="str">
        <f t="shared" si="1614"/>
        <v>-7.66666723588286+0.0209943574232519i</v>
      </c>
      <c r="E3085" t="str">
        <f t="shared" si="1615"/>
        <v>7.99592911805988-0.180417525315992i</v>
      </c>
      <c r="F3085" t="str">
        <f t="shared" si="1616"/>
        <v>0.999201045601479+0.000018012934978927i</v>
      </c>
      <c r="G3085">
        <f t="shared" si="1611"/>
        <v>1</v>
      </c>
      <c r="H3085" t="str">
        <f t="shared" si="1617"/>
        <v>11.739473476751+0.418719751748561i</v>
      </c>
      <c r="I3085" t="str">
        <f t="shared" si="1618"/>
        <v>4519.96643035232i</v>
      </c>
      <c r="J3085" t="str">
        <f t="shared" si="1612"/>
        <v>-27653.1786650544+988.824016035315i</v>
      </c>
      <c r="K3085" t="str">
        <f t="shared" si="1619"/>
        <v>0.00583726143825435-0.163243237268739i</v>
      </c>
      <c r="L3085" t="str">
        <f t="shared" si="1620"/>
        <v>0.000754783556903293-0.0178945051193412i</v>
      </c>
      <c r="M3085" t="str">
        <f t="shared" si="1621"/>
        <v>0.00659204499515764-0.18113774238808i</v>
      </c>
      <c r="N3085" t="str">
        <f t="shared" si="1622"/>
        <v>-8.48046134553266i</v>
      </c>
      <c r="O3085" t="str">
        <f t="shared" si="1623"/>
        <v>-0.586296623455077-0.810096456803247i</v>
      </c>
      <c r="P3085" t="str">
        <f t="shared" si="1624"/>
        <v>1.58629662345508+0.810096456803247i</v>
      </c>
      <c r="Q3085" t="str">
        <f t="shared" si="1625"/>
        <v>-1.58629662345508+7.67036488872941i</v>
      </c>
      <c r="R3085" t="str">
        <f t="shared" si="1626"/>
        <v>0.0602664734891494-0.219272114333151i</v>
      </c>
      <c r="S3085" t="str">
        <f t="shared" si="1627"/>
        <v>0.894168411145244i</v>
      </c>
      <c r="T3085" t="str">
        <f t="shared" si="1628"/>
        <v>0.196066198081732+0.0538883768451197i</v>
      </c>
      <c r="U3085" t="e">
        <f t="shared" si="1629"/>
        <v>#DIV/0!</v>
      </c>
      <c r="V3085" t="str">
        <f t="shared" si="1630"/>
        <v>1.33333333333333E-06-0.000092183575494871i</v>
      </c>
      <c r="W3085" t="e">
        <f t="shared" si="1631"/>
        <v>#DIV/0!</v>
      </c>
      <c r="X3085" t="e">
        <f t="shared" si="1632"/>
        <v>#DIV/0!</v>
      </c>
      <c r="Y3085" t="str">
        <f t="shared" si="1633"/>
        <v>0.00083+1.15711140617019i</v>
      </c>
      <c r="Z3085" t="e">
        <f t="shared" si="1634"/>
        <v>#DIV/0!</v>
      </c>
      <c r="AA3085" t="e">
        <f t="shared" si="1635"/>
        <v>#DIV/0!</v>
      </c>
      <c r="AB3085" t="str">
        <f t="shared" si="1636"/>
        <v>1.20899064913065+0.332288504290881i</v>
      </c>
      <c r="AC3085" t="str">
        <f t="shared" si="1637"/>
        <v>1.06815971024656-0.216803375980166i</v>
      </c>
      <c r="AD3085" t="str">
        <f t="shared" si="1638"/>
        <v>1.02641901003243+0.519416343374405i</v>
      </c>
      <c r="AE3085" t="e">
        <f t="shared" si="1639"/>
        <v>#DIV/0!</v>
      </c>
      <c r="AF3085" t="str">
        <f t="shared" si="1640"/>
        <v>-19.4061407126339-0.397725394325309i</v>
      </c>
      <c r="AG3085" t="e">
        <f t="shared" si="1641"/>
        <v>#DIV/0!</v>
      </c>
      <c r="AH3085" t="e">
        <f t="shared" si="1642"/>
        <v>#DIV/0!</v>
      </c>
      <c r="AI3085" t="e">
        <f t="shared" si="1643"/>
        <v>#DIV/0!</v>
      </c>
      <c r="AJ3085" t="e">
        <f t="shared" si="1644"/>
        <v>#DIV/0!</v>
      </c>
      <c r="AK3085"/>
      <c r="AL3085"/>
      <c r="AM3085"/>
      <c r="AN3085"/>
    </row>
    <row r="3086" spans="1:40" x14ac:dyDescent="0.25">
      <c r="A3086"/>
      <c r="B3086">
        <f t="shared" si="1610"/>
        <v>1152000</v>
      </c>
      <c r="C3086" s="186" t="str">
        <f t="shared" si="1613"/>
        <v>-7.41167430049695E-08+0.00273601736800201i</v>
      </c>
      <c r="D3086" s="158" t="str">
        <f t="shared" si="1614"/>
        <v>-7.66666723489501+0.0209761331546821i</v>
      </c>
      <c r="E3086" t="str">
        <f t="shared" si="1615"/>
        <v>7.99592204495069-0.180574114083593i</v>
      </c>
      <c r="F3086" t="str">
        <f t="shared" si="1616"/>
        <v>0.999201046307095+0.0000180285688697038i</v>
      </c>
      <c r="G3086">
        <f t="shared" si="1611"/>
        <v>1</v>
      </c>
      <c r="H3086" t="str">
        <f t="shared" si="1617"/>
        <v>11.739501343867+0.41835734918365i</v>
      </c>
      <c r="I3086" t="str">
        <f t="shared" si="1618"/>
        <v>4523.8934211693i</v>
      </c>
      <c r="J3086" t="str">
        <f t="shared" si="1612"/>
        <v>-27701.2519783035+989.683115962366i</v>
      </c>
      <c r="K3086" t="str">
        <f t="shared" si="1619"/>
        <v>0.00582714388519784-0.163101884304384i</v>
      </c>
      <c r="L3086" t="str">
        <f t="shared" si="1620"/>
        <v>0.000753476059687438-0.0178790267966307i</v>
      </c>
      <c r="M3086" t="str">
        <f t="shared" si="1621"/>
        <v>0.00658061994488528-0.180980911101015i</v>
      </c>
      <c r="N3086" t="str">
        <f t="shared" si="1622"/>
        <v>-8.48782925287022i</v>
      </c>
      <c r="O3086" t="str">
        <f t="shared" si="1623"/>
        <v>-0.59224937128601-0.8057547283208i</v>
      </c>
      <c r="P3086" t="str">
        <f t="shared" si="1624"/>
        <v>1.59224937128601+0.8057547283208i</v>
      </c>
      <c r="Q3086" t="str">
        <f t="shared" si="1625"/>
        <v>-1.59224937128601+7.68207452454942i</v>
      </c>
      <c r="R3086" t="str">
        <f t="shared" si="1626"/>
        <v>0.0593767326186004-0.219575055029283i</v>
      </c>
      <c r="S3086" t="str">
        <f t="shared" si="1627"/>
        <v>0.894945273361705i</v>
      </c>
      <c r="T3086" t="str">
        <f t="shared" si="1628"/>
        <v>0.196507657646593+0.0531389262046782i</v>
      </c>
      <c r="U3086" t="e">
        <f t="shared" si="1629"/>
        <v>#DIV/0!</v>
      </c>
      <c r="V3086" t="str">
        <f t="shared" si="1630"/>
        <v>1.33333333333333E-06-0.0000921035550300322i</v>
      </c>
      <c r="W3086" t="e">
        <f t="shared" si="1631"/>
        <v>#DIV/0!</v>
      </c>
      <c r="X3086" t="e">
        <f t="shared" si="1632"/>
        <v>#DIV/0!</v>
      </c>
      <c r="Y3086" t="str">
        <f t="shared" si="1633"/>
        <v>0.00083+1.15811671581934i</v>
      </c>
      <c r="Z3086" t="e">
        <f t="shared" si="1634"/>
        <v>#DIV/0!</v>
      </c>
      <c r="AA3086" t="e">
        <f t="shared" si="1635"/>
        <v>#DIV/0!</v>
      </c>
      <c r="AB3086" t="str">
        <f t="shared" si="1636"/>
        <v>1.21171279344266+0.327667214006561i</v>
      </c>
      <c r="AC3086" t="str">
        <f t="shared" si="1637"/>
        <v>1.06727533230484-0.217140631946232i</v>
      </c>
      <c r="AD3086" t="str">
        <f t="shared" si="1638"/>
        <v>1.03022577362869+0.516615603162939i</v>
      </c>
      <c r="AE3086" t="e">
        <f t="shared" si="1639"/>
        <v>#DIV/0!</v>
      </c>
      <c r="AF3086" t="str">
        <f t="shared" si="1640"/>
        <v>-19.406168578762-0.397381216028968i</v>
      </c>
      <c r="AG3086" t="e">
        <f t="shared" si="1641"/>
        <v>#DIV/0!</v>
      </c>
      <c r="AH3086" t="e">
        <f t="shared" si="1642"/>
        <v>#DIV/0!</v>
      </c>
      <c r="AI3086" t="e">
        <f t="shared" si="1643"/>
        <v>#DIV/0!</v>
      </c>
      <c r="AJ3086" t="e">
        <f t="shared" si="1644"/>
        <v>#DIV/0!</v>
      </c>
      <c r="AK3086"/>
      <c r="AL3086"/>
      <c r="AM3086"/>
      <c r="AN3086"/>
    </row>
    <row r="3087" spans="1:40" x14ac:dyDescent="0.25">
      <c r="A3087"/>
      <c r="B3087">
        <f t="shared" si="1610"/>
        <v>1153000</v>
      </c>
      <c r="C3087" s="186" t="str">
        <f t="shared" si="1613"/>
        <v>-7.39882354557493E-08+0.00273364441278606i</v>
      </c>
      <c r="D3087" s="158" t="str">
        <f t="shared" si="1614"/>
        <v>-7.66666723390984+0.0209579404980265i</v>
      </c>
      <c r="E3087" t="str">
        <f t="shared" si="1615"/>
        <v>7.99591496571151-0.180730702435322i</v>
      </c>
      <c r="F3087" t="str">
        <f t="shared" si="1616"/>
        <v>0.99920104701333+0.0000180442027190263i</v>
      </c>
      <c r="G3087">
        <f t="shared" si="1611"/>
        <v>1</v>
      </c>
      <c r="H3087" t="str">
        <f t="shared" si="1617"/>
        <v>11.7395291386489+0.417995572470655i</v>
      </c>
      <c r="I3087" t="str">
        <f t="shared" si="1618"/>
        <v>4527.82041198629i</v>
      </c>
      <c r="J3087" t="str">
        <f t="shared" si="1612"/>
        <v>-27749.3670399791+990.542215889417i</v>
      </c>
      <c r="K3087" t="str">
        <f t="shared" si="1619"/>
        <v>0.00581705260352566-0.162960775620411i</v>
      </c>
      <c r="L3087" t="str">
        <f t="shared" si="1620"/>
        <v>0.000752171954955778-0.0178635751798565i</v>
      </c>
      <c r="M3087" t="str">
        <f t="shared" si="1621"/>
        <v>0.00656922455848144-0.180824350800268i</v>
      </c>
      <c r="N3087" t="str">
        <f t="shared" si="1622"/>
        <v>-8.49519716020778i</v>
      </c>
      <c r="O3087" t="str">
        <f t="shared" si="1623"/>
        <v>-0.598169968378351-0.801369258787884i</v>
      </c>
      <c r="P3087" t="str">
        <f t="shared" si="1624"/>
        <v>1.59816996837835+0.801369258787884i</v>
      </c>
      <c r="Q3087" t="str">
        <f t="shared" si="1625"/>
        <v>-1.59816996837835+7.6938279014199i</v>
      </c>
      <c r="R3087" t="str">
        <f t="shared" si="1626"/>
        <v>0.0584858381148725-0.219869783949389i</v>
      </c>
      <c r="S3087" t="str">
        <f t="shared" si="1627"/>
        <v>0.895722135578164i</v>
      </c>
      <c r="T3087" t="str">
        <f t="shared" si="1628"/>
        <v>0.196942232428256+0.0523870598173324i</v>
      </c>
      <c r="U3087" t="e">
        <f t="shared" si="1629"/>
        <v>#DIV/0!</v>
      </c>
      <c r="V3087" t="str">
        <f t="shared" si="1630"/>
        <v>1.33333333333333E-06-0.0000920236733691213i</v>
      </c>
      <c r="W3087" t="e">
        <f t="shared" si="1631"/>
        <v>#DIV/0!</v>
      </c>
      <c r="X3087" t="e">
        <f t="shared" si="1632"/>
        <v>#DIV/0!</v>
      </c>
      <c r="Y3087" t="str">
        <f t="shared" si="1633"/>
        <v>0.00083+1.15912202546849i</v>
      </c>
      <c r="Z3087" t="e">
        <f t="shared" si="1634"/>
        <v>#DIV/0!</v>
      </c>
      <c r="AA3087" t="e">
        <f t="shared" si="1635"/>
        <v>#DIV/0!</v>
      </c>
      <c r="AB3087" t="str">
        <f t="shared" si="1636"/>
        <v>1.21439248454964+0.323031027654247i</v>
      </c>
      <c r="AC3087" t="str">
        <f t="shared" si="1637"/>
        <v>1.06638949279706-0.217469669275395i</v>
      </c>
      <c r="AD3087" t="str">
        <f t="shared" si="1638"/>
        <v>1.03401183714037+0.513787170264509i</v>
      </c>
      <c r="AE3087" t="e">
        <f t="shared" si="1639"/>
        <v>#DIV/0!</v>
      </c>
      <c r="AF3087" t="str">
        <f t="shared" si="1640"/>
        <v>-19.4061963725587-0.397037631972628i</v>
      </c>
      <c r="AG3087" t="e">
        <f t="shared" si="1641"/>
        <v>#DIV/0!</v>
      </c>
      <c r="AH3087" t="e">
        <f t="shared" si="1642"/>
        <v>#DIV/0!</v>
      </c>
      <c r="AI3087" t="e">
        <f t="shared" si="1643"/>
        <v>#DIV/0!</v>
      </c>
      <c r="AJ3087" t="e">
        <f t="shared" si="1644"/>
        <v>#DIV/0!</v>
      </c>
      <c r="AK3087"/>
      <c r="AL3087"/>
      <c r="AM3087"/>
      <c r="AN3087"/>
    </row>
    <row r="3088" spans="1:40" x14ac:dyDescent="0.25">
      <c r="A3088"/>
      <c r="B3088">
        <f t="shared" si="1610"/>
        <v>1154000</v>
      </c>
      <c r="C3088" s="186" t="str">
        <f t="shared" si="1613"/>
        <v>-7.38600618368457E-08+0.00273127557014412i</v>
      </c>
      <c r="D3088" s="158" t="str">
        <f t="shared" si="1614"/>
        <v>-7.66666723292713+0.0209397793711049i</v>
      </c>
      <c r="E3088" t="str">
        <f t="shared" si="1615"/>
        <v>7.99590788034238-0.180887290370821i</v>
      </c>
      <c r="F3088" t="str">
        <f t="shared" si="1616"/>
        <v>0.999201047720173+0.0000180598365268586i</v>
      </c>
      <c r="G3088">
        <f t="shared" si="1611"/>
        <v>1</v>
      </c>
      <c r="H3088" t="str">
        <f t="shared" si="1617"/>
        <v>11.7395568613463+0.417634419992143i</v>
      </c>
      <c r="I3088" t="str">
        <f t="shared" si="1618"/>
        <v>4531.74740280328i</v>
      </c>
      <c r="J3088" t="str">
        <f t="shared" si="1612"/>
        <v>-27797.5238500814+991.401315816467i</v>
      </c>
      <c r="K3088" t="str">
        <f t="shared" si="1619"/>
        <v>0.00580698750239719-0.162819910584921i</v>
      </c>
      <c r="L3088" t="str">
        <f t="shared" si="1620"/>
        <v>0.000750871230989026-0.0178481502000854i</v>
      </c>
      <c r="M3088" t="str">
        <f t="shared" si="1621"/>
        <v>0.00655785873338622-0.180668060785006i</v>
      </c>
      <c r="N3088" t="str">
        <f t="shared" si="1622"/>
        <v>-8.50256506754534i</v>
      </c>
      <c r="O3088" t="str">
        <f t="shared" si="1623"/>
        <v>-0.604058093327674-0.796940286273279i</v>
      </c>
      <c r="P3088" t="str">
        <f t="shared" si="1624"/>
        <v>1.60405809332767+0.796940286273279i</v>
      </c>
      <c r="Q3088" t="str">
        <f t="shared" si="1625"/>
        <v>-1.60405809332767+7.70562478127206i</v>
      </c>
      <c r="R3088" t="str">
        <f t="shared" si="1626"/>
        <v>0.0575938706304586-0.220156321621265i</v>
      </c>
      <c r="S3088" t="str">
        <f t="shared" si="1627"/>
        <v>0.896498997794623i</v>
      </c>
      <c r="T3088" t="str">
        <f t="shared" si="1628"/>
        <v>0.197369921691615+0.0516328472993193i</v>
      </c>
      <c r="U3088" t="e">
        <f t="shared" si="1629"/>
        <v>#DIV/0!</v>
      </c>
      <c r="V3088" t="str">
        <f t="shared" si="1630"/>
        <v>1.33333333333333E-06-0.0000919439301512968i</v>
      </c>
      <c r="W3088" t="e">
        <f t="shared" si="1631"/>
        <v>#DIV/0!</v>
      </c>
      <c r="X3088" t="e">
        <f t="shared" si="1632"/>
        <v>#DIV/0!</v>
      </c>
      <c r="Y3088" t="str">
        <f t="shared" si="1633"/>
        <v>0.00083+1.16012733511764i</v>
      </c>
      <c r="Z3088" t="e">
        <f t="shared" si="1634"/>
        <v>#DIV/0!</v>
      </c>
      <c r="AA3088" t="e">
        <f t="shared" si="1635"/>
        <v>#DIV/0!</v>
      </c>
      <c r="AB3088" t="str">
        <f t="shared" si="1636"/>
        <v>1.21702971791875+0.318380374504156i</v>
      </c>
      <c r="AC3088" t="str">
        <f t="shared" si="1637"/>
        <v>1.06550227381811-0.217790505534623i</v>
      </c>
      <c r="AD3088" t="str">
        <f t="shared" si="1638"/>
        <v>1.03777700095116+0.510931197005074i</v>
      </c>
      <c r="AE3088" t="e">
        <f t="shared" si="1639"/>
        <v>#DIV/0!</v>
      </c>
      <c r="AF3088" t="str">
        <f t="shared" si="1640"/>
        <v>-19.4062240942734-0.396694640621038i</v>
      </c>
      <c r="AG3088" t="e">
        <f t="shared" si="1641"/>
        <v>#DIV/0!</v>
      </c>
      <c r="AH3088" t="e">
        <f t="shared" si="1642"/>
        <v>#DIV/0!</v>
      </c>
      <c r="AI3088" t="e">
        <f t="shared" si="1643"/>
        <v>#DIV/0!</v>
      </c>
      <c r="AJ3088" t="e">
        <f t="shared" si="1644"/>
        <v>#DIV/0!</v>
      </c>
      <c r="AK3088"/>
      <c r="AL3088"/>
      <c r="AM3088"/>
      <c r="AN3088"/>
    </row>
    <row r="3089" spans="1:40" x14ac:dyDescent="0.25">
      <c r="A3089"/>
      <c r="B3089">
        <f t="shared" si="1610"/>
        <v>1155000</v>
      </c>
      <c r="C3089" s="186" t="str">
        <f t="shared" si="1613"/>
        <v>-7.37322209922913E-08+0.00272891082939421i</v>
      </c>
      <c r="D3089" s="158" t="str">
        <f t="shared" si="1614"/>
        <v>-7.66666723194702+0.0209216496920223i</v>
      </c>
      <c r="E3089" t="str">
        <f t="shared" si="1615"/>
        <v>7.99590078884332-0.181043877889729i</v>
      </c>
      <c r="F3089" t="str">
        <f t="shared" si="1616"/>
        <v>0.999201048427625+0.0000180754702931645i</v>
      </c>
      <c r="G3089">
        <f t="shared" si="1611"/>
        <v>1</v>
      </c>
      <c r="H3089" t="str">
        <f t="shared" si="1617"/>
        <v>11.7395845122085+0.417273890136263i</v>
      </c>
      <c r="I3089" t="str">
        <f t="shared" si="1618"/>
        <v>4535.67439362026i</v>
      </c>
      <c r="J3089" t="str">
        <f t="shared" si="1612"/>
        <v>-27845.7224086102+992.260415743518i</v>
      </c>
      <c r="K3089" t="str">
        <f t="shared" si="1619"/>
        <v>0.00579694849136415-0.162679288568196i</v>
      </c>
      <c r="L3089" t="str">
        <f t="shared" si="1620"/>
        <v>0.000749573876118404-0.0178327517886209i</v>
      </c>
      <c r="M3089" t="str">
        <f t="shared" si="1621"/>
        <v>0.00654652236748255-0.180512040356817i</v>
      </c>
      <c r="N3089" t="str">
        <f t="shared" si="1622"/>
        <v>-8.5099329748829i</v>
      </c>
      <c r="O3089" t="str">
        <f t="shared" si="1623"/>
        <v>-0.609913426492329-0.792468051207357i</v>
      </c>
      <c r="P3089" t="str">
        <f t="shared" si="1624"/>
        <v>1.60991342649233+0.792468051207357i</v>
      </c>
      <c r="Q3089" t="str">
        <f t="shared" si="1625"/>
        <v>-1.60991342649233+7.71746492367554i</v>
      </c>
      <c r="R3089" t="str">
        <f t="shared" si="1626"/>
        <v>0.0567009101414858-0.220434689350454i</v>
      </c>
      <c r="S3089" t="str">
        <f t="shared" si="1627"/>
        <v>0.897275860011085i</v>
      </c>
      <c r="T3089" t="str">
        <f t="shared" si="1628"/>
        <v>0.197790725463205+0.0508763579106129i</v>
      </c>
      <c r="U3089" t="e">
        <f t="shared" si="1629"/>
        <v>#DIV/0!</v>
      </c>
      <c r="V3089" t="str">
        <f t="shared" si="1630"/>
        <v>1.33333333333333E-06-0.0000918643250169673i</v>
      </c>
      <c r="W3089" t="e">
        <f t="shared" si="1631"/>
        <v>#DIV/0!</v>
      </c>
      <c r="X3089" t="e">
        <f t="shared" si="1632"/>
        <v>#DIV/0!</v>
      </c>
      <c r="Y3089" t="str">
        <f t="shared" si="1633"/>
        <v>0.00083+1.16113264476679i</v>
      </c>
      <c r="Z3089" t="e">
        <f t="shared" si="1634"/>
        <v>#DIV/0!</v>
      </c>
      <c r="AA3089" t="e">
        <f t="shared" si="1635"/>
        <v>#DIV/0!</v>
      </c>
      <c r="AB3089" t="str">
        <f t="shared" si="1636"/>
        <v>1.2196244937136+0.313715681629705i</v>
      </c>
      <c r="AC3089" t="str">
        <f t="shared" si="1637"/>
        <v>1.06461375681093-0.218103159102573i</v>
      </c>
      <c r="AD3089" t="str">
        <f t="shared" si="1638"/>
        <v>1.04152106655446+0.508047837121055i</v>
      </c>
      <c r="AE3089" t="e">
        <f t="shared" si="1639"/>
        <v>#DIV/0!</v>
      </c>
      <c r="AF3089" t="str">
        <f t="shared" si="1640"/>
        <v>-19.4062517441555-0.396352240444241i</v>
      </c>
      <c r="AG3089" t="e">
        <f t="shared" si="1641"/>
        <v>#DIV/0!</v>
      </c>
      <c r="AH3089" t="e">
        <f t="shared" si="1642"/>
        <v>#DIV/0!</v>
      </c>
      <c r="AI3089" t="e">
        <f t="shared" si="1643"/>
        <v>#DIV/0!</v>
      </c>
      <c r="AJ3089" t="e">
        <f t="shared" si="1644"/>
        <v>#DIV/0!</v>
      </c>
      <c r="AK3089"/>
      <c r="AL3089"/>
      <c r="AM3089"/>
      <c r="AN3089"/>
    </row>
    <row r="3090" spans="1:40" x14ac:dyDescent="0.25">
      <c r="A3090"/>
      <c r="B3090">
        <f t="shared" si="1610"/>
        <v>1156000</v>
      </c>
      <c r="C3090" s="186" t="str">
        <f t="shared" si="1613"/>
        <v>-7.36047117711157E-08+0.00272655017989126i</v>
      </c>
      <c r="D3090" s="158" t="str">
        <f t="shared" si="1614"/>
        <v>-7.66666723096945+0.0209035513791663i</v>
      </c>
      <c r="E3090" t="str">
        <f t="shared" si="1615"/>
        <v>7.99589369121437-0.181200464991686i</v>
      </c>
      <c r="F3090" t="str">
        <f t="shared" si="1616"/>
        <v>0.999201049135686+0.0000180911040179083i</v>
      </c>
      <c r="G3090">
        <f t="shared" si="1611"/>
        <v>1</v>
      </c>
      <c r="H3090" t="str">
        <f t="shared" si="1617"/>
        <v>11.7396120914831+0.416913981296688i</v>
      </c>
      <c r="I3090" t="str">
        <f t="shared" si="1618"/>
        <v>4539.60138443725i</v>
      </c>
      <c r="J3090" t="str">
        <f t="shared" si="1612"/>
        <v>-27893.9627155657+993.119515670568i</v>
      </c>
      <c r="K3090" t="str">
        <f t="shared" si="1619"/>
        <v>0.00578693548036818-0.162538908942677i</v>
      </c>
      <c r="L3090" t="str">
        <f t="shared" si="1620"/>
        <v>0.000748279878725421-0.0178173798770021i</v>
      </c>
      <c r="M3090" t="str">
        <f t="shared" si="1621"/>
        <v>0.0065352153590936-0.180356288819679i</v>
      </c>
      <c r="N3090" t="str">
        <f t="shared" si="1622"/>
        <v>-8.51730088222046i</v>
      </c>
      <c r="O3090" t="str">
        <f t="shared" si="1623"/>
        <v>-0.615735650010796-0.787952796369036i</v>
      </c>
      <c r="P3090" t="str">
        <f t="shared" si="1624"/>
        <v>1.6157356500108+0.787952796369036i</v>
      </c>
      <c r="Q3090" t="str">
        <f t="shared" si="1625"/>
        <v>-1.6157356500108+7.72934808585142i</v>
      </c>
      <c r="R3090" t="str">
        <f t="shared" si="1626"/>
        <v>0.055807035941796-0.220704909205222i</v>
      </c>
      <c r="S3090" t="str">
        <f t="shared" si="1627"/>
        <v>0.898052722227544i</v>
      </c>
      <c r="T3090" t="str">
        <f t="shared" si="1628"/>
        <v>0.198204644520733+0.0501176605469803i</v>
      </c>
      <c r="U3090" t="e">
        <f t="shared" si="1629"/>
        <v>#DIV/0!</v>
      </c>
      <c r="V3090" t="str">
        <f t="shared" si="1630"/>
        <v>1.33333333333333E-06-0.0000917848576077828i</v>
      </c>
      <c r="W3090" t="e">
        <f t="shared" si="1631"/>
        <v>#DIV/0!</v>
      </c>
      <c r="X3090" t="e">
        <f t="shared" si="1632"/>
        <v>#DIV/0!</v>
      </c>
      <c r="Y3090" t="str">
        <f t="shared" si="1633"/>
        <v>0.00083+1.16213795441594i</v>
      </c>
      <c r="Z3090" t="e">
        <f t="shared" si="1634"/>
        <v>#DIV/0!</v>
      </c>
      <c r="AA3090" t="e">
        <f t="shared" si="1635"/>
        <v>#DIV/0!</v>
      </c>
      <c r="AB3090" t="str">
        <f t="shared" si="1636"/>
        <v>1.22217681672972+0.309037373858522i</v>
      </c>
      <c r="AC3090" t="str">
        <f t="shared" si="1637"/>
        <v>1.06372402255992-0.218407649154647i</v>
      </c>
      <c r="AD3090" t="str">
        <f t="shared" si="1638"/>
        <v>1.04524383656293+0.505137245751492i</v>
      </c>
      <c r="AE3090" t="e">
        <f t="shared" si="1639"/>
        <v>#DIV/0!</v>
      </c>
      <c r="AF3090" t="str">
        <f t="shared" si="1640"/>
        <v>-19.4062793224525-0.396010429917522i</v>
      </c>
      <c r="AG3090" t="e">
        <f t="shared" si="1641"/>
        <v>#DIV/0!</v>
      </c>
      <c r="AH3090" t="e">
        <f t="shared" si="1642"/>
        <v>#DIV/0!</v>
      </c>
      <c r="AI3090" t="e">
        <f t="shared" si="1643"/>
        <v>#DIV/0!</v>
      </c>
      <c r="AJ3090" t="e">
        <f t="shared" si="1644"/>
        <v>#DIV/0!</v>
      </c>
      <c r="AK3090"/>
      <c r="AL3090"/>
      <c r="AM3090"/>
      <c r="AN3090"/>
    </row>
    <row r="3091" spans="1:40" x14ac:dyDescent="0.25">
      <c r="A3091"/>
      <c r="B3091">
        <f t="shared" si="1610"/>
        <v>1157000</v>
      </c>
      <c r="C3091" s="186" t="str">
        <f t="shared" si="1613"/>
        <v>-7.34775330273204E-08+0.00272419361102702i</v>
      </c>
      <c r="D3091" s="158" t="str">
        <f t="shared" si="1614"/>
        <v>-7.6666672299944+0.0208854843512072i</v>
      </c>
      <c r="E3091" t="str">
        <f t="shared" si="1615"/>
        <v>7.99588658745556-0.181357051676333i</v>
      </c>
      <c r="F3091" t="str">
        <f t="shared" si="1616"/>
        <v>0.999201049844355+0.0000181067377010542i</v>
      </c>
      <c r="G3091">
        <f t="shared" si="1611"/>
        <v>1</v>
      </c>
      <c r="H3091" t="str">
        <f t="shared" si="1617"/>
        <v>11.739639599417+0.416554691872606i</v>
      </c>
      <c r="I3091" t="str">
        <f t="shared" si="1618"/>
        <v>4543.52837525424i</v>
      </c>
      <c r="J3091" t="str">
        <f t="shared" si="1612"/>
        <v>-27942.2447709478+993.97861559762i</v>
      </c>
      <c r="K3091" t="str">
        <f t="shared" si="1619"/>
        <v>0.00577694837973916-0.162398771082966i</v>
      </c>
      <c r="L3091" t="str">
        <f t="shared" si="1620"/>
        <v>0.000746989227241598-0.0178020343970026i</v>
      </c>
      <c r="M3091" t="str">
        <f t="shared" si="1621"/>
        <v>0.00652393760698076-0.180200805479969i</v>
      </c>
      <c r="N3091" t="str">
        <f t="shared" si="1622"/>
        <v>-8.52466878955802i</v>
      </c>
      <c r="O3091" t="str">
        <f t="shared" si="1623"/>
        <v>-0.621524447818937-0.783394766872594i</v>
      </c>
      <c r="P3091" t="str">
        <f t="shared" si="1624"/>
        <v>1.62152444781894+0.783394766872594i</v>
      </c>
      <c r="Q3091" t="str">
        <f t="shared" si="1625"/>
        <v>-1.62152444781894+7.74127402268543i</v>
      </c>
      <c r="R3091" t="str">
        <f t="shared" si="1626"/>
        <v>0.0549123266373252-0.22096700400157i</v>
      </c>
      <c r="S3091" t="str">
        <f t="shared" si="1627"/>
        <v>0.898829584444003i</v>
      </c>
      <c r="T3091" t="str">
        <f t="shared" si="1628"/>
        <v>0.198611680382567+0.0493568237322804i</v>
      </c>
      <c r="U3091" t="e">
        <f t="shared" si="1629"/>
        <v>#DIV/0!</v>
      </c>
      <c r="V3091" t="str">
        <f t="shared" si="1630"/>
        <v>1.33333333333333E-06-0.0000917055275666349i</v>
      </c>
      <c r="W3091" t="e">
        <f t="shared" si="1631"/>
        <v>#DIV/0!</v>
      </c>
      <c r="X3091" t="e">
        <f t="shared" si="1632"/>
        <v>#DIV/0!</v>
      </c>
      <c r="Y3091" t="str">
        <f t="shared" si="1633"/>
        <v>0.00083+1.16314326406508i</v>
      </c>
      <c r="Z3091" t="e">
        <f t="shared" si="1634"/>
        <v>#DIV/0!</v>
      </c>
      <c r="AA3091" t="e">
        <f t="shared" si="1635"/>
        <v>#DIV/0!</v>
      </c>
      <c r="AB3091" t="str">
        <f t="shared" si="1636"/>
        <v>1.22468669632974+0.304345873724965i</v>
      </c>
      <c r="AC3091" t="str">
        <f t="shared" si="1637"/>
        <v>1.0628331511847-0.218703995648098i</v>
      </c>
      <c r="AD3091" t="str">
        <f t="shared" si="1638"/>
        <v>1.04894511471805+0.502199579430128i</v>
      </c>
      <c r="AE3091" t="e">
        <f t="shared" si="1639"/>
        <v>#DIV/0!</v>
      </c>
      <c r="AF3091" t="str">
        <f t="shared" si="1640"/>
        <v>-19.4063068294114-0.395669207521399i</v>
      </c>
      <c r="AG3091" t="e">
        <f t="shared" si="1641"/>
        <v>#DIV/0!</v>
      </c>
      <c r="AH3091" t="e">
        <f t="shared" si="1642"/>
        <v>#DIV/0!</v>
      </c>
      <c r="AI3091" t="e">
        <f t="shared" si="1643"/>
        <v>#DIV/0!</v>
      </c>
      <c r="AJ3091" t="e">
        <f t="shared" si="1644"/>
        <v>#DIV/0!</v>
      </c>
      <c r="AK3091"/>
      <c r="AL3091"/>
      <c r="AM3091"/>
      <c r="AN3091"/>
    </row>
    <row r="3092" spans="1:40" x14ac:dyDescent="0.25">
      <c r="A3092"/>
      <c r="B3092">
        <f t="shared" si="1610"/>
        <v>1158000</v>
      </c>
      <c r="C3092" s="186" t="str">
        <f t="shared" si="1613"/>
        <v>-7.33506836198533E-08+0.00272184111222989i</v>
      </c>
      <c r="D3092" s="158" t="str">
        <f t="shared" si="1614"/>
        <v>-7.66666722902188+0.0208674485270958i</v>
      </c>
      <c r="E3092" t="str">
        <f t="shared" si="1615"/>
        <v>7.99587947756693-0.181513637943309i</v>
      </c>
      <c r="F3092" t="str">
        <f t="shared" si="1616"/>
        <v>0.999201050553643+0.0000181223713425664i</v>
      </c>
      <c r="G3092">
        <f t="shared" si="1611"/>
        <v>1</v>
      </c>
      <c r="H3092" t="str">
        <f t="shared" si="1617"/>
        <v>11.7396670362559+0.416196020268696i</v>
      </c>
      <c r="I3092" t="str">
        <f t="shared" si="1618"/>
        <v>4547.45536607123i</v>
      </c>
      <c r="J3092" t="str">
        <f t="shared" si="1612"/>
        <v>-27990.5685747566+994.83771552467i</v>
      </c>
      <c r="K3092" t="str">
        <f t="shared" si="1619"/>
        <v>0.00576698710019292-0.16225887436581i</v>
      </c>
      <c r="L3092" t="str">
        <f t="shared" si="1620"/>
        <v>0.00074570191014819-0.0177867152806296i</v>
      </c>
      <c r="M3092" t="str">
        <f t="shared" si="1621"/>
        <v>0.00651268901034111-0.18004558964644i</v>
      </c>
      <c r="N3092" t="str">
        <f t="shared" si="1622"/>
        <v>-8.53203669689558i</v>
      </c>
      <c r="O3092" t="str">
        <f t="shared" si="1623"/>
        <v>-0.627279505667156-0.77879421015437i</v>
      </c>
      <c r="P3092" t="str">
        <f t="shared" si="1624"/>
        <v>1.62727950566716+0.77879421015437i</v>
      </c>
      <c r="Q3092" t="str">
        <f t="shared" si="1625"/>
        <v>-1.62727950566716+7.75324248674121i</v>
      </c>
      <c r="R3092" t="str">
        <f t="shared" si="1626"/>
        <v>0.0540168601407863-0.22122099728828i</v>
      </c>
      <c r="S3092" t="str">
        <f t="shared" si="1627"/>
        <v>0.899606446660464i</v>
      </c>
      <c r="T3092" t="str">
        <f t="shared" si="1628"/>
        <v>0.199011835297194+0.048593915611008i</v>
      </c>
      <c r="U3092" t="e">
        <f t="shared" si="1629"/>
        <v>#DIV/0!</v>
      </c>
      <c r="V3092" t="str">
        <f t="shared" si="1630"/>
        <v>1.33333333333333E-06-0.0000916263345376488i</v>
      </c>
      <c r="W3092" t="e">
        <f t="shared" si="1631"/>
        <v>#DIV/0!</v>
      </c>
      <c r="X3092" t="e">
        <f t="shared" si="1632"/>
        <v>#DIV/0!</v>
      </c>
      <c r="Y3092" t="str">
        <f t="shared" si="1633"/>
        <v>0.00083+1.16414857371423i</v>
      </c>
      <c r="Z3092" t="e">
        <f t="shared" si="1634"/>
        <v>#DIV/0!</v>
      </c>
      <c r="AA3092" t="e">
        <f t="shared" si="1635"/>
        <v>#DIV/0!</v>
      </c>
      <c r="AB3092" t="str">
        <f t="shared" si="1636"/>
        <v>1.22715414637835+0.299641601424139i</v>
      </c>
      <c r="AC3092" t="str">
        <f t="shared" si="1637"/>
        <v>1.06194122213413-0.218992219307128i</v>
      </c>
      <c r="AD3092" t="str">
        <f t="shared" si="1638"/>
        <v>1.05262470589957+0.499234996077435i</v>
      </c>
      <c r="AE3092" t="e">
        <f t="shared" si="1639"/>
        <v>#DIV/0!</v>
      </c>
      <c r="AF3092" t="str">
        <f t="shared" si="1640"/>
        <v>-19.4063342652778-0.3953285717416i</v>
      </c>
      <c r="AG3092" t="e">
        <f t="shared" si="1641"/>
        <v>#DIV/0!</v>
      </c>
      <c r="AH3092" t="e">
        <f t="shared" si="1642"/>
        <v>#DIV/0!</v>
      </c>
      <c r="AI3092" t="e">
        <f t="shared" si="1643"/>
        <v>#DIV/0!</v>
      </c>
      <c r="AJ3092" t="e">
        <f t="shared" si="1644"/>
        <v>#DIV/0!</v>
      </c>
      <c r="AK3092"/>
      <c r="AL3092"/>
      <c r="AM3092"/>
      <c r="AN3092"/>
    </row>
    <row r="3093" spans="1:40" x14ac:dyDescent="0.25">
      <c r="A3093"/>
      <c r="B3093">
        <f t="shared" si="1610"/>
        <v>1159000</v>
      </c>
      <c r="C3093" s="186" t="str">
        <f t="shared" si="1613"/>
        <v>-7.32241624125826E-08+0.00271949267296477i</v>
      </c>
      <c r="D3093" s="158" t="str">
        <f t="shared" si="1614"/>
        <v>-7.6666672280519+0.0208494438260632i</v>
      </c>
      <c r="E3093" t="str">
        <f t="shared" si="1615"/>
        <v>7.99587236154851-0.181670223792256i</v>
      </c>
      <c r="F3093" t="str">
        <f t="shared" si="1616"/>
        <v>0.999201051263549+0.0000181380049424095i</v>
      </c>
      <c r="G3093">
        <f t="shared" si="1611"/>
        <v>1</v>
      </c>
      <c r="H3093" t="str">
        <f t="shared" si="1617"/>
        <v>11.7396944022444+0.415837964895103i</v>
      </c>
      <c r="I3093" t="str">
        <f t="shared" si="1618"/>
        <v>4551.38235688821i</v>
      </c>
      <c r="J3093" t="str">
        <f t="shared" si="1612"/>
        <v>-28038.9341269919+995.696815451721i</v>
      </c>
      <c r="K3093" t="str">
        <f t="shared" si="1619"/>
        <v>0.00575705155282956-0.162119218170093i</v>
      </c>
      <c r="L3093" t="str">
        <f t="shared" si="1620"/>
        <v>0.000744417915975968-0.0177714224601229i</v>
      </c>
      <c r="M3093" t="str">
        <f t="shared" si="1621"/>
        <v>0.00650146946880553-0.179890640630216i</v>
      </c>
      <c r="N3093" t="str">
        <f t="shared" si="1622"/>
        <v>-8.53940460423314i</v>
      </c>
      <c r="O3093" t="str">
        <f t="shared" si="1623"/>
        <v>-0.633000511137462-0.774151375959323i</v>
      </c>
      <c r="P3093" t="str">
        <f t="shared" si="1624"/>
        <v>1.63300051113746+0.774151375959323i</v>
      </c>
      <c r="Q3093" t="str">
        <f t="shared" si="1625"/>
        <v>-1.63300051113746+7.76525322827382i</v>
      </c>
      <c r="R3093" t="str">
        <f t="shared" si="1626"/>
        <v>0.0531207136666478-0.221466913331991i</v>
      </c>
      <c r="S3093" t="str">
        <f t="shared" si="1627"/>
        <v>0.900383308876923i</v>
      </c>
      <c r="T3093" t="str">
        <f t="shared" si="1628"/>
        <v>0.199405112232617+0.0478290039410799i</v>
      </c>
      <c r="U3093" t="e">
        <f t="shared" si="1629"/>
        <v>#DIV/0!</v>
      </c>
      <c r="V3093" t="str">
        <f t="shared" si="1630"/>
        <v>1.33333333333333E-06-0.0000915472781661751i</v>
      </c>
      <c r="W3093" t="e">
        <f t="shared" si="1631"/>
        <v>#DIV/0!</v>
      </c>
      <c r="X3093" t="e">
        <f t="shared" si="1632"/>
        <v>#DIV/0!</v>
      </c>
      <c r="Y3093" t="str">
        <f t="shared" si="1633"/>
        <v>0.00083+1.16515388336338i</v>
      </c>
      <c r="Z3093" t="e">
        <f t="shared" si="1634"/>
        <v>#DIV/0!</v>
      </c>
      <c r="AA3093" t="e">
        <f t="shared" si="1635"/>
        <v>#DIV/0!</v>
      </c>
      <c r="AB3093" t="str">
        <f t="shared" si="1636"/>
        <v>1.22957918517697+0.294924974767419i</v>
      </c>
      <c r="AC3093" t="str">
        <f t="shared" si="1637"/>
        <v>1.06104831418067-0.219272341608026i</v>
      </c>
      <c r="AD3093" t="str">
        <f t="shared" si="1638"/>
        <v>1.05628241613491+0.496243654992554i</v>
      </c>
      <c r="AE3093" t="e">
        <f t="shared" si="1639"/>
        <v>#DIV/0!</v>
      </c>
      <c r="AF3093" t="str">
        <f t="shared" si="1640"/>
        <v>-19.4063616302963-0.39498852106904i</v>
      </c>
      <c r="AG3093" t="e">
        <f t="shared" si="1641"/>
        <v>#DIV/0!</v>
      </c>
      <c r="AH3093" t="e">
        <f t="shared" si="1642"/>
        <v>#DIV/0!</v>
      </c>
      <c r="AI3093" t="e">
        <f t="shared" si="1643"/>
        <v>#DIV/0!</v>
      </c>
      <c r="AJ3093" t="e">
        <f t="shared" si="1644"/>
        <v>#DIV/0!</v>
      </c>
      <c r="AK3093"/>
      <c r="AL3093"/>
      <c r="AM3093"/>
      <c r="AN3093"/>
    </row>
    <row r="3094" spans="1:40" x14ac:dyDescent="0.25">
      <c r="A3094"/>
      <c r="B3094">
        <f t="shared" si="1610"/>
        <v>1160000</v>
      </c>
      <c r="C3094" s="186" t="str">
        <f t="shared" si="1613"/>
        <v>-7.3097968274271E-08+0.00271714828273285i</v>
      </c>
      <c r="D3094" s="158" t="str">
        <f t="shared" si="1614"/>
        <v>-7.66666722708444+0.0208314701676185i</v>
      </c>
      <c r="E3094" t="str">
        <f t="shared" si="1615"/>
        <v>7.99586523940033-0.181826809222813i</v>
      </c>
      <c r="F3094" t="str">
        <f t="shared" si="1616"/>
        <v>0.999201051974053+0.0000181536385005465i</v>
      </c>
      <c r="G3094">
        <f t="shared" si="1611"/>
        <v>1</v>
      </c>
      <c r="H3094" t="str">
        <f t="shared" si="1617"/>
        <v>11.7397216976263+0.41548052416741i</v>
      </c>
      <c r="I3094" t="str">
        <f t="shared" si="1618"/>
        <v>4555.3093477052i</v>
      </c>
      <c r="J3094" t="str">
        <f t="shared" si="1612"/>
        <v>-28087.3414276539+996.555915378771i</v>
      </c>
      <c r="K3094" t="str">
        <f t="shared" si="1619"/>
        <v>0.00574714164913112-0.161979801876829i</v>
      </c>
      <c r="L3094" t="str">
        <f t="shared" si="1620"/>
        <v>0.000743137233304945-0.017756155867954i</v>
      </c>
      <c r="M3094" t="str">
        <f t="shared" si="1621"/>
        <v>0.00649027888243607-0.179735957744783i</v>
      </c>
      <c r="N3094" t="str">
        <f t="shared" si="1622"/>
        <v>-8.54677251157071i</v>
      </c>
      <c r="O3094" t="str">
        <f t="shared" si="1623"/>
        <v>-0.638687153660428-0.769466516327475i</v>
      </c>
      <c r="P3094" t="str">
        <f t="shared" si="1624"/>
        <v>1.63868715366043+0.769466516327475i</v>
      </c>
      <c r="Q3094" t="str">
        <f t="shared" si="1625"/>
        <v>-1.63868715366043+7.77730599524324i</v>
      </c>
      <c r="R3094" t="str">
        <f t="shared" si="1626"/>
        <v>0.0522239637264027-0.221704777102342i</v>
      </c>
      <c r="S3094" t="str">
        <f t="shared" si="1627"/>
        <v>0.901160171093383i</v>
      </c>
      <c r="T3094" t="str">
        <f t="shared" si="1628"/>
        <v>0.199791514865767+0.0470621560868597i</v>
      </c>
      <c r="U3094" t="e">
        <f t="shared" si="1629"/>
        <v>#DIV/0!</v>
      </c>
      <c r="V3094" t="str">
        <f t="shared" si="1630"/>
        <v>1.33333333333333E-06-0.0000914683580987903i</v>
      </c>
      <c r="W3094" t="e">
        <f t="shared" si="1631"/>
        <v>#DIV/0!</v>
      </c>
      <c r="X3094" t="e">
        <f t="shared" si="1632"/>
        <v>#DIV/0!</v>
      </c>
      <c r="Y3094" t="str">
        <f t="shared" si="1633"/>
        <v>0.00083+1.16615919301253i</v>
      </c>
      <c r="Z3094" t="e">
        <f t="shared" si="1634"/>
        <v>#DIV/0!</v>
      </c>
      <c r="AA3094" t="e">
        <f t="shared" si="1635"/>
        <v>#DIV/0!</v>
      </c>
      <c r="AB3094" t="str">
        <f t="shared" si="1636"/>
        <v>1.23196183539841+0.290196409139439i</v>
      </c>
      <c r="AC3094" t="str">
        <f t="shared" si="1637"/>
        <v>1.06015450541503-0.219544384764357i</v>
      </c>
      <c r="AD3094" t="str">
        <f t="shared" si="1638"/>
        <v>1.05991805260854+0.493225716845218i</v>
      </c>
      <c r="AE3094" t="e">
        <f t="shared" si="1639"/>
        <v>#DIV/0!</v>
      </c>
      <c r="AF3094" t="str">
        <f t="shared" si="1640"/>
        <v>-19.4063889247107-0.394649053999791i</v>
      </c>
      <c r="AG3094" t="e">
        <f t="shared" si="1641"/>
        <v>#DIV/0!</v>
      </c>
      <c r="AH3094" t="e">
        <f t="shared" si="1642"/>
        <v>#DIV/0!</v>
      </c>
      <c r="AI3094" t="e">
        <f t="shared" si="1643"/>
        <v>#DIV/0!</v>
      </c>
      <c r="AJ3094" t="e">
        <f t="shared" si="1644"/>
        <v>#DIV/0!</v>
      </c>
      <c r="AK3094"/>
      <c r="AL3094"/>
      <c r="AM3094"/>
      <c r="AN3094"/>
    </row>
    <row r="3095" spans="1:40" x14ac:dyDescent="0.25">
      <c r="A3095"/>
      <c r="B3095">
        <f t="shared" si="1610"/>
        <v>1161000</v>
      </c>
      <c r="C3095" s="186" t="str">
        <f t="shared" si="1613"/>
        <v>-7.29721000785519E-08+0.00271480793107152i</v>
      </c>
      <c r="D3095" s="158" t="str">
        <f t="shared" si="1614"/>
        <v>-7.66666722611944+0.0208135274715483i</v>
      </c>
      <c r="E3095" t="str">
        <f t="shared" si="1615"/>
        <v>7.99585811112242-0.181983394234621i</v>
      </c>
      <c r="F3095" t="str">
        <f t="shared" si="1616"/>
        <v>0.999201052685176+0.0000181692720169425i</v>
      </c>
      <c r="G3095">
        <f t="shared" si="1611"/>
        <v>1</v>
      </c>
      <c r="H3095" t="str">
        <f t="shared" si="1617"/>
        <v>11.7397489226439+0.41512369650662i</v>
      </c>
      <c r="I3095" t="str">
        <f t="shared" si="1618"/>
        <v>4559.23633852219i</v>
      </c>
      <c r="J3095" t="str">
        <f t="shared" si="1612"/>
        <v>-28135.7904767424+997.415015305822i</v>
      </c>
      <c r="K3095" t="str">
        <f t="shared" si="1619"/>
        <v>0.00573725730095994-0.161840624869152i</v>
      </c>
      <c r="L3095" t="str">
        <f t="shared" si="1620"/>
        <v>0.000741859850764102-0.0177409154368248i</v>
      </c>
      <c r="M3095" t="str">
        <f t="shared" si="1621"/>
        <v>0.00647911715172404-0.179581540305977i</v>
      </c>
      <c r="N3095" t="str">
        <f t="shared" si="1622"/>
        <v>-8.55414041890827i</v>
      </c>
      <c r="O3095" t="str">
        <f t="shared" si="1623"/>
        <v>-0.644339124532027-0.764739885580255i</v>
      </c>
      <c r="P3095" t="str">
        <f t="shared" si="1624"/>
        <v>1.64433912453203+0.764739885580255i</v>
      </c>
      <c r="Q3095" t="str">
        <f t="shared" si="1625"/>
        <v>-1.64433912453203+7.78940053332802i</v>
      </c>
      <c r="R3095" t="str">
        <f t="shared" si="1626"/>
        <v>0.0513266861241371-0.221934614257141i</v>
      </c>
      <c r="S3095" t="str">
        <f t="shared" si="1627"/>
        <v>0.901937033309844i</v>
      </c>
      <c r="T3095" t="str">
        <f t="shared" si="1628"/>
        <v>0.20017104757185+0.0462934390124298i</v>
      </c>
      <c r="U3095" t="e">
        <f t="shared" si="1629"/>
        <v>#DIV/0!</v>
      </c>
      <c r="V3095" t="str">
        <f t="shared" si="1630"/>
        <v>1.33333333333333E-06-0.0000913895739832872i</v>
      </c>
      <c r="W3095" t="e">
        <f t="shared" si="1631"/>
        <v>#DIV/0!</v>
      </c>
      <c r="X3095" t="e">
        <f t="shared" si="1632"/>
        <v>#DIV/0!</v>
      </c>
      <c r="Y3095" t="str">
        <f t="shared" si="1633"/>
        <v>0.00083+1.16716450266168i</v>
      </c>
      <c r="Z3095" t="e">
        <f t="shared" si="1634"/>
        <v>#DIV/0!</v>
      </c>
      <c r="AA3095" t="e">
        <f t="shared" si="1635"/>
        <v>#DIV/0!</v>
      </c>
      <c r="AB3095" t="str">
        <f t="shared" si="1636"/>
        <v>1.23430212402125+0.285456317456601i</v>
      </c>
      <c r="AC3095" t="str">
        <f t="shared" si="1637"/>
        <v>1.05925987324108-0.219808371712174i</v>
      </c>
      <c r="AD3095" t="str">
        <f t="shared" si="1638"/>
        <v>1.06353142367131+0.490181343667636i</v>
      </c>
      <c r="AE3095" t="e">
        <f t="shared" si="1639"/>
        <v>#DIV/0!</v>
      </c>
      <c r="AF3095" t="str">
        <f t="shared" si="1640"/>
        <v>-19.4064161487633-0.394310169035072i</v>
      </c>
      <c r="AG3095" t="e">
        <f t="shared" si="1641"/>
        <v>#DIV/0!</v>
      </c>
      <c r="AH3095" t="e">
        <f t="shared" si="1642"/>
        <v>#DIV/0!</v>
      </c>
      <c r="AI3095" t="e">
        <f t="shared" si="1643"/>
        <v>#DIV/0!</v>
      </c>
      <c r="AJ3095" t="e">
        <f t="shared" si="1644"/>
        <v>#DIV/0!</v>
      </c>
      <c r="AK3095"/>
      <c r="AL3095"/>
      <c r="AM3095"/>
      <c r="AN3095"/>
    </row>
    <row r="3096" spans="1:40" x14ac:dyDescent="0.25">
      <c r="A3096"/>
      <c r="B3096">
        <f t="shared" si="1610"/>
        <v>1162000</v>
      </c>
      <c r="C3096" s="186" t="str">
        <f t="shared" si="1613"/>
        <v>-7.28465567039024E-08+0.00271247160755417i</v>
      </c>
      <c r="D3096" s="158" t="str">
        <f t="shared" si="1614"/>
        <v>-7.66666722515696+0.0207956156579153i</v>
      </c>
      <c r="E3096" t="str">
        <f t="shared" si="1615"/>
        <v>7.99585097671482-0.182139978827319i</v>
      </c>
      <c r="F3096" t="str">
        <f t="shared" si="1616"/>
        <v>0.999201053396908+0.0000181849054915612i</v>
      </c>
      <c r="G3096">
        <f t="shared" si="1611"/>
        <v>1</v>
      </c>
      <c r="H3096" t="str">
        <f t="shared" si="1617"/>
        <v>11.7397760775389+0.414767480339136i</v>
      </c>
      <c r="I3096" t="str">
        <f t="shared" si="1618"/>
        <v>4563.16332933918i</v>
      </c>
      <c r="J3096" t="str">
        <f t="shared" si="1612"/>
        <v>-28184.2812742576+998.274115232873i</v>
      </c>
      <c r="K3096" t="str">
        <f t="shared" si="1619"/>
        <v>0.00572739842055639-0.161701686532305i</v>
      </c>
      <c r="L3096" t="str">
        <f t="shared" si="1620"/>
        <v>0.000740585757031185-0.017725701099667i</v>
      </c>
      <c r="M3096" t="str">
        <f t="shared" si="1621"/>
        <v>0.00646798417758758-0.179427387631972i</v>
      </c>
      <c r="N3096" t="str">
        <f t="shared" si="1622"/>
        <v>-8.56150832624583i</v>
      </c>
      <c r="O3096" t="str">
        <f t="shared" si="1623"/>
        <v>-0.649956116930433-0.759971740306647i</v>
      </c>
      <c r="P3096" t="str">
        <f t="shared" si="1624"/>
        <v>1.64995611693043+0.759971740306647i</v>
      </c>
      <c r="Q3096" t="str">
        <f t="shared" si="1625"/>
        <v>-1.64995611693043+7.80153658593918i</v>
      </c>
      <c r="R3096" t="str">
        <f t="shared" si="1626"/>
        <v>0.0504289559523652-0.222156451127609i</v>
      </c>
      <c r="S3096" t="str">
        <f t="shared" si="1627"/>
        <v>0.902713895526303i</v>
      </c>
      <c r="T3096" t="str">
        <f t="shared" si="1628"/>
        <v>0.200543715413703+0.0455229192750839i</v>
      </c>
      <c r="U3096" t="e">
        <f t="shared" si="1629"/>
        <v>#DIV/0!</v>
      </c>
      <c r="V3096" t="str">
        <f t="shared" si="1630"/>
        <v>1.33333333333333E-06-0.0000913109254686722i</v>
      </c>
      <c r="W3096" t="e">
        <f t="shared" si="1631"/>
        <v>#DIV/0!</v>
      </c>
      <c r="X3096" t="e">
        <f t="shared" si="1632"/>
        <v>#DIV/0!</v>
      </c>
      <c r="Y3096" t="str">
        <f t="shared" si="1633"/>
        <v>0.00083+1.16816981231083i</v>
      </c>
      <c r="Z3096" t="e">
        <f t="shared" si="1634"/>
        <v>#DIV/0!</v>
      </c>
      <c r="AA3096" t="e">
        <f t="shared" si="1635"/>
        <v>#DIV/0!</v>
      </c>
      <c r="AB3096" t="str">
        <f t="shared" si="1636"/>
        <v>1.23660008226413+0.280705110126955i</v>
      </c>
      <c r="AC3096" t="str">
        <f t="shared" si="1637"/>
        <v>1.05836449437111-0.220064326095265i</v>
      </c>
      <c r="AD3096" t="str">
        <f t="shared" si="1638"/>
        <v>1.06712233884967+0.487110698846195i</v>
      </c>
      <c r="AE3096" t="e">
        <f t="shared" si="1639"/>
        <v>#DIV/0!</v>
      </c>
      <c r="AF3096" t="str">
        <f t="shared" si="1640"/>
        <v>-19.4064433026959-0.393971864681221i</v>
      </c>
      <c r="AG3096" t="e">
        <f t="shared" si="1641"/>
        <v>#DIV/0!</v>
      </c>
      <c r="AH3096" t="e">
        <f t="shared" si="1642"/>
        <v>#DIV/0!</v>
      </c>
      <c r="AI3096" t="e">
        <f t="shared" si="1643"/>
        <v>#DIV/0!</v>
      </c>
      <c r="AJ3096" t="e">
        <f t="shared" si="1644"/>
        <v>#DIV/0!</v>
      </c>
      <c r="AK3096"/>
      <c r="AL3096"/>
      <c r="AM3096"/>
      <c r="AN3096"/>
    </row>
    <row r="3097" spans="1:40" x14ac:dyDescent="0.25">
      <c r="A3097"/>
      <c r="B3097">
        <f t="shared" ref="B3097:B3160" si="1645">B3096+1000</f>
        <v>1163000</v>
      </c>
      <c r="C3097" s="186" t="str">
        <f t="shared" si="1613"/>
        <v>-7.27213370336196E-08+0.00271013930179007i</v>
      </c>
      <c r="D3097" s="158" t="str">
        <f t="shared" si="1614"/>
        <v>-7.66666722419694+0.0207777346470572i</v>
      </c>
      <c r="E3097" t="str">
        <f t="shared" si="1615"/>
        <v>7.99584383617756-0.182296563000549i</v>
      </c>
      <c r="F3097" t="str">
        <f t="shared" si="1616"/>
        <v>0.999201054109248+0.0000182005389243668i</v>
      </c>
      <c r="G3097">
        <f t="shared" si="1611"/>
        <v>1</v>
      </c>
      <c r="H3097" t="str">
        <f t="shared" si="1617"/>
        <v>11.7398031625518+0.414411874096732i</v>
      </c>
      <c r="I3097" t="str">
        <f t="shared" si="1618"/>
        <v>4567.09032015616i</v>
      </c>
      <c r="J3097" t="str">
        <f t="shared" si="1612"/>
        <v>-28232.8138201994+999.133215159923i</v>
      </c>
      <c r="K3097" t="str">
        <f t="shared" si="1619"/>
        <v>0.00571756492053718-0.161562986253632i</v>
      </c>
      <c r="L3097" t="str">
        <f t="shared" si="1620"/>
        <v>0.000739314940832398-0.0177105127896408i</v>
      </c>
      <c r="M3097" t="str">
        <f t="shared" si="1621"/>
        <v>0.00645687986136958-0.179273499043273i</v>
      </c>
      <c r="N3097" t="str">
        <f t="shared" si="1622"/>
        <v>-8.56887623358339i</v>
      </c>
      <c r="O3097" t="str">
        <f t="shared" si="1623"/>
        <v>-0.655537825932646-0.755162339349295i</v>
      </c>
      <c r="P3097" t="str">
        <f t="shared" si="1624"/>
        <v>1.65553782593265+0.755162339349295i</v>
      </c>
      <c r="Q3097" t="str">
        <f t="shared" si="1625"/>
        <v>-1.65553782593265+7.8137138942341i</v>
      </c>
      <c r="R3097" t="str">
        <f t="shared" si="1626"/>
        <v>0.049530847588161-0.22237031470368i</v>
      </c>
      <c r="S3097" t="str">
        <f t="shared" si="1627"/>
        <v>0.903490757742762i</v>
      </c>
      <c r="T3097" t="str">
        <f t="shared" si="1628"/>
        <v>0.200909524131124+0.0447506630190688i</v>
      </c>
      <c r="U3097" t="e">
        <f t="shared" si="1629"/>
        <v>#DIV/0!</v>
      </c>
      <c r="V3097" t="str">
        <f t="shared" si="1630"/>
        <v>1.33333333333333E-06-0.0000912324122051563i</v>
      </c>
      <c r="W3097" t="e">
        <f t="shared" si="1631"/>
        <v>#DIV/0!</v>
      </c>
      <c r="X3097" t="e">
        <f t="shared" si="1632"/>
        <v>#DIV/0!</v>
      </c>
      <c r="Y3097" t="str">
        <f t="shared" si="1633"/>
        <v>0.00083+1.16917512195998i</v>
      </c>
      <c r="Z3097" t="e">
        <f t="shared" si="1634"/>
        <v>#DIV/0!</v>
      </c>
      <c r="AA3097" t="e">
        <f t="shared" si="1635"/>
        <v>#DIV/0!</v>
      </c>
      <c r="AB3097" t="str">
        <f t="shared" si="1636"/>
        <v>1.23885574552001+0.275943195011603i</v>
      </c>
      <c r="AC3097" t="str">
        <f t="shared" si="1637"/>
        <v>1.0574684448213-0.220312272250482i</v>
      </c>
      <c r="AD3097" t="str">
        <f t="shared" si="1638"/>
        <v>1.0706906088549+0.48401394711326i</v>
      </c>
      <c r="AE3097" t="e">
        <f t="shared" si="1639"/>
        <v>#DIV/0!</v>
      </c>
      <c r="AF3097" t="str">
        <f t="shared" si="1640"/>
        <v>-19.4064703867487-0.393634139449675i</v>
      </c>
      <c r="AG3097" t="e">
        <f t="shared" si="1641"/>
        <v>#DIV/0!</v>
      </c>
      <c r="AH3097" t="e">
        <f t="shared" si="1642"/>
        <v>#DIV/0!</v>
      </c>
      <c r="AI3097" t="e">
        <f t="shared" si="1643"/>
        <v>#DIV/0!</v>
      </c>
      <c r="AJ3097" t="e">
        <f t="shared" si="1644"/>
        <v>#DIV/0!</v>
      </c>
      <c r="AK3097"/>
      <c r="AL3097"/>
      <c r="AM3097"/>
      <c r="AN3097"/>
    </row>
    <row r="3098" spans="1:40" x14ac:dyDescent="0.25">
      <c r="A3098"/>
      <c r="B3098">
        <f t="shared" si="1645"/>
        <v>1164000</v>
      </c>
      <c r="C3098" s="186" t="str">
        <f t="shared" si="1613"/>
        <v>-7.25964399557955E-08+0.00270781100342419i</v>
      </c>
      <c r="D3098" s="158" t="str">
        <f t="shared" si="1614"/>
        <v>-7.66666722323938+0.0207598843595855i</v>
      </c>
      <c r="E3098" t="str">
        <f t="shared" si="1615"/>
        <v>7.99583668951067-0.18245314675395i</v>
      </c>
      <c r="F3098" t="str">
        <f t="shared" si="1616"/>
        <v>0.999201054822207+0.0000182161723153237i</v>
      </c>
      <c r="G3098">
        <f t="shared" si="1611"/>
        <v>1</v>
      </c>
      <c r="H3098" t="str">
        <f t="shared" si="1617"/>
        <v>11.739830177922+0.414056876216527i</v>
      </c>
      <c r="I3098" t="str">
        <f t="shared" si="1618"/>
        <v>4571.01731097315i</v>
      </c>
      <c r="J3098" t="str">
        <f t="shared" si="1612"/>
        <v>-28281.3881145678+999.992315086974i</v>
      </c>
      <c r="K3098" t="str">
        <f t="shared" si="1619"/>
        <v>0.00570775671389336-0.161424523422571i</v>
      </c>
      <c r="L3098" t="str">
        <f t="shared" si="1620"/>
        <v>0.000738047390942204-0.0176953504401343i</v>
      </c>
      <c r="M3098" t="str">
        <f t="shared" si="1621"/>
        <v>0.00644580410483556-0.179119873862705i</v>
      </c>
      <c r="N3098" t="str">
        <f t="shared" si="1622"/>
        <v>-8.57624414092095i</v>
      </c>
      <c r="O3098" t="str">
        <f t="shared" si="1623"/>
        <v>-0.661083948531057-0.750311943790439i</v>
      </c>
      <c r="P3098" t="str">
        <f t="shared" si="1624"/>
        <v>1.66108394853106+0.750311943790439i</v>
      </c>
      <c r="Q3098" t="str">
        <f t="shared" si="1625"/>
        <v>-1.66108394853106+7.82593219713051i</v>
      </c>
      <c r="R3098" t="str">
        <f t="shared" si="1626"/>
        <v>0.0486324346895634-0.222576232619362i</v>
      </c>
      <c r="S3098" t="str">
        <f t="shared" si="1627"/>
        <v>0.904267619959221i</v>
      </c>
      <c r="T3098" t="str">
        <f t="shared" si="1628"/>
        <v>0.2012684801302+0.0439767359695538i</v>
      </c>
      <c r="U3098" t="e">
        <f t="shared" si="1629"/>
        <v>#DIV/0!</v>
      </c>
      <c r="V3098" t="str">
        <f t="shared" si="1630"/>
        <v>1.33333333333333E-06-0.0000911540338441551i</v>
      </c>
      <c r="W3098" t="e">
        <f t="shared" si="1631"/>
        <v>#DIV/0!</v>
      </c>
      <c r="X3098" t="e">
        <f t="shared" si="1632"/>
        <v>#DIV/0!</v>
      </c>
      <c r="Y3098" t="str">
        <f t="shared" si="1633"/>
        <v>0.00083+1.17018043160913i</v>
      </c>
      <c r="Z3098" t="e">
        <f t="shared" si="1634"/>
        <v>#DIV/0!</v>
      </c>
      <c r="AA3098" t="e">
        <f t="shared" si="1635"/>
        <v>#DIV/0!</v>
      </c>
      <c r="AB3098" t="str">
        <f t="shared" si="1636"/>
        <v>1.24106915329033+0.271170977387519i</v>
      </c>
      <c r="AC3098" t="str">
        <f t="shared" si="1637"/>
        <v>1.05657179990754-0.220552235193101i</v>
      </c>
      <c r="AD3098" t="str">
        <f t="shared" si="1638"/>
        <v>1.07423604559226+0.480891254538834i</v>
      </c>
      <c r="AE3098" t="e">
        <f t="shared" si="1639"/>
        <v>#DIV/0!</v>
      </c>
      <c r="AF3098" t="str">
        <f t="shared" si="1640"/>
        <v>-19.4064974011614-0.393296991856942i</v>
      </c>
      <c r="AG3098" t="e">
        <f t="shared" si="1641"/>
        <v>#DIV/0!</v>
      </c>
      <c r="AH3098" t="e">
        <f t="shared" si="1642"/>
        <v>#DIV/0!</v>
      </c>
      <c r="AI3098" t="e">
        <f t="shared" si="1643"/>
        <v>#DIV/0!</v>
      </c>
      <c r="AJ3098" t="e">
        <f t="shared" si="1644"/>
        <v>#DIV/0!</v>
      </c>
      <c r="AK3098"/>
      <c r="AL3098"/>
      <c r="AM3098"/>
      <c r="AN3098"/>
    </row>
    <row r="3099" spans="1:40" x14ac:dyDescent="0.25">
      <c r="A3099"/>
      <c r="B3099">
        <f t="shared" si="1645"/>
        <v>1165000</v>
      </c>
      <c r="C3099" s="186" t="str">
        <f t="shared" si="1613"/>
        <v>-7.24718643632919E-08+0.00270548670213703i</v>
      </c>
      <c r="D3099" s="158" t="str">
        <f t="shared" si="1614"/>
        <v>-7.66666722228426+0.0207420647163839i</v>
      </c>
      <c r="E3099" t="str">
        <f t="shared" si="1615"/>
        <v>7.99582953671418-0.182609730087163i</v>
      </c>
      <c r="F3099" t="str">
        <f t="shared" si="1616"/>
        <v>0.999201055535774+0.0000182318056643957i</v>
      </c>
      <c r="G3099">
        <f t="shared" si="1611"/>
        <v>1</v>
      </c>
      <c r="H3099" t="str">
        <f t="shared" si="1617"/>
        <v>11.7398571238879+0.413702485140974i</v>
      </c>
      <c r="I3099" t="str">
        <f t="shared" si="1618"/>
        <v>4574.94430179014i</v>
      </c>
      <c r="J3099" t="str">
        <f t="shared" si="1612"/>
        <v>-28330.0041573629+1000.85141501402i</v>
      </c>
      <c r="K3099" t="str">
        <f t="shared" si="1619"/>
        <v>0.00569797371398823-0.161286297430643i</v>
      </c>
      <c r="L3099" t="str">
        <f t="shared" si="1620"/>
        <v>0.000736783096183055-0.0176802139847621i</v>
      </c>
      <c r="M3099" t="str">
        <f t="shared" si="1621"/>
        <v>0.00643475681017128-0.178966511415405i</v>
      </c>
      <c r="N3099" t="str">
        <f t="shared" si="1622"/>
        <v>-8.58361204825851i</v>
      </c>
      <c r="O3099" t="str">
        <f t="shared" si="1623"/>
        <v>-0.666594183649891-0.745420816937746i</v>
      </c>
      <c r="P3099" t="str">
        <f t="shared" si="1624"/>
        <v>1.66659418364989+0.745420816937746i</v>
      </c>
      <c r="Q3099" t="str">
        <f t="shared" si="1625"/>
        <v>-1.66659418364989+7.83819123132076i</v>
      </c>
      <c r="R3099" t="str">
        <f t="shared" si="1626"/>
        <v>0.0477337901922498-0.222774233138176i</v>
      </c>
      <c r="S3099" t="str">
        <f t="shared" si="1627"/>
        <v>0.905044482175682i</v>
      </c>
      <c r="T3099" t="str">
        <f t="shared" si="1628"/>
        <v>0.201620590472625+0.0432012034268274i</v>
      </c>
      <c r="U3099" t="e">
        <f t="shared" si="1629"/>
        <v>#DIV/0!</v>
      </c>
      <c r="V3099" t="str">
        <f t="shared" si="1630"/>
        <v>1.33333333333333E-06-0.0000910757900382808i</v>
      </c>
      <c r="W3099" t="e">
        <f t="shared" si="1631"/>
        <v>#DIV/0!</v>
      </c>
      <c r="X3099" t="e">
        <f t="shared" si="1632"/>
        <v>#DIV/0!</v>
      </c>
      <c r="Y3099" t="str">
        <f t="shared" si="1633"/>
        <v>0.00083+1.17118574125827i</v>
      </c>
      <c r="Z3099" t="e">
        <f t="shared" si="1634"/>
        <v>#DIV/0!</v>
      </c>
      <c r="AA3099" t="e">
        <f t="shared" si="1635"/>
        <v>#DIV/0!</v>
      </c>
      <c r="AB3099" t="str">
        <f t="shared" si="1636"/>
        <v>1.24324034911919+0.266388859911757i</v>
      </c>
      <c r="AC3099" t="str">
        <f t="shared" si="1637"/>
        <v>1.05567463424151-0.220784240602261i</v>
      </c>
      <c r="AD3099" t="str">
        <f t="shared" si="1638"/>
        <v>1.07775846217011+0.477742788522155i</v>
      </c>
      <c r="AE3099" t="e">
        <f t="shared" si="1639"/>
        <v>#DIV/0!</v>
      </c>
      <c r="AF3099" t="str">
        <f t="shared" si="1640"/>
        <v>-19.4065243461722-0.39296042042459i</v>
      </c>
      <c r="AG3099" t="e">
        <f t="shared" si="1641"/>
        <v>#DIV/0!</v>
      </c>
      <c r="AH3099" t="e">
        <f t="shared" si="1642"/>
        <v>#DIV/0!</v>
      </c>
      <c r="AI3099" t="e">
        <f t="shared" si="1643"/>
        <v>#DIV/0!</v>
      </c>
      <c r="AJ3099" t="e">
        <f t="shared" si="1644"/>
        <v>#DIV/0!</v>
      </c>
      <c r="AK3099"/>
      <c r="AL3099"/>
      <c r="AM3099"/>
      <c r="AN3099"/>
    </row>
    <row r="3100" spans="1:40" x14ac:dyDescent="0.25">
      <c r="A3100"/>
      <c r="B3100">
        <f t="shared" si="1645"/>
        <v>1166000</v>
      </c>
      <c r="C3100" s="186" t="str">
        <f t="shared" si="1613"/>
        <v>-7.23476091537162E-08+0.00270316638764453i</v>
      </c>
      <c r="D3100" s="158" t="str">
        <f t="shared" si="1614"/>
        <v>-7.66666722133168+0.0207242756386081i</v>
      </c>
      <c r="E3100" t="str">
        <f t="shared" si="1615"/>
        <v>7.99582237778814-0.182766312999827i</v>
      </c>
      <c r="F3100" t="str">
        <f t="shared" si="1616"/>
        <v>0.99920105624995+0.000018247438971547i</v>
      </c>
      <c r="G3100">
        <f t="shared" si="1611"/>
        <v>1</v>
      </c>
      <c r="H3100" t="str">
        <f t="shared" si="1617"/>
        <v>11.7398840006872+0.413348699317832i</v>
      </c>
      <c r="I3100" t="str">
        <f t="shared" si="1618"/>
        <v>4578.87129260712i</v>
      </c>
      <c r="J3100" t="str">
        <f t="shared" si="1612"/>
        <v>-28378.6619485845+1001.71051494108i</v>
      </c>
      <c r="K3100" t="str">
        <f t="shared" si="1619"/>
        <v>0.00568821583455584-0.161148307671444i</v>
      </c>
      <c r="L3100" t="str">
        <f t="shared" si="1620"/>
        <v>0.000735522045425129-0.0176651033573646i</v>
      </c>
      <c r="M3100" t="str">
        <f t="shared" si="1621"/>
        <v>0.00642373787998097-0.178813411028809i</v>
      </c>
      <c r="N3100" t="str">
        <f t="shared" si="1622"/>
        <v>-8.59097995559607i</v>
      </c>
      <c r="O3100" t="str">
        <f t="shared" si="1623"/>
        <v>-0.672068232161555-0.740489224310012i</v>
      </c>
      <c r="P3100" t="str">
        <f t="shared" si="1624"/>
        <v>1.67206823216155+0.740489224310012i</v>
      </c>
      <c r="Q3100" t="str">
        <f t="shared" si="1625"/>
        <v>-1.67206823216155+7.85049073128606i</v>
      </c>
      <c r="R3100" t="str">
        <f t="shared" si="1626"/>
        <v>0.0468349863064824-0.222964345138663i</v>
      </c>
      <c r="S3100" t="str">
        <f t="shared" si="1627"/>
        <v>0.905821344392142i</v>
      </c>
      <c r="T3100" t="str">
        <f t="shared" si="1628"/>
        <v>0.201965862865017+0.0424241302607254i</v>
      </c>
      <c r="U3100" t="e">
        <f t="shared" si="1629"/>
        <v>#DIV/0!</v>
      </c>
      <c r="V3100" t="str">
        <f t="shared" si="1630"/>
        <v>1.33333333333333E-06-0.0000909976804413352i</v>
      </c>
      <c r="W3100" t="e">
        <f t="shared" si="1631"/>
        <v>#DIV/0!</v>
      </c>
      <c r="X3100" t="e">
        <f t="shared" si="1632"/>
        <v>#DIV/0!</v>
      </c>
      <c r="Y3100" t="str">
        <f t="shared" si="1633"/>
        <v>0.00083+1.17219105090742i</v>
      </c>
      <c r="Z3100" t="e">
        <f t="shared" si="1634"/>
        <v>#DIV/0!</v>
      </c>
      <c r="AA3100" t="e">
        <f t="shared" si="1635"/>
        <v>#DIV/0!</v>
      </c>
      <c r="AB3100" t="str">
        <f t="shared" si="1636"/>
        <v>1.2453693805274+0.261597242587102i</v>
      </c>
      <c r="AC3100" t="str">
        <f t="shared" si="1637"/>
        <v>1.05477702172699-0.221008314806434i</v>
      </c>
      <c r="AD3100" t="str">
        <f t="shared" si="1638"/>
        <v>1.08125767290887+0.474568717783254i</v>
      </c>
      <c r="AE3100" t="e">
        <f t="shared" si="1639"/>
        <v>#DIV/0!</v>
      </c>
      <c r="AF3100" t="str">
        <f t="shared" si="1640"/>
        <v>-19.4065512220189-0.392624423679224i</v>
      </c>
      <c r="AG3100" t="e">
        <f t="shared" si="1641"/>
        <v>#DIV/0!</v>
      </c>
      <c r="AH3100" t="e">
        <f t="shared" si="1642"/>
        <v>#DIV/0!</v>
      </c>
      <c r="AI3100" t="e">
        <f t="shared" si="1643"/>
        <v>#DIV/0!</v>
      </c>
      <c r="AJ3100" t="e">
        <f t="shared" si="1644"/>
        <v>#DIV/0!</v>
      </c>
      <c r="AK3100"/>
      <c r="AL3100"/>
      <c r="AM3100"/>
      <c r="AN3100"/>
    </row>
    <row r="3101" spans="1:40" x14ac:dyDescent="0.25">
      <c r="A3101"/>
      <c r="B3101">
        <f t="shared" si="1645"/>
        <v>1167000</v>
      </c>
      <c r="C3101" s="186" t="str">
        <f t="shared" si="1613"/>
        <v>-7.22236732293972E-08+0.00270085004969785i</v>
      </c>
      <c r="D3101" s="158" t="str">
        <f t="shared" si="1614"/>
        <v>-7.66666722038147+0.0207065170476835i</v>
      </c>
      <c r="E3101" t="str">
        <f t="shared" si="1615"/>
        <v>7.99581521273256-0.182922895491584i</v>
      </c>
      <c r="F3101" t="str">
        <f t="shared" si="1616"/>
        <v>0.999201056964744+0.0000182630722367421i</v>
      </c>
      <c r="G3101">
        <f t="shared" si="1611"/>
        <v>1</v>
      </c>
      <c r="H3101" t="str">
        <f t="shared" si="1617"/>
        <v>11.7399108085559+0.412995517200129i</v>
      </c>
      <c r="I3101" t="str">
        <f t="shared" si="1618"/>
        <v>4582.79828342411i</v>
      </c>
      <c r="J3101" t="str">
        <f t="shared" si="1612"/>
        <v>-28427.3614882328+1002.56961486813i</v>
      </c>
      <c r="K3101" t="str">
        <f t="shared" si="1619"/>
        <v>0.00567848298969845-0.161010553540635i</v>
      </c>
      <c r="L3101" t="str">
        <f t="shared" si="1620"/>
        <v>0.000734264227586129-0.0176500184920071i</v>
      </c>
      <c r="M3101" t="str">
        <f t="shared" si="1621"/>
        <v>0.00641274721728458-0.178660572032642i</v>
      </c>
      <c r="N3101" t="str">
        <f t="shared" si="1622"/>
        <v>-8.59834786293363i</v>
      </c>
      <c r="O3101" t="str">
        <f t="shared" si="1623"/>
        <v>-0.677505796902875-0.735517433622752i</v>
      </c>
      <c r="P3101" t="str">
        <f t="shared" si="1624"/>
        <v>1.67750579690288+0.735517433622752i</v>
      </c>
      <c r="Q3101" t="str">
        <f t="shared" si="1625"/>
        <v>-1.67750579690288+7.86283042931088i</v>
      </c>
      <c r="R3101" t="str">
        <f t="shared" si="1626"/>
        <v>0.0459360945143178-0.22314659809998i</v>
      </c>
      <c r="S3101" t="str">
        <f t="shared" si="1627"/>
        <v>0.906598206608601i</v>
      </c>
      <c r="T3101" t="str">
        <f t="shared" si="1628"/>
        <v>0.202304305648252+0.0416455809052837i</v>
      </c>
      <c r="U3101" t="e">
        <f t="shared" si="1629"/>
        <v>#DIV/0!</v>
      </c>
      <c r="V3101" t="str">
        <f t="shared" si="1630"/>
        <v>1.33333333333333E-06-0.000090919704708309i</v>
      </c>
      <c r="W3101" t="e">
        <f t="shared" si="1631"/>
        <v>#DIV/0!</v>
      </c>
      <c r="X3101" t="e">
        <f t="shared" si="1632"/>
        <v>#DIV/0!</v>
      </c>
      <c r="Y3101" t="str">
        <f t="shared" si="1633"/>
        <v>0.00083+1.17319636055657i</v>
      </c>
      <c r="Z3101" t="e">
        <f t="shared" si="1634"/>
        <v>#DIV/0!</v>
      </c>
      <c r="AA3101" t="e">
        <f t="shared" si="1635"/>
        <v>#DIV/0!</v>
      </c>
      <c r="AB3101" t="str">
        <f t="shared" si="1636"/>
        <v>1.24745629894679+0.256796522729091i</v>
      </c>
      <c r="AC3101" t="str">
        <f t="shared" si="1637"/>
        <v>1.05387903555653-0.221224484769017i</v>
      </c>
      <c r="AD3101" t="str">
        <f t="shared" si="1638"/>
        <v>1.08473349335013+0.471369212354468i</v>
      </c>
      <c r="AE3101" t="e">
        <f t="shared" si="1639"/>
        <v>#DIV/0!</v>
      </c>
      <c r="AF3101" t="str">
        <f t="shared" si="1640"/>
        <v>-19.4065780289374-0.392289000152445i</v>
      </c>
      <c r="AG3101" t="e">
        <f t="shared" si="1641"/>
        <v>#DIV/0!</v>
      </c>
      <c r="AH3101" t="e">
        <f t="shared" si="1642"/>
        <v>#DIV/0!</v>
      </c>
      <c r="AI3101" t="e">
        <f t="shared" si="1643"/>
        <v>#DIV/0!</v>
      </c>
      <c r="AJ3101" t="e">
        <f t="shared" si="1644"/>
        <v>#DIV/0!</v>
      </c>
      <c r="AK3101"/>
      <c r="AL3101"/>
      <c r="AM3101"/>
      <c r="AN3101"/>
    </row>
    <row r="3102" spans="1:40" x14ac:dyDescent="0.25">
      <c r="A3102"/>
      <c r="B3102">
        <f t="shared" si="1645"/>
        <v>1168000</v>
      </c>
      <c r="C3102" s="186" t="str">
        <f t="shared" si="1613"/>
        <v>-7.21000554973604E-08+0.00269853767808326i</v>
      </c>
      <c r="D3102" s="158" t="str">
        <f t="shared" si="1614"/>
        <v>-7.6666672194338+0.020688788865305i</v>
      </c>
      <c r="E3102" t="str">
        <f t="shared" si="1615"/>
        <v>7.99580804154749-0.183079477562074i</v>
      </c>
      <c r="F3102" t="str">
        <f t="shared" si="1616"/>
        <v>0.999201057680147+0.0000182787054599448i</v>
      </c>
      <c r="G3102">
        <f t="shared" si="1611"/>
        <v>1</v>
      </c>
      <c r="H3102" t="str">
        <f t="shared" si="1617"/>
        <v>11.7399375477297+0.412642937246176i</v>
      </c>
      <c r="I3102" t="str">
        <f t="shared" si="1618"/>
        <v>4586.7252742411i</v>
      </c>
      <c r="J3102" t="str">
        <f t="shared" si="1612"/>
        <v>-28476.1027763077+1003.42871479518i</v>
      </c>
      <c r="K3102" t="str">
        <f t="shared" si="1619"/>
        <v>0.0056687750938853-0.160873034435935i</v>
      </c>
      <c r="L3102" t="str">
        <f t="shared" si="1620"/>
        <v>0.000733009631630991-0.0176349593229785i</v>
      </c>
      <c r="M3102" t="str">
        <f t="shared" si="1621"/>
        <v>0.00640178472551629-0.178507993758914i</v>
      </c>
      <c r="N3102" t="str">
        <f t="shared" si="1622"/>
        <v>-8.60571577027119i</v>
      </c>
      <c r="O3102" t="str">
        <f t="shared" si="1623"/>
        <v>-0.68290658269123-0.730505714773667i</v>
      </c>
      <c r="P3102" t="str">
        <f t="shared" si="1624"/>
        <v>1.68290658269123+0.730505714773667i</v>
      </c>
      <c r="Q3102" t="str">
        <f t="shared" si="1625"/>
        <v>-1.68290658269123+7.87521005549752i</v>
      </c>
      <c r="R3102" t="str">
        <f t="shared" si="1626"/>
        <v>0.0450371855670798-0.223321022087562i</v>
      </c>
      <c r="S3102" t="str">
        <f t="shared" si="1627"/>
        <v>0.907375068825062i</v>
      </c>
      <c r="T3102" t="str">
        <f t="shared" si="1628"/>
        <v>0.202635927786785+0.0408656193536161i</v>
      </c>
      <c r="U3102" t="e">
        <f t="shared" si="1629"/>
        <v>#DIV/0!</v>
      </c>
      <c r="V3102" t="str">
        <f t="shared" si="1630"/>
        <v>1.33333333333333E-06-0.0000908418624953752i</v>
      </c>
      <c r="W3102" t="e">
        <f t="shared" si="1631"/>
        <v>#DIV/0!</v>
      </c>
      <c r="X3102" t="e">
        <f t="shared" si="1632"/>
        <v>#DIV/0!</v>
      </c>
      <c r="Y3102" t="str">
        <f t="shared" si="1633"/>
        <v>0.00083+1.17420167020572i</v>
      </c>
      <c r="Z3102" t="e">
        <f t="shared" si="1634"/>
        <v>#DIV/0!</v>
      </c>
      <c r="AA3102" t="e">
        <f t="shared" si="1635"/>
        <v>#DIV/0!</v>
      </c>
      <c r="AB3102" t="str">
        <f t="shared" si="1636"/>
        <v>1.24950115965432+0.251987094934431i</v>
      </c>
      <c r="AC3102" t="str">
        <f t="shared" si="1637"/>
        <v>1.05298074820827-0.221432778073951i</v>
      </c>
      <c r="AD3102" t="str">
        <f t="shared" si="1638"/>
        <v>1.08818574026548+0.468144443571891i</v>
      </c>
      <c r="AE3102" t="e">
        <f t="shared" si="1639"/>
        <v>#DIV/0!</v>
      </c>
      <c r="AF3102" t="str">
        <f t="shared" si="1640"/>
        <v>-19.4066047671635-0.391954148380871i</v>
      </c>
      <c r="AG3102" t="e">
        <f t="shared" si="1641"/>
        <v>#DIV/0!</v>
      </c>
      <c r="AH3102" t="e">
        <f t="shared" si="1642"/>
        <v>#DIV/0!</v>
      </c>
      <c r="AI3102" t="e">
        <f t="shared" si="1643"/>
        <v>#DIV/0!</v>
      </c>
      <c r="AJ3102" t="e">
        <f t="shared" si="1644"/>
        <v>#DIV/0!</v>
      </c>
      <c r="AK3102"/>
      <c r="AL3102"/>
      <c r="AM3102"/>
      <c r="AN3102"/>
    </row>
    <row r="3103" spans="1:40" x14ac:dyDescent="0.25">
      <c r="A3103"/>
      <c r="B3103">
        <f t="shared" si="1645"/>
        <v>1169000</v>
      </c>
      <c r="C3103" s="186" t="str">
        <f t="shared" si="1613"/>
        <v>-7.1976754869304E-08+0.00269622926262198i</v>
      </c>
      <c r="D3103" s="158" t="str">
        <f t="shared" si="1614"/>
        <v>-7.66666721848842+0.0206710910134352i</v>
      </c>
      <c r="E3103" t="str">
        <f t="shared" si="1615"/>
        <v>7.99580086423296-0.183236059210936i</v>
      </c>
      <c r="F3103" t="str">
        <f t="shared" si="1616"/>
        <v>0.999201058396158+0.0000182943386411192i</v>
      </c>
      <c r="G3103">
        <f t="shared" si="1611"/>
        <v>1</v>
      </c>
      <c r="H3103" t="str">
        <f t="shared" si="1617"/>
        <v>11.7399642184428+0.412290957919486i</v>
      </c>
      <c r="I3103" t="str">
        <f t="shared" si="1618"/>
        <v>4590.65226505809i</v>
      </c>
      <c r="J3103" t="str">
        <f t="shared" si="1612"/>
        <v>-28524.8858128092+1004.28781472223i</v>
      </c>
      <c r="K3103" t="str">
        <f t="shared" si="1619"/>
        <v>0.00565909206195035-0.160735749757112i</v>
      </c>
      <c r="L3103" t="str">
        <f t="shared" si="1620"/>
        <v>0.000731758246571684-0.0176199257847909i</v>
      </c>
      <c r="M3103" t="str">
        <f t="shared" si="1621"/>
        <v>0.00639085030852203-0.178355675541903i</v>
      </c>
      <c r="N3103" t="str">
        <f t="shared" si="1622"/>
        <v>-8.61308367760875i</v>
      </c>
      <c r="O3103" t="str">
        <f t="shared" si="1623"/>
        <v>-0.68827029634057-0.725454339827989i</v>
      </c>
      <c r="P3103" t="str">
        <f t="shared" si="1624"/>
        <v>1.68827029634057+0.725454339827989i</v>
      </c>
      <c r="Q3103" t="str">
        <f t="shared" si="1625"/>
        <v>-1.68827029634057+7.88762933778076i</v>
      </c>
      <c r="R3103" t="str">
        <f t="shared" si="1626"/>
        <v>0.0441383294830808-0.223487647738899i</v>
      </c>
      <c r="S3103" t="str">
        <f t="shared" si="1627"/>
        <v>0.908151931041521i</v>
      </c>
      <c r="T3103" t="str">
        <f t="shared" si="1628"/>
        <v>0.202960738858008+0.0400843091530067i</v>
      </c>
      <c r="U3103" t="e">
        <f t="shared" si="1629"/>
        <v>#DIV/0!</v>
      </c>
      <c r="V3103" t="str">
        <f t="shared" si="1630"/>
        <v>1.33333333333333E-06-0.0000907641534598776i</v>
      </c>
      <c r="W3103" t="e">
        <f t="shared" si="1631"/>
        <v>#DIV/0!</v>
      </c>
      <c r="X3103" t="e">
        <f t="shared" si="1632"/>
        <v>#DIV/0!</v>
      </c>
      <c r="Y3103" t="str">
        <f t="shared" si="1633"/>
        <v>0.00083+1.17520697985487i</v>
      </c>
      <c r="Z3103" t="e">
        <f t="shared" si="1634"/>
        <v>#DIV/0!</v>
      </c>
      <c r="AA3103" t="e">
        <f t="shared" si="1635"/>
        <v>#DIV/0!</v>
      </c>
      <c r="AB3103" t="str">
        <f t="shared" si="1636"/>
        <v>1.25150402170644+0.247169351050739i</v>
      </c>
      <c r="AC3103" t="str">
        <f t="shared" si="1637"/>
        <v>1.05208223144315-0.221633222911441i</v>
      </c>
      <c r="AD3103" t="str">
        <f t="shared" si="1638"/>
        <v>1.09161423166543+0.464894584066714i</v>
      </c>
      <c r="AE3103" t="e">
        <f t="shared" si="1639"/>
        <v>#DIV/0!</v>
      </c>
      <c r="AF3103" t="str">
        <f t="shared" si="1640"/>
        <v>-19.4066314369312-0.391619866906051i</v>
      </c>
      <c r="AG3103" t="e">
        <f t="shared" si="1641"/>
        <v>#DIV/0!</v>
      </c>
      <c r="AH3103" t="e">
        <f t="shared" si="1642"/>
        <v>#DIV/0!</v>
      </c>
      <c r="AI3103" t="e">
        <f t="shared" si="1643"/>
        <v>#DIV/0!</v>
      </c>
      <c r="AJ3103" t="e">
        <f t="shared" si="1644"/>
        <v>#DIV/0!</v>
      </c>
      <c r="AK3103"/>
      <c r="AL3103"/>
      <c r="AM3103"/>
      <c r="AN3103"/>
    </row>
    <row r="3104" spans="1:40" x14ac:dyDescent="0.25">
      <c r="A3104"/>
      <c r="B3104">
        <f t="shared" si="1645"/>
        <v>1170000</v>
      </c>
      <c r="C3104" s="186" t="str">
        <f t="shared" si="1613"/>
        <v>-7.18537702615755E-08+0.00269392479317003i</v>
      </c>
      <c r="D3104" s="158" t="str">
        <f t="shared" si="1614"/>
        <v>-7.66666721754557+0.0206534234143036i</v>
      </c>
      <c r="E3104" t="str">
        <f t="shared" si="1615"/>
        <v>7.99579368078899-0.183392640437811i</v>
      </c>
      <c r="F3104" t="str">
        <f t="shared" si="1616"/>
        <v>0.999201059112778+0.0000183099717802294i</v>
      </c>
      <c r="G3104">
        <f t="shared" si="1611"/>
        <v>1</v>
      </c>
      <c r="H3104" t="str">
        <f t="shared" si="1617"/>
        <v>11.7399908209287+0.41193957768883i</v>
      </c>
      <c r="I3104" t="str">
        <f t="shared" si="1618"/>
        <v>4594.57925587507i</v>
      </c>
      <c r="J3104" t="str">
        <f t="shared" si="1612"/>
        <v>-28573.7105977373+1005.14691464928i</v>
      </c>
      <c r="K3104" t="str">
        <f t="shared" si="1619"/>
        <v>0.00564943380909051-0.16059869890597i</v>
      </c>
      <c r="L3104" t="str">
        <f t="shared" si="1620"/>
        <v>0.000730510061466953-0.0176049178121782i</v>
      </c>
      <c r="M3104" t="str">
        <f t="shared" si="1621"/>
        <v>0.00637994387055746-0.178203616718148i</v>
      </c>
      <c r="N3104" t="str">
        <f t="shared" si="1622"/>
        <v>-8.62045158494631i</v>
      </c>
      <c r="O3104" t="str">
        <f t="shared" si="1623"/>
        <v>-0.693596646677343-0.720363583003711i</v>
      </c>
      <c r="P3104" t="str">
        <f t="shared" si="1624"/>
        <v>1.69359664667734+0.720363583003711i</v>
      </c>
      <c r="Q3104" t="str">
        <f t="shared" si="1625"/>
        <v>-1.69359664667734+7.9000880019426i</v>
      </c>
      <c r="R3104" t="str">
        <f t="shared" si="1626"/>
        <v>0.043239595545603-0.223646506249374i</v>
      </c>
      <c r="S3104" t="str">
        <f t="shared" si="1627"/>
        <v>0.90892879325798i</v>
      </c>
      <c r="T3104" t="str">
        <f t="shared" si="1628"/>
        <v>0.203278749041607+0.0393017134002281i</v>
      </c>
      <c r="U3104" t="e">
        <f t="shared" si="1629"/>
        <v>#DIV/0!</v>
      </c>
      <c r="V3104" t="str">
        <f t="shared" si="1630"/>
        <v>1.33333333333333E-06-0.000090686577260339i</v>
      </c>
      <c r="W3104" t="e">
        <f t="shared" si="1631"/>
        <v>#DIV/0!</v>
      </c>
      <c r="X3104" t="e">
        <f t="shared" si="1632"/>
        <v>#DIV/0!</v>
      </c>
      <c r="Y3104" t="str">
        <f t="shared" si="1633"/>
        <v>0.00083+1.17621228950402i</v>
      </c>
      <c r="Z3104" t="e">
        <f t="shared" si="1634"/>
        <v>#DIV/0!</v>
      </c>
      <c r="AA3104" t="e">
        <f t="shared" si="1635"/>
        <v>#DIV/0!</v>
      </c>
      <c r="AB3104" t="str">
        <f t="shared" si="1636"/>
        <v>1.25346494787353+0.242343680147668i</v>
      </c>
      <c r="AC3104" t="str">
        <f t="shared" si="1637"/>
        <v>1.05118355630224-0.221825848063761i</v>
      </c>
      <c r="AD3104" t="str">
        <f t="shared" si="1638"/>
        <v>1.09501878680827+0.461619807756624i</v>
      </c>
      <c r="AE3104" t="e">
        <f t="shared" si="1639"/>
        <v>#DIV/0!</v>
      </c>
      <c r="AF3104" t="str">
        <f t="shared" si="1640"/>
        <v>-19.4066580384743-0.391286154274526i</v>
      </c>
      <c r="AG3104" t="e">
        <f t="shared" si="1641"/>
        <v>#DIV/0!</v>
      </c>
      <c r="AH3104" t="e">
        <f t="shared" si="1642"/>
        <v>#DIV/0!</v>
      </c>
      <c r="AI3104" t="e">
        <f t="shared" si="1643"/>
        <v>#DIV/0!</v>
      </c>
      <c r="AJ3104" t="e">
        <f t="shared" si="1644"/>
        <v>#DIV/0!</v>
      </c>
      <c r="AK3104"/>
      <c r="AL3104"/>
      <c r="AM3104"/>
      <c r="AN3104"/>
    </row>
    <row r="3105" spans="1:40" x14ac:dyDescent="0.25">
      <c r="A3105"/>
      <c r="B3105">
        <f t="shared" si="1645"/>
        <v>1171000</v>
      </c>
      <c r="C3105" s="186" t="str">
        <f t="shared" si="1613"/>
        <v>-7.17311005951473E-08+0.00269162425961807i</v>
      </c>
      <c r="D3105" s="158" t="str">
        <f t="shared" si="1614"/>
        <v>-7.6666672166051+0.0206357859904052i</v>
      </c>
      <c r="E3105" t="str">
        <f t="shared" si="1615"/>
        <v>7.99578649121563-0.183549221242339i</v>
      </c>
      <c r="F3105" t="str">
        <f t="shared" si="1616"/>
        <v>0.999201059830017+0.0000183256048772399i</v>
      </c>
      <c r="G3105">
        <f t="shared" si="1611"/>
        <v>1</v>
      </c>
      <c r="H3105" t="str">
        <f t="shared" si="1617"/>
        <v>11.7400173554199+0.411588795028136i</v>
      </c>
      <c r="I3105" t="str">
        <f t="shared" si="1618"/>
        <v>4598.50624669206i</v>
      </c>
      <c r="J3105" t="str">
        <f t="shared" si="1612"/>
        <v>-28622.5771310921+1006.00601457633i</v>
      </c>
      <c r="K3105" t="str">
        <f t="shared" si="1619"/>
        <v>0.00563980025086376-0.160461881286349i</v>
      </c>
      <c r="L3105" t="str">
        <f t="shared" si="1620"/>
        <v>0.000729265065422063-0.0175899353400952i</v>
      </c>
      <c r="M3105" t="str">
        <f t="shared" si="1621"/>
        <v>0.00636906531628582-0.178051816626444i</v>
      </c>
      <c r="N3105" t="str">
        <f t="shared" si="1622"/>
        <v>-8.62781949228388i</v>
      </c>
      <c r="O3105" t="str">
        <f t="shared" si="1623"/>
        <v>-0.698885344556296-0.7152337206567i</v>
      </c>
      <c r="P3105" t="str">
        <f t="shared" si="1624"/>
        <v>1.6988853445563+0.7152337206567i</v>
      </c>
      <c r="Q3105" t="str">
        <f t="shared" si="1625"/>
        <v>-1.6988853445563+7.91258577162718i</v>
      </c>
      <c r="R3105" t="str">
        <f t="shared" si="1626"/>
        <v>0.042341052301121-0.223797629358223i</v>
      </c>
      <c r="S3105" t="str">
        <f t="shared" si="1627"/>
        <v>0.909705655474441i</v>
      </c>
      <c r="T3105" t="str">
        <f t="shared" si="1628"/>
        <v>0.203589969108948+0.0385178947370689i</v>
      </c>
      <c r="U3105" t="e">
        <f t="shared" si="1629"/>
        <v>#DIV/0!</v>
      </c>
      <c r="V3105" t="str">
        <f t="shared" si="1630"/>
        <v>1.33333333333333E-06-0.0000906091335564452i</v>
      </c>
      <c r="W3105" t="e">
        <f t="shared" si="1631"/>
        <v>#DIV/0!</v>
      </c>
      <c r="X3105" t="e">
        <f t="shared" si="1632"/>
        <v>#DIV/0!</v>
      </c>
      <c r="Y3105" t="str">
        <f t="shared" si="1633"/>
        <v>0.00083+1.17721759915317i</v>
      </c>
      <c r="Z3105" t="e">
        <f t="shared" si="1634"/>
        <v>#DIV/0!</v>
      </c>
      <c r="AA3105" t="e">
        <f t="shared" si="1635"/>
        <v>#DIV/0!</v>
      </c>
      <c r="AB3105" t="str">
        <f t="shared" si="1636"/>
        <v>1.25538400457437+0.237510468489335i</v>
      </c>
      <c r="AC3105" t="str">
        <f t="shared" si="1637"/>
        <v>1.05028479310448-0.222010682891136i</v>
      </c>
      <c r="AD3105" t="str">
        <f t="shared" si="1638"/>
        <v>1.09839922620877+0.458320289837i</v>
      </c>
      <c r="AE3105" t="e">
        <f t="shared" si="1639"/>
        <v>#DIV/0!</v>
      </c>
      <c r="AF3105" t="str">
        <f t="shared" si="1640"/>
        <v>-19.406684572025-0.390953009037731i</v>
      </c>
      <c r="AG3105" t="e">
        <f t="shared" si="1641"/>
        <v>#DIV/0!</v>
      </c>
      <c r="AH3105" t="e">
        <f t="shared" si="1642"/>
        <v>#DIV/0!</v>
      </c>
      <c r="AI3105" t="e">
        <f t="shared" si="1643"/>
        <v>#DIV/0!</v>
      </c>
      <c r="AJ3105" t="e">
        <f t="shared" si="1644"/>
        <v>#DIV/0!</v>
      </c>
      <c r="AK3105"/>
      <c r="AL3105"/>
      <c r="AM3105"/>
      <c r="AN3105"/>
    </row>
    <row r="3106" spans="1:40" x14ac:dyDescent="0.25">
      <c r="A3106"/>
      <c r="B3106">
        <f t="shared" si="1645"/>
        <v>1172000</v>
      </c>
      <c r="C3106" s="186" t="str">
        <f t="shared" si="1613"/>
        <v>-7.16087447955926E-08+0.00268932765189128i</v>
      </c>
      <c r="D3106" s="158" t="str">
        <f t="shared" si="1614"/>
        <v>-7.66666721566701+0.0206181786644998i</v>
      </c>
      <c r="E3106" t="str">
        <f t="shared" si="1615"/>
        <v>7.99577929551291-0.183705801624161i</v>
      </c>
      <c r="F3106" t="str">
        <f t="shared" si="1616"/>
        <v>0.999201060547864+0.0000183412379321146i</v>
      </c>
      <c r="G3106">
        <f t="shared" si="1611"/>
        <v>1</v>
      </c>
      <c r="H3106" t="str">
        <f t="shared" si="1617"/>
        <v>11.7400438221475+0.411238608416522i</v>
      </c>
      <c r="I3106" t="str">
        <f t="shared" si="1618"/>
        <v>4602.43323750905i</v>
      </c>
      <c r="J3106" t="str">
        <f t="shared" si="1612"/>
        <v>-28671.4854128734+1006.86511450338i</v>
      </c>
      <c r="K3106" t="str">
        <f t="shared" si="1619"/>
        <v>0.00563019130318746-0.16032529630411i</v>
      </c>
      <c r="L3106" t="str">
        <f t="shared" si="1620"/>
        <v>0.000728023247588595-0.017574978303717i</v>
      </c>
      <c r="M3106" t="str">
        <f t="shared" si="1621"/>
        <v>0.00635821455077606-0.177900274607827i</v>
      </c>
      <c r="N3106" t="str">
        <f t="shared" si="1622"/>
        <v>-8.63518739962144i</v>
      </c>
      <c r="O3106" t="str">
        <f t="shared" si="1623"/>
        <v>-0.704136102876151-0.710065031265719i</v>
      </c>
      <c r="P3106" t="str">
        <f t="shared" si="1624"/>
        <v>1.70413610287615+0.710065031265719i</v>
      </c>
      <c r="Q3106" t="str">
        <f t="shared" si="1625"/>
        <v>-1.70413610287615+7.92512236835572i</v>
      </c>
      <c r="R3106" t="str">
        <f t="shared" si="1626"/>
        <v>0.0414427675577772-0.223941049334571i</v>
      </c>
      <c r="S3106" t="str">
        <f t="shared" si="1627"/>
        <v>0.910482517690901i</v>
      </c>
      <c r="T3106" t="str">
        <f t="shared" si="1628"/>
        <v>0.203894410412482+0.0377329153460838i</v>
      </c>
      <c r="U3106" t="e">
        <f t="shared" si="1629"/>
        <v>#DIV/0!</v>
      </c>
      <c r="V3106" t="str">
        <f t="shared" si="1630"/>
        <v>1.33333333333333E-06-0.0000905318220090418i</v>
      </c>
      <c r="W3106" t="e">
        <f t="shared" si="1631"/>
        <v>#DIV/0!</v>
      </c>
      <c r="X3106" t="e">
        <f t="shared" si="1632"/>
        <v>#DIV/0!</v>
      </c>
      <c r="Y3106" t="str">
        <f t="shared" si="1633"/>
        <v>0.00083+1.17822290880232i</v>
      </c>
      <c r="Z3106" t="e">
        <f t="shared" si="1634"/>
        <v>#DIV/0!</v>
      </c>
      <c r="AA3106" t="e">
        <f t="shared" si="1635"/>
        <v>#DIV/0!</v>
      </c>
      <c r="AB3106" t="str">
        <f t="shared" si="1636"/>
        <v>1.25726126181087+0.232670099508112i</v>
      </c>
      <c r="AC3106" t="str">
        <f t="shared" si="1637"/>
        <v>1.0493860114445-0.222187757317714i</v>
      </c>
      <c r="AD3106" t="str">
        <f t="shared" si="1638"/>
        <v>1.10175537164689+0.454996206772222i</v>
      </c>
      <c r="AE3106" t="e">
        <f t="shared" si="1639"/>
        <v>#DIV/0!</v>
      </c>
      <c r="AF3106" t="str">
        <f t="shared" si="1640"/>
        <v>-19.4067110378145-0.390620429752022i</v>
      </c>
      <c r="AG3106" t="e">
        <f t="shared" si="1641"/>
        <v>#DIV/0!</v>
      </c>
      <c r="AH3106" t="e">
        <f t="shared" si="1642"/>
        <v>#DIV/0!</v>
      </c>
      <c r="AI3106" t="e">
        <f t="shared" si="1643"/>
        <v>#DIV/0!</v>
      </c>
      <c r="AJ3106" t="e">
        <f t="shared" si="1644"/>
        <v>#DIV/0!</v>
      </c>
      <c r="AK3106"/>
      <c r="AL3106"/>
      <c r="AM3106"/>
      <c r="AN3106"/>
    </row>
    <row r="3107" spans="1:40" x14ac:dyDescent="0.25">
      <c r="A3107"/>
      <c r="B3107">
        <f t="shared" si="1645"/>
        <v>1173000</v>
      </c>
      <c r="C3107" s="186" t="str">
        <f t="shared" si="1613"/>
        <v>-7.14867017930636E-08+0.00268703495994918i</v>
      </c>
      <c r="D3107" s="158" t="str">
        <f t="shared" si="1614"/>
        <v>-7.66666721473137+0.0206006013596104i</v>
      </c>
      <c r="E3107" t="str">
        <f t="shared" si="1615"/>
        <v>7.99577209368085-0.183862381582917i</v>
      </c>
      <c r="F3107" t="str">
        <f t="shared" si="1616"/>
        <v>0.999201061266319+0.0000183568709448175i</v>
      </c>
      <c r="G3107">
        <f t="shared" si="1611"/>
        <v>1</v>
      </c>
      <c r="H3107" t="str">
        <f t="shared" si="1617"/>
        <v>11.7400702213424+0.410889016338253i</v>
      </c>
      <c r="I3107" t="str">
        <f t="shared" si="1618"/>
        <v>4606.36022832603i</v>
      </c>
      <c r="J3107" t="str">
        <f t="shared" si="1612"/>
        <v>-28720.4354430814+1007.72421443043i</v>
      </c>
      <c r="K3107" t="str">
        <f t="shared" si="1619"/>
        <v>0.00562060688233619-0.160188943367124i</v>
      </c>
      <c r="L3107" t="str">
        <f t="shared" si="1620"/>
        <v>0.000726784597164197-0.0175600466384377i</v>
      </c>
      <c r="M3107" t="str">
        <f t="shared" si="1621"/>
        <v>0.00634739147950039-0.177748990005562i</v>
      </c>
      <c r="N3107" t="str">
        <f t="shared" si="1622"/>
        <v>-8.642555306959i</v>
      </c>
      <c r="O3107" t="str">
        <f t="shared" si="1623"/>
        <v>-0.709348636595231-0.704857795417265i</v>
      </c>
      <c r="P3107" t="str">
        <f t="shared" si="1624"/>
        <v>1.70934863659523+0.704857795417265i</v>
      </c>
      <c r="Q3107" t="str">
        <f t="shared" si="1625"/>
        <v>-1.70934863659523+7.93769751154174i</v>
      </c>
      <c r="R3107" t="str">
        <f t="shared" si="1626"/>
        <v>0.0405448083840765-0.224076798963595i</v>
      </c>
      <c r="S3107" t="str">
        <f t="shared" si="1627"/>
        <v>0.91125937990736i</v>
      </c>
      <c r="T3107" t="str">
        <f t="shared" si="1628"/>
        <v>0.204192084875192+0.0369468369465363i</v>
      </c>
      <c r="U3107" t="e">
        <f t="shared" si="1629"/>
        <v>#DIV/0!</v>
      </c>
      <c r="V3107" t="str">
        <f t="shared" si="1630"/>
        <v>1.33333333333333E-06-0.0000904546422801336i</v>
      </c>
      <c r="W3107" t="e">
        <f t="shared" si="1631"/>
        <v>#DIV/0!</v>
      </c>
      <c r="X3107" t="e">
        <f t="shared" si="1632"/>
        <v>#DIV/0!</v>
      </c>
      <c r="Y3107" t="str">
        <f t="shared" si="1633"/>
        <v>0.00083+1.17922821845146i</v>
      </c>
      <c r="Z3107" t="e">
        <f t="shared" si="1634"/>
        <v>#DIV/0!</v>
      </c>
      <c r="AA3107" t="e">
        <f t="shared" si="1635"/>
        <v>#DIV/0!</v>
      </c>
      <c r="AB3107" t="str">
        <f t="shared" si="1636"/>
        <v>1.25909679310296+0.227822953779605i</v>
      </c>
      <c r="AC3107" t="str">
        <f t="shared" si="1637"/>
        <v>1.04848728019082-0.222357101817638i</v>
      </c>
      <c r="AD3107" t="str">
        <f t="shared" si="1638"/>
        <v>1.10508704617653+0.451647736286748i</v>
      </c>
      <c r="AE3107" t="e">
        <f t="shared" si="1639"/>
        <v>#DIV/0!</v>
      </c>
      <c r="AF3107" t="str">
        <f t="shared" si="1640"/>
        <v>-19.4067374360738-0.390288414978643i</v>
      </c>
      <c r="AG3107" t="e">
        <f t="shared" si="1641"/>
        <v>#DIV/0!</v>
      </c>
      <c r="AH3107" t="e">
        <f t="shared" si="1642"/>
        <v>#DIV/0!</v>
      </c>
      <c r="AI3107" t="e">
        <f t="shared" si="1643"/>
        <v>#DIV/0!</v>
      </c>
      <c r="AJ3107" t="e">
        <f t="shared" si="1644"/>
        <v>#DIV/0!</v>
      </c>
      <c r="AK3107"/>
      <c r="AL3107"/>
      <c r="AM3107"/>
      <c r="AN3107"/>
    </row>
    <row r="3108" spans="1:40" x14ac:dyDescent="0.25">
      <c r="A3108"/>
      <c r="B3108">
        <f t="shared" si="1645"/>
        <v>1174000</v>
      </c>
      <c r="C3108" s="186" t="str">
        <f t="shared" si="1613"/>
        <v>-7.13649705222661E-08+0.00268474617378551i</v>
      </c>
      <c r="D3108" s="158" t="str">
        <f t="shared" si="1614"/>
        <v>-7.66666721379811+0.0205830539990223i</v>
      </c>
      <c r="E3108" t="str">
        <f t="shared" si="1615"/>
        <v>7.9957648857195-0.184018961118247i</v>
      </c>
      <c r="F3108" t="str">
        <f t="shared" si="1616"/>
        <v>0.999201061985393+0.0000183725039153133i</v>
      </c>
      <c r="G3108">
        <f t="shared" si="1611"/>
        <v>1</v>
      </c>
      <c r="H3108" t="str">
        <f t="shared" si="1617"/>
        <v>11.7400965532336+0.410540017282717i</v>
      </c>
      <c r="I3108" t="str">
        <f t="shared" si="1618"/>
        <v>4610.28721914302i</v>
      </c>
      <c r="J3108" t="str">
        <f t="shared" si="1612"/>
        <v>-28769.427221716+1008.58331435748i</v>
      </c>
      <c r="K3108" t="str">
        <f t="shared" si="1619"/>
        <v>0.00561104690494033-0.160052821885272i</v>
      </c>
      <c r="L3108" t="str">
        <f t="shared" si="1620"/>
        <v>0.000725549103392324-0.0175451402798696i</v>
      </c>
      <c r="M3108" t="str">
        <f t="shared" si="1621"/>
        <v>0.00633659600833265-0.177597962165142i</v>
      </c>
      <c r="N3108" t="str">
        <f t="shared" si="1622"/>
        <v>-8.64992321429656i</v>
      </c>
      <c r="O3108" t="str">
        <f t="shared" si="1623"/>
        <v>-0.714522662746906-0.69961229579037i</v>
      </c>
      <c r="P3108" t="str">
        <f t="shared" si="1624"/>
        <v>1.71452266274691+0.69961229579037i</v>
      </c>
      <c r="Q3108" t="str">
        <f t="shared" si="1625"/>
        <v>-1.71452266274691+7.95031091850619i</v>
      </c>
      <c r="R3108" t="str">
        <f t="shared" si="1626"/>
        <v>0.0396472411078355-0.224204911532769i</v>
      </c>
      <c r="S3108" t="str">
        <f t="shared" si="1627"/>
        <v>0.912036242123821i</v>
      </c>
      <c r="T3108" t="str">
        <f t="shared" si="1628"/>
        <v>0.20448300498005+0.0361597207905674i</v>
      </c>
      <c r="U3108" t="e">
        <f t="shared" si="1629"/>
        <v>#DIV/0!</v>
      </c>
      <c r="V3108" t="str">
        <f t="shared" si="1630"/>
        <v>1.33333333333333E-06-0.000090377594032876i</v>
      </c>
      <c r="W3108" t="e">
        <f t="shared" si="1631"/>
        <v>#DIV/0!</v>
      </c>
      <c r="X3108" t="e">
        <f t="shared" si="1632"/>
        <v>#DIV/0!</v>
      </c>
      <c r="Y3108" t="str">
        <f t="shared" si="1633"/>
        <v>0.00083+1.18023352810061i</v>
      </c>
      <c r="Z3108" t="e">
        <f t="shared" si="1634"/>
        <v>#DIV/0!</v>
      </c>
      <c r="AA3108" t="e">
        <f t="shared" si="1635"/>
        <v>#DIV/0!</v>
      </c>
      <c r="AB3108" t="str">
        <f t="shared" si="1636"/>
        <v>1.26089067542362+0.222969408999033i</v>
      </c>
      <c r="AC3108" t="str">
        <f t="shared" si="1637"/>
        <v>1.04758866748423-0.222518747401221i</v>
      </c>
      <c r="AD3108" t="str">
        <f t="shared" si="1638"/>
        <v>1.10839407413404+0.448275057356273i</v>
      </c>
      <c r="AE3108" t="e">
        <f t="shared" si="1639"/>
        <v>#DIV/0!</v>
      </c>
      <c r="AF3108" t="str">
        <f t="shared" si="1640"/>
        <v>-19.4067637670317-0.389956963283695i</v>
      </c>
      <c r="AG3108" t="e">
        <f t="shared" si="1641"/>
        <v>#DIV/0!</v>
      </c>
      <c r="AH3108" t="e">
        <f t="shared" si="1642"/>
        <v>#DIV/0!</v>
      </c>
      <c r="AI3108" t="e">
        <f t="shared" si="1643"/>
        <v>#DIV/0!</v>
      </c>
      <c r="AJ3108" t="e">
        <f t="shared" si="1644"/>
        <v>#DIV/0!</v>
      </c>
      <c r="AK3108"/>
      <c r="AL3108"/>
      <c r="AM3108"/>
      <c r="AN3108"/>
    </row>
    <row r="3109" spans="1:40" x14ac:dyDescent="0.25">
      <c r="A3109"/>
      <c r="B3109">
        <f t="shared" si="1645"/>
        <v>1175000</v>
      </c>
      <c r="C3109" s="186" t="str">
        <f t="shared" si="1613"/>
        <v>-7.12435499224372E-08+0.00268246128342806i</v>
      </c>
      <c r="D3109" s="158" t="str">
        <f t="shared" si="1614"/>
        <v>-7.66666721286722+0.0205655365062818i</v>
      </c>
      <c r="E3109" t="str">
        <f t="shared" si="1615"/>
        <v>7.99575767162888-0.184175540229791i</v>
      </c>
      <c r="F3109" t="str">
        <f t="shared" si="1616"/>
        <v>0.999201062705076+0.0000183881368435655i</v>
      </c>
      <c r="G3109">
        <f t="shared" si="1611"/>
        <v>1</v>
      </c>
      <c r="H3109" t="str">
        <f t="shared" si="1617"/>
        <v>11.7401228180499+0.410191609744408i</v>
      </c>
      <c r="I3109" t="str">
        <f t="shared" si="1618"/>
        <v>4614.21420996001i</v>
      </c>
      <c r="J3109" t="str">
        <f t="shared" si="1612"/>
        <v>-28818.4607487772+1009.44241428453i</v>
      </c>
      <c r="K3109" t="str">
        <f t="shared" si="1619"/>
        <v>0.00560151128798393-0.159916931270431i</v>
      </c>
      <c r="L3109" t="str">
        <f t="shared" si="1620"/>
        <v>0.000724316755562058-0.0175302591638426i</v>
      </c>
      <c r="M3109" t="str">
        <f t="shared" si="1621"/>
        <v>0.00632582804354599-0.177447190434274i</v>
      </c>
      <c r="N3109" t="str">
        <f t="shared" si="1622"/>
        <v>-8.65729112163412i</v>
      </c>
      <c r="O3109" t="str">
        <f t="shared" si="1623"/>
        <v>-0.719657900454959-0.694328817141245i</v>
      </c>
      <c r="P3109" t="str">
        <f t="shared" si="1624"/>
        <v>1.71965790045496+0.694328817141245i</v>
      </c>
      <c r="Q3109" t="str">
        <f t="shared" si="1625"/>
        <v>-1.71965790045496+7.96296230449288i</v>
      </c>
      <c r="R3109" t="str">
        <f t="shared" si="1626"/>
        <v>0.0387501313153513-0.22432542081823i</v>
      </c>
      <c r="S3109" t="str">
        <f t="shared" si="1627"/>
        <v>0.91281310434028i</v>
      </c>
      <c r="T3109" t="str">
        <f t="shared" si="1628"/>
        <v>0.204767183759528+0.0353716276595593i</v>
      </c>
      <c r="U3109" t="e">
        <f t="shared" si="1629"/>
        <v>#DIV/0!</v>
      </c>
      <c r="V3109" t="str">
        <f t="shared" si="1630"/>
        <v>1.33333333333333E-06-0.000090300676931572i</v>
      </c>
      <c r="W3109" t="e">
        <f t="shared" si="1631"/>
        <v>#DIV/0!</v>
      </c>
      <c r="X3109" t="e">
        <f t="shared" si="1632"/>
        <v>#DIV/0!</v>
      </c>
      <c r="Y3109" t="str">
        <f t="shared" si="1633"/>
        <v>0.00083+1.18123883774976i</v>
      </c>
      <c r="Z3109" t="e">
        <f t="shared" si="1634"/>
        <v>#DIV/0!</v>
      </c>
      <c r="AA3109" t="e">
        <f t="shared" si="1635"/>
        <v>#DIV/0!</v>
      </c>
      <c r="AB3109" t="str">
        <f t="shared" si="1636"/>
        <v>1.26264298913415+0.218109839958807i</v>
      </c>
      <c r="AC3109" t="str">
        <f t="shared" si="1637"/>
        <v>1.04669024073641-0.222672725601204i</v>
      </c>
      <c r="AD3109" t="str">
        <f t="shared" si="1638"/>
        <v>1.11167628114673+0.444878350198762i</v>
      </c>
      <c r="AE3109" t="e">
        <f t="shared" si="1639"/>
        <v>#DIV/0!</v>
      </c>
      <c r="AF3109" t="str">
        <f t="shared" si="1640"/>
        <v>-19.4067900309171-0.389626073238126i</v>
      </c>
      <c r="AG3109" t="e">
        <f t="shared" si="1641"/>
        <v>#DIV/0!</v>
      </c>
      <c r="AH3109" t="e">
        <f t="shared" si="1642"/>
        <v>#DIV/0!</v>
      </c>
      <c r="AI3109" t="e">
        <f t="shared" si="1643"/>
        <v>#DIV/0!</v>
      </c>
      <c r="AJ3109" t="e">
        <f t="shared" si="1644"/>
        <v>#DIV/0!</v>
      </c>
      <c r="AK3109"/>
      <c r="AL3109"/>
      <c r="AM3109"/>
      <c r="AN3109"/>
    </row>
    <row r="3110" spans="1:40" x14ac:dyDescent="0.25">
      <c r="A3110"/>
      <c r="B3110">
        <f t="shared" si="1645"/>
        <v>1176000</v>
      </c>
      <c r="C3110" s="186" t="str">
        <f t="shared" si="1613"/>
        <v>-7.11224389373228E-08+0.00268018027893856i</v>
      </c>
      <c r="D3110" s="158" t="str">
        <f t="shared" si="1614"/>
        <v>-7.66666721193871+0.0205480488051956i</v>
      </c>
      <c r="E3110" t="str">
        <f t="shared" si="1615"/>
        <v>7.99575045140903-0.184332118917191i</v>
      </c>
      <c r="F3110" t="str">
        <f t="shared" si="1616"/>
        <v>0.999201063425367+0.0000184037697295386i</v>
      </c>
      <c r="G3110">
        <f t="shared" si="1611"/>
        <v>1</v>
      </c>
      <c r="H3110" t="str">
        <f t="shared" si="1617"/>
        <v>11.7401490160186+0.40984379222291i</v>
      </c>
      <c r="I3110" t="str">
        <f t="shared" si="1618"/>
        <v>4618.141200777i</v>
      </c>
      <c r="J3110" t="str">
        <f t="shared" si="1612"/>
        <v>-28867.536024265+1010.30151421158i</v>
      </c>
      <c r="K3110" t="str">
        <f t="shared" si="1619"/>
        <v>0.0055919999488031-0.159781270936465i</v>
      </c>
      <c r="L3110" t="str">
        <f t="shared" si="1620"/>
        <v>0.000723087543007816-0.0175154032264024i</v>
      </c>
      <c r="M3110" t="str">
        <f t="shared" si="1621"/>
        <v>0.00631508749181092-0.177296674162867i</v>
      </c>
      <c r="N3110" t="str">
        <f t="shared" si="1622"/>
        <v>-8.66465902897168i</v>
      </c>
      <c r="O3110" t="str">
        <f t="shared" si="1623"/>
        <v>-0.724754070948838-0.689007646287824i</v>
      </c>
      <c r="P3110" t="str">
        <f t="shared" si="1624"/>
        <v>1.72475407094884+0.689007646287824i</v>
      </c>
      <c r="Q3110" t="str">
        <f t="shared" si="1625"/>
        <v>-1.72475407094884+7.97565138268386i</v>
      </c>
      <c r="R3110" t="str">
        <f t="shared" si="1626"/>
        <v>0.0378535438507945-0.224438361071266i</v>
      </c>
      <c r="S3110" t="str">
        <f t="shared" si="1627"/>
        <v>0.913589966556739i</v>
      </c>
      <c r="T3110" t="str">
        <f t="shared" si="1628"/>
        <v>0.205044634785147+0.0345826178607014i</v>
      </c>
      <c r="U3110" t="e">
        <f t="shared" si="1629"/>
        <v>#DIV/0!</v>
      </c>
      <c r="V3110" t="str">
        <f t="shared" si="1630"/>
        <v>1.33333333333333E-06-0.0000902238906416639i</v>
      </c>
      <c r="W3110" t="e">
        <f t="shared" si="1631"/>
        <v>#DIV/0!</v>
      </c>
      <c r="X3110" t="e">
        <f t="shared" si="1632"/>
        <v>#DIV/0!</v>
      </c>
      <c r="Y3110" t="str">
        <f t="shared" si="1633"/>
        <v>0.00083+1.18224414739891i</v>
      </c>
      <c r="Z3110" t="e">
        <f t="shared" si="1634"/>
        <v>#DIV/0!</v>
      </c>
      <c r="AA3110" t="e">
        <f t="shared" si="1635"/>
        <v>#DIV/0!</v>
      </c>
      <c r="AB3110" t="str">
        <f t="shared" si="1636"/>
        <v>1.26435381791977+0.213244618527349i</v>
      </c>
      <c r="AC3110" t="str">
        <f t="shared" si="1637"/>
        <v>1.0457920666288-0.22281906845914i</v>
      </c>
      <c r="AD3110" t="str">
        <f t="shared" si="1638"/>
        <v>1.11493349414147+0.441457796265454i</v>
      </c>
      <c r="AE3110" t="e">
        <f t="shared" si="1639"/>
        <v>#DIV/0!</v>
      </c>
      <c r="AF3110" t="str">
        <f t="shared" si="1640"/>
        <v>-19.4068162279573-0.389295743417714i</v>
      </c>
      <c r="AG3110" t="e">
        <f t="shared" si="1641"/>
        <v>#DIV/0!</v>
      </c>
      <c r="AH3110" t="e">
        <f t="shared" si="1642"/>
        <v>#DIV/0!</v>
      </c>
      <c r="AI3110" t="e">
        <f t="shared" si="1643"/>
        <v>#DIV/0!</v>
      </c>
      <c r="AJ3110" t="e">
        <f t="shared" si="1644"/>
        <v>#DIV/0!</v>
      </c>
      <c r="AK3110"/>
      <c r="AL3110"/>
      <c r="AM3110"/>
      <c r="AN3110"/>
    </row>
    <row r="3111" spans="1:40" x14ac:dyDescent="0.25">
      <c r="A3111"/>
      <c r="B3111">
        <f t="shared" si="1645"/>
        <v>1177000</v>
      </c>
      <c r="C3111" s="186" t="str">
        <f t="shared" si="1613"/>
        <v>-7.10016365151532E-08+0.00267790315041251i</v>
      </c>
      <c r="D3111" s="158" t="str">
        <f t="shared" si="1614"/>
        <v>-7.66666721101258+0.0205305908198293i</v>
      </c>
      <c r="E3111" t="str">
        <f t="shared" si="1615"/>
        <v>7.99574322505999-0.184488697180085i</v>
      </c>
      <c r="F3111" t="str">
        <f t="shared" si="1616"/>
        <v>0.999201064146267+0.0000184194025731964i</v>
      </c>
      <c r="G3111">
        <f t="shared" si="1611"/>
        <v>1</v>
      </c>
      <c r="H3111" t="str">
        <f t="shared" si="1617"/>
        <v>11.7401751473664+0.409496563222865i</v>
      </c>
      <c r="I3111" t="str">
        <f t="shared" si="1618"/>
        <v>4622.06819159398i</v>
      </c>
      <c r="J3111" t="str">
        <f t="shared" si="1612"/>
        <v>-28916.6530481795+1011.16061413863i</v>
      </c>
      <c r="K3111" t="str">
        <f t="shared" si="1619"/>
        <v>0.00558251280508405-0.159645840299218i</v>
      </c>
      <c r="L3111" t="str">
        <f t="shared" si="1620"/>
        <v>0.000721861455109172-0.0175005724038109i</v>
      </c>
      <c r="M3111" t="str">
        <f t="shared" si="1621"/>
        <v>0.00630437426019322-0.177146412703029i</v>
      </c>
      <c r="N3111" t="str">
        <f t="shared" si="1622"/>
        <v>-8.67202693630924i</v>
      </c>
      <c r="O3111" t="str">
        <f t="shared" si="1623"/>
        <v>-0.729810897578783-0.683649072094193i</v>
      </c>
      <c r="P3111" t="str">
        <f t="shared" si="1624"/>
        <v>1.72981089757878+0.683649072094193i</v>
      </c>
      <c r="Q3111" t="str">
        <f t="shared" si="1625"/>
        <v>-1.72981089757878+7.98837786421505i</v>
      </c>
      <c r="R3111" t="str">
        <f t="shared" si="1626"/>
        <v>0.0369575428158282-0.224543767004891i</v>
      </c>
      <c r="S3111" t="str">
        <f t="shared" si="1627"/>
        <v>0.9143668287732i</v>
      </c>
      <c r="T3111" t="str">
        <f t="shared" si="1628"/>
        <v>0.20531537215705+0.0337927512237586i</v>
      </c>
      <c r="U3111" t="e">
        <f t="shared" si="1629"/>
        <v>#DIV/0!</v>
      </c>
      <c r="V3111" t="str">
        <f t="shared" si="1630"/>
        <v>1.33333333333333E-06-0.0000901472348297337i</v>
      </c>
      <c r="W3111" t="e">
        <f t="shared" si="1631"/>
        <v>#DIV/0!</v>
      </c>
      <c r="X3111" t="e">
        <f t="shared" si="1632"/>
        <v>#DIV/0!</v>
      </c>
      <c r="Y3111" t="str">
        <f t="shared" si="1633"/>
        <v>0.00083+1.18324945704806i</v>
      </c>
      <c r="Z3111" t="e">
        <f t="shared" si="1634"/>
        <v>#DIV/0!</v>
      </c>
      <c r="AA3111" t="e">
        <f t="shared" si="1635"/>
        <v>#DIV/0!</v>
      </c>
      <c r="AB3111" t="str">
        <f t="shared" si="1636"/>
        <v>1.2660232487253+0.208374113629172i</v>
      </c>
      <c r="AC3111" t="str">
        <f t="shared" si="1637"/>
        <v>1.04489421111165-0.222957808511867i</v>
      </c>
      <c r="AD3111" t="str">
        <f t="shared" si="1638"/>
        <v>1.11816554135302+0.438013578231818i</v>
      </c>
      <c r="AE3111" t="e">
        <f t="shared" si="1639"/>
        <v>#DIV/0!</v>
      </c>
      <c r="AF3111" t="str">
        <f t="shared" si="1640"/>
        <v>-19.406842358379-0.388965972403036i</v>
      </c>
      <c r="AG3111" t="e">
        <f t="shared" si="1641"/>
        <v>#DIV/0!</v>
      </c>
      <c r="AH3111" t="e">
        <f t="shared" si="1642"/>
        <v>#DIV/0!</v>
      </c>
      <c r="AI3111" t="e">
        <f t="shared" si="1643"/>
        <v>#DIV/0!</v>
      </c>
      <c r="AJ3111" t="e">
        <f t="shared" si="1644"/>
        <v>#DIV/0!</v>
      </c>
      <c r="AK3111"/>
      <c r="AL3111"/>
      <c r="AM3111"/>
      <c r="AN3111"/>
    </row>
    <row r="3112" spans="1:40" x14ac:dyDescent="0.25">
      <c r="A3112"/>
      <c r="B3112">
        <f t="shared" si="1645"/>
        <v>1178000</v>
      </c>
      <c r="C3112" s="186" t="str">
        <f t="shared" si="1613"/>
        <v>-7.08811416086214E-08+0.00267562988797902i</v>
      </c>
      <c r="D3112" s="158" t="str">
        <f t="shared" si="1614"/>
        <v>-7.66666721008874+0.0205131624745058i</v>
      </c>
      <c r="E3112" t="str">
        <f t="shared" si="1615"/>
        <v>7.99573599258178-0.184645275018115i</v>
      </c>
      <c r="F3112" t="str">
        <f t="shared" si="1616"/>
        <v>0.999201064867785+0.0000184350353745037i</v>
      </c>
      <c r="G3112">
        <f t="shared" si="1611"/>
        <v>1</v>
      </c>
      <c r="H3112" t="str">
        <f t="shared" si="1617"/>
        <v>11.7402012123187+0.409149921253953i</v>
      </c>
      <c r="I3112" t="str">
        <f t="shared" si="1618"/>
        <v>4625.99518241097i</v>
      </c>
      <c r="J3112" t="str">
        <f t="shared" si="1612"/>
        <v>-28965.8118205205+1012.01971406568i</v>
      </c>
      <c r="K3112" t="str">
        <f t="shared" si="1619"/>
        <v>0.0055730497748616-0.159510638776508i</v>
      </c>
      <c r="L3112" t="str">
        <f t="shared" si="1620"/>
        <v>0.000720638481290605-0.017485766632544i</v>
      </c>
      <c r="M3112" t="str">
        <f t="shared" si="1621"/>
        <v>0.00629368825615221-0.176996405409052i</v>
      </c>
      <c r="N3112" t="str">
        <f t="shared" si="1622"/>
        <v>-8.6793948436468i</v>
      </c>
      <c r="O3112" t="str">
        <f t="shared" si="1623"/>
        <v>-0.73482810583085-0.678253385454908i</v>
      </c>
      <c r="P3112" t="str">
        <f t="shared" si="1624"/>
        <v>1.73482810583085+0.678253385454908i</v>
      </c>
      <c r="Q3112" t="str">
        <f t="shared" si="1625"/>
        <v>-1.73482810583085+8.00114145819189i</v>
      </c>
      <c r="R3112" t="str">
        <f t="shared" si="1626"/>
        <v>0.0360621915694374-0.224641673780574i</v>
      </c>
      <c r="S3112" t="str">
        <f t="shared" si="1627"/>
        <v>0.91514369098966i</v>
      </c>
      <c r="T3112" t="str">
        <f t="shared" si="1628"/>
        <v>0.20557941049365+0.0330020870980311i</v>
      </c>
      <c r="U3112" t="e">
        <f t="shared" si="1629"/>
        <v>#DIV/0!</v>
      </c>
      <c r="V3112" t="str">
        <f t="shared" si="1630"/>
        <v>1.33333333333333E-06-0.0000900707091634951i</v>
      </c>
      <c r="W3112" t="e">
        <f t="shared" si="1631"/>
        <v>#DIV/0!</v>
      </c>
      <c r="X3112" t="e">
        <f t="shared" si="1632"/>
        <v>#DIV/0!</v>
      </c>
      <c r="Y3112" t="str">
        <f t="shared" si="1633"/>
        <v>0.00083+1.18425476669721i</v>
      </c>
      <c r="Z3112" t="e">
        <f t="shared" si="1634"/>
        <v>#DIV/0!</v>
      </c>
      <c r="AA3112" t="e">
        <f t="shared" si="1635"/>
        <v>#DIV/0!</v>
      </c>
      <c r="AB3112" t="str">
        <f t="shared" si="1636"/>
        <v>1.26765137169134+0.203498691226126i</v>
      </c>
      <c r="AC3112" t="str">
        <f t="shared" si="1637"/>
        <v>1.04399673940338-0.223088978778109i</v>
      </c>
      <c r="AD3112" t="str">
        <f t="shared" si="1638"/>
        <v>1.12137225233244+0.434545879988415i</v>
      </c>
      <c r="AE3112" t="e">
        <f t="shared" si="1639"/>
        <v>#DIV/0!</v>
      </c>
      <c r="AF3112" t="str">
        <f t="shared" si="1640"/>
        <v>-19.4068684224074-0.388636758779447i</v>
      </c>
      <c r="AG3112" t="e">
        <f t="shared" si="1641"/>
        <v>#DIV/0!</v>
      </c>
      <c r="AH3112" t="e">
        <f t="shared" si="1642"/>
        <v>#DIV/0!</v>
      </c>
      <c r="AI3112" t="e">
        <f t="shared" si="1643"/>
        <v>#DIV/0!</v>
      </c>
      <c r="AJ3112" t="e">
        <f t="shared" si="1644"/>
        <v>#DIV/0!</v>
      </c>
      <c r="AK3112"/>
      <c r="AL3112"/>
      <c r="AM3112"/>
      <c r="AN3112"/>
    </row>
    <row r="3113" spans="1:40" x14ac:dyDescent="0.25">
      <c r="A3113"/>
      <c r="B3113">
        <f t="shared" si="1645"/>
        <v>1179000</v>
      </c>
      <c r="C3113" s="186" t="str">
        <f t="shared" si="1613"/>
        <v>-7.07609531748596E-08+0.00267336048180071i</v>
      </c>
      <c r="D3113" s="158" t="str">
        <f t="shared" si="1614"/>
        <v>-7.66666720916729+0.0204957636938055i</v>
      </c>
      <c r="E3113" t="str">
        <f t="shared" si="1615"/>
        <v>7.99572875397444-0.18480185243092i</v>
      </c>
      <c r="F3113" t="str">
        <f t="shared" si="1616"/>
        <v>0.999201065589912+0.000018450668133424i</v>
      </c>
      <c r="G3113">
        <f t="shared" si="1611"/>
        <v>1</v>
      </c>
      <c r="H3113" t="str">
        <f t="shared" si="1617"/>
        <v>11.7402272111004+0.408803864830889i</v>
      </c>
      <c r="I3113" t="str">
        <f t="shared" si="1618"/>
        <v>4629.92217322796i</v>
      </c>
      <c r="J3113" t="str">
        <f t="shared" si="1612"/>
        <v>-29015.0123412882+1012.87881399273i</v>
      </c>
      <c r="K3113" t="str">
        <f t="shared" si="1619"/>
        <v>0.00556361077651703-0.159375665788113i</v>
      </c>
      <c r="L3113" t="str">
        <f t="shared" si="1620"/>
        <v>0.000719418611021253-0.0174709858492916i</v>
      </c>
      <c r="M3113" t="str">
        <f t="shared" si="1621"/>
        <v>0.00628302938753828-0.176846651637405i</v>
      </c>
      <c r="N3113" t="str">
        <f t="shared" si="1622"/>
        <v>-8.68676275098436i</v>
      </c>
      <c r="O3113" t="str">
        <f t="shared" si="1623"/>
        <v>-0.739805423341811-0.672820879279206i</v>
      </c>
      <c r="P3113" t="str">
        <f t="shared" si="1624"/>
        <v>1.73980542334181+0.672820879279206i</v>
      </c>
      <c r="Q3113" t="str">
        <f t="shared" si="1625"/>
        <v>-1.73980542334181+8.01394187170516i</v>
      </c>
      <c r="R3113" t="str">
        <f t="shared" si="1626"/>
        <v>0.035167552727976-0.224732116995053i</v>
      </c>
      <c r="S3113" t="str">
        <f t="shared" si="1627"/>
        <v>0.915920553206119i</v>
      </c>
      <c r="T3113" t="str">
        <f t="shared" si="1628"/>
        <v>0.205836764921291+0.0322106843495131i</v>
      </c>
      <c r="U3113" t="e">
        <f t="shared" si="1629"/>
        <v>#DIV/0!</v>
      </c>
      <c r="V3113" t="str">
        <f t="shared" si="1630"/>
        <v>1.33333333333333E-06-0.000089994313311787i</v>
      </c>
      <c r="W3113" t="e">
        <f t="shared" si="1631"/>
        <v>#DIV/0!</v>
      </c>
      <c r="X3113" t="e">
        <f t="shared" si="1632"/>
        <v>#DIV/0!</v>
      </c>
      <c r="Y3113" t="str">
        <f t="shared" si="1633"/>
        <v>0.00083+1.18526007634636i</v>
      </c>
      <c r="Z3113" t="e">
        <f t="shared" si="1634"/>
        <v>#DIV/0!</v>
      </c>
      <c r="AA3113" t="e">
        <f t="shared" si="1635"/>
        <v>#DIV/0!</v>
      </c>
      <c r="AB3113" t="str">
        <f t="shared" si="1636"/>
        <v>1.26923828009052+0.198618714299886i</v>
      </c>
      <c r="AC3113" t="str">
        <f t="shared" si="1637"/>
        <v>1.04309971599006-0.223212612745166i</v>
      </c>
      <c r="AD3113" t="str">
        <f t="shared" si="1638"/>
        <v>1.12455345795536+0.431054886631757i</v>
      </c>
      <c r="AE3113" t="e">
        <f t="shared" si="1639"/>
        <v>#DIV/0!</v>
      </c>
      <c r="AF3113" t="str">
        <f t="shared" si="1640"/>
        <v>-19.4068944202677-0.388308101137083i</v>
      </c>
      <c r="AG3113" t="e">
        <f t="shared" si="1641"/>
        <v>#DIV/0!</v>
      </c>
      <c r="AH3113" t="e">
        <f t="shared" si="1642"/>
        <v>#DIV/0!</v>
      </c>
      <c r="AI3113" t="e">
        <f t="shared" si="1643"/>
        <v>#DIV/0!</v>
      </c>
      <c r="AJ3113" t="e">
        <f t="shared" si="1644"/>
        <v>#DIV/0!</v>
      </c>
      <c r="AK3113"/>
      <c r="AL3113"/>
      <c r="AM3113"/>
      <c r="AN3113"/>
    </row>
    <row r="3114" spans="1:40" x14ac:dyDescent="0.25">
      <c r="A3114"/>
      <c r="B3114">
        <f t="shared" si="1645"/>
        <v>1180000</v>
      </c>
      <c r="C3114" s="186" t="str">
        <f t="shared" si="1613"/>
        <v>-7.06410701754179E-08+0.00267109492207354i</v>
      </c>
      <c r="D3114" s="158" t="str">
        <f t="shared" si="1614"/>
        <v>-7.66666720824821+0.0204783944025638i</v>
      </c>
      <c r="E3114" t="str">
        <f t="shared" si="1615"/>
        <v>7.995721509238-0.184958429418142i</v>
      </c>
      <c r="F3114" t="str">
        <f t="shared" si="1616"/>
        <v>0.999201066312657+0.0000184663008499221i</v>
      </c>
      <c r="G3114">
        <f t="shared" si="1611"/>
        <v>1</v>
      </c>
      <c r="H3114" t="str">
        <f t="shared" si="1617"/>
        <v>11.740253143935+0.408458392473372i</v>
      </c>
      <c r="I3114" t="str">
        <f t="shared" si="1618"/>
        <v>4633.84916404494i</v>
      </c>
      <c r="J3114" t="str">
        <f t="shared" si="1612"/>
        <v>-29064.2546104825+1013.73791391978i</v>
      </c>
      <c r="K3114" t="str">
        <f t="shared" si="1619"/>
        <v>0.00555419572877664-0.159240920755769i</v>
      </c>
      <c r="L3114" t="str">
        <f t="shared" si="1620"/>
        <v>0.000718201833814731-0.0174562299909564i</v>
      </c>
      <c r="M3114" t="str">
        <f t="shared" si="1621"/>
        <v>0.00627239756259137-0.176697150746725i</v>
      </c>
      <c r="N3114" t="str">
        <f t="shared" si="1622"/>
        <v>-8.69413065832192i</v>
      </c>
      <c r="O3114" t="str">
        <f t="shared" si="1623"/>
        <v>-0.744742579913937-0.6673518484751i</v>
      </c>
      <c r="P3114" t="str">
        <f t="shared" si="1624"/>
        <v>1.74474257991394+0.6673518484751i</v>
      </c>
      <c r="Q3114" t="str">
        <f t="shared" si="1625"/>
        <v>-1.74474257991394+8.02677880984682i</v>
      </c>
      <c r="R3114" t="str">
        <f t="shared" si="1626"/>
        <v>0.0342736881654149-0.224815132667306i</v>
      </c>
      <c r="S3114" t="str">
        <f t="shared" si="1627"/>
        <v>0.91669741542258i</v>
      </c>
      <c r="T3114" t="str">
        <f t="shared" si="1628"/>
        <v>0.206087451064004+0.0314186013582353i</v>
      </c>
      <c r="U3114" t="e">
        <f t="shared" si="1629"/>
        <v>#DIV/0!</v>
      </c>
      <c r="V3114" t="str">
        <f t="shared" si="1630"/>
        <v>1.33333333333333E-06-0.0000899180469445734i</v>
      </c>
      <c r="W3114" t="e">
        <f t="shared" si="1631"/>
        <v>#DIV/0!</v>
      </c>
      <c r="X3114" t="e">
        <f t="shared" si="1632"/>
        <v>#DIV/0!</v>
      </c>
      <c r="Y3114" t="str">
        <f t="shared" si="1633"/>
        <v>0.00083+1.18626538599551i</v>
      </c>
      <c r="Z3114" t="e">
        <f t="shared" si="1634"/>
        <v>#DIV/0!</v>
      </c>
      <c r="AA3114" t="e">
        <f t="shared" si="1635"/>
        <v>#DIV/0!</v>
      </c>
      <c r="AB3114" t="str">
        <f t="shared" si="1636"/>
        <v>1.27078407026431+0.193734542835557i</v>
      </c>
      <c r="AC3114" t="str">
        <f t="shared" si="1637"/>
        <v>1.04220320462517-0.223328744355758i</v>
      </c>
      <c r="AD3114" t="str">
        <f t="shared" si="1638"/>
        <v>1.1277089904303+0.427540784455093i</v>
      </c>
      <c r="AE3114" t="e">
        <f t="shared" si="1639"/>
        <v>#DIV/0!</v>
      </c>
      <c r="AF3114" t="str">
        <f t="shared" si="1640"/>
        <v>-19.4069203521832-0.387979998070808i</v>
      </c>
      <c r="AG3114" t="e">
        <f t="shared" si="1641"/>
        <v>#DIV/0!</v>
      </c>
      <c r="AH3114" t="e">
        <f t="shared" si="1642"/>
        <v>#DIV/0!</v>
      </c>
      <c r="AI3114" t="e">
        <f t="shared" si="1643"/>
        <v>#DIV/0!</v>
      </c>
      <c r="AJ3114" t="e">
        <f t="shared" si="1644"/>
        <v>#DIV/0!</v>
      </c>
      <c r="AK3114"/>
      <c r="AL3114"/>
      <c r="AM3114"/>
      <c r="AN3114"/>
    </row>
    <row r="3115" spans="1:40" x14ac:dyDescent="0.25">
      <c r="A3115"/>
      <c r="B3115">
        <f t="shared" si="1645"/>
        <v>1181000</v>
      </c>
      <c r="C3115" s="186" t="str">
        <f t="shared" si="1613"/>
        <v>-7.05214915762402E-08+0.00266883319902668i</v>
      </c>
      <c r="D3115" s="158" t="str">
        <f t="shared" si="1614"/>
        <v>-7.66666720733143+0.0204610545258712i</v>
      </c>
      <c r="E3115" t="str">
        <f t="shared" si="1615"/>
        <v>7.99571425837249-0.185115005979419i</v>
      </c>
      <c r="F3115" t="str">
        <f t="shared" si="1616"/>
        <v>0.999201067036001+0.0000184819335239611i</v>
      </c>
      <c r="G3115">
        <f t="shared" si="1611"/>
        <v>1</v>
      </c>
      <c r="H3115" t="str">
        <f t="shared" si="1617"/>
        <v>11.7402790110453+0.408113502706085i</v>
      </c>
      <c r="I3115" t="str">
        <f t="shared" si="1618"/>
        <v>4637.77615486193i</v>
      </c>
      <c r="J3115" t="str">
        <f t="shared" si="1612"/>
        <v>-29113.5386281034+1014.59701384684i</v>
      </c>
      <c r="K3115" t="str">
        <f t="shared" si="1619"/>
        <v>0.00554480455070992-0.159106403103159i</v>
      </c>
      <c r="L3115" t="str">
        <f t="shared" si="1620"/>
        <v>0.00071698813922886-0.0174414989946527i</v>
      </c>
      <c r="M3115" t="str">
        <f t="shared" si="1621"/>
        <v>0.00626179268993878-0.176547902097812i</v>
      </c>
      <c r="N3115" t="str">
        <f t="shared" si="1622"/>
        <v>-8.70149856565949i</v>
      </c>
      <c r="O3115" t="str">
        <f t="shared" si="1623"/>
        <v>-0.74963930752968-0.661846589933364i</v>
      </c>
      <c r="P3115" t="str">
        <f t="shared" si="1624"/>
        <v>1.74963930752968+0.661846589933364i</v>
      </c>
      <c r="Q3115" t="str">
        <f t="shared" si="1625"/>
        <v>-1.74963930752968+8.03965197572613i</v>
      </c>
      <c r="R3115" t="str">
        <f t="shared" si="1626"/>
        <v>0.0333806590137969-0.224890757225615i</v>
      </c>
      <c r="S3115" t="str">
        <f t="shared" si="1627"/>
        <v>0.917474277639039i</v>
      </c>
      <c r="T3115" t="str">
        <f t="shared" si="1628"/>
        <v>0.206331485033268+0.0306258960157984i</v>
      </c>
      <c r="U3115" t="e">
        <f t="shared" si="1629"/>
        <v>#DIV/0!</v>
      </c>
      <c r="V3115" t="str">
        <f t="shared" si="1630"/>
        <v>1.33333333333333E-06-0.0000898419097329359i</v>
      </c>
      <c r="W3115" t="e">
        <f t="shared" si="1631"/>
        <v>#DIV/0!</v>
      </c>
      <c r="X3115" t="e">
        <f t="shared" si="1632"/>
        <v>#DIV/0!</v>
      </c>
      <c r="Y3115" t="str">
        <f t="shared" si="1633"/>
        <v>0.00083+1.18727069564465i</v>
      </c>
      <c r="Z3115" t="e">
        <f t="shared" si="1634"/>
        <v>#DIV/0!</v>
      </c>
      <c r="AA3115" t="e">
        <f t="shared" si="1635"/>
        <v>#DIV/0!</v>
      </c>
      <c r="AB3115" t="str">
        <f t="shared" si="1636"/>
        <v>1.27228884155991+0.18884653380647i</v>
      </c>
      <c r="AC3115" t="str">
        <f t="shared" si="1637"/>
        <v>1.04130726832955-0.223437407994948i</v>
      </c>
      <c r="AD3115" t="str">
        <f t="shared" si="1638"/>
        <v>1.13083868330678+0.424003760939106i</v>
      </c>
      <c r="AE3115" t="e">
        <f t="shared" si="1639"/>
        <v>#DIV/0!</v>
      </c>
      <c r="AF3115" t="str">
        <f t="shared" si="1640"/>
        <v>-19.4069462183767-0.387652448180214i</v>
      </c>
      <c r="AG3115" t="e">
        <f t="shared" si="1641"/>
        <v>#DIV/0!</v>
      </c>
      <c r="AH3115" t="e">
        <f t="shared" si="1642"/>
        <v>#DIV/0!</v>
      </c>
      <c r="AI3115" t="e">
        <f t="shared" si="1643"/>
        <v>#DIV/0!</v>
      </c>
      <c r="AJ3115" t="e">
        <f t="shared" si="1644"/>
        <v>#DIV/0!</v>
      </c>
      <c r="AK3115"/>
      <c r="AL3115"/>
      <c r="AM3115"/>
      <c r="AN3115"/>
    </row>
    <row r="3116" spans="1:40" x14ac:dyDescent="0.25">
      <c r="A3116"/>
      <c r="B3116">
        <f t="shared" si="1645"/>
        <v>1182000</v>
      </c>
      <c r="C3116" s="186" t="str">
        <f t="shared" si="1613"/>
        <v>-7.0402216347643E-08+0.00266657530292236i</v>
      </c>
      <c r="D3116" s="158" t="str">
        <f t="shared" si="1614"/>
        <v>-7.66666720641702+0.0204437439890714i</v>
      </c>
      <c r="E3116" t="str">
        <f t="shared" si="1615"/>
        <v>7.99570700137796-0.185271582114394i</v>
      </c>
      <c r="F3116" t="str">
        <f t="shared" si="1616"/>
        <v>0.999201067759963+0.0000184975661555062i</v>
      </c>
      <c r="G3116">
        <f t="shared" si="1611"/>
        <v>1</v>
      </c>
      <c r="H3116" t="str">
        <f t="shared" si="1617"/>
        <v>11.7403048126531+0.407769194058671i</v>
      </c>
      <c r="I3116" t="str">
        <f t="shared" si="1618"/>
        <v>4641.70314567892i</v>
      </c>
      <c r="J3116" t="str">
        <f t="shared" si="1612"/>
        <v>-29162.8643941509+1015.45611377389i</v>
      </c>
      <c r="K3116" t="str">
        <f t="shared" si="1619"/>
        <v>0.00553543716172761-0.158972112255903i</v>
      </c>
      <c r="L3116" t="str">
        <f t="shared" si="1620"/>
        <v>0.000715777516865478-0.017426792797706i</v>
      </c>
      <c r="M3116" t="str">
        <f t="shared" si="1621"/>
        <v>0.00625121467859309-0.176398905053609i</v>
      </c>
      <c r="N3116" t="str">
        <f t="shared" si="1622"/>
        <v>-8.70886647299705i</v>
      </c>
      <c r="O3116" t="str">
        <f t="shared" si="1623"/>
        <v>-0.754495340366183-0.656305402511451i</v>
      </c>
      <c r="P3116" t="str">
        <f t="shared" si="1624"/>
        <v>1.75449534036618+0.656305402511451i</v>
      </c>
      <c r="Q3116" t="str">
        <f t="shared" si="1625"/>
        <v>-1.75449534036618+8.0525610704856i</v>
      </c>
      <c r="R3116" t="str">
        <f t="shared" si="1626"/>
        <v>0.0324885256638926-0.22495902749479i</v>
      </c>
      <c r="S3116" t="str">
        <f t="shared" si="1627"/>
        <v>0.918251139855499i</v>
      </c>
      <c r="T3116" t="str">
        <f t="shared" si="1628"/>
        <v>0.206568883417875+0.029832625723094i</v>
      </c>
      <c r="U3116" t="e">
        <f t="shared" si="1629"/>
        <v>#DIV/0!</v>
      </c>
      <c r="V3116" t="str">
        <f t="shared" si="1630"/>
        <v>1.33333333333333E-06-0.0000897659013490668i</v>
      </c>
      <c r="W3116" t="e">
        <f t="shared" si="1631"/>
        <v>#DIV/0!</v>
      </c>
      <c r="X3116" t="e">
        <f t="shared" si="1632"/>
        <v>#DIV/0!</v>
      </c>
      <c r="Y3116" t="str">
        <f t="shared" si="1633"/>
        <v>0.00083+1.1882760052938i</v>
      </c>
      <c r="Z3116" t="e">
        <f t="shared" si="1634"/>
        <v>#DIV/0!</v>
      </c>
      <c r="AA3116" t="e">
        <f t="shared" si="1635"/>
        <v>#DIV/0!</v>
      </c>
      <c r="AB3116" t="str">
        <f t="shared" si="1636"/>
        <v>1.27375269626774+0.18395504116013i</v>
      </c>
      <c r="AC3116" t="str">
        <f t="shared" si="1637"/>
        <v>1.04041196939155-0.22353863847721i</v>
      </c>
      <c r="AD3116" t="str">
        <f t="shared" si="1638"/>
        <v>1.13394237148349+0.420444004742648i</v>
      </c>
      <c r="AE3116" t="e">
        <f t="shared" si="1639"/>
        <v>#DIV/0!</v>
      </c>
      <c r="AF3116" t="str">
        <f t="shared" si="1640"/>
        <v>-19.4069720190701-0.3873254500696i</v>
      </c>
      <c r="AG3116" t="e">
        <f t="shared" si="1641"/>
        <v>#DIV/0!</v>
      </c>
      <c r="AH3116" t="e">
        <f t="shared" si="1642"/>
        <v>#DIV/0!</v>
      </c>
      <c r="AI3116" t="e">
        <f t="shared" si="1643"/>
        <v>#DIV/0!</v>
      </c>
      <c r="AJ3116" t="e">
        <f t="shared" si="1644"/>
        <v>#DIV/0!</v>
      </c>
      <c r="AK3116"/>
      <c r="AL3116"/>
      <c r="AM3116"/>
      <c r="AN3116"/>
    </row>
    <row r="3117" spans="1:40" x14ac:dyDescent="0.25">
      <c r="A3117"/>
      <c r="B3117">
        <f t="shared" si="1645"/>
        <v>1183000</v>
      </c>
      <c r="C3117" s="186" t="str">
        <f t="shared" si="1613"/>
        <v>-7.02832434642932E-08+0.00266432122405574i</v>
      </c>
      <c r="D3117" s="158" t="str">
        <f t="shared" si="1614"/>
        <v>-7.66666720550484+0.0204264627177607i</v>
      </c>
      <c r="E3117" t="str">
        <f t="shared" si="1615"/>
        <v>7.99569973825443-0.185428157822705i</v>
      </c>
      <c r="F3117" t="str">
        <f t="shared" si="1616"/>
        <v>0.999201068484534+0.0000185131987445209i</v>
      </c>
      <c r="G3117">
        <f t="shared" si="1611"/>
        <v>1</v>
      </c>
      <c r="H3117" t="str">
        <f t="shared" si="1617"/>
        <v>11.7403305489792+0.407425465065703i</v>
      </c>
      <c r="I3117" t="str">
        <f t="shared" si="1618"/>
        <v>4645.63013649591i</v>
      </c>
      <c r="J3117" t="str">
        <f t="shared" si="1612"/>
        <v>-29212.231908625+1016.31521370094i</v>
      </c>
      <c r="K3117" t="str">
        <f t="shared" si="1619"/>
        <v>0.00552609348158028-0.158838047641552i</v>
      </c>
      <c r="L3117" t="str">
        <f t="shared" si="1620"/>
        <v>0.000714569956370209-0.0174121113376521i</v>
      </c>
      <c r="M3117" t="str">
        <f t="shared" si="1621"/>
        <v>0.00624066343795049-0.176250158979204i</v>
      </c>
      <c r="N3117" t="str">
        <f t="shared" si="1622"/>
        <v>-8.71623438033461i</v>
      </c>
      <c r="O3117" t="str">
        <f t="shared" si="1623"/>
        <v>-0.759310414809765-0.650728587017216i</v>
      </c>
      <c r="P3117" t="str">
        <f t="shared" si="1624"/>
        <v>1.75931041480976+0.650728587017216i</v>
      </c>
      <c r="Q3117" t="str">
        <f t="shared" si="1625"/>
        <v>-1.75931041480976+8.06550579331739i</v>
      </c>
      <c r="R3117" t="str">
        <f t="shared" si="1626"/>
        <v>0.0315973477660385-0.225019980683498i</v>
      </c>
      <c r="S3117" t="str">
        <f t="shared" si="1627"/>
        <v>0.919028002071958i</v>
      </c>
      <c r="T3117" t="str">
        <f t="shared" si="1628"/>
        <v>0.206799663273826+0.0290388473881952i</v>
      </c>
      <c r="U3117" t="e">
        <f t="shared" si="1629"/>
        <v>#DIV/0!</v>
      </c>
      <c r="V3117" t="str">
        <f t="shared" si="1630"/>
        <v>1.33333333333333E-06-0.0000896900214662694i</v>
      </c>
      <c r="W3117" t="e">
        <f t="shared" si="1631"/>
        <v>#DIV/0!</v>
      </c>
      <c r="X3117" t="e">
        <f t="shared" si="1632"/>
        <v>#DIV/0!</v>
      </c>
      <c r="Y3117" t="str">
        <f t="shared" si="1633"/>
        <v>0.00083+1.18928131494295i</v>
      </c>
      <c r="Z3117" t="e">
        <f t="shared" si="1634"/>
        <v>#DIV/0!</v>
      </c>
      <c r="AA3117" t="e">
        <f t="shared" si="1635"/>
        <v>#DIV/0!</v>
      </c>
      <c r="AB3117" t="str">
        <f t="shared" si="1636"/>
        <v>1.27517573955915+0.179060415805202i</v>
      </c>
      <c r="AC3117" t="str">
        <f t="shared" si="1637"/>
        <v>1.03951736936738-0.223632471033625i</v>
      </c>
      <c r="AD3117" t="str">
        <f t="shared" si="1638"/>
        <v>1.13701989121641+0.416861705693312i</v>
      </c>
      <c r="AE3117" t="e">
        <f t="shared" si="1639"/>
        <v>#DIV/0!</v>
      </c>
      <c r="AF3117" t="str">
        <f t="shared" si="1640"/>
        <v>-19.406997754484-0.386999002347942i</v>
      </c>
      <c r="AG3117" t="e">
        <f t="shared" si="1641"/>
        <v>#DIV/0!</v>
      </c>
      <c r="AH3117" t="e">
        <f t="shared" si="1642"/>
        <v>#DIV/0!</v>
      </c>
      <c r="AI3117" t="e">
        <f t="shared" si="1643"/>
        <v>#DIV/0!</v>
      </c>
      <c r="AJ3117" t="e">
        <f t="shared" si="1644"/>
        <v>#DIV/0!</v>
      </c>
      <c r="AK3117"/>
      <c r="AL3117"/>
      <c r="AM3117"/>
      <c r="AN3117"/>
    </row>
    <row r="3118" spans="1:40" x14ac:dyDescent="0.25">
      <c r="A3118"/>
      <c r="B3118">
        <f t="shared" si="1645"/>
        <v>1184000</v>
      </c>
      <c r="C3118" s="186" t="str">
        <f t="shared" si="1613"/>
        <v>-7.01645719051856E-08+0.00266207095275477i</v>
      </c>
      <c r="D3118" s="158" t="str">
        <f t="shared" si="1614"/>
        <v>-7.66666720459504+0.0204092106377866i</v>
      </c>
      <c r="E3118" t="str">
        <f t="shared" si="1615"/>
        <v>7.99569246900193-0.185584733103994i</v>
      </c>
      <c r="F3118" t="str">
        <f t="shared" si="1616"/>
        <v>0.999201069209724+0.0000185288312909699i</v>
      </c>
      <c r="G3118">
        <f t="shared" si="1611"/>
        <v>1</v>
      </c>
      <c r="H3118" t="str">
        <f t="shared" si="1617"/>
        <v>11.7403562202437+0.407082314266679i</v>
      </c>
      <c r="I3118" t="str">
        <f t="shared" si="1618"/>
        <v>4649.55712731289i</v>
      </c>
      <c r="J3118" t="str">
        <f t="shared" si="1612"/>
        <v>-29261.6411715258+1017.17431362799i</v>
      </c>
      <c r="K3118" t="str">
        <f t="shared" si="1619"/>
        <v>0.0055167734303564-0.15870420868958i</v>
      </c>
      <c r="L3118" t="str">
        <f t="shared" si="1620"/>
        <v>0.000713365447432218-0.0173974545522356i</v>
      </c>
      <c r="M3118" t="str">
        <f t="shared" si="1621"/>
        <v>0.00623013887778862-0.176101663241816i</v>
      </c>
      <c r="N3118" t="str">
        <f t="shared" si="1622"/>
        <v>-8.72360228767217i</v>
      </c>
      <c r="O3118" t="str">
        <f t="shared" si="1623"/>
        <v>-0.764084269470194-0.645116446192623i</v>
      </c>
      <c r="P3118" t="str">
        <f t="shared" si="1624"/>
        <v>1.76408426947019+0.645116446192623i</v>
      </c>
      <c r="Q3118" t="str">
        <f t="shared" si="1625"/>
        <v>-1.76408426947019+8.07848584147955i</v>
      </c>
      <c r="R3118" t="str">
        <f t="shared" si="1626"/>
        <v>0.0307071842311776-0.225073654371736i</v>
      </c>
      <c r="S3118" t="str">
        <f t="shared" si="1627"/>
        <v>0.919804864288419i</v>
      </c>
      <c r="T3118" t="str">
        <f t="shared" si="1628"/>
        <v>0.207023842114293+0.0282446174244378i</v>
      </c>
      <c r="U3118" t="e">
        <f t="shared" si="1629"/>
        <v>#DIV/0!</v>
      </c>
      <c r="V3118" t="str">
        <f t="shared" si="1630"/>
        <v>1.33333333333333E-06-0.0000896142697589504i</v>
      </c>
      <c r="W3118" t="e">
        <f t="shared" si="1631"/>
        <v>#DIV/0!</v>
      </c>
      <c r="X3118" t="e">
        <f t="shared" si="1632"/>
        <v>#DIV/0!</v>
      </c>
      <c r="Y3118" t="str">
        <f t="shared" si="1633"/>
        <v>0.00083+1.1902866245921i</v>
      </c>
      <c r="Z3118" t="e">
        <f t="shared" si="1634"/>
        <v>#DIV/0!</v>
      </c>
      <c r="AA3118" t="e">
        <f t="shared" si="1635"/>
        <v>#DIV/0!</v>
      </c>
      <c r="AB3118" t="str">
        <f t="shared" si="1636"/>
        <v>1.27655807942451+0.174163005599687i</v>
      </c>
      <c r="AC3118" t="str">
        <f t="shared" si="1637"/>
        <v>1.03862352908168-0.223718941299175i</v>
      </c>
      <c r="AD3118" t="str">
        <f t="shared" si="1638"/>
        <v>1.1400710801267+0.413257054778012i</v>
      </c>
      <c r="AE3118" t="e">
        <f t="shared" si="1639"/>
        <v>#DIV/0!</v>
      </c>
      <c r="AF3118" t="str">
        <f t="shared" si="1640"/>
        <v>-19.4070234248387-0.386673103628892i</v>
      </c>
      <c r="AG3118" t="e">
        <f t="shared" si="1641"/>
        <v>#DIV/0!</v>
      </c>
      <c r="AH3118" t="e">
        <f t="shared" si="1642"/>
        <v>#DIV/0!</v>
      </c>
      <c r="AI3118" t="e">
        <f t="shared" si="1643"/>
        <v>#DIV/0!</v>
      </c>
      <c r="AJ3118" t="e">
        <f t="shared" si="1644"/>
        <v>#DIV/0!</v>
      </c>
      <c r="AK3118"/>
      <c r="AL3118"/>
      <c r="AM3118"/>
      <c r="AN3118"/>
    </row>
    <row r="3119" spans="1:40" x14ac:dyDescent="0.25">
      <c r="A3119"/>
      <c r="B3119">
        <f t="shared" si="1645"/>
        <v>1185000</v>
      </c>
      <c r="C3119" s="186" t="str">
        <f t="shared" si="1613"/>
        <v>-7.00462006536211E-08+0.00265982447938003i</v>
      </c>
      <c r="D3119" s="158" t="str">
        <f t="shared" si="1614"/>
        <v>-7.66666720368754+0.0203919876752469i</v>
      </c>
      <c r="E3119" t="str">
        <f t="shared" si="1615"/>
        <v>7.9956851936205-0.1857413079579i</v>
      </c>
      <c r="F3119" t="str">
        <f t="shared" si="1616"/>
        <v>0.999201069935521+0.0000185444637948169i</v>
      </c>
      <c r="G3119">
        <f t="shared" si="1611"/>
        <v>1</v>
      </c>
      <c r="H3119" t="str">
        <f t="shared" si="1617"/>
        <v>11.7403818266655+0.40673974020599i</v>
      </c>
      <c r="I3119" t="str">
        <f t="shared" si="1618"/>
        <v>4653.48411812988i</v>
      </c>
      <c r="J3119" t="str">
        <f t="shared" si="1612"/>
        <v>-29311.0921828532+1018.03341355504i</v>
      </c>
      <c r="K3119" t="str">
        <f t="shared" si="1619"/>
        <v>0.0055074769284808-0.158570594831375i</v>
      </c>
      <c r="L3119" t="str">
        <f t="shared" si="1620"/>
        <v>0.000712163979784029-0.0173828223794098i</v>
      </c>
      <c r="M3119" t="str">
        <f t="shared" si="1621"/>
        <v>0.00621964090826483-0.175953417210785i</v>
      </c>
      <c r="N3119" t="str">
        <f t="shared" si="1622"/>
        <v>-8.73097019500973i</v>
      </c>
      <c r="O3119" t="str">
        <f t="shared" si="1623"/>
        <v>-0.76881664519489-0.639469284697298i</v>
      </c>
      <c r="P3119" t="str">
        <f t="shared" si="1624"/>
        <v>1.76881664519489+0.639469284697298i</v>
      </c>
      <c r="Q3119" t="str">
        <f t="shared" si="1625"/>
        <v>-1.76881664519489+8.09150091031243i</v>
      </c>
      <c r="R3119" t="str">
        <f t="shared" si="1626"/>
        <v>0.0298180932320779-0.225120086498443i</v>
      </c>
      <c r="S3119" t="str">
        <f t="shared" si="1627"/>
        <v>0.920581726504878i</v>
      </c>
      <c r="T3119" t="str">
        <f t="shared" si="1628"/>
        <v>0.207241437899664+0.0274499917486697i</v>
      </c>
      <c r="U3119" t="e">
        <f t="shared" si="1629"/>
        <v>#DIV/0!</v>
      </c>
      <c r="V3119" t="str">
        <f t="shared" si="1630"/>
        <v>1.33333333333333E-06-0.0000895386459026135i</v>
      </c>
      <c r="W3119" t="e">
        <f t="shared" si="1631"/>
        <v>#DIV/0!</v>
      </c>
      <c r="X3119" t="e">
        <f t="shared" si="1632"/>
        <v>#DIV/0!</v>
      </c>
      <c r="Y3119" t="str">
        <f t="shared" si="1633"/>
        <v>0.00083+1.19129193424125i</v>
      </c>
      <c r="Z3119" t="e">
        <f t="shared" si="1634"/>
        <v>#DIV/0!</v>
      </c>
      <c r="AA3119" t="e">
        <f t="shared" si="1635"/>
        <v>#DIV/0!</v>
      </c>
      <c r="AB3119" t="str">
        <f t="shared" si="1636"/>
        <v>1.27789982661182+0.169263155340121i</v>
      </c>
      <c r="AC3119" t="str">
        <f t="shared" si="1637"/>
        <v>1.03773050862823-0.223798085300204i</v>
      </c>
      <c r="AD3119" t="str">
        <f t="shared" si="1638"/>
        <v>1.14309577720881+0.409630244133537i</v>
      </c>
      <c r="AE3119" t="e">
        <f t="shared" si="1639"/>
        <v>#DIV/0!</v>
      </c>
      <c r="AF3119" t="str">
        <f t="shared" si="1640"/>
        <v>-19.407049030353-0.386347752530743i</v>
      </c>
      <c r="AG3119" t="e">
        <f t="shared" si="1641"/>
        <v>#DIV/0!</v>
      </c>
      <c r="AH3119" t="e">
        <f t="shared" si="1642"/>
        <v>#DIV/0!</v>
      </c>
      <c r="AI3119" t="e">
        <f t="shared" si="1643"/>
        <v>#DIV/0!</v>
      </c>
      <c r="AJ3119" t="e">
        <f t="shared" si="1644"/>
        <v>#DIV/0!</v>
      </c>
      <c r="AK3119"/>
      <c r="AL3119"/>
      <c r="AM3119"/>
      <c r="AN3119"/>
    </row>
    <row r="3120" spans="1:40" x14ac:dyDescent="0.25">
      <c r="A3120"/>
      <c r="B3120">
        <f t="shared" si="1645"/>
        <v>1186000</v>
      </c>
      <c r="C3120" s="186" t="str">
        <f t="shared" si="1613"/>
        <v>-6.99281286971853E-08+0.00265758179432464i</v>
      </c>
      <c r="D3120" s="158" t="str">
        <f t="shared" si="1614"/>
        <v>-7.66666720278233+0.0203747937564889i</v>
      </c>
      <c r="E3120" t="str">
        <f t="shared" si="1615"/>
        <v>7.99567791211017-0.185897882384064i</v>
      </c>
      <c r="F3120" t="str">
        <f t="shared" si="1616"/>
        <v>0.999201070661928+0.0000185600962560261i</v>
      </c>
      <c r="G3120">
        <f t="shared" si="1611"/>
        <v>1</v>
      </c>
      <c r="H3120" t="str">
        <f t="shared" si="1617"/>
        <v>11.7404073684628+0.406397741432892i</v>
      </c>
      <c r="I3120" t="str">
        <f t="shared" si="1618"/>
        <v>4657.41110894687i</v>
      </c>
      <c r="J3120" t="str">
        <f t="shared" si="1612"/>
        <v>-29360.5849426072+1018.89251348209i</v>
      </c>
      <c r="K3120" t="str">
        <f t="shared" si="1619"/>
        <v>0.00549820389671283-0.158437205500233i</v>
      </c>
      <c r="L3120" t="str">
        <f t="shared" si="1620"/>
        <v>0.00071096554320129-0.0173682147573356i</v>
      </c>
      <c r="M3120" t="str">
        <f t="shared" si="1621"/>
        <v>0.00620916943991412-0.175805420257569i</v>
      </c>
      <c r="N3120" t="str">
        <f t="shared" si="1622"/>
        <v>-8.73833810234729i</v>
      </c>
      <c r="O3120" t="str">
        <f t="shared" si="1623"/>
        <v>-0.773507285082989-0.633787409091994i</v>
      </c>
      <c r="P3120" t="str">
        <f t="shared" si="1624"/>
        <v>1.77350728508299+0.633787409091994i</v>
      </c>
      <c r="Q3120" t="str">
        <f t="shared" si="1625"/>
        <v>-1.77350728508299+8.1045506932553i</v>
      </c>
      <c r="R3120" t="str">
        <f t="shared" si="1626"/>
        <v>0.0289301322047328-0.225159315349231i</v>
      </c>
      <c r="S3120" t="str">
        <f t="shared" si="1627"/>
        <v>0.921358588721337i</v>
      </c>
      <c r="T3120" t="str">
        <f t="shared" si="1628"/>
        <v>0.20745246902763+0.0266550257796743i</v>
      </c>
      <c r="U3120" t="e">
        <f t="shared" si="1629"/>
        <v>#DIV/0!</v>
      </c>
      <c r="V3120" t="str">
        <f t="shared" si="1630"/>
        <v>1.33333333333333E-06-0.000089463149573859i</v>
      </c>
      <c r="W3120" t="e">
        <f t="shared" si="1631"/>
        <v>#DIV/0!</v>
      </c>
      <c r="X3120" t="e">
        <f t="shared" si="1632"/>
        <v>#DIV/0!</v>
      </c>
      <c r="Y3120" t="str">
        <f t="shared" si="1633"/>
        <v>0.00083+1.1922972438904i</v>
      </c>
      <c r="Z3120" t="e">
        <f t="shared" si="1634"/>
        <v>#DIV/0!</v>
      </c>
      <c r="AA3120" t="e">
        <f t="shared" si="1635"/>
        <v>#DIV/0!</v>
      </c>
      <c r="AB3120" t="str">
        <f t="shared" si="1636"/>
        <v>1.27920109456562+0.16436120675186i</v>
      </c>
      <c r="AC3120" t="str">
        <f t="shared" si="1637"/>
        <v>1.03683836737093-0.22386993944198i</v>
      </c>
      <c r="AD3120" t="str">
        <f t="shared" si="1638"/>
        <v>1.14609382283822+0.405981467036982i</v>
      </c>
      <c r="AE3120" t="e">
        <f t="shared" si="1639"/>
        <v>#DIV/0!</v>
      </c>
      <c r="AF3120" t="str">
        <f t="shared" si="1640"/>
        <v>-19.4070745712451-0.386022947676403i</v>
      </c>
      <c r="AG3120" t="e">
        <f t="shared" si="1641"/>
        <v>#DIV/0!</v>
      </c>
      <c r="AH3120" t="e">
        <f t="shared" si="1642"/>
        <v>#DIV/0!</v>
      </c>
      <c r="AI3120" t="e">
        <f t="shared" si="1643"/>
        <v>#DIV/0!</v>
      </c>
      <c r="AJ3120" t="e">
        <f t="shared" si="1644"/>
        <v>#DIV/0!</v>
      </c>
      <c r="AK3120"/>
      <c r="AL3120"/>
      <c r="AM3120"/>
      <c r="AN3120"/>
    </row>
    <row r="3121" spans="1:40" x14ac:dyDescent="0.25">
      <c r="A3121"/>
      <c r="B3121">
        <f t="shared" si="1645"/>
        <v>1187000</v>
      </c>
      <c r="C3121" s="186" t="str">
        <f t="shared" si="1613"/>
        <v>-6.98103550277266E-08+0.00265534288801407i</v>
      </c>
      <c r="D3121" s="158" t="str">
        <f t="shared" si="1614"/>
        <v>-7.66666720187943+0.0203576288081079i</v>
      </c>
      <c r="E3121" t="str">
        <f t="shared" si="1615"/>
        <v>7.99567062447098-0.186054456382126i</v>
      </c>
      <c r="F3121" t="str">
        <f t="shared" si="1616"/>
        <v>0.999201071388943+0.0000185757286745616i</v>
      </c>
      <c r="G3121">
        <f t="shared" si="1611"/>
        <v>1</v>
      </c>
      <c r="H3121" t="str">
        <f t="shared" si="1617"/>
        <v>11.7404328458526+0.406056316501511i</v>
      </c>
      <c r="I3121" t="str">
        <f t="shared" si="1618"/>
        <v>4661.33809976386i</v>
      </c>
      <c r="J3121" t="str">
        <f t="shared" si="1612"/>
        <v>-29410.1194507878+1019.75161340914i</v>
      </c>
      <c r="K3121" t="str">
        <f t="shared" si="1619"/>
        <v>0.00548895425614473-0.158304040131347i</v>
      </c>
      <c r="L3121" t="str">
        <f t="shared" si="1620"/>
        <v>0.000709770127502535-0.01735363162438i</v>
      </c>
      <c r="M3121" t="str">
        <f t="shared" si="1621"/>
        <v>0.00619872438364727-0.175657671755727i</v>
      </c>
      <c r="N3121" t="str">
        <f t="shared" si="1622"/>
        <v>-8.74570600968485i</v>
      </c>
      <c r="O3121" t="str">
        <f t="shared" si="1623"/>
        <v>-0.778155934499292-0.628071127821948i</v>
      </c>
      <c r="P3121" t="str">
        <f t="shared" si="1624"/>
        <v>1.77815593449929+0.628071127821948i</v>
      </c>
      <c r="Q3121" t="str">
        <f t="shared" si="1625"/>
        <v>-1.77815593449929+8.1176348818629i</v>
      </c>
      <c r="R3121" t="str">
        <f t="shared" si="1626"/>
        <v>0.0280433578499369-0.225191379544276i</v>
      </c>
      <c r="S3121" t="str">
        <f t="shared" si="1627"/>
        <v>0.922135450937798i</v>
      </c>
      <c r="T3121" t="str">
        <f t="shared" si="1628"/>
        <v>0.207656954323366+0.0258597744367616i</v>
      </c>
      <c r="U3121" t="e">
        <f t="shared" si="1629"/>
        <v>#DIV/0!</v>
      </c>
      <c r="V3121" t="str">
        <f t="shared" si="1630"/>
        <v>1.33333333333333E-06-0.0000893877804503761i</v>
      </c>
      <c r="W3121" t="e">
        <f t="shared" si="1631"/>
        <v>#DIV/0!</v>
      </c>
      <c r="X3121" t="e">
        <f t="shared" si="1632"/>
        <v>#DIV/0!</v>
      </c>
      <c r="Y3121" t="str">
        <f t="shared" si="1633"/>
        <v>0.00083+1.19330255353955i</v>
      </c>
      <c r="Z3121" t="e">
        <f t="shared" si="1634"/>
        <v>#DIV/0!</v>
      </c>
      <c r="AA3121" t="e">
        <f t="shared" si="1635"/>
        <v>#DIV/0!</v>
      </c>
      <c r="AB3121" t="str">
        <f t="shared" si="1636"/>
        <v>1.28046199936638+0.159457498480385i</v>
      </c>
      <c r="AC3121" t="str">
        <f t="shared" si="1637"/>
        <v>1.03594716394486-0.223934540496396i</v>
      </c>
      <c r="AD3121" t="str">
        <f t="shared" si="1638"/>
        <v>1.14906505877936+0.402310917896185i</v>
      </c>
      <c r="AE3121" t="e">
        <f t="shared" si="1639"/>
        <v>#DIV/0!</v>
      </c>
      <c r="AF3121" t="str">
        <f t="shared" si="1640"/>
        <v>-19.407100047732-0.385698687693403i</v>
      </c>
      <c r="AG3121" t="e">
        <f t="shared" si="1641"/>
        <v>#DIV/0!</v>
      </c>
      <c r="AH3121" t="e">
        <f t="shared" si="1642"/>
        <v>#DIV/0!</v>
      </c>
      <c r="AI3121" t="e">
        <f t="shared" si="1643"/>
        <v>#DIV/0!</v>
      </c>
      <c r="AJ3121" t="e">
        <f t="shared" si="1644"/>
        <v>#DIV/0!</v>
      </c>
      <c r="AK3121"/>
      <c r="AL3121"/>
      <c r="AM3121"/>
      <c r="AN3121"/>
    </row>
    <row r="3122" spans="1:40" x14ac:dyDescent="0.25">
      <c r="A3122"/>
      <c r="B3122">
        <f t="shared" si="1645"/>
        <v>1188000</v>
      </c>
      <c r="C3122" s="186" t="str">
        <f t="shared" si="1613"/>
        <v>-6.96928786413342E-08+0.00265310775090603i</v>
      </c>
      <c r="D3122" s="158" t="str">
        <f t="shared" si="1614"/>
        <v>-7.66666720097875+0.0203404927569462i</v>
      </c>
      <c r="E3122" t="str">
        <f t="shared" si="1615"/>
        <v>7.99566333070296-0.186211029951728i</v>
      </c>
      <c r="F3122" t="str">
        <f t="shared" si="1616"/>
        <v>0.999201072116577+0.000018591361050388i</v>
      </c>
      <c r="G3122">
        <f t="shared" si="1611"/>
        <v>1</v>
      </c>
      <c r="H3122" t="str">
        <f t="shared" si="1617"/>
        <v>11.7404582590513+0.405715463970793i</v>
      </c>
      <c r="I3122" t="str">
        <f t="shared" si="1618"/>
        <v>4665.26509058084i</v>
      </c>
      <c r="J3122" t="str">
        <f t="shared" si="1612"/>
        <v>-29459.695707395+1020.61071333619i</v>
      </c>
      <c r="K3122" t="str">
        <f t="shared" si="1619"/>
        <v>0.00547972792819993-0.158171098161801i</v>
      </c>
      <c r="L3122" t="str">
        <f t="shared" si="1620"/>
        <v>0.000708577722549014-0.0173390729191165i</v>
      </c>
      <c r="M3122" t="str">
        <f t="shared" si="1621"/>
        <v>0.00618830565074894-0.175510171080917i</v>
      </c>
      <c r="N3122" t="str">
        <f t="shared" si="1622"/>
        <v>-8.75307391702241i</v>
      </c>
      <c r="O3122" t="str">
        <f t="shared" si="1623"/>
        <v>-0.782762341088085-0.622320751200135i</v>
      </c>
      <c r="P3122" t="str">
        <f t="shared" si="1624"/>
        <v>1.78276234108808+0.622320751200135i</v>
      </c>
      <c r="Q3122" t="str">
        <f t="shared" si="1625"/>
        <v>-1.78276234108808+8.13075316582228i</v>
      </c>
      <c r="R3122" t="str">
        <f t="shared" si="1626"/>
        <v>0.0271578261350334-0.225216318026332i</v>
      </c>
      <c r="S3122" t="str">
        <f t="shared" si="1627"/>
        <v>0.922912313154258i</v>
      </c>
      <c r="T3122" t="str">
        <f t="shared" si="1628"/>
        <v>0.207854913029767+0.0250642921385248i</v>
      </c>
      <c r="U3122" t="e">
        <f t="shared" si="1629"/>
        <v>#DIV/0!</v>
      </c>
      <c r="V3122" t="str">
        <f t="shared" si="1630"/>
        <v>1.33333333333333E-06-0.0000893125382109403i</v>
      </c>
      <c r="W3122" t="e">
        <f t="shared" si="1631"/>
        <v>#DIV/0!</v>
      </c>
      <c r="X3122" t="e">
        <f t="shared" si="1632"/>
        <v>#DIV/0!</v>
      </c>
      <c r="Y3122" t="str">
        <f t="shared" si="1633"/>
        <v>0.00083+1.1943078631887i</v>
      </c>
      <c r="Z3122" t="e">
        <f t="shared" si="1634"/>
        <v>#DIV/0!</v>
      </c>
      <c r="AA3122" t="e">
        <f t="shared" si="1635"/>
        <v>#DIV/0!</v>
      </c>
      <c r="AB3122" t="str">
        <f t="shared" si="1636"/>
        <v>1.28168265967038+0.15455236608364i</v>
      </c>
      <c r="AC3122" t="str">
        <f t="shared" si="1637"/>
        <v>1.03505695625761-0.223991925589821i</v>
      </c>
      <c r="AD3122" t="str">
        <f t="shared" si="1638"/>
        <v>1.1520093281934+0.398618792240093i</v>
      </c>
      <c r="AE3122" t="e">
        <f t="shared" si="1639"/>
        <v>#DIV/0!</v>
      </c>
      <c r="AF3122" t="str">
        <f t="shared" si="1640"/>
        <v>-19.4071254600301-0.385374971213847i</v>
      </c>
      <c r="AG3122" t="e">
        <f t="shared" si="1641"/>
        <v>#DIV/0!</v>
      </c>
      <c r="AH3122" t="e">
        <f t="shared" si="1642"/>
        <v>#DIV/0!</v>
      </c>
      <c r="AI3122" t="e">
        <f t="shared" si="1643"/>
        <v>#DIV/0!</v>
      </c>
      <c r="AJ3122" t="e">
        <f t="shared" si="1644"/>
        <v>#DIV/0!</v>
      </c>
      <c r="AK3122"/>
      <c r="AL3122"/>
      <c r="AM3122"/>
      <c r="AN3122"/>
    </row>
    <row r="3123" spans="1:40" x14ac:dyDescent="0.25">
      <c r="A3123"/>
      <c r="B3123">
        <f t="shared" si="1645"/>
        <v>1189000</v>
      </c>
      <c r="C3123" s="186" t="str">
        <f t="shared" si="1613"/>
        <v>-6.95756985383179E-08+0.00265087637349035i</v>
      </c>
      <c r="D3123" s="158" t="str">
        <f t="shared" si="1614"/>
        <v>-7.66666720008037+0.0203233855300927i</v>
      </c>
      <c r="E3123" t="str">
        <f t="shared" si="1615"/>
        <v>7.99565603080615-0.186367603092508i</v>
      </c>
      <c r="F3123" t="str">
        <f t="shared" si="1616"/>
        <v>0.999201072844819+0.000018606993383469i</v>
      </c>
      <c r="G3123">
        <f t="shared" si="1611"/>
        <v>1</v>
      </c>
      <c r="H3123" t="str">
        <f t="shared" si="1617"/>
        <v>11.7404836082742+0.40537518240451i</v>
      </c>
      <c r="I3123" t="str">
        <f t="shared" si="1618"/>
        <v>4669.19208139783i</v>
      </c>
      <c r="J3123" t="str">
        <f t="shared" si="1612"/>
        <v>-29509.3137124288+1021.46981326324i</v>
      </c>
      <c r="K3123" t="str">
        <f t="shared" si="1619"/>
        <v>0.00547052483463145-0.158038379030561i</v>
      </c>
      <c r="L3123" t="str">
        <f t="shared" si="1620"/>
        <v>0.000707388318244427-0.0173245385803228i</v>
      </c>
      <c r="M3123" t="str">
        <f t="shared" si="1621"/>
        <v>0.00617791315287588-0.175362917610884i</v>
      </c>
      <c r="N3123" t="str">
        <f t="shared" si="1622"/>
        <v>-8.76044182435997i</v>
      </c>
      <c r="O3123" t="str">
        <f t="shared" si="1623"/>
        <v>-0.787326254786842-0.616536591390425i</v>
      </c>
      <c r="P3123" t="str">
        <f t="shared" si="1624"/>
        <v>1.78732625478684+0.616536591390425i</v>
      </c>
      <c r="Q3123" t="str">
        <f t="shared" si="1625"/>
        <v>-1.78732625478684+8.14390523296955i</v>
      </c>
      <c r="R3123" t="str">
        <f t="shared" si="1626"/>
        <v>0.0262735922958293-0.225234170048894i</v>
      </c>
      <c r="S3123" t="str">
        <f t="shared" si="1627"/>
        <v>0.923689175370717i</v>
      </c>
      <c r="T3123" t="str">
        <f t="shared" si="1628"/>
        <v>0.208046364797771+0.024268632801761i</v>
      </c>
      <c r="U3123" t="e">
        <f t="shared" si="1629"/>
        <v>#DIV/0!</v>
      </c>
      <c r="V3123" t="str">
        <f t="shared" si="1630"/>
        <v>1.33333333333333E-06-0.0000892374225354052i</v>
      </c>
      <c r="W3123" t="e">
        <f t="shared" si="1631"/>
        <v>#DIV/0!</v>
      </c>
      <c r="X3123" t="e">
        <f t="shared" si="1632"/>
        <v>#DIV/0!</v>
      </c>
      <c r="Y3123" t="str">
        <f t="shared" si="1633"/>
        <v>0.00083+1.19531317283784i</v>
      </c>
      <c r="Z3123" t="e">
        <f t="shared" si="1634"/>
        <v>#DIV/0!</v>
      </c>
      <c r="AA3123" t="e">
        <f t="shared" si="1635"/>
        <v>#DIV/0!</v>
      </c>
      <c r="AB3123" t="str">
        <f t="shared" si="1636"/>
        <v>1.28286319664993+0.149646142025376i</v>
      </c>
      <c r="AC3123" t="str">
        <f t="shared" si="1637"/>
        <v>1.03416780149071-0.224042132191061i</v>
      </c>
      <c r="AD3123" t="str">
        <f t="shared" si="1638"/>
        <v>1.15492647564587+0.394905286709077i</v>
      </c>
      <c r="AE3123" t="e">
        <f t="shared" si="1639"/>
        <v>#DIV/0!</v>
      </c>
      <c r="AF3123" t="str">
        <f t="shared" si="1640"/>
        <v>-19.4071508083546-0.385051796874417i</v>
      </c>
      <c r="AG3123" t="e">
        <f t="shared" si="1641"/>
        <v>#DIV/0!</v>
      </c>
      <c r="AH3123" t="e">
        <f t="shared" si="1642"/>
        <v>#DIV/0!</v>
      </c>
      <c r="AI3123" t="e">
        <f t="shared" si="1643"/>
        <v>#DIV/0!</v>
      </c>
      <c r="AJ3123" t="e">
        <f t="shared" si="1644"/>
        <v>#DIV/0!</v>
      </c>
      <c r="AK3123"/>
      <c r="AL3123"/>
      <c r="AM3123"/>
      <c r="AN3123"/>
    </row>
    <row r="3124" spans="1:40" x14ac:dyDescent="0.25">
      <c r="A3124"/>
      <c r="B3124">
        <f t="shared" si="1645"/>
        <v>1190000</v>
      </c>
      <c r="C3124" s="186" t="str">
        <f t="shared" si="1613"/>
        <v>-6.94588137231857E-08+0.0026486487462888i</v>
      </c>
      <c r="D3124" s="158" t="str">
        <f t="shared" si="1614"/>
        <v>-7.66666719918421+0.0203063070548808i</v>
      </c>
      <c r="E3124" t="str">
        <f t="shared" si="1615"/>
        <v>7.99564872478057-0.186524175804107i</v>
      </c>
      <c r="F3124" t="str">
        <f t="shared" si="1616"/>
        <v>0.999201073573669+0.0000186226256737687i</v>
      </c>
      <c r="G3124">
        <f t="shared" si="1611"/>
        <v>1</v>
      </c>
      <c r="H3124" t="str">
        <f t="shared" si="1617"/>
        <v>11.7405088937358+0.405035470371219i</v>
      </c>
      <c r="I3124" t="str">
        <f t="shared" si="1618"/>
        <v>4673.11907221482i</v>
      </c>
      <c r="J3124" t="str">
        <f t="shared" si="1612"/>
        <v>-29558.9734658893+1022.32891319029i</v>
      </c>
      <c r="K3124" t="str">
        <f t="shared" si="1619"/>
        <v>0.00546134489752013-0.157905882178468i</v>
      </c>
      <c r="L3124" t="str">
        <f t="shared" si="1620"/>
        <v>0.000706201904534756-0.0173100285469812i</v>
      </c>
      <c r="M3124" t="str">
        <f t="shared" si="1621"/>
        <v>0.00616754680205489-0.175215910725449i</v>
      </c>
      <c r="N3124" t="str">
        <f t="shared" si="1622"/>
        <v>-8.76780973169753i</v>
      </c>
      <c r="O3124" t="str">
        <f t="shared" si="1623"/>
        <v>-0.791847427839799-0.610718962390636i</v>
      </c>
      <c r="P3124" t="str">
        <f t="shared" si="1624"/>
        <v>1.7918474278398+0.610718962390636i</v>
      </c>
      <c r="Q3124" t="str">
        <f t="shared" si="1625"/>
        <v>-1.7918474278398+8.15709076930689i</v>
      </c>
      <c r="R3124" t="str">
        <f t="shared" si="1626"/>
        <v>0.0253907108386739-0.2252449751645i</v>
      </c>
      <c r="S3124" t="str">
        <f t="shared" si="1627"/>
        <v>0.924466037587178i</v>
      </c>
      <c r="T3124" t="str">
        <f t="shared" si="1628"/>
        <v>0.208231329676748+0.0234728498405507i</v>
      </c>
      <c r="U3124" t="e">
        <f t="shared" si="1629"/>
        <v>#DIV/0!</v>
      </c>
      <c r="V3124" t="str">
        <f t="shared" si="1630"/>
        <v>1.33333333333333E-06-0.000089162433104703i</v>
      </c>
      <c r="W3124" t="e">
        <f t="shared" si="1631"/>
        <v>#DIV/0!</v>
      </c>
      <c r="X3124" t="e">
        <f t="shared" si="1632"/>
        <v>#DIV/0!</v>
      </c>
      <c r="Y3124" t="str">
        <f t="shared" si="1633"/>
        <v>0.00083+1.19631848248699i</v>
      </c>
      <c r="Z3124" t="e">
        <f t="shared" si="1634"/>
        <v>#DIV/0!</v>
      </c>
      <c r="AA3124" t="e">
        <f t="shared" si="1635"/>
        <v>#DIV/0!</v>
      </c>
      <c r="AB3124" t="str">
        <f t="shared" si="1636"/>
        <v>1.28400373393422+0.144739155669474i</v>
      </c>
      <c r="AC3124" t="str">
        <f t="shared" si="1637"/>
        <v>1.03327975610131-0.22408519809948i</v>
      </c>
      <c r="AD3124" t="str">
        <f t="shared" si="1638"/>
        <v>1.15781634711441+0.391170599045195i</v>
      </c>
      <c r="AE3124" t="e">
        <f t="shared" si="1639"/>
        <v>#DIV/0!</v>
      </c>
      <c r="AF3124" t="str">
        <f t="shared" si="1640"/>
        <v>-19.40717609292-0.384729163316338i</v>
      </c>
      <c r="AG3124" t="e">
        <f t="shared" si="1641"/>
        <v>#DIV/0!</v>
      </c>
      <c r="AH3124" t="e">
        <f t="shared" si="1642"/>
        <v>#DIV/0!</v>
      </c>
      <c r="AI3124" t="e">
        <f t="shared" si="1643"/>
        <v>#DIV/0!</v>
      </c>
      <c r="AJ3124" t="e">
        <f t="shared" si="1644"/>
        <v>#DIV/0!</v>
      </c>
      <c r="AK3124"/>
      <c r="AL3124"/>
      <c r="AM3124"/>
      <c r="AN3124"/>
    </row>
    <row r="3125" spans="1:40" x14ac:dyDescent="0.25">
      <c r="A3125"/>
      <c r="B3125">
        <f t="shared" si="1645"/>
        <v>1191000</v>
      </c>
      <c r="C3125" s="186" t="str">
        <f t="shared" si="1613"/>
        <v>-6.93422232046228E-08+0.002646424859855i</v>
      </c>
      <c r="D3125" s="158" t="str">
        <f t="shared" si="1614"/>
        <v>-7.66666719829036+0.0202892572588883i</v>
      </c>
      <c r="E3125" t="str">
        <f t="shared" si="1615"/>
        <v>7.99564141262626-0.186680748086166i</v>
      </c>
      <c r="F3125" t="str">
        <f t="shared" si="1616"/>
        <v>0.999201074303138+0.0000186382579212517i</v>
      </c>
      <c r="G3125">
        <f t="shared" si="1611"/>
        <v>1</v>
      </c>
      <c r="H3125" t="str">
        <f t="shared" si="1617"/>
        <v>11.7405341156496+0.404696326444262i</v>
      </c>
      <c r="I3125" t="str">
        <f t="shared" si="1618"/>
        <v>4677.0460630318i</v>
      </c>
      <c r="J3125" t="str">
        <f t="shared" si="1612"/>
        <v>-29608.6749677764+1023.18801311734i</v>
      </c>
      <c r="K3125" t="str">
        <f t="shared" si="1619"/>
        <v>0.00545218803927311-0.157773607048231i</v>
      </c>
      <c r="L3125" t="str">
        <f t="shared" si="1620"/>
        <v>0.000705018471408032-0.017295542758277i</v>
      </c>
      <c r="M3125" t="str">
        <f t="shared" si="1621"/>
        <v>0.00615720651068114-0.175069149806508i</v>
      </c>
      <c r="N3125" t="str">
        <f t="shared" si="1622"/>
        <v>-8.77517763903509i</v>
      </c>
      <c r="O3125" t="str">
        <f t="shared" si="1623"/>
        <v>-0.796325614811399-0.604868180015486i</v>
      </c>
      <c r="P3125" t="str">
        <f t="shared" si="1624"/>
        <v>1.7963256148114+0.604868180015486i</v>
      </c>
      <c r="Q3125" t="str">
        <f t="shared" si="1625"/>
        <v>-1.7963256148114+8.1703094590196i</v>
      </c>
      <c r="R3125" t="str">
        <f t="shared" si="1626"/>
        <v>0.0245092355426938-0.225248773213178i</v>
      </c>
      <c r="S3125" t="str">
        <f t="shared" si="1627"/>
        <v>0.925242899803637i</v>
      </c>
      <c r="T3125" t="str">
        <f t="shared" si="1628"/>
        <v>0.208409828104973+0.0226769961654924i</v>
      </c>
      <c r="U3125" t="e">
        <f t="shared" si="1629"/>
        <v>#DIV/0!</v>
      </c>
      <c r="V3125" t="str">
        <f t="shared" si="1630"/>
        <v>1.33333333333333E-06-0.0000890875696008373i</v>
      </c>
      <c r="W3125" t="e">
        <f t="shared" si="1631"/>
        <v>#DIV/0!</v>
      </c>
      <c r="X3125" t="e">
        <f t="shared" si="1632"/>
        <v>#DIV/0!</v>
      </c>
      <c r="Y3125" t="str">
        <f t="shared" si="1633"/>
        <v>0.00083+1.19732379213614i</v>
      </c>
      <c r="Z3125" t="e">
        <f t="shared" si="1634"/>
        <v>#DIV/0!</v>
      </c>
      <c r="AA3125" t="e">
        <f t="shared" si="1635"/>
        <v>#DIV/0!</v>
      </c>
      <c r="AB3125" t="str">
        <f t="shared" si="1636"/>
        <v>1.28510439755049+0.139831733275224i</v>
      </c>
      <c r="AC3125" t="str">
        <f t="shared" si="1637"/>
        <v>1.03239287582397-0.224121161433247i</v>
      </c>
      <c r="AD3125" t="str">
        <f t="shared" si="1638"/>
        <v>1.16067878999622+0.387414928082388i</v>
      </c>
      <c r="AE3125" t="e">
        <f t="shared" si="1639"/>
        <v>#DIV/0!</v>
      </c>
      <c r="AF3125" t="str">
        <f t="shared" si="1640"/>
        <v>-19.40720131394-0.384407069185374i</v>
      </c>
      <c r="AG3125" t="e">
        <f t="shared" si="1641"/>
        <v>#DIV/0!</v>
      </c>
      <c r="AH3125" t="e">
        <f t="shared" si="1642"/>
        <v>#DIV/0!</v>
      </c>
      <c r="AI3125" t="e">
        <f t="shared" si="1643"/>
        <v>#DIV/0!</v>
      </c>
      <c r="AJ3125" t="e">
        <f t="shared" si="1644"/>
        <v>#DIV/0!</v>
      </c>
      <c r="AK3125"/>
      <c r="AL3125"/>
      <c r="AM3125"/>
      <c r="AN3125"/>
    </row>
    <row r="3126" spans="1:40" x14ac:dyDescent="0.25">
      <c r="A3126"/>
      <c r="B3126">
        <f t="shared" si="1645"/>
        <v>1192000</v>
      </c>
      <c r="C3126" s="186" t="str">
        <f t="shared" si="1613"/>
        <v>-6.92259259954717E-08+0.00264420470477428i</v>
      </c>
      <c r="D3126" s="158" t="str">
        <f t="shared" si="1614"/>
        <v>-7.6666671973988+0.0202722360699362i</v>
      </c>
      <c r="E3126" t="str">
        <f t="shared" si="1615"/>
        <v>7.99563409434326-0.186837319938325i</v>
      </c>
      <c r="F3126" t="str">
        <f t="shared" si="1616"/>
        <v>0.999201075033216+0.0000186538901258817i</v>
      </c>
      <c r="G3126">
        <f t="shared" si="1611"/>
        <v>1</v>
      </c>
      <c r="H3126" t="str">
        <f t="shared" si="1617"/>
        <v>11.7405592742285+0.404357749201729i</v>
      </c>
      <c r="I3126" t="str">
        <f t="shared" si="1618"/>
        <v>4680.97305384879i</v>
      </c>
      <c r="J3126" t="str">
        <f t="shared" si="1612"/>
        <v>-29658.41821809+1024.04711304439i</v>
      </c>
      <c r="K3126" t="str">
        <f t="shared" si="1619"/>
        <v>0.0054430541826222-0.157641553084419i</v>
      </c>
      <c r="L3126" t="str">
        <f t="shared" si="1620"/>
        <v>0.000703838008894108-0.0172810811535978i</v>
      </c>
      <c r="M3126" t="str">
        <f t="shared" si="1621"/>
        <v>0.00614689219151631-0.174922634238017i</v>
      </c>
      <c r="N3126" t="str">
        <f t="shared" si="1622"/>
        <v>-8.78254554637266i</v>
      </c>
      <c r="O3126" t="str">
        <f t="shared" si="1623"/>
        <v>-0.800760572599629-0.598984561879448i</v>
      </c>
      <c r="P3126" t="str">
        <f t="shared" si="1624"/>
        <v>1.80076057259963+0.598984561879448i</v>
      </c>
      <c r="Q3126" t="str">
        <f t="shared" si="1625"/>
        <v>-1.80076057259963+8.18356098449321i</v>
      </c>
      <c r="R3126" t="str">
        <f t="shared" si="1626"/>
        <v>0.0236292194621829-0.225245604311041i</v>
      </c>
      <c r="S3126" t="str">
        <f t="shared" si="1627"/>
        <v>0.926019762020096i</v>
      </c>
      <c r="T3126" t="str">
        <f t="shared" si="1628"/>
        <v>0.208581880900183+0.0218811241830912i</v>
      </c>
      <c r="U3126" t="e">
        <f t="shared" si="1629"/>
        <v>#DIV/0!</v>
      </c>
      <c r="V3126" t="str">
        <f t="shared" si="1630"/>
        <v>1.33333333333333E-06-0.0000890128317068766i</v>
      </c>
      <c r="W3126" t="e">
        <f t="shared" si="1631"/>
        <v>#DIV/0!</v>
      </c>
      <c r="X3126" t="e">
        <f t="shared" si="1632"/>
        <v>#DIV/0!</v>
      </c>
      <c r="Y3126" t="str">
        <f t="shared" si="1633"/>
        <v>0.00083+1.19832910178529i</v>
      </c>
      <c r="Z3126" t="e">
        <f t="shared" si="1634"/>
        <v>#DIV/0!</v>
      </c>
      <c r="AA3126" t="e">
        <f t="shared" si="1635"/>
        <v>#DIV/0!</v>
      </c>
      <c r="AB3126" t="str">
        <f t="shared" si="1636"/>
        <v>1.28616531586584+0.134924197993558i</v>
      </c>
      <c r="AC3126" t="str">
        <f t="shared" si="1637"/>
        <v>1.03150721567258-0.224150060617731i</v>
      </c>
      <c r="AD3126" t="str">
        <f t="shared" si="1638"/>
        <v>1.16351365311576+0.383638473736691i</v>
      </c>
      <c r="AE3126" t="e">
        <f t="shared" si="1639"/>
        <v>#DIV/0!</v>
      </c>
      <c r="AF3126" t="str">
        <f t="shared" si="1640"/>
        <v>-19.4072264716273-0.384085513131793i</v>
      </c>
      <c r="AG3126" t="e">
        <f t="shared" si="1641"/>
        <v>#DIV/0!</v>
      </c>
      <c r="AH3126" t="e">
        <f t="shared" si="1642"/>
        <v>#DIV/0!</v>
      </c>
      <c r="AI3126" t="e">
        <f t="shared" si="1643"/>
        <v>#DIV/0!</v>
      </c>
      <c r="AJ3126" t="e">
        <f t="shared" si="1644"/>
        <v>#DIV/0!</v>
      </c>
      <c r="AK3126"/>
      <c r="AL3126"/>
      <c r="AM3126"/>
      <c r="AN3126"/>
    </row>
    <row r="3127" spans="1:40" x14ac:dyDescent="0.25">
      <c r="A3127"/>
      <c r="B3127">
        <f t="shared" si="1645"/>
        <v>1193000</v>
      </c>
      <c r="C3127" s="186" t="str">
        <f t="shared" si="1613"/>
        <v>-6.91099211127097E-08+0.0026419882716635i</v>
      </c>
      <c r="D3127" s="158" t="str">
        <f t="shared" si="1614"/>
        <v>-7.66666719650939+0.0202552434160868i</v>
      </c>
      <c r="E3127" t="str">
        <f t="shared" si="1615"/>
        <v>7.99562676993159-0.186993891360225i</v>
      </c>
      <c r="F3127" t="str">
        <f t="shared" si="1616"/>
        <v>0.999201075763902+0.0000186695222876231i</v>
      </c>
      <c r="G3127">
        <f t="shared" si="1611"/>
        <v>1</v>
      </c>
      <c r="H3127" t="str">
        <f t="shared" si="1617"/>
        <v>11.740584369684+0.404019737226434i</v>
      </c>
      <c r="I3127" t="str">
        <f t="shared" si="1618"/>
        <v>4684.90004466578i</v>
      </c>
      <c r="J3127" t="str">
        <f t="shared" si="1612"/>
        <v>-29708.2032168303+1024.90621297144i</v>
      </c>
      <c r="K3127" t="str">
        <f t="shared" si="1619"/>
        <v>0.00543394325062201-0.157509719733449i</v>
      </c>
      <c r="L3127" t="str">
        <f t="shared" si="1620"/>
        <v>0.000702660507064492-0.0172666436725329i</v>
      </c>
      <c r="M3127" t="str">
        <f t="shared" si="1621"/>
        <v>0.0061366037576865-0.174776363405982i</v>
      </c>
      <c r="N3127" t="str">
        <f t="shared" si="1622"/>
        <v>-8.78991345371022i</v>
      </c>
      <c r="O3127" t="str">
        <f t="shared" si="1623"/>
        <v>-0.805152060449188-0.593068427379528i</v>
      </c>
      <c r="P3127" t="str">
        <f t="shared" si="1624"/>
        <v>1.80515206044919+0.593068427379528i</v>
      </c>
      <c r="Q3127" t="str">
        <f t="shared" si="1625"/>
        <v>-1.80515206044919+8.19684502633069i</v>
      </c>
      <c r="R3127" t="str">
        <f t="shared" si="1626"/>
        <v>0.0227507149291461-0.225235508839026i</v>
      </c>
      <c r="S3127" t="str">
        <f t="shared" si="1627"/>
        <v>0.926796624236557i</v>
      </c>
      <c r="T3127" t="str">
        <f t="shared" si="1628"/>
        <v>0.208747509250212+0.0210852857953008i</v>
      </c>
      <c r="U3127" t="e">
        <f t="shared" si="1629"/>
        <v>#DIV/0!</v>
      </c>
      <c r="V3127" t="str">
        <f t="shared" si="1630"/>
        <v>1.33333333333333E-06-0.0000889382191069544i</v>
      </c>
      <c r="W3127" t="e">
        <f t="shared" si="1631"/>
        <v>#DIV/0!</v>
      </c>
      <c r="X3127" t="e">
        <f t="shared" si="1632"/>
        <v>#DIV/0!</v>
      </c>
      <c r="Y3127" t="str">
        <f t="shared" si="1633"/>
        <v>0.00083+1.19933441143444i</v>
      </c>
      <c r="Z3127" t="e">
        <f t="shared" si="1634"/>
        <v>#DIV/0!</v>
      </c>
      <c r="AA3127" t="e">
        <f t="shared" si="1635"/>
        <v>#DIV/0!</v>
      </c>
      <c r="AB3127" t="str">
        <f t="shared" si="1636"/>
        <v>1.28718661952947+0.130016869864226i</v>
      </c>
      <c r="AC3127" t="str">
        <f t="shared" si="1637"/>
        <v>1.03062282994255-0.224171934374029i</v>
      </c>
      <c r="AD3127" t="str">
        <f t="shared" si="1638"/>
        <v>1.16632078673204+0.379841436996315i</v>
      </c>
      <c r="AE3127" t="e">
        <f t="shared" si="1639"/>
        <v>#DIV/0!</v>
      </c>
      <c r="AF3127" t="str">
        <f t="shared" si="1640"/>
        <v>-19.4072515661934-0.383764493810347i</v>
      </c>
      <c r="AG3127" t="e">
        <f t="shared" si="1641"/>
        <v>#DIV/0!</v>
      </c>
      <c r="AH3127" t="e">
        <f t="shared" si="1642"/>
        <v>#DIV/0!</v>
      </c>
      <c r="AI3127" t="e">
        <f t="shared" si="1643"/>
        <v>#DIV/0!</v>
      </c>
      <c r="AJ3127" t="e">
        <f t="shared" si="1644"/>
        <v>#DIV/0!</v>
      </c>
      <c r="AK3127"/>
      <c r="AL3127"/>
      <c r="AM3127"/>
      <c r="AN3127"/>
    </row>
    <row r="3128" spans="1:40" x14ac:dyDescent="0.25">
      <c r="A3128"/>
      <c r="B3128">
        <f t="shared" si="1645"/>
        <v>1194000</v>
      </c>
      <c r="C3128" s="186" t="str">
        <f t="shared" si="1613"/>
        <v>-6.89942075774289E-08+0.00263977555117099i</v>
      </c>
      <c r="D3128" s="158" t="str">
        <f t="shared" si="1614"/>
        <v>-7.66666719562228+0.0202382792256443i</v>
      </c>
      <c r="E3128" t="str">
        <f t="shared" si="1615"/>
        <v>7.9956194393913-0.187150462351505i</v>
      </c>
      <c r="F3128" t="str">
        <f t="shared" si="1616"/>
        <v>0.999201076495197+0.0000186851544064397i</v>
      </c>
      <c r="G3128">
        <f t="shared" si="1611"/>
        <v>1</v>
      </c>
      <c r="H3128" t="str">
        <f t="shared" si="1617"/>
        <v>11.7406094022271+0.403682289105926i</v>
      </c>
      <c r="I3128" t="str">
        <f t="shared" si="1618"/>
        <v>4688.82703548277i</v>
      </c>
      <c r="J3128" t="str">
        <f t="shared" si="1612"/>
        <v>-29758.0299639973+1025.76531289849i</v>
      </c>
      <c r="K3128" t="str">
        <f t="shared" si="1619"/>
        <v>0.0054248551666486-0.157378106443584i</v>
      </c>
      <c r="L3128" t="str">
        <f t="shared" si="1620"/>
        <v>0.000701485956032088-0.0172522302548722i</v>
      </c>
      <c r="M3128" t="str">
        <f t="shared" si="1621"/>
        <v>0.00612634112268069-0.174630336698456i</v>
      </c>
      <c r="N3128" t="str">
        <f t="shared" si="1622"/>
        <v>-8.79728136104778i</v>
      </c>
      <c r="O3128" t="str">
        <f t="shared" si="1623"/>
        <v>-0.809499839964595-0.58712009767789i</v>
      </c>
      <c r="P3128" t="str">
        <f t="shared" si="1624"/>
        <v>1.80949983996459+0.58712009767789i</v>
      </c>
      <c r="Q3128" t="str">
        <f t="shared" si="1625"/>
        <v>-1.80949983996459+8.21016126336989i</v>
      </c>
      <c r="R3128" t="str">
        <f t="shared" si="1626"/>
        <v>0.0218737735559804-0.225218527431774i</v>
      </c>
      <c r="S3128" t="str">
        <f t="shared" si="1627"/>
        <v>0.927573486453017i</v>
      </c>
      <c r="T3128" t="str">
        <f t="shared" si="1628"/>
        <v>0.208906734703705+0.0202895323992045i</v>
      </c>
      <c r="U3128" t="e">
        <f t="shared" si="1629"/>
        <v>#DIV/0!</v>
      </c>
      <c r="V3128" t="str">
        <f t="shared" si="1630"/>
        <v>1.33333333333333E-06-0.0000888637314862624i</v>
      </c>
      <c r="W3128" t="e">
        <f t="shared" si="1631"/>
        <v>#DIV/0!</v>
      </c>
      <c r="X3128" t="e">
        <f t="shared" si="1632"/>
        <v>#DIV/0!</v>
      </c>
      <c r="Y3128" t="str">
        <f t="shared" si="1633"/>
        <v>0.00083+1.20033972108359i</v>
      </c>
      <c r="Z3128" t="e">
        <f t="shared" si="1634"/>
        <v>#DIV/0!</v>
      </c>
      <c r="AA3128" t="e">
        <f t="shared" si="1635"/>
        <v>#DIV/0!</v>
      </c>
      <c r="AB3128" t="str">
        <f t="shared" si="1636"/>
        <v>1.28816844141545+0.125110065813823i</v>
      </c>
      <c r="AC3128" t="str">
        <f t="shared" si="1637"/>
        <v>1.02973977221302-0.224186821707649i</v>
      </c>
      <c r="AD3128" t="str">
        <f t="shared" si="1638"/>
        <v>1.16910004254615+0.376024019911723i</v>
      </c>
      <c r="AE3128" t="e">
        <f t="shared" si="1639"/>
        <v>#DIV/0!</v>
      </c>
      <c r="AF3128" t="str">
        <f t="shared" si="1640"/>
        <v>-19.4072765978494-0.383444009880282i</v>
      </c>
      <c r="AG3128" t="e">
        <f t="shared" si="1641"/>
        <v>#DIV/0!</v>
      </c>
      <c r="AH3128" t="e">
        <f t="shared" si="1642"/>
        <v>#DIV/0!</v>
      </c>
      <c r="AI3128" t="e">
        <f t="shared" si="1643"/>
        <v>#DIV/0!</v>
      </c>
      <c r="AJ3128" t="e">
        <f t="shared" si="1644"/>
        <v>#DIV/0!</v>
      </c>
      <c r="AK3128"/>
      <c r="AL3128"/>
      <c r="AM3128"/>
      <c r="AN3128"/>
    </row>
    <row r="3129" spans="1:40" x14ac:dyDescent="0.25">
      <c r="A3129"/>
      <c r="B3129">
        <f t="shared" si="1645"/>
        <v>1195000</v>
      </c>
      <c r="C3129" s="186" t="str">
        <f t="shared" si="1613"/>
        <v>-6.88787844148163E-08+0.00263756653397638i</v>
      </c>
      <c r="D3129" s="158" t="str">
        <f t="shared" si="1614"/>
        <v>-7.66666719473732+0.0202213434271523i</v>
      </c>
      <c r="E3129" t="str">
        <f t="shared" si="1615"/>
        <v>7.99561210272241-0.187307032911806i</v>
      </c>
      <c r="F3129" t="str">
        <f t="shared" si="1616"/>
        <v>0.99920107722711+0.0000187007864822962i</v>
      </c>
      <c r="G3129">
        <f t="shared" si="1611"/>
        <v>1</v>
      </c>
      <c r="H3129" t="str">
        <f t="shared" si="1617"/>
        <v>11.7406343720678+0.403345403432433i</v>
      </c>
      <c r="I3129" t="str">
        <f t="shared" si="1618"/>
        <v>4692.75402629975i</v>
      </c>
      <c r="J3129" t="str">
        <f t="shared" si="1612"/>
        <v>-29807.8984595908+1026.62441282554i</v>
      </c>
      <c r="K3129" t="str">
        <f t="shared" si="1619"/>
        <v>0.00541578985439786-0.157246712664924i</v>
      </c>
      <c r="L3129" t="str">
        <f t="shared" si="1620"/>
        <v>0.000700314345951034-0.0172378408406054i</v>
      </c>
      <c r="M3129" t="str">
        <f t="shared" si="1621"/>
        <v>0.00611610420034889-0.174484553505529i</v>
      </c>
      <c r="N3129" t="str">
        <f t="shared" si="1622"/>
        <v>-8.80464926838534i</v>
      </c>
      <c r="O3129" t="str">
        <f t="shared" si="1623"/>
        <v>-0.813803675123102-0.581139895684449i</v>
      </c>
      <c r="P3129" t="str">
        <f t="shared" si="1624"/>
        <v>1.8138036751231+0.581139895684449i</v>
      </c>
      <c r="Q3129" t="str">
        <f t="shared" si="1625"/>
        <v>-1.8138036751231+8.22350937270089i</v>
      </c>
      <c r="R3129" t="str">
        <f t="shared" si="1626"/>
        <v>0.0209984462383041-0.225194700966673i</v>
      </c>
      <c r="S3129" t="str">
        <f t="shared" si="1627"/>
        <v>0.928350348669476i</v>
      </c>
      <c r="T3129" t="str">
        <f t="shared" si="1628"/>
        <v>0.209059579160929+0.0194939148868469i</v>
      </c>
      <c r="U3129" t="e">
        <f t="shared" si="1629"/>
        <v>#DIV/0!</v>
      </c>
      <c r="V3129" t="str">
        <f t="shared" si="1630"/>
        <v>1.33333333333333E-06-0.0000887893685310435i</v>
      </c>
      <c r="W3129" t="e">
        <f t="shared" si="1631"/>
        <v>#DIV/0!</v>
      </c>
      <c r="X3129" t="e">
        <f t="shared" si="1632"/>
        <v>#DIV/0!</v>
      </c>
      <c r="Y3129" t="str">
        <f t="shared" si="1633"/>
        <v>0.00083+1.20134503073274i</v>
      </c>
      <c r="Z3129" t="e">
        <f t="shared" si="1634"/>
        <v>#DIV/0!</v>
      </c>
      <c r="AA3129" t="e">
        <f t="shared" si="1635"/>
        <v>#DIV/0!</v>
      </c>
      <c r="AB3129" t="str">
        <f t="shared" si="1636"/>
        <v>1.289110916566+0.120204099654761i</v>
      </c>
      <c r="AC3129" t="str">
        <f t="shared" si="1637"/>
        <v>1.02885809534932-0.224194761897324i</v>
      </c>
      <c r="AD3129" t="str">
        <f t="shared" si="1638"/>
        <v>1.17185127370851+0.372186425585643i</v>
      </c>
      <c r="AE3129" t="e">
        <f t="shared" si="1639"/>
        <v>#DIV/0!</v>
      </c>
      <c r="AF3129" t="str">
        <f t="shared" si="1640"/>
        <v>-19.4073015668051-0.383124060005281i</v>
      </c>
      <c r="AG3129" t="e">
        <f t="shared" si="1641"/>
        <v>#DIV/0!</v>
      </c>
      <c r="AH3129" t="e">
        <f t="shared" si="1642"/>
        <v>#DIV/0!</v>
      </c>
      <c r="AI3129" t="e">
        <f t="shared" si="1643"/>
        <v>#DIV/0!</v>
      </c>
      <c r="AJ3129" t="e">
        <f t="shared" si="1644"/>
        <v>#DIV/0!</v>
      </c>
      <c r="AK3129"/>
      <c r="AL3129"/>
      <c r="AM3129"/>
      <c r="AN3129"/>
    </row>
    <row r="3130" spans="1:40" x14ac:dyDescent="0.25">
      <c r="A3130"/>
      <c r="B3130">
        <f t="shared" si="1645"/>
        <v>1196000</v>
      </c>
      <c r="C3130" s="186" t="str">
        <f t="shared" si="1613"/>
        <v>-6.87636506541315E-08+0.00263536121079044i</v>
      </c>
      <c r="D3130" s="158" t="str">
        <f t="shared" si="1614"/>
        <v>-7.66666719385465+0.0202044359493934i</v>
      </c>
      <c r="E3130" t="str">
        <f t="shared" si="1615"/>
        <v>7.99560475992496-0.187463603040769i</v>
      </c>
      <c r="F3130" t="str">
        <f t="shared" si="1616"/>
        <v>0.999201077959632+0.0000187164185151565i</v>
      </c>
      <c r="G3130">
        <f t="shared" si="1611"/>
        <v>1</v>
      </c>
      <c r="H3130" t="str">
        <f t="shared" si="1617"/>
        <v>11.7406592794153+0.403009078802874i</v>
      </c>
      <c r="I3130" t="str">
        <f t="shared" si="1618"/>
        <v>4696.68101711674i</v>
      </c>
      <c r="J3130" t="str">
        <f t="shared" si="1612"/>
        <v>-29857.808703611+1027.4835127526i</v>
      </c>
      <c r="K3130" t="str">
        <f t="shared" si="1619"/>
        <v>0.00540674723788376-0.157115537849395i</v>
      </c>
      <c r="L3130" t="str">
        <f t="shared" si="1620"/>
        <v>0.000699145667016477-0.0172234753699216i</v>
      </c>
      <c r="M3130" t="str">
        <f t="shared" si="1621"/>
        <v>0.00610589290490024-0.174339013219317i</v>
      </c>
      <c r="N3130" t="str">
        <f t="shared" si="1622"/>
        <v>-8.8120171757229i</v>
      </c>
      <c r="O3130" t="str">
        <f t="shared" si="1623"/>
        <v>-0.818063332287521-0.57512814603933i</v>
      </c>
      <c r="P3130" t="str">
        <f t="shared" si="1624"/>
        <v>1.81806333228752+0.57512814603933i</v>
      </c>
      <c r="Q3130" t="str">
        <f t="shared" si="1625"/>
        <v>-1.81806333228752+8.23688902968357i</v>
      </c>
      <c r="R3130" t="str">
        <f t="shared" si="1626"/>
        <v>0.0201247831579234-0.225164070553033i</v>
      </c>
      <c r="S3130" t="str">
        <f t="shared" si="1627"/>
        <v>0.929127210885937i</v>
      </c>
      <c r="T3130" t="str">
        <f t="shared" si="1628"/>
        <v>0.209206064864664+0.0186984836452056i</v>
      </c>
      <c r="U3130" t="e">
        <f t="shared" si="1629"/>
        <v>#DIV/0!</v>
      </c>
      <c r="V3130" t="str">
        <f t="shared" si="1630"/>
        <v>1.33333333333333E-06-0.0000887151299285925i</v>
      </c>
      <c r="W3130" t="e">
        <f t="shared" si="1631"/>
        <v>#DIV/0!</v>
      </c>
      <c r="X3130" t="e">
        <f t="shared" si="1632"/>
        <v>#DIV/0!</v>
      </c>
      <c r="Y3130" t="str">
        <f t="shared" si="1633"/>
        <v>0.00083+1.20235034038189i</v>
      </c>
      <c r="Z3130" t="e">
        <f t="shared" si="1634"/>
        <v>#DIV/0!</v>
      </c>
      <c r="AA3130" t="e">
        <f t="shared" si="1635"/>
        <v>#DIV/0!</v>
      </c>
      <c r="AB3130" t="str">
        <f t="shared" si="1636"/>
        <v>1.29001418213538+0.115299282085086i</v>
      </c>
      <c r="AC3130" t="str">
        <f t="shared" si="1637"/>
        <v>1.02797785150553-0.224195794483983i</v>
      </c>
      <c r="AD3130" t="str">
        <f t="shared" si="1638"/>
        <v>1.17457433482616+0.368328858163047i</v>
      </c>
      <c r="AE3130" t="e">
        <f t="shared" si="1639"/>
        <v>#DIV/0!</v>
      </c>
      <c r="AF3130" t="str">
        <f t="shared" si="1640"/>
        <v>-19.40732647327-0.382804642853481i</v>
      </c>
      <c r="AG3130" t="e">
        <f t="shared" si="1641"/>
        <v>#DIV/0!</v>
      </c>
      <c r="AH3130" t="e">
        <f t="shared" si="1642"/>
        <v>#DIV/0!</v>
      </c>
      <c r="AI3130" t="e">
        <f t="shared" si="1643"/>
        <v>#DIV/0!</v>
      </c>
      <c r="AJ3130" t="e">
        <f t="shared" si="1644"/>
        <v>#DIV/0!</v>
      </c>
      <c r="AK3130"/>
      <c r="AL3130"/>
      <c r="AM3130"/>
      <c r="AN3130"/>
    </row>
    <row r="3131" spans="1:40" x14ac:dyDescent="0.25">
      <c r="A3131"/>
      <c r="B3131">
        <f t="shared" si="1645"/>
        <v>1197000</v>
      </c>
      <c r="C3131" s="186" t="str">
        <f t="shared" si="1613"/>
        <v>-6.8648805328688E-08+0.00263315957235501i</v>
      </c>
      <c r="D3131" s="158" t="str">
        <f t="shared" si="1614"/>
        <v>-7.66666719297421+0.0201875567213884i</v>
      </c>
      <c r="E3131" t="str">
        <f t="shared" si="1615"/>
        <v>7.99559741099898-0.187620172738033i</v>
      </c>
      <c r="F3131" t="str">
        <f t="shared" si="1616"/>
        <v>0.999201078692763+0.0000187320505049845i</v>
      </c>
      <c r="G3131">
        <f t="shared" si="1611"/>
        <v>1</v>
      </c>
      <c r="H3131" t="str">
        <f t="shared" si="1617"/>
        <v>11.7406841244778+0.402673313818811i</v>
      </c>
      <c r="I3131" t="str">
        <f t="shared" si="1618"/>
        <v>4700.60800793373i</v>
      </c>
      <c r="J3131" t="str">
        <f t="shared" si="1612"/>
        <v>-29907.7606960577+1028.34261267965i</v>
      </c>
      <c r="K3131" t="str">
        <f t="shared" si="1619"/>
        <v>0.00539772724143679-0.156984581450748i</v>
      </c>
      <c r="L3131" t="str">
        <f t="shared" si="1620"/>
        <v>0.000697979909464348-0.0172091337832075i</v>
      </c>
      <c r="M3131" t="str">
        <f t="shared" si="1621"/>
        <v>0.00609570715090114-0.174193715233955i</v>
      </c>
      <c r="N3131" t="str">
        <f t="shared" si="1622"/>
        <v>-8.81938508306046i</v>
      </c>
      <c r="O3131" t="str">
        <f t="shared" si="1623"/>
        <v>-0.822278580218899-0.569085175095251i</v>
      </c>
      <c r="P3131" t="str">
        <f t="shared" si="1624"/>
        <v>1.8222785802189+0.569085175095251i</v>
      </c>
      <c r="Q3131" t="str">
        <f t="shared" si="1625"/>
        <v>-1.8222785802189+8.25029990796521i</v>
      </c>
      <c r="R3131" t="str">
        <f t="shared" si="1626"/>
        <v>0.0192528337859283-0.225126677521423i</v>
      </c>
      <c r="S3131" t="str">
        <f t="shared" si="1627"/>
        <v>0.929904073102396i</v>
      </c>
      <c r="T3131" t="str">
        <f t="shared" si="1628"/>
        <v>0.209346214391181+0.0179032885562981i</v>
      </c>
      <c r="U3131" t="e">
        <f t="shared" si="1629"/>
        <v>#DIV/0!</v>
      </c>
      <c r="V3131" t="str">
        <f t="shared" si="1630"/>
        <v>1.33333333333333E-06-0.0000886410153672492i</v>
      </c>
      <c r="W3131" t="e">
        <f t="shared" si="1631"/>
        <v>#DIV/0!</v>
      </c>
      <c r="X3131" t="e">
        <f t="shared" si="1632"/>
        <v>#DIV/0!</v>
      </c>
      <c r="Y3131" t="str">
        <f t="shared" si="1633"/>
        <v>0.00083+1.20335565003103i</v>
      </c>
      <c r="Z3131" t="e">
        <f t="shared" si="1634"/>
        <v>#DIV/0!</v>
      </c>
      <c r="AA3131" t="e">
        <f t="shared" si="1635"/>
        <v>#DIV/0!</v>
      </c>
      <c r="AB3131" t="str">
        <f t="shared" si="1636"/>
        <v>1.29087837733423+0.110395920689141i</v>
      </c>
      <c r="AC3131" t="str">
        <f t="shared" si="1637"/>
        <v>1.02709909212717-0.224189959259854i</v>
      </c>
      <c r="AD3131" t="str">
        <f t="shared" si="1638"/>
        <v>1.17726908197001+0.364451522821067i</v>
      </c>
      <c r="AE3131" t="e">
        <f t="shared" si="1639"/>
        <v>#DIV/0!</v>
      </c>
      <c r="AF3131" t="str">
        <f t="shared" si="1640"/>
        <v>-19.407351317452-0.382485757097423i</v>
      </c>
      <c r="AG3131" t="e">
        <f t="shared" si="1641"/>
        <v>#DIV/0!</v>
      </c>
      <c r="AH3131" t="e">
        <f t="shared" si="1642"/>
        <v>#DIV/0!</v>
      </c>
      <c r="AI3131" t="e">
        <f t="shared" si="1643"/>
        <v>#DIV/0!</v>
      </c>
      <c r="AJ3131" t="e">
        <f t="shared" si="1644"/>
        <v>#DIV/0!</v>
      </c>
      <c r="AK3131"/>
      <c r="AL3131"/>
      <c r="AM3131"/>
      <c r="AN3131"/>
    </row>
    <row r="3132" spans="1:40" x14ac:dyDescent="0.25">
      <c r="A3132"/>
      <c r="B3132">
        <f t="shared" si="1645"/>
        <v>1198000</v>
      </c>
      <c r="C3132" s="186" t="str">
        <f t="shared" si="1613"/>
        <v>-6.85342474758317E-08+0.00263096160944284i</v>
      </c>
      <c r="D3132" s="158" t="str">
        <f t="shared" si="1614"/>
        <v>-7.66666719209592+0.0201707056723951i</v>
      </c>
      <c r="E3132" t="str">
        <f t="shared" si="1615"/>
        <v>7.99559005594451-0.18777674200324i</v>
      </c>
      <c r="F3132" t="str">
        <f t="shared" si="1616"/>
        <v>0.999201079426511+0.0000187476824517449i</v>
      </c>
      <c r="G3132">
        <f t="shared" si="1611"/>
        <v>1</v>
      </c>
      <c r="H3132" t="str">
        <f t="shared" si="1617"/>
        <v>11.7407089074628+0.402338107086447i</v>
      </c>
      <c r="I3132" t="str">
        <f t="shared" si="1618"/>
        <v>4704.53499875072i</v>
      </c>
      <c r="J3132" t="str">
        <f t="shared" si="1612"/>
        <v>-29957.7544369311+1029.2017126067i</v>
      </c>
      <c r="K3132" t="str">
        <f t="shared" si="1619"/>
        <v>0.00538872978970243-0.156853842924542i</v>
      </c>
      <c r="L3132" t="str">
        <f t="shared" si="1620"/>
        <v>0.0006968170635712-0.0171948160210476i</v>
      </c>
      <c r="M3132" t="str">
        <f t="shared" si="1621"/>
        <v>0.00608554685327363-0.17404865894559i</v>
      </c>
      <c r="N3132" t="str">
        <f t="shared" si="1622"/>
        <v>-8.82675299039802i</v>
      </c>
      <c r="O3132" t="str">
        <f t="shared" si="1623"/>
        <v>-0.826449190089075-0.563011310899801i</v>
      </c>
      <c r="P3132" t="str">
        <f t="shared" si="1624"/>
        <v>1.82644919008907+0.563011310899801i</v>
      </c>
      <c r="Q3132" t="str">
        <f t="shared" si="1625"/>
        <v>-1.82644919008907+8.26374167949822i</v>
      </c>
      <c r="R3132" t="str">
        <f t="shared" si="1626"/>
        <v>0.0183826468859206-0.225082563413151i</v>
      </c>
      <c r="S3132" t="str">
        <f t="shared" si="1627"/>
        <v>0.930680935318855i</v>
      </c>
      <c r="T3132" t="str">
        <f t="shared" si="1628"/>
        <v>0.209480050641317+0.0171083789974248i</v>
      </c>
      <c r="U3132" t="e">
        <f t="shared" si="1629"/>
        <v>#DIV/0!</v>
      </c>
      <c r="V3132" t="str">
        <f t="shared" si="1630"/>
        <v>1.33333333333333E-06-0.0000885670245363915i</v>
      </c>
      <c r="W3132" t="e">
        <f t="shared" si="1631"/>
        <v>#DIV/0!</v>
      </c>
      <c r="X3132" t="e">
        <f t="shared" si="1632"/>
        <v>#DIV/0!</v>
      </c>
      <c r="Y3132" t="str">
        <f t="shared" si="1633"/>
        <v>0.00083+1.20436095968018i</v>
      </c>
      <c r="Z3132" t="e">
        <f t="shared" si="1634"/>
        <v>#DIV/0!</v>
      </c>
      <c r="AA3132" t="e">
        <f t="shared" si="1635"/>
        <v>#DIV/0!</v>
      </c>
      <c r="AB3132" t="str">
        <f t="shared" si="1636"/>
        <v>1.29170364337454+0.105494319939062i</v>
      </c>
      <c r="AC3132" t="str">
        <f t="shared" si="1637"/>
        <v>1.02622186795407-0.224177296257728i</v>
      </c>
      <c r="AD3132" t="str">
        <f t="shared" si="1638"/>
        <v>1.1799353726819+0.360554625758867i</v>
      </c>
      <c r="AE3132" t="e">
        <f t="shared" si="1639"/>
        <v>#DIV/0!</v>
      </c>
      <c r="AF3132" t="str">
        <f t="shared" si="1640"/>
        <v>-19.4073760995587-0.382167401414052i</v>
      </c>
      <c r="AG3132" t="e">
        <f t="shared" si="1641"/>
        <v>#DIV/0!</v>
      </c>
      <c r="AH3132" t="e">
        <f t="shared" si="1642"/>
        <v>#DIV/0!</v>
      </c>
      <c r="AI3132" t="e">
        <f t="shared" si="1643"/>
        <v>#DIV/0!</v>
      </c>
      <c r="AJ3132" t="e">
        <f t="shared" si="1644"/>
        <v>#DIV/0!</v>
      </c>
      <c r="AK3132"/>
      <c r="AL3132"/>
      <c r="AM3132"/>
      <c r="AN3132"/>
    </row>
    <row r="3133" spans="1:40" x14ac:dyDescent="0.25">
      <c r="A3133"/>
      <c r="B3133">
        <f t="shared" si="1645"/>
        <v>1199000</v>
      </c>
      <c r="C3133" s="186" t="str">
        <f t="shared" si="1613"/>
        <v>-6.84199761369218E-08+0.00262876731285746i</v>
      </c>
      <c r="D3133" s="158" t="str">
        <f t="shared" si="1614"/>
        <v>-7.66666719121985+0.0201538827319072i</v>
      </c>
      <c r="E3133" t="str">
        <f t="shared" si="1615"/>
        <v>7.99558269476158-0.187933310836029i</v>
      </c>
      <c r="F3133" t="str">
        <f t="shared" si="1616"/>
        <v>0.999201080160859+0.0000187633143554009i</v>
      </c>
      <c r="G3133">
        <f t="shared" si="1611"/>
        <v>1</v>
      </c>
      <c r="H3133" t="str">
        <f t="shared" si="1617"/>
        <v>11.7407336285767+0.402003457216606i</v>
      </c>
      <c r="I3133" t="str">
        <f t="shared" si="1618"/>
        <v>4708.4619895677i</v>
      </c>
      <c r="J3133" t="str">
        <f t="shared" si="1612"/>
        <v>-30007.7899262311+1030.06081253375i</v>
      </c>
      <c r="K3133" t="str">
        <f t="shared" si="1619"/>
        <v>0.00537975480763962-0.156723321728145i</v>
      </c>
      <c r="L3133" t="str">
        <f t="shared" si="1620"/>
        <v>0.000695657119653981-0.0171805220242232i</v>
      </c>
      <c r="M3133" t="str">
        <f t="shared" si="1621"/>
        <v>0.0060754119272936-0.173903843752368i</v>
      </c>
      <c r="N3133" t="str">
        <f t="shared" si="1622"/>
        <v>-8.83412089773558i</v>
      </c>
      <c r="O3133" t="str">
        <f t="shared" si="1623"/>
        <v>-0.830574935493101-0.556906883177637i</v>
      </c>
      <c r="P3133" t="str">
        <f t="shared" si="1624"/>
        <v>1.8305749354931+0.556906883177637i</v>
      </c>
      <c r="Q3133" t="str">
        <f t="shared" si="1625"/>
        <v>-1.8305749354931+8.27721401455794i</v>
      </c>
      <c r="R3133" t="str">
        <f t="shared" si="1626"/>
        <v>0.0175142705173646-0.2250317699699i</v>
      </c>
      <c r="S3133" t="str">
        <f t="shared" si="1627"/>
        <v>0.931457797535316i</v>
      </c>
      <c r="T3133" t="str">
        <f t="shared" si="1628"/>
        <v>0.209607596831637+0.0163138038415422i</v>
      </c>
      <c r="U3133" t="e">
        <f t="shared" si="1629"/>
        <v>#DIV/0!</v>
      </c>
      <c r="V3133" t="str">
        <f t="shared" si="1630"/>
        <v>1.33333333333333E-06-0.000088493157126436i</v>
      </c>
      <c r="W3133" t="e">
        <f t="shared" si="1631"/>
        <v>#DIV/0!</v>
      </c>
      <c r="X3133" t="e">
        <f t="shared" si="1632"/>
        <v>#DIV/0!</v>
      </c>
      <c r="Y3133" t="str">
        <f t="shared" si="1633"/>
        <v>0.00083+1.20536626932933i</v>
      </c>
      <c r="Z3133" t="e">
        <f t="shared" si="1634"/>
        <v>#DIV/0!</v>
      </c>
      <c r="AA3133" t="e">
        <f t="shared" si="1635"/>
        <v>#DIV/0!</v>
      </c>
      <c r="AB3133" t="str">
        <f t="shared" si="1636"/>
        <v>1.29249012341515+0.100594781197085i</v>
      </c>
      <c r="AC3133" t="str">
        <f t="shared" si="1637"/>
        <v>1.02534622902331-0.224157845740359i</v>
      </c>
      <c r="AD3133" t="str">
        <f t="shared" si="1638"/>
        <v>1.18257306598177+0.356638374187473i</v>
      </c>
      <c r="AE3133" t="e">
        <f t="shared" si="1639"/>
        <v>#DIV/0!</v>
      </c>
      <c r="AF3133" t="str">
        <f t="shared" si="1640"/>
        <v>-19.4074008197965-0.381849574484699i</v>
      </c>
      <c r="AG3133" t="e">
        <f t="shared" si="1641"/>
        <v>#DIV/0!</v>
      </c>
      <c r="AH3133" t="e">
        <f t="shared" si="1642"/>
        <v>#DIV/0!</v>
      </c>
      <c r="AI3133" t="e">
        <f t="shared" si="1643"/>
        <v>#DIV/0!</v>
      </c>
      <c r="AJ3133" t="e">
        <f t="shared" si="1644"/>
        <v>#DIV/0!</v>
      </c>
      <c r="AK3133"/>
      <c r="AL3133"/>
      <c r="AM3133"/>
      <c r="AN3133"/>
    </row>
    <row r="3134" spans="1:40" x14ac:dyDescent="0.25">
      <c r="A3134"/>
      <c r="B3134">
        <f t="shared" si="1645"/>
        <v>1200000</v>
      </c>
      <c r="C3134" s="186" t="str">
        <f t="shared" si="1613"/>
        <v>-6.83059903573097E-08+0.00262657667343304i</v>
      </c>
      <c r="D3134" s="158" t="str">
        <f t="shared" si="1614"/>
        <v>-7.66666719034593+0.0201370878296533i</v>
      </c>
      <c r="E3134" t="str">
        <f t="shared" si="1615"/>
        <v>7.99557532745022-0.188089879236042i</v>
      </c>
      <c r="F3134" t="str">
        <f t="shared" si="1616"/>
        <v>0.999201080895835+0.0000187789462159182i</v>
      </c>
      <c r="G3134">
        <f t="shared" si="1611"/>
        <v>1</v>
      </c>
      <c r="H3134" t="str">
        <f t="shared" si="1617"/>
        <v>11.7407582880253+0.401669362824708i</v>
      </c>
      <c r="I3134" t="str">
        <f t="shared" si="1618"/>
        <v>4712.38898038469i</v>
      </c>
      <c r="J3134" t="str">
        <f t="shared" si="1612"/>
        <v>-30057.8671639577+1030.9199124608i</v>
      </c>
      <c r="K3134" t="str">
        <f t="shared" si="1619"/>
        <v>0.00537080222051916-0.156593017320725i</v>
      </c>
      <c r="L3134" t="str">
        <f t="shared" si="1620"/>
        <v>0.000694500068069822-0.0171662517337107i</v>
      </c>
      <c r="M3134" t="str">
        <f t="shared" si="1621"/>
        <v>0.00606530228858898-0.173759269054436i</v>
      </c>
      <c r="N3134" t="str">
        <f t="shared" si="1622"/>
        <v>-8.84148880507314i</v>
      </c>
      <c r="O3134" t="str">
        <f t="shared" si="1623"/>
        <v>-0.834655592461536-0.55077222331258i</v>
      </c>
      <c r="P3134" t="str">
        <f t="shared" si="1624"/>
        <v>1.83465559246154+0.55077222331258i</v>
      </c>
      <c r="Q3134" t="str">
        <f t="shared" si="1625"/>
        <v>-1.83465559246154+8.29071658176056i</v>
      </c>
      <c r="R3134" t="str">
        <f t="shared" si="1626"/>
        <v>0.0166477520390622-0.224974339123511i</v>
      </c>
      <c r="S3134" t="str">
        <f t="shared" si="1627"/>
        <v>0.932234659751776i</v>
      </c>
      <c r="T3134" t="str">
        <f t="shared" si="1628"/>
        <v>0.209728876485687+0.0155196114577671i</v>
      </c>
      <c r="U3134" t="e">
        <f t="shared" si="1629"/>
        <v>#DIV/0!</v>
      </c>
      <c r="V3134" t="str">
        <f t="shared" si="1630"/>
        <v>1.33333333333333E-06-0.0000884194128288304i</v>
      </c>
      <c r="W3134" t="e">
        <f t="shared" si="1631"/>
        <v>#DIV/0!</v>
      </c>
      <c r="X3134" t="e">
        <f t="shared" si="1632"/>
        <v>#DIV/0!</v>
      </c>
      <c r="Y3134" t="str">
        <f t="shared" si="1633"/>
        <v>0.00083+1.20637157897848i</v>
      </c>
      <c r="Z3134" t="e">
        <f t="shared" si="1634"/>
        <v>#DIV/0!</v>
      </c>
      <c r="AA3134" t="e">
        <f t="shared" si="1635"/>
        <v>#DIV/0!</v>
      </c>
      <c r="AB3134" t="str">
        <f t="shared" si="1636"/>
        <v>1.29323796250782+0.095697602718648i</v>
      </c>
      <c r="AC3134" t="str">
        <f t="shared" si="1637"/>
        <v>1.02447222467234-0.224131648190025i</v>
      </c>
      <c r="AD3134" t="str">
        <f t="shared" si="1638"/>
        <v>1.18518202237462+0.352702976319563i</v>
      </c>
      <c r="AE3134" t="e">
        <f t="shared" si="1639"/>
        <v>#DIV/0!</v>
      </c>
      <c r="AF3134" t="str">
        <f t="shared" si="1640"/>
        <v>-19.4074254783712-0.381532274995055i</v>
      </c>
      <c r="AG3134" t="e">
        <f t="shared" si="1641"/>
        <v>#DIV/0!</v>
      </c>
      <c r="AH3134" t="e">
        <f t="shared" si="1642"/>
        <v>#DIV/0!</v>
      </c>
      <c r="AI3134" t="e">
        <f t="shared" si="1643"/>
        <v>#DIV/0!</v>
      </c>
      <c r="AJ3134" t="e">
        <f t="shared" si="1644"/>
        <v>#DIV/0!</v>
      </c>
      <c r="AK3134"/>
      <c r="AL3134"/>
      <c r="AM3134"/>
      <c r="AN3134"/>
    </row>
    <row r="3135" spans="1:40" x14ac:dyDescent="0.25">
      <c r="A3135"/>
      <c r="B3135">
        <f t="shared" si="1645"/>
        <v>1201000</v>
      </c>
      <c r="C3135" s="186" t="str">
        <f t="shared" si="1613"/>
        <v>-6.81922891863196E-08+0.0026243896820343i</v>
      </c>
      <c r="D3135" s="158" t="str">
        <f t="shared" si="1614"/>
        <v>-7.66666718947423+0.0201203208955963i</v>
      </c>
      <c r="E3135" t="str">
        <f t="shared" si="1615"/>
        <v>7.99556795401048-0.188246447202917i</v>
      </c>
      <c r="F3135" t="str">
        <f t="shared" si="1616"/>
        <v>0.999201081631409+0.0000187945780332593i</v>
      </c>
      <c r="G3135">
        <f t="shared" si="1611"/>
        <v>1</v>
      </c>
      <c r="H3135" t="str">
        <f t="shared" si="1617"/>
        <v>11.7407828860134+0.401335822530758i</v>
      </c>
      <c r="I3135" t="str">
        <f t="shared" si="1618"/>
        <v>4716.31597120168i</v>
      </c>
      <c r="J3135" t="str">
        <f t="shared" si="1612"/>
        <v>-30107.986150111+1031.77901238785i</v>
      </c>
      <c r="K3135" t="str">
        <f t="shared" si="1619"/>
        <v>0.00536187195392206-0.156462929163236i</v>
      </c>
      <c r="L3135" t="str">
        <f t="shared" si="1620"/>
        <v>0.00069334589921587-0.0171520050906821i</v>
      </c>
      <c r="M3135" t="str">
        <f t="shared" si="1621"/>
        <v>0.00605521785313793-0.173614934253918i</v>
      </c>
      <c r="N3135" t="str">
        <f t="shared" si="1622"/>
        <v>-8.8488567124107i</v>
      </c>
      <c r="O3135" t="str">
        <f t="shared" si="1623"/>
        <v>-0.838690939472597-0.544607664329629i</v>
      </c>
      <c r="P3135" t="str">
        <f t="shared" si="1624"/>
        <v>1.8386909394726+0.544607664329629i</v>
      </c>
      <c r="Q3135" t="str">
        <f t="shared" si="1625"/>
        <v>-1.8386909394726+8.30424904808107i</v>
      </c>
      <c r="R3135" t="str">
        <f t="shared" si="1626"/>
        <v>0.0157831381127421-0.22491031298592i</v>
      </c>
      <c r="S3135" t="str">
        <f t="shared" si="1627"/>
        <v>0.933011521968235i</v>
      </c>
      <c r="T3135" t="str">
        <f t="shared" si="1628"/>
        <v>0.209843913425345+0.0147258497120044i</v>
      </c>
      <c r="U3135" t="e">
        <f t="shared" si="1629"/>
        <v>#DIV/0!</v>
      </c>
      <c r="V3135" t="str">
        <f t="shared" si="1630"/>
        <v>1.33333333333333E-06-0.0000883457913360509i</v>
      </c>
      <c r="W3135" t="e">
        <f t="shared" si="1631"/>
        <v>#DIV/0!</v>
      </c>
      <c r="X3135" t="e">
        <f t="shared" si="1632"/>
        <v>#DIV/0!</v>
      </c>
      <c r="Y3135" t="str">
        <f t="shared" si="1633"/>
        <v>0.00083+1.20737688862763i</v>
      </c>
      <c r="Z3135" t="e">
        <f t="shared" si="1634"/>
        <v>#DIV/0!</v>
      </c>
      <c r="AA3135" t="e">
        <f t="shared" si="1635"/>
        <v>#DIV/0!</v>
      </c>
      <c r="AB3135" t="str">
        <f t="shared" si="1636"/>
        <v>1.29394730754389+0.0908030796562653i</v>
      </c>
      <c r="AC3135" t="str">
        <f t="shared" si="1637"/>
        <v>1.02359990354224-0.224098744298212i</v>
      </c>
      <c r="AD3135" t="str">
        <f t="shared" si="1638"/>
        <v>1.18776210385743+0.348748641359155i</v>
      </c>
      <c r="AE3135" t="e">
        <f t="shared" si="1639"/>
        <v>#DIV/0!</v>
      </c>
      <c r="AF3135" t="str">
        <f t="shared" si="1640"/>
        <v>-19.4074500754876-0.381215501635162i</v>
      </c>
      <c r="AG3135" t="e">
        <f t="shared" si="1641"/>
        <v>#DIV/0!</v>
      </c>
      <c r="AH3135" t="e">
        <f t="shared" si="1642"/>
        <v>#DIV/0!</v>
      </c>
      <c r="AI3135" t="e">
        <f t="shared" si="1643"/>
        <v>#DIV/0!</v>
      </c>
      <c r="AJ3135" t="e">
        <f t="shared" si="1644"/>
        <v>#DIV/0!</v>
      </c>
      <c r="AK3135"/>
      <c r="AL3135"/>
      <c r="AM3135"/>
      <c r="AN3135"/>
    </row>
    <row r="3136" spans="1:40" x14ac:dyDescent="0.25">
      <c r="A3136"/>
      <c r="B3136">
        <f t="shared" si="1645"/>
        <v>1202000</v>
      </c>
      <c r="C3136" s="186" t="str">
        <f t="shared" si="1613"/>
        <v>-6.80788716772289E-08+0.00262220632955635i</v>
      </c>
      <c r="D3136" s="158" t="str">
        <f t="shared" si="1614"/>
        <v>-7.66666718860467+0.020103581859932i</v>
      </c>
      <c r="E3136" t="str">
        <f t="shared" si="1615"/>
        <v>7.99556057444237-0.188403014736297i</v>
      </c>
      <c r="F3136" t="str">
        <f t="shared" si="1616"/>
        <v>0.999201082367602+0.0000188102098073895i</v>
      </c>
      <c r="G3136">
        <f t="shared" si="1611"/>
        <v>1</v>
      </c>
      <c r="H3136" t="str">
        <f t="shared" si="1617"/>
        <v>11.7408074227449+0.401002834959314i</v>
      </c>
      <c r="I3136" t="str">
        <f t="shared" si="1618"/>
        <v>4720.24296201866i</v>
      </c>
      <c r="J3136" t="str">
        <f t="shared" si="1612"/>
        <v>-30158.1468846908+1032.6381123149i</v>
      </c>
      <c r="K3136" t="str">
        <f t="shared" si="1619"/>
        <v>0.00535296393373818-0.156333056718421i</v>
      </c>
      <c r="L3136" t="str">
        <f t="shared" si="1620"/>
        <v>0.000692194603529052-0.0171377820365032i</v>
      </c>
      <c r="M3136" t="str">
        <f t="shared" si="1621"/>
        <v>0.00604515853726723-0.173470838754924i</v>
      </c>
      <c r="N3136" t="str">
        <f t="shared" si="1622"/>
        <v>-8.85622461974827i</v>
      </c>
      <c r="O3136" t="str">
        <f t="shared" si="1623"/>
        <v>-0.842680757464196-0.53841354087687i</v>
      </c>
      <c r="P3136" t="str">
        <f t="shared" si="1624"/>
        <v>1.8426807574642+0.53841354087687i</v>
      </c>
      <c r="Q3136" t="str">
        <f t="shared" si="1625"/>
        <v>-1.8426807574642+8.3178110788714i</v>
      </c>
      <c r="R3136" t="str">
        <f t="shared" si="1626"/>
        <v>0.0149204747067612-0.224839733839246i</v>
      </c>
      <c r="S3136" t="str">
        <f t="shared" si="1627"/>
        <v>0.933788384184696i</v>
      </c>
      <c r="T3136" t="str">
        <f t="shared" si="1628"/>
        <v>0.209952731762267+0.0139325659676952i</v>
      </c>
      <c r="U3136" t="e">
        <f t="shared" si="1629"/>
        <v>#DIV/0!</v>
      </c>
      <c r="V3136" t="str">
        <f t="shared" si="1630"/>
        <v>1.33333333333333E-06-0.0000882722923415947i</v>
      </c>
      <c r="W3136" t="e">
        <f t="shared" si="1631"/>
        <v>#DIV/0!</v>
      </c>
      <c r="X3136" t="e">
        <f t="shared" si="1632"/>
        <v>#DIV/0!</v>
      </c>
      <c r="Y3136" t="str">
        <f t="shared" si="1633"/>
        <v>0.00083+1.20838219827678i</v>
      </c>
      <c r="Z3136" t="e">
        <f t="shared" si="1634"/>
        <v>#DIV/0!</v>
      </c>
      <c r="AA3136" t="e">
        <f t="shared" si="1635"/>
        <v>#DIV/0!</v>
      </c>
      <c r="AB3136" t="str">
        <f t="shared" si="1636"/>
        <v>1.29461830720155+0.0859115040641412i</v>
      </c>
      <c r="AC3136" t="str">
        <f t="shared" si="1637"/>
        <v>1.02272931358099-0.22405917495549i</v>
      </c>
      <c r="AD3136" t="str">
        <f t="shared" si="1638"/>
        <v>1.19031317392616+0.344775579491361i</v>
      </c>
      <c r="AE3136" t="e">
        <f t="shared" si="1639"/>
        <v>#DIV/0!</v>
      </c>
      <c r="AF3136" t="str">
        <f t="shared" si="1640"/>
        <v>-19.4074746113496-0.380899253099382i</v>
      </c>
      <c r="AG3136" t="e">
        <f t="shared" si="1641"/>
        <v>#DIV/0!</v>
      </c>
      <c r="AH3136" t="e">
        <f t="shared" si="1642"/>
        <v>#DIV/0!</v>
      </c>
      <c r="AI3136" t="e">
        <f t="shared" si="1643"/>
        <v>#DIV/0!</v>
      </c>
      <c r="AJ3136" t="e">
        <f t="shared" si="1644"/>
        <v>#DIV/0!</v>
      </c>
      <c r="AK3136"/>
      <c r="AL3136"/>
      <c r="AM3136"/>
      <c r="AN3136"/>
    </row>
    <row r="3137" spans="1:40" x14ac:dyDescent="0.25">
      <c r="A3137"/>
      <c r="B3137">
        <f t="shared" si="1645"/>
        <v>1203000</v>
      </c>
      <c r="C3137" s="186" t="str">
        <f t="shared" si="1613"/>
        <v>-6.7965736887248E-08+0.00262002660692458i</v>
      </c>
      <c r="D3137" s="158" t="str">
        <f t="shared" si="1614"/>
        <v>-7.66666718773734+0.0200868706530885i</v>
      </c>
      <c r="E3137" t="str">
        <f t="shared" si="1615"/>
        <v>7.99555318874595-0.18855958183582i</v>
      </c>
      <c r="F3137" t="str">
        <f t="shared" si="1616"/>
        <v>0.999201083104404+0.0000188258415382723i</v>
      </c>
      <c r="G3137">
        <f t="shared" si="1611"/>
        <v>1</v>
      </c>
      <c r="H3137" t="str">
        <f t="shared" si="1617"/>
        <v>11.7408318984232+0.400670398739487i</v>
      </c>
      <c r="I3137" t="str">
        <f t="shared" si="1618"/>
        <v>4724.16995283565i</v>
      </c>
      <c r="J3137" t="str">
        <f t="shared" si="1612"/>
        <v>-30208.3493676973+1033.49721224195i</v>
      </c>
      <c r="K3137" t="str">
        <f t="shared" si="1619"/>
        <v>0.0053440780861645-0.156203399450795i</v>
      </c>
      <c r="L3137" t="str">
        <f t="shared" si="1620"/>
        <v>0.00069104617148591-0.0171235825127333i</v>
      </c>
      <c r="M3137" t="str">
        <f t="shared" si="1621"/>
        <v>0.00603512425765041-0.173326981963528i</v>
      </c>
      <c r="N3137" t="str">
        <f t="shared" si="1622"/>
        <v>-8.86359252708583i</v>
      </c>
      <c r="O3137" t="str">
        <f t="shared" si="1623"/>
        <v>-0.846624829845811-0.532190189207347i</v>
      </c>
      <c r="P3137" t="str">
        <f t="shared" si="1624"/>
        <v>1.84662482984581+0.532190189207347i</v>
      </c>
      <c r="Q3137" t="str">
        <f t="shared" si="1625"/>
        <v>-1.84662482984581+8.33140233787848i</v>
      </c>
      <c r="R3137" t="str">
        <f t="shared" si="1626"/>
        <v>0.014059807099923-0.224762644126032i</v>
      </c>
      <c r="S3137" t="str">
        <f t="shared" si="1627"/>
        <v>0.934565246401155i</v>
      </c>
      <c r="T3137" t="str">
        <f t="shared" si="1628"/>
        <v>0.21005535588942+0.0131398070866922i</v>
      </c>
      <c r="U3137" t="e">
        <f t="shared" si="1629"/>
        <v>#DIV/0!</v>
      </c>
      <c r="V3137" t="str">
        <f t="shared" si="1630"/>
        <v>1.33333333333333E-06-0.0000881989155399805i</v>
      </c>
      <c r="W3137" t="e">
        <f t="shared" si="1631"/>
        <v>#DIV/0!</v>
      </c>
      <c r="X3137" t="e">
        <f t="shared" si="1632"/>
        <v>#DIV/0!</v>
      </c>
      <c r="Y3137" t="str">
        <f t="shared" si="1633"/>
        <v>0.00083+1.20938750792593i</v>
      </c>
      <c r="Z3137" t="e">
        <f t="shared" si="1634"/>
        <v>#DIV/0!</v>
      </c>
      <c r="AA3137" t="e">
        <f t="shared" si="1635"/>
        <v>#DIV/0!</v>
      </c>
      <c r="AB3137" t="str">
        <f t="shared" si="1636"/>
        <v>1.29525111189363+0.0810231649035666i</v>
      </c>
      <c r="AC3137" t="str">
        <f t="shared" si="1637"/>
        <v>1.02186050204701-0.224012981241486i</v>
      </c>
      <c r="AD3137" t="str">
        <f t="shared" si="1638"/>
        <v>1.19283509758244+0.340784001871977i</v>
      </c>
      <c r="AE3137" t="e">
        <f t="shared" si="1639"/>
        <v>#DIV/0!</v>
      </c>
      <c r="AF3137" t="str">
        <f t="shared" si="1640"/>
        <v>-19.4074990861605-0.380583528086399i</v>
      </c>
      <c r="AG3137" t="e">
        <f t="shared" si="1641"/>
        <v>#DIV/0!</v>
      </c>
      <c r="AH3137" t="e">
        <f t="shared" si="1642"/>
        <v>#DIV/0!</v>
      </c>
      <c r="AI3137" t="e">
        <f t="shared" si="1643"/>
        <v>#DIV/0!</v>
      </c>
      <c r="AJ3137" t="e">
        <f t="shared" si="1644"/>
        <v>#DIV/0!</v>
      </c>
      <c r="AK3137"/>
      <c r="AL3137"/>
      <c r="AM3137"/>
      <c r="AN3137"/>
    </row>
    <row r="3138" spans="1:40" x14ac:dyDescent="0.25">
      <c r="A3138"/>
      <c r="B3138">
        <f t="shared" si="1645"/>
        <v>1204000</v>
      </c>
      <c r="C3138" s="186" t="str">
        <f t="shared" si="1613"/>
        <v>-6.78528838775007E-08+0.00261785050509451i</v>
      </c>
      <c r="D3138" s="158" t="str">
        <f t="shared" si="1614"/>
        <v>-7.66666718687208+0.0200701872057246i</v>
      </c>
      <c r="E3138" t="str">
        <f t="shared" si="1615"/>
        <v>7.99554579692123-0.188716148501128i</v>
      </c>
      <c r="F3138" t="str">
        <f t="shared" si="1616"/>
        <v>0.999201083841814+0.0000188414732258721i</v>
      </c>
      <c r="G3138">
        <f t="shared" si="1611"/>
        <v>1</v>
      </c>
      <c r="H3138" t="str">
        <f t="shared" si="1617"/>
        <v>11.7408563132502+0.400338512504897i</v>
      </c>
      <c r="I3138" t="str">
        <f t="shared" si="1618"/>
        <v>4728.09694365264i</v>
      </c>
      <c r="J3138" t="str">
        <f t="shared" si="1612"/>
        <v>-30258.5935991303+1034.356312169i</v>
      </c>
      <c r="K3138" t="str">
        <f t="shared" si="1619"/>
        <v>0.0053352143377038-0.156073956826645i</v>
      </c>
      <c r="L3138" t="str">
        <f t="shared" si="1620"/>
        <v>0.00068990059360239-0.0171094064611243i</v>
      </c>
      <c r="M3138" t="str">
        <f t="shared" si="1621"/>
        <v>0.00602511493130619-0.173183363287769i</v>
      </c>
      <c r="N3138" t="str">
        <f t="shared" si="1622"/>
        <v>-8.87096043442339i</v>
      </c>
      <c r="O3138" t="str">
        <f t="shared" si="1623"/>
        <v>-0.85052294251027-0.525937947160757i</v>
      </c>
      <c r="P3138" t="str">
        <f t="shared" si="1624"/>
        <v>1.85052294251027+0.525937947160757i</v>
      </c>
      <c r="Q3138" t="str">
        <f t="shared" si="1625"/>
        <v>-1.85052294251027+8.34502248726263i</v>
      </c>
      <c r="R3138" t="str">
        <f t="shared" si="1626"/>
        <v>0.0132011798853881-0.224679086439636i</v>
      </c>
      <c r="S3138" t="str">
        <f t="shared" si="1627"/>
        <v>0.935342108617615i</v>
      </c>
      <c r="T3138" t="str">
        <f t="shared" si="1628"/>
        <v>0.210151810472729+0.0123476194302394i</v>
      </c>
      <c r="U3138" t="e">
        <f t="shared" si="1629"/>
        <v>#DIV/0!</v>
      </c>
      <c r="V3138" t="str">
        <f t="shared" si="1630"/>
        <v>1.33333333333333E-06-0.0000881256606267419i</v>
      </c>
      <c r="W3138" t="e">
        <f t="shared" si="1631"/>
        <v>#DIV/0!</v>
      </c>
      <c r="X3138" t="e">
        <f t="shared" si="1632"/>
        <v>#DIV/0!</v>
      </c>
      <c r="Y3138" t="str">
        <f t="shared" si="1633"/>
        <v>0.00083+1.21039281757508i</v>
      </c>
      <c r="Z3138" t="e">
        <f t="shared" si="1634"/>
        <v>#DIV/0!</v>
      </c>
      <c r="AA3138" t="e">
        <f t="shared" si="1635"/>
        <v>#DIV/0!</v>
      </c>
      <c r="AB3138" t="str">
        <f t="shared" si="1636"/>
        <v>1.29584587371605+0.0761383480489606i</v>
      </c>
      <c r="AC3138" t="str">
        <f t="shared" si="1637"/>
        <v>1.02099351551269-0.223960204415048i</v>
      </c>
      <c r="AD3138" t="str">
        <f t="shared" si="1638"/>
        <v>1.19532774134037+0.336774120617081i</v>
      </c>
      <c r="AE3138" t="e">
        <f t="shared" si="1639"/>
        <v>#DIV/0!</v>
      </c>
      <c r="AF3138" t="str">
        <f t="shared" si="1640"/>
        <v>-19.4075235001223-0.380268325299172i</v>
      </c>
      <c r="AG3138" t="e">
        <f t="shared" si="1641"/>
        <v>#DIV/0!</v>
      </c>
      <c r="AH3138" t="e">
        <f t="shared" si="1642"/>
        <v>#DIV/0!</v>
      </c>
      <c r="AI3138" t="e">
        <f t="shared" si="1643"/>
        <v>#DIV/0!</v>
      </c>
      <c r="AJ3138" t="e">
        <f t="shared" si="1644"/>
        <v>#DIV/0!</v>
      </c>
      <c r="AK3138"/>
      <c r="AL3138"/>
      <c r="AM3138"/>
      <c r="AN3138"/>
    </row>
    <row r="3139" spans="1:40" x14ac:dyDescent="0.25">
      <c r="A3139"/>
      <c r="B3139">
        <f t="shared" si="1645"/>
        <v>1205000</v>
      </c>
      <c r="C3139" s="186" t="str">
        <f t="shared" si="1613"/>
        <v>-6.77403117130055E-08+0.0026156780150517i</v>
      </c>
      <c r="D3139" s="158" t="str">
        <f t="shared" si="1614"/>
        <v>-7.66666718600905+0.0200535314487297i</v>
      </c>
      <c r="E3139" t="str">
        <f t="shared" si="1615"/>
        <v>7.99553839896826-0.188872714731861i</v>
      </c>
      <c r="F3139" t="str">
        <f t="shared" si="1616"/>
        <v>0.999201084579833+0.000018857104870153i</v>
      </c>
      <c r="G3139">
        <f t="shared" si="1611"/>
        <v>1</v>
      </c>
      <c r="H3139" t="str">
        <f t="shared" si="1617"/>
        <v>11.7408806674276+0.400007174893687i</v>
      </c>
      <c r="I3139" t="str">
        <f t="shared" si="1618"/>
        <v>4732.02393446963i</v>
      </c>
      <c r="J3139" t="str">
        <f t="shared" si="1612"/>
        <v>-30308.8795789901+1035.21541209605i</v>
      </c>
      <c r="K3139" t="str">
        <f t="shared" si="1619"/>
        <v>0.00532637261516283-0.155944728314016i</v>
      </c>
      <c r="L3139" t="str">
        <f t="shared" si="1620"/>
        <v>0.000688757860433633-0.0170952538236197i</v>
      </c>
      <c r="M3139" t="str">
        <f t="shared" si="1621"/>
        <v>0.00601513047559646-0.173039982137636i</v>
      </c>
      <c r="N3139" t="str">
        <f t="shared" si="1622"/>
        <v>-8.87832834176095i</v>
      </c>
      <c r="O3139" t="str">
        <f t="shared" si="1623"/>
        <v>-0.85437488384536-0.519657154145142i</v>
      </c>
      <c r="P3139" t="str">
        <f t="shared" si="1624"/>
        <v>1.85437488384536+0.519657154145142i</v>
      </c>
      <c r="Q3139" t="str">
        <f t="shared" si="1625"/>
        <v>-1.85437488384536+8.35867118761581i</v>
      </c>
      <c r="R3139" t="str">
        <f t="shared" si="1626"/>
        <v>0.0123446369746991-0.224589103514777i</v>
      </c>
      <c r="S3139" t="str">
        <f t="shared" si="1627"/>
        <v>0.936118970834074i</v>
      </c>
      <c r="T3139" t="str">
        <f t="shared" si="1628"/>
        <v>0.2102421204428+0.0115560488600756i</v>
      </c>
      <c r="U3139" t="e">
        <f t="shared" si="1629"/>
        <v>#DIV/0!</v>
      </c>
      <c r="V3139" t="str">
        <f t="shared" si="1630"/>
        <v>1.33333333333333E-06-0.0000880525272984207i</v>
      </c>
      <c r="W3139" t="e">
        <f t="shared" si="1631"/>
        <v>#DIV/0!</v>
      </c>
      <c r="X3139" t="e">
        <f t="shared" si="1632"/>
        <v>#DIV/0!</v>
      </c>
      <c r="Y3139" t="str">
        <f t="shared" si="1633"/>
        <v>0.00083+1.21139812722422i</v>
      </c>
      <c r="Z3139" t="e">
        <f t="shared" si="1634"/>
        <v>#DIV/0!</v>
      </c>
      <c r="AA3139" t="e">
        <f t="shared" si="1635"/>
        <v>#DIV/0!</v>
      </c>
      <c r="AB3139" t="str">
        <f t="shared" si="1636"/>
        <v>1.29640274639685+0.0712573362946749i</v>
      </c>
      <c r="AC3139" t="str">
        <f t="shared" si="1637"/>
        <v>1.0201283998681-0.223900885904537i</v>
      </c>
      <c r="AD3139" t="str">
        <f t="shared" si="1638"/>
        <v>1.19779097323323+0.332746148792585i</v>
      </c>
      <c r="AE3139" t="e">
        <f t="shared" si="1639"/>
        <v>#DIV/0!</v>
      </c>
      <c r="AF3139" t="str">
        <f t="shared" si="1640"/>
        <v>-19.4075478534367-0.379953643444957i</v>
      </c>
      <c r="AG3139" t="e">
        <f t="shared" si="1641"/>
        <v>#DIV/0!</v>
      </c>
      <c r="AH3139" t="e">
        <f t="shared" si="1642"/>
        <v>#DIV/0!</v>
      </c>
      <c r="AI3139" t="e">
        <f t="shared" si="1643"/>
        <v>#DIV/0!</v>
      </c>
      <c r="AJ3139" t="e">
        <f t="shared" si="1644"/>
        <v>#DIV/0!</v>
      </c>
      <c r="AK3139"/>
      <c r="AL3139"/>
      <c r="AM3139"/>
      <c r="AN3139"/>
    </row>
    <row r="3140" spans="1:40" x14ac:dyDescent="0.25">
      <c r="A3140"/>
      <c r="B3140">
        <f t="shared" si="1645"/>
        <v>1206000</v>
      </c>
      <c r="C3140" s="186" t="str">
        <f t="shared" si="1613"/>
        <v>-6.76280194626551E-08+0.00261350912781161i</v>
      </c>
      <c r="D3140" s="158" t="str">
        <f t="shared" si="1614"/>
        <v>-7.66666718514816+0.0200369033132223i</v>
      </c>
      <c r="E3140" t="str">
        <f t="shared" si="1615"/>
        <v>7.99553099488706-0.189029280527659i</v>
      </c>
      <c r="F3140" t="str">
        <f t="shared" si="1616"/>
        <v>0.99920108531847+0.0000188727364710793i</v>
      </c>
      <c r="G3140">
        <f t="shared" si="1611"/>
        <v>1</v>
      </c>
      <c r="H3140" t="str">
        <f t="shared" si="1617"/>
        <v>11.7409049611561+0.39967638454847i</v>
      </c>
      <c r="I3140" t="str">
        <f t="shared" si="1618"/>
        <v>4735.95092528661i</v>
      </c>
      <c r="J3140" t="str">
        <f t="shared" si="1612"/>
        <v>-30359.2073072764+1036.0745120231i</v>
      </c>
      <c r="K3140" t="str">
        <f t="shared" si="1619"/>
        <v>0.00531755284565125-0.155815713382711i</v>
      </c>
      <c r="L3140" t="str">
        <f t="shared" si="1620"/>
        <v>0.000687617962573814-0.0170811245423543i</v>
      </c>
      <c r="M3140" t="str">
        <f t="shared" si="1621"/>
        <v>0.00600517080822506-0.172896837925065i</v>
      </c>
      <c r="N3140" t="str">
        <f t="shared" si="1622"/>
        <v>-8.88569624909851i</v>
      </c>
      <c r="O3140" t="str">
        <f t="shared" si="1623"/>
        <v>-0.858180444745312-0.513348151118457i</v>
      </c>
      <c r="P3140" t="str">
        <f t="shared" si="1624"/>
        <v>1.85818044474531+0.513348151118457i</v>
      </c>
      <c r="Q3140" t="str">
        <f t="shared" si="1625"/>
        <v>-1.85818044474531+8.37234809798005i</v>
      </c>
      <c r="R3140" t="str">
        <f t="shared" si="1626"/>
        <v>0.0114902216018969-0.224492738218232i</v>
      </c>
      <c r="S3140" t="str">
        <f t="shared" si="1627"/>
        <v>0.936895833050535i</v>
      </c>
      <c r="T3140" t="str">
        <f t="shared" si="1628"/>
        <v>0.210326310986766+0.0107651407396444i</v>
      </c>
      <c r="U3140" t="e">
        <f t="shared" si="1629"/>
        <v>#DIV/0!</v>
      </c>
      <c r="V3140" t="str">
        <f t="shared" si="1630"/>
        <v>1.33333333333333E-06-0.0000879795152525677i</v>
      </c>
      <c r="W3140" t="e">
        <f t="shared" si="1631"/>
        <v>#DIV/0!</v>
      </c>
      <c r="X3140" t="e">
        <f t="shared" si="1632"/>
        <v>#DIV/0!</v>
      </c>
      <c r="Y3140" t="str">
        <f t="shared" si="1633"/>
        <v>0.00083+1.21240343687337i</v>
      </c>
      <c r="Z3140" t="e">
        <f t="shared" si="1634"/>
        <v>#DIV/0!</v>
      </c>
      <c r="AA3140" t="e">
        <f t="shared" si="1635"/>
        <v>#DIV/0!</v>
      </c>
      <c r="AB3140" t="str">
        <f t="shared" si="1636"/>
        <v>1.29692188524585+0.0663804093624547i</v>
      </c>
      <c r="AC3140" t="str">
        <f t="shared" si="1637"/>
        <v>1.01926520032477-0.22383506729828i</v>
      </c>
      <c r="AD3140" t="str">
        <f t="shared" si="1638"/>
        <v>1.20022466282005+0.328700300403747i</v>
      </c>
      <c r="AE3140" t="e">
        <f t="shared" si="1639"/>
        <v>#DIV/0!</v>
      </c>
      <c r="AF3140" t="str">
        <f t="shared" si="1640"/>
        <v>-19.4075721463043-0.379639481235248i</v>
      </c>
      <c r="AG3140" t="e">
        <f t="shared" si="1641"/>
        <v>#DIV/0!</v>
      </c>
      <c r="AH3140" t="e">
        <f t="shared" si="1642"/>
        <v>#DIV/0!</v>
      </c>
      <c r="AI3140" t="e">
        <f t="shared" si="1643"/>
        <v>#DIV/0!</v>
      </c>
      <c r="AJ3140" t="e">
        <f t="shared" si="1644"/>
        <v>#DIV/0!</v>
      </c>
      <c r="AK3140"/>
      <c r="AL3140"/>
      <c r="AM3140"/>
      <c r="AN3140"/>
    </row>
    <row r="3141" spans="1:40" x14ac:dyDescent="0.25">
      <c r="A3141"/>
      <c r="B3141">
        <f t="shared" si="1645"/>
        <v>1207000</v>
      </c>
      <c r="C3141" s="186" t="str">
        <f t="shared" si="1613"/>
        <v>-6.75160061991978E-08+0.00261134383441947i</v>
      </c>
      <c r="D3141" s="158" t="str">
        <f t="shared" si="1614"/>
        <v>-7.66666718428941+0.0200203027305493i</v>
      </c>
      <c r="E3141" t="str">
        <f t="shared" si="1615"/>
        <v>7.99552358467768-0.189185845888163i</v>
      </c>
      <c r="F3141" t="str">
        <f t="shared" si="1616"/>
        <v>0.999201086057716+0.0000188883680286151i</v>
      </c>
      <c r="G3141">
        <f t="shared" ref="G3141:G3204" si="1646">IF($C$11=$C$7,$C$24,F3141)</f>
        <v>1</v>
      </c>
      <c r="H3141" t="str">
        <f t="shared" si="1617"/>
        <v>11.7409291946354+0.399346140116336i</v>
      </c>
      <c r="I3141" t="str">
        <f t="shared" si="1618"/>
        <v>4739.8779161036i</v>
      </c>
      <c r="J3141" t="str">
        <f t="shared" ref="J3141:J3204" si="1647">IMSUM(COMPLEX(0,2*PI()*B3141*$C$113*$C$112),COMPLEX(0,2*PI()*B3141*$C$113*$C$111),COMPLEX(0,2*PI()*B3141*$C$28*10^-12*$C$111),COMPLEX(-1*2*PI()*B3141*2*PI()*B3141*$C$113*$C$112*$C$28*10^-12*$C$111,0),COMPLEX(1,0))</f>
        <v>-30409.5767839894+1036.93361195015i</v>
      </c>
      <c r="K3141" t="str">
        <f t="shared" si="1619"/>
        <v>0.0053087549565797-0.155686911504278i</v>
      </c>
      <c r="L3141" t="str">
        <f t="shared" si="1620"/>
        <v>0.000686480890655908-0.0170670185596526i</v>
      </c>
      <c r="M3141" t="str">
        <f t="shared" si="1621"/>
        <v>0.00599523584723561-0.172753930063931i</v>
      </c>
      <c r="N3141" t="str">
        <f t="shared" si="1622"/>
        <v>-8.89306415643607i</v>
      </c>
      <c r="O3141" t="str">
        <f t="shared" si="1623"/>
        <v>-0.861939418622161-0.50701128057006i</v>
      </c>
      <c r="P3141" t="str">
        <f t="shared" si="1624"/>
        <v>1.86193941862216+0.50701128057006i</v>
      </c>
      <c r="Q3141" t="str">
        <f t="shared" si="1625"/>
        <v>-1.86193941862216+8.38605287586601i</v>
      </c>
      <c r="R3141" t="str">
        <f t="shared" si="1626"/>
        <v>0.0106379763277324-0.224390033539684i</v>
      </c>
      <c r="S3141" t="str">
        <f t="shared" si="1627"/>
        <v>0.937672695266994i</v>
      </c>
      <c r="T3141" t="str">
        <f t="shared" si="1628"/>
        <v>0.210404407540207+0.00997493993541132i</v>
      </c>
      <c r="U3141" t="e">
        <f t="shared" si="1629"/>
        <v>#DIV/0!</v>
      </c>
      <c r="V3141" t="str">
        <f t="shared" si="1630"/>
        <v>1.33333333333333E-06-0.0000879066241877359i</v>
      </c>
      <c r="W3141" t="e">
        <f t="shared" si="1631"/>
        <v>#DIV/0!</v>
      </c>
      <c r="X3141" t="e">
        <f t="shared" si="1632"/>
        <v>#DIV/0!</v>
      </c>
      <c r="Y3141" t="str">
        <f t="shared" si="1633"/>
        <v>0.00083+1.21340874652252i</v>
      </c>
      <c r="Z3141" t="e">
        <f t="shared" si="1634"/>
        <v>#DIV/0!</v>
      </c>
      <c r="AA3141" t="e">
        <f t="shared" si="1635"/>
        <v>#DIV/0!</v>
      </c>
      <c r="AB3141" t="str">
        <f t="shared" si="1636"/>
        <v>1.29740344710487+0.0615078439095607i</v>
      </c>
      <c r="AC3141" t="str">
        <f t="shared" si="1637"/>
        <v>1.01840396141955-0.223762790335165i</v>
      </c>
      <c r="AD3141" t="str">
        <f t="shared" si="1638"/>
        <v>1.20262868119225+0.324636790384632i</v>
      </c>
      <c r="AE3141" t="e">
        <f t="shared" si="1639"/>
        <v>#DIV/0!</v>
      </c>
      <c r="AF3141" t="str">
        <f t="shared" si="1640"/>
        <v>-19.4075963789248-0.379325837385787i</v>
      </c>
      <c r="AG3141" t="e">
        <f t="shared" si="1641"/>
        <v>#DIV/0!</v>
      </c>
      <c r="AH3141" t="e">
        <f t="shared" si="1642"/>
        <v>#DIV/0!</v>
      </c>
      <c r="AI3141" t="e">
        <f t="shared" si="1643"/>
        <v>#DIV/0!</v>
      </c>
      <c r="AJ3141" t="e">
        <f t="shared" si="1644"/>
        <v>#DIV/0!</v>
      </c>
      <c r="AK3141"/>
      <c r="AL3141"/>
      <c r="AM3141"/>
      <c r="AN3141"/>
    </row>
    <row r="3142" spans="1:40" x14ac:dyDescent="0.25">
      <c r="A3142"/>
      <c r="B3142">
        <f t="shared" si="1645"/>
        <v>1208000</v>
      </c>
      <c r="C3142" s="186" t="str">
        <f t="shared" ref="C3142:C3205" si="1648">IMPRODUCT(COMPLEX(-1,0),IMDIV(IMPRODUCT(G3142,COMPLEX($C$100+$C$101,0)),COMPLEX($C$100,2*PI()*B3142*$C$103*$C$102*(2*$C$100+$C$101))))</f>
        <v>-6.74042709992188E-08+0.00260918212595015i</v>
      </c>
      <c r="D3142" s="158" t="str">
        <f t="shared" ref="D3142:D3205" si="1649">IMPRODUCT(COMPLEX($C$106,0),IMSUB(C3142,G3142))</f>
        <v>-7.66666718343274+0.0200037296322845i</v>
      </c>
      <c r="E3142" t="str">
        <f t="shared" ref="E3142:E3205" si="1650">IMDIV(COMPLEX($C$20*10^3,0),COMPLEX(1,2*PI()*B3142*$C$20*1000*$C$29*10^-12))</f>
        <v>7.99551616834015-0.189342410813013i</v>
      </c>
      <c r="F3142" t="str">
        <f t="shared" ref="F3142:F3205" si="1651">IMDIV(COMPLEX($C$22*1000,0),IMSUM(COMPLEX($C$22*1000,0),E3142))</f>
        <v>0.99920108679758+0.0000189039995427247i</v>
      </c>
      <c r="G3142">
        <f t="shared" si="1646"/>
        <v>1</v>
      </c>
      <c r="H3142" t="str">
        <f t="shared" ref="H3142:H3205" si="1652">IMPRODUCT(COMPLEX($C$108,0),IMPRODUCT(COMPLEX(-1,0),D3142),IMDIV(COMPLEX(0,2*PI()*B3142*$C$109*$C$110),COMPLEX(1,2*PI()*B3142*$C$109*$C$110)))</f>
        <v>11.7409533680643+0.399016440248819i</v>
      </c>
      <c r="I3142" t="str">
        <f t="shared" ref="I3142:I3205" si="1653">COMPLEX(0,2*PI()*B3142*$C$113*$C$112*$C$114)</f>
        <v>4743.80490692059i</v>
      </c>
      <c r="J3142" t="str">
        <f t="shared" si="1647"/>
        <v>-30459.9880091289+1037.7927118772i</v>
      </c>
      <c r="K3142" t="str">
        <f t="shared" ref="K3142:K3205" si="1654">IMDIV(I3142,J3142)</f>
        <v>0.00529997887565862-0.155558322152006i</v>
      </c>
      <c r="L3142" t="str">
        <f t="shared" ref="L3142:L3205" si="1655">IMDIV(COMPLEX($C$117,0),COMPLEX(1,2*PI()*B3142*$C$115*$C$116))</f>
        <v>0.000685346635351537-0.017052935818029i</v>
      </c>
      <c r="M3142" t="str">
        <f t="shared" ref="M3142:M3205" si="1656">IMSUM(K3142,L3142)</f>
        <v>0.00598532551101016-0.172611257970035i</v>
      </c>
      <c r="N3142" t="str">
        <f t="shared" ref="N3142:N3205" si="1657">COMPLEX(0,-2*PI()*B3142*$C$43)</f>
        <v>-8.90043206377363i</v>
      </c>
      <c r="O3142" t="str">
        <f t="shared" ref="O3142:O3205" si="1658">IMEXP(N3142)</f>
        <v>-0.865651601416952-0.50064688650212i</v>
      </c>
      <c r="P3142" t="str">
        <f t="shared" ref="P3142:P3205" si="1659">IMSUB(COMPLEX(1,0),O3142)</f>
        <v>1.86565160141695+0.50064688650212i</v>
      </c>
      <c r="Q3142" t="str">
        <f t="shared" ref="Q3142:Q3205" si="1660">IMSUM(COMPLEX(0,2*PI()*B3142*$C$43),O3142,COMPLEX(-1,0))</f>
        <v>-1.86565160141695+8.39978517727151i</v>
      </c>
      <c r="R3142" t="str">
        <f t="shared" ref="R3142:R3205" si="1661">IMDIV(P3142,Q3142)</f>
        <v>0.00978794304396972-0.224281032582724i</v>
      </c>
      <c r="S3142" t="str">
        <f t="shared" ref="S3142:S3205" si="1662">IMDIV(COMPLEX(0,2*PI()*B3142*$C$123),COMPLEX($C$124,0))</f>
        <v>0.938449557483453i</v>
      </c>
      <c r="T3142" t="str">
        <f t="shared" ref="T3142:T3205" si="1663">IMPRODUCT(R3142,S3142)</f>
        <v>0.210476435779189+0.00918549081828663i</v>
      </c>
      <c r="U3142" t="e">
        <f t="shared" ref="U3142:U3205" si="1664">IMDIV(COMPLEX(1,2*PI()*B3142*$C$16*10^-3*$C$15*10^-6),COMPLEX(0,2*PI()*B3142*$C$15*10^-6))</f>
        <v>#DIV/0!</v>
      </c>
      <c r="V3142" t="str">
        <f t="shared" ref="V3142:V3205" si="1665">IMSUM(COMPLEX($C$18*10^-3,0),IMDIV(COMPLEX(1,0),COMPLEX(0,2*PI()*B3142*($C$17*1*10^-6))))</f>
        <v>1.33333333333333E-06-0.0000878338538034743i</v>
      </c>
      <c r="W3142" t="e">
        <f t="shared" ref="W3142:W3205" si="1666">IMDIV(IMPRODUCT(U3142,V3142),IMSUM(U3142,V3142))</f>
        <v>#DIV/0!</v>
      </c>
      <c r="X3142" t="e">
        <f t="shared" ref="X3142:X3205" si="1667">IMDIV(IMPRODUCT(COMPLEX($C$19,0),W3142),IMSUM(COMPLEX($C$19,0),W3142))</f>
        <v>#DIV/0!</v>
      </c>
      <c r="Y3142" t="str">
        <f t="shared" ref="Y3142:Y3205" si="1668">COMPLEX($C$13*10^-3,2*PI()*B3142*$C$12*0.000001)</f>
        <v>0.00083+1.21441405617167i</v>
      </c>
      <c r="Z3142" t="e">
        <f t="shared" ref="Z3142:Z3205" si="1669">IMPRODUCT(COMPLEX($C$6,0),IMDIV(X3142,IMSUM(X3142,Y3142)))</f>
        <v>#DIV/0!</v>
      </c>
      <c r="AA3142" t="e">
        <f t="shared" ref="AA3142:AA3205" si="1670">IMDIV(COMPLEX($C$6,0),IMSUM(X3142,Y3142))</f>
        <v>#DIV/0!</v>
      </c>
      <c r="AB3142" t="str">
        <f t="shared" ref="AB3142:AB3205" si="1671">IMPRODUCT(COMPLEX($C$119,0),T3142)</f>
        <v>1.29784759029862+0.0566399135375425i</v>
      </c>
      <c r="AC3142" t="str">
        <f t="shared" ref="AC3142:AC3205" si="1672">IMSUM(COMPLEX(1,0),IMPRODUCT(AB3142,M3142))</f>
        <v>1.01754472701865-0.223684096895386i</v>
      </c>
      <c r="AD3142" t="str">
        <f t="shared" ref="AD3142:AD3205" si="1673">IMDIV(AB3142,AC3142)</f>
        <v>1.20500290097999+0.320555834587499i</v>
      </c>
      <c r="AE3142" t="e">
        <f t="shared" ref="AE3142:AE3205" si="1674">IMPRODUCT(AD3142,AA3142,X3142)</f>
        <v>#DIV/0!</v>
      </c>
      <c r="AF3142" t="str">
        <f t="shared" ref="AF3142:AF3205" si="1675">IMSUB(D3142,H3142)</f>
        <v>-19.407620551497-0.379012710616535i</v>
      </c>
      <c r="AG3142" t="e">
        <f t="shared" ref="AG3142:AG3205" si="1676">IMSUM(COMPLEX(1,0),IMPRODUCT(AD3142,AA3142,COMPLEX($C$127,0)))</f>
        <v>#DIV/0!</v>
      </c>
      <c r="AH3142" t="e">
        <f t="shared" ref="AH3142:AH3205" si="1677">IMDIV(IMPRODUCT(AE3142,AF3142),AG3142)</f>
        <v>#DIV/0!</v>
      </c>
      <c r="AI3142" t="e">
        <f t="shared" ref="AI3142:AI3205" si="1678">20*LOG10(IMABS(AH3142))</f>
        <v>#DIV/0!</v>
      </c>
      <c r="AJ3142" t="e">
        <f t="shared" ref="AJ3142:AJ3205" si="1679">IMARGUMENT(AH3142)*180/PI()</f>
        <v>#DIV/0!</v>
      </c>
      <c r="AK3142"/>
      <c r="AL3142"/>
      <c r="AM3142"/>
      <c r="AN3142"/>
    </row>
    <row r="3143" spans="1:40" x14ac:dyDescent="0.25">
      <c r="A3143"/>
      <c r="B3143">
        <f t="shared" si="1645"/>
        <v>1209000</v>
      </c>
      <c r="C3143" s="186" t="str">
        <f t="shared" si="1648"/>
        <v>-6.729281294312E-08+0.00260702399350808i</v>
      </c>
      <c r="D3143" s="158" t="str">
        <f t="shared" si="1649"/>
        <v>-7.66666718257821+0.0199871839502286i</v>
      </c>
      <c r="E3143" t="str">
        <f t="shared" si="1650"/>
        <v>7.99550874587449-0.189498975301849i</v>
      </c>
      <c r="F3143" t="str">
        <f t="shared" si="1651"/>
        <v>0.999201087538043+0.0000189196310133716i</v>
      </c>
      <c r="G3143">
        <f t="shared" si="1646"/>
        <v>1</v>
      </c>
      <c r="H3143" t="str">
        <f t="shared" si="1652"/>
        <v>11.7409774816412+0.398687283601892i</v>
      </c>
      <c r="I3143" t="str">
        <f t="shared" si="1653"/>
        <v>4747.73189773758i</v>
      </c>
      <c r="J3143" t="str">
        <f t="shared" si="1647"/>
        <v>-30510.4409826951+1038.65181180425i</v>
      </c>
      <c r="K3143" t="str">
        <f t="shared" si="1654"/>
        <v>0.00529122453089649-0.155429944800916i</v>
      </c>
      <c r="L3143" t="str">
        <f t="shared" si="1655"/>
        <v>0.000684215187370761-0.0170388762601864i</v>
      </c>
      <c r="M3143" t="str">
        <f t="shared" si="1656"/>
        <v>0.00597543971826725-0.172468821061102i</v>
      </c>
      <c r="N3143" t="str">
        <f t="shared" si="1657"/>
        <v>-8.90779997111119i</v>
      </c>
      <c r="O3143" t="str">
        <f t="shared" si="1658"/>
        <v>-0.869316791610825-0.494255314410944i</v>
      </c>
      <c r="P3143" t="str">
        <f t="shared" si="1659"/>
        <v>1.86931679161082+0.494255314410944i</v>
      </c>
      <c r="Q3143" t="str">
        <f t="shared" si="1660"/>
        <v>-1.86931679161082+8.41354465670025i</v>
      </c>
      <c r="R3143" t="str">
        <f t="shared" si="1661"/>
        <v>0.00894016297777571-0.224165778556003i</v>
      </c>
      <c r="S3143" t="str">
        <f t="shared" si="1662"/>
        <v>0.939226419699914i</v>
      </c>
      <c r="T3143" t="str">
        <f t="shared" si="1663"/>
        <v>0.210542421612398+0.00839683726515i</v>
      </c>
      <c r="U3143" t="e">
        <f t="shared" si="1664"/>
        <v>#DIV/0!</v>
      </c>
      <c r="V3143" t="str">
        <f t="shared" si="1665"/>
        <v>1.33333333333333E-06-0.0000877612038003281i</v>
      </c>
      <c r="W3143" t="e">
        <f t="shared" si="1666"/>
        <v>#DIV/0!</v>
      </c>
      <c r="X3143" t="e">
        <f t="shared" si="1667"/>
        <v>#DIV/0!</v>
      </c>
      <c r="Y3143" t="str">
        <f t="shared" si="1668"/>
        <v>0.00083+1.21541936582082i</v>
      </c>
      <c r="Z3143" t="e">
        <f t="shared" si="1669"/>
        <v>#DIV/0!</v>
      </c>
      <c r="AA3143" t="e">
        <f t="shared" si="1670"/>
        <v>#DIV/0!</v>
      </c>
      <c r="AB3143" t="str">
        <f t="shared" si="1671"/>
        <v>1.2982544745862+0.0517768888016399i</v>
      </c>
      <c r="AC3143" t="str">
        <f t="shared" si="1672"/>
        <v>1.01668754032169-0.223599028991349i</v>
      </c>
      <c r="AD3143" t="str">
        <f t="shared" si="1673"/>
        <v>1.20734719635874+0.3164576497722i</v>
      </c>
      <c r="AE3143" t="e">
        <f t="shared" si="1674"/>
        <v>#DIV/0!</v>
      </c>
      <c r="AF3143" t="str">
        <f t="shared" si="1675"/>
        <v>-19.4076446642194-0.378700099651663i</v>
      </c>
      <c r="AG3143" t="e">
        <f t="shared" si="1676"/>
        <v>#DIV/0!</v>
      </c>
      <c r="AH3143" t="e">
        <f t="shared" si="1677"/>
        <v>#DIV/0!</v>
      </c>
      <c r="AI3143" t="e">
        <f t="shared" si="1678"/>
        <v>#DIV/0!</v>
      </c>
      <c r="AJ3143" t="e">
        <f t="shared" si="1679"/>
        <v>#DIV/0!</v>
      </c>
      <c r="AK3143"/>
      <c r="AL3143"/>
      <c r="AM3143"/>
      <c r="AN3143"/>
    </row>
    <row r="3144" spans="1:40" x14ac:dyDescent="0.25">
      <c r="A3144"/>
      <c r="B3144">
        <f t="shared" si="1645"/>
        <v>1210000</v>
      </c>
      <c r="C3144" s="186" t="str">
        <f t="shared" si="1648"/>
        <v>-6.71816311151019E-08+0.00260486942822705i</v>
      </c>
      <c r="D3144" s="158" t="str">
        <f t="shared" si="1649"/>
        <v>-7.66666718172583+0.0199706656164074i</v>
      </c>
      <c r="E3144" t="str">
        <f t="shared" si="1650"/>
        <v>7.99550131728075-0.189655539354313i</v>
      </c>
      <c r="F3144" t="str">
        <f t="shared" si="1651"/>
        <v>0.999201088279124+0.0000189352624405207i</v>
      </c>
      <c r="G3144">
        <f t="shared" si="1646"/>
        <v>1</v>
      </c>
      <c r="H3144" t="str">
        <f t="shared" si="1652"/>
        <v>11.7410015355634+0.398358668835937i</v>
      </c>
      <c r="I3144" t="str">
        <f t="shared" si="1653"/>
        <v>4751.65888855456i</v>
      </c>
      <c r="J3144" t="str">
        <f t="shared" si="1647"/>
        <v>-30560.9357046879+1039.5109117313i</v>
      </c>
      <c r="K3144" t="str">
        <f t="shared" si="1654"/>
        <v>0.00528249185059861-0.155301778927754i</v>
      </c>
      <c r="L3144" t="str">
        <f t="shared" si="1655"/>
        <v>0.000683086537461871-0.0170248398290155i</v>
      </c>
      <c r="M3144" t="str">
        <f t="shared" si="1656"/>
        <v>0.00596557838806048-0.172326618756769i</v>
      </c>
      <c r="N3144" t="str">
        <f t="shared" si="1657"/>
        <v>-8.91516787844875i</v>
      </c>
      <c r="O3144" t="str">
        <f t="shared" si="1658"/>
        <v>-0.872934790235952-0.487836911268218i</v>
      </c>
      <c r="P3144" t="str">
        <f t="shared" si="1659"/>
        <v>1.87293479023595+0.487836911268218i</v>
      </c>
      <c r="Q3144" t="str">
        <f t="shared" si="1660"/>
        <v>-1.87293479023595+8.42733096718053i</v>
      </c>
      <c r="R3144" t="str">
        <f t="shared" si="1661"/>
        <v>0.00809467669619216-0.224044314764541i</v>
      </c>
      <c r="S3144" t="str">
        <f t="shared" si="1662"/>
        <v>0.940003281916374i</v>
      </c>
      <c r="T3144" t="str">
        <f t="shared" si="1663"/>
        <v>0.210602391173374+0.00760902266047262i</v>
      </c>
      <c r="U3144" t="e">
        <f t="shared" si="1664"/>
        <v>#DIV/0!</v>
      </c>
      <c r="V3144" t="str">
        <f t="shared" si="1665"/>
        <v>1.33333333333333E-06-0.0000876886738798325i</v>
      </c>
      <c r="W3144" t="e">
        <f t="shared" si="1666"/>
        <v>#DIV/0!</v>
      </c>
      <c r="X3144" t="e">
        <f t="shared" si="1667"/>
        <v>#DIV/0!</v>
      </c>
      <c r="Y3144" t="str">
        <f t="shared" si="1668"/>
        <v>0.00083+1.21642467546997i</v>
      </c>
      <c r="Z3144" t="e">
        <f t="shared" si="1669"/>
        <v>#DIV/0!</v>
      </c>
      <c r="AA3144" t="e">
        <f t="shared" si="1670"/>
        <v>#DIV/0!</v>
      </c>
      <c r="AB3144" t="str">
        <f t="shared" si="1671"/>
        <v>1.29862426111321+0.0469190372207852i</v>
      </c>
      <c r="AC3144" t="str">
        <f t="shared" si="1672"/>
        <v>1.01583244386589-0.223507628758714i</v>
      </c>
      <c r="AD3144" t="str">
        <f t="shared" si="1673"/>
        <v>1.2096614430555+0.312342453595479i</v>
      </c>
      <c r="AE3144" t="e">
        <f t="shared" si="1674"/>
        <v>#DIV/0!</v>
      </c>
      <c r="AF3144" t="str">
        <f t="shared" si="1675"/>
        <v>-19.4076687172892-0.37838800321953i</v>
      </c>
      <c r="AG3144" t="e">
        <f t="shared" si="1676"/>
        <v>#DIV/0!</v>
      </c>
      <c r="AH3144" t="e">
        <f t="shared" si="1677"/>
        <v>#DIV/0!</v>
      </c>
      <c r="AI3144" t="e">
        <f t="shared" si="1678"/>
        <v>#DIV/0!</v>
      </c>
      <c r="AJ3144" t="e">
        <f t="shared" si="1679"/>
        <v>#DIV/0!</v>
      </c>
      <c r="AK3144"/>
      <c r="AL3144"/>
      <c r="AM3144"/>
      <c r="AN3144"/>
    </row>
    <row r="3145" spans="1:40" x14ac:dyDescent="0.25">
      <c r="A3145"/>
      <c r="B3145">
        <f t="shared" si="1645"/>
        <v>1211000</v>
      </c>
      <c r="C3145" s="186" t="str">
        <f t="shared" si="1648"/>
        <v>-6.7070724603145E-08+0.00260271842127018i</v>
      </c>
      <c r="D3145" s="158" t="str">
        <f t="shared" si="1649"/>
        <v>-7.66666718087552+0.0199541745630714i</v>
      </c>
      <c r="E3145" t="str">
        <f t="shared" si="1650"/>
        <v>7.99549388255896-0.189812102970043i</v>
      </c>
      <c r="F3145" t="str">
        <f t="shared" si="1651"/>
        <v>0.999201089020814+0.0000189508938241357i</v>
      </c>
      <c r="G3145">
        <f t="shared" si="1646"/>
        <v>1</v>
      </c>
      <c r="H3145" t="str">
        <f t="shared" si="1652"/>
        <v>11.7410255300273+0.398030594615731i</v>
      </c>
      <c r="I3145" t="str">
        <f t="shared" si="1653"/>
        <v>4755.58587937155i</v>
      </c>
      <c r="J3145" t="str">
        <f t="shared" si="1647"/>
        <v>-30611.4721751073+1040.37001165836i</v>
      </c>
      <c r="K3145" t="str">
        <f t="shared" si="1654"/>
        <v>0.00527378076336557-0.155173824010986i</v>
      </c>
      <c r="L3145" t="str">
        <f t="shared" si="1655"/>
        <v>0.000681960676411237-0.0170108264675942i</v>
      </c>
      <c r="M3145" t="str">
        <f t="shared" si="1656"/>
        <v>0.00595574143977681-0.17218465047858i</v>
      </c>
      <c r="N3145" t="str">
        <f t="shared" si="1657"/>
        <v>-8.92253578578631i</v>
      </c>
      <c r="O3145" t="str">
        <f t="shared" si="1658"/>
        <v>-0.876505400886334-0.481392025502175i</v>
      </c>
      <c r="P3145" t="str">
        <f t="shared" si="1659"/>
        <v>1.87650540088633+0.481392025502175i</v>
      </c>
      <c r="Q3145" t="str">
        <f t="shared" si="1660"/>
        <v>-1.87650540088633+8.44114376028414i</v>
      </c>
      <c r="R3145" t="str">
        <f t="shared" si="1661"/>
        <v>0.00725152411069151-0.223916684601173i</v>
      </c>
      <c r="S3145" t="str">
        <f t="shared" si="1662"/>
        <v>0.940780144132833i</v>
      </c>
      <c r="T3145" t="str">
        <f t="shared" si="1663"/>
        <v>0.210656370812838+0.00682208989803907i</v>
      </c>
      <c r="U3145" t="e">
        <f t="shared" si="1664"/>
        <v>#DIV/0!</v>
      </c>
      <c r="V3145" t="str">
        <f t="shared" si="1665"/>
        <v>1.33333333333333E-06-0.0000876162637445063i</v>
      </c>
      <c r="W3145" t="e">
        <f t="shared" si="1666"/>
        <v>#DIV/0!</v>
      </c>
      <c r="X3145" t="e">
        <f t="shared" si="1667"/>
        <v>#DIV/0!</v>
      </c>
      <c r="Y3145" t="str">
        <f t="shared" si="1668"/>
        <v>0.00083+1.21742998511912i</v>
      </c>
      <c r="Z3145" t="e">
        <f t="shared" si="1669"/>
        <v>#DIV/0!</v>
      </c>
      <c r="AA3145" t="e">
        <f t="shared" si="1670"/>
        <v>#DIV/0!</v>
      </c>
      <c r="AB3145" t="str">
        <f t="shared" si="1671"/>
        <v>1.29895711236444+0.0420666232882209i</v>
      </c>
      <c r="AC3145" t="str">
        <f t="shared" si="1672"/>
        <v>1.0149794795303-0.223409938447588i</v>
      </c>
      <c r="AD3145" t="str">
        <f t="shared" si="1673"/>
        <v>1.21194551835515+0.308210464600271i</v>
      </c>
      <c r="AE3145" t="e">
        <f t="shared" si="1674"/>
        <v>#DIV/0!</v>
      </c>
      <c r="AF3145" t="str">
        <f t="shared" si="1675"/>
        <v>-19.4076927109028-0.37807642005266i</v>
      </c>
      <c r="AG3145" t="e">
        <f t="shared" si="1676"/>
        <v>#DIV/0!</v>
      </c>
      <c r="AH3145" t="e">
        <f t="shared" si="1677"/>
        <v>#DIV/0!</v>
      </c>
      <c r="AI3145" t="e">
        <f t="shared" si="1678"/>
        <v>#DIV/0!</v>
      </c>
      <c r="AJ3145" t="e">
        <f t="shared" si="1679"/>
        <v>#DIV/0!</v>
      </c>
      <c r="AK3145"/>
      <c r="AL3145"/>
      <c r="AM3145"/>
      <c r="AN3145"/>
    </row>
    <row r="3146" spans="1:40" x14ac:dyDescent="0.25">
      <c r="A3146"/>
      <c r="B3146">
        <f t="shared" si="1645"/>
        <v>1212000</v>
      </c>
      <c r="C3146" s="186" t="str">
        <f t="shared" si="1648"/>
        <v>-6.69600924989902E-08+0.00260057096382974i</v>
      </c>
      <c r="D3146" s="158" t="str">
        <f t="shared" si="1649"/>
        <v>-7.66666718002736+0.0199377107226947i</v>
      </c>
      <c r="E3146" t="str">
        <f t="shared" si="1650"/>
        <v>7.99548644170916-0.189968666148682i</v>
      </c>
      <c r="F3146" t="str">
        <f t="shared" si="1651"/>
        <v>0.999201089763122+0.0000189665251641813i</v>
      </c>
      <c r="G3146">
        <f t="shared" si="1646"/>
        <v>1</v>
      </c>
      <c r="H3146" t="str">
        <f t="shared" si="1652"/>
        <v>11.7410494652288+0.397703059610428i</v>
      </c>
      <c r="I3146" t="str">
        <f t="shared" si="1653"/>
        <v>4759.51287018854i</v>
      </c>
      <c r="J3146" t="str">
        <f t="shared" si="1647"/>
        <v>-30662.0503939533+1041.22911158541i</v>
      </c>
      <c r="K3146" t="str">
        <f t="shared" si="1654"/>
        <v>0.00526509119809158-0.155046079530789i</v>
      </c>
      <c r="L3146" t="str">
        <f t="shared" si="1655"/>
        <v>0.000680837595043099-0.0169968361191868i</v>
      </c>
      <c r="M3146" t="str">
        <f t="shared" si="1656"/>
        <v>0.00594592879313468-0.172042915649976i</v>
      </c>
      <c r="N3146" t="str">
        <f t="shared" si="1657"/>
        <v>-8.92990369312387i</v>
      </c>
      <c r="O3146" t="str">
        <f t="shared" si="1658"/>
        <v>-0.880028429728471-0.474921006978678i</v>
      </c>
      <c r="P3146" t="str">
        <f t="shared" si="1659"/>
        <v>1.88002842972847+0.474921006978678i</v>
      </c>
      <c r="Q3146" t="str">
        <f t="shared" si="1660"/>
        <v>-1.88002842972847+8.45498268614519i</v>
      </c>
      <c r="R3146" t="str">
        <f t="shared" si="1661"/>
        <v>0.00641074448180368-0.223782931538163i</v>
      </c>
      <c r="S3146" t="str">
        <f t="shared" si="1662"/>
        <v>0.941557006349294i</v>
      </c>
      <c r="T3146" t="str">
        <f t="shared" si="1663"/>
        <v>0.210704387091142+0.00603608138275733i</v>
      </c>
      <c r="U3146" t="e">
        <f t="shared" si="1664"/>
        <v>#DIV/0!</v>
      </c>
      <c r="V3146" t="str">
        <f t="shared" si="1665"/>
        <v>1.33333333333333E-06-0.0000875439730978521i</v>
      </c>
      <c r="W3146" t="e">
        <f t="shared" si="1666"/>
        <v>#DIV/0!</v>
      </c>
      <c r="X3146" t="e">
        <f t="shared" si="1667"/>
        <v>#DIV/0!</v>
      </c>
      <c r="Y3146" t="str">
        <f t="shared" si="1668"/>
        <v>0.00083+1.21843529476827i</v>
      </c>
      <c r="Z3146" t="e">
        <f t="shared" si="1669"/>
        <v>#DIV/0!</v>
      </c>
      <c r="AA3146" t="e">
        <f t="shared" si="1670"/>
        <v>#DIV/0!</v>
      </c>
      <c r="AB3146" t="str">
        <f t="shared" si="1671"/>
        <v>1.29925319211731+0.0372199084826604i</v>
      </c>
      <c r="AC3146" t="str">
        <f t="shared" si="1672"/>
        <v>1.01412868854016-0.223306000413876i</v>
      </c>
      <c r="AD3146" t="str">
        <f t="shared" si="1673"/>
        <v>1.21419930110668+0.304061902204933i</v>
      </c>
      <c r="AE3146" t="e">
        <f t="shared" si="1674"/>
        <v>#DIV/0!</v>
      </c>
      <c r="AF3146" t="str">
        <f t="shared" si="1675"/>
        <v>-19.4077166452562-0.377765348887733i</v>
      </c>
      <c r="AG3146" t="e">
        <f t="shared" si="1676"/>
        <v>#DIV/0!</v>
      </c>
      <c r="AH3146" t="e">
        <f t="shared" si="1677"/>
        <v>#DIV/0!</v>
      </c>
      <c r="AI3146" t="e">
        <f t="shared" si="1678"/>
        <v>#DIV/0!</v>
      </c>
      <c r="AJ3146" t="e">
        <f t="shared" si="1679"/>
        <v>#DIV/0!</v>
      </c>
      <c r="AK3146"/>
      <c r="AL3146"/>
      <c r="AM3146"/>
      <c r="AN3146"/>
    </row>
    <row r="3147" spans="1:40" x14ac:dyDescent="0.25">
      <c r="A3147"/>
      <c r="B3147">
        <f t="shared" si="1645"/>
        <v>1213000</v>
      </c>
      <c r="C3147" s="186" t="str">
        <f t="shared" si="1648"/>
        <v>-6.68497338981207E-08+0.00259842704712703i</v>
      </c>
      <c r="D3147" s="158" t="str">
        <f t="shared" si="1649"/>
        <v>-7.66666717918127+0.0199212740279739i</v>
      </c>
      <c r="E3147" t="str">
        <f t="shared" si="1650"/>
        <v>7.99547899473137-0.190125228889868i</v>
      </c>
      <c r="F3147" t="str">
        <f t="shared" si="1651"/>
        <v>0.999201090506039+0.0000189821564606211i</v>
      </c>
      <c r="G3147">
        <f t="shared" si="1646"/>
        <v>1</v>
      </c>
      <c r="H3147" t="str">
        <f t="shared" si="1652"/>
        <v>11.7410733413627+0.397376062493542i</v>
      </c>
      <c r="I3147" t="str">
        <f t="shared" si="1653"/>
        <v>4763.43986100552i</v>
      </c>
      <c r="J3147" t="str">
        <f t="shared" si="1647"/>
        <v>-30712.6703612259+1042.08821151246i</v>
      </c>
      <c r="K3147" t="str">
        <f t="shared" si="1654"/>
        <v>0.00525642308396331-0.154918544969044i</v>
      </c>
      <c r="L3147" t="str">
        <f t="shared" si="1655"/>
        <v>0.000679717284219368-0.0169828687272429i</v>
      </c>
      <c r="M3147" t="str">
        <f t="shared" si="1656"/>
        <v>0.00593614036818268-0.171901413696287i</v>
      </c>
      <c r="N3147" t="str">
        <f t="shared" si="1657"/>
        <v>-8.93727160046144i</v>
      </c>
      <c r="O3147" t="str">
        <f t="shared" si="1658"/>
        <v>-0.883503685511882-0.46842420698222i</v>
      </c>
      <c r="P3147" t="str">
        <f t="shared" si="1659"/>
        <v>1.88350368551188+0.46842420698222i</v>
      </c>
      <c r="Q3147" t="str">
        <f t="shared" si="1660"/>
        <v>-1.88350368551188+8.46884739347922i</v>
      </c>
      <c r="R3147" t="str">
        <f t="shared" si="1661"/>
        <v>0.00557237642382116-0.223643099118959i</v>
      </c>
      <c r="S3147" t="str">
        <f t="shared" si="1662"/>
        <v>0.942333868565753i</v>
      </c>
      <c r="T3147" t="str">
        <f t="shared" si="1663"/>
        <v>0.210746466770803+0.00525103903256399i</v>
      </c>
      <c r="U3147" t="e">
        <f t="shared" si="1664"/>
        <v>#DIV/0!</v>
      </c>
      <c r="V3147" t="str">
        <f t="shared" si="1665"/>
        <v>1.33333333333333E-06-0.0000874718016443499i</v>
      </c>
      <c r="W3147" t="e">
        <f t="shared" si="1666"/>
        <v>#DIV/0!</v>
      </c>
      <c r="X3147" t="e">
        <f t="shared" si="1667"/>
        <v>#DIV/0!</v>
      </c>
      <c r="Y3147" t="str">
        <f t="shared" si="1668"/>
        <v>0.00083+1.21944060441741i</v>
      </c>
      <c r="Z3147" t="e">
        <f t="shared" si="1669"/>
        <v>#DIV/0!</v>
      </c>
      <c r="AA3147" t="e">
        <f t="shared" si="1670"/>
        <v>#DIV/0!</v>
      </c>
      <c r="AB3147" t="str">
        <f t="shared" si="1671"/>
        <v>1.29951266539586+0.0323791512800361i</v>
      </c>
      <c r="AC3147" t="str">
        <f t="shared" si="1672"/>
        <v>1.01328011147135-0.223195857110777i</v>
      </c>
      <c r="AD3147" t="str">
        <f t="shared" si="1673"/>
        <v>1.21642267172926+0.299896986692432i</v>
      </c>
      <c r="AE3147" t="e">
        <f t="shared" si="1674"/>
        <v>#DIV/0!</v>
      </c>
      <c r="AF3147" t="str">
        <f t="shared" si="1675"/>
        <v>-19.407740520544-0.377454788465568i</v>
      </c>
      <c r="AG3147" t="e">
        <f t="shared" si="1676"/>
        <v>#DIV/0!</v>
      </c>
      <c r="AH3147" t="e">
        <f t="shared" si="1677"/>
        <v>#DIV/0!</v>
      </c>
      <c r="AI3147" t="e">
        <f t="shared" si="1678"/>
        <v>#DIV/0!</v>
      </c>
      <c r="AJ3147" t="e">
        <f t="shared" si="1679"/>
        <v>#DIV/0!</v>
      </c>
      <c r="AK3147"/>
      <c r="AL3147"/>
      <c r="AM3147"/>
      <c r="AN3147"/>
    </row>
    <row r="3148" spans="1:40" x14ac:dyDescent="0.25">
      <c r="A3148"/>
      <c r="B3148">
        <f t="shared" si="1645"/>
        <v>1214000</v>
      </c>
      <c r="C3148" s="186" t="str">
        <f t="shared" si="1648"/>
        <v>-6.67396478997441E-08+0.00259628666241229i</v>
      </c>
      <c r="D3148" s="158" t="str">
        <f t="shared" si="1649"/>
        <v>-7.66666717833732+0.0199048644118276i</v>
      </c>
      <c r="E3148" t="str">
        <f t="shared" si="1650"/>
        <v>7.99547154162563-0.190281791193244i</v>
      </c>
      <c r="F3148" t="str">
        <f t="shared" si="1651"/>
        <v>0.999201091249565+0.0000189977877134195i</v>
      </c>
      <c r="G3148">
        <f t="shared" si="1646"/>
        <v>1</v>
      </c>
      <c r="H3148" t="str">
        <f t="shared" si="1652"/>
        <v>11.7410971586231+0.397049601942928i</v>
      </c>
      <c r="I3148" t="str">
        <f t="shared" si="1653"/>
        <v>4767.36685182251i</v>
      </c>
      <c r="J3148" t="str">
        <f t="shared" si="1647"/>
        <v>-30763.3320769252+1042.94731143951i</v>
      </c>
      <c r="K3148" t="str">
        <f t="shared" si="1654"/>
        <v>0.00524777635045831-0.154791219809331i</v>
      </c>
      <c r="L3148" t="str">
        <f t="shared" si="1655"/>
        <v>0.000678599734839477-0.0169689242353973i</v>
      </c>
      <c r="M3148" t="str">
        <f t="shared" si="1656"/>
        <v>0.00592637608529779-0.171760144044728i</v>
      </c>
      <c r="N3148" t="str">
        <f t="shared" si="1657"/>
        <v>-8.944639507799i</v>
      </c>
      <c r="O3148" t="str">
        <f t="shared" si="1658"/>
        <v>-0.886930979579473-0.461901978196887i</v>
      </c>
      <c r="P3148" t="str">
        <f t="shared" si="1659"/>
        <v>1.88693097957947+0.461901978196887i</v>
      </c>
      <c r="Q3148" t="str">
        <f t="shared" si="1660"/>
        <v>-1.88693097957947+8.48273752960211i</v>
      </c>
      <c r="R3148" t="str">
        <f t="shared" si="1661"/>
        <v>0.00473645790957416-0.223497230950095i</v>
      </c>
      <c r="S3148" t="str">
        <f t="shared" si="1662"/>
        <v>0.943110730782212i</v>
      </c>
      <c r="T3148" t="str">
        <f t="shared" si="1663"/>
        <v>0.210782636809145+0.00446700428041767i</v>
      </c>
      <c r="U3148" t="e">
        <f t="shared" si="1664"/>
        <v>#DIV/0!</v>
      </c>
      <c r="V3148" t="str">
        <f t="shared" si="1665"/>
        <v>1.33333333333333E-06-0.000087399749089454i</v>
      </c>
      <c r="W3148" t="e">
        <f t="shared" si="1666"/>
        <v>#DIV/0!</v>
      </c>
      <c r="X3148" t="e">
        <f t="shared" si="1667"/>
        <v>#DIV/0!</v>
      </c>
      <c r="Y3148" t="str">
        <f t="shared" si="1668"/>
        <v>0.00083+1.22044591406656i</v>
      </c>
      <c r="Z3148" t="e">
        <f t="shared" si="1669"/>
        <v>#DIV/0!</v>
      </c>
      <c r="AA3148" t="e">
        <f t="shared" si="1670"/>
        <v>#DIV/0!</v>
      </c>
      <c r="AB3148" t="str">
        <f t="shared" si="1671"/>
        <v>1.29973569842533+0.0275446071657914i</v>
      </c>
      <c r="AC3148" t="str">
        <f t="shared" si="1672"/>
        <v>1.01243378825481-0.223079551080424i</v>
      </c>
      <c r="AD3148" t="str">
        <f t="shared" si="1673"/>
        <v>1.21861551221842+0.295715939199538i</v>
      </c>
      <c r="AE3148" t="e">
        <f t="shared" si="1674"/>
        <v>#DIV/0!</v>
      </c>
      <c r="AF3148" t="str">
        <f t="shared" si="1675"/>
        <v>-19.4077643369604-0.3771447375311i</v>
      </c>
      <c r="AG3148" t="e">
        <f t="shared" si="1676"/>
        <v>#DIV/0!</v>
      </c>
      <c r="AH3148" t="e">
        <f t="shared" si="1677"/>
        <v>#DIV/0!</v>
      </c>
      <c r="AI3148" t="e">
        <f t="shared" si="1678"/>
        <v>#DIV/0!</v>
      </c>
      <c r="AJ3148" t="e">
        <f t="shared" si="1679"/>
        <v>#DIV/0!</v>
      </c>
      <c r="AK3148"/>
      <c r="AL3148"/>
      <c r="AM3148"/>
      <c r="AN3148"/>
    </row>
    <row r="3149" spans="1:40" x14ac:dyDescent="0.25">
      <c r="A3149"/>
      <c r="B3149">
        <f t="shared" si="1645"/>
        <v>1215000</v>
      </c>
      <c r="C3149" s="186" t="str">
        <f t="shared" si="1648"/>
        <v>-6.66298336067729E-08+0.00259414980096457i</v>
      </c>
      <c r="D3149" s="158" t="str">
        <f t="shared" si="1649"/>
        <v>-7.66666717749537+0.019888481807395i</v>
      </c>
      <c r="E3149" t="str">
        <f t="shared" si="1650"/>
        <v>7.99546408239198-0.190438353058448i</v>
      </c>
      <c r="F3149" t="str">
        <f t="shared" si="1651"/>
        <v>0.999201091993698+0.0000190134189225404i</v>
      </c>
      <c r="G3149">
        <f t="shared" si="1646"/>
        <v>1</v>
      </c>
      <c r="H3149" t="str">
        <f t="shared" si="1652"/>
        <v>11.7411209172032+0.396723676640765i</v>
      </c>
      <c r="I3149" t="str">
        <f t="shared" si="1653"/>
        <v>4771.2938426395i</v>
      </c>
      <c r="J3149" t="str">
        <f t="shared" si="1647"/>
        <v>-30814.0355410511+1043.80641136656i</v>
      </c>
      <c r="K3149" t="str">
        <f t="shared" si="1654"/>
        <v>0.00523915092734362-0.154664103536919i</v>
      </c>
      <c r="L3149" t="str">
        <f t="shared" si="1655"/>
        <v>0.000677484937840152-0.0169550025874685i</v>
      </c>
      <c r="M3149" t="str">
        <f t="shared" si="1656"/>
        <v>0.00591663586518377-0.171619106124388i</v>
      </c>
      <c r="N3149" t="str">
        <f t="shared" si="1657"/>
        <v>-8.95200741513656i</v>
      </c>
      <c r="O3149" t="str">
        <f t="shared" si="1658"/>
        <v>-0.890310125877803-0.455354674687162i</v>
      </c>
      <c r="P3149" t="str">
        <f t="shared" si="1659"/>
        <v>1.8903101258778+0.455354674687162i</v>
      </c>
      <c r="Q3149" t="str">
        <f t="shared" si="1660"/>
        <v>-1.8903101258778+8.4966527404494i</v>
      </c>
      <c r="R3149" t="str">
        <f t="shared" si="1661"/>
        <v>0.00390302627526522-0.223345370693251i</v>
      </c>
      <c r="S3149" t="str">
        <f t="shared" si="1662"/>
        <v>0.943887592998673i</v>
      </c>
      <c r="T3149" t="str">
        <f t="shared" si="1663"/>
        <v>0.210812924351049+0.00368401807637066i</v>
      </c>
      <c r="U3149" t="e">
        <f t="shared" si="1664"/>
        <v>#DIV/0!</v>
      </c>
      <c r="V3149" t="str">
        <f t="shared" si="1665"/>
        <v>1.33333333333333E-06-0.0000873278151395859i</v>
      </c>
      <c r="W3149" t="e">
        <f t="shared" si="1666"/>
        <v>#DIV/0!</v>
      </c>
      <c r="X3149" t="e">
        <f t="shared" si="1667"/>
        <v>#DIV/0!</v>
      </c>
      <c r="Y3149" t="str">
        <f t="shared" si="1668"/>
        <v>0.00083+1.22145122371571i</v>
      </c>
      <c r="Z3149" t="e">
        <f t="shared" si="1669"/>
        <v>#DIV/0!</v>
      </c>
      <c r="AA3149" t="e">
        <f t="shared" si="1670"/>
        <v>#DIV/0!</v>
      </c>
      <c r="AB3149" t="str">
        <f t="shared" si="1671"/>
        <v>1.29992245858748+0.0227165286476548i</v>
      </c>
      <c r="AC3149" t="str">
        <f t="shared" si="1672"/>
        <v>1.0115897581812-0.222957124945671i</v>
      </c>
      <c r="AD3149" t="str">
        <f t="shared" si="1673"/>
        <v>1.22077770615195+0.291518981705864i</v>
      </c>
      <c r="AE3149" t="e">
        <f t="shared" si="1674"/>
        <v>#DIV/0!</v>
      </c>
      <c r="AF3149" t="str">
        <f t="shared" si="1675"/>
        <v>-19.4077880946986-0.37683519483337i</v>
      </c>
      <c r="AG3149" t="e">
        <f t="shared" si="1676"/>
        <v>#DIV/0!</v>
      </c>
      <c r="AH3149" t="e">
        <f t="shared" si="1677"/>
        <v>#DIV/0!</v>
      </c>
      <c r="AI3149" t="e">
        <f t="shared" si="1678"/>
        <v>#DIV/0!</v>
      </c>
      <c r="AJ3149" t="e">
        <f t="shared" si="1679"/>
        <v>#DIV/0!</v>
      </c>
      <c r="AK3149"/>
      <c r="AL3149"/>
      <c r="AM3149"/>
      <c r="AN3149"/>
    </row>
    <row r="3150" spans="1:40" x14ac:dyDescent="0.25">
      <c r="A3150"/>
      <c r="B3150">
        <f t="shared" si="1645"/>
        <v>1216000</v>
      </c>
      <c r="C3150" s="186" t="str">
        <f t="shared" si="1648"/>
        <v>-6.65202901258068E-08+0.00259201645409159i</v>
      </c>
      <c r="D3150" s="158" t="str">
        <f t="shared" si="1649"/>
        <v>-7.66666717665556+0.0198721261480355i</v>
      </c>
      <c r="E3150" t="str">
        <f t="shared" si="1650"/>
        <v>7.99545661703045-0.190594914485122i</v>
      </c>
      <c r="F3150" t="str">
        <f t="shared" si="1651"/>
        <v>0.999201092738451+0.0000190290500879485i</v>
      </c>
      <c r="G3150">
        <f t="shared" si="1646"/>
        <v>1</v>
      </c>
      <c r="H3150" t="str">
        <f t="shared" si="1652"/>
        <v>11.7411446172958+0.396398285273538i</v>
      </c>
      <c r="I3150" t="str">
        <f t="shared" si="1653"/>
        <v>4775.22083345649i</v>
      </c>
      <c r="J3150" t="str">
        <f t="shared" si="1647"/>
        <v>-30864.7807536035+1044.66551129361i</v>
      </c>
      <c r="K3150" t="str">
        <f t="shared" si="1654"/>
        <v>0.00523054674467434-0.154537195638762i</v>
      </c>
      <c r="L3150" t="str">
        <f t="shared" si="1655"/>
        <v>0.000676372884195269-0.0169411037274587i</v>
      </c>
      <c r="M3150" t="str">
        <f t="shared" si="1656"/>
        <v>0.00590691962886961-0.171478299366221i</v>
      </c>
      <c r="N3150" t="str">
        <f t="shared" si="1657"/>
        <v>-8.95937532247412i</v>
      </c>
      <c r="O3150" t="str">
        <f t="shared" si="1658"/>
        <v>-0.893640940967168-0.44878265187874i</v>
      </c>
      <c r="P3150" t="str">
        <f t="shared" si="1659"/>
        <v>1.89364094096717+0.44878265187874i</v>
      </c>
      <c r="Q3150" t="str">
        <f t="shared" si="1660"/>
        <v>-1.89364094096717+8.51059267059538i</v>
      </c>
      <c r="R3150" t="str">
        <f t="shared" si="1661"/>
        <v>0.0030721182253764-0.223187562057456i</v>
      </c>
      <c r="S3150" t="str">
        <f t="shared" si="1662"/>
        <v>0.944664455215133i</v>
      </c>
      <c r="T3150" t="str">
        <f t="shared" si="1663"/>
        <v>0.2108373567218+0.00290212088973168i</v>
      </c>
      <c r="U3150" t="e">
        <f t="shared" si="1664"/>
        <v>#DIV/0!</v>
      </c>
      <c r="V3150" t="str">
        <f t="shared" si="1665"/>
        <v>1.33333333333333E-06-0.0000872559995021353i</v>
      </c>
      <c r="W3150" t="e">
        <f t="shared" si="1666"/>
        <v>#DIV/0!</v>
      </c>
      <c r="X3150" t="e">
        <f t="shared" si="1667"/>
        <v>#DIV/0!</v>
      </c>
      <c r="Y3150" t="str">
        <f t="shared" si="1668"/>
        <v>0.00083+1.22245653336486i</v>
      </c>
      <c r="Z3150" t="e">
        <f t="shared" si="1669"/>
        <v>#DIV/0!</v>
      </c>
      <c r="AA3150" t="e">
        <f t="shared" si="1670"/>
        <v>#DIV/0!</v>
      </c>
      <c r="AB3150" t="str">
        <f t="shared" si="1671"/>
        <v>1.30007311437651+0.0178951652689757i</v>
      </c>
      <c r="AC3150" t="str">
        <f t="shared" si="1672"/>
        <v>1.01074805990548-0.222828621402041i</v>
      </c>
      <c r="AD3150" t="str">
        <f t="shared" si="1673"/>
        <v>1.22290913869594+0.287306337023003i</v>
      </c>
      <c r="AE3150" t="e">
        <f t="shared" si="1674"/>
        <v>#DIV/0!</v>
      </c>
      <c r="AF3150" t="str">
        <f t="shared" si="1675"/>
        <v>-19.4078117939514-0.376526159125502i</v>
      </c>
      <c r="AG3150" t="e">
        <f t="shared" si="1676"/>
        <v>#DIV/0!</v>
      </c>
      <c r="AH3150" t="e">
        <f t="shared" si="1677"/>
        <v>#DIV/0!</v>
      </c>
      <c r="AI3150" t="e">
        <f t="shared" si="1678"/>
        <v>#DIV/0!</v>
      </c>
      <c r="AJ3150" t="e">
        <f t="shared" si="1679"/>
        <v>#DIV/0!</v>
      </c>
      <c r="AK3150"/>
      <c r="AL3150"/>
      <c r="AM3150"/>
      <c r="AN3150"/>
    </row>
    <row r="3151" spans="1:40" x14ac:dyDescent="0.25">
      <c r="A3151"/>
      <c r="B3151">
        <f t="shared" si="1645"/>
        <v>1217000</v>
      </c>
      <c r="C3151" s="186" t="str">
        <f t="shared" si="1648"/>
        <v>-6.64110165671147E-08+0.00258988661312965i</v>
      </c>
      <c r="D3151" s="158" t="str">
        <f t="shared" si="1649"/>
        <v>-7.66666717581782+0.0198557973673273i</v>
      </c>
      <c r="E3151" t="str">
        <f t="shared" si="1650"/>
        <v>7.99544914554107-0.190751475472905i</v>
      </c>
      <c r="F3151" t="str">
        <f t="shared" si="1651"/>
        <v>0.999201093483812+0.0000190446812096074i</v>
      </c>
      <c r="G3151">
        <f t="shared" si="1646"/>
        <v>1</v>
      </c>
      <c r="H3151" t="str">
        <f t="shared" si="1652"/>
        <v>11.7411682590925+0.396073426532025i</v>
      </c>
      <c r="I3151" t="str">
        <f t="shared" si="1653"/>
        <v>4779.14782427347i</v>
      </c>
      <c r="J3151" t="str">
        <f t="shared" si="1647"/>
        <v>-30915.5677145827+1045.52461122066i</v>
      </c>
      <c r="K3151" t="str">
        <f t="shared" si="1654"/>
        <v>0.00522196373279203-0.154410495603489i</v>
      </c>
      <c r="L3151" t="str">
        <f t="shared" si="1655"/>
        <v>0.000675263564915655-0.0169272275995525i</v>
      </c>
      <c r="M3151" t="str">
        <f t="shared" si="1656"/>
        <v>0.00589722729770768-0.171337723203041i</v>
      </c>
      <c r="N3151" t="str">
        <f t="shared" si="1657"/>
        <v>-8.96674322981168i</v>
      </c>
      <c r="O3151" t="str">
        <f t="shared" si="1658"/>
        <v>-0.896923244031565-0.44218626653922i</v>
      </c>
      <c r="P3151" t="str">
        <f t="shared" si="1659"/>
        <v>1.89692324403156+0.44218626653922i</v>
      </c>
      <c r="Q3151" t="str">
        <f t="shared" si="1660"/>
        <v>-1.89692324403156+8.52455696327246i</v>
      </c>
      <c r="R3151" t="str">
        <f t="shared" si="1661"/>
        <v>0.0022437698376328-0.223023848791432i</v>
      </c>
      <c r="S3151" t="str">
        <f t="shared" si="1662"/>
        <v>0.945441317431592i</v>
      </c>
      <c r="T3151" t="str">
        <f t="shared" si="1663"/>
        <v>0.210855961420036+0.00212135271130482i</v>
      </c>
      <c r="U3151" t="e">
        <f t="shared" si="1664"/>
        <v>#DIV/0!</v>
      </c>
      <c r="V3151" t="str">
        <f t="shared" si="1665"/>
        <v>1.33333333333333E-06-0.0000871843018854538i</v>
      </c>
      <c r="W3151" t="e">
        <f t="shared" si="1666"/>
        <v>#DIV/0!</v>
      </c>
      <c r="X3151" t="e">
        <f t="shared" si="1667"/>
        <v>#DIV/0!</v>
      </c>
      <c r="Y3151" t="str">
        <f t="shared" si="1668"/>
        <v>0.00083+1.22346184301401i</v>
      </c>
      <c r="Z3151" t="e">
        <f t="shared" si="1669"/>
        <v>#DIV/0!</v>
      </c>
      <c r="AA3151" t="e">
        <f t="shared" si="1670"/>
        <v>#DIV/0!</v>
      </c>
      <c r="AB3151" t="str">
        <f t="shared" si="1671"/>
        <v>1.30018783535554+0.013080763622531i</v>
      </c>
      <c r="AC3151" t="str">
        <f t="shared" si="1672"/>
        <v>1.00990873145165-0.222694083209799i</v>
      </c>
      <c r="AD3151" t="str">
        <f t="shared" si="1673"/>
        <v>1.22500969661056+0.28307822878351i</v>
      </c>
      <c r="AE3151" t="e">
        <f t="shared" si="1674"/>
        <v>#DIV/0!</v>
      </c>
      <c r="AF3151" t="str">
        <f t="shared" si="1675"/>
        <v>-19.4078354349103-0.376217629164698i</v>
      </c>
      <c r="AG3151" t="e">
        <f t="shared" si="1676"/>
        <v>#DIV/0!</v>
      </c>
      <c r="AH3151" t="e">
        <f t="shared" si="1677"/>
        <v>#DIV/0!</v>
      </c>
      <c r="AI3151" t="e">
        <f t="shared" si="1678"/>
        <v>#DIV/0!</v>
      </c>
      <c r="AJ3151" t="e">
        <f t="shared" si="1679"/>
        <v>#DIV/0!</v>
      </c>
      <c r="AK3151"/>
      <c r="AL3151"/>
      <c r="AM3151"/>
      <c r="AN3151"/>
    </row>
    <row r="3152" spans="1:40" x14ac:dyDescent="0.25">
      <c r="A3152"/>
      <c r="B3152">
        <f t="shared" si="1645"/>
        <v>1218000</v>
      </c>
      <c r="C3152" s="186" t="str">
        <f t="shared" si="1648"/>
        <v>-6.63020120446164E-08+0.0025877602694435i</v>
      </c>
      <c r="D3152" s="158" t="str">
        <f t="shared" si="1649"/>
        <v>-7.66666717498208+0.0198394953990668i</v>
      </c>
      <c r="E3152" t="str">
        <f t="shared" si="1650"/>
        <v>7.99544166792389-0.190908036021439i</v>
      </c>
      <c r="F3152" t="str">
        <f t="shared" si="1651"/>
        <v>0.999201094229782+0.0000190603122874814i</v>
      </c>
      <c r="G3152">
        <f t="shared" si="1646"/>
        <v>1</v>
      </c>
      <c r="H3152" t="str">
        <f t="shared" si="1652"/>
        <v>11.7411918427841+0.395749099111261i</v>
      </c>
      <c r="I3152" t="str">
        <f t="shared" si="1653"/>
        <v>4783.07481509046i</v>
      </c>
      <c r="J3152" t="str">
        <f t="shared" si="1647"/>
        <v>-30966.3964239884+1046.38371114771i</v>
      </c>
      <c r="K3152" t="str">
        <f t="shared" si="1654"/>
        <v>0.00521340182232374-0.154284002921402i</v>
      </c>
      <c r="L3152" t="str">
        <f t="shared" si="1655"/>
        <v>0.000674156971048887-0.0169133741481161i</v>
      </c>
      <c r="M3152" t="str">
        <f t="shared" si="1656"/>
        <v>0.00588755879337263-0.171197377069518i</v>
      </c>
      <c r="N3152" t="str">
        <f t="shared" si="1657"/>
        <v>-8.97411113714924i</v>
      </c>
      <c r="O3152" t="str">
        <f t="shared" si="1658"/>
        <v>-0.900156856888501-0.435565876758745i</v>
      </c>
      <c r="P3152" t="str">
        <f t="shared" si="1659"/>
        <v>1.9001568568885+0.435565876758745i</v>
      </c>
      <c r="Q3152" t="str">
        <f t="shared" si="1660"/>
        <v>-1.9001568568885+8.5385452603905i</v>
      </c>
      <c r="R3152" t="str">
        <f t="shared" si="1661"/>
        <v>0.0014180165680213-0.222854274676104i</v>
      </c>
      <c r="S3152" t="str">
        <f t="shared" si="1662"/>
        <v>0.946218179648053i</v>
      </c>
      <c r="T3152" t="str">
        <f t="shared" si="1663"/>
        <v>0.21086876611081+0.00134175305570389i</v>
      </c>
      <c r="U3152" t="e">
        <f t="shared" si="1664"/>
        <v>#DIV/0!</v>
      </c>
      <c r="V3152" t="str">
        <f t="shared" si="1665"/>
        <v>1.33333333333333E-06-0.0000871127219988481i</v>
      </c>
      <c r="W3152" t="e">
        <f t="shared" si="1666"/>
        <v>#DIV/0!</v>
      </c>
      <c r="X3152" t="e">
        <f t="shared" si="1667"/>
        <v>#DIV/0!</v>
      </c>
      <c r="Y3152" t="str">
        <f t="shared" si="1668"/>
        <v>0.00083+1.22446715266316i</v>
      </c>
      <c r="Z3152" t="e">
        <f t="shared" si="1669"/>
        <v>#DIV/0!</v>
      </c>
      <c r="AA3152" t="e">
        <f t="shared" si="1670"/>
        <v>#DIV/0!</v>
      </c>
      <c r="AB3152" t="str">
        <f t="shared" si="1671"/>
        <v>1.30026679211383+0.00827356736479516i</v>
      </c>
      <c r="AC3152" t="str">
        <f t="shared" si="1672"/>
        <v>1.0090718102175-0.222553553186193i</v>
      </c>
      <c r="AD3152" t="str">
        <f t="shared" si="1673"/>
        <v>1.22707926825591+0.27883488142991i</v>
      </c>
      <c r="AE3152" t="e">
        <f t="shared" si="1674"/>
        <v>#DIV/0!</v>
      </c>
      <c r="AF3152" t="str">
        <f t="shared" si="1675"/>
        <v>-19.4078590177662-0.375909603712194i</v>
      </c>
      <c r="AG3152" t="e">
        <f t="shared" si="1676"/>
        <v>#DIV/0!</v>
      </c>
      <c r="AH3152" t="e">
        <f t="shared" si="1677"/>
        <v>#DIV/0!</v>
      </c>
      <c r="AI3152" t="e">
        <f t="shared" si="1678"/>
        <v>#DIV/0!</v>
      </c>
      <c r="AJ3152" t="e">
        <f t="shared" si="1679"/>
        <v>#DIV/0!</v>
      </c>
      <c r="AK3152"/>
      <c r="AL3152"/>
      <c r="AM3152"/>
      <c r="AN3152"/>
    </row>
    <row r="3153" spans="1:40" x14ac:dyDescent="0.25">
      <c r="A3153"/>
      <c r="B3153">
        <f t="shared" si="1645"/>
        <v>1219000</v>
      </c>
      <c r="C3153" s="186" t="str">
        <f t="shared" si="1648"/>
        <v>-6.61932756758646E-08+0.00258563741442623i</v>
      </c>
      <c r="D3153" s="158" t="str">
        <f t="shared" si="1649"/>
        <v>-7.66666717414848+0.0198232201772678i</v>
      </c>
      <c r="E3153" t="str">
        <f t="shared" si="1650"/>
        <v>7.99543418417893-0.191064596130364i</v>
      </c>
      <c r="F3153" t="str">
        <f t="shared" si="1651"/>
        <v>0.99920109497636+0.0000190759433215347i</v>
      </c>
      <c r="G3153">
        <f t="shared" si="1646"/>
        <v>1</v>
      </c>
      <c r="H3153" t="str">
        <f t="shared" si="1652"/>
        <v>11.741215368561+0.395425301710557i</v>
      </c>
      <c r="I3153" t="str">
        <f t="shared" si="1653"/>
        <v>4787.00180590745i</v>
      </c>
      <c r="J3153" t="str">
        <f t="shared" si="1647"/>
        <v>-31017.2668818207+1047.24281107476i</v>
      </c>
      <c r="K3153" t="str">
        <f t="shared" si="1654"/>
        <v>0.00520486094418015-0.154157717084463i</v>
      </c>
      <c r="L3153" t="str">
        <f t="shared" si="1655"/>
        <v>0.000673053093679156-0.0168995433176974i</v>
      </c>
      <c r="M3153" t="str">
        <f t="shared" si="1656"/>
        <v>0.00587791403785931-0.17105726040216i</v>
      </c>
      <c r="N3153" t="str">
        <f t="shared" si="1657"/>
        <v>-8.9814790444868i</v>
      </c>
      <c r="O3153" t="str">
        <f t="shared" si="1658"/>
        <v>-0.903341603998676-0.428921841930555i</v>
      </c>
      <c r="P3153" t="str">
        <f t="shared" si="1659"/>
        <v>1.90334160399868+0.428921841930555i</v>
      </c>
      <c r="Q3153" t="str">
        <f t="shared" si="1660"/>
        <v>-1.90334160399868+8.55255720255625i</v>
      </c>
      <c r="R3153" t="str">
        <f t="shared" si="1661"/>
        <v>0.000594893255867986-0.222678883517235i</v>
      </c>
      <c r="S3153" t="str">
        <f t="shared" si="1662"/>
        <v>0.946995041864512i</v>
      </c>
      <c r="T3153" t="str">
        <f t="shared" si="1663"/>
        <v>0.210875798618747+0.000563360963745619i</v>
      </c>
      <c r="U3153" t="e">
        <f t="shared" si="1664"/>
        <v>#DIV/0!</v>
      </c>
      <c r="V3153" t="str">
        <f t="shared" si="1665"/>
        <v>1.33333333333333E-06-0.0000870412595525813i</v>
      </c>
      <c r="W3153" t="e">
        <f t="shared" si="1666"/>
        <v>#DIV/0!</v>
      </c>
      <c r="X3153" t="e">
        <f t="shared" si="1667"/>
        <v>#DIV/0!</v>
      </c>
      <c r="Y3153" t="str">
        <f t="shared" si="1668"/>
        <v>0.00083+1.22547246231231i</v>
      </c>
      <c r="Z3153" t="e">
        <f t="shared" si="1669"/>
        <v>#DIV/0!</v>
      </c>
      <c r="AA3153" t="e">
        <f t="shared" si="1670"/>
        <v>#DIV/0!</v>
      </c>
      <c r="AB3153" t="str">
        <f t="shared" si="1671"/>
        <v>1.30031015622462+0.00347381723069758i</v>
      </c>
      <c r="AC3153" t="str">
        <f t="shared" si="1672"/>
        <v>1.00823733297946-0.222407074197823i</v>
      </c>
      <c r="AD3153" t="str">
        <f t="shared" si="1673"/>
        <v>1.22911774359773+0.27457652020364i</v>
      </c>
      <c r="AE3153" t="e">
        <f t="shared" si="1674"/>
        <v>#DIV/0!</v>
      </c>
      <c r="AF3153" t="str">
        <f t="shared" si="1675"/>
        <v>-19.4078825427095-0.375602081533289i</v>
      </c>
      <c r="AG3153" t="e">
        <f t="shared" si="1676"/>
        <v>#DIV/0!</v>
      </c>
      <c r="AH3153" t="e">
        <f t="shared" si="1677"/>
        <v>#DIV/0!</v>
      </c>
      <c r="AI3153" t="e">
        <f t="shared" si="1678"/>
        <v>#DIV/0!</v>
      </c>
      <c r="AJ3153" t="e">
        <f t="shared" si="1679"/>
        <v>#DIV/0!</v>
      </c>
      <c r="AK3153"/>
      <c r="AL3153"/>
      <c r="AM3153"/>
      <c r="AN3153"/>
    </row>
    <row r="3154" spans="1:40" x14ac:dyDescent="0.25">
      <c r="A3154"/>
      <c r="B3154">
        <f t="shared" si="1645"/>
        <v>1220000</v>
      </c>
      <c r="C3154" s="186" t="str">
        <f t="shared" si="1648"/>
        <v>-6.6084806582027E-08+0.00258351803949915i</v>
      </c>
      <c r="D3154" s="158" t="str">
        <f t="shared" si="1649"/>
        <v>-7.66666717331688+0.0198069716361602i</v>
      </c>
      <c r="E3154" t="str">
        <f t="shared" si="1650"/>
        <v>7.99542669430623-0.19122115579932i</v>
      </c>
      <c r="F3154" t="str">
        <f t="shared" si="1651"/>
        <v>0.999201095723557+0.0000190915743117317i</v>
      </c>
      <c r="G3154">
        <f t="shared" si="1646"/>
        <v>1</v>
      </c>
      <c r="H3154" t="str">
        <f t="shared" si="1652"/>
        <v>11.7412388366125+0.395102033033439i</v>
      </c>
      <c r="I3154" t="str">
        <f t="shared" si="1653"/>
        <v>4790.92879672443i</v>
      </c>
      <c r="J3154" t="str">
        <f t="shared" si="1647"/>
        <v>-31068.1790880797+1048.10191100181i</v>
      </c>
      <c r="K3154" t="str">
        <f t="shared" si="1654"/>
        <v>0.00519634102955438-0.154031637586293i</v>
      </c>
      <c r="L3154" t="str">
        <f t="shared" si="1655"/>
        <v>0.000671951923927038-0.0168857350530239i</v>
      </c>
      <c r="M3154" t="str">
        <f t="shared" si="1656"/>
        <v>0.00586829295348142-0.170917372639317i</v>
      </c>
      <c r="N3154" t="str">
        <f t="shared" si="1657"/>
        <v>-8.98884695182436i</v>
      </c>
      <c r="O3154" t="str">
        <f t="shared" si="1658"/>
        <v>-0.906477312475502-0.422254522731482i</v>
      </c>
      <c r="P3154" t="str">
        <f t="shared" si="1659"/>
        <v>1.9064773124755+0.422254522731482i</v>
      </c>
      <c r="Q3154" t="str">
        <f t="shared" si="1660"/>
        <v>-1.9064773124755+8.56659242909288i</v>
      </c>
      <c r="R3154" t="str">
        <f t="shared" si="1661"/>
        <v>-0.000225565871035958-0.222497719138219i</v>
      </c>
      <c r="S3154" t="str">
        <f t="shared" si="1662"/>
        <v>0.947771904080971i</v>
      </c>
      <c r="T3154" t="str">
        <f t="shared" si="1663"/>
        <v>0.210877086921303-0.000213784995087433i</v>
      </c>
      <c r="U3154" t="e">
        <f t="shared" si="1664"/>
        <v>#DIV/0!</v>
      </c>
      <c r="V3154" t="str">
        <f t="shared" si="1665"/>
        <v>1.33333333333333E-06-0.0000869699142578666i</v>
      </c>
      <c r="W3154" t="e">
        <f t="shared" si="1666"/>
        <v>#DIV/0!</v>
      </c>
      <c r="X3154" t="e">
        <f t="shared" si="1667"/>
        <v>#DIV/0!</v>
      </c>
      <c r="Y3154" t="str">
        <f t="shared" si="1668"/>
        <v>0.00083+1.22647777196146i</v>
      </c>
      <c r="Z3154" t="e">
        <f t="shared" si="1669"/>
        <v>#DIV/0!</v>
      </c>
      <c r="AA3154" t="e">
        <f t="shared" si="1670"/>
        <v>#DIV/0!</v>
      </c>
      <c r="AB3154" t="str">
        <f t="shared" si="1671"/>
        <v>1.30031810020353-0.00131824895119048i</v>
      </c>
      <c r="AC3154" t="str">
        <f t="shared" si="1672"/>
        <v>1.00740533589749-0.222254689153167i</v>
      </c>
      <c r="AD3154" t="str">
        <f t="shared" si="1673"/>
        <v>1.23112501421305+0.270303371133949i</v>
      </c>
      <c r="AE3154" t="e">
        <f t="shared" si="1674"/>
        <v>#DIV/0!</v>
      </c>
      <c r="AF3154" t="str">
        <f t="shared" si="1675"/>
        <v>-19.4079060099294-0.375295061397279i</v>
      </c>
      <c r="AG3154" t="e">
        <f t="shared" si="1676"/>
        <v>#DIV/0!</v>
      </c>
      <c r="AH3154" t="e">
        <f t="shared" si="1677"/>
        <v>#DIV/0!</v>
      </c>
      <c r="AI3154" t="e">
        <f t="shared" si="1678"/>
        <v>#DIV/0!</v>
      </c>
      <c r="AJ3154" t="e">
        <f t="shared" si="1679"/>
        <v>#DIV/0!</v>
      </c>
      <c r="AK3154"/>
      <c r="AL3154"/>
      <c r="AM3154"/>
      <c r="AN3154"/>
    </row>
    <row r="3155" spans="1:40" x14ac:dyDescent="0.25">
      <c r="A3155"/>
      <c r="B3155">
        <f t="shared" si="1645"/>
        <v>1221000</v>
      </c>
      <c r="C3155" s="186" t="str">
        <f t="shared" si="1648"/>
        <v>-6.59766038878689E-08+0.00258140213611166i</v>
      </c>
      <c r="D3155" s="158" t="str">
        <f t="shared" si="1649"/>
        <v>-7.66666717248727+0.0197907497101894i</v>
      </c>
      <c r="E3155" t="str">
        <f t="shared" si="1650"/>
        <v>7.99541919830582-0.191377715027948i</v>
      </c>
      <c r="F3155" t="str">
        <f t="shared" si="1651"/>
        <v>0.999201096471362+0.0000191072052580363i</v>
      </c>
      <c r="G3155">
        <f t="shared" si="1646"/>
        <v>1</v>
      </c>
      <c r="H3155" t="str">
        <f t="shared" si="1652"/>
        <v>11.7412622471271+0.39477929178766i</v>
      </c>
      <c r="I3155" t="str">
        <f t="shared" si="1653"/>
        <v>4794.85578754142i</v>
      </c>
      <c r="J3155" t="str">
        <f t="shared" si="1647"/>
        <v>-31119.1330427652+1048.96101092886i</v>
      </c>
      <c r="K3155" t="str">
        <f t="shared" si="1654"/>
        <v>0.00518784200992071-0.153905763922161i</v>
      </c>
      <c r="L3155" t="str">
        <f t="shared" si="1655"/>
        <v>0.000670853452949357-0.0168719492990034i</v>
      </c>
      <c r="M3155" t="str">
        <f t="shared" si="1656"/>
        <v>0.00585869546287007-0.170777713221164i</v>
      </c>
      <c r="N3155" t="str">
        <f t="shared" si="1657"/>
        <v>-8.99621485916192i</v>
      </c>
      <c r="O3155" t="str">
        <f t="shared" si="1658"/>
        <v>-0.909563812094496-0.415564281102368i</v>
      </c>
      <c r="P3155" t="str">
        <f t="shared" si="1659"/>
        <v>1.9095638120945+0.415564281102368i</v>
      </c>
      <c r="Q3155" t="str">
        <f t="shared" si="1660"/>
        <v>-1.9095638120945+8.58065057805955i</v>
      </c>
      <c r="R3155" t="str">
        <f t="shared" si="1661"/>
        <v>-0.00104332719126216-0.222310825373019i</v>
      </c>
      <c r="S3155" t="str">
        <f t="shared" si="1662"/>
        <v>0.948548766297431i</v>
      </c>
      <c r="T3155" t="str">
        <f t="shared" si="1663"/>
        <v>0.210872659142141-0.000989646720116286i</v>
      </c>
      <c r="U3155" t="e">
        <f t="shared" si="1664"/>
        <v>#DIV/0!</v>
      </c>
      <c r="V3155" t="str">
        <f t="shared" si="1665"/>
        <v>1.33333333333333E-06-0.0000868986858268608i</v>
      </c>
      <c r="W3155" t="e">
        <f t="shared" si="1666"/>
        <v>#DIV/0!</v>
      </c>
      <c r="X3155" t="e">
        <f t="shared" si="1667"/>
        <v>#DIV/0!</v>
      </c>
      <c r="Y3155" t="str">
        <f t="shared" si="1668"/>
        <v>0.00083+1.2274830816106i</v>
      </c>
      <c r="Z3155" t="e">
        <f t="shared" si="1669"/>
        <v>#DIV/0!</v>
      </c>
      <c r="AA3155" t="e">
        <f t="shared" si="1670"/>
        <v>#DIV/0!</v>
      </c>
      <c r="AB3155" t="str">
        <f t="shared" si="1671"/>
        <v>1.30029079746774-0.00610239624305178i</v>
      </c>
      <c r="AC3155" t="str">
        <f t="shared" si="1672"/>
        <v>1.00657585451998-0.222096440995246i</v>
      </c>
      <c r="AD3155" t="str">
        <f t="shared" si="1673"/>
        <v>1.23310097329585+0.266015661026783i</v>
      </c>
      <c r="AE3155" t="e">
        <f t="shared" si="1674"/>
        <v>#DIV/0!</v>
      </c>
      <c r="AF3155" t="str">
        <f t="shared" si="1675"/>
        <v>-19.4079294196144-0.374988542077471i</v>
      </c>
      <c r="AG3155" t="e">
        <f t="shared" si="1676"/>
        <v>#DIV/0!</v>
      </c>
      <c r="AH3155" t="e">
        <f t="shared" si="1677"/>
        <v>#DIV/0!</v>
      </c>
      <c r="AI3155" t="e">
        <f t="shared" si="1678"/>
        <v>#DIV/0!</v>
      </c>
      <c r="AJ3155" t="e">
        <f t="shared" si="1679"/>
        <v>#DIV/0!</v>
      </c>
      <c r="AK3155"/>
      <c r="AL3155"/>
      <c r="AM3155"/>
      <c r="AN3155"/>
    </row>
    <row r="3156" spans="1:40" x14ac:dyDescent="0.25">
      <c r="A3156"/>
      <c r="B3156">
        <f t="shared" si="1645"/>
        <v>1222000</v>
      </c>
      <c r="C3156" s="186" t="str">
        <f t="shared" si="1648"/>
        <v>-6.58686667217352E-08+0.00257928969574117i</v>
      </c>
      <c r="D3156" s="158" t="str">
        <f t="shared" si="1649"/>
        <v>-7.66666717165981+0.0197745543340156i</v>
      </c>
      <c r="E3156" t="str">
        <f t="shared" si="1650"/>
        <v>7.99541169617773-0.191534273815888i</v>
      </c>
      <c r="F3156" t="str">
        <f t="shared" si="1651"/>
        <v>0.999201097219775+0.0000191228361604127i</v>
      </c>
      <c r="G3156">
        <f t="shared" si="1646"/>
        <v>1</v>
      </c>
      <c r="H3156" t="str">
        <f t="shared" si="1652"/>
        <v>11.741285600293+0.394457076685188i</v>
      </c>
      <c r="I3156" t="str">
        <f t="shared" si="1653"/>
        <v>4798.78277835841i</v>
      </c>
      <c r="J3156" t="str">
        <f t="shared" si="1647"/>
        <v>-31170.1287458774+1049.82011085591i</v>
      </c>
      <c r="K3156" t="str">
        <f t="shared" si="1654"/>
        <v>0.00517936381703294-0.15378009558898i</v>
      </c>
      <c r="L3156" t="str">
        <f t="shared" si="1655"/>
        <v>0.000669757671938994-0.0168581860007224i</v>
      </c>
      <c r="M3156" t="str">
        <f t="shared" si="1656"/>
        <v>0.00584912148897193-0.170638281589702i</v>
      </c>
      <c r="N3156" t="str">
        <f t="shared" si="1657"/>
        <v>-9.00358276649948i</v>
      </c>
      <c r="O3156" t="str">
        <f t="shared" si="1658"/>
        <v>-0.912600935302517-0.408851480228421i</v>
      </c>
      <c r="P3156" t="str">
        <f t="shared" si="1659"/>
        <v>1.91260093530252+0.408851480228421i</v>
      </c>
      <c r="Q3156" t="str">
        <f t="shared" si="1660"/>
        <v>-1.91260093530252+8.59473128627106i</v>
      </c>
      <c r="R3156" t="str">
        <f t="shared" si="1661"/>
        <v>-0.00185835768452058-0.222118246059237i</v>
      </c>
      <c r="S3156" t="str">
        <f t="shared" si="1662"/>
        <v>0.949325628513892i</v>
      </c>
      <c r="T3156" t="str">
        <f t="shared" si="1663"/>
        <v>0.210862543544588-0.00176418657686112i</v>
      </c>
      <c r="U3156" t="e">
        <f t="shared" si="1664"/>
        <v>#DIV/0!</v>
      </c>
      <c r="V3156" t="str">
        <f t="shared" si="1665"/>
        <v>1.33333333333333E-06-0.0000868275739726651i</v>
      </c>
      <c r="W3156" t="e">
        <f t="shared" si="1666"/>
        <v>#DIV/0!</v>
      </c>
      <c r="X3156" t="e">
        <f t="shared" si="1667"/>
        <v>#DIV/0!</v>
      </c>
      <c r="Y3156" t="str">
        <f t="shared" si="1668"/>
        <v>0.00083+1.22848839125975i</v>
      </c>
      <c r="Z3156" t="e">
        <f t="shared" si="1669"/>
        <v>#DIV/0!</v>
      </c>
      <c r="AA3156" t="e">
        <f t="shared" si="1670"/>
        <v>#DIV/0!</v>
      </c>
      <c r="AB3156" t="str">
        <f t="shared" si="1671"/>
        <v>1.30022842229562-0.0108783925817636i</v>
      </c>
      <c r="AC3156" t="str">
        <f t="shared" si="1672"/>
        <v>1.00574892378881-0.221932372694429i</v>
      </c>
      <c r="AD3156" t="str">
        <f t="shared" si="1673"/>
        <v>1.23504551566245+0.261713617453584i</v>
      </c>
      <c r="AE3156" t="e">
        <f t="shared" si="1674"/>
        <v>#DIV/0!</v>
      </c>
      <c r="AF3156" t="str">
        <f t="shared" si="1675"/>
        <v>-19.4079527719528-0.374682522351172i</v>
      </c>
      <c r="AG3156" t="e">
        <f t="shared" si="1676"/>
        <v>#DIV/0!</v>
      </c>
      <c r="AH3156" t="e">
        <f t="shared" si="1677"/>
        <v>#DIV/0!</v>
      </c>
      <c r="AI3156" t="e">
        <f t="shared" si="1678"/>
        <v>#DIV/0!</v>
      </c>
      <c r="AJ3156" t="e">
        <f t="shared" si="1679"/>
        <v>#DIV/0!</v>
      </c>
      <c r="AK3156"/>
      <c r="AL3156"/>
      <c r="AM3156"/>
      <c r="AN3156"/>
    </row>
    <row r="3157" spans="1:40" x14ac:dyDescent="0.25">
      <c r="A3157"/>
      <c r="B3157">
        <f t="shared" si="1645"/>
        <v>1223000</v>
      </c>
      <c r="C3157" s="186" t="str">
        <f t="shared" si="1648"/>
        <v>-6.57609942155326E-08+0.00257718070989294i</v>
      </c>
      <c r="D3157" s="158" t="str">
        <f t="shared" si="1649"/>
        <v>-7.66666717083426+0.0197583854425125i</v>
      </c>
      <c r="E3157" t="str">
        <f t="shared" si="1650"/>
        <v>7.99540418792201-0.19169083216278i</v>
      </c>
      <c r="F3157" t="str">
        <f t="shared" si="1651"/>
        <v>0.999201097968808+0.0000191384670188252i</v>
      </c>
      <c r="G3157">
        <f t="shared" si="1646"/>
        <v>1</v>
      </c>
      <c r="H3157" t="str">
        <f t="shared" si="1652"/>
        <v>11.7413088962968+0.394135386442149i</v>
      </c>
      <c r="I3157" t="str">
        <f t="shared" si="1653"/>
        <v>4802.7097691754i</v>
      </c>
      <c r="J3157" t="str">
        <f t="shared" si="1647"/>
        <v>-31221.1661974162+1050.67921078296i</v>
      </c>
      <c r="K3157" t="str">
        <f t="shared" si="1654"/>
        <v>0.00517090638292328-0.153654632085299i</v>
      </c>
      <c r="L3157" t="str">
        <f t="shared" si="1655"/>
        <v>0.000668664572124688-0.0168444451034452i</v>
      </c>
      <c r="M3157" t="str">
        <f t="shared" si="1656"/>
        <v>0.00583957095504797-0.170499077188744i</v>
      </c>
      <c r="N3157" t="str">
        <f t="shared" si="1657"/>
        <v>-9.01095067383705i</v>
      </c>
      <c r="O3157" t="str">
        <f t="shared" si="1658"/>
        <v>-0.915588517226866-0.402116484519484i</v>
      </c>
      <c r="P3157" t="str">
        <f t="shared" si="1659"/>
        <v>1.91558851722687+0.402116484519484i</v>
      </c>
      <c r="Q3157" t="str">
        <f t="shared" si="1660"/>
        <v>-1.91558851722687+8.60883418931757i</v>
      </c>
      <c r="R3157" t="str">
        <f t="shared" si="1661"/>
        <v>-0.00267062492640228-0.221920025031343i</v>
      </c>
      <c r="S3157" t="str">
        <f t="shared" si="1662"/>
        <v>0.950102490730351i</v>
      </c>
      <c r="T3157" t="str">
        <f t="shared" si="1663"/>
        <v>0.210846768525221-0.00253736739438137i</v>
      </c>
      <c r="U3157" t="e">
        <f t="shared" si="1664"/>
        <v>#DIV/0!</v>
      </c>
      <c r="V3157" t="str">
        <f t="shared" si="1665"/>
        <v>1.33333333333333E-06-0.0000867565784093192i</v>
      </c>
      <c r="W3157" t="e">
        <f t="shared" si="1666"/>
        <v>#DIV/0!</v>
      </c>
      <c r="X3157" t="e">
        <f t="shared" si="1667"/>
        <v>#DIV/0!</v>
      </c>
      <c r="Y3157" t="str">
        <f t="shared" si="1668"/>
        <v>0.00083+1.2294937009089i</v>
      </c>
      <c r="Z3157" t="e">
        <f t="shared" si="1669"/>
        <v>#DIV/0!</v>
      </c>
      <c r="AA3157" t="e">
        <f t="shared" si="1670"/>
        <v>#DIV/0!</v>
      </c>
      <c r="AB3157" t="str">
        <f t="shared" si="1671"/>
        <v>1.3001311497872-0.0156460087624961i</v>
      </c>
      <c r="AC3157" t="str">
        <f t="shared" si="1672"/>
        <v>1.00492457804436-0.22176252724139i</v>
      </c>
      <c r="AD3157" t="str">
        <f t="shared" si="1673"/>
        <v>1.23695853775704+0.257397468740088i</v>
      </c>
      <c r="AE3157" t="e">
        <f t="shared" si="1674"/>
        <v>#DIV/0!</v>
      </c>
      <c r="AF3157" t="str">
        <f t="shared" si="1675"/>
        <v>-19.4079760671311-0.374377000999637i</v>
      </c>
      <c r="AG3157" t="e">
        <f t="shared" si="1676"/>
        <v>#DIV/0!</v>
      </c>
      <c r="AH3157" t="e">
        <f t="shared" si="1677"/>
        <v>#DIV/0!</v>
      </c>
      <c r="AI3157" t="e">
        <f t="shared" si="1678"/>
        <v>#DIV/0!</v>
      </c>
      <c r="AJ3157" t="e">
        <f t="shared" si="1679"/>
        <v>#DIV/0!</v>
      </c>
      <c r="AK3157"/>
      <c r="AL3157"/>
      <c r="AM3157"/>
      <c r="AN3157"/>
    </row>
    <row r="3158" spans="1:40" x14ac:dyDescent="0.25">
      <c r="A3158"/>
      <c r="B3158">
        <f t="shared" si="1645"/>
        <v>1224000</v>
      </c>
      <c r="C3158" s="186" t="str">
        <f t="shared" si="1648"/>
        <v>-6.5653585504713E-08+0.00257507517010002i</v>
      </c>
      <c r="D3158" s="158" t="str">
        <f t="shared" si="1649"/>
        <v>-7.66666717001086+0.0197422429707668i</v>
      </c>
      <c r="E3158" t="str">
        <f t="shared" si="1650"/>
        <v>7.99539667353868-0.191847390068265i</v>
      </c>
      <c r="F3158" t="str">
        <f t="shared" si="1651"/>
        <v>0.999201098718449+0.0000191540978332377i</v>
      </c>
      <c r="G3158">
        <f t="shared" si="1646"/>
        <v>1</v>
      </c>
      <c r="H3158" t="str">
        <f t="shared" si="1652"/>
        <v>11.7413321353253+0.393814219778869i</v>
      </c>
      <c r="I3158" t="str">
        <f t="shared" si="1653"/>
        <v>4806.63675999238i</v>
      </c>
      <c r="J3158" t="str">
        <f t="shared" si="1647"/>
        <v>-31272.2453973816+1051.53831071001i</v>
      </c>
      <c r="K3158" t="str">
        <f t="shared" si="1654"/>
        <v>0.00516246963990083-0.153529372911296i</v>
      </c>
      <c r="L3158" t="str">
        <f t="shared" si="1655"/>
        <v>0.000667574144770905-0.0168307265526141i</v>
      </c>
      <c r="M3158" t="str">
        <f t="shared" si="1656"/>
        <v>0.00583004378467173-0.17036009946391i</v>
      </c>
      <c r="N3158" t="str">
        <f t="shared" si="1657"/>
        <v>-9.01831858117461i</v>
      </c>
      <c r="O3158" t="str">
        <f t="shared" si="1658"/>
        <v>-0.918526395684223-0.39535965959029i</v>
      </c>
      <c r="P3158" t="str">
        <f t="shared" si="1659"/>
        <v>1.91852639568422+0.39535965959029i</v>
      </c>
      <c r="Q3158" t="str">
        <f t="shared" si="1660"/>
        <v>-1.91852639568422+8.62295892158432i</v>
      </c>
      <c r="R3158" t="str">
        <f t="shared" si="1661"/>
        <v>-0.00348009708307026-0.22171620611403i</v>
      </c>
      <c r="S3158" t="str">
        <f t="shared" si="1662"/>
        <v>0.95087935294681i</v>
      </c>
      <c r="T3158" t="str">
        <f t="shared" si="1663"/>
        <v>0.21082536260753-0.00330915246254193i</v>
      </c>
      <c r="U3158" t="e">
        <f t="shared" si="1664"/>
        <v>#DIV/0!</v>
      </c>
      <c r="V3158" t="str">
        <f t="shared" si="1665"/>
        <v>1.33333333333333E-06-0.000086685698851795i</v>
      </c>
      <c r="W3158" t="e">
        <f t="shared" si="1666"/>
        <v>#DIV/0!</v>
      </c>
      <c r="X3158" t="e">
        <f t="shared" si="1667"/>
        <v>#DIV/0!</v>
      </c>
      <c r="Y3158" t="str">
        <f t="shared" si="1668"/>
        <v>0.00083+1.23049901055805i</v>
      </c>
      <c r="Z3158" t="e">
        <f t="shared" si="1669"/>
        <v>#DIV/0!</v>
      </c>
      <c r="AA3158" t="e">
        <f t="shared" si="1670"/>
        <v>#DIV/0!</v>
      </c>
      <c r="AB3158" t="str">
        <f t="shared" si="1671"/>
        <v>1.29999915582507-0.0204050184218552i</v>
      </c>
      <c r="AC3158" t="str">
        <f t="shared" si="1672"/>
        <v>1.00410285103059-0.221586947640184i</v>
      </c>
      <c r="AD3158" t="str">
        <f t="shared" si="1673"/>
        <v>1.23883993765701+0.253067443955077i</v>
      </c>
      <c r="AE3158" t="e">
        <f t="shared" si="1674"/>
        <v>#DIV/0!</v>
      </c>
      <c r="AF3158" t="str">
        <f t="shared" si="1675"/>
        <v>-19.4079993053362-0.374071976808102i</v>
      </c>
      <c r="AG3158" t="e">
        <f t="shared" si="1676"/>
        <v>#DIV/0!</v>
      </c>
      <c r="AH3158" t="e">
        <f t="shared" si="1677"/>
        <v>#DIV/0!</v>
      </c>
      <c r="AI3158" t="e">
        <f t="shared" si="1678"/>
        <v>#DIV/0!</v>
      </c>
      <c r="AJ3158" t="e">
        <f t="shared" si="1679"/>
        <v>#DIV/0!</v>
      </c>
      <c r="AK3158"/>
      <c r="AL3158"/>
      <c r="AM3158"/>
      <c r="AN3158"/>
    </row>
    <row r="3159" spans="1:40" x14ac:dyDescent="0.25">
      <c r="A3159"/>
      <c r="B3159">
        <f t="shared" si="1645"/>
        <v>1225000</v>
      </c>
      <c r="C3159" s="186" t="str">
        <f t="shared" si="1648"/>
        <v>-6.55464397282555E-08+0.00257297306792307i</v>
      </c>
      <c r="D3159" s="158" t="str">
        <f t="shared" si="1649"/>
        <v>-7.66666716918938+0.0197261268540769i</v>
      </c>
      <c r="E3159" t="str">
        <f t="shared" si="1650"/>
        <v>7.99538915302779-0.192003947531984i</v>
      </c>
      <c r="F3159" t="str">
        <f t="shared" si="1651"/>
        <v>0.999201099468698+0.0000191697286036145i</v>
      </c>
      <c r="G3159">
        <f t="shared" si="1646"/>
        <v>1</v>
      </c>
      <c r="H3159" t="str">
        <f t="shared" si="1652"/>
        <v>11.7413553175636+0.393493575419793i</v>
      </c>
      <c r="I3159" t="str">
        <f t="shared" si="1653"/>
        <v>4810.56375080937i</v>
      </c>
      <c r="J3159" t="str">
        <f t="shared" si="1647"/>
        <v>-31323.3663457737+1052.39741063706i</v>
      </c>
      <c r="K3159" t="str">
        <f t="shared" si="1654"/>
        <v>0.00515405352055028-0.153404317568772i</v>
      </c>
      <c r="L3159" t="str">
        <f t="shared" si="1655"/>
        <v>0.000666486381177617-0.0168170302938477i</v>
      </c>
      <c r="M3159" t="str">
        <f t="shared" si="1656"/>
        <v>0.0058205399017279-0.17022134786262i</v>
      </c>
      <c r="N3159" t="str">
        <f t="shared" si="1657"/>
        <v>-9.02568648851217i</v>
      </c>
      <c r="O3159" t="str">
        <f t="shared" si="1658"/>
        <v>-0.92141441118947-0.388581372240567i</v>
      </c>
      <c r="P3159" t="str">
        <f t="shared" si="1659"/>
        <v>1.92141441118947+0.388581372240567i</v>
      </c>
      <c r="Q3159" t="str">
        <f t="shared" si="1660"/>
        <v>-1.92141441118947+8.6371051162716i</v>
      </c>
      <c r="R3159" t="str">
        <f t="shared" si="1661"/>
        <v>-0.00428674290592777-0.221506833115726i</v>
      </c>
      <c r="S3159" t="str">
        <f t="shared" si="1662"/>
        <v>0.951656215163271i</v>
      </c>
      <c r="T3159" t="str">
        <f t="shared" si="1663"/>
        <v>0.210798354435714-0.00407950552923322i</v>
      </c>
      <c r="U3159" t="e">
        <f t="shared" si="1664"/>
        <v>#DIV/0!</v>
      </c>
      <c r="V3159" t="str">
        <f t="shared" si="1665"/>
        <v>1.33333333333333E-06-0.0000866149350159974i</v>
      </c>
      <c r="W3159" t="e">
        <f t="shared" si="1666"/>
        <v>#DIV/0!</v>
      </c>
      <c r="X3159" t="e">
        <f t="shared" si="1667"/>
        <v>#DIV/0!</v>
      </c>
      <c r="Y3159" t="str">
        <f t="shared" si="1668"/>
        <v>0.00083+1.2315043202072i</v>
      </c>
      <c r="Z3159" t="e">
        <f t="shared" si="1669"/>
        <v>#DIV/0!</v>
      </c>
      <c r="AA3159" t="e">
        <f t="shared" si="1670"/>
        <v>#DIV/0!</v>
      </c>
      <c r="AB3159" t="str">
        <f t="shared" si="1671"/>
        <v>1.29983261703616-0.0251551980207408i</v>
      </c>
      <c r="AC3159" t="str">
        <f t="shared" si="1672"/>
        <v>1.00328377590018-0.221405676901508i</v>
      </c>
      <c r="AD3159" t="str">
        <f t="shared" si="1673"/>
        <v>1.24068961507834+0.248723772899102i</v>
      </c>
      <c r="AE3159" t="e">
        <f t="shared" si="1674"/>
        <v>#DIV/0!</v>
      </c>
      <c r="AF3159" t="str">
        <f t="shared" si="1675"/>
        <v>-19.408022486753-0.373767448565716i</v>
      </c>
      <c r="AG3159" t="e">
        <f t="shared" si="1676"/>
        <v>#DIV/0!</v>
      </c>
      <c r="AH3159" t="e">
        <f t="shared" si="1677"/>
        <v>#DIV/0!</v>
      </c>
      <c r="AI3159" t="e">
        <f t="shared" si="1678"/>
        <v>#DIV/0!</v>
      </c>
      <c r="AJ3159" t="e">
        <f t="shared" si="1679"/>
        <v>#DIV/0!</v>
      </c>
      <c r="AK3159"/>
      <c r="AL3159"/>
      <c r="AM3159"/>
      <c r="AN3159"/>
    </row>
    <row r="3160" spans="1:40" x14ac:dyDescent="0.25">
      <c r="A3160"/>
      <c r="B3160">
        <f t="shared" si="1645"/>
        <v>1226000</v>
      </c>
      <c r="C3160" s="186" t="str">
        <f t="shared" si="1648"/>
        <v>-6.54395560286488E-08+0.00257087439495032i</v>
      </c>
      <c r="D3160" s="158" t="str">
        <f t="shared" si="1649"/>
        <v>-7.66666716836996+0.0197100370279525i</v>
      </c>
      <c r="E3160" t="str">
        <f t="shared" si="1650"/>
        <v>7.99538162638936-0.192160504553577i</v>
      </c>
      <c r="F3160" t="str">
        <f t="shared" si="1651"/>
        <v>0.999201100219556+0.0000191853593299197i</v>
      </c>
      <c r="G3160">
        <f t="shared" si="1646"/>
        <v>1</v>
      </c>
      <c r="H3160" t="str">
        <f t="shared" si="1652"/>
        <v>11.7413784431969+0.393173452093529i</v>
      </c>
      <c r="I3160" t="str">
        <f t="shared" si="1653"/>
        <v>4814.49074162636i</v>
      </c>
      <c r="J3160" t="str">
        <f t="shared" si="1647"/>
        <v>-31374.5290425923+1053.25651056412i</v>
      </c>
      <c r="K3160" t="str">
        <f t="shared" si="1654"/>
        <v>0.00514565795773068-0.153279465561147i</v>
      </c>
      <c r="L3160" t="str">
        <f t="shared" si="1655"/>
        <v>0.000665401272680168-0.016803356272941i</v>
      </c>
      <c r="M3160" t="str">
        <f t="shared" si="1656"/>
        <v>0.00581105923041085-0.170082821834088i</v>
      </c>
      <c r="N3160" t="str">
        <f t="shared" si="1657"/>
        <v>-9.03305439584973i</v>
      </c>
      <c r="O3160" t="str">
        <f t="shared" si="1658"/>
        <v>-0.924252406964339-0.381781990435152i</v>
      </c>
      <c r="P3160" t="str">
        <f t="shared" si="1659"/>
        <v>1.92425240696434+0.381781990435152i</v>
      </c>
      <c r="Q3160" t="str">
        <f t="shared" si="1660"/>
        <v>-1.92425240696434+8.65127240541458i</v>
      </c>
      <c r="R3160" t="str">
        <f t="shared" si="1661"/>
        <v>-0.00509053172623856-0.221291949822224i</v>
      </c>
      <c r="S3160" t="str">
        <f t="shared" si="1662"/>
        <v>0.95243307737973i</v>
      </c>
      <c r="T3160" t="str">
        <f t="shared" si="1663"/>
        <v>0.210765772768542-0.00484839079752054i</v>
      </c>
      <c r="U3160" t="e">
        <f t="shared" si="1664"/>
        <v>#DIV/0!</v>
      </c>
      <c r="V3160" t="str">
        <f t="shared" si="1665"/>
        <v>1.33333333333333E-06-0.0000865442866187574i</v>
      </c>
      <c r="W3160" t="e">
        <f t="shared" si="1666"/>
        <v>#DIV/0!</v>
      </c>
      <c r="X3160" t="e">
        <f t="shared" si="1667"/>
        <v>#DIV/0!</v>
      </c>
      <c r="Y3160" t="str">
        <f t="shared" si="1668"/>
        <v>0.00083+1.23250962985635i</v>
      </c>
      <c r="Z3160" t="e">
        <f t="shared" si="1669"/>
        <v>#DIV/0!</v>
      </c>
      <c r="AA3160" t="e">
        <f t="shared" si="1670"/>
        <v>#DIV/0!</v>
      </c>
      <c r="AB3160" t="str">
        <f t="shared" si="1671"/>
        <v>1.29963171075384-0.0298963268267687i</v>
      </c>
      <c r="AC3160" t="str">
        <f t="shared" si="1672"/>
        <v>1.00246738521974-0.221218758036038i</v>
      </c>
      <c r="AD3160" t="str">
        <f t="shared" si="1673"/>
        <v>1.24250747138064+0.244366686093092i</v>
      </c>
      <c r="AE3160" t="e">
        <f t="shared" si="1674"/>
        <v>#DIV/0!</v>
      </c>
      <c r="AF3160" t="str">
        <f t="shared" si="1675"/>
        <v>-19.4080456115669-0.373463415065577i</v>
      </c>
      <c r="AG3160" t="e">
        <f t="shared" si="1676"/>
        <v>#DIV/0!</v>
      </c>
      <c r="AH3160" t="e">
        <f t="shared" si="1677"/>
        <v>#DIV/0!</v>
      </c>
      <c r="AI3160" t="e">
        <f t="shared" si="1678"/>
        <v>#DIV/0!</v>
      </c>
      <c r="AJ3160" t="e">
        <f t="shared" si="1679"/>
        <v>#DIV/0!</v>
      </c>
      <c r="AK3160"/>
      <c r="AL3160"/>
      <c r="AM3160"/>
      <c r="AN3160"/>
    </row>
    <row r="3161" spans="1:40" x14ac:dyDescent="0.25">
      <c r="A3161"/>
      <c r="B3161">
        <f t="shared" ref="B3161:B3224" si="1680">B3160+1000</f>
        <v>1227000</v>
      </c>
      <c r="C3161" s="186" t="str">
        <f t="shared" si="1648"/>
        <v>-6.53329335518753E-08+0.00256877914279741i</v>
      </c>
      <c r="D3161" s="158" t="str">
        <f t="shared" si="1649"/>
        <v>-7.66666716755247+0.0196939734281135i</v>
      </c>
      <c r="E3161" t="str">
        <f t="shared" si="1650"/>
        <v>7.99537409362344-0.192317061132685i</v>
      </c>
      <c r="F3161" t="str">
        <f t="shared" si="1651"/>
        <v>0.999201100971032+0.0000192009900121178i</v>
      </c>
      <c r="G3161">
        <f t="shared" si="1646"/>
        <v>1</v>
      </c>
      <c r="H3161" t="str">
        <f t="shared" si="1652"/>
        <v>11.741401512409+0.392853848532778i</v>
      </c>
      <c r="I3161" t="str">
        <f t="shared" si="1653"/>
        <v>4818.41773244334i</v>
      </c>
      <c r="J3161" t="str">
        <f t="shared" si="1647"/>
        <v>-31425.7334878376+1054.11561049117i</v>
      </c>
      <c r="K3161" t="str">
        <f t="shared" si="1654"/>
        <v>0.0051372828845737-0.153154816393448i</v>
      </c>
      <c r="L3161" t="str">
        <f t="shared" si="1655"/>
        <v>0.000664318810649086-0.0167897044358642i</v>
      </c>
      <c r="M3161" t="str">
        <f t="shared" si="1656"/>
        <v>0.00580160169522279-0.169944520829312i</v>
      </c>
      <c r="N3161" t="str">
        <f t="shared" si="1657"/>
        <v>-9.04042230318729i</v>
      </c>
      <c r="O3161" t="str">
        <f t="shared" si="1658"/>
        <v>-0.92704022894592-0.374961883284016i</v>
      </c>
      <c r="P3161" t="str">
        <f t="shared" si="1659"/>
        <v>1.92704022894592+0.374961883284016i</v>
      </c>
      <c r="Q3161" t="str">
        <f t="shared" si="1660"/>
        <v>-1.92704022894592+8.66546041990327i</v>
      </c>
      <c r="R3161" t="str">
        <f t="shared" si="1661"/>
        <v>-0.00589143344972303-0.221071599990475i</v>
      </c>
      <c r="S3161" t="str">
        <f t="shared" si="1662"/>
        <v>0.95320993959619i</v>
      </c>
      <c r="T3161" t="str">
        <f t="shared" si="1663"/>
        <v>0.210727646473354-0.00561577292274546i</v>
      </c>
      <c r="U3161" t="e">
        <f t="shared" si="1664"/>
        <v>#DIV/0!</v>
      </c>
      <c r="V3161" t="str">
        <f t="shared" si="1665"/>
        <v>1.33333333333333E-06-0.0000864737533778298i</v>
      </c>
      <c r="W3161" t="e">
        <f t="shared" si="1666"/>
        <v>#DIV/0!</v>
      </c>
      <c r="X3161" t="e">
        <f t="shared" si="1667"/>
        <v>#DIV/0!</v>
      </c>
      <c r="Y3161" t="str">
        <f t="shared" si="1668"/>
        <v>0.00083+1.2335149395055i</v>
      </c>
      <c r="Z3161" t="e">
        <f t="shared" si="1669"/>
        <v>#DIV/0!</v>
      </c>
      <c r="AA3161" t="e">
        <f t="shared" si="1670"/>
        <v>#DIV/0!</v>
      </c>
      <c r="AB3161" t="str">
        <f t="shared" si="1671"/>
        <v>1.29939661498099-0.0346281868963978i</v>
      </c>
      <c r="AC3161" t="str">
        <f t="shared" si="1672"/>
        <v>1.00165371097494-0.221026234047975i</v>
      </c>
      <c r="AD3161" t="str">
        <f t="shared" si="1673"/>
        <v>1.24429340957255+0.239996414767091i</v>
      </c>
      <c r="AE3161" t="e">
        <f t="shared" si="1674"/>
        <v>#DIV/0!</v>
      </c>
      <c r="AF3161" t="str">
        <f t="shared" si="1675"/>
        <v>-19.4080686799615-0.373159875104664i</v>
      </c>
      <c r="AG3161" t="e">
        <f t="shared" si="1676"/>
        <v>#DIV/0!</v>
      </c>
      <c r="AH3161" t="e">
        <f t="shared" si="1677"/>
        <v>#DIV/0!</v>
      </c>
      <c r="AI3161" t="e">
        <f t="shared" si="1678"/>
        <v>#DIV/0!</v>
      </c>
      <c r="AJ3161" t="e">
        <f t="shared" si="1679"/>
        <v>#DIV/0!</v>
      </c>
      <c r="AK3161"/>
      <c r="AL3161"/>
      <c r="AM3161"/>
      <c r="AN3161"/>
    </row>
    <row r="3162" spans="1:40" x14ac:dyDescent="0.25">
      <c r="A3162"/>
      <c r="B3162">
        <f t="shared" si="1680"/>
        <v>1228000</v>
      </c>
      <c r="C3162" s="186" t="str">
        <f t="shared" si="1648"/>
        <v>-6.52265714473926E-08+0.00256668730310728i</v>
      </c>
      <c r="D3162" s="158" t="str">
        <f t="shared" si="1649"/>
        <v>-7.66666716673704+0.0196779359904892i</v>
      </c>
      <c r="E3162" t="str">
        <f t="shared" si="1650"/>
        <v>7.99536655473004-0.192473617268947i</v>
      </c>
      <c r="F3162" t="str">
        <f t="shared" si="1651"/>
        <v>0.999201101723117+0.0000192166206501725i</v>
      </c>
      <c r="G3162">
        <f t="shared" si="1646"/>
        <v>1</v>
      </c>
      <c r="H3162" t="str">
        <f t="shared" si="1652"/>
        <v>11.7414245253833+0.392534763474365i</v>
      </c>
      <c r="I3162" t="str">
        <f t="shared" si="1653"/>
        <v>4822.34472326033i</v>
      </c>
      <c r="J3162" t="str">
        <f t="shared" si="1647"/>
        <v>-31476.9796815095+1054.97471041822i</v>
      </c>
      <c r="K3162" t="str">
        <f t="shared" si="1654"/>
        <v>0.00512892823448288-0.153030369572307i</v>
      </c>
      <c r="L3162" t="str">
        <f t="shared" si="1655"/>
        <v>0.000663238986489895-0.0167760747287619i</v>
      </c>
      <c r="M3162" t="str">
        <f t="shared" si="1656"/>
        <v>0.00579216722097277-0.169806444301069i</v>
      </c>
      <c r="N3162" t="str">
        <f t="shared" si="1657"/>
        <v>-9.04779021052485i</v>
      </c>
      <c r="O3162" t="str">
        <f t="shared" si="1658"/>
        <v>-0.929777725795032-0.368121421022219i</v>
      </c>
      <c r="P3162" t="str">
        <f t="shared" si="1659"/>
        <v>1.92977772579503+0.368121421022219i</v>
      </c>
      <c r="Q3162" t="str">
        <f t="shared" si="1660"/>
        <v>-1.92977772579503+8.67966878950263i</v>
      </c>
      <c r="R3162" t="str">
        <f t="shared" si="1661"/>
        <v>-0.00668941855112337-0.220845827342496i</v>
      </c>
      <c r="S3162" t="str">
        <f t="shared" si="1662"/>
        <v>0.953986801812651i</v>
      </c>
      <c r="T3162" t="str">
        <f t="shared" si="1663"/>
        <v>0.210684004520137-0.0063816170095724i</v>
      </c>
      <c r="U3162" t="e">
        <f t="shared" si="1664"/>
        <v>#DIV/0!</v>
      </c>
      <c r="V3162" t="str">
        <f t="shared" si="1665"/>
        <v>1.33333333333333E-06-0.0000864033350118867i</v>
      </c>
      <c r="W3162" t="e">
        <f t="shared" si="1666"/>
        <v>#DIV/0!</v>
      </c>
      <c r="X3162" t="e">
        <f t="shared" si="1667"/>
        <v>#DIV/0!</v>
      </c>
      <c r="Y3162" t="str">
        <f t="shared" si="1668"/>
        <v>0.00083+1.23452024915464i</v>
      </c>
      <c r="Z3162" t="e">
        <f t="shared" si="1669"/>
        <v>#DIV/0!</v>
      </c>
      <c r="AA3162" t="e">
        <f t="shared" si="1670"/>
        <v>#DIV/0!</v>
      </c>
      <c r="AB3162" t="str">
        <f t="shared" si="1671"/>
        <v>1.2991275083534-0.0393505630567179i</v>
      </c>
      <c r="AC3162" t="str">
        <f t="shared" si="1672"/>
        <v>1.00084278457584-0.220828147928662i</v>
      </c>
      <c r="AD3162" t="str">
        <f t="shared" si="1673"/>
        <v>1.24604733431658+0.235613190848747i</v>
      </c>
      <c r="AE3162" t="e">
        <f t="shared" si="1674"/>
        <v>#DIV/0!</v>
      </c>
      <c r="AF3162" t="str">
        <f t="shared" si="1675"/>
        <v>-19.4080916921203-0.372856827483876i</v>
      </c>
      <c r="AG3162" t="e">
        <f t="shared" si="1676"/>
        <v>#DIV/0!</v>
      </c>
      <c r="AH3162" t="e">
        <f t="shared" si="1677"/>
        <v>#DIV/0!</v>
      </c>
      <c r="AI3162" t="e">
        <f t="shared" si="1678"/>
        <v>#DIV/0!</v>
      </c>
      <c r="AJ3162" t="e">
        <f t="shared" si="1679"/>
        <v>#DIV/0!</v>
      </c>
      <c r="AK3162"/>
      <c r="AL3162"/>
      <c r="AM3162"/>
      <c r="AN3162"/>
    </row>
    <row r="3163" spans="1:40" x14ac:dyDescent="0.25">
      <c r="A3163"/>
      <c r="B3163">
        <f t="shared" si="1680"/>
        <v>1229000</v>
      </c>
      <c r="C3163" s="186" t="str">
        <f t="shared" si="1648"/>
        <v>-6.51204688681174E-08+0.00256459886755008i</v>
      </c>
      <c r="D3163" s="158" t="str">
        <f t="shared" si="1649"/>
        <v>-7.66666716592361+0.0196619246512173i</v>
      </c>
      <c r="E3163" t="str">
        <f t="shared" si="1650"/>
        <v>7.99535900970922-0.192630172962005i</v>
      </c>
      <c r="F3163" t="str">
        <f t="shared" si="1651"/>
        <v>0.999201102475811+0.0000192322512440481i</v>
      </c>
      <c r="G3163">
        <f t="shared" si="1646"/>
        <v>1</v>
      </c>
      <c r="H3163" t="str">
        <f t="shared" si="1652"/>
        <v>11.7414474823025+0.392216195659184i</v>
      </c>
      <c r="I3163" t="str">
        <f t="shared" si="1653"/>
        <v>4826.27171407732i</v>
      </c>
      <c r="J3163" t="str">
        <f t="shared" si="1647"/>
        <v>-31528.267623608+1055.83381034527i</v>
      </c>
      <c r="K3163" t="str">
        <f t="shared" si="1654"/>
        <v>0.00512059394113188-0.152906124605953i</v>
      </c>
      <c r="L3163" t="str">
        <f t="shared" si="1655"/>
        <v>0.000662161791642975-0.0167624670979529i</v>
      </c>
      <c r="M3163" t="str">
        <f t="shared" si="1656"/>
        <v>0.00578275573277486-0.169668591703906i</v>
      </c>
      <c r="N3163" t="str">
        <f t="shared" si="1657"/>
        <v>-9.05515811786241i</v>
      </c>
      <c r="O3163" t="str">
        <f t="shared" si="1658"/>
        <v>-0.932464748904433-0.361260974989816i</v>
      </c>
      <c r="P3163" t="str">
        <f t="shared" si="1659"/>
        <v>1.93246474890443+0.361260974989816i</v>
      </c>
      <c r="Q3163" t="str">
        <f t="shared" si="1660"/>
        <v>-1.93246474890443+8.69389714287259i</v>
      </c>
      <c r="R3163" t="str">
        <f t="shared" si="1661"/>
        <v>-0.00748445806874128-0.220614675559435i</v>
      </c>
      <c r="S3163" t="str">
        <f t="shared" si="1662"/>
        <v>0.95476366402911i</v>
      </c>
      <c r="T3163" t="str">
        <f t="shared" si="1663"/>
        <v>0.21063487597572-0.00714588860898366i</v>
      </c>
      <c r="U3163" t="e">
        <f t="shared" si="1664"/>
        <v>#DIV/0!</v>
      </c>
      <c r="V3163" t="str">
        <f t="shared" si="1665"/>
        <v>1.33333333333333E-06-0.000086333031240518i</v>
      </c>
      <c r="W3163" t="e">
        <f t="shared" si="1666"/>
        <v>#DIV/0!</v>
      </c>
      <c r="X3163" t="e">
        <f t="shared" si="1667"/>
        <v>#DIV/0!</v>
      </c>
      <c r="Y3163" t="str">
        <f t="shared" si="1668"/>
        <v>0.00083+1.23552555880379i</v>
      </c>
      <c r="Z3163" t="e">
        <f t="shared" si="1669"/>
        <v>#DIV/0!</v>
      </c>
      <c r="AA3163" t="e">
        <f t="shared" si="1670"/>
        <v>#DIV/0!</v>
      </c>
      <c r="AB3163" t="str">
        <f t="shared" si="1671"/>
        <v>1.29882457010404-0.0440632428869208i</v>
      </c>
      <c r="AC3163" t="str">
        <f t="shared" si="1672"/>
        <v>1.00003463686211-0.220624542650393i</v>
      </c>
      <c r="AD3163" t="str">
        <f t="shared" si="1673"/>
        <v>1.24776915193432+0.231217246951957i</v>
      </c>
      <c r="AE3163" t="e">
        <f t="shared" si="1674"/>
        <v>#DIV/0!</v>
      </c>
      <c r="AF3163" t="str">
        <f t="shared" si="1675"/>
        <v>-19.4081146482261-0.372554271007967i</v>
      </c>
      <c r="AG3163" t="e">
        <f t="shared" si="1676"/>
        <v>#DIV/0!</v>
      </c>
      <c r="AH3163" t="e">
        <f t="shared" si="1677"/>
        <v>#DIV/0!</v>
      </c>
      <c r="AI3163" t="e">
        <f t="shared" si="1678"/>
        <v>#DIV/0!</v>
      </c>
      <c r="AJ3163" t="e">
        <f t="shared" si="1679"/>
        <v>#DIV/0!</v>
      </c>
      <c r="AK3163"/>
      <c r="AL3163"/>
      <c r="AM3163"/>
      <c r="AN3163"/>
    </row>
    <row r="3164" spans="1:40" x14ac:dyDescent="0.25">
      <c r="A3164"/>
      <c r="B3164">
        <f t="shared" si="1680"/>
        <v>1230000</v>
      </c>
      <c r="C3164" s="186" t="str">
        <f t="shared" si="1648"/>
        <v>-6.50146249704086E-08+0.00256251382782306i</v>
      </c>
      <c r="D3164" s="158" t="str">
        <f t="shared" si="1649"/>
        <v>-7.66666716511217+0.0196459393466435i</v>
      </c>
      <c r="E3164" t="str">
        <f t="shared" si="1650"/>
        <v>7.995351458561-0.192786728211498i</v>
      </c>
      <c r="F3164" t="str">
        <f t="shared" si="1651"/>
        <v>0.999201103229113+0.0000192478817937086i</v>
      </c>
      <c r="G3164">
        <f t="shared" si="1646"/>
        <v>1</v>
      </c>
      <c r="H3164" t="str">
        <f t="shared" si="1652"/>
        <v>11.7414703833483+0.391898143832204i</v>
      </c>
      <c r="I3164" t="str">
        <f t="shared" si="1653"/>
        <v>4830.19870489431i</v>
      </c>
      <c r="J3164" t="str">
        <f t="shared" si="1647"/>
        <v>-31579.5973141331+1056.69291027232i</v>
      </c>
      <c r="K3164" t="str">
        <f t="shared" si="1654"/>
        <v>0.00511227993846333-0.152782081004203i</v>
      </c>
      <c r="L3164" t="str">
        <f t="shared" si="1655"/>
        <v>0.000661087217583381-0.016748881489929i</v>
      </c>
      <c r="M3164" t="str">
        <f t="shared" si="1656"/>
        <v>0.00577336715604671-0.169530962494132i</v>
      </c>
      <c r="N3164" t="str">
        <f t="shared" si="1657"/>
        <v>-9.06252602519997i</v>
      </c>
      <c r="O3164" t="str">
        <f t="shared" si="1658"/>
        <v>-0.935101152406889-0.354380917611697i</v>
      </c>
      <c r="P3164" t="str">
        <f t="shared" si="1659"/>
        <v>1.93510115240689+0.354380917611697i</v>
      </c>
      <c r="Q3164" t="str">
        <f t="shared" si="1660"/>
        <v>-1.93510115240689+8.70814510758827i</v>
      </c>
      <c r="R3164" t="str">
        <f t="shared" si="1661"/>
        <v>-0.00827652359895154-0.22037818827575i</v>
      </c>
      <c r="S3164" t="str">
        <f t="shared" si="1662"/>
        <v>0.955540526245569i</v>
      </c>
      <c r="T3164" t="str">
        <f t="shared" si="1663"/>
        <v>0.210580289998055-0.00790855371522602i</v>
      </c>
      <c r="U3164" t="e">
        <f t="shared" si="1664"/>
        <v>#DIV/0!</v>
      </c>
      <c r="V3164" t="str">
        <f t="shared" si="1665"/>
        <v>1.33333333333333E-06-0.0000862628417842254i</v>
      </c>
      <c r="W3164" t="e">
        <f t="shared" si="1666"/>
        <v>#DIV/0!</v>
      </c>
      <c r="X3164" t="e">
        <f t="shared" si="1667"/>
        <v>#DIV/0!</v>
      </c>
      <c r="Y3164" t="str">
        <f t="shared" si="1668"/>
        <v>0.00083+1.23653086845294i</v>
      </c>
      <c r="Z3164" t="e">
        <f t="shared" si="1669"/>
        <v>#DIV/0!</v>
      </c>
      <c r="AA3164" t="e">
        <f t="shared" si="1670"/>
        <v>#DIV/0!</v>
      </c>
      <c r="AB3164" t="str">
        <f t="shared" si="1671"/>
        <v>1.29848798002775-0.048766016699472i</v>
      </c>
      <c r="AC3164" t="str">
        <f t="shared" si="1672"/>
        <v>0.999229298108347-0.22041546116031i</v>
      </c>
      <c r="AD3164" t="str">
        <f t="shared" si="1673"/>
        <v>1.24945877041126+0.226808816365336i</v>
      </c>
      <c r="AE3164" t="e">
        <f t="shared" si="1674"/>
        <v>#DIV/0!</v>
      </c>
      <c r="AF3164" t="str">
        <f t="shared" si="1675"/>
        <v>-19.4081375484605-0.372252204485561i</v>
      </c>
      <c r="AG3164" t="e">
        <f t="shared" si="1676"/>
        <v>#DIV/0!</v>
      </c>
      <c r="AH3164" t="e">
        <f t="shared" si="1677"/>
        <v>#DIV/0!</v>
      </c>
      <c r="AI3164" t="e">
        <f t="shared" si="1678"/>
        <v>#DIV/0!</v>
      </c>
      <c r="AJ3164" t="e">
        <f t="shared" si="1679"/>
        <v>#DIV/0!</v>
      </c>
      <c r="AK3164"/>
      <c r="AL3164"/>
      <c r="AM3164"/>
      <c r="AN3164"/>
    </row>
    <row r="3165" spans="1:40" x14ac:dyDescent="0.25">
      <c r="A3165"/>
      <c r="B3165">
        <f t="shared" si="1680"/>
        <v>1231000</v>
      </c>
      <c r="C3165" s="186" t="str">
        <f t="shared" si="1648"/>
        <v>-6.49090389140503E-08+0.00256043217565041i</v>
      </c>
      <c r="D3165" s="158" t="str">
        <f t="shared" si="1649"/>
        <v>-7.66666716430264+0.0196299800133198i</v>
      </c>
      <c r="E3165" t="str">
        <f t="shared" si="1650"/>
        <v>7.99534390128542-0.192943283017068i</v>
      </c>
      <c r="F3165" t="str">
        <f t="shared" si="1651"/>
        <v>0.999201103983033+0.0000192635122991187i</v>
      </c>
      <c r="G3165">
        <f t="shared" si="1646"/>
        <v>1</v>
      </c>
      <c r="H3165" t="str">
        <f t="shared" si="1652"/>
        <v>11.7414932287016+0.391580606742433i</v>
      </c>
      <c r="I3165" t="str">
        <f t="shared" si="1653"/>
        <v>4834.12569571129i</v>
      </c>
      <c r="J3165" t="str">
        <f t="shared" si="1647"/>
        <v>-31630.9687530848+1057.55201019937i</v>
      </c>
      <c r="K3165" t="str">
        <f t="shared" si="1654"/>
        <v>0.00510398616068747-0.152658238278463i</v>
      </c>
      <c r="L3165" t="str">
        <f t="shared" si="1655"/>
        <v>0.000660015255820656-0.0167353178513544i</v>
      </c>
      <c r="M3165" t="str">
        <f t="shared" si="1656"/>
        <v>0.00576400141650813-0.169393556129817i</v>
      </c>
      <c r="N3165" t="str">
        <f t="shared" si="1657"/>
        <v>-9.06989393253753i</v>
      </c>
      <c r="O3165" t="str">
        <f t="shared" si="1658"/>
        <v>-0.937686793183092-0.34748162237737i</v>
      </c>
      <c r="P3165" t="str">
        <f t="shared" si="1659"/>
        <v>1.93768679318309+0.34748162237737i</v>
      </c>
      <c r="Q3165" t="str">
        <f t="shared" si="1660"/>
        <v>-1.93768679318309+8.72241231016016i</v>
      </c>
      <c r="R3165" t="str">
        <f t="shared" si="1661"/>
        <v>-0.00906558729069292-0.220136409073536i</v>
      </c>
      <c r="S3165" t="str">
        <f t="shared" si="1662"/>
        <v>0.95631738846203i</v>
      </c>
      <c r="T3165" t="str">
        <f t="shared" si="1663"/>
        <v>0.210520275830613-0.00866957876271002i</v>
      </c>
      <c r="U3165" t="e">
        <f t="shared" si="1664"/>
        <v>#DIV/0!</v>
      </c>
      <c r="V3165" t="str">
        <f t="shared" si="1665"/>
        <v>1.33333333333333E-06-0.0000861927663644167i</v>
      </c>
      <c r="W3165" t="e">
        <f t="shared" si="1666"/>
        <v>#DIV/0!</v>
      </c>
      <c r="X3165" t="e">
        <f t="shared" si="1667"/>
        <v>#DIV/0!</v>
      </c>
      <c r="Y3165" t="str">
        <f t="shared" si="1668"/>
        <v>0.00083+1.23753617810209i</v>
      </c>
      <c r="Z3165" t="e">
        <f t="shared" si="1669"/>
        <v>#DIV/0!</v>
      </c>
      <c r="AA3165" t="e">
        <f t="shared" si="1670"/>
        <v>#DIV/0!</v>
      </c>
      <c r="AB3165" t="str">
        <f t="shared" si="1671"/>
        <v>1.2981179184467-0.0534586775209912i</v>
      </c>
      <c r="AC3165" t="str">
        <f t="shared" si="1672"/>
        <v>0.998426798029444-0.220200946374478i</v>
      </c>
      <c r="AD3165" t="str">
        <f t="shared" si="1673"/>
        <v>1.25111609940165+0.222388133040726i</v>
      </c>
      <c r="AE3165" t="e">
        <f t="shared" si="1674"/>
        <v>#DIV/0!</v>
      </c>
      <c r="AF3165" t="str">
        <f t="shared" si="1675"/>
        <v>-19.4081603930042-0.371950626729113i</v>
      </c>
      <c r="AG3165" t="e">
        <f t="shared" si="1676"/>
        <v>#DIV/0!</v>
      </c>
      <c r="AH3165" t="e">
        <f t="shared" si="1677"/>
        <v>#DIV/0!</v>
      </c>
      <c r="AI3165" t="e">
        <f t="shared" si="1678"/>
        <v>#DIV/0!</v>
      </c>
      <c r="AJ3165" t="e">
        <f t="shared" si="1679"/>
        <v>#DIV/0!</v>
      </c>
      <c r="AK3165"/>
      <c r="AL3165"/>
      <c r="AM3165"/>
      <c r="AN3165"/>
    </row>
    <row r="3166" spans="1:40" x14ac:dyDescent="0.25">
      <c r="A3166"/>
      <c r="B3166">
        <f t="shared" si="1680"/>
        <v>1232000</v>
      </c>
      <c r="C3166" s="186" t="str">
        <f t="shared" si="1648"/>
        <v>-6.48037098622347E-08+0.00255835390278323i</v>
      </c>
      <c r="D3166" s="158" t="str">
        <f t="shared" si="1649"/>
        <v>-7.66666716349511+0.0196140465880048i</v>
      </c>
      <c r="E3166" t="str">
        <f t="shared" si="1650"/>
        <v>7.99533633788251-0.193099837378355i</v>
      </c>
      <c r="F3166" t="str">
        <f t="shared" si="1651"/>
        <v>0.999201104737562+0.0000192791427602421i</v>
      </c>
      <c r="G3166">
        <f t="shared" si="1646"/>
        <v>1</v>
      </c>
      <c r="H3166" t="str">
        <f t="shared" si="1652"/>
        <v>11.7415160185431+0.391263583142937i</v>
      </c>
      <c r="I3166" t="str">
        <f t="shared" si="1653"/>
        <v>4838.05268652828i</v>
      </c>
      <c r="J3166" t="str">
        <f t="shared" si="1647"/>
        <v>-31682.3819404632+1058.41111012642i</v>
      </c>
      <c r="K3166" t="str">
        <f t="shared" si="1654"/>
        <v>0.00509571254228087-0.152534595941711i</v>
      </c>
      <c r="L3166" t="str">
        <f t="shared" si="1655"/>
        <v>0.000658945897898701-0.0167217761290657i</v>
      </c>
      <c r="M3166" t="str">
        <f t="shared" si="1656"/>
        <v>0.00575465844017957-0.169256372070777i</v>
      </c>
      <c r="N3166" t="str">
        <f t="shared" si="1657"/>
        <v>-9.07726183987509i</v>
      </c>
      <c r="O3166" t="str">
        <f t="shared" si="1658"/>
        <v>-0.940221530869431-0.340563463820685i</v>
      </c>
      <c r="P3166" t="str">
        <f t="shared" si="1659"/>
        <v>1.94022153086943+0.340563463820685i</v>
      </c>
      <c r="Q3166" t="str">
        <f t="shared" si="1660"/>
        <v>-1.94022153086943+8.73669837605441i</v>
      </c>
      <c r="R3166" t="str">
        <f t="shared" si="1661"/>
        <v>-0.00985162183994213-0.219889381476986i</v>
      </c>
      <c r="S3166" t="str">
        <f t="shared" si="1662"/>
        <v>0.95709425067849i</v>
      </c>
      <c r="T3166" t="str">
        <f t="shared" si="1663"/>
        <v>0.210454862796873-0.00942893062286726i</v>
      </c>
      <c r="U3166" t="e">
        <f t="shared" si="1664"/>
        <v>#DIV/0!</v>
      </c>
      <c r="V3166" t="str">
        <f t="shared" si="1665"/>
        <v>1.33333333333333E-06-0.0000861228047034064i</v>
      </c>
      <c r="W3166" t="e">
        <f t="shared" si="1666"/>
        <v>#DIV/0!</v>
      </c>
      <c r="X3166" t="e">
        <f t="shared" si="1667"/>
        <v>#DIV/0!</v>
      </c>
      <c r="Y3166" t="str">
        <f t="shared" si="1668"/>
        <v>0.00083+1.23854148775124i</v>
      </c>
      <c r="Z3166" t="e">
        <f t="shared" si="1669"/>
        <v>#DIV/0!</v>
      </c>
      <c r="AA3166" t="e">
        <f t="shared" si="1670"/>
        <v>#DIV/0!</v>
      </c>
      <c r="AB3166" t="str">
        <f t="shared" si="1671"/>
        <v>1.29771456617641-0.0581410210728735i</v>
      </c>
      <c r="AC3166" t="str">
        <f t="shared" si="1672"/>
        <v>0.997627165785906-0.219981041172059i</v>
      </c>
      <c r="AD3166" t="str">
        <f t="shared" si="1673"/>
        <v>1.25274105023337+0.217955431581646i</v>
      </c>
      <c r="AE3166" t="e">
        <f t="shared" si="1674"/>
        <v>#DIV/0!</v>
      </c>
      <c r="AF3166" t="str">
        <f t="shared" si="1675"/>
        <v>-19.4081831820382-0.371649536554932i</v>
      </c>
      <c r="AG3166" t="e">
        <f t="shared" si="1676"/>
        <v>#DIV/0!</v>
      </c>
      <c r="AH3166" t="e">
        <f t="shared" si="1677"/>
        <v>#DIV/0!</v>
      </c>
      <c r="AI3166" t="e">
        <f t="shared" si="1678"/>
        <v>#DIV/0!</v>
      </c>
      <c r="AJ3166" t="e">
        <f t="shared" si="1679"/>
        <v>#DIV/0!</v>
      </c>
      <c r="AK3166"/>
      <c r="AL3166"/>
      <c r="AM3166"/>
      <c r="AN3166"/>
    </row>
    <row r="3167" spans="1:40" x14ac:dyDescent="0.25">
      <c r="A3167"/>
      <c r="B3167">
        <f t="shared" si="1680"/>
        <v>1233000</v>
      </c>
      <c r="C3167" s="186" t="str">
        <f t="shared" si="1648"/>
        <v>-6.46986369815469E-08+0.00255627900099937i</v>
      </c>
      <c r="D3167" s="158" t="str">
        <f t="shared" si="1649"/>
        <v>-7.66666716268958+0.0195981390076618i</v>
      </c>
      <c r="E3167" t="str">
        <f t="shared" si="1650"/>
        <v>7.99532876835232-0.193256391294999i</v>
      </c>
      <c r="F3167" t="str">
        <f t="shared" si="1651"/>
        <v>0.9992011054927+0.0000192947731770431i</v>
      </c>
      <c r="G3167">
        <f t="shared" si="1646"/>
        <v>1</v>
      </c>
      <c r="H3167" t="str">
        <f t="shared" si="1652"/>
        <v>11.7415387530523+0.390947071790784i</v>
      </c>
      <c r="I3167" t="str">
        <f t="shared" si="1653"/>
        <v>4841.97967734527i</v>
      </c>
      <c r="J3167" t="str">
        <f t="shared" si="1647"/>
        <v>-31733.8368762682+1059.27021005347i</v>
      </c>
      <c r="K3167" t="str">
        <f t="shared" si="1654"/>
        <v>0.00508745901798519-0.152411153508501i</v>
      </c>
      <c r="L3167" t="str">
        <f t="shared" si="1655"/>
        <v>0.000657879135395565-0.0167082562700698i</v>
      </c>
      <c r="M3167" t="str">
        <f t="shared" si="1656"/>
        <v>0.00574533815338075-0.169119409778571i</v>
      </c>
      <c r="N3167" t="str">
        <f t="shared" si="1657"/>
        <v>-9.08462974721265i</v>
      </c>
      <c r="O3167" t="str">
        <f t="shared" si="1658"/>
        <v>-0.94270522786561-0.333626817499505i</v>
      </c>
      <c r="P3167" t="str">
        <f t="shared" si="1659"/>
        <v>1.94270522786561+0.333626817499505i</v>
      </c>
      <c r="Q3167" t="str">
        <f t="shared" si="1660"/>
        <v>-1.94270522786561+8.75100292971315i</v>
      </c>
      <c r="R3167" t="str">
        <f t="shared" si="1661"/>
        <v>-0.0106346004841661-0.219637148946968i</v>
      </c>
      <c r="S3167" t="str">
        <f t="shared" si="1662"/>
        <v>0.957871112894949i</v>
      </c>
      <c r="T3167" t="str">
        <f t="shared" si="1663"/>
        <v>0.210384080294906-0.0101865766009613i</v>
      </c>
      <c r="U3167" t="e">
        <f t="shared" si="1664"/>
        <v>#DIV/0!</v>
      </c>
      <c r="V3167" t="str">
        <f t="shared" si="1665"/>
        <v>1.33333333333333E-06-0.0000860529565244098i</v>
      </c>
      <c r="W3167" t="e">
        <f t="shared" si="1666"/>
        <v>#DIV/0!</v>
      </c>
      <c r="X3167" t="e">
        <f t="shared" si="1667"/>
        <v>#DIV/0!</v>
      </c>
      <c r="Y3167" t="str">
        <f t="shared" si="1668"/>
        <v>0.00083+1.23954679740039i</v>
      </c>
      <c r="Z3167" t="e">
        <f t="shared" si="1669"/>
        <v>#DIV/0!</v>
      </c>
      <c r="AA3167" t="e">
        <f t="shared" si="1670"/>
        <v>#DIV/0!</v>
      </c>
      <c r="AB3167" t="str">
        <f t="shared" si="1671"/>
        <v>1.29727810449236-0.0628128457516246i</v>
      </c>
      <c r="AC3167" t="str">
        <f t="shared" si="1672"/>
        <v>0.996830429989258-0.219755788389631i</v>
      </c>
      <c r="AD3167" t="str">
        <f t="shared" si="1673"/>
        <v>1.25433353591254+0.213510947231699i</v>
      </c>
      <c r="AE3167" t="e">
        <f t="shared" si="1674"/>
        <v>#DIV/0!</v>
      </c>
      <c r="AF3167" t="str">
        <f t="shared" si="1675"/>
        <v>-19.4082059157419-0.371348932783122i</v>
      </c>
      <c r="AG3167" t="e">
        <f t="shared" si="1676"/>
        <v>#DIV/0!</v>
      </c>
      <c r="AH3167" t="e">
        <f t="shared" si="1677"/>
        <v>#DIV/0!</v>
      </c>
      <c r="AI3167" t="e">
        <f t="shared" si="1678"/>
        <v>#DIV/0!</v>
      </c>
      <c r="AJ3167" t="e">
        <f t="shared" si="1679"/>
        <v>#DIV/0!</v>
      </c>
      <c r="AK3167"/>
      <c r="AL3167"/>
      <c r="AM3167"/>
      <c r="AN3167"/>
    </row>
    <row r="3168" spans="1:40" x14ac:dyDescent="0.25">
      <c r="A3168"/>
      <c r="B3168">
        <f t="shared" si="1680"/>
        <v>1234000</v>
      </c>
      <c r="C3168" s="186" t="str">
        <f t="shared" si="1648"/>
        <v>-6.45938194419468E-08+0.00255420746210332i</v>
      </c>
      <c r="D3168" s="158" t="str">
        <f t="shared" si="1649"/>
        <v>-7.66666716188596+0.0195822572094588i</v>
      </c>
      <c r="E3168" t="str">
        <f t="shared" si="1650"/>
        <v>7.99532119269486-0.193412944766641i</v>
      </c>
      <c r="F3168" t="str">
        <f t="shared" si="1651"/>
        <v>0.999201106248456+0.000019310403549486i</v>
      </c>
      <c r="G3168">
        <f t="shared" si="1646"/>
        <v>1</v>
      </c>
      <c r="H3168" t="str">
        <f t="shared" si="1652"/>
        <v>11.741561432408+0.390631071447046i</v>
      </c>
      <c r="I3168" t="str">
        <f t="shared" si="1653"/>
        <v>4845.90666816226i</v>
      </c>
      <c r="J3168" t="str">
        <f t="shared" si="1647"/>
        <v>-31785.3335604997+1060.12930998052i</v>
      </c>
      <c r="K3168" t="str">
        <f t="shared" si="1654"/>
        <v>0.00507922552280585-0.152287910494951i</v>
      </c>
      <c r="L3168" t="str">
        <f t="shared" si="1655"/>
        <v>0.000656814959923321-0.0166947582215446i</v>
      </c>
      <c r="M3168" t="str">
        <f t="shared" si="1656"/>
        <v>0.00573604048272917-0.168982668716496i</v>
      </c>
      <c r="N3168" t="str">
        <f t="shared" si="1657"/>
        <v>-9.09199765455022i</v>
      </c>
      <c r="O3168" t="str">
        <f t="shared" si="1658"/>
        <v>-0.945137749342121-0.326672059975306i</v>
      </c>
      <c r="P3168" t="str">
        <f t="shared" si="1659"/>
        <v>1.94513774934212+0.326672059975306i</v>
      </c>
      <c r="Q3168" t="str">
        <f t="shared" si="1660"/>
        <v>-1.94513774934212+8.76532559457491i</v>
      </c>
      <c r="R3168" t="str">
        <f t="shared" si="1661"/>
        <v>-0.0114144969967638-0.219379754875748i</v>
      </c>
      <c r="S3168" t="str">
        <f t="shared" si="1662"/>
        <v>0.95864797511141i</v>
      </c>
      <c r="T3168" t="str">
        <f t="shared" si="1663"/>
        <v>0.210307957792073-0.0109424844328629i</v>
      </c>
      <c r="U3168" t="e">
        <f t="shared" si="1664"/>
        <v>#DIV/0!</v>
      </c>
      <c r="V3168" t="str">
        <f t="shared" si="1665"/>
        <v>1.33333333333333E-06-0.0000859832215515373i</v>
      </c>
      <c r="W3168" t="e">
        <f t="shared" si="1666"/>
        <v>#DIV/0!</v>
      </c>
      <c r="X3168" t="e">
        <f t="shared" si="1667"/>
        <v>#DIV/0!</v>
      </c>
      <c r="Y3168" t="str">
        <f t="shared" si="1668"/>
        <v>0.00083+1.24055210704954i</v>
      </c>
      <c r="Z3168" t="e">
        <f t="shared" si="1669"/>
        <v>#DIV/0!</v>
      </c>
      <c r="AA3168" t="e">
        <f t="shared" si="1670"/>
        <v>#DIV/0!</v>
      </c>
      <c r="AB3168" t="str">
        <f t="shared" si="1671"/>
        <v>1.29680871509728-0.0674739526089764i</v>
      </c>
      <c r="AC3168" t="str">
        <f t="shared" si="1672"/>
        <v>0.996036618707439-0.219525230815643i</v>
      </c>
      <c r="AD3168" t="str">
        <f t="shared" si="1673"/>
        <v>1.25589347112824+0.209054915862958i</v>
      </c>
      <c r="AE3168" t="e">
        <f t="shared" si="1674"/>
        <v>#DIV/0!</v>
      </c>
      <c r="AF3168" t="str">
        <f t="shared" si="1675"/>
        <v>-19.408228594294-0.371048814237587i</v>
      </c>
      <c r="AG3168" t="e">
        <f t="shared" si="1676"/>
        <v>#DIV/0!</v>
      </c>
      <c r="AH3168" t="e">
        <f t="shared" si="1677"/>
        <v>#DIV/0!</v>
      </c>
      <c r="AI3168" t="e">
        <f t="shared" si="1678"/>
        <v>#DIV/0!</v>
      </c>
      <c r="AJ3168" t="e">
        <f t="shared" si="1679"/>
        <v>#DIV/0!</v>
      </c>
      <c r="AK3168"/>
      <c r="AL3168"/>
      <c r="AM3168"/>
      <c r="AN3168"/>
    </row>
    <row r="3169" spans="1:40" x14ac:dyDescent="0.25">
      <c r="A3169"/>
      <c r="B3169">
        <f t="shared" si="1680"/>
        <v>1235000</v>
      </c>
      <c r="C3169" s="186" t="str">
        <f t="shared" si="1648"/>
        <v>-6.44892564167536E-08+0.00255213927792612i</v>
      </c>
      <c r="D3169" s="158" t="str">
        <f t="shared" si="1649"/>
        <v>-7.66666716108433+0.0195664011307669i</v>
      </c>
      <c r="E3169" t="str">
        <f t="shared" si="1650"/>
        <v>7.99531361091019-0.193569497792921i</v>
      </c>
      <c r="F3169" t="str">
        <f t="shared" si="1651"/>
        <v>0.999201107004821+0.0000193260338775348i</v>
      </c>
      <c r="G3169">
        <f t="shared" si="1646"/>
        <v>1</v>
      </c>
      <c r="H3169" t="str">
        <f t="shared" si="1652"/>
        <v>11.7415840567885+0.390315580876792i</v>
      </c>
      <c r="I3169" t="str">
        <f t="shared" si="1653"/>
        <v>4849.83365897924i</v>
      </c>
      <c r="J3169" t="str">
        <f t="shared" si="1647"/>
        <v>-31836.871993158+1060.98840990757i</v>
      </c>
      <c r="K3169" t="str">
        <f t="shared" si="1654"/>
        <v>0.00507101199201059-0.152164866418734i</v>
      </c>
      <c r="L3169" t="str">
        <f t="shared" si="1655"/>
        <v>0.000655753363127879-0.0166812819308378i</v>
      </c>
      <c r="M3169" t="str">
        <f t="shared" si="1656"/>
        <v>0.00572676535513847-0.168846148349572i</v>
      </c>
      <c r="N3169" t="str">
        <f t="shared" si="1657"/>
        <v>-9.09936556188778i</v>
      </c>
      <c r="O3169" t="str">
        <f t="shared" si="1658"/>
        <v>-0.947518963247553-0.319699568792769i</v>
      </c>
      <c r="P3169" t="str">
        <f t="shared" si="1659"/>
        <v>1.94751896324755+0.319699568792769i</v>
      </c>
      <c r="Q3169" t="str">
        <f t="shared" si="1660"/>
        <v>-1.94751896324755+8.77966599309501i</v>
      </c>
      <c r="R3169" t="str">
        <f t="shared" si="1661"/>
        <v>-0.0121912856814881-0.219117242581835i</v>
      </c>
      <c r="S3169" t="str">
        <f t="shared" si="1662"/>
        <v>0.959424837327869i</v>
      </c>
      <c r="T3169" t="str">
        <f t="shared" si="1663"/>
        <v>0.210226524819808-0.0116966222817793i</v>
      </c>
      <c r="U3169" t="e">
        <f t="shared" si="1664"/>
        <v>#DIV/0!</v>
      </c>
      <c r="V3169" t="str">
        <f t="shared" si="1665"/>
        <v>1.33333333333333E-06-0.0000859135995097949i</v>
      </c>
      <c r="W3169" t="e">
        <f t="shared" si="1666"/>
        <v>#DIV/0!</v>
      </c>
      <c r="X3169" t="e">
        <f t="shared" si="1667"/>
        <v>#DIV/0!</v>
      </c>
      <c r="Y3169" t="str">
        <f t="shared" si="1668"/>
        <v>0.00083+1.24155741669869i</v>
      </c>
      <c r="Z3169" t="e">
        <f t="shared" si="1669"/>
        <v>#DIV/0!</v>
      </c>
      <c r="AA3169" t="e">
        <f t="shared" si="1670"/>
        <v>#DIV/0!</v>
      </c>
      <c r="AB3169" t="str">
        <f t="shared" si="1671"/>
        <v>1.29630658008899-0.0721241453317187i</v>
      </c>
      <c r="AC3169" t="str">
        <f t="shared" si="1672"/>
        <v>0.995245759470226-0.219289411184987i</v>
      </c>
      <c r="AD3169" t="str">
        <f t="shared" si="1673"/>
        <v>1.25742077225703+0.204587573964327i</v>
      </c>
      <c r="AE3169" t="e">
        <f t="shared" si="1674"/>
        <v>#DIV/0!</v>
      </c>
      <c r="AF3169" t="str">
        <f t="shared" si="1675"/>
        <v>-19.4082512178728-0.370749179746025i</v>
      </c>
      <c r="AG3169" t="e">
        <f t="shared" si="1676"/>
        <v>#DIV/0!</v>
      </c>
      <c r="AH3169" t="e">
        <f t="shared" si="1677"/>
        <v>#DIV/0!</v>
      </c>
      <c r="AI3169" t="e">
        <f t="shared" si="1678"/>
        <v>#DIV/0!</v>
      </c>
      <c r="AJ3169" t="e">
        <f t="shared" si="1679"/>
        <v>#DIV/0!</v>
      </c>
      <c r="AK3169"/>
      <c r="AL3169"/>
      <c r="AM3169"/>
      <c r="AN3169"/>
    </row>
    <row r="3170" spans="1:40" x14ac:dyDescent="0.25">
      <c r="A3170"/>
      <c r="B3170">
        <f t="shared" si="1680"/>
        <v>1236000</v>
      </c>
      <c r="C3170" s="186" t="str">
        <f t="shared" si="1648"/>
        <v>-6.43849470826293E-08+0.00255007444032525i</v>
      </c>
      <c r="D3170" s="158" t="str">
        <f t="shared" si="1649"/>
        <v>-7.66666716028462+0.0195505707091603i</v>
      </c>
      <c r="E3170" t="str">
        <f t="shared" si="1650"/>
        <v>7.99530602299833-0.19372605037348i</v>
      </c>
      <c r="F3170" t="str">
        <f t="shared" si="1651"/>
        <v>0.999201107761794+0.0000193416641611536i</v>
      </c>
      <c r="G3170">
        <f t="shared" si="1646"/>
        <v>1</v>
      </c>
      <c r="H3170" t="str">
        <f t="shared" si="1652"/>
        <v>11.7416066263712+0.390000598849049i</v>
      </c>
      <c r="I3170" t="str">
        <f t="shared" si="1653"/>
        <v>4853.76064979623i</v>
      </c>
      <c r="J3170" t="str">
        <f t="shared" si="1647"/>
        <v>-31888.4521742428+1061.84750983462i</v>
      </c>
      <c r="K3170" t="str">
        <f t="shared" si="1654"/>
        <v>0.0050628183611286-0.152042020799081i</v>
      </c>
      <c r="L3170" t="str">
        <f t="shared" si="1655"/>
        <v>0.000654694336688812-0.0166678273454657i</v>
      </c>
      <c r="M3170" t="str">
        <f t="shared" si="1656"/>
        <v>0.00571751269781741-0.168709848144547i</v>
      </c>
      <c r="N3170" t="str">
        <f t="shared" si="1657"/>
        <v>-9.10673346922534i</v>
      </c>
      <c r="O3170" t="str">
        <f t="shared" si="1658"/>
        <v>-0.949848740315775-0.31270972245924i</v>
      </c>
      <c r="P3170" t="str">
        <f t="shared" si="1659"/>
        <v>1.94984874031578+0.31270972245924i</v>
      </c>
      <c r="Q3170" t="str">
        <f t="shared" si="1660"/>
        <v>-1.94984874031578+8.7940237467661i</v>
      </c>
      <c r="R3170" t="str">
        <f t="shared" si="1661"/>
        <v>-0.0129649413668676-0.218849655304952i</v>
      </c>
      <c r="S3170" t="str">
        <f t="shared" si="1662"/>
        <v>0.960201699544328i</v>
      </c>
      <c r="T3170" t="str">
        <f t="shared" si="1663"/>
        <v>0.210139810968505-0.0124489587349588i</v>
      </c>
      <c r="U3170" t="e">
        <f t="shared" si="1664"/>
        <v>#DIV/0!</v>
      </c>
      <c r="V3170" t="str">
        <f t="shared" si="1665"/>
        <v>1.33333333333333E-06-0.0000858440901250781i</v>
      </c>
      <c r="W3170" t="e">
        <f t="shared" si="1666"/>
        <v>#DIV/0!</v>
      </c>
      <c r="X3170" t="e">
        <f t="shared" si="1667"/>
        <v>#DIV/0!</v>
      </c>
      <c r="Y3170" t="str">
        <f t="shared" si="1668"/>
        <v>0.00083+1.24256272634783i</v>
      </c>
      <c r="Z3170" t="e">
        <f t="shared" si="1669"/>
        <v>#DIV/0!</v>
      </c>
      <c r="AA3170" t="e">
        <f t="shared" si="1670"/>
        <v>#DIV/0!</v>
      </c>
      <c r="AB3170" t="str">
        <f t="shared" si="1671"/>
        <v>1.29577188192887-0.0767632302213792i</v>
      </c>
      <c r="AC3170" t="str">
        <f t="shared" si="1672"/>
        <v>0.994457879274669-0.21904837217371i</v>
      </c>
      <c r="AD3170" t="str">
        <f t="shared" si="1673"/>
        <v>1.25891535736746+0.200109158629818i</v>
      </c>
      <c r="AE3170" t="e">
        <f t="shared" si="1674"/>
        <v>#DIV/0!</v>
      </c>
      <c r="AF3170" t="str">
        <f t="shared" si="1675"/>
        <v>-19.4082737866558-0.370450028139889i</v>
      </c>
      <c r="AG3170" t="e">
        <f t="shared" si="1676"/>
        <v>#DIV/0!</v>
      </c>
      <c r="AH3170" t="e">
        <f t="shared" si="1677"/>
        <v>#DIV/0!</v>
      </c>
      <c r="AI3170" t="e">
        <f t="shared" si="1678"/>
        <v>#DIV/0!</v>
      </c>
      <c r="AJ3170" t="e">
        <f t="shared" si="1679"/>
        <v>#DIV/0!</v>
      </c>
      <c r="AK3170"/>
      <c r="AL3170"/>
      <c r="AM3170"/>
      <c r="AN3170"/>
    </row>
    <row r="3171" spans="1:40" x14ac:dyDescent="0.25">
      <c r="A3171"/>
      <c r="B3171">
        <f t="shared" si="1680"/>
        <v>1237000</v>
      </c>
      <c r="C3171" s="186" t="str">
        <f t="shared" si="1648"/>
        <v>-6.42808906195628E-08+0.00254801294118452i</v>
      </c>
      <c r="D3171" s="158" t="str">
        <f t="shared" si="1649"/>
        <v>-7.66666715948683+0.0195347658824147i</v>
      </c>
      <c r="E3171" t="str">
        <f t="shared" si="1650"/>
        <v>7.99529842895931-0.193882602507959i</v>
      </c>
      <c r="F3171" t="str">
        <f t="shared" si="1651"/>
        <v>0.999201108519376+0.0000193572944003066i</v>
      </c>
      <c r="G3171">
        <f t="shared" si="1646"/>
        <v>1</v>
      </c>
      <c r="H3171" t="str">
        <f t="shared" si="1652"/>
        <v>11.7416291413329+0.389686124136808i</v>
      </c>
      <c r="I3171" t="str">
        <f t="shared" si="1653"/>
        <v>4857.68764061322i</v>
      </c>
      <c r="J3171" t="str">
        <f t="shared" si="1647"/>
        <v>-31940.0741037542+1062.70660976167i</v>
      </c>
      <c r="K3171" t="str">
        <f t="shared" si="1654"/>
        <v>0.00505464456594885-0.151919373156766i</v>
      </c>
      <c r="L3171" t="str">
        <f t="shared" si="1655"/>
        <v>0.00065363787231923-0.0166543944131134i</v>
      </c>
      <c r="M3171" t="str">
        <f t="shared" si="1656"/>
        <v>0.00570828243826808-0.168573767569879i</v>
      </c>
      <c r="N3171" t="str">
        <f t="shared" si="1657"/>
        <v>-9.1141013765629i</v>
      </c>
      <c r="O3171" t="str">
        <f t="shared" si="1658"/>
        <v>-0.952126954072947-0.305702900424208i</v>
      </c>
      <c r="P3171" t="str">
        <f t="shared" si="1659"/>
        <v>1.95212695407295+0.305702900424208i</v>
      </c>
      <c r="Q3171" t="str">
        <f t="shared" si="1660"/>
        <v>-1.95212695407295+8.80839847613869i</v>
      </c>
      <c r="R3171" t="str">
        <f t="shared" si="1661"/>
        <v>-0.0137354394006075-0.218577036201135i</v>
      </c>
      <c r="S3171" t="str">
        <f t="shared" si="1662"/>
        <v>0.960978561760788i</v>
      </c>
      <c r="T3171" t="str">
        <f t="shared" si="1663"/>
        <v>0.210047845882502-0.0131994628003483i</v>
      </c>
      <c r="U3171" t="e">
        <f t="shared" si="1664"/>
        <v>#DIV/0!</v>
      </c>
      <c r="V3171" t="str">
        <f t="shared" si="1665"/>
        <v>1.33333333333333E-06-0.000085774693124169i</v>
      </c>
      <c r="W3171" t="e">
        <f t="shared" si="1666"/>
        <v>#DIV/0!</v>
      </c>
      <c r="X3171" t="e">
        <f t="shared" si="1667"/>
        <v>#DIV/0!</v>
      </c>
      <c r="Y3171" t="str">
        <f t="shared" si="1668"/>
        <v>0.00083+1.24356803599698i</v>
      </c>
      <c r="Z3171" t="e">
        <f t="shared" si="1669"/>
        <v>#DIV/0!</v>
      </c>
      <c r="AA3171" t="e">
        <f t="shared" si="1670"/>
        <v>#DIV/0!</v>
      </c>
      <c r="AB3171" t="str">
        <f t="shared" si="1671"/>
        <v>1.29520480341094-0.0813910161736126i</v>
      </c>
      <c r="AC3171" t="str">
        <f t="shared" si="1672"/>
        <v>0.993673004590544-0.218802156393843i</v>
      </c>
      <c r="AD3171" t="str">
        <f t="shared" si="1673"/>
        <v>1.26037714622447+0.195619907546866i</v>
      </c>
      <c r="AE3171" t="e">
        <f t="shared" si="1674"/>
        <v>#DIV/0!</v>
      </c>
      <c r="AF3171" t="str">
        <f t="shared" si="1675"/>
        <v>-19.4082963008197-0.370151358254393i</v>
      </c>
      <c r="AG3171" t="e">
        <f t="shared" si="1676"/>
        <v>#DIV/0!</v>
      </c>
      <c r="AH3171" t="e">
        <f t="shared" si="1677"/>
        <v>#DIV/0!</v>
      </c>
      <c r="AI3171" t="e">
        <f t="shared" si="1678"/>
        <v>#DIV/0!</v>
      </c>
      <c r="AJ3171" t="e">
        <f t="shared" si="1679"/>
        <v>#DIV/0!</v>
      </c>
      <c r="AK3171"/>
      <c r="AL3171"/>
      <c r="AM3171"/>
      <c r="AN3171"/>
    </row>
    <row r="3172" spans="1:40" x14ac:dyDescent="0.25">
      <c r="A3172"/>
      <c r="B3172">
        <f t="shared" si="1680"/>
        <v>1238000</v>
      </c>
      <c r="C3172" s="186" t="str">
        <f t="shared" si="1648"/>
        <v>-6.41770862108533E-08+0.00254595477241397i</v>
      </c>
      <c r="D3172" s="158" t="str">
        <f t="shared" si="1649"/>
        <v>-7.66666715869103+0.0195189865885071i</v>
      </c>
      <c r="E3172" t="str">
        <f t="shared" si="1650"/>
        <v>7.99529082879318-0.194039154195997i</v>
      </c>
      <c r="F3172" t="str">
        <f t="shared" si="1651"/>
        <v>0.999201109277576+0.0000193729245949582i</v>
      </c>
      <c r="G3172">
        <f t="shared" si="1646"/>
        <v>1</v>
      </c>
      <c r="H3172" t="str">
        <f t="shared" si="1652"/>
        <v>11.7416516018496+0.389372155516999i</v>
      </c>
      <c r="I3172" t="str">
        <f t="shared" si="1653"/>
        <v>4861.6146314302i</v>
      </c>
      <c r="J3172" t="str">
        <f t="shared" si="1647"/>
        <v>-31991.7377816923+1063.56570968872i</v>
      </c>
      <c r="K3172" t="str">
        <f t="shared" si="1654"/>
        <v>0.00504649054251901-0.151796923014103i</v>
      </c>
      <c r="L3172" t="str">
        <f t="shared" si="1655"/>
        <v>0.00065258396176557-0.0166409830816335i</v>
      </c>
      <c r="M3172" t="str">
        <f t="shared" si="1656"/>
        <v>0.00569907450428458-0.168437906095737i</v>
      </c>
      <c r="N3172" t="str">
        <f t="shared" si="1657"/>
        <v>-9.12146928390046i</v>
      </c>
      <c r="O3172" t="str">
        <f t="shared" si="1658"/>
        <v>-0.95435348084438-0.298679483058704i</v>
      </c>
      <c r="P3172" t="str">
        <f t="shared" si="1659"/>
        <v>1.95435348084438+0.298679483058704i</v>
      </c>
      <c r="Q3172" t="str">
        <f t="shared" si="1660"/>
        <v>-1.95435348084438+8.82278980084176i</v>
      </c>
      <c r="R3172" t="str">
        <f t="shared" si="1661"/>
        <v>-0.0145027556439927-0.218299428337956i</v>
      </c>
      <c r="S3172" t="str">
        <f t="shared" si="1662"/>
        <v>0.961755423977249i</v>
      </c>
      <c r="T3172" t="str">
        <f t="shared" si="1663"/>
        <v>0.209950659255162-0.0139481039032266i</v>
      </c>
      <c r="U3172" t="e">
        <f t="shared" si="1664"/>
        <v>#DIV/0!</v>
      </c>
      <c r="V3172" t="str">
        <f t="shared" si="1665"/>
        <v>1.33333333333333E-06-0.0000857054082347309i</v>
      </c>
      <c r="W3172" t="e">
        <f t="shared" si="1666"/>
        <v>#DIV/0!</v>
      </c>
      <c r="X3172" t="e">
        <f t="shared" si="1667"/>
        <v>#DIV/0!</v>
      </c>
      <c r="Y3172" t="str">
        <f t="shared" si="1668"/>
        <v>0.00083+1.24457334564613i</v>
      </c>
      <c r="Z3172" t="e">
        <f t="shared" si="1669"/>
        <v>#DIV/0!</v>
      </c>
      <c r="AA3172" t="e">
        <f t="shared" si="1670"/>
        <v>#DIV/0!</v>
      </c>
      <c r="AB3172" t="str">
        <f t="shared" si="1671"/>
        <v>1.29460552763152-0.0860073146574411i</v>
      </c>
      <c r="AC3172" t="str">
        <f t="shared" si="1672"/>
        <v>0.992891161365814-0.218550806388366i</v>
      </c>
      <c r="AD3172" t="str">
        <f t="shared" si="1673"/>
        <v>1.26180606029372+0.191120058984556i</v>
      </c>
      <c r="AE3172" t="e">
        <f t="shared" si="1674"/>
        <v>#DIV/0!</v>
      </c>
      <c r="AF3172" t="str">
        <f t="shared" si="1675"/>
        <v>-19.4083187605406-0.369853168928492i</v>
      </c>
      <c r="AG3172" t="e">
        <f t="shared" si="1676"/>
        <v>#DIV/0!</v>
      </c>
      <c r="AH3172" t="e">
        <f t="shared" si="1677"/>
        <v>#DIV/0!</v>
      </c>
      <c r="AI3172" t="e">
        <f t="shared" si="1678"/>
        <v>#DIV/0!</v>
      </c>
      <c r="AJ3172" t="e">
        <f t="shared" si="1679"/>
        <v>#DIV/0!</v>
      </c>
      <c r="AK3172"/>
      <c r="AL3172"/>
      <c r="AM3172"/>
      <c r="AN3172"/>
    </row>
    <row r="3173" spans="1:40" x14ac:dyDescent="0.25">
      <c r="A3173"/>
      <c r="B3173">
        <f t="shared" si="1680"/>
        <v>1239000</v>
      </c>
      <c r="C3173" s="186" t="str">
        <f t="shared" si="1648"/>
        <v>-6.40735330430941E-08+0.00254389992594974i</v>
      </c>
      <c r="D3173" s="158" t="str">
        <f t="shared" si="1649"/>
        <v>-7.66666715789707+0.0195032327656147i</v>
      </c>
      <c r="E3173" t="str">
        <f t="shared" si="1650"/>
        <v>7.99528322249997-0.194195705437236i</v>
      </c>
      <c r="F3173" t="str">
        <f t="shared" si="1651"/>
        <v>0.999201110036385+0.0000193885547450723i</v>
      </c>
      <c r="G3173">
        <f t="shared" si="1646"/>
        <v>1</v>
      </c>
      <c r="H3173" t="str">
        <f t="shared" si="1652"/>
        <v>11.7416740080966+0.389058691770467i</v>
      </c>
      <c r="I3173" t="str">
        <f t="shared" si="1653"/>
        <v>4865.54162224719i</v>
      </c>
      <c r="J3173" t="str">
        <f t="shared" si="1647"/>
        <v>-32043.4432080569+1064.42480961577i</v>
      </c>
      <c r="K3173" t="str">
        <f t="shared" si="1654"/>
        <v>0.00503835622714429-0.151674669894942i</v>
      </c>
      <c r="L3173" t="str">
        <f t="shared" si="1655"/>
        <v>0.000651532596807481-0.0166275932990459i</v>
      </c>
      <c r="M3173" t="str">
        <f t="shared" si="1656"/>
        <v>0.00568988882395177-0.168302263193988i</v>
      </c>
      <c r="N3173" t="str">
        <f t="shared" si="1657"/>
        <v>-9.12883719123802i</v>
      </c>
      <c r="O3173" t="str">
        <f t="shared" si="1658"/>
        <v>-0.956528199761261-0.29163985163465i</v>
      </c>
      <c r="P3173" t="str">
        <f t="shared" si="1659"/>
        <v>1.95652819976126+0.29163985163465i</v>
      </c>
      <c r="Q3173" t="str">
        <f t="shared" si="1660"/>
        <v>-1.95652819976126+8.83719733960337i</v>
      </c>
      <c r="R3173" t="str">
        <f t="shared" si="1661"/>
        <v>-0.0152668664662817-0.218016874689873i</v>
      </c>
      <c r="S3173" t="str">
        <f t="shared" si="1662"/>
        <v>0.962532286193708i</v>
      </c>
      <c r="T3173" t="str">
        <f t="shared" si="1663"/>
        <v>0.209848280824051-0.0146948518828042i</v>
      </c>
      <c r="U3173" t="e">
        <f t="shared" si="1664"/>
        <v>#DIV/0!</v>
      </c>
      <c r="V3173" t="str">
        <f t="shared" si="1665"/>
        <v>1.33333333333333E-06-0.0000856362351853079i</v>
      </c>
      <c r="W3173" t="e">
        <f t="shared" si="1666"/>
        <v>#DIV/0!</v>
      </c>
      <c r="X3173" t="e">
        <f t="shared" si="1667"/>
        <v>#DIV/0!</v>
      </c>
      <c r="Y3173" t="str">
        <f t="shared" si="1668"/>
        <v>0.00083+1.24557865529528i</v>
      </c>
      <c r="Z3173" t="e">
        <f t="shared" si="1669"/>
        <v>#DIV/0!</v>
      </c>
      <c r="AA3173" t="e">
        <f t="shared" si="1670"/>
        <v>#DIV/0!</v>
      </c>
      <c r="AB3173" t="str">
        <f t="shared" si="1671"/>
        <v>1.29397423795947-0.090611939694288i</v>
      </c>
      <c r="AC3173" t="str">
        <f t="shared" si="1672"/>
        <v>0.992112375032101-0.218294364626278i</v>
      </c>
      <c r="AD3173" t="str">
        <f t="shared" si="1673"/>
        <v>1.26320202274586+0.18660985178182i</v>
      </c>
      <c r="AE3173" t="e">
        <f t="shared" si="1674"/>
        <v>#DIV/0!</v>
      </c>
      <c r="AF3173" t="str">
        <f t="shared" si="1675"/>
        <v>-19.4083411659937-0.369555459004852i</v>
      </c>
      <c r="AG3173" t="e">
        <f t="shared" si="1676"/>
        <v>#DIV/0!</v>
      </c>
      <c r="AH3173" t="e">
        <f t="shared" si="1677"/>
        <v>#DIV/0!</v>
      </c>
      <c r="AI3173" t="e">
        <f t="shared" si="1678"/>
        <v>#DIV/0!</v>
      </c>
      <c r="AJ3173" t="e">
        <f t="shared" si="1679"/>
        <v>#DIV/0!</v>
      </c>
      <c r="AK3173"/>
      <c r="AL3173"/>
      <c r="AM3173"/>
      <c r="AN3173"/>
    </row>
    <row r="3174" spans="1:40" x14ac:dyDescent="0.25">
      <c r="A3174"/>
      <c r="B3174">
        <f t="shared" si="1680"/>
        <v>1240000</v>
      </c>
      <c r="C3174" s="186" t="str">
        <f t="shared" si="1648"/>
        <v>-6.39702303061579E-08+0.00254184839375399i</v>
      </c>
      <c r="D3174" s="158" t="str">
        <f t="shared" si="1649"/>
        <v>-7.6666671571051+0.0194875043521139i</v>
      </c>
      <c r="E3174" t="str">
        <f t="shared" si="1650"/>
        <v>7.99527561007971-0.194352256231315i</v>
      </c>
      <c r="F3174" t="str">
        <f t="shared" si="1651"/>
        <v>0.999201110795802+0.000019404184850613i</v>
      </c>
      <c r="G3174">
        <f t="shared" si="1646"/>
        <v>1</v>
      </c>
      <c r="H3174" t="str">
        <f t="shared" si="1652"/>
        <v>11.7416963602486+0.388745731681975i</v>
      </c>
      <c r="I3174" t="str">
        <f t="shared" si="1653"/>
        <v>4869.46861306418i</v>
      </c>
      <c r="J3174" t="str">
        <f t="shared" si="1647"/>
        <v>-32095.1903828482+1065.28390954282i</v>
      </c>
      <c r="K3174" t="str">
        <f t="shared" si="1654"/>
        <v>0.00503024155638596-0.151552613324657i</v>
      </c>
      <c r="L3174" t="str">
        <f t="shared" si="1655"/>
        <v>0.00065048376925764-0.0166142250135367i</v>
      </c>
      <c r="M3174" t="str">
        <f t="shared" si="1656"/>
        <v>0.0056807253256436-0.168166838338194i</v>
      </c>
      <c r="N3174" t="str">
        <f t="shared" si="1657"/>
        <v>-9.13620509857558i</v>
      </c>
      <c r="O3174" t="str">
        <f t="shared" si="1658"/>
        <v>-0.958650992767205-0.28458438830416i</v>
      </c>
      <c r="P3174" t="str">
        <f t="shared" si="1659"/>
        <v>1.9586509927672+0.28458438830416i</v>
      </c>
      <c r="Q3174" t="str">
        <f t="shared" si="1660"/>
        <v>-1.9586509927672+8.85162071027142i</v>
      </c>
      <c r="R3174" t="str">
        <f t="shared" si="1661"/>
        <v>-0.0160277487390976-0.217729418133693i</v>
      </c>
      <c r="S3174" t="str">
        <f t="shared" si="1662"/>
        <v>0.963309148410167i</v>
      </c>
      <c r="T3174" t="str">
        <f t="shared" si="1663"/>
        <v>0.209740740366209-0.0154396769887922i</v>
      </c>
      <c r="U3174" t="e">
        <f t="shared" si="1664"/>
        <v>#DIV/0!</v>
      </c>
      <c r="V3174" t="str">
        <f t="shared" si="1665"/>
        <v>1.33333333333333E-06-0.0000855671737053203i</v>
      </c>
      <c r="W3174" t="e">
        <f t="shared" si="1666"/>
        <v>#DIV/0!</v>
      </c>
      <c r="X3174" t="e">
        <f t="shared" si="1667"/>
        <v>#DIV/0!</v>
      </c>
      <c r="Y3174" t="str">
        <f t="shared" si="1668"/>
        <v>0.00083+1.24658396494443i</v>
      </c>
      <c r="Z3174" t="e">
        <f t="shared" si="1669"/>
        <v>#DIV/0!</v>
      </c>
      <c r="AA3174" t="e">
        <f t="shared" si="1670"/>
        <v>#DIV/0!</v>
      </c>
      <c r="AB3174" t="str">
        <f t="shared" si="1671"/>
        <v>1.2933111180071-0.0952047078368204i</v>
      </c>
      <c r="AC3174" t="str">
        <f t="shared" si="1672"/>
        <v>0.99133667051017-0.218032873497818i</v>
      </c>
      <c r="AD3174" t="str">
        <f t="shared" si="1673"/>
        <v>1.26456495846075+0.182089525335656i</v>
      </c>
      <c r="AE3174" t="e">
        <f t="shared" si="1674"/>
        <v>#DIV/0!</v>
      </c>
      <c r="AF3174" t="str">
        <f t="shared" si="1675"/>
        <v>-19.4083635173537-0.369258227329861i</v>
      </c>
      <c r="AG3174" t="e">
        <f t="shared" si="1676"/>
        <v>#DIV/0!</v>
      </c>
      <c r="AH3174" t="e">
        <f t="shared" si="1677"/>
        <v>#DIV/0!</v>
      </c>
      <c r="AI3174" t="e">
        <f t="shared" si="1678"/>
        <v>#DIV/0!</v>
      </c>
      <c r="AJ3174" t="e">
        <f t="shared" si="1679"/>
        <v>#DIV/0!</v>
      </c>
      <c r="AK3174"/>
      <c r="AL3174"/>
      <c r="AM3174"/>
      <c r="AN3174"/>
    </row>
    <row r="3175" spans="1:40" x14ac:dyDescent="0.25">
      <c r="A3175"/>
      <c r="B3175">
        <f t="shared" si="1680"/>
        <v>1241000</v>
      </c>
      <c r="C3175" s="186" t="str">
        <f t="shared" si="1648"/>
        <v>-6.38671771931793E-08+0.0025398001678148i</v>
      </c>
      <c r="D3175" s="158" t="str">
        <f t="shared" si="1649"/>
        <v>-7.66666715631505+0.0194718012865801i</v>
      </c>
      <c r="E3175" t="str">
        <f t="shared" si="1650"/>
        <v>7.99526799153244-0.194508806577876i</v>
      </c>
      <c r="F3175" t="str">
        <f t="shared" si="1651"/>
        <v>0.999201111555838+0.000019419814911545i</v>
      </c>
      <c r="G3175">
        <f t="shared" si="1646"/>
        <v>1</v>
      </c>
      <c r="H3175" t="str">
        <f t="shared" si="1652"/>
        <v>11.7417186584795+0.388433274040171i</v>
      </c>
      <c r="I3175" t="str">
        <f t="shared" si="1653"/>
        <v>4873.39560388117i</v>
      </c>
      <c r="J3175" t="str">
        <f t="shared" si="1647"/>
        <v>-32146.9793060661+1066.14300946987i</v>
      </c>
      <c r="K3175" t="str">
        <f t="shared" si="1654"/>
        <v>0.00502214646706035-0.151430752830148i</v>
      </c>
      <c r="L3175" t="str">
        <f t="shared" si="1655"/>
        <v>0.000649437470961584-0.0166008781734577i</v>
      </c>
      <c r="M3175" t="str">
        <f t="shared" si="1656"/>
        <v>0.00567158393802193-0.168031631003606i</v>
      </c>
      <c r="N3175" t="str">
        <f t="shared" si="1657"/>
        <v>-9.14357300591314i</v>
      </c>
      <c r="O3175" t="str">
        <f t="shared" si="1658"/>
        <v>-0.960721744624667-0.277513476078797i</v>
      </c>
      <c r="P3175" t="str">
        <f t="shared" si="1659"/>
        <v>1.96072174462467+0.277513476078797i</v>
      </c>
      <c r="Q3175" t="str">
        <f t="shared" si="1660"/>
        <v>-1.96072174462467+8.86605952983434i</v>
      </c>
      <c r="R3175" t="str">
        <f t="shared" si="1661"/>
        <v>-0.0167853798308208-0.217437101444165i</v>
      </c>
      <c r="S3175" t="str">
        <f t="shared" si="1662"/>
        <v>0.964086010626628i</v>
      </c>
      <c r="T3175" t="str">
        <f t="shared" si="1663"/>
        <v>0.209628067693522-0.0161825498779487i</v>
      </c>
      <c r="U3175" t="e">
        <f t="shared" si="1664"/>
        <v>#DIV/0!</v>
      </c>
      <c r="V3175" t="str">
        <f t="shared" si="1665"/>
        <v>1.33333333333333E-06-0.0000854982235250579i</v>
      </c>
      <c r="W3175" t="e">
        <f t="shared" si="1666"/>
        <v>#DIV/0!</v>
      </c>
      <c r="X3175" t="e">
        <f t="shared" si="1667"/>
        <v>#DIV/0!</v>
      </c>
      <c r="Y3175" t="str">
        <f t="shared" si="1668"/>
        <v>0.00083+1.24758927459358i</v>
      </c>
      <c r="Z3175" t="e">
        <f t="shared" si="1669"/>
        <v>#DIV/0!</v>
      </c>
      <c r="AA3175" t="e">
        <f t="shared" si="1670"/>
        <v>#DIV/0!</v>
      </c>
      <c r="AB3175" t="str">
        <f t="shared" si="1671"/>
        <v>1.29261635160155-0.099785438147654i</v>
      </c>
      <c r="AC3175" t="str">
        <f t="shared" si="1672"/>
        <v>0.990564072215408-0.217766375309786i</v>
      </c>
      <c r="AD3175" t="str">
        <f t="shared" si="1673"/>
        <v>1.2658947940315+0.17755931958924i</v>
      </c>
      <c r="AE3175" t="e">
        <f t="shared" si="1674"/>
        <v>#DIV/0!</v>
      </c>
      <c r="AF3175" t="str">
        <f t="shared" si="1675"/>
        <v>-19.4083858147945-0.368961472753591i</v>
      </c>
      <c r="AG3175" t="e">
        <f t="shared" si="1676"/>
        <v>#DIV/0!</v>
      </c>
      <c r="AH3175" t="e">
        <f t="shared" si="1677"/>
        <v>#DIV/0!</v>
      </c>
      <c r="AI3175" t="e">
        <f t="shared" si="1678"/>
        <v>#DIV/0!</v>
      </c>
      <c r="AJ3175" t="e">
        <f t="shared" si="1679"/>
        <v>#DIV/0!</v>
      </c>
      <c r="AK3175"/>
      <c r="AL3175"/>
      <c r="AM3175"/>
      <c r="AN3175"/>
    </row>
    <row r="3176" spans="1:40" x14ac:dyDescent="0.25">
      <c r="A3176"/>
      <c r="B3176">
        <f t="shared" si="1680"/>
        <v>1242000</v>
      </c>
      <c r="C3176" s="186" t="str">
        <f t="shared" si="1648"/>
        <v>-6.37643729005401E-08+0.00253775524014603i</v>
      </c>
      <c r="D3176" s="158" t="str">
        <f t="shared" si="1649"/>
        <v>-7.66666715552684+0.0194561235077862i</v>
      </c>
      <c r="E3176" t="str">
        <f t="shared" si="1650"/>
        <v>7.99526036685819-0.194665356476558i</v>
      </c>
      <c r="F3176" t="str">
        <f t="shared" si="1651"/>
        <v>0.999201112316473+0.0000194354449278315i</v>
      </c>
      <c r="G3176">
        <f t="shared" si="1646"/>
        <v>1</v>
      </c>
      <c r="H3176" t="str">
        <f t="shared" si="1652"/>
        <v>11.7417409029624+0.388121317637579i</v>
      </c>
      <c r="I3176" t="str">
        <f t="shared" si="1653"/>
        <v>4877.32259469815i</v>
      </c>
      <c r="J3176" t="str">
        <f t="shared" si="1647"/>
        <v>-32198.8099777106+1067.00210939693i</v>
      </c>
      <c r="K3176" t="str">
        <f t="shared" si="1654"/>
        <v>0.00501407089623753-0.151309087939827i</v>
      </c>
      <c r="L3176" t="str">
        <f t="shared" si="1655"/>
        <v>0.000648393693797577-0.0165875527273258i</v>
      </c>
      <c r="M3176" t="str">
        <f t="shared" si="1656"/>
        <v>0.00566246459003511-0.167896640667153i</v>
      </c>
      <c r="N3176" t="str">
        <f t="shared" si="1657"/>
        <v>-9.1509409132507i</v>
      </c>
      <c r="O3176" t="str">
        <f t="shared" si="1658"/>
        <v>-0.962740342921199-0.270427498808779i</v>
      </c>
      <c r="P3176" t="str">
        <f t="shared" si="1659"/>
        <v>1.9627403429212+0.270427498808779i</v>
      </c>
      <c r="Q3176" t="str">
        <f t="shared" si="1660"/>
        <v>-1.9627403429212+8.88051341444192i</v>
      </c>
      <c r="R3176" t="str">
        <f t="shared" si="1661"/>
        <v>-0.0175397376009774-0.217139967289683i</v>
      </c>
      <c r="S3176" t="str">
        <f t="shared" si="1662"/>
        <v>0.964862872843087i</v>
      </c>
      <c r="T3176" t="str">
        <f t="shared" si="1663"/>
        <v>0.209510292648177-0.016923441610593i</v>
      </c>
      <c r="U3176" t="e">
        <f t="shared" si="1664"/>
        <v>#DIV/0!</v>
      </c>
      <c r="V3176" t="str">
        <f t="shared" si="1665"/>
        <v>1.33333333333333E-06-0.0000854293843756817i</v>
      </c>
      <c r="W3176" t="e">
        <f t="shared" si="1666"/>
        <v>#DIV/0!</v>
      </c>
      <c r="X3176" t="e">
        <f t="shared" si="1667"/>
        <v>#DIV/0!</v>
      </c>
      <c r="Y3176" t="str">
        <f t="shared" si="1668"/>
        <v>0.00083+1.24859458424273i</v>
      </c>
      <c r="Z3176" t="e">
        <f t="shared" si="1669"/>
        <v>#DIV/0!</v>
      </c>
      <c r="AA3176" t="e">
        <f t="shared" si="1670"/>
        <v>#DIV/0!</v>
      </c>
      <c r="AB3176" t="str">
        <f t="shared" si="1671"/>
        <v>1.29189012275682-0.104353952177858i</v>
      </c>
      <c r="AC3176" t="str">
        <f t="shared" si="1672"/>
        <v>0.989794604063324-0.217494912280983i</v>
      </c>
      <c r="AD3176" t="str">
        <f t="shared" si="1673"/>
        <v>1.26719145776853+0.173019475020056i</v>
      </c>
      <c r="AE3176" t="e">
        <f t="shared" si="1674"/>
        <v>#DIV/0!</v>
      </c>
      <c r="AF3176" t="str">
        <f t="shared" si="1675"/>
        <v>-19.4084080584892-0.368665194129793i</v>
      </c>
      <c r="AG3176" t="e">
        <f t="shared" si="1676"/>
        <v>#DIV/0!</v>
      </c>
      <c r="AH3176" t="e">
        <f t="shared" si="1677"/>
        <v>#DIV/0!</v>
      </c>
      <c r="AI3176" t="e">
        <f t="shared" si="1678"/>
        <v>#DIV/0!</v>
      </c>
      <c r="AJ3176" t="e">
        <f t="shared" si="1679"/>
        <v>#DIV/0!</v>
      </c>
      <c r="AK3176"/>
      <c r="AL3176"/>
      <c r="AM3176"/>
      <c r="AN3176"/>
    </row>
    <row r="3177" spans="1:40" x14ac:dyDescent="0.25">
      <c r="A3177"/>
      <c r="B3177">
        <f t="shared" si="1680"/>
        <v>1243000</v>
      </c>
      <c r="C3177" s="186" t="str">
        <f t="shared" si="1648"/>
        <v>-6.36618166278537E-08+0.00253571360278727i</v>
      </c>
      <c r="D3177" s="158" t="str">
        <f t="shared" si="1649"/>
        <v>-7.66666715474062+0.0194404709547024i</v>
      </c>
      <c r="E3177" t="str">
        <f t="shared" si="1650"/>
        <v>7.995252736057-0.194821905927004i</v>
      </c>
      <c r="F3177" t="str">
        <f t="shared" si="1651"/>
        <v>0.999201113077726+0.0000194510748994377i</v>
      </c>
      <c r="G3177">
        <f t="shared" si="1646"/>
        <v>1</v>
      </c>
      <c r="H3177" t="str">
        <f t="shared" si="1652"/>
        <v>11.7417630938701+0.387809861270596i</v>
      </c>
      <c r="I3177" t="str">
        <f t="shared" si="1653"/>
        <v>4881.24958551514i</v>
      </c>
      <c r="J3177" t="str">
        <f t="shared" si="1647"/>
        <v>-32250.6823977818+1067.86120932398i</v>
      </c>
      <c r="K3177" t="str">
        <f t="shared" si="1654"/>
        <v>0.00500601478123993-0.151187618183618i</v>
      </c>
      <c r="L3177" t="str">
        <f t="shared" si="1655"/>
        <v>0.000647352429676441-0.0165742486238224i</v>
      </c>
      <c r="M3177" t="str">
        <f t="shared" si="1656"/>
        <v>0.00565336721091637-0.16776186680744i</v>
      </c>
      <c r="N3177" t="str">
        <f t="shared" si="1657"/>
        <v>-9.15830882058826i</v>
      </c>
      <c r="O3177" t="str">
        <f t="shared" si="1658"/>
        <v>-0.964706678075552-0.263326841162144i</v>
      </c>
      <c r="P3177" t="str">
        <f t="shared" si="1659"/>
        <v>1.96470667807555+0.263326841162144i</v>
      </c>
      <c r="Q3177" t="str">
        <f t="shared" si="1660"/>
        <v>-1.96470667807555+8.89498197942612i</v>
      </c>
      <c r="R3177" t="str">
        <f t="shared" si="1661"/>
        <v>-0.0182908003946368-0.216838058228118i</v>
      </c>
      <c r="S3177" t="str">
        <f t="shared" si="1662"/>
        <v>0.965639735059547i</v>
      </c>
      <c r="T3177" t="str">
        <f t="shared" si="1663"/>
        <v>0.209387445098226-0.0176623236471041i</v>
      </c>
      <c r="U3177" t="e">
        <f t="shared" si="1664"/>
        <v>#DIV/0!</v>
      </c>
      <c r="V3177" t="str">
        <f t="shared" si="1665"/>
        <v>1.33333333333333E-06-0.0000853606559892174i</v>
      </c>
      <c r="W3177" t="e">
        <f t="shared" si="1666"/>
        <v>#DIV/0!</v>
      </c>
      <c r="X3177" t="e">
        <f t="shared" si="1667"/>
        <v>#DIV/0!</v>
      </c>
      <c r="Y3177" t="str">
        <f t="shared" si="1668"/>
        <v>0.00083+1.24959989389188i</v>
      </c>
      <c r="Z3177" t="e">
        <f t="shared" si="1669"/>
        <v>#DIV/0!</v>
      </c>
      <c r="AA3177" t="e">
        <f t="shared" si="1670"/>
        <v>#DIV/0!</v>
      </c>
      <c r="AB3177" t="str">
        <f t="shared" si="1671"/>
        <v>1.2911326156464-0.108910073945365i</v>
      </c>
      <c r="AC3177" t="str">
        <f t="shared" si="1672"/>
        <v>0.989028289475029-0.217218526537794i</v>
      </c>
      <c r="AD3177" t="str">
        <f t="shared" si="1673"/>
        <v>1.26845487970356+0.168470232627987i</v>
      </c>
      <c r="AE3177" t="e">
        <f t="shared" si="1674"/>
        <v>#DIV/0!</v>
      </c>
      <c r="AF3177" t="str">
        <f t="shared" si="1675"/>
        <v>-19.4084302486107-0.368369390315894i</v>
      </c>
      <c r="AG3177" t="e">
        <f t="shared" si="1676"/>
        <v>#DIV/0!</v>
      </c>
      <c r="AH3177" t="e">
        <f t="shared" si="1677"/>
        <v>#DIV/0!</v>
      </c>
      <c r="AI3177" t="e">
        <f t="shared" si="1678"/>
        <v>#DIV/0!</v>
      </c>
      <c r="AJ3177" t="e">
        <f t="shared" si="1679"/>
        <v>#DIV/0!</v>
      </c>
      <c r="AK3177"/>
      <c r="AL3177"/>
      <c r="AM3177"/>
      <c r="AN3177"/>
    </row>
    <row r="3178" spans="1:40" x14ac:dyDescent="0.25">
      <c r="A3178"/>
      <c r="B3178">
        <f t="shared" si="1680"/>
        <v>1244000</v>
      </c>
      <c r="C3178" s="186" t="str">
        <f t="shared" si="1648"/>
        <v>-6.35595075779487E-08+0.00253367524780367i</v>
      </c>
      <c r="D3178" s="158" t="str">
        <f t="shared" si="1649"/>
        <v>-7.66666715395625+0.0194248435664948i</v>
      </c>
      <c r="E3178" t="str">
        <f t="shared" si="1650"/>
        <v>7.99524509912891-0.194978454928852i</v>
      </c>
      <c r="F3178" t="str">
        <f t="shared" si="1651"/>
        <v>0.999201113839597+0.0000194667048263274i</v>
      </c>
      <c r="G3178">
        <f t="shared" si="1646"/>
        <v>1</v>
      </c>
      <c r="H3178" t="str">
        <f t="shared" si="1652"/>
        <v>11.7417852313742+0.387498903739443i</v>
      </c>
      <c r="I3178" t="str">
        <f t="shared" si="1653"/>
        <v>4885.17657633213i</v>
      </c>
      <c r="J3178" t="str">
        <f t="shared" si="1647"/>
        <v>-32302.5965662795+1068.72030925103i</v>
      </c>
      <c r="K3178" t="str">
        <f t="shared" si="1654"/>
        <v>0.00499797805964149-0.151066343092946i</v>
      </c>
      <c r="L3178" t="str">
        <f t="shared" si="1655"/>
        <v>0.000646313670541386-0.0165609658117925i</v>
      </c>
      <c r="M3178" t="str">
        <f t="shared" si="1656"/>
        <v>0.00564429173018288-0.167627308904739i</v>
      </c>
      <c r="N3178" t="str">
        <f t="shared" si="1657"/>
        <v>-9.16567672792583i</v>
      </c>
      <c r="O3178" t="str">
        <f t="shared" si="1658"/>
        <v>-0.966620643343626-0.256211888603854i</v>
      </c>
      <c r="P3178" t="str">
        <f t="shared" si="1659"/>
        <v>1.96662064334363+0.256211888603854i</v>
      </c>
      <c r="Q3178" t="str">
        <f t="shared" si="1660"/>
        <v>-1.96662064334363+8.90946483932198i</v>
      </c>
      <c r="R3178" t="str">
        <f t="shared" si="1661"/>
        <v>-0.0190385470368088-0.216531416702755i</v>
      </c>
      <c r="S3178" t="str">
        <f t="shared" si="1662"/>
        <v>0.966416597276008i</v>
      </c>
      <c r="T3178" t="str">
        <f t="shared" si="1663"/>
        <v>0.20925955493323-0.018399167844392i</v>
      </c>
      <c r="U3178" t="e">
        <f t="shared" si="1664"/>
        <v>#DIV/0!</v>
      </c>
      <c r="V3178" t="str">
        <f t="shared" si="1665"/>
        <v>1.33333333333333E-06-0.0000852920380985506i</v>
      </c>
      <c r="W3178" t="e">
        <f t="shared" si="1666"/>
        <v>#DIV/0!</v>
      </c>
      <c r="X3178" t="e">
        <f t="shared" si="1667"/>
        <v>#DIV/0!</v>
      </c>
      <c r="Y3178" t="str">
        <f t="shared" si="1668"/>
        <v>0.00083+1.25060520354102i</v>
      </c>
      <c r="Z3178" t="e">
        <f t="shared" si="1669"/>
        <v>#DIV/0!</v>
      </c>
      <c r="AA3178" t="e">
        <f t="shared" si="1670"/>
        <v>#DIV/0!</v>
      </c>
      <c r="AB3178" t="str">
        <f t="shared" si="1671"/>
        <v>1.29034401457642-0.113453629913212i</v>
      </c>
      <c r="AC3178" t="str">
        <f t="shared" si="1672"/>
        <v>0.988265151382739-0.216937260109861i</v>
      </c>
      <c r="AD3178" t="str">
        <f t="shared" si="1673"/>
        <v>1.26968499159346+0.163911833923354i</v>
      </c>
      <c r="AE3178" t="e">
        <f t="shared" si="1674"/>
        <v>#DIV/0!</v>
      </c>
      <c r="AF3178" t="str">
        <f t="shared" si="1675"/>
        <v>-19.4084523853304-0.368074060172948i</v>
      </c>
      <c r="AG3178" t="e">
        <f t="shared" si="1676"/>
        <v>#DIV/0!</v>
      </c>
      <c r="AH3178" t="e">
        <f t="shared" si="1677"/>
        <v>#DIV/0!</v>
      </c>
      <c r="AI3178" t="e">
        <f t="shared" si="1678"/>
        <v>#DIV/0!</v>
      </c>
      <c r="AJ3178" t="e">
        <f t="shared" si="1679"/>
        <v>#DIV/0!</v>
      </c>
      <c r="AK3178"/>
      <c r="AL3178"/>
      <c r="AM3178"/>
      <c r="AN3178"/>
    </row>
    <row r="3179" spans="1:40" x14ac:dyDescent="0.25">
      <c r="A3179"/>
      <c r="B3179">
        <f t="shared" si="1680"/>
        <v>1245000</v>
      </c>
      <c r="C3179" s="186" t="str">
        <f t="shared" si="1648"/>
        <v>-6.3457444956854E-08+0.00253164016728591i</v>
      </c>
      <c r="D3179" s="158" t="str">
        <f t="shared" si="1649"/>
        <v>-7.66666715317371+0.0194092412825253i</v>
      </c>
      <c r="E3179" t="str">
        <f t="shared" si="1650"/>
        <v>7.99523745607394-0.195135003481743i</v>
      </c>
      <c r="F3179" t="str">
        <f t="shared" si="1651"/>
        <v>0.999201114602067+0.0000194823347084642i</v>
      </c>
      <c r="G3179">
        <f t="shared" si="1646"/>
        <v>1</v>
      </c>
      <c r="H3179" t="str">
        <f t="shared" si="1652"/>
        <v>11.7418073156458+0.387188443848188i</v>
      </c>
      <c r="I3179" t="str">
        <f t="shared" si="1653"/>
        <v>4889.10356714912i</v>
      </c>
      <c r="J3179" t="str">
        <f t="shared" si="1647"/>
        <v>-32354.5524832039+1069.57940917808i</v>
      </c>
      <c r="K3179" t="str">
        <f t="shared" si="1654"/>
        <v>0.00498996066926609-0.150945262200735i</v>
      </c>
      <c r="L3179" t="str">
        <f t="shared" si="1655"/>
        <v>0.000645277408367883-0.0165477042402443i</v>
      </c>
      <c r="M3179" t="str">
        <f t="shared" si="1656"/>
        <v>0.00563523807763397-0.167492966440979i</v>
      </c>
      <c r="N3179" t="str">
        <f t="shared" si="1657"/>
        <v>-9.17304463526339i</v>
      </c>
      <c r="O3179" t="str">
        <f t="shared" si="1658"/>
        <v>-0.968482134824256-0.249083027374912i</v>
      </c>
      <c r="P3179" t="str">
        <f t="shared" si="1659"/>
        <v>1.96848213482426+0.249083027374912i</v>
      </c>
      <c r="Q3179" t="str">
        <f t="shared" si="1660"/>
        <v>-1.96848213482426+8.92396160788848i</v>
      </c>
      <c r="R3179" t="str">
        <f t="shared" si="1661"/>
        <v>-0.0197829568268431-0.21622008503835i</v>
      </c>
      <c r="S3179" t="str">
        <f t="shared" si="1662"/>
        <v>0.967193459492467i</v>
      </c>
      <c r="T3179" t="str">
        <f t="shared" si="1663"/>
        <v>0.209126652059997-0.0191339464523445i</v>
      </c>
      <c r="U3179" t="e">
        <f t="shared" si="1664"/>
        <v>#DIV/0!</v>
      </c>
      <c r="V3179" t="str">
        <f t="shared" si="1665"/>
        <v>1.33333333333333E-06-0.0000852235304374271i</v>
      </c>
      <c r="W3179" t="e">
        <f t="shared" si="1666"/>
        <v>#DIV/0!</v>
      </c>
      <c r="X3179" t="e">
        <f t="shared" si="1667"/>
        <v>#DIV/0!</v>
      </c>
      <c r="Y3179" t="str">
        <f t="shared" si="1668"/>
        <v>0.00083+1.25161051319017i</v>
      </c>
      <c r="Z3179" t="e">
        <f t="shared" si="1669"/>
        <v>#DIV/0!</v>
      </c>
      <c r="AA3179" t="e">
        <f t="shared" si="1670"/>
        <v>#DIV/0!</v>
      </c>
      <c r="AB3179" t="str">
        <f t="shared" si="1671"/>
        <v>1.28952450395932-0.117984448967629i</v>
      </c>
      <c r="AC3179" t="str">
        <f t="shared" si="1672"/>
        <v>0.987505212235261-0.21665115492587i</v>
      </c>
      <c r="AD3179" t="str">
        <f t="shared" si="1673"/>
        <v>1.27088172692399+0.159344520914943i</v>
      </c>
      <c r="AE3179" t="e">
        <f t="shared" si="1674"/>
        <v>#DIV/0!</v>
      </c>
      <c r="AF3179" t="str">
        <f t="shared" si="1675"/>
        <v>-19.4084744688195-0.367779202565663i</v>
      </c>
      <c r="AG3179" t="e">
        <f t="shared" si="1676"/>
        <v>#DIV/0!</v>
      </c>
      <c r="AH3179" t="e">
        <f t="shared" si="1677"/>
        <v>#DIV/0!</v>
      </c>
      <c r="AI3179" t="e">
        <f t="shared" si="1678"/>
        <v>#DIV/0!</v>
      </c>
      <c r="AJ3179" t="e">
        <f t="shared" si="1679"/>
        <v>#DIV/0!</v>
      </c>
      <c r="AK3179"/>
      <c r="AL3179"/>
      <c r="AM3179"/>
      <c r="AN3179"/>
    </row>
    <row r="3180" spans="1:40" x14ac:dyDescent="0.25">
      <c r="A3180"/>
      <c r="B3180">
        <f t="shared" si="1680"/>
        <v>1246000</v>
      </c>
      <c r="C3180" s="186" t="str">
        <f t="shared" si="1648"/>
        <v>-6.33556279737838E-08+0.00252960835335002i</v>
      </c>
      <c r="D3180" s="158" t="str">
        <f t="shared" si="1649"/>
        <v>-7.66666715239317+0.0193936640423502i</v>
      </c>
      <c r="E3180" t="str">
        <f t="shared" si="1650"/>
        <v>7.99522980689214-0.195291551585319i</v>
      </c>
      <c r="F3180" t="str">
        <f t="shared" si="1651"/>
        <v>0.999201115365156+0.0000194979645458132i</v>
      </c>
      <c r="G3180">
        <f t="shared" si="1646"/>
        <v>1</v>
      </c>
      <c r="H3180" t="str">
        <f t="shared" si="1652"/>
        <v>11.7418293468556+0.386878480404717i</v>
      </c>
      <c r="I3180" t="str">
        <f t="shared" si="1653"/>
        <v>4893.0305579661i</v>
      </c>
      <c r="J3180" t="str">
        <f t="shared" si="1647"/>
        <v>-32406.5501485549+1070.43850910513i</v>
      </c>
      <c r="K3180" t="str">
        <f t="shared" si="1654"/>
        <v>0.00498196254818655-0.150824375041401i</v>
      </c>
      <c r="L3180" t="str">
        <f t="shared" si="1655"/>
        <v>0.000644243635163478-0.0165344638583484i</v>
      </c>
      <c r="M3180" t="str">
        <f t="shared" si="1656"/>
        <v>0.00562620618335003-0.167358838899749i</v>
      </c>
      <c r="N3180" t="str">
        <f t="shared" si="1657"/>
        <v>-9.18041254260095i</v>
      </c>
      <c r="O3180" t="str">
        <f t="shared" si="1658"/>
        <v>-0.970291051464866-0.241940644471336i</v>
      </c>
      <c r="P3180" t="str">
        <f t="shared" si="1659"/>
        <v>1.97029105146487+0.241940644471336i</v>
      </c>
      <c r="Q3180" t="str">
        <f t="shared" si="1660"/>
        <v>-1.97029105146487+8.93847189812961i</v>
      </c>
      <c r="R3180" t="str">
        <f t="shared" si="1661"/>
        <v>-0.0205240095328478-0.2159041054373i</v>
      </c>
      <c r="S3180" t="str">
        <f t="shared" si="1662"/>
        <v>0.967970321708926i</v>
      </c>
      <c r="T3180" t="str">
        <f t="shared" si="1663"/>
        <v>0.208988766398421-0.0198666321102677i</v>
      </c>
      <c r="U3180" t="e">
        <f t="shared" si="1664"/>
        <v>#DIV/0!</v>
      </c>
      <c r="V3180" t="str">
        <f t="shared" si="1665"/>
        <v>1.33333333333333E-06-0.0000851551327404473i</v>
      </c>
      <c r="W3180" t="e">
        <f t="shared" si="1666"/>
        <v>#DIV/0!</v>
      </c>
      <c r="X3180" t="e">
        <f t="shared" si="1667"/>
        <v>#DIV/0!</v>
      </c>
      <c r="Y3180" t="str">
        <f t="shared" si="1668"/>
        <v>0.00083+1.25261582283932i</v>
      </c>
      <c r="Z3180" t="e">
        <f t="shared" si="1669"/>
        <v>#DIV/0!</v>
      </c>
      <c r="AA3180" t="e">
        <f t="shared" si="1670"/>
        <v>#DIV/0!</v>
      </c>
      <c r="AB3180" t="str">
        <f t="shared" si="1671"/>
        <v>1.28867426828828-0.122502362396092i</v>
      </c>
      <c r="AC3180" t="str">
        <f t="shared" si="1672"/>
        <v>0.986748494003481-0.216360252809498i</v>
      </c>
      <c r="AD3180" t="str">
        <f t="shared" si="1673"/>
        <v>1.27204502091364+0.154768536098021i</v>
      </c>
      <c r="AE3180" t="e">
        <f t="shared" si="1674"/>
        <v>#DIV/0!</v>
      </c>
      <c r="AF3180" t="str">
        <f t="shared" si="1675"/>
        <v>-19.4084964992488-0.367484816362367i</v>
      </c>
      <c r="AG3180" t="e">
        <f t="shared" si="1676"/>
        <v>#DIV/0!</v>
      </c>
      <c r="AH3180" t="e">
        <f t="shared" si="1677"/>
        <v>#DIV/0!</v>
      </c>
      <c r="AI3180" t="e">
        <f t="shared" si="1678"/>
        <v>#DIV/0!</v>
      </c>
      <c r="AJ3180" t="e">
        <f t="shared" si="1679"/>
        <v>#DIV/0!</v>
      </c>
      <c r="AK3180"/>
      <c r="AL3180"/>
      <c r="AM3180"/>
      <c r="AN3180"/>
    </row>
    <row r="3181" spans="1:40" x14ac:dyDescent="0.25">
      <c r="A3181"/>
      <c r="B3181">
        <f t="shared" si="1680"/>
        <v>1247000</v>
      </c>
      <c r="C3181" s="186" t="str">
        <f t="shared" si="1648"/>
        <v>-6.32540558411211E-08+0.00252757979813737i</v>
      </c>
      <c r="D3181" s="158" t="str">
        <f t="shared" si="1649"/>
        <v>-7.66666715161446+0.0193781117857198i</v>
      </c>
      <c r="E3181" t="str">
        <f t="shared" si="1650"/>
        <v>7.99522215158354-0.195448099239219i</v>
      </c>
      <c r="F3181" t="str">
        <f t="shared" si="1651"/>
        <v>0.999201116128853+0.0000195135943383379i</v>
      </c>
      <c r="G3181">
        <f t="shared" si="1646"/>
        <v>1</v>
      </c>
      <c r="H3181" t="str">
        <f t="shared" si="1652"/>
        <v>11.7418513251733+0.386569012220697i</v>
      </c>
      <c r="I3181" t="str">
        <f t="shared" si="1653"/>
        <v>4896.95754878309i</v>
      </c>
      <c r="J3181" t="str">
        <f t="shared" si="1647"/>
        <v>-32458.5895623325+1071.29760903218i</v>
      </c>
      <c r="K3181" t="str">
        <f t="shared" si="1654"/>
        <v>0.00497398363472342-0.150703681150843i</v>
      </c>
      <c r="L3181" t="str">
        <f t="shared" si="1655"/>
        <v>0.000643212342967664-0.0165212446154372i</v>
      </c>
      <c r="M3181" t="str">
        <f t="shared" si="1656"/>
        <v>0.00561719597769108-0.16722492576628i</v>
      </c>
      <c r="N3181" t="str">
        <f t="shared" si="1657"/>
        <v>-9.18778044993851i</v>
      </c>
      <c r="O3181" t="str">
        <f t="shared" si="1658"/>
        <v>-0.972047295066944-0.234785127623188i</v>
      </c>
      <c r="P3181" t="str">
        <f t="shared" si="1659"/>
        <v>1.97204729506694+0.234785127623188i</v>
      </c>
      <c r="Q3181" t="str">
        <f t="shared" si="1660"/>
        <v>-1.97204729506694+8.95299532231532i</v>
      </c>
      <c r="R3181" t="str">
        <f t="shared" si="1661"/>
        <v>-0.0212616853861052-0.215583519975923i</v>
      </c>
      <c r="S3181" t="str">
        <f t="shared" si="1662"/>
        <v>0.968747183925387i</v>
      </c>
      <c r="T3181" t="str">
        <f t="shared" si="1663"/>
        <v>0.208845927877398-0.020597197843297i</v>
      </c>
      <c r="U3181" t="e">
        <f t="shared" si="1664"/>
        <v>#DIV/0!</v>
      </c>
      <c r="V3181" t="str">
        <f t="shared" si="1665"/>
        <v>1.33333333333333E-06-0.000085086844743061i</v>
      </c>
      <c r="W3181" t="e">
        <f t="shared" si="1666"/>
        <v>#DIV/0!</v>
      </c>
      <c r="X3181" t="e">
        <f t="shared" si="1667"/>
        <v>#DIV/0!</v>
      </c>
      <c r="Y3181" t="str">
        <f t="shared" si="1668"/>
        <v>0.00083+1.25362113248847i</v>
      </c>
      <c r="Z3181" t="e">
        <f t="shared" si="1669"/>
        <v>#DIV/0!</v>
      </c>
      <c r="AA3181" t="e">
        <f t="shared" si="1670"/>
        <v>#DIV/0!</v>
      </c>
      <c r="AB3181" t="str">
        <f t="shared" si="1671"/>
        <v>1.28779349211196-0.127007203865194i</v>
      </c>
      <c r="AC3181" t="str">
        <f t="shared" si="1672"/>
        <v>0.985995018185848-0.21606459547541i</v>
      </c>
      <c r="AD3181" t="str">
        <f t="shared" si="1673"/>
        <v>1.27317481051717+0.150184122442259i</v>
      </c>
      <c r="AE3181" t="e">
        <f t="shared" si="1674"/>
        <v>#DIV/0!</v>
      </c>
      <c r="AF3181" t="str">
        <f t="shared" si="1675"/>
        <v>-19.4085184767878-0.367190900434977i</v>
      </c>
      <c r="AG3181" t="e">
        <f t="shared" si="1676"/>
        <v>#DIV/0!</v>
      </c>
      <c r="AH3181" t="e">
        <f t="shared" si="1677"/>
        <v>#DIV/0!</v>
      </c>
      <c r="AI3181" t="e">
        <f t="shared" si="1678"/>
        <v>#DIV/0!</v>
      </c>
      <c r="AJ3181" t="e">
        <f t="shared" si="1679"/>
        <v>#DIV/0!</v>
      </c>
      <c r="AK3181"/>
      <c r="AL3181"/>
      <c r="AM3181"/>
      <c r="AN3181"/>
    </row>
    <row r="3182" spans="1:40" x14ac:dyDescent="0.25">
      <c r="A3182"/>
      <c r="B3182">
        <f t="shared" si="1680"/>
        <v>1248000</v>
      </c>
      <c r="C3182" s="186" t="str">
        <f t="shared" si="1648"/>
        <v>-6.31527277744034E-08+0.00252555449381447i</v>
      </c>
      <c r="D3182" s="158" t="str">
        <f t="shared" si="1649"/>
        <v>-7.6666671508376+0.0193625844525776i</v>
      </c>
      <c r="E3182" t="str">
        <f t="shared" si="1650"/>
        <v>7.99521449014817-0.195604646443084i</v>
      </c>
      <c r="F3182" t="str">
        <f t="shared" si="1651"/>
        <v>0.999201116893168+0.000019529224086003i</v>
      </c>
      <c r="G3182">
        <f t="shared" si="1646"/>
        <v>1</v>
      </c>
      <c r="H3182" t="str">
        <f t="shared" si="1652"/>
        <v>11.7418732507678+0.386260038111596i</v>
      </c>
      <c r="I3182" t="str">
        <f t="shared" si="1653"/>
        <v>4900.88453960008i</v>
      </c>
      <c r="J3182" t="str">
        <f t="shared" si="1647"/>
        <v>-32510.6707245367+1072.15670895923i</v>
      </c>
      <c r="K3182" t="str">
        <f t="shared" si="1654"/>
        <v>0.00496602386744371-0.150583180066443i</v>
      </c>
      <c r="L3182" t="str">
        <f t="shared" si="1655"/>
        <v>0.000642183523851721-0.0165080464610043i</v>
      </c>
      <c r="M3182" t="str">
        <f t="shared" si="1656"/>
        <v>0.00560820739129543-0.167091226527447i</v>
      </c>
      <c r="N3182" t="str">
        <f t="shared" si="1657"/>
        <v>-9.19514835727607i</v>
      </c>
      <c r="O3182" t="str">
        <f t="shared" si="1658"/>
        <v>-0.973750770291381-0.227616865273518i</v>
      </c>
      <c r="P3182" t="str">
        <f t="shared" si="1659"/>
        <v>1.97375077029138+0.227616865273518i</v>
      </c>
      <c r="Q3182" t="str">
        <f t="shared" si="1660"/>
        <v>-1.97375077029138+8.96753149200255i</v>
      </c>
      <c r="R3182" t="str">
        <f t="shared" si="1661"/>
        <v>-0.0219959650755053-0.215258370600852i</v>
      </c>
      <c r="S3182" t="str">
        <f t="shared" si="1662"/>
        <v>0.969524046141847i</v>
      </c>
      <c r="T3182" t="str">
        <f t="shared" si="1663"/>
        <v>0.208698166430839-0.0213256170587987i</v>
      </c>
      <c r="U3182" t="e">
        <f t="shared" si="1664"/>
        <v>#DIV/0!</v>
      </c>
      <c r="V3182" t="str">
        <f t="shared" si="1665"/>
        <v>1.33333333333333E-06-0.0000850186661815679i</v>
      </c>
      <c r="W3182" t="e">
        <f t="shared" si="1666"/>
        <v>#DIV/0!</v>
      </c>
      <c r="X3182" t="e">
        <f t="shared" si="1667"/>
        <v>#DIV/0!</v>
      </c>
      <c r="Y3182" t="str">
        <f t="shared" si="1668"/>
        <v>0.00083+1.25462644213762i</v>
      </c>
      <c r="Z3182" t="e">
        <f t="shared" si="1669"/>
        <v>#DIV/0!</v>
      </c>
      <c r="AA3182" t="e">
        <f t="shared" si="1670"/>
        <v>#DIV/0!</v>
      </c>
      <c r="AB3182" t="str">
        <f t="shared" si="1671"/>
        <v>1.28688236000995-0.131498809398452i</v>
      </c>
      <c r="AC3182" t="str">
        <f t="shared" si="1672"/>
        <v>0.985244805813849-0.215764224525413i</v>
      </c>
      <c r="AD3182" t="str">
        <f t="shared" si="1673"/>
        <v>1.27427103442925+0.145591523379695i</v>
      </c>
      <c r="AE3182" t="e">
        <f t="shared" si="1674"/>
        <v>#DIV/0!</v>
      </c>
      <c r="AF3182" t="str">
        <f t="shared" si="1675"/>
        <v>-19.4085404016054-0.366897453659018i</v>
      </c>
      <c r="AG3182" t="e">
        <f t="shared" si="1676"/>
        <v>#DIV/0!</v>
      </c>
      <c r="AH3182" t="e">
        <f t="shared" si="1677"/>
        <v>#DIV/0!</v>
      </c>
      <c r="AI3182" t="e">
        <f t="shared" si="1678"/>
        <v>#DIV/0!</v>
      </c>
      <c r="AJ3182" t="e">
        <f t="shared" si="1679"/>
        <v>#DIV/0!</v>
      </c>
      <c r="AK3182"/>
      <c r="AL3182"/>
      <c r="AM3182"/>
      <c r="AN3182"/>
    </row>
    <row r="3183" spans="1:40" x14ac:dyDescent="0.25">
      <c r="A3183"/>
      <c r="B3183">
        <f t="shared" si="1680"/>
        <v>1249000</v>
      </c>
      <c r="C3183" s="186" t="str">
        <f t="shared" si="1648"/>
        <v>-6.30516429923076E-08+0.00252353243257295i</v>
      </c>
      <c r="D3183" s="158" t="str">
        <f t="shared" si="1649"/>
        <v>-7.66666715006258+0.0193470819830593i</v>
      </c>
      <c r="E3183" t="str">
        <f t="shared" si="1650"/>
        <v>7.99520682258607-0.195761193196555i</v>
      </c>
      <c r="F3183" t="str">
        <f t="shared" si="1651"/>
        <v>0.999201117658083+0.0000195448537887719i</v>
      </c>
      <c r="G3183">
        <f t="shared" si="1646"/>
        <v>1</v>
      </c>
      <c r="H3183" t="str">
        <f t="shared" si="1652"/>
        <v>11.7418951238078+0.385951556896643i</v>
      </c>
      <c r="I3183" t="str">
        <f t="shared" si="1653"/>
        <v>4904.81153041707i</v>
      </c>
      <c r="J3183" t="str">
        <f t="shared" si="1647"/>
        <v>-32562.7936351675+1073.01580888628i</v>
      </c>
      <c r="K3183" t="str">
        <f t="shared" si="1654"/>
        <v>0.00495808318515975-0.150462871327054i</v>
      </c>
      <c r="L3183" t="str">
        <f t="shared" si="1655"/>
        <v>0.000641157169918546-0.0164948693447036i</v>
      </c>
      <c r="M3183" t="str">
        <f t="shared" si="1656"/>
        <v>0.0055992403550783-0.166957740671758i</v>
      </c>
      <c r="N3183" t="str">
        <f t="shared" si="1657"/>
        <v>-9.20251626461363i</v>
      </c>
      <c r="O3183" t="str">
        <f t="shared" si="1658"/>
        <v>-0.975401384663637-0.220436246557274i</v>
      </c>
      <c r="P3183" t="str">
        <f t="shared" si="1659"/>
        <v>1.97540138466364+0.220436246557274i</v>
      </c>
      <c r="Q3183" t="str">
        <f t="shared" si="1660"/>
        <v>-1.97540138466364+8.98208001805636i</v>
      </c>
      <c r="R3183" t="str">
        <f t="shared" si="1661"/>
        <v>-0.0227268297419859-0.214928699125534i</v>
      </c>
      <c r="S3183" t="str">
        <f t="shared" si="1662"/>
        <v>0.970300908358306i</v>
      </c>
      <c r="T3183" t="str">
        <f t="shared" si="1663"/>
        <v>0.208545511993775-0.0220518635427535i</v>
      </c>
      <c r="U3183" t="e">
        <f t="shared" si="1664"/>
        <v>#DIV/0!</v>
      </c>
      <c r="V3183" t="str">
        <f t="shared" si="1665"/>
        <v>1.33333333333333E-06-0.0000849505967931117i</v>
      </c>
      <c r="W3183" t="e">
        <f t="shared" si="1666"/>
        <v>#DIV/0!</v>
      </c>
      <c r="X3183" t="e">
        <f t="shared" si="1667"/>
        <v>#DIV/0!</v>
      </c>
      <c r="Y3183" t="str">
        <f t="shared" si="1668"/>
        <v>0.00083+1.25563175178677i</v>
      </c>
      <c r="Z3183" t="e">
        <f t="shared" si="1669"/>
        <v>#DIV/0!</v>
      </c>
      <c r="AA3183" t="e">
        <f t="shared" si="1670"/>
        <v>#DIV/0!</v>
      </c>
      <c r="AB3183" t="str">
        <f t="shared" si="1671"/>
        <v>1.28594105656874-0.135977017354008i</v>
      </c>
      <c r="AC3183" t="str">
        <f t="shared" si="1672"/>
        <v>0.984497877457482-0.215459181444702i</v>
      </c>
      <c r="AD3183" t="str">
        <f t="shared" si="1673"/>
        <v>1.27533363308788+0.140990982792645i</v>
      </c>
      <c r="AE3183" t="e">
        <f t="shared" si="1674"/>
        <v>#DIV/0!</v>
      </c>
      <c r="AF3183" t="str">
        <f t="shared" si="1675"/>
        <v>-19.4085622738704-0.366604474913584i</v>
      </c>
      <c r="AG3183" t="e">
        <f t="shared" si="1676"/>
        <v>#DIV/0!</v>
      </c>
      <c r="AH3183" t="e">
        <f t="shared" si="1677"/>
        <v>#DIV/0!</v>
      </c>
      <c r="AI3183" t="e">
        <f t="shared" si="1678"/>
        <v>#DIV/0!</v>
      </c>
      <c r="AJ3183" t="e">
        <f t="shared" si="1679"/>
        <v>#DIV/0!</v>
      </c>
      <c r="AK3183"/>
      <c r="AL3183"/>
      <c r="AM3183"/>
      <c r="AN3183"/>
    </row>
    <row r="3184" spans="1:40" x14ac:dyDescent="0.25">
      <c r="A3184"/>
      <c r="B3184">
        <f t="shared" si="1680"/>
        <v>1250000</v>
      </c>
      <c r="C3184" s="186" t="str">
        <f t="shared" si="1648"/>
        <v>-6.29508007166344E-08+0.00252151360662941i</v>
      </c>
      <c r="D3184" s="158" t="str">
        <f t="shared" si="1649"/>
        <v>-7.66666714928947+0.0193316043174921i</v>
      </c>
      <c r="E3184" t="str">
        <f t="shared" si="1650"/>
        <v>7.99519914889727-0.195917739499272i</v>
      </c>
      <c r="F3184" t="str">
        <f t="shared" si="1651"/>
        <v>0.999201118423615+0.0000195604834466095i</v>
      </c>
      <c r="G3184">
        <f t="shared" si="1646"/>
        <v>1</v>
      </c>
      <c r="H3184" t="str">
        <f t="shared" si="1652"/>
        <v>11.7419169444609+0.385643567398833i</v>
      </c>
      <c r="I3184" t="str">
        <f t="shared" si="1653"/>
        <v>4908.73852123405i</v>
      </c>
      <c r="J3184" t="str">
        <f t="shared" si="1647"/>
        <v>-32614.958294225+1073.87490881333i</v>
      </c>
      <c r="K3184" t="str">
        <f t="shared" si="1654"/>
        <v>0.00495016152692802-0.150342754472997i</v>
      </c>
      <c r="L3184" t="str">
        <f t="shared" si="1655"/>
        <v>0.000640133273302529-0.0164817132163494i</v>
      </c>
      <c r="M3184" t="str">
        <f t="shared" si="1656"/>
        <v>0.00559029480023055-0.166824467689346i</v>
      </c>
      <c r="N3184" t="str">
        <f t="shared" si="1657"/>
        <v>-9.20988417195119i</v>
      </c>
      <c r="O3184" t="str">
        <f t="shared" si="1658"/>
        <v>-0.976999048578771-0.213243661280182i</v>
      </c>
      <c r="P3184" t="str">
        <f t="shared" si="1659"/>
        <v>1.97699904857877+0.213243661280182i</v>
      </c>
      <c r="Q3184" t="str">
        <f t="shared" si="1660"/>
        <v>-1.97699904857877+8.99664051067101i</v>
      </c>
      <c r="R3184" t="str">
        <f t="shared" si="1661"/>
        <v>-0.0234542609729912-0.214594547226835i</v>
      </c>
      <c r="S3184" t="str">
        <f t="shared" si="1662"/>
        <v>0.971077770574767i</v>
      </c>
      <c r="T3184" t="str">
        <f t="shared" si="1663"/>
        <v>0.208387994498536-0.0227759114561311i</v>
      </c>
      <c r="U3184" t="e">
        <f t="shared" si="1664"/>
        <v>#DIV/0!</v>
      </c>
      <c r="V3184" t="str">
        <f t="shared" si="1665"/>
        <v>1.33333333333333E-06-0.0000848826363156777i</v>
      </c>
      <c r="W3184" t="e">
        <f t="shared" si="1666"/>
        <v>#DIV/0!</v>
      </c>
      <c r="X3184" t="e">
        <f t="shared" si="1667"/>
        <v>#DIV/0!</v>
      </c>
      <c r="Y3184" t="str">
        <f t="shared" si="1668"/>
        <v>0.00083+1.25663706143592i</v>
      </c>
      <c r="Z3184" t="e">
        <f t="shared" si="1669"/>
        <v>#DIV/0!</v>
      </c>
      <c r="AA3184" t="e">
        <f t="shared" si="1670"/>
        <v>#DIV/0!</v>
      </c>
      <c r="AB3184" t="str">
        <f t="shared" si="1671"/>
        <v>1.28496976635818-0.140441668402279i</v>
      </c>
      <c r="AC3184" t="str">
        <f t="shared" si="1672"/>
        <v>0.983754253230712-0.215149507598212i</v>
      </c>
      <c r="AD3184" t="str">
        <f t="shared" si="1673"/>
        <v>1.27636254867783+0.13638274500155i</v>
      </c>
      <c r="AE3184" t="e">
        <f t="shared" si="1674"/>
        <v>#DIV/0!</v>
      </c>
      <c r="AF3184" t="str">
        <f t="shared" si="1675"/>
        <v>-19.4085840937504-0.366311963081341i</v>
      </c>
      <c r="AG3184" t="e">
        <f t="shared" si="1676"/>
        <v>#DIV/0!</v>
      </c>
      <c r="AH3184" t="e">
        <f t="shared" si="1677"/>
        <v>#DIV/0!</v>
      </c>
      <c r="AI3184" t="e">
        <f t="shared" si="1678"/>
        <v>#DIV/0!</v>
      </c>
      <c r="AJ3184" t="e">
        <f t="shared" si="1679"/>
        <v>#DIV/0!</v>
      </c>
      <c r="AK3184"/>
      <c r="AL3184"/>
      <c r="AM3184"/>
      <c r="AN3184"/>
    </row>
    <row r="3185" spans="1:40" x14ac:dyDescent="0.25">
      <c r="A3185"/>
      <c r="B3185">
        <f t="shared" si="1680"/>
        <v>1251000</v>
      </c>
      <c r="C3185" s="186" t="str">
        <f t="shared" si="1648"/>
        <v>-6.28502001722932E-08+0.00251949800822534i</v>
      </c>
      <c r="D3185" s="158" t="str">
        <f t="shared" si="1649"/>
        <v>-7.6666671485182+0.0193161513963943i</v>
      </c>
      <c r="E3185" t="str">
        <f t="shared" si="1650"/>
        <v>7.99519146908182-0.196074285350876i</v>
      </c>
      <c r="F3185" t="str">
        <f t="shared" si="1651"/>
        <v>0.999201119189757+0.0000195761130594796i</v>
      </c>
      <c r="G3185">
        <f t="shared" si="1646"/>
        <v>1</v>
      </c>
      <c r="H3185" t="str">
        <f t="shared" si="1652"/>
        <v>11.7419387128943+0.385336068444884i</v>
      </c>
      <c r="I3185" t="str">
        <f t="shared" si="1653"/>
        <v>4912.66551205104i</v>
      </c>
      <c r="J3185" t="str">
        <f t="shared" si="1647"/>
        <v>-32667.1647017091+1074.73400874038i</v>
      </c>
      <c r="K3185" t="str">
        <f t="shared" si="1654"/>
        <v>0.00494225883204804-0.150222829046057i</v>
      </c>
      <c r="L3185" t="str">
        <f t="shared" si="1655"/>
        <v>0.000639111826169392-0.0164685780259147i</v>
      </c>
      <c r="M3185" t="str">
        <f t="shared" si="1656"/>
        <v>0.00558137065821743-0.166691407071972i</v>
      </c>
      <c r="N3185" t="str">
        <f t="shared" si="1657"/>
        <v>-9.21725207928875i</v>
      </c>
      <c r="O3185" t="str">
        <f t="shared" si="1658"/>
        <v>-0.978543675306297-0.206039499897579i</v>
      </c>
      <c r="P3185" t="str">
        <f t="shared" si="1659"/>
        <v>1.9785436753063+0.206039499897579i</v>
      </c>
      <c r="Q3185" t="str">
        <f t="shared" si="1660"/>
        <v>-1.9785436753063+9.01121257939117i</v>
      </c>
      <c r="R3185" t="str">
        <f t="shared" si="1661"/>
        <v>-0.0241782407969436-0.21425595644176i</v>
      </c>
      <c r="S3185" t="str">
        <f t="shared" si="1662"/>
        <v>0.971854632791226i</v>
      </c>
      <c r="T3185" t="str">
        <f t="shared" si="1663"/>
        <v>0.20822564387104-0.0234977353312515i</v>
      </c>
      <c r="U3185" t="e">
        <f t="shared" si="1664"/>
        <v>#DIV/0!</v>
      </c>
      <c r="V3185" t="str">
        <f t="shared" si="1665"/>
        <v>1.33333333333333E-06-0.000084814784488087i</v>
      </c>
      <c r="W3185" t="e">
        <f t="shared" si="1666"/>
        <v>#DIV/0!</v>
      </c>
      <c r="X3185" t="e">
        <f t="shared" si="1667"/>
        <v>#DIV/0!</v>
      </c>
      <c r="Y3185" t="str">
        <f t="shared" si="1668"/>
        <v>0.00083+1.25764237108507i</v>
      </c>
      <c r="Z3185" t="e">
        <f t="shared" si="1669"/>
        <v>#DIV/0!</v>
      </c>
      <c r="AA3185" t="e">
        <f t="shared" si="1670"/>
        <v>#DIV/0!</v>
      </c>
      <c r="AB3185" t="str">
        <f t="shared" si="1671"/>
        <v>1.28396867390857-0.144892605503513i</v>
      </c>
      <c r="AC3185" t="str">
        <f t="shared" si="1672"/>
        <v>0.983013952796919-0.214835244227104i</v>
      </c>
      <c r="AD3185" t="str">
        <f t="shared" si="1673"/>
        <v>1.277357725134+0.131767054752871i</v>
      </c>
      <c r="AE3185" t="e">
        <f t="shared" si="1674"/>
        <v>#DIV/0!</v>
      </c>
      <c r="AF3185" t="str">
        <f t="shared" si="1675"/>
        <v>-19.4086058614125-0.36601991704849i</v>
      </c>
      <c r="AG3185" t="e">
        <f t="shared" si="1676"/>
        <v>#DIV/0!</v>
      </c>
      <c r="AH3185" t="e">
        <f t="shared" si="1677"/>
        <v>#DIV/0!</v>
      </c>
      <c r="AI3185" t="e">
        <f t="shared" si="1678"/>
        <v>#DIV/0!</v>
      </c>
      <c r="AJ3185" t="e">
        <f t="shared" si="1679"/>
        <v>#DIV/0!</v>
      </c>
      <c r="AK3185"/>
      <c r="AL3185"/>
      <c r="AM3185"/>
      <c r="AN3185"/>
    </row>
    <row r="3186" spans="1:40" x14ac:dyDescent="0.25">
      <c r="A3186"/>
      <c r="B3186">
        <f t="shared" si="1680"/>
        <v>1252000</v>
      </c>
      <c r="C3186" s="186" t="str">
        <f t="shared" si="1648"/>
        <v>-6.27498405872883E-08+0.00251748562962703i</v>
      </c>
      <c r="D3186" s="158" t="str">
        <f t="shared" si="1649"/>
        <v>-7.66666714774878+0.0193007231604739i</v>
      </c>
      <c r="E3186" t="str">
        <f t="shared" si="1650"/>
        <v>7.99518378313974-0.196230830751007i</v>
      </c>
      <c r="F3186" t="str">
        <f t="shared" si="1651"/>
        <v>0.999201119956517+0.0000195917426273467i</v>
      </c>
      <c r="G3186">
        <f t="shared" si="1646"/>
        <v>1</v>
      </c>
      <c r="H3186" t="str">
        <f t="shared" si="1652"/>
        <v>11.7419604292743+0.385029058865256i</v>
      </c>
      <c r="I3186" t="str">
        <f t="shared" si="1653"/>
        <v>4916.59250286803i</v>
      </c>
      <c r="J3186" t="str">
        <f t="shared" si="1647"/>
        <v>-32719.4128576197+1075.59310866743i</v>
      </c>
      <c r="K3186" t="str">
        <f t="shared" si="1654"/>
        <v>0.00493437504006114-0.150103094589475i</v>
      </c>
      <c r="L3186" t="str">
        <f t="shared" si="1655"/>
        <v>0.000638092820716021-0.0164554637235314i</v>
      </c>
      <c r="M3186" t="str">
        <f t="shared" si="1656"/>
        <v>0.00557246786077716-0.166558558313006i</v>
      </c>
      <c r="N3186" t="str">
        <f t="shared" si="1657"/>
        <v>-9.22461998662631i</v>
      </c>
      <c r="O3186" t="str">
        <f t="shared" si="1658"/>
        <v>-0.980035180994898-0.198824153493224i</v>
      </c>
      <c r="P3186" t="str">
        <f t="shared" si="1659"/>
        <v>1.9800351809949+0.198824153493224i</v>
      </c>
      <c r="Q3186" t="str">
        <f t="shared" si="1660"/>
        <v>-1.9800351809949+9.02579583313309i</v>
      </c>
      <c r="R3186" t="str">
        <f t="shared" si="1661"/>
        <v>-0.0248987516777288-0.213912968164264i</v>
      </c>
      <c r="S3186" t="str">
        <f t="shared" si="1662"/>
        <v>0.972631495007685i</v>
      </c>
      <c r="T3186" t="str">
        <f t="shared" si="1663"/>
        <v>0.208058490027139-0.0242173100681345i</v>
      </c>
      <c r="U3186" t="e">
        <f t="shared" si="1664"/>
        <v>#DIV/0!</v>
      </c>
      <c r="V3186" t="str">
        <f t="shared" si="1665"/>
        <v>1.33333333333333E-06-0.0000847470410499973i</v>
      </c>
      <c r="W3186" t="e">
        <f t="shared" si="1666"/>
        <v>#DIV/0!</v>
      </c>
      <c r="X3186" t="e">
        <f t="shared" si="1667"/>
        <v>#DIV/0!</v>
      </c>
      <c r="Y3186" t="str">
        <f t="shared" si="1668"/>
        <v>0.00083+1.25864768073421i</v>
      </c>
      <c r="Z3186" t="e">
        <f t="shared" si="1669"/>
        <v>#DIV/0!</v>
      </c>
      <c r="AA3186" t="e">
        <f t="shared" si="1670"/>
        <v>#DIV/0!</v>
      </c>
      <c r="AB3186" t="str">
        <f t="shared" si="1671"/>
        <v>1.28293796368815-0.149329673885282i</v>
      </c>
      <c r="AC3186" t="str">
        <f t="shared" si="1672"/>
        <v>0.982276995374339-0.214516432445308i</v>
      </c>
      <c r="AD3186" t="str">
        <f t="shared" si="1673"/>
        <v>1.27831910814459+0.127144157206865i</v>
      </c>
      <c r="AE3186" t="e">
        <f t="shared" si="1674"/>
        <v>#DIV/0!</v>
      </c>
      <c r="AF3186" t="str">
        <f t="shared" si="1675"/>
        <v>-19.4086275770231-0.365728335704782i</v>
      </c>
      <c r="AG3186" t="e">
        <f t="shared" si="1676"/>
        <v>#DIV/0!</v>
      </c>
      <c r="AH3186" t="e">
        <f t="shared" si="1677"/>
        <v>#DIV/0!</v>
      </c>
      <c r="AI3186" t="e">
        <f t="shared" si="1678"/>
        <v>#DIV/0!</v>
      </c>
      <c r="AJ3186" t="e">
        <f t="shared" si="1679"/>
        <v>#DIV/0!</v>
      </c>
      <c r="AK3186"/>
      <c r="AL3186"/>
      <c r="AM3186"/>
      <c r="AN3186"/>
    </row>
    <row r="3187" spans="1:40" x14ac:dyDescent="0.25">
      <c r="A3187"/>
      <c r="B3187">
        <f t="shared" si="1680"/>
        <v>1253000</v>
      </c>
      <c r="C3187" s="186" t="str">
        <f t="shared" si="1648"/>
        <v>-6.2649721192703E-08+0.00251547646312543i</v>
      </c>
      <c r="D3187" s="158" t="str">
        <f t="shared" si="1649"/>
        <v>-7.66666714698119+0.0192853195506283i</v>
      </c>
      <c r="E3187" t="str">
        <f t="shared" si="1650"/>
        <v>7.99517609107107-0.196387375699305i</v>
      </c>
      <c r="F3187" t="str">
        <f t="shared" si="1651"/>
        <v>0.999201120723875+0.0000196073721501742i</v>
      </c>
      <c r="G3187">
        <f t="shared" si="1646"/>
        <v>1</v>
      </c>
      <c r="H3187" t="str">
        <f t="shared" si="1652"/>
        <v>11.7419820937667+0.384722537494105i</v>
      </c>
      <c r="I3187" t="str">
        <f t="shared" si="1653"/>
        <v>4920.51949368501i</v>
      </c>
      <c r="J3187" t="str">
        <f t="shared" si="1647"/>
        <v>-32771.702761957+1076.45220859448i</v>
      </c>
      <c r="K3187" t="str">
        <f t="shared" si="1654"/>
        <v>0.00492651009074922-0.149983550647938i</v>
      </c>
      <c r="L3187" t="str">
        <f t="shared" si="1655"/>
        <v>0.000637076249170354-0.0164423702594895i</v>
      </c>
      <c r="M3187" t="str">
        <f t="shared" si="1656"/>
        <v>0.00556358633991957-0.166425920907427i</v>
      </c>
      <c r="N3187" t="str">
        <f t="shared" si="1657"/>
        <v>-9.23198789396387i</v>
      </c>
      <c r="O3187" t="str">
        <f t="shared" si="1658"/>
        <v>-0.981473484676976-0.191598013758061i</v>
      </c>
      <c r="P3187" t="str">
        <f t="shared" si="1659"/>
        <v>1.98147348467698+0.191598013758061i</v>
      </c>
      <c r="Q3187" t="str">
        <f t="shared" si="1660"/>
        <v>-1.98147348467698+9.04038988020581i</v>
      </c>
      <c r="R3187" t="str">
        <f t="shared" si="1661"/>
        <v>-0.0256157765092034-0.213565623642177i</v>
      </c>
      <c r="S3187" t="str">
        <f t="shared" si="1662"/>
        <v>0.973408357224146i</v>
      </c>
      <c r="T3187" t="str">
        <f t="shared" si="1663"/>
        <v>0.207886562869082-0.0249346109308446i</v>
      </c>
      <c r="U3187" t="e">
        <f t="shared" si="1664"/>
        <v>#DIV/0!</v>
      </c>
      <c r="V3187" t="str">
        <f t="shared" si="1665"/>
        <v>1.33333333333333E-06-0.0000846794057418972i</v>
      </c>
      <c r="W3187" t="e">
        <f t="shared" si="1666"/>
        <v>#DIV/0!</v>
      </c>
      <c r="X3187" t="e">
        <f t="shared" si="1667"/>
        <v>#DIV/0!</v>
      </c>
      <c r="Y3187" t="str">
        <f t="shared" si="1668"/>
        <v>0.00083+1.25965299038336i</v>
      </c>
      <c r="Z3187" t="e">
        <f t="shared" si="1669"/>
        <v>#DIV/0!</v>
      </c>
      <c r="AA3187" t="e">
        <f t="shared" si="1670"/>
        <v>#DIV/0!</v>
      </c>
      <c r="AB3187" t="str">
        <f t="shared" si="1671"/>
        <v>1.28187782008126-0.153752721019946i</v>
      </c>
      <c r="AC3187" t="str">
        <f t="shared" si="1672"/>
        <v>0.981543399741483-0.214193113236221i</v>
      </c>
      <c r="AD3187" t="str">
        <f t="shared" si="1673"/>
        <v>1.27924664515433+0.122514297925413i</v>
      </c>
      <c r="AE3187" t="e">
        <f t="shared" si="1674"/>
        <v>#DIV/0!</v>
      </c>
      <c r="AF3187" t="str">
        <f t="shared" si="1675"/>
        <v>-19.4086492407479-0.365437217943477i</v>
      </c>
      <c r="AG3187" t="e">
        <f t="shared" si="1676"/>
        <v>#DIV/0!</v>
      </c>
      <c r="AH3187" t="e">
        <f t="shared" si="1677"/>
        <v>#DIV/0!</v>
      </c>
      <c r="AI3187" t="e">
        <f t="shared" si="1678"/>
        <v>#DIV/0!</v>
      </c>
      <c r="AJ3187" t="e">
        <f t="shared" si="1679"/>
        <v>#DIV/0!</v>
      </c>
      <c r="AK3187"/>
      <c r="AL3187"/>
      <c r="AM3187"/>
      <c r="AN3187"/>
    </row>
    <row r="3188" spans="1:40" x14ac:dyDescent="0.25">
      <c r="A3188"/>
      <c r="B3188">
        <f t="shared" si="1680"/>
        <v>1254000</v>
      </c>
      <c r="C3188" s="186" t="str">
        <f t="shared" si="1648"/>
        <v>-6.25498412226848E-08+0.0025134705010361i</v>
      </c>
      <c r="D3188" s="158" t="str">
        <f t="shared" si="1649"/>
        <v>-7.66666714621544+0.0192699405079434i</v>
      </c>
      <c r="E3188" t="str">
        <f t="shared" si="1650"/>
        <v>7.99516839287585-0.196543920195413i</v>
      </c>
      <c r="F3188" t="str">
        <f t="shared" si="1651"/>
        <v>0.999201121491852+0.0000196230016279272i</v>
      </c>
      <c r="G3188">
        <f t="shared" si="1646"/>
        <v>1</v>
      </c>
      <c r="H3188" t="str">
        <f t="shared" si="1652"/>
        <v>11.7420037065367+0.384416503169292i</v>
      </c>
      <c r="I3188" t="str">
        <f t="shared" si="1653"/>
        <v>4924.446484502i</v>
      </c>
      <c r="J3188" t="str">
        <f t="shared" si="1647"/>
        <v>-32824.034414721+1077.31130852153i</v>
      </c>
      <c r="K3188" t="str">
        <f t="shared" si="1654"/>
        <v>0.0049186639241338-0.149864196767585i</v>
      </c>
      <c r="L3188" t="str">
        <f t="shared" si="1655"/>
        <v>0.000636062103791196-0.0164292975842359i</v>
      </c>
      <c r="M3188" t="str">
        <f t="shared" si="1656"/>
        <v>0.005554726027925-0.166293494351821i</v>
      </c>
      <c r="N3188" t="str">
        <f t="shared" si="1657"/>
        <v>-9.23935580130144i</v>
      </c>
      <c r="O3188" t="str">
        <f t="shared" si="1658"/>
        <v>-0.982858508273046-0.184361472968953i</v>
      </c>
      <c r="P3188" t="str">
        <f t="shared" si="1659"/>
        <v>1.98285850827305+0.184361472968953i</v>
      </c>
      <c r="Q3188" t="str">
        <f t="shared" si="1660"/>
        <v>-1.98285850827305+9.05499432833249i</v>
      </c>
      <c r="R3188" t="str">
        <f t="shared" si="1661"/>
        <v>-0.0263292986097176-0.213213963974227i</v>
      </c>
      <c r="S3188" t="str">
        <f t="shared" si="1662"/>
        <v>0.974185219440605i</v>
      </c>
      <c r="T3188" t="str">
        <f t="shared" si="1663"/>
        <v>0.207709892282034-0.025649613543825i</v>
      </c>
      <c r="U3188" t="e">
        <f t="shared" si="1664"/>
        <v>#DIV/0!</v>
      </c>
      <c r="V3188" t="str">
        <f t="shared" si="1665"/>
        <v>1.33333333333333E-06-0.0000846118783051012i</v>
      </c>
      <c r="W3188" t="e">
        <f t="shared" si="1666"/>
        <v>#DIV/0!</v>
      </c>
      <c r="X3188" t="e">
        <f t="shared" si="1667"/>
        <v>#DIV/0!</v>
      </c>
      <c r="Y3188" t="str">
        <f t="shared" si="1668"/>
        <v>0.00083+1.26065830003251i</v>
      </c>
      <c r="Z3188" t="e">
        <f t="shared" si="1669"/>
        <v>#DIV/0!</v>
      </c>
      <c r="AA3188" t="e">
        <f t="shared" si="1670"/>
        <v>#DIV/0!</v>
      </c>
      <c r="AB3188" t="str">
        <f t="shared" si="1671"/>
        <v>1.28078842736693-0.158161596602044i</v>
      </c>
      <c r="AC3188" t="str">
        <f t="shared" si="1672"/>
        <v>0.980813184242543-0.213865327449484i</v>
      </c>
      <c r="AD3188" t="str">
        <f t="shared" si="1673"/>
        <v>1.28014028536757+0.117877722859786i</v>
      </c>
      <c r="AE3188" t="e">
        <f t="shared" si="1674"/>
        <v>#DIV/0!</v>
      </c>
      <c r="AF3188" t="str">
        <f t="shared" si="1675"/>
        <v>-19.4086708527521-0.365146562661349i</v>
      </c>
      <c r="AG3188" t="e">
        <f t="shared" si="1676"/>
        <v>#DIV/0!</v>
      </c>
      <c r="AH3188" t="e">
        <f t="shared" si="1677"/>
        <v>#DIV/0!</v>
      </c>
      <c r="AI3188" t="e">
        <f t="shared" si="1678"/>
        <v>#DIV/0!</v>
      </c>
      <c r="AJ3188" t="e">
        <f t="shared" si="1679"/>
        <v>#DIV/0!</v>
      </c>
      <c r="AK3188"/>
      <c r="AL3188"/>
      <c r="AM3188"/>
      <c r="AN3188"/>
    </row>
    <row r="3189" spans="1:40" x14ac:dyDescent="0.25">
      <c r="A3189"/>
      <c r="B3189">
        <f t="shared" si="1680"/>
        <v>1255000</v>
      </c>
      <c r="C3189" s="186" t="str">
        <f t="shared" si="1648"/>
        <v>-6.24501999144322E-08+0.00251146773569911i</v>
      </c>
      <c r="D3189" s="158" t="str">
        <f t="shared" si="1649"/>
        <v>-7.66666714545154+0.0192545859736932i</v>
      </c>
      <c r="E3189" t="str">
        <f t="shared" si="1650"/>
        <v>7.99516068855411-0.196700464238969i</v>
      </c>
      <c r="F3189" t="str">
        <f t="shared" si="1651"/>
        <v>0.999201122260437+0.0000196386310605693i</v>
      </c>
      <c r="G3189">
        <f t="shared" si="1646"/>
        <v>1</v>
      </c>
      <c r="H3189" t="str">
        <f t="shared" si="1652"/>
        <v>11.7420252677487+0.384110954732356i</v>
      </c>
      <c r="I3189" t="str">
        <f t="shared" si="1653"/>
        <v>4928.37347531899i</v>
      </c>
      <c r="J3189" t="str">
        <f t="shared" si="1647"/>
        <v>-32876.4078159115+1078.17040844858i</v>
      </c>
      <c r="K3189" t="str">
        <f t="shared" si="1654"/>
        <v>0.0049108364804748-0.149745032495988i</v>
      </c>
      <c r="L3189" t="str">
        <f t="shared" si="1655"/>
        <v>0.0006350503768681-0.0164162456483747i</v>
      </c>
      <c r="M3189" t="str">
        <f t="shared" si="1656"/>
        <v>0.0055458868573429-0.166161278144363i</v>
      </c>
      <c r="N3189" t="str">
        <f t="shared" si="1657"/>
        <v>-9.246723708639i</v>
      </c>
      <c r="O3189" t="str">
        <f t="shared" si="1658"/>
        <v>-0.984190176595975-0.177114923967416i</v>
      </c>
      <c r="P3189" t="str">
        <f t="shared" si="1659"/>
        <v>1.98419017659598+0.177114923967416i</v>
      </c>
      <c r="Q3189" t="str">
        <f t="shared" si="1660"/>
        <v>-1.98419017659598+9.06960878467158i</v>
      </c>
      <c r="R3189" t="str">
        <f t="shared" si="1661"/>
        <v>-0.0270393017166572-0.212858030107159i</v>
      </c>
      <c r="S3189" t="str">
        <f t="shared" si="1662"/>
        <v>0.974962081657065i</v>
      </c>
      <c r="T3189" t="str">
        <f t="shared" si="1663"/>
        <v>0.207528508130698-0.0263622938882256i</v>
      </c>
      <c r="U3189" t="e">
        <f t="shared" si="1664"/>
        <v>#DIV/0!</v>
      </c>
      <c r="V3189" t="str">
        <f t="shared" si="1665"/>
        <v>1.33333333333333E-06-0.0000845444584817503i</v>
      </c>
      <c r="W3189" t="e">
        <f t="shared" si="1666"/>
        <v>#DIV/0!</v>
      </c>
      <c r="X3189" t="e">
        <f t="shared" si="1667"/>
        <v>#DIV/0!</v>
      </c>
      <c r="Y3189" t="str">
        <f t="shared" si="1668"/>
        <v>0.00083+1.26166360968166i</v>
      </c>
      <c r="Z3189" t="e">
        <f t="shared" si="1669"/>
        <v>#DIV/0!</v>
      </c>
      <c r="AA3189" t="e">
        <f t="shared" si="1670"/>
        <v>#DIV/0!</v>
      </c>
      <c r="AB3189" t="str">
        <f t="shared" si="1671"/>
        <v>1.27966996969798-0.162556152525653i</v>
      </c>
      <c r="AC3189" t="str">
        <f t="shared" si="1672"/>
        <v>0.980086366792792-0.213533115797847i</v>
      </c>
      <c r="AD3189" t="str">
        <f t="shared" si="1673"/>
        <v>1.28099997975123+0.113234678338372i</v>
      </c>
      <c r="AE3189" t="e">
        <f t="shared" si="1674"/>
        <v>#DIV/0!</v>
      </c>
      <c r="AF3189" t="str">
        <f t="shared" si="1675"/>
        <v>-19.4086924132002-0.364856368758663i</v>
      </c>
      <c r="AG3189" t="e">
        <f t="shared" si="1676"/>
        <v>#DIV/0!</v>
      </c>
      <c r="AH3189" t="e">
        <f t="shared" si="1677"/>
        <v>#DIV/0!</v>
      </c>
      <c r="AI3189" t="e">
        <f t="shared" si="1678"/>
        <v>#DIV/0!</v>
      </c>
      <c r="AJ3189" t="e">
        <f t="shared" si="1679"/>
        <v>#DIV/0!</v>
      </c>
      <c r="AK3189"/>
      <c r="AL3189"/>
      <c r="AM3189"/>
      <c r="AN3189"/>
    </row>
    <row r="3190" spans="1:40" x14ac:dyDescent="0.25">
      <c r="A3190"/>
      <c r="B3190">
        <f t="shared" si="1680"/>
        <v>1256000</v>
      </c>
      <c r="C3190" s="186" t="str">
        <f t="shared" si="1648"/>
        <v>-6.23507965081782E-08+0.00250946815947889i</v>
      </c>
      <c r="D3190" s="158" t="str">
        <f t="shared" si="1649"/>
        <v>-7.66666714468947+0.0192392558893382i</v>
      </c>
      <c r="E3190" t="str">
        <f t="shared" si="1650"/>
        <v>7.99515297810589-0.196857007829615i</v>
      </c>
      <c r="F3190" t="str">
        <f t="shared" si="1651"/>
        <v>0.999201123029641+0.0000196542604480652i</v>
      </c>
      <c r="G3190">
        <f t="shared" si="1646"/>
        <v>1</v>
      </c>
      <c r="H3190" t="str">
        <f t="shared" si="1652"/>
        <v>11.7420467775664+0.383805891028501i</v>
      </c>
      <c r="I3190" t="str">
        <f t="shared" si="1653"/>
        <v>4932.30046613598i</v>
      </c>
      <c r="J3190" t="str">
        <f t="shared" si="1647"/>
        <v>-32928.8229655286+1079.02950837564i</v>
      </c>
      <c r="K3190" t="str">
        <f t="shared" si="1654"/>
        <v>0.00490302770026934-0.149626057382155i</v>
      </c>
      <c r="L3190" t="str">
        <f t="shared" si="1655"/>
        <v>0.00063404106072121-0.0164032144026661i</v>
      </c>
      <c r="M3190" t="str">
        <f t="shared" si="1656"/>
        <v>0.00553706876099055-0.166029271784821i</v>
      </c>
      <c r="N3190" t="str">
        <f t="shared" si="1657"/>
        <v>-9.25409161597656i</v>
      </c>
      <c r="O3190" t="str">
        <f t="shared" si="1658"/>
        <v>-0.985468417355066-0.169858760138245i</v>
      </c>
      <c r="P3190" t="str">
        <f t="shared" si="1659"/>
        <v>1.98546841735507+0.169858760138245i</v>
      </c>
      <c r="Q3190" t="str">
        <f t="shared" si="1660"/>
        <v>-1.98546841735507+9.08423285583831i</v>
      </c>
      <c r="R3190" t="str">
        <f t="shared" si="1661"/>
        <v>-0.027745769981012-0.212497862832957i</v>
      </c>
      <c r="S3190" t="str">
        <f t="shared" si="1662"/>
        <v>0.975738943873526i</v>
      </c>
      <c r="T3190" t="str">
        <f t="shared" si="1663"/>
        <v>0.207342440256011-0.0270726282982304i</v>
      </c>
      <c r="U3190" t="e">
        <f t="shared" si="1664"/>
        <v>#DIV/0!</v>
      </c>
      <c r="V3190" t="str">
        <f t="shared" si="1665"/>
        <v>1.33333333333333E-06-0.0000844771460148067i</v>
      </c>
      <c r="W3190" t="e">
        <f t="shared" si="1666"/>
        <v>#DIV/0!</v>
      </c>
      <c r="X3190" t="e">
        <f t="shared" si="1667"/>
        <v>#DIV/0!</v>
      </c>
      <c r="Y3190" t="str">
        <f t="shared" si="1668"/>
        <v>0.00083+1.26266891933081i</v>
      </c>
      <c r="Z3190" t="e">
        <f t="shared" si="1669"/>
        <v>#DIV/0!</v>
      </c>
      <c r="AA3190" t="e">
        <f t="shared" si="1670"/>
        <v>#DIV/0!</v>
      </c>
      <c r="AB3190" t="str">
        <f t="shared" si="1671"/>
        <v>1.27852263108071-0.166936242861742i</v>
      </c>
      <c r="AC3190" t="str">
        <f t="shared" si="1672"/>
        <v>0.979362964883947-0.213196518854171i</v>
      </c>
      <c r="AD3190" t="str">
        <f t="shared" si="1673"/>
        <v>1.2818256810378+0.108585411054414i</v>
      </c>
      <c r="AE3190" t="e">
        <f t="shared" si="1674"/>
        <v>#DIV/0!</v>
      </c>
      <c r="AF3190" t="str">
        <f t="shared" si="1675"/>
        <v>-19.4087139222559-0.364566635139163i</v>
      </c>
      <c r="AG3190" t="e">
        <f t="shared" si="1676"/>
        <v>#DIV/0!</v>
      </c>
      <c r="AH3190" t="e">
        <f t="shared" si="1677"/>
        <v>#DIV/0!</v>
      </c>
      <c r="AI3190" t="e">
        <f t="shared" si="1678"/>
        <v>#DIV/0!</v>
      </c>
      <c r="AJ3190" t="e">
        <f t="shared" si="1679"/>
        <v>#DIV/0!</v>
      </c>
      <c r="AK3190"/>
      <c r="AL3190"/>
      <c r="AM3190"/>
      <c r="AN3190"/>
    </row>
    <row r="3191" spans="1:40" x14ac:dyDescent="0.25">
      <c r="A3191"/>
      <c r="B3191">
        <f t="shared" si="1680"/>
        <v>1257000</v>
      </c>
      <c r="C3191" s="186" t="str">
        <f t="shared" si="1648"/>
        <v>-6.22516302471772E-08+0.00250747176476419i</v>
      </c>
      <c r="D3191" s="158" t="str">
        <f t="shared" si="1649"/>
        <v>-7.66666714392917+0.0192239501965255i</v>
      </c>
      <c r="E3191" t="str">
        <f t="shared" si="1650"/>
        <v>7.99514526153122-0.197013550966991i</v>
      </c>
      <c r="F3191" t="str">
        <f t="shared" si="1651"/>
        <v>0.999201123799453+0.0000196698897903787i</v>
      </c>
      <c r="G3191">
        <f t="shared" si="1646"/>
        <v>1</v>
      </c>
      <c r="H3191" t="str">
        <f t="shared" si="1652"/>
        <v>11.742068236153+0.383501310906581i</v>
      </c>
      <c r="I3191" t="str">
        <f t="shared" si="1653"/>
        <v>4936.22745695296i</v>
      </c>
      <c r="J3191" t="str">
        <f t="shared" si="1647"/>
        <v>-32981.2798635724+1079.88860830269i</v>
      </c>
      <c r="K3191" t="str">
        <f t="shared" si="1654"/>
        <v>0.00489523752425053-0.149507270976521i</v>
      </c>
      <c r="L3191" t="str">
        <f t="shared" si="1655"/>
        <v>0.000633034147701101-0.0163902037980256i</v>
      </c>
      <c r="M3191" t="str">
        <f t="shared" si="1656"/>
        <v>0.00552827167195163-0.165897474774547i</v>
      </c>
      <c r="N3191" t="str">
        <f t="shared" si="1657"/>
        <v>-9.26145952331412i</v>
      </c>
      <c r="O3191" t="str">
        <f t="shared" si="1658"/>
        <v>-0.98669316115998-0.162593375388193i</v>
      </c>
      <c r="P3191" t="str">
        <f t="shared" si="1659"/>
        <v>1.98669316115998+0.162593375388193i</v>
      </c>
      <c r="Q3191" t="str">
        <f t="shared" si="1660"/>
        <v>-1.98669316115998+9.09886614792593i</v>
      </c>
      <c r="R3191" t="str">
        <f t="shared" si="1661"/>
        <v>-0.0284486879619605-0.212133502786164i</v>
      </c>
      <c r="S3191" t="str">
        <f t="shared" si="1662"/>
        <v>0.976515806089985i</v>
      </c>
      <c r="T3191" t="str">
        <f t="shared" si="1663"/>
        <v>0.207151718471923-0.0277805934573763i</v>
      </c>
      <c r="U3191" t="e">
        <f t="shared" si="1664"/>
        <v>#DIV/0!</v>
      </c>
      <c r="V3191" t="str">
        <f t="shared" si="1665"/>
        <v>1.33333333333333E-06-0.0000844099406480485i</v>
      </c>
      <c r="W3191" t="e">
        <f t="shared" si="1666"/>
        <v>#DIV/0!</v>
      </c>
      <c r="X3191" t="e">
        <f t="shared" si="1667"/>
        <v>#DIV/0!</v>
      </c>
      <c r="Y3191" t="str">
        <f t="shared" si="1668"/>
        <v>0.00083+1.26367422897996i</v>
      </c>
      <c r="Z3191" t="e">
        <f t="shared" si="1669"/>
        <v>#DIV/0!</v>
      </c>
      <c r="AA3191" t="e">
        <f t="shared" si="1670"/>
        <v>#DIV/0!</v>
      </c>
      <c r="AB3191" t="str">
        <f t="shared" si="1671"/>
        <v>1.277346595355-0.171301723835473i</v>
      </c>
      <c r="AC3191" t="str">
        <f t="shared" si="1672"/>
        <v>0.978642995589533-0.212855577048496i</v>
      </c>
      <c r="AD3191" t="str">
        <f t="shared" si="1673"/>
        <v>1.28261734372813+0.10393016805369i</v>
      </c>
      <c r="AE3191" t="e">
        <f t="shared" si="1674"/>
        <v>#DIV/0!</v>
      </c>
      <c r="AF3191" t="str">
        <f t="shared" si="1675"/>
        <v>-19.4087353800822-0.364277360710056i</v>
      </c>
      <c r="AG3191" t="e">
        <f t="shared" si="1676"/>
        <v>#DIV/0!</v>
      </c>
      <c r="AH3191" t="e">
        <f t="shared" si="1677"/>
        <v>#DIV/0!</v>
      </c>
      <c r="AI3191" t="e">
        <f t="shared" si="1678"/>
        <v>#DIV/0!</v>
      </c>
      <c r="AJ3191" t="e">
        <f t="shared" si="1679"/>
        <v>#DIV/0!</v>
      </c>
      <c r="AK3191"/>
      <c r="AL3191"/>
      <c r="AM3191"/>
      <c r="AN3191"/>
    </row>
    <row r="3192" spans="1:40" x14ac:dyDescent="0.25">
      <c r="A3192"/>
      <c r="B3192">
        <f t="shared" si="1680"/>
        <v>1258000</v>
      </c>
      <c r="C3192" s="186" t="str">
        <f t="shared" si="1648"/>
        <v>-6.21527003776898E-08+0.00250547854396794i</v>
      </c>
      <c r="D3192" s="158" t="str">
        <f t="shared" si="1649"/>
        <v>-7.6666671431707+0.0192086688370875i</v>
      </c>
      <c r="E3192" t="str">
        <f t="shared" si="1650"/>
        <v>7.99513753883014-0.197170093650737i</v>
      </c>
      <c r="F3192" t="str">
        <f t="shared" si="1651"/>
        <v>0.999201124569875+0.0000196855190874737i</v>
      </c>
      <c r="G3192">
        <f t="shared" si="1646"/>
        <v>1</v>
      </c>
      <c r="H3192" t="str">
        <f t="shared" si="1652"/>
        <v>11.742089643671+0.383197213219096i</v>
      </c>
      <c r="I3192" t="str">
        <f t="shared" si="1653"/>
        <v>4940.15444776995i</v>
      </c>
      <c r="J3192" t="str">
        <f t="shared" si="1647"/>
        <v>-33033.7785100428+1080.74770822974i</v>
      </c>
      <c r="K3192" t="str">
        <f t="shared" si="1654"/>
        <v>0.00488746589338668-0.149388672830943i</v>
      </c>
      <c r="L3192" t="str">
        <f t="shared" si="1655"/>
        <v>0.000632029630188669-0.0163772137855237i</v>
      </c>
      <c r="M3192" t="str">
        <f t="shared" si="1656"/>
        <v>0.00551949552357535-0.165765886616467i</v>
      </c>
      <c r="N3192" t="str">
        <f t="shared" si="1657"/>
        <v>-9.26882743065168i</v>
      </c>
      <c r="O3192" t="str">
        <f t="shared" si="1658"/>
        <v>-0.987864341524505-0.155319164124576i</v>
      </c>
      <c r="P3192" t="str">
        <f t="shared" si="1659"/>
        <v>1.9878643415245+0.155319164124576i</v>
      </c>
      <c r="Q3192" t="str">
        <f t="shared" si="1660"/>
        <v>-1.9878643415245+9.1135082665271i</v>
      </c>
      <c r="R3192" t="str">
        <f t="shared" si="1661"/>
        <v>-0.0291480406214821-0.211764990441292i</v>
      </c>
      <c r="S3192" t="str">
        <f t="shared" si="1662"/>
        <v>0.977292668306444i</v>
      </c>
      <c r="T3192" t="str">
        <f t="shared" si="1663"/>
        <v>0.206956372562259-0.0284861663948729i</v>
      </c>
      <c r="U3192" t="e">
        <f t="shared" si="1664"/>
        <v>#DIV/0!</v>
      </c>
      <c r="V3192" t="str">
        <f t="shared" si="1665"/>
        <v>1.33333333333333E-06-0.0000843428421260705i</v>
      </c>
      <c r="W3192" t="e">
        <f t="shared" si="1666"/>
        <v>#DIV/0!</v>
      </c>
      <c r="X3192" t="e">
        <f t="shared" si="1667"/>
        <v>#DIV/0!</v>
      </c>
      <c r="Y3192" t="str">
        <f t="shared" si="1668"/>
        <v>0.00083+1.26467953862911i</v>
      </c>
      <c r="Z3192" t="e">
        <f t="shared" si="1669"/>
        <v>#DIV/0!</v>
      </c>
      <c r="AA3192" t="e">
        <f t="shared" si="1670"/>
        <v>#DIV/0!</v>
      </c>
      <c r="AB3192" t="str">
        <f t="shared" si="1671"/>
        <v>1.27614204617498-0.175652453803509i</v>
      </c>
      <c r="AC3192" t="str">
        <f t="shared" si="1672"/>
        <v>0.977926475570212-0.212510330665221i</v>
      </c>
      <c r="AD3192" t="str">
        <f t="shared" si="1673"/>
        <v>1.28337492409425+0.0992691967221854i</v>
      </c>
      <c r="AE3192" t="e">
        <f t="shared" si="1674"/>
        <v>#DIV/0!</v>
      </c>
      <c r="AF3192" t="str">
        <f t="shared" si="1675"/>
        <v>-19.4087567868417-0.363988544382009i</v>
      </c>
      <c r="AG3192" t="e">
        <f t="shared" si="1676"/>
        <v>#DIV/0!</v>
      </c>
      <c r="AH3192" t="e">
        <f t="shared" si="1677"/>
        <v>#DIV/0!</v>
      </c>
      <c r="AI3192" t="e">
        <f t="shared" si="1678"/>
        <v>#DIV/0!</v>
      </c>
      <c r="AJ3192" t="e">
        <f t="shared" si="1679"/>
        <v>#DIV/0!</v>
      </c>
      <c r="AK3192"/>
      <c r="AL3192"/>
      <c r="AM3192"/>
      <c r="AN3192"/>
    </row>
    <row r="3193" spans="1:40" x14ac:dyDescent="0.25">
      <c r="A3193"/>
      <c r="B3193">
        <f t="shared" si="1680"/>
        <v>1259000</v>
      </c>
      <c r="C3193" s="186" t="str">
        <f t="shared" si="1648"/>
        <v>-6.20540061489694E-08+0.0025034884895272i</v>
      </c>
      <c r="D3193" s="158" t="str">
        <f t="shared" si="1649"/>
        <v>-7.66666714241408+0.0191934117530419i</v>
      </c>
      <c r="E3193" t="str">
        <f t="shared" si="1650"/>
        <v>7.99512981000268-0.197326635880495i</v>
      </c>
      <c r="F3193" t="str">
        <f t="shared" si="1651"/>
        <v>0.999201125340904+0.0000197011483393147i</v>
      </c>
      <c r="G3193">
        <f t="shared" si="1646"/>
        <v>1</v>
      </c>
      <c r="H3193" t="str">
        <f t="shared" si="1652"/>
        <v>11.7421110002823+0.382893596822163i</v>
      </c>
      <c r="I3193" t="str">
        <f t="shared" si="1653"/>
        <v>4944.08143858694i</v>
      </c>
      <c r="J3193" t="str">
        <f t="shared" si="1647"/>
        <v>-33086.3189049398+1081.60680815679i</v>
      </c>
      <c r="K3193" t="str">
        <f t="shared" si="1654"/>
        <v>0.00487971274887987-0.149270262498695i</v>
      </c>
      <c r="L3193" t="str">
        <f t="shared" si="1655"/>
        <v>0.000631027500594947-0.0163642443163852i</v>
      </c>
      <c r="M3193" t="str">
        <f t="shared" si="1656"/>
        <v>0.00551074024947482-0.16563450681508i</v>
      </c>
      <c r="N3193" t="str">
        <f t="shared" si="1657"/>
        <v>-9.27619533798924i</v>
      </c>
      <c r="O3193" t="str">
        <f t="shared" si="1658"/>
        <v>-0.988981894870161-0.148036521233868i</v>
      </c>
      <c r="P3193" t="str">
        <f t="shared" si="1659"/>
        <v>1.98898189487016+0.148036521233868i</v>
      </c>
      <c r="Q3193" t="str">
        <f t="shared" si="1660"/>
        <v>-1.98898189487016+9.12815881675537i</v>
      </c>
      <c r="R3193" t="str">
        <f t="shared" si="1661"/>
        <v>-0.0298438133189907-0.211392366110332i</v>
      </c>
      <c r="S3193" t="str">
        <f t="shared" si="1662"/>
        <v>0.978069530522905i</v>
      </c>
      <c r="T3193" t="str">
        <f t="shared" si="1663"/>
        <v>0.206756432277658-0.0291893244819185i</v>
      </c>
      <c r="U3193" t="e">
        <f t="shared" si="1664"/>
        <v>#DIV/0!</v>
      </c>
      <c r="V3193" t="str">
        <f t="shared" si="1665"/>
        <v>1.33333333333333E-06-0.0000842758501942791i</v>
      </c>
      <c r="W3193" t="e">
        <f t="shared" si="1666"/>
        <v>#DIV/0!</v>
      </c>
      <c r="X3193" t="e">
        <f t="shared" si="1667"/>
        <v>#DIV/0!</v>
      </c>
      <c r="Y3193" t="str">
        <f t="shared" si="1668"/>
        <v>0.00083+1.26568484827826i</v>
      </c>
      <c r="Z3193" t="e">
        <f t="shared" si="1669"/>
        <v>#DIV/0!</v>
      </c>
      <c r="AA3193" t="e">
        <f t="shared" si="1670"/>
        <v>#DIV/0!</v>
      </c>
      <c r="AB3193" t="str">
        <f t="shared" si="1671"/>
        <v>1.27490916699013-0.179988293231295i</v>
      </c>
      <c r="AC3193" t="str">
        <f t="shared" si="1672"/>
        <v>0.977213421079103-0.212160819840379i</v>
      </c>
      <c r="AD3193" t="str">
        <f t="shared" si="1673"/>
        <v>1.284098380182+0.0946027447737403i</v>
      </c>
      <c r="AE3193" t="e">
        <f t="shared" si="1674"/>
        <v>#DIV/0!</v>
      </c>
      <c r="AF3193" t="str">
        <f t="shared" si="1675"/>
        <v>-19.4087781426964-0.363700185069121i</v>
      </c>
      <c r="AG3193" t="e">
        <f t="shared" si="1676"/>
        <v>#DIV/0!</v>
      </c>
      <c r="AH3193" t="e">
        <f t="shared" si="1677"/>
        <v>#DIV/0!</v>
      </c>
      <c r="AI3193" t="e">
        <f t="shared" si="1678"/>
        <v>#DIV/0!</v>
      </c>
      <c r="AJ3193" t="e">
        <f t="shared" si="1679"/>
        <v>#DIV/0!</v>
      </c>
      <c r="AK3193"/>
      <c r="AL3193"/>
      <c r="AM3193"/>
      <c r="AN3193"/>
    </row>
    <row r="3194" spans="1:40" x14ac:dyDescent="0.25">
      <c r="A3194"/>
      <c r="B3194">
        <f t="shared" si="1680"/>
        <v>1260000</v>
      </c>
      <c r="C3194" s="186" t="str">
        <f t="shared" si="1648"/>
        <v>-6.19555468132466E-08+0.00250150159390303i</v>
      </c>
      <c r="D3194" s="158" t="str">
        <f t="shared" si="1649"/>
        <v>-7.66666714165922+0.0191781788865899i</v>
      </c>
      <c r="E3194" t="str">
        <f t="shared" si="1650"/>
        <v>7.99512207504889-0.197483177655905i</v>
      </c>
      <c r="F3194" t="str">
        <f t="shared" si="1651"/>
        <v>0.999201126112552+0.0000197167775458661i</v>
      </c>
      <c r="G3194">
        <f t="shared" si="1646"/>
        <v>1</v>
      </c>
      <c r="H3194" t="str">
        <f t="shared" si="1652"/>
        <v>11.7421323061481+0.382590460575505i</v>
      </c>
      <c r="I3194" t="str">
        <f t="shared" si="1653"/>
        <v>4948.00842940392i</v>
      </c>
      <c r="J3194" t="str">
        <f t="shared" si="1647"/>
        <v>-33138.9010482634+1082.46590808384i</v>
      </c>
      <c r="K3194" t="str">
        <f t="shared" si="1654"/>
        <v>0.00487197803216494-0.149152039534461i</v>
      </c>
      <c r="L3194" t="str">
        <f t="shared" si="1655"/>
        <v>0.000630027751360993-0.0163512953419886i</v>
      </c>
      <c r="M3194" t="str">
        <f t="shared" si="1656"/>
        <v>0.00550200578352593-0.16550333487645i</v>
      </c>
      <c r="N3194" t="str">
        <f t="shared" si="1657"/>
        <v>-9.2835632453268i</v>
      </c>
      <c r="O3194" t="str">
        <f t="shared" si="1658"/>
        <v>-0.990045760529658-0.140745842060258i</v>
      </c>
      <c r="P3194" t="str">
        <f t="shared" si="1659"/>
        <v>1.99004576052966+0.140745842060258i</v>
      </c>
      <c r="Q3194" t="str">
        <f t="shared" si="1660"/>
        <v>-1.99004576052966+9.14281740326654i</v>
      </c>
      <c r="R3194" t="str">
        <f t="shared" si="1661"/>
        <v>-0.0305359918059954-0.211015669940349i</v>
      </c>
      <c r="S3194" t="str">
        <f t="shared" si="1662"/>
        <v>0.978846392739365i</v>
      </c>
      <c r="T3194" t="str">
        <f t="shared" si="1663"/>
        <v>0.206551927332591-0.0298900454280174i</v>
      </c>
      <c r="U3194" t="e">
        <f t="shared" si="1664"/>
        <v>#DIV/0!</v>
      </c>
      <c r="V3194" t="str">
        <f t="shared" si="1665"/>
        <v>1.33333333333333E-06-0.0000842089645988865i</v>
      </c>
      <c r="W3194" t="e">
        <f t="shared" si="1666"/>
        <v>#DIV/0!</v>
      </c>
      <c r="X3194" t="e">
        <f t="shared" si="1667"/>
        <v>#DIV/0!</v>
      </c>
      <c r="Y3194" t="str">
        <f t="shared" si="1668"/>
        <v>0.00083+1.2666901579274i</v>
      </c>
      <c r="Z3194" t="e">
        <f t="shared" si="1669"/>
        <v>#DIV/0!</v>
      </c>
      <c r="AA3194" t="e">
        <f t="shared" si="1670"/>
        <v>#DIV/0!</v>
      </c>
      <c r="AB3194" t="str">
        <f t="shared" si="1671"/>
        <v>1.27364814102693-0.184309104670349i</v>
      </c>
      <c r="AC3194" t="str">
        <f t="shared" si="1672"/>
        <v>0.976503847967072-0.211807084559001i</v>
      </c>
      <c r="AD3194" t="str">
        <f t="shared" si="1673"/>
        <v>1.28478767181365+0.0899310602376743i</v>
      </c>
      <c r="AE3194" t="e">
        <f t="shared" si="1674"/>
        <v>#DIV/0!</v>
      </c>
      <c r="AF3194" t="str">
        <f t="shared" si="1675"/>
        <v>-19.4087994478073-0.363412281688915i</v>
      </c>
      <c r="AG3194" t="e">
        <f t="shared" si="1676"/>
        <v>#DIV/0!</v>
      </c>
      <c r="AH3194" t="e">
        <f t="shared" si="1677"/>
        <v>#DIV/0!</v>
      </c>
      <c r="AI3194" t="e">
        <f t="shared" si="1678"/>
        <v>#DIV/0!</v>
      </c>
      <c r="AJ3194" t="e">
        <f t="shared" si="1679"/>
        <v>#DIV/0!</v>
      </c>
      <c r="AK3194"/>
      <c r="AL3194"/>
      <c r="AM3194"/>
      <c r="AN3194"/>
    </row>
    <row r="3195" spans="1:40" x14ac:dyDescent="0.25">
      <c r="A3195"/>
      <c r="B3195">
        <f t="shared" si="1680"/>
        <v>1261000</v>
      </c>
      <c r="C3195" s="186" t="str">
        <f t="shared" si="1648"/>
        <v>-6.18573216257165E-08+0.0024995178495804i</v>
      </c>
      <c r="D3195" s="158" t="str">
        <f t="shared" si="1649"/>
        <v>-7.66666714090612+0.0191629701801164i</v>
      </c>
      <c r="E3195" t="str">
        <f t="shared" si="1650"/>
        <v>7.99511433396878-0.197639718976607i</v>
      </c>
      <c r="F3195" t="str">
        <f t="shared" si="1651"/>
        <v>0.999201126884799+0.0000197324067070912i</v>
      </c>
      <c r="G3195">
        <f t="shared" si="1646"/>
        <v>1</v>
      </c>
      <c r="H3195" t="str">
        <f t="shared" si="1652"/>
        <v>11.7421535614288+0.382287803342444i</v>
      </c>
      <c r="I3195" t="str">
        <f t="shared" si="1653"/>
        <v>4951.93542022091i</v>
      </c>
      <c r="J3195" t="str">
        <f t="shared" si="1647"/>
        <v>-33191.5249400137+1083.32500801089i</v>
      </c>
      <c r="K3195" t="str">
        <f t="shared" si="1654"/>
        <v>0.00486426168490839-0.14903400349433i</v>
      </c>
      <c r="L3195" t="str">
        <f t="shared" si="1655"/>
        <v>0.00062903037495774-0.0163383668138655i</v>
      </c>
      <c r="M3195" t="str">
        <f t="shared" si="1656"/>
        <v>0.00549329205986613-0.165372370308195i</v>
      </c>
      <c r="N3195" t="str">
        <f t="shared" si="1657"/>
        <v>-9.29093115266436i</v>
      </c>
      <c r="O3195" t="str">
        <f t="shared" si="1658"/>
        <v>-0.991055880750183-0.133447522384192i</v>
      </c>
      <c r="P3195" t="str">
        <f t="shared" si="1659"/>
        <v>1.99105588075018+0.133447522384192i</v>
      </c>
      <c r="Q3195" t="str">
        <f t="shared" si="1660"/>
        <v>-1.99105588075018+9.15748363028017i</v>
      </c>
      <c r="R3195" t="str">
        <f t="shared" si="1661"/>
        <v>-0.0312245622207881-0.210634941911178i</v>
      </c>
      <c r="S3195" t="str">
        <f t="shared" si="1662"/>
        <v>0.979623254955824i</v>
      </c>
      <c r="T3195" t="str">
        <f t="shared" si="1663"/>
        <v>0.206342887402459-0.0305883072772991i</v>
      </c>
      <c r="U3195" t="e">
        <f t="shared" si="1664"/>
        <v>#DIV/0!</v>
      </c>
      <c r="V3195" t="str">
        <f t="shared" si="1665"/>
        <v>1.33333333333333E-06-0.0000841421850869126i</v>
      </c>
      <c r="W3195" t="e">
        <f t="shared" si="1666"/>
        <v>#DIV/0!</v>
      </c>
      <c r="X3195" t="e">
        <f t="shared" si="1667"/>
        <v>#DIV/0!</v>
      </c>
      <c r="Y3195" t="str">
        <f t="shared" si="1668"/>
        <v>0.00083+1.26769546757655i</v>
      </c>
      <c r="Z3195" t="e">
        <f t="shared" si="1669"/>
        <v>#DIV/0!</v>
      </c>
      <c r="AA3195" t="e">
        <f t="shared" si="1670"/>
        <v>#DIV/0!</v>
      </c>
      <c r="AB3195" t="str">
        <f t="shared" si="1671"/>
        <v>1.27235915127094-0.188614752735572i</v>
      </c>
      <c r="AC3195" t="str">
        <f t="shared" si="1672"/>
        <v>0.975797771687999-0.211449164652575i</v>
      </c>
      <c r="AD3195" t="str">
        <f t="shared" si="1673"/>
        <v>1.28544276059046+0.0852543914463667i</v>
      </c>
      <c r="AE3195" t="e">
        <f t="shared" si="1674"/>
        <v>#DIV/0!</v>
      </c>
      <c r="AF3195" t="str">
        <f t="shared" si="1675"/>
        <v>-19.4088207023349-0.363124833162328i</v>
      </c>
      <c r="AG3195" t="e">
        <f t="shared" si="1676"/>
        <v>#DIV/0!</v>
      </c>
      <c r="AH3195" t="e">
        <f t="shared" si="1677"/>
        <v>#DIV/0!</v>
      </c>
      <c r="AI3195" t="e">
        <f t="shared" si="1678"/>
        <v>#DIV/0!</v>
      </c>
      <c r="AJ3195" t="e">
        <f t="shared" si="1679"/>
        <v>#DIV/0!</v>
      </c>
      <c r="AK3195"/>
      <c r="AL3195"/>
      <c r="AM3195"/>
      <c r="AN3195"/>
    </row>
    <row r="3196" spans="1:40" x14ac:dyDescent="0.25">
      <c r="A3196"/>
      <c r="B3196">
        <f t="shared" si="1680"/>
        <v>1262000</v>
      </c>
      <c r="C3196" s="186" t="str">
        <f t="shared" si="1648"/>
        <v>-6.17593298445236E-08+0.0024975372490681i</v>
      </c>
      <c r="D3196" s="158" t="str">
        <f t="shared" si="1649"/>
        <v>-7.66666714015487+0.0191477855761888i</v>
      </c>
      <c r="E3196" t="str">
        <f t="shared" si="1650"/>
        <v>7.99510658676241-0.197796259842242i</v>
      </c>
      <c r="F3196" t="str">
        <f t="shared" si="1651"/>
        <v>0.999201127657664+0.0000197480358229552i</v>
      </c>
      <c r="G3196">
        <f t="shared" si="1646"/>
        <v>1</v>
      </c>
      <c r="H3196" t="str">
        <f t="shared" si="1652"/>
        <v>11.7421747662846+0.381985623989886i</v>
      </c>
      <c r="I3196" t="str">
        <f t="shared" si="1653"/>
        <v>4955.8624110379i</v>
      </c>
      <c r="J3196" t="str">
        <f t="shared" si="1647"/>
        <v>-33244.1905801905+1084.18410793794i</v>
      </c>
      <c r="K3196" t="str">
        <f t="shared" si="1654"/>
        <v>0.00485656364900735-0.148916153935792i</v>
      </c>
      <c r="L3196" t="str">
        <f t="shared" si="1655"/>
        <v>0.000628035363885834-0.0163254586836998i</v>
      </c>
      <c r="M3196" t="str">
        <f t="shared" si="1656"/>
        <v>0.00548459901289318-0.165241612619492i</v>
      </c>
      <c r="N3196" t="str">
        <f t="shared" si="1657"/>
        <v>-9.29829906000192i</v>
      </c>
      <c r="O3196" t="str">
        <f t="shared" si="1658"/>
        <v>-0.992012200696538-0.126141958400886i</v>
      </c>
      <c r="P3196" t="str">
        <f t="shared" si="1659"/>
        <v>1.99201220069654+0.126141958400886i</v>
      </c>
      <c r="Q3196" t="str">
        <f t="shared" si="1660"/>
        <v>-1.99201220069654+9.17215710160103i</v>
      </c>
      <c r="R3196" t="str">
        <f t="shared" si="1661"/>
        <v>-0.0319095110831589-0.210250221833205i</v>
      </c>
      <c r="S3196" t="str">
        <f t="shared" si="1662"/>
        <v>0.980400117172283i</v>
      </c>
      <c r="T3196" t="str">
        <f t="shared" si="1663"/>
        <v>0.206129342120773-0.0312840884048392i</v>
      </c>
      <c r="U3196" t="e">
        <f t="shared" si="1664"/>
        <v>#DIV/0!</v>
      </c>
      <c r="V3196" t="str">
        <f t="shared" si="1665"/>
        <v>1.33333333333333E-06-0.0000840755114061779i</v>
      </c>
      <c r="W3196" t="e">
        <f t="shared" si="1666"/>
        <v>#DIV/0!</v>
      </c>
      <c r="X3196" t="e">
        <f t="shared" si="1667"/>
        <v>#DIV/0!</v>
      </c>
      <c r="Y3196" t="str">
        <f t="shared" si="1668"/>
        <v>0.00083+1.2687007772257i</v>
      </c>
      <c r="Z3196" t="e">
        <f t="shared" si="1669"/>
        <v>#DIV/0!</v>
      </c>
      <c r="AA3196" t="e">
        <f t="shared" si="1670"/>
        <v>#DIV/0!</v>
      </c>
      <c r="AB3196" t="str">
        <f t="shared" si="1671"/>
        <v>1.2710423804494-0.192905104082554i</v>
      </c>
      <c r="AC3196" t="str">
        <f t="shared" si="1672"/>
        <v>0.975095207304026-0.21108709979661i</v>
      </c>
      <c r="AD3196" t="str">
        <f t="shared" si="1673"/>
        <v>1.28606360989507+0.0805729870228544i</v>
      </c>
      <c r="AE3196" t="e">
        <f t="shared" si="1674"/>
        <v>#DIV/0!</v>
      </c>
      <c r="AF3196" t="str">
        <f t="shared" si="1675"/>
        <v>-19.4088419064395-0.362837838413697i</v>
      </c>
      <c r="AG3196" t="e">
        <f t="shared" si="1676"/>
        <v>#DIV/0!</v>
      </c>
      <c r="AH3196" t="e">
        <f t="shared" si="1677"/>
        <v>#DIV/0!</v>
      </c>
      <c r="AI3196" t="e">
        <f t="shared" si="1678"/>
        <v>#DIV/0!</v>
      </c>
      <c r="AJ3196" t="e">
        <f t="shared" si="1679"/>
        <v>#DIV/0!</v>
      </c>
      <c r="AK3196"/>
      <c r="AL3196"/>
      <c r="AM3196"/>
      <c r="AN3196"/>
    </row>
    <row r="3197" spans="1:40" x14ac:dyDescent="0.25">
      <c r="A3197"/>
      <c r="B3197">
        <f t="shared" si="1680"/>
        <v>1263000</v>
      </c>
      <c r="C3197" s="186" t="str">
        <f t="shared" si="1648"/>
        <v>-6.16615707307481E-08+0.00249555978489865i</v>
      </c>
      <c r="D3197" s="158" t="str">
        <f t="shared" si="1649"/>
        <v>-7.66666713940537+0.0191326250175563i</v>
      </c>
      <c r="E3197" t="str">
        <f t="shared" si="1650"/>
        <v>7.99509883342981-0.197952800252451i</v>
      </c>
      <c r="F3197" t="str">
        <f t="shared" si="1651"/>
        <v>0.999201128431148+0.0000197636648934221i</v>
      </c>
      <c r="G3197">
        <f t="shared" si="1646"/>
        <v>1</v>
      </c>
      <c r="H3197" t="str">
        <f t="shared" si="1652"/>
        <v>11.7421959208747+0.381683921388295i</v>
      </c>
      <c r="I3197" t="str">
        <f t="shared" si="1653"/>
        <v>4959.78940185489i</v>
      </c>
      <c r="J3197" t="str">
        <f t="shared" si="1647"/>
        <v>-33296.897968794+1085.04320786499i</v>
      </c>
      <c r="K3197" t="str">
        <f t="shared" si="1654"/>
        <v>0.00484888386658829-0.14879849041773i</v>
      </c>
      <c r="L3197" t="str">
        <f t="shared" si="1655"/>
        <v>0.000627042710675532-0.0163125709033276i</v>
      </c>
      <c r="M3197" t="str">
        <f t="shared" si="1656"/>
        <v>0.00547592657726382-0.165111061321058i</v>
      </c>
      <c r="N3197" t="str">
        <f t="shared" si="1657"/>
        <v>-9.30566696733948i</v>
      </c>
      <c r="O3197" t="str">
        <f t="shared" si="1658"/>
        <v>-0.992914668454119-0.118829546698821i</v>
      </c>
      <c r="P3197" t="str">
        <f t="shared" si="1659"/>
        <v>1.99291466845412+0.118829546698821i</v>
      </c>
      <c r="Q3197" t="str">
        <f t="shared" si="1660"/>
        <v>-1.99291466845412+9.18683742064066i</v>
      </c>
      <c r="R3197" t="str">
        <f t="shared" si="1661"/>
        <v>-0.0325908252891357-0.209861549345229i</v>
      </c>
      <c r="S3197" t="str">
        <f t="shared" si="1662"/>
        <v>0.981176979388744i</v>
      </c>
      <c r="T3197" t="str">
        <f t="shared" si="1663"/>
        <v>0.205911321076394-0.0319773675129805i</v>
      </c>
      <c r="U3197" t="e">
        <f t="shared" si="1664"/>
        <v>#DIV/0!</v>
      </c>
      <c r="V3197" t="str">
        <f t="shared" si="1665"/>
        <v>1.33333333333333E-06-0.0000840089433053026i</v>
      </c>
      <c r="W3197" t="e">
        <f t="shared" si="1666"/>
        <v>#DIV/0!</v>
      </c>
      <c r="X3197" t="e">
        <f t="shared" si="1667"/>
        <v>#DIV/0!</v>
      </c>
      <c r="Y3197" t="str">
        <f t="shared" si="1668"/>
        <v>0.00083+1.26970608687485i</v>
      </c>
      <c r="Z3197" t="e">
        <f t="shared" si="1669"/>
        <v>#DIV/0!</v>
      </c>
      <c r="AA3197" t="e">
        <f t="shared" si="1670"/>
        <v>#DIV/0!</v>
      </c>
      <c r="AB3197" t="str">
        <f t="shared" si="1671"/>
        <v>1.26969801101424-0.197180027384893i</v>
      </c>
      <c r="AC3197" t="str">
        <f t="shared" si="1672"/>
        <v>0.974396169490777-0.21072092950826i</v>
      </c>
      <c r="AD3197" t="str">
        <f t="shared" si="1673"/>
        <v>1.28665018489386+0.0758870958683662i</v>
      </c>
      <c r="AE3197" t="e">
        <f t="shared" si="1674"/>
        <v>#DIV/0!</v>
      </c>
      <c r="AF3197" t="str">
        <f t="shared" si="1675"/>
        <v>-19.4088630602801-0.362551296370739i</v>
      </c>
      <c r="AG3197" t="e">
        <f t="shared" si="1676"/>
        <v>#DIV/0!</v>
      </c>
      <c r="AH3197" t="e">
        <f t="shared" si="1677"/>
        <v>#DIV/0!</v>
      </c>
      <c r="AI3197" t="e">
        <f t="shared" si="1678"/>
        <v>#DIV/0!</v>
      </c>
      <c r="AJ3197" t="e">
        <f t="shared" si="1679"/>
        <v>#DIV/0!</v>
      </c>
      <c r="AK3197"/>
      <c r="AL3197"/>
      <c r="AM3197"/>
      <c r="AN3197"/>
    </row>
    <row r="3198" spans="1:40" x14ac:dyDescent="0.25">
      <c r="A3198"/>
      <c r="B3198">
        <f t="shared" si="1680"/>
        <v>1264000</v>
      </c>
      <c r="C3198" s="186" t="str">
        <f t="shared" si="1648"/>
        <v>-6.15640435483919E-08+0.0024935854496282i</v>
      </c>
      <c r="D3198" s="158" t="str">
        <f t="shared" si="1649"/>
        <v>-7.66666713865764+0.0191174884471495i</v>
      </c>
      <c r="E3198" t="str">
        <f t="shared" si="1650"/>
        <v>7.995091073971-0.198109340206874i</v>
      </c>
      <c r="F3198" t="str">
        <f t="shared" si="1651"/>
        <v>0.99920112920523+0.0000197792939184554i</v>
      </c>
      <c r="G3198">
        <f t="shared" si="1646"/>
        <v>1</v>
      </c>
      <c r="H3198" t="str">
        <f t="shared" si="1652"/>
        <v>11.7422170253577+0.381382694411692i</v>
      </c>
      <c r="I3198" t="str">
        <f t="shared" si="1653"/>
        <v>4963.71639267187i</v>
      </c>
      <c r="J3198" t="str">
        <f t="shared" si="1647"/>
        <v>-33349.6471058241+1085.90230779204i</v>
      </c>
      <c r="K3198" t="str">
        <f t="shared" si="1654"/>
        <v>0.00484122228000615-0.148681012500415i</v>
      </c>
      <c r="L3198" t="str">
        <f t="shared" si="1655"/>
        <v>0.000626052407886517-0.016299703424736i</v>
      </c>
      <c r="M3198" t="str">
        <f t="shared" si="1656"/>
        <v>0.00546727468789267-0.164980715925151i</v>
      </c>
      <c r="N3198" t="str">
        <f t="shared" si="1657"/>
        <v>-9.31303487467705i</v>
      </c>
      <c r="O3198" t="str">
        <f t="shared" si="1658"/>
        <v>-0.99376323503173-0.1115106842382i</v>
      </c>
      <c r="P3198" t="str">
        <f t="shared" si="1659"/>
        <v>1.99376323503173+0.1115106842382i</v>
      </c>
      <c r="Q3198" t="str">
        <f t="shared" si="1660"/>
        <v>-1.99376323503173+9.20152419043885i</v>
      </c>
      <c r="R3198" t="str">
        <f t="shared" si="1661"/>
        <v>-0.0332684921057603-0.209468963912423i</v>
      </c>
      <c r="S3198" t="str">
        <f t="shared" si="1662"/>
        <v>0.981953841605203i</v>
      </c>
      <c r="T3198" t="str">
        <f t="shared" si="1663"/>
        <v>0.205688853810865-0.0326681236276637i</v>
      </c>
      <c r="U3198" t="e">
        <f t="shared" si="1664"/>
        <v>#DIV/0!</v>
      </c>
      <c r="V3198" t="str">
        <f t="shared" si="1665"/>
        <v>1.33333333333333E-06-0.0000839424805337i</v>
      </c>
      <c r="W3198" t="e">
        <f t="shared" si="1666"/>
        <v>#DIV/0!</v>
      </c>
      <c r="X3198" t="e">
        <f t="shared" si="1667"/>
        <v>#DIV/0!</v>
      </c>
      <c r="Y3198" t="str">
        <f t="shared" si="1668"/>
        <v>0.00083+1.270711396524i</v>
      </c>
      <c r="Z3198" t="e">
        <f t="shared" si="1669"/>
        <v>#DIV/0!</v>
      </c>
      <c r="AA3198" t="e">
        <f t="shared" si="1670"/>
        <v>#DIV/0!</v>
      </c>
      <c r="AB3198" t="str">
        <f t="shared" si="1671"/>
        <v>1.26832622512563-0.201439393311566i</v>
      </c>
      <c r="AC3198" t="str">
        <f t="shared" si="1672"/>
        <v>0.97370067254255-0.210350693144067i</v>
      </c>
      <c r="AD3198" t="str">
        <f t="shared" si="1673"/>
        <v>1.28720245253926+0.0711969671498627i</v>
      </c>
      <c r="AE3198" t="e">
        <f t="shared" si="1674"/>
        <v>#DIV/0!</v>
      </c>
      <c r="AF3198" t="str">
        <f t="shared" si="1675"/>
        <v>-19.4088841640153-0.362265205964542i</v>
      </c>
      <c r="AG3198" t="e">
        <f t="shared" si="1676"/>
        <v>#DIV/0!</v>
      </c>
      <c r="AH3198" t="e">
        <f t="shared" si="1677"/>
        <v>#DIV/0!</v>
      </c>
      <c r="AI3198" t="e">
        <f t="shared" si="1678"/>
        <v>#DIV/0!</v>
      </c>
      <c r="AJ3198" t="e">
        <f t="shared" si="1679"/>
        <v>#DIV/0!</v>
      </c>
      <c r="AK3198"/>
      <c r="AL3198"/>
      <c r="AM3198"/>
      <c r="AN3198"/>
    </row>
    <row r="3199" spans="1:40" x14ac:dyDescent="0.25">
      <c r="A3199"/>
      <c r="B3199">
        <f t="shared" si="1680"/>
        <v>1265000</v>
      </c>
      <c r="C3199" s="186" t="str">
        <f t="shared" si="1648"/>
        <v>-6.14667475643653E-08+0.00249161423583642i</v>
      </c>
      <c r="D3199" s="158" t="str">
        <f t="shared" si="1649"/>
        <v>-7.66666713791175+0.0191023758080792i</v>
      </c>
      <c r="E3199" t="str">
        <f t="shared" si="1650"/>
        <v>7.99508330838604-0.198265879705152i</v>
      </c>
      <c r="F3199" t="str">
        <f t="shared" si="1651"/>
        <v>0.999201129979931+0.00001979492289802i</v>
      </c>
      <c r="G3199">
        <f t="shared" si="1646"/>
        <v>1</v>
      </c>
      <c r="H3199" t="str">
        <f t="shared" si="1652"/>
        <v>11.7422380798919+0.381081941937643i</v>
      </c>
      <c r="I3199" t="str">
        <f t="shared" si="1653"/>
        <v>4967.64338348886i</v>
      </c>
      <c r="J3199" t="str">
        <f t="shared" si="1647"/>
        <v>-33402.4379912808+1086.76140771909i</v>
      </c>
      <c r="K3199" t="str">
        <f t="shared" si="1654"/>
        <v>0.00483357883184318-0.148563719745505i</v>
      </c>
      <c r="L3199" t="str">
        <f t="shared" si="1655"/>
        <v>0.000625064448107801-0.0162868562000629i</v>
      </c>
      <c r="M3199" t="str">
        <f t="shared" si="1656"/>
        <v>0.00545864327995098-0.164850575945568i</v>
      </c>
      <c r="N3199" t="str">
        <f t="shared" si="1657"/>
        <v>-9.32040278201461i</v>
      </c>
      <c r="O3199" t="str">
        <f t="shared" si="1658"/>
        <v>-0.994557854364241-0.104185768329444i</v>
      </c>
      <c r="P3199" t="str">
        <f t="shared" si="1659"/>
        <v>1.99455785436424+0.104185768329444i</v>
      </c>
      <c r="Q3199" t="str">
        <f t="shared" si="1660"/>
        <v>-1.99455785436424+9.21621701368517i</v>
      </c>
      <c r="R3199" t="str">
        <f t="shared" si="1661"/>
        <v>-0.0339424991658843-0.209072504824374i</v>
      </c>
      <c r="S3199" t="str">
        <f t="shared" si="1662"/>
        <v>0.982730703821663i</v>
      </c>
      <c r="T3199" t="str">
        <f t="shared" si="1663"/>
        <v>0.205461969815815-0.0333563360947557i</v>
      </c>
      <c r="U3199" t="e">
        <f t="shared" si="1664"/>
        <v>#DIV/0!</v>
      </c>
      <c r="V3199" t="str">
        <f t="shared" si="1665"/>
        <v>1.33333333333333E-06-0.0000838761228415783i</v>
      </c>
      <c r="W3199" t="e">
        <f t="shared" si="1666"/>
        <v>#DIV/0!</v>
      </c>
      <c r="X3199" t="e">
        <f t="shared" si="1667"/>
        <v>#DIV/0!</v>
      </c>
      <c r="Y3199" t="str">
        <f t="shared" si="1668"/>
        <v>0.00083+1.27171670617315i</v>
      </c>
      <c r="Z3199" t="e">
        <f t="shared" si="1669"/>
        <v>#DIV/0!</v>
      </c>
      <c r="AA3199" t="e">
        <f t="shared" si="1670"/>
        <v>#DIV/0!</v>
      </c>
      <c r="AB3199" t="str">
        <f t="shared" si="1671"/>
        <v>1.26692720463594-0.205683074504296i</v>
      </c>
      <c r="AC3199" t="str">
        <f t="shared" si="1672"/>
        <v>0.973008730377485-0.209976429897786i</v>
      </c>
      <c r="AD3199" t="str">
        <f t="shared" si="1673"/>
        <v>1.28772038157194+0.0665028502875734i</v>
      </c>
      <c r="AE3199" t="e">
        <f t="shared" si="1674"/>
        <v>#DIV/0!</v>
      </c>
      <c r="AF3199" t="str">
        <f t="shared" si="1675"/>
        <v>-19.4089052178036-0.361979566129564i</v>
      </c>
      <c r="AG3199" t="e">
        <f t="shared" si="1676"/>
        <v>#DIV/0!</v>
      </c>
      <c r="AH3199" t="e">
        <f t="shared" si="1677"/>
        <v>#DIV/0!</v>
      </c>
      <c r="AI3199" t="e">
        <f t="shared" si="1678"/>
        <v>#DIV/0!</v>
      </c>
      <c r="AJ3199" t="e">
        <f t="shared" si="1679"/>
        <v>#DIV/0!</v>
      </c>
      <c r="AK3199"/>
      <c r="AL3199"/>
      <c r="AM3199"/>
      <c r="AN3199"/>
    </row>
    <row r="3200" spans="1:40" x14ac:dyDescent="0.25">
      <c r="A3200"/>
      <c r="B3200">
        <f t="shared" si="1680"/>
        <v>1266000</v>
      </c>
      <c r="C3200" s="186" t="str">
        <f t="shared" si="1648"/>
        <v>-6.13696820484721E-08+0.00248964613612647i</v>
      </c>
      <c r="D3200" s="158" t="str">
        <f t="shared" si="1649"/>
        <v>-7.66666713716755+0.0190872870436363i</v>
      </c>
      <c r="E3200" t="str">
        <f t="shared" si="1650"/>
        <v>7.99507553667495-0.198422418746925i</v>
      </c>
      <c r="F3200" t="str">
        <f t="shared" si="1651"/>
        <v>0.99920113075524+0.0000198105518320796i</v>
      </c>
      <c r="G3200">
        <f t="shared" si="1646"/>
        <v>1</v>
      </c>
      <c r="H3200" t="str">
        <f t="shared" si="1652"/>
        <v>11.7422590846344+0.380781662847221i</v>
      </c>
      <c r="I3200" t="str">
        <f t="shared" si="1653"/>
        <v>4971.57037430585i</v>
      </c>
      <c r="J3200" t="str">
        <f t="shared" si="1647"/>
        <v>-33455.2706251641+1087.62050764614i</v>
      </c>
      <c r="K3200" t="str">
        <f t="shared" si="1654"/>
        <v>0.0048259534649078-0.148446611716031i</v>
      </c>
      <c r="L3200" t="str">
        <f t="shared" si="1655"/>
        <v>0.000624078823957565-0.0162740291815964i</v>
      </c>
      <c r="M3200" t="str">
        <f t="shared" si="1656"/>
        <v>0.00545003228886536-0.164720640897627i</v>
      </c>
      <c r="N3200" t="str">
        <f t="shared" si="1657"/>
        <v>-9.32777068935217i</v>
      </c>
      <c r="O3200" t="str">
        <f t="shared" si="1658"/>
        <v>-0.995298483315099-0.0968551966115544i</v>
      </c>
      <c r="P3200" t="str">
        <f t="shared" si="1659"/>
        <v>1.9952984833151+0.0968551966115544i</v>
      </c>
      <c r="Q3200" t="str">
        <f t="shared" si="1660"/>
        <v>-1.9952984833151+9.23091549274061i</v>
      </c>
      <c r="R3200" t="str">
        <f t="shared" si="1661"/>
        <v>-0.0346128344630095-0.208672211193208i</v>
      </c>
      <c r="S3200" t="str">
        <f t="shared" si="1662"/>
        <v>0.983507566038124i</v>
      </c>
      <c r="T3200" t="str">
        <f t="shared" si="1663"/>
        <v>0.205230698530425-0.034041984576395i</v>
      </c>
      <c r="U3200" t="e">
        <f t="shared" si="1664"/>
        <v>#DIV/0!</v>
      </c>
      <c r="V3200" t="str">
        <f t="shared" si="1665"/>
        <v>1.33333333333333E-06-0.0000838098699799346i</v>
      </c>
      <c r="W3200" t="e">
        <f t="shared" si="1666"/>
        <v>#DIV/0!</v>
      </c>
      <c r="X3200" t="e">
        <f t="shared" si="1667"/>
        <v>#DIV/0!</v>
      </c>
      <c r="Y3200" t="str">
        <f t="shared" si="1668"/>
        <v>0.00083+1.2727220158223i</v>
      </c>
      <c r="Z3200" t="e">
        <f t="shared" si="1669"/>
        <v>#DIV/0!</v>
      </c>
      <c r="AA3200" t="e">
        <f t="shared" si="1670"/>
        <v>#DIV/0!</v>
      </c>
      <c r="AB3200" t="str">
        <f t="shared" si="1671"/>
        <v>1.26550113107413-0.209910945555006i</v>
      </c>
      <c r="AC3200" t="str">
        <f t="shared" si="1672"/>
        <v>0.972320356542702-0.209598178798264i</v>
      </c>
      <c r="AD3200" t="str">
        <f t="shared" si="1673"/>
        <v>1.28820394252288+0.0618049949424199i</v>
      </c>
      <c r="AE3200" t="e">
        <f t="shared" si="1674"/>
        <v>#DIV/0!</v>
      </c>
      <c r="AF3200" t="str">
        <f t="shared" si="1675"/>
        <v>-19.4089262218019-0.361694375803585i</v>
      </c>
      <c r="AG3200" t="e">
        <f t="shared" si="1676"/>
        <v>#DIV/0!</v>
      </c>
      <c r="AH3200" t="e">
        <f t="shared" si="1677"/>
        <v>#DIV/0!</v>
      </c>
      <c r="AI3200" t="e">
        <f t="shared" si="1678"/>
        <v>#DIV/0!</v>
      </c>
      <c r="AJ3200" t="e">
        <f t="shared" si="1679"/>
        <v>#DIV/0!</v>
      </c>
      <c r="AK3200"/>
      <c r="AL3200"/>
      <c r="AM3200"/>
      <c r="AN3200"/>
    </row>
    <row r="3201" spans="1:40" x14ac:dyDescent="0.25">
      <c r="A3201"/>
      <c r="B3201">
        <f t="shared" si="1680"/>
        <v>1267000</v>
      </c>
      <c r="C3201" s="186" t="str">
        <f t="shared" si="1648"/>
        <v>-6.1272846273397E-08+0.0024876811431248i</v>
      </c>
      <c r="D3201" s="158" t="str">
        <f t="shared" si="1649"/>
        <v>-7.66666713642519+0.0190722220972901i</v>
      </c>
      <c r="E3201" t="str">
        <f t="shared" si="1650"/>
        <v>7.99506775883776-0.198578957331835i</v>
      </c>
      <c r="F3201" t="str">
        <f t="shared" si="1651"/>
        <v>0.999201131531168+0.000019826180720599i</v>
      </c>
      <c r="G3201">
        <f t="shared" si="1646"/>
        <v>1</v>
      </c>
      <c r="H3201" t="str">
        <f t="shared" si="1652"/>
        <v>11.7422800397423+0.380481856025033i</v>
      </c>
      <c r="I3201" t="str">
        <f t="shared" si="1653"/>
        <v>4975.49736512284i</v>
      </c>
      <c r="J3201" t="str">
        <f t="shared" si="1647"/>
        <v>-33508.145007474+1088.47960757319i</v>
      </c>
      <c r="K3201" t="str">
        <f t="shared" si="1654"/>
        <v>0.00481834612223364-0.148329687976399i</v>
      </c>
      <c r="L3201" t="str">
        <f t="shared" si="1655"/>
        <v>0.000623095528083008-0.016261222321774i</v>
      </c>
      <c r="M3201" t="str">
        <f t="shared" si="1656"/>
        <v>0.00544144165031665-0.164590910298173i</v>
      </c>
      <c r="N3201" t="str">
        <f t="shared" si="1657"/>
        <v>-9.33513859668973i</v>
      </c>
      <c r="O3201" t="str">
        <f t="shared" si="1658"/>
        <v>-0.995985081678659-0.0895193670305781i</v>
      </c>
      <c r="P3201" t="str">
        <f t="shared" si="1659"/>
        <v>1.99598508167866+0.0895193670305781i</v>
      </c>
      <c r="Q3201" t="str">
        <f t="shared" si="1660"/>
        <v>-1.99598508167866+9.24561922965915i</v>
      </c>
      <c r="R3201" t="str">
        <f t="shared" si="1661"/>
        <v>-0.0352794863461462-0.20826812195179i</v>
      </c>
      <c r="S3201" t="str">
        <f t="shared" si="1662"/>
        <v>0.984284428254583i</v>
      </c>
      <c r="T3201" t="str">
        <f t="shared" si="1663"/>
        <v>0.204995069338973-0.0347250490473319i</v>
      </c>
      <c r="U3201" t="e">
        <f t="shared" si="1664"/>
        <v>#DIV/0!</v>
      </c>
      <c r="V3201" t="str">
        <f t="shared" si="1665"/>
        <v>1.33333333333333E-06-0.0000837437217005501i</v>
      </c>
      <c r="W3201" t="e">
        <f t="shared" si="1666"/>
        <v>#DIV/0!</v>
      </c>
      <c r="X3201" t="e">
        <f t="shared" si="1667"/>
        <v>#DIV/0!</v>
      </c>
      <c r="Y3201" t="str">
        <f t="shared" si="1668"/>
        <v>0.00083+1.27372732547145i</v>
      </c>
      <c r="Z3201" t="e">
        <f t="shared" si="1669"/>
        <v>#DIV/0!</v>
      </c>
      <c r="AA3201" t="e">
        <f t="shared" si="1670"/>
        <v>#DIV/0!</v>
      </c>
      <c r="AB3201" t="str">
        <f t="shared" si="1671"/>
        <v>1.26404818563062-0.214122882983261i</v>
      </c>
      <c r="AC3201" t="str">
        <f t="shared" si="1672"/>
        <v>0.971635564219414-0.209215978707449i</v>
      </c>
      <c r="AD3201" t="str">
        <f t="shared" si="1673"/>
        <v>1.28865310771539+0.0571036510035374i</v>
      </c>
      <c r="AE3201" t="e">
        <f t="shared" si="1674"/>
        <v>#DIV/0!</v>
      </c>
      <c r="AF3201" t="str">
        <f t="shared" si="1675"/>
        <v>-19.4089471761675-0.361409633927743i</v>
      </c>
      <c r="AG3201" t="e">
        <f t="shared" si="1676"/>
        <v>#DIV/0!</v>
      </c>
      <c r="AH3201" t="e">
        <f t="shared" si="1677"/>
        <v>#DIV/0!</v>
      </c>
      <c r="AI3201" t="e">
        <f t="shared" si="1678"/>
        <v>#DIV/0!</v>
      </c>
      <c r="AJ3201" t="e">
        <f t="shared" si="1679"/>
        <v>#DIV/0!</v>
      </c>
      <c r="AK3201"/>
      <c r="AL3201"/>
      <c r="AM3201"/>
      <c r="AN3201"/>
    </row>
    <row r="3202" spans="1:40" x14ac:dyDescent="0.25">
      <c r="A3202"/>
      <c r="B3202">
        <f t="shared" si="1680"/>
        <v>1268000</v>
      </c>
      <c r="C3202" s="186" t="str">
        <f t="shared" si="1648"/>
        <v>-6.11762395146915E-08+0.00248571924948119i</v>
      </c>
      <c r="D3202" s="158" t="str">
        <f t="shared" si="1649"/>
        <v>-7.66666713568451+0.0190571809126891i</v>
      </c>
      <c r="E3202" t="str">
        <f t="shared" si="1650"/>
        <v>7.99505997487453-0.198735495459521i</v>
      </c>
      <c r="F3202" t="str">
        <f t="shared" si="1651"/>
        <v>0.999201132307694+0.0000198418095635413i</v>
      </c>
      <c r="G3202">
        <f t="shared" si="1646"/>
        <v>1</v>
      </c>
      <c r="H3202" t="str">
        <f t="shared" si="1652"/>
        <v>11.7423009453716+0.380182520359159i</v>
      </c>
      <c r="I3202" t="str">
        <f t="shared" si="1653"/>
        <v>4979.42435593982i</v>
      </c>
      <c r="J3202" t="str">
        <f t="shared" si="1647"/>
        <v>-33561.0611382106+1089.33870750024i</v>
      </c>
      <c r="K3202" t="str">
        <f t="shared" si="1654"/>
        <v>0.00481075674707834-0.148212948092382i</v>
      </c>
      <c r="L3202" t="str">
        <f t="shared" si="1655"/>
        <v>0.000622114553160246-0.0162484355731821i</v>
      </c>
      <c r="M3202" t="str">
        <f t="shared" si="1656"/>
        <v>0.00543287130023859-0.164461383665564i</v>
      </c>
      <c r="N3202" t="str">
        <f t="shared" si="1657"/>
        <v>-9.34250650402729i</v>
      </c>
      <c r="O3202" t="str">
        <f t="shared" si="1658"/>
        <v>-0.996617612182369-0.0821786778179873i</v>
      </c>
      <c r="P3202" t="str">
        <f t="shared" si="1659"/>
        <v>1.99661761218237+0.0821786778179873i</v>
      </c>
      <c r="Q3202" t="str">
        <f t="shared" si="1660"/>
        <v>-1.99661761218237+9.2603278262093i</v>
      </c>
      <c r="R3202" t="str">
        <f t="shared" si="1661"/>
        <v>-0.0359424435147123-0.207860275852023i</v>
      </c>
      <c r="S3202" t="str">
        <f t="shared" si="1662"/>
        <v>0.985061290471042i</v>
      </c>
      <c r="T3202" t="str">
        <f t="shared" si="1663"/>
        <v>0.204755111568461-0.035405509791285i</v>
      </c>
      <c r="U3202" t="e">
        <f t="shared" si="1664"/>
        <v>#DIV/0!</v>
      </c>
      <c r="V3202" t="str">
        <f t="shared" si="1665"/>
        <v>1.33333333333333E-06-0.0000836776777559911i</v>
      </c>
      <c r="W3202" t="e">
        <f t="shared" si="1666"/>
        <v>#DIV/0!</v>
      </c>
      <c r="X3202" t="e">
        <f t="shared" si="1667"/>
        <v>#DIV/0!</v>
      </c>
      <c r="Y3202" t="str">
        <f t="shared" si="1668"/>
        <v>0.00083+1.27473263512059i</v>
      </c>
      <c r="Z3202" t="e">
        <f t="shared" si="1669"/>
        <v>#DIV/0!</v>
      </c>
      <c r="AA3202" t="e">
        <f t="shared" si="1670"/>
        <v>#DIV/0!</v>
      </c>
      <c r="AB3202" t="str">
        <f t="shared" si="1671"/>
        <v>1.26256854914267-0.218318765213796i</v>
      </c>
      <c r="AC3202" t="str">
        <f t="shared" si="1672"/>
        <v>0.970954366228003-0.208829868318461i</v>
      </c>
      <c r="AD3202" t="str">
        <f t="shared" si="1673"/>
        <v>1.28906785126715+0.052399068575729i</v>
      </c>
      <c r="AE3202" t="e">
        <f t="shared" si="1674"/>
        <v>#DIV/0!</v>
      </c>
      <c r="AF3202" t="str">
        <f t="shared" si="1675"/>
        <v>-19.4089680810561-0.36112533944647i</v>
      </c>
      <c r="AG3202" t="e">
        <f t="shared" si="1676"/>
        <v>#DIV/0!</v>
      </c>
      <c r="AH3202" t="e">
        <f t="shared" si="1677"/>
        <v>#DIV/0!</v>
      </c>
      <c r="AI3202" t="e">
        <f t="shared" si="1678"/>
        <v>#DIV/0!</v>
      </c>
      <c r="AJ3202" t="e">
        <f t="shared" si="1679"/>
        <v>#DIV/0!</v>
      </c>
      <c r="AK3202"/>
      <c r="AL3202"/>
      <c r="AM3202"/>
      <c r="AN3202"/>
    </row>
    <row r="3203" spans="1:40" x14ac:dyDescent="0.25">
      <c r="A3203"/>
      <c r="B3203">
        <f t="shared" si="1680"/>
        <v>1269000</v>
      </c>
      <c r="C3203" s="186" t="str">
        <f t="shared" si="1648"/>
        <v>-6.10798610507602E-08+0.00248376044786852i</v>
      </c>
      <c r="D3203" s="158" t="str">
        <f t="shared" si="1649"/>
        <v>-7.6666671349456+0.0190421634336587i</v>
      </c>
      <c r="E3203" t="str">
        <f t="shared" si="1650"/>
        <v>7.99505218478527-0.198892033129624i</v>
      </c>
      <c r="F3203" t="str">
        <f t="shared" si="1651"/>
        <v>0.999201133084839+0.0000198574383608716i</v>
      </c>
      <c r="G3203">
        <f t="shared" si="1646"/>
        <v>1</v>
      </c>
      <c r="H3203" t="str">
        <f t="shared" si="1652"/>
        <v>11.742321801678+0.379883654741182i</v>
      </c>
      <c r="I3203" t="str">
        <f t="shared" si="1653"/>
        <v>4983.35134675681i</v>
      </c>
      <c r="J3203" t="str">
        <f t="shared" si="1647"/>
        <v>-33614.0190173737+1090.19780742729i</v>
      </c>
      <c r="K3203" t="str">
        <f t="shared" si="1654"/>
        <v>0.00480318528292273-0.148096391631114i</v>
      </c>
      <c r="L3203" t="str">
        <f t="shared" si="1655"/>
        <v>0.000621135891894151-0.0162356688885557i</v>
      </c>
      <c r="M3203" t="str">
        <f t="shared" si="1656"/>
        <v>0.00542432117481688-0.16433206051967i</v>
      </c>
      <c r="N3203" t="str">
        <f t="shared" si="1657"/>
        <v>-9.34987441136485i</v>
      </c>
      <c r="O3203" t="str">
        <f t="shared" si="1658"/>
        <v>-0.997196040488798-0.0748335274690638i</v>
      </c>
      <c r="P3203" t="str">
        <f t="shared" si="1659"/>
        <v>1.9971960404888+0.0748335274690638i</v>
      </c>
      <c r="Q3203" t="str">
        <f t="shared" si="1660"/>
        <v>-1.9971960404888+9.27504088389579i</v>
      </c>
      <c r="R3203" t="str">
        <f t="shared" si="1661"/>
        <v>-0.036601695013463-0.207448711463206i</v>
      </c>
      <c r="S3203" t="str">
        <f t="shared" si="1662"/>
        <v>0.985838152687503i</v>
      </c>
      <c r="T3203" t="str">
        <f t="shared" si="1663"/>
        <v>0.20451085448629-0.0360833473973038i</v>
      </c>
      <c r="U3203" t="e">
        <f t="shared" si="1664"/>
        <v>#DIV/0!</v>
      </c>
      <c r="V3203" t="str">
        <f t="shared" si="1665"/>
        <v>1.33333333333333E-06-0.0000836117378996038i</v>
      </c>
      <c r="W3203" t="e">
        <f t="shared" si="1666"/>
        <v>#DIV/0!</v>
      </c>
      <c r="X3203" t="e">
        <f t="shared" si="1667"/>
        <v>#DIV/0!</v>
      </c>
      <c r="Y3203" t="str">
        <f t="shared" si="1668"/>
        <v>0.00083+1.27573794476974i</v>
      </c>
      <c r="Z3203" t="e">
        <f t="shared" si="1669"/>
        <v>#DIV/0!</v>
      </c>
      <c r="AA3203" t="e">
        <f t="shared" si="1670"/>
        <v>#DIV/0!</v>
      </c>
      <c r="AB3203" t="str">
        <f t="shared" si="1671"/>
        <v>1.26106240208001-0.22249847255409i</v>
      </c>
      <c r="AC3203" t="str">
        <f t="shared" si="1672"/>
        <v>0.970276775033075-0.208439886153732i</v>
      </c>
      <c r="AD3203" t="str">
        <f t="shared" si="1673"/>
        <v>1.28944814909194+0.0476914979668535i</v>
      </c>
      <c r="AE3203" t="e">
        <f t="shared" si="1674"/>
        <v>#DIV/0!</v>
      </c>
      <c r="AF3203" t="str">
        <f t="shared" si="1675"/>
        <v>-19.4089889366236-0.360841491307523i</v>
      </c>
      <c r="AG3203" t="e">
        <f t="shared" si="1676"/>
        <v>#DIV/0!</v>
      </c>
      <c r="AH3203" t="e">
        <f t="shared" si="1677"/>
        <v>#DIV/0!</v>
      </c>
      <c r="AI3203" t="e">
        <f t="shared" si="1678"/>
        <v>#DIV/0!</v>
      </c>
      <c r="AJ3203" t="e">
        <f t="shared" si="1679"/>
        <v>#DIV/0!</v>
      </c>
      <c r="AK3203"/>
      <c r="AL3203"/>
      <c r="AM3203"/>
      <c r="AN3203"/>
    </row>
    <row r="3204" spans="1:40" x14ac:dyDescent="0.25">
      <c r="A3204"/>
      <c r="B3204">
        <f t="shared" si="1680"/>
        <v>1270000</v>
      </c>
      <c r="C3204" s="186" t="str">
        <f t="shared" si="1648"/>
        <v>-6.09837101628475E-08+0.00248180473098279i</v>
      </c>
      <c r="D3204" s="158" t="str">
        <f t="shared" si="1649"/>
        <v>-7.66666713420845+0.0190271696042014i</v>
      </c>
      <c r="E3204" t="str">
        <f t="shared" si="1650"/>
        <v>7.99504438857003-0.199048570341785i</v>
      </c>
      <c r="F3204" t="str">
        <f t="shared" si="1651"/>
        <v>0.999201133862592+0.0000198730671125537i</v>
      </c>
      <c r="G3204">
        <f t="shared" si="1646"/>
        <v>1</v>
      </c>
      <c r="H3204" t="str">
        <f t="shared" si="1652"/>
        <v>11.7423426088164+0.379585258066146i</v>
      </c>
      <c r="I3204" t="str">
        <f t="shared" si="1653"/>
        <v>4987.2783375738i</v>
      </c>
      <c r="J3204" t="str">
        <f t="shared" si="1647"/>
        <v>-33667.0186449635+1091.05690735434i</v>
      </c>
      <c r="K3204" t="str">
        <f t="shared" si="1654"/>
        <v>0.00479563167346946-0.147980018161086i</v>
      </c>
      <c r="L3204" t="str">
        <f t="shared" si="1655"/>
        <v>0.000620159537018207-0.0162229222207771i</v>
      </c>
      <c r="M3204" t="str">
        <f t="shared" si="1656"/>
        <v>0.00541579121048767-0.164202940381863i</v>
      </c>
      <c r="N3204" t="str">
        <f t="shared" si="1657"/>
        <v>-9.35724231870241i</v>
      </c>
      <c r="O3204" t="str">
        <f t="shared" si="1658"/>
        <v>-0.997720335197495-0.0674843147212653i</v>
      </c>
      <c r="P3204" t="str">
        <f t="shared" si="1659"/>
        <v>1.9977203351975+0.0674843147212653i</v>
      </c>
      <c r="Q3204" t="str">
        <f t="shared" si="1660"/>
        <v>-1.9977203351975+9.28975800398115i</v>
      </c>
      <c r="R3204" t="str">
        <f t="shared" si="1661"/>
        <v>-0.0372572302274537-0.207033467170485i</v>
      </c>
      <c r="S3204" t="str">
        <f t="shared" si="1662"/>
        <v>0.986615014903962i</v>
      </c>
      <c r="T3204" t="str">
        <f t="shared" si="1663"/>
        <v>0.204262327298027-0.0367585427561396i</v>
      </c>
      <c r="U3204" t="e">
        <f t="shared" si="1664"/>
        <v>#DIV/0!</v>
      </c>
      <c r="V3204" t="str">
        <f t="shared" si="1665"/>
        <v>1.33333333333333E-06-0.0000835459018855095i</v>
      </c>
      <c r="W3204" t="e">
        <f t="shared" si="1666"/>
        <v>#DIV/0!</v>
      </c>
      <c r="X3204" t="e">
        <f t="shared" si="1667"/>
        <v>#DIV/0!</v>
      </c>
      <c r="Y3204" t="str">
        <f t="shared" si="1668"/>
        <v>0.00083+1.27674325441889i</v>
      </c>
      <c r="Z3204" t="e">
        <f t="shared" si="1669"/>
        <v>#DIV/0!</v>
      </c>
      <c r="AA3204" t="e">
        <f t="shared" si="1670"/>
        <v>#DIV/0!</v>
      </c>
      <c r="AB3204" t="str">
        <f t="shared" si="1671"/>
        <v>1.25952992453108-0.226661887171987i</v>
      </c>
      <c r="AC3204" t="str">
        <f t="shared" si="1672"/>
        <v>0.969602802748479-0.208046070563248i</v>
      </c>
      <c r="AD3204" t="str">
        <f t="shared" si="1673"/>
        <v>1.2897939789015+0.042981189675271i</v>
      </c>
      <c r="AE3204" t="e">
        <f t="shared" si="1674"/>
        <v>#DIV/0!</v>
      </c>
      <c r="AF3204" t="str">
        <f t="shared" si="1675"/>
        <v>-19.4090097430248-0.360558088461945i</v>
      </c>
      <c r="AG3204" t="e">
        <f t="shared" si="1676"/>
        <v>#DIV/0!</v>
      </c>
      <c r="AH3204" t="e">
        <f t="shared" si="1677"/>
        <v>#DIV/0!</v>
      </c>
      <c r="AI3204" t="e">
        <f t="shared" si="1678"/>
        <v>#DIV/0!</v>
      </c>
      <c r="AJ3204" t="e">
        <f t="shared" si="1679"/>
        <v>#DIV/0!</v>
      </c>
      <c r="AK3204"/>
      <c r="AL3204"/>
      <c r="AM3204"/>
      <c r="AN3204"/>
    </row>
    <row r="3205" spans="1:40" x14ac:dyDescent="0.25">
      <c r="A3205"/>
      <c r="B3205">
        <f t="shared" si="1680"/>
        <v>1271000</v>
      </c>
      <c r="C3205" s="186" t="str">
        <f t="shared" si="1648"/>
        <v>-6.08877861350246E-08+0.00247985209154299i</v>
      </c>
      <c r="D3205" s="158" t="str">
        <f t="shared" si="1649"/>
        <v>-7.66666713347306+0.0190121993684963i</v>
      </c>
      <c r="E3205" t="str">
        <f t="shared" si="1650"/>
        <v>7.99503658622884-0.199205107095644i</v>
      </c>
      <c r="F3205" t="str">
        <f t="shared" si="1651"/>
        <v>0.999201134640964+0.0000198886958185521i</v>
      </c>
      <c r="G3205">
        <f t="shared" ref="G3205:G3268" si="1681">IF($C$11=$C$7,$C$24,F3205)</f>
        <v>1</v>
      </c>
      <c r="H3205" t="str">
        <f t="shared" si="1652"/>
        <v>11.7423633669413+0.379287329232556i</v>
      </c>
      <c r="I3205" t="str">
        <f t="shared" si="1653"/>
        <v>4991.20532839078i</v>
      </c>
      <c r="J3205" t="str">
        <f t="shared" ref="J3205:J3268" si="1682">IMSUM(COMPLEX(0,2*PI()*B3205*$C$113*$C$112),COMPLEX(0,2*PI()*B3205*$C$113*$C$111),COMPLEX(0,2*PI()*B3205*$C$28*10^-12*$C$111),COMPLEX(-1*2*PI()*B3205*2*PI()*B3205*$C$113*$C$112*$C$28*10^-12*$C$111,0),COMPLEX(1,0))</f>
        <v>-33720.0600209799+1091.9160072814i</v>
      </c>
      <c r="K3205" t="str">
        <f t="shared" si="1654"/>
        <v>0.00478809586264228-0.14786382725214i</v>
      </c>
      <c r="L3205" t="str">
        <f t="shared" si="1655"/>
        <v>0.000619185481294413-0.0162101955228763i</v>
      </c>
      <c r="M3205" t="str">
        <f t="shared" si="1656"/>
        <v>0.00540728134393669-0.164074022775016i</v>
      </c>
      <c r="N3205" t="str">
        <f t="shared" si="1657"/>
        <v>-9.36461022603997i</v>
      </c>
      <c r="O3205" t="str">
        <f t="shared" si="1658"/>
        <v>-0.998190467846694-0.0601314385325806i</v>
      </c>
      <c r="P3205" t="str">
        <f t="shared" si="1659"/>
        <v>1.99819046784669+0.0601314385325806i</v>
      </c>
      <c r="Q3205" t="str">
        <f t="shared" si="1660"/>
        <v>-1.99819046784669+9.30447878750739i</v>
      </c>
      <c r="R3205" t="str">
        <f t="shared" si="1661"/>
        <v>-0.0379090388770374-0.206614581173372i</v>
      </c>
      <c r="S3205" t="str">
        <f t="shared" si="1662"/>
        <v>0.987391877120422i</v>
      </c>
      <c r="T3205" t="str">
        <f t="shared" si="1663"/>
        <v>0.204009559145226-0.037431077056629i</v>
      </c>
      <c r="U3205" t="e">
        <f t="shared" si="1664"/>
        <v>#DIV/0!</v>
      </c>
      <c r="V3205" t="str">
        <f t="shared" si="1665"/>
        <v>1.33333333333333E-06-0.0000834801694686048i</v>
      </c>
      <c r="W3205" t="e">
        <f t="shared" si="1666"/>
        <v>#DIV/0!</v>
      </c>
      <c r="X3205" t="e">
        <f t="shared" si="1667"/>
        <v>#DIV/0!</v>
      </c>
      <c r="Y3205" t="str">
        <f t="shared" si="1668"/>
        <v>0.00083+1.27774856406804i</v>
      </c>
      <c r="Z3205" t="e">
        <f t="shared" si="1669"/>
        <v>#DIV/0!</v>
      </c>
      <c r="AA3205" t="e">
        <f t="shared" si="1670"/>
        <v>#DIV/0!</v>
      </c>
      <c r="AB3205" t="str">
        <f t="shared" si="1671"/>
        <v>1.25797129618961-0.230808893073394i</v>
      </c>
      <c r="AC3205" t="str">
        <f t="shared" si="1672"/>
        <v>0.968932461142294-0.207648459722861i</v>
      </c>
      <c r="AD3205" t="str">
        <f t="shared" si="1673"/>
        <v>1.29010532020718+0.038268394377232i</v>
      </c>
      <c r="AE3205" t="e">
        <f t="shared" si="1674"/>
        <v>#DIV/0!</v>
      </c>
      <c r="AF3205" t="str">
        <f t="shared" si="1675"/>
        <v>-19.4090305004144-0.36027512986406i</v>
      </c>
      <c r="AG3205" t="e">
        <f t="shared" si="1676"/>
        <v>#DIV/0!</v>
      </c>
      <c r="AH3205" t="e">
        <f t="shared" si="1677"/>
        <v>#DIV/0!</v>
      </c>
      <c r="AI3205" t="e">
        <f t="shared" si="1678"/>
        <v>#DIV/0!</v>
      </c>
      <c r="AJ3205" t="e">
        <f t="shared" si="1679"/>
        <v>#DIV/0!</v>
      </c>
      <c r="AK3205"/>
      <c r="AL3205"/>
      <c r="AM3205"/>
      <c r="AN3205"/>
    </row>
    <row r="3206" spans="1:40" x14ac:dyDescent="0.25">
      <c r="A3206"/>
      <c r="B3206">
        <f t="shared" si="1680"/>
        <v>1272000</v>
      </c>
      <c r="C3206" s="186" t="str">
        <f t="shared" ref="C3206:C3269" si="1683">IMPRODUCT(COMPLEX(-1,0),IMDIV(IMPRODUCT(G3206,COMPLEX($C$100+$C$101,0)),COMPLEX($C$100,2*PI()*B3206*$C$103*$C$102*(2*$C$100+$C$101))))</f>
        <v>-6.07920882541752E-08+0.00247790252229098i</v>
      </c>
      <c r="D3206" s="158" t="str">
        <f t="shared" ref="D3206:D3269" si="1684">IMPRODUCT(COMPLEX($C$106,0),IMSUB(C3206,G3206))</f>
        <v>-7.66666713273936+0.0189972526708975i</v>
      </c>
      <c r="E3206" t="str">
        <f t="shared" ref="E3206:E3269" si="1685">IMDIV(COMPLEX($C$20*10^3,0),COMPLEX(1,2*PI()*B3206*$C$20*1000*$C$29*10^-12))</f>
        <v>7.99502877776174-0.199361643390843i</v>
      </c>
      <c r="F3206" t="str">
        <f t="shared" ref="F3206:F3269" si="1686">IMDIV(COMPLEX($C$22*1000,0),IMSUM(COMPLEX($C$22*1000,0),E3206))</f>
        <v>0.999201135419935+0.0000199043244788304i</v>
      </c>
      <c r="G3206">
        <f t="shared" si="1681"/>
        <v>1</v>
      </c>
      <c r="H3206" t="str">
        <f t="shared" ref="H3206:H3269" si="1687">IMPRODUCT(COMPLEX($C$108,0),IMPRODUCT(COMPLEX(-1,0),D3206),IMDIV(COMPLEX(0,2*PI()*B3206*$C$109*$C$110),COMPLEX(1,2*PI()*B3206*$C$109*$C$110)))</f>
        <v>11.7423840762063+0.378989867142349i</v>
      </c>
      <c r="I3206" t="str">
        <f t="shared" ref="I3206:I3269" si="1688">COMPLEX(0,2*PI()*B3206*$C$113*$C$112*$C$114)</f>
        <v>4995.13231920777i</v>
      </c>
      <c r="J3206" t="str">
        <f t="shared" si="1682"/>
        <v>-33773.1431454229+1092.77510720845i</v>
      </c>
      <c r="K3206" t="str">
        <f t="shared" ref="K3206:K3269" si="1689">IMDIV(I3206,J3206)</f>
        <v>0.00478057779458469-0.147747818475463i</v>
      </c>
      <c r="L3206" t="str">
        <f t="shared" ref="L3206:L3269" si="1690">IMDIV(COMPLEX($C$117,0),COMPLEX(1,2*PI()*B3206*$C$115*$C$116))</f>
        <v>0.000618213717513099-0.0161974887480296i</v>
      </c>
      <c r="M3206" t="str">
        <f t="shared" ref="M3206:M3269" si="1691">IMSUM(K3206,L3206)</f>
        <v>0.00539879151209779-0.163945307223493i</v>
      </c>
      <c r="N3206" t="str">
        <f t="shared" ref="N3206:N3269" si="1692">COMPLEX(0,-2*PI()*B3206*$C$43)</f>
        <v>-9.37197813337753i</v>
      </c>
      <c r="O3206" t="str">
        <f t="shared" ref="O3206:O3269" si="1693">IMEXP(N3206)</f>
        <v>-0.998606412914864-0.052775298059871i</v>
      </c>
      <c r="P3206" t="str">
        <f t="shared" ref="P3206:P3269" si="1694">IMSUB(COMPLEX(1,0),O3206)</f>
        <v>1.99860641291486+0.052775298059871i</v>
      </c>
      <c r="Q3206" t="str">
        <f t="shared" ref="Q3206:Q3269" si="1695">IMSUM(COMPLEX(0,2*PI()*B3206*$C$43),O3206,COMPLEX(-1,0))</f>
        <v>-1.99860641291486+9.31920283531766i</v>
      </c>
      <c r="R3206" t="str">
        <f t="shared" ref="R3206:R3269" si="1696">IMDIV(P3206,Q3206)</f>
        <v>-0.0385571110128998-0.206192091484347i</v>
      </c>
      <c r="S3206" t="str">
        <f t="shared" ref="S3206:S3269" si="1697">IMDIV(COMPLEX(0,2*PI()*B3206*$C$123),COMPLEX($C$124,0))</f>
        <v>0.988168739336883i</v>
      </c>
      <c r="T3206" t="str">
        <f t="shared" ref="T3206:T3269" si="1698">IMPRODUCT(R3206,S3206)</f>
        <v>0.203752579103322-0.0381009317820894i</v>
      </c>
      <c r="U3206" t="e">
        <f t="shared" ref="U3206:U3269" si="1699">IMDIV(COMPLEX(1,2*PI()*B3206*$C$16*10^-3*$C$15*10^-6),COMPLEX(0,2*PI()*B3206*$C$15*10^-6))</f>
        <v>#DIV/0!</v>
      </c>
      <c r="V3206" t="str">
        <f t="shared" ref="V3206:V3269" si="1700">IMSUM(COMPLEX($C$18*10^-3,0),IMDIV(COMPLEX(1,0),COMPLEX(0,2*PI()*B3206*($C$17*1*10^-6))))</f>
        <v>1.33333333333333E-06-0.000083414540404557i</v>
      </c>
      <c r="W3206" t="e">
        <f t="shared" ref="W3206:W3269" si="1701">IMDIV(IMPRODUCT(U3206,V3206),IMSUM(U3206,V3206))</f>
        <v>#DIV/0!</v>
      </c>
      <c r="X3206" t="e">
        <f t="shared" ref="X3206:X3269" si="1702">IMDIV(IMPRODUCT(COMPLEX($C$19,0),W3206),IMSUM(COMPLEX($C$19,0),W3206))</f>
        <v>#DIV/0!</v>
      </c>
      <c r="Y3206" t="str">
        <f t="shared" ref="Y3206:Y3269" si="1703">COMPLEX($C$13*10^-3,2*PI()*B3206*$C$12*0.000001)</f>
        <v>0.00083+1.27875387371719i</v>
      </c>
      <c r="Z3206" t="e">
        <f t="shared" ref="Z3206:Z3269" si="1704">IMPRODUCT(COMPLEX($C$6,0),IMDIV(X3206,IMSUM(X3206,Y3206)))</f>
        <v>#DIV/0!</v>
      </c>
      <c r="AA3206" t="e">
        <f t="shared" ref="AA3206:AA3269" si="1705">IMDIV(COMPLEX($C$6,0),IMSUM(X3206,Y3206))</f>
        <v>#DIV/0!</v>
      </c>
      <c r="AB3206" t="str">
        <f t="shared" ref="AB3206:AB3269" si="1706">IMPRODUCT(COMPLEX($C$119,0),T3206)</f>
        <v>1.25638669634162-0.234939376080057i</v>
      </c>
      <c r="AC3206" t="str">
        <f t="shared" ref="AC3206:AC3269" si="1707">IMSUM(COMPLEX(1,0),IMPRODUCT(AB3206,M3206))</f>
        <v>0.968265761641781-0.207247091632675i</v>
      </c>
      <c r="AD3206" t="str">
        <f t="shared" ref="AD3206:AD3269" si="1708">IMDIV(AB3206,AC3206)</f>
        <v>1.29038215432158+0.0335533629142367i</v>
      </c>
      <c r="AE3206" t="e">
        <f t="shared" ref="AE3206:AE3269" si="1709">IMPRODUCT(AD3206,AA3206,X3206)</f>
        <v>#DIV/0!</v>
      </c>
      <c r="AF3206" t="str">
        <f t="shared" ref="AF3206:AF3269" si="1710">IMSUB(D3206,H3206)</f>
        <v>-19.4090512089457-0.359992614471451i</v>
      </c>
      <c r="AG3206" t="e">
        <f t="shared" ref="AG3206:AG3269" si="1711">IMSUM(COMPLEX(1,0),IMPRODUCT(AD3206,AA3206,COMPLEX($C$127,0)))</f>
        <v>#DIV/0!</v>
      </c>
      <c r="AH3206" t="e">
        <f t="shared" ref="AH3206:AH3269" si="1712">IMDIV(IMPRODUCT(AE3206,AF3206),AG3206)</f>
        <v>#DIV/0!</v>
      </c>
      <c r="AI3206" t="e">
        <f t="shared" ref="AI3206:AI3269" si="1713">20*LOG10(IMABS(AH3206))</f>
        <v>#DIV/0!</v>
      </c>
      <c r="AJ3206" t="e">
        <f t="shared" ref="AJ3206:AJ3269" si="1714">IMARGUMENT(AH3206)*180/PI()</f>
        <v>#DIV/0!</v>
      </c>
      <c r="AK3206"/>
      <c r="AL3206"/>
      <c r="AM3206"/>
      <c r="AN3206"/>
    </row>
    <row r="3207" spans="1:40" x14ac:dyDescent="0.25">
      <c r="A3207"/>
      <c r="B3207">
        <f t="shared" si="1680"/>
        <v>1273000</v>
      </c>
      <c r="C3207" s="186" t="str">
        <f t="shared" si="1683"/>
        <v>-6.06966158099832E-08+0.00247595601599144i</v>
      </c>
      <c r="D3207" s="158" t="str">
        <f t="shared" si="1684"/>
        <v>-7.66666713200742+0.0189823294559344i</v>
      </c>
      <c r="E3207" t="str">
        <f t="shared" si="1685"/>
        <v>7.99502096316877-0.199518179227022i</v>
      </c>
      <c r="F3207" t="str">
        <f t="shared" si="1686"/>
        <v>0.999201136199524+0.0000199199530933533i</v>
      </c>
      <c r="G3207">
        <f t="shared" si="1681"/>
        <v>1</v>
      </c>
      <c r="H3207" t="str">
        <f t="shared" si="1687"/>
        <v>11.7424047367646+0.378692870700905i</v>
      </c>
      <c r="I3207" t="str">
        <f t="shared" si="1688"/>
        <v>4999.05931002476i</v>
      </c>
      <c r="J3207" t="str">
        <f t="shared" si="1682"/>
        <v>-33826.2680182926+1093.6342071355i</v>
      </c>
      <c r="K3207" t="str">
        <f t="shared" si="1689"/>
        <v>0.00477307741365914-0.147631991403583i</v>
      </c>
      <c r="L3207" t="str">
        <f t="shared" si="1690"/>
        <v>0.000617244238492839-0.0161848018495595i</v>
      </c>
      <c r="M3207" t="str">
        <f t="shared" si="1691"/>
        <v>0.00539032165215198-0.163816793253142i</v>
      </c>
      <c r="N3207" t="str">
        <f t="shared" si="1692"/>
        <v>-9.37934604071509i</v>
      </c>
      <c r="O3207" t="str">
        <f t="shared" si="1693"/>
        <v>-0.998968147822087-0.0454162926372024i</v>
      </c>
      <c r="P3207" t="str">
        <f t="shared" si="1694"/>
        <v>1.99896814782209+0.0454162926372024i</v>
      </c>
      <c r="Q3207" t="str">
        <f t="shared" si="1695"/>
        <v>-1.99896814782209+9.33392974807789i</v>
      </c>
      <c r="R3207" t="str">
        <f t="shared" si="1696"/>
        <v>-0.0392014370111246-0.205766035927526i</v>
      </c>
      <c r="S3207" t="str">
        <f t="shared" si="1697"/>
        <v>0.988945601553342i</v>
      </c>
      <c r="T3207" t="str">
        <f t="shared" si="1698"/>
        <v>0.203491416179594-0.0387680887067221i</v>
      </c>
      <c r="U3207" t="e">
        <f t="shared" si="1699"/>
        <v>#DIV/0!</v>
      </c>
      <c r="V3207" t="str">
        <f t="shared" si="1700"/>
        <v>1.33333333333333E-06-0.0000833490144498013i</v>
      </c>
      <c r="W3207" t="e">
        <f t="shared" si="1701"/>
        <v>#DIV/0!</v>
      </c>
      <c r="X3207" t="e">
        <f t="shared" si="1702"/>
        <v>#DIV/0!</v>
      </c>
      <c r="Y3207" t="str">
        <f t="shared" si="1703"/>
        <v>0.00083+1.27975918336634i</v>
      </c>
      <c r="Z3207" t="e">
        <f t="shared" si="1704"/>
        <v>#DIV/0!</v>
      </c>
      <c r="AA3207" t="e">
        <f t="shared" si="1705"/>
        <v>#DIV/0!</v>
      </c>
      <c r="AB3207" t="str">
        <f t="shared" si="1706"/>
        <v>1.25477630385288-0.239053223807381i</v>
      </c>
      <c r="AC3207" t="str">
        <f t="shared" si="1707"/>
        <v>0.967602715338315-0.206842004115515i</v>
      </c>
      <c r="AD3207" t="str">
        <f t="shared" si="1708"/>
        <v>1.29062446436008+0.0288363462804201i</v>
      </c>
      <c r="AE3207" t="e">
        <f t="shared" si="1709"/>
        <v>#DIV/0!</v>
      </c>
      <c r="AF3207" t="str">
        <f t="shared" si="1710"/>
        <v>-19.409071868772-0.359710541244971i</v>
      </c>
      <c r="AG3207" t="e">
        <f t="shared" si="1711"/>
        <v>#DIV/0!</v>
      </c>
      <c r="AH3207" t="e">
        <f t="shared" si="1712"/>
        <v>#DIV/0!</v>
      </c>
      <c r="AI3207" t="e">
        <f t="shared" si="1713"/>
        <v>#DIV/0!</v>
      </c>
      <c r="AJ3207" t="e">
        <f t="shared" si="1714"/>
        <v>#DIV/0!</v>
      </c>
      <c r="AK3207"/>
      <c r="AL3207"/>
      <c r="AM3207"/>
      <c r="AN3207"/>
    </row>
    <row r="3208" spans="1:40" x14ac:dyDescent="0.25">
      <c r="A3208"/>
      <c r="B3208">
        <f t="shared" si="1680"/>
        <v>1274000</v>
      </c>
      <c r="C3208" s="186" t="str">
        <f t="shared" si="1683"/>
        <v>-6.06013680949192E-08+0.00247401256543178i</v>
      </c>
      <c r="D3208" s="158" t="str">
        <f t="shared" si="1684"/>
        <v>-7.66666713127717+0.0189674296683103i</v>
      </c>
      <c r="E3208" t="str">
        <f t="shared" si="1685"/>
        <v>7.99501314244996-0.19967471460382i</v>
      </c>
      <c r="F3208" t="str">
        <f t="shared" si="1686"/>
        <v>0.999201136979722+0.0000199355816620847i</v>
      </c>
      <c r="G3208">
        <f t="shared" si="1681"/>
        <v>1</v>
      </c>
      <c r="H3208" t="str">
        <f t="shared" si="1687"/>
        <v>11.7424253487688+0.37839633881701i</v>
      </c>
      <c r="I3208" t="str">
        <f t="shared" si="1688"/>
        <v>5002.98630084175i</v>
      </c>
      <c r="J3208" t="str">
        <f t="shared" si="1682"/>
        <v>-33879.4346395888+1094.49330706255i</v>
      </c>
      <c r="K3208" t="str">
        <f t="shared" si="1689"/>
        <v>0.00476559466444596-0.147516345610365i</v>
      </c>
      <c r="L3208" t="str">
        <f t="shared" si="1690"/>
        <v>0.000616277037080297-0.016172134780934i</v>
      </c>
      <c r="M3208" t="str">
        <f t="shared" si="1691"/>
        <v>0.00538187170152626-0.163688480391299i</v>
      </c>
      <c r="N3208" t="str">
        <f t="shared" si="1692"/>
        <v>-9.38671394805265i</v>
      </c>
      <c r="O3208" t="str">
        <f t="shared" si="1693"/>
        <v>-0.999275652931291-0.0380548217541666i</v>
      </c>
      <c r="P3208" t="str">
        <f t="shared" si="1694"/>
        <v>1.99927565293129+0.0380548217541666i</v>
      </c>
      <c r="Q3208" t="str">
        <f t="shared" si="1695"/>
        <v>-1.99927565293129+9.34865912629848i</v>
      </c>
      <c r="R3208" t="str">
        <f t="shared" si="1696"/>
        <v>-0.0398420075682993-0.205336452137403i</v>
      </c>
      <c r="S3208" t="str">
        <f t="shared" si="1697"/>
        <v>0.989722463769801i</v>
      </c>
      <c r="T3208" t="str">
        <f t="shared" si="1698"/>
        <v>0.20322609931118-0.0394325298920322i</v>
      </c>
      <c r="U3208" t="e">
        <f t="shared" si="1699"/>
        <v>#DIV/0!</v>
      </c>
      <c r="V3208" t="str">
        <f t="shared" si="1700"/>
        <v>1.33333333333333E-06-0.0000832835913615359i</v>
      </c>
      <c r="W3208" t="e">
        <f t="shared" si="1701"/>
        <v>#DIV/0!</v>
      </c>
      <c r="X3208" t="e">
        <f t="shared" si="1702"/>
        <v>#DIV/0!</v>
      </c>
      <c r="Y3208" t="str">
        <f t="shared" si="1703"/>
        <v>0.00083+1.28076449301549i</v>
      </c>
      <c r="Z3208" t="e">
        <f t="shared" si="1704"/>
        <v>#DIV/0!</v>
      </c>
      <c r="AA3208" t="e">
        <f t="shared" si="1705"/>
        <v>#DIV/0!</v>
      </c>
      <c r="AB3208" t="str">
        <f t="shared" si="1706"/>
        <v>1.25314029715664-0.243150325642356i</v>
      </c>
      <c r="AC3208" t="str">
        <f t="shared" si="1707"/>
        <v>0.966943332992263-0.206433234815463i</v>
      </c>
      <c r="AD3208" t="str">
        <f t="shared" si="1708"/>
        <v>1.29083223524218+0.0241175956098641i</v>
      </c>
      <c r="AE3208" t="e">
        <f t="shared" si="1709"/>
        <v>#DIV/0!</v>
      </c>
      <c r="AF3208" t="str">
        <f t="shared" si="1710"/>
        <v>-19.409092480046-0.3594289091487i</v>
      </c>
      <c r="AG3208" t="e">
        <f t="shared" si="1711"/>
        <v>#DIV/0!</v>
      </c>
      <c r="AH3208" t="e">
        <f t="shared" si="1712"/>
        <v>#DIV/0!</v>
      </c>
      <c r="AI3208" t="e">
        <f t="shared" si="1713"/>
        <v>#DIV/0!</v>
      </c>
      <c r="AJ3208" t="e">
        <f t="shared" si="1714"/>
        <v>#DIV/0!</v>
      </c>
      <c r="AK3208"/>
      <c r="AL3208"/>
      <c r="AM3208"/>
      <c r="AN3208"/>
    </row>
    <row r="3209" spans="1:40" x14ac:dyDescent="0.25">
      <c r="A3209"/>
      <c r="B3209">
        <f t="shared" si="1680"/>
        <v>1275000</v>
      </c>
      <c r="C3209" s="186" t="str">
        <f t="shared" si="1683"/>
        <v>-6.05063444042271E-08+0.002472072163422i</v>
      </c>
      <c r="D3209" s="158" t="str">
        <f t="shared" si="1684"/>
        <v>-7.66666713054861+0.018952553252902i</v>
      </c>
      <c r="E3209" t="str">
        <f t="shared" si="1685"/>
        <v>7.99500531560534-0.19983124952088i</v>
      </c>
      <c r="F3209" t="str">
        <f t="shared" si="1686"/>
        <v>0.999201137760538+0.0000199512101849892i</v>
      </c>
      <c r="G3209">
        <f t="shared" si="1681"/>
        <v>1</v>
      </c>
      <c r="H3209" t="str">
        <f t="shared" si="1687"/>
        <v>11.7424459123708+0.378100270402856i</v>
      </c>
      <c r="I3209" t="str">
        <f t="shared" si="1688"/>
        <v>5006.91329165873i</v>
      </c>
      <c r="J3209" t="str">
        <f t="shared" si="1682"/>
        <v>-33932.6430093117+1095.3524069896i</v>
      </c>
      <c r="K3209" t="str">
        <f t="shared" si="1689"/>
        <v>0.00475812949174221-0.147400880671i</v>
      </c>
      <c r="L3209" t="str">
        <f t="shared" si="1690"/>
        <v>0.000615312106150081-0.0161594874957657i</v>
      </c>
      <c r="M3209" t="str">
        <f t="shared" si="1691"/>
        <v>0.00537344159789229-0.163560368166766i</v>
      </c>
      <c r="N3209" t="str">
        <f t="shared" si="1692"/>
        <v>-9.39408185539022i</v>
      </c>
      <c r="O3209" t="str">
        <f t="shared" si="1693"/>
        <v>-0.999528911549311-0.0306912850341844i</v>
      </c>
      <c r="P3209" t="str">
        <f t="shared" si="1694"/>
        <v>1.99952891154931+0.0306912850341844i</v>
      </c>
      <c r="Q3209" t="str">
        <f t="shared" si="1695"/>
        <v>-1.99952891154931+9.36339057035604i</v>
      </c>
      <c r="R3209" t="str">
        <f t="shared" si="1696"/>
        <v>-0.0404788136966582-0.204903377557674i</v>
      </c>
      <c r="S3209" t="str">
        <f t="shared" si="1697"/>
        <v>0.990499325986262i</v>
      </c>
      <c r="T3209" t="str">
        <f t="shared" si="1698"/>
        <v>0.202956657363185-0.0400942376832634i</v>
      </c>
      <c r="U3209" t="e">
        <f t="shared" si="1699"/>
        <v>#DIV/0!</v>
      </c>
      <c r="V3209" t="str">
        <f t="shared" si="1700"/>
        <v>1.33333333333333E-06-0.0000832182708977228i</v>
      </c>
      <c r="W3209" t="e">
        <f t="shared" si="1701"/>
        <v>#DIV/0!</v>
      </c>
      <c r="X3209" t="e">
        <f t="shared" si="1702"/>
        <v>#DIV/0!</v>
      </c>
      <c r="Y3209" t="str">
        <f t="shared" si="1703"/>
        <v>0.00083+1.28176980266464i</v>
      </c>
      <c r="Z3209" t="e">
        <f t="shared" si="1704"/>
        <v>#DIV/0!</v>
      </c>
      <c r="AA3209" t="e">
        <f t="shared" si="1705"/>
        <v>#DIV/0!</v>
      </c>
      <c r="AB3209" t="str">
        <f t="shared" si="1706"/>
        <v>1.25147885424197-0.247230572721569i</v>
      </c>
      <c r="AC3209" t="str">
        <f t="shared" si="1707"/>
        <v>0.966287625037846-0.206020821196472i</v>
      </c>
      <c r="AD3209" t="str">
        <f t="shared" si="1708"/>
        <v>1.29100545369299+0.0193973621639329i</v>
      </c>
      <c r="AE3209" t="e">
        <f t="shared" si="1709"/>
        <v>#DIV/0!</v>
      </c>
      <c r="AF3209" t="str">
        <f t="shared" si="1710"/>
        <v>-19.4091130429194-0.359147717149954i</v>
      </c>
      <c r="AG3209" t="e">
        <f t="shared" si="1711"/>
        <v>#DIV/0!</v>
      </c>
      <c r="AH3209" t="e">
        <f t="shared" si="1712"/>
        <v>#DIV/0!</v>
      </c>
      <c r="AI3209" t="e">
        <f t="shared" si="1713"/>
        <v>#DIV/0!</v>
      </c>
      <c r="AJ3209" t="e">
        <f t="shared" si="1714"/>
        <v>#DIV/0!</v>
      </c>
      <c r="AK3209"/>
      <c r="AL3209"/>
      <c r="AM3209"/>
      <c r="AN3209"/>
    </row>
    <row r="3210" spans="1:40" x14ac:dyDescent="0.25">
      <c r="A3210"/>
      <c r="B3210">
        <f t="shared" si="1680"/>
        <v>1276000</v>
      </c>
      <c r="C3210" s="186" t="str">
        <f t="shared" si="1683"/>
        <v>-6.04115440359113E-08+0.00247013480279467i</v>
      </c>
      <c r="D3210" s="158" t="str">
        <f t="shared" si="1684"/>
        <v>-7.66666712982181+0.0189377001547591i</v>
      </c>
      <c r="E3210" t="str">
        <f t="shared" si="1685"/>
        <v>7.99499748263495-0.199987783977842i</v>
      </c>
      <c r="F3210" t="str">
        <f t="shared" si="1686"/>
        <v>0.999201138541962+0.0000199668386620305i</v>
      </c>
      <c r="G3210">
        <f t="shared" si="1681"/>
        <v>1</v>
      </c>
      <c r="H3210" t="str">
        <f t="shared" si="1687"/>
        <v>11.7424664277221+0.377804664374032i</v>
      </c>
      <c r="I3210" t="str">
        <f t="shared" si="1688"/>
        <v>5010.84028247572i</v>
      </c>
      <c r="J3210" t="str">
        <f t="shared" si="1682"/>
        <v>-33985.8931274611+1096.21150691664i</v>
      </c>
      <c r="K3210" t="str">
        <f t="shared" si="1689"/>
        <v>0.00475068184056083-0.147285596162008i</v>
      </c>
      <c r="L3210" t="str">
        <f t="shared" si="1690"/>
        <v>0.000614349438604649-0.0161468599478122i</v>
      </c>
      <c r="M3210" t="str">
        <f t="shared" si="1691"/>
        <v>0.00536503127916548-0.16343245610982i</v>
      </c>
      <c r="N3210" t="str">
        <f t="shared" si="1692"/>
        <v>-9.40144976272778i</v>
      </c>
      <c r="O3210" t="str">
        <f t="shared" si="1693"/>
        <v>-0.999727909927796-0.0233260822128541i</v>
      </c>
      <c r="P3210" t="str">
        <f t="shared" si="1694"/>
        <v>1.9997279099278+0.0233260822128541i</v>
      </c>
      <c r="Q3210" t="str">
        <f t="shared" si="1695"/>
        <v>-1.9997279099278+9.37812368051493i</v>
      </c>
      <c r="R3210" t="str">
        <f t="shared" si="1696"/>
        <v>-0.0411118467192556-0.204466849440116i</v>
      </c>
      <c r="S3210" t="str">
        <f t="shared" si="1697"/>
        <v>0.991276188202721i</v>
      </c>
      <c r="T3210" t="str">
        <f t="shared" si="1698"/>
        <v>0.202683119126818-0.0407531947058382i</v>
      </c>
      <c r="U3210" t="e">
        <f t="shared" si="1699"/>
        <v>#DIV/0!</v>
      </c>
      <c r="V3210" t="str">
        <f t="shared" si="1700"/>
        <v>1.33333333333333E-06-0.0000831530528170824i</v>
      </c>
      <c r="W3210" t="e">
        <f t="shared" si="1701"/>
        <v>#DIV/0!</v>
      </c>
      <c r="X3210" t="e">
        <f t="shared" si="1702"/>
        <v>#DIV/0!</v>
      </c>
      <c r="Y3210" t="str">
        <f t="shared" si="1703"/>
        <v>0.00083+1.28277511231378i</v>
      </c>
      <c r="Z3210" t="e">
        <f t="shared" si="1704"/>
        <v>#DIV/0!</v>
      </c>
      <c r="AA3210" t="e">
        <f t="shared" si="1705"/>
        <v>#DIV/0!</v>
      </c>
      <c r="AB3210" t="str">
        <f t="shared" si="1706"/>
        <v>1.24979215264229-0.251293857909258i</v>
      </c>
      <c r="AC3210" t="str">
        <f t="shared" si="1707"/>
        <v>0.965635601587959-0.205604800541054i</v>
      </c>
      <c r="AD3210" t="str">
        <f t="shared" si="1708"/>
        <v>1.29114410824441+0.0146758973186012i</v>
      </c>
      <c r="AE3210" t="e">
        <f t="shared" si="1709"/>
        <v>#DIV/0!</v>
      </c>
      <c r="AF3210" t="str">
        <f t="shared" si="1710"/>
        <v>-19.4091335575439-0.358866964219273i</v>
      </c>
      <c r="AG3210" t="e">
        <f t="shared" si="1711"/>
        <v>#DIV/0!</v>
      </c>
      <c r="AH3210" t="e">
        <f t="shared" si="1712"/>
        <v>#DIV/0!</v>
      </c>
      <c r="AI3210" t="e">
        <f t="shared" si="1713"/>
        <v>#DIV/0!</v>
      </c>
      <c r="AJ3210" t="e">
        <f t="shared" si="1714"/>
        <v>#DIV/0!</v>
      </c>
      <c r="AK3210"/>
      <c r="AL3210"/>
      <c r="AM3210"/>
      <c r="AN3210"/>
    </row>
    <row r="3211" spans="1:40" x14ac:dyDescent="0.25">
      <c r="A3211"/>
      <c r="B3211">
        <f t="shared" si="1680"/>
        <v>1277000</v>
      </c>
      <c r="C3211" s="186" t="str">
        <f t="shared" si="1683"/>
        <v>-6.0316966290724E-08+0.00246820047640482i</v>
      </c>
      <c r="D3211" s="158" t="str">
        <f t="shared" si="1684"/>
        <v>-7.66666712909677+0.0189228703191036i</v>
      </c>
      <c r="E3211" t="str">
        <f t="shared" si="1685"/>
        <v>7.99498964353884-0.200144317974346i</v>
      </c>
      <c r="F3211" t="str">
        <f t="shared" si="1686"/>
        <v>0.999201139323995+0.0000199824670931729i</v>
      </c>
      <c r="G3211">
        <f t="shared" si="1681"/>
        <v>1</v>
      </c>
      <c r="H3211" t="str">
        <f t="shared" si="1687"/>
        <v>11.7424868949734+0.377509519649491i</v>
      </c>
      <c r="I3211" t="str">
        <f t="shared" si="1688"/>
        <v>5014.76727329271i</v>
      </c>
      <c r="J3211" t="str">
        <f t="shared" si="1682"/>
        <v>-34039.1849940373+1097.0706068437i</v>
      </c>
      <c r="K3211" t="str">
        <f t="shared" si="1689"/>
        <v>0.00474325165612954-0.147170491661226i</v>
      </c>
      <c r="L3211" t="str">
        <f t="shared" si="1690"/>
        <v>0.000613389027374138-0.0161342520909742i</v>
      </c>
      <c r="M3211" t="str">
        <f t="shared" si="1691"/>
        <v>0.00535664068350368-0.1633047437522i</v>
      </c>
      <c r="N3211" t="str">
        <f t="shared" si="1692"/>
        <v>-9.40881767006534i</v>
      </c>
      <c r="O3211" t="str">
        <f t="shared" si="1693"/>
        <v>-0.999872637263957-0.0159596131161897i</v>
      </c>
      <c r="P3211" t="str">
        <f t="shared" si="1694"/>
        <v>1.99987263726396+0.0159596131161897i</v>
      </c>
      <c r="Q3211" t="str">
        <f t="shared" si="1695"/>
        <v>-1.99987263726396+9.39285805694915i</v>
      </c>
      <c r="R3211" t="str">
        <f t="shared" si="1696"/>
        <v>-0.0417410982651871-0.204026904843543i</v>
      </c>
      <c r="S3211" t="str">
        <f t="shared" si="1697"/>
        <v>0.992053050419181i</v>
      </c>
      <c r="T3211" t="str">
        <f t="shared" si="1698"/>
        <v>0.202405513317621-0.0414093838618256i</v>
      </c>
      <c r="U3211" t="e">
        <f t="shared" si="1699"/>
        <v>#DIV/0!</v>
      </c>
      <c r="V3211" t="str">
        <f t="shared" si="1700"/>
        <v>1.33333333333333E-06-0.0000830879368790892i</v>
      </c>
      <c r="W3211" t="e">
        <f t="shared" si="1701"/>
        <v>#DIV/0!</v>
      </c>
      <c r="X3211" t="e">
        <f t="shared" si="1702"/>
        <v>#DIV/0!</v>
      </c>
      <c r="Y3211" t="str">
        <f t="shared" si="1703"/>
        <v>0.00083+1.28378042196293i</v>
      </c>
      <c r="Z3211" t="e">
        <f t="shared" si="1704"/>
        <v>#DIV/0!</v>
      </c>
      <c r="AA3211" t="e">
        <f t="shared" si="1705"/>
        <v>#DIV/0!</v>
      </c>
      <c r="AB3211" t="str">
        <f t="shared" si="1706"/>
        <v>1.24808036942444-0.255340075775526i</v>
      </c>
      <c r="AC3211" t="str">
        <f t="shared" si="1707"/>
        <v>0.964987272438952-0.205185209949037i</v>
      </c>
      <c r="AD3211" t="str">
        <f t="shared" si="1708"/>
        <v>1.29124818923632+0.00995345255172846i</v>
      </c>
      <c r="AE3211" t="e">
        <f t="shared" si="1709"/>
        <v>#DIV/0!</v>
      </c>
      <c r="AF3211" t="str">
        <f t="shared" si="1710"/>
        <v>-19.4091540240702-0.358586649330387i</v>
      </c>
      <c r="AG3211" t="e">
        <f t="shared" si="1711"/>
        <v>#DIV/0!</v>
      </c>
      <c r="AH3211" t="e">
        <f t="shared" si="1712"/>
        <v>#DIV/0!</v>
      </c>
      <c r="AI3211" t="e">
        <f t="shared" si="1713"/>
        <v>#DIV/0!</v>
      </c>
      <c r="AJ3211" t="e">
        <f t="shared" si="1714"/>
        <v>#DIV/0!</v>
      </c>
      <c r="AK3211"/>
      <c r="AL3211"/>
      <c r="AM3211"/>
      <c r="AN3211"/>
    </row>
    <row r="3212" spans="1:40" x14ac:dyDescent="0.25">
      <c r="A3212"/>
      <c r="B3212">
        <f t="shared" si="1680"/>
        <v>1278000</v>
      </c>
      <c r="C3212" s="186" t="str">
        <f t="shared" si="1683"/>
        <v>-6.02226104721518E-08+0.00246626917712981i</v>
      </c>
      <c r="D3212" s="158" t="str">
        <f t="shared" si="1684"/>
        <v>-7.66666712837335+0.0189080636913286i</v>
      </c>
      <c r="E3212" t="str">
        <f t="shared" si="1685"/>
        <v>7.99498179831703-0.200300851510032i</v>
      </c>
      <c r="F3212" t="str">
        <f t="shared" si="1686"/>
        <v>0.999201140106637+0.0000199980954783804i</v>
      </c>
      <c r="G3212">
        <f t="shared" si="1681"/>
        <v>1</v>
      </c>
      <c r="H3212" t="str">
        <f t="shared" si="1687"/>
        <v>11.7425073142748+0.377214835151555i</v>
      </c>
      <c r="I3212" t="str">
        <f t="shared" si="1688"/>
        <v>5018.6942641097i</v>
      </c>
      <c r="J3212" t="str">
        <f t="shared" si="1682"/>
        <v>-34092.51860904+1097.92970677075i</v>
      </c>
      <c r="K3212" t="str">
        <f t="shared" si="1689"/>
        <v>0.0047358388838898-0.147055566747809i</v>
      </c>
      <c r="L3212" t="str">
        <f t="shared" si="1690"/>
        <v>0.000612430865416269-0.0161216638792961i</v>
      </c>
      <c r="M3212" t="str">
        <f t="shared" si="1691"/>
        <v>0.00534826974930607-0.163177230627105i</v>
      </c>
      <c r="N3212" t="str">
        <f t="shared" si="1692"/>
        <v>-9.4161855774029i</v>
      </c>
      <c r="O3212" t="str">
        <f t="shared" si="1693"/>
        <v>-0.999963085701155-0.0085922776389511i</v>
      </c>
      <c r="P3212" t="str">
        <f t="shared" si="1694"/>
        <v>1.99996308570115+0.0085922776389511i</v>
      </c>
      <c r="Q3212" t="str">
        <f t="shared" si="1695"/>
        <v>-1.99996308570115+9.40759329976395i</v>
      </c>
      <c r="R3212" t="str">
        <f t="shared" si="1696"/>
        <v>-0.0423665602648412-0.203583580632827i</v>
      </c>
      <c r="S3212" t="str">
        <f t="shared" si="1697"/>
        <v>0.99282991263564i</v>
      </c>
      <c r="T3212" t="str">
        <f t="shared" si="1698"/>
        <v>0.20212386857374-0.0420627883264149i</v>
      </c>
      <c r="U3212" t="e">
        <f t="shared" si="1699"/>
        <v>#DIV/0!</v>
      </c>
      <c r="V3212" t="str">
        <f t="shared" si="1700"/>
        <v>1.33333333333333E-06-0.0000830229228439723i</v>
      </c>
      <c r="W3212" t="e">
        <f t="shared" si="1701"/>
        <v>#DIV/0!</v>
      </c>
      <c r="X3212" t="e">
        <f t="shared" si="1702"/>
        <v>#DIV/0!</v>
      </c>
      <c r="Y3212" t="str">
        <f t="shared" si="1703"/>
        <v>0.00083+1.28478573161208i</v>
      </c>
      <c r="Z3212" t="e">
        <f t="shared" si="1704"/>
        <v>#DIV/0!</v>
      </c>
      <c r="AA3212" t="e">
        <f t="shared" si="1705"/>
        <v>#DIV/0!</v>
      </c>
      <c r="AB3212" t="str">
        <f t="shared" si="1706"/>
        <v>1.24634368117802-0.259369122574605i</v>
      </c>
      <c r="AC3212" t="str">
        <f t="shared" si="1707"/>
        <v>0.964342647075377-0.204762086336391i</v>
      </c>
      <c r="AD3212" t="str">
        <f t="shared" si="1708"/>
        <v>1.29131768881772+0.0052302794303406i</v>
      </c>
      <c r="AE3212" t="e">
        <f t="shared" si="1709"/>
        <v>#DIV/0!</v>
      </c>
      <c r="AF3212" t="str">
        <f t="shared" si="1710"/>
        <v>-19.4091744426482-0.358306771460226i</v>
      </c>
      <c r="AG3212" t="e">
        <f t="shared" si="1711"/>
        <v>#DIV/0!</v>
      </c>
      <c r="AH3212" t="e">
        <f t="shared" si="1712"/>
        <v>#DIV/0!</v>
      </c>
      <c r="AI3212" t="e">
        <f t="shared" si="1713"/>
        <v>#DIV/0!</v>
      </c>
      <c r="AJ3212" t="e">
        <f t="shared" si="1714"/>
        <v>#DIV/0!</v>
      </c>
      <c r="AK3212"/>
      <c r="AL3212"/>
      <c r="AM3212"/>
      <c r="AN3212"/>
    </row>
    <row r="3213" spans="1:40" x14ac:dyDescent="0.25">
      <c r="A3213"/>
      <c r="B3213">
        <f t="shared" si="1680"/>
        <v>1279000</v>
      </c>
      <c r="C3213" s="186" t="str">
        <f t="shared" si="1683"/>
        <v>-6.01284758864031E-08+0.0024643408978693i</v>
      </c>
      <c r="D3213" s="158" t="str">
        <f t="shared" si="1684"/>
        <v>-7.66666712765168+0.018893280216998i</v>
      </c>
      <c r="E3213" t="str">
        <f t="shared" si="1685"/>
        <v>7.99497394696956-0.200457384584543i</v>
      </c>
      <c r="F3213" t="str">
        <f t="shared" si="1686"/>
        <v>0.999201140889887+0.0000200137238176174i</v>
      </c>
      <c r="G3213">
        <f t="shared" si="1681"/>
        <v>1</v>
      </c>
      <c r="H3213" t="str">
        <f t="shared" si="1687"/>
        <v>11.742527685776+0.376920609805895i</v>
      </c>
      <c r="I3213" t="str">
        <f t="shared" si="1688"/>
        <v>5022.62125492668i</v>
      </c>
      <c r="J3213" t="str">
        <f t="shared" si="1682"/>
        <v>-34145.8939724693+1098.7888066978i</v>
      </c>
      <c r="K3213" t="str">
        <f t="shared" si="1689"/>
        <v>0.00472844346949588-0.146940821002217i</v>
      </c>
      <c r="L3213" t="str">
        <f t="shared" si="1690"/>
        <v>0.000611474945716202-0.0161090952669648i</v>
      </c>
      <c r="M3213" t="str">
        <f t="shared" si="1691"/>
        <v>0.00533991841521208-0.163049916269182i</v>
      </c>
      <c r="N3213" t="str">
        <f t="shared" si="1692"/>
        <v>-9.42355348474046i</v>
      </c>
      <c r="O3213" t="str">
        <f t="shared" si="1693"/>
        <v>-0.999999250329321-0.00122447572293571i</v>
      </c>
      <c r="P3213" t="str">
        <f t="shared" si="1694"/>
        <v>1.99999925032932+0.00122447572293571i</v>
      </c>
      <c r="Q3213" t="str">
        <f t="shared" si="1695"/>
        <v>-1.99999925032932+9.42232900901752i</v>
      </c>
      <c r="R3213" t="str">
        <f t="shared" si="1696"/>
        <v>-0.0429882249451923-0.20313691347799i</v>
      </c>
      <c r="S3213" t="str">
        <f t="shared" si="1697"/>
        <v>0.993606774852101i</v>
      </c>
      <c r="T3213" t="str">
        <f t="shared" si="1698"/>
        <v>0.201838213454276-0.0427133915444092i</v>
      </c>
      <c r="U3213" t="e">
        <f t="shared" si="1699"/>
        <v>#DIV/0!</v>
      </c>
      <c r="V3213" t="str">
        <f t="shared" si="1700"/>
        <v>1.33333333333333E-06-0.0000829580104727109i</v>
      </c>
      <c r="W3213" t="e">
        <f t="shared" si="1701"/>
        <v>#DIV/0!</v>
      </c>
      <c r="X3213" t="e">
        <f t="shared" si="1702"/>
        <v>#DIV/0!</v>
      </c>
      <c r="Y3213" t="str">
        <f t="shared" si="1703"/>
        <v>0.00083+1.28579104126123i</v>
      </c>
      <c r="Z3213" t="e">
        <f t="shared" si="1704"/>
        <v>#DIV/0!</v>
      </c>
      <c r="AA3213" t="e">
        <f t="shared" si="1705"/>
        <v>#DIV/0!</v>
      </c>
      <c r="AB3213" t="str">
        <f t="shared" si="1706"/>
        <v>1.24458226400521-0.263380896223225i</v>
      </c>
      <c r="AC3213" t="str">
        <f t="shared" si="1707"/>
        <v>0.963701734674709-0.204335466434116i</v>
      </c>
      <c r="AD3213" t="str">
        <f t="shared" si="1708"/>
        <v>1.29135260094772+0.000506629597902127i</v>
      </c>
      <c r="AE3213" t="e">
        <f t="shared" si="1709"/>
        <v>#DIV/0!</v>
      </c>
      <c r="AF3213" t="str">
        <f t="shared" si="1710"/>
        <v>-19.4091948134277-0.358027329588897i</v>
      </c>
      <c r="AG3213" t="e">
        <f t="shared" si="1711"/>
        <v>#DIV/0!</v>
      </c>
      <c r="AH3213" t="e">
        <f t="shared" si="1712"/>
        <v>#DIV/0!</v>
      </c>
      <c r="AI3213" t="e">
        <f t="shared" si="1713"/>
        <v>#DIV/0!</v>
      </c>
      <c r="AJ3213" t="e">
        <f t="shared" si="1714"/>
        <v>#DIV/0!</v>
      </c>
      <c r="AK3213"/>
      <c r="AL3213"/>
      <c r="AM3213"/>
      <c r="AN3213"/>
    </row>
    <row r="3214" spans="1:40" x14ac:dyDescent="0.25">
      <c r="A3214"/>
      <c r="B3214">
        <f t="shared" si="1680"/>
        <v>1280000</v>
      </c>
      <c r="C3214" s="186" t="str">
        <f t="shared" si="1683"/>
        <v>-6.00345618423957E-08+0.00246241563154513i</v>
      </c>
      <c r="D3214" s="158" t="str">
        <f t="shared" si="1684"/>
        <v>-7.66666712693163+0.018878519841846i</v>
      </c>
      <c r="E3214" t="str">
        <f t="shared" si="1685"/>
        <v>7.99496608949646-0.200613917197517i</v>
      </c>
      <c r="F3214" t="str">
        <f t="shared" si="1686"/>
        <v>0.999201141673756+0.0000200293521108482i</v>
      </c>
      <c r="G3214">
        <f t="shared" si="1681"/>
        <v>1</v>
      </c>
      <c r="H3214" t="str">
        <f t="shared" si="1687"/>
        <v>11.742548009626+0.376626842541521i</v>
      </c>
      <c r="I3214" t="str">
        <f t="shared" si="1688"/>
        <v>5026.54824574367i</v>
      </c>
      <c r="J3214" t="str">
        <f t="shared" si="1682"/>
        <v>-34199.3110843253+1099.64790662485i</v>
      </c>
      <c r="K3214" t="str">
        <f t="shared" si="1689"/>
        <v>0.00472106535881383-0.146826254006218i</v>
      </c>
      <c r="L3214" t="str">
        <f t="shared" si="1690"/>
        <v>0.000610521261286397-0.0160965462083093i</v>
      </c>
      <c r="M3214" t="str">
        <f t="shared" si="1691"/>
        <v>0.00533158662010023-0.162922800214527i</v>
      </c>
      <c r="N3214" t="str">
        <f t="shared" si="1692"/>
        <v>-9.43092139207802i</v>
      </c>
      <c r="O3214" t="str">
        <f t="shared" si="1693"/>
        <v>-0.99998112918523+0.00614339266473974i</v>
      </c>
      <c r="P3214" t="str">
        <f t="shared" si="1694"/>
        <v>1.99998112918523-0.00614339266473974i</v>
      </c>
      <c r="Q3214" t="str">
        <f t="shared" si="1695"/>
        <v>-1.99998112918523+9.43706478474276i</v>
      </c>
      <c r="R3214" t="str">
        <f t="shared" si="1696"/>
        <v>-0.0436060848251301-0.20268693985335i</v>
      </c>
      <c r="S3214" t="str">
        <f t="shared" si="1697"/>
        <v>0.99438363706856i</v>
      </c>
      <c r="T3214" t="str">
        <f t="shared" si="1698"/>
        <v>0.201548576437671-0.043361177226733i</v>
      </c>
      <c r="U3214" t="e">
        <f t="shared" si="1699"/>
        <v>#DIV/0!</v>
      </c>
      <c r="V3214" t="str">
        <f t="shared" si="1700"/>
        <v>1.33333333333333E-06-0.0000828931995270289i</v>
      </c>
      <c r="W3214" t="e">
        <f t="shared" si="1701"/>
        <v>#DIV/0!</v>
      </c>
      <c r="X3214" t="e">
        <f t="shared" si="1702"/>
        <v>#DIV/0!</v>
      </c>
      <c r="Y3214" t="str">
        <f t="shared" si="1703"/>
        <v>0.00083+1.28679635091038i</v>
      </c>
      <c r="Z3214" t="e">
        <f t="shared" si="1704"/>
        <v>#DIV/0!</v>
      </c>
      <c r="AA3214" t="e">
        <f t="shared" si="1705"/>
        <v>#DIV/0!</v>
      </c>
      <c r="AB3214" t="str">
        <f t="shared" si="1706"/>
        <v>1.24279629351084-0.267375296279086i</v>
      </c>
      <c r="AC3214" t="str">
        <f t="shared" si="1707"/>
        <v>0.963064544112015-0.203905386787208i</v>
      </c>
      <c r="AD3214" t="str">
        <f t="shared" si="1708"/>
        <v>1.29135292139642-0.00421724523843157i</v>
      </c>
      <c r="AE3214" t="e">
        <f t="shared" si="1709"/>
        <v>#DIV/0!</v>
      </c>
      <c r="AF3214" t="str">
        <f t="shared" si="1710"/>
        <v>-19.4092151365576-0.357748322699675i</v>
      </c>
      <c r="AG3214" t="e">
        <f t="shared" si="1711"/>
        <v>#DIV/0!</v>
      </c>
      <c r="AH3214" t="e">
        <f t="shared" si="1712"/>
        <v>#DIV/0!</v>
      </c>
      <c r="AI3214" t="e">
        <f t="shared" si="1713"/>
        <v>#DIV/0!</v>
      </c>
      <c r="AJ3214" t="e">
        <f t="shared" si="1714"/>
        <v>#DIV/0!</v>
      </c>
      <c r="AK3214"/>
      <c r="AL3214"/>
      <c r="AM3214"/>
      <c r="AN3214"/>
    </row>
    <row r="3215" spans="1:40" x14ac:dyDescent="0.25">
      <c r="A3215"/>
      <c r="B3215">
        <f t="shared" si="1680"/>
        <v>1281000</v>
      </c>
      <c r="C3215" s="186" t="str">
        <f t="shared" si="1683"/>
        <v>-5.99408676517433E-08+0.00246049337110125i</v>
      </c>
      <c r="D3215" s="158" t="str">
        <f t="shared" si="1684"/>
        <v>-7.66666712621334+0.0188637825117763i</v>
      </c>
      <c r="E3215" t="str">
        <f t="shared" si="1685"/>
        <v>7.99495822589778-0.200770449348597i</v>
      </c>
      <c r="F3215" t="str">
        <f t="shared" si="1686"/>
        <v>0.999201142458234+0.000020044980358037i</v>
      </c>
      <c r="G3215">
        <f t="shared" si="1681"/>
        <v>1</v>
      </c>
      <c r="H3215" t="str">
        <f t="shared" si="1687"/>
        <v>11.7425682859732+0.376333532290766i</v>
      </c>
      <c r="I3215" t="str">
        <f t="shared" si="1688"/>
        <v>5030.47523656066i</v>
      </c>
      <c r="J3215" t="str">
        <f t="shared" si="1682"/>
        <v>-34252.7699446078+1100.5070065519i</v>
      </c>
      <c r="K3215" t="str">
        <f t="shared" si="1689"/>
        <v>0.00471370449792057-0.146711865342878i</v>
      </c>
      <c r="L3215" t="str">
        <f t="shared" si="1690"/>
        <v>0.000609569805166511-0.0160840166578003i</v>
      </c>
      <c r="M3215" t="str">
        <f t="shared" si="1691"/>
        <v>0.00532327430308708-0.162795882000678i</v>
      </c>
      <c r="N3215" t="str">
        <f t="shared" si="1692"/>
        <v>-9.43828929941558i</v>
      </c>
      <c r="O3215" t="str">
        <f t="shared" si="1693"/>
        <v>-0.999908723252602+0.0135109275533501i</v>
      </c>
      <c r="P3215" t="str">
        <f t="shared" si="1694"/>
        <v>1.9999087232526-0.0135109275533501i</v>
      </c>
      <c r="Q3215" t="str">
        <f t="shared" si="1695"/>
        <v>-1.9999087232526+9.45180022696893i</v>
      </c>
      <c r="R3215" t="str">
        <f t="shared" si="1696"/>
        <v>-0.0442201327108322-0.202233696036739i</v>
      </c>
      <c r="S3215" t="str">
        <f t="shared" si="1697"/>
        <v>0.99516049928502i</v>
      </c>
      <c r="T3215" t="str">
        <f t="shared" si="1698"/>
        <v>0.201254985920176-0.0440061293469616i</v>
      </c>
      <c r="U3215" t="e">
        <f t="shared" si="1699"/>
        <v>#DIV/0!</v>
      </c>
      <c r="V3215" t="str">
        <f t="shared" si="1700"/>
        <v>1.33333333333333E-06-0.0000828284897693963i</v>
      </c>
      <c r="W3215" t="e">
        <f t="shared" si="1701"/>
        <v>#DIV/0!</v>
      </c>
      <c r="X3215" t="e">
        <f t="shared" si="1702"/>
        <v>#DIV/0!</v>
      </c>
      <c r="Y3215" t="str">
        <f t="shared" si="1703"/>
        <v>0.00083+1.28780166055953i</v>
      </c>
      <c r="Z3215" t="e">
        <f t="shared" si="1704"/>
        <v>#DIV/0!</v>
      </c>
      <c r="AA3215" t="e">
        <f t="shared" si="1705"/>
        <v>#DIV/0!</v>
      </c>
      <c r="AB3215" t="str">
        <f t="shared" si="1706"/>
        <v>1.24098594479292-0.271352223919456i</v>
      </c>
      <c r="AC3215" t="str">
        <f t="shared" si="1707"/>
        <v>0.962431083964595-0.203471883753684i</v>
      </c>
      <c r="AD3215" t="str">
        <f t="shared" si="1708"/>
        <v>1.29131864774579-0.00894109332058573i</v>
      </c>
      <c r="AE3215" t="e">
        <f t="shared" si="1709"/>
        <v>#DIV/0!</v>
      </c>
      <c r="AF3215" t="str">
        <f t="shared" si="1710"/>
        <v>-19.4092354121865-0.35746974977899i</v>
      </c>
      <c r="AG3215" t="e">
        <f t="shared" si="1711"/>
        <v>#DIV/0!</v>
      </c>
      <c r="AH3215" t="e">
        <f t="shared" si="1712"/>
        <v>#DIV/0!</v>
      </c>
      <c r="AI3215" t="e">
        <f t="shared" si="1713"/>
        <v>#DIV/0!</v>
      </c>
      <c r="AJ3215" t="e">
        <f t="shared" si="1714"/>
        <v>#DIV/0!</v>
      </c>
      <c r="AK3215"/>
      <c r="AL3215"/>
      <c r="AM3215"/>
      <c r="AN3215"/>
    </row>
    <row r="3216" spans="1:40" x14ac:dyDescent="0.25">
      <c r="A3216"/>
      <c r="B3216">
        <f t="shared" si="1680"/>
        <v>1282000</v>
      </c>
      <c r="C3216" s="186" t="str">
        <f t="shared" si="1683"/>
        <v>-5.98473926287438E-08+0.0024585741095036i</v>
      </c>
      <c r="D3216" s="158" t="str">
        <f t="shared" si="1684"/>
        <v>-7.66666712549666+0.0188490681728609i</v>
      </c>
      <c r="E3216" t="str">
        <f t="shared" si="1685"/>
        <v>7.99495035617355-0.200926981037422i</v>
      </c>
      <c r="F3216" t="str">
        <f t="shared" si="1686"/>
        <v>0.999201143243319+0.0000200606085591475i</v>
      </c>
      <c r="G3216">
        <f t="shared" si="1681"/>
        <v>1</v>
      </c>
      <c r="H3216" t="str">
        <f t="shared" si="1687"/>
        <v>11.7425885149655+0.376040677989272i</v>
      </c>
      <c r="I3216" t="str">
        <f t="shared" si="1688"/>
        <v>5034.40222737764i</v>
      </c>
      <c r="J3216" t="str">
        <f t="shared" si="1682"/>
        <v>-34306.270553317+1101.36610647895i</v>
      </c>
      <c r="K3216" t="str">
        <f t="shared" si="1689"/>
        <v>0.00470636083310271-0.146597654596557i</v>
      </c>
      <c r="L3216" t="str">
        <f t="shared" si="1690"/>
        <v>0.00060862057042326-0.0160715065700495i</v>
      </c>
      <c r="M3216" t="str">
        <f t="shared" si="1691"/>
        <v>0.00531498140352597-0.162669161166606i</v>
      </c>
      <c r="N3216" t="str">
        <f t="shared" si="1692"/>
        <v>-9.44565720675314i</v>
      </c>
      <c r="O3216" t="str">
        <f t="shared" si="1693"/>
        <v>-0.999782036462052+0.0208777289902744i</v>
      </c>
      <c r="P3216" t="str">
        <f t="shared" si="1694"/>
        <v>1.99978203646205-0.0208777289902744i</v>
      </c>
      <c r="Q3216" t="str">
        <f t="shared" si="1695"/>
        <v>-1.99978203646205+9.46653493574341i</v>
      </c>
      <c r="R3216" t="str">
        <f t="shared" si="1696"/>
        <v>-0.0448303616911739-0.201777218108786i</v>
      </c>
      <c r="S3216" t="str">
        <f t="shared" si="1697"/>
        <v>0.995937361501481i</v>
      </c>
      <c r="T3216" t="str">
        <f t="shared" si="1698"/>
        <v>0.200957470214373-0.0446482321378648i</v>
      </c>
      <c r="U3216" t="e">
        <f t="shared" si="1699"/>
        <v>#DIV/0!</v>
      </c>
      <c r="V3216" t="str">
        <f t="shared" si="1700"/>
        <v>1.33333333333333E-06-0.0000827638809630244i</v>
      </c>
      <c r="W3216" t="e">
        <f t="shared" si="1701"/>
        <v>#DIV/0!</v>
      </c>
      <c r="X3216" t="e">
        <f t="shared" si="1702"/>
        <v>#DIV/0!</v>
      </c>
      <c r="Y3216" t="str">
        <f t="shared" si="1703"/>
        <v>0.00083+1.28880697020868i</v>
      </c>
      <c r="Z3216" t="e">
        <f t="shared" si="1704"/>
        <v>#DIV/0!</v>
      </c>
      <c r="AA3216" t="e">
        <f t="shared" si="1705"/>
        <v>#DIV/0!</v>
      </c>
      <c r="AB3216" t="str">
        <f t="shared" si="1706"/>
        <v>1.23915139243354-0.275311581919854i</v>
      </c>
      <c r="AC3216" t="str">
        <f t="shared" si="1707"/>
        <v>0.961801362516584-0.203034993503675i</v>
      </c>
      <c r="AD3216" t="str">
        <f t="shared" si="1708"/>
        <v>1.29124977939047-0.0136646628523175i</v>
      </c>
      <c r="AE3216" t="e">
        <f t="shared" si="1709"/>
        <v>#DIV/0!</v>
      </c>
      <c r="AF3216" t="str">
        <f t="shared" si="1710"/>
        <v>-19.4092556404622-0.357191609816411i</v>
      </c>
      <c r="AG3216" t="e">
        <f t="shared" si="1711"/>
        <v>#DIV/0!</v>
      </c>
      <c r="AH3216" t="e">
        <f t="shared" si="1712"/>
        <v>#DIV/0!</v>
      </c>
      <c r="AI3216" t="e">
        <f t="shared" si="1713"/>
        <v>#DIV/0!</v>
      </c>
      <c r="AJ3216" t="e">
        <f t="shared" si="1714"/>
        <v>#DIV/0!</v>
      </c>
      <c r="AK3216"/>
      <c r="AL3216"/>
      <c r="AM3216"/>
      <c r="AN3216"/>
    </row>
    <row r="3217" spans="1:40" x14ac:dyDescent="0.25">
      <c r="A3217"/>
      <c r="B3217">
        <f t="shared" si="1680"/>
        <v>1283000</v>
      </c>
      <c r="C3217" s="186" t="str">
        <f t="shared" si="1683"/>
        <v>-5.97541360903658E-08+0.00245665783974008i</v>
      </c>
      <c r="D3217" s="158" t="str">
        <f t="shared" si="1684"/>
        <v>-7.66666712478174+0.0188343767713406i</v>
      </c>
      <c r="E3217" t="str">
        <f t="shared" si="1685"/>
        <v>7.99494248032381-0.201083512263633i</v>
      </c>
      <c r="F3217" t="str">
        <f t="shared" si="1686"/>
        <v>0.999201144029024+0.0000200762367141446i</v>
      </c>
      <c r="G3217">
        <f t="shared" si="1681"/>
        <v>1</v>
      </c>
      <c r="H3217" t="str">
        <f t="shared" si="1687"/>
        <v>11.7426086967503+0.375748278575989i</v>
      </c>
      <c r="I3217" t="str">
        <f t="shared" si="1688"/>
        <v>5038.32921819463i</v>
      </c>
      <c r="J3217" t="str">
        <f t="shared" si="1682"/>
        <v>-34359.8129104528+1102.22520640601i</v>
      </c>
      <c r="K3217" t="str">
        <f t="shared" si="1689"/>
        <v>0.00469903431085586-0.146483621352905i</v>
      </c>
      <c r="L3217" t="str">
        <f t="shared" si="1690"/>
        <v>0.000607673550150277-0.0160590158998089i</v>
      </c>
      <c r="M3217" t="str">
        <f t="shared" si="1691"/>
        <v>0.00530670786100614-0.162542637252714i</v>
      </c>
      <c r="N3217" t="str">
        <f t="shared" si="1692"/>
        <v>-9.4530251140907i</v>
      </c>
      <c r="O3217" t="str">
        <f t="shared" si="1693"/>
        <v>-0.999601075690877+0.0282433970627079i</v>
      </c>
      <c r="P3217" t="str">
        <f t="shared" si="1694"/>
        <v>1.99960107569088-0.0282433970627079i</v>
      </c>
      <c r="Q3217" t="str">
        <f t="shared" si="1695"/>
        <v>-1.99960107569088+9.48126851115341i</v>
      </c>
      <c r="R3217" t="str">
        <f t="shared" si="1696"/>
        <v>-0.0454367651331775-0.201317541952249i</v>
      </c>
      <c r="S3217" t="str">
        <f t="shared" si="1697"/>
        <v>0.99671422371794i</v>
      </c>
      <c r="T3217" t="str">
        <f t="shared" si="1698"/>
        <v>0.20065605754774-0.0452874700879694i</v>
      </c>
      <c r="U3217" t="e">
        <f t="shared" si="1699"/>
        <v>#DIV/0!</v>
      </c>
      <c r="V3217" t="str">
        <f t="shared" si="1700"/>
        <v>1.33333333333333E-06-0.0000826993728718605i</v>
      </c>
      <c r="W3217" t="e">
        <f t="shared" si="1701"/>
        <v>#DIV/0!</v>
      </c>
      <c r="X3217" t="e">
        <f t="shared" si="1702"/>
        <v>#DIV/0!</v>
      </c>
      <c r="Y3217" t="str">
        <f t="shared" si="1703"/>
        <v>0.00083+1.28981227985783i</v>
      </c>
      <c r="Z3217" t="e">
        <f t="shared" si="1704"/>
        <v>#DIV/0!</v>
      </c>
      <c r="AA3217" t="e">
        <f t="shared" si="1705"/>
        <v>#DIV/0!</v>
      </c>
      <c r="AB3217" t="str">
        <f t="shared" si="1706"/>
        <v>1.23729281049002-0.279253274632862i</v>
      </c>
      <c r="AC3217" t="str">
        <f t="shared" si="1707"/>
        <v>0.961175387763512-0.202594752018576i</v>
      </c>
      <c r="AD3217" t="str">
        <f t="shared" si="1708"/>
        <v>1.29114631753833-0.0183877020120228i</v>
      </c>
      <c r="AE3217" t="e">
        <f t="shared" si="1709"/>
        <v>#DIV/0!</v>
      </c>
      <c r="AF3217" t="str">
        <f t="shared" si="1710"/>
        <v>-19.409275821532-0.356913901804648i</v>
      </c>
      <c r="AG3217" t="e">
        <f t="shared" si="1711"/>
        <v>#DIV/0!</v>
      </c>
      <c r="AH3217" t="e">
        <f t="shared" si="1712"/>
        <v>#DIV/0!</v>
      </c>
      <c r="AI3217" t="e">
        <f t="shared" si="1713"/>
        <v>#DIV/0!</v>
      </c>
      <c r="AJ3217" t="e">
        <f t="shared" si="1714"/>
        <v>#DIV/0!</v>
      </c>
      <c r="AK3217"/>
      <c r="AL3217"/>
      <c r="AM3217"/>
      <c r="AN3217"/>
    </row>
    <row r="3218" spans="1:40" x14ac:dyDescent="0.25">
      <c r="A3218"/>
      <c r="B3218">
        <f t="shared" si="1680"/>
        <v>1284000</v>
      </c>
      <c r="C3218" s="186" t="str">
        <f t="shared" si="1683"/>
        <v>-5.96610973562374E-08+0.00245474455482043i</v>
      </c>
      <c r="D3218" s="158" t="str">
        <f t="shared" si="1684"/>
        <v>-7.66666712406844+0.0188197082536233i</v>
      </c>
      <c r="E3218" t="str">
        <f t="shared" si="1685"/>
        <v>7.99493459834858-0.201240043026871i</v>
      </c>
      <c r="F3218" t="str">
        <f t="shared" si="1686"/>
        <v>0.999201144815337+0.0000200918648229919i</v>
      </c>
      <c r="G3218">
        <f t="shared" si="1681"/>
        <v>1</v>
      </c>
      <c r="H3218" t="str">
        <f t="shared" si="1687"/>
        <v>11.7426288314742+0.375456332993139i</v>
      </c>
      <c r="I3218" t="str">
        <f t="shared" si="1688"/>
        <v>5042.25620901162i</v>
      </c>
      <c r="J3218" t="str">
        <f t="shared" si="1682"/>
        <v>-34413.3970160152+1103.08430633305i</v>
      </c>
      <c r="K3218" t="str">
        <f t="shared" si="1689"/>
        <v>0.00469172487788328-0.146369765198857i</v>
      </c>
      <c r="L3218" t="str">
        <f t="shared" si="1690"/>
        <v>0.000606728737468023-0.0160465446019709i</v>
      </c>
      <c r="M3218" t="str">
        <f t="shared" si="1691"/>
        <v>0.0052984536153513-0.162416309800828i</v>
      </c>
      <c r="N3218" t="str">
        <f t="shared" si="1692"/>
        <v>-9.46039302142826i</v>
      </c>
      <c r="O3218" t="str">
        <f t="shared" si="1693"/>
        <v>-0.999365850762678+0.0356075319193713i</v>
      </c>
      <c r="P3218" t="str">
        <f t="shared" si="1694"/>
        <v>1.99936585076268-0.0356075319193713i</v>
      </c>
      <c r="Q3218" t="str">
        <f t="shared" si="1695"/>
        <v>-1.99936585076268+9.49600055334763i</v>
      </c>
      <c r="R3218" t="str">
        <f t="shared" si="1696"/>
        <v>-0.0460393366775027-0.200854703251415i</v>
      </c>
      <c r="S3218" t="str">
        <f t="shared" si="1697"/>
        <v>0.997491085934399i</v>
      </c>
      <c r="T3218" t="str">
        <f t="shared" si="1698"/>
        <v>0.200350776061285-0.0459238279381416i</v>
      </c>
      <c r="U3218" t="e">
        <f t="shared" si="1699"/>
        <v>#DIV/0!</v>
      </c>
      <c r="V3218" t="str">
        <f t="shared" si="1700"/>
        <v>1.33333333333333E-06-0.0000826349652605894i</v>
      </c>
      <c r="W3218" t="e">
        <f t="shared" si="1701"/>
        <v>#DIV/0!</v>
      </c>
      <c r="X3218" t="e">
        <f t="shared" si="1702"/>
        <v>#DIV/0!</v>
      </c>
      <c r="Y3218" t="str">
        <f t="shared" si="1703"/>
        <v>0.00083+1.29081758950697i</v>
      </c>
      <c r="Z3218" t="e">
        <f t="shared" si="1704"/>
        <v>#DIV/0!</v>
      </c>
      <c r="AA3218" t="e">
        <f t="shared" si="1705"/>
        <v>#DIV/0!</v>
      </c>
      <c r="AB3218" t="str">
        <f t="shared" si="1706"/>
        <v>1.23541037248649-0.283177207967043i</v>
      </c>
      <c r="AC3218" t="str">
        <f t="shared" si="1707"/>
        <v>0.960553167416835-0.20215119509026i</v>
      </c>
      <c r="AD3218" t="str">
        <f t="shared" si="1708"/>
        <v>1.29100826521112-0.023109958965528i</v>
      </c>
      <c r="AE3218" t="e">
        <f t="shared" si="1709"/>
        <v>#DIV/0!</v>
      </c>
      <c r="AF3218" t="str">
        <f t="shared" si="1710"/>
        <v>-19.4092959555426-0.356636624739516i</v>
      </c>
      <c r="AG3218" t="e">
        <f t="shared" si="1711"/>
        <v>#DIV/0!</v>
      </c>
      <c r="AH3218" t="e">
        <f t="shared" si="1712"/>
        <v>#DIV/0!</v>
      </c>
      <c r="AI3218" t="e">
        <f t="shared" si="1713"/>
        <v>#DIV/0!</v>
      </c>
      <c r="AJ3218" t="e">
        <f t="shared" si="1714"/>
        <v>#DIV/0!</v>
      </c>
      <c r="AK3218"/>
      <c r="AL3218"/>
      <c r="AM3218"/>
      <c r="AN3218"/>
    </row>
    <row r="3219" spans="1:40" x14ac:dyDescent="0.25">
      <c r="A3219"/>
      <c r="B3219">
        <f t="shared" si="1680"/>
        <v>1285000</v>
      </c>
      <c r="C3219" s="186" t="str">
        <f t="shared" si="1683"/>
        <v>-5.95682757486323E-08+0.00245283424777613i</v>
      </c>
      <c r="D3219" s="158" t="str">
        <f t="shared" si="1684"/>
        <v>-7.66666712335682+0.0188050625662837i</v>
      </c>
      <c r="E3219" t="str">
        <f t="shared" si="1685"/>
        <v>7.99492671024792-0.201396573326777i</v>
      </c>
      <c r="F3219" t="str">
        <f t="shared" si="1686"/>
        <v>0.999201145602258+0.0000201074928856538i</v>
      </c>
      <c r="G3219">
        <f t="shared" si="1681"/>
        <v>1</v>
      </c>
      <c r="H3219" t="str">
        <f t="shared" si="1687"/>
        <v>11.7426489192833+0.375164840186224i</v>
      </c>
      <c r="I3219" t="str">
        <f t="shared" si="1688"/>
        <v>5046.18319982861i</v>
      </c>
      <c r="J3219" t="str">
        <f t="shared" si="1682"/>
        <v>-34467.0228700043+1103.9434062601i</v>
      </c>
      <c r="K3219" t="str">
        <f t="shared" si="1689"/>
        <v>0.00468443248109534-0.146256085722625i</v>
      </c>
      <c r="L3219" t="str">
        <f t="shared" si="1690"/>
        <v>0.000605786125523617-0.0160340926315667i</v>
      </c>
      <c r="M3219" t="str">
        <f t="shared" si="1691"/>
        <v>0.00529021860661896-0.162290178354192i</v>
      </c>
      <c r="N3219" t="str">
        <f t="shared" si="1692"/>
        <v>-9.46776092876583i</v>
      </c>
      <c r="O3219" t="str">
        <f t="shared" si="1693"/>
        <v>-0.999076374446831+0.0429697337922277i</v>
      </c>
      <c r="P3219" t="str">
        <f t="shared" si="1694"/>
        <v>1.99907637444683-0.0429697337922277i</v>
      </c>
      <c r="Q3219" t="str">
        <f t="shared" si="1695"/>
        <v>-1.99907637444683+9.51073066255806i</v>
      </c>
      <c r="R3219" t="str">
        <f t="shared" si="1696"/>
        <v>-0.0466380702339785-0.200388737491561i</v>
      </c>
      <c r="S3219" t="str">
        <f t="shared" si="1697"/>
        <v>0.99826794815086i</v>
      </c>
      <c r="T3219" t="str">
        <f t="shared" si="1698"/>
        <v>0.200041653808242-0.0465572906781894i</v>
      </c>
      <c r="U3219" t="e">
        <f t="shared" si="1699"/>
        <v>#DIV/0!</v>
      </c>
      <c r="V3219" t="str">
        <f t="shared" si="1700"/>
        <v>1.33333333333333E-06-0.0000825706578946276i</v>
      </c>
      <c r="W3219" t="e">
        <f t="shared" si="1701"/>
        <v>#DIV/0!</v>
      </c>
      <c r="X3219" t="e">
        <f t="shared" si="1702"/>
        <v>#DIV/0!</v>
      </c>
      <c r="Y3219" t="str">
        <f t="shared" si="1703"/>
        <v>0.00083+1.29182289915612i</v>
      </c>
      <c r="Z3219" t="e">
        <f t="shared" si="1704"/>
        <v>#DIV/0!</v>
      </c>
      <c r="AA3219" t="e">
        <f t="shared" si="1705"/>
        <v>#DIV/0!</v>
      </c>
      <c r="AB3219" t="str">
        <f t="shared" si="1706"/>
        <v>1.23350425140584-0.287083289365996i</v>
      </c>
      <c r="AC3219" t="str">
        <f t="shared" si="1707"/>
        <v>0.959934708908415-0.201704358320361i</v>
      </c>
      <c r="AD3219" t="str">
        <f t="shared" si="1708"/>
        <v>1.29083562724498-0.0278311818788877i</v>
      </c>
      <c r="AE3219" t="e">
        <f t="shared" si="1709"/>
        <v>#DIV/0!</v>
      </c>
      <c r="AF3219" t="str">
        <f t="shared" si="1710"/>
        <v>-19.4093160426401-0.35635977761994i</v>
      </c>
      <c r="AG3219" t="e">
        <f t="shared" si="1711"/>
        <v>#DIV/0!</v>
      </c>
      <c r="AH3219" t="e">
        <f t="shared" si="1712"/>
        <v>#DIV/0!</v>
      </c>
      <c r="AI3219" t="e">
        <f t="shared" si="1713"/>
        <v>#DIV/0!</v>
      </c>
      <c r="AJ3219" t="e">
        <f t="shared" si="1714"/>
        <v>#DIV/0!</v>
      </c>
      <c r="AK3219"/>
      <c r="AL3219"/>
      <c r="AM3219"/>
      <c r="AN3219"/>
    </row>
    <row r="3220" spans="1:40" x14ac:dyDescent="0.25">
      <c r="A3220"/>
      <c r="B3220">
        <f t="shared" si="1680"/>
        <v>1286000</v>
      </c>
      <c r="C3220" s="186" t="str">
        <f t="shared" si="1683"/>
        <v>-5.94756705924584E-08+0.00245092691166035i</v>
      </c>
      <c r="D3220" s="158" t="str">
        <f t="shared" si="1684"/>
        <v>-7.66666712264681+0.0187904396560627i</v>
      </c>
      <c r="E3220" t="str">
        <f t="shared" si="1685"/>
        <v>7.99491881602184-0.201553103162991i</v>
      </c>
      <c r="F3220" t="str">
        <f t="shared" si="1686"/>
        <v>0.999201146389788+0.0000201231209020943i</v>
      </c>
      <c r="G3220">
        <f t="shared" si="1681"/>
        <v>1</v>
      </c>
      <c r="H3220" t="str">
        <f t="shared" si="1687"/>
        <v>11.7426689603232+0.374873799104008i</v>
      </c>
      <c r="I3220" t="str">
        <f t="shared" si="1688"/>
        <v>5050.11019064559i</v>
      </c>
      <c r="J3220" t="str">
        <f t="shared" si="1682"/>
        <v>-34520.6904724199+1104.80250618716i</v>
      </c>
      <c r="K3220" t="str">
        <f t="shared" si="1689"/>
        <v>0.00467715706760832-0.146142582513698i</v>
      </c>
      <c r="L3220" t="str">
        <f t="shared" si="1690"/>
        <v>0.000604845707490755-0.0160216599437668i</v>
      </c>
      <c r="M3220" t="str">
        <f t="shared" si="1691"/>
        <v>0.00528200277509908-0.162164242457465i</v>
      </c>
      <c r="N3220" t="str">
        <f t="shared" si="1692"/>
        <v>-9.47512883610339i</v>
      </c>
      <c r="O3220" t="str">
        <f t="shared" si="1693"/>
        <v>-0.998732662457795+0.0503296030181422i</v>
      </c>
      <c r="P3220" t="str">
        <f t="shared" si="1694"/>
        <v>1.9987326624578-0.0503296030181422i</v>
      </c>
      <c r="Q3220" t="str">
        <f t="shared" si="1695"/>
        <v>-1.9987326624578+9.52545843912153i</v>
      </c>
      <c r="R3220" t="str">
        <f t="shared" si="1696"/>
        <v>-0.047232959977172-0.199919679958468i</v>
      </c>
      <c r="S3220" t="str">
        <f t="shared" si="1697"/>
        <v>0.999044810367319i</v>
      </c>
      <c r="T3220" t="str">
        <f t="shared" si="1698"/>
        <v>0.199728718752803-0.047187843543481i</v>
      </c>
      <c r="U3220" t="e">
        <f t="shared" si="1699"/>
        <v>#DIV/0!</v>
      </c>
      <c r="V3220" t="str">
        <f t="shared" si="1700"/>
        <v>1.33333333333333E-06-0.0000825064505401221i</v>
      </c>
      <c r="W3220" t="e">
        <f t="shared" si="1701"/>
        <v>#DIV/0!</v>
      </c>
      <c r="X3220" t="e">
        <f t="shared" si="1702"/>
        <v>#DIV/0!</v>
      </c>
      <c r="Y3220" t="str">
        <f t="shared" si="1703"/>
        <v>0.00083+1.29282820880527i</v>
      </c>
      <c r="Z3220" t="e">
        <f t="shared" si="1704"/>
        <v>#DIV/0!</v>
      </c>
      <c r="AA3220" t="e">
        <f t="shared" si="1705"/>
        <v>#DIV/0!</v>
      </c>
      <c r="AB3220" t="str">
        <f t="shared" si="1706"/>
        <v>1.2315746196819-0.290971427787502i</v>
      </c>
      <c r="AC3220" t="str">
        <f t="shared" si="1707"/>
        <v>0.959320019394974-0.201254277119604i</v>
      </c>
      <c r="AD3220" t="str">
        <f t="shared" si="1708"/>
        <v>1.29062841029076-0.0325511189312053i</v>
      </c>
      <c r="AE3220" t="e">
        <f t="shared" si="1709"/>
        <v>#DIV/0!</v>
      </c>
      <c r="AF3220" t="str">
        <f t="shared" si="1710"/>
        <v>-19.40933608297-0.356083359447945i</v>
      </c>
      <c r="AG3220" t="e">
        <f t="shared" si="1711"/>
        <v>#DIV/0!</v>
      </c>
      <c r="AH3220" t="e">
        <f t="shared" si="1712"/>
        <v>#DIV/0!</v>
      </c>
      <c r="AI3220" t="e">
        <f t="shared" si="1713"/>
        <v>#DIV/0!</v>
      </c>
      <c r="AJ3220" t="e">
        <f t="shared" si="1714"/>
        <v>#DIV/0!</v>
      </c>
      <c r="AK3220"/>
      <c r="AL3220"/>
      <c r="AM3220"/>
      <c r="AN3220"/>
    </row>
    <row r="3221" spans="1:40" x14ac:dyDescent="0.25">
      <c r="A3221"/>
      <c r="B3221">
        <f t="shared" si="1680"/>
        <v>1287000</v>
      </c>
      <c r="C3221" s="186" t="str">
        <f t="shared" si="1683"/>
        <v>-5.93832812152458E-08+0.00244902253954786i</v>
      </c>
      <c r="D3221" s="158" t="str">
        <f t="shared" si="1684"/>
        <v>-7.66666712193848+0.0187758394698669i</v>
      </c>
      <c r="E3221" t="str">
        <f t="shared" si="1685"/>
        <v>7.9949109156704-0.201709632535154i</v>
      </c>
      <c r="F3221" t="str">
        <f t="shared" si="1686"/>
        <v>0.999201147177927+0.0000201387488722776i</v>
      </c>
      <c r="G3221">
        <f t="shared" si="1681"/>
        <v>1</v>
      </c>
      <c r="H3221" t="str">
        <f t="shared" si="1687"/>
        <v>11.742688954739+0.374583208698502i</v>
      </c>
      <c r="I3221" t="str">
        <f t="shared" si="1688"/>
        <v>5054.03718146258i</v>
      </c>
      <c r="J3221" t="str">
        <f t="shared" si="1682"/>
        <v>-34574.3998232622+1105.66160611421i</v>
      </c>
      <c r="K3221" t="str">
        <f t="shared" si="1689"/>
        <v>0.00466989858474328-0.146029255162834i</v>
      </c>
      <c r="L3221" t="str">
        <f t="shared" si="1690"/>
        <v>0.000603907476569565-0.01600924649388i</v>
      </c>
      <c r="M3221" t="str">
        <f t="shared" si="1691"/>
        <v>0.00527380606131285-0.162038501656714i</v>
      </c>
      <c r="N3221" t="str">
        <f t="shared" si="1692"/>
        <v>-9.48249674344095i</v>
      </c>
      <c r="O3221" t="str">
        <f t="shared" si="1693"/>
        <v>-0.998334733454254+0.0576867400606412i</v>
      </c>
      <c r="P3221" t="str">
        <f t="shared" si="1694"/>
        <v>1.99833473345425-0.0576867400606412i</v>
      </c>
      <c r="Q3221" t="str">
        <f t="shared" si="1695"/>
        <v>-1.99833473345425+9.54018348350159i</v>
      </c>
      <c r="R3221" t="str">
        <f t="shared" si="1696"/>
        <v>-0.047824000342003-0.199447565737982i</v>
      </c>
      <c r="S3221" t="str">
        <f t="shared" si="1697"/>
        <v>0.999821672583779i</v>
      </c>
      <c r="T3221" t="str">
        <f t="shared" si="1698"/>
        <v>0.199411998768912-0.0478154720115887i</v>
      </c>
      <c r="U3221" t="e">
        <f t="shared" si="1699"/>
        <v>#DIV/0!</v>
      </c>
      <c r="V3221" t="str">
        <f t="shared" si="1700"/>
        <v>1.33333333333333E-06-0.0000824423429639447i</v>
      </c>
      <c r="W3221" t="e">
        <f t="shared" si="1701"/>
        <v>#DIV/0!</v>
      </c>
      <c r="X3221" t="e">
        <f t="shared" si="1702"/>
        <v>#DIV/0!</v>
      </c>
      <c r="Y3221" t="str">
        <f t="shared" si="1703"/>
        <v>0.00083+1.29383351845442i</v>
      </c>
      <c r="Z3221" t="e">
        <f t="shared" si="1704"/>
        <v>#DIV/0!</v>
      </c>
      <c r="AA3221" t="e">
        <f t="shared" si="1705"/>
        <v>#DIV/0!</v>
      </c>
      <c r="AB3221" t="str">
        <f t="shared" si="1706"/>
        <v>1.22962164919201-0.294841533682828i</v>
      </c>
      <c r="AC3221" t="str">
        <f t="shared" si="1707"/>
        <v>0.958709105762497-0.200800986707194i</v>
      </c>
      <c r="AD3221" t="str">
        <f t="shared" si="1708"/>
        <v>1.29038662281439-0.0372695183274779i</v>
      </c>
      <c r="AE3221" t="e">
        <f t="shared" si="1709"/>
        <v>#DIV/0!</v>
      </c>
      <c r="AF3221" t="str">
        <f t="shared" si="1710"/>
        <v>-19.4093560766775-0.355807369228635i</v>
      </c>
      <c r="AG3221" t="e">
        <f t="shared" si="1711"/>
        <v>#DIV/0!</v>
      </c>
      <c r="AH3221" t="e">
        <f t="shared" si="1712"/>
        <v>#DIV/0!</v>
      </c>
      <c r="AI3221" t="e">
        <f t="shared" si="1713"/>
        <v>#DIV/0!</v>
      </c>
      <c r="AJ3221" t="e">
        <f t="shared" si="1714"/>
        <v>#DIV/0!</v>
      </c>
      <c r="AK3221"/>
      <c r="AL3221"/>
      <c r="AM3221"/>
      <c r="AN3221"/>
    </row>
    <row r="3222" spans="1:40" x14ac:dyDescent="0.25">
      <c r="A3222"/>
      <c r="B3222">
        <f t="shared" si="1680"/>
        <v>1288000</v>
      </c>
      <c r="C3222" s="186" t="str">
        <f t="shared" si="1683"/>
        <v>-5.92911069471334E-08+0.00244712112453492i</v>
      </c>
      <c r="D3222" s="158" t="str">
        <f t="shared" si="1684"/>
        <v>-7.66666712123185+0.0187612619547677i</v>
      </c>
      <c r="E3222" t="str">
        <f t="shared" si="1685"/>
        <v>7.99490300919363-0.201866161442907i</v>
      </c>
      <c r="F3222" t="str">
        <f t="shared" si="1686"/>
        <v>0.999201147966684+0.0000201543767961684i</v>
      </c>
      <c r="G3222">
        <f t="shared" si="1681"/>
        <v>1</v>
      </c>
      <c r="H3222" t="str">
        <f t="shared" si="1687"/>
        <v>11.7427089026751+0.374293067924953i</v>
      </c>
      <c r="I3222" t="str">
        <f t="shared" si="1688"/>
        <v>5057.96417227957i</v>
      </c>
      <c r="J3222" t="str">
        <f t="shared" si="1682"/>
        <v>-34628.1509225311+1106.52070604125i</v>
      </c>
      <c r="K3222" t="str">
        <f t="shared" si="1689"/>
        <v>0.00466265698002546-0.145916103262053i</v>
      </c>
      <c r="L3222" t="str">
        <f t="shared" si="1690"/>
        <v>0.000602971425986473-0.0159968522373527i</v>
      </c>
      <c r="M3222" t="str">
        <f t="shared" si="1691"/>
        <v>0.00526562840601193-0.161912955499406i</v>
      </c>
      <c r="N3222" t="str">
        <f t="shared" si="1692"/>
        <v>-9.48986465077851i</v>
      </c>
      <c r="O3222" t="str">
        <f t="shared" si="1693"/>
        <v>-0.997882609038107+0.0650407455315576i</v>
      </c>
      <c r="P3222" t="str">
        <f t="shared" si="1694"/>
        <v>1.99788260903811-0.0650407455315576i</v>
      </c>
      <c r="Q3222" t="str">
        <f t="shared" si="1695"/>
        <v>-1.99788260903811+9.55490539631007i</v>
      </c>
      <c r="R3222" t="str">
        <f t="shared" si="1696"/>
        <v>-0.0484111860193987-0.198972429715656i</v>
      </c>
      <c r="S3222" t="str">
        <f t="shared" si="1697"/>
        <v>1.00059853480024i</v>
      </c>
      <c r="T3222" t="str">
        <f t="shared" si="1698"/>
        <v>0.199091521639129-0.0484401617989522i</v>
      </c>
      <c r="U3222" t="e">
        <f t="shared" si="1699"/>
        <v>#DIV/0!</v>
      </c>
      <c r="V3222" t="str">
        <f t="shared" si="1700"/>
        <v>1.33333333333333E-06-0.000082378334933693i</v>
      </c>
      <c r="W3222" t="e">
        <f t="shared" si="1701"/>
        <v>#DIV/0!</v>
      </c>
      <c r="X3222" t="e">
        <f t="shared" si="1702"/>
        <v>#DIV/0!</v>
      </c>
      <c r="Y3222" t="str">
        <f t="shared" si="1703"/>
        <v>0.00083+1.29483882810357i</v>
      </c>
      <c r="Z3222" t="e">
        <f t="shared" si="1704"/>
        <v>#DIV/0!</v>
      </c>
      <c r="AA3222" t="e">
        <f t="shared" si="1705"/>
        <v>#DIV/0!</v>
      </c>
      <c r="AB3222" t="str">
        <f t="shared" si="1706"/>
        <v>1.22764551125004-0.298693518976158i</v>
      </c>
      <c r="AC3222" t="str">
        <f t="shared" si="1707"/>
        <v>0.958101974630604-0.200344522110286i</v>
      </c>
      <c r="AD3222" t="str">
        <f t="shared" si="1708"/>
        <v>1.29011027509719-0.0419861283113958i</v>
      </c>
      <c r="AE3222" t="e">
        <f t="shared" si="1709"/>
        <v>#DIV/0!</v>
      </c>
      <c r="AF3222" t="str">
        <f t="shared" si="1710"/>
        <v>-19.409376023907-0.355531805970185i</v>
      </c>
      <c r="AG3222" t="e">
        <f t="shared" si="1711"/>
        <v>#DIV/0!</v>
      </c>
      <c r="AH3222" t="e">
        <f t="shared" si="1712"/>
        <v>#DIV/0!</v>
      </c>
      <c r="AI3222" t="e">
        <f t="shared" si="1713"/>
        <v>#DIV/0!</v>
      </c>
      <c r="AJ3222" t="e">
        <f t="shared" si="1714"/>
        <v>#DIV/0!</v>
      </c>
      <c r="AK3222"/>
      <c r="AL3222"/>
      <c r="AM3222"/>
      <c r="AN3222"/>
    </row>
    <row r="3223" spans="1:40" x14ac:dyDescent="0.25">
      <c r="A3223"/>
      <c r="B3223">
        <f t="shared" si="1680"/>
        <v>1289000</v>
      </c>
      <c r="C3223" s="186" t="str">
        <f t="shared" si="1683"/>
        <v>-5.91991471208577E-08+0.00244522265973921i</v>
      </c>
      <c r="D3223" s="158" t="str">
        <f t="shared" si="1684"/>
        <v>-7.66666712052682+0.0187467070580006i</v>
      </c>
      <c r="E3223" t="str">
        <f t="shared" si="1685"/>
        <v>7.99489509659156-0.202022689885889i</v>
      </c>
      <c r="F3223" t="str">
        <f t="shared" si="1686"/>
        <v>0.999201148756049+0.0000201700046737303i</v>
      </c>
      <c r="G3223">
        <f t="shared" si="1681"/>
        <v>1</v>
      </c>
      <c r="H3223" t="str">
        <f t="shared" si="1687"/>
        <v>11.7427288042754+0.374003375741824i</v>
      </c>
      <c r="I3223" t="str">
        <f t="shared" si="1688"/>
        <v>5061.89116309655i</v>
      </c>
      <c r="J3223" t="str">
        <f t="shared" si="1682"/>
        <v>-34681.9437702266+1107.37980596831i</v>
      </c>
      <c r="K3223" t="str">
        <f t="shared" si="1689"/>
        <v>0.00465543220118329-0.145803126404638i</v>
      </c>
      <c r="L3223" t="str">
        <f t="shared" si="1690"/>
        <v>0.000602037548994113-0.0159844771297687i</v>
      </c>
      <c r="M3223" t="str">
        <f t="shared" si="1691"/>
        <v>0.0052574697501774-0.161787603534407i</v>
      </c>
      <c r="N3223" t="str">
        <f t="shared" si="1692"/>
        <v>-9.49723255811607i</v>
      </c>
      <c r="O3223" t="str">
        <f t="shared" si="1693"/>
        <v>-0.997376313753295+0.0723912202127294i</v>
      </c>
      <c r="P3223" t="str">
        <f t="shared" si="1694"/>
        <v>1.99737631375329-0.0723912202127294i</v>
      </c>
      <c r="Q3223" t="str">
        <f t="shared" si="1695"/>
        <v>-1.99737631375329+9.5696237783288i</v>
      </c>
      <c r="R3223" t="str">
        <f t="shared" si="1696"/>
        <v>-0.0489945119519853-0.198494306576409i</v>
      </c>
      <c r="S3223" t="str">
        <f t="shared" si="1697"/>
        <v>1.0013753970167i</v>
      </c>
      <c r="T3223" t="str">
        <f t="shared" si="1698"/>
        <v>0.198767315053506-0.0490618988575587i</v>
      </c>
      <c r="U3223" t="e">
        <f t="shared" si="1699"/>
        <v>#DIV/0!</v>
      </c>
      <c r="V3223" t="str">
        <f t="shared" si="1700"/>
        <v>1.33333333333333E-06-0.0000823144262176859i</v>
      </c>
      <c r="W3223" t="e">
        <f t="shared" si="1701"/>
        <v>#DIV/0!</v>
      </c>
      <c r="X3223" t="e">
        <f t="shared" si="1702"/>
        <v>#DIV/0!</v>
      </c>
      <c r="Y3223" t="str">
        <f t="shared" si="1703"/>
        <v>0.00083+1.29584413775272i</v>
      </c>
      <c r="Z3223" t="e">
        <f t="shared" si="1704"/>
        <v>#DIV/0!</v>
      </c>
      <c r="AA3223" t="e">
        <f t="shared" si="1705"/>
        <v>#DIV/0!</v>
      </c>
      <c r="AB3223" t="str">
        <f t="shared" si="1706"/>
        <v>1.2256463765994-0.302527297044114i</v>
      </c>
      <c r="AC3223" t="str">
        <f t="shared" si="1707"/>
        <v>0.957498632356877-0.199884918163459i</v>
      </c>
      <c r="AD3223" t="str">
        <f t="shared" si="1708"/>
        <v>1.28979937923582-0.046700697178244i</v>
      </c>
      <c r="AE3223" t="e">
        <f t="shared" si="1709"/>
        <v>#DIV/0!</v>
      </c>
      <c r="AF3223" t="str">
        <f t="shared" si="1710"/>
        <v>-19.4093959248022-0.355256668683823i</v>
      </c>
      <c r="AG3223" t="e">
        <f t="shared" si="1711"/>
        <v>#DIV/0!</v>
      </c>
      <c r="AH3223" t="e">
        <f t="shared" si="1712"/>
        <v>#DIV/0!</v>
      </c>
      <c r="AI3223" t="e">
        <f t="shared" si="1713"/>
        <v>#DIV/0!</v>
      </c>
      <c r="AJ3223" t="e">
        <f t="shared" si="1714"/>
        <v>#DIV/0!</v>
      </c>
      <c r="AK3223"/>
      <c r="AL3223"/>
      <c r="AM3223"/>
      <c r="AN3223"/>
    </row>
    <row r="3224" spans="1:40" x14ac:dyDescent="0.25">
      <c r="A3224"/>
      <c r="B3224">
        <f t="shared" si="1680"/>
        <v>1290000</v>
      </c>
      <c r="C3224" s="186" t="str">
        <f t="shared" si="1683"/>
        <v>-5.91074010717409E-08+0.00244332713829977i</v>
      </c>
      <c r="D3224" s="158" t="str">
        <f t="shared" si="1684"/>
        <v>-7.6666671198234+0.0187321747269649i</v>
      </c>
      <c r="E3224" t="str">
        <f t="shared" si="1685"/>
        <v>7.99488717786423-0.202179217863743i</v>
      </c>
      <c r="F3224" t="str">
        <f t="shared" si="1686"/>
        <v>0.999201149546024+0.0000201856325049276i</v>
      </c>
      <c r="G3224">
        <f t="shared" si="1681"/>
        <v>1</v>
      </c>
      <c r="H3224" t="str">
        <f t="shared" si="1687"/>
        <v>11.7427486596832+0.373714131110796i</v>
      </c>
      <c r="I3224" t="str">
        <f t="shared" si="1688"/>
        <v>5065.81815391354i</v>
      </c>
      <c r="J3224" t="str">
        <f t="shared" si="1682"/>
        <v>-34735.7783663487+1108.23890589536i</v>
      </c>
      <c r="K3224" t="str">
        <f t="shared" si="1689"/>
        <v>0.0046482241961471-0.145690324185127i</v>
      </c>
      <c r="L3224" t="str">
        <f t="shared" si="1690"/>
        <v>0.00060110583887117-0.0159721211268486i</v>
      </c>
      <c r="M3224" t="str">
        <f t="shared" si="1691"/>
        <v>0.00524933003501827-0.161662445311976i</v>
      </c>
      <c r="N3224" t="str">
        <f t="shared" si="1692"/>
        <v>-9.50460046545363i</v>
      </c>
      <c r="O3224" t="str">
        <f t="shared" si="1693"/>
        <v>-0.996815875084471+0.0797377650776613i</v>
      </c>
      <c r="P3224" t="str">
        <f t="shared" si="1694"/>
        <v>1.99681587508447-0.0797377650776613i</v>
      </c>
      <c r="Q3224" t="str">
        <f t="shared" si="1695"/>
        <v>-1.99681587508447+9.58433823053129i</v>
      </c>
      <c r="R3224" t="str">
        <f t="shared" si="1696"/>
        <v>-0.0495739733298279-0.198013230804278i</v>
      </c>
      <c r="S3224" t="str">
        <f t="shared" si="1697"/>
        <v>1.00215225923316i</v>
      </c>
      <c r="T3224" t="str">
        <f t="shared" si="1698"/>
        <v>0.198439406608564-0.0496806693716514i</v>
      </c>
      <c r="U3224" t="e">
        <f t="shared" si="1699"/>
        <v>#DIV/0!</v>
      </c>
      <c r="V3224" t="str">
        <f t="shared" si="1700"/>
        <v>1.33333333333333E-06-0.0000822506165849588i</v>
      </c>
      <c r="W3224" t="e">
        <f t="shared" si="1701"/>
        <v>#DIV/0!</v>
      </c>
      <c r="X3224" t="e">
        <f t="shared" si="1702"/>
        <v>#DIV/0!</v>
      </c>
      <c r="Y3224" t="str">
        <f t="shared" si="1703"/>
        <v>0.00083+1.29684944740187i</v>
      </c>
      <c r="Z3224" t="e">
        <f t="shared" si="1704"/>
        <v>#DIV/0!</v>
      </c>
      <c r="AA3224" t="e">
        <f t="shared" si="1705"/>
        <v>#DIV/0!</v>
      </c>
      <c r="AB3224" t="str">
        <f t="shared" si="1706"/>
        <v>1.22362441540678-0.306342782695465i</v>
      </c>
      <c r="AC3224" t="str">
        <f t="shared" si="1707"/>
        <v>0.956899085041152-0.199422209508312i</v>
      </c>
      <c r="AD3224" t="str">
        <f t="shared" si="1708"/>
        <v>1.28945394914255-0.0514129732876941i</v>
      </c>
      <c r="AE3224" t="e">
        <f t="shared" si="1709"/>
        <v>#DIV/0!</v>
      </c>
      <c r="AF3224" t="str">
        <f t="shared" si="1710"/>
        <v>-19.4094157795066-0.354981956383831i</v>
      </c>
      <c r="AG3224" t="e">
        <f t="shared" si="1711"/>
        <v>#DIV/0!</v>
      </c>
      <c r="AH3224" t="e">
        <f t="shared" si="1712"/>
        <v>#DIV/0!</v>
      </c>
      <c r="AI3224" t="e">
        <f t="shared" si="1713"/>
        <v>#DIV/0!</v>
      </c>
      <c r="AJ3224" t="e">
        <f t="shared" si="1714"/>
        <v>#DIV/0!</v>
      </c>
      <c r="AK3224"/>
      <c r="AL3224"/>
      <c r="AM3224"/>
      <c r="AN3224"/>
    </row>
    <row r="3225" spans="1:40" x14ac:dyDescent="0.25">
      <c r="A3225"/>
      <c r="B3225">
        <f t="shared" ref="B3225:B3288" si="1715">B3224+1000</f>
        <v>1291000</v>
      </c>
      <c r="C3225" s="186" t="str">
        <f t="shared" si="1683"/>
        <v>-5.9015868137678E-08+0.00244143455337689i</v>
      </c>
      <c r="D3225" s="158" t="str">
        <f t="shared" si="1684"/>
        <v>-7.66666711912167+0.0187176649092228i</v>
      </c>
      <c r="E3225" t="str">
        <f t="shared" si="1685"/>
        <v>7.99487925301167-0.202335745376108i</v>
      </c>
      <c r="F3225" t="str">
        <f t="shared" si="1686"/>
        <v>0.999201150336616+0.0000202012602897249i</v>
      </c>
      <c r="G3225">
        <f t="shared" si="1681"/>
        <v>1</v>
      </c>
      <c r="H3225" t="str">
        <f t="shared" si="1687"/>
        <v>11.7427684690414+0.373425332996751i</v>
      </c>
      <c r="I3225" t="str">
        <f t="shared" si="1688"/>
        <v>5069.74514473053i</v>
      </c>
      <c r="J3225" t="str">
        <f t="shared" si="1682"/>
        <v>-34789.6547108974+1109.09800582241i</v>
      </c>
      <c r="K3225" t="str">
        <f t="shared" si="1689"/>
        <v>0.00464103291304854-0.145577696199304i</v>
      </c>
      <c r="L3225" t="str">
        <f t="shared" si="1690"/>
        <v>0.00060017628892229-0.015959784184449i</v>
      </c>
      <c r="M3225" t="str">
        <f t="shared" si="1691"/>
        <v>0.00524120920197083-0.161537480383753i</v>
      </c>
      <c r="N3225" t="str">
        <f t="shared" si="1692"/>
        <v>-9.51196837279119i</v>
      </c>
      <c r="O3225" t="str">
        <f t="shared" si="1693"/>
        <v>-0.996201323455502+0.0870799813131928i</v>
      </c>
      <c r="P3225" t="str">
        <f t="shared" si="1694"/>
        <v>1.9962013234555-0.0870799813131928i</v>
      </c>
      <c r="Q3225" t="str">
        <f t="shared" si="1695"/>
        <v>-1.9962013234555+9.59904835410438i</v>
      </c>
      <c r="R3225" t="str">
        <f t="shared" si="1696"/>
        <v>-0.050149565586206-0.197529236682182i</v>
      </c>
      <c r="S3225" t="str">
        <f t="shared" si="1697"/>
        <v>1.00292912144962i</v>
      </c>
      <c r="T3225" t="str">
        <f t="shared" si="1698"/>
        <v>0.198107823806275-0.0502964597544537i</v>
      </c>
      <c r="U3225" t="e">
        <f t="shared" si="1699"/>
        <v>#DIV/0!</v>
      </c>
      <c r="V3225" t="str">
        <f t="shared" si="1700"/>
        <v>1.33333333333333E-06-0.0000821869058052646i</v>
      </c>
      <c r="W3225" t="e">
        <f t="shared" si="1701"/>
        <v>#DIV/0!</v>
      </c>
      <c r="X3225" t="e">
        <f t="shared" si="1702"/>
        <v>#DIV/0!</v>
      </c>
      <c r="Y3225" t="str">
        <f t="shared" si="1703"/>
        <v>0.00083+1.29785475705102i</v>
      </c>
      <c r="Z3225" t="e">
        <f t="shared" si="1704"/>
        <v>#DIV/0!</v>
      </c>
      <c r="AA3225" t="e">
        <f t="shared" si="1705"/>
        <v>#DIV/0!</v>
      </c>
      <c r="AB3225" t="str">
        <f t="shared" si="1706"/>
        <v>1.22157979725586-0.310139892150927i</v>
      </c>
      <c r="AC3225" t="str">
        <f t="shared" si="1707"/>
        <v>0.956303338529769-0.198956430593047i</v>
      </c>
      <c r="AD3225" t="str">
        <f t="shared" si="1708"/>
        <v>1.28907400054504-0.0561227050767167i</v>
      </c>
      <c r="AE3225" t="e">
        <f t="shared" si="1709"/>
        <v>#DIV/0!</v>
      </c>
      <c r="AF3225" t="str">
        <f t="shared" si="1710"/>
        <v>-19.4094355881631-0.354707668087528i</v>
      </c>
      <c r="AG3225" t="e">
        <f t="shared" si="1711"/>
        <v>#DIV/0!</v>
      </c>
      <c r="AH3225" t="e">
        <f t="shared" si="1712"/>
        <v>#DIV/0!</v>
      </c>
      <c r="AI3225" t="e">
        <f t="shared" si="1713"/>
        <v>#DIV/0!</v>
      </c>
      <c r="AJ3225" t="e">
        <f t="shared" si="1714"/>
        <v>#DIV/0!</v>
      </c>
      <c r="AK3225"/>
      <c r="AL3225"/>
      <c r="AM3225"/>
      <c r="AN3225"/>
    </row>
    <row r="3226" spans="1:40" x14ac:dyDescent="0.25">
      <c r="A3226"/>
      <c r="B3226">
        <f t="shared" si="1715"/>
        <v>1292000</v>
      </c>
      <c r="C3226" s="186" t="str">
        <f t="shared" si="1683"/>
        <v>-5.89245476591252E-08+0.00243954489815202i</v>
      </c>
      <c r="D3226" s="158" t="str">
        <f t="shared" si="1684"/>
        <v>-7.66666711842155+0.0187031775524988i</v>
      </c>
      <c r="E3226" t="str">
        <f t="shared" si="1685"/>
        <v>7.99487132203393-0.202492272422626i</v>
      </c>
      <c r="F3226" t="str">
        <f t="shared" si="1686"/>
        <v>0.999201151127817+0.000020216888028086i</v>
      </c>
      <c r="G3226">
        <f t="shared" si="1681"/>
        <v>1</v>
      </c>
      <c r="H3226" t="str">
        <f t="shared" si="1687"/>
        <v>11.7427882324922+0.373136980367745i</v>
      </c>
      <c r="I3226" t="str">
        <f t="shared" si="1688"/>
        <v>5073.67213554752i</v>
      </c>
      <c r="J3226" t="str">
        <f t="shared" si="1682"/>
        <v>-34843.5728038728+1109.95710574946i</v>
      </c>
      <c r="K3226" t="str">
        <f t="shared" si="1689"/>
        <v>0.00463385830021949-0.145465242044203i</v>
      </c>
      <c r="L3226" t="str">
        <f t="shared" si="1690"/>
        <v>0.000599248892477945-0.0159474662585625i</v>
      </c>
      <c r="M3226" t="str">
        <f t="shared" si="1691"/>
        <v>0.00523310719269744-0.161412708302765i</v>
      </c>
      <c r="N3226" t="str">
        <f t="shared" si="1692"/>
        <v>-9.51933628012875i</v>
      </c>
      <c r="O3226" t="str">
        <f t="shared" si="1693"/>
        <v>-0.995532692227824+0.0944174703411467i</v>
      </c>
      <c r="P3226" t="str">
        <f t="shared" si="1694"/>
        <v>1.99553269222782-0.0944174703411467i</v>
      </c>
      <c r="Q3226" t="str">
        <f t="shared" si="1695"/>
        <v>-1.99553269222782+9.6137537504699i</v>
      </c>
      <c r="R3226" t="str">
        <f t="shared" si="1696"/>
        <v>-0.0507212843934355-0.19704235829177i</v>
      </c>
      <c r="S3226" t="str">
        <f t="shared" si="1697"/>
        <v>1.00370598366608i</v>
      </c>
      <c r="T3226" t="str">
        <f t="shared" si="1698"/>
        <v>0.197772594053125-0.0509092566449202i</v>
      </c>
      <c r="U3226" t="e">
        <f t="shared" si="1699"/>
        <v>#DIV/0!</v>
      </c>
      <c r="V3226" t="str">
        <f t="shared" si="1700"/>
        <v>1.33333333333333E-06-0.0000821232936490691i</v>
      </c>
      <c r="W3226" t="e">
        <f t="shared" si="1701"/>
        <v>#DIV/0!</v>
      </c>
      <c r="X3226" t="e">
        <f t="shared" si="1702"/>
        <v>#DIV/0!</v>
      </c>
      <c r="Y3226" t="str">
        <f t="shared" si="1703"/>
        <v>0.00083+1.29886006670016i</v>
      </c>
      <c r="Z3226" t="e">
        <f t="shared" si="1704"/>
        <v>#DIV/0!</v>
      </c>
      <c r="AA3226" t="e">
        <f t="shared" si="1705"/>
        <v>#DIV/0!</v>
      </c>
      <c r="AB3226" t="str">
        <f t="shared" si="1706"/>
        <v>1.21951269114153-0.313918543023126i</v>
      </c>
      <c r="AC3226" t="str">
        <f t="shared" si="1707"/>
        <v>0.955711398419778-0.198487615672163i</v>
      </c>
      <c r="AD3226" t="str">
        <f t="shared" si="1708"/>
        <v>1.28865955098637-0.0608296410724053i</v>
      </c>
      <c r="AE3226" t="e">
        <f t="shared" si="1709"/>
        <v>#DIV/0!</v>
      </c>
      <c r="AF3226" t="str">
        <f t="shared" si="1710"/>
        <v>-19.4094553509138-0.354433802815246i</v>
      </c>
      <c r="AG3226" t="e">
        <f t="shared" si="1711"/>
        <v>#DIV/0!</v>
      </c>
      <c r="AH3226" t="e">
        <f t="shared" si="1712"/>
        <v>#DIV/0!</v>
      </c>
      <c r="AI3226" t="e">
        <f t="shared" si="1713"/>
        <v>#DIV/0!</v>
      </c>
      <c r="AJ3226" t="e">
        <f t="shared" si="1714"/>
        <v>#DIV/0!</v>
      </c>
      <c r="AK3226"/>
      <c r="AL3226"/>
      <c r="AM3226"/>
      <c r="AN3226"/>
    </row>
    <row r="3227" spans="1:40" x14ac:dyDescent="0.25">
      <c r="A3227"/>
      <c r="B3227">
        <f t="shared" si="1715"/>
        <v>1293000</v>
      </c>
      <c r="C3227" s="186" t="str">
        <f t="shared" si="1683"/>
        <v>-5.88334389790889E-08+0.00243765816582773i</v>
      </c>
      <c r="D3227" s="158" t="str">
        <f t="shared" si="1684"/>
        <v>-7.66666711772304+0.0186887126046793i</v>
      </c>
      <c r="E3227" t="str">
        <f t="shared" si="1685"/>
        <v>7.99486338493104-0.202648799002937i</v>
      </c>
      <c r="F3227" t="str">
        <f t="shared" si="1686"/>
        <v>0.999201151919627+0.000020232515719975i</v>
      </c>
      <c r="G3227">
        <f t="shared" si="1681"/>
        <v>1</v>
      </c>
      <c r="H3227" t="str">
        <f t="shared" si="1687"/>
        <v>11.7428079501771+0.372849072195018i</v>
      </c>
      <c r="I3227" t="str">
        <f t="shared" si="1688"/>
        <v>5077.5991263645i</v>
      </c>
      <c r="J3227" t="str">
        <f t="shared" si="1682"/>
        <v>-34897.5326452747+1110.81620567651i</v>
      </c>
      <c r="K3227" t="str">
        <f t="shared" si="1689"/>
        <v>0.00462670030619123-0.145352961318095i</v>
      </c>
      <c r="L3227" t="str">
        <f t="shared" si="1690"/>
        <v>0.000598323642894305-0.0159351673053167i</v>
      </c>
      <c r="M3227" t="str">
        <f t="shared" si="1691"/>
        <v>0.00522502394908553-0.161288128623412i</v>
      </c>
      <c r="N3227" t="str">
        <f t="shared" si="1692"/>
        <v>-9.52670418746631i</v>
      </c>
      <c r="O3227" t="str">
        <f t="shared" si="1693"/>
        <v>-0.994810017698625+0.101749833839966i</v>
      </c>
      <c r="P3227" t="str">
        <f t="shared" si="1694"/>
        <v>1.99481001769862-0.101749833839966i</v>
      </c>
      <c r="Q3227" t="str">
        <f t="shared" si="1695"/>
        <v>-1.99481001769862+9.62845402130628i</v>
      </c>
      <c r="R3227" t="str">
        <f t="shared" si="1696"/>
        <v>-0.0512891256587305-0.196552629513292i</v>
      </c>
      <c r="S3227" t="str">
        <f t="shared" si="1697"/>
        <v>1.00448284588254i</v>
      </c>
      <c r="T3227" t="str">
        <f t="shared" si="1698"/>
        <v>0.197433744659208-0.0515190469045088i</v>
      </c>
      <c r="U3227" t="e">
        <f t="shared" si="1699"/>
        <v>#DIV/0!</v>
      </c>
      <c r="V3227" t="str">
        <f t="shared" si="1700"/>
        <v>1.33333333333333E-06-0.000082059779887546i</v>
      </c>
      <c r="W3227" t="e">
        <f t="shared" si="1701"/>
        <v>#DIV/0!</v>
      </c>
      <c r="X3227" t="e">
        <f t="shared" si="1702"/>
        <v>#DIV/0!</v>
      </c>
      <c r="Y3227" t="str">
        <f t="shared" si="1703"/>
        <v>0.00083+1.29986537634931i</v>
      </c>
      <c r="Z3227" t="e">
        <f t="shared" si="1704"/>
        <v>#DIV/0!</v>
      </c>
      <c r="AA3227" t="e">
        <f t="shared" si="1705"/>
        <v>#DIV/0!</v>
      </c>
      <c r="AB3227" t="str">
        <f t="shared" si="1706"/>
        <v>1.21742326546429-0.317678654296699i</v>
      </c>
      <c r="AC3227" t="str">
        <f t="shared" si="1707"/>
        <v>0.955123270063106-0.198015798806152i</v>
      </c>
      <c r="AD3227" t="str">
        <f t="shared" si="1708"/>
        <v>1.28821061982471-0.0655335299048949i</v>
      </c>
      <c r="AE3227" t="e">
        <f t="shared" si="1709"/>
        <v>#DIV/0!</v>
      </c>
      <c r="AF3227" t="str">
        <f t="shared" si="1710"/>
        <v>-19.4094750679001-0.354160359590339i</v>
      </c>
      <c r="AG3227" t="e">
        <f t="shared" si="1711"/>
        <v>#DIV/0!</v>
      </c>
      <c r="AH3227" t="e">
        <f t="shared" si="1712"/>
        <v>#DIV/0!</v>
      </c>
      <c r="AI3227" t="e">
        <f t="shared" si="1713"/>
        <v>#DIV/0!</v>
      </c>
      <c r="AJ3227" t="e">
        <f t="shared" si="1714"/>
        <v>#DIV/0!</v>
      </c>
      <c r="AK3227"/>
      <c r="AL3227"/>
      <c r="AM3227"/>
      <c r="AN3227"/>
    </row>
    <row r="3228" spans="1:40" x14ac:dyDescent="0.25">
      <c r="A3228"/>
      <c r="B3228">
        <f t="shared" si="1715"/>
        <v>1294000</v>
      </c>
      <c r="C3228" s="186" t="str">
        <f t="shared" si="1683"/>
        <v>-5.87425414431125E-08+0.00243577434962758i</v>
      </c>
      <c r="D3228" s="158" t="str">
        <f t="shared" si="1684"/>
        <v>-7.66666711702614+0.0186742700138115i</v>
      </c>
      <c r="E3228" t="str">
        <f t="shared" si="1685"/>
        <v>7.99485544170303-0.202805325116682i</v>
      </c>
      <c r="F3228" t="str">
        <f t="shared" si="1686"/>
        <v>0.999201152712046+0.0000202481433653561i</v>
      </c>
      <c r="G3228">
        <f t="shared" si="1681"/>
        <v>1</v>
      </c>
      <c r="H3228" t="str">
        <f t="shared" si="1687"/>
        <v>11.7428276222375+0.372561607452965i</v>
      </c>
      <c r="I3228" t="str">
        <f t="shared" si="1688"/>
        <v>5081.52611718149i</v>
      </c>
      <c r="J3228" t="str">
        <f t="shared" si="1682"/>
        <v>-34951.5342351033+1111.67530560356i</v>
      </c>
      <c r="K3228" t="str">
        <f t="shared" si="1689"/>
        <v>0.00461955887969339-0.145240853620489i</v>
      </c>
      <c r="L3228" t="str">
        <f t="shared" si="1690"/>
        <v>0.000597400533553141-0.0159228872809737i</v>
      </c>
      <c r="M3228" t="str">
        <f t="shared" si="1691"/>
        <v>0.00521695941324653-0.161163740901463i</v>
      </c>
      <c r="N3228" t="str">
        <f t="shared" si="1692"/>
        <v>-9.53407209480387i</v>
      </c>
      <c r="O3228" t="str">
        <f t="shared" si="1693"/>
        <v>-0.994033339098882+0.109076673766337i</v>
      </c>
      <c r="P3228" t="str">
        <f t="shared" si="1694"/>
        <v>1.99403333909888-0.109076673766337i</v>
      </c>
      <c r="Q3228" t="str">
        <f t="shared" si="1695"/>
        <v>-1.99403333909888+9.64314876857021i</v>
      </c>
      <c r="R3228" t="str">
        <f t="shared" si="1696"/>
        <v>-0.0518530855201072-0.196060084025538i</v>
      </c>
      <c r="S3228" t="str">
        <f t="shared" si="1697"/>
        <v>1.005259708099i</v>
      </c>
      <c r="T3228" t="str">
        <f t="shared" si="1698"/>
        <v>0.197091302837378-0.0521258176139754i</v>
      </c>
      <c r="U3228" t="e">
        <f t="shared" si="1699"/>
        <v>#DIV/0!</v>
      </c>
      <c r="V3228" t="str">
        <f t="shared" si="1700"/>
        <v>1.33333333333333E-06-0.0000819963642925786i</v>
      </c>
      <c r="W3228" t="e">
        <f t="shared" si="1701"/>
        <v>#DIV/0!</v>
      </c>
      <c r="X3228" t="e">
        <f t="shared" si="1702"/>
        <v>#DIV/0!</v>
      </c>
      <c r="Y3228" t="str">
        <f t="shared" si="1703"/>
        <v>0.00083+1.30087068599846i</v>
      </c>
      <c r="Z3228" t="e">
        <f t="shared" si="1704"/>
        <v>#DIV/0!</v>
      </c>
      <c r="AA3228" t="e">
        <f t="shared" si="1705"/>
        <v>#DIV/0!</v>
      </c>
      <c r="AB3228" t="str">
        <f t="shared" si="1706"/>
        <v>1.21531168802507-0.321420146308522i</v>
      </c>
      <c r="AC3228" t="str">
        <f t="shared" si="1707"/>
        <v>0.954538958570694-0.197541013861283i</v>
      </c>
      <c r="AD3228" t="str">
        <f t="shared" si="1708"/>
        <v>1.28772722823313-0.0702341203201973i</v>
      </c>
      <c r="AE3228" t="e">
        <f t="shared" si="1709"/>
        <v>#DIV/0!</v>
      </c>
      <c r="AF3228" t="str">
        <f t="shared" si="1710"/>
        <v>-19.4094947392636-0.353887337439154i</v>
      </c>
      <c r="AG3228" t="e">
        <f t="shared" si="1711"/>
        <v>#DIV/0!</v>
      </c>
      <c r="AH3228" t="e">
        <f t="shared" si="1712"/>
        <v>#DIV/0!</v>
      </c>
      <c r="AI3228" t="e">
        <f t="shared" si="1713"/>
        <v>#DIV/0!</v>
      </c>
      <c r="AJ3228" t="e">
        <f t="shared" si="1714"/>
        <v>#DIV/0!</v>
      </c>
      <c r="AK3228"/>
      <c r="AL3228"/>
      <c r="AM3228"/>
      <c r="AN3228"/>
    </row>
    <row r="3229" spans="1:40" x14ac:dyDescent="0.25">
      <c r="A3229"/>
      <c r="B3229">
        <f t="shared" si="1715"/>
        <v>1295000</v>
      </c>
      <c r="C3229" s="186" t="str">
        <f t="shared" si="1683"/>
        <v>-5.86518543992651E-08+0.00243389344279608i</v>
      </c>
      <c r="D3229" s="158" t="str">
        <f t="shared" si="1684"/>
        <v>-7.66666711633085+0.0186598497281033i</v>
      </c>
      <c r="E3229" t="str">
        <f t="shared" si="1685"/>
        <v>7.99484749234995-0.202961850763501i</v>
      </c>
      <c r="F3229" t="str">
        <f t="shared" si="1686"/>
        <v>0.999201153505082+0.0000202637709641939i</v>
      </c>
      <c r="G3229">
        <f t="shared" si="1681"/>
        <v>1</v>
      </c>
      <c r="H3229" t="str">
        <f t="shared" si="1687"/>
        <v>11.7428472488138+0.372274585119137i</v>
      </c>
      <c r="I3229" t="str">
        <f t="shared" si="1688"/>
        <v>5085.45310799848i</v>
      </c>
      <c r="J3229" t="str">
        <f t="shared" si="1682"/>
        <v>-35005.5775733585+1112.53440553062i</v>
      </c>
      <c r="K3229" t="str">
        <f t="shared" si="1689"/>
        <v>0.0046124339696532-0.145128918552124i</v>
      </c>
      <c r="L3229" t="str">
        <f t="shared" si="1690"/>
        <v>0.000596479557861694-0.0159106261419302i</v>
      </c>
      <c r="M3229" t="str">
        <f t="shared" si="1691"/>
        <v>0.00520891352751489-0.161039544694054i</v>
      </c>
      <c r="N3229" t="str">
        <f t="shared" si="1692"/>
        <v>-9.54144000214143i</v>
      </c>
      <c r="O3229" t="str">
        <f t="shared" si="1693"/>
        <v>-0.993202698591221+0.116397592376799i</v>
      </c>
      <c r="P3229" t="str">
        <f t="shared" si="1694"/>
        <v>1.99320269859122-0.116397592376799i</v>
      </c>
      <c r="Q3229" t="str">
        <f t="shared" si="1695"/>
        <v>-1.99320269859122+9.65783759451823i</v>
      </c>
      <c r="R3229" t="str">
        <f t="shared" si="1696"/>
        <v>-0.0524131603423301-0.195564755305808i</v>
      </c>
      <c r="S3229" t="str">
        <f t="shared" si="1697"/>
        <v>1.00603657031546i</v>
      </c>
      <c r="T3229" t="str">
        <f t="shared" si="1698"/>
        <v>0.196745295702437-0.0527295560701921i</v>
      </c>
      <c r="U3229" t="e">
        <f t="shared" si="1699"/>
        <v>#DIV/0!</v>
      </c>
      <c r="V3229" t="str">
        <f t="shared" si="1700"/>
        <v>1.33333333333333E-06-0.0000819330466367547i</v>
      </c>
      <c r="W3229" t="e">
        <f t="shared" si="1701"/>
        <v>#DIV/0!</v>
      </c>
      <c r="X3229" t="e">
        <f t="shared" si="1702"/>
        <v>#DIV/0!</v>
      </c>
      <c r="Y3229" t="str">
        <f t="shared" si="1703"/>
        <v>0.00083+1.30187599564761i</v>
      </c>
      <c r="Z3229" t="e">
        <f t="shared" si="1704"/>
        <v>#DIV/0!</v>
      </c>
      <c r="AA3229" t="e">
        <f t="shared" si="1705"/>
        <v>#DIV/0!</v>
      </c>
      <c r="AB3229" t="str">
        <f t="shared" si="1706"/>
        <v>1.21317812602015-0.325142940728101i</v>
      </c>
      <c r="AC3229" t="str">
        <f t="shared" si="1707"/>
        <v>0.953958468816572-0.197063294509405i</v>
      </c>
      <c r="AD3229" t="str">
        <f t="shared" si="1708"/>
        <v>1.28720939919911-0.0749311611931364i</v>
      </c>
      <c r="AE3229" t="e">
        <f t="shared" si="1709"/>
        <v>#DIV/0!</v>
      </c>
      <c r="AF3229" t="str">
        <f t="shared" si="1710"/>
        <v>-19.4095143651446-0.353614735391034i</v>
      </c>
      <c r="AG3229" t="e">
        <f t="shared" si="1711"/>
        <v>#DIV/0!</v>
      </c>
      <c r="AH3229" t="e">
        <f t="shared" si="1712"/>
        <v>#DIV/0!</v>
      </c>
      <c r="AI3229" t="e">
        <f t="shared" si="1713"/>
        <v>#DIV/0!</v>
      </c>
      <c r="AJ3229" t="e">
        <f t="shared" si="1714"/>
        <v>#DIV/0!</v>
      </c>
      <c r="AK3229"/>
      <c r="AL3229"/>
      <c r="AM3229"/>
      <c r="AN3229"/>
    </row>
    <row r="3230" spans="1:40" x14ac:dyDescent="0.25">
      <c r="A3230"/>
      <c r="B3230">
        <f t="shared" si="1715"/>
        <v>1296000</v>
      </c>
      <c r="C3230" s="186" t="str">
        <f t="shared" si="1683"/>
        <v>-5.85613771981309E-08+0.00243201543859857i</v>
      </c>
      <c r="D3230" s="158" t="str">
        <f t="shared" si="1684"/>
        <v>-7.66666711563725+0.0186454516959224i</v>
      </c>
      <c r="E3230" t="str">
        <f t="shared" si="1685"/>
        <v>7.99483953687182-0.203118375943035i</v>
      </c>
      <c r="F3230" t="str">
        <f t="shared" si="1686"/>
        <v>0.999201154298718+0.0000202793985164518i</v>
      </c>
      <c r="G3230">
        <f t="shared" si="1681"/>
        <v>1</v>
      </c>
      <c r="H3230" t="str">
        <f t="shared" si="1687"/>
        <v>11.7428668300464+0.37198800417422i</v>
      </c>
      <c r="I3230" t="str">
        <f t="shared" si="1688"/>
        <v>5089.38009881547i</v>
      </c>
      <c r="J3230" t="str">
        <f t="shared" si="1682"/>
        <v>-35059.6626600403+1113.39350545766i</v>
      </c>
      <c r="K3230" t="str">
        <f t="shared" si="1689"/>
        <v>0.00460532552519427-0.145017155714965i</v>
      </c>
      <c r="L3230" t="str">
        <f t="shared" si="1690"/>
        <v>0.000595560709252547-0.015898383844716i</v>
      </c>
      <c r="M3230" t="str">
        <f t="shared" si="1691"/>
        <v>0.00520088623444682-0.160915539559681i</v>
      </c>
      <c r="N3230" t="str">
        <f t="shared" si="1692"/>
        <v>-9.548807909479i</v>
      </c>
      <c r="O3230" t="str">
        <f t="shared" si="1693"/>
        <v>-0.992318141267639+0.123712192249343i</v>
      </c>
      <c r="P3230" t="str">
        <f t="shared" si="1694"/>
        <v>1.99231814126764-0.123712192249343i</v>
      </c>
      <c r="Q3230" t="str">
        <f t="shared" si="1695"/>
        <v>-1.99231814126764+9.67252010172834i</v>
      </c>
      <c r="R3230" t="str">
        <f t="shared" si="1696"/>
        <v>-0.0529693467129017-0.195066676629939i</v>
      </c>
      <c r="S3230" t="str">
        <f t="shared" si="1697"/>
        <v>1.00681343253192i</v>
      </c>
      <c r="T3230" t="str">
        <f t="shared" si="1698"/>
        <v>0.196395750270383-0.0533302497829899i</v>
      </c>
      <c r="U3230" t="e">
        <f t="shared" si="1699"/>
        <v>#DIV/0!</v>
      </c>
      <c r="V3230" t="str">
        <f t="shared" si="1700"/>
        <v>1.33333333333333E-06-0.0000818698266933619i</v>
      </c>
      <c r="W3230" t="e">
        <f t="shared" si="1701"/>
        <v>#DIV/0!</v>
      </c>
      <c r="X3230" t="e">
        <f t="shared" si="1702"/>
        <v>#DIV/0!</v>
      </c>
      <c r="Y3230" t="str">
        <f t="shared" si="1703"/>
        <v>0.00083+1.30288130529676i</v>
      </c>
      <c r="Z3230" t="e">
        <f t="shared" si="1704"/>
        <v>#DIV/0!</v>
      </c>
      <c r="AA3230" t="e">
        <f t="shared" si="1705"/>
        <v>#DIV/0!</v>
      </c>
      <c r="AB3230" t="str">
        <f t="shared" si="1706"/>
        <v>1.21102274603658-0.32884696053809i</v>
      </c>
      <c r="AC3230" t="str">
        <f t="shared" si="1707"/>
        <v>0.953381805441916-0.196582674227825i</v>
      </c>
      <c r="AD3230" t="str">
        <f t="shared" si="1708"/>
        <v>1.28665715752415-0.0796244015401917i</v>
      </c>
      <c r="AE3230" t="e">
        <f t="shared" si="1709"/>
        <v>#DIV/0!</v>
      </c>
      <c r="AF3230" t="str">
        <f t="shared" si="1710"/>
        <v>-19.4095339456837-0.353342552478298i</v>
      </c>
      <c r="AG3230" t="e">
        <f t="shared" si="1711"/>
        <v>#DIV/0!</v>
      </c>
      <c r="AH3230" t="e">
        <f t="shared" si="1712"/>
        <v>#DIV/0!</v>
      </c>
      <c r="AI3230" t="e">
        <f t="shared" si="1713"/>
        <v>#DIV/0!</v>
      </c>
      <c r="AJ3230" t="e">
        <f t="shared" si="1714"/>
        <v>#DIV/0!</v>
      </c>
      <c r="AK3230"/>
      <c r="AL3230"/>
      <c r="AM3230"/>
      <c r="AN3230"/>
    </row>
    <row r="3231" spans="1:40" x14ac:dyDescent="0.25">
      <c r="A3231"/>
      <c r="B3231">
        <f t="shared" si="1715"/>
        <v>1297000</v>
      </c>
      <c r="C3231" s="186" t="str">
        <f t="shared" si="1683"/>
        <v>-5.84711091927958E-08+0.00243014033032117i</v>
      </c>
      <c r="D3231" s="158" t="str">
        <f t="shared" si="1684"/>
        <v>-7.66666711494518+0.0186310758657956i</v>
      </c>
      <c r="E3231" t="str">
        <f t="shared" si="1685"/>
        <v>7.99483157526869-0.203274900654925i</v>
      </c>
      <c r="F3231" t="str">
        <f t="shared" si="1686"/>
        <v>0.999201155092972+0.0000202950260220947i</v>
      </c>
      <c r="G3231">
        <f t="shared" si="1681"/>
        <v>1</v>
      </c>
      <c r="H3231" t="str">
        <f t="shared" si="1687"/>
        <v>11.7428863660743+0.371701863602019i</v>
      </c>
      <c r="I3231" t="str">
        <f t="shared" si="1688"/>
        <v>5093.30708963245i</v>
      </c>
      <c r="J3231" t="str">
        <f t="shared" si="1682"/>
        <v>-35113.7894951487+1114.25260538471i</v>
      </c>
      <c r="K3231" t="str">
        <f t="shared" si="1689"/>
        <v>0.00459823349563614-0.144905564712198i</v>
      </c>
      <c r="L3231" t="str">
        <f t="shared" si="1690"/>
        <v>0.000594643981183539-0.0158861603459944i</v>
      </c>
      <c r="M3231" t="str">
        <f t="shared" si="1691"/>
        <v>0.00519287747681968-0.160791725058192i</v>
      </c>
      <c r="N3231" t="str">
        <f t="shared" si="1692"/>
        <v>-9.55617581681656i</v>
      </c>
      <c r="O3231" t="str">
        <f t="shared" si="1693"/>
        <v>-0.99137971514705+0.131020076304948i</v>
      </c>
      <c r="P3231" t="str">
        <f t="shared" si="1694"/>
        <v>1.99137971514705-0.131020076304948i</v>
      </c>
      <c r="Q3231" t="str">
        <f t="shared" si="1695"/>
        <v>-1.99137971514705+9.68719589312151i</v>
      </c>
      <c r="R3231" t="str">
        <f t="shared" si="1696"/>
        <v>-0.0535216414380898-0.194565881072373i</v>
      </c>
      <c r="S3231" t="str">
        <f t="shared" si="1697"/>
        <v>1.00759029474838i</v>
      </c>
      <c r="T3231" t="str">
        <f t="shared" si="1698"/>
        <v>0.196042693457691-0.053927886472022i</v>
      </c>
      <c r="U3231" t="e">
        <f t="shared" si="1699"/>
        <v>#DIV/0!</v>
      </c>
      <c r="V3231" t="str">
        <f t="shared" si="1700"/>
        <v>1.33333333333333E-06-0.0000818067042363892i</v>
      </c>
      <c r="W3231" t="e">
        <f t="shared" si="1701"/>
        <v>#DIV/0!</v>
      </c>
      <c r="X3231" t="e">
        <f t="shared" si="1702"/>
        <v>#DIV/0!</v>
      </c>
      <c r="Y3231" t="str">
        <f t="shared" si="1703"/>
        <v>0.00083+1.30388661494591i</v>
      </c>
      <c r="Z3231" t="e">
        <f t="shared" si="1704"/>
        <v>#DIV/0!</v>
      </c>
      <c r="AA3231" t="e">
        <f t="shared" si="1705"/>
        <v>#DIV/0!</v>
      </c>
      <c r="AB3231" t="str">
        <f t="shared" si="1706"/>
        <v>1.20884571404773-0.332532130014963i</v>
      </c>
      <c r="AC3231" t="str">
        <f t="shared" si="1707"/>
        <v>0.952808972859048-0.19609918629921i</v>
      </c>
      <c r="AD3231" t="str">
        <f t="shared" si="1708"/>
        <v>1.28607052982316-0.0843135905324128i</v>
      </c>
      <c r="AE3231" t="e">
        <f t="shared" si="1709"/>
        <v>#DIV/0!</v>
      </c>
      <c r="AF3231" t="str">
        <f t="shared" si="1710"/>
        <v>-19.4095534810195-0.353070787736223i</v>
      </c>
      <c r="AG3231" t="e">
        <f t="shared" si="1711"/>
        <v>#DIV/0!</v>
      </c>
      <c r="AH3231" t="e">
        <f t="shared" si="1712"/>
        <v>#DIV/0!</v>
      </c>
      <c r="AI3231" t="e">
        <f t="shared" si="1713"/>
        <v>#DIV/0!</v>
      </c>
      <c r="AJ3231" t="e">
        <f t="shared" si="1714"/>
        <v>#DIV/0!</v>
      </c>
      <c r="AK3231"/>
      <c r="AL3231"/>
      <c r="AM3231"/>
      <c r="AN3231"/>
    </row>
    <row r="3232" spans="1:40" x14ac:dyDescent="0.25">
      <c r="A3232"/>
      <c r="B3232">
        <f t="shared" si="1715"/>
        <v>1298000</v>
      </c>
      <c r="C3232" s="186" t="str">
        <f t="shared" si="1683"/>
        <v>-5.83810497388369E-08+0.0024282681112707i</v>
      </c>
      <c r="D3232" s="158" t="str">
        <f t="shared" si="1684"/>
        <v>-7.66666711425472+0.0186167221864087i</v>
      </c>
      <c r="E3232" t="str">
        <f t="shared" si="1685"/>
        <v>7.99482360754059-0.203431424898812i</v>
      </c>
      <c r="F3232" t="str">
        <f t="shared" si="1686"/>
        <v>0.999201155887844+0.000020310653481087i</v>
      </c>
      <c r="G3232">
        <f t="shared" si="1681"/>
        <v>1</v>
      </c>
      <c r="H3232" t="str">
        <f t="shared" si="1687"/>
        <v>11.7429058570369+0.371416162389457i</v>
      </c>
      <c r="I3232" t="str">
        <f t="shared" si="1688"/>
        <v>5097.23408044944i</v>
      </c>
      <c r="J3232" t="str">
        <f t="shared" si="1682"/>
        <v>-35167.9580786838+1115.11170531177i</v>
      </c>
      <c r="K3232" t="str">
        <f t="shared" si="1689"/>
        <v>0.00459115783049304-0.144794145148228i</v>
      </c>
      <c r="L3232" t="str">
        <f t="shared" si="1690"/>
        <v>0.00059372936713761-0.0158739556025612i</v>
      </c>
      <c r="M3232" t="str">
        <f t="shared" si="1691"/>
        <v>0.00518488719763065-0.160668100750789i</v>
      </c>
      <c r="N3232" t="str">
        <f t="shared" si="1692"/>
        <v>-9.56354372415412i</v>
      </c>
      <c r="O3232" t="str">
        <f t="shared" si="1693"/>
        <v>-0.990387471172678+0.138320847829198i</v>
      </c>
      <c r="P3232" t="str">
        <f t="shared" si="1694"/>
        <v>1.99038747117268-0.138320847829198i</v>
      </c>
      <c r="Q3232" t="str">
        <f t="shared" si="1695"/>
        <v>-1.99038747117268+9.70186457198332i</v>
      </c>
      <c r="R3232" t="str">
        <f t="shared" si="1696"/>
        <v>-0.0540700415390066-0.194062401506267i</v>
      </c>
      <c r="S3232" t="str">
        <f t="shared" si="1697"/>
        <v>1.00836715696484i</v>
      </c>
      <c r="T3232" t="str">
        <f t="shared" si="1698"/>
        <v>0.195686152080644-0.0545224540636589i</v>
      </c>
      <c r="U3232" t="e">
        <f t="shared" si="1699"/>
        <v>#DIV/0!</v>
      </c>
      <c r="V3232" t="str">
        <f t="shared" si="1700"/>
        <v>1.33333333333333E-06-0.0000817436790405212i</v>
      </c>
      <c r="W3232" t="e">
        <f t="shared" si="1701"/>
        <v>#DIV/0!</v>
      </c>
      <c r="X3232" t="e">
        <f t="shared" si="1702"/>
        <v>#DIV/0!</v>
      </c>
      <c r="Y3232" t="str">
        <f t="shared" si="1703"/>
        <v>0.00083+1.30489192459506i</v>
      </c>
      <c r="Z3232" t="e">
        <f t="shared" si="1704"/>
        <v>#DIV/0!</v>
      </c>
      <c r="AA3232" t="e">
        <f t="shared" si="1705"/>
        <v>#DIV/0!</v>
      </c>
      <c r="AB3232" t="str">
        <f t="shared" si="1706"/>
        <v>1.20664719540915-0.336198374709856i</v>
      </c>
      <c r="AC3232" t="str">
        <f t="shared" si="1707"/>
        <v>0.952239975255399-0.195612863811552i</v>
      </c>
      <c r="AD3232" t="str">
        <f t="shared" si="1708"/>
        <v>1.28544954452382-0.0889984775083269i</v>
      </c>
      <c r="AE3232" t="e">
        <f t="shared" si="1709"/>
        <v>#DIV/0!</v>
      </c>
      <c r="AF3232" t="str">
        <f t="shared" si="1710"/>
        <v>-19.4095729712916-0.352799440203048i</v>
      </c>
      <c r="AG3232" t="e">
        <f t="shared" si="1711"/>
        <v>#DIV/0!</v>
      </c>
      <c r="AH3232" t="e">
        <f t="shared" si="1712"/>
        <v>#DIV/0!</v>
      </c>
      <c r="AI3232" t="e">
        <f t="shared" si="1713"/>
        <v>#DIV/0!</v>
      </c>
      <c r="AJ3232" t="e">
        <f t="shared" si="1714"/>
        <v>#DIV/0!</v>
      </c>
      <c r="AK3232"/>
      <c r="AL3232"/>
      <c r="AM3232"/>
      <c r="AN3232"/>
    </row>
    <row r="3233" spans="1:40" x14ac:dyDescent="0.25">
      <c r="A3233"/>
      <c r="B3233">
        <f t="shared" si="1715"/>
        <v>1299000</v>
      </c>
      <c r="C3233" s="186" t="str">
        <f t="shared" si="1683"/>
        <v>-5.82911981943112E-08+0.00242639877477458i</v>
      </c>
      <c r="D3233" s="158" t="str">
        <f t="shared" si="1684"/>
        <v>-7.66666711356587+0.0186023906066051i</v>
      </c>
      <c r="E3233" t="str">
        <f t="shared" si="1685"/>
        <v>7.99481563368756-0.203587948674336i</v>
      </c>
      <c r="F3233" t="str">
        <f t="shared" si="1686"/>
        <v>0.999201156683315+0.0000203262808933918i</v>
      </c>
      <c r="G3233">
        <f t="shared" si="1681"/>
        <v>1</v>
      </c>
      <c r="H3233" t="str">
        <f t="shared" si="1687"/>
        <v>11.7429253030724+0.371130899526564i</v>
      </c>
      <c r="I3233" t="str">
        <f t="shared" si="1688"/>
        <v>5101.16107126643i</v>
      </c>
      <c r="J3233" t="str">
        <f t="shared" si="1682"/>
        <v>-35222.1684106455+1115.97080523882i</v>
      </c>
      <c r="K3233" t="str">
        <f t="shared" si="1689"/>
        <v>0.00458409847947297-0.144682896628669i</v>
      </c>
      <c r="L3233" t="str">
        <f t="shared" si="1690"/>
        <v>0.000592816860622719-0.0158617695713441i</v>
      </c>
      <c r="M3233" t="str">
        <f t="shared" si="1691"/>
        <v>0.00517691534009569-0.160544666200013i</v>
      </c>
      <c r="N3233" t="str">
        <f t="shared" si="1692"/>
        <v>-9.57091163149168i</v>
      </c>
      <c r="O3233" t="str">
        <f t="shared" si="1693"/>
        <v>-0.989341463209294+0.145614110493773i</v>
      </c>
      <c r="P3233" t="str">
        <f t="shared" si="1694"/>
        <v>1.98934146320929-0.145614110493773i</v>
      </c>
      <c r="Q3233" t="str">
        <f t="shared" si="1695"/>
        <v>-1.98934146320929+9.71652574198545i</v>
      </c>
      <c r="R3233" t="str">
        <f t="shared" si="1696"/>
        <v>-0.0546145442477188-0.193556270603646i</v>
      </c>
      <c r="S3233" t="str">
        <f t="shared" si="1697"/>
        <v>1.0091440191813i</v>
      </c>
      <c r="T3233" t="str">
        <f t="shared" si="1698"/>
        <v>0.195326152854707-0.0551139406878979i</v>
      </c>
      <c r="U3233" t="e">
        <f t="shared" si="1699"/>
        <v>#DIV/0!</v>
      </c>
      <c r="V3233" t="str">
        <f t="shared" si="1700"/>
        <v>1.33333333333333E-06-0.0000816807508811371i</v>
      </c>
      <c r="W3233" t="e">
        <f t="shared" si="1701"/>
        <v>#DIV/0!</v>
      </c>
      <c r="X3233" t="e">
        <f t="shared" si="1702"/>
        <v>#DIV/0!</v>
      </c>
      <c r="Y3233" t="str">
        <f t="shared" si="1703"/>
        <v>0.00083+1.30589723424421i</v>
      </c>
      <c r="Z3233" t="e">
        <f t="shared" si="1704"/>
        <v>#DIV/0!</v>
      </c>
      <c r="AA3233" t="e">
        <f t="shared" si="1705"/>
        <v>#DIV/0!</v>
      </c>
      <c r="AB3233" t="str">
        <f t="shared" si="1706"/>
        <v>1.20442735485474-0.339845621429522i</v>
      </c>
      <c r="AC3233" t="str">
        <f t="shared" si="1707"/>
        <v>0.95167481659744-0.195123739658162i</v>
      </c>
      <c r="AD3233" t="str">
        <f t="shared" si="1708"/>
        <v>1.28479423186581-0.0936788119868268i</v>
      </c>
      <c r="AE3233" t="e">
        <f t="shared" si="1709"/>
        <v>#DIV/0!</v>
      </c>
      <c r="AF3233" t="str">
        <f t="shared" si="1710"/>
        <v>-19.4095924166383-0.352528508919959i</v>
      </c>
      <c r="AG3233" t="e">
        <f t="shared" si="1711"/>
        <v>#DIV/0!</v>
      </c>
      <c r="AH3233" t="e">
        <f t="shared" si="1712"/>
        <v>#DIV/0!</v>
      </c>
      <c r="AI3233" t="e">
        <f t="shared" si="1713"/>
        <v>#DIV/0!</v>
      </c>
      <c r="AJ3233" t="e">
        <f t="shared" si="1714"/>
        <v>#DIV/0!</v>
      </c>
      <c r="AK3233"/>
      <c r="AL3233"/>
      <c r="AM3233"/>
      <c r="AN3233"/>
    </row>
    <row r="3234" spans="1:40" x14ac:dyDescent="0.25">
      <c r="A3234"/>
      <c r="B3234">
        <f t="shared" si="1715"/>
        <v>1300000</v>
      </c>
      <c r="C3234" s="186" t="str">
        <f t="shared" si="1683"/>
        <v>-5.82015539197434E-08+0.00242453231418075i</v>
      </c>
      <c r="D3234" s="158" t="str">
        <f t="shared" si="1684"/>
        <v>-7.66666711287855+0.0185880810753858i</v>
      </c>
      <c r="E3234" t="str">
        <f t="shared" si="1685"/>
        <v>7.99480765370964-0.203744471981138i</v>
      </c>
      <c r="F3234" t="str">
        <f t="shared" si="1686"/>
        <v>0.999201157479405+0.0000203419082589744i</v>
      </c>
      <c r="G3234">
        <f t="shared" si="1681"/>
        <v>1</v>
      </c>
      <c r="H3234" t="str">
        <f t="shared" si="1687"/>
        <v>11.7429447043188+0.370846074006445i</v>
      </c>
      <c r="I3234" t="str">
        <f t="shared" si="1688"/>
        <v>5105.08806208341i</v>
      </c>
      <c r="J3234" t="str">
        <f t="shared" si="1682"/>
        <v>-35276.4204910336+1116.82990516586i</v>
      </c>
      <c r="K3234" t="str">
        <f t="shared" si="1689"/>
        <v>0.00457705539247707-0.144571818760347i</v>
      </c>
      <c r="L3234" t="str">
        <f t="shared" si="1690"/>
        <v>0.000591906455171715-0.0158496022094028i</v>
      </c>
      <c r="M3234" t="str">
        <f t="shared" si="1691"/>
        <v>0.00516896184764879-0.16042142096975i</v>
      </c>
      <c r="N3234" t="str">
        <f t="shared" si="1692"/>
        <v>-9.57827953882924i</v>
      </c>
      <c r="O3234" t="str">
        <f t="shared" si="1693"/>
        <v>-0.988241748040291+0.152899468377984i</v>
      </c>
      <c r="P3234" t="str">
        <f t="shared" si="1694"/>
        <v>1.98824174804029-0.152899468377984i</v>
      </c>
      <c r="Q3234" t="str">
        <f t="shared" si="1695"/>
        <v>-1.98824174804029+9.73117900720722i</v>
      </c>
      <c r="R3234" t="str">
        <f t="shared" si="1696"/>
        <v>-0.0551551470034095-0.193047520835602i</v>
      </c>
      <c r="S3234" t="str">
        <f t="shared" si="1697"/>
        <v>1.00992088139776i</v>
      </c>
      <c r="T3234" t="str">
        <f t="shared" si="1698"/>
        <v>0.194962722393944-0.0557023346753064i</v>
      </c>
      <c r="U3234" t="e">
        <f t="shared" si="1699"/>
        <v>#DIV/0!</v>
      </c>
      <c r="V3234" t="str">
        <f t="shared" si="1700"/>
        <v>1.33333333333333E-06-0.0000816179195343053i</v>
      </c>
      <c r="W3234" t="e">
        <f t="shared" si="1701"/>
        <v>#DIV/0!</v>
      </c>
      <c r="X3234" t="e">
        <f t="shared" si="1702"/>
        <v>#DIV/0!</v>
      </c>
      <c r="Y3234" t="str">
        <f t="shared" si="1703"/>
        <v>0.00083+1.30690254389335i</v>
      </c>
      <c r="Z3234" t="e">
        <f t="shared" si="1704"/>
        <v>#DIV/0!</v>
      </c>
      <c r="AA3234" t="e">
        <f t="shared" si="1705"/>
        <v>#DIV/0!</v>
      </c>
      <c r="AB3234" t="str">
        <f t="shared" si="1706"/>
        <v>1.20218635649311-0.343473798217471i</v>
      </c>
      <c r="AC3234" t="str">
        <f t="shared" si="1707"/>
        <v>0.951113500634553-0.194631846537724i</v>
      </c>
      <c r="AD3234" t="str">
        <f t="shared" si="1708"/>
        <v>1.28410462390003-0.0983543436800846i</v>
      </c>
      <c r="AE3234" t="e">
        <f t="shared" si="1709"/>
        <v>#DIV/0!</v>
      </c>
      <c r="AF3234" t="str">
        <f t="shared" si="1710"/>
        <v>-19.4096118171974-0.352257992931059i</v>
      </c>
      <c r="AG3234" t="e">
        <f t="shared" si="1711"/>
        <v>#DIV/0!</v>
      </c>
      <c r="AH3234" t="e">
        <f t="shared" si="1712"/>
        <v>#DIV/0!</v>
      </c>
      <c r="AI3234" t="e">
        <f t="shared" si="1713"/>
        <v>#DIV/0!</v>
      </c>
      <c r="AJ3234" t="e">
        <f t="shared" si="1714"/>
        <v>#DIV/0!</v>
      </c>
      <c r="AK3234"/>
      <c r="AL3234"/>
      <c r="AM3234"/>
      <c r="AN3234"/>
    </row>
    <row r="3235" spans="1:40" x14ac:dyDescent="0.25">
      <c r="A3235"/>
      <c r="B3235">
        <f t="shared" si="1715"/>
        <v>1301000</v>
      </c>
      <c r="C3235" s="186" t="str">
        <f t="shared" si="1683"/>
        <v>-5.81121162781148E-08+0.00242266872285762i</v>
      </c>
      <c r="D3235" s="158" t="str">
        <f t="shared" si="1684"/>
        <v>-7.66666711219292+0.0185737935419084i</v>
      </c>
      <c r="E3235" t="str">
        <f t="shared" si="1685"/>
        <v>7.99479966760686-0.203900994818859i</v>
      </c>
      <c r="F3235" t="str">
        <f t="shared" si="1686"/>
        <v>0.999201158276103+0.0000203575355777983i</v>
      </c>
      <c r="G3235">
        <f t="shared" si="1681"/>
        <v>1</v>
      </c>
      <c r="H3235" t="str">
        <f t="shared" si="1687"/>
        <v>11.7429640609136+0.370561684825305i</v>
      </c>
      <c r="I3235" t="str">
        <f t="shared" si="1688"/>
        <v>5109.0150529004i</v>
      </c>
      <c r="J3235" t="str">
        <f t="shared" si="1682"/>
        <v>-35330.7143198486+1117.68900509291i</v>
      </c>
      <c r="K3235" t="str">
        <f t="shared" si="1689"/>
        <v>0.0045700285195985-0.144460911151285i</v>
      </c>
      <c r="L3235" t="str">
        <f t="shared" si="1690"/>
        <v>0.00059099814434221-0.0158374534739277i</v>
      </c>
      <c r="M3235" t="str">
        <f t="shared" si="1691"/>
        <v>0.00516102666394071-0.160298364625213i</v>
      </c>
      <c r="N3235" t="str">
        <f t="shared" si="1692"/>
        <v>-9.5856474461668i</v>
      </c>
      <c r="O3235" t="str">
        <f t="shared" si="1693"/>
        <v>-0.9870883853646+0.160176525990254i</v>
      </c>
      <c r="P3235" t="str">
        <f t="shared" si="1694"/>
        <v>1.9870883853646-0.160176525990254i</v>
      </c>
      <c r="Q3235" t="str">
        <f t="shared" si="1695"/>
        <v>-1.9870883853646+9.74582397215705i</v>
      </c>
      <c r="R3235" t="str">
        <f t="shared" si="1696"/>
        <v>-0.055691847448575-0.192536184472531i</v>
      </c>
      <c r="S3235" t="str">
        <f t="shared" si="1697"/>
        <v>1.01069774361422i</v>
      </c>
      <c r="T3235" t="str">
        <f t="shared" si="1698"/>
        <v>0.194595887210478-0.0562876245539821i</v>
      </c>
      <c r="U3235" t="e">
        <f t="shared" si="1699"/>
        <v>#DIV/0!</v>
      </c>
      <c r="V3235" t="str">
        <f t="shared" si="1700"/>
        <v>1.33333333333333E-06-0.0000815551847767845i</v>
      </c>
      <c r="W3235" t="e">
        <f t="shared" si="1701"/>
        <v>#DIV/0!</v>
      </c>
      <c r="X3235" t="e">
        <f t="shared" si="1702"/>
        <v>#DIV/0!</v>
      </c>
      <c r="Y3235" t="str">
        <f t="shared" si="1703"/>
        <v>0.00083+1.3079078535425i</v>
      </c>
      <c r="Z3235" t="e">
        <f t="shared" si="1704"/>
        <v>#DIV/0!</v>
      </c>
      <c r="AA3235" t="e">
        <f t="shared" si="1705"/>
        <v>#DIV/0!</v>
      </c>
      <c r="AB3235" t="str">
        <f t="shared" si="1706"/>
        <v>1.1999243638043-0.347082834335235i</v>
      </c>
      <c r="AC3235" t="str">
        <f t="shared" si="1707"/>
        <v>0.950556030902884-0.194137216954379i</v>
      </c>
      <c r="AD3235" t="str">
        <f t="shared" si="1708"/>
        <v>1.28338075448764-0.103024822506438i</v>
      </c>
      <c r="AE3235" t="e">
        <f t="shared" si="1709"/>
        <v>#DIV/0!</v>
      </c>
      <c r="AF3235" t="str">
        <f t="shared" si="1710"/>
        <v>-19.4096311731065-0.351987891283397i</v>
      </c>
      <c r="AG3235" t="e">
        <f t="shared" si="1711"/>
        <v>#DIV/0!</v>
      </c>
      <c r="AH3235" t="e">
        <f t="shared" si="1712"/>
        <v>#DIV/0!</v>
      </c>
      <c r="AI3235" t="e">
        <f t="shared" si="1713"/>
        <v>#DIV/0!</v>
      </c>
      <c r="AJ3235" t="e">
        <f t="shared" si="1714"/>
        <v>#DIV/0!</v>
      </c>
      <c r="AK3235"/>
      <c r="AL3235"/>
      <c r="AM3235"/>
      <c r="AN3235"/>
    </row>
    <row r="3236" spans="1:40" x14ac:dyDescent="0.25">
      <c r="A3236"/>
      <c r="B3236">
        <f t="shared" si="1715"/>
        <v>1302000</v>
      </c>
      <c r="C3236" s="186" t="str">
        <f t="shared" si="1683"/>
        <v>-5.80228846348523E-08+0.00242080799419397i</v>
      </c>
      <c r="D3236" s="158" t="str">
        <f t="shared" si="1684"/>
        <v>-7.66666711150875+0.0185595279554871i</v>
      </c>
      <c r="E3236" t="str">
        <f t="shared" si="1685"/>
        <v>7.99479167537926-0.204057517187139i</v>
      </c>
      <c r="F3236" t="str">
        <f t="shared" si="1686"/>
        <v>0.999201159073409+0.0000203731628498278i</v>
      </c>
      <c r="G3236">
        <f t="shared" si="1681"/>
        <v>1</v>
      </c>
      <c r="H3236" t="str">
        <f t="shared" si="1687"/>
        <v>11.7429833729935+0.370277730982387i</v>
      </c>
      <c r="I3236" t="str">
        <f t="shared" si="1688"/>
        <v>5112.94204371739i</v>
      </c>
      <c r="J3236" t="str">
        <f t="shared" si="1682"/>
        <v>-35385.0498970902+1118.54810501997i</v>
      </c>
      <c r="K3236" t="str">
        <f t="shared" si="1689"/>
        <v>0.00456301781112172-0.14435017341071i</v>
      </c>
      <c r="L3236" t="str">
        <f t="shared" si="1690"/>
        <v>0.000590091921716496-0.0158253233222401i</v>
      </c>
      <c r="M3236" t="str">
        <f t="shared" si="1691"/>
        <v>0.00515310973283822-0.16017549673295i</v>
      </c>
      <c r="N3236" t="str">
        <f t="shared" si="1692"/>
        <v>-9.59301535350436i</v>
      </c>
      <c r="O3236" t="str">
        <f t="shared" si="1693"/>
        <v>-0.985881437793453+0.167444888289594i</v>
      </c>
      <c r="P3236" t="str">
        <f t="shared" si="1694"/>
        <v>1.98588143779345-0.167444888289594i</v>
      </c>
      <c r="Q3236" t="str">
        <f t="shared" si="1695"/>
        <v>-1.98588143779345+9.76046024179395i</v>
      </c>
      <c r="R3236" t="str">
        <f t="shared" si="1696"/>
        <v>-0.0562246434252695-0.192022293584403i</v>
      </c>
      <c r="S3236" t="str">
        <f t="shared" si="1697"/>
        <v>1.01147460583068i</v>
      </c>
      <c r="T3236" t="str">
        <f t="shared" si="1698"/>
        <v>0.194225673713987-0.056869799046545i</v>
      </c>
      <c r="U3236" t="e">
        <f t="shared" si="1699"/>
        <v>#DIV/0!</v>
      </c>
      <c r="V3236" t="str">
        <f t="shared" si="1700"/>
        <v>1.33333333333333E-06-0.0000814925463860193i</v>
      </c>
      <c r="W3236" t="e">
        <f t="shared" si="1701"/>
        <v>#DIV/0!</v>
      </c>
      <c r="X3236" t="e">
        <f t="shared" si="1702"/>
        <v>#DIV/0!</v>
      </c>
      <c r="Y3236" t="str">
        <f t="shared" si="1703"/>
        <v>0.00083+1.30891316319165i</v>
      </c>
      <c r="Z3236" t="e">
        <f t="shared" si="1704"/>
        <v>#DIV/0!</v>
      </c>
      <c r="AA3236" t="e">
        <f t="shared" si="1705"/>
        <v>#DIV/0!</v>
      </c>
      <c r="AB3236" t="str">
        <f t="shared" si="1706"/>
        <v>1.19764153963666-0.350672660243817i</v>
      </c>
      <c r="AC3236" t="str">
        <f t="shared" si="1707"/>
        <v>0.950002410729135-0.19363988321786i</v>
      </c>
      <c r="AD3236" t="str">
        <f t="shared" si="1708"/>
        <v>1.28262265929908-0.107689998603311i</v>
      </c>
      <c r="AE3236" t="e">
        <f t="shared" si="1709"/>
        <v>#DIV/0!</v>
      </c>
      <c r="AF3236" t="str">
        <f t="shared" si="1710"/>
        <v>-19.4096504845023-0.3517182030269i</v>
      </c>
      <c r="AG3236" t="e">
        <f t="shared" si="1711"/>
        <v>#DIV/0!</v>
      </c>
      <c r="AH3236" t="e">
        <f t="shared" si="1712"/>
        <v>#DIV/0!</v>
      </c>
      <c r="AI3236" t="e">
        <f t="shared" si="1713"/>
        <v>#DIV/0!</v>
      </c>
      <c r="AJ3236" t="e">
        <f t="shared" si="1714"/>
        <v>#DIV/0!</v>
      </c>
      <c r="AK3236"/>
      <c r="AL3236"/>
      <c r="AM3236"/>
      <c r="AN3236"/>
    </row>
    <row r="3237" spans="1:40" x14ac:dyDescent="0.25">
      <c r="A3237"/>
      <c r="B3237">
        <f t="shared" si="1715"/>
        <v>1303000</v>
      </c>
      <c r="C3237" s="186" t="str">
        <f t="shared" si="1683"/>
        <v>-5.7933858357817E-08+0.00241895012159887i</v>
      </c>
      <c r="D3237" s="158" t="str">
        <f t="shared" si="1684"/>
        <v>-7.66666711082626+0.0185452842655913i</v>
      </c>
      <c r="E3237" t="str">
        <f t="shared" si="1685"/>
        <v>7.99478367702687-0.20421403908562i</v>
      </c>
      <c r="F3237" t="str">
        <f t="shared" si="1686"/>
        <v>0.999201159871334+0.0000203887900750276i</v>
      </c>
      <c r="G3237">
        <f t="shared" si="1681"/>
        <v>1</v>
      </c>
      <c r="H3237" t="str">
        <f t="shared" si="1687"/>
        <v>11.743002640695+0.369994211480017i</v>
      </c>
      <c r="I3237" t="str">
        <f t="shared" si="1688"/>
        <v>5116.86903453438i</v>
      </c>
      <c r="J3237" t="str">
        <f t="shared" si="1682"/>
        <v>-35439.4272227582+1119.40720494702i</v>
      </c>
      <c r="K3237" t="str">
        <f t="shared" si="1689"/>
        <v>0.00455602321752147-0.14423960514904i</v>
      </c>
      <c r="L3237" t="str">
        <f t="shared" si="1690"/>
        <v>0.000589187780901395-0.0158132117117912i</v>
      </c>
      <c r="M3237" t="str">
        <f t="shared" si="1691"/>
        <v>0.00514521099842287-0.160052816860831i</v>
      </c>
      <c r="N3237" t="str">
        <f t="shared" si="1692"/>
        <v>-9.60038326084192i</v>
      </c>
      <c r="O3237" t="str">
        <f t="shared" si="1693"/>
        <v>-0.984620970846978+0.174704160707048i</v>
      </c>
      <c r="P3237" t="str">
        <f t="shared" si="1694"/>
        <v>1.98462097084698-0.174704160707048i</v>
      </c>
      <c r="Q3237" t="str">
        <f t="shared" si="1695"/>
        <v>-1.98462097084698+9.77508742154897i</v>
      </c>
      <c r="R3237" t="str">
        <f t="shared" si="1696"/>
        <v>-0.0567535329713898-0.191505880041088i</v>
      </c>
      <c r="S3237" t="str">
        <f t="shared" si="1697"/>
        <v>1.01225146804714i</v>
      </c>
      <c r="T3237" t="str">
        <f t="shared" si="1698"/>
        <v>0.193852108211251-0.0574488470671511i</v>
      </c>
      <c r="U3237" t="e">
        <f t="shared" si="1699"/>
        <v>#DIV/0!</v>
      </c>
      <c r="V3237" t="str">
        <f t="shared" si="1700"/>
        <v>1.33333333333333E-06-0.0000814300041401358i</v>
      </c>
      <c r="W3237" t="e">
        <f t="shared" si="1701"/>
        <v>#DIV/0!</v>
      </c>
      <c r="X3237" t="e">
        <f t="shared" si="1702"/>
        <v>#DIV/0!</v>
      </c>
      <c r="Y3237" t="str">
        <f t="shared" si="1703"/>
        <v>0.00083+1.3099184728408i</v>
      </c>
      <c r="Z3237" t="e">
        <f t="shared" si="1704"/>
        <v>#DIV/0!</v>
      </c>
      <c r="AA3237" t="e">
        <f t="shared" si="1705"/>
        <v>#DIV/0!</v>
      </c>
      <c r="AB3237" t="str">
        <f t="shared" si="1706"/>
        <v>1.19533804620401-0.354243207585274i</v>
      </c>
      <c r="AC3237" t="str">
        <f t="shared" si="1707"/>
        <v>0.949452643234323-0.193139877443658i</v>
      </c>
      <c r="AD3237" t="str">
        <f t="shared" si="1708"/>
        <v>1.28183037581292-0.112349622340124i</v>
      </c>
      <c r="AE3237" t="e">
        <f t="shared" si="1709"/>
        <v>#DIV/0!</v>
      </c>
      <c r="AF3237" t="str">
        <f t="shared" si="1710"/>
        <v>-19.4096697515213-0.351448927214426i</v>
      </c>
      <c r="AG3237" t="e">
        <f t="shared" si="1711"/>
        <v>#DIV/0!</v>
      </c>
      <c r="AH3237" t="e">
        <f t="shared" si="1712"/>
        <v>#DIV/0!</v>
      </c>
      <c r="AI3237" t="e">
        <f t="shared" si="1713"/>
        <v>#DIV/0!</v>
      </c>
      <c r="AJ3237" t="e">
        <f t="shared" si="1714"/>
        <v>#DIV/0!</v>
      </c>
      <c r="AK3237"/>
      <c r="AL3237"/>
      <c r="AM3237"/>
      <c r="AN3237"/>
    </row>
    <row r="3238" spans="1:40" x14ac:dyDescent="0.25">
      <c r="A3238"/>
      <c r="B3238">
        <f t="shared" si="1715"/>
        <v>1304000</v>
      </c>
      <c r="C3238" s="186" t="str">
        <f t="shared" si="1683"/>
        <v>-5.78450368172927E-08+0.00241709509850161i</v>
      </c>
      <c r="D3238" s="158" t="str">
        <f t="shared" si="1684"/>
        <v>-7.66666711014531+0.0185310624218457i</v>
      </c>
      <c r="E3238" t="str">
        <f t="shared" si="1685"/>
        <v>7.99477567254974-0.204370560513942i</v>
      </c>
      <c r="F3238" t="str">
        <f t="shared" si="1686"/>
        <v>0.999201160669858+0.000020404417253361i</v>
      </c>
      <c r="G3238">
        <f t="shared" si="1681"/>
        <v>1</v>
      </c>
      <c r="H3238" t="str">
        <f t="shared" si="1687"/>
        <v>11.7430218641537+0.369711125323541i</v>
      </c>
      <c r="I3238" t="str">
        <f t="shared" si="1688"/>
        <v>5120.79602535136i</v>
      </c>
      <c r="J3238" t="str">
        <f t="shared" si="1682"/>
        <v>-35493.846296853+1120.26630487406i</v>
      </c>
      <c r="K3238" t="str">
        <f t="shared" si="1689"/>
        <v>0.00454904468946183-0.144129205977881i</v>
      </c>
      <c r="L3238" t="str">
        <f t="shared" si="1690"/>
        <v>0.000588285715528179-0.0158011186001619i</v>
      </c>
      <c r="M3238" t="str">
        <f t="shared" si="1691"/>
        <v>0.00513733040499001-0.159930324578043i</v>
      </c>
      <c r="N3238" t="str">
        <f t="shared" si="1692"/>
        <v>-9.60775116817948i</v>
      </c>
      <c r="O3238" t="str">
        <f t="shared" si="1693"/>
        <v>-0.98330705295065+0.181953949167112i</v>
      </c>
      <c r="P3238" t="str">
        <f t="shared" si="1694"/>
        <v>1.98330705295065-0.181953949167112i</v>
      </c>
      <c r="Q3238" t="str">
        <f t="shared" si="1695"/>
        <v>-1.98330705295065+9.78970511734659i</v>
      </c>
      <c r="R3238" t="str">
        <f t="shared" si="1696"/>
        <v>-0.0572785143170014-0.190986975512698i</v>
      </c>
      <c r="S3238" t="str">
        <f t="shared" si="1697"/>
        <v>1.0130283302636i</v>
      </c>
      <c r="T3238" t="str">
        <f t="shared" si="1698"/>
        <v>0.193475216905724-0.0580247577185316i</v>
      </c>
      <c r="U3238" t="e">
        <f t="shared" si="1699"/>
        <v>#DIV/0!</v>
      </c>
      <c r="V3238" t="str">
        <f t="shared" si="1700"/>
        <v>1.33333333333333E-06-0.0000813675578179422i</v>
      </c>
      <c r="W3238" t="e">
        <f t="shared" si="1701"/>
        <v>#DIV/0!</v>
      </c>
      <c r="X3238" t="e">
        <f t="shared" si="1702"/>
        <v>#DIV/0!</v>
      </c>
      <c r="Y3238" t="str">
        <f t="shared" si="1703"/>
        <v>0.00083+1.31092378248995i</v>
      </c>
      <c r="Z3238" t="e">
        <f t="shared" si="1704"/>
        <v>#DIV/0!</v>
      </c>
      <c r="AA3238" t="e">
        <f t="shared" si="1705"/>
        <v>#DIV/0!</v>
      </c>
      <c r="AB3238" t="str">
        <f t="shared" si="1706"/>
        <v>1.19301404508307-0.357794409164465i</v>
      </c>
      <c r="AC3238" t="str">
        <f t="shared" si="1707"/>
        <v>0.948906731337503-0.192637231553235i</v>
      </c>
      <c r="AD3238" t="str">
        <f t="shared" si="1708"/>
        <v>1.28100394331472-0.117003444331191i</v>
      </c>
      <c r="AE3238" t="e">
        <f t="shared" si="1709"/>
        <v>#DIV/0!</v>
      </c>
      <c r="AF3238" t="str">
        <f t="shared" si="1710"/>
        <v>-19.409688974299-0.351180062901695i</v>
      </c>
      <c r="AG3238" t="e">
        <f t="shared" si="1711"/>
        <v>#DIV/0!</v>
      </c>
      <c r="AH3238" t="e">
        <f t="shared" si="1712"/>
        <v>#DIV/0!</v>
      </c>
      <c r="AI3238" t="e">
        <f t="shared" si="1713"/>
        <v>#DIV/0!</v>
      </c>
      <c r="AJ3238" t="e">
        <f t="shared" si="1714"/>
        <v>#DIV/0!</v>
      </c>
      <c r="AK3238"/>
      <c r="AL3238"/>
      <c r="AM3238"/>
      <c r="AN3238"/>
    </row>
    <row r="3239" spans="1:40" x14ac:dyDescent="0.25">
      <c r="A3239"/>
      <c r="B3239">
        <f t="shared" si="1715"/>
        <v>1305000</v>
      </c>
      <c r="C3239" s="186" t="str">
        <f t="shared" si="1683"/>
        <v>-5.77564193859748E-08+0.00241524291835162i</v>
      </c>
      <c r="D3239" s="158" t="str">
        <f t="shared" si="1684"/>
        <v>-7.66666710946589+0.0185168623740291i</v>
      </c>
      <c r="E3239" t="str">
        <f t="shared" si="1685"/>
        <v>7.9947676619479-0.204527081471745i</v>
      </c>
      <c r="F3239" t="str">
        <f t="shared" si="1686"/>
        <v>0.99920116146901+0.0000204200443847932i</v>
      </c>
      <c r="G3239">
        <f t="shared" si="1681"/>
        <v>1</v>
      </c>
      <c r="H3239" t="str">
        <f t="shared" si="1687"/>
        <v>11.7430410435051+0.369428471521347i</v>
      </c>
      <c r="I3239" t="str">
        <f t="shared" si="1688"/>
        <v>5124.72301616835i</v>
      </c>
      <c r="J3239" t="str">
        <f t="shared" si="1682"/>
        <v>-35548.3071193744+1121.12540480112i</v>
      </c>
      <c r="K3239" t="str">
        <f t="shared" si="1689"/>
        <v>0.00454208217779581-0.144018975510028i</v>
      </c>
      <c r="L3239" t="str">
        <f t="shared" si="1690"/>
        <v>0.000587385719252445-0.0157890439450623i</v>
      </c>
      <c r="M3239" t="str">
        <f t="shared" si="1691"/>
        <v>0.00512946789704826-0.15980801945509i</v>
      </c>
      <c r="N3239" t="str">
        <f t="shared" si="1692"/>
        <v>-9.61511907551704i</v>
      </c>
      <c r="O3239" t="str">
        <f t="shared" si="1693"/>
        <v>-0.981939755431569+0.189193860109126i</v>
      </c>
      <c r="P3239" t="str">
        <f t="shared" si="1694"/>
        <v>1.98193975543157-0.189193860109126i</v>
      </c>
      <c r="Q3239" t="str">
        <f t="shared" si="1695"/>
        <v>-1.98193975543157+9.80431293562617i</v>
      </c>
      <c r="R3239" t="str">
        <f t="shared" si="1696"/>
        <v>-0.057799585880709-0.190465611469984i</v>
      </c>
      <c r="S3239" t="str">
        <f t="shared" si="1697"/>
        <v>1.01380519248006i</v>
      </c>
      <c r="T3239" t="str">
        <f t="shared" si="1698"/>
        <v>0.193095025897159-0.0585975202890599i</v>
      </c>
      <c r="U3239" t="e">
        <f t="shared" si="1699"/>
        <v>#DIV/0!</v>
      </c>
      <c r="V3239" t="str">
        <f t="shared" si="1700"/>
        <v>1.33333333333333E-06-0.0000813052071989251i</v>
      </c>
      <c r="W3239" t="e">
        <f t="shared" si="1701"/>
        <v>#DIV/0!</v>
      </c>
      <c r="X3239" t="e">
        <f t="shared" si="1702"/>
        <v>#DIV/0!</v>
      </c>
      <c r="Y3239" t="str">
        <f t="shared" si="1703"/>
        <v>0.00083+1.3119290921391i</v>
      </c>
      <c r="Z3239" t="e">
        <f t="shared" si="1704"/>
        <v>#DIV/0!</v>
      </c>
      <c r="AA3239" t="e">
        <f t="shared" si="1705"/>
        <v>#DIV/0!</v>
      </c>
      <c r="AB3239" t="str">
        <f t="shared" si="1706"/>
        <v>1.19066969721109-0.361326198930961i</v>
      </c>
      <c r="AC3239" t="str">
        <f t="shared" si="1707"/>
        <v>0.94836467775944-0.192131977274275i</v>
      </c>
      <c r="AD3239" t="str">
        <f t="shared" si="1708"/>
        <v>1.2801434028957-0.121651215448637i</v>
      </c>
      <c r="AE3239" t="e">
        <f t="shared" si="1709"/>
        <v>#DIV/0!</v>
      </c>
      <c r="AF3239" t="str">
        <f t="shared" si="1710"/>
        <v>-19.409708152971-0.350911609147318i</v>
      </c>
      <c r="AG3239" t="e">
        <f t="shared" si="1711"/>
        <v>#DIV/0!</v>
      </c>
      <c r="AH3239" t="e">
        <f t="shared" si="1712"/>
        <v>#DIV/0!</v>
      </c>
      <c r="AI3239" t="e">
        <f t="shared" si="1713"/>
        <v>#DIV/0!</v>
      </c>
      <c r="AJ3239" t="e">
        <f t="shared" si="1714"/>
        <v>#DIV/0!</v>
      </c>
      <c r="AK3239"/>
      <c r="AL3239"/>
      <c r="AM3239"/>
      <c r="AN3239"/>
    </row>
    <row r="3240" spans="1:40" x14ac:dyDescent="0.25">
      <c r="A3240"/>
      <c r="B3240">
        <f t="shared" si="1715"/>
        <v>1306000</v>
      </c>
      <c r="C3240" s="186" t="str">
        <f t="shared" si="1683"/>
        <v>-5.76680054389599E-08+0.0024133935746184i</v>
      </c>
      <c r="D3240" s="158" t="str">
        <f t="shared" si="1684"/>
        <v>-7.66666710878808+0.0185026840720744i</v>
      </c>
      <c r="E3240" t="str">
        <f t="shared" si="1685"/>
        <v>7.99475964522138-0.204683601958671i</v>
      </c>
      <c r="F3240" t="str">
        <f t="shared" si="1686"/>
        <v>0.999201162268761+0.0000204356714692875i</v>
      </c>
      <c r="G3240">
        <f t="shared" si="1681"/>
        <v>1</v>
      </c>
      <c r="H3240" t="str">
        <f t="shared" si="1687"/>
        <v>11.7430601788839+0.369146249084843i</v>
      </c>
      <c r="I3240" t="str">
        <f t="shared" si="1688"/>
        <v>5128.65000698534i</v>
      </c>
      <c r="J3240" t="str">
        <f t="shared" si="1682"/>
        <v>-35602.8096903224+1121.98450472817i</v>
      </c>
      <c r="K3240" t="str">
        <f t="shared" si="1689"/>
        <v>0.00453513563356384-0.143908913359451i</v>
      </c>
      <c r="L3240" t="str">
        <f t="shared" si="1690"/>
        <v>0.000586487785753989-0.0157769877043308i</v>
      </c>
      <c r="M3240" t="str">
        <f t="shared" si="1691"/>
        <v>0.00512162341931783-0.159685901063782i</v>
      </c>
      <c r="N3240" t="str">
        <f t="shared" si="1692"/>
        <v>-9.62248698285461i</v>
      </c>
      <c r="O3240" t="str">
        <f t="shared" si="1693"/>
        <v>-0.98051915251459+0.196423500508648i</v>
      </c>
      <c r="P3240" t="str">
        <f t="shared" si="1694"/>
        <v>1.98051915251459-0.196423500508648i</v>
      </c>
      <c r="Q3240" t="str">
        <f t="shared" si="1695"/>
        <v>-1.98051915251459+9.81891048336326i</v>
      </c>
      <c r="R3240" t="str">
        <f t="shared" si="1696"/>
        <v>-0.0583167462660674-0.189941819184758i</v>
      </c>
      <c r="S3240" t="str">
        <f t="shared" si="1697"/>
        <v>1.01458205469651i</v>
      </c>
      <c r="T3240" t="str">
        <f t="shared" si="1698"/>
        <v>0.192711561181265-0.0591671242498417i</v>
      </c>
      <c r="U3240" t="e">
        <f t="shared" si="1699"/>
        <v>#DIV/0!</v>
      </c>
      <c r="V3240" t="str">
        <f t="shared" si="1700"/>
        <v>1.33333333333333E-06-0.0000812429520632442i</v>
      </c>
      <c r="W3240" t="e">
        <f t="shared" si="1701"/>
        <v>#DIV/0!</v>
      </c>
      <c r="X3240" t="e">
        <f t="shared" si="1702"/>
        <v>#DIV/0!</v>
      </c>
      <c r="Y3240" t="str">
        <f t="shared" si="1703"/>
        <v>0.00083+1.31293440178825i</v>
      </c>
      <c r="Z3240" t="e">
        <f t="shared" si="1704"/>
        <v>#DIV/0!</v>
      </c>
      <c r="AA3240" t="e">
        <f t="shared" si="1705"/>
        <v>#DIV/0!</v>
      </c>
      <c r="AB3240" t="str">
        <f t="shared" si="1706"/>
        <v>1.18830516288379-0.364838511961103i</v>
      </c>
      <c r="AC3240" t="str">
        <f t="shared" si="1707"/>
        <v>0.947826485026244-0.191624146140971i</v>
      </c>
      <c r="AD3240" t="str">
        <f t="shared" si="1708"/>
        <v>1.27924879745144-0.126292686835283i</v>
      </c>
      <c r="AE3240" t="e">
        <f t="shared" si="1709"/>
        <v>#DIV/0!</v>
      </c>
      <c r="AF3240" t="str">
        <f t="shared" si="1710"/>
        <v>-19.409727287672-0.350643565012769i</v>
      </c>
      <c r="AG3240" t="e">
        <f t="shared" si="1711"/>
        <v>#DIV/0!</v>
      </c>
      <c r="AH3240" t="e">
        <f t="shared" si="1712"/>
        <v>#DIV/0!</v>
      </c>
      <c r="AI3240" t="e">
        <f t="shared" si="1713"/>
        <v>#DIV/0!</v>
      </c>
      <c r="AJ3240" t="e">
        <f t="shared" si="1714"/>
        <v>#DIV/0!</v>
      </c>
      <c r="AK3240"/>
      <c r="AL3240"/>
      <c r="AM3240"/>
      <c r="AN3240"/>
    </row>
    <row r="3241" spans="1:40" x14ac:dyDescent="0.25">
      <c r="A3241"/>
      <c r="B3241">
        <f t="shared" si="1715"/>
        <v>1307000</v>
      </c>
      <c r="C3241" s="186" t="str">
        <f t="shared" si="1683"/>
        <v>-5.75797943537341E-08+0.00241154706079141i</v>
      </c>
      <c r="D3241" s="158" t="str">
        <f t="shared" si="1684"/>
        <v>-7.66666710811173+0.0184885274660675i</v>
      </c>
      <c r="E3241" t="str">
        <f t="shared" si="1685"/>
        <v>7.99475162237022-0.20484012197436i</v>
      </c>
      <c r="F3241" t="str">
        <f t="shared" si="1686"/>
        <v>0.99920116306912+0.0000204512985068083i</v>
      </c>
      <c r="G3241">
        <f t="shared" si="1681"/>
        <v>1</v>
      </c>
      <c r="H3241" t="str">
        <f t="shared" si="1687"/>
        <v>11.7430792704242+0.368864457028436i</v>
      </c>
      <c r="I3241" t="str">
        <f t="shared" si="1688"/>
        <v>5132.57699780233i</v>
      </c>
      <c r="J3241" t="str">
        <f t="shared" si="1682"/>
        <v>-35657.354009697+1122.84360465522i</v>
      </c>
      <c r="K3241" t="str">
        <f t="shared" si="1689"/>
        <v>0.00452820500799337-0.1437990191413i</v>
      </c>
      <c r="L3241" t="str">
        <f t="shared" si="1690"/>
        <v>0.000585591908736724-0.0157649498359345i</v>
      </c>
      <c r="M3241" t="str">
        <f t="shared" si="1691"/>
        <v>0.00511379691673009-0.159563968977234i</v>
      </c>
      <c r="N3241" t="str">
        <f t="shared" si="1692"/>
        <v>-9.62985489019217i</v>
      </c>
      <c r="O3241" t="str">
        <f t="shared" si="1693"/>
        <v>-0.979045321318302+0.203642477898751i</v>
      </c>
      <c r="P3241" t="str">
        <f t="shared" si="1694"/>
        <v>1.9790453213183-0.203642477898751i</v>
      </c>
      <c r="Q3241" t="str">
        <f t="shared" si="1695"/>
        <v>-1.9790453213183+9.83349736809092i</v>
      </c>
      <c r="R3241" t="str">
        <f t="shared" si="1696"/>
        <v>-0.0588299942580333-0.189415629730358i</v>
      </c>
      <c r="S3241" t="str">
        <f t="shared" si="1697"/>
        <v>1.01535891691298i</v>
      </c>
      <c r="T3241" t="str">
        <f t="shared" si="1698"/>
        <v>0.192324848649406-0.0597335592518335i</v>
      </c>
      <c r="U3241" t="e">
        <f t="shared" si="1699"/>
        <v>#DIV/0!</v>
      </c>
      <c r="V3241" t="str">
        <f t="shared" si="1700"/>
        <v>1.33333333333333E-06-0.0000811807921917343i</v>
      </c>
      <c r="W3241" t="e">
        <f t="shared" si="1701"/>
        <v>#DIV/0!</v>
      </c>
      <c r="X3241" t="e">
        <f t="shared" si="1702"/>
        <v>#DIV/0!</v>
      </c>
      <c r="Y3241" t="str">
        <f t="shared" si="1703"/>
        <v>0.00083+1.31393971143739i</v>
      </c>
      <c r="Z3241" t="e">
        <f t="shared" si="1704"/>
        <v>#DIV/0!</v>
      </c>
      <c r="AA3241" t="e">
        <f t="shared" si="1705"/>
        <v>#DIV/0!</v>
      </c>
      <c r="AB3241" t="str">
        <f t="shared" si="1706"/>
        <v>1.18592060175345-0.368331284440238i</v>
      </c>
      <c r="AC3241" t="str">
        <f t="shared" si="1707"/>
        <v>0.947292155472967-0.191113769494356i</v>
      </c>
      <c r="AD3241" t="str">
        <f t="shared" si="1708"/>
        <v>1.27832017168038-0.130927609917559i</v>
      </c>
      <c r="AE3241" t="e">
        <f t="shared" si="1709"/>
        <v>#DIV/0!</v>
      </c>
      <c r="AF3241" t="str">
        <f t="shared" si="1710"/>
        <v>-19.4097463785359-0.350375929562369i</v>
      </c>
      <c r="AG3241" t="e">
        <f t="shared" si="1711"/>
        <v>#DIV/0!</v>
      </c>
      <c r="AH3241" t="e">
        <f t="shared" si="1712"/>
        <v>#DIV/0!</v>
      </c>
      <c r="AI3241" t="e">
        <f t="shared" si="1713"/>
        <v>#DIV/0!</v>
      </c>
      <c r="AJ3241" t="e">
        <f t="shared" si="1714"/>
        <v>#DIV/0!</v>
      </c>
      <c r="AK3241"/>
      <c r="AL3241"/>
      <c r="AM3241"/>
      <c r="AN3241"/>
    </row>
    <row r="3242" spans="1:40" x14ac:dyDescent="0.25">
      <c r="A3242"/>
      <c r="B3242">
        <f t="shared" si="1715"/>
        <v>1308000</v>
      </c>
      <c r="C3242" s="186" t="str">
        <f t="shared" si="1683"/>
        <v>-5.74917855101618E-08+0.00240970337038006i</v>
      </c>
      <c r="D3242" s="158" t="str">
        <f t="shared" si="1684"/>
        <v>-7.66666710743706+0.0184743925062471i</v>
      </c>
      <c r="E3242" t="str">
        <f t="shared" si="1685"/>
        <v>7.99474359339447-0.204996641518453i</v>
      </c>
      <c r="F3242" t="str">
        <f t="shared" si="1686"/>
        <v>0.999201163870098+0.0000204669254973203i</v>
      </c>
      <c r="G3242">
        <f t="shared" si="1681"/>
        <v>1</v>
      </c>
      <c r="H3242" t="str">
        <f t="shared" si="1687"/>
        <v>11.7430983182602+0.368583094369549i</v>
      </c>
      <c r="I3242" t="str">
        <f t="shared" si="1688"/>
        <v>5136.50398861931i</v>
      </c>
      <c r="J3242" t="str">
        <f t="shared" si="1682"/>
        <v>-35711.9400774982+1123.70270458227i</v>
      </c>
      <c r="K3242" t="str">
        <f t="shared" si="1689"/>
        <v>0.00452129025249784-0.143689292471894i</v>
      </c>
      <c r="L3242" t="str">
        <f t="shared" si="1690"/>
        <v>0.000584698081928553-0.0157529302979676i</v>
      </c>
      <c r="M3242" t="str">
        <f t="shared" si="1691"/>
        <v>0.00510598833442639-0.159442222769862i</v>
      </c>
      <c r="N3242" t="str">
        <f t="shared" si="1692"/>
        <v>-9.63722279752973i</v>
      </c>
      <c r="O3242" t="str">
        <f t="shared" si="1693"/>
        <v>-0.977518341850827+0.210850400391389i</v>
      </c>
      <c r="P3242" t="str">
        <f t="shared" si="1694"/>
        <v>1.97751834185083-0.210850400391389i</v>
      </c>
      <c r="Q3242" t="str">
        <f t="shared" si="1695"/>
        <v>-1.97751834185083+9.84807319792112i</v>
      </c>
      <c r="R3242" t="str">
        <f t="shared" si="1696"/>
        <v>-0.0593393288194647-0.188887073982136i</v>
      </c>
      <c r="S3242" t="str">
        <f t="shared" si="1697"/>
        <v>1.01613577912944i</v>
      </c>
      <c r="T3242" t="str">
        <f t="shared" si="1698"/>
        <v>0.191934914088318-0.0602968151229848i</v>
      </c>
      <c r="U3242" t="e">
        <f t="shared" si="1699"/>
        <v>#DIV/0!</v>
      </c>
      <c r="V3242" t="str">
        <f t="shared" si="1700"/>
        <v>1.33333333333333E-06-0.0000811187273659001i</v>
      </c>
      <c r="W3242" t="e">
        <f t="shared" si="1701"/>
        <v>#DIV/0!</v>
      </c>
      <c r="X3242" t="e">
        <f t="shared" si="1702"/>
        <v>#DIV/0!</v>
      </c>
      <c r="Y3242" t="str">
        <f t="shared" si="1703"/>
        <v>0.00083+1.31494502108654i</v>
      </c>
      <c r="Z3242" t="e">
        <f t="shared" si="1704"/>
        <v>#DIV/0!</v>
      </c>
      <c r="AA3242" t="e">
        <f t="shared" si="1705"/>
        <v>#DIV/0!</v>
      </c>
      <c r="AB3242" t="str">
        <f t="shared" si="1706"/>
        <v>1.1835161728272-0.371804453645089i</v>
      </c>
      <c r="AC3242" t="str">
        <f t="shared" si="1707"/>
        <v>0.946761691247153-0.190600878482649i</v>
      </c>
      <c r="AD3242" t="str">
        <f t="shared" si="1708"/>
        <v>1.27735757208221-0.135555736418419i</v>
      </c>
      <c r="AE3242" t="e">
        <f t="shared" si="1709"/>
        <v>#DIV/0!</v>
      </c>
      <c r="AF3242" t="str">
        <f t="shared" si="1710"/>
        <v>-19.4097654256973-0.350108701863302i</v>
      </c>
      <c r="AG3242" t="e">
        <f t="shared" si="1711"/>
        <v>#DIV/0!</v>
      </c>
      <c r="AH3242" t="e">
        <f t="shared" si="1712"/>
        <v>#DIV/0!</v>
      </c>
      <c r="AI3242" t="e">
        <f t="shared" si="1713"/>
        <v>#DIV/0!</v>
      </c>
      <c r="AJ3242" t="e">
        <f t="shared" si="1714"/>
        <v>#DIV/0!</v>
      </c>
      <c r="AK3242"/>
      <c r="AL3242"/>
      <c r="AM3242"/>
      <c r="AN3242"/>
    </row>
    <row r="3243" spans="1:40" x14ac:dyDescent="0.25">
      <c r="A3243"/>
      <c r="B3243">
        <f t="shared" si="1715"/>
        <v>1309000</v>
      </c>
      <c r="C3243" s="186" t="str">
        <f t="shared" si="1683"/>
        <v>-5.74039782904759E-08+0.00240786249691357i</v>
      </c>
      <c r="D3243" s="158" t="str">
        <f t="shared" si="1684"/>
        <v>-7.66666710676385+0.018460279143004i</v>
      </c>
      <c r="E3243" t="str">
        <f t="shared" si="1685"/>
        <v>7.99473555829415-0.205153160590591i</v>
      </c>
      <c r="F3243" t="str">
        <f t="shared" si="1686"/>
        <v>0.999201164671684+0.0000204825524407872i</v>
      </c>
      <c r="G3243">
        <f t="shared" si="1681"/>
        <v>1</v>
      </c>
      <c r="H3243" t="str">
        <f t="shared" si="1687"/>
        <v>11.7431173225247+0.368302160128565i</v>
      </c>
      <c r="I3243" t="str">
        <f t="shared" si="1688"/>
        <v>5140.4309794363i</v>
      </c>
      <c r="J3243" t="str">
        <f t="shared" si="1682"/>
        <v>-35766.567893726+1124.56180450932i</v>
      </c>
      <c r="K3243" t="str">
        <f t="shared" si="1689"/>
        <v>0.00451439131867588-0.143579732968718i</v>
      </c>
      <c r="L3243" t="str">
        <f t="shared" si="1690"/>
        <v>0.00058380629908125-0.0157409290486516i</v>
      </c>
      <c r="M3243" t="str">
        <f t="shared" si="1691"/>
        <v>0.00509819761775713-0.15932066201737i</v>
      </c>
      <c r="N3243" t="str">
        <f t="shared" si="1692"/>
        <v>-9.64459070486729i</v>
      </c>
      <c r="O3243" t="str">
        <f t="shared" si="1693"/>
        <v>-0.975938297005488+0.21804687669863i</v>
      </c>
      <c r="P3243" t="str">
        <f t="shared" si="1694"/>
        <v>1.97593829700549-0.21804687669863i</v>
      </c>
      <c r="Q3243" t="str">
        <f t="shared" si="1695"/>
        <v>-1.97593829700549+9.86263758156592i</v>
      </c>
      <c r="R3243" t="str">
        <f t="shared" si="1696"/>
        <v>-0.0598447490876543-0.188356182617993i</v>
      </c>
      <c r="S3243" t="str">
        <f t="shared" si="1697"/>
        <v>1.01691264134589i</v>
      </c>
      <c r="T3243" t="str">
        <f t="shared" si="1698"/>
        <v>0.191541783179892-0.0608568818654086i</v>
      </c>
      <c r="U3243" t="e">
        <f t="shared" si="1699"/>
        <v>#DIV/0!</v>
      </c>
      <c r="V3243" t="str">
        <f t="shared" si="1700"/>
        <v>1.33333333333333E-06-0.0000810567573679122i</v>
      </c>
      <c r="W3243" t="e">
        <f t="shared" si="1701"/>
        <v>#DIV/0!</v>
      </c>
      <c r="X3243" t="e">
        <f t="shared" si="1702"/>
        <v>#DIV/0!</v>
      </c>
      <c r="Y3243" t="str">
        <f t="shared" si="1703"/>
        <v>0.00083+1.31595033073569i</v>
      </c>
      <c r="Z3243" t="e">
        <f t="shared" si="1704"/>
        <v>#DIV/0!</v>
      </c>
      <c r="AA3243" t="e">
        <f t="shared" si="1705"/>
        <v>#DIV/0!</v>
      </c>
      <c r="AB3243" t="str">
        <f t="shared" si="1706"/>
        <v>1.18109203446566-0.375257957926318i</v>
      </c>
      <c r="AC3243" t="str">
        <f t="shared" si="1707"/>
        <v>0.946235094312357-0.190085504061656i</v>
      </c>
      <c r="AD3243" t="str">
        <f t="shared" si="1708"/>
        <v>1.27636104695631-0.140176818370234i</v>
      </c>
      <c r="AE3243" t="e">
        <f t="shared" si="1709"/>
        <v>#DIV/0!</v>
      </c>
      <c r="AF3243" t="str">
        <f t="shared" si="1710"/>
        <v>-19.4097844292885-0.349841880985561i</v>
      </c>
      <c r="AG3243" t="e">
        <f t="shared" si="1711"/>
        <v>#DIV/0!</v>
      </c>
      <c r="AH3243" t="e">
        <f t="shared" si="1712"/>
        <v>#DIV/0!</v>
      </c>
      <c r="AI3243" t="e">
        <f t="shared" si="1713"/>
        <v>#DIV/0!</v>
      </c>
      <c r="AJ3243" t="e">
        <f t="shared" si="1714"/>
        <v>#DIV/0!</v>
      </c>
      <c r="AK3243"/>
      <c r="AL3243"/>
      <c r="AM3243"/>
      <c r="AN3243"/>
    </row>
    <row r="3244" spans="1:40" x14ac:dyDescent="0.25">
      <c r="A3244"/>
      <c r="B3244">
        <f t="shared" si="1715"/>
        <v>1310000</v>
      </c>
      <c r="C3244" s="186" t="str">
        <f t="shared" si="1683"/>
        <v>-5.7316372079266E-08+0.00240602443394091i</v>
      </c>
      <c r="D3244" s="158" t="str">
        <f t="shared" si="1684"/>
        <v>-7.66666710609217+0.0184461873268803i</v>
      </c>
      <c r="E3244" t="str">
        <f t="shared" si="1685"/>
        <v>7.99472751706931-0.205309679190414i</v>
      </c>
      <c r="F3244" t="str">
        <f t="shared" si="1686"/>
        <v>0.999201165473879+0.0000204981793371733i</v>
      </c>
      <c r="G3244">
        <f t="shared" si="1681"/>
        <v>1</v>
      </c>
      <c r="H3244" t="str">
        <f t="shared" si="1687"/>
        <v>11.7431362833506+0.368021653328859i</v>
      </c>
      <c r="I3244" t="str">
        <f t="shared" si="1688"/>
        <v>5144.35797025329i</v>
      </c>
      <c r="J3244" t="str">
        <f t="shared" si="1682"/>
        <v>-35821.2374583805+1125.42090443637i</v>
      </c>
      <c r="K3244" t="str">
        <f t="shared" si="1689"/>
        <v>0.00450750815831038-0.143470340250422i</v>
      </c>
      <c r="L3244" t="str">
        <f t="shared" si="1690"/>
        <v>0.000582916553970379-0.015728946046335i</v>
      </c>
      <c r="M3244" t="str">
        <f t="shared" si="1691"/>
        <v>0.00509042471228076-0.159199286296757i</v>
      </c>
      <c r="N3244" t="str">
        <f t="shared" si="1692"/>
        <v>-9.65195861220485i</v>
      </c>
      <c r="O3244" t="str">
        <f t="shared" si="1693"/>
        <v>-0.974305272556303+0.225231516153908i</v>
      </c>
      <c r="P3244" t="str">
        <f t="shared" si="1694"/>
        <v>1.9743052725563-0.225231516153908i</v>
      </c>
      <c r="Q3244" t="str">
        <f t="shared" si="1695"/>
        <v>-1.9743052725563+9.87719012835876i</v>
      </c>
      <c r="R3244" t="str">
        <f t="shared" si="1696"/>
        <v>-0.0603462543709107-0.187822986118933i</v>
      </c>
      <c r="S3244" t="str">
        <f t="shared" si="1697"/>
        <v>1.01768950356236i</v>
      </c>
      <c r="T3244" t="str">
        <f t="shared" si="1698"/>
        <v>0.191145481500977-0.06141374965258i</v>
      </c>
      <c r="U3244" t="e">
        <f t="shared" si="1699"/>
        <v>#DIV/0!</v>
      </c>
      <c r="V3244" t="str">
        <f t="shared" si="1700"/>
        <v>1.33333333333333E-06-0.0000809948819806082i</v>
      </c>
      <c r="W3244" t="e">
        <f t="shared" si="1701"/>
        <v>#DIV/0!</v>
      </c>
      <c r="X3244" t="e">
        <f t="shared" si="1702"/>
        <v>#DIV/0!</v>
      </c>
      <c r="Y3244" t="str">
        <f t="shared" si="1703"/>
        <v>0.00083+1.31695564038484i</v>
      </c>
      <c r="Z3244" t="e">
        <f t="shared" si="1704"/>
        <v>#DIV/0!</v>
      </c>
      <c r="AA3244" t="e">
        <f t="shared" si="1705"/>
        <v>#DIV/0!</v>
      </c>
      <c r="AB3244" t="str">
        <f t="shared" si="1706"/>
        <v>1.17864834438175-0.378691736691241i</v>
      </c>
      <c r="AC3244" t="str">
        <f t="shared" si="1707"/>
        <v>0.945712366451605-0.189567676995218i</v>
      </c>
      <c r="AD3244" t="str">
        <f t="shared" si="1708"/>
        <v>1.27533064640004-0.14479060812766i</v>
      </c>
      <c r="AE3244" t="e">
        <f t="shared" si="1709"/>
        <v>#DIV/0!</v>
      </c>
      <c r="AF3244" t="str">
        <f t="shared" si="1710"/>
        <v>-19.4098033894428-0.349575466001979i</v>
      </c>
      <c r="AG3244" t="e">
        <f t="shared" si="1711"/>
        <v>#DIV/0!</v>
      </c>
      <c r="AH3244" t="e">
        <f t="shared" si="1712"/>
        <v>#DIV/0!</v>
      </c>
      <c r="AI3244" t="e">
        <f t="shared" si="1713"/>
        <v>#DIV/0!</v>
      </c>
      <c r="AJ3244" t="e">
        <f t="shared" si="1714"/>
        <v>#DIV/0!</v>
      </c>
      <c r="AK3244"/>
      <c r="AL3244"/>
      <c r="AM3244"/>
      <c r="AN3244"/>
    </row>
    <row r="3245" spans="1:40" x14ac:dyDescent="0.25">
      <c r="A3245"/>
      <c r="B3245">
        <f t="shared" si="1715"/>
        <v>1311000</v>
      </c>
      <c r="C3245" s="186" t="str">
        <f t="shared" si="1683"/>
        <v>-5.72289662634676E-08+0.00240418917503076i</v>
      </c>
      <c r="D3245" s="158" t="str">
        <f t="shared" si="1684"/>
        <v>-7.66666710542211+0.0184321170085692i</v>
      </c>
      <c r="E3245" t="str">
        <f t="shared" si="1685"/>
        <v>7.99471946971998-0.205466197317564i</v>
      </c>
      <c r="F3245" t="str">
        <f t="shared" si="1686"/>
        <v>0.999201166276693+0.0000205138061864431i</v>
      </c>
      <c r="G3245">
        <f t="shared" si="1681"/>
        <v>1</v>
      </c>
      <c r="H3245" t="str">
        <f t="shared" si="1687"/>
        <v>11.7431552008703+0.367741572996769i</v>
      </c>
      <c r="I3245" t="str">
        <f t="shared" si="1688"/>
        <v>5148.28496107027i</v>
      </c>
      <c r="J3245" t="str">
        <f t="shared" si="1682"/>
        <v>-35875.9487714615+1126.28000436342i</v>
      </c>
      <c r="K3245" t="str">
        <f t="shared" si="1689"/>
        <v>0.00450064072336782-0.143361113936812i</v>
      </c>
      <c r="L3245" t="str">
        <f t="shared" si="1690"/>
        <v>0.000582028840395152-0.0157169812494922i</v>
      </c>
      <c r="M3245" t="str">
        <f t="shared" si="1691"/>
        <v>0.00508266956376297-0.159078095186304i</v>
      </c>
      <c r="N3245" t="str">
        <f t="shared" si="1692"/>
        <v>-9.65932651954241i</v>
      </c>
      <c r="O3245" t="str">
        <f t="shared" si="1693"/>
        <v>-0.972619357153332+0.232403928733227i</v>
      </c>
      <c r="P3245" t="str">
        <f t="shared" si="1694"/>
        <v>1.97261935715333-0.232403928733227i</v>
      </c>
      <c r="Q3245" t="str">
        <f t="shared" si="1695"/>
        <v>-1.97261935715333+9.89173044827564i</v>
      </c>
      <c r="R3245" t="str">
        <f t="shared" si="1696"/>
        <v>-0.0608438441451786-0.187287514769661i</v>
      </c>
      <c r="S3245" t="str">
        <f t="shared" si="1697"/>
        <v>1.01846636577881i</v>
      </c>
      <c r="T3245" t="str">
        <f t="shared" si="1698"/>
        <v>0.190746034523202-0.0619674088265524i</v>
      </c>
      <c r="U3245" t="e">
        <f t="shared" si="1699"/>
        <v>#DIV/0!</v>
      </c>
      <c r="V3245" t="str">
        <f t="shared" si="1700"/>
        <v>1.33333333333333E-06-0.0000809331009874878i</v>
      </c>
      <c r="W3245" t="e">
        <f t="shared" si="1701"/>
        <v>#DIV/0!</v>
      </c>
      <c r="X3245" t="e">
        <f t="shared" si="1702"/>
        <v>#DIV/0!</v>
      </c>
      <c r="Y3245" t="str">
        <f t="shared" si="1703"/>
        <v>0.00083+1.31796095003399i</v>
      </c>
      <c r="Z3245" t="e">
        <f t="shared" si="1704"/>
        <v>#DIV/0!</v>
      </c>
      <c r="AA3245" t="e">
        <f t="shared" si="1705"/>
        <v>#DIV/0!</v>
      </c>
      <c r="AB3245" t="str">
        <f t="shared" si="1706"/>
        <v>1.17618525963956-0.382105730386672i</v>
      </c>
      <c r="AC3245" t="str">
        <f t="shared" si="1707"/>
        <v>0.945193509270833-0.189047427855645i</v>
      </c>
      <c r="AD3245" t="str">
        <f t="shared" si="1708"/>
        <v>1.27426642230676-0.149396858380564i</v>
      </c>
      <c r="AE3245" t="e">
        <f t="shared" si="1709"/>
        <v>#DIV/0!</v>
      </c>
      <c r="AF3245" t="str">
        <f t="shared" si="1710"/>
        <v>-19.4098223062924-0.3493094559882i</v>
      </c>
      <c r="AG3245" t="e">
        <f t="shared" si="1711"/>
        <v>#DIV/0!</v>
      </c>
      <c r="AH3245" t="e">
        <f t="shared" si="1712"/>
        <v>#DIV/0!</v>
      </c>
      <c r="AI3245" t="e">
        <f t="shared" si="1713"/>
        <v>#DIV/0!</v>
      </c>
      <c r="AJ3245" t="e">
        <f t="shared" si="1714"/>
        <v>#DIV/0!</v>
      </c>
      <c r="AK3245"/>
      <c r="AL3245"/>
      <c r="AM3245"/>
      <c r="AN3245"/>
    </row>
    <row r="3246" spans="1:40" x14ac:dyDescent="0.25">
      <c r="A3246"/>
      <c r="B3246">
        <f t="shared" si="1715"/>
        <v>1312000</v>
      </c>
      <c r="C3246" s="186" t="str">
        <f t="shared" si="1683"/>
        <v>-5.71417602323524E-08+0.00240235671377138i</v>
      </c>
      <c r="D3246" s="158" t="str">
        <f t="shared" si="1684"/>
        <v>-7.6666671047535+0.0184180681389139i</v>
      </c>
      <c r="E3246" t="str">
        <f t="shared" si="1685"/>
        <v>7.99471141624619-0.20562271497168i</v>
      </c>
      <c r="F3246" t="str">
        <f t="shared" si="1686"/>
        <v>0.999201167080115+0.0000205294329885603i</v>
      </c>
      <c r="G3246">
        <f t="shared" si="1681"/>
        <v>1</v>
      </c>
      <c r="H3246" t="str">
        <f t="shared" si="1687"/>
        <v>11.7431740752152+0.367461918161571i</v>
      </c>
      <c r="I3246" t="str">
        <f t="shared" si="1688"/>
        <v>5152.21195188726i</v>
      </c>
      <c r="J3246" t="str">
        <f t="shared" si="1682"/>
        <v>-35930.7018329692+1127.13910429047i</v>
      </c>
      <c r="K3246" t="str">
        <f t="shared" si="1689"/>
        <v>0.00449378896599721-0.143252053648848i</v>
      </c>
      <c r="L3246" t="str">
        <f t="shared" si="1690"/>
        <v>0.000581143152178352-0.0157050346167233i</v>
      </c>
      <c r="M3246" t="str">
        <f t="shared" si="1691"/>
        <v>0.00507493211817556-0.158957088265571i</v>
      </c>
      <c r="N3246" t="str">
        <f t="shared" si="1692"/>
        <v>-9.66669442687997i</v>
      </c>
      <c r="O3246" t="str">
        <f t="shared" si="1693"/>
        <v>-0.970880642317863+0.239563725076343i</v>
      </c>
      <c r="P3246" t="str">
        <f t="shared" si="1694"/>
        <v>1.97088064231786-0.239563725076343i</v>
      </c>
      <c r="Q3246" t="str">
        <f t="shared" si="1695"/>
        <v>-1.97088064231786+9.90625815195631i</v>
      </c>
      <c r="R3246" t="str">
        <f t="shared" si="1696"/>
        <v>-0.0613375180507006-0.186749798659201i</v>
      </c>
      <c r="S3246" t="str">
        <f t="shared" si="1697"/>
        <v>1.01924322799527i</v>
      </c>
      <c r="T3246" t="str">
        <f t="shared" si="1698"/>
        <v>0.190343467612871-0.0625178498952142i</v>
      </c>
      <c r="U3246" t="e">
        <f t="shared" si="1699"/>
        <v>#DIV/0!</v>
      </c>
      <c r="V3246" t="str">
        <f t="shared" si="1700"/>
        <v>1.33333333333333E-06-0.0000808714141727112i</v>
      </c>
      <c r="W3246" t="e">
        <f t="shared" si="1701"/>
        <v>#DIV/0!</v>
      </c>
      <c r="X3246" t="e">
        <f t="shared" si="1702"/>
        <v>#DIV/0!</v>
      </c>
      <c r="Y3246" t="str">
        <f t="shared" si="1703"/>
        <v>0.00083+1.31896625968314i</v>
      </c>
      <c r="Z3246" t="e">
        <f t="shared" si="1704"/>
        <v>#DIV/0!</v>
      </c>
      <c r="AA3246" t="e">
        <f t="shared" si="1705"/>
        <v>#DIV/0!</v>
      </c>
      <c r="AB3246" t="str">
        <f t="shared" si="1706"/>
        <v>1.17370293665375-0.385499880481999i</v>
      </c>
      <c r="AC3246" t="str">
        <f t="shared" si="1707"/>
        <v>0.944678524202277-0.188524787024241i</v>
      </c>
      <c r="AD3246" t="str">
        <f t="shared" si="1708"/>
        <v>1.27316842836416-0.153995322166875i</v>
      </c>
      <c r="AE3246" t="e">
        <f t="shared" si="1709"/>
        <v>#DIV/0!</v>
      </c>
      <c r="AF3246" t="str">
        <f t="shared" si="1710"/>
        <v>-19.4098411799687-0.349043850022657i</v>
      </c>
      <c r="AG3246" t="e">
        <f t="shared" si="1711"/>
        <v>#DIV/0!</v>
      </c>
      <c r="AH3246" t="e">
        <f t="shared" si="1712"/>
        <v>#DIV/0!</v>
      </c>
      <c r="AI3246" t="e">
        <f t="shared" si="1713"/>
        <v>#DIV/0!</v>
      </c>
      <c r="AJ3246" t="e">
        <f t="shared" si="1714"/>
        <v>#DIV/0!</v>
      </c>
      <c r="AK3246"/>
      <c r="AL3246"/>
      <c r="AM3246"/>
      <c r="AN3246"/>
    </row>
    <row r="3247" spans="1:40" x14ac:dyDescent="0.25">
      <c r="A3247"/>
      <c r="B3247">
        <f t="shared" si="1715"/>
        <v>1313000</v>
      </c>
      <c r="C3247" s="186" t="str">
        <f t="shared" si="1683"/>
        <v>-5.70547533775162E-08+0.00240052704377057i</v>
      </c>
      <c r="D3247" s="158" t="str">
        <f t="shared" si="1684"/>
        <v>-7.66666710408642+0.0184040406689077i</v>
      </c>
      <c r="E3247" t="str">
        <f t="shared" si="1685"/>
        <v>7.994703356648-0.205779232152405i</v>
      </c>
      <c r="F3247" t="str">
        <f t="shared" si="1686"/>
        <v>0.999201167884145+0.0000205450597434893i</v>
      </c>
      <c r="G3247">
        <f t="shared" si="1681"/>
        <v>1</v>
      </c>
      <c r="H3247" t="str">
        <f t="shared" si="1687"/>
        <v>11.7431929065167+0.367182687855491i</v>
      </c>
      <c r="I3247" t="str">
        <f t="shared" si="1688"/>
        <v>5156.13894270425i</v>
      </c>
      <c r="J3247" t="str">
        <f t="shared" si="1682"/>
        <v>-35985.4966429035+1127.99820421752i</v>
      </c>
      <c r="K3247" t="str">
        <f t="shared" si="1689"/>
        <v>0.00448695283852945-0.143143159008639i</v>
      </c>
      <c r="L3247" t="str">
        <f t="shared" si="1690"/>
        <v>0.000580259483166212-0.0156931061067539i</v>
      </c>
      <c r="M3247" t="str">
        <f t="shared" si="1691"/>
        <v>0.00506721232169566-0.158836265115393i</v>
      </c>
      <c r="N3247" t="str">
        <f t="shared" si="1692"/>
        <v>-9.67406233421753i</v>
      </c>
      <c r="O3247" t="str">
        <f t="shared" si="1693"/>
        <v>-0.969089222437445+0.246710516507888i</v>
      </c>
      <c r="P3247" t="str">
        <f t="shared" si="1694"/>
        <v>1.96908922243744-0.246710516507888i</v>
      </c>
      <c r="Q3247" t="str">
        <f t="shared" si="1695"/>
        <v>-1.96908922243744+9.92077285072542i</v>
      </c>
      <c r="R3247" t="str">
        <f t="shared" si="1696"/>
        <v>-0.0618272758887206-0.18620986768155i</v>
      </c>
      <c r="S3247" t="str">
        <f t="shared" si="1697"/>
        <v>1.02002009021174i</v>
      </c>
      <c r="T3247" t="str">
        <f t="shared" si="1698"/>
        <v>0.189937806030851-0.0630650635295589i</v>
      </c>
      <c r="U3247" t="e">
        <f t="shared" si="1699"/>
        <v>#DIV/0!</v>
      </c>
      <c r="V3247" t="str">
        <f t="shared" si="1700"/>
        <v>1.33333333333333E-06-0.0000808098213210943i</v>
      </c>
      <c r="W3247" t="e">
        <f t="shared" si="1701"/>
        <v>#DIV/0!</v>
      </c>
      <c r="X3247" t="e">
        <f t="shared" si="1702"/>
        <v>#DIV/0!</v>
      </c>
      <c r="Y3247" t="str">
        <f t="shared" si="1703"/>
        <v>0.00083+1.31997156933229i</v>
      </c>
      <c r="Z3247" t="e">
        <f t="shared" si="1704"/>
        <v>#DIV/0!</v>
      </c>
      <c r="AA3247" t="e">
        <f t="shared" si="1705"/>
        <v>#DIV/0!</v>
      </c>
      <c r="AB3247" t="str">
        <f t="shared" si="1706"/>
        <v>1.1712015311888-0.388874129452358i</v>
      </c>
      <c r="AC3247" t="str">
        <f t="shared" si="1707"/>
        <v>0.944167412507816-0.187999784691808i</v>
      </c>
      <c r="AD3247" t="str">
        <f t="shared" si="1708"/>
        <v>1.27203672005204-0.158585752885495i</v>
      </c>
      <c r="AE3247" t="e">
        <f t="shared" si="1709"/>
        <v>#DIV/0!</v>
      </c>
      <c r="AF3247" t="str">
        <f t="shared" si="1710"/>
        <v>-19.4098600106031-0.348778647186583i</v>
      </c>
      <c r="AG3247" t="e">
        <f t="shared" si="1711"/>
        <v>#DIV/0!</v>
      </c>
      <c r="AH3247" t="e">
        <f t="shared" si="1712"/>
        <v>#DIV/0!</v>
      </c>
      <c r="AI3247" t="e">
        <f t="shared" si="1713"/>
        <v>#DIV/0!</v>
      </c>
      <c r="AJ3247" t="e">
        <f t="shared" si="1714"/>
        <v>#DIV/0!</v>
      </c>
      <c r="AK3247"/>
      <c r="AL3247"/>
      <c r="AM3247"/>
      <c r="AN3247"/>
    </row>
    <row r="3248" spans="1:40" x14ac:dyDescent="0.25">
      <c r="A3248"/>
      <c r="B3248">
        <f t="shared" si="1715"/>
        <v>1314000</v>
      </c>
      <c r="C3248" s="186" t="str">
        <f t="shared" si="1683"/>
        <v>-5.69679450928693E-08+0.00239870015865561i</v>
      </c>
      <c r="D3248" s="158" t="str">
        <f t="shared" si="1684"/>
        <v>-7.66666710342095+0.018390034549693i</v>
      </c>
      <c r="E3248" t="str">
        <f t="shared" si="1685"/>
        <v>7.99469529092542-0.205935748859378i</v>
      </c>
      <c r="F3248" t="str">
        <f t="shared" si="1686"/>
        <v>0.999201168688784+0.0000205606864511941i</v>
      </c>
      <c r="G3248">
        <f t="shared" si="1681"/>
        <v>1</v>
      </c>
      <c r="H3248" t="str">
        <f t="shared" si="1687"/>
        <v>11.7432116949057+0.366903881113692i</v>
      </c>
      <c r="I3248" t="str">
        <f t="shared" si="1688"/>
        <v>5160.06593352124i</v>
      </c>
      <c r="J3248" t="str">
        <f t="shared" si="1682"/>
        <v>-36040.3332012644+1128.85730414458i</v>
      </c>
      <c r="K3248" t="str">
        <f t="shared" si="1689"/>
        <v>0.00448013229347643-0.14303442963944i</v>
      </c>
      <c r="L3248" t="str">
        <f t="shared" si="1690"/>
        <v>0.000579377827228294-0.0156811956784341i</v>
      </c>
      <c r="M3248" t="str">
        <f t="shared" si="1691"/>
        <v>0.00505951012070472-0.158715625317874i</v>
      </c>
      <c r="N3248" t="str">
        <f t="shared" si="1692"/>
        <v>-9.68143024155509i</v>
      </c>
      <c r="O3248" t="str">
        <f t="shared" si="1693"/>
        <v>-0.967245194760761+0.253843915058481i</v>
      </c>
      <c r="P3248" t="str">
        <f t="shared" si="1694"/>
        <v>1.96724519476076-0.253843915058481i</v>
      </c>
      <c r="Q3248" t="str">
        <f t="shared" si="1695"/>
        <v>-1.96724519476076+9.93527415661357i</v>
      </c>
      <c r="R3248" t="str">
        <f t="shared" si="1696"/>
        <v>-0.0623131176182295-0.185667751536359i</v>
      </c>
      <c r="S3248" t="str">
        <f t="shared" si="1697"/>
        <v>1.02079695242819i</v>
      </c>
      <c r="T3248" t="str">
        <f t="shared" si="1698"/>
        <v>0.18952907493251-0.063609040560988i</v>
      </c>
      <c r="U3248" t="e">
        <f t="shared" si="1699"/>
        <v>#DIV/0!</v>
      </c>
      <c r="V3248" t="str">
        <f t="shared" si="1700"/>
        <v>1.33333333333333E-06-0.00008074832221811i</v>
      </c>
      <c r="W3248" t="e">
        <f t="shared" si="1701"/>
        <v>#DIV/0!</v>
      </c>
      <c r="X3248" t="e">
        <f t="shared" si="1702"/>
        <v>#DIV/0!</v>
      </c>
      <c r="Y3248" t="str">
        <f t="shared" si="1703"/>
        <v>0.00083+1.32097687898144i</v>
      </c>
      <c r="Z3248" t="e">
        <f t="shared" si="1704"/>
        <v>#DIV/0!</v>
      </c>
      <c r="AA3248" t="e">
        <f t="shared" si="1705"/>
        <v>#DIV/0!</v>
      </c>
      <c r="AB3248" t="str">
        <f t="shared" si="1706"/>
        <v>1.16868119835867-0.392228420761998i</v>
      </c>
      <c r="AC3248" t="str">
        <f t="shared" si="1707"/>
        <v>0.94366017528229-0.187472450859212i</v>
      </c>
      <c r="AD3248" t="str">
        <f t="shared" si="1708"/>
        <v>1.27087135464026-0.163167904309156i</v>
      </c>
      <c r="AE3248" t="e">
        <f t="shared" si="1709"/>
        <v>#DIV/0!</v>
      </c>
      <c r="AF3248" t="str">
        <f t="shared" si="1710"/>
        <v>-19.4098787983267-0.348513846563999i</v>
      </c>
      <c r="AG3248" t="e">
        <f t="shared" si="1711"/>
        <v>#DIV/0!</v>
      </c>
      <c r="AH3248" t="e">
        <f t="shared" si="1712"/>
        <v>#DIV/0!</v>
      </c>
      <c r="AI3248" t="e">
        <f t="shared" si="1713"/>
        <v>#DIV/0!</v>
      </c>
      <c r="AJ3248" t="e">
        <f t="shared" si="1714"/>
        <v>#DIV/0!</v>
      </c>
      <c r="AK3248"/>
      <c r="AL3248"/>
      <c r="AM3248"/>
      <c r="AN3248"/>
    </row>
    <row r="3249" spans="1:40" x14ac:dyDescent="0.25">
      <c r="A3249"/>
      <c r="B3249">
        <f t="shared" si="1715"/>
        <v>1315000</v>
      </c>
      <c r="C3249" s="186" t="str">
        <f t="shared" si="1683"/>
        <v>-5.68813347746256E-08+0.00239687605207314i</v>
      </c>
      <c r="D3249" s="158" t="str">
        <f t="shared" si="1684"/>
        <v>-7.66666710275687+0.0183760497325607i</v>
      </c>
      <c r="E3249" t="str">
        <f t="shared" si="1685"/>
        <v>7.9946872190785-0.20609226509224i</v>
      </c>
      <c r="F3249" t="str">
        <f t="shared" si="1686"/>
        <v>0.999201169494032+0.000020576313111639i</v>
      </c>
      <c r="G3249">
        <f t="shared" si="1681"/>
        <v>1</v>
      </c>
      <c r="H3249" t="str">
        <f t="shared" si="1687"/>
        <v>11.7432304405121+0.366625496974231i</v>
      </c>
      <c r="I3249" t="str">
        <f t="shared" si="1688"/>
        <v>5163.99292433822i</v>
      </c>
      <c r="J3249" t="str">
        <f t="shared" si="1682"/>
        <v>-36095.211508052+1129.71640407162i</v>
      </c>
      <c r="K3249" t="str">
        <f t="shared" si="1689"/>
        <v>0.00447332728353004-0.142925865165644i</v>
      </c>
      <c r="L3249" t="str">
        <f t="shared" si="1690"/>
        <v>0.000578498178257415-0.0156693032907387i</v>
      </c>
      <c r="M3249" t="str">
        <f t="shared" si="1691"/>
        <v>0.00505182546178745-0.158595168456383i</v>
      </c>
      <c r="N3249" t="str">
        <f t="shared" si="1692"/>
        <v>-9.68879814889265i</v>
      </c>
      <c r="O3249" t="str">
        <f t="shared" si="1693"/>
        <v>-0.965348659392354+0.260963533485781i</v>
      </c>
      <c r="P3249" t="str">
        <f t="shared" si="1694"/>
        <v>1.96534865939235-0.260963533485781i</v>
      </c>
      <c r="Q3249" t="str">
        <f t="shared" si="1695"/>
        <v>-1.96534865939235+9.94976168237843i</v>
      </c>
      <c r="R3249" t="str">
        <f t="shared" si="1696"/>
        <v>-0.0627950433527493-0.185123479729641i</v>
      </c>
      <c r="S3249" t="str">
        <f t="shared" si="1697"/>
        <v>1.02157381464465i</v>
      </c>
      <c r="T3249" t="str">
        <f t="shared" si="1698"/>
        <v>0.189117299367701-0.0641497719786443i</v>
      </c>
      <c r="U3249" t="e">
        <f t="shared" si="1699"/>
        <v>#DIV/0!</v>
      </c>
      <c r="V3249" t="str">
        <f t="shared" si="1700"/>
        <v>1.33333333333333E-06-0.0000806869166498838i</v>
      </c>
      <c r="W3249" t="e">
        <f t="shared" si="1701"/>
        <v>#DIV/0!</v>
      </c>
      <c r="X3249" t="e">
        <f t="shared" si="1702"/>
        <v>#DIV/0!</v>
      </c>
      <c r="Y3249" t="str">
        <f t="shared" si="1703"/>
        <v>0.00083+1.32198218863058i</v>
      </c>
      <c r="Z3249" t="e">
        <f t="shared" si="1704"/>
        <v>#DIV/0!</v>
      </c>
      <c r="AA3249" t="e">
        <f t="shared" si="1705"/>
        <v>#DIV/0!</v>
      </c>
      <c r="AB3249" t="str">
        <f t="shared" si="1706"/>
        <v>1.1661420926267-0.395562698847837i</v>
      </c>
      <c r="AC3249" t="str">
        <f t="shared" si="1707"/>
        <v>0.94315681345676-0.186942815337983i</v>
      </c>
      <c r="AD3249" t="str">
        <f t="shared" si="1708"/>
        <v>1.26967239118668-0.167741530597279i</v>
      </c>
      <c r="AE3249" t="e">
        <f t="shared" si="1709"/>
        <v>#DIV/0!</v>
      </c>
      <c r="AF3249" t="str">
        <f t="shared" si="1710"/>
        <v>-19.409897543269-0.34824944724167i</v>
      </c>
      <c r="AG3249" t="e">
        <f t="shared" si="1711"/>
        <v>#DIV/0!</v>
      </c>
      <c r="AH3249" t="e">
        <f t="shared" si="1712"/>
        <v>#DIV/0!</v>
      </c>
      <c r="AI3249" t="e">
        <f t="shared" si="1713"/>
        <v>#DIV/0!</v>
      </c>
      <c r="AJ3249" t="e">
        <f t="shared" si="1714"/>
        <v>#DIV/0!</v>
      </c>
      <c r="AK3249"/>
      <c r="AL3249"/>
      <c r="AM3249"/>
      <c r="AN3249"/>
    </row>
    <row r="3250" spans="1:40" x14ac:dyDescent="0.25">
      <c r="A3250"/>
      <c r="B3250">
        <f t="shared" si="1715"/>
        <v>1316000</v>
      </c>
      <c r="C3250" s="186" t="str">
        <f t="shared" si="1683"/>
        <v>-5.67949218212924E-08+0.00239505471768911i</v>
      </c>
      <c r="D3250" s="158" t="str">
        <f t="shared" si="1684"/>
        <v>-7.66666710209439+0.0183620861689499i</v>
      </c>
      <c r="E3250" t="str">
        <f t="shared" si="1685"/>
        <v>7.99467914110728-0.206248780850633i</v>
      </c>
      <c r="F3250" t="str">
        <f t="shared" si="1686"/>
        <v>0.999201170299898+0.0000205919397247887i</v>
      </c>
      <c r="G3250">
        <f t="shared" si="1681"/>
        <v>1</v>
      </c>
      <c r="H3250" t="str">
        <f t="shared" si="1687"/>
        <v>11.743249143466+0.366347534478101i</v>
      </c>
      <c r="I3250" t="str">
        <f t="shared" si="1688"/>
        <v>5167.91991515521i</v>
      </c>
      <c r="J3250" t="str">
        <f t="shared" si="1682"/>
        <v>-36150.1315632661+1130.57550399867i</v>
      </c>
      <c r="K3250" t="str">
        <f t="shared" si="1689"/>
        <v>0.0044665377615618-0.142817465212784i</v>
      </c>
      <c r="L3250" t="str">
        <f t="shared" si="1690"/>
        <v>0.000577620530169508-0.0156574289027659i</v>
      </c>
      <c r="M3250" t="str">
        <f t="shared" si="1691"/>
        <v>0.00504415829173131-0.15847489411555i</v>
      </c>
      <c r="N3250" t="str">
        <f t="shared" si="1692"/>
        <v>-9.69616605623021i</v>
      </c>
      <c r="O3250" t="str">
        <f t="shared" si="1693"/>
        <v>-0.963399719287188+0.268068985295514i</v>
      </c>
      <c r="P3250" t="str">
        <f t="shared" si="1694"/>
        <v>1.96339971928719-0.268068985295514i</v>
      </c>
      <c r="Q3250" t="str">
        <f t="shared" si="1695"/>
        <v>-1.96339971928719+9.96423504152572i</v>
      </c>
      <c r="R3250" t="str">
        <f t="shared" si="1696"/>
        <v>-0.0632730533571618-0.184577081574511i</v>
      </c>
      <c r="S3250" t="str">
        <f t="shared" si="1697"/>
        <v>1.02235067686111i</v>
      </c>
      <c r="T3250" t="str">
        <f t="shared" si="1698"/>
        <v>0.18870250428075-0.0646872489267635i</v>
      </c>
      <c r="U3250" t="e">
        <f t="shared" si="1699"/>
        <v>#DIV/0!</v>
      </c>
      <c r="V3250" t="str">
        <f t="shared" si="1700"/>
        <v>1.33333333333333E-06-0.0000806256044031892i</v>
      </c>
      <c r="W3250" t="e">
        <f t="shared" si="1701"/>
        <v>#DIV/0!</v>
      </c>
      <c r="X3250" t="e">
        <f t="shared" si="1702"/>
        <v>#DIV/0!</v>
      </c>
      <c r="Y3250" t="str">
        <f t="shared" si="1703"/>
        <v>0.00083+1.32298749827973i</v>
      </c>
      <c r="Z3250" t="e">
        <f t="shared" si="1704"/>
        <v>#DIV/0!</v>
      </c>
      <c r="AA3250" t="e">
        <f t="shared" si="1705"/>
        <v>#DIV/0!</v>
      </c>
      <c r="AB3250" t="str">
        <f t="shared" si="1706"/>
        <v>1.16358436780552-0.398876909103133i</v>
      </c>
      <c r="AC3250" t="str">
        <f t="shared" si="1707"/>
        <v>0.942657327801738-0.186410907750922i</v>
      </c>
      <c r="AD3250" t="str">
        <f t="shared" si="1708"/>
        <v>1.26843989053477-0.172306386308842i</v>
      </c>
      <c r="AE3250" t="e">
        <f t="shared" si="1709"/>
        <v>#DIV/0!</v>
      </c>
      <c r="AF3250" t="str">
        <f t="shared" si="1710"/>
        <v>-19.4099162455604-0.347985448309151i</v>
      </c>
      <c r="AG3250" t="e">
        <f t="shared" si="1711"/>
        <v>#DIV/0!</v>
      </c>
      <c r="AH3250" t="e">
        <f t="shared" si="1712"/>
        <v>#DIV/0!</v>
      </c>
      <c r="AI3250" t="e">
        <f t="shared" si="1713"/>
        <v>#DIV/0!</v>
      </c>
      <c r="AJ3250" t="e">
        <f t="shared" si="1714"/>
        <v>#DIV/0!</v>
      </c>
      <c r="AK3250"/>
      <c r="AL3250"/>
      <c r="AM3250"/>
      <c r="AN3250"/>
    </row>
    <row r="3251" spans="1:40" x14ac:dyDescent="0.25">
      <c r="A3251"/>
      <c r="B3251">
        <f t="shared" si="1715"/>
        <v>1317000</v>
      </c>
      <c r="C3251" s="186" t="str">
        <f t="shared" si="1683"/>
        <v>-5.67087056336592E-08+0.00239323614918873i</v>
      </c>
      <c r="D3251" s="158" t="str">
        <f t="shared" si="1684"/>
        <v>-7.66666710143345+0.0183481438104469i</v>
      </c>
      <c r="E3251" t="str">
        <f t="shared" si="1685"/>
        <v>7.9946710570118-0.206405296134196i</v>
      </c>
      <c r="F3251" t="str">
        <f t="shared" si="1686"/>
        <v>0.999201171106372+0.0000206075662906068i</v>
      </c>
      <c r="G3251">
        <f t="shared" si="1681"/>
        <v>1</v>
      </c>
      <c r="H3251" t="str">
        <f t="shared" si="1687"/>
        <v>11.7432678038965+0.366069992669174i</v>
      </c>
      <c r="I3251" t="str">
        <f t="shared" si="1688"/>
        <v>5171.8469059722i</v>
      </c>
      <c r="J3251" t="str">
        <f t="shared" si="1682"/>
        <v>-36205.0933669069+1131.43460392573i</v>
      </c>
      <c r="K3251" t="str">
        <f t="shared" si="1689"/>
        <v>0.00445976368062156-0.14270922940752i</v>
      </c>
      <c r="L3251" t="str">
        <f t="shared" si="1690"/>
        <v>0.000576744876903543-0.0156455724737375i</v>
      </c>
      <c r="M3251" t="str">
        <f t="shared" si="1691"/>
        <v>0.0050365085575251-0.158354801881258i</v>
      </c>
      <c r="N3251" t="str">
        <f t="shared" si="1692"/>
        <v>-9.70353396356778i</v>
      </c>
      <c r="O3251" t="str">
        <f t="shared" si="1693"/>
        <v>-0.961398480245058+0.275159884762464i</v>
      </c>
      <c r="P3251" t="str">
        <f t="shared" si="1694"/>
        <v>1.96139848024506-0.275159884762464i</v>
      </c>
      <c r="Q3251" t="str">
        <f t="shared" si="1695"/>
        <v>-1.96139848024506+9.97869384833024i</v>
      </c>
      <c r="R3251" t="str">
        <f t="shared" si="1696"/>
        <v>-0.0637471480445745-0.184028586191945i</v>
      </c>
      <c r="S3251" t="str">
        <f t="shared" si="1697"/>
        <v>1.02312753907757i</v>
      </c>
      <c r="T3251" t="str">
        <f t="shared" si="1698"/>
        <v>0.188284714510489-0.065221462702059i</v>
      </c>
      <c r="U3251" t="e">
        <f t="shared" si="1699"/>
        <v>#DIV/0!</v>
      </c>
      <c r="V3251" t="str">
        <f t="shared" si="1700"/>
        <v>1.33333333333333E-06-0.0000805643852654493i</v>
      </c>
      <c r="W3251" t="e">
        <f t="shared" si="1701"/>
        <v>#DIV/0!</v>
      </c>
      <c r="X3251" t="e">
        <f t="shared" si="1702"/>
        <v>#DIV/0!</v>
      </c>
      <c r="Y3251" t="str">
        <f t="shared" si="1703"/>
        <v>0.00083+1.32399280792888i</v>
      </c>
      <c r="Z3251" t="e">
        <f t="shared" si="1704"/>
        <v>#DIV/0!</v>
      </c>
      <c r="AA3251" t="e">
        <f t="shared" si="1705"/>
        <v>#DIV/0!</v>
      </c>
      <c r="AB3251" t="str">
        <f t="shared" si="1706"/>
        <v>1.16100817705724-0.402170997861358i</v>
      </c>
      <c r="AC3251" t="str">
        <f t="shared" si="1707"/>
        <v>0.942161718930382-0.185876757532737i</v>
      </c>
      <c r="AD3251" t="str">
        <f t="shared" si="1708"/>
        <v>1.26717391531119-0.176862226415256i</v>
      </c>
      <c r="AE3251" t="e">
        <f t="shared" si="1709"/>
        <v>#DIV/0!</v>
      </c>
      <c r="AF3251" t="str">
        <f t="shared" si="1710"/>
        <v>-19.40993490533-0.347721848858727i</v>
      </c>
      <c r="AG3251" t="e">
        <f t="shared" si="1711"/>
        <v>#DIV/0!</v>
      </c>
      <c r="AH3251" t="e">
        <f t="shared" si="1712"/>
        <v>#DIV/0!</v>
      </c>
      <c r="AI3251" t="e">
        <f t="shared" si="1713"/>
        <v>#DIV/0!</v>
      </c>
      <c r="AJ3251" t="e">
        <f t="shared" si="1714"/>
        <v>#DIV/0!</v>
      </c>
      <c r="AK3251"/>
      <c r="AL3251"/>
      <c r="AM3251"/>
      <c r="AN3251"/>
    </row>
    <row r="3252" spans="1:40" x14ac:dyDescent="0.25">
      <c r="A3252"/>
      <c r="B3252">
        <f t="shared" si="1715"/>
        <v>1318000</v>
      </c>
      <c r="C3252" s="186" t="str">
        <f t="shared" si="1683"/>
        <v>-5.66226856147885E-08+0.00239142034027636i</v>
      </c>
      <c r="D3252" s="158" t="str">
        <f t="shared" si="1684"/>
        <v>-7.66666710077396+0.0183342226087854i</v>
      </c>
      <c r="E3252" t="str">
        <f t="shared" si="1685"/>
        <v>7.99466296679208-0.206561810942571i</v>
      </c>
      <c r="F3252" t="str">
        <f t="shared" si="1686"/>
        <v>0.999201171913456+0.0000206231928090575i</v>
      </c>
      <c r="G3252">
        <f t="shared" si="1681"/>
        <v>1</v>
      </c>
      <c r="H3252" t="str">
        <f t="shared" si="1687"/>
        <v>11.7432864219322+0.365792870594207i</v>
      </c>
      <c r="I3252" t="str">
        <f t="shared" si="1688"/>
        <v>5175.77389678918i</v>
      </c>
      <c r="J3252" t="str">
        <f t="shared" si="1682"/>
        <v>-36260.0969189743+1132.29370385278i</v>
      </c>
      <c r="K3252" t="str">
        <f t="shared" si="1689"/>
        <v>0.00445300499393686-0.142601157377645i</v>
      </c>
      <c r="L3252" t="str">
        <f t="shared" si="1690"/>
        <v>0.000575871212421415-0.0156337339629983i</v>
      </c>
      <c r="M3252" t="str">
        <f t="shared" si="1691"/>
        <v>0.00502887620635827-0.158234891340643i</v>
      </c>
      <c r="N3252" t="str">
        <f t="shared" si="1692"/>
        <v>-9.71090187090534i</v>
      </c>
      <c r="O3252" t="str">
        <f t="shared" si="1693"/>
        <v>-0.959345050904858+0.282235846951366i</v>
      </c>
      <c r="P3252" t="str">
        <f t="shared" si="1694"/>
        <v>1.95934505090486-0.282235846951366i</v>
      </c>
      <c r="Q3252" t="str">
        <f t="shared" si="1695"/>
        <v>-1.95934505090486+9.99313771785671i</v>
      </c>
      <c r="R3252" t="str">
        <f t="shared" si="1696"/>
        <v>-0.0642173279732272-0.183478022511575i</v>
      </c>
      <c r="S3252" t="str">
        <f t="shared" si="1697"/>
        <v>1.02390440129403i</v>
      </c>
      <c r="T3252" t="str">
        <f t="shared" si="1698"/>
        <v>0.187863954790327-0.0657524047511295i</v>
      </c>
      <c r="U3252" t="e">
        <f t="shared" si="1699"/>
        <v>#DIV/0!</v>
      </c>
      <c r="V3252" t="str">
        <f t="shared" si="1700"/>
        <v>1.33333333333333E-06-0.0000805032590247324i</v>
      </c>
      <c r="W3252" t="e">
        <f t="shared" si="1701"/>
        <v>#DIV/0!</v>
      </c>
      <c r="X3252" t="e">
        <f t="shared" si="1702"/>
        <v>#DIV/0!</v>
      </c>
      <c r="Y3252" t="str">
        <f t="shared" si="1703"/>
        <v>0.00083+1.32499811757803i</v>
      </c>
      <c r="Z3252" t="e">
        <f t="shared" si="1704"/>
        <v>#DIV/0!</v>
      </c>
      <c r="AA3252" t="e">
        <f t="shared" si="1705"/>
        <v>#DIV/0!</v>
      </c>
      <c r="AB3252" t="str">
        <f t="shared" si="1706"/>
        <v>1.15841367289393-0.405444912380213i</v>
      </c>
      <c r="AC3252" t="str">
        <f t="shared" si="1707"/>
        <v>0.941669987301637-0.185340393930744i</v>
      </c>
      <c r="AD3252" t="str">
        <f t="shared" si="1708"/>
        <v>1.26587452992348-0.181408806313139i</v>
      </c>
      <c r="AE3252" t="e">
        <f t="shared" si="1709"/>
        <v>#DIV/0!</v>
      </c>
      <c r="AF3252" t="str">
        <f t="shared" si="1710"/>
        <v>-19.4099535227062-0.347458647985422i</v>
      </c>
      <c r="AG3252" t="e">
        <f t="shared" si="1711"/>
        <v>#DIV/0!</v>
      </c>
      <c r="AH3252" t="e">
        <f t="shared" si="1712"/>
        <v>#DIV/0!</v>
      </c>
      <c r="AI3252" t="e">
        <f t="shared" si="1713"/>
        <v>#DIV/0!</v>
      </c>
      <c r="AJ3252" t="e">
        <f t="shared" si="1714"/>
        <v>#DIV/0!</v>
      </c>
      <c r="AK3252"/>
      <c r="AL3252"/>
      <c r="AM3252"/>
      <c r="AN3252"/>
    </row>
    <row r="3253" spans="1:40" x14ac:dyDescent="0.25">
      <c r="A3253"/>
      <c r="B3253">
        <f t="shared" si="1715"/>
        <v>1319000</v>
      </c>
      <c r="C3253" s="186" t="str">
        <f t="shared" si="1683"/>
        <v>-5.65368611700041E-08+0.00238960728467545i</v>
      </c>
      <c r="D3253" s="158" t="str">
        <f t="shared" si="1684"/>
        <v>-7.66666710011593+0.0183203225158451i</v>
      </c>
      <c r="E3253" t="str">
        <f t="shared" si="1685"/>
        <v>7.99465487044818-0.206718325275399i</v>
      </c>
      <c r="F3253" t="str">
        <f t="shared" si="1686"/>
        <v>0.999201172721157+0.0000206388192801055i</v>
      </c>
      <c r="G3253">
        <f t="shared" si="1681"/>
        <v>1</v>
      </c>
      <c r="H3253" t="str">
        <f t="shared" si="1687"/>
        <v>11.7433049977015+0.365516167302835i</v>
      </c>
      <c r="I3253" t="str">
        <f t="shared" si="1688"/>
        <v>5179.70088760617i</v>
      </c>
      <c r="J3253" t="str">
        <f t="shared" si="1682"/>
        <v>-36315.1422194683+1133.15280377982i</v>
      </c>
      <c r="K3253" t="str">
        <f t="shared" si="1689"/>
        <v>0.00444626165491222-0.142493248752072i</v>
      </c>
      <c r="L3253" t="str">
        <f t="shared" si="1690"/>
        <v>0.000574999530707822-0.0156219133300153i</v>
      </c>
      <c r="M3253" t="str">
        <f t="shared" si="1691"/>
        <v>0.00502126118562004-0.158115162082087i</v>
      </c>
      <c r="N3253" t="str">
        <f t="shared" si="1692"/>
        <v>-9.7182697782429i</v>
      </c>
      <c r="O3253" t="str">
        <f t="shared" si="1693"/>
        <v>-0.957239542738667+0.289296487737872i</v>
      </c>
      <c r="P3253" t="str">
        <f t="shared" si="1694"/>
        <v>1.95723954273867-0.289296487737872i</v>
      </c>
      <c r="Q3253" t="str">
        <f t="shared" si="1695"/>
        <v>-1.95723954273867+10.0075662659808i</v>
      </c>
      <c r="R3253" t="str">
        <f t="shared" si="1696"/>
        <v>-0.064683593843444-0.182925419272497i</v>
      </c>
      <c r="S3253" t="str">
        <f t="shared" si="1697"/>
        <v>1.02468126351049i</v>
      </c>
      <c r="T3253" t="str">
        <f t="shared" si="1698"/>
        <v>0.187440249748328-0.0662800666678996i</v>
      </c>
      <c r="U3253" t="e">
        <f t="shared" si="1699"/>
        <v>#DIV/0!</v>
      </c>
      <c r="V3253" t="str">
        <f t="shared" si="1700"/>
        <v>1.33333333333333E-06-0.0000804422254697475i</v>
      </c>
      <c r="W3253" t="e">
        <f t="shared" si="1701"/>
        <v>#DIV/0!</v>
      </c>
      <c r="X3253" t="e">
        <f t="shared" si="1702"/>
        <v>#DIV/0!</v>
      </c>
      <c r="Y3253" t="str">
        <f t="shared" si="1703"/>
        <v>0.00083+1.32600342722718i</v>
      </c>
      <c r="Z3253" t="e">
        <f t="shared" si="1704"/>
        <v>#DIV/0!</v>
      </c>
      <c r="AA3253" t="e">
        <f t="shared" si="1705"/>
        <v>#DIV/0!</v>
      </c>
      <c r="AB3253" t="str">
        <f t="shared" si="1706"/>
        <v>1.15580100717808-0.408698600825845i</v>
      </c>
      <c r="AC3253" t="str">
        <f t="shared" si="1707"/>
        <v>0.941182133223343-0.184801846005546i</v>
      </c>
      <c r="AD3253" t="str">
        <f t="shared" si="1708"/>
        <v>1.26454180055743-0.185945881837225i</v>
      </c>
      <c r="AE3253" t="e">
        <f t="shared" si="1709"/>
        <v>#DIV/0!</v>
      </c>
      <c r="AF3253" t="str">
        <f t="shared" si="1710"/>
        <v>-19.4099720978174-0.34719584478699i</v>
      </c>
      <c r="AG3253" t="e">
        <f t="shared" si="1711"/>
        <v>#DIV/0!</v>
      </c>
      <c r="AH3253" t="e">
        <f t="shared" si="1712"/>
        <v>#DIV/0!</v>
      </c>
      <c r="AI3253" t="e">
        <f t="shared" si="1713"/>
        <v>#DIV/0!</v>
      </c>
      <c r="AJ3253" t="e">
        <f t="shared" si="1714"/>
        <v>#DIV/0!</v>
      </c>
      <c r="AK3253"/>
      <c r="AL3253"/>
      <c r="AM3253"/>
      <c r="AN3253"/>
    </row>
    <row r="3254" spans="1:40" x14ac:dyDescent="0.25">
      <c r="A3254"/>
      <c r="B3254">
        <f t="shared" si="1715"/>
        <v>1320000</v>
      </c>
      <c r="C3254" s="186" t="str">
        <f t="shared" si="1683"/>
        <v>-5.64512317068817E-08+0.00238779697612848i</v>
      </c>
      <c r="D3254" s="158" t="str">
        <f t="shared" si="1684"/>
        <v>-7.66666709945943+0.0183064434836517i</v>
      </c>
      <c r="E3254" t="str">
        <f t="shared" si="1685"/>
        <v>7.99464676798012-0.206874839132319i</v>
      </c>
      <c r="F3254" t="str">
        <f t="shared" si="1686"/>
        <v>0.999201173529458+0.0000206544457037141i</v>
      </c>
      <c r="G3254">
        <f t="shared" si="1681"/>
        <v>1</v>
      </c>
      <c r="H3254" t="str">
        <f t="shared" si="1687"/>
        <v>11.7433235313322+0.365239881847562i</v>
      </c>
      <c r="I3254" t="str">
        <f t="shared" si="1688"/>
        <v>5183.62787842316i</v>
      </c>
      <c r="J3254" t="str">
        <f t="shared" si="1682"/>
        <v>-36370.2292683889+1134.01190370688i</v>
      </c>
      <c r="K3254" t="str">
        <f t="shared" si="1689"/>
        <v>0.00443953361712837-0.142385503160834i</v>
      </c>
      <c r="L3254" t="str">
        <f t="shared" si="1690"/>
        <v>0.00057412982577019-0.0156101105343778i</v>
      </c>
      <c r="M3254" t="str">
        <f t="shared" si="1691"/>
        <v>0.00501366344289856-0.157995613695212i</v>
      </c>
      <c r="N3254" t="str">
        <f t="shared" si="1692"/>
        <v>-9.72563768558046i</v>
      </c>
      <c r="O3254" t="str">
        <f t="shared" si="1693"/>
        <v>-0.955082070045706+0.296341423829356i</v>
      </c>
      <c r="P3254" t="str">
        <f t="shared" si="1694"/>
        <v>1.95508207004571-0.296341423829356i</v>
      </c>
      <c r="Q3254" t="str">
        <f t="shared" si="1695"/>
        <v>-1.95508207004571+10.0219791094098i</v>
      </c>
      <c r="R3254" t="str">
        <f t="shared" si="1696"/>
        <v>-0.0651459464946194-0.182370805024114i</v>
      </c>
      <c r="S3254" t="str">
        <f t="shared" si="1697"/>
        <v>1.02545812572695i</v>
      </c>
      <c r="T3254" t="str">
        <f t="shared" si="1698"/>
        <v>0.187013623907343-0.0668044401910806i</v>
      </c>
      <c r="U3254" t="e">
        <f t="shared" si="1699"/>
        <v>#DIV/0!</v>
      </c>
      <c r="V3254" t="str">
        <f t="shared" si="1700"/>
        <v>1.33333333333333E-06-0.000080381284389846i</v>
      </c>
      <c r="W3254" t="e">
        <f t="shared" si="1701"/>
        <v>#DIV/0!</v>
      </c>
      <c r="X3254" t="e">
        <f t="shared" si="1702"/>
        <v>#DIV/0!</v>
      </c>
      <c r="Y3254" t="str">
        <f t="shared" si="1703"/>
        <v>0.00083+1.32700873687633i</v>
      </c>
      <c r="Z3254" t="e">
        <f t="shared" si="1704"/>
        <v>#DIV/0!</v>
      </c>
      <c r="AA3254" t="e">
        <f t="shared" si="1705"/>
        <v>#DIV/0!</v>
      </c>
      <c r="AB3254" t="str">
        <f t="shared" si="1706"/>
        <v>1.15317033112338-0.411932012257188i</v>
      </c>
      <c r="AC3254" t="str">
        <f t="shared" si="1707"/>
        <v>0.940698156855311-0.184261142631763i</v>
      </c>
      <c r="AD3254" t="str">
        <f t="shared" si="1708"/>
        <v>1.26317579517439-0.190473209273151i</v>
      </c>
      <c r="AE3254" t="e">
        <f t="shared" si="1709"/>
        <v>#DIV/0!</v>
      </c>
      <c r="AF3254" t="str">
        <f t="shared" si="1710"/>
        <v>-19.4099906307916-0.34693343836391i</v>
      </c>
      <c r="AG3254" t="e">
        <f t="shared" si="1711"/>
        <v>#DIV/0!</v>
      </c>
      <c r="AH3254" t="e">
        <f t="shared" si="1712"/>
        <v>#DIV/0!</v>
      </c>
      <c r="AI3254" t="e">
        <f t="shared" si="1713"/>
        <v>#DIV/0!</v>
      </c>
      <c r="AJ3254" t="e">
        <f t="shared" si="1714"/>
        <v>#DIV/0!</v>
      </c>
      <c r="AK3254"/>
      <c r="AL3254"/>
      <c r="AM3254"/>
      <c r="AN3254"/>
    </row>
    <row r="3255" spans="1:40" x14ac:dyDescent="0.25">
      <c r="A3255"/>
      <c r="B3255">
        <f t="shared" si="1715"/>
        <v>1321000</v>
      </c>
      <c r="C3255" s="186" t="str">
        <f t="shared" si="1683"/>
        <v>-5.63657966352389E-08+0.00238598940839687i</v>
      </c>
      <c r="D3255" s="158" t="str">
        <f t="shared" si="1684"/>
        <v>-7.66666709880447+0.018292585464376i</v>
      </c>
      <c r="E3255" t="str">
        <f t="shared" si="1685"/>
        <v>7.99463865938794-0.207031352512974i</v>
      </c>
      <c r="F3255" t="str">
        <f t="shared" si="1686"/>
        <v>0.999201174338376+0.0000206700720798484i</v>
      </c>
      <c r="G3255">
        <f t="shared" si="1681"/>
        <v>1</v>
      </c>
      <c r="H3255" t="str">
        <f t="shared" si="1687"/>
        <v>11.7433420229518+0.364964013283742i</v>
      </c>
      <c r="I3255" t="str">
        <f t="shared" si="1688"/>
        <v>5187.55486924014i</v>
      </c>
      <c r="J3255" t="str">
        <f t="shared" si="1682"/>
        <v>-36425.3580657361+1134.87100363393i</v>
      </c>
      <c r="K3255" t="str">
        <f t="shared" si="1689"/>
        <v>0.00443282083434113-0.142277920235078i</v>
      </c>
      <c r="L3255" t="str">
        <f t="shared" si="1690"/>
        <v>0.000573262091638559-0.0155983255357964i</v>
      </c>
      <c r="M3255" t="str">
        <f t="shared" si="1691"/>
        <v>0.00500608292597969-0.157876245770874i</v>
      </c>
      <c r="N3255" t="str">
        <f t="shared" si="1692"/>
        <v>-9.73300559291802i</v>
      </c>
      <c r="O3255" t="str">
        <f t="shared" si="1693"/>
        <v>-0.952872749946134+0.303370272785736i</v>
      </c>
      <c r="P3255" t="str">
        <f t="shared" si="1694"/>
        <v>1.95287274994613-0.303370272785736i</v>
      </c>
      <c r="Q3255" t="str">
        <f t="shared" si="1695"/>
        <v>-1.95287274994613+10.0363758657038i</v>
      </c>
      <c r="R3255" t="str">
        <f t="shared" si="1696"/>
        <v>-0.0656043869022441-0.181814208126994i</v>
      </c>
      <c r="S3255" t="str">
        <f t="shared" si="1697"/>
        <v>1.02623498794341i</v>
      </c>
      <c r="T3255" t="str">
        <f t="shared" si="1698"/>
        <v>0.186584101685146-0.0673255172016593i</v>
      </c>
      <c r="U3255" t="e">
        <f t="shared" si="1699"/>
        <v>#DIV/0!</v>
      </c>
      <c r="V3255" t="str">
        <f t="shared" si="1700"/>
        <v>1.33333333333333E-06-0.0000803204355750169i</v>
      </c>
      <c r="W3255" t="e">
        <f t="shared" si="1701"/>
        <v>#DIV/0!</v>
      </c>
      <c r="X3255" t="e">
        <f t="shared" si="1702"/>
        <v>#DIV/0!</v>
      </c>
      <c r="Y3255" t="str">
        <f t="shared" si="1703"/>
        <v>0.00083+1.32801404652548i</v>
      </c>
      <c r="Z3255" t="e">
        <f t="shared" si="1704"/>
        <v>#DIV/0!</v>
      </c>
      <c r="AA3255" t="e">
        <f t="shared" si="1705"/>
        <v>#DIV/0!</v>
      </c>
      <c r="AB3255" t="str">
        <f t="shared" si="1706"/>
        <v>1.15052179529564-0.415145096610484i</v>
      </c>
      <c r="AC3255" t="str">
        <f t="shared" si="1707"/>
        <v>0.940218058212347-0.183718312498788i</v>
      </c>
      <c r="AD3255" t="str">
        <f t="shared" si="1708"/>
        <v>1.26177658350862-0.194990545370262i</v>
      </c>
      <c r="AE3255" t="e">
        <f t="shared" si="1709"/>
        <v>#DIV/0!</v>
      </c>
      <c r="AF3255" t="str">
        <f t="shared" si="1710"/>
        <v>-19.4100091217563-0.346671427819366i</v>
      </c>
      <c r="AG3255" t="e">
        <f t="shared" si="1711"/>
        <v>#DIV/0!</v>
      </c>
      <c r="AH3255" t="e">
        <f t="shared" si="1712"/>
        <v>#DIV/0!</v>
      </c>
      <c r="AI3255" t="e">
        <f t="shared" si="1713"/>
        <v>#DIV/0!</v>
      </c>
      <c r="AJ3255" t="e">
        <f t="shared" si="1714"/>
        <v>#DIV/0!</v>
      </c>
      <c r="AK3255"/>
      <c r="AL3255"/>
      <c r="AM3255"/>
      <c r="AN3255"/>
    </row>
    <row r="3256" spans="1:40" x14ac:dyDescent="0.25">
      <c r="A3256"/>
      <c r="B3256">
        <f t="shared" si="1715"/>
        <v>1322000</v>
      </c>
      <c r="C3256" s="186" t="str">
        <f t="shared" si="1683"/>
        <v>-5.62805553671242E-08+0.00238418457526091i</v>
      </c>
      <c r="D3256" s="158" t="str">
        <f t="shared" si="1684"/>
        <v>-7.66666709815096+0.0182787484103336i</v>
      </c>
      <c r="E3256" t="str">
        <f t="shared" si="1685"/>
        <v>7.99463054467168-0.207187865417004i</v>
      </c>
      <c r="F3256" t="str">
        <f t="shared" si="1686"/>
        <v>0.999201175147904+0.0000206856984084721i</v>
      </c>
      <c r="G3256">
        <f t="shared" si="1681"/>
        <v>1</v>
      </c>
      <c r="H3256" t="str">
        <f t="shared" si="1687"/>
        <v>11.7433604726868+0.364688560669561i</v>
      </c>
      <c r="I3256" t="str">
        <f t="shared" si="1688"/>
        <v>5191.48186005713i</v>
      </c>
      <c r="J3256" t="str">
        <f t="shared" si="1682"/>
        <v>-36480.52861151+1135.73010356098i</v>
      </c>
      <c r="K3256" t="str">
        <f t="shared" si="1689"/>
        <v>0.00442612326048097-0.142170499607063i</v>
      </c>
      <c r="L3256" t="str">
        <f t="shared" si="1690"/>
        <v>0.000572396322365464-0.0155865582941028i</v>
      </c>
      <c r="M3256" t="str">
        <f t="shared" si="1691"/>
        <v>0.00499851958284643-0.157757057901166i</v>
      </c>
      <c r="N3256" t="str">
        <f t="shared" si="1692"/>
        <v>-9.74037350025558i</v>
      </c>
      <c r="O3256" t="str">
        <f t="shared" si="1693"/>
        <v>-0.950611702374691+0.31038265304023i</v>
      </c>
      <c r="P3256" t="str">
        <f t="shared" si="1694"/>
        <v>1.95061170237469-0.31038265304023i</v>
      </c>
      <c r="Q3256" t="str">
        <f t="shared" si="1695"/>
        <v>-1.95061170237469+10.0507561532958i</v>
      </c>
      <c r="R3256" t="str">
        <f t="shared" si="1696"/>
        <v>-0.0660589161749804-0.181255656753766i</v>
      </c>
      <c r="S3256" t="str">
        <f t="shared" si="1697"/>
        <v>1.02701185015987i</v>
      </c>
      <c r="T3256" t="str">
        <f t="shared" si="1698"/>
        <v>0.186151707394628-0.0678432897204224i</v>
      </c>
      <c r="U3256" t="e">
        <f t="shared" si="1699"/>
        <v>#DIV/0!</v>
      </c>
      <c r="V3256" t="str">
        <f t="shared" si="1700"/>
        <v>1.33333333333333E-06-0.0000802596788158828i</v>
      </c>
      <c r="W3256" t="e">
        <f t="shared" si="1701"/>
        <v>#DIV/0!</v>
      </c>
      <c r="X3256" t="e">
        <f t="shared" si="1702"/>
        <v>#DIV/0!</v>
      </c>
      <c r="Y3256" t="str">
        <f t="shared" si="1703"/>
        <v>0.00083+1.32901935617463i</v>
      </c>
      <c r="Z3256" t="e">
        <f t="shared" si="1704"/>
        <v>#DIV/0!</v>
      </c>
      <c r="AA3256" t="e">
        <f t="shared" si="1705"/>
        <v>#DIV/0!</v>
      </c>
      <c r="AB3256" t="str">
        <f t="shared" si="1706"/>
        <v>1.14785554961388-0.418337804684011i</v>
      </c>
      <c r="AC3256" t="str">
        <f t="shared" si="1707"/>
        <v>0.939741837167242-0.18317338411157i</v>
      </c>
      <c r="AD3256" t="str">
        <f t="shared" si="1708"/>
        <v>1.26034423706445-0.199497647354437i</v>
      </c>
      <c r="AE3256" t="e">
        <f t="shared" si="1709"/>
        <v>#DIV/0!</v>
      </c>
      <c r="AF3256" t="str">
        <f t="shared" si="1710"/>
        <v>-19.4100275708378-0.346409812259227i</v>
      </c>
      <c r="AG3256" t="e">
        <f t="shared" si="1711"/>
        <v>#DIV/0!</v>
      </c>
      <c r="AH3256" t="e">
        <f t="shared" si="1712"/>
        <v>#DIV/0!</v>
      </c>
      <c r="AI3256" t="e">
        <f t="shared" si="1713"/>
        <v>#DIV/0!</v>
      </c>
      <c r="AJ3256" t="e">
        <f t="shared" si="1714"/>
        <v>#DIV/0!</v>
      </c>
      <c r="AK3256"/>
      <c r="AL3256"/>
      <c r="AM3256"/>
      <c r="AN3256"/>
    </row>
    <row r="3257" spans="1:40" x14ac:dyDescent="0.25">
      <c r="A3257"/>
      <c r="B3257">
        <f t="shared" si="1715"/>
        <v>1323000</v>
      </c>
      <c r="C3257" s="186" t="str">
        <f t="shared" si="1683"/>
        <v>-5.61955073168073E-08+0.00238238247051971i</v>
      </c>
      <c r="D3257" s="158" t="str">
        <f t="shared" si="1684"/>
        <v>-7.66666709749891+0.0182649322739845i</v>
      </c>
      <c r="E3257" t="str">
        <f t="shared" si="1685"/>
        <v>7.99462242383138-0.20734437784405i</v>
      </c>
      <c r="F3257" t="str">
        <f t="shared" si="1686"/>
        <v>0.99920117595805+0.0000207013246895499i</v>
      </c>
      <c r="G3257">
        <f t="shared" si="1681"/>
        <v>1</v>
      </c>
      <c r="H3257" t="str">
        <f t="shared" si="1687"/>
        <v>11.7433788806637+0.364413523066049i</v>
      </c>
      <c r="I3257" t="str">
        <f t="shared" si="1688"/>
        <v>5195.40885087412i</v>
      </c>
      <c r="J3257" t="str">
        <f t="shared" si="1682"/>
        <v>-36535.7409057104+1136.58920348803i</v>
      </c>
      <c r="K3257" t="str">
        <f t="shared" si="1689"/>
        <v>0.00441944084965209-0.142063240910155i</v>
      </c>
      <c r="L3257" t="str">
        <f t="shared" si="1690"/>
        <v>0.000571532512025866-0.0155748087692495i</v>
      </c>
      <c r="M3257" t="str">
        <f t="shared" si="1691"/>
        <v>0.00499097336167796-0.157638049679404i</v>
      </c>
      <c r="N3257" t="str">
        <f t="shared" si="1692"/>
        <v>-9.74774140759314i</v>
      </c>
      <c r="O3257" t="str">
        <f t="shared" si="1693"/>
        <v>-0.94829905007418+0.317378183920078i</v>
      </c>
      <c r="P3257" t="str">
        <f t="shared" si="1694"/>
        <v>1.94829905007418-0.317378183920078i</v>
      </c>
      <c r="Q3257" t="str">
        <f t="shared" si="1695"/>
        <v>-1.94829905007418+10.0651195915132i</v>
      </c>
      <c r="R3257" t="str">
        <f t="shared" si="1696"/>
        <v>-0.0665095355517603-0.180695178890009i</v>
      </c>
      <c r="S3257" t="str">
        <f t="shared" si="1697"/>
        <v>1.02778871237633i</v>
      </c>
      <c r="T3257" t="str">
        <f t="shared" si="1698"/>
        <v>0.185716465243973-0.0683577499054915i</v>
      </c>
      <c r="U3257" t="e">
        <f t="shared" si="1699"/>
        <v>#DIV/0!</v>
      </c>
      <c r="V3257" t="str">
        <f t="shared" si="1700"/>
        <v>1.33333333333333E-06-0.0000801990139037013i</v>
      </c>
      <c r="W3257" t="e">
        <f t="shared" si="1701"/>
        <v>#DIV/0!</v>
      </c>
      <c r="X3257" t="e">
        <f t="shared" si="1702"/>
        <v>#DIV/0!</v>
      </c>
      <c r="Y3257" t="str">
        <f t="shared" si="1703"/>
        <v>0.00083+1.33002466582377i</v>
      </c>
      <c r="Z3257" t="e">
        <f t="shared" si="1704"/>
        <v>#DIV/0!</v>
      </c>
      <c r="AA3257" t="e">
        <f t="shared" si="1705"/>
        <v>#DIV/0!</v>
      </c>
      <c r="AB3257" t="str">
        <f t="shared" si="1706"/>
        <v>1.14517174335152-0.42151008812289i</v>
      </c>
      <c r="AC3257" t="str">
        <f t="shared" si="1707"/>
        <v>0.939269493453728-0.182626385791396i</v>
      </c>
      <c r="AD3257" t="str">
        <f t="shared" si="1708"/>
        <v>1.25887882911328-0.203994272940864i</v>
      </c>
      <c r="AE3257" t="e">
        <f t="shared" si="1709"/>
        <v>#DIV/0!</v>
      </c>
      <c r="AF3257" t="str">
        <f t="shared" si="1710"/>
        <v>-19.4100459781626-0.346148590792065i</v>
      </c>
      <c r="AG3257" t="e">
        <f t="shared" si="1711"/>
        <v>#DIV/0!</v>
      </c>
      <c r="AH3257" t="e">
        <f t="shared" si="1712"/>
        <v>#DIV/0!</v>
      </c>
      <c r="AI3257" t="e">
        <f t="shared" si="1713"/>
        <v>#DIV/0!</v>
      </c>
      <c r="AJ3257" t="e">
        <f t="shared" si="1714"/>
        <v>#DIV/0!</v>
      </c>
      <c r="AK3257"/>
      <c r="AL3257"/>
      <c r="AM3257"/>
      <c r="AN3257"/>
    </row>
    <row r="3258" spans="1:40" x14ac:dyDescent="0.25">
      <c r="A3258"/>
      <c r="B3258">
        <f t="shared" si="1715"/>
        <v>1324000</v>
      </c>
      <c r="C3258" s="186" t="str">
        <f t="shared" si="1683"/>
        <v>-5.6110651900769E-08+0.00238058308799111i</v>
      </c>
      <c r="D3258" s="158" t="str">
        <f t="shared" si="1684"/>
        <v>-7.66666709684832+0.0182511370079319i</v>
      </c>
      <c r="E3258" t="str">
        <f t="shared" si="1685"/>
        <v>7.99461429686707-0.207500889793752i</v>
      </c>
      <c r="F3258" t="str">
        <f t="shared" si="1686"/>
        <v>0.999201176768794+0.0000207169509230451i</v>
      </c>
      <c r="G3258">
        <f t="shared" si="1681"/>
        <v>1</v>
      </c>
      <c r="H3258" t="str">
        <f t="shared" si="1687"/>
        <v>11.7433972470083+0.364138899537051i</v>
      </c>
      <c r="I3258" t="str">
        <f t="shared" si="1688"/>
        <v>5199.33584169111i</v>
      </c>
      <c r="J3258" t="str">
        <f t="shared" si="1682"/>
        <v>-36590.9949483375+1137.44830341508i</v>
      </c>
      <c r="K3258" t="str">
        <f t="shared" si="1689"/>
        <v>0.00441277355613158-0.141956143778822i</v>
      </c>
      <c r="L3258" t="str">
        <f t="shared" si="1690"/>
        <v>0.000570670654717017-0.0155630769213089i</v>
      </c>
      <c r="M3258" t="str">
        <f t="shared" si="1691"/>
        <v>0.0049834442108486-0.157519220700131i</v>
      </c>
      <c r="N3258" t="str">
        <f t="shared" si="1692"/>
        <v>-9.7551093149307i</v>
      </c>
      <c r="O3258" t="str">
        <f t="shared" si="1693"/>
        <v>-0.945934918588813+0.324356485667199i</v>
      </c>
      <c r="P3258" t="str">
        <f t="shared" si="1694"/>
        <v>1.94593491858881-0.324356485667199i</v>
      </c>
      <c r="Q3258" t="str">
        <f t="shared" si="1695"/>
        <v>-1.94593491858881+10.0794658005979i</v>
      </c>
      <c r="R3258" t="str">
        <f t="shared" si="1696"/>
        <v>-0.0669562463989392-0.180132802335197i</v>
      </c>
      <c r="S3258" t="str">
        <f t="shared" si="1697"/>
        <v>1.02856557459279i</v>
      </c>
      <c r="T3258" t="str">
        <f t="shared" si="1698"/>
        <v>0.185278399336911-0.0688688900499013i</v>
      </c>
      <c r="U3258" t="e">
        <f t="shared" si="1699"/>
        <v>#DIV/0!</v>
      </c>
      <c r="V3258" t="str">
        <f t="shared" si="1700"/>
        <v>1.33333333333333E-06-0.0000801384406303599i</v>
      </c>
      <c r="W3258" t="e">
        <f t="shared" si="1701"/>
        <v>#DIV/0!</v>
      </c>
      <c r="X3258" t="e">
        <f t="shared" si="1702"/>
        <v>#DIV/0!</v>
      </c>
      <c r="Y3258" t="str">
        <f t="shared" si="1703"/>
        <v>0.00083+1.33102997547292i</v>
      </c>
      <c r="Z3258" t="e">
        <f t="shared" si="1704"/>
        <v>#DIV/0!</v>
      </c>
      <c r="AA3258" t="e">
        <f t="shared" si="1705"/>
        <v>#DIV/0!</v>
      </c>
      <c r="AB3258" t="str">
        <f t="shared" si="1706"/>
        <v>1.14247052513786-0.424661899404145i</v>
      </c>
      <c r="AC3258" t="str">
        <f t="shared" si="1707"/>
        <v>0.938801026669385-0.182077345676739i</v>
      </c>
      <c r="AD3258" t="str">
        <f t="shared" si="1708"/>
        <v>1.25738043469069-0.208480180346807i</v>
      </c>
      <c r="AE3258" t="e">
        <f t="shared" si="1709"/>
        <v>#DIV/0!</v>
      </c>
      <c r="AF3258" t="str">
        <f t="shared" si="1710"/>
        <v>-19.4100643438566-0.345887762529119i</v>
      </c>
      <c r="AG3258" t="e">
        <f t="shared" si="1711"/>
        <v>#DIV/0!</v>
      </c>
      <c r="AH3258" t="e">
        <f t="shared" si="1712"/>
        <v>#DIV/0!</v>
      </c>
      <c r="AI3258" t="e">
        <f t="shared" si="1713"/>
        <v>#DIV/0!</v>
      </c>
      <c r="AJ3258" t="e">
        <f t="shared" si="1714"/>
        <v>#DIV/0!</v>
      </c>
      <c r="AK3258"/>
      <c r="AL3258"/>
      <c r="AM3258"/>
      <c r="AN3258"/>
    </row>
    <row r="3259" spans="1:40" x14ac:dyDescent="0.25">
      <c r="A3259"/>
      <c r="B3259">
        <f t="shared" si="1715"/>
        <v>1325000</v>
      </c>
      <c r="C3259" s="186" t="str">
        <f t="shared" si="1683"/>
        <v>-5.60259885376917E-08+0.0023787864215116i</v>
      </c>
      <c r="D3259" s="158" t="str">
        <f t="shared" si="1684"/>
        <v>-7.66666709619926+0.0182373625649223i</v>
      </c>
      <c r="E3259" t="str">
        <f t="shared" si="1685"/>
        <v>7.9946061637788-0.207657401265751i</v>
      </c>
      <c r="F3259" t="str">
        <f t="shared" si="1686"/>
        <v>0.999201177580157+0.0000207325771089227i</v>
      </c>
      <c r="G3259">
        <f t="shared" si="1681"/>
        <v>1</v>
      </c>
      <c r="H3259" t="str">
        <f t="shared" si="1687"/>
        <v>11.7434155718462+0.363864689149229i</v>
      </c>
      <c r="I3259" t="str">
        <f t="shared" si="1688"/>
        <v>5203.2628325081i</v>
      </c>
      <c r="J3259" t="str">
        <f t="shared" si="1682"/>
        <v>-36646.2907393912+1138.30740334213i</v>
      </c>
      <c r="K3259" t="str">
        <f t="shared" si="1689"/>
        <v>0.00440612133436871-0.141849207848628i</v>
      </c>
      <c r="L3259" t="str">
        <f t="shared" si="1690"/>
        <v>0.000569810744558385-0.0155513627104733i</v>
      </c>
      <c r="M3259" t="str">
        <f t="shared" si="1691"/>
        <v>0.00497593207892709-0.157400570559101i</v>
      </c>
      <c r="N3259" t="str">
        <f t="shared" si="1692"/>
        <v>-9.76247722226826i</v>
      </c>
      <c r="O3259" t="str">
        <f t="shared" si="1693"/>
        <v>-0.943519436257388+0.331317179458808i</v>
      </c>
      <c r="P3259" t="str">
        <f t="shared" si="1694"/>
        <v>1.94351943625739-0.331317179458808i</v>
      </c>
      <c r="Q3259" t="str">
        <f t="shared" si="1695"/>
        <v>-1.94351943625739+10.0937944017271i</v>
      </c>
      <c r="R3259" t="str">
        <f t="shared" si="1696"/>
        <v>-0.0673990502074802-0.179568554703644i</v>
      </c>
      <c r="S3259" t="str">
        <f t="shared" si="1697"/>
        <v>1.02934243680925i</v>
      </c>
      <c r="T3259" t="str">
        <f t="shared" si="1698"/>
        <v>0.184837533672964-0.0693767025791967i</v>
      </c>
      <c r="U3259" t="e">
        <f t="shared" si="1699"/>
        <v>#DIV/0!</v>
      </c>
      <c r="V3259" t="str">
        <f t="shared" si="1700"/>
        <v>1.33333333333333E-06-0.0000800779587883752i</v>
      </c>
      <c r="W3259" t="e">
        <f t="shared" si="1701"/>
        <v>#DIV/0!</v>
      </c>
      <c r="X3259" t="e">
        <f t="shared" si="1702"/>
        <v>#DIV/0!</v>
      </c>
      <c r="Y3259" t="str">
        <f t="shared" si="1703"/>
        <v>0.00083+1.33203528512207i</v>
      </c>
      <c r="Z3259" t="e">
        <f t="shared" si="1704"/>
        <v>#DIV/0!</v>
      </c>
      <c r="AA3259" t="e">
        <f t="shared" si="1705"/>
        <v>#DIV/0!</v>
      </c>
      <c r="AB3259" t="str">
        <f t="shared" si="1706"/>
        <v>1.13975204295965-0.42779319182189i</v>
      </c>
      <c r="AC3259" t="str">
        <f t="shared" si="1707"/>
        <v>0.938336436278521-0.181526291724083i</v>
      </c>
      <c r="AD3259" t="str">
        <f t="shared" si="1708"/>
        <v>1.25584913059328-0.212955128304393i</v>
      </c>
      <c r="AE3259" t="e">
        <f t="shared" si="1709"/>
        <v>#DIV/0!</v>
      </c>
      <c r="AF3259" t="str">
        <f t="shared" si="1710"/>
        <v>-19.4100826680455-0.345627326584307i</v>
      </c>
      <c r="AG3259" t="e">
        <f t="shared" si="1711"/>
        <v>#DIV/0!</v>
      </c>
      <c r="AH3259" t="e">
        <f t="shared" si="1712"/>
        <v>#DIV/0!</v>
      </c>
      <c r="AI3259" t="e">
        <f t="shared" si="1713"/>
        <v>#DIV/0!</v>
      </c>
      <c r="AJ3259" t="e">
        <f t="shared" si="1714"/>
        <v>#DIV/0!</v>
      </c>
      <c r="AK3259"/>
      <c r="AL3259"/>
      <c r="AM3259"/>
      <c r="AN3259"/>
    </row>
    <row r="3260" spans="1:40" x14ac:dyDescent="0.25">
      <c r="A3260"/>
      <c r="B3260">
        <f t="shared" si="1715"/>
        <v>1326000</v>
      </c>
      <c r="C3260" s="186" t="str">
        <f t="shared" si="1683"/>
        <v>-5.59415166484484E-08+0.00237699246493628i</v>
      </c>
      <c r="D3260" s="158" t="str">
        <f t="shared" si="1684"/>
        <v>-7.66666709555166+0.0182236088978448i</v>
      </c>
      <c r="E3260" t="str">
        <f t="shared" si="1685"/>
        <v>7.99459802456659-0.207813912259689i</v>
      </c>
      <c r="F3260" t="str">
        <f t="shared" si="1686"/>
        <v>0.999201178392128+0.0000207482032471466i</v>
      </c>
      <c r="G3260">
        <f t="shared" si="1681"/>
        <v>1</v>
      </c>
      <c r="H3260" t="str">
        <f t="shared" si="1687"/>
        <v>11.7434338553022+0.363590890972037i</v>
      </c>
      <c r="I3260" t="str">
        <f t="shared" si="1688"/>
        <v>5207.18982332508i</v>
      </c>
      <c r="J3260" t="str">
        <f t="shared" si="1682"/>
        <v>-36701.6282788715+1139.16650326919i</v>
      </c>
      <c r="K3260" t="str">
        <f t="shared" si="1689"/>
        <v>0.00439948413898419-0.141742432756235i</v>
      </c>
      <c r="L3260" t="str">
        <f t="shared" si="1690"/>
        <v>0.000568952775691548-0.0155396660970544i</v>
      </c>
      <c r="M3260" t="str">
        <f t="shared" si="1691"/>
        <v>0.00496843691467574-0.157282098853289i</v>
      </c>
      <c r="N3260" t="str">
        <f t="shared" si="1692"/>
        <v>-9.76984512960582i</v>
      </c>
      <c r="O3260" t="str">
        <f t="shared" si="1693"/>
        <v>-0.941052734206329+0.338259887427984i</v>
      </c>
      <c r="P3260" t="str">
        <f t="shared" si="1694"/>
        <v>1.94105273420633-0.338259887427984i</v>
      </c>
      <c r="Q3260" t="str">
        <f t="shared" si="1695"/>
        <v>-1.94105273420633+10.1081050170338i</v>
      </c>
      <c r="R3260" t="str">
        <f t="shared" si="1696"/>
        <v>-0.0678379485901784-0.179002463425471i</v>
      </c>
      <c r="S3260" t="str">
        <f t="shared" si="1697"/>
        <v>1.03011929902571i</v>
      </c>
      <c r="T3260" t="str">
        <f t="shared" si="1698"/>
        <v>0.184393892147721-0.0698811800490567i</v>
      </c>
      <c r="U3260" t="e">
        <f t="shared" si="1699"/>
        <v>#DIV/0!</v>
      </c>
      <c r="V3260" t="str">
        <f t="shared" si="1700"/>
        <v>1.33333333333333E-06-0.0000800175681708875i</v>
      </c>
      <c r="W3260" t="e">
        <f t="shared" si="1701"/>
        <v>#DIV/0!</v>
      </c>
      <c r="X3260" t="e">
        <f t="shared" si="1702"/>
        <v>#DIV/0!</v>
      </c>
      <c r="Y3260" t="str">
        <f t="shared" si="1703"/>
        <v>0.00083+1.33304059477122i</v>
      </c>
      <c r="Z3260" t="e">
        <f t="shared" si="1704"/>
        <v>#DIV/0!</v>
      </c>
      <c r="AA3260" t="e">
        <f t="shared" si="1705"/>
        <v>#DIV/0!</v>
      </c>
      <c r="AB3260" t="str">
        <f t="shared" si="1706"/>
        <v>1.13701644416275-0.430903919472679i</v>
      </c>
      <c r="AC3260" t="str">
        <f t="shared" si="1707"/>
        <v>0.937875721615-0.180973251708807i</v>
      </c>
      <c r="AD3260" t="str">
        <f t="shared" si="1708"/>
        <v>1.25428499537545-0.217418876073352i</v>
      </c>
      <c r="AE3260" t="e">
        <f t="shared" si="1709"/>
        <v>#DIV/0!</v>
      </c>
      <c r="AF3260" t="str">
        <f t="shared" si="1710"/>
        <v>-19.4101009508539-0.345367282074192i</v>
      </c>
      <c r="AG3260" t="e">
        <f t="shared" si="1711"/>
        <v>#DIV/0!</v>
      </c>
      <c r="AH3260" t="e">
        <f t="shared" si="1712"/>
        <v>#DIV/0!</v>
      </c>
      <c r="AI3260" t="e">
        <f t="shared" si="1713"/>
        <v>#DIV/0!</v>
      </c>
      <c r="AJ3260" t="e">
        <f t="shared" si="1714"/>
        <v>#DIV/0!</v>
      </c>
      <c r="AK3260"/>
      <c r="AL3260"/>
      <c r="AM3260"/>
      <c r="AN3260"/>
    </row>
    <row r="3261" spans="1:40" x14ac:dyDescent="0.25">
      <c r="A3261"/>
      <c r="B3261">
        <f t="shared" si="1715"/>
        <v>1327000</v>
      </c>
      <c r="C3261" s="186" t="str">
        <f t="shared" si="1683"/>
        <v>-5.58572356560936E-08+0.00237520121213876i</v>
      </c>
      <c r="D3261" s="158" t="str">
        <f t="shared" si="1684"/>
        <v>-7.66666709490551+0.0182098759597305i</v>
      </c>
      <c r="E3261" t="str">
        <f t="shared" si="1685"/>
        <v>7.9945898792305-0.207970422775206i</v>
      </c>
      <c r="F3261" t="str">
        <f t="shared" si="1686"/>
        <v>0.999201179204718+0.0000207638293376813i</v>
      </c>
      <c r="G3261">
        <f t="shared" si="1681"/>
        <v>1</v>
      </c>
      <c r="H3261" t="str">
        <f t="shared" si="1687"/>
        <v>11.7434520975008+0.363317504077718i</v>
      </c>
      <c r="I3261" t="str">
        <f t="shared" si="1688"/>
        <v>5211.11681414207i</v>
      </c>
      <c r="J3261" t="str">
        <f t="shared" si="1682"/>
        <v>-36757.0075667784+1140.02560319623i</v>
      </c>
      <c r="K3261" t="str">
        <f t="shared" si="1689"/>
        <v>0.00439286192476918-0.141635818139393i</v>
      </c>
      <c r="L3261" t="str">
        <f t="shared" si="1690"/>
        <v>0.000568096742280075-0.0155279870414823i</v>
      </c>
      <c r="M3261" t="str">
        <f t="shared" si="1691"/>
        <v>0.00496095866704925-0.157163805180875i</v>
      </c>
      <c r="N3261" t="str">
        <f t="shared" si="1692"/>
        <v>-9.77721303694338i</v>
      </c>
      <c r="O3261" t="str">
        <f t="shared" si="1693"/>
        <v>-0.93853494634256+0.345184232684182i</v>
      </c>
      <c r="P3261" t="str">
        <f t="shared" si="1694"/>
        <v>1.93853494634256-0.345184232684182i</v>
      </c>
      <c r="Q3261" t="str">
        <f t="shared" si="1695"/>
        <v>-1.93853494634256+10.1223972696276i</v>
      </c>
      <c r="R3261" t="str">
        <f t="shared" si="1696"/>
        <v>-0.0682729432789231-0.178434555747598i</v>
      </c>
      <c r="S3261" t="str">
        <f t="shared" si="1697"/>
        <v>1.03089616124217i</v>
      </c>
      <c r="T3261" t="str">
        <f t="shared" si="1698"/>
        <v>0.183947498553151-0.0703823151429462i</v>
      </c>
      <c r="U3261" t="e">
        <f t="shared" si="1699"/>
        <v>#DIV/0!</v>
      </c>
      <c r="V3261" t="str">
        <f t="shared" si="1700"/>
        <v>1.33333333333333E-06-0.0000799572685716629i</v>
      </c>
      <c r="W3261" t="e">
        <f t="shared" si="1701"/>
        <v>#DIV/0!</v>
      </c>
      <c r="X3261" t="e">
        <f t="shared" si="1702"/>
        <v>#DIV/0!</v>
      </c>
      <c r="Y3261" t="str">
        <f t="shared" si="1703"/>
        <v>0.00083+1.33404590442037i</v>
      </c>
      <c r="Z3261" t="e">
        <f t="shared" si="1704"/>
        <v>#DIV/0!</v>
      </c>
      <c r="AA3261" t="e">
        <f t="shared" si="1705"/>
        <v>#DIV/0!</v>
      </c>
      <c r="AB3261" t="str">
        <f t="shared" si="1706"/>
        <v>1.13426387545408-0.433994037241021i</v>
      </c>
      <c r="AC3261" t="str">
        <f t="shared" si="1707"/>
        <v>0.937418881885046-0.180418253226068i</v>
      </c>
      <c r="AD3261" t="str">
        <f t="shared" si="1708"/>
        <v>1.2526881093462-0.221871183453738i</v>
      </c>
      <c r="AE3261" t="e">
        <f t="shared" si="1709"/>
        <v>#DIV/0!</v>
      </c>
      <c r="AF3261" t="str">
        <f t="shared" si="1710"/>
        <v>-19.4101191924063-0.345107628117988i</v>
      </c>
      <c r="AG3261" t="e">
        <f t="shared" si="1711"/>
        <v>#DIV/0!</v>
      </c>
      <c r="AH3261" t="e">
        <f t="shared" si="1712"/>
        <v>#DIV/0!</v>
      </c>
      <c r="AI3261" t="e">
        <f t="shared" si="1713"/>
        <v>#DIV/0!</v>
      </c>
      <c r="AJ3261" t="e">
        <f t="shared" si="1714"/>
        <v>#DIV/0!</v>
      </c>
      <c r="AK3261"/>
      <c r="AL3261"/>
      <c r="AM3261"/>
      <c r="AN3261"/>
    </row>
    <row r="3262" spans="1:40" x14ac:dyDescent="0.25">
      <c r="A3262"/>
      <c r="B3262">
        <f t="shared" si="1715"/>
        <v>1328000</v>
      </c>
      <c r="C3262" s="186" t="str">
        <f t="shared" si="1683"/>
        <v>-5.57731449858534E-08+0.00237341265701111i</v>
      </c>
      <c r="D3262" s="158" t="str">
        <f t="shared" si="1684"/>
        <v>-7.66666709426074+0.0181961637037518i</v>
      </c>
      <c r="E3262" t="str">
        <f t="shared" si="1685"/>
        <v>7.99458172777054-0.208126932811942i</v>
      </c>
      <c r="F3262" t="str">
        <f t="shared" si="1686"/>
        <v>0.999201180017907+0.0000207794553804902i</v>
      </c>
      <c r="G3262">
        <f t="shared" si="1681"/>
        <v>1</v>
      </c>
      <c r="H3262" t="str">
        <f t="shared" si="1687"/>
        <v>11.7434702985658+0.363044527541294i</v>
      </c>
      <c r="I3262" t="str">
        <f t="shared" si="1688"/>
        <v>5215.04380495906i</v>
      </c>
      <c r="J3262" t="str">
        <f t="shared" si="1682"/>
        <v>-36812.4286031119+1140.88470312328i</v>
      </c>
      <c r="K3262" t="str">
        <f t="shared" si="1689"/>
        <v>0.00438625464668489-0.141529363636938i</v>
      </c>
      <c r="L3262" t="str">
        <f t="shared" si="1690"/>
        <v>0.000567242638509461-0.015516325504306i</v>
      </c>
      <c r="M3262" t="str">
        <f t="shared" si="1691"/>
        <v>0.00495349728519435-0.157045689141244i</v>
      </c>
      <c r="N3262" t="str">
        <f t="shared" si="1692"/>
        <v>-9.78458094428095i</v>
      </c>
      <c r="O3262" t="str">
        <f t="shared" si="1693"/>
        <v>-0.93596620934624+0.3520898393337i</v>
      </c>
      <c r="P3262" t="str">
        <f t="shared" si="1694"/>
        <v>1.93596620934624-0.3520898393337i</v>
      </c>
      <c r="Q3262" t="str">
        <f t="shared" si="1695"/>
        <v>-1.93596620934624+10.1366707836147i</v>
      </c>
      <c r="R3262" t="str">
        <f t="shared" si="1696"/>
        <v>-0.0687040361220039-0.177864858734754i</v>
      </c>
      <c r="S3262" t="str">
        <f t="shared" si="1697"/>
        <v>1.03167302345863i</v>
      </c>
      <c r="T3262" t="str">
        <f t="shared" si="1698"/>
        <v>0.183498376577926-0.0708801006697987i</v>
      </c>
      <c r="U3262" t="e">
        <f t="shared" si="1699"/>
        <v>#DIV/0!</v>
      </c>
      <c r="V3262" t="str">
        <f t="shared" si="1700"/>
        <v>1.33333333333333E-06-0.0000798970597850882i</v>
      </c>
      <c r="W3262" t="e">
        <f t="shared" si="1701"/>
        <v>#DIV/0!</v>
      </c>
      <c r="X3262" t="e">
        <f t="shared" si="1702"/>
        <v>#DIV/0!</v>
      </c>
      <c r="Y3262" t="str">
        <f t="shared" si="1703"/>
        <v>0.00083+1.33505121406952i</v>
      </c>
      <c r="Z3262" t="e">
        <f t="shared" si="1704"/>
        <v>#DIV/0!</v>
      </c>
      <c r="AA3262" t="e">
        <f t="shared" si="1705"/>
        <v>#DIV/0!</v>
      </c>
      <c r="AB3262" t="str">
        <f t="shared" si="1706"/>
        <v>1.13149448290362-0.437063500785096i</v>
      </c>
      <c r="AC3262" t="str">
        <f t="shared" si="1707"/>
        <v>0.936965916169995-0.179861323691711i</v>
      </c>
      <c r="AD3262" t="str">
        <f t="shared" si="1708"/>
        <v>1.25105855456568-0.226311810798679i</v>
      </c>
      <c r="AE3262" t="e">
        <f t="shared" si="1709"/>
        <v>#DIV/0!</v>
      </c>
      <c r="AF3262" t="str">
        <f t="shared" si="1710"/>
        <v>-19.4101373928265-0.344848363837542i</v>
      </c>
      <c r="AG3262" t="e">
        <f t="shared" si="1711"/>
        <v>#DIV/0!</v>
      </c>
      <c r="AH3262" t="e">
        <f t="shared" si="1712"/>
        <v>#DIV/0!</v>
      </c>
      <c r="AI3262" t="e">
        <f t="shared" si="1713"/>
        <v>#DIV/0!</v>
      </c>
      <c r="AJ3262" t="e">
        <f t="shared" si="1714"/>
        <v>#DIV/0!</v>
      </c>
      <c r="AK3262"/>
      <c r="AL3262"/>
      <c r="AM3262"/>
      <c r="AN3262"/>
    </row>
    <row r="3263" spans="1:40" x14ac:dyDescent="0.25">
      <c r="A3263"/>
      <c r="B3263">
        <f t="shared" si="1715"/>
        <v>1329000</v>
      </c>
      <c r="C3263" s="186" t="str">
        <f t="shared" si="1683"/>
        <v>-5.56892440651151E-08+0.00237162679346379i</v>
      </c>
      <c r="D3263" s="158" t="str">
        <f t="shared" si="1684"/>
        <v>-7.66666709361751+0.0181824720832224i</v>
      </c>
      <c r="E3263" t="str">
        <f t="shared" si="1685"/>
        <v>7.99457357018677-0.208283442369539i</v>
      </c>
      <c r="F3263" t="str">
        <f t="shared" si="1686"/>
        <v>0.999201180831714+0.0000207950813755383i</v>
      </c>
      <c r="G3263">
        <f t="shared" si="1681"/>
        <v>1</v>
      </c>
      <c r="H3263" t="str">
        <f t="shared" si="1687"/>
        <v>11.743488458621+0.362771960440571i</v>
      </c>
      <c r="I3263" t="str">
        <f t="shared" si="1688"/>
        <v>5218.97079577604i</v>
      </c>
      <c r="J3263" t="str">
        <f t="shared" si="1682"/>
        <v>-36867.8913878722+1141.74380305033i</v>
      </c>
      <c r="K3263" t="str">
        <f t="shared" si="1689"/>
        <v>0.0043796622598614-0.141423068888788i</v>
      </c>
      <c r="L3263" t="str">
        <f t="shared" si="1690"/>
        <v>0.000566390458586991-0.0155046814461921i</v>
      </c>
      <c r="M3263" t="str">
        <f t="shared" si="1691"/>
        <v>0.00494605271844839-0.15692775033498i</v>
      </c>
      <c r="N3263" t="str">
        <f t="shared" si="1692"/>
        <v>-9.79194885161851i</v>
      </c>
      <c r="O3263" t="str">
        <f t="shared" si="1693"/>
        <v>-0.933346662663351+0.358976332500047i</v>
      </c>
      <c r="P3263" t="str">
        <f t="shared" si="1694"/>
        <v>1.93334666266335-0.358976332500047i</v>
      </c>
      <c r="Q3263" t="str">
        <f t="shared" si="1695"/>
        <v>-1.93334666266335+10.1509251841186i</v>
      </c>
      <c r="R3263" t="str">
        <f t="shared" si="1696"/>
        <v>-0.0691312290814449-0.177293399270501i</v>
      </c>
      <c r="S3263" t="str">
        <f t="shared" si="1697"/>
        <v>1.03244988567509i</v>
      </c>
      <c r="T3263" t="str">
        <f t="shared" si="1698"/>
        <v>0.183046549807777-0.0713745295617162i</v>
      </c>
      <c r="U3263" t="e">
        <f t="shared" si="1699"/>
        <v>#DIV/0!</v>
      </c>
      <c r="V3263" t="str">
        <f t="shared" si="1700"/>
        <v>1.33333333333333E-06-0.0000798369416061678i</v>
      </c>
      <c r="W3263" t="e">
        <f t="shared" si="1701"/>
        <v>#DIV/0!</v>
      </c>
      <c r="X3263" t="e">
        <f t="shared" si="1702"/>
        <v>#DIV/0!</v>
      </c>
      <c r="Y3263" t="str">
        <f t="shared" si="1703"/>
        <v>0.00083+1.33605652371867i</v>
      </c>
      <c r="Z3263" t="e">
        <f t="shared" si="1704"/>
        <v>#DIV/0!</v>
      </c>
      <c r="AA3263" t="e">
        <f t="shared" si="1705"/>
        <v>#DIV/0!</v>
      </c>
      <c r="AB3263" t="str">
        <f t="shared" si="1706"/>
        <v>1.12870841194655-0.440112266522569i</v>
      </c>
      <c r="AC3263" t="str">
        <f t="shared" si="1707"/>
        <v>0.936516823429028-0.179302490343196i</v>
      </c>
      <c r="AD3263" t="str">
        <f t="shared" si="1708"/>
        <v>1.24939641484172-0.23074051902706i</v>
      </c>
      <c r="AE3263" t="e">
        <f t="shared" si="1709"/>
        <v>#DIV/0!</v>
      </c>
      <c r="AF3263" t="str">
        <f t="shared" si="1710"/>
        <v>-19.4101555522385-0.344589488357349i</v>
      </c>
      <c r="AG3263" t="e">
        <f t="shared" si="1711"/>
        <v>#DIV/0!</v>
      </c>
      <c r="AH3263" t="e">
        <f t="shared" si="1712"/>
        <v>#DIV/0!</v>
      </c>
      <c r="AI3263" t="e">
        <f t="shared" si="1713"/>
        <v>#DIV/0!</v>
      </c>
      <c r="AJ3263" t="e">
        <f t="shared" si="1714"/>
        <v>#DIV/0!</v>
      </c>
      <c r="AK3263"/>
      <c r="AL3263"/>
      <c r="AM3263"/>
      <c r="AN3263"/>
    </row>
    <row r="3264" spans="1:40" x14ac:dyDescent="0.25">
      <c r="A3264"/>
      <c r="B3264">
        <f t="shared" si="1715"/>
        <v>1330000</v>
      </c>
      <c r="C3264" s="186" t="str">
        <f t="shared" si="1683"/>
        <v>-5.56055323234182E-08+0.00236984361542555i</v>
      </c>
      <c r="D3264" s="158" t="str">
        <f t="shared" si="1684"/>
        <v>-7.66666709297573+0.0181688010515959i</v>
      </c>
      <c r="E3264" t="str">
        <f t="shared" si="1685"/>
        <v>7.99456540647922-0.208439951447637i</v>
      </c>
      <c r="F3264" t="str">
        <f t="shared" si="1686"/>
        <v>0.999201181646129+0.0000208107073227893i</v>
      </c>
      <c r="G3264">
        <f t="shared" si="1681"/>
        <v>1</v>
      </c>
      <c r="H3264" t="str">
        <f t="shared" si="1687"/>
        <v>11.7435065777893+0.36249980185609i</v>
      </c>
      <c r="I3264" t="str">
        <f t="shared" si="1688"/>
        <v>5222.89778659303i</v>
      </c>
      <c r="J3264" t="str">
        <f t="shared" si="1682"/>
        <v>-36923.3959210589+1142.60290297739i</v>
      </c>
      <c r="K3264" t="str">
        <f t="shared" si="1689"/>
        <v>0.00437308471959739-0.141316933535939i</v>
      </c>
      <c r="L3264" t="str">
        <f t="shared" si="1690"/>
        <v>0.000565540196741676-0.0154930548279247i</v>
      </c>
      <c r="M3264" t="str">
        <f t="shared" si="1691"/>
        <v>0.00493862491633907-0.156809988363864i</v>
      </c>
      <c r="N3264" t="str">
        <f t="shared" si="1692"/>
        <v>-9.79931675895607i</v>
      </c>
      <c r="O3264" t="str">
        <f t="shared" si="1693"/>
        <v>-0.930676448498112+0.365843338344352i</v>
      </c>
      <c r="P3264" t="str">
        <f t="shared" si="1694"/>
        <v>1.93067644849811-0.365843338344352i</v>
      </c>
      <c r="Q3264" t="str">
        <f t="shared" si="1695"/>
        <v>-1.93067644849811+10.1651600973004i</v>
      </c>
      <c r="R3264" t="str">
        <f t="shared" si="1696"/>
        <v>-0.0695545242303879-0.17672020405828i</v>
      </c>
      <c r="S3264" t="str">
        <f t="shared" si="1697"/>
        <v>1.03322674789155i</v>
      </c>
      <c r="T3264" t="str">
        <f t="shared" si="1698"/>
        <v>0.182592041725868-0.0718655948717077i</v>
      </c>
      <c r="U3264" t="e">
        <f t="shared" si="1699"/>
        <v>#DIV/0!</v>
      </c>
      <c r="V3264" t="str">
        <f t="shared" si="1700"/>
        <v>1.33333333333333E-06-0.0000797769138305238i</v>
      </c>
      <c r="W3264" t="e">
        <f t="shared" si="1701"/>
        <v>#DIV/0!</v>
      </c>
      <c r="X3264" t="e">
        <f t="shared" si="1702"/>
        <v>#DIV/0!</v>
      </c>
      <c r="Y3264" t="str">
        <f t="shared" si="1703"/>
        <v>0.00083+1.33706183336782i</v>
      </c>
      <c r="Z3264" t="e">
        <f t="shared" si="1704"/>
        <v>#DIV/0!</v>
      </c>
      <c r="AA3264" t="e">
        <f t="shared" si="1705"/>
        <v>#DIV/0!</v>
      </c>
      <c r="AB3264" t="str">
        <f t="shared" si="1706"/>
        <v>1.12590580738565-0.443140291616648i</v>
      </c>
      <c r="AC3264" t="str">
        <f t="shared" si="1707"/>
        <v>0.93607160250184-0.178741780240562i</v>
      </c>
      <c r="AD3264" t="str">
        <f t="shared" si="1708"/>
        <v>1.24770177572638-0.235157069636211i</v>
      </c>
      <c r="AE3264" t="e">
        <f t="shared" si="1709"/>
        <v>#DIV/0!</v>
      </c>
      <c r="AF3264" t="str">
        <f t="shared" si="1710"/>
        <v>-19.410173670765-0.344331000804494i</v>
      </c>
      <c r="AG3264" t="e">
        <f t="shared" si="1711"/>
        <v>#DIV/0!</v>
      </c>
      <c r="AH3264" t="e">
        <f t="shared" si="1712"/>
        <v>#DIV/0!</v>
      </c>
      <c r="AI3264" t="e">
        <f t="shared" si="1713"/>
        <v>#DIV/0!</v>
      </c>
      <c r="AJ3264" t="e">
        <f t="shared" si="1714"/>
        <v>#DIV/0!</v>
      </c>
      <c r="AK3264"/>
      <c r="AL3264"/>
      <c r="AM3264"/>
      <c r="AN3264"/>
    </row>
    <row r="3265" spans="1:40" x14ac:dyDescent="0.25">
      <c r="A3265"/>
      <c r="B3265">
        <f t="shared" si="1715"/>
        <v>1331000</v>
      </c>
      <c r="C3265" s="186" t="str">
        <f t="shared" si="1683"/>
        <v>-5.55220091924443E-08+0.00236806311684342i</v>
      </c>
      <c r="D3265" s="158" t="str">
        <f t="shared" si="1684"/>
        <v>-7.66666709233541+0.0181551505624662i</v>
      </c>
      <c r="E3265" t="str">
        <f t="shared" si="1685"/>
        <v>7.99455723664793-0.208596460045878i</v>
      </c>
      <c r="F3265" t="str">
        <f t="shared" si="1686"/>
        <v>0.999201182461164+0.0000208263332222081i</v>
      </c>
      <c r="G3265">
        <f t="shared" si="1681"/>
        <v>1</v>
      </c>
      <c r="H3265" t="str">
        <f t="shared" si="1687"/>
        <v>11.7435246561935+0.362228050871156i</v>
      </c>
      <c r="I3265" t="str">
        <f t="shared" si="1688"/>
        <v>5226.82477741002i</v>
      </c>
      <c r="J3265" t="str">
        <f t="shared" si="1682"/>
        <v>-36978.9422026723+1143.46200290443i</v>
      </c>
      <c r="K3265" t="str">
        <f t="shared" si="1689"/>
        <v>0.00436652198135869-0.141210957220462i</v>
      </c>
      <c r="L3265" t="str">
        <f t="shared" si="1690"/>
        <v>0.000564691847224139-0.0154814456104053i</v>
      </c>
      <c r="M3265" t="str">
        <f t="shared" si="1691"/>
        <v>0.00493121382858283-0.156692402830867i</v>
      </c>
      <c r="N3265" t="str">
        <f t="shared" si="1692"/>
        <v>-9.80668466629363i</v>
      </c>
      <c r="O3265" t="str">
        <f t="shared" si="1693"/>
        <v>-0.92795571180527+0.372690484085622i</v>
      </c>
      <c r="P3265" t="str">
        <f t="shared" si="1694"/>
        <v>1.92795571180527-0.372690484085622i</v>
      </c>
      <c r="Q3265" t="str">
        <f t="shared" si="1695"/>
        <v>-1.92795571180527+10.1793751503793i</v>
      </c>
      <c r="R3265" t="str">
        <f t="shared" si="1696"/>
        <v>-0.0699739237505032-0.176145299622467i</v>
      </c>
      <c r="S3265" t="str">
        <f t="shared" si="1697"/>
        <v>1.03400361010801i</v>
      </c>
      <c r="T3265" t="str">
        <f t="shared" si="1698"/>
        <v>0.182134875713188-0.0723532897714429i</v>
      </c>
      <c r="U3265" t="e">
        <f t="shared" si="1699"/>
        <v>#DIV/0!</v>
      </c>
      <c r="V3265" t="str">
        <f t="shared" si="1700"/>
        <v>1.33333333333333E-06-0.0000797169762543931i</v>
      </c>
      <c r="W3265" t="e">
        <f t="shared" si="1701"/>
        <v>#DIV/0!</v>
      </c>
      <c r="X3265" t="e">
        <f t="shared" si="1702"/>
        <v>#DIV/0!</v>
      </c>
      <c r="Y3265" t="str">
        <f t="shared" si="1703"/>
        <v>0.00083+1.33806714301696i</v>
      </c>
      <c r="Z3265" t="e">
        <f t="shared" si="1704"/>
        <v>#DIV/0!</v>
      </c>
      <c r="AA3265" t="e">
        <f t="shared" si="1705"/>
        <v>#DIV/0!</v>
      </c>
      <c r="AB3265" t="str">
        <f t="shared" si="1706"/>
        <v>1.12308681339363-0.44614753396223i</v>
      </c>
      <c r="AC3265" t="str">
        <f t="shared" si="1707"/>
        <v>0.935630252111298-0.178179220267372i</v>
      </c>
      <c r="AD3265" t="str">
        <f t="shared" si="1708"/>
        <v>1.24597472451211-0.239561224714595i</v>
      </c>
      <c r="AE3265" t="e">
        <f t="shared" si="1709"/>
        <v>#DIV/0!</v>
      </c>
      <c r="AF3265" t="str">
        <f t="shared" si="1710"/>
        <v>-19.4101917485289-0.34407290030869i</v>
      </c>
      <c r="AG3265" t="e">
        <f t="shared" si="1711"/>
        <v>#DIV/0!</v>
      </c>
      <c r="AH3265" t="e">
        <f t="shared" si="1712"/>
        <v>#DIV/0!</v>
      </c>
      <c r="AI3265" t="e">
        <f t="shared" si="1713"/>
        <v>#DIV/0!</v>
      </c>
      <c r="AJ3265" t="e">
        <f t="shared" si="1714"/>
        <v>#DIV/0!</v>
      </c>
      <c r="AK3265"/>
      <c r="AL3265"/>
      <c r="AM3265"/>
      <c r="AN3265"/>
    </row>
    <row r="3266" spans="1:40" x14ac:dyDescent="0.25">
      <c r="A3266"/>
      <c r="B3266">
        <f t="shared" si="1715"/>
        <v>1332000</v>
      </c>
      <c r="C3266" s="186" t="str">
        <f t="shared" si="1683"/>
        <v>-5.54386741060075E-08+0.00236628529168258i</v>
      </c>
      <c r="D3266" s="158" t="str">
        <f t="shared" si="1684"/>
        <v>-7.66666709169647+0.0181415205695665i</v>
      </c>
      <c r="E3266" t="str">
        <f t="shared" si="1685"/>
        <v>7.99454906069293-0.208752968163902i</v>
      </c>
      <c r="F3266" t="str">
        <f t="shared" si="1686"/>
        <v>0.999201183276796+0.0000208419590737578i</v>
      </c>
      <c r="G3266">
        <f t="shared" si="1681"/>
        <v>1</v>
      </c>
      <c r="H3266" t="str">
        <f t="shared" si="1687"/>
        <v>11.7435426939554+0.361956706571801i</v>
      </c>
      <c r="I3266" t="str">
        <f t="shared" si="1688"/>
        <v>5230.75176822701i</v>
      </c>
      <c r="J3266" t="str">
        <f t="shared" si="1682"/>
        <v>-37034.5302327123+1144.32110283148i</v>
      </c>
      <c r="K3266" t="str">
        <f t="shared" si="1689"/>
        <v>0.00435997400077832-0.141105139585496i</v>
      </c>
      <c r="L3266" t="str">
        <f t="shared" si="1690"/>
        <v>0.000563845404306506-0.0154698537546516i</v>
      </c>
      <c r="M3266" t="str">
        <f t="shared" si="1691"/>
        <v>0.00492381940508483-0.156574993340148i</v>
      </c>
      <c r="N3266" t="str">
        <f t="shared" si="1692"/>
        <v>-9.81405257363119i</v>
      </c>
      <c r="O3266" t="str">
        <f t="shared" si="1693"/>
        <v>-0.925184600282226+0.379517398020983i</v>
      </c>
      <c r="P3266" t="str">
        <f t="shared" si="1694"/>
        <v>1.92518460028223-0.379517398020983i</v>
      </c>
      <c r="Q3266" t="str">
        <f t="shared" si="1695"/>
        <v>-1.92518460028223+10.1935699716522i</v>
      </c>
      <c r="R3266" t="str">
        <f t="shared" si="1696"/>
        <v>-0.0703894299294489-0.175568712309465i</v>
      </c>
      <c r="S3266" t="str">
        <f t="shared" si="1697"/>
        <v>1.03478047232447i</v>
      </c>
      <c r="T3266" t="str">
        <f t="shared" si="1698"/>
        <v>0.181675075048987-0.0728376075490453i</v>
      </c>
      <c r="U3266" t="e">
        <f t="shared" si="1699"/>
        <v>#DIV/0!</v>
      </c>
      <c r="V3266" t="str">
        <f t="shared" si="1700"/>
        <v>1.33333333333333E-06-0.0000796571286746224i</v>
      </c>
      <c r="W3266" t="e">
        <f t="shared" si="1701"/>
        <v>#DIV/0!</v>
      </c>
      <c r="X3266" t="e">
        <f t="shared" si="1702"/>
        <v>#DIV/0!</v>
      </c>
      <c r="Y3266" t="str">
        <f t="shared" si="1703"/>
        <v>0.00083+1.33907245266611i</v>
      </c>
      <c r="Z3266" t="e">
        <f t="shared" si="1704"/>
        <v>#DIV/0!</v>
      </c>
      <c r="AA3266" t="e">
        <f t="shared" si="1705"/>
        <v>#DIV/0!</v>
      </c>
      <c r="AB3266" t="str">
        <f t="shared" si="1706"/>
        <v>1.12025157351587-0.449133952172293i</v>
      </c>
      <c r="AC3266" t="str">
        <f t="shared" si="1707"/>
        <v>0.935192770866043-0.177614837131726i</v>
      </c>
      <c r="AD3266" t="str">
        <f t="shared" si="1708"/>
        <v>1.24421535022825-0.243952746954444i</v>
      </c>
      <c r="AE3266" t="e">
        <f t="shared" si="1709"/>
        <v>#DIV/0!</v>
      </c>
      <c r="AF3266" t="str">
        <f t="shared" si="1710"/>
        <v>-19.4102097856519-0.343815186002234i</v>
      </c>
      <c r="AG3266" t="e">
        <f t="shared" si="1711"/>
        <v>#DIV/0!</v>
      </c>
      <c r="AH3266" t="e">
        <f t="shared" si="1712"/>
        <v>#DIV/0!</v>
      </c>
      <c r="AI3266" t="e">
        <f t="shared" si="1713"/>
        <v>#DIV/0!</v>
      </c>
      <c r="AJ3266" t="e">
        <f t="shared" si="1714"/>
        <v>#DIV/0!</v>
      </c>
      <c r="AK3266"/>
      <c r="AL3266"/>
      <c r="AM3266"/>
      <c r="AN3266"/>
    </row>
    <row r="3267" spans="1:40" x14ac:dyDescent="0.25">
      <c r="A3267"/>
      <c r="B3267">
        <f t="shared" si="1715"/>
        <v>1333000</v>
      </c>
      <c r="C3267" s="186" t="str">
        <f t="shared" si="1683"/>
        <v>-5.53555265000446E-08+0.00236451013392632i</v>
      </c>
      <c r="D3267" s="158" t="str">
        <f t="shared" si="1684"/>
        <v>-7.66666709105907+0.0181279110267685i</v>
      </c>
      <c r="E3267" t="str">
        <f t="shared" si="1685"/>
        <v>7.99454087861426-0.20890947580135i</v>
      </c>
      <c r="F3267" t="str">
        <f t="shared" si="1686"/>
        <v>0.999201184093047+0.0000208575848774035i</v>
      </c>
      <c r="G3267">
        <f t="shared" si="1681"/>
        <v>1</v>
      </c>
      <c r="H3267" t="str">
        <f t="shared" si="1687"/>
        <v>11.7435606911971+0.361685768046795i</v>
      </c>
      <c r="I3267" t="str">
        <f t="shared" si="1688"/>
        <v>5234.67875904399i</v>
      </c>
      <c r="J3267" t="str">
        <f t="shared" si="1682"/>
        <v>-37090.160011179+1145.18020275854i</v>
      </c>
      <c r="K3267" t="str">
        <f t="shared" si="1689"/>
        <v>0.00435344073365515-0.140999480275245i</v>
      </c>
      <c r="L3267" t="str">
        <f t="shared" si="1690"/>
        <v>0.000563000862282342-0.0154582792217978i</v>
      </c>
      <c r="M3267" t="str">
        <f t="shared" si="1691"/>
        <v>0.00491644159593749-0.156457759497043i</v>
      </c>
      <c r="N3267" t="str">
        <f t="shared" si="1692"/>
        <v>-9.82142048096875i</v>
      </c>
      <c r="O3267" t="str">
        <f t="shared" si="1693"/>
        <v>-0.922363264361024+0.386323709545862i</v>
      </c>
      <c r="P3267" t="str">
        <f t="shared" si="1694"/>
        <v>1.92236326436102-0.386323709545862i</v>
      </c>
      <c r="Q3267" t="str">
        <f t="shared" si="1695"/>
        <v>-1.92236326436102+10.2077441905146i</v>
      </c>
      <c r="R3267" t="str">
        <f t="shared" si="1696"/>
        <v>-0.0708010451583537-0.174990468288781i</v>
      </c>
      <c r="S3267" t="str">
        <f t="shared" si="1697"/>
        <v>1.03555733454093i</v>
      </c>
      <c r="T3267" t="str">
        <f t="shared" si="1698"/>
        <v>0.181212662911199-0.0733185416068968i</v>
      </c>
      <c r="U3267" t="e">
        <f t="shared" si="1699"/>
        <v>#DIV/0!</v>
      </c>
      <c r="V3267" t="str">
        <f t="shared" si="1700"/>
        <v>1.33333333333333E-06-0.0000795973708886697i</v>
      </c>
      <c r="W3267" t="e">
        <f t="shared" si="1701"/>
        <v>#DIV/0!</v>
      </c>
      <c r="X3267" t="e">
        <f t="shared" si="1702"/>
        <v>#DIV/0!</v>
      </c>
      <c r="Y3267" t="str">
        <f t="shared" si="1703"/>
        <v>0.00083+1.34007776231526i</v>
      </c>
      <c r="Z3267" t="e">
        <f t="shared" si="1704"/>
        <v>#DIV/0!</v>
      </c>
      <c r="AA3267" t="e">
        <f t="shared" si="1705"/>
        <v>#DIV/0!</v>
      </c>
      <c r="AB3267" t="str">
        <f t="shared" si="1706"/>
        <v>1.11740023067299-0.452099505564359i</v>
      </c>
      <c r="AC3267" t="str">
        <f t="shared" si="1707"/>
        <v>0.93475915726307-0.177048657367234i</v>
      </c>
      <c r="AD3267" t="str">
        <f t="shared" si="1708"/>
        <v>1.24242374363695-0.248331399664413i</v>
      </c>
      <c r="AE3267" t="e">
        <f t="shared" si="1709"/>
        <v>#DIV/0!</v>
      </c>
      <c r="AF3267" t="str">
        <f t="shared" si="1710"/>
        <v>-19.4102277822562-0.343557857020027i</v>
      </c>
      <c r="AG3267" t="e">
        <f t="shared" si="1711"/>
        <v>#DIV/0!</v>
      </c>
      <c r="AH3267" t="e">
        <f t="shared" si="1712"/>
        <v>#DIV/0!</v>
      </c>
      <c r="AI3267" t="e">
        <f t="shared" si="1713"/>
        <v>#DIV/0!</v>
      </c>
      <c r="AJ3267" t="e">
        <f t="shared" si="1714"/>
        <v>#DIV/0!</v>
      </c>
      <c r="AK3267"/>
      <c r="AL3267"/>
      <c r="AM3267"/>
      <c r="AN3267"/>
    </row>
    <row r="3268" spans="1:40" x14ac:dyDescent="0.25">
      <c r="A3268"/>
      <c r="B3268">
        <f t="shared" si="1715"/>
        <v>1334000</v>
      </c>
      <c r="C3268" s="186" t="str">
        <f t="shared" si="1683"/>
        <v>-5.52725658126065E-08+0.002362737637576i</v>
      </c>
      <c r="D3268" s="158" t="str">
        <f t="shared" si="1684"/>
        <v>-7.66666709042304+0.0181143218880827i</v>
      </c>
      <c r="E3268" t="str">
        <f t="shared" si="1685"/>
        <v>7.99453269041197-0.209065982957863i</v>
      </c>
      <c r="F3268" t="str">
        <f t="shared" si="1686"/>
        <v>0.999201184909907+0.0000208732106331091i</v>
      </c>
      <c r="G3268">
        <f t="shared" si="1681"/>
        <v>1</v>
      </c>
      <c r="H3268" t="str">
        <f t="shared" si="1687"/>
        <v>11.7435786480395+0.361415234387615i</v>
      </c>
      <c r="I3268" t="str">
        <f t="shared" si="1688"/>
        <v>5238.60574986098i</v>
      </c>
      <c r="J3268" t="str">
        <f t="shared" si="1682"/>
        <v>-37145.8315380722+1146.03930268559i</v>
      </c>
      <c r="K3268" t="str">
        <f t="shared" si="1689"/>
        <v>0.00434692213595342-0.14089397893498i</v>
      </c>
      <c r="L3268" t="str">
        <f t="shared" si="1690"/>
        <v>0.000562158215466516-0.0154467219730936i</v>
      </c>
      <c r="M3268" t="str">
        <f t="shared" si="1691"/>
        <v>0.00490908035141994-0.156340700908074i</v>
      </c>
      <c r="N3268" t="str">
        <f t="shared" si="1692"/>
        <v>-9.82878838830631i</v>
      </c>
      <c r="O3268" t="str">
        <f t="shared" si="1693"/>
        <v>-0.919491857200178+0.393109049174104i</v>
      </c>
      <c r="P3268" t="str">
        <f t="shared" si="1694"/>
        <v>1.91949185720018-0.393109049174104i</v>
      </c>
      <c r="Q3268" t="str">
        <f t="shared" si="1695"/>
        <v>-1.91949185720018+10.2218974374804i</v>
      </c>
      <c r="R3268" t="str">
        <f t="shared" si="1696"/>
        <v>-0.071208771929349-0.174410593554147i</v>
      </c>
      <c r="S3268" t="str">
        <f t="shared" si="1697"/>
        <v>1.03633419675739i</v>
      </c>
      <c r="T3268" t="str">
        <f t="shared" si="1698"/>
        <v>0.180747662376917-0.0737960854594821i</v>
      </c>
      <c r="U3268" t="e">
        <f t="shared" si="1699"/>
        <v>#DIV/0!</v>
      </c>
      <c r="V3268" t="str">
        <f t="shared" si="1700"/>
        <v>1.33333333333333E-06-0.0000795377026946001i</v>
      </c>
      <c r="W3268" t="e">
        <f t="shared" si="1701"/>
        <v>#DIV/0!</v>
      </c>
      <c r="X3268" t="e">
        <f t="shared" si="1702"/>
        <v>#DIV/0!</v>
      </c>
      <c r="Y3268" t="str">
        <f t="shared" si="1703"/>
        <v>0.00083+1.34108307196441i</v>
      </c>
      <c r="Z3268" t="e">
        <f t="shared" si="1704"/>
        <v>#DIV/0!</v>
      </c>
      <c r="AA3268" t="e">
        <f t="shared" si="1705"/>
        <v>#DIV/0!</v>
      </c>
      <c r="AB3268" t="str">
        <f t="shared" si="1706"/>
        <v>1.11453292716383-0.455044154147206i</v>
      </c>
      <c r="AC3268" t="str">
        <f t="shared" si="1707"/>
        <v>0.934329409690255-0.176480707334073i</v>
      </c>
      <c r="AD3268" t="str">
        <f t="shared" si="1708"/>
        <v>1.24059999722943-0.252696946782162i</v>
      </c>
      <c r="AE3268" t="e">
        <f t="shared" si="1709"/>
        <v>#DIV/0!</v>
      </c>
      <c r="AF3268" t="str">
        <f t="shared" si="1710"/>
        <v>-19.4102457384625-0.343300912499532i</v>
      </c>
      <c r="AG3268" t="e">
        <f t="shared" si="1711"/>
        <v>#DIV/0!</v>
      </c>
      <c r="AH3268" t="e">
        <f t="shared" si="1712"/>
        <v>#DIV/0!</v>
      </c>
      <c r="AI3268" t="e">
        <f t="shared" si="1713"/>
        <v>#DIV/0!</v>
      </c>
      <c r="AJ3268" t="e">
        <f t="shared" si="1714"/>
        <v>#DIV/0!</v>
      </c>
      <c r="AK3268"/>
      <c r="AL3268"/>
      <c r="AM3268"/>
      <c r="AN3268"/>
    </row>
    <row r="3269" spans="1:40" x14ac:dyDescent="0.25">
      <c r="A3269"/>
      <c r="B3269">
        <f t="shared" si="1715"/>
        <v>1335000</v>
      </c>
      <c r="C3269" s="186" t="str">
        <f t="shared" si="1683"/>
        <v>-5.51897914838471E-08+0.00236096779665091i</v>
      </c>
      <c r="D3269" s="158" t="str">
        <f t="shared" si="1684"/>
        <v>-7.66666708978839+0.018100753107657i</v>
      </c>
      <c r="E3269" t="str">
        <f t="shared" si="1685"/>
        <v>7.99452449608608-0.209222489633081i</v>
      </c>
      <c r="F3269" t="str">
        <f t="shared" si="1686"/>
        <v>0.999201185727375+0.0000208888363408386i</v>
      </c>
      <c r="G3269">
        <f t="shared" ref="G3269:G3332" si="1716">IF($C$11=$C$7,$C$24,F3269)</f>
        <v>1</v>
      </c>
      <c r="H3269" t="str">
        <f t="shared" si="1687"/>
        <v>11.7435965646034+0.361145104688449i</v>
      </c>
      <c r="I3269" t="str">
        <f t="shared" si="1688"/>
        <v>5242.53274067797i</v>
      </c>
      <c r="J3269" t="str">
        <f t="shared" ref="J3269:J3332" si="1717">IMSUM(COMPLEX(0,2*PI()*B3269*$C$113*$C$112),COMPLEX(0,2*PI()*B3269*$C$113*$C$111),COMPLEX(0,2*PI()*B3269*$C$28*10^-12*$C$111),COMPLEX(-1*2*PI()*B3269*2*PI()*B3269*$C$113*$C$112*$C$28*10^-12*$C$111,0),COMPLEX(1,0))</f>
        <v>-37201.5448133921+1146.89840261263i</v>
      </c>
      <c r="K3269" t="str">
        <f t="shared" si="1689"/>
        <v>0.00434041816380186-0.140788635211024i</v>
      </c>
      <c r="L3269" t="str">
        <f t="shared" si="1690"/>
        <v>0.00056131745819514-0.0154351819699043i</v>
      </c>
      <c r="M3269" t="str">
        <f t="shared" si="1691"/>
        <v>0.004901735621997-0.156223817180928i</v>
      </c>
      <c r="N3269" t="str">
        <f t="shared" si="1692"/>
        <v>-9.83615629564387i</v>
      </c>
      <c r="O3269" t="str">
        <f t="shared" si="1693"/>
        <v>-0.916570534676358+0.399873048558033i</v>
      </c>
      <c r="P3269" t="str">
        <f t="shared" si="1694"/>
        <v>1.91657053467636-0.399873048558033i</v>
      </c>
      <c r="Q3269" t="str">
        <f t="shared" si="1695"/>
        <v>-1.91657053467636+10.2360293442019i</v>
      </c>
      <c r="R3269" t="str">
        <f t="shared" si="1696"/>
        <v>-0.0716126128331303-0.173829113924637i</v>
      </c>
      <c r="S3269" t="str">
        <f t="shared" si="1697"/>
        <v>1.03711105897385i</v>
      </c>
      <c r="T3269" t="str">
        <f t="shared" si="1698"/>
        <v>0.180280096422866-0.0742702327312521i</v>
      </c>
      <c r="U3269" t="e">
        <f t="shared" si="1699"/>
        <v>#DIV/0!</v>
      </c>
      <c r="V3269" t="str">
        <f t="shared" si="1700"/>
        <v>1.33333333333333E-06-0.0000794781238910839i</v>
      </c>
      <c r="W3269" t="e">
        <f t="shared" si="1701"/>
        <v>#DIV/0!</v>
      </c>
      <c r="X3269" t="e">
        <f t="shared" si="1702"/>
        <v>#DIV/0!</v>
      </c>
      <c r="Y3269" t="str">
        <f t="shared" si="1703"/>
        <v>0.00083+1.34208838161356i</v>
      </c>
      <c r="Z3269" t="e">
        <f t="shared" si="1704"/>
        <v>#DIV/0!</v>
      </c>
      <c r="AA3269" t="e">
        <f t="shared" si="1705"/>
        <v>#DIV/0!</v>
      </c>
      <c r="AB3269" t="str">
        <f t="shared" si="1706"/>
        <v>1.11164980466832-0.457967858607685i</v>
      </c>
      <c r="AC3269" t="str">
        <f t="shared" si="1707"/>
        <v>0.933903526428861-0.175911013219985i</v>
      </c>
      <c r="AD3269" t="str">
        <f t="shared" si="1708"/>
        <v>1.23874420522186-0.257049152887002i</v>
      </c>
      <c r="AE3269" t="e">
        <f t="shared" si="1709"/>
        <v>#DIV/0!</v>
      </c>
      <c r="AF3269" t="str">
        <f t="shared" si="1710"/>
        <v>-19.4102636543918-0.343044351580792i</v>
      </c>
      <c r="AG3269" t="e">
        <f t="shared" si="1711"/>
        <v>#DIV/0!</v>
      </c>
      <c r="AH3269" t="e">
        <f t="shared" si="1712"/>
        <v>#DIV/0!</v>
      </c>
      <c r="AI3269" t="e">
        <f t="shared" si="1713"/>
        <v>#DIV/0!</v>
      </c>
      <c r="AJ3269" t="e">
        <f t="shared" si="1714"/>
        <v>#DIV/0!</v>
      </c>
      <c r="AK3269"/>
      <c r="AL3269"/>
      <c r="AM3269"/>
      <c r="AN3269"/>
    </row>
    <row r="3270" spans="1:40" x14ac:dyDescent="0.25">
      <c r="A3270"/>
      <c r="B3270">
        <f t="shared" si="1715"/>
        <v>1336000</v>
      </c>
      <c r="C3270" s="186" t="str">
        <f t="shared" ref="C3270:C3333" si="1718">IMPRODUCT(COMPLEX(-1,0),IMDIV(IMPRODUCT(G3270,COMPLEX($C$100+$C$101,0)),COMPLEX($C$100,2*PI()*B3270*$C$103*$C$102*(2*$C$100+$C$101))))</f>
        <v>-5.51072029560152E-08+0.00235920060518828i</v>
      </c>
      <c r="D3270" s="158" t="str">
        <f t="shared" ref="D3270:D3333" si="1719">IMPRODUCT(COMPLEX($C$106,0),IMSUB(C3270,G3270))</f>
        <v>-7.6666670891552+0.0180872046397768i</v>
      </c>
      <c r="E3270" t="str">
        <f t="shared" ref="E3270:E3333" si="1720">IMDIV(COMPLEX($C$20*10^3,0),COMPLEX(1,2*PI()*B3270*$C$20*1000*$C$29*10^-12))</f>
        <v>7.99451629563664-0.209378995826646i</v>
      </c>
      <c r="F3270" t="str">
        <f t="shared" ref="F3270:F3333" si="1721">IMDIV(COMPLEX($C$22*1000,0),IMSUM(COMPLEX($C$22*1000,0),E3270))</f>
        <v>0.999201186545463+0.0000209044620005568i</v>
      </c>
      <c r="G3270">
        <f t="shared" si="1716"/>
        <v>1</v>
      </c>
      <c r="H3270" t="str">
        <f t="shared" ref="H3270:H3333" si="1722">IMPRODUCT(COMPLEX($C$108,0),IMPRODUCT(COMPLEX(-1,0),D3270),IMDIV(COMPLEX(0,2*PI()*B3270*$C$109*$C$110),COMPLEX(1,2*PI()*B3270*$C$109*$C$110)))</f>
        <v>11.7436144410093+0.360875378046188i</v>
      </c>
      <c r="I3270" t="str">
        <f t="shared" ref="I3270:I3333" si="1723">COMPLEX(0,2*PI()*B3270*$C$113*$C$112*$C$114)</f>
        <v>5246.45973149496i</v>
      </c>
      <c r="J3270" t="str">
        <f t="shared" si="1717"/>
        <v>-37257.2998371386+1147.75750253969i</v>
      </c>
      <c r="K3270" t="str">
        <f t="shared" ref="K3270:K3333" si="1724">IMDIV(I3270,J3270)</f>
        <v>0.00433392877349325-0.140683448750758i</v>
      </c>
      <c r="L3270" t="str">
        <f t="shared" ref="L3270:L3333" si="1725">IMDIV(COMPLEX($C$117,0),COMPLEX(1,2*PI()*B3270*$C$115*$C$116))</f>
        <v>0.000560478584825459-0.0154236591737101i</v>
      </c>
      <c r="M3270" t="str">
        <f t="shared" ref="M3270:M3333" si="1726">IMSUM(K3270,L3270)</f>
        <v>0.00489440735831871-0.156107107924468i</v>
      </c>
      <c r="N3270" t="str">
        <f t="shared" ref="N3270:N3333" si="1727">COMPLEX(0,-2*PI()*B3270*$C$43)</f>
        <v>-9.84352420298143i</v>
      </c>
      <c r="O3270" t="str">
        <f t="shared" ref="O3270:O3333" si="1728">IMEXP(N3270)</f>
        <v>-0.913599455375934+0.406615340508443i</v>
      </c>
      <c r="P3270" t="str">
        <f t="shared" ref="P3270:P3333" si="1729">IMSUB(COMPLEX(1,0),O3270)</f>
        <v>1.91359945537593-0.406615340508443i</v>
      </c>
      <c r="Q3270" t="str">
        <f t="shared" ref="Q3270:Q3333" si="1730">IMSUM(COMPLEX(0,2*PI()*B3270*$C$43),O3270,COMPLEX(-1,0))</f>
        <v>-1.91359945537593+10.2501395434899i</v>
      </c>
      <c r="R3270" t="str">
        <f t="shared" ref="R3270:R3333" si="1731">IMDIV(P3270,Q3270)</f>
        <v>-0.0720125705565581-0.17324605504581i</v>
      </c>
      <c r="S3270" t="str">
        <f t="shared" ref="S3270:S3333" si="1732">IMDIV(COMPLEX(0,2*PI()*B3270*$C$123),COMPLEX($C$124,0))</f>
        <v>1.03788792119031i</v>
      </c>
      <c r="T3270" t="str">
        <f t="shared" ref="T3270:T3333" si="1733">IMPRODUCT(R3270,S3270)</f>
        <v>0.179809987925918-0.0747409771545166i</v>
      </c>
      <c r="U3270" t="e">
        <f t="shared" ref="U3270:U3333" si="1734">IMDIV(COMPLEX(1,2*PI()*B3270*$C$16*10^-3*$C$15*10^-6),COMPLEX(0,2*PI()*B3270*$C$15*10^-6))</f>
        <v>#DIV/0!</v>
      </c>
      <c r="V3270" t="str">
        <f t="shared" ref="V3270:V3333" si="1735">IMSUM(COMPLEX($C$18*10^-3,0),IMDIV(COMPLEX(1,0),COMPLEX(0,2*PI()*B3270*($C$17*1*10^-6))))</f>
        <v>1.33333333333333E-06-0.0000794186342773928i</v>
      </c>
      <c r="W3270" t="e">
        <f t="shared" ref="W3270:W3333" si="1736">IMDIV(IMPRODUCT(U3270,V3270),IMSUM(U3270,V3270))</f>
        <v>#DIV/0!</v>
      </c>
      <c r="X3270" t="e">
        <f t="shared" ref="X3270:X3333" si="1737">IMDIV(IMPRODUCT(COMPLEX($C$19,0),W3270),IMSUM(COMPLEX($C$19,0),W3270))</f>
        <v>#DIV/0!</v>
      </c>
      <c r="Y3270" t="str">
        <f t="shared" ref="Y3270:Y3333" si="1738">COMPLEX($C$13*10^-3,2*PI()*B3270*$C$12*0.000001)</f>
        <v>0.00083+1.34309369126271i</v>
      </c>
      <c r="Z3270" t="e">
        <f t="shared" ref="Z3270:Z3333" si="1739">IMPRODUCT(COMPLEX($C$6,0),IMDIV(X3270,IMSUM(X3270,Y3270)))</f>
        <v>#DIV/0!</v>
      </c>
      <c r="AA3270" t="e">
        <f t="shared" ref="AA3270:AA3333" si="1740">IMDIV(COMPLEX($C$6,0),IMSUM(X3270,Y3270))</f>
        <v>#DIV/0!</v>
      </c>
      <c r="AB3270" t="str">
        <f t="shared" ref="AB3270:AB3333" si="1741">IMPRODUCT(COMPLEX($C$119,0),T3270)</f>
        <v>1.10875100425066-0.460870580297733i</v>
      </c>
      <c r="AC3270" t="str">
        <f t="shared" ref="AC3270:AC3333" si="1742">IMSUM(COMPLEX(1,0),IMPRODUCT(AB3270,M3270))</f>
        <v>0.933481505655997-0.175339601041362i</v>
      </c>
      <c r="AD3270" t="str">
        <f t="shared" ref="AD3270:AD3333" si="1743">IMDIV(AB3270,AC3270)</f>
        <v>1.23685646355129-0.261387783212427i</v>
      </c>
      <c r="AE3270" t="e">
        <f t="shared" ref="AE3270:AE3333" si="1744">IMPRODUCT(AD3270,AA3270,X3270)</f>
        <v>#DIV/0!</v>
      </c>
      <c r="AF3270" t="str">
        <f t="shared" ref="AF3270:AF3333" si="1745">IMSUB(D3270,H3270)</f>
        <v>-19.4102815301645-0.342788173406411i</v>
      </c>
      <c r="AG3270" t="e">
        <f t="shared" ref="AG3270:AG3333" si="1746">IMSUM(COMPLEX(1,0),IMPRODUCT(AD3270,AA3270,COMPLEX($C$127,0)))</f>
        <v>#DIV/0!</v>
      </c>
      <c r="AH3270" t="e">
        <f t="shared" ref="AH3270:AH3333" si="1747">IMDIV(IMPRODUCT(AE3270,AF3270),AG3270)</f>
        <v>#DIV/0!</v>
      </c>
      <c r="AI3270" t="e">
        <f t="shared" ref="AI3270:AI3333" si="1748">20*LOG10(IMABS(AH3270))</f>
        <v>#DIV/0!</v>
      </c>
      <c r="AJ3270" t="e">
        <f t="shared" ref="AJ3270:AJ3333" si="1749">IMARGUMENT(AH3270)*180/PI()</f>
        <v>#DIV/0!</v>
      </c>
      <c r="AK3270"/>
      <c r="AL3270"/>
      <c r="AM3270"/>
      <c r="AN3270"/>
    </row>
    <row r="3271" spans="1:40" x14ac:dyDescent="0.25">
      <c r="A3271"/>
      <c r="B3271">
        <f t="shared" si="1715"/>
        <v>1337000</v>
      </c>
      <c r="C3271" s="186" t="str">
        <f t="shared" si="1718"/>
        <v>-5.50247996734447E-08+0.00235743605724316i</v>
      </c>
      <c r="D3271" s="158" t="str">
        <f t="shared" si="1719"/>
        <v>-7.66666708852347+0.0180736764388642i</v>
      </c>
      <c r="E3271" t="str">
        <f t="shared" si="1720"/>
        <v>7.99450808906368-0.209535501538199i</v>
      </c>
      <c r="F3271" t="str">
        <f t="shared" si="1721"/>
        <v>0.999201187364148+0.000020920087612227i</v>
      </c>
      <c r="G3271">
        <f t="shared" si="1716"/>
        <v>1</v>
      </c>
      <c r="H3271" t="str">
        <f t="shared" si="1722"/>
        <v>11.7436322773771+0.360606053560403i</v>
      </c>
      <c r="I3271" t="str">
        <f t="shared" si="1723"/>
        <v>5250.38672231194i</v>
      </c>
      <c r="J3271" t="str">
        <f t="shared" si="1717"/>
        <v>-37313.0966093117+1148.61660246674i</v>
      </c>
      <c r="K3271" t="str">
        <f t="shared" si="1724"/>
        <v>0.0043274539214832-0.14057841920261i</v>
      </c>
      <c r="L3271" t="str">
        <f t="shared" si="1725"/>
        <v>0.000559641589735744-0.0154121535461054i</v>
      </c>
      <c r="M3271" t="str">
        <f t="shared" si="1726"/>
        <v>0.00488709551121894-0.155990572748715i</v>
      </c>
      <c r="N3271" t="str">
        <f t="shared" si="1727"/>
        <v>-9.85089211031899i</v>
      </c>
      <c r="O3271" t="str">
        <f t="shared" si="1728"/>
        <v>-0.91057878058636+0.413335559014534i</v>
      </c>
      <c r="P3271" t="str">
        <f t="shared" si="1729"/>
        <v>1.91057878058636-0.413335559014534i</v>
      </c>
      <c r="Q3271" t="str">
        <f t="shared" si="1730"/>
        <v>-1.91057878058636+10.2642276693335i</v>
      </c>
      <c r="R3271" t="str">
        <f t="shared" si="1731"/>
        <v>-0.0724086478802949-0.172661442390862i</v>
      </c>
      <c r="S3271" t="str">
        <f t="shared" si="1732"/>
        <v>1.03866478340677i</v>
      </c>
      <c r="T3271" t="str">
        <f t="shared" si="1733"/>
        <v>0.179337359663605-0.0752083125673636i</v>
      </c>
      <c r="U3271" t="e">
        <f t="shared" si="1734"/>
        <v>#DIV/0!</v>
      </c>
      <c r="V3271" t="str">
        <f t="shared" si="1735"/>
        <v>1.33333333333333E-06-0.0000793592336534006i</v>
      </c>
      <c r="W3271" t="e">
        <f t="shared" si="1736"/>
        <v>#DIV/0!</v>
      </c>
      <c r="X3271" t="e">
        <f t="shared" si="1737"/>
        <v>#DIV/0!</v>
      </c>
      <c r="Y3271" t="str">
        <f t="shared" si="1738"/>
        <v>0.00083+1.34409900091186i</v>
      </c>
      <c r="Z3271" t="e">
        <f t="shared" si="1739"/>
        <v>#DIV/0!</v>
      </c>
      <c r="AA3271" t="e">
        <f t="shared" si="1740"/>
        <v>#DIV/0!</v>
      </c>
      <c r="AB3271" t="str">
        <f t="shared" si="1741"/>
        <v>1.10583666636253-0.463752281221541i</v>
      </c>
      <c r="AC3271" t="str">
        <f t="shared" si="1742"/>
        <v>0.93306334544705-0.174766496644296i</v>
      </c>
      <c r="AD3271" t="str">
        <f t="shared" si="1743"/>
        <v>1.23493686987148-0.265712603658696i</v>
      </c>
      <c r="AE3271" t="e">
        <f t="shared" si="1744"/>
        <v>#DIV/0!</v>
      </c>
      <c r="AF3271" t="str">
        <f t="shared" si="1745"/>
        <v>-19.4102993659006-0.342532377121539i</v>
      </c>
      <c r="AG3271" t="e">
        <f t="shared" si="1746"/>
        <v>#DIV/0!</v>
      </c>
      <c r="AH3271" t="e">
        <f t="shared" si="1747"/>
        <v>#DIV/0!</v>
      </c>
      <c r="AI3271" t="e">
        <f t="shared" si="1748"/>
        <v>#DIV/0!</v>
      </c>
      <c r="AJ3271" t="e">
        <f t="shared" si="1749"/>
        <v>#DIV/0!</v>
      </c>
      <c r="AK3271"/>
      <c r="AL3271"/>
      <c r="AM3271"/>
      <c r="AN3271"/>
    </row>
    <row r="3272" spans="1:40" x14ac:dyDescent="0.25">
      <c r="A3272"/>
      <c r="B3272">
        <f t="shared" si="1715"/>
        <v>1338000</v>
      </c>
      <c r="C3272" s="186" t="str">
        <f t="shared" si="1718"/>
        <v>-5.49425810825453E-08+0.0023556741468884i</v>
      </c>
      <c r="D3272" s="158" t="str">
        <f t="shared" si="1719"/>
        <v>-7.66666708789312+0.0180601684594777i</v>
      </c>
      <c r="E3272" t="str">
        <f t="shared" si="1720"/>
        <v>7.99449987636724-0.209692006767379i</v>
      </c>
      <c r="F3272" t="str">
        <f t="shared" si="1721"/>
        <v>0.999201188183452+0.0000209357131758141i</v>
      </c>
      <c r="G3272">
        <f t="shared" si="1716"/>
        <v>1</v>
      </c>
      <c r="H3272" t="str">
        <f t="shared" si="1722"/>
        <v>11.743650073826+0.360337130333343i</v>
      </c>
      <c r="I3272" t="str">
        <f t="shared" si="1723"/>
        <v>5254.31371312893i</v>
      </c>
      <c r="J3272" t="str">
        <f t="shared" si="1717"/>
        <v>-37368.9351299114+1149.47570239379i</v>
      </c>
      <c r="K3272" t="str">
        <f t="shared" si="1724"/>
        <v>0.00432099356438986-0.140473546216058i</v>
      </c>
      <c r="L3272" t="str">
        <f t="shared" si="1725"/>
        <v>0.000558806467325222-0.0154006650487989i</v>
      </c>
      <c r="M3272" t="str">
        <f t="shared" si="1726"/>
        <v>0.00487980003171508-0.155874211264857i</v>
      </c>
      <c r="N3272" t="str">
        <f t="shared" si="1727"/>
        <v>-9.85826001765655i</v>
      </c>
      <c r="O3272" t="str">
        <f t="shared" si="1728"/>
        <v>-0.907508674287424+0.420033339263781i</v>
      </c>
      <c r="P3272" t="str">
        <f t="shared" si="1729"/>
        <v>1.90750867428742-0.420033339263781i</v>
      </c>
      <c r="Q3272" t="str">
        <f t="shared" si="1730"/>
        <v>-1.90750867428742+10.2782933569203i</v>
      </c>
      <c r="R3272" t="str">
        <f t="shared" si="1731"/>
        <v>-0.0728008476764729-0.172075301261786i</v>
      </c>
      <c r="S3272" t="str">
        <f t="shared" si="1732"/>
        <v>1.03944164562323i</v>
      </c>
      <c r="T3272" t="str">
        <f t="shared" si="1733"/>
        <v>0.178862234314664-0.0756722329115991i</v>
      </c>
      <c r="U3272" t="e">
        <f t="shared" si="1734"/>
        <v>#DIV/0!</v>
      </c>
      <c r="V3272" t="str">
        <f t="shared" si="1735"/>
        <v>1.33333333333333E-06-0.0000792999218195793i</v>
      </c>
      <c r="W3272" t="e">
        <f t="shared" si="1736"/>
        <v>#DIV/0!</v>
      </c>
      <c r="X3272" t="e">
        <f t="shared" si="1737"/>
        <v>#DIV/0!</v>
      </c>
      <c r="Y3272" t="str">
        <f t="shared" si="1738"/>
        <v>0.00083+1.34510431056101i</v>
      </c>
      <c r="Z3272" t="e">
        <f t="shared" si="1739"/>
        <v>#DIV/0!</v>
      </c>
      <c r="AA3272" t="e">
        <f t="shared" si="1740"/>
        <v>#DIV/0!</v>
      </c>
      <c r="AB3272" t="str">
        <f t="shared" si="1741"/>
        <v>1.10290693084639-0.466612924022849i</v>
      </c>
      <c r="AC3272" t="str">
        <f t="shared" si="1742"/>
        <v>0.932649043778073-0.174191725705671i</v>
      </c>
      <c r="AD3272" t="str">
        <f t="shared" si="1743"/>
        <v>1.23298552354854-0.270023380805336i</v>
      </c>
      <c r="AE3272" t="e">
        <f t="shared" si="1744"/>
        <v>#DIV/0!</v>
      </c>
      <c r="AF3272" t="str">
        <f t="shared" si="1745"/>
        <v>-19.4103171617191-0.342276961873865i</v>
      </c>
      <c r="AG3272" t="e">
        <f t="shared" si="1746"/>
        <v>#DIV/0!</v>
      </c>
      <c r="AH3272" t="e">
        <f t="shared" si="1747"/>
        <v>#DIV/0!</v>
      </c>
      <c r="AI3272" t="e">
        <f t="shared" si="1748"/>
        <v>#DIV/0!</v>
      </c>
      <c r="AJ3272" t="e">
        <f t="shared" si="1749"/>
        <v>#DIV/0!</v>
      </c>
      <c r="AK3272"/>
      <c r="AL3272"/>
      <c r="AM3272"/>
      <c r="AN3272"/>
    </row>
    <row r="3273" spans="1:40" x14ac:dyDescent="0.25">
      <c r="A3273"/>
      <c r="B3273">
        <f t="shared" si="1715"/>
        <v>1339000</v>
      </c>
      <c r="C3273" s="186" t="str">
        <f t="shared" si="1718"/>
        <v>-5.48605466317924E-08+0.00235391486821451i</v>
      </c>
      <c r="D3273" s="158" t="str">
        <f t="shared" si="1719"/>
        <v>-7.66666708726422+0.0180466806563113i</v>
      </c>
      <c r="E3273" t="str">
        <f t="shared" si="1720"/>
        <v>7.99449165754736-0.209848511513829i</v>
      </c>
      <c r="F3273" t="str">
        <f t="shared" si="1721"/>
        <v>0.999201189003374+0.0000209513386912825i</v>
      </c>
      <c r="G3273">
        <f t="shared" si="1716"/>
        <v>1</v>
      </c>
      <c r="H3273" t="str">
        <f t="shared" si="1722"/>
        <v>11.7436678304753+0.360068607469927i</v>
      </c>
      <c r="I3273" t="str">
        <f t="shared" si="1723"/>
        <v>5258.24070394592i</v>
      </c>
      <c r="J3273" t="str">
        <f t="shared" si="1717"/>
        <v>-37424.8153989377+1150.33480232084i</v>
      </c>
      <c r="K3273" t="str">
        <f t="shared" si="1724"/>
        <v>0.00431454765899297-0.140368829441618i</v>
      </c>
      <c r="L3273" t="str">
        <f t="shared" si="1725"/>
        <v>0.000557973212013974-0.0153891936436128i</v>
      </c>
      <c r="M3273" t="str">
        <f t="shared" si="1726"/>
        <v>0.00487252087100694-0.155758023085231i</v>
      </c>
      <c r="N3273" t="str">
        <f t="shared" si="1727"/>
        <v>-9.86562792499412i</v>
      </c>
      <c r="O3273" t="str">
        <f t="shared" si="1728"/>
        <v>-0.904389303142337+0.426708317661747i</v>
      </c>
      <c r="P3273" t="str">
        <f t="shared" si="1729"/>
        <v>1.90438930314234-0.426708317661747i</v>
      </c>
      <c r="Q3273" t="str">
        <f t="shared" si="1730"/>
        <v>-1.90438930314234+10.2923362426559i</v>
      </c>
      <c r="R3273" t="str">
        <f t="shared" si="1731"/>
        <v>-0.0731891729064069-0.171487656790553i</v>
      </c>
      <c r="S3273" t="str">
        <f t="shared" si="1732"/>
        <v>1.04021850783969i</v>
      </c>
      <c r="T3273" t="str">
        <f t="shared" si="1733"/>
        <v>0.178384634459594-0.0761327322307237i</v>
      </c>
      <c r="U3273" t="e">
        <f t="shared" si="1734"/>
        <v>#DIV/0!</v>
      </c>
      <c r="V3273" t="str">
        <f t="shared" si="1735"/>
        <v>1.33333333333333E-06-0.0000792406985769954i</v>
      </c>
      <c r="W3273" t="e">
        <f t="shared" si="1736"/>
        <v>#DIV/0!</v>
      </c>
      <c r="X3273" t="e">
        <f t="shared" si="1737"/>
        <v>#DIV/0!</v>
      </c>
      <c r="Y3273" t="str">
        <f t="shared" si="1738"/>
        <v>0.00083+1.34610962021015i</v>
      </c>
      <c r="Z3273" t="e">
        <f t="shared" si="1739"/>
        <v>#DIV/0!</v>
      </c>
      <c r="AA3273" t="e">
        <f t="shared" si="1740"/>
        <v>#DIV/0!</v>
      </c>
      <c r="AB3273" t="str">
        <f t="shared" si="1741"/>
        <v>1.09996193693895-0.469452471972468i</v>
      </c>
      <c r="AC3273" t="str">
        <f t="shared" si="1742"/>
        <v>0.932238598528142-0.173615313734244i</v>
      </c>
      <c r="AD3273" t="str">
        <f t="shared" si="1743"/>
        <v>1.23100252565656-0.274319881923702i</v>
      </c>
      <c r="AE3273" t="e">
        <f t="shared" si="1744"/>
        <v>#DIV/0!</v>
      </c>
      <c r="AF3273" t="str">
        <f t="shared" si="1745"/>
        <v>-19.4103349177395-0.342021926813616i</v>
      </c>
      <c r="AG3273" t="e">
        <f t="shared" si="1746"/>
        <v>#DIV/0!</v>
      </c>
      <c r="AH3273" t="e">
        <f t="shared" si="1747"/>
        <v>#DIV/0!</v>
      </c>
      <c r="AI3273" t="e">
        <f t="shared" si="1748"/>
        <v>#DIV/0!</v>
      </c>
      <c r="AJ3273" t="e">
        <f t="shared" si="1749"/>
        <v>#DIV/0!</v>
      </c>
      <c r="AK3273"/>
      <c r="AL3273"/>
      <c r="AM3273"/>
      <c r="AN3273"/>
    </row>
    <row r="3274" spans="1:40" x14ac:dyDescent="0.25">
      <c r="A3274"/>
      <c r="B3274">
        <f t="shared" si="1715"/>
        <v>1340000</v>
      </c>
      <c r="C3274" s="186" t="str">
        <f t="shared" si="1718"/>
        <v>-5.47786957717195E-08+0.00235215821532969i</v>
      </c>
      <c r="D3274" s="158" t="str">
        <f t="shared" si="1719"/>
        <v>-7.6666670866367+0.0180332129841943i</v>
      </c>
      <c r="E3274" t="str">
        <f t="shared" si="1720"/>
        <v>7.99448343260407-0.210005015777189i</v>
      </c>
      <c r="F3274" t="str">
        <f t="shared" si="1721"/>
        <v>0.999201189823895+0.0000209669641585955i</v>
      </c>
      <c r="G3274">
        <f t="shared" si="1716"/>
        <v>1</v>
      </c>
      <c r="H3274" t="str">
        <f t="shared" si="1722"/>
        <v>11.7436855474433+0.359800484077729i</v>
      </c>
      <c r="I3274" t="str">
        <f t="shared" si="1723"/>
        <v>5262.1676947629i</v>
      </c>
      <c r="J3274" t="str">
        <f t="shared" si="1717"/>
        <v>-37480.7374163906+1151.19390224789i</v>
      </c>
      <c r="K3274" t="str">
        <f t="shared" si="1724"/>
        <v>0.00430811616223321-0.140264268530847i</v>
      </c>
      <c r="L3274" t="str">
        <f t="shared" si="1725"/>
        <v>0.000557141818242824-0.0153777392924827i</v>
      </c>
      <c r="M3274" t="str">
        <f t="shared" si="1726"/>
        <v>0.00486525798047603-0.15564200782333i</v>
      </c>
      <c r="N3274" t="str">
        <f t="shared" si="1727"/>
        <v>-9.87299583233168i</v>
      </c>
      <c r="O3274" t="str">
        <f t="shared" si="1728"/>
        <v>-0.901220836488706+0.433360131851786i</v>
      </c>
      <c r="P3274" t="str">
        <f t="shared" si="1729"/>
        <v>1.90122083648871-0.433360131851786i</v>
      </c>
      <c r="Q3274" t="str">
        <f t="shared" si="1730"/>
        <v>-1.90122083648871+10.3063559641835i</v>
      </c>
      <c r="R3274" t="str">
        <f t="shared" si="1731"/>
        <v>-0.0735736266183333-0.170898533940307i</v>
      </c>
      <c r="S3274" t="str">
        <f t="shared" si="1732"/>
        <v>1.04099537005615i</v>
      </c>
      <c r="T3274" t="str">
        <f t="shared" si="1733"/>
        <v>0.177904582581243-0.0765898046679249i</v>
      </c>
      <c r="U3274" t="e">
        <f t="shared" si="1734"/>
        <v>#DIV/0!</v>
      </c>
      <c r="V3274" t="str">
        <f t="shared" si="1735"/>
        <v>1.33333333333333E-06-0.0000791815637273109i</v>
      </c>
      <c r="W3274" t="e">
        <f t="shared" si="1736"/>
        <v>#DIV/0!</v>
      </c>
      <c r="X3274" t="e">
        <f t="shared" si="1737"/>
        <v>#DIV/0!</v>
      </c>
      <c r="Y3274" t="str">
        <f t="shared" si="1738"/>
        <v>0.00083+1.3471149298593i</v>
      </c>
      <c r="Z3274" t="e">
        <f t="shared" si="1739"/>
        <v>#DIV/0!</v>
      </c>
      <c r="AA3274" t="e">
        <f t="shared" si="1740"/>
        <v>#DIV/0!</v>
      </c>
      <c r="AB3274" t="str">
        <f t="shared" si="1741"/>
        <v>1.09700182327478-0.472270888955906i</v>
      </c>
      <c r="AC3274" t="str">
        <f t="shared" si="1742"/>
        <v>0.931832007481678-0.17303728607178i</v>
      </c>
      <c r="AD3274" t="str">
        <f t="shared" si="1743"/>
        <v>1.22898797897321-0.278601874989408i</v>
      </c>
      <c r="AE3274" t="e">
        <f t="shared" si="1744"/>
        <v>#DIV/0!</v>
      </c>
      <c r="AF3274" t="str">
        <f t="shared" si="1745"/>
        <v>-19.41035263408-0.341767271093535i</v>
      </c>
      <c r="AG3274" t="e">
        <f t="shared" si="1746"/>
        <v>#DIV/0!</v>
      </c>
      <c r="AH3274" t="e">
        <f t="shared" si="1747"/>
        <v>#DIV/0!</v>
      </c>
      <c r="AI3274" t="e">
        <f t="shared" si="1748"/>
        <v>#DIV/0!</v>
      </c>
      <c r="AJ3274" t="e">
        <f t="shared" si="1749"/>
        <v>#DIV/0!</v>
      </c>
      <c r="AK3274"/>
      <c r="AL3274"/>
      <c r="AM3274"/>
      <c r="AN3274"/>
    </row>
    <row r="3275" spans="1:40" x14ac:dyDescent="0.25">
      <c r="A3275"/>
      <c r="B3275">
        <f t="shared" si="1715"/>
        <v>1341000</v>
      </c>
      <c r="C3275" s="186" t="str">
        <f t="shared" si="1718"/>
        <v>-5.46970279549076E-08+0.00235040418235969i</v>
      </c>
      <c r="D3275" s="158" t="str">
        <f t="shared" si="1719"/>
        <v>-7.66666708601057+0.018019765398091i</v>
      </c>
      <c r="E3275" t="str">
        <f t="shared" si="1720"/>
        <v>7.99447520153742-0.2101615195571i</v>
      </c>
      <c r="F3275" t="str">
        <f t="shared" si="1721"/>
        <v>0.999201190645035+0.0000209825895777182i</v>
      </c>
      <c r="G3275">
        <f t="shared" si="1716"/>
        <v>1</v>
      </c>
      <c r="H3275" t="str">
        <f t="shared" si="1722"/>
        <v>11.7437032248481+0.359532759266967i</v>
      </c>
      <c r="I3275" t="str">
        <f t="shared" si="1723"/>
        <v>5266.09468557989i</v>
      </c>
      <c r="J3275" t="str">
        <f t="shared" si="1717"/>
        <v>-37536.7011822702+1152.05300217494i</v>
      </c>
      <c r="K3275" t="str">
        <f t="shared" si="1724"/>
        <v>0.00430169903121143-0.140159863136336i</v>
      </c>
      <c r="L3275" t="str">
        <f t="shared" si="1725"/>
        <v>0.000556312280473279-0.0153663019574567i</v>
      </c>
      <c r="M3275" t="str">
        <f t="shared" si="1726"/>
        <v>0.00485801131168471-0.155526165093793i</v>
      </c>
      <c r="N3275" t="str">
        <f t="shared" si="1727"/>
        <v>-9.88036373966924i</v>
      </c>
      <c r="O3275" t="str">
        <f t="shared" si="1728"/>
        <v>-0.898003446329315+0.439988420734765i</v>
      </c>
      <c r="P3275" t="str">
        <f t="shared" si="1729"/>
        <v>1.89800344632931-0.439988420734765i</v>
      </c>
      <c r="Q3275" t="str">
        <f t="shared" si="1730"/>
        <v>-1.89800344632931+10.320352160404i</v>
      </c>
      <c r="R3275" t="str">
        <f t="shared" si="1731"/>
        <v>-0.0739542119451896-0.170307957506555i</v>
      </c>
      <c r="S3275" t="str">
        <f t="shared" si="1732"/>
        <v>1.04177223227261i</v>
      </c>
      <c r="T3275" t="str">
        <f t="shared" si="1733"/>
        <v>0.177422101065393-0.0770434444641019i</v>
      </c>
      <c r="U3275" t="e">
        <f t="shared" si="1734"/>
        <v>#DIV/0!</v>
      </c>
      <c r="V3275" t="str">
        <f t="shared" si="1735"/>
        <v>1.33333333333333E-06-0.0000791225170727794i</v>
      </c>
      <c r="W3275" t="e">
        <f t="shared" si="1736"/>
        <v>#DIV/0!</v>
      </c>
      <c r="X3275" t="e">
        <f t="shared" si="1737"/>
        <v>#DIV/0!</v>
      </c>
      <c r="Y3275" t="str">
        <f t="shared" si="1738"/>
        <v>0.00083+1.34812023950845i</v>
      </c>
      <c r="Z3275" t="e">
        <f t="shared" si="1739"/>
        <v>#DIV/0!</v>
      </c>
      <c r="AA3275" t="e">
        <f t="shared" si="1740"/>
        <v>#DIV/0!</v>
      </c>
      <c r="AB3275" t="str">
        <f t="shared" si="1741"/>
        <v>1.09402672788992-0.475068139461181i</v>
      </c>
      <c r="AC3275" t="str">
        <f t="shared" si="1742"/>
        <v>0.931429268330734-0.172457667894153i</v>
      </c>
      <c r="AD3275" t="str">
        <f t="shared" si="1743"/>
        <v>1.22694198797508-0.282869128694836i</v>
      </c>
      <c r="AE3275" t="e">
        <f t="shared" si="1744"/>
        <v>#DIV/0!</v>
      </c>
      <c r="AF3275" t="str">
        <f t="shared" si="1745"/>
        <v>-19.4103703108587-0.341512993868876i</v>
      </c>
      <c r="AG3275" t="e">
        <f t="shared" si="1746"/>
        <v>#DIV/0!</v>
      </c>
      <c r="AH3275" t="e">
        <f t="shared" si="1747"/>
        <v>#DIV/0!</v>
      </c>
      <c r="AI3275" t="e">
        <f t="shared" si="1748"/>
        <v>#DIV/0!</v>
      </c>
      <c r="AJ3275" t="e">
        <f t="shared" si="1749"/>
        <v>#DIV/0!</v>
      </c>
      <c r="AK3275"/>
      <c r="AL3275"/>
      <c r="AM3275"/>
      <c r="AN3275"/>
    </row>
    <row r="3276" spans="1:40" x14ac:dyDescent="0.25">
      <c r="A3276"/>
      <c r="B3276">
        <f t="shared" si="1715"/>
        <v>1342000</v>
      </c>
      <c r="C3276" s="186" t="str">
        <f t="shared" si="1718"/>
        <v>-5.46155426359764E-08+0.00234865276344775i</v>
      </c>
      <c r="D3276" s="158" t="str">
        <f t="shared" si="1719"/>
        <v>-7.66666708538581+0.0180063378530994i</v>
      </c>
      <c r="E3276" t="str">
        <f t="shared" si="1720"/>
        <v>7.99446696434745-0.210318022853202i</v>
      </c>
      <c r="F3276" t="str">
        <f t="shared" si="1721"/>
        <v>0.999201191466783+0.0000209982149486142i</v>
      </c>
      <c r="G3276">
        <f t="shared" si="1716"/>
        <v>1</v>
      </c>
      <c r="H3276" t="str">
        <f t="shared" si="1722"/>
        <v>11.7437208628075+0.359265432150506i</v>
      </c>
      <c r="I3276" t="str">
        <f t="shared" si="1723"/>
        <v>5270.02167639688i</v>
      </c>
      <c r="J3276" t="str">
        <f t="shared" si="1717"/>
        <v>-37592.7066965764+1152.912102102i</v>
      </c>
      <c r="K3276" t="str">
        <f t="shared" si="1724"/>
        <v>0.00429529622318804-0.140055612911707i</v>
      </c>
      <c r="L3276" t="str">
        <f t="shared" si="1725"/>
        <v>0.000555484593187405-0.0153548816006955i</v>
      </c>
      <c r="M3276" t="str">
        <f t="shared" si="1726"/>
        <v>0.00485078081637544-0.155410494512403i</v>
      </c>
      <c r="N3276" t="str">
        <f t="shared" si="1727"/>
        <v>-9.8877316470068i</v>
      </c>
      <c r="O3276" t="str">
        <f t="shared" si="1728"/>
        <v>-0.894737307322805+0.446592824488635i</v>
      </c>
      <c r="P3276" t="str">
        <f t="shared" si="1729"/>
        <v>1.89473730732281-0.446592824488635i</v>
      </c>
      <c r="Q3276" t="str">
        <f t="shared" si="1730"/>
        <v>-1.89473730732281+10.3343244714954i</v>
      </c>
      <c r="R3276" t="str">
        <f t="shared" si="1731"/>
        <v>-0.0743309321024264-0.169715952118394i</v>
      </c>
      <c r="S3276" t="str">
        <f t="shared" si="1732"/>
        <v>1.04254909448907i</v>
      </c>
      <c r="T3276" t="str">
        <f t="shared" si="1733"/>
        <v>0.176937212201382-0.0774936459559132i</v>
      </c>
      <c r="U3276" t="e">
        <f t="shared" si="1734"/>
        <v>#DIV/0!</v>
      </c>
      <c r="V3276" t="str">
        <f t="shared" si="1735"/>
        <v>1.33333333333333E-06-0.0000790635584162421i</v>
      </c>
      <c r="W3276" t="e">
        <f t="shared" si="1736"/>
        <v>#DIV/0!</v>
      </c>
      <c r="X3276" t="e">
        <f t="shared" si="1737"/>
        <v>#DIV/0!</v>
      </c>
      <c r="Y3276" t="str">
        <f t="shared" si="1738"/>
        <v>0.00083+1.3491255491576i</v>
      </c>
      <c r="Z3276" t="e">
        <f t="shared" si="1739"/>
        <v>#DIV/0!</v>
      </c>
      <c r="AA3276" t="e">
        <f t="shared" si="1740"/>
        <v>#DIV/0!</v>
      </c>
      <c r="AB3276" t="str">
        <f t="shared" si="1741"/>
        <v>1.0910367882257-0.477844188566788i</v>
      </c>
      <c r="AC3276" t="str">
        <f t="shared" si="1742"/>
        <v>0.931030378677243-0.171876484212496i</v>
      </c>
      <c r="AD3276" t="str">
        <f t="shared" si="1743"/>
        <v>1.22486465883306-0.287121412461551i</v>
      </c>
      <c r="AE3276" t="e">
        <f t="shared" si="1744"/>
        <v>#DIV/0!</v>
      </c>
      <c r="AF3276" t="str">
        <f t="shared" si="1745"/>
        <v>-19.4103879481933-0.341259094297407i</v>
      </c>
      <c r="AG3276" t="e">
        <f t="shared" si="1746"/>
        <v>#DIV/0!</v>
      </c>
      <c r="AH3276" t="e">
        <f t="shared" si="1747"/>
        <v>#DIV/0!</v>
      </c>
      <c r="AI3276" t="e">
        <f t="shared" si="1748"/>
        <v>#DIV/0!</v>
      </c>
      <c r="AJ3276" t="e">
        <f t="shared" si="1749"/>
        <v>#DIV/0!</v>
      </c>
      <c r="AK3276"/>
      <c r="AL3276"/>
      <c r="AM3276"/>
      <c r="AN3276"/>
    </row>
    <row r="3277" spans="1:40" x14ac:dyDescent="0.25">
      <c r="A3277"/>
      <c r="B3277">
        <f t="shared" si="1715"/>
        <v>1343000</v>
      </c>
      <c r="C3277" s="186" t="str">
        <f t="shared" si="1718"/>
        <v>-5.45342392715754E-08+0.00234690395275459i</v>
      </c>
      <c r="D3277" s="158" t="str">
        <f t="shared" si="1719"/>
        <v>-7.66666708476251+0.0179929303044519i</v>
      </c>
      <c r="E3277" t="str">
        <f t="shared" si="1720"/>
        <v>7.99445872103418-0.210474525665137i</v>
      </c>
      <c r="F3277" t="str">
        <f t="shared" si="1721"/>
        <v>0.999201192289139+0.0000210138402712478i</v>
      </c>
      <c r="G3277">
        <f t="shared" si="1716"/>
        <v>1</v>
      </c>
      <c r="H3277" t="str">
        <f t="shared" si="1722"/>
        <v>11.7437384614387+0.358998501843833i</v>
      </c>
      <c r="I3277" t="str">
        <f t="shared" si="1723"/>
        <v>5273.94866721386i</v>
      </c>
      <c r="J3277" t="str">
        <f t="shared" si="1717"/>
        <v>-37648.7539593092+1153.77120202904i</v>
      </c>
      <c r="K3277" t="str">
        <f t="shared" si="1724"/>
        <v>0.00428890769558209-0.139951517511609i</v>
      </c>
      <c r="L3277" t="str">
        <f t="shared" si="1725"/>
        <v>0.000554658750887759-0.0153434781844718i</v>
      </c>
      <c r="M3277" t="str">
        <f t="shared" si="1726"/>
        <v>0.00484356644646985-0.155294995696081i</v>
      </c>
      <c r="N3277" t="str">
        <f t="shared" si="1727"/>
        <v>-9.89509955434436i</v>
      </c>
      <c r="O3277" t="str">
        <f t="shared" si="1728"/>
        <v>-0.891422596774187+0.453172984587967i</v>
      </c>
      <c r="P3277" t="str">
        <f t="shared" si="1729"/>
        <v>1.89142259677419-0.453172984587967i</v>
      </c>
      <c r="Q3277" t="str">
        <f t="shared" si="1730"/>
        <v>-1.89142259677419+10.3482725389323i</v>
      </c>
      <c r="R3277" t="str">
        <f t="shared" si="1731"/>
        <v>-0.0747037903858523-0.169122542239719i</v>
      </c>
      <c r="S3277" t="str">
        <f t="shared" si="1732"/>
        <v>1.04332595670553i</v>
      </c>
      <c r="T3277" t="str">
        <f t="shared" si="1733"/>
        <v>0.176449938182726-0.0779404035738487i</v>
      </c>
      <c r="U3277" t="e">
        <f t="shared" si="1734"/>
        <v>#DIV/0!</v>
      </c>
      <c r="V3277" t="str">
        <f t="shared" si="1735"/>
        <v>1.33333333333333E-06-0.0000790046875611293i</v>
      </c>
      <c r="W3277" t="e">
        <f t="shared" si="1736"/>
        <v>#DIV/0!</v>
      </c>
      <c r="X3277" t="e">
        <f t="shared" si="1737"/>
        <v>#DIV/0!</v>
      </c>
      <c r="Y3277" t="str">
        <f t="shared" si="1738"/>
        <v>0.00083+1.35013085880675i</v>
      </c>
      <c r="Z3277" t="e">
        <f t="shared" si="1739"/>
        <v>#DIV/0!</v>
      </c>
      <c r="AA3277" t="e">
        <f t="shared" si="1740"/>
        <v>#DIV/0!</v>
      </c>
      <c r="AB3277" t="str">
        <f t="shared" si="1741"/>
        <v>1.08803214113261-0.480599001929807i</v>
      </c>
      <c r="AC3277" t="str">
        <f t="shared" si="1742"/>
        <v>0.930635336035241-0.171293759874341i</v>
      </c>
      <c r="AD3277" t="str">
        <f t="shared" si="1743"/>
        <v>1.2227560994076-0.291358496452716i</v>
      </c>
      <c r="AE3277" t="e">
        <f t="shared" si="1744"/>
        <v>#DIV/0!</v>
      </c>
      <c r="AF3277" t="str">
        <f t="shared" si="1745"/>
        <v>-19.4104055462012-0.341005571539381i</v>
      </c>
      <c r="AG3277" t="e">
        <f t="shared" si="1746"/>
        <v>#DIV/0!</v>
      </c>
      <c r="AH3277" t="e">
        <f t="shared" si="1747"/>
        <v>#DIV/0!</v>
      </c>
      <c r="AI3277" t="e">
        <f t="shared" si="1748"/>
        <v>#DIV/0!</v>
      </c>
      <c r="AJ3277" t="e">
        <f t="shared" si="1749"/>
        <v>#DIV/0!</v>
      </c>
      <c r="AK3277"/>
      <c r="AL3277"/>
      <c r="AM3277"/>
      <c r="AN3277"/>
    </row>
    <row r="3278" spans="1:40" x14ac:dyDescent="0.25">
      <c r="A3278"/>
      <c r="B3278">
        <f t="shared" si="1715"/>
        <v>1344000</v>
      </c>
      <c r="C3278" s="186" t="str">
        <f t="shared" si="1718"/>
        <v>-5.44531173203749E-08+0.0023451577444583i</v>
      </c>
      <c r="D3278" s="158" t="str">
        <f t="shared" si="1719"/>
        <v>-7.66666708414059+0.0179795427075136i</v>
      </c>
      <c r="E3278" t="str">
        <f t="shared" si="1720"/>
        <v>7.99445047159766-0.210631027992546i</v>
      </c>
      <c r="F3278" t="str">
        <f t="shared" si="1721"/>
        <v>0.999201193112104+0.0000210294655455833i</v>
      </c>
      <c r="G3278">
        <f t="shared" si="1716"/>
        <v>1</v>
      </c>
      <c r="H3278" t="str">
        <f t="shared" si="1722"/>
        <v>11.7437560208585+0.358731967465054i</v>
      </c>
      <c r="I3278" t="str">
        <f t="shared" si="1723"/>
        <v>5277.87565803085i</v>
      </c>
      <c r="J3278" t="str">
        <f t="shared" si="1717"/>
        <v>-37704.8429704686+1154.63030195609i</v>
      </c>
      <c r="K3278" t="str">
        <f t="shared" si="1724"/>
        <v>0.0042825334059709-0.139847576591715i</v>
      </c>
      <c r="L3278" t="str">
        <f t="shared" si="1725"/>
        <v>0.000553834748097291-0.0153320916711696i</v>
      </c>
      <c r="M3278" t="str">
        <f t="shared" si="1726"/>
        <v>0.00483636815406819-0.155179668262885i</v>
      </c>
      <c r="N3278" t="str">
        <f t="shared" si="1727"/>
        <v>-9.90246746168192i</v>
      </c>
      <c r="O3278" t="str">
        <f t="shared" si="1728"/>
        <v>-0.888059494625217+0.459728543823423i</v>
      </c>
      <c r="P3278" t="str">
        <f t="shared" si="1729"/>
        <v>1.88805949462522-0.459728543823423i</v>
      </c>
      <c r="Q3278" t="str">
        <f t="shared" si="1730"/>
        <v>-1.88805949462522+10.3621960055053i</v>
      </c>
      <c r="R3278" t="str">
        <f t="shared" si="1731"/>
        <v>-0.0750727901695191-0.168527752170472i</v>
      </c>
      <c r="S3278" t="str">
        <f t="shared" si="1732"/>
        <v>1.04410281892199i</v>
      </c>
      <c r="T3278" t="str">
        <f t="shared" si="1733"/>
        <v>0.175960301107776-0.078383711840334i</v>
      </c>
      <c r="U3278" t="e">
        <f t="shared" si="1734"/>
        <v>#DIV/0!</v>
      </c>
      <c r="V3278" t="str">
        <f t="shared" si="1735"/>
        <v>1.33333333333333E-06-0.0000789459043114563i</v>
      </c>
      <c r="W3278" t="e">
        <f t="shared" si="1736"/>
        <v>#DIV/0!</v>
      </c>
      <c r="X3278" t="e">
        <f t="shared" si="1737"/>
        <v>#DIV/0!</v>
      </c>
      <c r="Y3278" t="str">
        <f t="shared" si="1738"/>
        <v>0.00083+1.3511361684559i</v>
      </c>
      <c r="Z3278" t="e">
        <f t="shared" si="1739"/>
        <v>#DIV/0!</v>
      </c>
      <c r="AA3278" t="e">
        <f t="shared" si="1740"/>
        <v>#DIV/0!</v>
      </c>
      <c r="AB3278" t="str">
        <f t="shared" si="1741"/>
        <v>1.08501292287432-0.483332545774216i</v>
      </c>
      <c r="AC3278" t="str">
        <f t="shared" si="1742"/>
        <v>0.930244137833043-0.170709519564787i</v>
      </c>
      <c r="AD3278" t="str">
        <f t="shared" si="1743"/>
        <v>1.22061641924387-0.295580151585491i</v>
      </c>
      <c r="AE3278" t="e">
        <f t="shared" si="1744"/>
        <v>#DIV/0!</v>
      </c>
      <c r="AF3278" t="str">
        <f t="shared" si="1745"/>
        <v>-19.4104231049991-0.34075242475754i</v>
      </c>
      <c r="AG3278" t="e">
        <f t="shared" si="1746"/>
        <v>#DIV/0!</v>
      </c>
      <c r="AH3278" t="e">
        <f t="shared" si="1747"/>
        <v>#DIV/0!</v>
      </c>
      <c r="AI3278" t="e">
        <f t="shared" si="1748"/>
        <v>#DIV/0!</v>
      </c>
      <c r="AJ3278" t="e">
        <f t="shared" si="1749"/>
        <v>#DIV/0!</v>
      </c>
      <c r="AK3278"/>
      <c r="AL3278"/>
      <c r="AM3278"/>
      <c r="AN3278"/>
    </row>
    <row r="3279" spans="1:40" x14ac:dyDescent="0.25">
      <c r="A3279"/>
      <c r="B3279">
        <f t="shared" si="1715"/>
        <v>1345000</v>
      </c>
      <c r="C3279" s="186" t="str">
        <f t="shared" si="1718"/>
        <v>-5.43721762430566E-08+0.00234341413275426i</v>
      </c>
      <c r="D3279" s="158" t="str">
        <f t="shared" si="1719"/>
        <v>-7.66666708352005+0.0179661750177827i</v>
      </c>
      <c r="E3279" t="str">
        <f t="shared" si="1720"/>
        <v>7.99444221603793-0.210787529835069i</v>
      </c>
      <c r="F3279" t="str">
        <f t="shared" si="1721"/>
        <v>0.999201193935688+0.0000210450907715851i</v>
      </c>
      <c r="G3279">
        <f t="shared" si="1716"/>
        <v>1</v>
      </c>
      <c r="H3279" t="str">
        <f t="shared" si="1722"/>
        <v>11.7437735411832+0.358465828134879i</v>
      </c>
      <c r="I3279" t="str">
        <f t="shared" si="1723"/>
        <v>5281.80264884784i</v>
      </c>
      <c r="J3279" t="str">
        <f t="shared" si="1717"/>
        <v>-37760.9737300546+1155.48940188315i</v>
      </c>
      <c r="K3279" t="str">
        <f t="shared" si="1724"/>
        <v>0.00427617331208905-0.139743789808714i</v>
      </c>
      <c r="L3279" t="str">
        <f t="shared" si="1725"/>
        <v>0.000553012579359239-0.0153207220232842i</v>
      </c>
      <c r="M3279" t="str">
        <f t="shared" si="1726"/>
        <v>0.00482918589144829-0.155064511831998i</v>
      </c>
      <c r="N3279" t="str">
        <f t="shared" si="1727"/>
        <v>-9.90983536901948i</v>
      </c>
      <c r="O3279" t="str">
        <f t="shared" si="1728"/>
        <v>-0.884648183444631+0.466259146321137i</v>
      </c>
      <c r="P3279" t="str">
        <f t="shared" si="1729"/>
        <v>1.88464818344463-0.466259146321137i</v>
      </c>
      <c r="Q3279" t="str">
        <f t="shared" si="1730"/>
        <v>-1.88464818344463+10.3760945153406i</v>
      </c>
      <c r="R3279" t="str">
        <f t="shared" si="1731"/>
        <v>-0.0754379349036325-0.167931606047874i</v>
      </c>
      <c r="S3279" t="str">
        <f t="shared" si="1732"/>
        <v>1.04487968113845i</v>
      </c>
      <c r="T3279" t="str">
        <f t="shared" si="1733"/>
        <v>0.17546832298037-0.0788235653678507i</v>
      </c>
      <c r="U3279" t="e">
        <f t="shared" si="1734"/>
        <v>#DIV/0!</v>
      </c>
      <c r="V3279" t="str">
        <f t="shared" si="1735"/>
        <v>1.33333333333333E-06-0.0000788872084718193i</v>
      </c>
      <c r="W3279" t="e">
        <f t="shared" si="1736"/>
        <v>#DIV/0!</v>
      </c>
      <c r="X3279" t="e">
        <f t="shared" si="1737"/>
        <v>#DIV/0!</v>
      </c>
      <c r="Y3279" t="str">
        <f t="shared" si="1738"/>
        <v>0.00083+1.35214147810505i</v>
      </c>
      <c r="Z3279" t="e">
        <f t="shared" si="1739"/>
        <v>#DIV/0!</v>
      </c>
      <c r="AA3279" t="e">
        <f t="shared" si="1740"/>
        <v>#DIV/0!</v>
      </c>
      <c r="AB3279" t="str">
        <f t="shared" si="1741"/>
        <v>1.0819792691317-0.4860447868793i</v>
      </c>
      <c r="AC3279" t="str">
        <f t="shared" si="1742"/>
        <v>0.929856781415404-0.170123787807659i</v>
      </c>
      <c r="AD3279" t="str">
        <f t="shared" si="1743"/>
        <v>1.21844572956676-0.299786149543392i</v>
      </c>
      <c r="AE3279" t="e">
        <f t="shared" si="1744"/>
        <v>#DIV/0!</v>
      </c>
      <c r="AF3279" t="str">
        <f t="shared" si="1745"/>
        <v>-19.4104406247032-0.340499653117096i</v>
      </c>
      <c r="AG3279" t="e">
        <f t="shared" si="1746"/>
        <v>#DIV/0!</v>
      </c>
      <c r="AH3279" t="e">
        <f t="shared" si="1747"/>
        <v>#DIV/0!</v>
      </c>
      <c r="AI3279" t="e">
        <f t="shared" si="1748"/>
        <v>#DIV/0!</v>
      </c>
      <c r="AJ3279" t="e">
        <f t="shared" si="1749"/>
        <v>#DIV/0!</v>
      </c>
      <c r="AK3279"/>
      <c r="AL3279"/>
      <c r="AM3279"/>
      <c r="AN3279"/>
    </row>
    <row r="3280" spans="1:40" x14ac:dyDescent="0.25">
      <c r="A3280"/>
      <c r="B3280">
        <f t="shared" si="1715"/>
        <v>1346000</v>
      </c>
      <c r="C3280" s="186" t="str">
        <f t="shared" si="1718"/>
        <v>-5.42914155023051E-08+0.00234167311185512i</v>
      </c>
      <c r="D3280" s="158" t="str">
        <f t="shared" si="1719"/>
        <v>-7.66666708290089+0.0179528271908893i</v>
      </c>
      <c r="E3280" t="str">
        <f t="shared" si="1720"/>
        <v>7.99443395435502-0.210944031192347i</v>
      </c>
      <c r="F3280" t="str">
        <f t="shared" si="1721"/>
        <v>0.99920119475987+0.0000210607159492168i</v>
      </c>
      <c r="G3280">
        <f t="shared" si="1716"/>
        <v>1</v>
      </c>
      <c r="H3280" t="str">
        <f t="shared" si="1722"/>
        <v>11.7437910225287+0.358200082976627i</v>
      </c>
      <c r="I3280" t="str">
        <f t="shared" si="1723"/>
        <v>5285.72963966483i</v>
      </c>
      <c r="J3280" t="str">
        <f t="shared" si="1717"/>
        <v>-37817.1462380673+1156.3485018102i</v>
      </c>
      <c r="K3280" t="str">
        <f t="shared" si="1724"/>
        <v>0.00426982737182769-0.139640156820313i</v>
      </c>
      <c r="L3280" t="str">
        <f t="shared" si="1725"/>
        <v>0.000552192239237065-0.0153093692034218i</v>
      </c>
      <c r="M3280" t="str">
        <f t="shared" si="1726"/>
        <v>0.00482201961106475-0.154949526023735i</v>
      </c>
      <c r="N3280" t="str">
        <f t="shared" si="1727"/>
        <v>-9.91720327635704i</v>
      </c>
      <c r="O3280" t="str">
        <f t="shared" si="1728"/>
        <v>-0.881188848418227+0.472764437562047i</v>
      </c>
      <c r="P3280" t="str">
        <f t="shared" si="1729"/>
        <v>1.88118884841823-0.472764437562047i</v>
      </c>
      <c r="Q3280" t="str">
        <f t="shared" si="1730"/>
        <v>-1.88118884841823+10.3899677139191i</v>
      </c>
      <c r="R3280" t="str">
        <f t="shared" si="1731"/>
        <v>-0.075799228112504-0.167334127847687i</v>
      </c>
      <c r="S3280" t="str">
        <f t="shared" si="1732"/>
        <v>1.04565654335491i</v>
      </c>
      <c r="T3280" t="str">
        <f t="shared" si="1733"/>
        <v>0.174974025710521-0.0792599588570913i</v>
      </c>
      <c r="U3280" t="e">
        <f t="shared" si="1734"/>
        <v>#DIV/0!</v>
      </c>
      <c r="V3280" t="str">
        <f t="shared" si="1735"/>
        <v>1.33333333333333E-06-0.0000788285998473973i</v>
      </c>
      <c r="W3280" t="e">
        <f t="shared" si="1736"/>
        <v>#DIV/0!</v>
      </c>
      <c r="X3280" t="e">
        <f t="shared" si="1737"/>
        <v>#DIV/0!</v>
      </c>
      <c r="Y3280" t="str">
        <f t="shared" si="1738"/>
        <v>0.00083+1.3531467877542i</v>
      </c>
      <c r="Z3280" t="e">
        <f t="shared" si="1739"/>
        <v>#DIV/0!</v>
      </c>
      <c r="AA3280" t="e">
        <f t="shared" si="1740"/>
        <v>#DIV/0!</v>
      </c>
      <c r="AB3280" t="str">
        <f t="shared" si="1741"/>
        <v>1.0789313150071-0.488735692568273i</v>
      </c>
      <c r="AC3280" t="str">
        <f t="shared" si="1742"/>
        <v>0.92947326404562-0.169536588966707i</v>
      </c>
      <c r="AD3280" t="str">
        <f t="shared" si="1743"/>
        <v>1.21624414327602-0.303976262788614i</v>
      </c>
      <c r="AE3280" t="e">
        <f t="shared" si="1744"/>
        <v>#DIV/0!</v>
      </c>
      <c r="AF3280" t="str">
        <f t="shared" si="1745"/>
        <v>-19.4104581054296-0.340247255785738i</v>
      </c>
      <c r="AG3280" t="e">
        <f t="shared" si="1746"/>
        <v>#DIV/0!</v>
      </c>
      <c r="AH3280" t="e">
        <f t="shared" si="1747"/>
        <v>#DIV/0!</v>
      </c>
      <c r="AI3280" t="e">
        <f t="shared" si="1748"/>
        <v>#DIV/0!</v>
      </c>
      <c r="AJ3280" t="e">
        <f t="shared" si="1749"/>
        <v>#DIV/0!</v>
      </c>
      <c r="AK3280"/>
      <c r="AL3280"/>
      <c r="AM3280"/>
      <c r="AN3280"/>
    </row>
    <row r="3281" spans="1:40" x14ac:dyDescent="0.25">
      <c r="A3281"/>
      <c r="B3281">
        <f t="shared" si="1715"/>
        <v>1347000</v>
      </c>
      <c r="C3281" s="186" t="str">
        <f t="shared" si="1718"/>
        <v>-5.42108345627985E-08+0.00233993467599073i</v>
      </c>
      <c r="D3281" s="158" t="str">
        <f t="shared" si="1719"/>
        <v>-7.66666708228303+0.0179394991825956i</v>
      </c>
      <c r="E3281" t="str">
        <f t="shared" si="1720"/>
        <v>7.99442568654898-0.211100532064022i</v>
      </c>
      <c r="F3281" t="str">
        <f t="shared" si="1721"/>
        <v>0.999201195584681+0.0000210763410784438i</v>
      </c>
      <c r="G3281">
        <f t="shared" si="1716"/>
        <v>1</v>
      </c>
      <c r="H3281" t="str">
        <f t="shared" si="1722"/>
        <v>11.7438084650105+0.357934731116189i</v>
      </c>
      <c r="I3281" t="str">
        <f t="shared" si="1723"/>
        <v>5289.65663048181i</v>
      </c>
      <c r="J3281" t="str">
        <f t="shared" si="1717"/>
        <v>-37873.3604945065+1157.20760173724i</v>
      </c>
      <c r="K3281" t="str">
        <f t="shared" si="1724"/>
        <v>0.00426349554323409-0.139536677285232i</v>
      </c>
      <c r="L3281" t="str">
        <f t="shared" si="1725"/>
        <v>0.000551373722314339-0.0152980331742984i</v>
      </c>
      <c r="M3281" t="str">
        <f t="shared" si="1726"/>
        <v>0.00481486926554843-0.15483471045953i</v>
      </c>
      <c r="N3281" t="str">
        <f t="shared" si="1727"/>
        <v>-9.9245711836946i</v>
      </c>
      <c r="O3281" t="str">
        <f t="shared" si="1728"/>
        <v>-0.877681677338821+0.479244064401129i</v>
      </c>
      <c r="P3281" t="str">
        <f t="shared" si="1729"/>
        <v>1.87768167733882-0.479244064401129i</v>
      </c>
      <c r="Q3281" t="str">
        <f t="shared" si="1730"/>
        <v>-1.87768167733882+10.4038152480957i</v>
      </c>
      <c r="R3281" t="str">
        <f t="shared" si="1731"/>
        <v>-0.076156673392531-0.166735341385469i</v>
      </c>
      <c r="S3281" t="str">
        <f t="shared" si="1732"/>
        <v>1.04643340557137i</v>
      </c>
      <c r="T3281" t="str">
        <f t="shared" si="1733"/>
        <v>0.174477431115101-0.0796928870951328i</v>
      </c>
      <c r="U3281" t="e">
        <f t="shared" si="1734"/>
        <v>#DIV/0!</v>
      </c>
      <c r="V3281" t="str">
        <f t="shared" si="1735"/>
        <v>1.33333333333333E-06-0.0000787700782439469i</v>
      </c>
      <c r="W3281" t="e">
        <f t="shared" si="1736"/>
        <v>#DIV/0!</v>
      </c>
      <c r="X3281" t="e">
        <f t="shared" si="1737"/>
        <v>#DIV/0!</v>
      </c>
      <c r="Y3281" t="str">
        <f t="shared" si="1738"/>
        <v>0.00083+1.35415209740334i</v>
      </c>
      <c r="Z3281" t="e">
        <f t="shared" si="1739"/>
        <v>#DIV/0!</v>
      </c>
      <c r="AA3281" t="e">
        <f t="shared" si="1740"/>
        <v>#DIV/0!</v>
      </c>
      <c r="AB3281" t="str">
        <f t="shared" si="1741"/>
        <v>1.07586919502852-0.491405230697016i</v>
      </c>
      <c r="AC3281" t="str">
        <f t="shared" si="1742"/>
        <v>0.929093582907622-0.168947947246781i</v>
      </c>
      <c r="AD3281" t="str">
        <f t="shared" si="1743"/>
        <v>1.21401177494093-0.308150264574361i</v>
      </c>
      <c r="AE3281" t="e">
        <f t="shared" si="1744"/>
        <v>#DIV/0!</v>
      </c>
      <c r="AF3281" t="str">
        <f t="shared" si="1745"/>
        <v>-19.4104755472935-0.339995231933593i</v>
      </c>
      <c r="AG3281" t="e">
        <f t="shared" si="1746"/>
        <v>#DIV/0!</v>
      </c>
      <c r="AH3281" t="e">
        <f t="shared" si="1747"/>
        <v>#DIV/0!</v>
      </c>
      <c r="AI3281" t="e">
        <f t="shared" si="1748"/>
        <v>#DIV/0!</v>
      </c>
      <c r="AJ3281" t="e">
        <f t="shared" si="1749"/>
        <v>#DIV/0!</v>
      </c>
      <c r="AK3281"/>
      <c r="AL3281"/>
      <c r="AM3281"/>
      <c r="AN3281"/>
    </row>
    <row r="3282" spans="1:40" x14ac:dyDescent="0.25">
      <c r="A3282"/>
      <c r="B3282">
        <f t="shared" si="1715"/>
        <v>1348000</v>
      </c>
      <c r="C3282" s="186" t="str">
        <f t="shared" si="1718"/>
        <v>-0.0000000541304328912+0.00233819881940803i</v>
      </c>
      <c r="D3282" s="158" t="str">
        <f t="shared" si="1719"/>
        <v>-7.66666708166663+0.0179261909487949i</v>
      </c>
      <c r="E3282" t="str">
        <f t="shared" si="1720"/>
        <v>7.99441741261984-0.211257032449733i</v>
      </c>
      <c r="F3282" t="str">
        <f t="shared" si="1721"/>
        <v>0.99920119641009+0.0000210919661592289i</v>
      </c>
      <c r="G3282">
        <f t="shared" si="1716"/>
        <v>1</v>
      </c>
      <c r="H3282" t="str">
        <f t="shared" si="1722"/>
        <v>11.7438258687439+0.357669771682062i</v>
      </c>
      <c r="I3282" t="str">
        <f t="shared" si="1723"/>
        <v>5293.5836212988i</v>
      </c>
      <c r="J3282" t="str">
        <f t="shared" si="1717"/>
        <v>-37929.6164993724+1158.0667016643i</v>
      </c>
      <c r="K3282" t="str">
        <f t="shared" si="1724"/>
        <v>0.00425717778451083-0.139433350863197i</v>
      </c>
      <c r="L3282" t="str">
        <f t="shared" si="1725"/>
        <v>0.00055055702319467-0.0152867138987405i</v>
      </c>
      <c r="M3282" t="str">
        <f t="shared" si="1726"/>
        <v>0.0048077348077055-0.154720064761938i</v>
      </c>
      <c r="N3282" t="str">
        <f t="shared" si="1727"/>
        <v>-9.93193909103216i</v>
      </c>
      <c r="O3282" t="str">
        <f t="shared" si="1728"/>
        <v>-0.874126860596046+0.485697675086572i</v>
      </c>
      <c r="P3282" t="str">
        <f t="shared" si="1729"/>
        <v>1.87412686059605-0.485697675086572i</v>
      </c>
      <c r="Q3282" t="str">
        <f t="shared" si="1730"/>
        <v>-1.87412686059605+10.4176367661187i</v>
      </c>
      <c r="R3282" t="str">
        <f t="shared" si="1731"/>
        <v>-0.0765102744102105-0.16613527031785i</v>
      </c>
      <c r="S3282" t="str">
        <f t="shared" si="1732"/>
        <v>1.04721026778783i</v>
      </c>
      <c r="T3282" t="str">
        <f t="shared" si="1733"/>
        <v>0.173978560918559-0.0801223449536369i</v>
      </c>
      <c r="U3282" t="e">
        <f t="shared" si="1734"/>
        <v>#DIV/0!</v>
      </c>
      <c r="V3282" t="str">
        <f t="shared" si="1735"/>
        <v>1.33333333333333E-06-0.000078711643467802i</v>
      </c>
      <c r="W3282" t="e">
        <f t="shared" si="1736"/>
        <v>#DIV/0!</v>
      </c>
      <c r="X3282" t="e">
        <f t="shared" si="1737"/>
        <v>#DIV/0!</v>
      </c>
      <c r="Y3282" t="str">
        <f t="shared" si="1738"/>
        <v>0.00083+1.35515740705249i</v>
      </c>
      <c r="Z3282" t="e">
        <f t="shared" si="1739"/>
        <v>#DIV/0!</v>
      </c>
      <c r="AA3282" t="e">
        <f t="shared" si="1740"/>
        <v>#DIV/0!</v>
      </c>
      <c r="AB3282" t="str">
        <f t="shared" si="1741"/>
        <v>1.07279304315405-0.494053369642979i</v>
      </c>
      <c r="AC3282" t="str">
        <f t="shared" si="1742"/>
        <v>0.928717735108021-0.168357886695048i</v>
      </c>
      <c r="AD3282" t="str">
        <f t="shared" si="1743"/>
        <v>1.21174874079526-0.312307928957088i</v>
      </c>
      <c r="AE3282" t="e">
        <f t="shared" si="1744"/>
        <v>#DIV/0!</v>
      </c>
      <c r="AF3282" t="str">
        <f t="shared" si="1745"/>
        <v>-19.4104929504105-0.339743580733267i</v>
      </c>
      <c r="AG3282" t="e">
        <f t="shared" si="1746"/>
        <v>#DIV/0!</v>
      </c>
      <c r="AH3282" t="e">
        <f t="shared" si="1747"/>
        <v>#DIV/0!</v>
      </c>
      <c r="AI3282" t="e">
        <f t="shared" si="1748"/>
        <v>#DIV/0!</v>
      </c>
      <c r="AJ3282" t="e">
        <f t="shared" si="1749"/>
        <v>#DIV/0!</v>
      </c>
      <c r="AK3282"/>
      <c r="AL3282"/>
      <c r="AM3282"/>
      <c r="AN3282"/>
    </row>
    <row r="3283" spans="1:40" x14ac:dyDescent="0.25">
      <c r="A3283"/>
      <c r="B3283">
        <f t="shared" si="1715"/>
        <v>1349000</v>
      </c>
      <c r="C3283" s="186" t="str">
        <f t="shared" si="1718"/>
        <v>-5.40502099561485E-08+0.00233646553637103i</v>
      </c>
      <c r="D3283" s="158" t="str">
        <f t="shared" si="1719"/>
        <v>-7.66666708105161+0.0179129024455112i</v>
      </c>
      <c r="E3283" t="str">
        <f t="shared" si="1720"/>
        <v>7.99440913256763-0.211413532349123i</v>
      </c>
      <c r="F3283" t="str">
        <f t="shared" si="1721"/>
        <v>0.999201197236108+0.000021107591191537i</v>
      </c>
      <c r="G3283">
        <f t="shared" si="1716"/>
        <v>1</v>
      </c>
      <c r="H3283" t="str">
        <f t="shared" si="1722"/>
        <v>11.7438432338433+0.357405203805293i</v>
      </c>
      <c r="I3283" t="str">
        <f t="shared" si="1723"/>
        <v>5297.51061211579i</v>
      </c>
      <c r="J3283" t="str">
        <f t="shared" si="1717"/>
        <v>-37985.9142526649+1158.92580159135i</v>
      </c>
      <c r="K3283" t="str">
        <f t="shared" si="1724"/>
        <v>0.0042508740540149-0.139330177214939i</v>
      </c>
      <c r="L3283" t="str">
        <f t="shared" si="1725"/>
        <v>0.000549742136501612-0.0152754113396838i</v>
      </c>
      <c r="M3283" t="str">
        <f t="shared" si="1726"/>
        <v>0.00480061619051651-0.154605588554623i</v>
      </c>
      <c r="N3283" t="str">
        <f t="shared" si="1727"/>
        <v>-9.93930699836973i</v>
      </c>
      <c r="O3283" t="str">
        <f t="shared" si="1728"/>
        <v>-0.870524591166013+0.492124919278881i</v>
      </c>
      <c r="P3283" t="str">
        <f t="shared" si="1729"/>
        <v>1.87052459116601-0.492124919278881i</v>
      </c>
      <c r="Q3283" t="str">
        <f t="shared" si="1730"/>
        <v>-1.87052459116601+10.4314319176486i</v>
      </c>
      <c r="R3283" t="str">
        <f t="shared" si="1731"/>
        <v>-0.076860034900189-0.165533938143802i</v>
      </c>
      <c r="S3283" t="str">
        <f t="shared" si="1732"/>
        <v>1.04798713000429i</v>
      </c>
      <c r="T3283" t="str">
        <f t="shared" si="1733"/>
        <v>0.173477436753631-0.0805483273870786i</v>
      </c>
      <c r="U3283" t="e">
        <f t="shared" si="1734"/>
        <v>#DIV/0!</v>
      </c>
      <c r="V3283" t="str">
        <f t="shared" si="1735"/>
        <v>1.33333333333333E-06-0.0000786532953258687i</v>
      </c>
      <c r="W3283" t="e">
        <f t="shared" si="1736"/>
        <v>#DIV/0!</v>
      </c>
      <c r="X3283" t="e">
        <f t="shared" si="1737"/>
        <v>#DIV/0!</v>
      </c>
      <c r="Y3283" t="str">
        <f t="shared" si="1738"/>
        <v>0.00083+1.35616271670164i</v>
      </c>
      <c r="Z3283" t="e">
        <f t="shared" si="1739"/>
        <v>#DIV/0!</v>
      </c>
      <c r="AA3283" t="e">
        <f t="shared" si="1740"/>
        <v>#DIV/0!</v>
      </c>
      <c r="AB3283" t="str">
        <f t="shared" si="1741"/>
        <v>1.06970299277627-0.496680078294259i</v>
      </c>
      <c r="AC3283" t="str">
        <f t="shared" si="1742"/>
        <v>0.928345717678126-0.167766431202183i</v>
      </c>
      <c r="AD3283" t="str">
        <f t="shared" si="1743"/>
        <v>1.20945515873187-0.3164490308088i</v>
      </c>
      <c r="AE3283" t="e">
        <f t="shared" si="1744"/>
        <v>#DIV/0!</v>
      </c>
      <c r="AF3283" t="str">
        <f t="shared" si="1745"/>
        <v>-19.4105103148949-0.339492301359782i</v>
      </c>
      <c r="AG3283" t="e">
        <f t="shared" si="1746"/>
        <v>#DIV/0!</v>
      </c>
      <c r="AH3283" t="e">
        <f t="shared" si="1747"/>
        <v>#DIV/0!</v>
      </c>
      <c r="AI3283" t="e">
        <f t="shared" si="1748"/>
        <v>#DIV/0!</v>
      </c>
      <c r="AJ3283" t="e">
        <f t="shared" si="1749"/>
        <v>#DIV/0!</v>
      </c>
      <c r="AK3283"/>
      <c r="AL3283"/>
      <c r="AM3283"/>
      <c r="AN3283"/>
    </row>
    <row r="3284" spans="1:40" x14ac:dyDescent="0.25">
      <c r="A3284"/>
      <c r="B3284">
        <f t="shared" si="1715"/>
        <v>1350000</v>
      </c>
      <c r="C3284" s="186" t="str">
        <f t="shared" si="1718"/>
        <v>-5.39701652282508E-08+0.00233473482116076i</v>
      </c>
      <c r="D3284" s="158" t="str">
        <f t="shared" si="1719"/>
        <v>-7.66666708043797+0.0178996336288992i</v>
      </c>
      <c r="E3284" t="str">
        <f t="shared" si="1720"/>
        <v>7.9944008463924-0.211570031761831i</v>
      </c>
      <c r="F3284" t="str">
        <f t="shared" si="1721"/>
        <v>0.999201198062744+0.0000211232161753324i</v>
      </c>
      <c r="G3284">
        <f t="shared" si="1716"/>
        <v>1</v>
      </c>
      <c r="H3284" t="str">
        <f t="shared" si="1722"/>
        <v>11.7438605604231+0.357141026619493i</v>
      </c>
      <c r="I3284" t="str">
        <f t="shared" si="1723"/>
        <v>5301.43760293278i</v>
      </c>
      <c r="J3284" t="str">
        <f t="shared" si="1717"/>
        <v>-38042.253754384+1159.7849015184i</v>
      </c>
      <c r="K3284" t="str">
        <f t="shared" si="1724"/>
        <v>0.00424458431025735-0.13922715600219i</v>
      </c>
      <c r="L3284" t="str">
        <f t="shared" si="1725"/>
        <v>0.00054892905687856-0.015264125460173i</v>
      </c>
      <c r="M3284" t="str">
        <f t="shared" si="1726"/>
        <v>0.00479351336713591-0.154491281462363i</v>
      </c>
      <c r="N3284" t="str">
        <f t="shared" si="1727"/>
        <v>-9.94667490570729i</v>
      </c>
      <c r="O3284" t="str">
        <f t="shared" si="1728"/>
        <v>-0.866875064600858+0.498525448069864i</v>
      </c>
      <c r="P3284" t="str">
        <f t="shared" si="1729"/>
        <v>1.86687506460086-0.498525448069864i</v>
      </c>
      <c r="Q3284" t="str">
        <f t="shared" si="1730"/>
        <v>-1.86687506460086+10.4452003537772i</v>
      </c>
      <c r="R3284" t="str">
        <f t="shared" si="1731"/>
        <v>-0.0772059586633413-0.164931368205942i</v>
      </c>
      <c r="S3284" t="str">
        <f t="shared" si="1732"/>
        <v>1.04876399222075i</v>
      </c>
      <c r="T3284" t="str">
        <f t="shared" si="1733"/>
        <v>0.172974080162094-0.080970829430996i</v>
      </c>
      <c r="U3284" t="e">
        <f t="shared" si="1734"/>
        <v>#DIV/0!</v>
      </c>
      <c r="V3284" t="str">
        <f t="shared" si="1735"/>
        <v>1.33333333333333E-06-0.0000785950336256271i</v>
      </c>
      <c r="W3284" t="e">
        <f t="shared" si="1736"/>
        <v>#DIV/0!</v>
      </c>
      <c r="X3284" t="e">
        <f t="shared" si="1737"/>
        <v>#DIV/0!</v>
      </c>
      <c r="Y3284" t="str">
        <f t="shared" si="1738"/>
        <v>0.00083+1.35716802635079i</v>
      </c>
      <c r="Z3284" t="e">
        <f t="shared" si="1739"/>
        <v>#DIV/0!</v>
      </c>
      <c r="AA3284" t="e">
        <f t="shared" si="1740"/>
        <v>#DIV/0!</v>
      </c>
      <c r="AB3284" t="str">
        <f t="shared" si="1741"/>
        <v>1.06659917672689-0.499285326038808i</v>
      </c>
      <c r="AC3284" t="str">
        <f t="shared" si="1742"/>
        <v>0.927977527575927-0.16717360450362i</v>
      </c>
      <c r="AD3284" t="str">
        <f t="shared" si="1743"/>
        <v>1.20713114829744-0.320573345829209i</v>
      </c>
      <c r="AE3284" t="e">
        <f t="shared" si="1744"/>
        <v>#DIV/0!</v>
      </c>
      <c r="AF3284" t="str">
        <f t="shared" si="1745"/>
        <v>-19.4105276408611-0.339241392990594i</v>
      </c>
      <c r="AG3284" t="e">
        <f t="shared" si="1746"/>
        <v>#DIV/0!</v>
      </c>
      <c r="AH3284" t="e">
        <f t="shared" si="1747"/>
        <v>#DIV/0!</v>
      </c>
      <c r="AI3284" t="e">
        <f t="shared" si="1748"/>
        <v>#DIV/0!</v>
      </c>
      <c r="AJ3284" t="e">
        <f t="shared" si="1749"/>
        <v>#DIV/0!</v>
      </c>
      <c r="AK3284"/>
      <c r="AL3284"/>
      <c r="AM3284"/>
      <c r="AN3284"/>
    </row>
    <row r="3285" spans="1:40" x14ac:dyDescent="0.25">
      <c r="A3285"/>
      <c r="B3285">
        <f t="shared" si="1715"/>
        <v>1351000</v>
      </c>
      <c r="C3285" s="186" t="str">
        <f t="shared" si="1718"/>
        <v>-5.38902981800716E-08+0.00233300666807514i</v>
      </c>
      <c r="D3285" s="158" t="str">
        <f t="shared" si="1719"/>
        <v>-7.66666707982564+0.0178863844552427i</v>
      </c>
      <c r="E3285" t="str">
        <f t="shared" si="1720"/>
        <v>7.99439255409418-0.2117265306875i</v>
      </c>
      <c r="F3285" t="str">
        <f t="shared" si="1721"/>
        <v>0.999201198889989+0.0000211388411105791i</v>
      </c>
      <c r="G3285">
        <f t="shared" si="1716"/>
        <v>1</v>
      </c>
      <c r="H3285" t="str">
        <f t="shared" si="1722"/>
        <v>11.7438778485969+0.356877239260825i</v>
      </c>
      <c r="I3285" t="str">
        <f t="shared" si="1723"/>
        <v>5305.36459374976i</v>
      </c>
      <c r="J3285" t="str">
        <f t="shared" si="1717"/>
        <v>-38098.6350045298+1160.64400144545i</v>
      </c>
      <c r="K3285" t="str">
        <f t="shared" si="1724"/>
        <v>0.00423830851190235-0.139124286887678i</v>
      </c>
      <c r="L3285" t="str">
        <f t="shared" si="1725"/>
        <v>0.000548117778988687-0.0152528562233619i</v>
      </c>
      <c r="M3285" t="str">
        <f t="shared" si="1726"/>
        <v>0.00478642629089104-0.15437714311104i</v>
      </c>
      <c r="N3285" t="str">
        <f t="shared" si="1727"/>
        <v>-9.95404281304485i</v>
      </c>
      <c r="O3285" t="str">
        <f t="shared" si="1728"/>
        <v>-0.863178479018091+0.50489891400162i</v>
      </c>
      <c r="P3285" t="str">
        <f t="shared" si="1729"/>
        <v>1.86317847901809-0.50489891400162i</v>
      </c>
      <c r="Q3285" t="str">
        <f t="shared" si="1730"/>
        <v>-1.86317847901809+10.4589417270465i</v>
      </c>
      <c r="R3285" t="str">
        <f t="shared" si="1731"/>
        <v>-0.0775480495648844-0.164327583691807i</v>
      </c>
      <c r="S3285" t="str">
        <f t="shared" si="1732"/>
        <v>1.04954085443721i</v>
      </c>
      <c r="T3285" t="str">
        <f t="shared" si="1733"/>
        <v>0.172468512595501-0.0813898462002679i</v>
      </c>
      <c r="U3285" t="e">
        <f t="shared" si="1734"/>
        <v>#DIV/0!</v>
      </c>
      <c r="V3285" t="str">
        <f t="shared" si="1735"/>
        <v>1.33333333333333E-06-0.0000785368581751274i</v>
      </c>
      <c r="W3285" t="e">
        <f t="shared" si="1736"/>
        <v>#DIV/0!</v>
      </c>
      <c r="X3285" t="e">
        <f t="shared" si="1737"/>
        <v>#DIV/0!</v>
      </c>
      <c r="Y3285" t="str">
        <f t="shared" si="1738"/>
        <v>0.00083+1.35817333599994i</v>
      </c>
      <c r="Z3285" t="e">
        <f t="shared" si="1739"/>
        <v>#DIV/0!</v>
      </c>
      <c r="AA3285" t="e">
        <f t="shared" si="1740"/>
        <v>#DIV/0!</v>
      </c>
      <c r="AB3285" t="str">
        <f t="shared" si="1741"/>
        <v>1.06348172728127-0.50186908275381i</v>
      </c>
      <c r="AC3285" t="str">
        <f t="shared" si="1742"/>
        <v>0.92761316168805-0.166579430180755i</v>
      </c>
      <c r="AD3285" t="str">
        <f t="shared" si="1743"/>
        <v>1.20477683068685-0.324680650557978i</v>
      </c>
      <c r="AE3285" t="e">
        <f t="shared" si="1744"/>
        <v>#DIV/0!</v>
      </c>
      <c r="AF3285" t="str">
        <f t="shared" si="1745"/>
        <v>-19.4105449284225-0.338990854805582i</v>
      </c>
      <c r="AG3285" t="e">
        <f t="shared" si="1746"/>
        <v>#DIV/0!</v>
      </c>
      <c r="AH3285" t="e">
        <f t="shared" si="1747"/>
        <v>#DIV/0!</v>
      </c>
      <c r="AI3285" t="e">
        <f t="shared" si="1748"/>
        <v>#DIV/0!</v>
      </c>
      <c r="AJ3285" t="e">
        <f t="shared" si="1749"/>
        <v>#DIV/0!</v>
      </c>
      <c r="AK3285"/>
      <c r="AL3285"/>
      <c r="AM3285"/>
      <c r="AN3285"/>
    </row>
    <row r="3286" spans="1:40" x14ac:dyDescent="0.25">
      <c r="A3286"/>
      <c r="B3286">
        <f t="shared" si="1715"/>
        <v>1352000</v>
      </c>
      <c r="C3286" s="186" t="str">
        <f t="shared" si="1718"/>
        <v>-5.38106082861257E-08+0.00233128107142899i</v>
      </c>
      <c r="D3286" s="158" t="str">
        <f t="shared" si="1719"/>
        <v>-7.66666707921468+0.0178731548809556i</v>
      </c>
      <c r="E3286" t="str">
        <f t="shared" si="1720"/>
        <v>7.99438425567302-0.211883029125769i</v>
      </c>
      <c r="F3286" t="str">
        <f t="shared" si="1721"/>
        <v>0.999201199717843+0.0000211544659972413i</v>
      </c>
      <c r="G3286">
        <f t="shared" si="1716"/>
        <v>1</v>
      </c>
      <c r="H3286" t="str">
        <f t="shared" si="1722"/>
        <v>11.7438950984782+0.356613840867997i</v>
      </c>
      <c r="I3286" t="str">
        <f t="shared" si="1723"/>
        <v>5309.29158456675i</v>
      </c>
      <c r="J3286" t="str">
        <f t="shared" si="1717"/>
        <v>-38155.0580031021+1161.5031013725i</v>
      </c>
      <c r="K3286" t="str">
        <f t="shared" si="1724"/>
        <v>0.00423204661776676-0.139021569535127i</v>
      </c>
      <c r="L3286" t="str">
        <f t="shared" si="1725"/>
        <v>0.000547308297514843-0.0152416035925122i</v>
      </c>
      <c r="M3286" t="str">
        <f t="shared" si="1726"/>
        <v>0.0047793549152816-0.154263173127639i</v>
      </c>
      <c r="N3286" t="str">
        <f t="shared" si="1727"/>
        <v>-9.96141072038241i</v>
      </c>
      <c r="O3286" t="str">
        <f t="shared" si="1728"/>
        <v>-0.859435035089867+0.511244971085369i</v>
      </c>
      <c r="P3286" t="str">
        <f t="shared" si="1729"/>
        <v>1.85943503508987-0.511244971085369i</v>
      </c>
      <c r="Q3286" t="str">
        <f t="shared" si="1730"/>
        <v>-1.85943503508987+10.4726556914678i</v>
      </c>
      <c r="R3286" t="str">
        <f t="shared" si="1731"/>
        <v>-0.0778863115325191-0.163722607635167i</v>
      </c>
      <c r="S3286" t="str">
        <f t="shared" si="1732"/>
        <v>1.05031771665367i</v>
      </c>
      <c r="T3286" t="str">
        <f t="shared" si="1733"/>
        <v>0.171960755415953-0.0818053728874119i</v>
      </c>
      <c r="U3286" t="e">
        <f t="shared" si="1734"/>
        <v>#DIV/0!</v>
      </c>
      <c r="V3286" t="str">
        <f t="shared" si="1735"/>
        <v>1.33333333333333E-06-0.0000784787687829859i</v>
      </c>
      <c r="W3286" t="e">
        <f t="shared" si="1736"/>
        <v>#DIV/0!</v>
      </c>
      <c r="X3286" t="e">
        <f t="shared" si="1737"/>
        <v>#DIV/0!</v>
      </c>
      <c r="Y3286" t="str">
        <f t="shared" si="1738"/>
        <v>0.00083+1.35917864564909i</v>
      </c>
      <c r="Z3286" t="e">
        <f t="shared" si="1739"/>
        <v>#DIV/0!</v>
      </c>
      <c r="AA3286" t="e">
        <f t="shared" si="1740"/>
        <v>#DIV/0!</v>
      </c>
      <c r="AB3286" t="str">
        <f t="shared" si="1741"/>
        <v>1.06035077616319-0.50443131879519i</v>
      </c>
      <c r="AC3286" t="str">
        <f t="shared" si="1742"/>
        <v>0.927252616831673-0.165983931662194i</v>
      </c>
      <c r="AD3286" t="str">
        <f t="shared" si="1743"/>
        <v>1.20239232873772-0.328770722386846i</v>
      </c>
      <c r="AE3286" t="e">
        <f t="shared" si="1744"/>
        <v>#DIV/0!</v>
      </c>
      <c r="AF3286" t="str">
        <f t="shared" si="1745"/>
        <v>-19.4105621776929-0.338740685987041i</v>
      </c>
      <c r="AG3286" t="e">
        <f t="shared" si="1746"/>
        <v>#DIV/0!</v>
      </c>
      <c r="AH3286" t="e">
        <f t="shared" si="1747"/>
        <v>#DIV/0!</v>
      </c>
      <c r="AI3286" t="e">
        <f t="shared" si="1748"/>
        <v>#DIV/0!</v>
      </c>
      <c r="AJ3286" t="e">
        <f t="shared" si="1749"/>
        <v>#DIV/0!</v>
      </c>
      <c r="AK3286"/>
      <c r="AL3286"/>
      <c r="AM3286"/>
      <c r="AN3286"/>
    </row>
    <row r="3287" spans="1:40" x14ac:dyDescent="0.25">
      <c r="A3287"/>
      <c r="B3287">
        <f t="shared" si="1715"/>
        <v>1353000</v>
      </c>
      <c r="C3287" s="186" t="str">
        <f t="shared" si="1718"/>
        <v>-5.37310950228694E-08+0.00232955802555394i</v>
      </c>
      <c r="D3287" s="158" t="str">
        <f t="shared" si="1719"/>
        <v>-7.6666670786051+0.0178599448625802i</v>
      </c>
      <c r="E3287" t="str">
        <f t="shared" si="1720"/>
        <v>7.99437595112895-0.212039527076279i</v>
      </c>
      <c r="F3287" t="str">
        <f t="shared" si="1721"/>
        <v>0.999201200546314+0.0000211700908352835i</v>
      </c>
      <c r="G3287">
        <f t="shared" si="1716"/>
        <v>1</v>
      </c>
      <c r="H3287" t="str">
        <f t="shared" si="1722"/>
        <v>11.74391231018+0.356350830582252i</v>
      </c>
      <c r="I3287" t="str">
        <f t="shared" si="1723"/>
        <v>5313.21857538374i</v>
      </c>
      <c r="J3287" t="str">
        <f t="shared" si="1717"/>
        <v>-38211.5227501011+1162.36220129955i</v>
      </c>
      <c r="K3287" t="str">
        <f t="shared" si="1724"/>
        <v>0.00422579858681913-0.138919003609247i</v>
      </c>
      <c r="L3287" t="str">
        <f t="shared" si="1725"/>
        <v>0.000546500607159461-0.0152303675309936i</v>
      </c>
      <c r="M3287" t="str">
        <f t="shared" si="1726"/>
        <v>0.00477229919397859-0.154149371140241i</v>
      </c>
      <c r="N3287" t="str">
        <f t="shared" si="1727"/>
        <v>-9.96877862771997i</v>
      </c>
      <c r="O3287" t="str">
        <f t="shared" si="1728"/>
        <v>-0.855644936032081+0.517563274820245i</v>
      </c>
      <c r="P3287" t="str">
        <f t="shared" si="1729"/>
        <v>1.85564493603208-0.517563274820245i</v>
      </c>
      <c r="Q3287" t="str">
        <f t="shared" si="1730"/>
        <v>-1.85564493603208+10.4863419025402i</v>
      </c>
      <c r="R3287" t="str">
        <f t="shared" si="1731"/>
        <v>-0.0782207485546076-0.163116462917324i</v>
      </c>
      <c r="S3287" t="str">
        <f t="shared" si="1732"/>
        <v>1.05109457887013i</v>
      </c>
      <c r="T3287" t="str">
        <f t="shared" si="1733"/>
        <v>0.17145082989687-0.0822174047609116i</v>
      </c>
      <c r="U3287" t="e">
        <f t="shared" si="1734"/>
        <v>#DIV/0!</v>
      </c>
      <c r="V3287" t="str">
        <f t="shared" si="1735"/>
        <v>1.33333333333333E-06-0.0000784207652583869i</v>
      </c>
      <c r="W3287" t="e">
        <f t="shared" si="1736"/>
        <v>#DIV/0!</v>
      </c>
      <c r="X3287" t="e">
        <f t="shared" si="1737"/>
        <v>#DIV/0!</v>
      </c>
      <c r="Y3287" t="str">
        <f t="shared" si="1738"/>
        <v>0.00083+1.36018395529824i</v>
      </c>
      <c r="Z3287" t="e">
        <f t="shared" si="1739"/>
        <v>#DIV/0!</v>
      </c>
      <c r="AA3287" t="e">
        <f t="shared" si="1740"/>
        <v>#DIV/0!</v>
      </c>
      <c r="AB3287" t="str">
        <f t="shared" si="1741"/>
        <v>1.05720645454959-0.506972004987296i</v>
      </c>
      <c r="AC3287" t="str">
        <f t="shared" si="1742"/>
        <v>0.926895889756417-0.165387132224994i</v>
      </c>
      <c r="AD3287" t="str">
        <f t="shared" si="1743"/>
        <v>1.19997776692466-0.332843339571771i</v>
      </c>
      <c r="AE3287" t="e">
        <f t="shared" si="1744"/>
        <v>#DIV/0!</v>
      </c>
      <c r="AF3287" t="str">
        <f t="shared" si="1745"/>
        <v>-19.4105793887851-0.338490885719672i</v>
      </c>
      <c r="AG3287" t="e">
        <f t="shared" si="1746"/>
        <v>#DIV/0!</v>
      </c>
      <c r="AH3287" t="e">
        <f t="shared" si="1747"/>
        <v>#DIV/0!</v>
      </c>
      <c r="AI3287" t="e">
        <f t="shared" si="1748"/>
        <v>#DIV/0!</v>
      </c>
      <c r="AJ3287" t="e">
        <f t="shared" si="1749"/>
        <v>#DIV/0!</v>
      </c>
      <c r="AK3287"/>
      <c r="AL3287"/>
      <c r="AM3287"/>
      <c r="AN3287"/>
    </row>
    <row r="3288" spans="1:40" x14ac:dyDescent="0.25">
      <c r="A3288"/>
      <c r="B3288">
        <f t="shared" si="1715"/>
        <v>1354000</v>
      </c>
      <c r="C3288" s="186" t="str">
        <f t="shared" si="1718"/>
        <v>-5.36517578686911E-08+0.00232783752479835i</v>
      </c>
      <c r="D3288" s="158" t="str">
        <f t="shared" si="1719"/>
        <v>-7.66666707799683+0.0178467543567874i</v>
      </c>
      <c r="E3288" t="str">
        <f t="shared" si="1720"/>
        <v>7.994367640462-0.212196024538673i</v>
      </c>
      <c r="F3288" t="str">
        <f t="shared" si="1721"/>
        <v>0.999201201375385+0.0000211857156246692i</v>
      </c>
      <c r="G3288">
        <f t="shared" si="1716"/>
        <v>1</v>
      </c>
      <c r="H3288" t="str">
        <f t="shared" si="1722"/>
        <v>11.7439294838147+0.356088207547346i</v>
      </c>
      <c r="I3288" t="str">
        <f t="shared" si="1723"/>
        <v>5317.14556620072i</v>
      </c>
      <c r="J3288" t="str">
        <f t="shared" si="1717"/>
        <v>-38268.0292455266+1163.22130122659i</v>
      </c>
      <c r="K3288" t="str">
        <f t="shared" si="1724"/>
        <v>0.00421956437817932-0.138816588775737i</v>
      </c>
      <c r="L3288" t="str">
        <f t="shared" si="1725"/>
        <v>0.000545694702644493-0.0152191480022837i</v>
      </c>
      <c r="M3288" t="str">
        <f t="shared" si="1726"/>
        <v>0.00476525908082381-0.154035736778021i</v>
      </c>
      <c r="N3288" t="str">
        <f t="shared" si="1727"/>
        <v>-9.97614653505753i</v>
      </c>
      <c r="O3288" t="str">
        <f t="shared" si="1728"/>
        <v>-0.851808387593343+0.523853482211992i</v>
      </c>
      <c r="P3288" t="str">
        <f t="shared" si="1729"/>
        <v>1.85180838759334-0.523853482211992i</v>
      </c>
      <c r="Q3288" t="str">
        <f t="shared" si="1730"/>
        <v>-1.85180838759334+10.5000000172695i</v>
      </c>
      <c r="R3288" t="str">
        <f t="shared" si="1731"/>
        <v>-0.0785513646783797-0.162509172268434i</v>
      </c>
      <c r="S3288" t="str">
        <f t="shared" si="1732"/>
        <v>1.05187144108659i</v>
      </c>
      <c r="T3288" t="str">
        <f t="shared" si="1733"/>
        <v>0.170938757223787-0.0826259371635655i</v>
      </c>
      <c r="U3288" t="e">
        <f t="shared" si="1734"/>
        <v>#DIV/0!</v>
      </c>
      <c r="V3288" t="str">
        <f t="shared" si="1735"/>
        <v>1.33333333333333E-06-0.0000783628474110762i</v>
      </c>
      <c r="W3288" t="e">
        <f t="shared" si="1736"/>
        <v>#DIV/0!</v>
      </c>
      <c r="X3288" t="e">
        <f t="shared" si="1737"/>
        <v>#DIV/0!</v>
      </c>
      <c r="Y3288" t="str">
        <f t="shared" si="1738"/>
        <v>0.00083+1.36118926494739i</v>
      </c>
      <c r="Z3288" t="e">
        <f t="shared" si="1739"/>
        <v>#DIV/0!</v>
      </c>
      <c r="AA3288" t="e">
        <f t="shared" si="1740"/>
        <v>#DIV/0!</v>
      </c>
      <c r="AB3288" t="str">
        <f t="shared" si="1741"/>
        <v>1.05404889307551-0.509491112612719i</v>
      </c>
      <c r="AC3288" t="str">
        <f t="shared" si="1742"/>
        <v>0.926542977146206-0.16478905499592i</v>
      </c>
      <c r="AD3288" t="str">
        <f t="shared" si="1743"/>
        <v>1.19753327135363-0.336898281245i</v>
      </c>
      <c r="AE3288" t="e">
        <f t="shared" si="1744"/>
        <v>#DIV/0!</v>
      </c>
      <c r="AF3288" t="str">
        <f t="shared" si="1745"/>
        <v>-19.4105965618115-0.338241453190559i</v>
      </c>
      <c r="AG3288" t="e">
        <f t="shared" si="1746"/>
        <v>#DIV/0!</v>
      </c>
      <c r="AH3288" t="e">
        <f t="shared" si="1747"/>
        <v>#DIV/0!</v>
      </c>
      <c r="AI3288" t="e">
        <f t="shared" si="1748"/>
        <v>#DIV/0!</v>
      </c>
      <c r="AJ3288" t="e">
        <f t="shared" si="1749"/>
        <v>#DIV/0!</v>
      </c>
      <c r="AK3288"/>
      <c r="AL3288"/>
      <c r="AM3288"/>
      <c r="AN3288"/>
    </row>
    <row r="3289" spans="1:40" x14ac:dyDescent="0.25">
      <c r="A3289"/>
      <c r="B3289">
        <f t="shared" ref="B3289:B3352" si="1750">B3288+1000</f>
        <v>1355000</v>
      </c>
      <c r="C3289" s="186" t="str">
        <f t="shared" si="1718"/>
        <v>-5.35725963039034E-08+0.00232611956352725i</v>
      </c>
      <c r="D3289" s="158" t="str">
        <f t="shared" si="1719"/>
        <v>-7.66666707738994+0.0178335833203756i</v>
      </c>
      <c r="E3289" t="str">
        <f t="shared" si="1720"/>
        <v>7.99435932367223-0.21235252151259i</v>
      </c>
      <c r="F3289" t="str">
        <f t="shared" si="1721"/>
        <v>0.999201202205074+0.0000212013403653634i</v>
      </c>
      <c r="G3289">
        <f t="shared" si="1716"/>
        <v>1</v>
      </c>
      <c r="H3289" t="str">
        <f t="shared" si="1722"/>
        <v>11.7439466194947+0.355825970909563i</v>
      </c>
      <c r="I3289" t="str">
        <f t="shared" si="1723"/>
        <v>5321.07255701771i</v>
      </c>
      <c r="J3289" t="str">
        <f t="shared" si="1717"/>
        <v>-38324.5774893788+1164.08040115365i</v>
      </c>
      <c r="K3289" t="str">
        <f t="shared" si="1724"/>
        <v>0.00421334395111778-0.138714324701276i</v>
      </c>
      <c r="L3289" t="str">
        <f t="shared" si="1725"/>
        <v>0.000544890578711294-0.0152079449699666i</v>
      </c>
      <c r="M3289" t="str">
        <f t="shared" si="1726"/>
        <v>0.00475823452982907-0.153922269671243i</v>
      </c>
      <c r="N3289" t="str">
        <f t="shared" si="1727"/>
        <v>-9.98351444239509i</v>
      </c>
      <c r="O3289" t="str">
        <f t="shared" si="1728"/>
        <v>-0.847925598043803+0.530115251791588i</v>
      </c>
      <c r="P3289" t="str">
        <f t="shared" si="1729"/>
        <v>1.8479255980438-0.530115251791588i</v>
      </c>
      <c r="Q3289" t="str">
        <f t="shared" si="1730"/>
        <v>-1.8479255980438+10.5136296941867i</v>
      </c>
      <c r="R3289" t="str">
        <f t="shared" si="1731"/>
        <v>-0.0788781640081716-0.161900758268819i</v>
      </c>
      <c r="S3289" t="str">
        <f t="shared" si="1732"/>
        <v>1.05264830330305i</v>
      </c>
      <c r="T3289" t="str">
        <f t="shared" si="1733"/>
        <v>0.17042455849515-0.0830309655108615i</v>
      </c>
      <c r="U3289" t="e">
        <f t="shared" si="1734"/>
        <v>#DIV/0!</v>
      </c>
      <c r="V3289" t="str">
        <f t="shared" si="1735"/>
        <v>1.33333333333333E-06-0.0000783050150513631i</v>
      </c>
      <c r="W3289" t="e">
        <f t="shared" si="1736"/>
        <v>#DIV/0!</v>
      </c>
      <c r="X3289" t="e">
        <f t="shared" si="1737"/>
        <v>#DIV/0!</v>
      </c>
      <c r="Y3289" t="str">
        <f t="shared" si="1738"/>
        <v>0.00083+1.36219457459653i</v>
      </c>
      <c r="Z3289" t="e">
        <f t="shared" si="1739"/>
        <v>#DIV/0!</v>
      </c>
      <c r="AA3289" t="e">
        <f t="shared" si="1740"/>
        <v>#DIV/0!</v>
      </c>
      <c r="AB3289" t="str">
        <f t="shared" si="1741"/>
        <v>1.05087822183896-0.511988613402272i</v>
      </c>
      <c r="AC3289" t="str">
        <f t="shared" si="1742"/>
        <v>0.926193875621089-0.164189722952703i</v>
      </c>
      <c r="AD3289" t="str">
        <f t="shared" si="1743"/>
        <v>1.19505896975595-0.340935327427152i</v>
      </c>
      <c r="AE3289" t="e">
        <f t="shared" si="1744"/>
        <v>#DIV/0!</v>
      </c>
      <c r="AF3289" t="str">
        <f t="shared" si="1745"/>
        <v>-19.4106136968846-0.337992387589187i</v>
      </c>
      <c r="AG3289" t="e">
        <f t="shared" si="1746"/>
        <v>#DIV/0!</v>
      </c>
      <c r="AH3289" t="e">
        <f t="shared" si="1747"/>
        <v>#DIV/0!</v>
      </c>
      <c r="AI3289" t="e">
        <f t="shared" si="1748"/>
        <v>#DIV/0!</v>
      </c>
      <c r="AJ3289" t="e">
        <f t="shared" si="1749"/>
        <v>#DIV/0!</v>
      </c>
      <c r="AK3289"/>
      <c r="AL3289"/>
      <c r="AM3289"/>
      <c r="AN3289"/>
    </row>
    <row r="3290" spans="1:40" x14ac:dyDescent="0.25">
      <c r="A3290"/>
      <c r="B3290">
        <f t="shared" si="1750"/>
        <v>1356000</v>
      </c>
      <c r="C3290" s="186" t="str">
        <f t="shared" si="1718"/>
        <v>-5.34936098107347E-08+0.00232440413612234i</v>
      </c>
      <c r="D3290" s="158" t="str">
        <f t="shared" si="1719"/>
        <v>-7.66666707678435+0.0178204317102713i</v>
      </c>
      <c r="E3290" t="str">
        <f t="shared" si="1720"/>
        <v>7.99435100075966-0.212509017997671i</v>
      </c>
      <c r="F3290" t="str">
        <f t="shared" si="1721"/>
        <v>0.999201203035372+0.0000212169650573298i</v>
      </c>
      <c r="G3290">
        <f t="shared" si="1716"/>
        <v>1</v>
      </c>
      <c r="H3290" t="str">
        <f t="shared" si="1722"/>
        <v>11.7439637173314+0.355564119817677i</v>
      </c>
      <c r="I3290" t="str">
        <f t="shared" si="1723"/>
        <v>5324.9995478347i</v>
      </c>
      <c r="J3290" t="str">
        <f t="shared" si="1717"/>
        <v>-38381.1674816576+1164.9395010807i</v>
      </c>
      <c r="K3290" t="str">
        <f t="shared" si="1724"/>
        <v>0.00420713726505463-0.138612211053524i</v>
      </c>
      <c r="L3290" t="str">
        <f t="shared" si="1725"/>
        <v>0.000544088230120565-0.0151967583977335i</v>
      </c>
      <c r="M3290" t="str">
        <f t="shared" si="1726"/>
        <v>0.00475122549517519-0.153808969451257i</v>
      </c>
      <c r="N3290" t="str">
        <f t="shared" si="1727"/>
        <v>-9.99088234973265i</v>
      </c>
      <c r="O3290" t="str">
        <f t="shared" si="1728"/>
        <v>-0.843996778163849+0.536348243633781i</v>
      </c>
      <c r="P3290" t="str">
        <f t="shared" si="1729"/>
        <v>1.84399677816385-0.536348243633781i</v>
      </c>
      <c r="Q3290" t="str">
        <f t="shared" si="1730"/>
        <v>-1.84399677816385+10.5272305933664i</v>
      </c>
      <c r="R3290" t="str">
        <f t="shared" si="1731"/>
        <v>-0.0792011507036961-0.161291243350298i</v>
      </c>
      <c r="S3290" t="str">
        <f t="shared" si="1732"/>
        <v>1.05342516551951i</v>
      </c>
      <c r="T3290" t="str">
        <f t="shared" si="1733"/>
        <v>0.169908254723135-0.0834324852893767i</v>
      </c>
      <c r="U3290" t="e">
        <f t="shared" si="1734"/>
        <v>#DIV/0!</v>
      </c>
      <c r="V3290" t="str">
        <f t="shared" si="1735"/>
        <v>1.33333333333333E-06-0.0000782472679901156i</v>
      </c>
      <c r="W3290" t="e">
        <f t="shared" si="1736"/>
        <v>#DIV/0!</v>
      </c>
      <c r="X3290" t="e">
        <f t="shared" si="1737"/>
        <v>#DIV/0!</v>
      </c>
      <c r="Y3290" t="str">
        <f t="shared" si="1738"/>
        <v>0.00083+1.36319988424568i</v>
      </c>
      <c r="Z3290" t="e">
        <f t="shared" si="1739"/>
        <v>#DIV/0!</v>
      </c>
      <c r="AA3290" t="e">
        <f t="shared" si="1740"/>
        <v>#DIV/0!</v>
      </c>
      <c r="AB3290" t="str">
        <f t="shared" si="1741"/>
        <v>1.04769457040601-0.514464479525118i</v>
      </c>
      <c r="AC3290" t="str">
        <f t="shared" si="1742"/>
        <v>0.925848581739034-0.163589158925308i</v>
      </c>
      <c r="AD3290" t="str">
        <f t="shared" si="1743"/>
        <v>1.19255499148257-0.344954259039226i</v>
      </c>
      <c r="AE3290" t="e">
        <f t="shared" si="1744"/>
        <v>#DIV/0!</v>
      </c>
      <c r="AF3290" t="str">
        <f t="shared" si="1745"/>
        <v>-19.4106307941158-0.337743688107406i</v>
      </c>
      <c r="AG3290" t="e">
        <f t="shared" si="1746"/>
        <v>#DIV/0!</v>
      </c>
      <c r="AH3290" t="e">
        <f t="shared" si="1747"/>
        <v>#DIV/0!</v>
      </c>
      <c r="AI3290" t="e">
        <f t="shared" si="1748"/>
        <v>#DIV/0!</v>
      </c>
      <c r="AJ3290" t="e">
        <f t="shared" si="1749"/>
        <v>#DIV/0!</v>
      </c>
      <c r="AK3290"/>
      <c r="AL3290"/>
      <c r="AM3290"/>
      <c r="AN3290"/>
    </row>
    <row r="3291" spans="1:40" x14ac:dyDescent="0.25">
      <c r="A3291"/>
      <c r="B3291">
        <f t="shared" si="1750"/>
        <v>1357000</v>
      </c>
      <c r="C3291" s="186" t="str">
        <f t="shared" si="1718"/>
        <v>-5.34147978733204E-08+0.00232269123698184i</v>
      </c>
      <c r="D3291" s="158" t="str">
        <f t="shared" si="1719"/>
        <v>-7.66666707618014+0.0178072994835274i</v>
      </c>
      <c r="E3291" t="str">
        <f t="shared" si="1720"/>
        <v>7.99434267172433-0.212665513993557i</v>
      </c>
      <c r="F3291" t="str">
        <f t="shared" si="1721"/>
        <v>0.999201203866288+0.0000212325897005331i</v>
      </c>
      <c r="G3291">
        <f t="shared" si="1716"/>
        <v>1</v>
      </c>
      <c r="H3291" t="str">
        <f t="shared" si="1722"/>
        <v>11.7439807774363+0.355302653422972i</v>
      </c>
      <c r="I3291" t="str">
        <f t="shared" si="1723"/>
        <v>5328.92653865169i</v>
      </c>
      <c r="J3291" t="str">
        <f t="shared" si="1717"/>
        <v>-38437.7992223631+1165.79860100775i</v>
      </c>
      <c r="K3291" t="str">
        <f t="shared" si="1724"/>
        <v>0.00420094427955934-0.138510247501115i</v>
      </c>
      <c r="L3291" t="str">
        <f t="shared" si="1725"/>
        <v>0.000543287651652255-0.0151855882493821i</v>
      </c>
      <c r="M3291" t="str">
        <f t="shared" si="1726"/>
        <v>0.00474423193121159-0.153695835750497i</v>
      </c>
      <c r="N3291" t="str">
        <f t="shared" si="1727"/>
        <v>-9.99825025707021i</v>
      </c>
      <c r="O3291" t="str">
        <f t="shared" si="1728"/>
        <v>-0.840022141232663+0.542552119375541i</v>
      </c>
      <c r="P3291" t="str">
        <f t="shared" si="1729"/>
        <v>1.84002214123266-0.542552119375541i</v>
      </c>
      <c r="Q3291" t="str">
        <f t="shared" si="1730"/>
        <v>-1.84002214123266+10.5408023764458i</v>
      </c>
      <c r="R3291" t="str">
        <f t="shared" si="1731"/>
        <v>-0.0795203289783368-0.160680649797507i</v>
      </c>
      <c r="S3291" t="str">
        <f t="shared" si="1732"/>
        <v>1.05420202773597i</v>
      </c>
      <c r="T3291" t="str">
        <f t="shared" si="1733"/>
        <v>0.169389866834465-0.0838304920551941i</v>
      </c>
      <c r="U3291" t="e">
        <f t="shared" si="1734"/>
        <v>#DIV/0!</v>
      </c>
      <c r="V3291" t="str">
        <f t="shared" si="1735"/>
        <v>1.33333333333333E-06-0.00007818960603876i</v>
      </c>
      <c r="W3291" t="e">
        <f t="shared" si="1736"/>
        <v>#DIV/0!</v>
      </c>
      <c r="X3291" t="e">
        <f t="shared" si="1737"/>
        <v>#DIV/0!</v>
      </c>
      <c r="Y3291" t="str">
        <f t="shared" si="1738"/>
        <v>0.00083+1.36420519389483i</v>
      </c>
      <c r="Z3291" t="e">
        <f t="shared" si="1739"/>
        <v>#DIV/0!</v>
      </c>
      <c r="AA3291" t="e">
        <f t="shared" si="1740"/>
        <v>#DIV/0!</v>
      </c>
      <c r="AB3291" t="str">
        <f t="shared" si="1741"/>
        <v>1.04449806781578-0.516918683579013i</v>
      </c>
      <c r="AC3291" t="str">
        <f t="shared" si="1742"/>
        <v>0.925507091997697-0.162987385597201i</v>
      </c>
      <c r="AD3291" t="str">
        <f t="shared" si="1743"/>
        <v>1.1900214674978-0.34895485791459i</v>
      </c>
      <c r="AE3291" t="e">
        <f t="shared" si="1744"/>
        <v>#DIV/0!</v>
      </c>
      <c r="AF3291" t="str">
        <f t="shared" si="1745"/>
        <v>-19.4106478536164-0.337495353939445i</v>
      </c>
      <c r="AG3291" t="e">
        <f t="shared" si="1746"/>
        <v>#DIV/0!</v>
      </c>
      <c r="AH3291" t="e">
        <f t="shared" si="1747"/>
        <v>#DIV/0!</v>
      </c>
      <c r="AI3291" t="e">
        <f t="shared" si="1748"/>
        <v>#DIV/0!</v>
      </c>
      <c r="AJ3291" t="e">
        <f t="shared" si="1749"/>
        <v>#DIV/0!</v>
      </c>
      <c r="AK3291"/>
      <c r="AL3291"/>
      <c r="AM3291"/>
      <c r="AN3291"/>
    </row>
    <row r="3292" spans="1:40" x14ac:dyDescent="0.25">
      <c r="A3292"/>
      <c r="B3292">
        <f t="shared" si="1750"/>
        <v>1358000</v>
      </c>
      <c r="C3292" s="186" t="str">
        <f t="shared" si="1718"/>
        <v>-5.33361599776942E-08+0.00232098086052048i</v>
      </c>
      <c r="D3292" s="158" t="str">
        <f t="shared" si="1719"/>
        <v>-7.66666707557723+0.0177941865973237i</v>
      </c>
      <c r="E3292" t="str">
        <f t="shared" si="1720"/>
        <v>7.99433433656629-0.21282200949989i</v>
      </c>
      <c r="F3292" t="str">
        <f t="shared" si="1721"/>
        <v>0.999201204697803+0.0000212482142949368i</v>
      </c>
      <c r="G3292">
        <f t="shared" si="1716"/>
        <v>1</v>
      </c>
      <c r="H3292" t="str">
        <f t="shared" si="1722"/>
        <v>11.7439977999203+0.355041570879207i</v>
      </c>
      <c r="I3292" t="str">
        <f t="shared" si="1723"/>
        <v>5332.85352946867i</v>
      </c>
      <c r="J3292" t="str">
        <f t="shared" si="1717"/>
        <v>-38494.4727114951+1166.6577009348i</v>
      </c>
      <c r="K3292" t="str">
        <f t="shared" si="1724"/>
        <v>0.00419476495434993-0.138408433713655i</v>
      </c>
      <c r="L3292" t="str">
        <f t="shared" si="1725"/>
        <v>0.000542488838105463-0.0151744344888155i</v>
      </c>
      <c r="M3292" t="str">
        <f t="shared" si="1726"/>
        <v>0.00473725379245539-0.15358286820247i</v>
      </c>
      <c r="N3292" t="str">
        <f t="shared" si="1727"/>
        <v>-10.0056181644078i</v>
      </c>
      <c r="O3292" t="str">
        <f t="shared" si="1728"/>
        <v>-0.836001903016624+0.548726542234457i</v>
      </c>
      <c r="P3292" t="str">
        <f t="shared" si="1729"/>
        <v>1.83600190301662-0.548726542234457i</v>
      </c>
      <c r="Q3292" t="str">
        <f t="shared" si="1730"/>
        <v>-1.83600190301662+10.5543447066423i</v>
      </c>
      <c r="R3292" t="str">
        <f t="shared" si="1731"/>
        <v>-0.0798357030974877-0.160068999749244i</v>
      </c>
      <c r="S3292" t="str">
        <f t="shared" si="1732"/>
        <v>1.05497888995243i</v>
      </c>
      <c r="T3292" t="str">
        <f t="shared" si="1733"/>
        <v>0.168869415671253-0.0842249814323593i</v>
      </c>
      <c r="U3292" t="e">
        <f t="shared" si="1734"/>
        <v>#DIV/0!</v>
      </c>
      <c r="V3292" t="str">
        <f t="shared" si="1735"/>
        <v>1.33333333333333E-06-0.0000781320290092762i</v>
      </c>
      <c r="W3292" t="e">
        <f t="shared" si="1736"/>
        <v>#DIV/0!</v>
      </c>
      <c r="X3292" t="e">
        <f t="shared" si="1737"/>
        <v>#DIV/0!</v>
      </c>
      <c r="Y3292" t="str">
        <f t="shared" si="1738"/>
        <v>0.00083+1.36521050354398i</v>
      </c>
      <c r="Z3292" t="e">
        <f t="shared" si="1739"/>
        <v>#DIV/0!</v>
      </c>
      <c r="AA3292" t="e">
        <f t="shared" si="1740"/>
        <v>#DIV/0!</v>
      </c>
      <c r="AB3292" t="str">
        <f t="shared" si="1741"/>
        <v>1.04128884258568-0.519351198580785i</v>
      </c>
      <c r="AC3292" t="str">
        <f t="shared" si="1742"/>
        <v>0.925169402836153-0.162384425506632i</v>
      </c>
      <c r="AD3292" t="str">
        <f t="shared" si="1743"/>
        <v>1.18745853037341-0.352936906810975i</v>
      </c>
      <c r="AE3292" t="e">
        <f t="shared" si="1744"/>
        <v>#DIV/0!</v>
      </c>
      <c r="AF3292" t="str">
        <f t="shared" si="1745"/>
        <v>-19.4106648754975-0.337247384281883i</v>
      </c>
      <c r="AG3292" t="e">
        <f t="shared" si="1746"/>
        <v>#DIV/0!</v>
      </c>
      <c r="AH3292" t="e">
        <f t="shared" si="1747"/>
        <v>#DIV/0!</v>
      </c>
      <c r="AI3292" t="e">
        <f t="shared" si="1748"/>
        <v>#DIV/0!</v>
      </c>
      <c r="AJ3292" t="e">
        <f t="shared" si="1749"/>
        <v>#DIV/0!</v>
      </c>
      <c r="AK3292"/>
      <c r="AL3292"/>
      <c r="AM3292"/>
      <c r="AN3292"/>
    </row>
    <row r="3293" spans="1:40" x14ac:dyDescent="0.25">
      <c r="A3293"/>
      <c r="B3293">
        <f t="shared" si="1750"/>
        <v>1359000</v>
      </c>
      <c r="C3293" s="186" t="str">
        <f t="shared" si="1718"/>
        <v>-5.32576956117806E-08+0.00231927300116943i</v>
      </c>
      <c r="D3293" s="158" t="str">
        <f t="shared" si="1719"/>
        <v>-7.6666670749757+0.0177810930089656i</v>
      </c>
      <c r="E3293" t="str">
        <f t="shared" si="1720"/>
        <v>7.99432599528556-0.212978504516311i</v>
      </c>
      <c r="F3293" t="str">
        <f t="shared" si="1721"/>
        <v>0.999201205529936+0.0000212638388405058i</v>
      </c>
      <c r="G3293">
        <f t="shared" si="1716"/>
        <v>1</v>
      </c>
      <c r="H3293" t="str">
        <f t="shared" si="1722"/>
        <v>11.7440147848939+0.354780871342628i</v>
      </c>
      <c r="I3293" t="str">
        <f t="shared" si="1723"/>
        <v>5336.78052028566i</v>
      </c>
      <c r="J3293" t="str">
        <f t="shared" si="1717"/>
        <v>-38551.1879490538+1167.51680086185i</v>
      </c>
      <c r="K3293" t="str">
        <f t="shared" si="1724"/>
        <v>0.00418859924929224-0.138306769361718i</v>
      </c>
      <c r="L3293" t="str">
        <f t="shared" si="1725"/>
        <v>0.000541691784298383-0.0151632970800429i</v>
      </c>
      <c r="M3293" t="str">
        <f t="shared" si="1726"/>
        <v>0.00473029103359062-0.153470066441761i</v>
      </c>
      <c r="N3293" t="str">
        <f t="shared" si="1727"/>
        <v>-10.0129860717453i</v>
      </c>
      <c r="O3293" t="str">
        <f t="shared" si="1728"/>
        <v>-0.831936281757697+0.554871177026864i</v>
      </c>
      <c r="P3293" t="str">
        <f t="shared" si="1729"/>
        <v>1.8319362817577-0.554871177026864i</v>
      </c>
      <c r="Q3293" t="str">
        <f t="shared" si="1730"/>
        <v>-1.8319362817577+10.5678572487722i</v>
      </c>
      <c r="R3293" t="str">
        <f t="shared" si="1731"/>
        <v>-0.0801472773768969-0.159456315199815i</v>
      </c>
      <c r="S3293" t="str">
        <f t="shared" si="1732"/>
        <v>1.05575575216889i</v>
      </c>
      <c r="T3293" t="str">
        <f t="shared" si="1733"/>
        <v>0.16834692199186-0.0846159491113345i</v>
      </c>
      <c r="U3293" t="e">
        <f t="shared" si="1734"/>
        <v>#DIV/0!</v>
      </c>
      <c r="V3293" t="str">
        <f t="shared" si="1735"/>
        <v>1.33333333333333E-06-0.0000780745367141992i</v>
      </c>
      <c r="W3293" t="e">
        <f t="shared" si="1736"/>
        <v>#DIV/0!</v>
      </c>
      <c r="X3293" t="e">
        <f t="shared" si="1737"/>
        <v>#DIV/0!</v>
      </c>
      <c r="Y3293" t="str">
        <f t="shared" si="1738"/>
        <v>0.00083+1.36621581319313i</v>
      </c>
      <c r="Z3293" t="e">
        <f t="shared" si="1739"/>
        <v>#DIV/0!</v>
      </c>
      <c r="AA3293" t="e">
        <f t="shared" si="1740"/>
        <v>#DIV/0!</v>
      </c>
      <c r="AB3293" t="str">
        <f t="shared" si="1741"/>
        <v>1.0380670227167-0.521761997956801i</v>
      </c>
      <c r="AC3293" t="str">
        <f t="shared" si="1742"/>
        <v>0.924835510636607-0.161780301047936i</v>
      </c>
      <c r="AD3293" t="str">
        <f t="shared" si="1743"/>
        <v>1.18486631428242-0.356900189422255i</v>
      </c>
      <c r="AE3293" t="e">
        <f t="shared" si="1744"/>
        <v>#DIV/0!</v>
      </c>
      <c r="AF3293" t="str">
        <f t="shared" si="1745"/>
        <v>-19.4106818598696-0.336999778333662i</v>
      </c>
      <c r="AG3293" t="e">
        <f t="shared" si="1746"/>
        <v>#DIV/0!</v>
      </c>
      <c r="AH3293" t="e">
        <f t="shared" si="1747"/>
        <v>#DIV/0!</v>
      </c>
      <c r="AI3293" t="e">
        <f t="shared" si="1748"/>
        <v>#DIV/0!</v>
      </c>
      <c r="AJ3293" t="e">
        <f t="shared" si="1749"/>
        <v>#DIV/0!</v>
      </c>
      <c r="AK3293"/>
      <c r="AL3293"/>
      <c r="AM3293"/>
      <c r="AN3293"/>
    </row>
    <row r="3294" spans="1:40" x14ac:dyDescent="0.25">
      <c r="A3294"/>
      <c r="B3294">
        <f t="shared" si="1750"/>
        <v>1360000</v>
      </c>
      <c r="C3294" s="186" t="str">
        <f t="shared" si="1718"/>
        <v>-5.31794042653856E-08+0.00231756765337625i</v>
      </c>
      <c r="D3294" s="158" t="str">
        <f t="shared" si="1719"/>
        <v>-7.6666670743754+0.0177680186758846i</v>
      </c>
      <c r="E3294" t="str">
        <f t="shared" si="1720"/>
        <v>7.9943176478822-0.213134999042459i</v>
      </c>
      <c r="F3294" t="str">
        <f t="shared" si="1721"/>
        <v>0.999201206362677+0.0000212794633372039i</v>
      </c>
      <c r="G3294">
        <f t="shared" si="1716"/>
        <v>1</v>
      </c>
      <c r="H3294" t="str">
        <f t="shared" si="1722"/>
        <v>11.744031732467+0.354520553971936i</v>
      </c>
      <c r="I3294" t="str">
        <f t="shared" si="1723"/>
        <v>5340.70751110265i</v>
      </c>
      <c r="J3294" t="str">
        <f t="shared" si="1717"/>
        <v>-38607.9449350391+1168.3759007889i</v>
      </c>
      <c r="K3294" t="str">
        <f t="shared" si="1724"/>
        <v>0.00418244712439943-0.138205254116843i</v>
      </c>
      <c r="L3294" t="str">
        <f t="shared" si="1725"/>
        <v>0.000540896485068199-0.0151521759871784i</v>
      </c>
      <c r="M3294" t="str">
        <f t="shared" si="1726"/>
        <v>0.00472334360946763-0.153357430104021i</v>
      </c>
      <c r="N3294" t="str">
        <f t="shared" si="1727"/>
        <v>-10.0203539790829i</v>
      </c>
      <c r="O3294" t="str">
        <f t="shared" si="1728"/>
        <v>-0.827825498161334+0.560985690186425i</v>
      </c>
      <c r="P3294" t="str">
        <f t="shared" si="1729"/>
        <v>1.82782549816133-0.560985690186425i</v>
      </c>
      <c r="Q3294" t="str">
        <f t="shared" si="1730"/>
        <v>-1.82782549816133+10.5813396692693i</v>
      </c>
      <c r="R3294" t="str">
        <f t="shared" si="1731"/>
        <v>-0.0804550561810789-0.158842618000337i</v>
      </c>
      <c r="S3294" t="str">
        <f t="shared" si="1732"/>
        <v>1.05653261438534i</v>
      </c>
      <c r="T3294" t="str">
        <f t="shared" si="1733"/>
        <v>0.167822406471708-0.0850033908475147i</v>
      </c>
      <c r="U3294" t="e">
        <f t="shared" si="1734"/>
        <v>#DIV/0!</v>
      </c>
      <c r="V3294" t="str">
        <f t="shared" si="1735"/>
        <v>1.33333333333333E-06-0.0000780171289666151i</v>
      </c>
      <c r="W3294" t="e">
        <f t="shared" si="1736"/>
        <v>#DIV/0!</v>
      </c>
      <c r="X3294" t="e">
        <f t="shared" si="1737"/>
        <v>#DIV/0!</v>
      </c>
      <c r="Y3294" t="str">
        <f t="shared" si="1738"/>
        <v>0.00083+1.36722112284228i</v>
      </c>
      <c r="Z3294" t="e">
        <f t="shared" si="1739"/>
        <v>#DIV/0!</v>
      </c>
      <c r="AA3294" t="e">
        <f t="shared" si="1740"/>
        <v>#DIV/0!</v>
      </c>
      <c r="AB3294" t="str">
        <f t="shared" si="1741"/>
        <v>1.03483273569838-0.524151055533822i</v>
      </c>
      <c r="AC3294" t="str">
        <f t="shared" si="1742"/>
        <v>0.924505411726052-0.161175034472769i</v>
      </c>
      <c r="AD3294" t="str">
        <f t="shared" si="1743"/>
        <v>1.18224495499251-0.360844490390609i</v>
      </c>
      <c r="AE3294" t="e">
        <f t="shared" si="1744"/>
        <v>#DIV/0!</v>
      </c>
      <c r="AF3294" t="str">
        <f t="shared" si="1745"/>
        <v>-19.4106988068424-0.336752535296051i</v>
      </c>
      <c r="AG3294" t="e">
        <f t="shared" si="1746"/>
        <v>#DIV/0!</v>
      </c>
      <c r="AH3294" t="e">
        <f t="shared" si="1747"/>
        <v>#DIV/0!</v>
      </c>
      <c r="AI3294" t="e">
        <f t="shared" si="1748"/>
        <v>#DIV/0!</v>
      </c>
      <c r="AJ3294" t="e">
        <f t="shared" si="1749"/>
        <v>#DIV/0!</v>
      </c>
      <c r="AK3294"/>
      <c r="AL3294"/>
      <c r="AM3294"/>
      <c r="AN3294"/>
    </row>
    <row r="3295" spans="1:40" x14ac:dyDescent="0.25">
      <c r="A3295"/>
      <c r="B3295">
        <f t="shared" si="1750"/>
        <v>1361000</v>
      </c>
      <c r="C3295" s="186" t="str">
        <f t="shared" si="1718"/>
        <v>-5.3101285430189E-08+0.0023158648116048i</v>
      </c>
      <c r="D3295" s="158" t="str">
        <f t="shared" si="1719"/>
        <v>-7.66666707377656+0.0177549635556368i</v>
      </c>
      <c r="E3295" t="str">
        <f t="shared" si="1720"/>
        <v>7.99430929435623-0.213291493077976i</v>
      </c>
      <c r="F3295" t="str">
        <f t="shared" si="1721"/>
        <v>0.999201207196028+0.0000212950877849952i</v>
      </c>
      <c r="G3295">
        <f t="shared" si="1716"/>
        <v>1</v>
      </c>
      <c r="H3295" t="str">
        <f t="shared" si="1722"/>
        <v>11.7440486427497+0.354260617928316i</v>
      </c>
      <c r="I3295" t="str">
        <f t="shared" si="1723"/>
        <v>5344.63450191964i</v>
      </c>
      <c r="J3295" t="str">
        <f t="shared" si="1717"/>
        <v>-38664.743669451+1169.23500071596i</v>
      </c>
      <c r="K3295" t="str">
        <f t="shared" si="1724"/>
        <v>0.00417630853983124-0.13810388765153i</v>
      </c>
      <c r="L3295" t="str">
        <f t="shared" si="1725"/>
        <v>0.000540102935271-0.015141071174441i</v>
      </c>
      <c r="M3295" t="str">
        <f t="shared" si="1726"/>
        <v>0.00471641147510224-0.153244958825971i</v>
      </c>
      <c r="N3295" t="str">
        <f t="shared" si="1727"/>
        <v>-10.0277218864205i</v>
      </c>
      <c r="O3295" t="str">
        <f t="shared" si="1728"/>
        <v>-0.82366977538482+0.567069749781736i</v>
      </c>
      <c r="P3295" t="str">
        <f t="shared" si="1729"/>
        <v>1.82366977538482-0.567069749781736i</v>
      </c>
      <c r="Q3295" t="str">
        <f t="shared" si="1730"/>
        <v>-1.82366977538482+10.5947916362022i</v>
      </c>
      <c r="R3295" t="str">
        <f t="shared" si="1731"/>
        <v>-0.080759043921707-0.158227929860143i</v>
      </c>
      <c r="S3295" t="str">
        <f t="shared" si="1732"/>
        <v>1.05730947660181i</v>
      </c>
      <c r="T3295" t="str">
        <f t="shared" si="1733"/>
        <v>0.167295889704216-0.0853873024597226i</v>
      </c>
      <c r="U3295" t="e">
        <f t="shared" si="1734"/>
        <v>#DIV/0!</v>
      </c>
      <c r="V3295" t="str">
        <f t="shared" si="1735"/>
        <v>1.33333333333333E-06-0.0000779598055801595i</v>
      </c>
      <c r="W3295" t="e">
        <f t="shared" si="1736"/>
        <v>#DIV/0!</v>
      </c>
      <c r="X3295" t="e">
        <f t="shared" si="1737"/>
        <v>#DIV/0!</v>
      </c>
      <c r="Y3295" t="str">
        <f t="shared" si="1738"/>
        <v>0.00083+1.36822643249143i</v>
      </c>
      <c r="Z3295" t="e">
        <f t="shared" si="1739"/>
        <v>#DIV/0!</v>
      </c>
      <c r="AA3295" t="e">
        <f t="shared" si="1740"/>
        <v>#DIV/0!</v>
      </c>
      <c r="AB3295" t="str">
        <f t="shared" si="1741"/>
        <v>1.03158610851462-0.526518345529717i</v>
      </c>
      <c r="AC3295" t="str">
        <f t="shared" si="1742"/>
        <v>0.924179102377935-0.160568647891475i</v>
      </c>
      <c r="AD3295" t="str">
        <f t="shared" si="1743"/>
        <v>1.17959458986008-0.364769595318036i</v>
      </c>
      <c r="AE3295" t="e">
        <f t="shared" si="1744"/>
        <v>#DIV/0!</v>
      </c>
      <c r="AF3295" t="str">
        <f t="shared" si="1745"/>
        <v>-19.4107157165263-0.336505654372679i</v>
      </c>
      <c r="AG3295" t="e">
        <f t="shared" si="1746"/>
        <v>#DIV/0!</v>
      </c>
      <c r="AH3295" t="e">
        <f t="shared" si="1747"/>
        <v>#DIV/0!</v>
      </c>
      <c r="AI3295" t="e">
        <f t="shared" si="1748"/>
        <v>#DIV/0!</v>
      </c>
      <c r="AJ3295" t="e">
        <f t="shared" si="1749"/>
        <v>#DIV/0!</v>
      </c>
      <c r="AK3295"/>
      <c r="AL3295"/>
      <c r="AM3295"/>
      <c r="AN3295"/>
    </row>
    <row r="3296" spans="1:40" x14ac:dyDescent="0.25">
      <c r="A3296"/>
      <c r="B3296">
        <f t="shared" si="1750"/>
        <v>1362000</v>
      </c>
      <c r="C3296" s="186" t="str">
        <f t="shared" si="1718"/>
        <v>-5.30233385997362E-08+0.00231416447033522i</v>
      </c>
      <c r="D3296" s="158" t="str">
        <f t="shared" si="1719"/>
        <v>-7.66666707317894+0.0177419276059034i</v>
      </c>
      <c r="E3296" t="str">
        <f t="shared" si="1720"/>
        <v>7.9943009347077-0.213447986622504i</v>
      </c>
      <c r="F3296" t="str">
        <f t="shared" si="1721"/>
        <v>0.999201208029996+0.0000213107121838446i</v>
      </c>
      <c r="G3296">
        <f t="shared" si="1716"/>
        <v>1</v>
      </c>
      <c r="H3296" t="str">
        <f t="shared" si="1722"/>
        <v>11.7440655158509+0.354001062375373i</v>
      </c>
      <c r="I3296" t="str">
        <f t="shared" si="1723"/>
        <v>5348.56149273662i</v>
      </c>
      <c r="J3296" t="str">
        <f t="shared" si="1717"/>
        <v>-38721.5841522895+1170.094100643i</v>
      </c>
      <c r="K3296" t="str">
        <f t="shared" si="1724"/>
        <v>0.00417018345589322-0.138002669639236i</v>
      </c>
      <c r="L3296" t="str">
        <f t="shared" si="1725"/>
        <v>0.000539311129781715-0.015129982606154i</v>
      </c>
      <c r="M3296" t="str">
        <f t="shared" si="1726"/>
        <v>0.00470949458567493-0.15313265224539i</v>
      </c>
      <c r="N3296" t="str">
        <f t="shared" si="1727"/>
        <v>-10.035089793758i</v>
      </c>
      <c r="O3296" t="str">
        <f t="shared" si="1728"/>
        <v>-0.819469339024998+0.573123025534599i</v>
      </c>
      <c r="P3296" t="str">
        <f t="shared" si="1729"/>
        <v>1.819469339025-0.573123025534599i</v>
      </c>
      <c r="Q3296" t="str">
        <f t="shared" si="1730"/>
        <v>-1.819469339025+10.6082128192926i</v>
      </c>
      <c r="R3296" t="str">
        <f t="shared" si="1731"/>
        <v>-0.0810592450560742-0.157612272348101i</v>
      </c>
      <c r="S3296" t="str">
        <f t="shared" si="1732"/>
        <v>1.05808633881827i</v>
      </c>
      <c r="T3296" t="str">
        <f t="shared" si="1733"/>
        <v>0.16676739220163-0.0857676798287545i</v>
      </c>
      <c r="U3296" t="e">
        <f t="shared" si="1734"/>
        <v>#DIV/0!</v>
      </c>
      <c r="V3296" t="str">
        <f t="shared" si="1735"/>
        <v>1.33333333333333E-06-0.0000779025663690138i</v>
      </c>
      <c r="W3296" t="e">
        <f t="shared" si="1736"/>
        <v>#DIV/0!</v>
      </c>
      <c r="X3296" t="e">
        <f t="shared" si="1737"/>
        <v>#DIV/0!</v>
      </c>
      <c r="Y3296" t="str">
        <f t="shared" si="1738"/>
        <v>0.00083+1.36923174214058i</v>
      </c>
      <c r="Z3296" t="e">
        <f t="shared" si="1739"/>
        <v>#DIV/0!</v>
      </c>
      <c r="AA3296" t="e">
        <f t="shared" si="1740"/>
        <v>#DIV/0!</v>
      </c>
      <c r="AB3296" t="str">
        <f t="shared" si="1741"/>
        <v>1.02832726764879-0.528863842544499i</v>
      </c>
      <c r="AC3296" t="str">
        <f t="shared" si="1742"/>
        <v>0.923856578813766-0.159961163274337i</v>
      </c>
      <c r="AD3296" t="str">
        <f t="shared" si="1743"/>
        <v>1.17691535782349-0.36867529077831i</v>
      </c>
      <c r="AE3296" t="e">
        <f t="shared" si="1744"/>
        <v>#DIV/0!</v>
      </c>
      <c r="AF3296" t="str">
        <f t="shared" si="1745"/>
        <v>-19.4107325890298-0.33625913476947i</v>
      </c>
      <c r="AG3296" t="e">
        <f t="shared" si="1746"/>
        <v>#DIV/0!</v>
      </c>
      <c r="AH3296" t="e">
        <f t="shared" si="1747"/>
        <v>#DIV/0!</v>
      </c>
      <c r="AI3296" t="e">
        <f t="shared" si="1748"/>
        <v>#DIV/0!</v>
      </c>
      <c r="AJ3296" t="e">
        <f t="shared" si="1749"/>
        <v>#DIV/0!</v>
      </c>
      <c r="AK3296"/>
      <c r="AL3296"/>
      <c r="AM3296"/>
      <c r="AN3296"/>
    </row>
    <row r="3297" spans="1:40" x14ac:dyDescent="0.25">
      <c r="A3297"/>
      <c r="B3297">
        <f t="shared" si="1750"/>
        <v>1363000</v>
      </c>
      <c r="C3297" s="186" t="str">
        <f t="shared" si="1718"/>
        <v>-5.29455632694296E-08+0.00231246662406383i</v>
      </c>
      <c r="D3297" s="158" t="str">
        <f t="shared" si="1719"/>
        <v>-7.66666707258263+0.0177289107844894i</v>
      </c>
      <c r="E3297" t="str">
        <f t="shared" si="1720"/>
        <v>7.99429256893664-0.213604479675683i</v>
      </c>
      <c r="F3297" t="str">
        <f t="shared" si="1721"/>
        <v>0.999201208864574+0.0000213263365337157i</v>
      </c>
      <c r="G3297">
        <f t="shared" si="1716"/>
        <v>1</v>
      </c>
      <c r="H3297" t="str">
        <f t="shared" si="1722"/>
        <v>11.7440823518795+0.353741886479173i</v>
      </c>
      <c r="I3297" t="str">
        <f t="shared" si="1723"/>
        <v>5352.48848355361i</v>
      </c>
      <c r="J3297" t="str">
        <f t="shared" si="1717"/>
        <v>-38778.4663835546+1170.95320057005i</v>
      </c>
      <c r="K3297" t="str">
        <f t="shared" si="1724"/>
        <v>0.00416407183303648-0.137901599754372i</v>
      </c>
      <c r="L3297" t="str">
        <f t="shared" si="1725"/>
        <v>0.000538521063494007-0.0151189102467448i</v>
      </c>
      <c r="M3297" t="str">
        <f t="shared" si="1726"/>
        <v>0.00470259289653049-0.153020510001117i</v>
      </c>
      <c r="N3297" t="str">
        <f t="shared" si="1727"/>
        <v>-10.0424577010956i</v>
      </c>
      <c r="O3297" t="str">
        <f t="shared" si="1728"/>
        <v>-0.815224417105861+0.579145188838178i</v>
      </c>
      <c r="P3297" t="str">
        <f t="shared" si="1729"/>
        <v>1.81522441710586-0.579145188838178i</v>
      </c>
      <c r="Q3297" t="str">
        <f t="shared" si="1730"/>
        <v>-1.81522441710586+10.6216028899338i</v>
      </c>
      <c r="R3297" t="str">
        <f t="shared" si="1731"/>
        <v>-0.0813556640855811-0.156995666893949i</v>
      </c>
      <c r="S3297" t="str">
        <f t="shared" si="1732"/>
        <v>1.05886320103472i</v>
      </c>
      <c r="T3297" t="str">
        <f t="shared" si="1733"/>
        <v>0.166236934395907-0.0861445188959638i</v>
      </c>
      <c r="U3297" t="e">
        <f t="shared" si="1734"/>
        <v>#DIV/0!</v>
      </c>
      <c r="V3297" t="str">
        <f t="shared" si="1735"/>
        <v>1.33333333333333E-06-0.0000778454111479065i</v>
      </c>
      <c r="W3297" t="e">
        <f t="shared" si="1736"/>
        <v>#DIV/0!</v>
      </c>
      <c r="X3297" t="e">
        <f t="shared" si="1737"/>
        <v>#DIV/0!</v>
      </c>
      <c r="Y3297" t="str">
        <f t="shared" si="1738"/>
        <v>0.00083+1.37023705178972i</v>
      </c>
      <c r="Z3297" t="e">
        <f t="shared" si="1739"/>
        <v>#DIV/0!</v>
      </c>
      <c r="AA3297" t="e">
        <f t="shared" si="1740"/>
        <v>#DIV/0!</v>
      </c>
      <c r="AB3297" t="str">
        <f t="shared" si="1741"/>
        <v>1.02505633908919-0.531187521551593i</v>
      </c>
      <c r="AC3297" t="str">
        <f t="shared" si="1742"/>
        <v>0.92353783720469-0.15935260245288i</v>
      </c>
      <c r="AD3297" t="str">
        <f t="shared" si="1743"/>
        <v>1.17420739939651-0.37256136432889i</v>
      </c>
      <c r="AE3297" t="e">
        <f t="shared" si="1744"/>
        <v>#DIV/0!</v>
      </c>
      <c r="AF3297" t="str">
        <f t="shared" si="1745"/>
        <v>-19.4107494244621-0.336012975694684i</v>
      </c>
      <c r="AG3297" t="e">
        <f t="shared" si="1746"/>
        <v>#DIV/0!</v>
      </c>
      <c r="AH3297" t="e">
        <f t="shared" si="1747"/>
        <v>#DIV/0!</v>
      </c>
      <c r="AI3297" t="e">
        <f t="shared" si="1748"/>
        <v>#DIV/0!</v>
      </c>
      <c r="AJ3297" t="e">
        <f t="shared" si="1749"/>
        <v>#DIV/0!</v>
      </c>
      <c r="AK3297"/>
      <c r="AL3297"/>
      <c r="AM3297"/>
      <c r="AN3297"/>
    </row>
    <row r="3298" spans="1:40" x14ac:dyDescent="0.25">
      <c r="A3298"/>
      <c r="B3298">
        <f t="shared" si="1750"/>
        <v>1364000</v>
      </c>
      <c r="C3298" s="186" t="str">
        <f t="shared" si="1718"/>
        <v>-5.28679589365205E-08+0.00231077126730309i</v>
      </c>
      <c r="D3298" s="158" t="str">
        <f t="shared" si="1719"/>
        <v>-7.6666670719877+0.0177159130493237i</v>
      </c>
      <c r="E3298" t="str">
        <f t="shared" si="1720"/>
        <v>7.9942841970431-0.213760972237153i</v>
      </c>
      <c r="F3298" t="str">
        <f t="shared" si="1721"/>
        <v>0.99920120969976+0.0000213419608345727i</v>
      </c>
      <c r="G3298">
        <f t="shared" si="1716"/>
        <v>1</v>
      </c>
      <c r="H3298" t="str">
        <f t="shared" si="1722"/>
        <v>11.7440991509443+0.353483089408215i</v>
      </c>
      <c r="I3298" t="str">
        <f t="shared" si="1723"/>
        <v>5356.4154743706i</v>
      </c>
      <c r="J3298" t="str">
        <f t="shared" si="1717"/>
        <v>-38835.3903632463+1171.81230049711i</v>
      </c>
      <c r="K3298" t="str">
        <f t="shared" si="1724"/>
        <v>0.00415797363185667-0.1378006776723i</v>
      </c>
      <c r="L3298" t="str">
        <f t="shared" si="1725"/>
        <v>0.000537732731320212-0.0151078540607446i</v>
      </c>
      <c r="M3298" t="str">
        <f t="shared" si="1726"/>
        <v>0.00469570636317688-0.152908531733045i</v>
      </c>
      <c r="N3298" t="str">
        <f t="shared" si="1727"/>
        <v>-10.0498256084331i</v>
      </c>
      <c r="O3298" t="str">
        <f t="shared" si="1728"/>
        <v>-0.810935240066559+0.585135912774282i</v>
      </c>
      <c r="P3298" t="str">
        <f t="shared" si="1729"/>
        <v>1.81093524006656-0.585135912774282i</v>
      </c>
      <c r="Q3298" t="str">
        <f t="shared" si="1730"/>
        <v>-1.81093524006656+10.6349615212074i</v>
      </c>
      <c r="R3298" t="str">
        <f t="shared" si="1731"/>
        <v>-0.081648305554213-0.156378134789707i</v>
      </c>
      <c r="S3298" t="str">
        <f t="shared" si="1732"/>
        <v>1.05964006325119i</v>
      </c>
      <c r="T3298" t="str">
        <f t="shared" si="1733"/>
        <v>0.165704536639668-0.0865178156618188i</v>
      </c>
      <c r="U3298" t="e">
        <f t="shared" si="1734"/>
        <v>#DIV/0!</v>
      </c>
      <c r="V3298" t="str">
        <f t="shared" si="1735"/>
        <v>1.33333333333333E-06-0.0000777883397321094i</v>
      </c>
      <c r="W3298" t="e">
        <f t="shared" si="1736"/>
        <v>#DIV/0!</v>
      </c>
      <c r="X3298" t="e">
        <f t="shared" si="1737"/>
        <v>#DIV/0!</v>
      </c>
      <c r="Y3298" t="str">
        <f t="shared" si="1738"/>
        <v>0.00083+1.37124236143887i</v>
      </c>
      <c r="Z3298" t="e">
        <f t="shared" si="1739"/>
        <v>#DIV/0!</v>
      </c>
      <c r="AA3298" t="e">
        <f t="shared" si="1740"/>
        <v>#DIV/0!</v>
      </c>
      <c r="AB3298" t="str">
        <f t="shared" si="1741"/>
        <v>1.02177344833491-0.533489357888937i</v>
      </c>
      <c r="AC3298" t="str">
        <f t="shared" si="1742"/>
        <v>0.923222873673069-0.158742987121228i</v>
      </c>
      <c r="AD3298" t="str">
        <f t="shared" si="1743"/>
        <v>1.17147085666192-0.376427604522313i</v>
      </c>
      <c r="AE3298" t="e">
        <f t="shared" si="1744"/>
        <v>#DIV/0!</v>
      </c>
      <c r="AF3298" t="str">
        <f t="shared" si="1745"/>
        <v>-19.410766222932-0.335767176358891i</v>
      </c>
      <c r="AG3298" t="e">
        <f t="shared" si="1746"/>
        <v>#DIV/0!</v>
      </c>
      <c r="AH3298" t="e">
        <f t="shared" si="1747"/>
        <v>#DIV/0!</v>
      </c>
      <c r="AI3298" t="e">
        <f t="shared" si="1748"/>
        <v>#DIV/0!</v>
      </c>
      <c r="AJ3298" t="e">
        <f t="shared" si="1749"/>
        <v>#DIV/0!</v>
      </c>
      <c r="AK3298"/>
      <c r="AL3298"/>
      <c r="AM3298"/>
      <c r="AN3298"/>
    </row>
    <row r="3299" spans="1:40" x14ac:dyDescent="0.25">
      <c r="A3299"/>
      <c r="B3299">
        <f t="shared" si="1750"/>
        <v>1365000</v>
      </c>
      <c r="C3299" s="186" t="str">
        <f t="shared" si="1718"/>
        <v>-5.27905251001011E-08+0.00230907839458156i</v>
      </c>
      <c r="D3299" s="158" t="str">
        <f t="shared" si="1719"/>
        <v>-7.66666707139407+0.0177029343584586i</v>
      </c>
      <c r="E3299" t="str">
        <f t="shared" si="1720"/>
        <v>7.99427581902711-0.213917464306557i</v>
      </c>
      <c r="F3299" t="str">
        <f t="shared" si="1721"/>
        <v>0.999201210535554+0.00002135758508638i</v>
      </c>
      <c r="G3299">
        <f t="shared" si="1716"/>
        <v>1</v>
      </c>
      <c r="H3299" t="str">
        <f t="shared" si="1722"/>
        <v>11.7441159131531+0.353224670333413i</v>
      </c>
      <c r="I3299" t="str">
        <f t="shared" si="1723"/>
        <v>5360.34246518758i</v>
      </c>
      <c r="J3299" t="str">
        <f t="shared" si="1717"/>
        <v>-38892.3560913647+1172.67140042416i</v>
      </c>
      <c r="K3299" t="str">
        <f t="shared" si="1724"/>
        <v>0.00415188881309336-0.137699903069328i</v>
      </c>
      <c r="L3299" t="str">
        <f t="shared" si="1725"/>
        <v>0.000536946128191251-0.0150968140127877i</v>
      </c>
      <c r="M3299" t="str">
        <f t="shared" si="1726"/>
        <v>0.00468883494128461-0.152796717082116i</v>
      </c>
      <c r="N3299" t="str">
        <f t="shared" si="1727"/>
        <v>-10.0571935157707i</v>
      </c>
      <c r="O3299" t="str">
        <f t="shared" si="1728"/>
        <v>-0.806602040748438+0.591094872131754i</v>
      </c>
      <c r="P3299" t="str">
        <f t="shared" si="1729"/>
        <v>1.80660204074844-0.591094872131754i</v>
      </c>
      <c r="Q3299" t="str">
        <f t="shared" si="1730"/>
        <v>-1.80660204074844+10.6482883879025i</v>
      </c>
      <c r="R3299" t="str">
        <f t="shared" si="1731"/>
        <v>-0.0819371740471031-0.155759697190967i</v>
      </c>
      <c r="S3299" t="str">
        <f t="shared" si="1732"/>
        <v>1.06041692546764i</v>
      </c>
      <c r="T3299" t="str">
        <f t="shared" si="1733"/>
        <v>0.165170219207016-0.086887566184536i</v>
      </c>
      <c r="U3299" t="e">
        <f t="shared" si="1734"/>
        <v>#DIV/0!</v>
      </c>
      <c r="V3299" t="str">
        <f t="shared" si="1735"/>
        <v>1.33333333333333E-06-0.0000777313519374336i</v>
      </c>
      <c r="W3299" t="e">
        <f t="shared" si="1736"/>
        <v>#DIV/0!</v>
      </c>
      <c r="X3299" t="e">
        <f t="shared" si="1737"/>
        <v>#DIV/0!</v>
      </c>
      <c r="Y3299" t="str">
        <f t="shared" si="1738"/>
        <v>0.00083+1.37224767108802i</v>
      </c>
      <c r="Z3299" t="e">
        <f t="shared" si="1739"/>
        <v>#DIV/0!</v>
      </c>
      <c r="AA3299" t="e">
        <f t="shared" si="1740"/>
        <v>#DIV/0!</v>
      </c>
      <c r="AB3299" t="str">
        <f t="shared" si="1741"/>
        <v>1.01847872040085-0.53576932725056i</v>
      </c>
      <c r="AC3299" t="str">
        <f t="shared" si="1742"/>
        <v>0.922911684293991-0.158132338837325i</v>
      </c>
      <c r="AD3299" t="str">
        <f t="shared" si="1743"/>
        <v>1.16870587326428-0.380273800918273i</v>
      </c>
      <c r="AE3299" t="e">
        <f t="shared" si="1744"/>
        <v>#DIV/0!</v>
      </c>
      <c r="AF3299" t="str">
        <f t="shared" si="1745"/>
        <v>-19.4107829845472-0.335521735974954i</v>
      </c>
      <c r="AG3299" t="e">
        <f t="shared" si="1746"/>
        <v>#DIV/0!</v>
      </c>
      <c r="AH3299" t="e">
        <f t="shared" si="1747"/>
        <v>#DIV/0!</v>
      </c>
      <c r="AI3299" t="e">
        <f t="shared" si="1748"/>
        <v>#DIV/0!</v>
      </c>
      <c r="AJ3299" t="e">
        <f t="shared" si="1749"/>
        <v>#DIV/0!</v>
      </c>
      <c r="AK3299"/>
      <c r="AL3299"/>
      <c r="AM3299"/>
      <c r="AN3299"/>
    </row>
    <row r="3300" spans="1:40" x14ac:dyDescent="0.25">
      <c r="A3300"/>
      <c r="B3300">
        <f t="shared" si="1750"/>
        <v>1366000</v>
      </c>
      <c r="C3300" s="186" t="str">
        <f t="shared" si="1718"/>
        <v>-5.27132612610968E-08+0.00230738800044381i</v>
      </c>
      <c r="D3300" s="158" t="str">
        <f t="shared" si="1719"/>
        <v>-7.66666707080166+0.0176899746700692i</v>
      </c>
      <c r="E3300" t="str">
        <f t="shared" si="1720"/>
        <v>7.9942674348887-0.214073955883534i</v>
      </c>
      <c r="F3300" t="str">
        <f t="shared" si="1721"/>
        <v>0.999201211371957+0.0000213732092891015i</v>
      </c>
      <c r="G3300">
        <f t="shared" si="1716"/>
        <v>1</v>
      </c>
      <c r="H3300" t="str">
        <f t="shared" si="1722"/>
        <v>11.7441326386136+0.352966628428095i</v>
      </c>
      <c r="I3300" t="str">
        <f t="shared" si="1723"/>
        <v>5364.26945600457i</v>
      </c>
      <c r="J3300" t="str">
        <f t="shared" si="1717"/>
        <v>-38949.3635679097+1173.5305003512i</v>
      </c>
      <c r="K3300" t="str">
        <f t="shared" si="1724"/>
        <v>0.0041458173376297-0.137599275622711i</v>
      </c>
      <c r="L3300" t="str">
        <f t="shared" si="1725"/>
        <v>0.00053616124905653-0.0150857900676112i</v>
      </c>
      <c r="M3300" t="str">
        <f t="shared" si="1726"/>
        <v>0.00468197858668623-0.152685065690322i</v>
      </c>
      <c r="N3300" t="str">
        <f t="shared" si="1727"/>
        <v>-10.0645614231083i</v>
      </c>
      <c r="O3300" t="str">
        <f t="shared" si="1728"/>
        <v>-0.802225054382805+0.597021743423558i</v>
      </c>
      <c r="P3300" t="str">
        <f t="shared" si="1729"/>
        <v>1.8022250543828-0.597021743423558i</v>
      </c>
      <c r="Q3300" t="str">
        <f t="shared" si="1730"/>
        <v>-1.8022250543828+10.6615831665319i</v>
      </c>
      <c r="R3300" t="str">
        <f t="shared" si="1731"/>
        <v>-0.0822222741890683-0.15514037511832i</v>
      </c>
      <c r="S3300" t="str">
        <f t="shared" si="1732"/>
        <v>1.0611937876841i</v>
      </c>
      <c r="T3300" t="str">
        <f t="shared" si="1733"/>
        <v>0.164634002294542-0.087253766578698i</v>
      </c>
      <c r="U3300" t="e">
        <f t="shared" si="1734"/>
        <v>#DIV/0!</v>
      </c>
      <c r="V3300" t="str">
        <f t="shared" si="1735"/>
        <v>1.33333333333333E-06-0.0000776744475802318i</v>
      </c>
      <c r="W3300" t="e">
        <f t="shared" si="1736"/>
        <v>#DIV/0!</v>
      </c>
      <c r="X3300" t="e">
        <f t="shared" si="1737"/>
        <v>#DIV/0!</v>
      </c>
      <c r="Y3300" t="str">
        <f t="shared" si="1738"/>
        <v>0.00083+1.37325298073717i</v>
      </c>
      <c r="Z3300" t="e">
        <f t="shared" si="1739"/>
        <v>#DIV/0!</v>
      </c>
      <c r="AA3300" t="e">
        <f t="shared" si="1740"/>
        <v>#DIV/0!</v>
      </c>
      <c r="AB3300" t="str">
        <f t="shared" si="1741"/>
        <v>1.015172279824-0.538027405678058i</v>
      </c>
      <c r="AC3300" t="str">
        <f t="shared" si="1742"/>
        <v>0.922604265096786-0.157520679024356i</v>
      </c>
      <c r="AD3300" t="str">
        <f t="shared" si="1743"/>
        <v>1.1659125944037-0.3840997440949i</v>
      </c>
      <c r="AE3300" t="e">
        <f t="shared" si="1744"/>
        <v>#DIV/0!</v>
      </c>
      <c r="AF3300" t="str">
        <f t="shared" si="1745"/>
        <v>-19.4107997094153-0.335276653758026i</v>
      </c>
      <c r="AG3300" t="e">
        <f t="shared" si="1746"/>
        <v>#DIV/0!</v>
      </c>
      <c r="AH3300" t="e">
        <f t="shared" si="1747"/>
        <v>#DIV/0!</v>
      </c>
      <c r="AI3300" t="e">
        <f t="shared" si="1748"/>
        <v>#DIV/0!</v>
      </c>
      <c r="AJ3300" t="e">
        <f t="shared" si="1749"/>
        <v>#DIV/0!</v>
      </c>
      <c r="AK3300"/>
      <c r="AL3300"/>
      <c r="AM3300"/>
      <c r="AN3300"/>
    </row>
    <row r="3301" spans="1:40" x14ac:dyDescent="0.25">
      <c r="A3301"/>
      <c r="B3301">
        <f t="shared" si="1750"/>
        <v>1367000</v>
      </c>
      <c r="C3301" s="186" t="str">
        <f t="shared" si="1718"/>
        <v>-5.26361669222574E-08+0.00230570007945037i</v>
      </c>
      <c r="D3301" s="158" t="str">
        <f t="shared" si="1719"/>
        <v>-7.66666707021064+0.0176770339424528i</v>
      </c>
      <c r="E3301" t="str">
        <f t="shared" si="1720"/>
        <v>7.99425904462793-0.214230446967727i</v>
      </c>
      <c r="F3301" t="str">
        <f t="shared" si="1721"/>
        <v>0.999201212208978+0.0000213888334427021i</v>
      </c>
      <c r="G3301">
        <f t="shared" si="1716"/>
        <v>1</v>
      </c>
      <c r="H3301" t="str">
        <f t="shared" si="1722"/>
        <v>11.7441493274333+0.352708962868011i</v>
      </c>
      <c r="I3301" t="str">
        <f t="shared" si="1723"/>
        <v>5368.19644682156i</v>
      </c>
      <c r="J3301" t="str">
        <f t="shared" si="1717"/>
        <v>-39006.4127928813+1174.38960027826i</v>
      </c>
      <c r="K3301" t="str">
        <f t="shared" si="1724"/>
        <v>0.00413975916649165-0.13749879501064i</v>
      </c>
      <c r="L3301" t="str">
        <f t="shared" si="1725"/>
        <v>0.000535378088883894-0.015074782190055i</v>
      </c>
      <c r="M3301" t="str">
        <f t="shared" si="1726"/>
        <v>0.00467513725537554-0.152573577200695i</v>
      </c>
      <c r="N3301" t="str">
        <f t="shared" si="1727"/>
        <v>-10.0719293304458i</v>
      </c>
      <c r="O3301" t="str">
        <f t="shared" si="1728"/>
        <v>-0.797804518577983+0.60291620490459i</v>
      </c>
      <c r="P3301" t="str">
        <f t="shared" si="1729"/>
        <v>1.79780451857798-0.60291620490459i</v>
      </c>
      <c r="Q3301" t="str">
        <f t="shared" si="1730"/>
        <v>-1.79780451857798+10.6748455353504i</v>
      </c>
      <c r="R3301" t="str">
        <f t="shared" si="1731"/>
        <v>-0.0825036106432095-0.154520189458692i</v>
      </c>
      <c r="S3301" t="str">
        <f t="shared" si="1732"/>
        <v>1.06197064990057i</v>
      </c>
      <c r="T3301" t="str">
        <f t="shared" si="1733"/>
        <v>0.164095906022206-0.0876164130139128i</v>
      </c>
      <c r="U3301" t="e">
        <f t="shared" si="1734"/>
        <v>#DIV/0!</v>
      </c>
      <c r="V3301" t="str">
        <f t="shared" si="1735"/>
        <v>1.33333333333333E-06-0.0000776176264773937i</v>
      </c>
      <c r="W3301" t="e">
        <f t="shared" si="1736"/>
        <v>#DIV/0!</v>
      </c>
      <c r="X3301" t="e">
        <f t="shared" si="1737"/>
        <v>#DIV/0!</v>
      </c>
      <c r="Y3301" t="str">
        <f t="shared" si="1738"/>
        <v>0.00083+1.37425829038632i</v>
      </c>
      <c r="Z3301" t="e">
        <f t="shared" si="1739"/>
        <v>#DIV/0!</v>
      </c>
      <c r="AA3301" t="e">
        <f t="shared" si="1740"/>
        <v>#DIV/0!</v>
      </c>
      <c r="AB3301" t="str">
        <f t="shared" si="1741"/>
        <v>1.01185425066879-0.540263569552325i</v>
      </c>
      <c r="AC3301" t="str">
        <f t="shared" si="1742"/>
        <v>0.922300612066497-0.156908028972002i</v>
      </c>
      <c r="AD3301" t="str">
        <f t="shared" si="1743"/>
        <v>1.16309116682857-0.38790522566054i</v>
      </c>
      <c r="AE3301" t="e">
        <f t="shared" si="1744"/>
        <v>#DIV/0!</v>
      </c>
      <c r="AF3301" t="str">
        <f t="shared" si="1745"/>
        <v>-19.4108163976439-0.335031928925558i</v>
      </c>
      <c r="AG3301" t="e">
        <f t="shared" si="1746"/>
        <v>#DIV/0!</v>
      </c>
      <c r="AH3301" t="e">
        <f t="shared" si="1747"/>
        <v>#DIV/0!</v>
      </c>
      <c r="AI3301" t="e">
        <f t="shared" si="1748"/>
        <v>#DIV/0!</v>
      </c>
      <c r="AJ3301" t="e">
        <f t="shared" si="1749"/>
        <v>#DIV/0!</v>
      </c>
      <c r="AK3301"/>
      <c r="AL3301"/>
      <c r="AM3301"/>
      <c r="AN3301"/>
    </row>
    <row r="3302" spans="1:40" x14ac:dyDescent="0.25">
      <c r="A3302"/>
      <c r="B3302">
        <f t="shared" si="1750"/>
        <v>1368000</v>
      </c>
      <c r="C3302" s="186" t="str">
        <f t="shared" si="1718"/>
        <v>-5.25592415881495E-08+0.00230401462617767i</v>
      </c>
      <c r="D3302" s="158" t="str">
        <f t="shared" si="1719"/>
        <v>-7.66666706962084+0.0176641121340288i</v>
      </c>
      <c r="E3302" t="str">
        <f t="shared" si="1720"/>
        <v>7.99425064824482-0.214386937558775i</v>
      </c>
      <c r="F3302" t="str">
        <f t="shared" si="1721"/>
        <v>0.999201213046608+0.0000214044575471455i</v>
      </c>
      <c r="G3302">
        <f t="shared" si="1716"/>
        <v>1</v>
      </c>
      <c r="H3302" t="str">
        <f t="shared" si="1722"/>
        <v>11.7441659797189+0.352451672831287i</v>
      </c>
      <c r="I3302" t="str">
        <f t="shared" si="1723"/>
        <v>5372.12343763855i</v>
      </c>
      <c r="J3302" t="str">
        <f t="shared" si="1717"/>
        <v>-39063.5037662795+1175.24870020531i</v>
      </c>
      <c r="K3302" t="str">
        <f t="shared" si="1724"/>
        <v>0.00413371426084714-0.137398460912245i</v>
      </c>
      <c r="L3302" t="str">
        <f t="shared" si="1725"/>
        <v>0.000534596642659512-0.0150637903450609i</v>
      </c>
      <c r="M3302" t="str">
        <f t="shared" si="1726"/>
        <v>0.00466831090350665-0.152462251257306i</v>
      </c>
      <c r="N3302" t="str">
        <f t="shared" si="1727"/>
        <v>-10.0792972377834i</v>
      </c>
      <c r="O3302" t="str">
        <f t="shared" si="1728"/>
        <v>-0.79334067330623+0.608777936589376i</v>
      </c>
      <c r="P3302" t="str">
        <f t="shared" si="1729"/>
        <v>1.79334067330623-0.608777936589376i</v>
      </c>
      <c r="Q3302" t="str">
        <f t="shared" si="1730"/>
        <v>-1.79334067330623+10.6880751743728i</v>
      </c>
      <c r="R3302" t="str">
        <f t="shared" si="1731"/>
        <v>-0.082781188109537-0.153899160966681i</v>
      </c>
      <c r="S3302" t="str">
        <f t="shared" si="1732"/>
        <v>1.06274751211702i</v>
      </c>
      <c r="T3302" t="str">
        <f t="shared" si="1733"/>
        <v>0.163555950434237-0.0879755017135015i</v>
      </c>
      <c r="U3302" t="e">
        <f t="shared" si="1734"/>
        <v>#DIV/0!</v>
      </c>
      <c r="V3302" t="str">
        <f t="shared" si="1735"/>
        <v>1.33333333333333E-06-0.0000775608884463428i</v>
      </c>
      <c r="W3302" t="e">
        <f t="shared" si="1736"/>
        <v>#DIV/0!</v>
      </c>
      <c r="X3302" t="e">
        <f t="shared" si="1737"/>
        <v>#DIV/0!</v>
      </c>
      <c r="Y3302" t="str">
        <f t="shared" si="1738"/>
        <v>0.00083+1.37526360003547i</v>
      </c>
      <c r="Z3302" t="e">
        <f t="shared" si="1739"/>
        <v>#DIV/0!</v>
      </c>
      <c r="AA3302" t="e">
        <f t="shared" si="1740"/>
        <v>#DIV/0!</v>
      </c>
      <c r="AB3302" t="str">
        <f t="shared" si="1741"/>
        <v>1.00852475653269-0.542477795585464i</v>
      </c>
      <c r="AC3302" t="str">
        <f t="shared" si="1742"/>
        <v>0.922000721145317-0.156294409837742i</v>
      </c>
      <c r="AD3302" t="str">
        <f t="shared" si="1743"/>
        <v>1.16024173882843-0.391690038265426i</v>
      </c>
      <c r="AE3302" t="e">
        <f t="shared" si="1744"/>
        <v>#DIV/0!</v>
      </c>
      <c r="AF3302" t="str">
        <f t="shared" si="1745"/>
        <v>-19.4108330493397-0.334787560697258i</v>
      </c>
      <c r="AG3302" t="e">
        <f t="shared" si="1746"/>
        <v>#DIV/0!</v>
      </c>
      <c r="AH3302" t="e">
        <f t="shared" si="1747"/>
        <v>#DIV/0!</v>
      </c>
      <c r="AI3302" t="e">
        <f t="shared" si="1748"/>
        <v>#DIV/0!</v>
      </c>
      <c r="AJ3302" t="e">
        <f t="shared" si="1749"/>
        <v>#DIV/0!</v>
      </c>
      <c r="AK3302"/>
      <c r="AL3302"/>
      <c r="AM3302"/>
      <c r="AN3302"/>
    </row>
    <row r="3303" spans="1:40" x14ac:dyDescent="0.25">
      <c r="A3303"/>
      <c r="B3303">
        <f t="shared" si="1750"/>
        <v>1369000</v>
      </c>
      <c r="C3303" s="186" t="str">
        <f t="shared" si="1718"/>
        <v>-5.24824847651487E-08+0.002302331635218i</v>
      </c>
      <c r="D3303" s="158" t="str">
        <f t="shared" si="1719"/>
        <v>-7.66666706903235+0.017651209203338i</v>
      </c>
      <c r="E3303" t="str">
        <f t="shared" si="1720"/>
        <v>7.99424224573942-0.21454342765632i</v>
      </c>
      <c r="F3303" t="str">
        <f t="shared" si="1721"/>
        <v>0.999201213884847+0.0000214200816023959i</v>
      </c>
      <c r="G3303">
        <f t="shared" si="1716"/>
        <v>1</v>
      </c>
      <c r="H3303" t="str">
        <f t="shared" si="1722"/>
        <v>11.7441825955771+0.352194757498453i</v>
      </c>
      <c r="I3303" t="str">
        <f t="shared" si="1723"/>
        <v>5376.05042845553i</v>
      </c>
      <c r="J3303" t="str">
        <f t="shared" si="1717"/>
        <v>-39120.6364881043+1176.10780013236i</v>
      </c>
      <c r="K3303" t="str">
        <f t="shared" si="1724"/>
        <v>0.00412768258200575-0.137298273007588i</v>
      </c>
      <c r="L3303" t="str">
        <f t="shared" si="1725"/>
        <v>0.00053381690538782-0.0150528144976727i</v>
      </c>
      <c r="M3303" t="str">
        <f t="shared" si="1726"/>
        <v>0.00466149948739357-0.152351087505261i</v>
      </c>
      <c r="N3303" t="str">
        <f t="shared" si="1727"/>
        <v>-10.0866651451209i</v>
      </c>
      <c r="O3303" t="str">
        <f t="shared" si="1728"/>
        <v>-0.788833760891139+0.614606620268885i</v>
      </c>
      <c r="P3303" t="str">
        <f t="shared" si="1729"/>
        <v>1.78883376089114-0.614606620268885i</v>
      </c>
      <c r="Q3303" t="str">
        <f t="shared" si="1730"/>
        <v>-1.78883376089114+10.7012717653898i</v>
      </c>
      <c r="R3303" t="str">
        <f t="shared" si="1731"/>
        <v>-0.0830550113235906-0.153277310265988i</v>
      </c>
      <c r="S3303" t="str">
        <f t="shared" si="1732"/>
        <v>1.06352437433348i</v>
      </c>
      <c r="T3303" t="str">
        <f t="shared" si="1733"/>
        <v>0.163014155500154-0.0883310289531818i</v>
      </c>
      <c r="U3303" t="e">
        <f t="shared" si="1734"/>
        <v>#DIV/0!</v>
      </c>
      <c r="V3303" t="str">
        <f t="shared" si="1735"/>
        <v>1.33333333333333E-06-0.0000775042333050378i</v>
      </c>
      <c r="W3303" t="e">
        <f t="shared" si="1736"/>
        <v>#DIV/0!</v>
      </c>
      <c r="X3303" t="e">
        <f t="shared" si="1737"/>
        <v>#DIV/0!</v>
      </c>
      <c r="Y3303" t="str">
        <f t="shared" si="1738"/>
        <v>0.00083+1.37626890968462i</v>
      </c>
      <c r="Z3303" t="e">
        <f t="shared" si="1739"/>
        <v>#DIV/0!</v>
      </c>
      <c r="AA3303" t="e">
        <f t="shared" si="1740"/>
        <v>#DIV/0!</v>
      </c>
      <c r="AB3303" t="str">
        <f t="shared" si="1741"/>
        <v>1.00518392055249-0.544670060812668i</v>
      </c>
      <c r="AC3303" t="str">
        <f t="shared" si="1742"/>
        <v>0.921704588234025-0.155679842648251i</v>
      </c>
      <c r="AD3303" t="str">
        <f t="shared" si="1743"/>
        <v>1.15736446022734-0.395453975612902i</v>
      </c>
      <c r="AE3303" t="e">
        <f t="shared" si="1744"/>
        <v>#DIV/0!</v>
      </c>
      <c r="AF3303" t="str">
        <f t="shared" si="1745"/>
        <v>-19.4108496646095-0.334543548295115i</v>
      </c>
      <c r="AG3303" t="e">
        <f t="shared" si="1746"/>
        <v>#DIV/0!</v>
      </c>
      <c r="AH3303" t="e">
        <f t="shared" si="1747"/>
        <v>#DIV/0!</v>
      </c>
      <c r="AI3303" t="e">
        <f t="shared" si="1748"/>
        <v>#DIV/0!</v>
      </c>
      <c r="AJ3303" t="e">
        <f t="shared" si="1749"/>
        <v>#DIV/0!</v>
      </c>
      <c r="AK3303"/>
      <c r="AL3303"/>
      <c r="AM3303"/>
      <c r="AN3303"/>
    </row>
    <row r="3304" spans="1:40" x14ac:dyDescent="0.25">
      <c r="A3304"/>
      <c r="B3304">
        <f t="shared" si="1750"/>
        <v>1370000</v>
      </c>
      <c r="C3304" s="186" t="str">
        <f t="shared" si="1718"/>
        <v>-5.24058959614314E-08+0.00230065110117944i</v>
      </c>
      <c r="D3304" s="158" t="str">
        <f t="shared" si="1719"/>
        <v>-7.66666706844524+0.0176383251090424i</v>
      </c>
      <c r="E3304" t="str">
        <f t="shared" si="1720"/>
        <v>7.99423383711176-0.214699917260003i</v>
      </c>
      <c r="F3304" t="str">
        <f t="shared" si="1721"/>
        <v>0.999201214723694+0.0000214357056084175i</v>
      </c>
      <c r="G3304">
        <f t="shared" si="1716"/>
        <v>1</v>
      </c>
      <c r="H3304" t="str">
        <f t="shared" si="1722"/>
        <v>11.744199175114+0.35193821605242i</v>
      </c>
      <c r="I3304" t="str">
        <f t="shared" si="1723"/>
        <v>5379.97741927252i</v>
      </c>
      <c r="J3304" t="str">
        <f t="shared" si="1717"/>
        <v>-39177.8109583558+1176.96690005941i</v>
      </c>
      <c r="K3304" t="str">
        <f t="shared" si="1724"/>
        <v>0.00412166409141796-0.137198230977664i</v>
      </c>
      <c r="L3304" t="str">
        <f t="shared" si="1725"/>
        <v>0.000533038872091439-0.0150418546130356i</v>
      </c>
      <c r="M3304" t="str">
        <f t="shared" si="1726"/>
        <v>0.0046547029635094-0.1522400855907i</v>
      </c>
      <c r="N3304" t="str">
        <f t="shared" si="1727"/>
        <v>-10.0940330524585i</v>
      </c>
      <c r="O3304" t="str">
        <f t="shared" si="1728"/>
        <v>-0.784284025993991+0.620401939528445i</v>
      </c>
      <c r="P3304" t="str">
        <f t="shared" si="1729"/>
        <v>1.78428402599399-0.620401939528445i</v>
      </c>
      <c r="Q3304" t="str">
        <f t="shared" si="1730"/>
        <v>-1.78428402599399+10.7144349919869i</v>
      </c>
      <c r="R3304" t="str">
        <f t="shared" si="1731"/>
        <v>-0.0833250850551383-0.152654657850718i</v>
      </c>
      <c r="S3304" t="str">
        <f t="shared" si="1732"/>
        <v>1.06430123654994i</v>
      </c>
      <c r="T3304" t="str">
        <f t="shared" si="1733"/>
        <v>0.162470541115627-0.0886829910598126i</v>
      </c>
      <c r="U3304" t="e">
        <f t="shared" si="1734"/>
        <v>#DIV/0!</v>
      </c>
      <c r="V3304" t="str">
        <f t="shared" si="1735"/>
        <v>1.33333333333333E-06-0.0000774476608719688i</v>
      </c>
      <c r="W3304" t="e">
        <f t="shared" si="1736"/>
        <v>#DIV/0!</v>
      </c>
      <c r="X3304" t="e">
        <f t="shared" si="1737"/>
        <v>#DIV/0!</v>
      </c>
      <c r="Y3304" t="str">
        <f t="shared" si="1738"/>
        <v>0.00083+1.37727421933377i</v>
      </c>
      <c r="Z3304" t="e">
        <f t="shared" si="1739"/>
        <v>#DIV/0!</v>
      </c>
      <c r="AA3304" t="e">
        <f t="shared" si="1740"/>
        <v>#DIV/0!</v>
      </c>
      <c r="AB3304" t="str">
        <f t="shared" si="1741"/>
        <v>1.0018318654096-0.546840342584479i</v>
      </c>
      <c r="AC3304" t="str">
        <f t="shared" si="1742"/>
        <v>0.921412209193351-0.155064348300643i</v>
      </c>
      <c r="AD3304" t="str">
        <f t="shared" si="1743"/>
        <v>1.15445948237617-0.399196832471249i</v>
      </c>
      <c r="AE3304" t="e">
        <f t="shared" si="1744"/>
        <v>#DIV/0!</v>
      </c>
      <c r="AF3304" t="str">
        <f t="shared" si="1745"/>
        <v>-19.4108662435592-0.334299890943378i</v>
      </c>
      <c r="AG3304" t="e">
        <f t="shared" si="1746"/>
        <v>#DIV/0!</v>
      </c>
      <c r="AH3304" t="e">
        <f t="shared" si="1747"/>
        <v>#DIV/0!</v>
      </c>
      <c r="AI3304" t="e">
        <f t="shared" si="1748"/>
        <v>#DIV/0!</v>
      </c>
      <c r="AJ3304" t="e">
        <f t="shared" si="1749"/>
        <v>#DIV/0!</v>
      </c>
      <c r="AK3304"/>
      <c r="AL3304"/>
      <c r="AM3304"/>
      <c r="AN3304"/>
    </row>
    <row r="3305" spans="1:40" x14ac:dyDescent="0.25">
      <c r="A3305"/>
      <c r="B3305">
        <f t="shared" si="1750"/>
        <v>1371000</v>
      </c>
      <c r="C3305" s="186" t="str">
        <f t="shared" si="1718"/>
        <v>-5.23294746869667E-08+0.00229897301868579i</v>
      </c>
      <c r="D3305" s="158" t="str">
        <f t="shared" si="1719"/>
        <v>-7.66666706785927+0.0176254598099244i</v>
      </c>
      <c r="E3305" t="str">
        <f t="shared" si="1720"/>
        <v>7.99422542236189-0.214856406369465i</v>
      </c>
      <c r="F3305" t="str">
        <f t="shared" si="1721"/>
        <v>0.99920121556315+0.0000214513295651745i</v>
      </c>
      <c r="G3305">
        <f t="shared" si="1716"/>
        <v>1</v>
      </c>
      <c r="H3305" t="str">
        <f t="shared" si="1722"/>
        <v>11.7442157184352+0.351682047678452i</v>
      </c>
      <c r="I3305" t="str">
        <f t="shared" si="1723"/>
        <v>5383.90441008951i</v>
      </c>
      <c r="J3305" t="str">
        <f t="shared" si="1717"/>
        <v>-39235.0271770338+1177.82599998646i</v>
      </c>
      <c r="K3305" t="str">
        <f t="shared" si="1724"/>
        <v>0.00411565875067457-0.137098334504392i</v>
      </c>
      <c r="L3305" t="str">
        <f t="shared" si="1725"/>
        <v>0.000532262537811073-0.0150309106563957i</v>
      </c>
      <c r="M3305" t="str">
        <f t="shared" si="1726"/>
        <v>0.00464792128848564-0.152129245160788i</v>
      </c>
      <c r="N3305" t="str">
        <f t="shared" si="1727"/>
        <v>-10.1014009597961i</v>
      </c>
      <c r="O3305" t="str">
        <f t="shared" si="1728"/>
        <v>-0.779691715600905+0.62616357976436i</v>
      </c>
      <c r="P3305" t="str">
        <f t="shared" si="1729"/>
        <v>1.7796917156009-0.62616357976436i</v>
      </c>
      <c r="Q3305" t="str">
        <f t="shared" si="1730"/>
        <v>-1.7796917156009+10.7275645395605i</v>
      </c>
      <c r="R3305" t="str">
        <f t="shared" si="1731"/>
        <v>-0.0835914141068453-0.152031224086805i</v>
      </c>
      <c r="S3305" t="str">
        <f t="shared" si="1732"/>
        <v>1.0650780987664i</v>
      </c>
      <c r="T3305" t="str">
        <f t="shared" si="1733"/>
        <v>0.161925127103503-0.0890313844101136i</v>
      </c>
      <c r="U3305" t="e">
        <f t="shared" si="1734"/>
        <v>#DIV/0!</v>
      </c>
      <c r="V3305" t="str">
        <f t="shared" si="1735"/>
        <v>1.33333333333333E-06-0.0000773911709661539i</v>
      </c>
      <c r="W3305" t="e">
        <f t="shared" si="1736"/>
        <v>#DIV/0!</v>
      </c>
      <c r="X3305" t="e">
        <f t="shared" si="1737"/>
        <v>#DIV/0!</v>
      </c>
      <c r="Y3305" t="str">
        <f t="shared" si="1738"/>
        <v>0.00083+1.37827952898291i</v>
      </c>
      <c r="Z3305" t="e">
        <f t="shared" si="1739"/>
        <v>#DIV/0!</v>
      </c>
      <c r="AA3305" t="e">
        <f t="shared" si="1740"/>
        <v>#DIV/0!</v>
      </c>
      <c r="AB3305" t="str">
        <f t="shared" si="1741"/>
        <v>0.998468713336403-0.54898861855889i</v>
      </c>
      <c r="AC3305" t="str">
        <f t="shared" si="1742"/>
        <v>0.921123579845375-0.154447947563866i</v>
      </c>
      <c r="AD3305" t="str">
        <f t="shared" si="1743"/>
        <v>1.15152695814575-0.402918404684763i</v>
      </c>
      <c r="AE3305" t="e">
        <f t="shared" si="1744"/>
        <v>#DIV/0!</v>
      </c>
      <c r="AF3305" t="str">
        <f t="shared" si="1745"/>
        <v>-19.4108827862945-0.334056587868528i</v>
      </c>
      <c r="AG3305" t="e">
        <f t="shared" si="1746"/>
        <v>#DIV/0!</v>
      </c>
      <c r="AH3305" t="e">
        <f t="shared" si="1747"/>
        <v>#DIV/0!</v>
      </c>
      <c r="AI3305" t="e">
        <f t="shared" si="1748"/>
        <v>#DIV/0!</v>
      </c>
      <c r="AJ3305" t="e">
        <f t="shared" si="1749"/>
        <v>#DIV/0!</v>
      </c>
      <c r="AK3305"/>
      <c r="AL3305"/>
      <c r="AM3305"/>
      <c r="AN3305"/>
    </row>
    <row r="3306" spans="1:40" x14ac:dyDescent="0.25">
      <c r="A3306"/>
      <c r="B3306">
        <f t="shared" si="1750"/>
        <v>1372000</v>
      </c>
      <c r="C3306" s="186" t="str">
        <f t="shared" si="1718"/>
        <v>-5.22532204535096E-08+0.00229729738237653i</v>
      </c>
      <c r="D3306" s="158" t="str">
        <f t="shared" si="1719"/>
        <v>-7.66666706727469+0.0176126132648867i</v>
      </c>
      <c r="E3306" t="str">
        <f t="shared" si="1720"/>
        <v>7.99421700148984-0.215012894984347i</v>
      </c>
      <c r="F3306" t="str">
        <f t="shared" si="1721"/>
        <v>0.999201216403224+0.0000214669534726317i</v>
      </c>
      <c r="G3306">
        <f t="shared" si="1716"/>
        <v>1</v>
      </c>
      <c r="H3306" t="str">
        <f t="shared" si="1722"/>
        <v>11.7442322256463+0.351426251564203i</v>
      </c>
      <c r="I3306" t="str">
        <f t="shared" si="1723"/>
        <v>5387.83140090649i</v>
      </c>
      <c r="J3306" t="str">
        <f t="shared" si="1717"/>
        <v>-39292.2851441385+1178.68509991351i</v>
      </c>
      <c r="K3306" t="str">
        <f t="shared" si="1724"/>
        <v>0.00410966652150599-0.136998583270614i</v>
      </c>
      <c r="L3306" t="str">
        <f t="shared" si="1725"/>
        <v>0.000531487897605467-0.0150199825930999i</v>
      </c>
      <c r="M3306" t="str">
        <f t="shared" si="1726"/>
        <v>0.00464115441911146-0.152018565863714i</v>
      </c>
      <c r="N3306" t="str">
        <f t="shared" si="1727"/>
        <v>-10.1087688671336i</v>
      </c>
      <c r="O3306" t="str">
        <f t="shared" si="1728"/>
        <v>-0.775057079009246+0.631891228201227i</v>
      </c>
      <c r="P3306" t="str">
        <f t="shared" si="1729"/>
        <v>1.77505707900925-0.631891228201227i</v>
      </c>
      <c r="Q3306" t="str">
        <f t="shared" si="1730"/>
        <v>-1.77505707900925+10.7406600953348i</v>
      </c>
      <c r="R3306" t="str">
        <f t="shared" si="1731"/>
        <v>-0.0838540033130154-0.151407029213368i</v>
      </c>
      <c r="S3306" t="str">
        <f t="shared" si="1732"/>
        <v>1.06585496098286i</v>
      </c>
      <c r="T3306" t="str">
        <f t="shared" si="1733"/>
        <v>0.161377933214745-0.0893762054294506i</v>
      </c>
      <c r="U3306" t="e">
        <f t="shared" si="1734"/>
        <v>#DIV/0!</v>
      </c>
      <c r="V3306" t="str">
        <f t="shared" si="1735"/>
        <v>1.33333333333333E-06-0.0000773347634071405i</v>
      </c>
      <c r="W3306" t="e">
        <f t="shared" si="1736"/>
        <v>#DIV/0!</v>
      </c>
      <c r="X3306" t="e">
        <f t="shared" si="1737"/>
        <v>#DIV/0!</v>
      </c>
      <c r="Y3306" t="str">
        <f t="shared" si="1738"/>
        <v>0.00083+1.37928483863206i</v>
      </c>
      <c r="Z3306" t="e">
        <f t="shared" si="1739"/>
        <v>#DIV/0!</v>
      </c>
      <c r="AA3306" t="e">
        <f t="shared" si="1740"/>
        <v>#DIV/0!</v>
      </c>
      <c r="AB3306" t="str">
        <f t="shared" si="1741"/>
        <v>0.995094586122011-0.551114866693861i</v>
      </c>
      <c r="AC3306" t="str">
        <f t="shared" si="1742"/>
        <v>0.920838695974841-0.153830661080008i</v>
      </c>
      <c r="AD3306" t="str">
        <f t="shared" si="1743"/>
        <v>1.14856704191941-0.406618489185341i</v>
      </c>
      <c r="AE3306" t="e">
        <f t="shared" si="1744"/>
        <v>#DIV/0!</v>
      </c>
      <c r="AF3306" t="str">
        <f t="shared" si="1745"/>
        <v>-19.410899292921-0.333813638299316i</v>
      </c>
      <c r="AG3306" t="e">
        <f t="shared" si="1746"/>
        <v>#DIV/0!</v>
      </c>
      <c r="AH3306" t="e">
        <f t="shared" si="1747"/>
        <v>#DIV/0!</v>
      </c>
      <c r="AI3306" t="e">
        <f t="shared" si="1748"/>
        <v>#DIV/0!</v>
      </c>
      <c r="AJ3306" t="e">
        <f t="shared" si="1749"/>
        <v>#DIV/0!</v>
      </c>
      <c r="AK3306"/>
      <c r="AL3306"/>
      <c r="AM3306"/>
      <c r="AN3306"/>
    </row>
    <row r="3307" spans="1:40" x14ac:dyDescent="0.25">
      <c r="A3307"/>
      <c r="B3307">
        <f t="shared" si="1750"/>
        <v>1373000</v>
      </c>
      <c r="C3307" s="186" t="str">
        <f t="shared" si="1718"/>
        <v>-5.21771327745917E-08+0.00229562418690676i</v>
      </c>
      <c r="D3307" s="158" t="str">
        <f t="shared" si="1719"/>
        <v>-7.66666706669133+0.0175997854329518i</v>
      </c>
      <c r="E3307" t="str">
        <f t="shared" si="1720"/>
        <v>7.99420857449564-0.21516938310429i</v>
      </c>
      <c r="F3307" t="str">
        <f t="shared" si="1721"/>
        <v>0.999201217243906+0.0000214825773307527i</v>
      </c>
      <c r="G3307">
        <f t="shared" si="1716"/>
        <v>1</v>
      </c>
      <c r="H3307" t="str">
        <f t="shared" si="1722"/>
        <v>11.744248696852+0.351170826899656i</v>
      </c>
      <c r="I3307" t="str">
        <f t="shared" si="1723"/>
        <v>5391.75839172348i</v>
      </c>
      <c r="J3307" t="str">
        <f t="shared" si="1717"/>
        <v>-39349.5848596698+1179.54419984057i</v>
      </c>
      <c r="K3307" t="str">
        <f t="shared" si="1724"/>
        <v>0.00410368736578183-0.136898976960094i</v>
      </c>
      <c r="L3307" t="str">
        <f t="shared" si="1725"/>
        <v>0.000530714946551293-0.0150090703885952i</v>
      </c>
      <c r="M3307" t="str">
        <f t="shared" si="1726"/>
        <v>0.00463440231233312-0.151908047348689i</v>
      </c>
      <c r="N3307" t="str">
        <f t="shared" si="1727"/>
        <v>-10.1161367744712i</v>
      </c>
      <c r="O3307" t="str">
        <f t="shared" si="1728"/>
        <v>-0.770380367813906+0.637584573909149i</v>
      </c>
      <c r="P3307" t="str">
        <f t="shared" si="1729"/>
        <v>1.77038036781391-0.637584573909149i</v>
      </c>
      <c r="Q3307" t="str">
        <f t="shared" si="1730"/>
        <v>-1.77038036781391+10.7537213483803i</v>
      </c>
      <c r="R3307" t="str">
        <f t="shared" si="1731"/>
        <v>-0.0841128575383408-0.150782093344043i</v>
      </c>
      <c r="S3307" t="str">
        <f t="shared" si="1732"/>
        <v>1.06663182319932i</v>
      </c>
      <c r="T3307" t="str">
        <f t="shared" si="1733"/>
        <v>0.160828979129367-0.0897174505906251i</v>
      </c>
      <c r="U3307" t="e">
        <f t="shared" si="1734"/>
        <v>#DIV/0!</v>
      </c>
      <c r="V3307" t="str">
        <f t="shared" si="1735"/>
        <v>1.33333333333333E-06-0.0000772784380150011i</v>
      </c>
      <c r="W3307" t="e">
        <f t="shared" si="1736"/>
        <v>#DIV/0!</v>
      </c>
      <c r="X3307" t="e">
        <f t="shared" si="1737"/>
        <v>#DIV/0!</v>
      </c>
      <c r="Y3307" t="str">
        <f t="shared" si="1738"/>
        <v>0.00083+1.38029014828121i</v>
      </c>
      <c r="Z3307" t="e">
        <f t="shared" si="1739"/>
        <v>#DIV/0!</v>
      </c>
      <c r="AA3307" t="e">
        <f t="shared" si="1740"/>
        <v>#DIV/0!</v>
      </c>
      <c r="AB3307" t="str">
        <f t="shared" si="1741"/>
        <v>0.991709605118058-0.553219065239849i</v>
      </c>
      <c r="AC3307" t="str">
        <f t="shared" si="1742"/>
        <v>0.92055755333047-0.153212509365598i</v>
      </c>
      <c r="AD3307" t="str">
        <f t="shared" si="1743"/>
        <v>1.14557988958524-0.410296884003882i</v>
      </c>
      <c r="AE3307" t="e">
        <f t="shared" si="1744"/>
        <v>#DIV/0!</v>
      </c>
      <c r="AF3307" t="str">
        <f t="shared" si="1745"/>
        <v>-19.4109157635433-0.333571041466704i</v>
      </c>
      <c r="AG3307" t="e">
        <f t="shared" si="1746"/>
        <v>#DIV/0!</v>
      </c>
      <c r="AH3307" t="e">
        <f t="shared" si="1747"/>
        <v>#DIV/0!</v>
      </c>
      <c r="AI3307" t="e">
        <f t="shared" si="1748"/>
        <v>#DIV/0!</v>
      </c>
      <c r="AJ3307" t="e">
        <f t="shared" si="1749"/>
        <v>#DIV/0!</v>
      </c>
      <c r="AK3307"/>
      <c r="AL3307"/>
      <c r="AM3307"/>
      <c r="AN3307"/>
    </row>
    <row r="3308" spans="1:40" x14ac:dyDescent="0.25">
      <c r="A3308"/>
      <c r="B3308">
        <f t="shared" si="1750"/>
        <v>1374000</v>
      </c>
      <c r="C3308" s="186" t="str">
        <f t="shared" si="1718"/>
        <v>-5.21012111655147E-08+0.00229395342694712i</v>
      </c>
      <c r="D3308" s="158" t="str">
        <f t="shared" si="1719"/>
        <v>-7.66666706610928+0.0175869762732613i</v>
      </c>
      <c r="E3308" t="str">
        <f t="shared" si="1720"/>
        <v>7.99420014137935-0.215325870728934i</v>
      </c>
      <c r="F3308" t="str">
        <f t="shared" si="1721"/>
        <v>0.999201218085198+0.0000214982011395017i</v>
      </c>
      <c r="G3308">
        <f t="shared" si="1716"/>
        <v>1</v>
      </c>
      <c r="H3308" t="str">
        <f t="shared" si="1722"/>
        <v>11.7442651321571+0.350915772877158i</v>
      </c>
      <c r="I3308" t="str">
        <f t="shared" si="1723"/>
        <v>5395.68538254047i</v>
      </c>
      <c r="J3308" t="str">
        <f t="shared" si="1717"/>
        <v>-39406.9263236277+1180.40329976761i</v>
      </c>
      <c r="K3308" t="str">
        <f t="shared" si="1724"/>
        <v>0.00409772124550999-0.136799515257512i</v>
      </c>
      <c r="L3308" t="str">
        <f t="shared" si="1725"/>
        <v>0.000529943679743096-0.014998174008429i</v>
      </c>
      <c r="M3308" t="str">
        <f t="shared" si="1726"/>
        <v>0.00462766492525309-0.151797689265941i</v>
      </c>
      <c r="N3308" t="str">
        <f t="shared" si="1727"/>
        <v>-10.1235046818087i</v>
      </c>
      <c r="O3308" t="str">
        <f t="shared" si="1728"/>
        <v>-0.765661835894077+0.643243307820075i</v>
      </c>
      <c r="P3308" t="str">
        <f t="shared" si="1729"/>
        <v>1.76566183589408-0.643243307820075i</v>
      </c>
      <c r="Q3308" t="str">
        <f t="shared" si="1730"/>
        <v>-1.76566183589408+10.7667479896288i</v>
      </c>
      <c r="R3308" t="str">
        <f t="shared" si="1731"/>
        <v>-0.08436798167666-0.15015643646842i</v>
      </c>
      <c r="S3308" t="str">
        <f t="shared" si="1732"/>
        <v>1.06740868541578i</v>
      </c>
      <c r="T3308" t="str">
        <f t="shared" si="1733"/>
        <v>0.160278284457474-0.0900551164126663i</v>
      </c>
      <c r="U3308" t="e">
        <f t="shared" si="1734"/>
        <v>#DIV/0!</v>
      </c>
      <c r="V3308" t="str">
        <f t="shared" si="1735"/>
        <v>1.33333333333333E-06-0.0000772221946103327i</v>
      </c>
      <c r="W3308" t="e">
        <f t="shared" si="1736"/>
        <v>#DIV/0!</v>
      </c>
      <c r="X3308" t="e">
        <f t="shared" si="1737"/>
        <v>#DIV/0!</v>
      </c>
      <c r="Y3308" t="str">
        <f t="shared" si="1738"/>
        <v>0.00083+1.38129545793036i</v>
      </c>
      <c r="Z3308" t="e">
        <f t="shared" si="1739"/>
        <v>#DIV/0!</v>
      </c>
      <c r="AA3308" t="e">
        <f t="shared" si="1740"/>
        <v>#DIV/0!</v>
      </c>
      <c r="AB3308" t="str">
        <f t="shared" si="1741"/>
        <v>0.988313891245097-0.555301192732364i</v>
      </c>
      <c r="AC3308" t="str">
        <f t="shared" si="1742"/>
        <v>0.920280147626262-0.152593512812995i</v>
      </c>
      <c r="AD3308" t="str">
        <f t="shared" si="1743"/>
        <v>1.14256565852902-0.413953388281323i</v>
      </c>
      <c r="AE3308" t="e">
        <f t="shared" si="1744"/>
        <v>#DIV/0!</v>
      </c>
      <c r="AF3308" t="str">
        <f t="shared" si="1745"/>
        <v>-19.4109321982664-0.333328796603897i</v>
      </c>
      <c r="AG3308" t="e">
        <f t="shared" si="1746"/>
        <v>#DIV/0!</v>
      </c>
      <c r="AH3308" t="e">
        <f t="shared" si="1747"/>
        <v>#DIV/0!</v>
      </c>
      <c r="AI3308" t="e">
        <f t="shared" si="1748"/>
        <v>#DIV/0!</v>
      </c>
      <c r="AJ3308" t="e">
        <f t="shared" si="1749"/>
        <v>#DIV/0!</v>
      </c>
      <c r="AK3308"/>
      <c r="AL3308"/>
      <c r="AM3308"/>
      <c r="AN3308"/>
    </row>
    <row r="3309" spans="1:40" x14ac:dyDescent="0.25">
      <c r="A3309"/>
      <c r="B3309">
        <f t="shared" si="1750"/>
        <v>1375000</v>
      </c>
      <c r="C3309" s="186" t="str">
        <f t="shared" si="1718"/>
        <v>-5.2025455143342E-08+0.00229228509718379i</v>
      </c>
      <c r="D3309" s="158" t="str">
        <f t="shared" si="1719"/>
        <v>-7.66666706552853+0.0175741857450757i</v>
      </c>
      <c r="E3309" t="str">
        <f t="shared" si="1720"/>
        <v>7.994191702141-0.215482357857921i</v>
      </c>
      <c r="F3309" t="str">
        <f t="shared" si="1721"/>
        <v>0.999201218927107+0.0000215138248988435i</v>
      </c>
      <c r="G3309">
        <f t="shared" si="1716"/>
        <v>1</v>
      </c>
      <c r="H3309" t="str">
        <f t="shared" si="1722"/>
        <v>11.7442815316659+0.350661088691385i</v>
      </c>
      <c r="I3309" t="str">
        <f t="shared" si="1723"/>
        <v>5399.61237335746i</v>
      </c>
      <c r="J3309" t="str">
        <f t="shared" si="1717"/>
        <v>-39464.3095360122+1181.26239969466i</v>
      </c>
      <c r="K3309" t="str">
        <f t="shared" si="1724"/>
        <v>0.00409176812283645-0.136700197848459i</v>
      </c>
      <c r="L3309" t="str">
        <f t="shared" si="1725"/>
        <v>0.000529174092293212-0.014987293418248i</v>
      </c>
      <c r="M3309" t="str">
        <f t="shared" si="1726"/>
        <v>0.00462094221512966-0.151687491266707i</v>
      </c>
      <c r="N3309" t="str">
        <f t="shared" si="1727"/>
        <v>-10.1308725891463i</v>
      </c>
      <c r="O3309" t="str">
        <f t="shared" si="1728"/>
        <v>-0.760901739398976+0.648867122745184i</v>
      </c>
      <c r="P3309" t="str">
        <f t="shared" si="1729"/>
        <v>1.76090173939898-0.648867122745184i</v>
      </c>
      <c r="Q3309" t="str">
        <f t="shared" si="1730"/>
        <v>-1.76090173939898+10.7797397118915i</v>
      </c>
      <c r="R3309" t="str">
        <f t="shared" si="1731"/>
        <v>-0.0846193806497865-0.149530078453357i</v>
      </c>
      <c r="S3309" t="str">
        <f t="shared" si="1732"/>
        <v>1.06818554763224i</v>
      </c>
      <c r="T3309" t="str">
        <f t="shared" si="1733"/>
        <v>0.159725868740191-0.0903891994596932i</v>
      </c>
      <c r="U3309" t="e">
        <f t="shared" si="1734"/>
        <v>#DIV/0!</v>
      </c>
      <c r="V3309" t="str">
        <f t="shared" si="1735"/>
        <v>1.33333333333333E-06-0.0000771660330142523i</v>
      </c>
      <c r="W3309" t="e">
        <f t="shared" si="1736"/>
        <v>#DIV/0!</v>
      </c>
      <c r="X3309" t="e">
        <f t="shared" si="1737"/>
        <v>#DIV/0!</v>
      </c>
      <c r="Y3309" t="str">
        <f t="shared" si="1738"/>
        <v>0.00083+1.38230076757951i</v>
      </c>
      <c r="Z3309" t="e">
        <f t="shared" si="1739"/>
        <v>#DIV/0!</v>
      </c>
      <c r="AA3309" t="e">
        <f t="shared" si="1740"/>
        <v>#DIV/0!</v>
      </c>
      <c r="AB3309" t="str">
        <f t="shared" si="1741"/>
        <v>0.984907564998339-0.557361227984949i</v>
      </c>
      <c r="AC3309" t="str">
        <f t="shared" si="1742"/>
        <v>0.920006474542733-0.151973691691671i</v>
      </c>
      <c r="AD3309" t="str">
        <f t="shared" si="1743"/>
        <v>1.13952450762625-0.417587802280199i</v>
      </c>
      <c r="AE3309" t="e">
        <f t="shared" si="1744"/>
        <v>#DIV/0!</v>
      </c>
      <c r="AF3309" t="str">
        <f t="shared" si="1745"/>
        <v>-19.4109485971944-0.333086902946309i</v>
      </c>
      <c r="AG3309" t="e">
        <f t="shared" si="1746"/>
        <v>#DIV/0!</v>
      </c>
      <c r="AH3309" t="e">
        <f t="shared" si="1747"/>
        <v>#DIV/0!</v>
      </c>
      <c r="AI3309" t="e">
        <f t="shared" si="1748"/>
        <v>#DIV/0!</v>
      </c>
      <c r="AJ3309" t="e">
        <f t="shared" si="1749"/>
        <v>#DIV/0!</v>
      </c>
      <c r="AK3309"/>
      <c r="AL3309"/>
      <c r="AM3309"/>
      <c r="AN3309"/>
    </row>
    <row r="3310" spans="1:40" x14ac:dyDescent="0.25">
      <c r="A3310"/>
      <c r="B3310">
        <f t="shared" si="1750"/>
        <v>1376000</v>
      </c>
      <c r="C3310" s="186" t="str">
        <f t="shared" si="1718"/>
        <v>-5.19498642268913E-08+0.00229061919231837i</v>
      </c>
      <c r="D3310" s="158" t="str">
        <f t="shared" si="1719"/>
        <v>-7.66666706494893+0.0175614138077742i</v>
      </c>
      <c r="E3310" t="str">
        <f t="shared" si="1720"/>
        <v>7.99418325678062-0.215638844490892i</v>
      </c>
      <c r="F3310" t="str">
        <f t="shared" si="1721"/>
        <v>0.999201219769616+0.0000215294486087414i</v>
      </c>
      <c r="G3310">
        <f t="shared" si="1716"/>
        <v>1</v>
      </c>
      <c r="H3310" t="str">
        <f t="shared" si="1722"/>
        <v>11.7442978954819+0.350406773539337i</v>
      </c>
      <c r="I3310" t="str">
        <f t="shared" si="1723"/>
        <v>5403.53936417444i</v>
      </c>
      <c r="J3310" t="str">
        <f t="shared" si="1717"/>
        <v>-39521.7344968234+1182.12149962172i</v>
      </c>
      <c r="K3310" t="str">
        <f t="shared" si="1724"/>
        <v>0.00408582796004432-0.136601024419438i</v>
      </c>
      <c r="L3310" t="str">
        <f t="shared" si="1725"/>
        <v>0.000528406179331673-0.0149764285837981i</v>
      </c>
      <c r="M3310" t="str">
        <f t="shared" si="1726"/>
        <v>0.00461423413937599-0.151577453003236i</v>
      </c>
      <c r="N3310" t="str">
        <f t="shared" si="1727"/>
        <v>-10.1382404964839i</v>
      </c>
      <c r="O3310" t="str">
        <f t="shared" si="1728"/>
        <v>-0.756100336734372+0.654455713391036i</v>
      </c>
      <c r="P3310" t="str">
        <f t="shared" si="1729"/>
        <v>1.75610033673437-0.654455713391036i</v>
      </c>
      <c r="Q3310" t="str">
        <f t="shared" si="1730"/>
        <v>-1.75610033673437+10.7926962098749i</v>
      </c>
      <c r="R3310" t="str">
        <f t="shared" si="1731"/>
        <v>-0.0848670594063063-0.148903039044395i</v>
      </c>
      <c r="S3310" t="str">
        <f t="shared" si="1732"/>
        <v>1.0689624098487i</v>
      </c>
      <c r="T3310" t="str">
        <f t="shared" si="1733"/>
        <v>0.159171751450692-0.090719696339738i</v>
      </c>
      <c r="U3310" t="e">
        <f t="shared" si="1734"/>
        <v>#DIV/0!</v>
      </c>
      <c r="V3310" t="str">
        <f t="shared" si="1735"/>
        <v>1.33333333333333E-06-0.0000771099530483987i</v>
      </c>
      <c r="W3310" t="e">
        <f t="shared" si="1736"/>
        <v>#DIV/0!</v>
      </c>
      <c r="X3310" t="e">
        <f t="shared" si="1737"/>
        <v>#DIV/0!</v>
      </c>
      <c r="Y3310" t="str">
        <f t="shared" si="1738"/>
        <v>0.00083+1.38330607722866i</v>
      </c>
      <c r="Z3310" t="e">
        <f t="shared" si="1739"/>
        <v>#DIV/0!</v>
      </c>
      <c r="AA3310" t="e">
        <f t="shared" si="1740"/>
        <v>#DIV/0!</v>
      </c>
      <c r="AB3310" t="str">
        <f t="shared" si="1741"/>
        <v>0.981490746453989-0.559399150081926i</v>
      </c>
      <c r="AC3310" t="str">
        <f t="shared" si="1742"/>
        <v>0.919736529728176-0.151353066149586i</v>
      </c>
      <c r="AD3310" t="str">
        <f t="shared" si="1743"/>
        <v>1.13645659723465-0.421199927395543i</v>
      </c>
      <c r="AE3310" t="e">
        <f t="shared" si="1744"/>
        <v>#DIV/0!</v>
      </c>
      <c r="AF3310" t="str">
        <f t="shared" si="1745"/>
        <v>-19.4109649604308-0.332845359731563i</v>
      </c>
      <c r="AG3310" t="e">
        <f t="shared" si="1746"/>
        <v>#DIV/0!</v>
      </c>
      <c r="AH3310" t="e">
        <f t="shared" si="1747"/>
        <v>#DIV/0!</v>
      </c>
      <c r="AI3310" t="e">
        <f t="shared" si="1748"/>
        <v>#DIV/0!</v>
      </c>
      <c r="AJ3310" t="e">
        <f t="shared" si="1749"/>
        <v>#DIV/0!</v>
      </c>
      <c r="AK3310"/>
      <c r="AL3310"/>
      <c r="AM3310"/>
      <c r="AN3310"/>
    </row>
    <row r="3311" spans="1:40" x14ac:dyDescent="0.25">
      <c r="A3311"/>
      <c r="B3311">
        <f t="shared" si="1750"/>
        <v>1377000</v>
      </c>
      <c r="C3311" s="186" t="str">
        <f t="shared" si="1718"/>
        <v>-5.18744379367269E-08+0.00228895570706784i</v>
      </c>
      <c r="D3311" s="158" t="str">
        <f t="shared" si="1719"/>
        <v>-7.66666706437071+0.0175486604208534i</v>
      </c>
      <c r="E3311" t="str">
        <f t="shared" si="1720"/>
        <v>7.99417480529826-0.215795330627488i</v>
      </c>
      <c r="F3311" t="str">
        <f t="shared" si="1721"/>
        <v>0.999201220612743+0.0000215450722691604i</v>
      </c>
      <c r="G3311">
        <f t="shared" si="1716"/>
        <v>1</v>
      </c>
      <c r="H3311" t="str">
        <f t="shared" si="1722"/>
        <v>11.7443142237089+0.350152826620353i</v>
      </c>
      <c r="I3311" t="str">
        <f t="shared" si="1723"/>
        <v>5407.46635499143i</v>
      </c>
      <c r="J3311" t="str">
        <f t="shared" si="1717"/>
        <v>-39579.2012060611+1182.98059954877i</v>
      </c>
      <c r="K3311" t="str">
        <f t="shared" si="1724"/>
        <v>0.00407990071955342-0.13650199465786i</v>
      </c>
      <c r="L3311" t="str">
        <f t="shared" si="1725"/>
        <v>0.000527639936006156-0.0149655794709242i</v>
      </c>
      <c r="M3311" t="str">
        <f t="shared" si="1726"/>
        <v>0.00460754065555958-0.151467574128784i</v>
      </c>
      <c r="N3311" t="str">
        <f t="shared" si="1727"/>
        <v>-10.1456084038214i</v>
      </c>
      <c r="O3311" t="str">
        <f t="shared" si="1728"/>
        <v>-0.75125788854838+0.660008776376368i</v>
      </c>
      <c r="P3311" t="str">
        <f t="shared" si="1729"/>
        <v>1.75125788854838-0.660008776376368i</v>
      </c>
      <c r="Q3311" t="str">
        <f t="shared" si="1730"/>
        <v>-1.75125788854838+10.8056171801978i</v>
      </c>
      <c r="R3311" t="str">
        <f t="shared" si="1731"/>
        <v>-0.0851110229204414-0.148275337867115i</v>
      </c>
      <c r="S3311" t="str">
        <f t="shared" si="1732"/>
        <v>1.06973927206516i</v>
      </c>
      <c r="T3311" t="str">
        <f t="shared" si="1733"/>
        <v>0.158615951995183-0.0910466037036341i</v>
      </c>
      <c r="U3311" t="e">
        <f t="shared" si="1734"/>
        <v>#DIV/0!</v>
      </c>
      <c r="V3311" t="str">
        <f t="shared" si="1735"/>
        <v>1.33333333333333E-06-0.000077053954534929i</v>
      </c>
      <c r="W3311" t="e">
        <f t="shared" si="1736"/>
        <v>#DIV/0!</v>
      </c>
      <c r="X3311" t="e">
        <f t="shared" si="1737"/>
        <v>#DIV/0!</v>
      </c>
      <c r="Y3311" t="str">
        <f t="shared" si="1738"/>
        <v>0.00083+1.38431138687781i</v>
      </c>
      <c r="Z3311" t="e">
        <f t="shared" si="1739"/>
        <v>#DIV/0!</v>
      </c>
      <c r="AA3311" t="e">
        <f t="shared" si="1740"/>
        <v>#DIV/0!</v>
      </c>
      <c r="AB3311" t="str">
        <f t="shared" si="1741"/>
        <v>0.978063555275313-0.56141493837154i</v>
      </c>
      <c r="AC3311" t="str">
        <f t="shared" si="1742"/>
        <v>0.919470308799854-0.150731656214511i</v>
      </c>
      <c r="AD3311" t="str">
        <f t="shared" si="1743"/>
        <v>1.13336208918631-0.424789566166154i</v>
      </c>
      <c r="AE3311" t="e">
        <f t="shared" si="1744"/>
        <v>#DIV/0!</v>
      </c>
      <c r="AF3311" t="str">
        <f t="shared" si="1745"/>
        <v>-19.4109812880796-0.3326041661995i</v>
      </c>
      <c r="AG3311" t="e">
        <f t="shared" si="1746"/>
        <v>#DIV/0!</v>
      </c>
      <c r="AH3311" t="e">
        <f t="shared" si="1747"/>
        <v>#DIV/0!</v>
      </c>
      <c r="AI3311" t="e">
        <f t="shared" si="1748"/>
        <v>#DIV/0!</v>
      </c>
      <c r="AJ3311" t="e">
        <f t="shared" si="1749"/>
        <v>#DIV/0!</v>
      </c>
      <c r="AK3311"/>
      <c r="AL3311"/>
      <c r="AM3311"/>
      <c r="AN3311"/>
    </row>
    <row r="3312" spans="1:40" x14ac:dyDescent="0.25">
      <c r="A3312"/>
      <c r="B3312">
        <f t="shared" si="1750"/>
        <v>1378000</v>
      </c>
      <c r="C3312" s="186" t="str">
        <f t="shared" si="1718"/>
        <v>-5.1799175795152E-08+0.00228729463616457i</v>
      </c>
      <c r="D3312" s="158" t="str">
        <f t="shared" si="1719"/>
        <v>-7.66666706379372+0.0175359255439284i</v>
      </c>
      <c r="E3312" t="str">
        <f t="shared" si="1720"/>
        <v>7.99416634769395-0.215951816267349i</v>
      </c>
      <c r="F3312" t="str">
        <f t="shared" si="1721"/>
        <v>0.999201221456478+0.0000215606958800643i</v>
      </c>
      <c r="G3312">
        <f t="shared" si="1716"/>
        <v>1</v>
      </c>
      <c r="H3312" t="str">
        <f t="shared" si="1722"/>
        <v>11.7443305164499+0.349899247136061i</v>
      </c>
      <c r="I3312" t="str">
        <f t="shared" si="1723"/>
        <v>5411.39334580842i</v>
      </c>
      <c r="J3312" t="str">
        <f t="shared" si="1717"/>
        <v>-39636.7096637255+1183.83969947581i</v>
      </c>
      <c r="K3312" t="str">
        <f t="shared" si="1724"/>
        <v>0.00407398636391958-0.136403108252036i</v>
      </c>
      <c r="L3312" t="str">
        <f t="shared" si="1725"/>
        <v>0.000526875357481895-0.0149547460455697i</v>
      </c>
      <c r="M3312" t="str">
        <f t="shared" si="1726"/>
        <v>0.00460086172140148-0.151357854297606i</v>
      </c>
      <c r="N3312" t="str">
        <f t="shared" si="1727"/>
        <v>-10.152976311159i</v>
      </c>
      <c r="O3312" t="str">
        <f t="shared" si="1728"/>
        <v>-0.746374657717104+0.665526010248792i</v>
      </c>
      <c r="P3312" t="str">
        <f t="shared" si="1729"/>
        <v>1.7463746577171-0.665526010248792i</v>
      </c>
      <c r="Q3312" t="str">
        <f t="shared" si="1730"/>
        <v>-1.7463746577171+10.8185023214078i</v>
      </c>
      <c r="R3312" t="str">
        <f t="shared" si="1731"/>
        <v>-0.0853512761909391-0.147646994428483i</v>
      </c>
      <c r="S3312" t="str">
        <f t="shared" si="1732"/>
        <v>1.07051613428162i</v>
      </c>
      <c r="T3312" t="str">
        <f t="shared" si="1733"/>
        <v>0.15805848971388-0.091369918243927i</v>
      </c>
      <c r="U3312" t="e">
        <f t="shared" si="1734"/>
        <v>#DIV/0!</v>
      </c>
      <c r="V3312" t="str">
        <f t="shared" si="1735"/>
        <v>1.33333333333333E-06-0.000076998037296515i</v>
      </c>
      <c r="W3312" t="e">
        <f t="shared" si="1736"/>
        <v>#DIV/0!</v>
      </c>
      <c r="X3312" t="e">
        <f t="shared" si="1737"/>
        <v>#DIV/0!</v>
      </c>
      <c r="Y3312" t="str">
        <f t="shared" si="1738"/>
        <v>0.00083+1.38531669652695i</v>
      </c>
      <c r="Z3312" t="e">
        <f t="shared" si="1739"/>
        <v>#DIV/0!</v>
      </c>
      <c r="AA3312" t="e">
        <f t="shared" si="1740"/>
        <v>#DIV/0!</v>
      </c>
      <c r="AB3312" t="str">
        <f t="shared" si="1741"/>
        <v>0.974626110718666-0.563408572459243i</v>
      </c>
      <c r="AC3312" t="str">
        <f t="shared" si="1742"/>
        <v>0.919207807345176-0.150109481795335i</v>
      </c>
      <c r="AD3312" t="str">
        <f t="shared" si="1743"/>
        <v>1.13024114677968-0.428356522285849i</v>
      </c>
      <c r="AE3312" t="e">
        <f t="shared" si="1744"/>
        <v>#DIV/0!</v>
      </c>
      <c r="AF3312" t="str">
        <f t="shared" si="1745"/>
        <v>-19.4109975802436-0.332363321592133i</v>
      </c>
      <c r="AG3312" t="e">
        <f t="shared" si="1746"/>
        <v>#DIV/0!</v>
      </c>
      <c r="AH3312" t="e">
        <f t="shared" si="1747"/>
        <v>#DIV/0!</v>
      </c>
      <c r="AI3312" t="e">
        <f t="shared" si="1748"/>
        <v>#DIV/0!</v>
      </c>
      <c r="AJ3312" t="e">
        <f t="shared" si="1749"/>
        <v>#DIV/0!</v>
      </c>
      <c r="AK3312"/>
      <c r="AL3312"/>
      <c r="AM3312"/>
      <c r="AN3312"/>
    </row>
    <row r="3313" spans="1:40" x14ac:dyDescent="0.25">
      <c r="A3313"/>
      <c r="B3313">
        <f t="shared" si="1750"/>
        <v>1379000</v>
      </c>
      <c r="C3313" s="186" t="str">
        <f t="shared" si="1718"/>
        <v>-5.17240773262012E-08+0.00228563597435614i</v>
      </c>
      <c r="D3313" s="158" t="str">
        <f t="shared" si="1719"/>
        <v>-7.66666706321795+0.0175232091367304i</v>
      </c>
      <c r="E3313" t="str">
        <f t="shared" si="1720"/>
        <v>7.99415788396774-0.216108301410118i</v>
      </c>
      <c r="F3313" t="str">
        <f t="shared" si="1721"/>
        <v>0.999201222300822+0.0000215763194414174i</v>
      </c>
      <c r="G3313">
        <f t="shared" si="1716"/>
        <v>1</v>
      </c>
      <c r="H3313" t="str">
        <f t="shared" si="1722"/>
        <v>11.7443467738075+0.349646034290408i</v>
      </c>
      <c r="I3313" t="str">
        <f t="shared" si="1723"/>
        <v>5415.32033662541i</v>
      </c>
      <c r="J3313" t="str">
        <f t="shared" si="1717"/>
        <v>-39694.2598698165+1184.69879940287i</v>
      </c>
      <c r="K3313" t="str">
        <f t="shared" si="1724"/>
        <v>0.00406808485583433-0.136304364891181i</v>
      </c>
      <c r="L3313" t="str">
        <f t="shared" si="1725"/>
        <v>0.00052611243894159-0.0149439282737762i</v>
      </c>
      <c r="M3313" t="str">
        <f t="shared" si="1726"/>
        <v>0.00459419729477592-0.151248293164957i</v>
      </c>
      <c r="N3313" t="str">
        <f t="shared" si="1727"/>
        <v>-10.1603442184966i</v>
      </c>
      <c r="O3313" t="str">
        <f t="shared" si="1728"/>
        <v>-0.741450909330765+0.671007115500709i</v>
      </c>
      <c r="P3313" t="str">
        <f t="shared" si="1729"/>
        <v>1.74145090933076-0.671007115500709i</v>
      </c>
      <c r="Q3313" t="str">
        <f t="shared" si="1730"/>
        <v>-1.74145090933076+10.8313513339973i</v>
      </c>
      <c r="R3313" t="str">
        <f t="shared" si="1731"/>
        <v>-0.0855878242399476-0.147018028118269i</v>
      </c>
      <c r="S3313" t="str">
        <f t="shared" si="1732"/>
        <v>1.07129299649808i</v>
      </c>
      <c r="T3313" t="str">
        <f t="shared" si="1733"/>
        <v>0.157499383882059-0.0916896366937645i</v>
      </c>
      <c r="U3313" t="e">
        <f t="shared" si="1734"/>
        <v>#DIV/0!</v>
      </c>
      <c r="V3313" t="str">
        <f t="shared" si="1735"/>
        <v>1.33333333333333E-06-0.0000769422011563428i</v>
      </c>
      <c r="W3313" t="e">
        <f t="shared" si="1736"/>
        <v>#DIV/0!</v>
      </c>
      <c r="X3313" t="e">
        <f t="shared" si="1737"/>
        <v>#DIV/0!</v>
      </c>
      <c r="Y3313" t="str">
        <f t="shared" si="1738"/>
        <v>0.00083+1.3863220061761i</v>
      </c>
      <c r="Z3313" t="e">
        <f t="shared" si="1739"/>
        <v>#DIV/0!</v>
      </c>
      <c r="AA3313" t="e">
        <f t="shared" si="1740"/>
        <v>#DIV/0!</v>
      </c>
      <c r="AB3313" t="str">
        <f t="shared" si="1741"/>
        <v>0.971178531639971-0.56538003220085i</v>
      </c>
      <c r="AC3313" t="str">
        <f t="shared" si="1742"/>
        <v>0.918949020922878-0.149486562683452i</v>
      </c>
      <c r="AD3313" t="str">
        <f t="shared" si="1743"/>
        <v>1.12709393477185-0.431900600614218i</v>
      </c>
      <c r="AE3313" t="e">
        <f t="shared" si="1744"/>
        <v>#DIV/0!</v>
      </c>
      <c r="AF3313" t="str">
        <f t="shared" si="1745"/>
        <v>-19.4110138370255-0.332122825153678i</v>
      </c>
      <c r="AG3313" t="e">
        <f t="shared" si="1746"/>
        <v>#DIV/0!</v>
      </c>
      <c r="AH3313" t="e">
        <f t="shared" si="1747"/>
        <v>#DIV/0!</v>
      </c>
      <c r="AI3313" t="e">
        <f t="shared" si="1748"/>
        <v>#DIV/0!</v>
      </c>
      <c r="AJ3313" t="e">
        <f t="shared" si="1749"/>
        <v>#DIV/0!</v>
      </c>
      <c r="AK3313"/>
      <c r="AL3313"/>
      <c r="AM3313"/>
      <c r="AN3313"/>
    </row>
    <row r="3314" spans="1:40" x14ac:dyDescent="0.25">
      <c r="A3314"/>
      <c r="B3314">
        <f t="shared" si="1750"/>
        <v>1380000</v>
      </c>
      <c r="C3314" s="186" t="str">
        <f t="shared" si="1718"/>
        <v>-5.16491420556329E-08+0.0022839797164054i</v>
      </c>
      <c r="D3314" s="158" t="str">
        <f t="shared" si="1719"/>
        <v>-7.66666706264341+0.0175105111591081i</v>
      </c>
      <c r="E3314" t="str">
        <f t="shared" si="1720"/>
        <v>7.99414941411966-0.216264786055434i</v>
      </c>
      <c r="F3314" t="str">
        <f t="shared" si="1721"/>
        <v>0.999201223145784+0.0000215919429531843i</v>
      </c>
      <c r="G3314">
        <f t="shared" si="1716"/>
        <v>1</v>
      </c>
      <c r="H3314" t="str">
        <f t="shared" si="1722"/>
        <v>11.7443629958842+0.34939318728963i</v>
      </c>
      <c r="I3314" t="str">
        <f t="shared" si="1723"/>
        <v>5419.24732744239i</v>
      </c>
      <c r="J3314" t="str">
        <f t="shared" si="1717"/>
        <v>-39751.8518243341+1185.55789932992i</v>
      </c>
      <c r="K3314" t="str">
        <f t="shared" si="1724"/>
        <v>0.00406219615812384-0.136205764265403i</v>
      </c>
      <c r="L3314" t="str">
        <f t="shared" si="1725"/>
        <v>0.000525351175585365-0.014933126121683i</v>
      </c>
      <c r="M3314" t="str">
        <f t="shared" si="1726"/>
        <v>0.00458754733370921-0.151138890387086i</v>
      </c>
      <c r="N3314" t="str">
        <f t="shared" si="1727"/>
        <v>-10.1677121258341i</v>
      </c>
      <c r="O3314" t="str">
        <f t="shared" si="1728"/>
        <v>-0.736486910679115+0.676451794585788i</v>
      </c>
      <c r="P3314" t="str">
        <f t="shared" si="1729"/>
        <v>1.73648691067911-0.676451794585788i</v>
      </c>
      <c r="Q3314" t="str">
        <f t="shared" si="1730"/>
        <v>-1.73648691067911+10.8441639204199i</v>
      </c>
      <c r="R3314" t="str">
        <f t="shared" si="1731"/>
        <v>-0.0858206721119531-0.146388458210391i</v>
      </c>
      <c r="S3314" t="str">
        <f t="shared" si="1732"/>
        <v>1.07206985871454i</v>
      </c>
      <c r="T3314" t="str">
        <f t="shared" si="1733"/>
        <v>0.156938653711053-0.0920057558258484i</v>
      </c>
      <c r="U3314" t="e">
        <f t="shared" si="1734"/>
        <v>#DIV/0!</v>
      </c>
      <c r="V3314" t="str">
        <f t="shared" si="1735"/>
        <v>1.33333333333333E-06-0.0000768864459381139i</v>
      </c>
      <c r="W3314" t="e">
        <f t="shared" si="1736"/>
        <v>#DIV/0!</v>
      </c>
      <c r="X3314" t="e">
        <f t="shared" si="1737"/>
        <v>#DIV/0!</v>
      </c>
      <c r="Y3314" t="str">
        <f t="shared" si="1738"/>
        <v>0.00083+1.38732731582525i</v>
      </c>
      <c r="Z3314" t="e">
        <f t="shared" si="1739"/>
        <v>#DIV/0!</v>
      </c>
      <c r="AA3314" t="e">
        <f t="shared" si="1740"/>
        <v>#DIV/0!</v>
      </c>
      <c r="AB3314" t="str">
        <f t="shared" si="1741"/>
        <v>0.967720936500858-0.567329297696075i</v>
      </c>
      <c r="AC3314" t="str">
        <f t="shared" si="1742"/>
        <v>0.918693945064149-0.148862918554072i</v>
      </c>
      <c r="AD3314" t="str">
        <f t="shared" si="1743"/>
        <v>1.1239206193704-0.435421607187762i</v>
      </c>
      <c r="AE3314" t="e">
        <f t="shared" si="1744"/>
        <v>#DIV/0!</v>
      </c>
      <c r="AF3314" t="str">
        <f t="shared" si="1745"/>
        <v>-19.4110300585276-0.331882676130522i</v>
      </c>
      <c r="AG3314" t="e">
        <f t="shared" si="1746"/>
        <v>#DIV/0!</v>
      </c>
      <c r="AH3314" t="e">
        <f t="shared" si="1747"/>
        <v>#DIV/0!</v>
      </c>
      <c r="AI3314" t="e">
        <f t="shared" si="1748"/>
        <v>#DIV/0!</v>
      </c>
      <c r="AJ3314" t="e">
        <f t="shared" si="1749"/>
        <v>#DIV/0!</v>
      </c>
      <c r="AK3314"/>
      <c r="AL3314"/>
      <c r="AM3314"/>
      <c r="AN3314"/>
    </row>
    <row r="3315" spans="1:40" x14ac:dyDescent="0.25">
      <c r="A3315"/>
      <c r="B3315">
        <f t="shared" si="1750"/>
        <v>1381000</v>
      </c>
      <c r="C3315" s="186" t="str">
        <f t="shared" si="1718"/>
        <v>-5.15743695109224E-08+0.00228232585709036i</v>
      </c>
      <c r="D3315" s="158" t="str">
        <f t="shared" si="1719"/>
        <v>-7.66666706207017+0.0174978315710261i</v>
      </c>
      <c r="E3315" t="str">
        <f t="shared" si="1720"/>
        <v>7.99414093814975-0.21642127020294i</v>
      </c>
      <c r="F3315" t="str">
        <f t="shared" si="1721"/>
        <v>0.999201223991355+0.0000216075664153288i</v>
      </c>
      <c r="G3315">
        <f t="shared" si="1716"/>
        <v>1</v>
      </c>
      <c r="H3315" t="str">
        <f t="shared" si="1722"/>
        <v>11.7443791827819+0.349140705342259i</v>
      </c>
      <c r="I3315" t="str">
        <f t="shared" si="1723"/>
        <v>5423.17431825938i</v>
      </c>
      <c r="J3315" t="str">
        <f t="shared" si="1717"/>
        <v>-39809.4855272784+1186.41699925697i</v>
      </c>
      <c r="K3315" t="str">
        <f t="shared" si="1724"/>
        <v>0.00405632023374873-0.136107306065707i</v>
      </c>
      <c r="L3315" t="str">
        <f t="shared" si="1725"/>
        <v>0.000524591562630654-0.014922339555527i</v>
      </c>
      <c r="M3315" t="str">
        <f t="shared" si="1726"/>
        <v>0.00458091179637938-0.151029645621234i</v>
      </c>
      <c r="N3315" t="str">
        <f t="shared" si="1727"/>
        <v>-10.1750800331717i</v>
      </c>
      <c r="O3315" t="str">
        <f t="shared" si="1728"/>
        <v>-0.731482931236721+0.681859751935348i</v>
      </c>
      <c r="P3315" t="str">
        <f t="shared" si="1729"/>
        <v>1.73148293123672-0.681859751935348i</v>
      </c>
      <c r="Q3315" t="str">
        <f t="shared" si="1730"/>
        <v>-1.73148293123672+10.856939785107i</v>
      </c>
      <c r="R3315" t="str">
        <f t="shared" si="1731"/>
        <v>-0.0860498248727399-0.145758303864266i</v>
      </c>
      <c r="S3315" t="str">
        <f t="shared" si="1732"/>
        <v>1.072846720931i</v>
      </c>
      <c r="T3315" t="str">
        <f t="shared" si="1733"/>
        <v>0.156376318349242-0.0923182724514058i</v>
      </c>
      <c r="U3315" t="e">
        <f t="shared" si="1734"/>
        <v>#DIV/0!</v>
      </c>
      <c r="V3315" t="str">
        <f t="shared" si="1735"/>
        <v>1.33333333333333E-06-0.0000768307714660369i</v>
      </c>
      <c r="W3315" t="e">
        <f t="shared" si="1736"/>
        <v>#DIV/0!</v>
      </c>
      <c r="X3315" t="e">
        <f t="shared" si="1737"/>
        <v>#DIV/0!</v>
      </c>
      <c r="Y3315" t="str">
        <f t="shared" si="1738"/>
        <v>0.00083+1.3883326254744i</v>
      </c>
      <c r="Z3315" t="e">
        <f t="shared" si="1739"/>
        <v>#DIV/0!</v>
      </c>
      <c r="AA3315" t="e">
        <f t="shared" si="1740"/>
        <v>#DIV/0!</v>
      </c>
      <c r="AB3315" t="str">
        <f t="shared" si="1741"/>
        <v>0.964253443374778-0.569256349282189i</v>
      </c>
      <c r="AC3315" t="str">
        <f t="shared" si="1742"/>
        <v>0.918442575273729-0.148238568967538i</v>
      </c>
      <c r="AD3315" t="str">
        <f t="shared" si="1743"/>
        <v>1.12072136822508-0.438919349230971i</v>
      </c>
      <c r="AE3315" t="e">
        <f t="shared" si="1744"/>
        <v>#DIV/0!</v>
      </c>
      <c r="AF3315" t="str">
        <f t="shared" si="1745"/>
        <v>-19.4110462448521-0.331642873771233i</v>
      </c>
      <c r="AG3315" t="e">
        <f t="shared" si="1746"/>
        <v>#DIV/0!</v>
      </c>
      <c r="AH3315" t="e">
        <f t="shared" si="1747"/>
        <v>#DIV/0!</v>
      </c>
      <c r="AI3315" t="e">
        <f t="shared" si="1748"/>
        <v>#DIV/0!</v>
      </c>
      <c r="AJ3315" t="e">
        <f t="shared" si="1749"/>
        <v>#DIV/0!</v>
      </c>
      <c r="AK3315"/>
      <c r="AL3315"/>
      <c r="AM3315"/>
      <c r="AN3315"/>
    </row>
    <row r="3316" spans="1:40" x14ac:dyDescent="0.25">
      <c r="A3316"/>
      <c r="B3316">
        <f t="shared" si="1750"/>
        <v>1382000</v>
      </c>
      <c r="C3316" s="186" t="str">
        <f t="shared" si="1718"/>
        <v>-5.14997592212533E-08+0.00228067439120414i</v>
      </c>
      <c r="D3316" s="158" t="str">
        <f t="shared" si="1719"/>
        <v>-7.66666706149816+0.0174851703325651i</v>
      </c>
      <c r="E3316" t="str">
        <f t="shared" si="1720"/>
        <v>7.99413245605805-0.216577753852275i</v>
      </c>
      <c r="F3316" t="str">
        <f t="shared" si="1721"/>
        <v>0.999201224837525+0.0000216231898278146i</v>
      </c>
      <c r="G3316">
        <f t="shared" si="1716"/>
        <v>1</v>
      </c>
      <c r="H3316" t="str">
        <f t="shared" si="1722"/>
        <v>11.7443953346022+0.348888587659092i</v>
      </c>
      <c r="I3316" t="str">
        <f t="shared" si="1723"/>
        <v>5427.10130907637i</v>
      </c>
      <c r="J3316" t="str">
        <f t="shared" si="1717"/>
        <v>-39867.1609786492+1187.27609918402i</v>
      </c>
      <c r="K3316" t="str">
        <f t="shared" si="1724"/>
        <v>0.00405045704580338-0.136008989983987i</v>
      </c>
      <c r="L3316" t="str">
        <f t="shared" si="1725"/>
        <v>0.000523833595312158-0.0149115685416421i</v>
      </c>
      <c r="M3316" t="str">
        <f t="shared" si="1726"/>
        <v>0.00457429064111554-0.150920558525629i</v>
      </c>
      <c r="N3316" t="str">
        <f t="shared" si="1727"/>
        <v>-10.1824479405092i</v>
      </c>
      <c r="O3316" t="str">
        <f t="shared" si="1728"/>
        <v>-0.726439242648812+0.68723069397388i</v>
      </c>
      <c r="P3316" t="str">
        <f t="shared" si="1729"/>
        <v>1.72643924264881-0.68723069397388i</v>
      </c>
      <c r="Q3316" t="str">
        <f t="shared" si="1730"/>
        <v>-1.72643924264881+10.8696786344831i</v>
      </c>
      <c r="R3316" t="str">
        <f t="shared" si="1731"/>
        <v>-0.0862752876083356-0.145127584126224i</v>
      </c>
      <c r="S3316" t="str">
        <f t="shared" si="1732"/>
        <v>1.07362358314746i</v>
      </c>
      <c r="T3316" t="str">
        <f t="shared" si="1733"/>
        <v>0.155812396883131-0.0926271834191389i</v>
      </c>
      <c r="U3316" t="e">
        <f t="shared" si="1734"/>
        <v>#DIV/0!</v>
      </c>
      <c r="V3316" t="str">
        <f t="shared" si="1735"/>
        <v>1.33333333333333E-06-0.0000767751775648312i</v>
      </c>
      <c r="W3316" t="e">
        <f t="shared" si="1736"/>
        <v>#DIV/0!</v>
      </c>
      <c r="X3316" t="e">
        <f t="shared" si="1737"/>
        <v>#DIV/0!</v>
      </c>
      <c r="Y3316" t="str">
        <f t="shared" si="1738"/>
        <v>0.00083+1.38933793512355i</v>
      </c>
      <c r="Z3316" t="e">
        <f t="shared" si="1739"/>
        <v>#DIV/0!</v>
      </c>
      <c r="AA3316" t="e">
        <f t="shared" si="1740"/>
        <v>#DIV/0!</v>
      </c>
      <c r="AB3316" t="str">
        <f t="shared" si="1741"/>
        <v>0.960776169953645-0.571161167527543i</v>
      </c>
      <c r="AC3316" t="str">
        <f t="shared" si="1742"/>
        <v>0.918194907031019-0.147613533370709i</v>
      </c>
      <c r="AD3316" t="str">
        <f t="shared" si="1743"/>
        <v>1.11749635041994-0.442393635166897i</v>
      </c>
      <c r="AE3316" t="e">
        <f t="shared" si="1744"/>
        <v>#DIV/0!</v>
      </c>
      <c r="AF3316" t="str">
        <f t="shared" si="1745"/>
        <v>-19.4110623961004-0.331403417326527i</v>
      </c>
      <c r="AG3316" t="e">
        <f t="shared" si="1746"/>
        <v>#DIV/0!</v>
      </c>
      <c r="AH3316" t="e">
        <f t="shared" si="1747"/>
        <v>#DIV/0!</v>
      </c>
      <c r="AI3316" t="e">
        <f t="shared" si="1748"/>
        <v>#DIV/0!</v>
      </c>
      <c r="AJ3316" t="e">
        <f t="shared" si="1749"/>
        <v>#DIV/0!</v>
      </c>
      <c r="AK3316"/>
      <c r="AL3316"/>
      <c r="AM3316"/>
      <c r="AN3316"/>
    </row>
    <row r="3317" spans="1:40" x14ac:dyDescent="0.25">
      <c r="A3317"/>
      <c r="B3317">
        <f t="shared" si="1750"/>
        <v>1383000</v>
      </c>
      <c r="C3317" s="186" t="str">
        <f t="shared" si="1718"/>
        <v>-5.1425310717511E-08+0.00227902531355491i</v>
      </c>
      <c r="D3317" s="158" t="str">
        <f t="shared" si="1719"/>
        <v>-7.66666706092738+0.017472527403921i</v>
      </c>
      <c r="E3317" t="str">
        <f t="shared" si="1720"/>
        <v>7.9941239678446-0.216734237003081i</v>
      </c>
      <c r="F3317" t="str">
        <f t="shared" si="1721"/>
        <v>0.999201225684323+0.0000216388131906073i</v>
      </c>
      <c r="G3317">
        <f t="shared" si="1716"/>
        <v>1</v>
      </c>
      <c r="H3317" t="str">
        <f t="shared" si="1722"/>
        <v>11.7444114514464+0.34863683345321i</v>
      </c>
      <c r="I3317" t="str">
        <f t="shared" si="1723"/>
        <v>5431.02829989336i</v>
      </c>
      <c r="J3317" t="str">
        <f t="shared" si="1717"/>
        <v>-39924.8781784467+1188.13519911107i</v>
      </c>
      <c r="K3317" t="str">
        <f t="shared" si="1724"/>
        <v>0.00404460655751523-0.135910815713024i</v>
      </c>
      <c r="L3317" t="str">
        <f t="shared" si="1725"/>
        <v>0.000523077268881758-0.0149008130464591i</v>
      </c>
      <c r="M3317" t="str">
        <f t="shared" si="1726"/>
        <v>0.00456768382639699-0.150811628759483i</v>
      </c>
      <c r="N3317" t="str">
        <f t="shared" si="1727"/>
        <v>-10.1898158478468i</v>
      </c>
      <c r="O3317" t="str">
        <f t="shared" si="1728"/>
        <v>-0.721356118715984+0.692564329135576i</v>
      </c>
      <c r="P3317" t="str">
        <f t="shared" si="1729"/>
        <v>1.72135611871598-0.692564329135576i</v>
      </c>
      <c r="Q3317" t="str">
        <f t="shared" si="1730"/>
        <v>-1.72135611871598+10.8823801769824i</v>
      </c>
      <c r="R3317" t="str">
        <f t="shared" si="1731"/>
        <v>-0.0864970654240404-0.144496317930823i</v>
      </c>
      <c r="S3317" t="str">
        <f t="shared" si="1732"/>
        <v>1.07440044536392i</v>
      </c>
      <c r="T3317" t="str">
        <f t="shared" si="1733"/>
        <v>0.155246908338323-0.0929324856142611i</v>
      </c>
      <c r="U3317" t="e">
        <f t="shared" si="1734"/>
        <v>#DIV/0!</v>
      </c>
      <c r="V3317" t="str">
        <f t="shared" si="1735"/>
        <v>1.33333333333333E-06-0.0000767196640597227i</v>
      </c>
      <c r="W3317" t="e">
        <f t="shared" si="1736"/>
        <v>#DIV/0!</v>
      </c>
      <c r="X3317" t="e">
        <f t="shared" si="1737"/>
        <v>#DIV/0!</v>
      </c>
      <c r="Y3317" t="str">
        <f t="shared" si="1738"/>
        <v>0.00083+1.3903432447727i</v>
      </c>
      <c r="Z3317" t="e">
        <f t="shared" si="1739"/>
        <v>#DIV/0!</v>
      </c>
      <c r="AA3317" t="e">
        <f t="shared" si="1740"/>
        <v>#DIV/0!</v>
      </c>
      <c r="AB3317" t="str">
        <f t="shared" si="1741"/>
        <v>0.957289233553836-0.573043733225624i</v>
      </c>
      <c r="AC3317" t="str">
        <f t="shared" si="1742"/>
        <v>0.917950935791117-0.146987831098244i</v>
      </c>
      <c r="AD3317" t="str">
        <f t="shared" si="1743"/>
        <v>1.11424573646469-0.445844274628358i</v>
      </c>
      <c r="AE3317" t="e">
        <f t="shared" si="1744"/>
        <v>#DIV/0!</v>
      </c>
      <c r="AF3317" t="str">
        <f t="shared" si="1745"/>
        <v>-19.4110785123738-0.331164306049289i</v>
      </c>
      <c r="AG3317" t="e">
        <f t="shared" si="1746"/>
        <v>#DIV/0!</v>
      </c>
      <c r="AH3317" t="e">
        <f t="shared" si="1747"/>
        <v>#DIV/0!</v>
      </c>
      <c r="AI3317" t="e">
        <f t="shared" si="1748"/>
        <v>#DIV/0!</v>
      </c>
      <c r="AJ3317" t="e">
        <f t="shared" si="1749"/>
        <v>#DIV/0!</v>
      </c>
      <c r="AK3317"/>
      <c r="AL3317"/>
      <c r="AM3317"/>
      <c r="AN3317"/>
    </row>
    <row r="3318" spans="1:40" x14ac:dyDescent="0.25">
      <c r="A3318"/>
      <c r="B3318">
        <f t="shared" si="1750"/>
        <v>1384000</v>
      </c>
      <c r="C3318" s="186" t="str">
        <f t="shared" si="1718"/>
        <v>-5.13510235322752E-08+0.00227737861896586i</v>
      </c>
      <c r="D3318" s="158" t="str">
        <f t="shared" si="1719"/>
        <v>-7.66666706035782+0.0174599027454049i</v>
      </c>
      <c r="E3318" t="str">
        <f t="shared" si="1720"/>
        <v>7.99411547350944-0.216890719654999i</v>
      </c>
      <c r="F3318" t="str">
        <f t="shared" si="1721"/>
        <v>0.999201226531719+0.0000216544365036698i</v>
      </c>
      <c r="G3318">
        <f t="shared" si="1716"/>
        <v>1</v>
      </c>
      <c r="H3318" t="str">
        <f t="shared" si="1722"/>
        <v>11.7444275334153+0.348385441939945i</v>
      </c>
      <c r="I3318" t="str">
        <f t="shared" si="1723"/>
        <v>5434.95529071034i</v>
      </c>
      <c r="J3318" t="str">
        <f t="shared" si="1717"/>
        <v>-39982.6371266707+1188.99429903812i</v>
      </c>
      <c r="K3318" t="str">
        <f t="shared" si="1724"/>
        <v>0.00403876873224439-0.135812782946484i</v>
      </c>
      <c r="L3318" t="str">
        <f t="shared" si="1725"/>
        <v>0.000522322578608428-0.0148900730365052i</v>
      </c>
      <c r="M3318" t="str">
        <f t="shared" si="1726"/>
        <v>0.00456109131085282-0.150702855982989i</v>
      </c>
      <c r="N3318" t="str">
        <f t="shared" si="1727"/>
        <v>-10.1971837551844i</v>
      </c>
      <c r="O3318" t="str">
        <f t="shared" si="1728"/>
        <v>-0.716233835379823+0.697860367879641i</v>
      </c>
      <c r="P3318" t="str">
        <f t="shared" si="1729"/>
        <v>1.71623383537982-0.697860367879641i</v>
      </c>
      <c r="Q3318" t="str">
        <f t="shared" si="1730"/>
        <v>-1.71623383537982+10.895044123064i</v>
      </c>
      <c r="R3318" t="str">
        <f t="shared" si="1731"/>
        <v>-0.086715163443419-0.143864524102261i</v>
      </c>
      <c r="S3318" t="str">
        <f t="shared" si="1732"/>
        <v>1.07517730758038i</v>
      </c>
      <c r="T3318" t="str">
        <f t="shared" si="1733"/>
        <v>0.154679871680602-0.0932341759574878i</v>
      </c>
      <c r="U3318" t="e">
        <f t="shared" si="1734"/>
        <v>#DIV/0!</v>
      </c>
      <c r="V3318" t="str">
        <f t="shared" si="1735"/>
        <v>1.33333333333333E-06-0.000076664230776443i</v>
      </c>
      <c r="W3318" t="e">
        <f t="shared" si="1736"/>
        <v>#DIV/0!</v>
      </c>
      <c r="X3318" t="e">
        <f t="shared" si="1737"/>
        <v>#DIV/0!</v>
      </c>
      <c r="Y3318" t="str">
        <f t="shared" si="1738"/>
        <v>0.00083+1.39134855442185i</v>
      </c>
      <c r="Z3318" t="e">
        <f t="shared" si="1739"/>
        <v>#DIV/0!</v>
      </c>
      <c r="AA3318" t="e">
        <f t="shared" si="1740"/>
        <v>#DIV/0!</v>
      </c>
      <c r="AB3318" t="str">
        <f t="shared" si="1741"/>
        <v>0.95379275112287-0.574904027388834i</v>
      </c>
      <c r="AC3318" t="str">
        <f t="shared" si="1742"/>
        <v>0.917710656985881-0.146361481373986i</v>
      </c>
      <c r="AD3318" t="str">
        <f t="shared" si="1743"/>
        <v>1.11096969828659-0.449271078468408i</v>
      </c>
      <c r="AE3318" t="e">
        <f t="shared" si="1744"/>
        <v>#DIV/0!</v>
      </c>
      <c r="AF3318" t="str">
        <f t="shared" si="1745"/>
        <v>-19.4110945937731-0.33092553919454i</v>
      </c>
      <c r="AG3318" t="e">
        <f t="shared" si="1746"/>
        <v>#DIV/0!</v>
      </c>
      <c r="AH3318" t="e">
        <f t="shared" si="1747"/>
        <v>#DIV/0!</v>
      </c>
      <c r="AI3318" t="e">
        <f t="shared" si="1748"/>
        <v>#DIV/0!</v>
      </c>
      <c r="AJ3318" t="e">
        <f t="shared" si="1749"/>
        <v>#DIV/0!</v>
      </c>
      <c r="AK3318"/>
      <c r="AL3318"/>
      <c r="AM3318"/>
      <c r="AN3318"/>
    </row>
    <row r="3319" spans="1:40" x14ac:dyDescent="0.25">
      <c r="A3319"/>
      <c r="B3319">
        <f t="shared" si="1750"/>
        <v>1385000</v>
      </c>
      <c r="C3319" s="186" t="str">
        <f t="shared" si="1718"/>
        <v>-5.12768971998123E-08+0.00227573430227514i</v>
      </c>
      <c r="D3319" s="158" t="str">
        <f t="shared" si="1719"/>
        <v>-7.66666705978957+0.0174472963174427i</v>
      </c>
      <c r="E3319" t="str">
        <f t="shared" si="1720"/>
        <v>7.99410697305261-0.21704720180767i</v>
      </c>
      <c r="F3319" t="str">
        <f t="shared" si="1721"/>
        <v>0.999201227379725+0.0000216700597669668i</v>
      </c>
      <c r="G3319">
        <f t="shared" si="1716"/>
        <v>1</v>
      </c>
      <c r="H3319" t="str">
        <f t="shared" si="1722"/>
        <v>11.7444435806096+0.3481344123369i</v>
      </c>
      <c r="I3319" t="str">
        <f t="shared" si="1723"/>
        <v>5438.88228152733i</v>
      </c>
      <c r="J3319" t="str">
        <f t="shared" si="1717"/>
        <v>-40040.4378233214+1189.85339896518i</v>
      </c>
      <c r="K3319" t="str">
        <f t="shared" si="1724"/>
        <v>0.00403294353348294-0.135714891378913i</v>
      </c>
      <c r="L3319" t="str">
        <f t="shared" si="1725"/>
        <v>0.000521569519778188-0.0148793484784035i</v>
      </c>
      <c r="M3319" t="str">
        <f t="shared" si="1726"/>
        <v>0.00455451305326113-0.150594239857316i</v>
      </c>
      <c r="N3319" t="str">
        <f t="shared" si="1727"/>
        <v>-10.2045516625219i</v>
      </c>
      <c r="O3319" t="str">
        <f t="shared" si="1728"/>
        <v>-0.711072670707712+0.703118522706237i</v>
      </c>
      <c r="P3319" t="str">
        <f t="shared" si="1729"/>
        <v>1.71107267070771-0.703118522706237i</v>
      </c>
      <c r="Q3319" t="str">
        <f t="shared" si="1730"/>
        <v>-1.71107267070771+10.9076701852281i</v>
      </c>
      <c r="R3319" t="str">
        <f t="shared" si="1731"/>
        <v>-0.0869295868073528-0.143232221355716i</v>
      </c>
      <c r="S3319" t="str">
        <f t="shared" si="1732"/>
        <v>1.07595416979684i</v>
      </c>
      <c r="T3319" t="str">
        <f t="shared" si="1733"/>
        <v>0.154111305816947-0.0935322514040876i</v>
      </c>
      <c r="U3319" t="e">
        <f t="shared" si="1734"/>
        <v>#DIV/0!</v>
      </c>
      <c r="V3319" t="str">
        <f t="shared" si="1735"/>
        <v>1.33333333333333E-06-0.0000766088775412251i</v>
      </c>
      <c r="W3319" t="e">
        <f t="shared" si="1736"/>
        <v>#DIV/0!</v>
      </c>
      <c r="X3319" t="e">
        <f t="shared" si="1737"/>
        <v>#DIV/0!</v>
      </c>
      <c r="Y3319" t="str">
        <f t="shared" si="1738"/>
        <v>0.00083+1.392353864071i</v>
      </c>
      <c r="Z3319" t="e">
        <f t="shared" si="1739"/>
        <v>#DIV/0!</v>
      </c>
      <c r="AA3319" t="e">
        <f t="shared" si="1740"/>
        <v>#DIV/0!</v>
      </c>
      <c r="AB3319" t="str">
        <f t="shared" si="1741"/>
        <v>0.950286839245662-0.576742031242636i</v>
      </c>
      <c r="AC3319" t="str">
        <f t="shared" si="1742"/>
        <v>0.917474066024938-0.145734503312271i</v>
      </c>
      <c r="AD3319" t="str">
        <f t="shared" si="1743"/>
        <v>1.10766840922183-0.452673858771186i</v>
      </c>
      <c r="AE3319" t="e">
        <f t="shared" si="1744"/>
        <v>#DIV/0!</v>
      </c>
      <c r="AF3319" t="str">
        <f t="shared" si="1745"/>
        <v>-19.4111106403992-0.330687116019457i</v>
      </c>
      <c r="AG3319" t="e">
        <f t="shared" si="1746"/>
        <v>#DIV/0!</v>
      </c>
      <c r="AH3319" t="e">
        <f t="shared" si="1747"/>
        <v>#DIV/0!</v>
      </c>
      <c r="AI3319" t="e">
        <f t="shared" si="1748"/>
        <v>#DIV/0!</v>
      </c>
      <c r="AJ3319" t="e">
        <f t="shared" si="1749"/>
        <v>#DIV/0!</v>
      </c>
      <c r="AK3319"/>
      <c r="AL3319"/>
      <c r="AM3319"/>
      <c r="AN3319"/>
    </row>
    <row r="3320" spans="1:40" x14ac:dyDescent="0.25">
      <c r="A3320"/>
      <c r="B3320">
        <f t="shared" si="1750"/>
        <v>1386000</v>
      </c>
      <c r="C3320" s="186" t="str">
        <f t="shared" si="1718"/>
        <v>-5.12029312560683E-08+0.00227409235833577i</v>
      </c>
      <c r="D3320" s="158" t="str">
        <f t="shared" si="1719"/>
        <v>-7.66666705922247+0.0174347080805742i</v>
      </c>
      <c r="E3320" t="str">
        <f t="shared" si="1720"/>
        <v>7.99409846647414-0.217203683460736i</v>
      </c>
      <c r="F3320" t="str">
        <f t="shared" si="1721"/>
        <v>0.999201228228348+0.000021685682980463i</v>
      </c>
      <c r="G3320">
        <f t="shared" si="1716"/>
        <v>1</v>
      </c>
      <c r="H3320" t="str">
        <f t="shared" si="1722"/>
        <v>11.7444595931291+0.347883743863901i</v>
      </c>
      <c r="I3320" t="str">
        <f t="shared" si="1723"/>
        <v>5442.80927234432i</v>
      </c>
      <c r="J3320" t="str">
        <f t="shared" si="1717"/>
        <v>-40098.2802683987+1190.71249889222i</v>
      </c>
      <c r="K3320" t="str">
        <f t="shared" si="1724"/>
        <v>0.0040271309248543-0.135617140705735i</v>
      </c>
      <c r="L3320" t="str">
        <f t="shared" si="1725"/>
        <v>0.000520818087694003-0.014868639338873i</v>
      </c>
      <c r="M3320" t="str">
        <f t="shared" si="1726"/>
        <v>0.0045479490125483-0.150485780044608i</v>
      </c>
      <c r="N3320" t="str">
        <f t="shared" si="1727"/>
        <v>-10.2119195698595i</v>
      </c>
      <c r="O3320" t="str">
        <f t="shared" si="1728"/>
        <v>-0.705872904877534+0.708338508172295i</v>
      </c>
      <c r="P3320" t="str">
        <f t="shared" si="1729"/>
        <v>1.70587290487753-0.708338508172295i</v>
      </c>
      <c r="Q3320" t="str">
        <f t="shared" si="1730"/>
        <v>-1.70587290487753+10.9202580780318i</v>
      </c>
      <c r="R3320" t="str">
        <f t="shared" si="1731"/>
        <v>-0.0871403406731173-0.142599428298688i</v>
      </c>
      <c r="S3320" t="str">
        <f t="shared" si="1732"/>
        <v>1.0767310320133i</v>
      </c>
      <c r="T3320" t="str">
        <f t="shared" si="1733"/>
        <v>0.153541229596553-0.0938267089429561i</v>
      </c>
      <c r="U3320" t="e">
        <f t="shared" si="1734"/>
        <v>#DIV/0!</v>
      </c>
      <c r="V3320" t="str">
        <f t="shared" si="1735"/>
        <v>1.33333333333333E-06-0.0000765536041808056i</v>
      </c>
      <c r="W3320" t="e">
        <f t="shared" si="1736"/>
        <v>#DIV/0!</v>
      </c>
      <c r="X3320" t="e">
        <f t="shared" si="1737"/>
        <v>#DIV/0!</v>
      </c>
      <c r="Y3320" t="str">
        <f t="shared" si="1738"/>
        <v>0.00083+1.39335917372014i</v>
      </c>
      <c r="Z3320" t="e">
        <f t="shared" si="1739"/>
        <v>#DIV/0!</v>
      </c>
      <c r="AA3320" t="e">
        <f t="shared" si="1740"/>
        <v>#DIV/0!</v>
      </c>
      <c r="AB3320" t="str">
        <f t="shared" si="1741"/>
        <v>0.946771614150816-0.578557726219848i</v>
      </c>
      <c r="AC3320" t="str">
        <f t="shared" si="1742"/>
        <v>0.917241158296657-0.145106915919242i</v>
      </c>
      <c r="AD3320" t="str">
        <f t="shared" si="1743"/>
        <v>1.10434204400688-0.456052428862734i</v>
      </c>
      <c r="AE3320" t="e">
        <f t="shared" si="1744"/>
        <v>#DIV/0!</v>
      </c>
      <c r="AF3320" t="str">
        <f t="shared" si="1745"/>
        <v>-19.4111266523516-0.330449035783327i</v>
      </c>
      <c r="AG3320" t="e">
        <f t="shared" si="1746"/>
        <v>#DIV/0!</v>
      </c>
      <c r="AH3320" t="e">
        <f t="shared" si="1747"/>
        <v>#DIV/0!</v>
      </c>
      <c r="AI3320" t="e">
        <f t="shared" si="1748"/>
        <v>#DIV/0!</v>
      </c>
      <c r="AJ3320" t="e">
        <f t="shared" si="1749"/>
        <v>#DIV/0!</v>
      </c>
      <c r="AK3320"/>
      <c r="AL3320"/>
      <c r="AM3320"/>
      <c r="AN3320"/>
    </row>
    <row r="3321" spans="1:40" x14ac:dyDescent="0.25">
      <c r="A3321"/>
      <c r="B3321">
        <f t="shared" si="1750"/>
        <v>1387000</v>
      </c>
      <c r="C3321" s="186" t="str">
        <f t="shared" si="1718"/>
        <v>-5.11291252386611E-08+0.00227245278201563i</v>
      </c>
      <c r="D3321" s="158" t="str">
        <f t="shared" si="1719"/>
        <v>-7.66666705865667+0.0174221379954532i</v>
      </c>
      <c r="E3321" t="str">
        <f t="shared" si="1720"/>
        <v>7.99408995377408-0.217360164613836i</v>
      </c>
      <c r="F3321" t="str">
        <f t="shared" si="1721"/>
        <v>0.999201229077581+0.0000217013061441219i</v>
      </c>
      <c r="G3321">
        <f t="shared" si="1716"/>
        <v>1</v>
      </c>
      <c r="H3321" t="str">
        <f t="shared" si="1722"/>
        <v>11.744475571074+0.347633435743038i</v>
      </c>
      <c r="I3321" t="str">
        <f t="shared" si="1723"/>
        <v>5446.73626316131i</v>
      </c>
      <c r="J3321" t="str">
        <f t="shared" si="1717"/>
        <v>-40156.1644619027+1191.57159881927i</v>
      </c>
      <c r="K3321" t="str">
        <f t="shared" si="1724"/>
        <v>0.00402133087011293-0.135519530623249i</v>
      </c>
      <c r="L3321" t="str">
        <f t="shared" si="1725"/>
        <v>0.000520068277675731-0.0148579455847281i</v>
      </c>
      <c r="M3321" t="str">
        <f t="shared" si="1726"/>
        <v>0.00454139914778866-0.150377476207977i</v>
      </c>
      <c r="N3321" t="str">
        <f t="shared" si="1727"/>
        <v>-10.219287477197i</v>
      </c>
      <c r="O3321" t="str">
        <f t="shared" si="1728"/>
        <v>-0.700634820162942+0.71352004090652i</v>
      </c>
      <c r="P3321" t="str">
        <f t="shared" si="1729"/>
        <v>1.70063482016294-0.71352004090652i</v>
      </c>
      <c r="Q3321" t="str">
        <f t="shared" si="1730"/>
        <v>-1.70063482016294+10.9328075181035i</v>
      </c>
      <c r="R3321" t="str">
        <f t="shared" si="1731"/>
        <v>-0.0873474302134497-0.141966163432413i</v>
      </c>
      <c r="S3321" t="str">
        <f t="shared" si="1732"/>
        <v>1.07750789422976i</v>
      </c>
      <c r="T3321" t="str">
        <f t="shared" si="1733"/>
        <v>0.152969661811937-0.0941175455956751i</v>
      </c>
      <c r="U3321" t="e">
        <f t="shared" si="1734"/>
        <v>#DIV/0!</v>
      </c>
      <c r="V3321" t="str">
        <f t="shared" si="1735"/>
        <v>1.33333333333333E-06-0.0000764984105224204i</v>
      </c>
      <c r="W3321" t="e">
        <f t="shared" si="1736"/>
        <v>#DIV/0!</v>
      </c>
      <c r="X3321" t="e">
        <f t="shared" si="1737"/>
        <v>#DIV/0!</v>
      </c>
      <c r="Y3321" t="str">
        <f t="shared" si="1738"/>
        <v>0.00083+1.39436448336929i</v>
      </c>
      <c r="Z3321" t="e">
        <f t="shared" si="1739"/>
        <v>#DIV/0!</v>
      </c>
      <c r="AA3321" t="e">
        <f t="shared" si="1740"/>
        <v>#DIV/0!</v>
      </c>
      <c r="AB3321" t="str">
        <f t="shared" si="1741"/>
        <v>0.943247191717444-0.580351093954837i</v>
      </c>
      <c r="AC3321" t="str">
        <f t="shared" si="1742"/>
        <v>0.917011929169153-0.144478738094236i</v>
      </c>
      <c r="AD3321" t="str">
        <f t="shared" si="1743"/>
        <v>1.10099077877016-0.459406603321324i</v>
      </c>
      <c r="AE3321" t="e">
        <f t="shared" si="1744"/>
        <v>#DIV/0!</v>
      </c>
      <c r="AF3321" t="str">
        <f t="shared" si="1745"/>
        <v>-19.4111426297307-0.330211297747585i</v>
      </c>
      <c r="AG3321" t="e">
        <f t="shared" si="1746"/>
        <v>#DIV/0!</v>
      </c>
      <c r="AH3321" t="e">
        <f t="shared" si="1747"/>
        <v>#DIV/0!</v>
      </c>
      <c r="AI3321" t="e">
        <f t="shared" si="1748"/>
        <v>#DIV/0!</v>
      </c>
      <c r="AJ3321" t="e">
        <f t="shared" si="1749"/>
        <v>#DIV/0!</v>
      </c>
      <c r="AK3321"/>
      <c r="AL3321"/>
      <c r="AM3321"/>
      <c r="AN3321"/>
    </row>
    <row r="3322" spans="1:40" x14ac:dyDescent="0.25">
      <c r="A3322"/>
      <c r="B3322">
        <f t="shared" si="1750"/>
        <v>1388000</v>
      </c>
      <c r="C3322" s="186" t="str">
        <f t="shared" si="1718"/>
        <v>-5.10554786868743E-08+0.00227081556819739i</v>
      </c>
      <c r="D3322" s="158" t="str">
        <f t="shared" si="1719"/>
        <v>-7.66666705809202+0.0174095860228467i</v>
      </c>
      <c r="E3322" t="str">
        <f t="shared" si="1720"/>
        <v>7.99408143495247-0.217516645266613i</v>
      </c>
      <c r="F3322" t="str">
        <f t="shared" si="1721"/>
        <v>0.999201229927422+0.000021716929257908i</v>
      </c>
      <c r="G3322">
        <f t="shared" si="1716"/>
        <v>1</v>
      </c>
      <c r="H3322" t="str">
        <f t="shared" si="1722"/>
        <v>11.7444915145435+0.347383487198608i</v>
      </c>
      <c r="I3322" t="str">
        <f t="shared" si="1723"/>
        <v>5450.66325397829i</v>
      </c>
      <c r="J3322" t="str">
        <f t="shared" si="1717"/>
        <v>-40214.0904038332+1192.43069874632i</v>
      </c>
      <c r="K3322" t="str">
        <f t="shared" si="1724"/>
        <v>0.00401554333314352-0.135422060828624i</v>
      </c>
      <c r="L3322" t="str">
        <f t="shared" si="1725"/>
        <v>0.000519320085060044-0.0148472671828782i</v>
      </c>
      <c r="M3322" t="str">
        <f t="shared" si="1726"/>
        <v>0.00453486341820356-0.150269328011502i</v>
      </c>
      <c r="N3322" t="str">
        <f t="shared" si="1727"/>
        <v>-10.2266553845346i</v>
      </c>
      <c r="O3322" t="str">
        <f t="shared" si="1728"/>
        <v>-0.695358700917482+0.718662839625336i</v>
      </c>
      <c r="P3322" t="str">
        <f t="shared" si="1729"/>
        <v>1.69535870091748-0.718662839625336i</v>
      </c>
      <c r="Q3322" t="str">
        <f t="shared" si="1730"/>
        <v>-1.69535870091748+10.9453182241599i</v>
      </c>
      <c r="R3322" t="str">
        <f t="shared" si="1731"/>
        <v>-0.087550860615679-0.141332445153152i</v>
      </c>
      <c r="S3322" t="str">
        <f t="shared" si="1732"/>
        <v>1.07828475644622i</v>
      </c>
      <c r="T3322" t="str">
        <f t="shared" si="1733"/>
        <v>0.152396621199915-0.0944047584156344i</v>
      </c>
      <c r="U3322" t="e">
        <f t="shared" si="1734"/>
        <v>#DIV/0!</v>
      </c>
      <c r="V3322" t="str">
        <f t="shared" si="1735"/>
        <v>1.33333333333333E-06-0.0000764432963938018i</v>
      </c>
      <c r="W3322" t="e">
        <f t="shared" si="1736"/>
        <v>#DIV/0!</v>
      </c>
      <c r="X3322" t="e">
        <f t="shared" si="1737"/>
        <v>#DIV/0!</v>
      </c>
      <c r="Y3322" t="str">
        <f t="shared" si="1738"/>
        <v>0.00083+1.39536979301844i</v>
      </c>
      <c r="Z3322" t="e">
        <f t="shared" si="1739"/>
        <v>#DIV/0!</v>
      </c>
      <c r="AA3322" t="e">
        <f t="shared" si="1740"/>
        <v>#DIV/0!</v>
      </c>
      <c r="AB3322" t="str">
        <f t="shared" si="1741"/>
        <v>0.939713687481197-0.582122116278106i</v>
      </c>
      <c r="AC3322" t="str">
        <f t="shared" si="1742"/>
        <v>0.916786373991199-0.143849988631047i</v>
      </c>
      <c r="AD3322" t="str">
        <f t="shared" si="1743"/>
        <v>1.0976147910229-0.462736197988328i</v>
      </c>
      <c r="AE3322" t="e">
        <f t="shared" si="1744"/>
        <v>#DIV/0!</v>
      </c>
      <c r="AF3322" t="str">
        <f t="shared" si="1745"/>
        <v>-19.4111585726355-0.329973901175761i</v>
      </c>
      <c r="AG3322" t="e">
        <f t="shared" si="1746"/>
        <v>#DIV/0!</v>
      </c>
      <c r="AH3322" t="e">
        <f t="shared" si="1747"/>
        <v>#DIV/0!</v>
      </c>
      <c r="AI3322" t="e">
        <f t="shared" si="1748"/>
        <v>#DIV/0!</v>
      </c>
      <c r="AJ3322" t="e">
        <f t="shared" si="1749"/>
        <v>#DIV/0!</v>
      </c>
      <c r="AK3322"/>
      <c r="AL3322"/>
      <c r="AM3322"/>
      <c r="AN3322"/>
    </row>
    <row r="3323" spans="1:40" x14ac:dyDescent="0.25">
      <c r="A3323"/>
      <c r="B3323">
        <f t="shared" si="1750"/>
        <v>1389000</v>
      </c>
      <c r="C3323" s="186" t="str">
        <f t="shared" si="1718"/>
        <v>-5.09819911416489E-08+0.00226918071177846i</v>
      </c>
      <c r="D3323" s="158" t="str">
        <f t="shared" si="1719"/>
        <v>-7.66666705752859+0.0173970521236349i</v>
      </c>
      <c r="E3323" t="str">
        <f t="shared" si="1720"/>
        <v>7.99407291000934-0.217673125418706i</v>
      </c>
      <c r="F3323" t="str">
        <f t="shared" si="1721"/>
        <v>0.999201230777881+0.0000217325523217858i</v>
      </c>
      <c r="G3323">
        <f t="shared" si="1716"/>
        <v>1</v>
      </c>
      <c r="H3323" t="str">
        <f t="shared" si="1722"/>
        <v>11.7445074236366+0.347133897457149i</v>
      </c>
      <c r="I3323" t="str">
        <f t="shared" si="1723"/>
        <v>5454.59024479528i</v>
      </c>
      <c r="J3323" t="str">
        <f t="shared" si="1717"/>
        <v>-40272.0580941904+1193.28979867338i</v>
      </c>
      <c r="K3323" t="str">
        <f t="shared" si="1724"/>
        <v>0.0040097682779605-0.135324731019901i</v>
      </c>
      <c r="L3323" t="str">
        <f t="shared" si="1725"/>
        <v>0.000518573505200342-0.0148366041003273i</v>
      </c>
      <c r="M3323" t="str">
        <f t="shared" si="1726"/>
        <v>0.00452834178316084-0.150161335120228i</v>
      </c>
      <c r="N3323" t="str">
        <f t="shared" si="1727"/>
        <v>-10.2340232918722i</v>
      </c>
      <c r="O3323" t="str">
        <f t="shared" si="1728"/>
        <v>-0.690044833559649+0.723766625147662i</v>
      </c>
      <c r="P3323" t="str">
        <f t="shared" si="1729"/>
        <v>1.69004483355965-0.723766625147662i</v>
      </c>
      <c r="Q3323" t="str">
        <f t="shared" si="1730"/>
        <v>-1.69004483355965+10.9577899170199i</v>
      </c>
      <c r="R3323" t="str">
        <f t="shared" si="1731"/>
        <v>-0.0877506370808413-0.140698291753608i</v>
      </c>
      <c r="S3323" t="str">
        <f t="shared" si="1732"/>
        <v>1.07906161866268i</v>
      </c>
      <c r="T3323" t="str">
        <f t="shared" si="1733"/>
        <v>0.151822126442722-0.094688344487134i</v>
      </c>
      <c r="U3323" t="e">
        <f t="shared" si="1734"/>
        <v>#DIV/0!</v>
      </c>
      <c r="V3323" t="str">
        <f t="shared" si="1735"/>
        <v>1.33333333333333E-06-0.0000763882616231797i</v>
      </c>
      <c r="W3323" t="e">
        <f t="shared" si="1736"/>
        <v>#DIV/0!</v>
      </c>
      <c r="X3323" t="e">
        <f t="shared" si="1737"/>
        <v>#DIV/0!</v>
      </c>
      <c r="Y3323" t="str">
        <f t="shared" si="1738"/>
        <v>0.00083+1.39637510266759i</v>
      </c>
      <c r="Z3323" t="e">
        <f t="shared" si="1739"/>
        <v>#DIV/0!</v>
      </c>
      <c r="AA3323" t="e">
        <f t="shared" si="1740"/>
        <v>#DIV/0!</v>
      </c>
      <c r="AB3323" t="str">
        <f t="shared" si="1741"/>
        <v>0.936171216641163-0.583870775210758i</v>
      </c>
      <c r="AC3323" t="str">
        <f t="shared" si="1742"/>
        <v>0.916564488093179-0.143220686219319i</v>
      </c>
      <c r="AD3323" t="str">
        <f t="shared" si="1743"/>
        <v>1.09421425965074-0.466041029978449i</v>
      </c>
      <c r="AE3323" t="e">
        <f t="shared" si="1744"/>
        <v>#DIV/0!</v>
      </c>
      <c r="AF3323" t="str">
        <f t="shared" si="1745"/>
        <v>-19.4111744811652-0.329736845333514i</v>
      </c>
      <c r="AG3323" t="e">
        <f t="shared" si="1746"/>
        <v>#DIV/0!</v>
      </c>
      <c r="AH3323" t="e">
        <f t="shared" si="1747"/>
        <v>#DIV/0!</v>
      </c>
      <c r="AI3323" t="e">
        <f t="shared" si="1748"/>
        <v>#DIV/0!</v>
      </c>
      <c r="AJ3323" t="e">
        <f t="shared" si="1749"/>
        <v>#DIV/0!</v>
      </c>
      <c r="AK3323"/>
      <c r="AL3323"/>
      <c r="AM3323"/>
      <c r="AN3323"/>
    </row>
    <row r="3324" spans="1:40" x14ac:dyDescent="0.25">
      <c r="A3324"/>
      <c r="B3324">
        <f t="shared" si="1750"/>
        <v>1390000</v>
      </c>
      <c r="C3324" s="186" t="str">
        <f t="shared" si="1718"/>
        <v>-5.09086621455766E-08+0.00226754820767091i</v>
      </c>
      <c r="D3324" s="158" t="str">
        <f t="shared" si="1719"/>
        <v>-7.6666670569664+0.0173845362588103i</v>
      </c>
      <c r="E3324" t="str">
        <f t="shared" si="1720"/>
        <v>7.99406437894473-0.217829605069759i</v>
      </c>
      <c r="F3324" t="str">
        <f t="shared" si="1721"/>
        <v>0.999201231628949+0.0000217481753357193i</v>
      </c>
      <c r="G3324">
        <f t="shared" si="1716"/>
        <v>1</v>
      </c>
      <c r="H3324" t="str">
        <f t="shared" si="1722"/>
        <v>11.7445232984523+0.346884665747405i</v>
      </c>
      <c r="I3324" t="str">
        <f t="shared" si="1723"/>
        <v>5458.51723561227i</v>
      </c>
      <c r="J3324" t="str">
        <f t="shared" si="1717"/>
        <v>-40330.0675329741+1194.14889860042i</v>
      </c>
      <c r="K3324" t="str">
        <f t="shared" si="1724"/>
        <v>0.00400400566870741-0.135227540895983i</v>
      </c>
      <c r="L3324" t="str">
        <f t="shared" si="1725"/>
        <v>0.000517828533466707-0.014825956304174i</v>
      </c>
      <c r="M3324" t="str">
        <f t="shared" si="1726"/>
        <v>0.00452183420217412-0.150053497200157i</v>
      </c>
      <c r="N3324" t="str">
        <f t="shared" si="1727"/>
        <v>-10.2413911992097i</v>
      </c>
      <c r="O3324" t="str">
        <f t="shared" si="1728"/>
        <v>-0.684693506557124+0.728831120410284i</v>
      </c>
      <c r="P3324" t="str">
        <f t="shared" si="1729"/>
        <v>1.68469350655712-0.728831120410284i</v>
      </c>
      <c r="Q3324" t="str">
        <f t="shared" si="1730"/>
        <v>-1.68469350655712+10.97022231962i</v>
      </c>
      <c r="R3324" t="str">
        <f t="shared" si="1731"/>
        <v>-0.0879467648228451-0.140063721424252i</v>
      </c>
      <c r="S3324" t="str">
        <f t="shared" si="1732"/>
        <v>1.07983848087914i</v>
      </c>
      <c r="T3324" t="str">
        <f t="shared" si="1733"/>
        <v>0.151246196169043-0.094968300924536i</v>
      </c>
      <c r="U3324" t="e">
        <f t="shared" si="1734"/>
        <v>#DIV/0!</v>
      </c>
      <c r="V3324" t="str">
        <f t="shared" si="1735"/>
        <v>1.33333333333333E-06-0.0000763333060392786i</v>
      </c>
      <c r="W3324" t="e">
        <f t="shared" si="1736"/>
        <v>#DIV/0!</v>
      </c>
      <c r="X3324" t="e">
        <f t="shared" si="1737"/>
        <v>#DIV/0!</v>
      </c>
      <c r="Y3324" t="str">
        <f t="shared" si="1738"/>
        <v>0.00083+1.39738041231674i</v>
      </c>
      <c r="Z3324" t="e">
        <f t="shared" si="1739"/>
        <v>#DIV/0!</v>
      </c>
      <c r="AA3324" t="e">
        <f t="shared" si="1740"/>
        <v>#DIV/0!</v>
      </c>
      <c r="AB3324" t="str">
        <f t="shared" si="1741"/>
        <v>0.932619894066229-0.585597052959265i</v>
      </c>
      <c r="AC3324" t="str">
        <f t="shared" si="1742"/>
        <v>0.916346266787973-0.142590849445841i</v>
      </c>
      <c r="AD3324" t="str">
        <f t="shared" si="1743"/>
        <v>1.09078936490464-0.469320917690312i</v>
      </c>
      <c r="AE3324" t="e">
        <f t="shared" si="1744"/>
        <v>#DIV/0!</v>
      </c>
      <c r="AF3324" t="str">
        <f t="shared" si="1745"/>
        <v>-19.4111903554187-0.329500129488595i</v>
      </c>
      <c r="AG3324" t="e">
        <f t="shared" si="1746"/>
        <v>#DIV/0!</v>
      </c>
      <c r="AH3324" t="e">
        <f t="shared" si="1747"/>
        <v>#DIV/0!</v>
      </c>
      <c r="AI3324" t="e">
        <f t="shared" si="1748"/>
        <v>#DIV/0!</v>
      </c>
      <c r="AJ3324" t="e">
        <f t="shared" si="1749"/>
        <v>#DIV/0!</v>
      </c>
      <c r="AK3324"/>
      <c r="AL3324"/>
      <c r="AM3324"/>
      <c r="AN3324"/>
    </row>
    <row r="3325" spans="1:40" x14ac:dyDescent="0.25">
      <c r="A3325"/>
      <c r="B3325">
        <f t="shared" si="1750"/>
        <v>1391000</v>
      </c>
      <c r="C3325" s="186" t="str">
        <f t="shared" si="1718"/>
        <v>-5.08354912428929E-08+0.00226591805080147i</v>
      </c>
      <c r="D3325" s="158" t="str">
        <f t="shared" si="1719"/>
        <v>-7.66666705640543+0.0173720383894779i</v>
      </c>
      <c r="E3325" t="str">
        <f t="shared" si="1720"/>
        <v>7.99405584175869-0.21798608421941i</v>
      </c>
      <c r="F3325" t="str">
        <f t="shared" si="1721"/>
        <v>0.999201232480615+0.000021763798299672i</v>
      </c>
      <c r="G3325">
        <f t="shared" si="1716"/>
        <v>1</v>
      </c>
      <c r="H3325" t="str">
        <f t="shared" si="1722"/>
        <v>11.7445391390887+0.346635791300326i</v>
      </c>
      <c r="I3325" t="str">
        <f t="shared" si="1723"/>
        <v>5462.44422642925i</v>
      </c>
      <c r="J3325" t="str">
        <f t="shared" si="1717"/>
        <v>-40388.1187201845+1195.00799852747i</v>
      </c>
      <c r="K3325" t="str">
        <f t="shared" si="1724"/>
        <v>0.00399825546965653-0.135130490156634i</v>
      </c>
      <c r="L3325" t="str">
        <f t="shared" si="1725"/>
        <v>0.000517085165245802-0.0148153237616108i</v>
      </c>
      <c r="M3325" t="str">
        <f t="shared" si="1726"/>
        <v>0.00451534063490233-0.149945813918245i</v>
      </c>
      <c r="N3325" t="str">
        <f t="shared" si="1727"/>
        <v>-10.2487591065473i</v>
      </c>
      <c r="O3325" t="str">
        <f t="shared" si="1728"/>
        <v>-0.679305010410897+0.733856050483098i</v>
      </c>
      <c r="P3325" t="str">
        <f t="shared" si="1729"/>
        <v>1.6793050104109-0.733856050483098i</v>
      </c>
      <c r="Q3325" t="str">
        <f t="shared" si="1730"/>
        <v>-1.6793050104109+10.9826151570304i</v>
      </c>
      <c r="R3325" t="str">
        <f t="shared" si="1731"/>
        <v>-0.0881392490676517-0.139428752254648i</v>
      </c>
      <c r="S3325" t="str">
        <f t="shared" si="1732"/>
        <v>1.0806153430956i</v>
      </c>
      <c r="T3325" t="str">
        <f t="shared" si="1733"/>
        <v>0.150668848955048-0.095244624871429i</v>
      </c>
      <c r="U3325" t="e">
        <f t="shared" si="1734"/>
        <v>#DIV/0!</v>
      </c>
      <c r="V3325" t="str">
        <f t="shared" si="1735"/>
        <v>1.33333333333333E-06-0.0000762784294713134i</v>
      </c>
      <c r="W3325" t="e">
        <f t="shared" si="1736"/>
        <v>#DIV/0!</v>
      </c>
      <c r="X3325" t="e">
        <f t="shared" si="1737"/>
        <v>#DIV/0!</v>
      </c>
      <c r="Y3325" t="str">
        <f t="shared" si="1738"/>
        <v>0.00083+1.39838572196589i</v>
      </c>
      <c r="Z3325" t="e">
        <f t="shared" si="1739"/>
        <v>#DIV/0!</v>
      </c>
      <c r="AA3325" t="e">
        <f t="shared" si="1740"/>
        <v>#DIV/0!</v>
      </c>
      <c r="AB3325" t="str">
        <f t="shared" si="1741"/>
        <v>0.929059834301462-0.587300931910318i</v>
      </c>
      <c r="AC3325" t="str">
        <f t="shared" si="1742"/>
        <v>0.916131705371841-0.141960496795853i</v>
      </c>
      <c r="AD3325" t="str">
        <f t="shared" si="1743"/>
        <v>1.08734028839178-0.472575680816932i</v>
      </c>
      <c r="AE3325" t="e">
        <f t="shared" si="1744"/>
        <v>#DIV/0!</v>
      </c>
      <c r="AF3325" t="str">
        <f t="shared" si="1745"/>
        <v>-19.4112061954941-0.329263752910848i</v>
      </c>
      <c r="AG3325" t="e">
        <f t="shared" si="1746"/>
        <v>#DIV/0!</v>
      </c>
      <c r="AH3325" t="e">
        <f t="shared" si="1747"/>
        <v>#DIV/0!</v>
      </c>
      <c r="AI3325" t="e">
        <f t="shared" si="1748"/>
        <v>#DIV/0!</v>
      </c>
      <c r="AJ3325" t="e">
        <f t="shared" si="1749"/>
        <v>#DIV/0!</v>
      </c>
      <c r="AK3325"/>
      <c r="AL3325"/>
      <c r="AM3325"/>
      <c r="AN3325"/>
    </row>
    <row r="3326" spans="1:40" x14ac:dyDescent="0.25">
      <c r="A3326"/>
      <c r="B3326">
        <f t="shared" si="1750"/>
        <v>1392000</v>
      </c>
      <c r="C3326" s="186" t="str">
        <f t="shared" si="1718"/>
        <v>-5.07624779794696E-08+0.00226429023611144i</v>
      </c>
      <c r="D3326" s="158" t="str">
        <f t="shared" si="1719"/>
        <v>-7.66666705584568+0.0173595584768544i</v>
      </c>
      <c r="E3326" t="str">
        <f t="shared" si="1720"/>
        <v>7.99404729845125-0.218142562867302i</v>
      </c>
      <c r="F3326" t="str">
        <f t="shared" si="1721"/>
        <v>0.9992012333329+0.0000217794212136092i</v>
      </c>
      <c r="G3326">
        <f t="shared" si="1716"/>
        <v>1</v>
      </c>
      <c r="H3326" t="str">
        <f t="shared" si="1722"/>
        <v>11.7445549456441+0.346387273349064i</v>
      </c>
      <c r="I3326" t="str">
        <f t="shared" si="1723"/>
        <v>5466.37121724624i</v>
      </c>
      <c r="J3326" t="str">
        <f t="shared" si="1717"/>
        <v>-40446.2116558215+1195.86709845453i</v>
      </c>
      <c r="K3326" t="str">
        <f t="shared" si="1724"/>
        <v>0.00399251764520823-0.135033578502481i</v>
      </c>
      <c r="L3326" t="str">
        <f t="shared" si="1725"/>
        <v>0.000516343395940827-0.0148047064399238i</v>
      </c>
      <c r="M3326" t="str">
        <f t="shared" si="1726"/>
        <v>0.00450886104114906-0.149838284942405i</v>
      </c>
      <c r="N3326" t="str">
        <f t="shared" si="1727"/>
        <v>-10.2561270138848i</v>
      </c>
      <c r="O3326" t="str">
        <f t="shared" si="1728"/>
        <v>-0.67387963764001+0.738841142583552i</v>
      </c>
      <c r="P3326" t="str">
        <f t="shared" si="1729"/>
        <v>1.67387963764001-0.738841142583552i</v>
      </c>
      <c r="Q3326" t="str">
        <f t="shared" si="1730"/>
        <v>-1.67387963764001+10.9949681564684i</v>
      </c>
      <c r="R3326" t="str">
        <f t="shared" si="1731"/>
        <v>-0.0883280950524553-0.138793402234858i</v>
      </c>
      <c r="S3326" t="str">
        <f t="shared" si="1732"/>
        <v>1.08139220531206i</v>
      </c>
      <c r="T3326" t="str">
        <f t="shared" si="1733"/>
        <v>0.150090103325517-0.0955173134997879i</v>
      </c>
      <c r="U3326" t="e">
        <f t="shared" si="1734"/>
        <v>#DIV/0!</v>
      </c>
      <c r="V3326" t="str">
        <f t="shared" si="1735"/>
        <v>1.33333333333333E-06-0.0000762236317489919i</v>
      </c>
      <c r="W3326" t="e">
        <f t="shared" si="1736"/>
        <v>#DIV/0!</v>
      </c>
      <c r="X3326" t="e">
        <f t="shared" si="1737"/>
        <v>#DIV/0!</v>
      </c>
      <c r="Y3326" t="str">
        <f t="shared" si="1738"/>
        <v>0.00083+1.39939103161504i</v>
      </c>
      <c r="Z3326" t="e">
        <f t="shared" si="1739"/>
        <v>#DIV/0!</v>
      </c>
      <c r="AA3326" t="e">
        <f t="shared" si="1740"/>
        <v>#DIV/0!</v>
      </c>
      <c r="AB3326" t="str">
        <f t="shared" si="1741"/>
        <v>0.925491151575046-0.588982394625645i</v>
      </c>
      <c r="AC3326" t="str">
        <f t="shared" si="1742"/>
        <v>0.915920799125287-0.141329646654427i</v>
      </c>
      <c r="AD3326" t="str">
        <f t="shared" si="1743"/>
        <v>1.08386721306685-0.475805140355783i</v>
      </c>
      <c r="AE3326" t="e">
        <f t="shared" si="1744"/>
        <v>#DIV/0!</v>
      </c>
      <c r="AF3326" t="str">
        <f t="shared" si="1745"/>
        <v>-19.4112220014898-0.32902771487221i</v>
      </c>
      <c r="AG3326" t="e">
        <f t="shared" si="1746"/>
        <v>#DIV/0!</v>
      </c>
      <c r="AH3326" t="e">
        <f t="shared" si="1747"/>
        <v>#DIV/0!</v>
      </c>
      <c r="AI3326" t="e">
        <f t="shared" si="1748"/>
        <v>#DIV/0!</v>
      </c>
      <c r="AJ3326" t="e">
        <f t="shared" si="1749"/>
        <v>#DIV/0!</v>
      </c>
      <c r="AK3326"/>
      <c r="AL3326"/>
      <c r="AM3326"/>
      <c r="AN3326"/>
    </row>
    <row r="3327" spans="1:40" x14ac:dyDescent="0.25">
      <c r="A3327"/>
      <c r="B3327">
        <f t="shared" si="1750"/>
        <v>1393000</v>
      </c>
      <c r="C3327" s="186" t="str">
        <f t="shared" si="1718"/>
        <v>-5.0689621902808E-08+0.00226266475855664i</v>
      </c>
      <c r="D3327" s="158" t="str">
        <f t="shared" si="1719"/>
        <v>-7.66666705528709+0.0173470964822676i</v>
      </c>
      <c r="E3327" t="str">
        <f t="shared" si="1720"/>
        <v>7.99403874902244-0.218299041013075i</v>
      </c>
      <c r="F3327" t="str">
        <f t="shared" si="1721"/>
        <v>0.999201234185803+0.000021795044077495i</v>
      </c>
      <c r="G3327">
        <f t="shared" si="1716"/>
        <v>1</v>
      </c>
      <c r="H3327" t="str">
        <f t="shared" si="1722"/>
        <v>11.7445707182158+0.346139111128955i</v>
      </c>
      <c r="I3327" t="str">
        <f t="shared" si="1723"/>
        <v>5470.29820806323i</v>
      </c>
      <c r="J3327" t="str">
        <f t="shared" si="1717"/>
        <v>-40504.3463398852+1196.72619838158i</v>
      </c>
      <c r="K3327" t="str">
        <f t="shared" si="1724"/>
        <v>0.00398679215989023-0.134936805635004i</v>
      </c>
      <c r="L3327" t="str">
        <f t="shared" si="1725"/>
        <v>0.000515603220971435-0.0147941043064926i</v>
      </c>
      <c r="M3327" t="str">
        <f t="shared" si="1726"/>
        <v>0.00450239538086166-0.149730909941497i</v>
      </c>
      <c r="N3327" t="str">
        <f t="shared" si="1727"/>
        <v>-10.2634949212224i</v>
      </c>
      <c r="O3327" t="str">
        <f t="shared" si="1728"/>
        <v>-0.668417682765088+0.743786126092004i</v>
      </c>
      <c r="P3327" t="str">
        <f t="shared" si="1729"/>
        <v>1.66841768276509-0.743786126092004i</v>
      </c>
      <c r="Q3327" t="str">
        <f t="shared" si="1730"/>
        <v>-1.66841768276509+11.0072810473144i</v>
      </c>
      <c r="R3327" t="str">
        <f t="shared" si="1731"/>
        <v>-0.0885133080249273-0.138157689256722i</v>
      </c>
      <c r="S3327" t="str">
        <f t="shared" si="1732"/>
        <v>1.08216906752852i</v>
      </c>
      <c r="T3327" t="str">
        <f t="shared" si="1733"/>
        <v>0.149509977754842-0.0957863640092002i</v>
      </c>
      <c r="U3327" t="e">
        <f t="shared" si="1734"/>
        <v>#DIV/0!</v>
      </c>
      <c r="V3327" t="str">
        <f t="shared" si="1735"/>
        <v>1.33333333333333E-06-0.0000761689127025106i</v>
      </c>
      <c r="W3327" t="e">
        <f t="shared" si="1736"/>
        <v>#DIV/0!</v>
      </c>
      <c r="X3327" t="e">
        <f t="shared" si="1737"/>
        <v>#DIV/0!</v>
      </c>
      <c r="Y3327" t="str">
        <f t="shared" si="1738"/>
        <v>0.00083+1.40039634126419i</v>
      </c>
      <c r="Z3327" t="e">
        <f t="shared" si="1739"/>
        <v>#DIV/0!</v>
      </c>
      <c r="AA3327" t="e">
        <f t="shared" si="1740"/>
        <v>#DIV/0!</v>
      </c>
      <c r="AB3327" t="str">
        <f t="shared" si="1741"/>
        <v>0.921913959804462-0.590641423837236i</v>
      </c>
      <c r="AC3327" t="str">
        <f t="shared" si="1742"/>
        <v>0.915713543313885-0.140698317307721i</v>
      </c>
      <c r="AD3327" t="str">
        <f t="shared" si="1743"/>
        <v>1.08037032322252-0.479009118619396i</v>
      </c>
      <c r="AE3327" t="e">
        <f t="shared" si="1744"/>
        <v>#DIV/0!</v>
      </c>
      <c r="AF3327" t="str">
        <f t="shared" si="1745"/>
        <v>-19.4112377735029-0.328792014646687i</v>
      </c>
      <c r="AG3327" t="e">
        <f t="shared" si="1746"/>
        <v>#DIV/0!</v>
      </c>
      <c r="AH3327" t="e">
        <f t="shared" si="1747"/>
        <v>#DIV/0!</v>
      </c>
      <c r="AI3327" t="e">
        <f t="shared" si="1748"/>
        <v>#DIV/0!</v>
      </c>
      <c r="AJ3327" t="e">
        <f t="shared" si="1749"/>
        <v>#DIV/0!</v>
      </c>
      <c r="AK3327"/>
      <c r="AL3327"/>
      <c r="AM3327"/>
      <c r="AN3327"/>
    </row>
    <row r="3328" spans="1:40" x14ac:dyDescent="0.25">
      <c r="A3328"/>
      <c r="B3328">
        <f t="shared" si="1750"/>
        <v>1394000</v>
      </c>
      <c r="C3328" s="186" t="str">
        <f t="shared" si="1718"/>
        <v>-5.06169225620319E-08+0.00226104161310736i</v>
      </c>
      <c r="D3328" s="158" t="str">
        <f t="shared" si="1719"/>
        <v>-7.66666705472972+0.0173346523671564i</v>
      </c>
      <c r="E3328" t="str">
        <f t="shared" si="1720"/>
        <v>7.99403019347232-0.218455518656371i</v>
      </c>
      <c r="F3328" t="str">
        <f t="shared" si="1721"/>
        <v>0.999201235039305+0.0000218106668912928i</v>
      </c>
      <c r="G3328">
        <f t="shared" si="1716"/>
        <v>1</v>
      </c>
      <c r="H3328" t="str">
        <f t="shared" si="1722"/>
        <v>11.7445864569014+0.345891303877531i</v>
      </c>
      <c r="I3328" t="str">
        <f t="shared" si="1723"/>
        <v>5474.22519888021i</v>
      </c>
      <c r="J3328" t="str">
        <f t="shared" si="1717"/>
        <v>-40562.5227723754+1197.58529830862i</v>
      </c>
      <c r="K3328" t="str">
        <f t="shared" si="1724"/>
        <v>0.00398107897835739-0.134840171256538i</v>
      </c>
      <c r="L3328" t="str">
        <f t="shared" si="1725"/>
        <v>0.000514864635773649-0.0147835173287899i</v>
      </c>
      <c r="M3328" t="str">
        <f t="shared" si="1726"/>
        <v>0.00449594361413104-0.149623688585328i</v>
      </c>
      <c r="N3328" t="str">
        <f t="shared" si="1727"/>
        <v>-10.27086282856i</v>
      </c>
      <c r="O3328" t="str">
        <f t="shared" si="1728"/>
        <v>-0.662919442292863+0.748690732565937i</v>
      </c>
      <c r="P3328" t="str">
        <f t="shared" si="1729"/>
        <v>1.66291944229286-0.748690732565937i</v>
      </c>
      <c r="Q3328" t="str">
        <f t="shared" si="1730"/>
        <v>-1.66291944229286+11.0195535611259i</v>
      </c>
      <c r="R3328" t="str">
        <f t="shared" si="1731"/>
        <v>-0.0886948932424316-0.137521631115253i</v>
      </c>
      <c r="S3328" t="str">
        <f t="shared" si="1732"/>
        <v>1.08294592974498i</v>
      </c>
      <c r="T3328" t="str">
        <f t="shared" si="1733"/>
        <v>0.148928490668154-0.0960517736260568i</v>
      </c>
      <c r="U3328" t="e">
        <f t="shared" si="1734"/>
        <v>#DIV/0!</v>
      </c>
      <c r="V3328" t="str">
        <f t="shared" si="1735"/>
        <v>1.33333333333333E-06-0.0000761142721625517i</v>
      </c>
      <c r="W3328" t="e">
        <f t="shared" si="1736"/>
        <v>#DIV/0!</v>
      </c>
      <c r="X3328" t="e">
        <f t="shared" si="1737"/>
        <v>#DIV/0!</v>
      </c>
      <c r="Y3328" t="str">
        <f t="shared" si="1738"/>
        <v>0.00083+1.40140165091333i</v>
      </c>
      <c r="Z3328" t="e">
        <f t="shared" si="1739"/>
        <v>#DIV/0!</v>
      </c>
      <c r="AA3328" t="e">
        <f t="shared" si="1740"/>
        <v>#DIV/0!</v>
      </c>
      <c r="AB3328" t="str">
        <f t="shared" si="1741"/>
        <v>0.918328372603435-0.592278002442362i</v>
      </c>
      <c r="AC3328" t="str">
        <f t="shared" si="1742"/>
        <v>0.915509933189106-0.140066526944358i</v>
      </c>
      <c r="AD3328" t="str">
        <f t="shared" si="1743"/>
        <v>1.07684980448057-0.482187439245263i</v>
      </c>
      <c r="AE3328" t="e">
        <f t="shared" si="1744"/>
        <v>#DIV/0!</v>
      </c>
      <c r="AF3328" t="str">
        <f t="shared" si="1745"/>
        <v>-19.4112535116311-0.328556651510375i</v>
      </c>
      <c r="AG3328" t="e">
        <f t="shared" si="1746"/>
        <v>#DIV/0!</v>
      </c>
      <c r="AH3328" t="e">
        <f t="shared" si="1747"/>
        <v>#DIV/0!</v>
      </c>
      <c r="AI3328" t="e">
        <f t="shared" si="1748"/>
        <v>#DIV/0!</v>
      </c>
      <c r="AJ3328" t="e">
        <f t="shared" si="1749"/>
        <v>#DIV/0!</v>
      </c>
      <c r="AK3328"/>
      <c r="AL3328"/>
      <c r="AM3328"/>
      <c r="AN3328"/>
    </row>
    <row r="3329" spans="1:40" x14ac:dyDescent="0.25">
      <c r="A3329"/>
      <c r="B3329">
        <f t="shared" si="1750"/>
        <v>1395000</v>
      </c>
      <c r="C3329" s="186" t="str">
        <f t="shared" si="1718"/>
        <v>-5.05443795078806E-08+0.00225942079474834i</v>
      </c>
      <c r="D3329" s="158" t="str">
        <f t="shared" si="1719"/>
        <v>-7.66666705417358+0.0173222260930706i</v>
      </c>
      <c r="E3329" t="str">
        <f t="shared" si="1720"/>
        <v>7.99402163180093-0.218611995796831i</v>
      </c>
      <c r="F3329" t="str">
        <f t="shared" si="1721"/>
        <v>0.999201235893426+0.0000218262896549678i</v>
      </c>
      <c r="G3329">
        <f t="shared" si="1716"/>
        <v>1</v>
      </c>
      <c r="H3329" t="str">
        <f t="shared" si="1722"/>
        <v>11.7446021617978+0.345643850834488i</v>
      </c>
      <c r="I3329" t="str">
        <f t="shared" si="1723"/>
        <v>5478.1521896972i</v>
      </c>
      <c r="J3329" t="str">
        <f t="shared" si="1717"/>
        <v>-40620.7409532923+1198.44439823568i</v>
      </c>
      <c r="K3329" t="str">
        <f t="shared" si="1724"/>
        <v>0.00397537806539102-0.134743675070266i</v>
      </c>
      <c r="L3329" t="str">
        <f t="shared" si="1725"/>
        <v>0.000514127635799819-0.0147729454743809i</v>
      </c>
      <c r="M3329" t="str">
        <f t="shared" si="1726"/>
        <v>0.00448950570119084-0.149516620544647i</v>
      </c>
      <c r="N3329" t="str">
        <f t="shared" si="1727"/>
        <v>-10.2782307358975i</v>
      </c>
      <c r="O3329" t="str">
        <f t="shared" si="1728"/>
        <v>-0.657385214699865+0.753554695754736i</v>
      </c>
      <c r="P3329" t="str">
        <f t="shared" si="1729"/>
        <v>1.65738521469987-0.753554695754736i</v>
      </c>
      <c r="Q3329" t="str">
        <f t="shared" si="1730"/>
        <v>-1.65738521469987+11.0317854316522i</v>
      </c>
      <c r="R3329" t="str">
        <f t="shared" si="1731"/>
        <v>-0.0888728559712991-0.136885245509958i</v>
      </c>
      <c r="S3329" t="str">
        <f t="shared" si="1732"/>
        <v>1.08372279196144i</v>
      </c>
      <c r="T3329" t="str">
        <f t="shared" si="1733"/>
        <v>0.148345660442379-0.0963135396028032i</v>
      </c>
      <c r="U3329" t="e">
        <f t="shared" si="1734"/>
        <v>#DIV/0!</v>
      </c>
      <c r="V3329" t="str">
        <f t="shared" si="1735"/>
        <v>1.33333333333333E-06-0.0000760597099602844i</v>
      </c>
      <c r="W3329" t="e">
        <f t="shared" si="1736"/>
        <v>#DIV/0!</v>
      </c>
      <c r="X3329" t="e">
        <f t="shared" si="1737"/>
        <v>#DIV/0!</v>
      </c>
      <c r="Y3329" t="str">
        <f t="shared" si="1738"/>
        <v>0.00083+1.40240696056248i</v>
      </c>
      <c r="Z3329" t="e">
        <f t="shared" si="1739"/>
        <v>#DIV/0!</v>
      </c>
      <c r="AA3329" t="e">
        <f t="shared" si="1740"/>
        <v>#DIV/0!</v>
      </c>
      <c r="AB3329" t="str">
        <f t="shared" si="1741"/>
        <v>0.914734503288445-0.593892113498951i</v>
      </c>
      <c r="AC3329" t="str">
        <f t="shared" si="1742"/>
        <v>0.915309963989108-0.13943429365672i</v>
      </c>
      <c r="AD3329" t="str">
        <f t="shared" si="1743"/>
        <v>1.07330584378247-0.485339927206122i</v>
      </c>
      <c r="AE3329" t="e">
        <f t="shared" si="1744"/>
        <v>#DIV/0!</v>
      </c>
      <c r="AF3329" t="str">
        <f t="shared" si="1745"/>
        <v>-19.4112692159714-0.328321624741417i</v>
      </c>
      <c r="AG3329" t="e">
        <f t="shared" si="1746"/>
        <v>#DIV/0!</v>
      </c>
      <c r="AH3329" t="e">
        <f t="shared" si="1747"/>
        <v>#DIV/0!</v>
      </c>
      <c r="AI3329" t="e">
        <f t="shared" si="1748"/>
        <v>#DIV/0!</v>
      </c>
      <c r="AJ3329" t="e">
        <f t="shared" si="1749"/>
        <v>#DIV/0!</v>
      </c>
      <c r="AK3329"/>
      <c r="AL3329"/>
      <c r="AM3329"/>
      <c r="AN3329"/>
    </row>
    <row r="3330" spans="1:40" x14ac:dyDescent="0.25">
      <c r="A3330"/>
      <c r="B3330">
        <f t="shared" si="1750"/>
        <v>1396000</v>
      </c>
      <c r="C3330" s="186" t="str">
        <f t="shared" si="1718"/>
        <v>-5.04719922927017E-08+0.00225780229847864i</v>
      </c>
      <c r="D3330" s="158" t="str">
        <f t="shared" si="1719"/>
        <v>-7.66666705361859+0.0173098176216696i</v>
      </c>
      <c r="E3330" t="str">
        <f t="shared" si="1720"/>
        <v>7.99401306400829-0.218768472434095i</v>
      </c>
      <c r="F3330" t="str">
        <f t="shared" si="1721"/>
        <v>0.999201236748155+0.0000218419123684836i</v>
      </c>
      <c r="G3330">
        <f t="shared" si="1716"/>
        <v>1</v>
      </c>
      <c r="H3330" t="str">
        <f t="shared" si="1722"/>
        <v>11.7446178330015+0.345396751241691i</v>
      </c>
      <c r="I3330" t="str">
        <f t="shared" si="1723"/>
        <v>5482.07918051419i</v>
      </c>
      <c r="J3330" t="str">
        <f t="shared" si="1717"/>
        <v>-40679.0008826357+1199.30349816273i</v>
      </c>
      <c r="K3330" t="str">
        <f t="shared" si="1724"/>
        <v>0.00396968938589819-0.134647316780219i</v>
      </c>
      <c r="L3330" t="str">
        <f t="shared" si="1725"/>
        <v>0.000513392216518536-0.0147623887109233i</v>
      </c>
      <c r="M3330" t="str">
        <f t="shared" si="1726"/>
        <v>0.00448308160241673-0.149409705491142i</v>
      </c>
      <c r="N3330" t="str">
        <f t="shared" si="1727"/>
        <v>-10.2855986432351i</v>
      </c>
      <c r="O3330" t="str">
        <f t="shared" si="1728"/>
        <v>-0.651815300415989+0.758377751614335i</v>
      </c>
      <c r="P3330" t="str">
        <f t="shared" si="1729"/>
        <v>1.65181530041599-0.758377751614335i</v>
      </c>
      <c r="Q3330" t="str">
        <f t="shared" si="1730"/>
        <v>-1.65181530041599+11.0439763948494i</v>
      </c>
      <c r="R3330" t="str">
        <f t="shared" si="1731"/>
        <v>-0.0890472014861138-0.136248550046138i</v>
      </c>
      <c r="S3330" t="str">
        <f t="shared" si="1732"/>
        <v>1.0844996541779i</v>
      </c>
      <c r="T3330" t="str">
        <f t="shared" si="1733"/>
        <v>0.147761505407277-0.0965716592172002i</v>
      </c>
      <c r="U3330" t="e">
        <f t="shared" si="1734"/>
        <v>#DIV/0!</v>
      </c>
      <c r="V3330" t="str">
        <f t="shared" si="1735"/>
        <v>1.33333333333333E-06-0.0000760052259273614i</v>
      </c>
      <c r="W3330" t="e">
        <f t="shared" si="1736"/>
        <v>#DIV/0!</v>
      </c>
      <c r="X3330" t="e">
        <f t="shared" si="1737"/>
        <v>#DIV/0!</v>
      </c>
      <c r="Y3330" t="str">
        <f t="shared" si="1738"/>
        <v>0.00083+1.40341227021163i</v>
      </c>
      <c r="Z3330" t="e">
        <f t="shared" si="1739"/>
        <v>#DIV/0!</v>
      </c>
      <c r="AA3330" t="e">
        <f t="shared" si="1740"/>
        <v>#DIV/0!</v>
      </c>
      <c r="AB3330" t="str">
        <f t="shared" si="1741"/>
        <v>0.911132464885137-0.595483740221029i</v>
      </c>
      <c r="AC3330" t="str">
        <f t="shared" si="1742"/>
        <v>0.915113630939503-0.13880163544223i</v>
      </c>
      <c r="AD3330" t="str">
        <f t="shared" si="1743"/>
        <v>1.06973862937977-0.488466408820151i</v>
      </c>
      <c r="AE3330" t="e">
        <f t="shared" si="1744"/>
        <v>#DIV/0!</v>
      </c>
      <c r="AF3330" t="str">
        <f t="shared" si="1745"/>
        <v>-19.4112848866201-0.328086933620021i</v>
      </c>
      <c r="AG3330" t="e">
        <f t="shared" si="1746"/>
        <v>#DIV/0!</v>
      </c>
      <c r="AH3330" t="e">
        <f t="shared" si="1747"/>
        <v>#DIV/0!</v>
      </c>
      <c r="AI3330" t="e">
        <f t="shared" si="1748"/>
        <v>#DIV/0!</v>
      </c>
      <c r="AJ3330" t="e">
        <f t="shared" si="1749"/>
        <v>#DIV/0!</v>
      </c>
      <c r="AK3330"/>
      <c r="AL3330"/>
      <c r="AM3330"/>
      <c r="AN3330"/>
    </row>
    <row r="3331" spans="1:40" x14ac:dyDescent="0.25">
      <c r="A3331"/>
      <c r="B3331">
        <f t="shared" si="1750"/>
        <v>1397000</v>
      </c>
      <c r="C3331" s="186" t="str">
        <f t="shared" si="1718"/>
        <v>-5.03997604704447E-08+0.0022561861193117i</v>
      </c>
      <c r="D3331" s="158" t="str">
        <f t="shared" si="1719"/>
        <v>-7.66666705306483+0.017297426914723i</v>
      </c>
      <c r="E3331" t="str">
        <f t="shared" si="1720"/>
        <v>7.99400449009445-0.218924948567806i</v>
      </c>
      <c r="F3331" t="str">
        <f t="shared" si="1721"/>
        <v>0.999201237603493+0.0000218575350318046i</v>
      </c>
      <c r="G3331">
        <f t="shared" si="1716"/>
        <v>1</v>
      </c>
      <c r="H3331" t="str">
        <f t="shared" si="1722"/>
        <v>11.744633470609+0.34515000434317i</v>
      </c>
      <c r="I3331" t="str">
        <f t="shared" si="1723"/>
        <v>5486.00617133118i</v>
      </c>
      <c r="J3331" t="str">
        <f t="shared" si="1717"/>
        <v>-40737.3025604058+1200.16259808978i</v>
      </c>
      <c r="K3331" t="str">
        <f t="shared" si="1724"/>
        <v>0.00396401290491138-0.134551096091271i</v>
      </c>
      <c r="L3331" t="str">
        <f t="shared" si="1725"/>
        <v>0.000512658373414554-0.0147518470061668i</v>
      </c>
      <c r="M3331" t="str">
        <f t="shared" si="1726"/>
        <v>0.00447667127832593-0.149302943097438i</v>
      </c>
      <c r="N3331" t="str">
        <f t="shared" si="1727"/>
        <v>-10.2929665505727i</v>
      </c>
      <c r="O3331" t="str">
        <f t="shared" si="1728"/>
        <v>-0.646210001808632+0.763159638321163i</v>
      </c>
      <c r="P3331" t="str">
        <f t="shared" si="1729"/>
        <v>1.64621000180863-0.763159638321163i</v>
      </c>
      <c r="Q3331" t="str">
        <f t="shared" si="1730"/>
        <v>-1.64621000180863+11.0561261888939i</v>
      </c>
      <c r="R3331" t="str">
        <f t="shared" si="1731"/>
        <v>-0.089217935069001-0.135611562236278i</v>
      </c>
      <c r="S3331" t="str">
        <f t="shared" si="1732"/>
        <v>1.08527651639436i</v>
      </c>
      <c r="T3331" t="str">
        <f t="shared" si="1733"/>
        <v>0.147176043846585-0.0968261297715836i</v>
      </c>
      <c r="U3331" t="e">
        <f t="shared" si="1734"/>
        <v>#DIV/0!</v>
      </c>
      <c r="V3331" t="str">
        <f t="shared" si="1735"/>
        <v>1.33333333333333E-06-0.0000759508198959177i</v>
      </c>
      <c r="W3331" t="e">
        <f t="shared" si="1736"/>
        <v>#DIV/0!</v>
      </c>
      <c r="X3331" t="e">
        <f t="shared" si="1737"/>
        <v>#DIV/0!</v>
      </c>
      <c r="Y3331" t="str">
        <f t="shared" si="1738"/>
        <v>0.00083+1.40441757986078i</v>
      </c>
      <c r="Z3331" t="e">
        <f t="shared" si="1739"/>
        <v>#DIV/0!</v>
      </c>
      <c r="AA3331" t="e">
        <f t="shared" si="1740"/>
        <v>#DIV/0!</v>
      </c>
      <c r="AB3331" t="str">
        <f t="shared" si="1741"/>
        <v>0.907522370135368-0.59705286597416i</v>
      </c>
      <c r="AC3331" t="str">
        <f t="shared" si="1742"/>
        <v>0.914920929254121-0.138168570204722i</v>
      </c>
      <c r="AD3331" t="str">
        <f t="shared" si="1743"/>
        <v>1.06614835082503-0.491566711760755i</v>
      </c>
      <c r="AE3331" t="e">
        <f t="shared" si="1744"/>
        <v>#DIV/0!</v>
      </c>
      <c r="AF3331" t="str">
        <f t="shared" si="1745"/>
        <v>-19.4113005236738-0.327852577428447i</v>
      </c>
      <c r="AG3331" t="e">
        <f t="shared" si="1746"/>
        <v>#DIV/0!</v>
      </c>
      <c r="AH3331" t="e">
        <f t="shared" si="1747"/>
        <v>#DIV/0!</v>
      </c>
      <c r="AI3331" t="e">
        <f t="shared" si="1748"/>
        <v>#DIV/0!</v>
      </c>
      <c r="AJ3331" t="e">
        <f t="shared" si="1749"/>
        <v>#DIV/0!</v>
      </c>
      <c r="AK3331"/>
      <c r="AL3331"/>
      <c r="AM3331"/>
      <c r="AN3331"/>
    </row>
    <row r="3332" spans="1:40" x14ac:dyDescent="0.25">
      <c r="A3332"/>
      <c r="B3332">
        <f t="shared" si="1750"/>
        <v>1398000</v>
      </c>
      <c r="C3332" s="186" t="str">
        <f t="shared" si="1718"/>
        <v>-5.03276835966537E-08+0.00225457225227517i</v>
      </c>
      <c r="D3332" s="158" t="str">
        <f t="shared" si="1719"/>
        <v>-7.66666705251222+0.0172850539341096i</v>
      </c>
      <c r="E3332" t="str">
        <f t="shared" si="1720"/>
        <v>7.99399591005944-0.219081424197603i</v>
      </c>
      <c r="F3332" t="str">
        <f t="shared" si="1721"/>
        <v>0.999201238459439+0.0000218731576448948i</v>
      </c>
      <c r="G3332">
        <f t="shared" si="1716"/>
        <v>1</v>
      </c>
      <c r="H3332" t="str">
        <f t="shared" si="1722"/>
        <v>11.744649074716+0.344903609385102i</v>
      </c>
      <c r="I3332" t="str">
        <f t="shared" si="1723"/>
        <v>5489.93316214816i</v>
      </c>
      <c r="J3332" t="str">
        <f t="shared" si="1717"/>
        <v>-40795.6459866025+1201.02169801683i</v>
      </c>
      <c r="K3332" t="str">
        <f t="shared" si="1724"/>
        <v>0.0039583485875879-0.134455012709138i</v>
      </c>
      <c r="L3332" t="str">
        <f t="shared" si="1725"/>
        <v>0.000511926101988746-0.014741320327953i</v>
      </c>
      <c r="M3332" t="str">
        <f t="shared" si="1726"/>
        <v>0.00447027468957665-0.149196333037091i</v>
      </c>
      <c r="N3332" t="str">
        <f t="shared" si="1727"/>
        <v>-10.3003344579102i</v>
      </c>
      <c r="O3332" t="str">
        <f t="shared" si="1728"/>
        <v>-0.640569623166065+0.767900096286545i</v>
      </c>
      <c r="P3332" t="str">
        <f t="shared" si="1729"/>
        <v>1.64056962316607-0.767900096286545i</v>
      </c>
      <c r="Q3332" t="str">
        <f t="shared" si="1730"/>
        <v>-1.64056962316607+11.0682345541967i</v>
      </c>
      <c r="R3332" t="str">
        <f t="shared" si="1731"/>
        <v>-0.0893850620089596-0.134974299501352i</v>
      </c>
      <c r="S3332" t="str">
        <f t="shared" si="1732"/>
        <v>1.08605337861082i</v>
      </c>
      <c r="T3332" t="str">
        <f t="shared" si="1733"/>
        <v>0.146589293999072-0.0970769485921682i</v>
      </c>
      <c r="U3332" t="e">
        <f t="shared" si="1734"/>
        <v>#DIV/0!</v>
      </c>
      <c r="V3332" t="str">
        <f t="shared" si="1735"/>
        <v>1.33333333333333E-06-0.0000758964916985671i</v>
      </c>
      <c r="W3332" t="e">
        <f t="shared" si="1736"/>
        <v>#DIV/0!</v>
      </c>
      <c r="X3332" t="e">
        <f t="shared" si="1737"/>
        <v>#DIV/0!</v>
      </c>
      <c r="Y3332" t="str">
        <f t="shared" si="1738"/>
        <v>0.00083+1.40542288950993i</v>
      </c>
      <c r="Z3332" t="e">
        <f t="shared" si="1739"/>
        <v>#DIV/0!</v>
      </c>
      <c r="AA3332" t="e">
        <f t="shared" si="1740"/>
        <v>#DIV/0!</v>
      </c>
      <c r="AB3332" t="str">
        <f t="shared" si="1741"/>
        <v>0.90390433150371-0.598599474271152i</v>
      </c>
      <c r="AC3332" t="str">
        <f t="shared" si="1742"/>
        <v>0.914731854135733-0.137535115755725i</v>
      </c>
      <c r="AD3332" t="str">
        <f t="shared" si="1743"/>
        <v>1.06253519896217-0.49464066506666i</v>
      </c>
      <c r="AE3332" t="e">
        <f t="shared" si="1744"/>
        <v>#DIV/0!</v>
      </c>
      <c r="AF3332" t="str">
        <f t="shared" si="1745"/>
        <v>-19.4113161272282-0.327618555450992i</v>
      </c>
      <c r="AG3332" t="e">
        <f t="shared" si="1746"/>
        <v>#DIV/0!</v>
      </c>
      <c r="AH3332" t="e">
        <f t="shared" si="1747"/>
        <v>#DIV/0!</v>
      </c>
      <c r="AI3332" t="e">
        <f t="shared" si="1748"/>
        <v>#DIV/0!</v>
      </c>
      <c r="AJ3332" t="e">
        <f t="shared" si="1749"/>
        <v>#DIV/0!</v>
      </c>
      <c r="AK3332"/>
      <c r="AL3332"/>
      <c r="AM3332"/>
      <c r="AN3332"/>
    </row>
    <row r="3333" spans="1:40" x14ac:dyDescent="0.25">
      <c r="A3333"/>
      <c r="B3333">
        <f t="shared" si="1750"/>
        <v>1399000</v>
      </c>
      <c r="C3333" s="186" t="str">
        <f t="shared" si="1718"/>
        <v>-5.02557612284606E-08+0.00225296069241096i</v>
      </c>
      <c r="D3333" s="158" t="str">
        <f t="shared" si="1719"/>
        <v>-7.66666705196083+0.0172726986418174i</v>
      </c>
      <c r="E3333" t="str">
        <f t="shared" si="1720"/>
        <v>7.99398732390332-0.219237899323128i</v>
      </c>
      <c r="F3333" t="str">
        <f t="shared" si="1721"/>
        <v>0.999201239316003+0.000021888780207719i</v>
      </c>
      <c r="G3333">
        <f t="shared" ref="G3333:G3396" si="1751">IF($C$11=$C$7,$C$24,F3333)</f>
        <v>1</v>
      </c>
      <c r="H3333" t="str">
        <f t="shared" si="1722"/>
        <v>11.7446646454183+0.344657565615812i</v>
      </c>
      <c r="I3333" t="str">
        <f t="shared" si="1723"/>
        <v>5493.86015296515i</v>
      </c>
      <c r="J3333" t="str">
        <f t="shared" ref="J3333:J3396" si="1752">IMSUM(COMPLEX(0,2*PI()*B3333*$C$113*$C$112),COMPLEX(0,2*PI()*B3333*$C$113*$C$111),COMPLEX(0,2*PI()*B3333*$C$28*10^-12*$C$111),COMPLEX(-1*2*PI()*B3333*2*PI()*B3333*$C$113*$C$112*$C$28*10^-12*$C$111,0),COMPLEX(1,0))</f>
        <v>-40854.0311612259+1201.88079794388i</v>
      </c>
      <c r="K3333" t="str">
        <f t="shared" si="1724"/>
        <v>0.00395269639920932-0.134359066340374i</v>
      </c>
      <c r="L3333" t="str">
        <f t="shared" si="1725"/>
        <v>0.000511195397758005-0.0147308086442144i</v>
      </c>
      <c r="M3333" t="str">
        <f t="shared" si="1726"/>
        <v>0.00446389179696732-0.149089874984588i</v>
      </c>
      <c r="N3333" t="str">
        <f t="shared" si="1727"/>
        <v>-10.3077023652478i</v>
      </c>
      <c r="O3333" t="str">
        <f t="shared" si="1728"/>
        <v>-0.634894470680674+0.772598868170998i</v>
      </c>
      <c r="P3333" t="str">
        <f t="shared" si="1729"/>
        <v>1.63489447068067-0.772598868170998i</v>
      </c>
      <c r="Q3333" t="str">
        <f t="shared" si="1730"/>
        <v>-1.63489447068067+11.0803012334188i</v>
      </c>
      <c r="R3333" t="str">
        <f t="shared" si="1731"/>
        <v>-0.0895485876012033-0.134336779172106i</v>
      </c>
      <c r="S3333" t="str">
        <f t="shared" si="1732"/>
        <v>1.08683024082728i</v>
      </c>
      <c r="T3333" t="str">
        <f t="shared" si="1733"/>
        <v>0.146001274059581-0.0973241130283586i</v>
      </c>
      <c r="U3333" t="e">
        <f t="shared" si="1734"/>
        <v>#DIV/0!</v>
      </c>
      <c r="V3333" t="str">
        <f t="shared" si="1735"/>
        <v>1.33333333333333E-06-0.0000758422411684036i</v>
      </c>
      <c r="W3333" t="e">
        <f t="shared" si="1736"/>
        <v>#DIV/0!</v>
      </c>
      <c r="X3333" t="e">
        <f t="shared" si="1737"/>
        <v>#DIV/0!</v>
      </c>
      <c r="Y3333" t="str">
        <f t="shared" si="1738"/>
        <v>0.00083+1.40642819915908i</v>
      </c>
      <c r="Z3333" t="e">
        <f t="shared" si="1739"/>
        <v>#DIV/0!</v>
      </c>
      <c r="AA3333" t="e">
        <f t="shared" si="1740"/>
        <v>#DIV/0!</v>
      </c>
      <c r="AB3333" t="str">
        <f t="shared" si="1741"/>
        <v>0.900278461183877-0.600123548767803i</v>
      </c>
      <c r="AC3333" t="str">
        <f t="shared" si="1742"/>
        <v>0.914546400776766-0.136901289815733i</v>
      </c>
      <c r="AD3333" t="str">
        <f t="shared" si="1743"/>
        <v>1.05889936591647-0.497688099151874i</v>
      </c>
      <c r="AE3333" t="e">
        <f t="shared" si="1744"/>
        <v>#DIV/0!</v>
      </c>
      <c r="AF3333" t="str">
        <f t="shared" si="1745"/>
        <v>-19.4113316973791-0.327384866973995i</v>
      </c>
      <c r="AG3333" t="e">
        <f t="shared" si="1746"/>
        <v>#DIV/0!</v>
      </c>
      <c r="AH3333" t="e">
        <f t="shared" si="1747"/>
        <v>#DIV/0!</v>
      </c>
      <c r="AI3333" t="e">
        <f t="shared" si="1748"/>
        <v>#DIV/0!</v>
      </c>
      <c r="AJ3333" t="e">
        <f t="shared" si="1749"/>
        <v>#DIV/0!</v>
      </c>
      <c r="AK3333"/>
      <c r="AL3333"/>
      <c r="AM3333"/>
      <c r="AN3333"/>
    </row>
    <row r="3334" spans="1:40" x14ac:dyDescent="0.25">
      <c r="A3334"/>
      <c r="B3334">
        <f t="shared" si="1750"/>
        <v>1400000</v>
      </c>
      <c r="C3334" s="186" t="str">
        <f t="shared" ref="C3334:C3397" si="1753">IMPRODUCT(COMPLEX(-1,0),IMDIV(IMPRODUCT(G3334,COMPLEX($C$100+$C$101,0)),COMPLEX($C$100,2*PI()*B3334*$C$103*$C$102*(2*$C$100+$C$101))))</f>
        <v>-5.01839929245787E-08+0.00225135143477513i</v>
      </c>
      <c r="D3334" s="158" t="str">
        <f t="shared" ref="D3334:D3397" si="1754">IMPRODUCT(COMPLEX($C$106,0),IMSUB(C3334,G3334))</f>
        <v>-7.66666705141059+0.0172603609999427i</v>
      </c>
      <c r="E3334" t="str">
        <f t="shared" ref="E3334:E3397" si="1755">IMDIV(COMPLEX($C$20*10^3,0),COMPLEX(1,2*PI()*B3334*$C$20*1000*$C$29*10^-12))</f>
        <v>7.99397873162611-0.219394373944022i</v>
      </c>
      <c r="F3334" t="str">
        <f t="shared" ref="F3334:F3397" si="1756">IMDIV(COMPLEX($C$22*1000,0),IMSUM(COMPLEX($C$22*1000,0),E3334))</f>
        <v>0.999201240173176+0.000021904402720241i</v>
      </c>
      <c r="G3334">
        <f t="shared" si="1751"/>
        <v>1</v>
      </c>
      <c r="H3334" t="str">
        <f t="shared" ref="H3334:H3397" si="1757">IMPRODUCT(COMPLEX($C$108,0),IMPRODUCT(COMPLEX(-1,0),D3334),IMDIV(COMPLEX(0,2*PI()*B3334*$C$109*$C$110),COMPLEX(1,2*PI()*B3334*$C$109*$C$110)))</f>
        <v>11.7446801828109+0.34441187228576i</v>
      </c>
      <c r="I3334" t="str">
        <f t="shared" ref="I3334:I3397" si="1758">COMPLEX(0,2*PI()*B3334*$C$113*$C$112*$C$114)</f>
        <v>5497.78714378214i</v>
      </c>
      <c r="J3334" t="str">
        <f t="shared" si="1752"/>
        <v>-40912.4580842758+1202.73989787093i</v>
      </c>
      <c r="K3334" t="str">
        <f t="shared" ref="K3334:K3397" si="1759">IMDIV(I3334,J3334)</f>
        <v>0.00394705630518099-0.134263256692365i</v>
      </c>
      <c r="L3334" t="str">
        <f t="shared" ref="L3334:L3397" si="1760">IMDIV(COMPLEX($C$117,0),COMPLEX(1,2*PI()*B3334*$C$115*$C$116))</f>
        <v>0.000510466256255202-0.0147203119229752i</v>
      </c>
      <c r="M3334" t="str">
        <f t="shared" ref="M3334:M3397" si="1761">IMSUM(K3334,L3334)</f>
        <v>0.00445752256143619-0.14898356861534i</v>
      </c>
      <c r="N3334" t="str">
        <f t="shared" ref="N3334:N3397" si="1762">COMPLEX(0,-2*PI()*B3334*$C$43)</f>
        <v>-10.3150702725853i</v>
      </c>
      <c r="O3334" t="str">
        <f t="shared" ref="O3334:O3397" si="1763">IMEXP(N3334)</f>
        <v>-0.629184852432879+0.777255698897741i</v>
      </c>
      <c r="P3334" t="str">
        <f t="shared" ref="P3334:P3397" si="1764">IMSUB(COMPLEX(1,0),O3334)</f>
        <v>1.62918485243288-0.777255698897741i</v>
      </c>
      <c r="Q3334" t="str">
        <f t="shared" ref="Q3334:Q3397" si="1765">IMSUM(COMPLEX(0,2*PI()*B3334*$C$43),O3334,COMPLEX(-1,0))</f>
        <v>-1.62918485243288+11.092325971483i</v>
      </c>
      <c r="R3334" t="str">
        <f t="shared" ref="R3334:R3397" si="1766">IMDIV(P3334,Q3334)</f>
        <v>-0.0897085171465179-0.133699018490464i</v>
      </c>
      <c r="S3334" t="str">
        <f t="shared" ref="S3334:S3397" si="1767">IMDIV(COMPLEX(0,2*PI()*B3334*$C$123),COMPLEX($C$124,0))</f>
        <v>1.08760710304374i</v>
      </c>
      <c r="T3334" t="str">
        <f t="shared" ref="T3334:T3397" si="1768">IMPRODUCT(R3334,S3334)</f>
        <v>0.145412002180205-0.097567620452074i</v>
      </c>
      <c r="U3334" t="e">
        <f t="shared" ref="U3334:U3397" si="1769">IMDIV(COMPLEX(1,2*PI()*B3334*$C$16*10^-3*$C$15*10^-6),COMPLEX(0,2*PI()*B3334*$C$15*10^-6))</f>
        <v>#DIV/0!</v>
      </c>
      <c r="V3334" t="str">
        <f t="shared" ref="V3334:V3397" si="1770">IMSUM(COMPLEX($C$18*10^-3,0),IMDIV(COMPLEX(1,0),COMPLEX(0,2*PI()*B3334*($C$17*1*10^-6))))</f>
        <v>1.33333333333333E-06-0.000075788068138998i</v>
      </c>
      <c r="W3334" t="e">
        <f t="shared" ref="W3334:W3397" si="1771">IMDIV(IMPRODUCT(U3334,V3334),IMSUM(U3334,V3334))</f>
        <v>#DIV/0!</v>
      </c>
      <c r="X3334" t="e">
        <f t="shared" ref="X3334:X3397" si="1772">IMDIV(IMPRODUCT(COMPLEX($C$19,0),W3334),IMSUM(COMPLEX($C$19,0),W3334))</f>
        <v>#DIV/0!</v>
      </c>
      <c r="Y3334" t="str">
        <f t="shared" ref="Y3334:Y3397" si="1773">COMPLEX($C$13*10^-3,2*PI()*B3334*$C$12*0.000001)</f>
        <v>0.00083+1.40743350880823i</v>
      </c>
      <c r="Z3334" t="e">
        <f t="shared" ref="Z3334:Z3397" si="1774">IMPRODUCT(COMPLEX($C$6,0),IMDIV(X3334,IMSUM(X3334,Y3334)))</f>
        <v>#DIV/0!</v>
      </c>
      <c r="AA3334" t="e">
        <f t="shared" ref="AA3334:AA3397" si="1775">IMDIV(COMPLEX($C$6,0),IMSUM(X3334,Y3334))</f>
        <v>#DIV/0!</v>
      </c>
      <c r="AB3334" t="str">
        <f t="shared" ref="AB3334:AB3397" si="1776">IMPRODUCT(COMPLEX($C$119,0),T3334)</f>
        <v>0.896644871105978-0.601625073258747i</v>
      </c>
      <c r="AC3334" t="str">
        <f t="shared" ref="AC3334:AC3397" si="1777">IMSUM(COMPLEX(1,0),IMPRODUCT(AB3334,M3334))</f>
        <v>0.914364564359997-0.136267110015587i</v>
      </c>
      <c r="AD3334" t="str">
        <f t="shared" ref="AD3334:AD3397" si="1778">IMDIV(AB3334,AC3334)</f>
        <v>1.05524104508559-0.500708845815303i</v>
      </c>
      <c r="AE3334" t="e">
        <f t="shared" ref="AE3334:AE3397" si="1779">IMPRODUCT(AD3334,AA3334,X3334)</f>
        <v>#DIV/0!</v>
      </c>
      <c r="AF3334" t="str">
        <f t="shared" ref="AF3334:AF3397" si="1780">IMSUB(D3334,H3334)</f>
        <v>-19.4113472342215-0.327151511285817i</v>
      </c>
      <c r="AG3334" t="e">
        <f t="shared" ref="AG3334:AG3397" si="1781">IMSUM(COMPLEX(1,0),IMPRODUCT(AD3334,AA3334,COMPLEX($C$127,0)))</f>
        <v>#DIV/0!</v>
      </c>
      <c r="AH3334" t="e">
        <f t="shared" ref="AH3334:AH3397" si="1782">IMDIV(IMPRODUCT(AE3334,AF3334),AG3334)</f>
        <v>#DIV/0!</v>
      </c>
      <c r="AI3334" t="e">
        <f t="shared" ref="AI3334:AI3397" si="1783">20*LOG10(IMABS(AH3334))</f>
        <v>#DIV/0!</v>
      </c>
      <c r="AJ3334" t="e">
        <f t="shared" ref="AJ3334:AJ3397" si="1784">IMARGUMENT(AH3334)*180/PI()</f>
        <v>#DIV/0!</v>
      </c>
      <c r="AK3334"/>
      <c r="AL3334"/>
      <c r="AM3334"/>
      <c r="AN3334"/>
    </row>
    <row r="3335" spans="1:40" x14ac:dyDescent="0.25">
      <c r="A3335"/>
      <c r="B3335">
        <f t="shared" si="1750"/>
        <v>1401000</v>
      </c>
      <c r="C3335" s="186" t="str">
        <f t="shared" si="1753"/>
        <v>-5.01123782452954E-08+0.00224974447443784i</v>
      </c>
      <c r="D3335" s="158" t="str">
        <f t="shared" si="1754"/>
        <v>-7.66666705086158+0.0172480409706901i</v>
      </c>
      <c r="E3335" t="str">
        <f t="shared" si="1755"/>
        <v>7.99397013322786-0.219550848059926i</v>
      </c>
      <c r="F3335" t="str">
        <f t="shared" si="1756"/>
        <v>0.999201241030958+0.000021920025182425i</v>
      </c>
      <c r="G3335">
        <f t="shared" si="1751"/>
        <v>1</v>
      </c>
      <c r="H3335" t="str">
        <f t="shared" si="1757"/>
        <v>11.744695686989+0.344166528647536i</v>
      </c>
      <c r="I3335" t="str">
        <f t="shared" si="1758"/>
        <v>5501.71413459912i</v>
      </c>
      <c r="J3335" t="str">
        <f t="shared" si="1752"/>
        <v>-40970.9267557524+1203.59899779799i</v>
      </c>
      <c r="K3335" t="str">
        <f t="shared" si="1759"/>
        <v>0.00394142827103145-0.134167583473333i</v>
      </c>
      <c r="L3335" t="str">
        <f t="shared" si="1760"/>
        <v>0.000509738673029108-0.0147098301323499i</v>
      </c>
      <c r="M3335" t="str">
        <f t="shared" si="1761"/>
        <v>0.00445116694406056-0.148877413605683i</v>
      </c>
      <c r="N3335" t="str">
        <f t="shared" si="1762"/>
        <v>-10.3224381799229i</v>
      </c>
      <c r="O3335" t="str">
        <f t="shared" si="1763"/>
        <v>-0.623441078373795+0.781870335667059i</v>
      </c>
      <c r="P3335" t="str">
        <f t="shared" si="1764"/>
        <v>1.6234410783738-0.781870335667059i</v>
      </c>
      <c r="Q3335" t="str">
        <f t="shared" si="1765"/>
        <v>-1.6234410783738+11.10430851559i</v>
      </c>
      <c r="R3335" t="str">
        <f t="shared" si="1766"/>
        <v>-0.0898648559506498-0.13306103461075i</v>
      </c>
      <c r="S3335" t="str">
        <f t="shared" si="1767"/>
        <v>1.0883839652602i</v>
      </c>
      <c r="T3335" t="str">
        <f t="shared" si="1768"/>
        <v>0.144821496471273-0.0978074682571049i</v>
      </c>
      <c r="U3335" t="e">
        <f t="shared" si="1769"/>
        <v>#DIV/0!</v>
      </c>
      <c r="V3335" t="str">
        <f t="shared" si="1770"/>
        <v>1.33333333333333E-06-0.0000757339724443947i</v>
      </c>
      <c r="W3335" t="e">
        <f t="shared" si="1771"/>
        <v>#DIV/0!</v>
      </c>
      <c r="X3335" t="e">
        <f t="shared" si="1772"/>
        <v>#DIV/0!</v>
      </c>
      <c r="Y3335" t="str">
        <f t="shared" si="1773"/>
        <v>0.00083+1.40843881845738i</v>
      </c>
      <c r="Z3335" t="e">
        <f t="shared" si="1774"/>
        <v>#DIV/0!</v>
      </c>
      <c r="AA3335" t="e">
        <f t="shared" si="1775"/>
        <v>#DIV/0!</v>
      </c>
      <c r="AB3335" t="str">
        <f t="shared" si="1776"/>
        <v>0.893003672942593-0.603104031673475i</v>
      </c>
      <c r="AC3335" t="str">
        <f t="shared" si="1777"/>
        <v>0.91418634005922-0.135632593897683i</v>
      </c>
      <c r="AD3335" t="str">
        <f t="shared" si="1778"/>
        <v>1.05156043112899-0.503702738250775i</v>
      </c>
      <c r="AE3335" t="e">
        <f t="shared" si="1779"/>
        <v>#DIV/0!</v>
      </c>
      <c r="AF3335" t="str">
        <f t="shared" si="1780"/>
        <v>-19.4113627378506-0.326918487676846i</v>
      </c>
      <c r="AG3335" t="e">
        <f t="shared" si="1781"/>
        <v>#DIV/0!</v>
      </c>
      <c r="AH3335" t="e">
        <f t="shared" si="1782"/>
        <v>#DIV/0!</v>
      </c>
      <c r="AI3335" t="e">
        <f t="shared" si="1783"/>
        <v>#DIV/0!</v>
      </c>
      <c r="AJ3335" t="e">
        <f t="shared" si="1784"/>
        <v>#DIV/0!</v>
      </c>
      <c r="AK3335"/>
      <c r="AL3335"/>
      <c r="AM3335"/>
      <c r="AN3335"/>
    </row>
    <row r="3336" spans="1:40" x14ac:dyDescent="0.25">
      <c r="A3336"/>
      <c r="B3336">
        <f t="shared" si="1750"/>
        <v>1402000</v>
      </c>
      <c r="C3336" s="186" t="str">
        <f t="shared" si="1753"/>
        <v>-5.00409167524658E-08+0.00224813980648334i</v>
      </c>
      <c r="D3336" s="158" t="str">
        <f t="shared" si="1754"/>
        <v>-7.66666705031372+0.0172357385163723i</v>
      </c>
      <c r="E3336" t="str">
        <f t="shared" si="1755"/>
        <v>7.99396152870861-0.219707321670482i</v>
      </c>
      <c r="F3336" t="str">
        <f t="shared" si="1756"/>
        <v>0.999201241889349+0.0000219356475942353i</v>
      </c>
      <c r="G3336">
        <f t="shared" si="1751"/>
        <v>1</v>
      </c>
      <c r="H3336" t="str">
        <f t="shared" si="1757"/>
        <v>11.744711158047+0.343921533955853i</v>
      </c>
      <c r="I3336" t="str">
        <f t="shared" si="1758"/>
        <v>5505.64112541611i</v>
      </c>
      <c r="J3336" t="str">
        <f t="shared" si="1752"/>
        <v>-41029.4371756556+1204.45809772503i</v>
      </c>
      <c r="K3336" t="str">
        <f t="shared" si="1759"/>
        <v>0.00393581226241188-0.134072046392326i</v>
      </c>
      <c r="L3336" t="str">
        <f t="shared" si="1760"/>
        <v>0.000509012643644312-0.0146993632405435i</v>
      </c>
      <c r="M3336" t="str">
        <f t="shared" si="1761"/>
        <v>0.00444482490605619-0.14877140963287i</v>
      </c>
      <c r="N3336" t="str">
        <f t="shared" si="1762"/>
        <v>-10.3298060872605i</v>
      </c>
      <c r="O3336" t="str">
        <f t="shared" si="1763"/>
        <v>-0.617663460308941+0.786442527969581i</v>
      </c>
      <c r="P3336" t="str">
        <f t="shared" si="1764"/>
        <v>1.61766346030894-0.786442527969581i</v>
      </c>
      <c r="Q3336" t="str">
        <f t="shared" si="1765"/>
        <v>-1.61766346030894+11.1162486152301i</v>
      </c>
      <c r="R3336" t="str">
        <f t="shared" si="1766"/>
        <v>-0.0900176093237016-0.132422844601083i</v>
      </c>
      <c r="S3336" t="str">
        <f t="shared" si="1767"/>
        <v>1.08916082747666i</v>
      </c>
      <c r="T3336" t="str">
        <f t="shared" si="1768"/>
        <v>0.144229775002529-0.0980436538584736i</v>
      </c>
      <c r="U3336" t="e">
        <f t="shared" si="1769"/>
        <v>#DIV/0!</v>
      </c>
      <c r="V3336" t="str">
        <f t="shared" si="1770"/>
        <v>1.33333333333333E-06-0.0000756799539191132i</v>
      </c>
      <c r="W3336" t="e">
        <f t="shared" si="1771"/>
        <v>#DIV/0!</v>
      </c>
      <c r="X3336" t="e">
        <f t="shared" si="1772"/>
        <v>#DIV/0!</v>
      </c>
      <c r="Y3336" t="str">
        <f t="shared" si="1773"/>
        <v>0.00083+1.40944412810652i</v>
      </c>
      <c r="Z3336" t="e">
        <f t="shared" si="1774"/>
        <v>#DIV/0!</v>
      </c>
      <c r="AA3336" t="e">
        <f t="shared" si="1775"/>
        <v>#DIV/0!</v>
      </c>
      <c r="AB3336" t="str">
        <f t="shared" si="1776"/>
        <v>0.889354978116047-0.604560408072405i</v>
      </c>
      <c r="AC3336" t="str">
        <f t="shared" si="1777"/>
        <v>0.914011723039901-0.13499775891735i</v>
      </c>
      <c r="AD3336" t="str">
        <f t="shared" si="1778"/>
        <v>1.0478577199588-0.506669611056517i</v>
      </c>
      <c r="AE3336" t="e">
        <f t="shared" si="1779"/>
        <v>#DIV/0!</v>
      </c>
      <c r="AF3336" t="str">
        <f t="shared" si="1780"/>
        <v>-19.4113782083607-0.326685795439481i</v>
      </c>
      <c r="AG3336" t="e">
        <f t="shared" si="1781"/>
        <v>#DIV/0!</v>
      </c>
      <c r="AH3336" t="e">
        <f t="shared" si="1782"/>
        <v>#DIV/0!</v>
      </c>
      <c r="AI3336" t="e">
        <f t="shared" si="1783"/>
        <v>#DIV/0!</v>
      </c>
      <c r="AJ3336" t="e">
        <f t="shared" si="1784"/>
        <v>#DIV/0!</v>
      </c>
      <c r="AK3336"/>
      <c r="AL3336"/>
      <c r="AM3336"/>
      <c r="AN3336"/>
    </row>
    <row r="3337" spans="1:40" x14ac:dyDescent="0.25">
      <c r="A3337"/>
      <c r="B3337">
        <f t="shared" si="1750"/>
        <v>1403000</v>
      </c>
      <c r="C3337" s="186" t="str">
        <f t="shared" si="1753"/>
        <v>-4.99696080095057E-08+0.00224653742600988i</v>
      </c>
      <c r="D3337" s="158" t="str">
        <f t="shared" si="1754"/>
        <v>-7.66666704976701+0.0172234535994091i</v>
      </c>
      <c r="E3337" t="str">
        <f t="shared" si="1755"/>
        <v>7.99395291806839-0.21986379477533i</v>
      </c>
      <c r="F3337" t="str">
        <f t="shared" si="1756"/>
        <v>0.999201242748357+0.0000219512699556364i</v>
      </c>
      <c r="G3337">
        <f t="shared" si="1751"/>
        <v>1</v>
      </c>
      <c r="H3337" t="str">
        <f t="shared" si="1757"/>
        <v>11.7447265960792+0.343676887467531i</v>
      </c>
      <c r="I3337" t="str">
        <f t="shared" si="1758"/>
        <v>5509.5681162331i</v>
      </c>
      <c r="J3337" t="str">
        <f t="shared" si="1752"/>
        <v>-41087.9893439854+1205.31719765208i</v>
      </c>
      <c r="K3337" t="str">
        <f t="shared" si="1759"/>
        <v>0.00393020824509575-0.13397664515922i</v>
      </c>
      <c r="L3337" t="str">
        <f t="shared" si="1760"/>
        <v>0.000508288163681178-0.0146889112158513i</v>
      </c>
      <c r="M3337" t="str">
        <f t="shared" si="1761"/>
        <v>0.00443849640877693-0.148665556375071i</v>
      </c>
      <c r="N3337" t="str">
        <f t="shared" si="1762"/>
        <v>-10.337173994598i</v>
      </c>
      <c r="O3337" t="str">
        <f t="shared" si="1763"/>
        <v>-0.611852311881092+0.790972027600068i</v>
      </c>
      <c r="P3337" t="str">
        <f t="shared" si="1764"/>
        <v>1.61185231188109-0.790972027600068i</v>
      </c>
      <c r="Q3337" t="str">
        <f t="shared" si="1765"/>
        <v>-1.61185231188109+11.1281460221981i</v>
      </c>
      <c r="R3337" t="str">
        <f t="shared" si="1766"/>
        <v>-0.0901667825795515-0.131784465444648i</v>
      </c>
      <c r="S3337" t="str">
        <f t="shared" si="1767"/>
        <v>1.08993768969312i</v>
      </c>
      <c r="T3337" t="str">
        <f t="shared" si="1768"/>
        <v>0.143636855804182-0.0982761746918182i</v>
      </c>
      <c r="U3337" t="e">
        <f t="shared" si="1769"/>
        <v>#DIV/0!</v>
      </c>
      <c r="V3337" t="str">
        <f t="shared" si="1770"/>
        <v>1.33333333333333E-06-0.0000756260123981448i</v>
      </c>
      <c r="W3337" t="e">
        <f t="shared" si="1771"/>
        <v>#DIV/0!</v>
      </c>
      <c r="X3337" t="e">
        <f t="shared" si="1772"/>
        <v>#DIV/0!</v>
      </c>
      <c r="Y3337" t="str">
        <f t="shared" si="1773"/>
        <v>0.00083+1.41044943775567i</v>
      </c>
      <c r="Z3337" t="e">
        <f t="shared" si="1774"/>
        <v>#DIV/0!</v>
      </c>
      <c r="AA3337" t="e">
        <f t="shared" si="1775"/>
        <v>#DIV/0!</v>
      </c>
      <c r="AB3337" t="str">
        <f t="shared" si="1776"/>
        <v>0.885698897804882-0.605994186643072i</v>
      </c>
      <c r="AC3337" t="str">
        <f t="shared" si="1777"/>
        <v>0.913840708459814-0.134362622444105i</v>
      </c>
      <c r="AD3337" t="str">
        <f t="shared" si="1778"/>
        <v>1.04413310872947-0.509609300244851i</v>
      </c>
      <c r="AE3337" t="e">
        <f t="shared" si="1779"/>
        <v>#DIV/0!</v>
      </c>
      <c r="AF3337" t="str">
        <f t="shared" si="1780"/>
        <v>-19.4113936458462-0.326453433868122i</v>
      </c>
      <c r="AG3337" t="e">
        <f t="shared" si="1781"/>
        <v>#DIV/0!</v>
      </c>
      <c r="AH3337" t="e">
        <f t="shared" si="1782"/>
        <v>#DIV/0!</v>
      </c>
      <c r="AI3337" t="e">
        <f t="shared" si="1783"/>
        <v>#DIV/0!</v>
      </c>
      <c r="AJ3337" t="e">
        <f t="shared" si="1784"/>
        <v>#DIV/0!</v>
      </c>
      <c r="AK3337"/>
      <c r="AL3337"/>
      <c r="AM3337"/>
      <c r="AN3337"/>
    </row>
    <row r="3338" spans="1:40" x14ac:dyDescent="0.25">
      <c r="A3338"/>
      <c r="B3338">
        <f t="shared" si="1750"/>
        <v>1404000</v>
      </c>
      <c r="C3338" s="186" t="str">
        <f t="shared" si="1753"/>
        <v>-4.98984515813855E-08+0.00224493732812969i</v>
      </c>
      <c r="D3338" s="158" t="str">
        <f t="shared" si="1754"/>
        <v>-7.66666704922145+0.0172111861823276i</v>
      </c>
      <c r="E3338" t="str">
        <f t="shared" si="1755"/>
        <v>7.99394430130725-0.220020267374112i</v>
      </c>
      <c r="F3338" t="str">
        <f t="shared" si="1756"/>
        <v>0.999201243607964+0.0000219668922665918i</v>
      </c>
      <c r="G3338">
        <f t="shared" si="1751"/>
        <v>1</v>
      </c>
      <c r="H3338" t="str">
        <f t="shared" si="1757"/>
        <v>11.7447420011793+0.343432588441507i</v>
      </c>
      <c r="I3338" t="str">
        <f t="shared" si="1758"/>
        <v>5513.49510705009i</v>
      </c>
      <c r="J3338" t="str">
        <f t="shared" si="1752"/>
        <v>-41146.5832607418+1206.17629757914i</v>
      </c>
      <c r="K3338" t="str">
        <f t="shared" si="1759"/>
        <v>0.00392461618497814-0.133881379484712i</v>
      </c>
      <c r="L3338" t="str">
        <f t="shared" si="1760"/>
        <v>0.000507565228735767-0.0146784740266582i</v>
      </c>
      <c r="M3338" t="str">
        <f t="shared" si="1761"/>
        <v>0.00443218141371391-0.14855985351137i</v>
      </c>
      <c r="N3338" t="str">
        <f t="shared" si="1762"/>
        <v>-10.3445419019356i</v>
      </c>
      <c r="O3338" t="str">
        <f t="shared" si="1763"/>
        <v>-0.606007948553006+0.795458588671074i</v>
      </c>
      <c r="P3338" t="str">
        <f t="shared" si="1764"/>
        <v>1.60600794855301-0.795458588671074i</v>
      </c>
      <c r="Q3338" t="str">
        <f t="shared" si="1765"/>
        <v>-1.60600794855301+11.1400004906067i</v>
      </c>
      <c r="R3338" t="str">
        <f t="shared" si="1766"/>
        <v>-0.090312381035303-0.131145914040979i</v>
      </c>
      <c r="S3338" t="str">
        <f t="shared" si="1767"/>
        <v>1.09071455190958i</v>
      </c>
      <c r="T3338" t="str">
        <f t="shared" si="1768"/>
        <v>0.143042756867979-0.0985050282128078i</v>
      </c>
      <c r="U3338" t="e">
        <f t="shared" si="1769"/>
        <v>#DIV/0!</v>
      </c>
      <c r="V3338" t="str">
        <f t="shared" si="1770"/>
        <v>1.33333333333333E-06-0.0000755721477169494i</v>
      </c>
      <c r="W3338" t="e">
        <f t="shared" si="1771"/>
        <v>#DIV/0!</v>
      </c>
      <c r="X3338" t="e">
        <f t="shared" si="1772"/>
        <v>#DIV/0!</v>
      </c>
      <c r="Y3338" t="str">
        <f t="shared" si="1773"/>
        <v>0.00083+1.41145474740482i</v>
      </c>
      <c r="Z3338" t="e">
        <f t="shared" si="1774"/>
        <v>#DIV/0!</v>
      </c>
      <c r="AA3338" t="e">
        <f t="shared" si="1775"/>
        <v>#DIV/0!</v>
      </c>
      <c r="AB3338" t="str">
        <f t="shared" si="1776"/>
        <v>0.882035542950475-0.607405351696528i</v>
      </c>
      <c r="AC3338" t="str">
        <f t="shared" si="1777"/>
        <v>0.913673291469642-0.133727201762924i</v>
      </c>
      <c r="AD3338" t="str">
        <f t="shared" si="1778"/>
        <v>1.04038679582774-0.512521643251896i</v>
      </c>
      <c r="AE3338" t="e">
        <f t="shared" si="1779"/>
        <v>#DIV/0!</v>
      </c>
      <c r="AF3338" t="str">
        <f t="shared" si="1780"/>
        <v>-19.4114090504007-0.326221402259179i</v>
      </c>
      <c r="AG3338" t="e">
        <f t="shared" si="1781"/>
        <v>#DIV/0!</v>
      </c>
      <c r="AH3338" t="e">
        <f t="shared" si="1782"/>
        <v>#DIV/0!</v>
      </c>
      <c r="AI3338" t="e">
        <f t="shared" si="1783"/>
        <v>#DIV/0!</v>
      </c>
      <c r="AJ3338" t="e">
        <f t="shared" si="1784"/>
        <v>#DIV/0!</v>
      </c>
      <c r="AK3338"/>
      <c r="AL3338"/>
      <c r="AM3338"/>
      <c r="AN3338"/>
    </row>
    <row r="3339" spans="1:40" x14ac:dyDescent="0.25">
      <c r="A3339"/>
      <c r="B3339">
        <f t="shared" si="1750"/>
        <v>1405000</v>
      </c>
      <c r="C3339" s="186" t="str">
        <f t="shared" si="1753"/>
        <v>-4.98274470346229E-08+0.0022433395079689i</v>
      </c>
      <c r="D3339" s="158" t="str">
        <f t="shared" si="1754"/>
        <v>-7.66666704867712+0.0171989362277616i</v>
      </c>
      <c r="E3339" t="str">
        <f t="shared" si="1755"/>
        <v>7.99393567842522-0.220176739466468i</v>
      </c>
      <c r="F3339" t="str">
        <f t="shared" si="1756"/>
        <v>0.999201244468191+0.0000219825145270665i</v>
      </c>
      <c r="G3339">
        <f t="shared" si="1751"/>
        <v>1</v>
      </c>
      <c r="H3339" t="str">
        <f t="shared" si="1757"/>
        <v>11.7447573734412+0.343188636138816i</v>
      </c>
      <c r="I3339" t="str">
        <f t="shared" si="1758"/>
        <v>5517.42209786707i</v>
      </c>
      <c r="J3339" t="str">
        <f t="shared" si="1752"/>
        <v>-41205.2189259248+1207.03539750618i</v>
      </c>
      <c r="K3339" t="str">
        <f t="shared" si="1759"/>
        <v>0.00391903604807512-0.133786249080321i</v>
      </c>
      <c r="L3339" t="str">
        <f t="shared" si="1760"/>
        <v>0.000506843834419757-0.0146680516414385i</v>
      </c>
      <c r="M3339" t="str">
        <f t="shared" si="1761"/>
        <v>0.00442587988249488-0.148454300721759i</v>
      </c>
      <c r="N3339" t="str">
        <f t="shared" si="1762"/>
        <v>-10.3519098092731i</v>
      </c>
      <c r="O3339" t="str">
        <f t="shared" si="1763"/>
        <v>-0.600130687590855+0.799901967625863i</v>
      </c>
      <c r="P3339" t="str">
        <f t="shared" si="1764"/>
        <v>1.60013068759085-0.799901967625863i</v>
      </c>
      <c r="Q3339" t="str">
        <f t="shared" si="1765"/>
        <v>-1.60013068759085+11.151811776899i</v>
      </c>
      <c r="R3339" t="str">
        <f t="shared" si="1766"/>
        <v>-0.0904544100107264-0.130507207207318i</v>
      </c>
      <c r="S3339" t="str">
        <f t="shared" si="1767"/>
        <v>1.09149141412604i</v>
      </c>
      <c r="T3339" t="str">
        <f t="shared" si="1768"/>
        <v>0.142447496148356-0.0987302118965444i</v>
      </c>
      <c r="U3339" t="e">
        <f t="shared" si="1769"/>
        <v>#DIV/0!</v>
      </c>
      <c r="V3339" t="str">
        <f t="shared" si="1770"/>
        <v>1.33333333333333E-06-0.0000755183597114567i</v>
      </c>
      <c r="W3339" t="e">
        <f t="shared" si="1771"/>
        <v>#DIV/0!</v>
      </c>
      <c r="X3339" t="e">
        <f t="shared" si="1772"/>
        <v>#DIV/0!</v>
      </c>
      <c r="Y3339" t="str">
        <f t="shared" si="1773"/>
        <v>0.00083+1.41246005705397i</v>
      </c>
      <c r="Z3339" t="e">
        <f t="shared" si="1774"/>
        <v>#DIV/0!</v>
      </c>
      <c r="AA3339" t="e">
        <f t="shared" si="1775"/>
        <v>#DIV/0!</v>
      </c>
      <c r="AB3339" t="str">
        <f t="shared" si="1776"/>
        <v>0.878365024264133-0.608793887663655i</v>
      </c>
      <c r="AC3339" t="str">
        <f t="shared" si="1777"/>
        <v>0.913509467213589-0.133091514075579i</v>
      </c>
      <c r="AD3339" t="str">
        <f t="shared" si="1778"/>
        <v>1.03661898086286-0.515406478946811i</v>
      </c>
      <c r="AE3339" t="e">
        <f t="shared" si="1779"/>
        <v>#DIV/0!</v>
      </c>
      <c r="AF3339" t="str">
        <f t="shared" si="1780"/>
        <v>-19.4114244221183-0.325989699911054i</v>
      </c>
      <c r="AG3339" t="e">
        <f t="shared" si="1781"/>
        <v>#DIV/0!</v>
      </c>
      <c r="AH3339" t="e">
        <f t="shared" si="1782"/>
        <v>#DIV/0!</v>
      </c>
      <c r="AI3339" t="e">
        <f t="shared" si="1783"/>
        <v>#DIV/0!</v>
      </c>
      <c r="AJ3339" t="e">
        <f t="shared" si="1784"/>
        <v>#DIV/0!</v>
      </c>
      <c r="AK3339"/>
      <c r="AL3339"/>
      <c r="AM3339"/>
      <c r="AN3339"/>
    </row>
    <row r="3340" spans="1:40" x14ac:dyDescent="0.25">
      <c r="A3340"/>
      <c r="B3340">
        <f t="shared" si="1750"/>
        <v>1406000</v>
      </c>
      <c r="C3340" s="186" t="str">
        <f t="shared" si="1753"/>
        <v>-4.97565939372768E-08+0.00224174396066751i</v>
      </c>
      <c r="D3340" s="158" t="str">
        <f t="shared" si="1754"/>
        <v>-7.66666704813386+0.0171867036984509i</v>
      </c>
      <c r="E3340" t="str">
        <f t="shared" si="1755"/>
        <v>7.99392704942235-0.22033321105204i</v>
      </c>
      <c r="F3340" t="str">
        <f t="shared" si="1756"/>
        <v>0.999201245329025+0.0000219981367370243i</v>
      </c>
      <c r="G3340">
        <f t="shared" si="1751"/>
        <v>1</v>
      </c>
      <c r="H3340" t="str">
        <f t="shared" si="1757"/>
        <v>11.7447727129579+0.342945029822572i</v>
      </c>
      <c r="I3340" t="str">
        <f t="shared" si="1758"/>
        <v>5521.34908868406i</v>
      </c>
      <c r="J3340" t="str">
        <f t="shared" si="1752"/>
        <v>-41263.8963395344+1207.89449743323i</v>
      </c>
      <c r="K3340" t="str">
        <f t="shared" si="1759"/>
        <v>0.00391346780052359-0.133691253658383i</v>
      </c>
      <c r="L3340" t="str">
        <f t="shared" si="1760"/>
        <v>0.000506123976360405-0.014657644028756i</v>
      </c>
      <c r="M3340" t="str">
        <f t="shared" si="1761"/>
        <v>0.00441959177688399-0.148348897687139i</v>
      </c>
      <c r="N3340" t="str">
        <f t="shared" si="1762"/>
        <v>-10.3592777166107i</v>
      </c>
      <c r="O3340" t="str">
        <f t="shared" si="1763"/>
        <v>-0.594220848046369+0.804301923252117i</v>
      </c>
      <c r="P3340" t="str">
        <f t="shared" si="1764"/>
        <v>1.59422084804637-0.804301923252117i</v>
      </c>
      <c r="Q3340" t="str">
        <f t="shared" si="1765"/>
        <v>-1.59422084804637+11.1635796398628i</v>
      </c>
      <c r="R3340" t="str">
        <f t="shared" si="1766"/>
        <v>-0.0905928748277545-0.12986836167985i</v>
      </c>
      <c r="S3340" t="str">
        <f t="shared" si="1767"/>
        <v>1.0922682763425i</v>
      </c>
      <c r="T3340" t="str">
        <f t="shared" si="1768"/>
        <v>0.141851091563474-0.0989517232370233i</v>
      </c>
      <c r="U3340" t="e">
        <f t="shared" si="1769"/>
        <v>#DIV/0!</v>
      </c>
      <c r="V3340" t="str">
        <f t="shared" si="1770"/>
        <v>1.33333333333333E-06-0.0000754646482180635i</v>
      </c>
      <c r="W3340" t="e">
        <f t="shared" si="1771"/>
        <v>#DIV/0!</v>
      </c>
      <c r="X3340" t="e">
        <f t="shared" si="1772"/>
        <v>#DIV/0!</v>
      </c>
      <c r="Y3340" t="str">
        <f t="shared" si="1773"/>
        <v>0.00083+1.41346536670312i</v>
      </c>
      <c r="Z3340" t="e">
        <f t="shared" si="1774"/>
        <v>#DIV/0!</v>
      </c>
      <c r="AA3340" t="e">
        <f t="shared" si="1775"/>
        <v>#DIV/0!</v>
      </c>
      <c r="AB3340" t="str">
        <f t="shared" si="1776"/>
        <v>0.874687452233484-0.610159779091834i</v>
      </c>
      <c r="AC3340" t="str">
        <f t="shared" si="1777"/>
        <v>0.913349230829933-0.132455576501869i</v>
      </c>
      <c r="AD3340" t="str">
        <f t="shared" si="1778"/>
        <v>1.03282986465606-0.518263647641487i</v>
      </c>
      <c r="AE3340" t="e">
        <f t="shared" si="1779"/>
        <v>#DIV/0!</v>
      </c>
      <c r="AF3340" t="str">
        <f t="shared" si="1780"/>
        <v>-19.4114397610918-0.325758326124121i</v>
      </c>
      <c r="AG3340" t="e">
        <f t="shared" si="1781"/>
        <v>#DIV/0!</v>
      </c>
      <c r="AH3340" t="e">
        <f t="shared" si="1782"/>
        <v>#DIV/0!</v>
      </c>
      <c r="AI3340" t="e">
        <f t="shared" si="1783"/>
        <v>#DIV/0!</v>
      </c>
      <c r="AJ3340" t="e">
        <f t="shared" si="1784"/>
        <v>#DIV/0!</v>
      </c>
      <c r="AK3340"/>
      <c r="AL3340"/>
      <c r="AM3340"/>
      <c r="AN3340"/>
    </row>
    <row r="3341" spans="1:40" x14ac:dyDescent="0.25">
      <c r="A3341"/>
      <c r="B3341">
        <f t="shared" si="1750"/>
        <v>1407000</v>
      </c>
      <c r="C3341" s="186" t="str">
        <f t="shared" si="1753"/>
        <v>-4.96858918589404E-08+0.00224015068137933i</v>
      </c>
      <c r="D3341" s="158" t="str">
        <f t="shared" si="1754"/>
        <v>-7.66666704759183+0.0171744885572415i</v>
      </c>
      <c r="E3341" t="str">
        <f t="shared" si="1755"/>
        <v>7.99391841429867-0.220489682130469i</v>
      </c>
      <c r="F3341" t="str">
        <f t="shared" si="1756"/>
        <v>0.999201246190468+0.0000220137588964295i</v>
      </c>
      <c r="G3341">
        <f t="shared" si="1751"/>
        <v>1</v>
      </c>
      <c r="H3341" t="str">
        <f t="shared" si="1757"/>
        <v>11.7447880198224+0.342701768757994i</v>
      </c>
      <c r="I3341" t="str">
        <f t="shared" si="1758"/>
        <v>5525.27607950105i</v>
      </c>
      <c r="J3341" t="str">
        <f t="shared" si="1752"/>
        <v>-41322.6155015707+1208.75359736029i</v>
      </c>
      <c r="K3341" t="str">
        <f t="shared" si="1759"/>
        <v>0.00390791140858045-0.133596392932048i</v>
      </c>
      <c r="L3341" t="str">
        <f t="shared" si="1760"/>
        <v>0.000505405650200449-0.0146472511572628i</v>
      </c>
      <c r="M3341" t="str">
        <f t="shared" si="1761"/>
        <v>0.0044133170587809-0.148243644089311i</v>
      </c>
      <c r="N3341" t="str">
        <f t="shared" si="1762"/>
        <v>-10.3666456239483i</v>
      </c>
      <c r="O3341" t="str">
        <f t="shared" si="1763"/>
        <v>-0.588278750740074+0.808658216694605i</v>
      </c>
      <c r="P3341" t="str">
        <f t="shared" si="1764"/>
        <v>1.58827875074007-0.808658216694605i</v>
      </c>
      <c r="Q3341" t="str">
        <f t="shared" si="1765"/>
        <v>-1.58827875074007+11.1753038406429i</v>
      </c>
      <c r="R3341" t="str">
        <f t="shared" si="1766"/>
        <v>-0.0907277808099591-0.129229394115044i</v>
      </c>
      <c r="S3341" t="str">
        <f t="shared" si="1767"/>
        <v>1.09304513855896i</v>
      </c>
      <c r="T3341" t="str">
        <f t="shared" si="1768"/>
        <v>0.141253560996369-0.0991695597465687i</v>
      </c>
      <c r="U3341" t="e">
        <f t="shared" si="1769"/>
        <v>#DIV/0!</v>
      </c>
      <c r="V3341" t="str">
        <f t="shared" si="1770"/>
        <v>1.33333333333333E-06-0.0000754110130736297i</v>
      </c>
      <c r="W3341" t="e">
        <f t="shared" si="1771"/>
        <v>#DIV/0!</v>
      </c>
      <c r="X3341" t="e">
        <f t="shared" si="1772"/>
        <v>#DIV/0!</v>
      </c>
      <c r="Y3341" t="str">
        <f t="shared" si="1773"/>
        <v>0.00083+1.41447067635227i</v>
      </c>
      <c r="Z3341" t="e">
        <f t="shared" si="1774"/>
        <v>#DIV/0!</v>
      </c>
      <c r="AA3341" t="e">
        <f t="shared" si="1775"/>
        <v>#DIV/0!</v>
      </c>
      <c r="AB3341" t="str">
        <f t="shared" si="1776"/>
        <v>0.871002937129568-0.611503010641465i</v>
      </c>
      <c r="AC3341" t="str">
        <f t="shared" si="1777"/>
        <v>0.913192577451607-0.13181940608094i</v>
      </c>
      <c r="AD3341" t="str">
        <f t="shared" si="1778"/>
        <v>1.02901964923063-0.521092991099661i</v>
      </c>
      <c r="AE3341" t="e">
        <f t="shared" si="1779"/>
        <v>#DIV/0!</v>
      </c>
      <c r="AF3341" t="str">
        <f t="shared" si="1780"/>
        <v>-19.4114550674142-0.325527280200753i</v>
      </c>
      <c r="AG3341" t="e">
        <f t="shared" si="1781"/>
        <v>#DIV/0!</v>
      </c>
      <c r="AH3341" t="e">
        <f t="shared" si="1782"/>
        <v>#DIV/0!</v>
      </c>
      <c r="AI3341" t="e">
        <f t="shared" si="1783"/>
        <v>#DIV/0!</v>
      </c>
      <c r="AJ3341" t="e">
        <f t="shared" si="1784"/>
        <v>#DIV/0!</v>
      </c>
      <c r="AK3341"/>
      <c r="AL3341"/>
      <c r="AM3341"/>
      <c r="AN3341"/>
    </row>
    <row r="3342" spans="1:40" x14ac:dyDescent="0.25">
      <c r="A3342"/>
      <c r="B3342">
        <f t="shared" si="1750"/>
        <v>1408000</v>
      </c>
      <c r="C3342" s="186" t="str">
        <f t="shared" si="1753"/>
        <v>-4.96153403707347E-08+0.00223855966527196i</v>
      </c>
      <c r="D3342" s="158" t="str">
        <f t="shared" si="1754"/>
        <v>-7.66666704705094+0.017162290767085i</v>
      </c>
      <c r="E3342" t="str">
        <f t="shared" si="1755"/>
        <v>7.99390977305423-0.220646152701396i</v>
      </c>
      <c r="F3342" t="str">
        <f t="shared" si="1756"/>
        <v>0.99920124705252+0.0000220293810052462i</v>
      </c>
      <c r="G3342">
        <f t="shared" si="1751"/>
        <v>1</v>
      </c>
      <c r="H3342" t="str">
        <f t="shared" si="1757"/>
        <v>11.7448032941272+0.342458852212362i</v>
      </c>
      <c r="I3342" t="str">
        <f t="shared" si="1758"/>
        <v>5529.20307031804i</v>
      </c>
      <c r="J3342" t="str">
        <f t="shared" si="1752"/>
        <v>-41381.3764120336+1209.61269728734i</v>
      </c>
      <c r="K3342" t="str">
        <f t="shared" si="1759"/>
        <v>0.00390236683862212-0.133501666615276i</v>
      </c>
      <c r="L3342" t="str">
        <f t="shared" si="1760"/>
        <v>0.00050468885159807-0.0146368729957i</v>
      </c>
      <c r="M3342" t="str">
        <f t="shared" si="1761"/>
        <v>0.00440705569022019-0.148138539610976i</v>
      </c>
      <c r="N3342" t="str">
        <f t="shared" si="1762"/>
        <v>-10.3740135312858i</v>
      </c>
      <c r="O3342" t="str">
        <f t="shared" si="1763"/>
        <v>-0.58230471824363+0.81297061146834i</v>
      </c>
      <c r="P3342" t="str">
        <f t="shared" si="1764"/>
        <v>1.58230471824363-0.81297061146834i</v>
      </c>
      <c r="Q3342" t="str">
        <f t="shared" si="1765"/>
        <v>-1.58230471824363+11.1869841427541i</v>
      </c>
      <c r="R3342" t="str">
        <f t="shared" si="1766"/>
        <v>-0.0908591332820772-0.128590321090928i</v>
      </c>
      <c r="S3342" t="str">
        <f t="shared" si="1767"/>
        <v>1.09382200077542i</v>
      </c>
      <c r="T3342" t="str">
        <f t="shared" si="1768"/>
        <v>0.140654922296033-0.0993837189553222i</v>
      </c>
      <c r="U3342" t="e">
        <f t="shared" si="1769"/>
        <v>#DIV/0!</v>
      </c>
      <c r="V3342" t="str">
        <f t="shared" si="1770"/>
        <v>1.33333333333333E-06-0.0000753574541154807i</v>
      </c>
      <c r="W3342" t="e">
        <f t="shared" si="1771"/>
        <v>#DIV/0!</v>
      </c>
      <c r="X3342" t="e">
        <f t="shared" si="1772"/>
        <v>#DIV/0!</v>
      </c>
      <c r="Y3342" t="str">
        <f t="shared" si="1773"/>
        <v>0.00083+1.41547598600142i</v>
      </c>
      <c r="Z3342" t="e">
        <f t="shared" si="1774"/>
        <v>#DIV/0!</v>
      </c>
      <c r="AA3342" t="e">
        <f t="shared" si="1775"/>
        <v>#DIV/0!</v>
      </c>
      <c r="AB3342" t="str">
        <f t="shared" si="1776"/>
        <v>0.867311589013498-0.612823567082817i</v>
      </c>
      <c r="AC3342" t="str">
        <f t="shared" si="1777"/>
        <v>0.913039502206718-0.131183019772548i</v>
      </c>
      <c r="AD3342" t="str">
        <f t="shared" si="1778"/>
        <v>1.02518853780149-0.523894352546332i</v>
      </c>
      <c r="AE3342" t="e">
        <f t="shared" si="1779"/>
        <v>#DIV/0!</v>
      </c>
      <c r="AF3342" t="str">
        <f t="shared" si="1780"/>
        <v>-19.4114703411781-0.325296561445277i</v>
      </c>
      <c r="AG3342" t="e">
        <f t="shared" si="1781"/>
        <v>#DIV/0!</v>
      </c>
      <c r="AH3342" t="e">
        <f t="shared" si="1782"/>
        <v>#DIV/0!</v>
      </c>
      <c r="AI3342" t="e">
        <f t="shared" si="1783"/>
        <v>#DIV/0!</v>
      </c>
      <c r="AJ3342" t="e">
        <f t="shared" si="1784"/>
        <v>#DIV/0!</v>
      </c>
      <c r="AK3342"/>
      <c r="AL3342"/>
      <c r="AM3342"/>
      <c r="AN3342"/>
    </row>
    <row r="3343" spans="1:40" x14ac:dyDescent="0.25">
      <c r="A3343"/>
      <c r="B3343">
        <f t="shared" si="1750"/>
        <v>1409000</v>
      </c>
      <c r="C3343" s="186" t="str">
        <f t="shared" si="1753"/>
        <v>-4.95449390453022E-08+0.0022369709075267i</v>
      </c>
      <c r="D3343" s="158" t="str">
        <f t="shared" si="1754"/>
        <v>-7.66666704651121+0.017150110291038i</v>
      </c>
      <c r="E3343" t="str">
        <f t="shared" si="1755"/>
        <v>7.99390112568906-0.220802622764462i</v>
      </c>
      <c r="F3343" t="str">
        <f t="shared" si="1756"/>
        <v>0.999201247915189+0.0000220450030634392i</v>
      </c>
      <c r="G3343">
        <f t="shared" si="1751"/>
        <v>1</v>
      </c>
      <c r="H3343" t="str">
        <f t="shared" si="1757"/>
        <v>11.7448185359647+0.342216279455032i</v>
      </c>
      <c r="I3343" t="str">
        <f t="shared" si="1758"/>
        <v>5533.13006113502i</v>
      </c>
      <c r="J3343" t="str">
        <f t="shared" si="1752"/>
        <v>-41440.1790709231+1210.47179721438i</v>
      </c>
      <c r="K3343" t="str">
        <f t="shared" si="1759"/>
        <v>0.00389683405714418-0.133407074422839i</v>
      </c>
      <c r="L3343" t="str">
        <f t="shared" si="1760"/>
        <v>0.000503973576226813-0.0146265095128968i</v>
      </c>
      <c r="M3343" t="str">
        <f t="shared" si="1761"/>
        <v>0.00440080763337099-0.148033583935736i</v>
      </c>
      <c r="N3343" t="str">
        <f t="shared" si="1762"/>
        <v>-10.3813814386234i</v>
      </c>
      <c r="O3343" t="str">
        <f t="shared" si="1763"/>
        <v>-0.57629907486209+0.817238873471581i</v>
      </c>
      <c r="P3343" t="str">
        <f t="shared" si="1764"/>
        <v>1.57629907486209-0.817238873471581i</v>
      </c>
      <c r="Q3343" t="str">
        <f t="shared" si="1765"/>
        <v>-1.57629907486209+11.198620312095i</v>
      </c>
      <c r="R3343" t="str">
        <f t="shared" si="1766"/>
        <v>-0.0909869375695409-0.127951159108334i</v>
      </c>
      <c r="S3343" t="str">
        <f t="shared" si="1767"/>
        <v>1.09459886299188i</v>
      </c>
      <c r="T3343" t="str">
        <f t="shared" si="1768"/>
        <v>0.140055193278476-0.0995941984107326i</v>
      </c>
      <c r="U3343" t="e">
        <f t="shared" si="1769"/>
        <v>#DIV/0!</v>
      </c>
      <c r="V3343" t="str">
        <f t="shared" si="1770"/>
        <v>1.33333333333333E-06-0.0000753039711814028i</v>
      </c>
      <c r="W3343" t="e">
        <f t="shared" si="1771"/>
        <v>#DIV/0!</v>
      </c>
      <c r="X3343" t="e">
        <f t="shared" si="1772"/>
        <v>#DIV/0!</v>
      </c>
      <c r="Y3343" t="str">
        <f t="shared" si="1773"/>
        <v>0.00083+1.41648129565057i</v>
      </c>
      <c r="Z3343" t="e">
        <f t="shared" si="1774"/>
        <v>#DIV/0!</v>
      </c>
      <c r="AA3343" t="e">
        <f t="shared" si="1775"/>
        <v>#DIV/0!</v>
      </c>
      <c r="AB3343" t="str">
        <f t="shared" si="1776"/>
        <v>0.863613517743016-0.614121433292877i</v>
      </c>
      <c r="AC3343" t="str">
        <f t="shared" si="1777"/>
        <v>0.91289000021907-0.130546434458299i</v>
      </c>
      <c r="AD3343" t="str">
        <f t="shared" si="1778"/>
        <v>1.0213367347646-0.526667576677037i</v>
      </c>
      <c r="AE3343" t="e">
        <f t="shared" si="1779"/>
        <v>#DIV/0!</v>
      </c>
      <c r="AF3343" t="str">
        <f t="shared" si="1780"/>
        <v>-19.4114855824759-0.325066169163994i</v>
      </c>
      <c r="AG3343" t="e">
        <f t="shared" si="1781"/>
        <v>#DIV/0!</v>
      </c>
      <c r="AH3343" t="e">
        <f t="shared" si="1782"/>
        <v>#DIV/0!</v>
      </c>
      <c r="AI3343" t="e">
        <f t="shared" si="1783"/>
        <v>#DIV/0!</v>
      </c>
      <c r="AJ3343" t="e">
        <f t="shared" si="1784"/>
        <v>#DIV/0!</v>
      </c>
      <c r="AK3343"/>
      <c r="AL3343"/>
      <c r="AM3343"/>
      <c r="AN3343"/>
    </row>
    <row r="3344" spans="1:40" x14ac:dyDescent="0.25">
      <c r="A3344"/>
      <c r="B3344">
        <f t="shared" si="1750"/>
        <v>1410000</v>
      </c>
      <c r="C3344" s="186" t="str">
        <f t="shared" si="1753"/>
        <v>-4.94746874568005E-08+0.00223538440333852i</v>
      </c>
      <c r="D3344" s="158" t="str">
        <f t="shared" si="1754"/>
        <v>-7.66666704597263+0.017137947092262i</v>
      </c>
      <c r="E3344" t="str">
        <f t="shared" si="1755"/>
        <v>7.99389247220321-0.220959092319308i</v>
      </c>
      <c r="F3344" t="str">
        <f t="shared" si="1756"/>
        <v>0.999201248778468+0.0000220606250709723i</v>
      </c>
      <c r="G3344">
        <f t="shared" si="1751"/>
        <v>1</v>
      </c>
      <c r="H3344" t="str">
        <f t="shared" si="1757"/>
        <v>11.7448337454267+0.34197404975742i</v>
      </c>
      <c r="I3344" t="str">
        <f t="shared" si="1758"/>
        <v>5537.05705195201i</v>
      </c>
      <c r="J3344" t="str">
        <f t="shared" si="1752"/>
        <v>-41499.0234782392+1211.33089714144i</v>
      </c>
      <c r="K3344" t="str">
        <f t="shared" si="1759"/>
        <v>0.00389131303076089-0.133312616070313i</v>
      </c>
      <c r="L3344" t="str">
        <f t="shared" si="1760"/>
        <v>0.000503259819775513-0.0146161606777701i</v>
      </c>
      <c r="M3344" t="str">
        <f t="shared" si="1761"/>
        <v>0.0043945728505364-0.147928776748083i</v>
      </c>
      <c r="N3344" t="str">
        <f t="shared" si="1762"/>
        <v>-10.3887493459609i</v>
      </c>
      <c r="O3344" t="str">
        <f t="shared" si="1763"/>
        <v>-0.570262146616848+0.821462770998141i</v>
      </c>
      <c r="P3344" t="str">
        <f t="shared" si="1764"/>
        <v>1.57026214661685-0.821462770998141i</v>
      </c>
      <c r="Q3344" t="str">
        <f t="shared" si="1765"/>
        <v>-1.57026214661685+11.210212116959i</v>
      </c>
      <c r="R3344" t="str">
        <f t="shared" si="1766"/>
        <v>-0.0911111989980217-0.127311924592247i</v>
      </c>
      <c r="S3344" t="str">
        <f t="shared" si="1767"/>
        <v>1.09537572520834i</v>
      </c>
      <c r="T3344" t="str">
        <f t="shared" si="1768"/>
        <v>0.139454391727902-0.0998009956770594i</v>
      </c>
      <c r="U3344" t="e">
        <f t="shared" si="1769"/>
        <v>#DIV/0!</v>
      </c>
      <c r="V3344" t="str">
        <f t="shared" si="1770"/>
        <v>1.33333333333333E-06-0.0000752505641096433i</v>
      </c>
      <c r="W3344" t="e">
        <f t="shared" si="1771"/>
        <v>#DIV/0!</v>
      </c>
      <c r="X3344" t="e">
        <f t="shared" si="1772"/>
        <v>#DIV/0!</v>
      </c>
      <c r="Y3344" t="str">
        <f t="shared" si="1773"/>
        <v>0.00083+1.41748660529971i</v>
      </c>
      <c r="Z3344" t="e">
        <f t="shared" si="1774"/>
        <v>#DIV/0!</v>
      </c>
      <c r="AA3344" t="e">
        <f t="shared" si="1775"/>
        <v>#DIV/0!</v>
      </c>
      <c r="AB3344" t="str">
        <f t="shared" si="1776"/>
        <v>0.859908832979738-0.615396594252293i</v>
      </c>
      <c r="AC3344" t="str">
        <f t="shared" si="1777"/>
        <v>0.912744066608671-0.129909666942978i</v>
      </c>
      <c r="AD3344" t="str">
        <f t="shared" si="1778"/>
        <v>1.0174644456869-0.529412509666809i</v>
      </c>
      <c r="AE3344" t="e">
        <f t="shared" si="1779"/>
        <v>#DIV/0!</v>
      </c>
      <c r="AF3344" t="str">
        <f t="shared" si="1780"/>
        <v>-19.4115007913993-0.324836102665158i</v>
      </c>
      <c r="AG3344" t="e">
        <f t="shared" si="1781"/>
        <v>#DIV/0!</v>
      </c>
      <c r="AH3344" t="e">
        <f t="shared" si="1782"/>
        <v>#DIV/0!</v>
      </c>
      <c r="AI3344" t="e">
        <f t="shared" si="1783"/>
        <v>#DIV/0!</v>
      </c>
      <c r="AJ3344" t="e">
        <f t="shared" si="1784"/>
        <v>#DIV/0!</v>
      </c>
      <c r="AK3344"/>
      <c r="AL3344"/>
      <c r="AM3344"/>
      <c r="AN3344"/>
    </row>
    <row r="3345" spans="1:40" x14ac:dyDescent="0.25">
      <c r="A3345"/>
      <c r="B3345">
        <f t="shared" si="1750"/>
        <v>1411000</v>
      </c>
      <c r="C3345" s="186" t="str">
        <f t="shared" si="1753"/>
        <v>-4.94045851808954E-08+0.00223380014791602i</v>
      </c>
      <c r="D3345" s="158" t="str">
        <f t="shared" si="1754"/>
        <v>-7.66666704543519+0.0171258011340228i</v>
      </c>
      <c r="E3345" t="str">
        <f t="shared" si="1755"/>
        <v>7.9938838125967-0.221115561365576i</v>
      </c>
      <c r="F3345" t="str">
        <f t="shared" si="1756"/>
        <v>0.999201249642355+0.0000220762470278096i</v>
      </c>
      <c r="G3345">
        <f t="shared" si="1751"/>
        <v>1</v>
      </c>
      <c r="H3345" t="str">
        <f t="shared" si="1757"/>
        <v>11.7448489226048+0.341732162393003i</v>
      </c>
      <c r="I3345" t="str">
        <f t="shared" si="1758"/>
        <v>5540.984042769i</v>
      </c>
      <c r="J3345" t="str">
        <f t="shared" si="1752"/>
        <v>-41557.9096339819+1212.18999706849i</v>
      </c>
      <c r="K3345" t="str">
        <f t="shared" si="1759"/>
        <v>0.00388580372620437-0.133218291274076i</v>
      </c>
      <c r="L3345" t="str">
        <f t="shared" si="1760"/>
        <v>0.000502547577948255-0.0146058264593246i</v>
      </c>
      <c r="M3345" t="str">
        <f t="shared" si="1761"/>
        <v>0.00438835130415262-0.147824117733401i</v>
      </c>
      <c r="N3345" t="str">
        <f t="shared" si="1762"/>
        <v>-10.3961172532985i</v>
      </c>
      <c r="O3345" t="str">
        <f t="shared" si="1763"/>
        <v>-0.564194261227297+0.825642074750424i</v>
      </c>
      <c r="P3345" t="str">
        <f t="shared" si="1764"/>
        <v>1.5641942612273-0.825642074750424i</v>
      </c>
      <c r="Q3345" t="str">
        <f t="shared" si="1765"/>
        <v>-1.5641942612273+11.2217593280489i</v>
      </c>
      <c r="R3345" t="str">
        <f t="shared" si="1766"/>
        <v>-0.0912319228930041-0.126672633893003i</v>
      </c>
      <c r="S3345" t="str">
        <f t="shared" si="1767"/>
        <v>1.0961525874248i</v>
      </c>
      <c r="T3345" t="str">
        <f t="shared" si="1768"/>
        <v>0.13885253539773-0.100004108334906i</v>
      </c>
      <c r="U3345" t="e">
        <f t="shared" si="1769"/>
        <v>#DIV/0!</v>
      </c>
      <c r="V3345" t="str">
        <f t="shared" si="1770"/>
        <v>1.33333333333333E-06-0.0000751972327389063i</v>
      </c>
      <c r="W3345" t="e">
        <f t="shared" si="1771"/>
        <v>#DIV/0!</v>
      </c>
      <c r="X3345" t="e">
        <f t="shared" si="1772"/>
        <v>#DIV/0!</v>
      </c>
      <c r="Y3345" t="str">
        <f t="shared" si="1773"/>
        <v>0.00083+1.41849191494886i</v>
      </c>
      <c r="Z3345" t="e">
        <f t="shared" si="1774"/>
        <v>#DIV/0!</v>
      </c>
      <c r="AA3345" t="e">
        <f t="shared" si="1775"/>
        <v>#DIV/0!</v>
      </c>
      <c r="AB3345" t="str">
        <f t="shared" si="1776"/>
        <v>0.856197644195455-0.616649035042491i</v>
      </c>
      <c r="AC3345" t="str">
        <f t="shared" si="1777"/>
        <v>0.912601696492208-0.129272733955743i</v>
      </c>
      <c r="AD3345" t="str">
        <f t="shared" si="1778"/>
        <v>1.01357187729534-0.532128999179451i</v>
      </c>
      <c r="AE3345" t="e">
        <f t="shared" si="1779"/>
        <v>#DIV/0!</v>
      </c>
      <c r="AF3345" t="str">
        <f t="shared" si="1780"/>
        <v>-19.41151596804-0.32460636125898i</v>
      </c>
      <c r="AG3345" t="e">
        <f t="shared" si="1781"/>
        <v>#DIV/0!</v>
      </c>
      <c r="AH3345" t="e">
        <f t="shared" si="1782"/>
        <v>#DIV/0!</v>
      </c>
      <c r="AI3345" t="e">
        <f t="shared" si="1783"/>
        <v>#DIV/0!</v>
      </c>
      <c r="AJ3345" t="e">
        <f t="shared" si="1784"/>
        <v>#DIV/0!</v>
      </c>
      <c r="AK3345"/>
      <c r="AL3345"/>
      <c r="AM3345"/>
      <c r="AN3345"/>
    </row>
    <row r="3346" spans="1:40" x14ac:dyDescent="0.25">
      <c r="A3346"/>
      <c r="B3346">
        <f t="shared" si="1750"/>
        <v>1412000</v>
      </c>
      <c r="C3346" s="186" t="str">
        <f t="shared" si="1753"/>
        <v>-4.93346317947547E-08+0.00223221813648136i</v>
      </c>
      <c r="D3346" s="158" t="str">
        <f t="shared" si="1754"/>
        <v>-7.66666704489883+0.0171136723796904i</v>
      </c>
      <c r="E3346" t="str">
        <f t="shared" si="1755"/>
        <v>7.9938751468696-0.221272029902906i</v>
      </c>
      <c r="F3346" t="str">
        <f t="shared" si="1756"/>
        <v>0.999201250506851+0.0000220918689339154i</v>
      </c>
      <c r="G3346">
        <f t="shared" si="1751"/>
        <v>1</v>
      </c>
      <c r="H3346" t="str">
        <f t="shared" si="1757"/>
        <v>11.7448640675903+0.341490616637294i</v>
      </c>
      <c r="I3346" t="str">
        <f t="shared" si="1758"/>
        <v>5544.91103358599i</v>
      </c>
      <c r="J3346" t="str">
        <f t="shared" si="1752"/>
        <v>-41616.8375381512+1213.04909699554i</v>
      </c>
      <c r="K3346" t="str">
        <f t="shared" si="1759"/>
        <v>0.00388030611032444-0.133124099751307i</v>
      </c>
      <c r="L3346" t="str">
        <f t="shared" si="1760"/>
        <v>0.00050183684646428-0.0145955068266522i</v>
      </c>
      <c r="M3346" t="str">
        <f t="shared" si="1761"/>
        <v>0.00438214295678872-0.147719606577959i</v>
      </c>
      <c r="N3346" t="str">
        <f t="shared" si="1762"/>
        <v>-10.4034851606361i</v>
      </c>
      <c r="O3346" t="str">
        <f t="shared" si="1763"/>
        <v>-0.558095748093612+0.829776557851469i</v>
      </c>
      <c r="P3346" t="str">
        <f t="shared" si="1764"/>
        <v>1.55809574809361-0.829776557851469i</v>
      </c>
      <c r="Q3346" t="str">
        <f t="shared" si="1765"/>
        <v>-1.55809574809361+11.2332617184876i</v>
      </c>
      <c r="R3346" t="str">
        <f t="shared" si="1766"/>
        <v>-0.0913491145793639-0.126033303287622i</v>
      </c>
      <c r="S3346" t="str">
        <f t="shared" si="1767"/>
        <v>1.09692944964126i</v>
      </c>
      <c r="T3346" t="str">
        <f t="shared" si="1768"/>
        <v>0.138249642011761-0.100203533980758i</v>
      </c>
      <c r="U3346" t="e">
        <f t="shared" si="1769"/>
        <v>#DIV/0!</v>
      </c>
      <c r="V3346" t="str">
        <f t="shared" si="1770"/>
        <v>1.33333333333333E-06-0.0000751439769083545i</v>
      </c>
      <c r="W3346" t="e">
        <f t="shared" si="1771"/>
        <v>#DIV/0!</v>
      </c>
      <c r="X3346" t="e">
        <f t="shared" si="1772"/>
        <v>#DIV/0!</v>
      </c>
      <c r="Y3346" t="str">
        <f t="shared" si="1773"/>
        <v>0.00083+1.41949722459801i</v>
      </c>
      <c r="Z3346" t="e">
        <f t="shared" si="1774"/>
        <v>#DIV/0!</v>
      </c>
      <c r="AA3346" t="e">
        <f t="shared" si="1775"/>
        <v>#DIV/0!</v>
      </c>
      <c r="AB3346" t="str">
        <f t="shared" si="1776"/>
        <v>0.852480060679323-0.617878740842832i</v>
      </c>
      <c r="AC3346" t="str">
        <f t="shared" si="1777"/>
        <v>0.912462884983521-0.128635652151438i</v>
      </c>
      <c r="AD3346" t="str">
        <f t="shared" si="1778"/>
        <v>1.0096592374666-0.534816894376373i</v>
      </c>
      <c r="AE3346" t="e">
        <f t="shared" si="1779"/>
        <v>#DIV/0!</v>
      </c>
      <c r="AF3346" t="str">
        <f t="shared" si="1780"/>
        <v>-19.4115311124891-0.324376944257604i</v>
      </c>
      <c r="AG3346" t="e">
        <f t="shared" si="1781"/>
        <v>#DIV/0!</v>
      </c>
      <c r="AH3346" t="e">
        <f t="shared" si="1782"/>
        <v>#DIV/0!</v>
      </c>
      <c r="AI3346" t="e">
        <f t="shared" si="1783"/>
        <v>#DIV/0!</v>
      </c>
      <c r="AJ3346" t="e">
        <f t="shared" si="1784"/>
        <v>#DIV/0!</v>
      </c>
      <c r="AK3346"/>
      <c r="AL3346"/>
      <c r="AM3346"/>
      <c r="AN3346"/>
    </row>
    <row r="3347" spans="1:40" x14ac:dyDescent="0.25">
      <c r="A3347"/>
      <c r="B3347">
        <f t="shared" si="1750"/>
        <v>1413000</v>
      </c>
      <c r="C3347" s="186" t="str">
        <f t="shared" si="1753"/>
        <v>-4.92648268770423E-08+0.00223063836427025i</v>
      </c>
      <c r="D3347" s="158" t="str">
        <f t="shared" si="1754"/>
        <v>-7.6666670443637+0.0171015607927386i</v>
      </c>
      <c r="E3347" t="str">
        <f t="shared" si="1755"/>
        <v>7.99386647502192-0.22142849793094i</v>
      </c>
      <c r="F3347" t="str">
        <f t="shared" si="1756"/>
        <v>0.999201251371965+0.0000221074907892543i</v>
      </c>
      <c r="G3347">
        <f t="shared" si="1751"/>
        <v>1</v>
      </c>
      <c r="H3347" t="str">
        <f t="shared" si="1757"/>
        <v>11.7448791804742+0.341249411767866i</v>
      </c>
      <c r="I3347" t="str">
        <f t="shared" si="1758"/>
        <v>5548.83802440297i</v>
      </c>
      <c r="J3347" t="str">
        <f t="shared" si="1752"/>
        <v>-41675.8071907472+1213.90819692258i</v>
      </c>
      <c r="K3347" t="str">
        <f t="shared" si="1759"/>
        <v>0.00387482015008792-0.133030041219983i</v>
      </c>
      <c r="L3347" t="str">
        <f t="shared" si="1760"/>
        <v>0.000501127621057948-0.0145852017489317i</v>
      </c>
      <c r="M3347" t="str">
        <f t="shared" si="1761"/>
        <v>0.00437594777114587-0.147615242968915i</v>
      </c>
      <c r="N3347" t="str">
        <f t="shared" si="1762"/>
        <v>-10.4108530679736i</v>
      </c>
      <c r="O3347" t="str">
        <f t="shared" si="1763"/>
        <v>-0.551966938278619+0.833865995857444i</v>
      </c>
      <c r="P3347" t="str">
        <f t="shared" si="1764"/>
        <v>1.55196693827862-0.833865995857444i</v>
      </c>
      <c r="Q3347" t="str">
        <f t="shared" si="1765"/>
        <v>-1.55196693827862+11.244719063831i</v>
      </c>
      <c r="R3347" t="str">
        <f t="shared" si="1766"/>
        <v>-0.0914627793809761-0.125393948981051i</v>
      </c>
      <c r="S3347" t="str">
        <f t="shared" si="1767"/>
        <v>1.09770631185772i</v>
      </c>
      <c r="T3347" t="str">
        <f t="shared" si="1768"/>
        <v>0.137645729265265-0.100399270226548i</v>
      </c>
      <c r="U3347" t="e">
        <f t="shared" si="1769"/>
        <v>#DIV/0!</v>
      </c>
      <c r="V3347" t="str">
        <f t="shared" si="1770"/>
        <v>1.33333333333333E-06-0.0000750907964576059i</v>
      </c>
      <c r="W3347" t="e">
        <f t="shared" si="1771"/>
        <v>#DIV/0!</v>
      </c>
      <c r="X3347" t="e">
        <f t="shared" si="1772"/>
        <v>#DIV/0!</v>
      </c>
      <c r="Y3347" t="str">
        <f t="shared" si="1773"/>
        <v>0.00083+1.42050253424716i</v>
      </c>
      <c r="Z3347" t="e">
        <f t="shared" si="1774"/>
        <v>#DIV/0!</v>
      </c>
      <c r="AA3347" t="e">
        <f t="shared" si="1775"/>
        <v>#DIV/0!</v>
      </c>
      <c r="AB3347" t="str">
        <f t="shared" si="1776"/>
        <v>0.848756191544572-0.619085696927926i</v>
      </c>
      <c r="AC3347" t="str">
        <f t="shared" si="1777"/>
        <v>0.91232762719404-0.127998438111843i</v>
      </c>
      <c r="AD3347" t="str">
        <f t="shared" si="1778"/>
        <v>1.00572673521639-0.537476045925565i</v>
      </c>
      <c r="AE3347" t="e">
        <f t="shared" si="1779"/>
        <v>#DIV/0!</v>
      </c>
      <c r="AF3347" t="str">
        <f t="shared" si="1780"/>
        <v>-19.4115462248379-0.324147850975127i</v>
      </c>
      <c r="AG3347" t="e">
        <f t="shared" si="1781"/>
        <v>#DIV/0!</v>
      </c>
      <c r="AH3347" t="e">
        <f t="shared" si="1782"/>
        <v>#DIV/0!</v>
      </c>
      <c r="AI3347" t="e">
        <f t="shared" si="1783"/>
        <v>#DIV/0!</v>
      </c>
      <c r="AJ3347" t="e">
        <f t="shared" si="1784"/>
        <v>#DIV/0!</v>
      </c>
      <c r="AK3347"/>
      <c r="AL3347"/>
      <c r="AM3347"/>
      <c r="AN3347"/>
    </row>
    <row r="3348" spans="1:40" x14ac:dyDescent="0.25">
      <c r="A3348"/>
      <c r="B3348">
        <f t="shared" si="1750"/>
        <v>1414000</v>
      </c>
      <c r="C3348" s="186" t="str">
        <f t="shared" si="1753"/>
        <v>-4.9195170007911E-08+0.00222906082653185i</v>
      </c>
      <c r="D3348" s="158" t="str">
        <f t="shared" si="1754"/>
        <v>-7.66666704382964+0.0170894663367442i</v>
      </c>
      <c r="E3348" t="str">
        <f t="shared" si="1755"/>
        <v>7.99385779705372-0.221584965449319i</v>
      </c>
      <c r="F3348" t="str">
        <f t="shared" si="1756"/>
        <v>0.999201252237678+0.0000221231125937898i</v>
      </c>
      <c r="G3348">
        <f t="shared" si="1751"/>
        <v>1</v>
      </c>
      <c r="H3348" t="str">
        <f t="shared" si="1757"/>
        <v>11.744894261347+0.341008547064306i</v>
      </c>
      <c r="I3348" t="str">
        <f t="shared" si="1758"/>
        <v>5552.76501521996i</v>
      </c>
      <c r="J3348" t="str">
        <f t="shared" si="1752"/>
        <v>-41734.8185917698+1214.76729684964i</v>
      </c>
      <c r="K3348" t="str">
        <f t="shared" si="1759"/>
        <v>0.0038693458125784-0.132936115398875i</v>
      </c>
      <c r="L3348" t="str">
        <f t="shared" si="1760"/>
        <v>0.000500419897478659-0.0145749111954289i</v>
      </c>
      <c r="M3348" t="str">
        <f t="shared" si="1761"/>
        <v>0.00436976571005706-0.147511026594304i</v>
      </c>
      <c r="N3348" t="str">
        <f t="shared" si="1762"/>
        <v>-10.4182209753112i</v>
      </c>
      <c r="O3348" t="str">
        <f t="shared" si="1763"/>
        <v>-0.545808164489573+0.837910166769997i</v>
      </c>
      <c r="P3348" t="str">
        <f t="shared" si="1764"/>
        <v>1.54580816448957-0.837910166769997i</v>
      </c>
      <c r="Q3348" t="str">
        <f t="shared" si="1765"/>
        <v>-1.54580816448957+11.2561311420812i</v>
      </c>
      <c r="R3348" t="str">
        <f t="shared" si="1766"/>
        <v>-0.0915729226203323-0.124754587107382i</v>
      </c>
      <c r="S3348" t="str">
        <f t="shared" si="1767"/>
        <v>1.09848317407417i</v>
      </c>
      <c r="T3348" t="str">
        <f t="shared" si="1768"/>
        <v>0.13704081482603-0.100591314699231i</v>
      </c>
      <c r="U3348" t="e">
        <f t="shared" si="1769"/>
        <v>#DIV/0!</v>
      </c>
      <c r="V3348" t="str">
        <f t="shared" si="1770"/>
        <v>1.33333333333333E-06-0.0000750376912267305i</v>
      </c>
      <c r="W3348" t="e">
        <f t="shared" si="1771"/>
        <v>#DIV/0!</v>
      </c>
      <c r="X3348" t="e">
        <f t="shared" si="1772"/>
        <v>#DIV/0!</v>
      </c>
      <c r="Y3348" t="str">
        <f t="shared" si="1773"/>
        <v>0.00083+1.42150784389631i</v>
      </c>
      <c r="Z3348" t="e">
        <f t="shared" si="1774"/>
        <v>#DIV/0!</v>
      </c>
      <c r="AA3348" t="e">
        <f t="shared" si="1775"/>
        <v>#DIV/0!</v>
      </c>
      <c r="AB3348" t="str">
        <f t="shared" si="1776"/>
        <v>0.845026145734971-0.620269888665016i</v>
      </c>
      <c r="AC3348" t="str">
        <f t="shared" si="1777"/>
        <v>0.912195918233223-0.127361108346863i</v>
      </c>
      <c r="AD3348" t="str">
        <f t="shared" si="1778"/>
        <v>1.00177458068823-0.540106306010551i</v>
      </c>
      <c r="AE3348" t="e">
        <f t="shared" si="1779"/>
        <v>#DIV/0!</v>
      </c>
      <c r="AF3348" t="str">
        <f t="shared" si="1780"/>
        <v>-19.4115613051766-0.323919080727562i</v>
      </c>
      <c r="AG3348" t="e">
        <f t="shared" si="1781"/>
        <v>#DIV/0!</v>
      </c>
      <c r="AH3348" t="e">
        <f t="shared" si="1782"/>
        <v>#DIV/0!</v>
      </c>
      <c r="AI3348" t="e">
        <f t="shared" si="1783"/>
        <v>#DIV/0!</v>
      </c>
      <c r="AJ3348" t="e">
        <f t="shared" si="1784"/>
        <v>#DIV/0!</v>
      </c>
      <c r="AK3348"/>
      <c r="AL3348"/>
      <c r="AM3348"/>
      <c r="AN3348"/>
    </row>
    <row r="3349" spans="1:40" x14ac:dyDescent="0.25">
      <c r="A3349"/>
      <c r="B3349">
        <f t="shared" si="1750"/>
        <v>1415000</v>
      </c>
      <c r="C3349" s="186" t="str">
        <f t="shared" si="1753"/>
        <v>-4.91256607689969E-08+0.00222748551852876i</v>
      </c>
      <c r="D3349" s="158" t="str">
        <f t="shared" si="1754"/>
        <v>-7.66666704329673+0.0170773889753872i</v>
      </c>
      <c r="E3349" t="str">
        <f t="shared" si="1755"/>
        <v>7.99384911296504-0.221741432457684i</v>
      </c>
      <c r="F3349" t="str">
        <f t="shared" si="1756"/>
        <v>0.999201253104009+0.0000221387343474869i</v>
      </c>
      <c r="G3349">
        <f t="shared" si="1751"/>
        <v>1</v>
      </c>
      <c r="H3349" t="str">
        <f t="shared" si="1757"/>
        <v>11.7449093102991+0.34076802180824i</v>
      </c>
      <c r="I3349" t="str">
        <f t="shared" si="1758"/>
        <v>5556.69200603695i</v>
      </c>
      <c r="J3349" t="str">
        <f t="shared" si="1752"/>
        <v>-41793.871741219+1215.62639677669i</v>
      </c>
      <c r="K3349" t="str">
        <f t="shared" si="1759"/>
        <v>0.0038638830649953-0.132842322007546i</v>
      </c>
      <c r="L3349" t="str">
        <f t="shared" si="1760"/>
        <v>0.000499713671490783-0.0145646351354954i</v>
      </c>
      <c r="M3349" t="str">
        <f t="shared" si="1761"/>
        <v>0.00436359673648608-0.147406957143041i</v>
      </c>
      <c r="N3349" t="str">
        <f t="shared" si="1762"/>
        <v>-10.4255888826487i</v>
      </c>
      <c r="O3349" t="str">
        <f t="shared" si="1763"/>
        <v>-0.539619761060685+0.841908851047908i</v>
      </c>
      <c r="P3349" t="str">
        <f t="shared" si="1764"/>
        <v>1.53961976106068-0.841908851047908i</v>
      </c>
      <c r="Q3349" t="str">
        <f t="shared" si="1765"/>
        <v>-1.53961976106068+11.2674977336966i</v>
      </c>
      <c r="R3349" t="str">
        <f t="shared" si="1766"/>
        <v>-0.091679549618175-0.124115233731189i</v>
      </c>
      <c r="S3349" t="str">
        <f t="shared" si="1767"/>
        <v>1.09926003629064i</v>
      </c>
      <c r="T3349" t="str">
        <f t="shared" si="1768"/>
        <v>0.136434916335568-0.100779665040385i</v>
      </c>
      <c r="U3349" t="e">
        <f t="shared" si="1769"/>
        <v>#DIV/0!</v>
      </c>
      <c r="V3349" t="str">
        <f t="shared" si="1770"/>
        <v>1.33333333333333E-06-0.0000749846610562521i</v>
      </c>
      <c r="W3349" t="e">
        <f t="shared" si="1771"/>
        <v>#DIV/0!</v>
      </c>
      <c r="X3349" t="e">
        <f t="shared" si="1772"/>
        <v>#DIV/0!</v>
      </c>
      <c r="Y3349" t="str">
        <f t="shared" si="1773"/>
        <v>0.00083+1.42251315354546i</v>
      </c>
      <c r="Z3349" t="e">
        <f t="shared" si="1774"/>
        <v>#DIV/0!</v>
      </c>
      <c r="AA3349" t="e">
        <f t="shared" si="1775"/>
        <v>#DIV/0!</v>
      </c>
      <c r="AB3349" t="str">
        <f t="shared" si="1776"/>
        <v>0.841290032032263-0.621431301511512i</v>
      </c>
      <c r="AC3349" t="str">
        <f t="shared" si="1777"/>
        <v>0.912067753208963-0.126723679295873i</v>
      </c>
      <c r="AD3349" t="str">
        <f t="shared" si="1778"/>
        <v>0.997802985143413-0.542707528338991i</v>
      </c>
      <c r="AE3349" t="e">
        <f t="shared" si="1779"/>
        <v>#DIV/0!</v>
      </c>
      <c r="AF3349" t="str">
        <f t="shared" si="1780"/>
        <v>-19.4115763535958-0.323690632832853i</v>
      </c>
      <c r="AG3349" t="e">
        <f t="shared" si="1781"/>
        <v>#DIV/0!</v>
      </c>
      <c r="AH3349" t="e">
        <f t="shared" si="1782"/>
        <v>#DIV/0!</v>
      </c>
      <c r="AI3349" t="e">
        <f t="shared" si="1783"/>
        <v>#DIV/0!</v>
      </c>
      <c r="AJ3349" t="e">
        <f t="shared" si="1784"/>
        <v>#DIV/0!</v>
      </c>
      <c r="AK3349"/>
      <c r="AL3349"/>
      <c r="AM3349"/>
      <c r="AN3349"/>
    </row>
    <row r="3350" spans="1:40" x14ac:dyDescent="0.25">
      <c r="A3350"/>
      <c r="B3350">
        <f t="shared" si="1750"/>
        <v>1416000</v>
      </c>
      <c r="C3350" s="186" t="str">
        <f t="shared" si="1753"/>
        <v>-4.90562987434129E-08+0.00222591243553698i</v>
      </c>
      <c r="D3350" s="158" t="str">
        <f t="shared" si="1754"/>
        <v>-7.66666704276497+0.0170653286724502i</v>
      </c>
      <c r="E3350" t="str">
        <f t="shared" si="1755"/>
        <v>7.9938404227559-0.221897898955676i</v>
      </c>
      <c r="F3350" t="str">
        <f t="shared" si="1756"/>
        <v>0.999201253970949+0.0000221543560503094i</v>
      </c>
      <c r="G3350">
        <f t="shared" si="1751"/>
        <v>1</v>
      </c>
      <c r="H3350" t="str">
        <f t="shared" si="1757"/>
        <v>11.7449243274205+0.340527835283306i</v>
      </c>
      <c r="I3350" t="str">
        <f t="shared" si="1758"/>
        <v>5560.61899685394i</v>
      </c>
      <c r="J3350" t="str">
        <f t="shared" si="1752"/>
        <v>-41852.9666390948+1216.48549670374i</v>
      </c>
      <c r="K3350" t="str">
        <f t="shared" si="1759"/>
        <v>0.00385843187465379-0.132748660766346i</v>
      </c>
      <c r="L3350" t="str">
        <f t="shared" si="1760"/>
        <v>0.000499008938873617-0.0145543735385695i</v>
      </c>
      <c r="M3350" t="str">
        <f t="shared" si="1761"/>
        <v>0.00435744081352741-0.147303034304916i</v>
      </c>
      <c r="N3350" t="str">
        <f t="shared" si="1762"/>
        <v>-10.4329567899863i</v>
      </c>
      <c r="O3350" t="str">
        <f t="shared" si="1763"/>
        <v>-0.533402063934299+0.845861831619461i</v>
      </c>
      <c r="P3350" t="str">
        <f t="shared" si="1764"/>
        <v>1.5334020639343-0.845861831619461i</v>
      </c>
      <c r="Q3350" t="str">
        <f t="shared" si="1765"/>
        <v>-1.5334020639343+11.2788186216058i</v>
      </c>
      <c r="R3350" t="str">
        <f t="shared" si="1766"/>
        <v>-0.0917826656931568-0.123475904848689i</v>
      </c>
      <c r="S3350" t="str">
        <f t="shared" si="1767"/>
        <v>1.10003689850709i</v>
      </c>
      <c r="T3350" t="str">
        <f t="shared" si="1768"/>
        <v>0.135828051410108-0.100964318905813i</v>
      </c>
      <c r="U3350" t="e">
        <f t="shared" si="1769"/>
        <v>#DIV/0!</v>
      </c>
      <c r="V3350" t="str">
        <f t="shared" si="1770"/>
        <v>1.33333333333333E-06-0.0000749317057871449i</v>
      </c>
      <c r="W3350" t="e">
        <f t="shared" si="1771"/>
        <v>#DIV/0!</v>
      </c>
      <c r="X3350" t="e">
        <f t="shared" si="1772"/>
        <v>#DIV/0!</v>
      </c>
      <c r="Y3350" t="str">
        <f t="shared" si="1773"/>
        <v>0.00083+1.42351846319461i</v>
      </c>
      <c r="Z3350" t="e">
        <f t="shared" si="1774"/>
        <v>#DIV/0!</v>
      </c>
      <c r="AA3350" t="e">
        <f t="shared" si="1775"/>
        <v>#DIV/0!</v>
      </c>
      <c r="AB3350" t="str">
        <f t="shared" si="1776"/>
        <v>0.837547959062293-0.62256992101254i</v>
      </c>
      <c r="AC3350" t="str">
        <f t="shared" si="1777"/>
        <v>0.911943127227986-0.12608616732886i</v>
      </c>
      <c r="AD3350" t="str">
        <f t="shared" si="1778"/>
        <v>0.993812160949244-0.545279568151536i</v>
      </c>
      <c r="AE3350" t="e">
        <f t="shared" si="1779"/>
        <v>#DIV/0!</v>
      </c>
      <c r="AF3350" t="str">
        <f t="shared" si="1780"/>
        <v>-19.4115913701855-0.323462506610856i</v>
      </c>
      <c r="AG3350" t="e">
        <f t="shared" si="1781"/>
        <v>#DIV/0!</v>
      </c>
      <c r="AH3350" t="e">
        <f t="shared" si="1782"/>
        <v>#DIV/0!</v>
      </c>
      <c r="AI3350" t="e">
        <f t="shared" si="1783"/>
        <v>#DIV/0!</v>
      </c>
      <c r="AJ3350" t="e">
        <f t="shared" si="1784"/>
        <v>#DIV/0!</v>
      </c>
      <c r="AK3350"/>
      <c r="AL3350"/>
      <c r="AM3350"/>
      <c r="AN3350"/>
    </row>
    <row r="3351" spans="1:40" x14ac:dyDescent="0.25">
      <c r="A3351"/>
      <c r="B3351">
        <f t="shared" si="1750"/>
        <v>1417000</v>
      </c>
      <c r="C3351" s="186" t="str">
        <f t="shared" si="1753"/>
        <v>-4.89870835157422E-08+0.00222434157284582i</v>
      </c>
      <c r="D3351" s="158" t="str">
        <f t="shared" si="1754"/>
        <v>-7.66666704223428+0.017053285391818i</v>
      </c>
      <c r="E3351" t="str">
        <f t="shared" si="1755"/>
        <v>7.99383172642636-0.222054364942936i</v>
      </c>
      <c r="F3351" t="str">
        <f t="shared" si="1756"/>
        <v>0.999201254838507+0.000022169977702222i</v>
      </c>
      <c r="G3351">
        <f t="shared" si="1751"/>
        <v>1</v>
      </c>
      <c r="H3351" t="str">
        <f t="shared" si="1757"/>
        <v>11.7449393128008+0.34028798677516i</v>
      </c>
      <c r="I3351" t="str">
        <f t="shared" si="1758"/>
        <v>5564.54598767092i</v>
      </c>
      <c r="J3351" t="str">
        <f t="shared" si="1752"/>
        <v>-41912.1032853972+1217.34459663079i</v>
      </c>
      <c r="K3351" t="str">
        <f t="shared" si="1759"/>
        <v>0.0038529922089841-0.132655131396414i</v>
      </c>
      <c r="L3351" t="str">
        <f t="shared" si="1760"/>
        <v>0.00049830569542131-0.0145441263741748i</v>
      </c>
      <c r="M3351" t="str">
        <f t="shared" si="1761"/>
        <v>0.00435129790440541-0.147199257770589i</v>
      </c>
      <c r="N3351" t="str">
        <f t="shared" si="1762"/>
        <v>-10.4403246973239i</v>
      </c>
      <c r="O3351" t="str">
        <f t="shared" si="1763"/>
        <v>-0.527155410643239+0.849768893893838i</v>
      </c>
      <c r="P3351" t="str">
        <f t="shared" si="1764"/>
        <v>1.52715541064324-0.849768893893838i</v>
      </c>
      <c r="Q3351" t="str">
        <f t="shared" si="1765"/>
        <v>-1.52715541064324+11.2900935912177i</v>
      </c>
      <c r="R3351" t="str">
        <f t="shared" si="1766"/>
        <v>-0.0918822761615046-0.122836616389059i</v>
      </c>
      <c r="S3351" t="str">
        <f t="shared" si="1767"/>
        <v>1.10081376072355i</v>
      </c>
      <c r="T3351" t="str">
        <f t="shared" si="1768"/>
        <v>0.135220237641796-0.101145273965186i</v>
      </c>
      <c r="U3351" t="e">
        <f t="shared" si="1769"/>
        <v>#DIV/0!</v>
      </c>
      <c r="V3351" t="str">
        <f t="shared" si="1770"/>
        <v>1.33333333333333E-06-0.0000748788252608306i</v>
      </c>
      <c r="W3351" t="e">
        <f t="shared" si="1771"/>
        <v>#DIV/0!</v>
      </c>
      <c r="X3351" t="e">
        <f t="shared" si="1772"/>
        <v>#DIV/0!</v>
      </c>
      <c r="Y3351" t="str">
        <f t="shared" si="1773"/>
        <v>0.00083+1.42452377284376i</v>
      </c>
      <c r="Z3351" t="e">
        <f t="shared" si="1774"/>
        <v>#DIV/0!</v>
      </c>
      <c r="AA3351" t="e">
        <f t="shared" si="1775"/>
        <v>#DIV/0!</v>
      </c>
      <c r="AB3351" t="str">
        <f t="shared" si="1776"/>
        <v>0.833800035302402-0.623685732798739i</v>
      </c>
      <c r="AC3351" t="str">
        <f t="shared" si="1777"/>
        <v>0.911822035396224-0.125448588747739i</v>
      </c>
      <c r="AD3351" t="str">
        <f t="shared" si="1778"/>
        <v>0.989802321568796-0.547822282230367i</v>
      </c>
      <c r="AE3351" t="e">
        <f t="shared" si="1779"/>
        <v>#DIV/0!</v>
      </c>
      <c r="AF3351" t="str">
        <f t="shared" si="1780"/>
        <v>-19.4116063550351-0.323234701383342i</v>
      </c>
      <c r="AG3351" t="e">
        <f t="shared" si="1781"/>
        <v>#DIV/0!</v>
      </c>
      <c r="AH3351" t="e">
        <f t="shared" si="1782"/>
        <v>#DIV/0!</v>
      </c>
      <c r="AI3351" t="e">
        <f t="shared" si="1783"/>
        <v>#DIV/0!</v>
      </c>
      <c r="AJ3351" t="e">
        <f t="shared" si="1784"/>
        <v>#DIV/0!</v>
      </c>
      <c r="AK3351"/>
      <c r="AL3351"/>
      <c r="AM3351"/>
      <c r="AN3351"/>
    </row>
    <row r="3352" spans="1:40" x14ac:dyDescent="0.25">
      <c r="A3352"/>
      <c r="B3352">
        <f t="shared" si="1750"/>
        <v>1418000</v>
      </c>
      <c r="C3352" s="186" t="str">
        <f t="shared" si="1753"/>
        <v>-4.89180146720321E-08+0.00222277292575789i</v>
      </c>
      <c r="D3352" s="158" t="str">
        <f t="shared" si="1754"/>
        <v>-7.66666704170475+0.0170412590974772i</v>
      </c>
      <c r="E3352" t="str">
        <f t="shared" si="1755"/>
        <v>7.99382302397646-0.222210830419106i</v>
      </c>
      <c r="F3352" t="str">
        <f t="shared" si="1756"/>
        <v>0.999201255706664+0.000022185599303188i</v>
      </c>
      <c r="G3352">
        <f t="shared" si="1751"/>
        <v>1</v>
      </c>
      <c r="H3352" t="str">
        <f t="shared" si="1757"/>
        <v>11.7449542665295+0.34004847557146i</v>
      </c>
      <c r="I3352" t="str">
        <f t="shared" si="1758"/>
        <v>5568.47297848791i</v>
      </c>
      <c r="J3352" t="str">
        <f t="shared" si="1752"/>
        <v>-41971.2816801262+1218.20369655784i</v>
      </c>
      <c r="K3352" t="str">
        <f t="shared" si="1759"/>
        <v>0.00384756403553111-0.132561733619671i</v>
      </c>
      <c r="L3352" t="str">
        <f t="shared" si="1760"/>
        <v>0.000497603936942791-0.0145338936119206i</v>
      </c>
      <c r="M3352" t="str">
        <f t="shared" si="1761"/>
        <v>0.0043451679724739-0.147095627231592i</v>
      </c>
      <c r="N3352" t="str">
        <f t="shared" si="1762"/>
        <v>-10.4476926046614i</v>
      </c>
      <c r="O3352" t="str">
        <f t="shared" si="1763"/>
        <v>-0.520880140292246+0.853629825772935i</v>
      </c>
      <c r="P3352" t="str">
        <f t="shared" si="1764"/>
        <v>1.52088014029225-0.853629825772935i</v>
      </c>
      <c r="Q3352" t="str">
        <f t="shared" si="1765"/>
        <v>-1.52088014029225+11.3013224304343i</v>
      </c>
      <c r="R3352" t="str">
        <f t="shared" si="1766"/>
        <v>-0.0919783863367059-0.122197384215641i</v>
      </c>
      <c r="S3352" t="str">
        <f t="shared" si="1767"/>
        <v>1.10159062294002i</v>
      </c>
      <c r="T3352" t="str">
        <f t="shared" si="1768"/>
        <v>0.134611492599749-0.10132252790167i</v>
      </c>
      <c r="U3352" t="e">
        <f t="shared" si="1769"/>
        <v>#DIV/0!</v>
      </c>
      <c r="V3352" t="str">
        <f t="shared" si="1770"/>
        <v>1.33333333333333E-06-0.0000748260193191796i</v>
      </c>
      <c r="W3352" t="e">
        <f t="shared" si="1771"/>
        <v>#DIV/0!</v>
      </c>
      <c r="X3352" t="e">
        <f t="shared" si="1772"/>
        <v>#DIV/0!</v>
      </c>
      <c r="Y3352" t="str">
        <f t="shared" si="1773"/>
        <v>0.00083+1.4255290824929i</v>
      </c>
      <c r="Z3352" t="e">
        <f t="shared" si="1774"/>
        <v>#DIV/0!</v>
      </c>
      <c r="AA3352" t="e">
        <f t="shared" si="1775"/>
        <v>#DIV/0!</v>
      </c>
      <c r="AB3352" t="str">
        <f t="shared" si="1776"/>
        <v>0.830046369087929-0.624778722583962i</v>
      </c>
      <c r="AC3352" t="str">
        <f t="shared" si="1777"/>
        <v>0.911704472819188-0.124810959787549i</v>
      </c>
      <c r="AD3352" t="str">
        <f t="shared" si="1778"/>
        <v>0.985773681549468-0.550335528907704i</v>
      </c>
      <c r="AE3352" t="e">
        <f t="shared" si="1779"/>
        <v>#DIV/0!</v>
      </c>
      <c r="AF3352" t="str">
        <f t="shared" si="1780"/>
        <v>-19.4116213082343-0.323007216473983i</v>
      </c>
      <c r="AG3352" t="e">
        <f t="shared" si="1781"/>
        <v>#DIV/0!</v>
      </c>
      <c r="AH3352" t="e">
        <f t="shared" si="1782"/>
        <v>#DIV/0!</v>
      </c>
      <c r="AI3352" t="e">
        <f t="shared" si="1783"/>
        <v>#DIV/0!</v>
      </c>
      <c r="AJ3352" t="e">
        <f t="shared" si="1784"/>
        <v>#DIV/0!</v>
      </c>
      <c r="AK3352"/>
      <c r="AL3352"/>
      <c r="AM3352"/>
      <c r="AN3352"/>
    </row>
    <row r="3353" spans="1:40" x14ac:dyDescent="0.25">
      <c r="A3353"/>
      <c r="B3353">
        <f t="shared" ref="B3353:B3416" si="1785">B3352+1000</f>
        <v>1419000</v>
      </c>
      <c r="C3353" s="186" t="str">
        <f t="shared" si="1753"/>
        <v>-4.88490917997887E-08+0.00222120648958903i</v>
      </c>
      <c r="D3353" s="158" t="str">
        <f t="shared" si="1754"/>
        <v>-7.66666704117636+0.0170292497535159i</v>
      </c>
      <c r="E3353" t="str">
        <f t="shared" si="1755"/>
        <v>7.99381431540622-0.222367295383827i</v>
      </c>
      <c r="F3353" t="str">
        <f t="shared" si="1756"/>
        <v>0.99920125657544+0.0000222012208531726i</v>
      </c>
      <c r="G3353">
        <f t="shared" si="1751"/>
        <v>1</v>
      </c>
      <c r="H3353" t="str">
        <f t="shared" si="1757"/>
        <v>11.7449691886956+0.339809300961866i</v>
      </c>
      <c r="I3353" t="str">
        <f t="shared" si="1758"/>
        <v>5572.3999693049i</v>
      </c>
      <c r="J3353" t="str">
        <f t="shared" si="1752"/>
        <v>-42030.5018232819+1219.06279648489i</v>
      </c>
      <c r="K3353" t="str">
        <f t="shared" si="1759"/>
        <v>0.00384214732195379-0.132468467158819i</v>
      </c>
      <c r="L3353" t="str">
        <f t="shared" si="1760"/>
        <v>0.000496903659261731-0.0145236752215012i</v>
      </c>
      <c r="M3353" t="str">
        <f t="shared" si="1761"/>
        <v>0.00433905098121552-0.14699214238032i</v>
      </c>
      <c r="N3353" t="str">
        <f t="shared" si="1762"/>
        <v>-10.455060511999i</v>
      </c>
      <c r="O3353" t="str">
        <f t="shared" si="1763"/>
        <v>-0.5145765935393+0.857444417663029i</v>
      </c>
      <c r="P3353" t="str">
        <f t="shared" si="1764"/>
        <v>1.5145765935393-0.857444417663029i</v>
      </c>
      <c r="Q3353" t="str">
        <f t="shared" si="1765"/>
        <v>-1.5145765935393+11.312504929662i</v>
      </c>
      <c r="R3353" t="str">
        <f t="shared" si="1766"/>
        <v>-0.0920710015292206-0.121558224127157i</v>
      </c>
      <c r="S3353" t="str">
        <f t="shared" si="1767"/>
        <v>1.10236748515647i</v>
      </c>
      <c r="T3353" t="str">
        <f t="shared" si="1768"/>
        <v>0.134001833831141-0.101496078411604i</v>
      </c>
      <c r="U3353" t="e">
        <f t="shared" si="1769"/>
        <v>#DIV/0!</v>
      </c>
      <c r="V3353" t="str">
        <f t="shared" si="1770"/>
        <v>1.33333333333333E-06-0.0000747732878045083i</v>
      </c>
      <c r="W3353" t="e">
        <f t="shared" si="1771"/>
        <v>#DIV/0!</v>
      </c>
      <c r="X3353" t="e">
        <f t="shared" si="1772"/>
        <v>#DIV/0!</v>
      </c>
      <c r="Y3353" t="str">
        <f t="shared" si="1773"/>
        <v>0.00083+1.42653439214205i</v>
      </c>
      <c r="Z3353" t="e">
        <f t="shared" si="1774"/>
        <v>#DIV/0!</v>
      </c>
      <c r="AA3353" t="e">
        <f t="shared" si="1775"/>
        <v>#DIV/0!</v>
      </c>
      <c r="AB3353" t="str">
        <f t="shared" si="1776"/>
        <v>0.82628706861891-0.625848876163288i</v>
      </c>
      <c r="AC3353" t="str">
        <f t="shared" si="1777"/>
        <v>0.911590434602299-0.124173296617657i</v>
      </c>
      <c r="AD3353" t="str">
        <f t="shared" si="1778"/>
        <v>0.981726456511773-0.552819168074429i</v>
      </c>
      <c r="AE3353" t="e">
        <f t="shared" si="1779"/>
        <v>#DIV/0!</v>
      </c>
      <c r="AF3353" t="str">
        <f t="shared" si="1780"/>
        <v>-19.411636229872-0.32278005120835i</v>
      </c>
      <c r="AG3353" t="e">
        <f t="shared" si="1781"/>
        <v>#DIV/0!</v>
      </c>
      <c r="AH3353" t="e">
        <f t="shared" si="1782"/>
        <v>#DIV/0!</v>
      </c>
      <c r="AI3353" t="e">
        <f t="shared" si="1783"/>
        <v>#DIV/0!</v>
      </c>
      <c r="AJ3353" t="e">
        <f t="shared" si="1784"/>
        <v>#DIV/0!</v>
      </c>
      <c r="AK3353"/>
      <c r="AL3353"/>
      <c r="AM3353"/>
      <c r="AN3353"/>
    </row>
    <row r="3354" spans="1:40" x14ac:dyDescent="0.25">
      <c r="A3354"/>
      <c r="B3354">
        <f t="shared" si="1785"/>
        <v>1420000</v>
      </c>
      <c r="C3354" s="186" t="str">
        <f t="shared" si="1753"/>
        <v>-4.87803144879693E-08+0.0022196422596683i</v>
      </c>
      <c r="D3354" s="158" t="str">
        <f t="shared" si="1754"/>
        <v>-7.66666704064905+0.0170172573241236i</v>
      </c>
      <c r="E3354" t="str">
        <f t="shared" si="1755"/>
        <v>7.9938056007157-0.222523759836739i</v>
      </c>
      <c r="F3354" t="str">
        <f t="shared" si="1756"/>
        <v>0.999201257444824+0.0000222168423521395i</v>
      </c>
      <c r="G3354">
        <f t="shared" si="1751"/>
        <v>1</v>
      </c>
      <c r="H3354" t="str">
        <f t="shared" si="1757"/>
        <v>11.7449840793877+0.339570462238021i</v>
      </c>
      <c r="I3354" t="str">
        <f t="shared" si="1758"/>
        <v>5576.32696012188i</v>
      </c>
      <c r="J3354" t="str">
        <f t="shared" si="1752"/>
        <v>-42089.7637148642+1219.92189641195i</v>
      </c>
      <c r="K3354" t="str">
        <f t="shared" si="1759"/>
        <v>0.00383674203602483-0.132375331737336i</v>
      </c>
      <c r="L3354" t="str">
        <f t="shared" si="1760"/>
        <v>0.000496204858216451-0.0145134711726959i</v>
      </c>
      <c r="M3354" t="str">
        <f t="shared" si="1761"/>
        <v>0.00433294689424128-0.146888802910032i</v>
      </c>
      <c r="N3354" t="str">
        <f t="shared" si="1762"/>
        <v>-10.4624284193366i</v>
      </c>
      <c r="O3354" t="str">
        <f t="shared" si="1763"/>
        <v>-0.508245112577645+0.861212462485847i</v>
      </c>
      <c r="P3354" t="str">
        <f t="shared" si="1764"/>
        <v>1.50824511257765-0.861212462485847i</v>
      </c>
      <c r="Q3354" t="str">
        <f t="shared" si="1765"/>
        <v>-1.50824511257765+11.3236408818224i</v>
      </c>
      <c r="R3354" t="str">
        <f t="shared" si="1766"/>
        <v>-0.0921601270461911-0.120919151858985i</v>
      </c>
      <c r="S3354" t="str">
        <f t="shared" si="1767"/>
        <v>1.10314434737293i</v>
      </c>
      <c r="T3354" t="str">
        <f t="shared" si="1768"/>
        <v>0.133391278862368-0.101665923204177i</v>
      </c>
      <c r="U3354" t="e">
        <f t="shared" si="1769"/>
        <v>#DIV/0!</v>
      </c>
      <c r="V3354" t="str">
        <f t="shared" si="1770"/>
        <v>1.33333333333333E-06-0.0000747206305595754i</v>
      </c>
      <c r="W3354" t="e">
        <f t="shared" si="1771"/>
        <v>#DIV/0!</v>
      </c>
      <c r="X3354" t="e">
        <f t="shared" si="1772"/>
        <v>#DIV/0!</v>
      </c>
      <c r="Y3354" t="str">
        <f t="shared" si="1773"/>
        <v>0.00083+1.4275397017912i</v>
      </c>
      <c r="Z3354" t="e">
        <f t="shared" si="1774"/>
        <v>#DIV/0!</v>
      </c>
      <c r="AA3354" t="e">
        <f t="shared" si="1775"/>
        <v>#DIV/0!</v>
      </c>
      <c r="AB3354" t="str">
        <f t="shared" si="1776"/>
        <v>0.822522241967254-0.626896179411034i</v>
      </c>
      <c r="AC3354" t="str">
        <f t="shared" si="1777"/>
        <v>0.911479915851217-0.123535615343036i</v>
      </c>
      <c r="AD3354" t="str">
        <f t="shared" si="1778"/>
        <v>0.977660863138566-0.555273061188353i</v>
      </c>
      <c r="AE3354" t="e">
        <f t="shared" si="1779"/>
        <v>#DIV/0!</v>
      </c>
      <c r="AF3354" t="str">
        <f t="shared" si="1780"/>
        <v>-19.4116511200368-0.322553204913897i</v>
      </c>
      <c r="AG3354" t="e">
        <f t="shared" si="1781"/>
        <v>#DIV/0!</v>
      </c>
      <c r="AH3354" t="e">
        <f t="shared" si="1782"/>
        <v>#DIV/0!</v>
      </c>
      <c r="AI3354" t="e">
        <f t="shared" si="1783"/>
        <v>#DIV/0!</v>
      </c>
      <c r="AJ3354" t="e">
        <f t="shared" si="1784"/>
        <v>#DIV/0!</v>
      </c>
      <c r="AK3354"/>
      <c r="AL3354"/>
      <c r="AM3354"/>
      <c r="AN3354"/>
    </row>
    <row r="3355" spans="1:40" x14ac:dyDescent="0.25">
      <c r="A3355"/>
      <c r="B3355">
        <f t="shared" si="1785"/>
        <v>1421000</v>
      </c>
      <c r="C3355" s="186" t="str">
        <f t="shared" si="1753"/>
        <v>-4.87116823269773E-08+0.00221808023133788i</v>
      </c>
      <c r="D3355" s="158" t="str">
        <f t="shared" si="1754"/>
        <v>-7.66666704012288+0.0170052817735904i</v>
      </c>
      <c r="E3355" t="str">
        <f t="shared" si="1755"/>
        <v>7.99379687990494-0.222680223777485i</v>
      </c>
      <c r="F3355" t="str">
        <f t="shared" si="1756"/>
        <v>0.999201258314816+0.000022232463800053i</v>
      </c>
      <c r="G3355">
        <f t="shared" si="1751"/>
        <v>1</v>
      </c>
      <c r="H3355" t="str">
        <f t="shared" si="1757"/>
        <v>11.7449989386945+0.339331958693562i</v>
      </c>
      <c r="I3355" t="str">
        <f t="shared" si="1758"/>
        <v>5580.25395093887i</v>
      </c>
      <c r="J3355" t="str">
        <f t="shared" si="1752"/>
        <v>-42149.0673548731+1220.78099633899i</v>
      </c>
      <c r="K3355" t="str">
        <f t="shared" si="1759"/>
        <v>0.00383134814563-0.132282327079479i</v>
      </c>
      <c r="L3355" t="str">
        <f t="shared" si="1760"/>
        <v>0.00049550752965989-0.0145032814353685i</v>
      </c>
      <c r="M3355" t="str">
        <f t="shared" si="1761"/>
        <v>0.00432685567528989-0.146785608514848i</v>
      </c>
      <c r="N3355" t="str">
        <f t="shared" si="1762"/>
        <v>-10.4697963266741i</v>
      </c>
      <c r="O3355" t="str">
        <f t="shared" si="1763"/>
        <v>-0.501886041116961+0.864933755689963i</v>
      </c>
      <c r="P3355" t="str">
        <f t="shared" si="1764"/>
        <v>1.50188604111696-0.864933755689963i</v>
      </c>
      <c r="Q3355" t="str">
        <f t="shared" si="1765"/>
        <v>-1.50188604111696+11.3347300823641i</v>
      </c>
      <c r="R3355" t="str">
        <f t="shared" si="1766"/>
        <v>-0.0922457681911797-0.120280183084356i</v>
      </c>
      <c r="S3355" t="str">
        <f t="shared" si="1767"/>
        <v>1.10392120958939i</v>
      </c>
      <c r="T3355" t="str">
        <f t="shared" si="1768"/>
        <v>0.132779845200116-0.10183206000111i</v>
      </c>
      <c r="U3355" t="e">
        <f t="shared" si="1769"/>
        <v>#DIV/0!</v>
      </c>
      <c r="V3355" t="str">
        <f t="shared" si="1770"/>
        <v>1.33333333333333E-06-0.000074668047427584i</v>
      </c>
      <c r="W3355" t="e">
        <f t="shared" si="1771"/>
        <v>#DIV/0!</v>
      </c>
      <c r="X3355" t="e">
        <f t="shared" si="1772"/>
        <v>#DIV/0!</v>
      </c>
      <c r="Y3355" t="str">
        <f t="shared" si="1773"/>
        <v>0.00083+1.42854501144035i</v>
      </c>
      <c r="Z3355" t="e">
        <f t="shared" si="1774"/>
        <v>#DIV/0!</v>
      </c>
      <c r="AA3355" t="e">
        <f t="shared" si="1775"/>
        <v>#DIV/0!</v>
      </c>
      <c r="AB3355" t="str">
        <f t="shared" si="1776"/>
        <v>0.818751997083339-0.627920618278793i</v>
      </c>
      <c r="AC3355" t="str">
        <f t="shared" si="1777"/>
        <v>0.911372911672163-0.122897932005456i</v>
      </c>
      <c r="AD3355" t="str">
        <f t="shared" si="1778"/>
        <v>0.973577119163524-0.557697071282496i</v>
      </c>
      <c r="AE3355" t="e">
        <f t="shared" si="1779"/>
        <v>#DIV/0!</v>
      </c>
      <c r="AF3355" t="str">
        <f t="shared" si="1780"/>
        <v>-19.4116659788174-0.322326676919972i</v>
      </c>
      <c r="AG3355" t="e">
        <f t="shared" si="1781"/>
        <v>#DIV/0!</v>
      </c>
      <c r="AH3355" t="e">
        <f t="shared" si="1782"/>
        <v>#DIV/0!</v>
      </c>
      <c r="AI3355" t="e">
        <f t="shared" si="1783"/>
        <v>#DIV/0!</v>
      </c>
      <c r="AJ3355" t="e">
        <f t="shared" si="1784"/>
        <v>#DIV/0!</v>
      </c>
      <c r="AK3355"/>
      <c r="AL3355"/>
      <c r="AM3355"/>
      <c r="AN3355"/>
    </row>
    <row r="3356" spans="1:40" x14ac:dyDescent="0.25">
      <c r="A3356"/>
      <c r="B3356">
        <f t="shared" si="1785"/>
        <v>1422000</v>
      </c>
      <c r="C3356" s="186" t="str">
        <f t="shared" si="1753"/>
        <v>-4.8643194908656E-08+0.00221652039995307i</v>
      </c>
      <c r="D3356" s="158" t="str">
        <f t="shared" si="1754"/>
        <v>-7.66666703959779+0.0169933230663069i</v>
      </c>
      <c r="E3356" t="str">
        <f t="shared" si="1755"/>
        <v>7.99378815297396-0.222836687205704i</v>
      </c>
      <c r="F3356" t="str">
        <f t="shared" si="1756"/>
        <v>0.999201259185417+0.0000222480851968773i</v>
      </c>
      <c r="G3356">
        <f t="shared" si="1751"/>
        <v>1</v>
      </c>
      <c r="H3356" t="str">
        <f t="shared" si="1757"/>
        <v>11.7450137667038+0.339093789624097i</v>
      </c>
      <c r="I3356" t="str">
        <f t="shared" si="1758"/>
        <v>5584.18094175586i</v>
      </c>
      <c r="J3356" t="str">
        <f t="shared" si="1752"/>
        <v>-42208.4127433086+1221.64009626604i</v>
      </c>
      <c r="K3356" t="str">
        <f t="shared" si="1759"/>
        <v>0.00382596561876789-0.132189452910275i</v>
      </c>
      <c r="L3356" t="str">
        <f t="shared" si="1760"/>
        <v>0.000494811669459528-0.0144931059794671i</v>
      </c>
      <c r="M3356" t="str">
        <f t="shared" si="1761"/>
        <v>0.00432077728822742-0.146682558889742i</v>
      </c>
      <c r="N3356" t="str">
        <f t="shared" si="1762"/>
        <v>-10.4771642340117i</v>
      </c>
      <c r="O3356" t="str">
        <f t="shared" si="1763"/>
        <v>-0.495499724364437+0.86860809526205i</v>
      </c>
      <c r="P3356" t="str">
        <f t="shared" si="1764"/>
        <v>1.49549972436444-0.86860809526205i</v>
      </c>
      <c r="Q3356" t="str">
        <f t="shared" si="1765"/>
        <v>-1.49549972436444+11.3457723292738i</v>
      </c>
      <c r="R3356" t="str">
        <f t="shared" si="1766"/>
        <v>-0.0923279302639286-0.119641333415552i</v>
      </c>
      <c r="S3356" t="str">
        <f t="shared" si="1767"/>
        <v>1.10469807180585i</v>
      </c>
      <c r="T3356" t="str">
        <f t="shared" si="1768"/>
        <v>0.132167550332441-0.101994486536387i</v>
      </c>
      <c r="U3356" t="e">
        <f t="shared" si="1769"/>
        <v>#DIV/0!</v>
      </c>
      <c r="V3356" t="str">
        <f t="shared" si="1770"/>
        <v>1.33333333333333E-06-0.0000746155382521776i</v>
      </c>
      <c r="W3356" t="e">
        <f t="shared" si="1771"/>
        <v>#DIV/0!</v>
      </c>
      <c r="X3356" t="e">
        <f t="shared" si="1772"/>
        <v>#DIV/0!</v>
      </c>
      <c r="Y3356" t="str">
        <f t="shared" si="1773"/>
        <v>0.00083+1.4295503210895i</v>
      </c>
      <c r="Z3356" t="e">
        <f t="shared" si="1774"/>
        <v>#DIV/0!</v>
      </c>
      <c r="AA3356" t="e">
        <f t="shared" si="1775"/>
        <v>#DIV/0!</v>
      </c>
      <c r="AB3356" t="str">
        <f t="shared" si="1776"/>
        <v>0.814976441802662-0.628922178793771i</v>
      </c>
      <c r="AC3356" t="str">
        <f t="shared" si="1777"/>
        <v>0.911269417172199-0.122260262584666i</v>
      </c>
      <c r="AD3356" t="str">
        <f t="shared" si="1778"/>
        <v>0.969475443359673-0.560091062973514i</v>
      </c>
      <c r="AE3356" t="e">
        <f t="shared" si="1779"/>
        <v>#DIV/0!</v>
      </c>
      <c r="AF3356" t="str">
        <f t="shared" si="1780"/>
        <v>-19.4116808063016-0.32210046655779i</v>
      </c>
      <c r="AG3356" t="e">
        <f t="shared" si="1781"/>
        <v>#DIV/0!</v>
      </c>
      <c r="AH3356" t="e">
        <f t="shared" si="1782"/>
        <v>#DIV/0!</v>
      </c>
      <c r="AI3356" t="e">
        <f t="shared" si="1783"/>
        <v>#DIV/0!</v>
      </c>
      <c r="AJ3356" t="e">
        <f t="shared" si="1784"/>
        <v>#DIV/0!</v>
      </c>
      <c r="AK3356"/>
      <c r="AL3356"/>
      <c r="AM3356"/>
      <c r="AN3356"/>
    </row>
    <row r="3357" spans="1:40" x14ac:dyDescent="0.25">
      <c r="A3357"/>
      <c r="B3357">
        <f t="shared" si="1785"/>
        <v>1423000</v>
      </c>
      <c r="C3357" s="186" t="str">
        <f t="shared" si="1753"/>
        <v>-4.8574851826282E-08+0.00221496276088222i</v>
      </c>
      <c r="D3357" s="158" t="str">
        <f t="shared" si="1754"/>
        <v>-7.66666703907385+0.0169813811667637i</v>
      </c>
      <c r="E3357" t="str">
        <f t="shared" si="1755"/>
        <v>7.99377941992283-0.222993150121039i</v>
      </c>
      <c r="F3357" t="str">
        <f t="shared" si="1756"/>
        <v>0.999201260056637+0.000022263706542577i</v>
      </c>
      <c r="G3357">
        <f t="shared" si="1751"/>
        <v>1</v>
      </c>
      <c r="H3357" t="str">
        <f t="shared" si="1757"/>
        <v>11.7450285635036+0.338855954327206i</v>
      </c>
      <c r="I3357" t="str">
        <f t="shared" si="1758"/>
        <v>5588.10793257284i</v>
      </c>
      <c r="J3357" t="str">
        <f t="shared" si="1752"/>
        <v>-42267.7998801707+1222.4991961931i</v>
      </c>
      <c r="K3357" t="str">
        <f t="shared" si="1759"/>
        <v>0.00382059442354928-0.13209670895552i</v>
      </c>
      <c r="L3357" t="str">
        <f t="shared" si="1760"/>
        <v>0.000494117273497315-0.0144829447750238i</v>
      </c>
      <c r="M3357" t="str">
        <f t="shared" si="1761"/>
        <v>0.00431471169704659-0.146579653730544i</v>
      </c>
      <c r="N3357" t="str">
        <f t="shared" si="1762"/>
        <v>-10.4845321413492i</v>
      </c>
      <c r="O3357" t="str">
        <f t="shared" si="1763"/>
        <v>-0.489086509006646+0.872235281737498i</v>
      </c>
      <c r="P3357" t="str">
        <f t="shared" si="1764"/>
        <v>1.48908650900665-0.872235281737498i</v>
      </c>
      <c r="Q3357" t="str">
        <f t="shared" si="1765"/>
        <v>-1.48908650900665+11.3567674230867i</v>
      </c>
      <c r="R3357" t="str">
        <f t="shared" si="1766"/>
        <v>-0.0924066185601142-0.119002618405171i</v>
      </c>
      <c r="S3357" t="str">
        <f t="shared" si="1767"/>
        <v>1.10547493402231i</v>
      </c>
      <c r="T3357" t="str">
        <f t="shared" si="1768"/>
        <v>0.131554411729939-0.102153200555967i</v>
      </c>
      <c r="U3357" t="e">
        <f t="shared" si="1769"/>
        <v>#DIV/0!</v>
      </c>
      <c r="V3357" t="str">
        <f t="shared" si="1770"/>
        <v>1.33333333333333E-06-0.00007456310287744i</v>
      </c>
      <c r="W3357" t="e">
        <f t="shared" si="1771"/>
        <v>#DIV/0!</v>
      </c>
      <c r="X3357" t="e">
        <f t="shared" si="1772"/>
        <v>#DIV/0!</v>
      </c>
      <c r="Y3357" t="str">
        <f t="shared" si="1773"/>
        <v>0.00083+1.43055563073865i</v>
      </c>
      <c r="Z3357" t="e">
        <f t="shared" si="1774"/>
        <v>#DIV/0!</v>
      </c>
      <c r="AA3357" t="e">
        <f t="shared" si="1775"/>
        <v>#DIV/0!</v>
      </c>
      <c r="AB3357" t="str">
        <f t="shared" si="1776"/>
        <v>0.811195683853059-0.629900847057018i</v>
      </c>
      <c r="AC3357" t="str">
        <f t="shared" si="1777"/>
        <v>0.91116942745952-0.12162262299967i</v>
      </c>
      <c r="AD3357" t="str">
        <f t="shared" si="1778"/>
        <v>0.965356055528448-0.562454902469608i</v>
      </c>
      <c r="AE3357" t="e">
        <f t="shared" si="1779"/>
        <v>#DIV/0!</v>
      </c>
      <c r="AF3357" t="str">
        <f t="shared" si="1780"/>
        <v>-19.4116956025775-0.321874573160442i</v>
      </c>
      <c r="AG3357" t="e">
        <f t="shared" si="1781"/>
        <v>#DIV/0!</v>
      </c>
      <c r="AH3357" t="e">
        <f t="shared" si="1782"/>
        <v>#DIV/0!</v>
      </c>
      <c r="AI3357" t="e">
        <f t="shared" si="1783"/>
        <v>#DIV/0!</v>
      </c>
      <c r="AJ3357" t="e">
        <f t="shared" si="1784"/>
        <v>#DIV/0!</v>
      </c>
      <c r="AK3357"/>
      <c r="AL3357"/>
      <c r="AM3357"/>
      <c r="AN3357"/>
    </row>
    <row r="3358" spans="1:40" x14ac:dyDescent="0.25">
      <c r="A3358"/>
      <c r="B3358">
        <f t="shared" si="1785"/>
        <v>1424000</v>
      </c>
      <c r="C3358" s="186" t="str">
        <f t="shared" si="1753"/>
        <v>-4.85066526745596E-08+0.00221340730950668i</v>
      </c>
      <c r="D3358" s="158" t="str">
        <f t="shared" si="1754"/>
        <v>-7.66666703855099+0.0169694560395512i</v>
      </c>
      <c r="E3358" t="str">
        <f t="shared" si="1755"/>
        <v>7.99377068075156-0.223149612523131i</v>
      </c>
      <c r="F3358" t="str">
        <f t="shared" si="1756"/>
        <v>0.999201260928455+0.0000222793278371156i</v>
      </c>
      <c r="G3358">
        <f t="shared" si="1751"/>
        <v>1</v>
      </c>
      <c r="H3358" t="str">
        <f t="shared" si="1757"/>
        <v>11.7450433291813+0.338618452102435i</v>
      </c>
      <c r="I3358" t="str">
        <f t="shared" si="1758"/>
        <v>5592.03492338983i</v>
      </c>
      <c r="J3358" t="str">
        <f t="shared" si="1752"/>
        <v>-42327.2287654594+1223.35829612015i</v>
      </c>
      <c r="K3358" t="str">
        <f t="shared" si="1759"/>
        <v>0.00381523452819662-0.132004094941779i</v>
      </c>
      <c r="L3358" t="str">
        <f t="shared" si="1760"/>
        <v>0.000493424337669637-0.0144727977921545i</v>
      </c>
      <c r="M3358" t="str">
        <f t="shared" si="1761"/>
        <v>0.00430865886586626-0.146476892733933i</v>
      </c>
      <c r="N3358" t="str">
        <f t="shared" si="1762"/>
        <v>-10.4919000486868i</v>
      </c>
      <c r="O3358" t="str">
        <f t="shared" si="1763"/>
        <v>-0.482646743190021+0.875815118211638i</v>
      </c>
      <c r="P3358" t="str">
        <f t="shared" si="1764"/>
        <v>1.48264674319002-0.875815118211638i</v>
      </c>
      <c r="Q3358" t="str">
        <f t="shared" si="1765"/>
        <v>-1.48264674319002+11.3677151668984i</v>
      </c>
      <c r="R3358" t="str">
        <f t="shared" si="1766"/>
        <v>-0.0924818383711405-0.118364053547265i</v>
      </c>
      <c r="S3358" t="str">
        <f t="shared" si="1767"/>
        <v>1.10625179623877i</v>
      </c>
      <c r="T3358" t="str">
        <f t="shared" si="1768"/>
        <v>0.130940446846764-0.102308199817538i</v>
      </c>
      <c r="U3358" t="e">
        <f t="shared" si="1769"/>
        <v>#DIV/0!</v>
      </c>
      <c r="V3358" t="str">
        <f t="shared" si="1770"/>
        <v>1.33333333333333E-06-0.0000745107411478911i</v>
      </c>
      <c r="W3358" t="e">
        <f t="shared" si="1771"/>
        <v>#DIV/0!</v>
      </c>
      <c r="X3358" t="e">
        <f t="shared" si="1772"/>
        <v>#DIV/0!</v>
      </c>
      <c r="Y3358" t="str">
        <f t="shared" si="1773"/>
        <v>0.00083+1.4315609403878i</v>
      </c>
      <c r="Z3358" t="e">
        <f t="shared" si="1774"/>
        <v>#DIV/0!</v>
      </c>
      <c r="AA3358" t="e">
        <f t="shared" si="1775"/>
        <v>#DIV/0!</v>
      </c>
      <c r="AB3358" t="str">
        <f t="shared" si="1776"/>
        <v>0.807409830860981-0.630856609241907i</v>
      </c>
      <c r="AC3358" t="str">
        <f t="shared" si="1777"/>
        <v>0.911072937643707-0.120985029109847i</v>
      </c>
      <c r="AD3358" t="str">
        <f t="shared" si="1778"/>
        <v>0.961219176487643-0.564788457578834i</v>
      </c>
      <c r="AE3358" t="e">
        <f t="shared" si="1779"/>
        <v>#DIV/0!</v>
      </c>
      <c r="AF3358" t="str">
        <f t="shared" si="1780"/>
        <v>-19.4117103677323-0.321648996062884i</v>
      </c>
      <c r="AG3358" t="e">
        <f t="shared" si="1781"/>
        <v>#DIV/0!</v>
      </c>
      <c r="AH3358" t="e">
        <f t="shared" si="1782"/>
        <v>#DIV/0!</v>
      </c>
      <c r="AI3358" t="e">
        <f t="shared" si="1783"/>
        <v>#DIV/0!</v>
      </c>
      <c r="AJ3358" t="e">
        <f t="shared" si="1784"/>
        <v>#DIV/0!</v>
      </c>
      <c r="AK3358"/>
      <c r="AL3358"/>
      <c r="AM3358"/>
      <c r="AN3358"/>
    </row>
    <row r="3359" spans="1:40" x14ac:dyDescent="0.25">
      <c r="A3359"/>
      <c r="B3359">
        <f t="shared" si="1785"/>
        <v>1425000</v>
      </c>
      <c r="C3359" s="186" t="str">
        <f t="shared" si="1753"/>
        <v>-4.84385970496148E-08+0.0022118540412208i</v>
      </c>
      <c r="D3359" s="158" t="str">
        <f t="shared" si="1754"/>
        <v>-7.66666703802927+0.0169575476493595i</v>
      </c>
      <c r="E3359" t="str">
        <f t="shared" si="1755"/>
        <v>7.99376193546021-0.223306074411621i</v>
      </c>
      <c r="F3359" t="str">
        <f t="shared" si="1756"/>
        <v>0.999201261800891+0.0000222949490804582i</v>
      </c>
      <c r="G3359">
        <f t="shared" si="1751"/>
        <v>1</v>
      </c>
      <c r="H3359" t="str">
        <f t="shared" si="1757"/>
        <v>11.7450580638242+0.338381282251283i</v>
      </c>
      <c r="I3359" t="str">
        <f t="shared" si="1758"/>
        <v>5595.96191420682i</v>
      </c>
      <c r="J3359" t="str">
        <f t="shared" si="1752"/>
        <v>-42386.6993991748+1224.21739604719i</v>
      </c>
      <c r="K3359" t="str">
        <f t="shared" si="1759"/>
        <v>0.00380988590104368-0.131911610596381i</v>
      </c>
      <c r="L3359" t="str">
        <f t="shared" si="1760"/>
        <v>0.000492732857887227-0.0144626650010581i</v>
      </c>
      <c r="M3359" t="str">
        <f t="shared" si="1761"/>
        <v>0.00430261875893091-0.146374275597439i</v>
      </c>
      <c r="N3359" t="str">
        <f t="shared" si="1762"/>
        <v>-10.4992679560244i</v>
      </c>
      <c r="O3359" t="str">
        <f t="shared" si="1763"/>
        <v>-0.476180776502572+0.879347410350089i</v>
      </c>
      <c r="P3359" t="str">
        <f t="shared" si="1764"/>
        <v>1.47618077650257-0.879347410350089i</v>
      </c>
      <c r="Q3359" t="str">
        <f t="shared" si="1765"/>
        <v>-1.47618077650257+11.3786153663745i</v>
      </c>
      <c r="R3359" t="str">
        <f t="shared" si="1766"/>
        <v>-0.0925535949839311-0.11772565427861i</v>
      </c>
      <c r="S3359" t="str">
        <f t="shared" si="1767"/>
        <v>1.10702865845523i</v>
      </c>
      <c r="T3359" t="str">
        <f t="shared" si="1768"/>
        <v>0.130325673121814-0.10245948209027i</v>
      </c>
      <c r="U3359" t="e">
        <f t="shared" si="1769"/>
        <v>#DIV/0!</v>
      </c>
      <c r="V3359" t="str">
        <f t="shared" si="1770"/>
        <v>1.33333333333333E-06-0.0000744584529084889i</v>
      </c>
      <c r="W3359" t="e">
        <f t="shared" si="1771"/>
        <v>#DIV/0!</v>
      </c>
      <c r="X3359" t="e">
        <f t="shared" si="1772"/>
        <v>#DIV/0!</v>
      </c>
      <c r="Y3359" t="str">
        <f t="shared" si="1773"/>
        <v>0.00083+1.43256625003695i</v>
      </c>
      <c r="Z3359" t="e">
        <f t="shared" si="1774"/>
        <v>#DIV/0!</v>
      </c>
      <c r="AA3359" t="e">
        <f t="shared" si="1775"/>
        <v>#DIV/0!</v>
      </c>
      <c r="AB3359" t="str">
        <f t="shared" si="1776"/>
        <v>0.803618990358805-0.631789451592612i</v>
      </c>
      <c r="AC3359" t="str">
        <f t="shared" si="1777"/>
        <v>0.910979942835979-0.120347496716232i</v>
      </c>
      <c r="AD3359" t="str">
        <f t="shared" si="1778"/>
        <v>0.957065028060468-0.567091597716877i</v>
      </c>
      <c r="AE3359" t="e">
        <f t="shared" si="1779"/>
        <v>#DIV/0!</v>
      </c>
      <c r="AF3359" t="str">
        <f t="shared" si="1780"/>
        <v>-19.4117251018535-0.321423734601924i</v>
      </c>
      <c r="AG3359" t="e">
        <f t="shared" si="1781"/>
        <v>#DIV/0!</v>
      </c>
      <c r="AH3359" t="e">
        <f t="shared" si="1782"/>
        <v>#DIV/0!</v>
      </c>
      <c r="AI3359" t="e">
        <f t="shared" si="1783"/>
        <v>#DIV/0!</v>
      </c>
      <c r="AJ3359" t="e">
        <f t="shared" si="1784"/>
        <v>#DIV/0!</v>
      </c>
      <c r="AK3359"/>
      <c r="AL3359"/>
      <c r="AM3359"/>
      <c r="AN3359"/>
    </row>
    <row r="3360" spans="1:40" x14ac:dyDescent="0.25">
      <c r="A3360"/>
      <c r="B3360">
        <f t="shared" si="1785"/>
        <v>1426000</v>
      </c>
      <c r="C3360" s="186" t="str">
        <f t="shared" si="1753"/>
        <v>-4.83706845489891E-08+0.00221030295143181i</v>
      </c>
      <c r="D3360" s="158" t="str">
        <f t="shared" si="1754"/>
        <v>-7.66666703750855+0.0169456559609772i</v>
      </c>
      <c r="E3360" t="str">
        <f t="shared" si="1755"/>
        <v>7.99375318404881-0.223462535786149i</v>
      </c>
      <c r="F3360" t="str">
        <f t="shared" si="1756"/>
        <v>0.999201262673947+0.0000223105702725689i</v>
      </c>
      <c r="G3360">
        <f t="shared" si="1751"/>
        <v>1</v>
      </c>
      <c r="H3360" t="str">
        <f t="shared" si="1757"/>
        <v>11.7450727675189+0.338144444077197i</v>
      </c>
      <c r="I3360" t="str">
        <f t="shared" si="1758"/>
        <v>5599.88890502381i</v>
      </c>
      <c r="J3360" t="str">
        <f t="shared" si="1752"/>
        <v>-42446.2117813168+1225.07649597425i</v>
      </c>
      <c r="K3360" t="str">
        <f t="shared" si="1759"/>
        <v>0.00380454851053519-0.131819255647416i</v>
      </c>
      <c r="L3360" t="str">
        <f t="shared" si="1760"/>
        <v>0.000492042830075126-0.0144525463720169i</v>
      </c>
      <c r="M3360" t="str">
        <f t="shared" si="1761"/>
        <v>0.00429659134061032-0.146271802019433i</v>
      </c>
      <c r="N3360" t="str">
        <f t="shared" si="1762"/>
        <v>-10.5066358633619i</v>
      </c>
      <c r="O3360" t="str">
        <f t="shared" si="1763"/>
        <v>-0.469688959954646+0.882831966399452i</v>
      </c>
      <c r="P3360" t="str">
        <f t="shared" si="1764"/>
        <v>1.46968895995465-0.882831966399452i</v>
      </c>
      <c r="Q3360" t="str">
        <f t="shared" si="1765"/>
        <v>-1.46968895995465+11.3894678297614i</v>
      </c>
      <c r="R3360" t="str">
        <f t="shared" si="1766"/>
        <v>-0.0926218936807481-0.117087435979869i</v>
      </c>
      <c r="S3360" t="str">
        <f t="shared" si="1767"/>
        <v>1.10780552067169i</v>
      </c>
      <c r="T3360" t="str">
        <f t="shared" si="1768"/>
        <v>0.129710107979792-0.102607045154599i</v>
      </c>
      <c r="U3360" t="e">
        <f t="shared" si="1769"/>
        <v>#DIV/0!</v>
      </c>
      <c r="V3360" t="str">
        <f t="shared" si="1770"/>
        <v>1.33333333333333E-06-0.0000744062380046263i</v>
      </c>
      <c r="W3360" t="e">
        <f t="shared" si="1771"/>
        <v>#DIV/0!</v>
      </c>
      <c r="X3360" t="e">
        <f t="shared" si="1772"/>
        <v>#DIV/0!</v>
      </c>
      <c r="Y3360" t="str">
        <f t="shared" si="1773"/>
        <v>0.00083+1.43357155968609i</v>
      </c>
      <c r="Z3360" t="e">
        <f t="shared" si="1774"/>
        <v>#DIV/0!</v>
      </c>
      <c r="AA3360" t="e">
        <f t="shared" si="1775"/>
        <v>#DIV/0!</v>
      </c>
      <c r="AB3360" t="str">
        <f t="shared" si="1776"/>
        <v>0.799823269791381-0.632699360422774i</v>
      </c>
      <c r="AC3360" t="str">
        <f t="shared" si="1777"/>
        <v>0.910890438149422-0.119710041562663i</v>
      </c>
      <c r="AD3360" t="str">
        <f t="shared" si="1778"/>
        <v>0.952893833063671-0.569364193915099i</v>
      </c>
      <c r="AE3360" t="e">
        <f t="shared" si="1779"/>
        <v>#DIV/0!</v>
      </c>
      <c r="AF3360" t="str">
        <f t="shared" si="1780"/>
        <v>-19.4117398050275-0.32119878811622i</v>
      </c>
      <c r="AG3360" t="e">
        <f t="shared" si="1781"/>
        <v>#DIV/0!</v>
      </c>
      <c r="AH3360" t="e">
        <f t="shared" si="1782"/>
        <v>#DIV/0!</v>
      </c>
      <c r="AI3360" t="e">
        <f t="shared" si="1783"/>
        <v>#DIV/0!</v>
      </c>
      <c r="AJ3360" t="e">
        <f t="shared" si="1784"/>
        <v>#DIV/0!</v>
      </c>
      <c r="AK3360"/>
      <c r="AL3360"/>
      <c r="AM3360"/>
      <c r="AN3360"/>
    </row>
    <row r="3361" spans="1:40" x14ac:dyDescent="0.25">
      <c r="A3361"/>
      <c r="B3361">
        <f t="shared" si="1785"/>
        <v>1427000</v>
      </c>
      <c r="C3361" s="186" t="str">
        <f t="shared" si="1753"/>
        <v>-4.83029147716337E-08+0.00220875403555983i</v>
      </c>
      <c r="D3361" s="158" t="str">
        <f t="shared" si="1754"/>
        <v>-7.66666703698898+0.016933780939292i</v>
      </c>
      <c r="E3361" t="str">
        <f t="shared" si="1755"/>
        <v>7.99374442651741-0.223618996646358i</v>
      </c>
      <c r="F3361" t="str">
        <f t="shared" si="1756"/>
        <v>0.999201263547601+0.0000223261914134112i</v>
      </c>
      <c r="G3361">
        <f t="shared" si="1751"/>
        <v>1</v>
      </c>
      <c r="H3361" t="str">
        <f t="shared" si="1757"/>
        <v>11.7450874403524+0.337907936885575i</v>
      </c>
      <c r="I3361" t="str">
        <f t="shared" si="1758"/>
        <v>5603.81589584079i</v>
      </c>
      <c r="J3361" t="str">
        <f t="shared" si="1752"/>
        <v>-42505.7659118854+1225.9355959013i</v>
      </c>
      <c r="K3361" t="str">
        <f t="shared" si="1759"/>
        <v>0.00379922232522604-0.131727029823733i</v>
      </c>
      <c r="L3361" t="str">
        <f t="shared" si="1760"/>
        <v>0.000491354250172617-0.0144424418753963i</v>
      </c>
      <c r="M3361" t="str">
        <f t="shared" si="1761"/>
        <v>0.00429057657539866-0.146169471699129i</v>
      </c>
      <c r="N3361" t="str">
        <f t="shared" si="1762"/>
        <v>-10.5140037706995i</v>
      </c>
      <c r="O3361" t="str">
        <f t="shared" si="1763"/>
        <v>-0.463171645959605+0.886268597197864i</v>
      </c>
      <c r="P3361" t="str">
        <f t="shared" si="1764"/>
        <v>1.4631716459596-0.886268597197864i</v>
      </c>
      <c r="Q3361" t="str">
        <f t="shared" si="1765"/>
        <v>-1.4631716459596+11.4002723678974i</v>
      </c>
      <c r="R3361" t="str">
        <f t="shared" si="1766"/>
        <v>-0.0926867397390212-0.116449413976753i</v>
      </c>
      <c r="S3361" t="str">
        <f t="shared" si="1767"/>
        <v>1.10858238288815i</v>
      </c>
      <c r="T3361" t="str">
        <f t="shared" si="1768"/>
        <v>0.129093768832277-0.102750886802018i</v>
      </c>
      <c r="U3361" t="e">
        <f t="shared" si="1769"/>
        <v>#DIV/0!</v>
      </c>
      <c r="V3361" t="str">
        <f t="shared" si="1770"/>
        <v>1.33333333333333E-06-0.0000743540962821282i</v>
      </c>
      <c r="W3361" t="e">
        <f t="shared" si="1771"/>
        <v>#DIV/0!</v>
      </c>
      <c r="X3361" t="e">
        <f t="shared" si="1772"/>
        <v>#DIV/0!</v>
      </c>
      <c r="Y3361" t="str">
        <f t="shared" si="1773"/>
        <v>0.00083+1.43457686933524i</v>
      </c>
      <c r="Z3361" t="e">
        <f t="shared" si="1774"/>
        <v>#DIV/0!</v>
      </c>
      <c r="AA3361" t="e">
        <f t="shared" si="1775"/>
        <v>#DIV/0!</v>
      </c>
      <c r="AB3361" t="str">
        <f t="shared" si="1776"/>
        <v>0.796022776522633-0.633586322114215i</v>
      </c>
      <c r="AC3361" t="str">
        <f t="shared" si="1777"/>
        <v>0.910804418699203-0.119072679336943i</v>
      </c>
      <c r="AD3361" t="str">
        <f t="shared" si="1778"/>
        <v>0.948705815295667-0.571606118828414i</v>
      </c>
      <c r="AE3361" t="e">
        <f t="shared" si="1779"/>
        <v>#DIV/0!</v>
      </c>
      <c r="AF3361" t="str">
        <f t="shared" si="1780"/>
        <v>-19.4117544773414-0.320974155946283i</v>
      </c>
      <c r="AG3361" t="e">
        <f t="shared" si="1781"/>
        <v>#DIV/0!</v>
      </c>
      <c r="AH3361" t="e">
        <f t="shared" si="1782"/>
        <v>#DIV/0!</v>
      </c>
      <c r="AI3361" t="e">
        <f t="shared" si="1783"/>
        <v>#DIV/0!</v>
      </c>
      <c r="AJ3361" t="e">
        <f t="shared" si="1784"/>
        <v>#DIV/0!</v>
      </c>
      <c r="AK3361"/>
      <c r="AL3361"/>
      <c r="AM3361"/>
      <c r="AN3361"/>
    </row>
    <row r="3362" spans="1:40" x14ac:dyDescent="0.25">
      <c r="A3362"/>
      <c r="B3362">
        <f t="shared" si="1785"/>
        <v>1428000</v>
      </c>
      <c r="C3362" s="186" t="str">
        <f t="shared" si="1753"/>
        <v>-4.82352873179036E-08+0.00220720728903781i</v>
      </c>
      <c r="D3362" s="158" t="str">
        <f t="shared" si="1754"/>
        <v>-7.66666703647056+0.0169219225492899i</v>
      </c>
      <c r="E3362" t="str">
        <f t="shared" si="1755"/>
        <v>7.99373566286604-0.223775456991888i</v>
      </c>
      <c r="F3362" t="str">
        <f t="shared" si="1756"/>
        <v>0.999201264421863+0.0000223418125029496i</v>
      </c>
      <c r="G3362">
        <f t="shared" si="1751"/>
        <v>1</v>
      </c>
      <c r="H3362" t="str">
        <f t="shared" si="1757"/>
        <v>11.7451020824108+0.337671759983749i</v>
      </c>
      <c r="I3362" t="str">
        <f t="shared" si="1758"/>
        <v>5607.74288665778i</v>
      </c>
      <c r="J3362" t="str">
        <f t="shared" si="1752"/>
        <v>-42565.3617908806+1226.79469582835i</v>
      </c>
      <c r="K3362" t="str">
        <f t="shared" si="1759"/>
        <v>0.0037939073137811-0.131634932854939i</v>
      </c>
      <c r="L3362" t="str">
        <f t="shared" si="1760"/>
        <v>0.000490667114133152-0.0144323514816435i</v>
      </c>
      <c r="M3362" t="str">
        <f t="shared" si="1761"/>
        <v>0.00428457442791425-0.146067284336583i</v>
      </c>
      <c r="N3362" t="str">
        <f t="shared" si="1762"/>
        <v>-10.521371678037i</v>
      </c>
      <c r="O3362" t="str">
        <f t="shared" si="1763"/>
        <v>-0.456629188315315+0.889657116184936i</v>
      </c>
      <c r="P3362" t="str">
        <f t="shared" si="1764"/>
        <v>1.45662918831532-0.889657116184936i</v>
      </c>
      <c r="Q3362" t="str">
        <f t="shared" si="1765"/>
        <v>-1.45662918831532+11.4110287942219i</v>
      </c>
      <c r="R3362" t="str">
        <f t="shared" si="1766"/>
        <v>-0.0927481384311879-0.115811603541279i</v>
      </c>
      <c r="S3362" t="str">
        <f t="shared" si="1767"/>
        <v>1.10935924510461i</v>
      </c>
      <c r="T3362" t="str">
        <f t="shared" si="1768"/>
        <v>0.128476673078908-0.10289100483488i</v>
      </c>
      <c r="U3362" t="e">
        <f t="shared" si="1769"/>
        <v>#DIV/0!</v>
      </c>
      <c r="V3362" t="str">
        <f t="shared" si="1770"/>
        <v>1.33333333333333E-06-0.0000743020275872526i</v>
      </c>
      <c r="W3362" t="e">
        <f t="shared" si="1771"/>
        <v>#DIV/0!</v>
      </c>
      <c r="X3362" t="e">
        <f t="shared" si="1772"/>
        <v>#DIV/0!</v>
      </c>
      <c r="Y3362" t="str">
        <f t="shared" si="1773"/>
        <v>0.00083+1.43558217898439i</v>
      </c>
      <c r="Z3362" t="e">
        <f t="shared" si="1774"/>
        <v>#DIV/0!</v>
      </c>
      <c r="AA3362" t="e">
        <f t="shared" si="1775"/>
        <v>#DIV/0!</v>
      </c>
      <c r="AB3362" t="str">
        <f t="shared" si="1776"/>
        <v>0.792217617842857-0.634450323115725i</v>
      </c>
      <c r="AC3362" t="str">
        <f t="shared" si="1777"/>
        <v>0.910721879602771-0.118435425672107i</v>
      </c>
      <c r="AD3362" t="str">
        <f t="shared" si="1778"/>
        <v>0.944501199525396-0.573817246742832i</v>
      </c>
      <c r="AE3362" t="e">
        <f t="shared" si="1779"/>
        <v>#DIV/0!</v>
      </c>
      <c r="AF3362" t="str">
        <f t="shared" si="1780"/>
        <v>-19.4117691188814-0.320749837434459i</v>
      </c>
      <c r="AG3362" t="e">
        <f t="shared" si="1781"/>
        <v>#DIV/0!</v>
      </c>
      <c r="AH3362" t="e">
        <f t="shared" si="1782"/>
        <v>#DIV/0!</v>
      </c>
      <c r="AI3362" t="e">
        <f t="shared" si="1783"/>
        <v>#DIV/0!</v>
      </c>
      <c r="AJ3362" t="e">
        <f t="shared" si="1784"/>
        <v>#DIV/0!</v>
      </c>
      <c r="AK3362"/>
      <c r="AL3362"/>
      <c r="AM3362"/>
      <c r="AN3362"/>
    </row>
    <row r="3363" spans="1:40" x14ac:dyDescent="0.25">
      <c r="A3363"/>
      <c r="B3363">
        <f t="shared" si="1785"/>
        <v>1429000</v>
      </c>
      <c r="C3363" s="186" t="str">
        <f t="shared" si="1753"/>
        <v>-4.81678017895516E-08+0.00220566270731147i</v>
      </c>
      <c r="D3363" s="158" t="str">
        <f t="shared" si="1754"/>
        <v>-7.66666703595314+0.0169100807560546i</v>
      </c>
      <c r="E3363" t="str">
        <f t="shared" si="1755"/>
        <v>7.99372689309475-0.223931916822381i</v>
      </c>
      <c r="F3363" t="str">
        <f t="shared" si="1756"/>
        <v>0.999201265296743+0.000022357433541149i</v>
      </c>
      <c r="G3363">
        <f t="shared" si="1751"/>
        <v>1</v>
      </c>
      <c r="H3363" t="str">
        <f t="shared" si="1757"/>
        <v>11.7451166937799+0.337435912680971i</v>
      </c>
      <c r="I3363" t="str">
        <f t="shared" si="1758"/>
        <v>5611.66987747477i</v>
      </c>
      <c r="J3363" t="str">
        <f t="shared" si="1752"/>
        <v>-42624.9994183024+1227.6537957554i</v>
      </c>
      <c r="K3363" t="str">
        <f t="shared" si="1759"/>
        <v>0.00378860344497468-0.131542964471394i</v>
      </c>
      <c r="L3363" t="str">
        <f t="shared" si="1760"/>
        <v>0.000489981417924316-0.0144222751612886i</v>
      </c>
      <c r="M3363" t="str">
        <f t="shared" si="1761"/>
        <v>0.004278584862899-0.145965239632683i</v>
      </c>
      <c r="N3363" t="str">
        <f t="shared" si="1762"/>
        <v>-10.5287395853746i</v>
      </c>
      <c r="O3363" t="str">
        <f t="shared" si="1763"/>
        <v>-0.450061942184228+0.892997339412252i</v>
      </c>
      <c r="P3363" t="str">
        <f t="shared" si="1764"/>
        <v>1.45006194218423-0.892997339412252i</v>
      </c>
      <c r="Q3363" t="str">
        <f t="shared" si="1765"/>
        <v>-1.45006194218423+11.4217369247869i</v>
      </c>
      <c r="R3363" t="str">
        <f t="shared" si="1766"/>
        <v>-0.092806095024556-0.115174019892857i</v>
      </c>
      <c r="S3363" t="str">
        <f t="shared" si="1767"/>
        <v>1.11013610732107i</v>
      </c>
      <c r="T3363" t="str">
        <f t="shared" si="1768"/>
        <v>0.127858838108376-0.10302739706623i</v>
      </c>
      <c r="U3363" t="e">
        <f t="shared" si="1769"/>
        <v>#DIV/0!</v>
      </c>
      <c r="V3363" t="str">
        <f t="shared" si="1770"/>
        <v>1.33333333333333E-06-0.0000742500317666881i</v>
      </c>
      <c r="W3363" t="e">
        <f t="shared" si="1771"/>
        <v>#DIV/0!</v>
      </c>
      <c r="X3363" t="e">
        <f t="shared" si="1772"/>
        <v>#DIV/0!</v>
      </c>
      <c r="Y3363" t="str">
        <f t="shared" si="1773"/>
        <v>0.00083+1.43658748863354i</v>
      </c>
      <c r="Z3363" t="e">
        <f t="shared" si="1774"/>
        <v>#DIV/0!</v>
      </c>
      <c r="AA3363" t="e">
        <f t="shared" si="1775"/>
        <v>#DIV/0!</v>
      </c>
      <c r="AB3363" t="str">
        <f t="shared" si="1776"/>
        <v>0.788407900974844-0.635291349942019i</v>
      </c>
      <c r="AC3363" t="str">
        <f t="shared" si="1777"/>
        <v>0.910642815980043-0.117798296147486i</v>
      </c>
      <c r="AD3363" t="str">
        <f t="shared" si="1778"/>
        <v>0.94028021147978-0.57599745358338i</v>
      </c>
      <c r="AE3363" t="e">
        <f t="shared" si="1779"/>
        <v>#DIV/0!</v>
      </c>
      <c r="AF3363" t="str">
        <f t="shared" si="1780"/>
        <v>-19.411783729733-0.320525831924916i</v>
      </c>
      <c r="AG3363" t="e">
        <f t="shared" si="1781"/>
        <v>#DIV/0!</v>
      </c>
      <c r="AH3363" t="e">
        <f t="shared" si="1782"/>
        <v>#DIV/0!</v>
      </c>
      <c r="AI3363" t="e">
        <f t="shared" si="1783"/>
        <v>#DIV/0!</v>
      </c>
      <c r="AJ3363" t="e">
        <f t="shared" si="1784"/>
        <v>#DIV/0!</v>
      </c>
      <c r="AK3363"/>
      <c r="AL3363"/>
      <c r="AM3363"/>
      <c r="AN3363"/>
    </row>
    <row r="3364" spans="1:40" x14ac:dyDescent="0.25">
      <c r="A3364"/>
      <c r="B3364">
        <f t="shared" si="1785"/>
        <v>1430000</v>
      </c>
      <c r="C3364" s="186" t="str">
        <f t="shared" si="1753"/>
        <v>-4.81004577897224E-08+0.0022041202858393i</v>
      </c>
      <c r="D3364" s="158" t="str">
        <f t="shared" si="1754"/>
        <v>-7.66666703543686+0.016898255524768i</v>
      </c>
      <c r="E3364" t="str">
        <f t="shared" si="1755"/>
        <v>7.99371811720357-0.224088376137477i</v>
      </c>
      <c r="F3364" t="str">
        <f t="shared" si="1756"/>
        <v>0.999201266172233+0.0000223730545279729i</v>
      </c>
      <c r="G3364">
        <f t="shared" si="1751"/>
        <v>1</v>
      </c>
      <c r="H3364" t="str">
        <f t="shared" si="1757"/>
        <v>11.7451312745456+0.337200394288429i</v>
      </c>
      <c r="I3364" t="str">
        <f t="shared" si="1758"/>
        <v>5615.59686829176i</v>
      </c>
      <c r="J3364" t="str">
        <f t="shared" si="1752"/>
        <v>-42684.6787941508+1228.51289568245i</v>
      </c>
      <c r="K3364" t="str">
        <f t="shared" si="1759"/>
        <v>0.00378331068769004-0.131451124404208i</v>
      </c>
      <c r="L3364" t="str">
        <f t="shared" si="1760"/>
        <v>0.000489297157527752-0.0144122128849435i</v>
      </c>
      <c r="M3364" t="str">
        <f t="shared" si="1761"/>
        <v>0.00427260784521779-0.145863337289151i</v>
      </c>
      <c r="N3364" t="str">
        <f t="shared" si="1762"/>
        <v>-10.5361074927122i</v>
      </c>
      <c r="O3364" t="str">
        <f t="shared" si="1763"/>
        <v>-0.443470264074732+0.896289085553031i</v>
      </c>
      <c r="P3364" t="str">
        <f t="shared" si="1764"/>
        <v>1.44347026407473-0.896289085553031i</v>
      </c>
      <c r="Q3364" t="str">
        <f t="shared" si="1765"/>
        <v>-1.44347026407473+11.4323965782652i</v>
      </c>
      <c r="R3364" t="str">
        <f t="shared" si="1766"/>
        <v>-0.0928606147811811-0.11453667819955i</v>
      </c>
      <c r="S3364" t="str">
        <f t="shared" si="1767"/>
        <v>1.11091296953753i</v>
      </c>
      <c r="T3364" t="str">
        <f t="shared" si="1768"/>
        <v>0.127240281299627-0.103160061319643i</v>
      </c>
      <c r="U3364" t="e">
        <f t="shared" si="1769"/>
        <v>#DIV/0!</v>
      </c>
      <c r="V3364" t="str">
        <f t="shared" si="1770"/>
        <v>1.33333333333333E-06-0.0000741981086675503i</v>
      </c>
      <c r="W3364" t="e">
        <f t="shared" si="1771"/>
        <v>#DIV/0!</v>
      </c>
      <c r="X3364" t="e">
        <f t="shared" si="1772"/>
        <v>#DIV/0!</v>
      </c>
      <c r="Y3364" t="str">
        <f t="shared" si="1773"/>
        <v>0.00083+1.43759279828269i</v>
      </c>
      <c r="Z3364" t="e">
        <f t="shared" si="1774"/>
        <v>#DIV/0!</v>
      </c>
      <c r="AA3364" t="e">
        <f t="shared" si="1775"/>
        <v>#DIV/0!</v>
      </c>
      <c r="AB3364" t="str">
        <f t="shared" si="1776"/>
        <v>0.784593733081295-0.636109389172745i</v>
      </c>
      <c r="AC3364" t="str">
        <f t="shared" si="1777"/>
        <v>0.910567222953572-0.117161306289987i</v>
      </c>
      <c r="AD3364" t="str">
        <f t="shared" si="1778"/>
        <v>0.936043077832606-0.578146616921461i</v>
      </c>
      <c r="AE3364" t="e">
        <f t="shared" si="1779"/>
        <v>#DIV/0!</v>
      </c>
      <c r="AF3364" t="str">
        <f t="shared" si="1780"/>
        <v>-19.4117983099825-0.320302138763661i</v>
      </c>
      <c r="AG3364" t="e">
        <f t="shared" si="1781"/>
        <v>#DIV/0!</v>
      </c>
      <c r="AH3364" t="e">
        <f t="shared" si="1782"/>
        <v>#DIV/0!</v>
      </c>
      <c r="AI3364" t="e">
        <f t="shared" si="1783"/>
        <v>#DIV/0!</v>
      </c>
      <c r="AJ3364" t="e">
        <f t="shared" si="1784"/>
        <v>#DIV/0!</v>
      </c>
      <c r="AK3364"/>
      <c r="AL3364"/>
      <c r="AM3364"/>
      <c r="AN3364"/>
    </row>
    <row r="3365" spans="1:40" x14ac:dyDescent="0.25">
      <c r="A3365"/>
      <c r="B3365">
        <f t="shared" si="1785"/>
        <v>1431000</v>
      </c>
      <c r="C3365" s="186" t="str">
        <f t="shared" si="1753"/>
        <v>-4.8033254922947E-08+0.00220258002009245i</v>
      </c>
      <c r="D3365" s="158" t="str">
        <f t="shared" si="1754"/>
        <v>-7.66666703492159+0.0168864468207088i</v>
      </c>
      <c r="E3365" t="str">
        <f t="shared" si="1755"/>
        <v>7.99370933519256-0.224244834936819i</v>
      </c>
      <c r="F3365" t="str">
        <f t="shared" si="1756"/>
        <v>0.999201267048331+0.0000223886754633859i</v>
      </c>
      <c r="G3365">
        <f t="shared" si="1751"/>
        <v>1</v>
      </c>
      <c r="H3365" t="str">
        <f t="shared" si="1757"/>
        <v>11.7451458247931+0.336965204119217i</v>
      </c>
      <c r="I3365" t="str">
        <f t="shared" si="1758"/>
        <v>5619.52385910874i</v>
      </c>
      <c r="J3365" t="str">
        <f t="shared" si="1752"/>
        <v>-42744.3999184259+1229.3719956095i</v>
      </c>
      <c r="K3365" t="str">
        <f t="shared" si="1759"/>
        <v>0.00377802901091892-0.13135941238524i</v>
      </c>
      <c r="L3365" t="str">
        <f t="shared" si="1760"/>
        <v>0.000488614328939101-0.0144021646233014i</v>
      </c>
      <c r="M3365" t="str">
        <f t="shared" si="1761"/>
        <v>0.00426664333985802-0.145761577008541i</v>
      </c>
      <c r="N3365" t="str">
        <f t="shared" si="1762"/>
        <v>-10.5434754000497i</v>
      </c>
      <c r="O3365" t="str">
        <f t="shared" si="1763"/>
        <v>-0.436854511821517+0.899532175912115i</v>
      </c>
      <c r="P3365" t="str">
        <f t="shared" si="1764"/>
        <v>1.43685451182152-0.899532175912115i</v>
      </c>
      <c r="Q3365" t="str">
        <f t="shared" si="1765"/>
        <v>-1.43685451182152+11.4430075759618i</v>
      </c>
      <c r="R3365" t="str">
        <f t="shared" si="1766"/>
        <v>-0.0929117029577472-0.113899593579192i</v>
      </c>
      <c r="S3365" t="str">
        <f t="shared" si="1767"/>
        <v>1.11168983175399i</v>
      </c>
      <c r="T3365" t="str">
        <f t="shared" si="1768"/>
        <v>0.1266210200229-0.103288995429075i</v>
      </c>
      <c r="U3365" t="e">
        <f t="shared" si="1769"/>
        <v>#DIV/0!</v>
      </c>
      <c r="V3365" t="str">
        <f t="shared" si="1770"/>
        <v>1.33333333333333E-06-0.0000741462581373842i</v>
      </c>
      <c r="W3365" t="e">
        <f t="shared" si="1771"/>
        <v>#DIV/0!</v>
      </c>
      <c r="X3365" t="e">
        <f t="shared" si="1772"/>
        <v>#DIV/0!</v>
      </c>
      <c r="Y3365" t="str">
        <f t="shared" si="1773"/>
        <v>0.00083+1.43859810793184i</v>
      </c>
      <c r="Z3365" t="e">
        <f t="shared" si="1774"/>
        <v>#DIV/0!</v>
      </c>
      <c r="AA3365" t="e">
        <f t="shared" si="1775"/>
        <v>#DIV/0!</v>
      </c>
      <c r="AB3365" t="str">
        <f t="shared" si="1776"/>
        <v>0.780775221271219-0.636904427451563i</v>
      </c>
      <c r="AC3365" t="str">
        <f t="shared" si="1777"/>
        <v>0.910495095648701-0.116524471575198i</v>
      </c>
      <c r="AD3365" t="str">
        <f t="shared" si="1778"/>
        <v>0.931790026192183-0.58026461598243i</v>
      </c>
      <c r="AE3365" t="e">
        <f t="shared" si="1779"/>
        <v>#DIV/0!</v>
      </c>
      <c r="AF3365" t="str">
        <f t="shared" si="1780"/>
        <v>-19.4118128597147-0.320078757298508i</v>
      </c>
      <c r="AG3365" t="e">
        <f t="shared" si="1781"/>
        <v>#DIV/0!</v>
      </c>
      <c r="AH3365" t="e">
        <f t="shared" si="1782"/>
        <v>#DIV/0!</v>
      </c>
      <c r="AI3365" t="e">
        <f t="shared" si="1783"/>
        <v>#DIV/0!</v>
      </c>
      <c r="AJ3365" t="e">
        <f t="shared" si="1784"/>
        <v>#DIV/0!</v>
      </c>
      <c r="AK3365"/>
      <c r="AL3365"/>
      <c r="AM3365"/>
      <c r="AN3365"/>
    </row>
    <row r="3366" spans="1:40" x14ac:dyDescent="0.25">
      <c r="A3366"/>
      <c r="B3366">
        <f t="shared" si="1785"/>
        <v>1432000</v>
      </c>
      <c r="C3366" s="186" t="str">
        <f t="shared" si="1753"/>
        <v>-4.79661927951366E-08+0.00220104190555474i</v>
      </c>
      <c r="D3366" s="158" t="str">
        <f t="shared" si="1754"/>
        <v>-7.66666703440746+0.016874654609253i</v>
      </c>
      <c r="E3366" t="str">
        <f t="shared" si="1755"/>
        <v>7.99370054706173-0.224401293220047i</v>
      </c>
      <c r="F3366" t="str">
        <f t="shared" si="1756"/>
        <v>0.999201267925037+0.000022404296347352i</v>
      </c>
      <c r="G3366">
        <f t="shared" si="1751"/>
        <v>1</v>
      </c>
      <c r="H3366" t="str">
        <f t="shared" si="1757"/>
        <v>11.7451603446077+0.33673034148835i</v>
      </c>
      <c r="I3366" t="str">
        <f t="shared" si="1758"/>
        <v>5623.45084992573i</v>
      </c>
      <c r="J3366" t="str">
        <f t="shared" si="1752"/>
        <v>-42804.1627911276+1230.23109553656i</v>
      </c>
      <c r="K3366" t="str">
        <f t="shared" si="1759"/>
        <v>0.00377275838376124-0.131267828147097i</v>
      </c>
      <c r="L3366" t="str">
        <f t="shared" si="1760"/>
        <v>0.000487932928167959-0.0143921303471374i</v>
      </c>
      <c r="M3366" t="str">
        <f t="shared" si="1761"/>
        <v>0.0042606913119292-0.145659958494234i</v>
      </c>
      <c r="N3366" t="str">
        <f t="shared" si="1762"/>
        <v>-10.5508433073873i</v>
      </c>
      <c r="O3366" t="str">
        <f t="shared" si="1763"/>
        <v>-0.430215044565897+0.902726434435795i</v>
      </c>
      <c r="P3366" t="str">
        <f t="shared" si="1764"/>
        <v>1.4302150445659-0.902726434435795i</v>
      </c>
      <c r="Q3366" t="str">
        <f t="shared" si="1765"/>
        <v>-1.4302150445659+11.4535697418231i</v>
      </c>
      <c r="R3366" t="str">
        <f t="shared" si="1766"/>
        <v>-0.0929593648054811-0.113262781100534i</v>
      </c>
      <c r="S3366" t="str">
        <f t="shared" si="1767"/>
        <v>1.11246669397045i</v>
      </c>
      <c r="T3366" t="str">
        <f t="shared" si="1768"/>
        <v>0.12600107164081-0.103414197238747i</v>
      </c>
      <c r="U3366" t="e">
        <f t="shared" si="1769"/>
        <v>#DIV/0!</v>
      </c>
      <c r="V3366" t="str">
        <f t="shared" si="1770"/>
        <v>1.33333333333333E-06-0.0000740944800241596i</v>
      </c>
      <c r="W3366" t="e">
        <f t="shared" si="1771"/>
        <v>#DIV/0!</v>
      </c>
      <c r="X3366" t="e">
        <f t="shared" si="1772"/>
        <v>#DIV/0!</v>
      </c>
      <c r="Y3366" t="str">
        <f t="shared" si="1773"/>
        <v>0.00083+1.43960341758099i</v>
      </c>
      <c r="Z3366" t="e">
        <f t="shared" si="1774"/>
        <v>#DIV/0!</v>
      </c>
      <c r="AA3366" t="e">
        <f t="shared" si="1775"/>
        <v>#DIV/0!</v>
      </c>
      <c r="AB3366" t="str">
        <f t="shared" si="1776"/>
        <v>0.776952472606618-0.637676451485428i</v>
      </c>
      <c r="AC3366" t="str">
        <f t="shared" si="1777"/>
        <v>0.910426429193699-0.115887807428538i</v>
      </c>
      <c r="AD3366" t="str">
        <f t="shared" si="1778"/>
        <v>0.927521285089282-0.582351331653104i</v>
      </c>
      <c r="AE3366" t="e">
        <f t="shared" si="1779"/>
        <v>#DIV/0!</v>
      </c>
      <c r="AF3366" t="str">
        <f t="shared" si="1780"/>
        <v>-19.4118273790152-0.319855686879097i</v>
      </c>
      <c r="AG3366" t="e">
        <f t="shared" si="1781"/>
        <v>#DIV/0!</v>
      </c>
      <c r="AH3366" t="e">
        <f t="shared" si="1782"/>
        <v>#DIV/0!</v>
      </c>
      <c r="AI3366" t="e">
        <f t="shared" si="1783"/>
        <v>#DIV/0!</v>
      </c>
      <c r="AJ3366" t="e">
        <f t="shared" si="1784"/>
        <v>#DIV/0!</v>
      </c>
      <c r="AK3366"/>
      <c r="AL3366"/>
      <c r="AM3366"/>
      <c r="AN3366"/>
    </row>
    <row r="3367" spans="1:40" x14ac:dyDescent="0.25">
      <c r="A3367"/>
      <c r="B3367">
        <f t="shared" si="1785"/>
        <v>1433000</v>
      </c>
      <c r="C3367" s="186" t="str">
        <f t="shared" si="1753"/>
        <v>-4.78992710135771E-08+0.00219950593772259i</v>
      </c>
      <c r="D3367" s="158" t="str">
        <f t="shared" si="1754"/>
        <v>-7.66666703389441+0.0168628788558732i</v>
      </c>
      <c r="E3367" t="str">
        <f t="shared" si="1755"/>
        <v>7.99369175281114-0.224557750986802i</v>
      </c>
      <c r="F3367" t="str">
        <f t="shared" si="1756"/>
        <v>0.999201268802362+0.0000224199171798359i</v>
      </c>
      <c r="G3367">
        <f t="shared" si="1751"/>
        <v>1</v>
      </c>
      <c r="H3367" t="str">
        <f t="shared" si="1757"/>
        <v>11.7451748340741+0.336495805712732i</v>
      </c>
      <c r="I3367" t="str">
        <f t="shared" si="1758"/>
        <v>5627.37784074272i</v>
      </c>
      <c r="J3367" t="str">
        <f t="shared" si="1752"/>
        <v>-42863.9674122558+1231.0901954636i</v>
      </c>
      <c r="K3367" t="str">
        <f t="shared" si="1759"/>
        <v>0.00376749877542435-0.131176371423127i</v>
      </c>
      <c r="L3367" t="str">
        <f t="shared" si="1760"/>
        <v>0.000487252951237796-0.0143821100273073i</v>
      </c>
      <c r="M3367" t="str">
        <f t="shared" si="1761"/>
        <v>0.00425475172666215-0.145558481450434i</v>
      </c>
      <c r="N3367" t="str">
        <f t="shared" si="1762"/>
        <v>-10.5582112147248i</v>
      </c>
      <c r="O3367" t="str">
        <f t="shared" si="1763"/>
        <v>-0.423552222736928+0.905871687721064i</v>
      </c>
      <c r="P3367" t="str">
        <f t="shared" si="1764"/>
        <v>1.42355222273693-0.905871687721064i</v>
      </c>
      <c r="Q3367" t="str">
        <f t="shared" si="1765"/>
        <v>-1.42355222273693+11.4640829024459i</v>
      </c>
      <c r="R3367" t="str">
        <f t="shared" si="1766"/>
        <v>-0.0930036055700619-0.112626255784459i</v>
      </c>
      <c r="S3367" t="str">
        <f t="shared" si="1767"/>
        <v>1.11324355618691i</v>
      </c>
      <c r="T3367" t="str">
        <f t="shared" si="1768"/>
        <v>0.125380453509508-0.10353566460302i</v>
      </c>
      <c r="U3367" t="e">
        <f t="shared" si="1769"/>
        <v>#DIV/0!</v>
      </c>
      <c r="V3367" t="str">
        <f t="shared" si="1770"/>
        <v>1.33333333333333E-06-0.0000740427741762715i</v>
      </c>
      <c r="W3367" t="e">
        <f t="shared" si="1771"/>
        <v>#DIV/0!</v>
      </c>
      <c r="X3367" t="e">
        <f t="shared" si="1772"/>
        <v>#DIV/0!</v>
      </c>
      <c r="Y3367" t="str">
        <f t="shared" si="1773"/>
        <v>0.00083+1.44060872723014i</v>
      </c>
      <c r="Z3367" t="e">
        <f t="shared" si="1774"/>
        <v>#DIV/0!</v>
      </c>
      <c r="AA3367" t="e">
        <f t="shared" si="1775"/>
        <v>#DIV/0!</v>
      </c>
      <c r="AB3367" t="str">
        <f t="shared" si="1776"/>
        <v>0.77312559410963-0.638425448043822i</v>
      </c>
      <c r="AC3367" t="str">
        <f t="shared" si="1777"/>
        <v>0.910361218719893-0.115251329226472i</v>
      </c>
      <c r="AD3367" t="str">
        <f t="shared" si="1778"/>
        <v>0.923237083965528-0.58440664648888i</v>
      </c>
      <c r="AE3367" t="e">
        <f t="shared" si="1779"/>
        <v>#DIV/0!</v>
      </c>
      <c r="AF3367" t="str">
        <f t="shared" si="1780"/>
        <v>-19.4118418679685-0.319632926856859i</v>
      </c>
      <c r="AG3367" t="e">
        <f t="shared" si="1781"/>
        <v>#DIV/0!</v>
      </c>
      <c r="AH3367" t="e">
        <f t="shared" si="1782"/>
        <v>#DIV/0!</v>
      </c>
      <c r="AI3367" t="e">
        <f t="shared" si="1783"/>
        <v>#DIV/0!</v>
      </c>
      <c r="AJ3367" t="e">
        <f t="shared" si="1784"/>
        <v>#DIV/0!</v>
      </c>
      <c r="AK3367"/>
      <c r="AL3367"/>
      <c r="AM3367"/>
      <c r="AN3367"/>
    </row>
    <row r="3368" spans="1:40" x14ac:dyDescent="0.25">
      <c r="A3368"/>
      <c r="B3368">
        <f t="shared" si="1785"/>
        <v>1434000</v>
      </c>
      <c r="C3368" s="186" t="str">
        <f t="shared" si="1753"/>
        <v>-4.7832489186923E-08+0.00219797211210499i</v>
      </c>
      <c r="D3368" s="158" t="str">
        <f t="shared" si="1754"/>
        <v>-7.66666703338243+0.0168511195261383i</v>
      </c>
      <c r="E3368" t="str">
        <f t="shared" si="1755"/>
        <v>7.99368295244083-0.224714208236726i</v>
      </c>
      <c r="F3368" t="str">
        <f t="shared" si="1756"/>
        <v>0.999201269680296+0.0000224355379608014i</v>
      </c>
      <c r="G3368">
        <f t="shared" si="1751"/>
        <v>1</v>
      </c>
      <c r="H3368" t="str">
        <f t="shared" si="1757"/>
        <v>11.7451892932767+0.336261596111173i</v>
      </c>
      <c r="I3368" t="str">
        <f t="shared" si="1758"/>
        <v>5631.30483155971i</v>
      </c>
      <c r="J3368" t="str">
        <f t="shared" si="1752"/>
        <v>-42923.8137818108+1231.94929539065i</v>
      </c>
      <c r="K3368" t="str">
        <f t="shared" si="1759"/>
        <v>0.00376225015522292-0.13108504194742i</v>
      </c>
      <c r="L3368" t="str">
        <f t="shared" si="1760"/>
        <v>0.00048657439418592-0.0143721036347481i</v>
      </c>
      <c r="M3368" t="str">
        <f t="shared" si="1761"/>
        <v>0.00424882454940884-0.145457145582168i</v>
      </c>
      <c r="N3368" t="str">
        <f t="shared" si="1762"/>
        <v>-10.5655791220624i</v>
      </c>
      <c r="O3368" t="str">
        <f t="shared" si="1763"/>
        <v>-0.416866408031127+0.908967765025375i</v>
      </c>
      <c r="P3368" t="str">
        <f t="shared" si="1764"/>
        <v>1.41686640803113-0.908967765025375i</v>
      </c>
      <c r="Q3368" t="str">
        <f t="shared" si="1765"/>
        <v>-1.41686640803113+11.4745468870878i</v>
      </c>
      <c r="R3368" t="str">
        <f t="shared" si="1766"/>
        <v>-0.0930444304915607-0.11199003260506i</v>
      </c>
      <c r="S3368" t="str">
        <f t="shared" si="1767"/>
        <v>1.11402041840337i</v>
      </c>
      <c r="T3368" t="str">
        <f t="shared" si="1768"/>
        <v>0.124759182979696-0.103653395386312i</v>
      </c>
      <c r="U3368" t="e">
        <f t="shared" si="1769"/>
        <v>#DIV/0!</v>
      </c>
      <c r="V3368" t="str">
        <f t="shared" si="1770"/>
        <v>1.33333333333333E-06-0.0000739911404425361i</v>
      </c>
      <c r="W3368" t="e">
        <f t="shared" si="1771"/>
        <v>#DIV/0!</v>
      </c>
      <c r="X3368" t="e">
        <f t="shared" si="1772"/>
        <v>#DIV/0!</v>
      </c>
      <c r="Y3368" t="str">
        <f t="shared" si="1773"/>
        <v>0.00083+1.44161403687928i</v>
      </c>
      <c r="Z3368" t="e">
        <f t="shared" si="1774"/>
        <v>#DIV/0!</v>
      </c>
      <c r="AA3368" t="e">
        <f t="shared" si="1775"/>
        <v>#DIV/0!</v>
      </c>
      <c r="AB3368" t="str">
        <f t="shared" si="1776"/>
        <v>0.769294692768798-0.63915140395824i</v>
      </c>
      <c r="AC3368" t="str">
        <f t="shared" si="1777"/>
        <v>0.910299459361765-0.114615052297587i</v>
      </c>
      <c r="AD3368" t="str">
        <f t="shared" si="1778"/>
        <v>0.918937653160768-0.58643044472121i</v>
      </c>
      <c r="AE3368" t="e">
        <f t="shared" si="1779"/>
        <v>#DIV/0!</v>
      </c>
      <c r="AF3368" t="str">
        <f t="shared" si="1780"/>
        <v>-19.4118563266591-0.319410476585035i</v>
      </c>
      <c r="AG3368" t="e">
        <f t="shared" si="1781"/>
        <v>#DIV/0!</v>
      </c>
      <c r="AH3368" t="e">
        <f t="shared" si="1782"/>
        <v>#DIV/0!</v>
      </c>
      <c r="AI3368" t="e">
        <f t="shared" si="1783"/>
        <v>#DIV/0!</v>
      </c>
      <c r="AJ3368" t="e">
        <f t="shared" si="1784"/>
        <v>#DIV/0!</v>
      </c>
      <c r="AK3368"/>
      <c r="AL3368"/>
      <c r="AM3368"/>
      <c r="AN3368"/>
    </row>
    <row r="3369" spans="1:40" x14ac:dyDescent="0.25">
      <c r="A3369"/>
      <c r="B3369">
        <f t="shared" si="1785"/>
        <v>1435000</v>
      </c>
      <c r="C3369" s="186" t="str">
        <f t="shared" si="1753"/>
        <v>-4.77658469251924E-08+0.00219644042422344i</v>
      </c>
      <c r="D3369" s="158" t="str">
        <f t="shared" si="1754"/>
        <v>-7.66666703287152+0.016839376585713i</v>
      </c>
      <c r="E3369" t="str">
        <f t="shared" si="1755"/>
        <v>7.99367414595084-0.22487066496946i</v>
      </c>
      <c r="F3369" t="str">
        <f t="shared" si="1756"/>
        <v>0.999201270558828+0.0000224511586902123i</v>
      </c>
      <c r="G3369">
        <f t="shared" si="1751"/>
        <v>1</v>
      </c>
      <c r="H3369" t="str">
        <f t="shared" si="1757"/>
        <v>11.7452037222997+0.336027712004371i</v>
      </c>
      <c r="I3369" t="str">
        <f t="shared" si="1758"/>
        <v>5635.23182237669i</v>
      </c>
      <c r="J3369" t="str">
        <f t="shared" si="1752"/>
        <v>-42983.7018997923+1232.80839531771i</v>
      </c>
      <c r="K3369" t="str">
        <f t="shared" si="1759"/>
        <v>0.00375701249257832-0.130993839454804i</v>
      </c>
      <c r="L3369" t="str">
        <f t="shared" si="1760"/>
        <v>0.000485897253063409-0.014362111140477i</v>
      </c>
      <c r="M3369" t="str">
        <f t="shared" si="1761"/>
        <v>0.00424290974564173-0.145355950595281i</v>
      </c>
      <c r="N3369" t="str">
        <f t="shared" si="1762"/>
        <v>-10.5729470294i</v>
      </c>
      <c r="O3369" t="str">
        <f t="shared" si="1763"/>
        <v>-0.410157963393475+0.912014498275612i</v>
      </c>
      <c r="P3369" t="str">
        <f t="shared" si="1764"/>
        <v>1.41015796339348-0.912014498275612i</v>
      </c>
      <c r="Q3369" t="str">
        <f t="shared" si="1765"/>
        <v>-1.41015796339348+11.4849615276756i</v>
      </c>
      <c r="R3369" t="str">
        <f t="shared" si="1766"/>
        <v>-0.0930818448043818-0.11135412649084i</v>
      </c>
      <c r="S3369" t="str">
        <f t="shared" si="1767"/>
        <v>1.11479728061983i</v>
      </c>
      <c r="T3369" t="str">
        <f t="shared" si="1768"/>
        <v>0.124137277397785-0.103767387463002i</v>
      </c>
      <c r="U3369" t="e">
        <f t="shared" si="1769"/>
        <v>#DIV/0!</v>
      </c>
      <c r="V3369" t="str">
        <f t="shared" si="1770"/>
        <v>1.33333333333333E-06-0.0000739395786721927i</v>
      </c>
      <c r="W3369" t="e">
        <f t="shared" si="1771"/>
        <v>#DIV/0!</v>
      </c>
      <c r="X3369" t="e">
        <f t="shared" si="1772"/>
        <v>#DIV/0!</v>
      </c>
      <c r="Y3369" t="str">
        <f t="shared" si="1773"/>
        <v>0.00083+1.44261934652843i</v>
      </c>
      <c r="Z3369" t="e">
        <f t="shared" si="1774"/>
        <v>#DIV/0!</v>
      </c>
      <c r="AA3369" t="e">
        <f t="shared" si="1775"/>
        <v>#DIV/0!</v>
      </c>
      <c r="AB3369" t="str">
        <f t="shared" si="1776"/>
        <v>0.765459875546203-0.639854306121599i</v>
      </c>
      <c r="AC3369" t="str">
        <f t="shared" si="1777"/>
        <v>0.910241146257064-0.113978991923798i</v>
      </c>
      <c r="AD3369" t="str">
        <f t="shared" si="1778"/>
        <v>0.914623223901333-0.588422612264518i</v>
      </c>
      <c r="AE3369" t="e">
        <f t="shared" si="1779"/>
        <v>#DIV/0!</v>
      </c>
      <c r="AF3369" t="str">
        <f t="shared" si="1780"/>
        <v>-19.4118707551712-0.319188335418658i</v>
      </c>
      <c r="AG3369" t="e">
        <f t="shared" si="1781"/>
        <v>#DIV/0!</v>
      </c>
      <c r="AH3369" t="e">
        <f t="shared" si="1782"/>
        <v>#DIV/0!</v>
      </c>
      <c r="AI3369" t="e">
        <f t="shared" si="1783"/>
        <v>#DIV/0!</v>
      </c>
      <c r="AJ3369" t="e">
        <f t="shared" si="1784"/>
        <v>#DIV/0!</v>
      </c>
      <c r="AK3369"/>
      <c r="AL3369"/>
      <c r="AM3369"/>
      <c r="AN3369"/>
    </row>
    <row r="3370" spans="1:40" x14ac:dyDescent="0.25">
      <c r="A3370"/>
      <c r="B3370">
        <f t="shared" si="1785"/>
        <v>1436000</v>
      </c>
      <c r="C3370" s="186" t="str">
        <f t="shared" si="1753"/>
        <v>-4.76993438397602E-08+0.00219491086961192i</v>
      </c>
      <c r="D3370" s="158" t="str">
        <f t="shared" si="1754"/>
        <v>-7.66666703236161+0.0168276500003581i</v>
      </c>
      <c r="E3370" t="str">
        <f t="shared" si="1755"/>
        <v>7.99366533334121-0.225027121184645i</v>
      </c>
      <c r="F3370" t="str">
        <f t="shared" si="1756"/>
        <v>0.999201271437988+0.0000224667793680342i</v>
      </c>
      <c r="G3370">
        <f t="shared" si="1751"/>
        <v>1</v>
      </c>
      <c r="H3370" t="str">
        <f t="shared" si="1757"/>
        <v>11.7452181212271+0.335794152714901i</v>
      </c>
      <c r="I3370" t="str">
        <f t="shared" si="1758"/>
        <v>5639.15881319368i</v>
      </c>
      <c r="J3370" t="str">
        <f t="shared" si="1752"/>
        <v>-43043.6317662004+1233.66749524476i</v>
      </c>
      <c r="K3370" t="str">
        <f t="shared" si="1759"/>
        <v>0.00375178575701807-0.130902763680842i</v>
      </c>
      <c r="L3370" t="str">
        <f t="shared" si="1760"/>
        <v>0.000485221523935048-0.0143521325155917i</v>
      </c>
      <c r="M3370" t="str">
        <f t="shared" si="1761"/>
        <v>0.00423700728095312-0.145254896196434i</v>
      </c>
      <c r="N3370" t="str">
        <f t="shared" si="1762"/>
        <v>-10.5803149367375i</v>
      </c>
      <c r="O3370" t="str">
        <f t="shared" si="1763"/>
        <v>-0.403427252997431+0.915011722077344i</v>
      </c>
      <c r="P3370" t="str">
        <f t="shared" si="1764"/>
        <v>1.40342725299743-0.915011722077344i</v>
      </c>
      <c r="Q3370" t="str">
        <f t="shared" si="1765"/>
        <v>-1.40342725299743+11.4953266588148i</v>
      </c>
      <c r="R3370" t="str">
        <f t="shared" si="1766"/>
        <v>-0.0931158537372261-0.110718552325829i</v>
      </c>
      <c r="S3370" t="str">
        <f t="shared" si="1767"/>
        <v>1.11557414283629i</v>
      </c>
      <c r="T3370" t="str">
        <f t="shared" si="1768"/>
        <v>0.123514754106962-0.103877638717375i</v>
      </c>
      <c r="U3370" t="e">
        <f t="shared" si="1769"/>
        <v>#DIV/0!</v>
      </c>
      <c r="V3370" t="str">
        <f t="shared" si="1770"/>
        <v>1.33333333333333E-06-0.0000738880887149005i</v>
      </c>
      <c r="W3370" t="e">
        <f t="shared" si="1771"/>
        <v>#DIV/0!</v>
      </c>
      <c r="X3370" t="e">
        <f t="shared" si="1772"/>
        <v>#DIV/0!</v>
      </c>
      <c r="Y3370" t="str">
        <f t="shared" si="1773"/>
        <v>0.00083+1.44362465617758i</v>
      </c>
      <c r="Z3370" t="e">
        <f t="shared" si="1774"/>
        <v>#DIV/0!</v>
      </c>
      <c r="AA3370" t="e">
        <f t="shared" si="1775"/>
        <v>#DIV/0!</v>
      </c>
      <c r="AB3370" t="str">
        <f t="shared" si="1776"/>
        <v>0.761621249384047-0.640534141487898i</v>
      </c>
      <c r="AC3370" t="str">
        <f t="shared" si="1777"/>
        <v>0.910186274546872-0.113343163341461i</v>
      </c>
      <c r="AD3370" t="str">
        <f t="shared" si="1778"/>
        <v>0.910294028287664-0.590383036723391i</v>
      </c>
      <c r="AE3370" t="e">
        <f t="shared" si="1779"/>
        <v>#DIV/0!</v>
      </c>
      <c r="AF3370" t="str">
        <f t="shared" si="1780"/>
        <v>-19.4118851535887-0.318966502714543i</v>
      </c>
      <c r="AG3370" t="e">
        <f t="shared" si="1781"/>
        <v>#DIV/0!</v>
      </c>
      <c r="AH3370" t="e">
        <f t="shared" si="1782"/>
        <v>#DIV/0!</v>
      </c>
      <c r="AI3370" t="e">
        <f t="shared" si="1783"/>
        <v>#DIV/0!</v>
      </c>
      <c r="AJ3370" t="e">
        <f t="shared" si="1784"/>
        <v>#DIV/0!</v>
      </c>
      <c r="AK3370"/>
      <c r="AL3370"/>
      <c r="AM3370"/>
      <c r="AN3370"/>
    </row>
    <row r="3371" spans="1:40" x14ac:dyDescent="0.25">
      <c r="A3371"/>
      <c r="B3371">
        <f t="shared" si="1785"/>
        <v>1437000</v>
      </c>
      <c r="C3371" s="186" t="str">
        <f t="shared" si="1753"/>
        <v>-4.76329795433532E-08+0.00219338344381683i</v>
      </c>
      <c r="D3371" s="158" t="str">
        <f t="shared" si="1754"/>
        <v>-7.66666703185285+0.016815939735929i</v>
      </c>
      <c r="E3371" t="str">
        <f t="shared" si="1755"/>
        <v>7.99365651461197-0.225183576881923i</v>
      </c>
      <c r="F3371" t="str">
        <f t="shared" si="1756"/>
        <v>0.999201272317747+0.0000224823999942301i</v>
      </c>
      <c r="G3371">
        <f t="shared" si="1751"/>
        <v>1</v>
      </c>
      <c r="H3371" t="str">
        <f t="shared" si="1757"/>
        <v>11.7452324901425+0.335560917567227i</v>
      </c>
      <c r="I3371" t="str">
        <f t="shared" si="1758"/>
        <v>5643.08580401067i</v>
      </c>
      <c r="J3371" t="str">
        <f t="shared" si="1752"/>
        <v>-43103.6033810352+1234.5265951718i</v>
      </c>
      <c r="K3371" t="str">
        <f t="shared" si="1759"/>
        <v>0.00374656991817559-0.130811814361832i</v>
      </c>
      <c r="L3371" t="str">
        <f t="shared" si="1760"/>
        <v>0.000484547202879288-0.0143421677312699i</v>
      </c>
      <c r="M3371" t="str">
        <f t="shared" si="1761"/>
        <v>0.00423111712105488-0.145153982093102i</v>
      </c>
      <c r="N3371" t="str">
        <f t="shared" si="1762"/>
        <v>-10.5876828440751i</v>
      </c>
      <c r="O3371" t="str">
        <f t="shared" si="1763"/>
        <v>-0.396674642224898+0.917959273723921i</v>
      </c>
      <c r="P3371" t="str">
        <f t="shared" si="1764"/>
        <v>1.3966746422249-0.917959273723921i</v>
      </c>
      <c r="Q3371" t="str">
        <f t="shared" si="1765"/>
        <v>-1.3966746422249+11.505642117799i</v>
      </c>
      <c r="R3371" t="str">
        <f t="shared" si="1766"/>
        <v>-0.0931464625130684-0.110083324950684i</v>
      </c>
      <c r="S3371" t="str">
        <f t="shared" si="1767"/>
        <v>1.11635100505275i</v>
      </c>
      <c r="T3371" t="str">
        <f t="shared" si="1768"/>
        <v>0.122891630448245-0.103984147043572i</v>
      </c>
      <c r="U3371" t="e">
        <f t="shared" si="1769"/>
        <v>#DIV/0!</v>
      </c>
      <c r="V3371" t="str">
        <f t="shared" si="1770"/>
        <v>1.33333333333333E-06-0.0000738366704207355i</v>
      </c>
      <c r="W3371" t="e">
        <f t="shared" si="1771"/>
        <v>#DIV/0!</v>
      </c>
      <c r="X3371" t="e">
        <f t="shared" si="1772"/>
        <v>#DIV/0!</v>
      </c>
      <c r="Y3371" t="str">
        <f t="shared" si="1773"/>
        <v>0.00083+1.44462996582673i</v>
      </c>
      <c r="Z3371" t="e">
        <f t="shared" si="1774"/>
        <v>#DIV/0!</v>
      </c>
      <c r="AA3371" t="e">
        <f t="shared" si="1775"/>
        <v>#DIV/0!</v>
      </c>
      <c r="AB3371" t="str">
        <f t="shared" si="1776"/>
        <v>0.757778921211157-0.641190897071913i</v>
      </c>
      <c r="AC3371" t="str">
        <f t="shared" si="1777"/>
        <v>0.910134839375675-0.11270758174248i</v>
      </c>
      <c r="AD3371" t="str">
        <f t="shared" si="1778"/>
        <v>0.90595029928178-0.592311607399605i</v>
      </c>
      <c r="AE3371" t="e">
        <f t="shared" si="1779"/>
        <v>#DIV/0!</v>
      </c>
      <c r="AF3371" t="str">
        <f t="shared" si="1780"/>
        <v>-19.4118995219954-0.318744977831298i</v>
      </c>
      <c r="AG3371" t="e">
        <f t="shared" si="1781"/>
        <v>#DIV/0!</v>
      </c>
      <c r="AH3371" t="e">
        <f t="shared" si="1782"/>
        <v>#DIV/0!</v>
      </c>
      <c r="AI3371" t="e">
        <f t="shared" si="1783"/>
        <v>#DIV/0!</v>
      </c>
      <c r="AJ3371" t="e">
        <f t="shared" si="1784"/>
        <v>#DIV/0!</v>
      </c>
      <c r="AK3371"/>
      <c r="AL3371"/>
      <c r="AM3371"/>
      <c r="AN3371"/>
    </row>
    <row r="3372" spans="1:40" x14ac:dyDescent="0.25">
      <c r="A3372"/>
      <c r="B3372">
        <f t="shared" si="1785"/>
        <v>1438000</v>
      </c>
      <c r="C3372" s="186" t="str">
        <f t="shared" si="1753"/>
        <v>-4.75667536500448E-08+0.00219185814239698i</v>
      </c>
      <c r="D3372" s="158" t="str">
        <f t="shared" si="1754"/>
        <v>-7.66666703134509+0.0168042457583769i</v>
      </c>
      <c r="E3372" t="str">
        <f t="shared" si="1755"/>
        <v>7.99364768976318-0.225340032060934i</v>
      </c>
      <c r="F3372" t="str">
        <f t="shared" si="1756"/>
        <v>0.999201273198115+0.0000224980205687645i</v>
      </c>
      <c r="G3372">
        <f t="shared" si="1751"/>
        <v>1</v>
      </c>
      <c r="H3372" t="str">
        <f t="shared" si="1757"/>
        <v>11.7452468291291+0.33532800588767i</v>
      </c>
      <c r="I3372" t="str">
        <f t="shared" si="1758"/>
        <v>5647.01279482765i</v>
      </c>
      <c r="J3372" t="str">
        <f t="shared" si="1752"/>
        <v>-43163.6167442966+1235.38569509886i</v>
      </c>
      <c r="K3372" t="str">
        <f t="shared" si="1759"/>
        <v>0.00374136494578977-0.1307209912348i</v>
      </c>
      <c r="L3372" t="str">
        <f t="shared" si="1760"/>
        <v>0.000483874285988168-0.0143322167587687i</v>
      </c>
      <c r="M3372" t="str">
        <f t="shared" si="1761"/>
        <v>0.00422523923177794-0.145053207993569i</v>
      </c>
      <c r="N3372" t="str">
        <f t="shared" si="1762"/>
        <v>-10.5950507514127i</v>
      </c>
      <c r="O3372" t="str">
        <f t="shared" si="1763"/>
        <v>-0.389900497646935+0.920856993205065i</v>
      </c>
      <c r="P3372" t="str">
        <f t="shared" si="1764"/>
        <v>1.38990049764694-0.920856993205065i</v>
      </c>
      <c r="Q3372" t="str">
        <f t="shared" si="1765"/>
        <v>-1.38990049764694+11.5159077446178i</v>
      </c>
      <c r="R3372" t="str">
        <f t="shared" si="1766"/>
        <v>-0.0931736763491436-0.109448459163868i</v>
      </c>
      <c r="S3372" t="str">
        <f t="shared" si="1767"/>
        <v>1.11712786726921i</v>
      </c>
      <c r="T3372" t="str">
        <f t="shared" si="1768"/>
        <v>0.122267923761633-0.10408691034555i</v>
      </c>
      <c r="U3372" t="e">
        <f t="shared" si="1769"/>
        <v>#DIV/0!</v>
      </c>
      <c r="V3372" t="str">
        <f t="shared" si="1770"/>
        <v>1.33333333333333E-06-0.0000737853236401924i</v>
      </c>
      <c r="W3372" t="e">
        <f t="shared" si="1771"/>
        <v>#DIV/0!</v>
      </c>
      <c r="X3372" t="e">
        <f t="shared" si="1772"/>
        <v>#DIV/0!</v>
      </c>
      <c r="Y3372" t="str">
        <f t="shared" si="1773"/>
        <v>0.00083+1.44563527547588i</v>
      </c>
      <c r="Z3372" t="e">
        <f t="shared" si="1774"/>
        <v>#DIV/0!</v>
      </c>
      <c r="AA3372" t="e">
        <f t="shared" si="1775"/>
        <v>#DIV/0!</v>
      </c>
      <c r="AB3372" t="str">
        <f t="shared" si="1776"/>
        <v>0.753932997950076-0.641824559948945i</v>
      </c>
      <c r="AC3372" t="str">
        <f t="shared" si="1777"/>
        <v>0.910086835891415-0.112072262275482i</v>
      </c>
      <c r="AD3372" t="str">
        <f t="shared" si="1778"/>
        <v>0.90159227069536-0.594208215298863i</v>
      </c>
      <c r="AE3372" t="e">
        <f t="shared" si="1779"/>
        <v>#DIV/0!</v>
      </c>
      <c r="AF3372" t="str">
        <f t="shared" si="1780"/>
        <v>-19.4119138604742-0.318523760129293i</v>
      </c>
      <c r="AG3372" t="e">
        <f t="shared" si="1781"/>
        <v>#DIV/0!</v>
      </c>
      <c r="AH3372" t="e">
        <f t="shared" si="1782"/>
        <v>#DIV/0!</v>
      </c>
      <c r="AI3372" t="e">
        <f t="shared" si="1783"/>
        <v>#DIV/0!</v>
      </c>
      <c r="AJ3372" t="e">
        <f t="shared" si="1784"/>
        <v>#DIV/0!</v>
      </c>
      <c r="AK3372"/>
      <c r="AL3372"/>
      <c r="AM3372"/>
      <c r="AN3372"/>
    </row>
    <row r="3373" spans="1:40" x14ac:dyDescent="0.25">
      <c r="A3373"/>
      <c r="B3373">
        <f t="shared" si="1785"/>
        <v>1439000</v>
      </c>
      <c r="C3373" s="186" t="str">
        <f t="shared" si="1753"/>
        <v>-4.75006657752481E-08+0.0021903349609235i</v>
      </c>
      <c r="D3373" s="158" t="str">
        <f t="shared" si="1754"/>
        <v>-7.66666703083847+0.0167925680337468i</v>
      </c>
      <c r="E3373" t="str">
        <f t="shared" si="1755"/>
        <v>7.99363885879486-0.22549648672132i</v>
      </c>
      <c r="F3373" t="str">
        <f t="shared" si="1756"/>
        <v>0.999201274079101+0.0000225136410916021i</v>
      </c>
      <c r="G3373">
        <f t="shared" si="1751"/>
        <v>1</v>
      </c>
      <c r="H3373" t="str">
        <f t="shared" si="1757"/>
        <v>11.7452611382702+0.335095417004428i</v>
      </c>
      <c r="I3373" t="str">
        <f t="shared" si="1758"/>
        <v>5650.93978564464i</v>
      </c>
      <c r="J3373" t="str">
        <f t="shared" si="1752"/>
        <v>-43223.6718559845+1236.24479502591i</v>
      </c>
      <c r="K3373" t="str">
        <f t="shared" si="1759"/>
        <v>0.00373617080970433-0.130630294037503i</v>
      </c>
      <c r="L3373" t="str">
        <f t="shared" si="1760"/>
        <v>0.000483202769367281-0.014322279569425i</v>
      </c>
      <c r="M3373" t="str">
        <f t="shared" si="1761"/>
        <v>0.00421937357907161-0.144952573606928i</v>
      </c>
      <c r="N3373" t="str">
        <f t="shared" si="1762"/>
        <v>-10.6024186587502i</v>
      </c>
      <c r="O3373" t="str">
        <f t="shared" si="1763"/>
        <v>-0.383105187003577+0.923704723215679i</v>
      </c>
      <c r="P3373" t="str">
        <f t="shared" si="1764"/>
        <v>1.38310518700358-0.923704723215679i</v>
      </c>
      <c r="Q3373" t="str">
        <f t="shared" si="1765"/>
        <v>-1.38310518700358+11.5261233819659i</v>
      </c>
      <c r="R3373" t="str">
        <f t="shared" si="1766"/>
        <v>-0.0931975004569519-0.10881396972274i</v>
      </c>
      <c r="S3373" t="str">
        <f t="shared" si="1767"/>
        <v>1.11790472948567i</v>
      </c>
      <c r="T3373" t="str">
        <f t="shared" si="1768"/>
        <v>0.121643651387162-0.104185926537069i</v>
      </c>
      <c r="U3373" t="e">
        <f t="shared" si="1769"/>
        <v>#DIV/0!</v>
      </c>
      <c r="V3373" t="str">
        <f t="shared" si="1770"/>
        <v>1.33333333333333E-06-0.0000737340482241815i</v>
      </c>
      <c r="W3373" t="e">
        <f t="shared" si="1771"/>
        <v>#DIV/0!</v>
      </c>
      <c r="X3373" t="e">
        <f t="shared" si="1772"/>
        <v>#DIV/0!</v>
      </c>
      <c r="Y3373" t="str">
        <f t="shared" si="1773"/>
        <v>0.00083+1.44664058512503i</v>
      </c>
      <c r="Z3373" t="e">
        <f t="shared" si="1774"/>
        <v>#DIV/0!</v>
      </c>
      <c r="AA3373" t="e">
        <f t="shared" si="1775"/>
        <v>#DIV/0!</v>
      </c>
      <c r="AB3373" t="str">
        <f t="shared" si="1776"/>
        <v>0.750083586523577-0.642435117254744i</v>
      </c>
      <c r="AC3373" t="str">
        <f t="shared" si="1777"/>
        <v>0.910042259245529-0.11143722004692i</v>
      </c>
      <c r="AD3373" t="str">
        <f t="shared" si="1778"/>
        <v>0.897220177177136-0.596072753137682i</v>
      </c>
      <c r="AE3373" t="e">
        <f t="shared" si="1779"/>
        <v>#DIV/0!</v>
      </c>
      <c r="AF3373" t="str">
        <f t="shared" si="1780"/>
        <v>-19.4119281691087-0.318302848970681i</v>
      </c>
      <c r="AG3373" t="e">
        <f t="shared" si="1781"/>
        <v>#DIV/0!</v>
      </c>
      <c r="AH3373" t="e">
        <f t="shared" si="1782"/>
        <v>#DIV/0!</v>
      </c>
      <c r="AI3373" t="e">
        <f t="shared" si="1783"/>
        <v>#DIV/0!</v>
      </c>
      <c r="AJ3373" t="e">
        <f t="shared" si="1784"/>
        <v>#DIV/0!</v>
      </c>
      <c r="AK3373"/>
      <c r="AL3373"/>
      <c r="AM3373"/>
      <c r="AN3373"/>
    </row>
    <row r="3374" spans="1:40" x14ac:dyDescent="0.25">
      <c r="A3374"/>
      <c r="B3374">
        <f t="shared" si="1785"/>
        <v>1440000</v>
      </c>
      <c r="C3374" s="186" t="str">
        <f t="shared" si="1753"/>
        <v>-4.74347155357116E-08+0.00218881389497984i</v>
      </c>
      <c r="D3374" s="158" t="str">
        <f t="shared" si="1754"/>
        <v>-7.66666703033286+0.0167809065281788i</v>
      </c>
      <c r="E3374" t="str">
        <f t="shared" si="1755"/>
        <v>7.99363002170707-0.225652940862723i</v>
      </c>
      <c r="F3374" t="str">
        <f t="shared" si="1756"/>
        <v>0.999201274960696+0.0000225292615627069i</v>
      </c>
      <c r="G3374">
        <f t="shared" si="1751"/>
        <v>1</v>
      </c>
      <c r="H3374" t="str">
        <f t="shared" si="1757"/>
        <v>11.7452754176482+0.334863150247542i</v>
      </c>
      <c r="I3374" t="str">
        <f t="shared" si="1758"/>
        <v>5654.86677646163i</v>
      </c>
      <c r="J3374" t="str">
        <f t="shared" si="1752"/>
        <v>-43283.7687160992+1237.10389495296i</v>
      </c>
      <c r="K3374" t="str">
        <f t="shared" si="1759"/>
        <v>0.00373098747986749-0.130539722508421i</v>
      </c>
      <c r="L3374" t="str">
        <f t="shared" si="1760"/>
        <v>0.000482532649135703-0.0143123561346548i</v>
      </c>
      <c r="M3374" t="str">
        <f t="shared" si="1761"/>
        <v>0.00421352012900319-0.144852078643076i</v>
      </c>
      <c r="N3374" t="str">
        <f t="shared" si="1762"/>
        <v>-10.6097865660878i</v>
      </c>
      <c r="O3374" t="str">
        <f t="shared" si="1763"/>
        <v>-0.376289079183603+0.926502309164503i</v>
      </c>
      <c r="P3374" t="str">
        <f t="shared" si="1764"/>
        <v>1.3762890791836-0.926502309164503i</v>
      </c>
      <c r="Q3374" t="str">
        <f t="shared" si="1765"/>
        <v>-1.3762890791836+11.5362888752523i</v>
      </c>
      <c r="R3374" t="str">
        <f t="shared" si="1766"/>
        <v>-0.093217940042274-0.108179871344643i</v>
      </c>
      <c r="S3374" t="str">
        <f t="shared" si="1767"/>
        <v>1.11868159170213i</v>
      </c>
      <c r="T3374" t="str">
        <f t="shared" si="1768"/>
        <v>0.121018830665957-0.104281193541685i</v>
      </c>
      <c r="U3374" t="e">
        <f t="shared" si="1769"/>
        <v>#DIV/0!</v>
      </c>
      <c r="V3374" t="str">
        <f t="shared" si="1770"/>
        <v>1.33333333333333E-06-0.0000736828440240257i</v>
      </c>
      <c r="W3374" t="e">
        <f t="shared" si="1771"/>
        <v>#DIV/0!</v>
      </c>
      <c r="X3374" t="e">
        <f t="shared" si="1772"/>
        <v>#DIV/0!</v>
      </c>
      <c r="Y3374" t="str">
        <f t="shared" si="1773"/>
        <v>0.00083+1.44764589477418i</v>
      </c>
      <c r="Z3374" t="e">
        <f t="shared" si="1774"/>
        <v>#DIV/0!</v>
      </c>
      <c r="AA3374" t="e">
        <f t="shared" si="1775"/>
        <v>#DIV/0!</v>
      </c>
      <c r="AB3374" t="str">
        <f t="shared" si="1776"/>
        <v>0.746230793861147-0.643022556185464i</v>
      </c>
      <c r="AC3374" t="str">
        <f t="shared" si="1777"/>
        <v>0.910001104592967-0.11080247012215i</v>
      </c>
      <c r="AD3374" t="str">
        <f t="shared" si="1778"/>
        <v>0.892834254200191-0.597905115350143i</v>
      </c>
      <c r="AE3374" t="e">
        <f t="shared" si="1779"/>
        <v>#DIV/0!</v>
      </c>
      <c r="AF3374" t="str">
        <f t="shared" si="1780"/>
        <v>-19.4119424479811-0.318082243719363i</v>
      </c>
      <c r="AG3374" t="e">
        <f t="shared" si="1781"/>
        <v>#DIV/0!</v>
      </c>
      <c r="AH3374" t="e">
        <f t="shared" si="1782"/>
        <v>#DIV/0!</v>
      </c>
      <c r="AI3374" t="e">
        <f t="shared" si="1783"/>
        <v>#DIV/0!</v>
      </c>
      <c r="AJ3374" t="e">
        <f t="shared" si="1784"/>
        <v>#DIV/0!</v>
      </c>
      <c r="AK3374"/>
      <c r="AL3374"/>
      <c r="AM3374"/>
      <c r="AN3374"/>
    </row>
    <row r="3375" spans="1:40" x14ac:dyDescent="0.25">
      <c r="A3375"/>
      <c r="B3375">
        <f t="shared" si="1785"/>
        <v>1441000</v>
      </c>
      <c r="C3375" s="186" t="str">
        <f t="shared" si="1753"/>
        <v>-4.73689025495132E-08+0.00218729494016171i</v>
      </c>
      <c r="D3375" s="158" t="str">
        <f t="shared" si="1754"/>
        <v>-7.66666702982824+0.0167692612079064i</v>
      </c>
      <c r="E3375" t="str">
        <f t="shared" si="1755"/>
        <v>7.99362117849984-0.225809394484783i</v>
      </c>
      <c r="F3375" t="str">
        <f t="shared" si="1756"/>
        <v>0.999201275842899+0.0000225448819820429i</v>
      </c>
      <c r="G3375">
        <f t="shared" si="1751"/>
        <v>1</v>
      </c>
      <c r="H3375" t="str">
        <f t="shared" si="1757"/>
        <v>11.7452896673458+0.334631204948911i</v>
      </c>
      <c r="I3375" t="str">
        <f t="shared" si="1758"/>
        <v>5658.79376727862i</v>
      </c>
      <c r="J3375" t="str">
        <f t="shared" si="1752"/>
        <v>-43343.9073246404+1237.96299488i</v>
      </c>
      <c r="K3375" t="str">
        <f t="shared" si="1759"/>
        <v>0.00372581492633163-0.130449276386758i</v>
      </c>
      <c r="L3375" t="str">
        <f t="shared" si="1760"/>
        <v>0.000481863921425937-0.0143024464259528i</v>
      </c>
      <c r="M3375" t="str">
        <f t="shared" si="1761"/>
        <v>0.00420767884775757-0.144751722812711i</v>
      </c>
      <c r="N3375" t="str">
        <f t="shared" si="1762"/>
        <v>-10.6171544734253i</v>
      </c>
      <c r="O3375" t="str">
        <f t="shared" si="1763"/>
        <v>-0.369452544205153+0.929249599182232i</v>
      </c>
      <c r="P3375" t="str">
        <f t="shared" si="1764"/>
        <v>1.36945254420515-0.929249599182232i</v>
      </c>
      <c r="Q3375" t="str">
        <f t="shared" si="1765"/>
        <v>-1.36945254420515+11.5464040726075i</v>
      </c>
      <c r="R3375" t="str">
        <f t="shared" si="1766"/>
        <v>-0.0932350003052014-0.107546178708069i</v>
      </c>
      <c r="S3375" t="str">
        <f t="shared" si="1767"/>
        <v>1.11945845391859i</v>
      </c>
      <c r="T3375" t="str">
        <f t="shared" si="1768"/>
        <v>0.120393478941387-0.10437270929276i</v>
      </c>
      <c r="U3375" t="e">
        <f t="shared" si="1769"/>
        <v>#DIV/0!</v>
      </c>
      <c r="V3375" t="str">
        <f t="shared" si="1770"/>
        <v>1.33333333333333E-06-0.000073631710891462i</v>
      </c>
      <c r="W3375" t="e">
        <f t="shared" si="1771"/>
        <v>#DIV/0!</v>
      </c>
      <c r="X3375" t="e">
        <f t="shared" si="1772"/>
        <v>#DIV/0!</v>
      </c>
      <c r="Y3375" t="str">
        <f t="shared" si="1773"/>
        <v>0.00083+1.44865120442333i</v>
      </c>
      <c r="Z3375" t="e">
        <f t="shared" si="1774"/>
        <v>#DIV/0!</v>
      </c>
      <c r="AA3375" t="e">
        <f t="shared" si="1775"/>
        <v>#DIV/0!</v>
      </c>
      <c r="AB3375" t="str">
        <f t="shared" si="1776"/>
        <v>0.742374726906109-0.643586863997725i</v>
      </c>
      <c r="AC3375" t="str">
        <f t="shared" si="1777"/>
        <v>0.909963367092212-0.110168027526613i</v>
      </c>
      <c r="AD3375" t="str">
        <f t="shared" si="1778"/>
        <v>0.888434738049951-0.599705198094352i</v>
      </c>
      <c r="AE3375" t="e">
        <f t="shared" si="1779"/>
        <v>#DIV/0!</v>
      </c>
      <c r="AF3375" t="str">
        <f t="shared" si="1780"/>
        <v>-19.411956697174-0.317861943741005i</v>
      </c>
      <c r="AG3375" t="e">
        <f t="shared" si="1781"/>
        <v>#DIV/0!</v>
      </c>
      <c r="AH3375" t="e">
        <f t="shared" si="1782"/>
        <v>#DIV/0!</v>
      </c>
      <c r="AI3375" t="e">
        <f t="shared" si="1783"/>
        <v>#DIV/0!</v>
      </c>
      <c r="AJ3375" t="e">
        <f t="shared" si="1784"/>
        <v>#DIV/0!</v>
      </c>
      <c r="AK3375"/>
      <c r="AL3375"/>
      <c r="AM3375"/>
      <c r="AN3375"/>
    </row>
    <row r="3376" spans="1:40" x14ac:dyDescent="0.25">
      <c r="A3376"/>
      <c r="B3376">
        <f t="shared" si="1785"/>
        <v>1442000</v>
      </c>
      <c r="C3376" s="186" t="str">
        <f t="shared" si="1753"/>
        <v>-4.73032264360544E-08+0.00218577809207703i</v>
      </c>
      <c r="D3376" s="158" t="str">
        <f t="shared" si="1754"/>
        <v>-7.66666702932477+0.0167576320392572i</v>
      </c>
      <c r="E3376" t="str">
        <f t="shared" si="1755"/>
        <v>7.9936123291732-0.225965847587141i</v>
      </c>
      <c r="F3376" t="str">
        <f t="shared" si="1756"/>
        <v>0.999201276725711+0.0000225605023495744i</v>
      </c>
      <c r="G3376">
        <f t="shared" si="1751"/>
        <v>1</v>
      </c>
      <c r="H3376" t="str">
        <f t="shared" si="1757"/>
        <v>11.7453038874451+0.334399580442283i</v>
      </c>
      <c r="I3376" t="str">
        <f t="shared" si="1758"/>
        <v>5662.7207580956i</v>
      </c>
      <c r="J3376" t="str">
        <f t="shared" si="1752"/>
        <v>-43404.0876816082+1238.82209480706i</v>
      </c>
      <c r="K3376" t="str">
        <f t="shared" si="1759"/>
        <v>0.00372065311925281-0.130358955412439i</v>
      </c>
      <c r="L3376" t="str">
        <f t="shared" si="1760"/>
        <v>0.000481196582383865-0.0142925504148925i</v>
      </c>
      <c r="M3376" t="str">
        <f t="shared" si="1761"/>
        <v>0.00420184970163667-0.144651505827331i</v>
      </c>
      <c r="N3376" t="str">
        <f t="shared" si="1762"/>
        <v>-10.6245223807629i</v>
      </c>
      <c r="O3376" t="str">
        <f t="shared" si="1763"/>
        <v>-0.362595953194901+0.93194644413007i</v>
      </c>
      <c r="P3376" t="str">
        <f t="shared" si="1764"/>
        <v>1.3625959531949-0.93194644413007i</v>
      </c>
      <c r="Q3376" t="str">
        <f t="shared" si="1765"/>
        <v>-1.3625959531949+11.556468824893i</v>
      </c>
      <c r="R3376" t="str">
        <f t="shared" si="1766"/>
        <v>-0.0932486864401808-0.10691290645369i</v>
      </c>
      <c r="S3376" t="str">
        <f t="shared" si="1767"/>
        <v>1.12023531613505i</v>
      </c>
      <c r="T3376" t="str">
        <f t="shared" si="1768"/>
        <v>0.119767613560066-0.104460471733494i</v>
      </c>
      <c r="U3376" t="e">
        <f t="shared" si="1769"/>
        <v>#DIV/0!</v>
      </c>
      <c r="V3376" t="str">
        <f t="shared" si="1770"/>
        <v>1.33333333333333E-06-0.0000735806486786389i</v>
      </c>
      <c r="W3376" t="e">
        <f t="shared" si="1771"/>
        <v>#DIV/0!</v>
      </c>
      <c r="X3376" t="e">
        <f t="shared" si="1772"/>
        <v>#DIV/0!</v>
      </c>
      <c r="Y3376" t="str">
        <f t="shared" si="1773"/>
        <v>0.00083+1.44965651407247i</v>
      </c>
      <c r="Z3376" t="e">
        <f t="shared" si="1774"/>
        <v>#DIV/0!</v>
      </c>
      <c r="AA3376" t="e">
        <f t="shared" si="1775"/>
        <v>#DIV/0!</v>
      </c>
      <c r="AB3376" t="str">
        <f t="shared" si="1776"/>
        <v>0.738515492621797-0.644128028008811i</v>
      </c>
      <c r="AC3376" t="str">
        <f t="shared" si="1777"/>
        <v>0.909929041905263-0.109533907246861i</v>
      </c>
      <c r="AD3376" t="str">
        <f t="shared" si="1778"/>
        <v>0.884021865811048-0.601472899259158i</v>
      </c>
      <c r="AE3376" t="e">
        <f t="shared" si="1779"/>
        <v>#DIV/0!</v>
      </c>
      <c r="AF3376" t="str">
        <f t="shared" si="1780"/>
        <v>-19.4119709167699-0.317641948403026i</v>
      </c>
      <c r="AG3376" t="e">
        <f t="shared" si="1781"/>
        <v>#DIV/0!</v>
      </c>
      <c r="AH3376" t="e">
        <f t="shared" si="1782"/>
        <v>#DIV/0!</v>
      </c>
      <c r="AI3376" t="e">
        <f t="shared" si="1783"/>
        <v>#DIV/0!</v>
      </c>
      <c r="AJ3376" t="e">
        <f t="shared" si="1784"/>
        <v>#DIV/0!</v>
      </c>
      <c r="AK3376"/>
      <c r="AL3376"/>
      <c r="AM3376"/>
      <c r="AN3376"/>
    </row>
    <row r="3377" spans="1:40" x14ac:dyDescent="0.25">
      <c r="A3377"/>
      <c r="B3377">
        <f t="shared" si="1785"/>
        <v>1443000</v>
      </c>
      <c r="C3377" s="186" t="str">
        <f t="shared" si="1753"/>
        <v>-4.7237686816055E-08+0.00218426334634589i</v>
      </c>
      <c r="D3377" s="158" t="str">
        <f t="shared" si="1754"/>
        <v>-7.66666702882229+0.0167460189886518i</v>
      </c>
      <c r="E3377" t="str">
        <f t="shared" si="1755"/>
        <v>7.99360347372722-0.22612230016944i</v>
      </c>
      <c r="F3377" t="str">
        <f t="shared" si="1756"/>
        <v>0.999201277609141+0.0000225761226652662i</v>
      </c>
      <c r="G3377">
        <f t="shared" si="1751"/>
        <v>1</v>
      </c>
      <c r="H3377" t="str">
        <f t="shared" si="1757"/>
        <v>11.745318078028+0.334168276063238i</v>
      </c>
      <c r="I3377" t="str">
        <f t="shared" si="1758"/>
        <v>5666.64774891259i</v>
      </c>
      <c r="J3377" t="str">
        <f t="shared" si="1752"/>
        <v>-43464.3097870027+1239.68119473411i</v>
      </c>
      <c r="K3377" t="str">
        <f t="shared" si="1759"/>
        <v>0.00371550202889013-0.130268759326106i</v>
      </c>
      <c r="L3377" t="str">
        <f t="shared" si="1760"/>
        <v>0.000480530628168691-0.0142826680731258i</v>
      </c>
      <c r="M3377" t="str">
        <f t="shared" si="1761"/>
        <v>0.00419603265705882-0.144551427399232i</v>
      </c>
      <c r="N3377" t="str">
        <f t="shared" si="1762"/>
        <v>-10.6318902881005i</v>
      </c>
      <c r="O3377" t="str">
        <f t="shared" si="1763"/>
        <v>-0.355719678368554+0.934592697607558i</v>
      </c>
      <c r="P3377" t="str">
        <f t="shared" si="1764"/>
        <v>1.35571967836855-0.934592697607558i</v>
      </c>
      <c r="Q3377" t="str">
        <f t="shared" si="1765"/>
        <v>-1.35571967836855+11.5664829857081i</v>
      </c>
      <c r="R3377" t="str">
        <f t="shared" si="1766"/>
        <v>-0.0932590036360727-0.10628006918551i</v>
      </c>
      <c r="S3377" t="str">
        <f t="shared" si="1767"/>
        <v>1.12101217835151i</v>
      </c>
      <c r="T3377" t="str">
        <f t="shared" si="1768"/>
        <v>0.119141251872998-0.104544478816965i</v>
      </c>
      <c r="U3377" t="e">
        <f t="shared" si="1769"/>
        <v>#DIV/0!</v>
      </c>
      <c r="V3377" t="str">
        <f t="shared" si="1770"/>
        <v>1.33333333333333E-06-0.000073529657238113i</v>
      </c>
      <c r="W3377" t="e">
        <f t="shared" si="1771"/>
        <v>#DIV/0!</v>
      </c>
      <c r="X3377" t="e">
        <f t="shared" si="1772"/>
        <v>#DIV/0!</v>
      </c>
      <c r="Y3377" t="str">
        <f t="shared" si="1773"/>
        <v>0.00083+1.45066182372162i</v>
      </c>
      <c r="Z3377" t="e">
        <f t="shared" si="1774"/>
        <v>#DIV/0!</v>
      </c>
      <c r="AA3377" t="e">
        <f t="shared" si="1775"/>
        <v>#DIV/0!</v>
      </c>
      <c r="AB3377" t="str">
        <f t="shared" si="1776"/>
        <v>0.734653197998615-0.644646035596916i</v>
      </c>
      <c r="AC3377" t="str">
        <f t="shared" si="1777"/>
        <v>0.909898124197625-0.108900124231719i</v>
      </c>
      <c r="AD3377" t="str">
        <f t="shared" si="1778"/>
        <v>0.879595875355159-0.603208118470439i</v>
      </c>
      <c r="AE3377" t="e">
        <f t="shared" si="1779"/>
        <v>#DIV/0!</v>
      </c>
      <c r="AF3377" t="str">
        <f t="shared" si="1780"/>
        <v>-19.4119851068503-0.317422257074586i</v>
      </c>
      <c r="AG3377" t="e">
        <f t="shared" si="1781"/>
        <v>#DIV/0!</v>
      </c>
      <c r="AH3377" t="e">
        <f t="shared" si="1782"/>
        <v>#DIV/0!</v>
      </c>
      <c r="AI3377" t="e">
        <f t="shared" si="1783"/>
        <v>#DIV/0!</v>
      </c>
      <c r="AJ3377" t="e">
        <f t="shared" si="1784"/>
        <v>#DIV/0!</v>
      </c>
      <c r="AK3377"/>
      <c r="AL3377"/>
      <c r="AM3377"/>
      <c r="AN3377"/>
    </row>
    <row r="3378" spans="1:40" x14ac:dyDescent="0.25">
      <c r="A3378"/>
      <c r="B3378">
        <f t="shared" si="1785"/>
        <v>1444000</v>
      </c>
      <c r="C3378" s="186" t="str">
        <f t="shared" si="1753"/>
        <v>-4.71722833115477E-08+0.00218275069860053i</v>
      </c>
      <c r="D3378" s="158" t="str">
        <f t="shared" si="1754"/>
        <v>-7.66666702832082+0.0167344220226041i</v>
      </c>
      <c r="E3378" t="str">
        <f t="shared" si="1755"/>
        <v>7.99359461216191-0.22627875223132i</v>
      </c>
      <c r="F3378" t="str">
        <f t="shared" si="1756"/>
        <v>0.99920127849317+0.0000225917429290816i</v>
      </c>
      <c r="G3378">
        <f t="shared" si="1751"/>
        <v>1</v>
      </c>
      <c r="H3378" t="str">
        <f t="shared" si="1757"/>
        <v>11.745332239176+0.333937291149185i</v>
      </c>
      <c r="I3378" t="str">
        <f t="shared" si="1758"/>
        <v>5670.57473972958i</v>
      </c>
      <c r="J3378" t="str">
        <f t="shared" si="1752"/>
        <v>-43524.5736408237+1240.54029466116i</v>
      </c>
      <c r="K3378" t="str">
        <f t="shared" si="1759"/>
        <v>0.00371036162560565-0.130178687869119i</v>
      </c>
      <c r="L3378" t="str">
        <f t="shared" si="1760"/>
        <v>0.000479866054952877-0.0142727993723823i</v>
      </c>
      <c r="M3378" t="str">
        <f t="shared" si="1761"/>
        <v>0.00419022768055853-0.144451487241501i</v>
      </c>
      <c r="N3378" t="str">
        <f t="shared" si="1762"/>
        <v>-10.639258195438i</v>
      </c>
      <c r="O3378" t="str">
        <f t="shared" si="1763"/>
        <v>-0.348824093010378+0.93718821596064i</v>
      </c>
      <c r="P3378" t="str">
        <f t="shared" si="1764"/>
        <v>1.34882409301038-0.93718821596064i</v>
      </c>
      <c r="Q3378" t="str">
        <f t="shared" si="1765"/>
        <v>-1.34882409301038+11.5764464113986i</v>
      </c>
      <c r="R3378" t="str">
        <f t="shared" si="1766"/>
        <v>-0.0932659570762202-0.10564768147193i</v>
      </c>
      <c r="S3378" t="str">
        <f t="shared" si="1767"/>
        <v>1.12178904056797i</v>
      </c>
      <c r="T3378" t="str">
        <f t="shared" si="1768"/>
        <v>0.118514411236627-0.104624728506187i</v>
      </c>
      <c r="U3378" t="e">
        <f t="shared" si="1769"/>
        <v>#DIV/0!</v>
      </c>
      <c r="V3378" t="str">
        <f t="shared" si="1770"/>
        <v>1.33333333333333E-06-0.000073478736422851i</v>
      </c>
      <c r="W3378" t="e">
        <f t="shared" si="1771"/>
        <v>#DIV/0!</v>
      </c>
      <c r="X3378" t="e">
        <f t="shared" si="1772"/>
        <v>#DIV/0!</v>
      </c>
      <c r="Y3378" t="str">
        <f t="shared" si="1773"/>
        <v>0.00083+1.45166713337077i</v>
      </c>
      <c r="Z3378" t="e">
        <f t="shared" si="1774"/>
        <v>#DIV/0!</v>
      </c>
      <c r="AA3378" t="e">
        <f t="shared" si="1775"/>
        <v>#DIV/0!</v>
      </c>
      <c r="AB3378" t="str">
        <f t="shared" si="1776"/>
        <v>0.730787950060509-0.6451408742015i</v>
      </c>
      <c r="AC3378" t="str">
        <f t="shared" si="1777"/>
        <v>0.909870609138273-0.108266693393347i</v>
      </c>
      <c r="AD3378" t="str">
        <f t="shared" si="1778"/>
        <v>0.875157005328119-0.604910757097505i</v>
      </c>
      <c r="AE3378" t="e">
        <f t="shared" si="1779"/>
        <v>#DIV/0!</v>
      </c>
      <c r="AF3378" t="str">
        <f t="shared" si="1780"/>
        <v>-19.4119992674968-0.317202869126581i</v>
      </c>
      <c r="AG3378" t="e">
        <f t="shared" si="1781"/>
        <v>#DIV/0!</v>
      </c>
      <c r="AH3378" t="e">
        <f t="shared" si="1782"/>
        <v>#DIV/0!</v>
      </c>
      <c r="AI3378" t="e">
        <f t="shared" si="1783"/>
        <v>#DIV/0!</v>
      </c>
      <c r="AJ3378" t="e">
        <f t="shared" si="1784"/>
        <v>#DIV/0!</v>
      </c>
      <c r="AK3378"/>
      <c r="AL3378"/>
      <c r="AM3378"/>
      <c r="AN3378"/>
    </row>
    <row r="3379" spans="1:40" x14ac:dyDescent="0.25">
      <c r="A3379"/>
      <c r="B3379">
        <f t="shared" si="1785"/>
        <v>1445000</v>
      </c>
      <c r="C3379" s="186" t="str">
        <f t="shared" si="1753"/>
        <v>-4.71070155458727E-08+0.00218124014448526i</v>
      </c>
      <c r="D3379" s="158" t="str">
        <f t="shared" si="1754"/>
        <v>-7.66666702782049+0.0167228411077203i</v>
      </c>
      <c r="E3379" t="str">
        <f t="shared" si="1755"/>
        <v>7.99358574447733-0.226435203772422i</v>
      </c>
      <c r="F3379" t="str">
        <f t="shared" si="1756"/>
        <v>0.999201279377818+0.0000226073631409856i</v>
      </c>
      <c r="G3379">
        <f t="shared" si="1751"/>
        <v>1</v>
      </c>
      <c r="H3379" t="str">
        <f t="shared" si="1757"/>
        <v>11.7453463709707+0.333706625039374i</v>
      </c>
      <c r="I3379" t="str">
        <f t="shared" si="1758"/>
        <v>5674.50173054656i</v>
      </c>
      <c r="J3379" t="str">
        <f t="shared" si="1752"/>
        <v>-43584.8792430714+1241.39939458821i</v>
      </c>
      <c r="K3379" t="str">
        <f t="shared" si="1759"/>
        <v>0.00370523187986368-0.130088740783546i</v>
      </c>
      <c r="L3379" t="str">
        <f t="shared" si="1760"/>
        <v>0.000479202858922101-0.0142629442844699i</v>
      </c>
      <c r="M3379" t="str">
        <f t="shared" si="1761"/>
        <v>0.00418443473878578-0.144351685068016i</v>
      </c>
      <c r="N3379" t="str">
        <f t="shared" si="1762"/>
        <v>-10.6466261027756i</v>
      </c>
      <c r="O3379" t="str">
        <f t="shared" si="1763"/>
        <v>-0.34190957145264+0.939732858289563i</v>
      </c>
      <c r="P3379" t="str">
        <f t="shared" si="1764"/>
        <v>1.34190957145264-0.939732858289563i</v>
      </c>
      <c r="Q3379" t="str">
        <f t="shared" si="1765"/>
        <v>-1.34190957145264+11.5863589610652i</v>
      </c>
      <c r="R3379" t="str">
        <f t="shared" si="1766"/>
        <v>-0.0932695519385302-0.105015757846792i</v>
      </c>
      <c r="S3379" t="str">
        <f t="shared" si="1767"/>
        <v>1.12256590278443i</v>
      </c>
      <c r="T3379" t="str">
        <f t="shared" si="1768"/>
        <v>0.117887109013875-0.104701218774175i</v>
      </c>
      <c r="U3379" t="e">
        <f t="shared" si="1769"/>
        <v>#DIV/0!</v>
      </c>
      <c r="V3379" t="str">
        <f t="shared" si="1770"/>
        <v>1.33333333333333E-06-0.000073427886086226i</v>
      </c>
      <c r="W3379" t="e">
        <f t="shared" si="1771"/>
        <v>#DIV/0!</v>
      </c>
      <c r="X3379" t="e">
        <f t="shared" si="1772"/>
        <v>#DIV/0!</v>
      </c>
      <c r="Y3379" t="str">
        <f t="shared" si="1773"/>
        <v>0.00083+1.45267244301992i</v>
      </c>
      <c r="Z3379" t="e">
        <f t="shared" si="1774"/>
        <v>#DIV/0!</v>
      </c>
      <c r="AA3379" t="e">
        <f t="shared" si="1775"/>
        <v>#DIV/0!</v>
      </c>
      <c r="AB3379" t="str">
        <f t="shared" si="1776"/>
        <v>0.726919855871372-0.645612531323696i</v>
      </c>
      <c r="AC3379" t="str">
        <f t="shared" si="1777"/>
        <v>0.909846491899619-0.107633629608298i</v>
      </c>
      <c r="AD3379" t="str">
        <f t="shared" si="1778"/>
        <v>0.870705495136905-0.60658071825935i</v>
      </c>
      <c r="AE3379" t="e">
        <f t="shared" si="1779"/>
        <v>#DIV/0!</v>
      </c>
      <c r="AF3379" t="str">
        <f t="shared" si="1780"/>
        <v>-19.4120133987912-0.316983783931654i</v>
      </c>
      <c r="AG3379" t="e">
        <f t="shared" si="1781"/>
        <v>#DIV/0!</v>
      </c>
      <c r="AH3379" t="e">
        <f t="shared" si="1782"/>
        <v>#DIV/0!</v>
      </c>
      <c r="AI3379" t="e">
        <f t="shared" si="1783"/>
        <v>#DIV/0!</v>
      </c>
      <c r="AJ3379" t="e">
        <f t="shared" si="1784"/>
        <v>#DIV/0!</v>
      </c>
      <c r="AK3379"/>
      <c r="AL3379"/>
      <c r="AM3379"/>
      <c r="AN3379"/>
    </row>
    <row r="3380" spans="1:40" x14ac:dyDescent="0.25">
      <c r="A3380"/>
      <c r="B3380">
        <f t="shared" si="1785"/>
        <v>1446000</v>
      </c>
      <c r="C3380" s="186" t="str">
        <f t="shared" si="1753"/>
        <v>-4.70418831436721E-08+0.00217973167965645i</v>
      </c>
      <c r="D3380" s="158" t="str">
        <f t="shared" si="1754"/>
        <v>-7.66666702732108+0.0167112762106995i</v>
      </c>
      <c r="E3380" t="str">
        <f t="shared" si="1755"/>
        <v>7.99357687067351-0.226591654792388i</v>
      </c>
      <c r="F3380" t="str">
        <f t="shared" si="1756"/>
        <v>0.999201280263074+0.0000226229833009422i</v>
      </c>
      <c r="G3380">
        <f t="shared" si="1751"/>
        <v>1</v>
      </c>
      <c r="H3380" t="str">
        <f t="shared" si="1757"/>
        <v>11.7453604734928+0.33347627707485i</v>
      </c>
      <c r="I3380" t="str">
        <f t="shared" si="1758"/>
        <v>5678.42872136355i</v>
      </c>
      <c r="J3380" t="str">
        <f t="shared" si="1752"/>
        <v>-43645.2265937457+1242.25849451526i</v>
      </c>
      <c r="K3380" t="str">
        <f t="shared" si="1759"/>
        <v>0.00370011276223055-0.129998917812173i</v>
      </c>
      <c r="L3380" t="str">
        <f t="shared" si="1760"/>
        <v>0.000478541036275188-0.0142531027812738i</v>
      </c>
      <c r="M3380" t="str">
        <f t="shared" si="1761"/>
        <v>0.00417865379850574-0.144252020593447i</v>
      </c>
      <c r="N3380" t="str">
        <f t="shared" si="1762"/>
        <v>-10.6539940101131i</v>
      </c>
      <c r="O3380" t="str">
        <f t="shared" si="1763"/>
        <v>-0.334976489055954+0.94222648645628i</v>
      </c>
      <c r="P3380" t="str">
        <f t="shared" si="1764"/>
        <v>1.33497648905595-0.94222648645628i</v>
      </c>
      <c r="Q3380" t="str">
        <f t="shared" si="1765"/>
        <v>-1.33497648905595+11.5962204965694i</v>
      </c>
      <c r="R3380" t="str">
        <f t="shared" si="1766"/>
        <v>-0.0932697933955781-0.104384312810527i</v>
      </c>
      <c r="S3380" t="str">
        <f t="shared" si="1767"/>
        <v>1.12334276500089i</v>
      </c>
      <c r="T3380" t="str">
        <f t="shared" si="1768"/>
        <v>0.117259362575295-0.10477394760405i</v>
      </c>
      <c r="U3380" t="e">
        <f t="shared" si="1769"/>
        <v>#DIV/0!</v>
      </c>
      <c r="V3380" t="str">
        <f t="shared" si="1770"/>
        <v>1.33333333333333E-06-0.0000733771060820173i</v>
      </c>
      <c r="W3380" t="e">
        <f t="shared" si="1771"/>
        <v>#DIV/0!</v>
      </c>
      <c r="X3380" t="e">
        <f t="shared" si="1772"/>
        <v>#DIV/0!</v>
      </c>
      <c r="Y3380" t="str">
        <f t="shared" si="1773"/>
        <v>0.00083+1.45367775266907i</v>
      </c>
      <c r="Z3380" t="e">
        <f t="shared" si="1774"/>
        <v>#DIV/0!</v>
      </c>
      <c r="AA3380" t="e">
        <f t="shared" si="1775"/>
        <v>#DIV/0!</v>
      </c>
      <c r="AB3380" t="str">
        <f t="shared" si="1776"/>
        <v>0.723049022542152-0.646060994526947i</v>
      </c>
      <c r="AC3380" t="str">
        <f t="shared" si="1777"/>
        <v>0.909825767657428-0.107000947718669i</v>
      </c>
      <c r="AD3380" t="str">
        <f t="shared" si="1778"/>
        <v>0.86624158493746-0.608217906830789i</v>
      </c>
      <c r="AE3380" t="e">
        <f t="shared" si="1779"/>
        <v>#DIV/0!</v>
      </c>
      <c r="AF3380" t="str">
        <f t="shared" si="1780"/>
        <v>-19.4120275008139-0.31676500086415i</v>
      </c>
      <c r="AG3380" t="e">
        <f t="shared" si="1781"/>
        <v>#DIV/0!</v>
      </c>
      <c r="AH3380" t="e">
        <f t="shared" si="1782"/>
        <v>#DIV/0!</v>
      </c>
      <c r="AI3380" t="e">
        <f t="shared" si="1783"/>
        <v>#DIV/0!</v>
      </c>
      <c r="AJ3380" t="e">
        <f t="shared" si="1784"/>
        <v>#DIV/0!</v>
      </c>
      <c r="AK3380"/>
      <c r="AL3380"/>
      <c r="AM3380"/>
      <c r="AN3380"/>
    </row>
    <row r="3381" spans="1:40" x14ac:dyDescent="0.25">
      <c r="A3381"/>
      <c r="B3381">
        <f t="shared" si="1785"/>
        <v>1447000</v>
      </c>
      <c r="C3381" s="186" t="str">
        <f t="shared" si="1753"/>
        <v>-4.69768857308845E-08+0.00217822529978249i</v>
      </c>
      <c r="D3381" s="158" t="str">
        <f t="shared" si="1754"/>
        <v>-7.66666702682283+0.0166997272983324i</v>
      </c>
      <c r="E3381" t="str">
        <f t="shared" si="1755"/>
        <v>7.9935679907505-0.226748105290859i</v>
      </c>
      <c r="F3381" t="str">
        <f t="shared" si="1756"/>
        <v>0.999201281148938+0.0000226386034089155i</v>
      </c>
      <c r="G3381">
        <f t="shared" si="1751"/>
        <v>1</v>
      </c>
      <c r="H3381" t="str">
        <f t="shared" si="1757"/>
        <v>11.7453745468234+0.333246246598497i</v>
      </c>
      <c r="I3381" t="str">
        <f t="shared" si="1758"/>
        <v>5682.35571218054i</v>
      </c>
      <c r="J3381" t="str">
        <f t="shared" si="1752"/>
        <v>-43705.6156928467+1243.11759444231i</v>
      </c>
      <c r="K3381" t="str">
        <f t="shared" si="1759"/>
        <v>0.00369500424337404-0.129909218698487i</v>
      </c>
      <c r="L3381" t="str">
        <f t="shared" si="1760"/>
        <v>0.000477880583224073-0.0142432748347565i</v>
      </c>
      <c r="M3381" t="str">
        <f t="shared" si="1761"/>
        <v>0.00417288482659811-0.144152493533243i</v>
      </c>
      <c r="N3381" t="str">
        <f t="shared" si="1762"/>
        <v>-10.6613619174507i</v>
      </c>
      <c r="O3381" t="str">
        <f t="shared" si="1763"/>
        <v>-0.328025222188145+0.944668965092226i</v>
      </c>
      <c r="P3381" t="str">
        <f t="shared" si="1764"/>
        <v>1.32802522218815-0.944668965092226i</v>
      </c>
      <c r="Q3381" t="str">
        <f t="shared" si="1765"/>
        <v>-1.32802522218815+11.6060308825429i</v>
      </c>
      <c r="R3381" t="str">
        <f t="shared" si="1766"/>
        <v>-0.0932666866147101-0.103753360831146i</v>
      </c>
      <c r="S3381" t="str">
        <f t="shared" si="1767"/>
        <v>1.12411962721735i</v>
      </c>
      <c r="T3381" t="str">
        <f t="shared" si="1768"/>
        <v>0.116631189300055-0.104842912989125i</v>
      </c>
      <c r="U3381" t="e">
        <f t="shared" si="1769"/>
        <v>#DIV/0!</v>
      </c>
      <c r="V3381" t="str">
        <f t="shared" si="1770"/>
        <v>1.33333333333333E-06-0.0000733263962644069i</v>
      </c>
      <c r="W3381" t="e">
        <f t="shared" si="1771"/>
        <v>#DIV/0!</v>
      </c>
      <c r="X3381" t="e">
        <f t="shared" si="1772"/>
        <v>#DIV/0!</v>
      </c>
      <c r="Y3381" t="str">
        <f t="shared" si="1773"/>
        <v>0.00083+1.45468306231822i</v>
      </c>
      <c r="Z3381" t="e">
        <f t="shared" si="1774"/>
        <v>#DIV/0!</v>
      </c>
      <c r="AA3381" t="e">
        <f t="shared" si="1775"/>
        <v>#DIV/0!</v>
      </c>
      <c r="AB3381" t="str">
        <f t="shared" si="1776"/>
        <v>0.719175557236917-0.646486251437548i</v>
      </c>
      <c r="AC3381" t="str">
        <f t="shared" si="1777"/>
        <v>0.909808431590773-0.106368662533089i</v>
      </c>
      <c r="AD3381" t="str">
        <f t="shared" si="1778"/>
        <v>0.861765515621166-0.609822229448564i</v>
      </c>
      <c r="AE3381" t="e">
        <f t="shared" si="1779"/>
        <v>#DIV/0!</v>
      </c>
      <c r="AF3381" t="str">
        <f t="shared" si="1780"/>
        <v>-19.4120415736462-0.316546519300165i</v>
      </c>
      <c r="AG3381" t="e">
        <f t="shared" si="1781"/>
        <v>#DIV/0!</v>
      </c>
      <c r="AH3381" t="e">
        <f t="shared" si="1782"/>
        <v>#DIV/0!</v>
      </c>
      <c r="AI3381" t="e">
        <f t="shared" si="1783"/>
        <v>#DIV/0!</v>
      </c>
      <c r="AJ3381" t="e">
        <f t="shared" si="1784"/>
        <v>#DIV/0!</v>
      </c>
      <c r="AK3381"/>
      <c r="AL3381"/>
      <c r="AM3381"/>
      <c r="AN3381"/>
    </row>
    <row r="3382" spans="1:40" x14ac:dyDescent="0.25">
      <c r="A3382"/>
      <c r="B3382">
        <f t="shared" si="1785"/>
        <v>1448000</v>
      </c>
      <c r="C3382" s="186" t="str">
        <f t="shared" si="1753"/>
        <v>-4.69120229347399E-08+0.00217672100054371i</v>
      </c>
      <c r="D3382" s="158" t="str">
        <f t="shared" si="1754"/>
        <v>-7.66666702632549+0.0166881943375018i</v>
      </c>
      <c r="E3382" t="str">
        <f t="shared" si="1755"/>
        <v>7.99355910470834-0.226904555267477i</v>
      </c>
      <c r="F3382" t="str">
        <f t="shared" si="1756"/>
        <v>0.999201282035421+0.0000226542234648703i</v>
      </c>
      <c r="G3382">
        <f t="shared" si="1751"/>
        <v>1</v>
      </c>
      <c r="H3382" t="str">
        <f t="shared" si="1757"/>
        <v>11.7453885910427+0.33301653295498i</v>
      </c>
      <c r="I3382" t="str">
        <f t="shared" si="1758"/>
        <v>5686.28270299753i</v>
      </c>
      <c r="J3382" t="str">
        <f t="shared" si="1752"/>
        <v>-43766.0465403742+1243.97669436937i</v>
      </c>
      <c r="K3382" t="str">
        <f t="shared" si="1759"/>
        <v>0.00368990629406311-0.129819643186687i</v>
      </c>
      <c r="L3382" t="str">
        <f t="shared" si="1760"/>
        <v>0.000477221495993734-0.0142334604169576i</v>
      </c>
      <c r="M3382" t="str">
        <f t="shared" si="1761"/>
        <v>0.00416712779005684-0.144053103603645i</v>
      </c>
      <c r="N3382" t="str">
        <f t="shared" si="1762"/>
        <v>-10.6687298247883i</v>
      </c>
      <c r="O3382" t="str">
        <f t="shared" si="1763"/>
        <v>-0.321056148204479+0.94706016160543i</v>
      </c>
      <c r="P3382" t="str">
        <f t="shared" si="1764"/>
        <v>1.32105614820448-0.94706016160543i</v>
      </c>
      <c r="Q3382" t="str">
        <f t="shared" si="1765"/>
        <v>-1.32105614820448+11.6157899863937i</v>
      </c>
      <c r="R3382" t="str">
        <f t="shared" si="1766"/>
        <v>-0.0932602367581684-0.103122916345356i</v>
      </c>
      <c r="S3382" t="str">
        <f t="shared" si="1767"/>
        <v>1.12489648943381i</v>
      </c>
      <c r="T3382" t="str">
        <f t="shared" si="1768"/>
        <v>0.116002606577067-0.10490811293303i</v>
      </c>
      <c r="U3382" t="e">
        <f t="shared" si="1769"/>
        <v>#DIV/0!</v>
      </c>
      <c r="V3382" t="str">
        <f t="shared" si="1770"/>
        <v>1.33333333333333E-06-0.0000732757564879811i</v>
      </c>
      <c r="W3382" t="e">
        <f t="shared" si="1771"/>
        <v>#DIV/0!</v>
      </c>
      <c r="X3382" t="e">
        <f t="shared" si="1772"/>
        <v>#DIV/0!</v>
      </c>
      <c r="Y3382" t="str">
        <f t="shared" si="1773"/>
        <v>0.00083+1.45568837196737i</v>
      </c>
      <c r="Z3382" t="e">
        <f t="shared" si="1774"/>
        <v>#DIV/0!</v>
      </c>
      <c r="AA3382" t="e">
        <f t="shared" si="1775"/>
        <v>#DIV/0!</v>
      </c>
      <c r="AB3382" t="str">
        <f t="shared" si="1776"/>
        <v>0.71529956717982-0.646888289745406i</v>
      </c>
      <c r="AC3382" t="str">
        <f t="shared" si="1777"/>
        <v>0.909794478881931-0.105736788827857i</v>
      </c>
      <c r="AD3382" t="str">
        <f t="shared" si="1778"/>
        <v>0.857277528802426-0.611393594517233i</v>
      </c>
      <c r="AE3382" t="e">
        <f t="shared" si="1779"/>
        <v>#DIV/0!</v>
      </c>
      <c r="AF3382" t="str">
        <f t="shared" si="1780"/>
        <v>-19.4120556173682-0.316328338617478i</v>
      </c>
      <c r="AG3382" t="e">
        <f t="shared" si="1781"/>
        <v>#DIV/0!</v>
      </c>
      <c r="AH3382" t="e">
        <f t="shared" si="1782"/>
        <v>#DIV/0!</v>
      </c>
      <c r="AI3382" t="e">
        <f t="shared" si="1783"/>
        <v>#DIV/0!</v>
      </c>
      <c r="AJ3382" t="e">
        <f t="shared" si="1784"/>
        <v>#DIV/0!</v>
      </c>
      <c r="AK3382"/>
      <c r="AL3382"/>
      <c r="AM3382"/>
      <c r="AN3382"/>
    </row>
    <row r="3383" spans="1:40" x14ac:dyDescent="0.25">
      <c r="A3383"/>
      <c r="B3383">
        <f t="shared" si="1785"/>
        <v>1449000</v>
      </c>
      <c r="C3383" s="186" t="str">
        <f t="shared" si="1753"/>
        <v>-4.68472943837538E-08+0.00217521877763237i</v>
      </c>
      <c r="D3383" s="158" t="str">
        <f t="shared" si="1754"/>
        <v>-7.66666702582923+0.0166766772951815i</v>
      </c>
      <c r="E3383" t="str">
        <f t="shared" si="1755"/>
        <v>7.99355021254706-0.227061004721883i</v>
      </c>
      <c r="F3383" t="str">
        <f t="shared" si="1756"/>
        <v>0.999201282922513+0.0000226698434687703i</v>
      </c>
      <c r="G3383">
        <f t="shared" si="1751"/>
        <v>1</v>
      </c>
      <c r="H3383" t="str">
        <f t="shared" si="1757"/>
        <v>11.7454026062311+0.332787135490787i</v>
      </c>
      <c r="I3383" t="str">
        <f t="shared" si="1758"/>
        <v>5690.20969381451i</v>
      </c>
      <c r="J3383" t="str">
        <f t="shared" si="1752"/>
        <v>-43826.5191363284+1244.83579429641i</v>
      </c>
      <c r="K3383" t="str">
        <f t="shared" si="1759"/>
        <v>0.00368481888516722-0.12973019102167i</v>
      </c>
      <c r="L3383" t="str">
        <f t="shared" si="1760"/>
        <v>0.000476563770822135-0.0142236594999932i</v>
      </c>
      <c r="M3383" t="str">
        <f t="shared" si="1761"/>
        <v>0.00416138265598935-0.143953850521663i</v>
      </c>
      <c r="N3383" t="str">
        <f t="shared" si="1762"/>
        <v>-10.6760977321258i</v>
      </c>
      <c r="O3383" t="str">
        <f t="shared" si="1763"/>
        <v>-0.3140696454269+0.949399946187813i</v>
      </c>
      <c r="P3383" t="str">
        <f t="shared" si="1764"/>
        <v>1.3140696454269-0.949399946187813i</v>
      </c>
      <c r="Q3383" t="str">
        <f t="shared" si="1765"/>
        <v>-1.3140696454269+11.6254976783136i</v>
      </c>
      <c r="R3383" t="str">
        <f t="shared" si="1766"/>
        <v>-0.0932504489832289-0.102492993759597i</v>
      </c>
      <c r="S3383" t="str">
        <f t="shared" si="1767"/>
        <v>1.12567335165027i</v>
      </c>
      <c r="T3383" t="str">
        <f t="shared" si="1768"/>
        <v>0.115373631806036-0.104969545449844i</v>
      </c>
      <c r="U3383" t="e">
        <f t="shared" si="1769"/>
        <v>#DIV/0!</v>
      </c>
      <c r="V3383" t="str">
        <f t="shared" si="1770"/>
        <v>1.33333333333333E-06-0.0000732251866077275i</v>
      </c>
      <c r="W3383" t="e">
        <f t="shared" si="1771"/>
        <v>#DIV/0!</v>
      </c>
      <c r="X3383" t="e">
        <f t="shared" si="1772"/>
        <v>#DIV/0!</v>
      </c>
      <c r="Y3383" t="str">
        <f t="shared" si="1773"/>
        <v>0.00083+1.45669368161652i</v>
      </c>
      <c r="Z3383" t="e">
        <f t="shared" si="1774"/>
        <v>#DIV/0!</v>
      </c>
      <c r="AA3383" t="e">
        <f t="shared" si="1775"/>
        <v>#DIV/0!</v>
      </c>
      <c r="AB3383" t="str">
        <f t="shared" si="1776"/>
        <v>0.711421159661567-0.647267097204863i</v>
      </c>
      <c r="AC3383" t="str">
        <f t="shared" si="1777"/>
        <v>0.9097839047163-0.10510534134797i</v>
      </c>
      <c r="AD3383" t="str">
        <f t="shared" si="1778"/>
        <v>0.852777866805559-0.612931912215088i</v>
      </c>
      <c r="AE3383" t="e">
        <f t="shared" si="1779"/>
        <v>#DIV/0!</v>
      </c>
      <c r="AF3383" t="str">
        <f t="shared" si="1780"/>
        <v>-19.4120696320603-0.316110458195605i</v>
      </c>
      <c r="AG3383" t="e">
        <f t="shared" si="1781"/>
        <v>#DIV/0!</v>
      </c>
      <c r="AH3383" t="e">
        <f t="shared" si="1782"/>
        <v>#DIV/0!</v>
      </c>
      <c r="AI3383" t="e">
        <f t="shared" si="1783"/>
        <v>#DIV/0!</v>
      </c>
      <c r="AJ3383" t="e">
        <f t="shared" si="1784"/>
        <v>#DIV/0!</v>
      </c>
      <c r="AK3383"/>
      <c r="AL3383"/>
      <c r="AM3383"/>
      <c r="AN3383"/>
    </row>
    <row r="3384" spans="1:40" x14ac:dyDescent="0.25">
      <c r="A3384"/>
      <c r="B3384">
        <f t="shared" si="1785"/>
        <v>1450000</v>
      </c>
      <c r="C3384" s="186" t="str">
        <f t="shared" si="1753"/>
        <v>-4.67826997077226E-08+0.00217371862675263i</v>
      </c>
      <c r="D3384" s="158" t="str">
        <f t="shared" si="1754"/>
        <v>-7.66666702533404+0.0166651761384368i</v>
      </c>
      <c r="E3384" t="str">
        <f t="shared" si="1755"/>
        <v>7.99354131426672-0.227217453653716i</v>
      </c>
      <c r="F3384" t="str">
        <f t="shared" si="1756"/>
        <v>0.999201283810203+0.0000226854634205792i</v>
      </c>
      <c r="G3384">
        <f t="shared" si="1751"/>
        <v>1</v>
      </c>
      <c r="H3384" t="str">
        <f t="shared" si="1757"/>
        <v>11.7454165924685+0.33255805355419i</v>
      </c>
      <c r="I3384" t="str">
        <f t="shared" si="1758"/>
        <v>5694.1366846315i</v>
      </c>
      <c r="J3384" t="str">
        <f t="shared" si="1752"/>
        <v>-43887.0334807092+1245.69489422346i</v>
      </c>
      <c r="K3384" t="str">
        <f t="shared" si="1759"/>
        <v>0.00367974198765633-0.129640861949038i</v>
      </c>
      <c r="L3384" t="str">
        <f t="shared" si="1760"/>
        <v>0.000475907403960191-0.0142138720560563i</v>
      </c>
      <c r="M3384" t="str">
        <f t="shared" si="1761"/>
        <v>0.00415564939161652-0.143854734005094i</v>
      </c>
      <c r="N3384" t="str">
        <f t="shared" si="1762"/>
        <v>-10.6834656394634i</v>
      </c>
      <c r="O3384" t="str">
        <f t="shared" si="1763"/>
        <v>-0.307066093123199+0.951688191822329i</v>
      </c>
      <c r="P3384" t="str">
        <f t="shared" si="1764"/>
        <v>1.3070660931232-0.951688191822329i</v>
      </c>
      <c r="Q3384" t="str">
        <f t="shared" si="1765"/>
        <v>-1.3070660931232+11.6351538312857i</v>
      </c>
      <c r="R3384" t="str">
        <f t="shared" si="1766"/>
        <v>-0.0932373284423477-0.101863607451063i</v>
      </c>
      <c r="S3384" t="str">
        <f t="shared" si="1767"/>
        <v>1.12645021386673i</v>
      </c>
      <c r="T3384" t="str">
        <f t="shared" si="1768"/>
        <v>0.114744282398487-0.105027208564245i</v>
      </c>
      <c r="U3384" t="e">
        <f t="shared" si="1769"/>
        <v>#DIV/0!</v>
      </c>
      <c r="V3384" t="str">
        <f t="shared" si="1770"/>
        <v>1.33333333333333E-06-0.0000731746864790323i</v>
      </c>
      <c r="W3384" t="e">
        <f t="shared" si="1771"/>
        <v>#DIV/0!</v>
      </c>
      <c r="X3384" t="e">
        <f t="shared" si="1772"/>
        <v>#DIV/0!</v>
      </c>
      <c r="Y3384" t="str">
        <f t="shared" si="1773"/>
        <v>0.00083+1.45769899126566i</v>
      </c>
      <c r="Z3384" t="e">
        <f t="shared" si="1774"/>
        <v>#DIV/0!</v>
      </c>
      <c r="AA3384" t="e">
        <f t="shared" si="1775"/>
        <v>#DIV/0!</v>
      </c>
      <c r="AB3384" t="str">
        <f t="shared" si="1776"/>
        <v>0.707540442045746-0.647622661635614i</v>
      </c>
      <c r="AC3384" t="str">
        <f t="shared" si="1777"/>
        <v>0.909776704282269-0.104474334808161i</v>
      </c>
      <c r="AD3384" t="str">
        <f t="shared" si="1778"/>
        <v>0.848266772651559-0.614437094499993i</v>
      </c>
      <c r="AE3384" t="e">
        <f t="shared" si="1779"/>
        <v>#DIV/0!</v>
      </c>
      <c r="AF3384" t="str">
        <f t="shared" si="1780"/>
        <v>-19.4120836178025-0.315892877415753i</v>
      </c>
      <c r="AG3384" t="e">
        <f t="shared" si="1781"/>
        <v>#DIV/0!</v>
      </c>
      <c r="AH3384" t="e">
        <f t="shared" si="1782"/>
        <v>#DIV/0!</v>
      </c>
      <c r="AI3384" t="e">
        <f t="shared" si="1783"/>
        <v>#DIV/0!</v>
      </c>
      <c r="AJ3384" t="e">
        <f t="shared" si="1784"/>
        <v>#DIV/0!</v>
      </c>
      <c r="AK3384"/>
      <c r="AL3384"/>
      <c r="AM3384"/>
      <c r="AN3384"/>
    </row>
    <row r="3385" spans="1:40" x14ac:dyDescent="0.25">
      <c r="A3385"/>
      <c r="B3385">
        <f t="shared" si="1785"/>
        <v>1451000</v>
      </c>
      <c r="C3385" s="186" t="str">
        <f t="shared" si="1753"/>
        <v>-4.67182385377178E-08+0.00217222054362049i</v>
      </c>
      <c r="D3385" s="158" t="str">
        <f t="shared" si="1754"/>
        <v>-7.66666702483984+0.0166536908344238i</v>
      </c>
      <c r="E3385" t="str">
        <f t="shared" si="1755"/>
        <v>7.99353240986734-0.227373902062621i</v>
      </c>
      <c r="F3385" t="str">
        <f t="shared" si="1756"/>
        <v>0.999201284698511+0.0000227010833202624i</v>
      </c>
      <c r="G3385">
        <f t="shared" si="1751"/>
        <v>1</v>
      </c>
      <c r="H3385" t="str">
        <f t="shared" si="1757"/>
        <v>11.7454305498344+0.332329286495247i</v>
      </c>
      <c r="I3385" t="str">
        <f t="shared" si="1758"/>
        <v>5698.06367544849i</v>
      </c>
      <c r="J3385" t="str">
        <f t="shared" si="1752"/>
        <v>-43947.5895735165+1246.55399415052i</v>
      </c>
      <c r="K3385" t="str">
        <f t="shared" si="1759"/>
        <v>0.00367467557260014-0.129551655715089i</v>
      </c>
      <c r="L3385" t="str">
        <f t="shared" si="1760"/>
        <v>0.000475252391671689-0.0142040980574156i</v>
      </c>
      <c r="M3385" t="str">
        <f t="shared" si="1761"/>
        <v>0.00414992796427183-0.143755753772505i</v>
      </c>
      <c r="N3385" t="str">
        <f t="shared" si="1762"/>
        <v>-10.6908335468009i</v>
      </c>
      <c r="O3385" t="str">
        <f t="shared" si="1763"/>
        <v>-0.300045871487098+0.953924774289644i</v>
      </c>
      <c r="P3385" t="str">
        <f t="shared" si="1764"/>
        <v>1.3000458714871-0.953924774289644i</v>
      </c>
      <c r="Q3385" t="str">
        <f t="shared" si="1765"/>
        <v>-1.3000458714871+11.6447583210905i</v>
      </c>
      <c r="R3385" t="str">
        <f t="shared" si="1766"/>
        <v>-0.0932208802833228-0.101234771768795i</v>
      </c>
      <c r="S3385" t="str">
        <f t="shared" si="1767"/>
        <v>1.12722707608319i</v>
      </c>
      <c r="T3385" t="str">
        <f t="shared" si="1768"/>
        <v>0.114114575778888-0.105081100311671i</v>
      </c>
      <c r="U3385" t="e">
        <f t="shared" si="1769"/>
        <v>#DIV/0!</v>
      </c>
      <c r="V3385" t="str">
        <f t="shared" si="1770"/>
        <v>1.33333333333333E-06-0.0000731242559576821i</v>
      </c>
      <c r="W3385" t="e">
        <f t="shared" si="1771"/>
        <v>#DIV/0!</v>
      </c>
      <c r="X3385" t="e">
        <f t="shared" si="1772"/>
        <v>#DIV/0!</v>
      </c>
      <c r="Y3385" t="str">
        <f t="shared" si="1773"/>
        <v>0.00083+1.45870430091481i</v>
      </c>
      <c r="Z3385" t="e">
        <f t="shared" si="1774"/>
        <v>#DIV/0!</v>
      </c>
      <c r="AA3385" t="e">
        <f t="shared" si="1775"/>
        <v>#DIV/0!</v>
      </c>
      <c r="AB3385" t="str">
        <f t="shared" si="1776"/>
        <v>0.703657521775759-0.647954970923706i</v>
      </c>
      <c r="AC3385" t="str">
        <f t="shared" si="1777"/>
        <v>0.909772872771109-0.103843783893992i</v>
      </c>
      <c r="AD3385" t="str">
        <f t="shared" si="1778"/>
        <v>0.843744490045479-0.61590905511496i</v>
      </c>
      <c r="AE3385" t="e">
        <f t="shared" si="1779"/>
        <v>#DIV/0!</v>
      </c>
      <c r="AF3385" t="str">
        <f t="shared" si="1780"/>
        <v>-19.4120975746742-0.315675595660823i</v>
      </c>
      <c r="AG3385" t="e">
        <f t="shared" si="1781"/>
        <v>#DIV/0!</v>
      </c>
      <c r="AH3385" t="e">
        <f t="shared" si="1782"/>
        <v>#DIV/0!</v>
      </c>
      <c r="AI3385" t="e">
        <f t="shared" si="1783"/>
        <v>#DIV/0!</v>
      </c>
      <c r="AJ3385" t="e">
        <f t="shared" si="1784"/>
        <v>#DIV/0!</v>
      </c>
      <c r="AK3385"/>
      <c r="AL3385"/>
      <c r="AM3385"/>
      <c r="AN3385"/>
    </row>
    <row r="3386" spans="1:40" x14ac:dyDescent="0.25">
      <c r="A3386"/>
      <c r="B3386">
        <f t="shared" si="1785"/>
        <v>1452000</v>
      </c>
      <c r="C3386" s="186" t="str">
        <f t="shared" si="1753"/>
        <v>-4.66539105060807E-08+0.00217072452396373i</v>
      </c>
      <c r="D3386" s="158" t="str">
        <f t="shared" si="1754"/>
        <v>-7.66666702434665+0.0166422213503886i</v>
      </c>
      <c r="E3386" t="str">
        <f t="shared" si="1755"/>
        <v>7.99352349934897-0.227530349948236i</v>
      </c>
      <c r="F3386" t="str">
        <f t="shared" si="1756"/>
        <v>0.999201285587439+0.0000227167031677839i</v>
      </c>
      <c r="G3386">
        <f t="shared" si="1751"/>
        <v>1</v>
      </c>
      <c r="H3386" t="str">
        <f t="shared" si="1757"/>
        <v>11.7454444784084+0.332100833665804i</v>
      </c>
      <c r="I3386" t="str">
        <f t="shared" si="1758"/>
        <v>5701.99066626547i</v>
      </c>
      <c r="J3386" t="str">
        <f t="shared" si="1752"/>
        <v>-44008.1874147505+1247.41309407757i</v>
      </c>
      <c r="K3386" t="str">
        <f t="shared" si="1759"/>
        <v>0.00366961961116768-0.129462572066819i</v>
      </c>
      <c r="L3386" t="str">
        <f t="shared" si="1760"/>
        <v>0.00047459873023326-0.0141943374764163i</v>
      </c>
      <c r="M3386" t="str">
        <f t="shared" si="1761"/>
        <v>0.00414421834140094-0.143656909543235i</v>
      </c>
      <c r="N3386" t="str">
        <f t="shared" si="1762"/>
        <v>-10.6982014541385i</v>
      </c>
      <c r="O3386" t="str">
        <f t="shared" si="1763"/>
        <v>-0.293009361616844+0.956109572175119i</v>
      </c>
      <c r="P3386" t="str">
        <f t="shared" si="1764"/>
        <v>1.29300936161684-0.956109572175119i</v>
      </c>
      <c r="Q3386" t="str">
        <f t="shared" si="1765"/>
        <v>-1.29300936161684+11.6543110263136i</v>
      </c>
      <c r="R3386" t="str">
        <f t="shared" si="1766"/>
        <v>-0.0932011096494666-0.100606501034654i</v>
      </c>
      <c r="S3386" t="str">
        <f t="shared" si="1767"/>
        <v>1.12800393829965i</v>
      </c>
      <c r="T3386" t="str">
        <f t="shared" si="1768"/>
        <v>0.113484529385638-0.105131218738496i</v>
      </c>
      <c r="U3386" t="e">
        <f t="shared" si="1769"/>
        <v>#DIV/0!</v>
      </c>
      <c r="V3386" t="str">
        <f t="shared" si="1770"/>
        <v>1.33333333333333E-06-0.0000730738948998603i</v>
      </c>
      <c r="W3386" t="e">
        <f t="shared" si="1771"/>
        <v>#DIV/0!</v>
      </c>
      <c r="X3386" t="e">
        <f t="shared" si="1772"/>
        <v>#DIV/0!</v>
      </c>
      <c r="Y3386" t="str">
        <f t="shared" si="1773"/>
        <v>0.00083+1.45970961056396i</v>
      </c>
      <c r="Z3386" t="e">
        <f t="shared" si="1774"/>
        <v>#DIV/0!</v>
      </c>
      <c r="AA3386" t="e">
        <f t="shared" si="1775"/>
        <v>#DIV/0!</v>
      </c>
      <c r="AB3386" t="str">
        <f t="shared" si="1776"/>
        <v>0.699772506380907-0.648264013022616i</v>
      </c>
      <c r="AC3386" t="str">
        <f t="shared" si="1777"/>
        <v>0.909772405376827-0.103213703262843i</v>
      </c>
      <c r="AD3386" t="str">
        <f t="shared" si="1778"/>
        <v>0.839211263362822-0.617347709593826i</v>
      </c>
      <c r="AE3386" t="e">
        <f t="shared" si="1779"/>
        <v>#DIV/0!</v>
      </c>
      <c r="AF3386" t="str">
        <f t="shared" si="1780"/>
        <v>-19.412111502755-0.315458612315415i</v>
      </c>
      <c r="AG3386" t="e">
        <f t="shared" si="1781"/>
        <v>#DIV/0!</v>
      </c>
      <c r="AH3386" t="e">
        <f t="shared" si="1782"/>
        <v>#DIV/0!</v>
      </c>
      <c r="AI3386" t="e">
        <f t="shared" si="1783"/>
        <v>#DIV/0!</v>
      </c>
      <c r="AJ3386" t="e">
        <f t="shared" si="1784"/>
        <v>#DIV/0!</v>
      </c>
      <c r="AK3386"/>
      <c r="AL3386"/>
      <c r="AM3386"/>
      <c r="AN3386"/>
    </row>
    <row r="3387" spans="1:40" x14ac:dyDescent="0.25">
      <c r="A3387"/>
      <c r="B3387">
        <f t="shared" si="1785"/>
        <v>1453000</v>
      </c>
      <c r="C3387" s="186" t="str">
        <f t="shared" si="1753"/>
        <v>-4.65897152464179E-08+0.00216923056352191i</v>
      </c>
      <c r="D3387" s="158" t="str">
        <f t="shared" si="1754"/>
        <v>-7.66666702385452+0.016630767653668i</v>
      </c>
      <c r="E3387" t="str">
        <f t="shared" si="1755"/>
        <v>7.99351458271165-0.227686797310205i</v>
      </c>
      <c r="F3387" t="str">
        <f t="shared" si="1756"/>
        <v>0.999201286476964+0.0000227323229631072i</v>
      </c>
      <c r="G3387">
        <f t="shared" si="1751"/>
        <v>1</v>
      </c>
      <c r="H3387" t="str">
        <f t="shared" si="1757"/>
        <v>11.7454583782696+0.33187269441948i</v>
      </c>
      <c r="I3387" t="str">
        <f t="shared" si="1758"/>
        <v>5705.91765708246i</v>
      </c>
      <c r="J3387" t="str">
        <f t="shared" si="1752"/>
        <v>-44068.8270044112+1248.27219400461i</v>
      </c>
      <c r="K3387" t="str">
        <f t="shared" si="1759"/>
        <v>0.00366457407462712-0.129373610751916i</v>
      </c>
      <c r="L3387" t="str">
        <f t="shared" si="1760"/>
        <v>0.000473946415934313-0.014184590285479i</v>
      </c>
      <c r="M3387" t="str">
        <f t="shared" si="1761"/>
        <v>0.00413852049056143-0.143558201037395i</v>
      </c>
      <c r="N3387" t="str">
        <f t="shared" si="1762"/>
        <v>-10.7055693614761i</v>
      </c>
      <c r="O3387" t="str">
        <f t="shared" si="1763"/>
        <v>-0.285956945495192+0.958242466875195i</v>
      </c>
      <c r="P3387" t="str">
        <f t="shared" si="1764"/>
        <v>1.28595694549519-0.958242466875195i</v>
      </c>
      <c r="Q3387" t="str">
        <f t="shared" si="1765"/>
        <v>-1.28595694549519+11.6638118283513i</v>
      </c>
      <c r="R3387" t="str">
        <f t="shared" si="1766"/>
        <v>-0.0931780216797951-0.0999788095444087i</v>
      </c>
      <c r="S3387" t="str">
        <f t="shared" si="1767"/>
        <v>1.12878080051611i</v>
      </c>
      <c r="T3387" t="str">
        <f t="shared" si="1768"/>
        <v>0.112854160672185-0.105177561902227i</v>
      </c>
      <c r="U3387" t="e">
        <f t="shared" si="1769"/>
        <v>#DIV/0!</v>
      </c>
      <c r="V3387" t="str">
        <f t="shared" si="1770"/>
        <v>1.33333333333333E-06-0.0000730236031621452i</v>
      </c>
      <c r="W3387" t="e">
        <f t="shared" si="1771"/>
        <v>#DIV/0!</v>
      </c>
      <c r="X3387" t="e">
        <f t="shared" si="1772"/>
        <v>#DIV/0!</v>
      </c>
      <c r="Y3387" t="str">
        <f t="shared" si="1773"/>
        <v>0.00083+1.46071492021311i</v>
      </c>
      <c r="Z3387" t="e">
        <f t="shared" si="1774"/>
        <v>#DIV/0!</v>
      </c>
      <c r="AA3387" t="e">
        <f t="shared" si="1775"/>
        <v>#DIV/0!</v>
      </c>
      <c r="AB3387" t="str">
        <f t="shared" si="1776"/>
        <v>0.695885503483286-0.648549775954473i</v>
      </c>
      <c r="AC3387" t="str">
        <f t="shared" si="1777"/>
        <v>0.90977529729602-0.102584107544999i</v>
      </c>
      <c r="AD3387" t="str">
        <f t="shared" si="1778"/>
        <v>0.834667337636837-0.618752975266677i</v>
      </c>
      <c r="AE3387" t="e">
        <f t="shared" si="1779"/>
        <v>#DIV/0!</v>
      </c>
      <c r="AF3387" t="str">
        <f t="shared" si="1780"/>
        <v>-19.4121254021241-0.315241926765812i</v>
      </c>
      <c r="AG3387" t="e">
        <f t="shared" si="1781"/>
        <v>#DIV/0!</v>
      </c>
      <c r="AH3387" t="e">
        <f t="shared" si="1782"/>
        <v>#DIV/0!</v>
      </c>
      <c r="AI3387" t="e">
        <f t="shared" si="1783"/>
        <v>#DIV/0!</v>
      </c>
      <c r="AJ3387" t="e">
        <f t="shared" si="1784"/>
        <v>#DIV/0!</v>
      </c>
      <c r="AK3387"/>
      <c r="AL3387"/>
      <c r="AM3387"/>
      <c r="AN3387"/>
    </row>
    <row r="3388" spans="1:40" x14ac:dyDescent="0.25">
      <c r="A3388"/>
      <c r="B3388">
        <f t="shared" si="1785"/>
        <v>1454000</v>
      </c>
      <c r="C3388" s="186" t="str">
        <f t="shared" si="1753"/>
        <v>-4.65256523935948E-08+0.00216773865804632i</v>
      </c>
      <c r="D3388" s="158" t="str">
        <f t="shared" si="1754"/>
        <v>-7.66666702336332+0.0166193297116885i</v>
      </c>
      <c r="E3388" t="str">
        <f t="shared" si="1755"/>
        <v>7.99350565995543-0.227843244148169i</v>
      </c>
      <c r="F3388" t="str">
        <f t="shared" si="1756"/>
        <v>0.999201287367099+0.0000227479427061971i</v>
      </c>
      <c r="G3388">
        <f t="shared" si="1751"/>
        <v>1</v>
      </c>
      <c r="H3388" t="str">
        <f t="shared" si="1757"/>
        <v>11.7454722494965+0.331644868111659i</v>
      </c>
      <c r="I3388" t="str">
        <f t="shared" si="1758"/>
        <v>5709.84464789945i</v>
      </c>
      <c r="J3388" t="str">
        <f t="shared" si="1752"/>
        <v>-44129.5083424984+1249.13129393167i</v>
      </c>
      <c r="K3388" t="str">
        <f t="shared" si="1759"/>
        <v>0.00365953893434536-0.129284771518762i</v>
      </c>
      <c r="L3388" t="str">
        <f t="shared" si="1760"/>
        <v>0.000473295445076974-0.0141748564570998i</v>
      </c>
      <c r="M3388" t="str">
        <f t="shared" si="1761"/>
        <v>0.00413283437942233-0.143459627975862i</v>
      </c>
      <c r="N3388" t="str">
        <f t="shared" si="1762"/>
        <v>-10.7129372688136i</v>
      </c>
      <c r="O3388" t="str">
        <f t="shared" si="1763"/>
        <v>-0.278889005968378+0.960323342603922i</v>
      </c>
      <c r="P3388" t="str">
        <f t="shared" si="1764"/>
        <v>1.27888900596838-0.960323342603922i</v>
      </c>
      <c r="Q3388" t="str">
        <f t="shared" si="1765"/>
        <v>-1.27888900596838+11.6732606114175i</v>
      </c>
      <c r="R3388" t="str">
        <f t="shared" si="1766"/>
        <v>-0.0931516215092248-0.0993517115687245i</v>
      </c>
      <c r="S3388" t="str">
        <f t="shared" si="1767"/>
        <v>1.12955766273257i</v>
      </c>
      <c r="T3388" t="str">
        <f t="shared" si="1768"/>
        <v>0.112223487108049-0.105220127871709i</v>
      </c>
      <c r="U3388" t="e">
        <f t="shared" si="1769"/>
        <v>#DIV/0!</v>
      </c>
      <c r="V3388" t="str">
        <f t="shared" si="1770"/>
        <v>1.33333333333333E-06-0.0000729733806015108i</v>
      </c>
      <c r="W3388" t="e">
        <f t="shared" si="1771"/>
        <v>#DIV/0!</v>
      </c>
      <c r="X3388" t="e">
        <f t="shared" si="1772"/>
        <v>#DIV/0!</v>
      </c>
      <c r="Y3388" t="str">
        <f t="shared" si="1773"/>
        <v>0.00083+1.46172022986226i</v>
      </c>
      <c r="Z3388" t="e">
        <f t="shared" si="1774"/>
        <v>#DIV/0!</v>
      </c>
      <c r="AA3388" t="e">
        <f t="shared" si="1775"/>
        <v>#DIV/0!</v>
      </c>
      <c r="AB3388" t="str">
        <f t="shared" si="1776"/>
        <v>0.691996620804098-0.648812247811318i</v>
      </c>
      <c r="AC3388" t="str">
        <f t="shared" si="1777"/>
        <v>0.909781543727709-0.101955011344654i</v>
      </c>
      <c r="AD3388" t="str">
        <f t="shared" si="1778"/>
        <v>0.830112958545114-0.620124771265267i</v>
      </c>
      <c r="AE3388" t="e">
        <f t="shared" si="1779"/>
        <v>#DIV/0!</v>
      </c>
      <c r="AF3388" t="str">
        <f t="shared" si="1780"/>
        <v>-19.4121392728598-0.31502553839997i</v>
      </c>
      <c r="AG3388" t="e">
        <f t="shared" si="1781"/>
        <v>#DIV/0!</v>
      </c>
      <c r="AH3388" t="e">
        <f t="shared" si="1782"/>
        <v>#DIV/0!</v>
      </c>
      <c r="AI3388" t="e">
        <f t="shared" si="1783"/>
        <v>#DIV/0!</v>
      </c>
      <c r="AJ3388" t="e">
        <f t="shared" si="1784"/>
        <v>#DIV/0!</v>
      </c>
      <c r="AK3388"/>
      <c r="AL3388"/>
      <c r="AM3388"/>
      <c r="AN3388"/>
    </row>
    <row r="3389" spans="1:40" x14ac:dyDescent="0.25">
      <c r="A3389"/>
      <c r="B3389">
        <f t="shared" si="1785"/>
        <v>1455000</v>
      </c>
      <c r="C3389" s="186" t="str">
        <f t="shared" si="1753"/>
        <v>-4.64617215837316E-08+0.00216624880329989i</v>
      </c>
      <c r="D3389" s="158" t="str">
        <f t="shared" si="1754"/>
        <v>-7.66666702287319+0.0166079074919658i</v>
      </c>
      <c r="E3389" t="str">
        <f t="shared" si="1755"/>
        <v>7.99349673108034-0.227999690461767i</v>
      </c>
      <c r="F3389" t="str">
        <f t="shared" si="1756"/>
        <v>0.999201288257851+0.000022763562397018i</v>
      </c>
      <c r="G3389">
        <f t="shared" si="1751"/>
        <v>1</v>
      </c>
      <c r="H3389" t="str">
        <f t="shared" si="1757"/>
        <v>11.7454860921682+0.331417354099503i</v>
      </c>
      <c r="I3389" t="str">
        <f t="shared" si="1758"/>
        <v>5713.77163871644i</v>
      </c>
      <c r="J3389" t="str">
        <f t="shared" si="1752"/>
        <v>-44190.2314290123+1249.99039385872i</v>
      </c>
      <c r="K3389" t="str">
        <f t="shared" si="1759"/>
        <v>0.00365451416178725-0.129196054116424i</v>
      </c>
      <c r="L3389" t="str">
        <f t="shared" si="1760"/>
        <v>0.000472645813976059-0.01416513596385i</v>
      </c>
      <c r="M3389" t="str">
        <f t="shared" si="1761"/>
        <v>0.00412715997576331-0.143361190080274i</v>
      </c>
      <c r="N3389" t="str">
        <f t="shared" si="1762"/>
        <v>-10.7203051761512i</v>
      </c>
      <c r="O3389" t="str">
        <f t="shared" si="1763"/>
        <v>-0.271805926725057+0.962352086399325i</v>
      </c>
      <c r="P3389" t="str">
        <f t="shared" si="1764"/>
        <v>1.27180592672506-0.962352086399325i</v>
      </c>
      <c r="Q3389" t="str">
        <f t="shared" si="1765"/>
        <v>-1.27180592672506+11.6826572625505i</v>
      </c>
      <c r="R3389" t="str">
        <f t="shared" si="1766"/>
        <v>-0.0931219142687815-0.0987252213541564i</v>
      </c>
      <c r="S3389" t="str">
        <f t="shared" si="1767"/>
        <v>1.13033452494903i</v>
      </c>
      <c r="T3389" t="str">
        <f t="shared" si="1768"/>
        <v>0.111592526179838-0.105258914727347i</v>
      </c>
      <c r="U3389" t="e">
        <f t="shared" si="1769"/>
        <v>#DIV/0!</v>
      </c>
      <c r="V3389" t="str">
        <f t="shared" si="1770"/>
        <v>1.33333333333333E-06-0.0000729232270753246i</v>
      </c>
      <c r="W3389" t="e">
        <f t="shared" si="1771"/>
        <v>#DIV/0!</v>
      </c>
      <c r="X3389" t="e">
        <f t="shared" si="1772"/>
        <v>#DIV/0!</v>
      </c>
      <c r="Y3389" t="str">
        <f t="shared" si="1773"/>
        <v>0.00083+1.46272553951141i</v>
      </c>
      <c r="Z3389" t="e">
        <f t="shared" si="1774"/>
        <v>#DIV/0!</v>
      </c>
      <c r="AA3389" t="e">
        <f t="shared" si="1775"/>
        <v>#DIV/0!</v>
      </c>
      <c r="AB3389" t="str">
        <f t="shared" si="1776"/>
        <v>0.688105966169912-0.649051416756471i</v>
      </c>
      <c r="AC3389" t="str">
        <f t="shared" si="1777"/>
        <v>0.909791139873165-0.101326429240905i</v>
      </c>
      <c r="AD3389" t="str">
        <f t="shared" si="1778"/>
        <v>0.825548372396079-0.621463018528361i</v>
      </c>
      <c r="AE3389" t="e">
        <f t="shared" si="1779"/>
        <v>#DIV/0!</v>
      </c>
      <c r="AF3389" t="str">
        <f t="shared" si="1780"/>
        <v>-19.4121531150414-0.314809446607537i</v>
      </c>
      <c r="AG3389" t="e">
        <f t="shared" si="1781"/>
        <v>#DIV/0!</v>
      </c>
      <c r="AH3389" t="e">
        <f t="shared" si="1782"/>
        <v>#DIV/0!</v>
      </c>
      <c r="AI3389" t="e">
        <f t="shared" si="1783"/>
        <v>#DIV/0!</v>
      </c>
      <c r="AJ3389" t="e">
        <f t="shared" si="1784"/>
        <v>#DIV/0!</v>
      </c>
      <c r="AK3389"/>
      <c r="AL3389"/>
      <c r="AM3389"/>
      <c r="AN3389"/>
    </row>
    <row r="3390" spans="1:40" x14ac:dyDescent="0.25">
      <c r="A3390"/>
      <c r="B3390">
        <f t="shared" si="1785"/>
        <v>1456000</v>
      </c>
      <c r="C3390" s="186" t="str">
        <f t="shared" si="1753"/>
        <v>-4.63979224541974E-08+0.00216476099505723i</v>
      </c>
      <c r="D3390" s="158" t="str">
        <f t="shared" si="1754"/>
        <v>-7.66666702238406+0.0165965009621054i</v>
      </c>
      <c r="E3390" t="str">
        <f t="shared" si="1755"/>
        <v>7.99348779608642-0.228156136250643i</v>
      </c>
      <c r="F3390" t="str">
        <f t="shared" si="1756"/>
        <v>0.999201289149213+0.000022779182035534i</v>
      </c>
      <c r="G3390">
        <f t="shared" si="1751"/>
        <v>1</v>
      </c>
      <c r="H3390" t="str">
        <f t="shared" si="1757"/>
        <v>11.7454999063626+0.331190151741919i</v>
      </c>
      <c r="I3390" t="str">
        <f t="shared" si="1758"/>
        <v>5717.69862953342i</v>
      </c>
      <c r="J3390" t="str">
        <f t="shared" si="1752"/>
        <v>-44250.9962639527+1250.84949378576i</v>
      </c>
      <c r="K3390" t="str">
        <f t="shared" si="1759"/>
        <v>0.00364949972851563-0.12910745829466i</v>
      </c>
      <c r="L3390" t="str">
        <f t="shared" si="1760"/>
        <v>0.000471997518958991-0.0141554287783757i</v>
      </c>
      <c r="M3390" t="str">
        <f t="shared" si="1761"/>
        <v>0.00412149724747462-0.143262887073036i</v>
      </c>
      <c r="N3390" t="str">
        <f t="shared" si="1762"/>
        <v>-10.7276730834887i</v>
      </c>
      <c r="O3390" t="str">
        <f t="shared" si="1763"/>
        <v>-0.264708092276134+0.964328588129342i</v>
      </c>
      <c r="P3390" t="str">
        <f t="shared" si="1764"/>
        <v>1.26470809227613-0.964328588129342i</v>
      </c>
      <c r="Q3390" t="str">
        <f t="shared" si="1765"/>
        <v>-1.26470809227613+11.692001671618i</v>
      </c>
      <c r="R3390" t="str">
        <f t="shared" si="1766"/>
        <v>-0.0930889050858279-0.0980993531242144i</v>
      </c>
      <c r="S3390" t="str">
        <f t="shared" si="1767"/>
        <v>1.13111138716549i</v>
      </c>
      <c r="T3390" t="str">
        <f t="shared" si="1768"/>
        <v>0.110961295392367-0.105293920561347i</v>
      </c>
      <c r="U3390" t="e">
        <f t="shared" si="1769"/>
        <v>#DIV/0!</v>
      </c>
      <c r="V3390" t="str">
        <f t="shared" si="1770"/>
        <v>1.33333333333333E-06-0.0000728731424413441i</v>
      </c>
      <c r="W3390" t="e">
        <f t="shared" si="1771"/>
        <v>#DIV/0!</v>
      </c>
      <c r="X3390" t="e">
        <f t="shared" si="1772"/>
        <v>#DIV/0!</v>
      </c>
      <c r="Y3390" t="str">
        <f t="shared" si="1773"/>
        <v>0.00083+1.46373084916056i</v>
      </c>
      <c r="Z3390" t="e">
        <f t="shared" si="1774"/>
        <v>#DIV/0!</v>
      </c>
      <c r="AA3390" t="e">
        <f t="shared" si="1775"/>
        <v>#DIV/0!</v>
      </c>
      <c r="AB3390" t="str">
        <f t="shared" si="1776"/>
        <v>0.684213647519567-0.649267271026025i</v>
      </c>
      <c r="AC3390" t="str">
        <f t="shared" si="1777"/>
        <v>0.909804080935717-0.100698375788835i</v>
      </c>
      <c r="AD3390" t="str">
        <f t="shared" si="1778"/>
        <v>0.820973826116238-0.622767639806847i</v>
      </c>
      <c r="AE3390" t="e">
        <f t="shared" si="1779"/>
        <v>#DIV/0!</v>
      </c>
      <c r="AF3390" t="str">
        <f t="shared" si="1780"/>
        <v>-19.4121669287467-0.314593650779814i</v>
      </c>
      <c r="AG3390" t="e">
        <f t="shared" si="1781"/>
        <v>#DIV/0!</v>
      </c>
      <c r="AH3390" t="e">
        <f t="shared" si="1782"/>
        <v>#DIV/0!</v>
      </c>
      <c r="AI3390" t="e">
        <f t="shared" si="1783"/>
        <v>#DIV/0!</v>
      </c>
      <c r="AJ3390" t="e">
        <f t="shared" si="1784"/>
        <v>#DIV/0!</v>
      </c>
      <c r="AK3390"/>
      <c r="AL3390"/>
      <c r="AM3390"/>
      <c r="AN3390"/>
    </row>
    <row r="3391" spans="1:40" x14ac:dyDescent="0.25">
      <c r="A3391"/>
      <c r="B3391">
        <f t="shared" si="1785"/>
        <v>1457000</v>
      </c>
      <c r="C3391" s="186" t="str">
        <f t="shared" si="1753"/>
        <v>-4.63342546436056E-08+0.00216327522910454i</v>
      </c>
      <c r="D3391" s="158" t="str">
        <f t="shared" si="1754"/>
        <v>-7.66666702189592+0.0165851100898015i</v>
      </c>
      <c r="E3391" t="str">
        <f t="shared" si="1755"/>
        <v>7.99347885497372-0.228312581514436i</v>
      </c>
      <c r="F3391" t="str">
        <f t="shared" si="1756"/>
        <v>0.999201290041183+0.000022794801621709i</v>
      </c>
      <c r="G3391">
        <f t="shared" si="1751"/>
        <v>1</v>
      </c>
      <c r="H3391" t="str">
        <f t="shared" si="1757"/>
        <v>11.7455136921579+0.330963260399569i</v>
      </c>
      <c r="I3391" t="str">
        <f t="shared" si="1758"/>
        <v>5721.62562035041i</v>
      </c>
      <c r="J3391" t="str">
        <f t="shared" si="1752"/>
        <v>-44311.8028473198+1251.70859371282i</v>
      </c>
      <c r="K3391" t="str">
        <f t="shared" si="1759"/>
        <v>0.00364449560619077-0.12901898380391i</v>
      </c>
      <c r="L3391" t="str">
        <f t="shared" si="1760"/>
        <v>0.000471350556365777-0.014145734873398i</v>
      </c>
      <c r="M3391" t="str">
        <f t="shared" si="1761"/>
        <v>0.00411584616255655-0.143164718677308i</v>
      </c>
      <c r="N3391" t="str">
        <f t="shared" si="1762"/>
        <v>-10.7350409908263i</v>
      </c>
      <c r="O3391" t="str">
        <f t="shared" si="1763"/>
        <v>-0.257595887933128+0.966252740498025i</v>
      </c>
      <c r="P3391" t="str">
        <f t="shared" si="1764"/>
        <v>1.25759588793313-0.966252740498025i</v>
      </c>
      <c r="Q3391" t="str">
        <f t="shared" si="1765"/>
        <v>-1.25759588793313+11.7012937313243i</v>
      </c>
      <c r="R3391" t="str">
        <f t="shared" si="1766"/>
        <v>-0.0930525990842957-0.0974741210802974i</v>
      </c>
      <c r="S3391" t="str">
        <f t="shared" si="1767"/>
        <v>1.13188824938195i</v>
      </c>
      <c r="T3391" t="str">
        <f t="shared" si="1768"/>
        <v>0.110329812269622-0.105325143477964i</v>
      </c>
      <c r="U3391" t="e">
        <f t="shared" si="1769"/>
        <v>#DIV/0!</v>
      </c>
      <c r="V3391" t="str">
        <f t="shared" si="1770"/>
        <v>1.33333333333333E-06-0.0000728231265577191i</v>
      </c>
      <c r="W3391" t="e">
        <f t="shared" si="1771"/>
        <v>#DIV/0!</v>
      </c>
      <c r="X3391" t="e">
        <f t="shared" si="1772"/>
        <v>#DIV/0!</v>
      </c>
      <c r="Y3391" t="str">
        <f t="shared" si="1773"/>
        <v>0.00083+1.46473615880971i</v>
      </c>
      <c r="Z3391" t="e">
        <f t="shared" si="1774"/>
        <v>#DIV/0!</v>
      </c>
      <c r="AA3391" t="e">
        <f t="shared" si="1775"/>
        <v>#DIV/0!</v>
      </c>
      <c r="AB3391" t="str">
        <f t="shared" si="1776"/>
        <v>0.680319772910113-0.649459798930364i</v>
      </c>
      <c r="AC3391" t="str">
        <f t="shared" si="1777"/>
        <v>0.909820362120557-0.100070865520449i</v>
      </c>
      <c r="AD3391" t="str">
        <f t="shared" si="1778"/>
        <v>0.816389567236235-0.624038559668922i</v>
      </c>
      <c r="AE3391" t="e">
        <f t="shared" si="1779"/>
        <v>#DIV/0!</v>
      </c>
      <c r="AF3391" t="str">
        <f t="shared" si="1780"/>
        <v>-19.4121807140538-0.314378150309768i</v>
      </c>
      <c r="AG3391" t="e">
        <f t="shared" si="1781"/>
        <v>#DIV/0!</v>
      </c>
      <c r="AH3391" t="e">
        <f t="shared" si="1782"/>
        <v>#DIV/0!</v>
      </c>
      <c r="AI3391" t="e">
        <f t="shared" si="1783"/>
        <v>#DIV/0!</v>
      </c>
      <c r="AJ3391" t="e">
        <f t="shared" si="1784"/>
        <v>#DIV/0!</v>
      </c>
      <c r="AK3391"/>
      <c r="AL3391"/>
      <c r="AM3391"/>
      <c r="AN3391"/>
    </row>
    <row r="3392" spans="1:40" x14ac:dyDescent="0.25">
      <c r="A3392"/>
      <c r="B3392">
        <f t="shared" si="1785"/>
        <v>1458000</v>
      </c>
      <c r="C3392" s="186" t="str">
        <f t="shared" si="1753"/>
        <v>-4.62707177918082E-08+0.00216179150123957i</v>
      </c>
      <c r="D3392" s="158" t="str">
        <f t="shared" si="1754"/>
        <v>-7.66666702140886+0.0165737348428367i</v>
      </c>
      <c r="E3392" t="str">
        <f t="shared" si="1755"/>
        <v>7.99346990774228-0.228469026252789i</v>
      </c>
      <c r="F3392" t="str">
        <f t="shared" si="1756"/>
        <v>0.999201290933771+0.000022810421155508i</v>
      </c>
      <c r="G3392">
        <f t="shared" si="1751"/>
        <v>1</v>
      </c>
      <c r="H3392" t="str">
        <f t="shared" si="1757"/>
        <v>11.7455274496319+0.330736679434868i</v>
      </c>
      <c r="I3392" t="str">
        <f t="shared" si="1758"/>
        <v>5725.5526111674i</v>
      </c>
      <c r="J3392" t="str">
        <f t="shared" si="1752"/>
        <v>-44372.6511791135+1252.56769363987i</v>
      </c>
      <c r="K3392" t="str">
        <f t="shared" si="1759"/>
        <v>0.00363950176656981-0.128930630395295i</v>
      </c>
      <c r="L3392" t="str">
        <f t="shared" si="1760"/>
        <v>0.000470704922548939-0.0141360542217122i</v>
      </c>
      <c r="M3392" t="str">
        <f t="shared" si="1761"/>
        <v>0.00411020668911875-0.143066684617007i</v>
      </c>
      <c r="N3392" t="str">
        <f t="shared" si="1762"/>
        <v>-10.7424088981639i</v>
      </c>
      <c r="O3392" t="str">
        <f t="shared" si="1763"/>
        <v>-0.250469699787934+0.96812443905117i</v>
      </c>
      <c r="P3392" t="str">
        <f t="shared" si="1764"/>
        <v>1.25046969978793-0.96812443905117i</v>
      </c>
      <c r="Q3392" t="str">
        <f t="shared" si="1765"/>
        <v>-1.25046969978793+11.7105333372151i</v>
      </c>
      <c r="R3392" t="str">
        <f t="shared" si="1766"/>
        <v>-0.093013001384935-0.0968495394027419i</v>
      </c>
      <c r="S3392" t="str">
        <f t="shared" si="1767"/>
        <v>1.13266511159841i</v>
      </c>
      <c r="T3392" t="str">
        <f t="shared" si="1768"/>
        <v>0.109698094355861-0.10535258159377i</v>
      </c>
      <c r="U3392" t="e">
        <f t="shared" si="1769"/>
        <v>#DIV/0!</v>
      </c>
      <c r="V3392" t="str">
        <f t="shared" si="1770"/>
        <v>1.33333333333333E-06-0.000072773179282988i</v>
      </c>
      <c r="W3392" t="e">
        <f t="shared" si="1771"/>
        <v>#DIV/0!</v>
      </c>
      <c r="X3392" t="e">
        <f t="shared" si="1772"/>
        <v>#DIV/0!</v>
      </c>
      <c r="Y3392" t="str">
        <f t="shared" si="1773"/>
        <v>0.00083+1.46574146845885i</v>
      </c>
      <c r="Z3392" t="e">
        <f t="shared" si="1774"/>
        <v>#DIV/0!</v>
      </c>
      <c r="AA3392" t="e">
        <f t="shared" si="1775"/>
        <v>#DIV/0!</v>
      </c>
      <c r="AB3392" t="str">
        <f t="shared" si="1776"/>
        <v>0.676424450523605-0.649628988855827i</v>
      </c>
      <c r="AC3392" t="str">
        <f t="shared" si="1777"/>
        <v>0.909839978634524-0.0994439129457335i</v>
      </c>
      <c r="AD3392" t="str">
        <f t="shared" si="1778"/>
        <v>0.811795843877921-0.625275704505007i</v>
      </c>
      <c r="AE3392" t="e">
        <f t="shared" si="1779"/>
        <v>#DIV/0!</v>
      </c>
      <c r="AF3392" t="str">
        <f t="shared" si="1780"/>
        <v>-19.4121944710408-0.314162944592031i</v>
      </c>
      <c r="AG3392" t="e">
        <f t="shared" si="1781"/>
        <v>#DIV/0!</v>
      </c>
      <c r="AH3392" t="e">
        <f t="shared" si="1782"/>
        <v>#DIV/0!</v>
      </c>
      <c r="AI3392" t="e">
        <f t="shared" si="1783"/>
        <v>#DIV/0!</v>
      </c>
      <c r="AJ3392" t="e">
        <f t="shared" si="1784"/>
        <v>#DIV/0!</v>
      </c>
      <c r="AK3392"/>
      <c r="AL3392"/>
      <c r="AM3392"/>
      <c r="AN3392"/>
    </row>
    <row r="3393" spans="1:40" x14ac:dyDescent="0.25">
      <c r="A3393"/>
      <c r="B3393">
        <f t="shared" si="1785"/>
        <v>1459000</v>
      </c>
      <c r="C3393" s="186" t="str">
        <f t="shared" si="1753"/>
        <v>-4.62073115398911E-08+0.00216030980727161i</v>
      </c>
      <c r="D3393" s="158" t="str">
        <f t="shared" si="1754"/>
        <v>-7.66666702092271+0.0165623751890823i</v>
      </c>
      <c r="E3393" t="str">
        <f t="shared" si="1755"/>
        <v>7.99346095439213-0.228625470465342i</v>
      </c>
      <c r="F3393" t="str">
        <f t="shared" si="1756"/>
        <v>0.999201291826968+0.0000228260406368946i</v>
      </c>
      <c r="G3393">
        <f t="shared" si="1751"/>
        <v>1</v>
      </c>
      <c r="H3393" t="str">
        <f t="shared" si="1757"/>
        <v>11.7455411788619+0.330510408211955i</v>
      </c>
      <c r="I3393" t="str">
        <f t="shared" si="1758"/>
        <v>5729.47960198439i</v>
      </c>
      <c r="J3393" t="str">
        <f t="shared" si="1752"/>
        <v>-44433.5412593338+1253.42679356692i</v>
      </c>
      <c r="K3393" t="str">
        <f t="shared" si="1759"/>
        <v>0.0036345181815066-0.128842397820619i</v>
      </c>
      <c r="L3393" t="str">
        <f t="shared" si="1760"/>
        <v>0.000470060613873461-0.0141263867961877i</v>
      </c>
      <c r="M3393" t="str">
        <f t="shared" si="1761"/>
        <v>0.00410457879538006-0.142968784616807i</v>
      </c>
      <c r="N3393" t="str">
        <f t="shared" si="1762"/>
        <v>-10.7497768055014i</v>
      </c>
      <c r="O3393" t="str">
        <f t="shared" si="1763"/>
        <v>-0.243329914691564+0.969943582182075i</v>
      </c>
      <c r="P3393" t="str">
        <f t="shared" si="1764"/>
        <v>1.24332991469156-0.969943582182075i</v>
      </c>
      <c r="Q3393" t="str">
        <f t="shared" si="1765"/>
        <v>-1.24332991469156+11.7197203876835i</v>
      </c>
      <c r="R3393" t="str">
        <f t="shared" si="1766"/>
        <v>-0.0929701171055753-0.0962256222517888i</v>
      </c>
      <c r="S3393" t="str">
        <f t="shared" si="1767"/>
        <v>1.13344197381487i</v>
      </c>
      <c r="T3393" t="str">
        <f t="shared" si="1768"/>
        <v>0.109066159216632-0.105376233037943i</v>
      </c>
      <c r="U3393" t="e">
        <f t="shared" si="1769"/>
        <v>#DIV/0!</v>
      </c>
      <c r="V3393" t="str">
        <f t="shared" si="1770"/>
        <v>1.33333333333333E-06-0.0000727233004760775i</v>
      </c>
      <c r="W3393" t="e">
        <f t="shared" si="1771"/>
        <v>#DIV/0!</v>
      </c>
      <c r="X3393" t="e">
        <f t="shared" si="1772"/>
        <v>#DIV/0!</v>
      </c>
      <c r="Y3393" t="str">
        <f t="shared" si="1773"/>
        <v>0.00083+1.466746778108i</v>
      </c>
      <c r="Z3393" t="e">
        <f t="shared" si="1774"/>
        <v>#DIV/0!</v>
      </c>
      <c r="AA3393" t="e">
        <f t="shared" si="1775"/>
        <v>#DIV/0!</v>
      </c>
      <c r="AB3393" t="str">
        <f t="shared" si="1776"/>
        <v>0.672527788673374-0.649774829266481i</v>
      </c>
      <c r="AC3393" t="str">
        <f t="shared" si="1777"/>
        <v>0.90986292568587-0.09881753255364i</v>
      </c>
      <c r="AD3393" t="str">
        <f t="shared" si="1778"/>
        <v>0.807192904740782-0.626479002532726i</v>
      </c>
      <c r="AE3393" t="e">
        <f t="shared" si="1779"/>
        <v>#DIV/0!</v>
      </c>
      <c r="AF3393" t="str">
        <f t="shared" si="1780"/>
        <v>-19.4122081997846-0.313948033022873i</v>
      </c>
      <c r="AG3393" t="e">
        <f t="shared" si="1781"/>
        <v>#DIV/0!</v>
      </c>
      <c r="AH3393" t="e">
        <f t="shared" si="1782"/>
        <v>#DIV/0!</v>
      </c>
      <c r="AI3393" t="e">
        <f t="shared" si="1783"/>
        <v>#DIV/0!</v>
      </c>
      <c r="AJ3393" t="e">
        <f t="shared" si="1784"/>
        <v>#DIV/0!</v>
      </c>
      <c r="AK3393"/>
      <c r="AL3393"/>
      <c r="AM3393"/>
      <c r="AN3393"/>
    </row>
    <row r="3394" spans="1:40" x14ac:dyDescent="0.25">
      <c r="A3394"/>
      <c r="B3394">
        <f t="shared" si="1785"/>
        <v>1460000</v>
      </c>
      <c r="C3394" s="186" t="str">
        <f t="shared" si="1753"/>
        <v>-4.61440355301692E-08+0.0021588301430214i</v>
      </c>
      <c r="D3394" s="158" t="str">
        <f t="shared" si="1754"/>
        <v>-7.66666702043764+0.0165510310964974i</v>
      </c>
      <c r="E3394" t="str">
        <f t="shared" si="1755"/>
        <v>7.99345199492332-0.228781914151738i</v>
      </c>
      <c r="F3394" t="str">
        <f t="shared" si="1756"/>
        <v>0.999201292720764+0.0000228416600658327i</v>
      </c>
      <c r="G3394">
        <f t="shared" si="1751"/>
        <v>1</v>
      </c>
      <c r="H3394" t="str">
        <f t="shared" si="1757"/>
        <v>11.7455548799255+0.330284446096724i</v>
      </c>
      <c r="I3394" t="str">
        <f t="shared" si="1758"/>
        <v>5733.40659280137i</v>
      </c>
      <c r="J3394" t="str">
        <f t="shared" si="1752"/>
        <v>-44494.4730879808+1254.28589349397i</v>
      </c>
      <c r="K3394" t="str">
        <f t="shared" si="1759"/>
        <v>0.00362954482295115-0.12875428583236i</v>
      </c>
      <c r="L3394" t="str">
        <f t="shared" si="1760"/>
        <v>0.000469417626716752-0.0141167325697679i</v>
      </c>
      <c r="M3394" t="str">
        <f t="shared" si="1761"/>
        <v>0.0040989624496679-0.142871018402128i</v>
      </c>
      <c r="N3394" t="str">
        <f t="shared" si="1762"/>
        <v>-10.757144712839i</v>
      </c>
      <c r="O3394" t="str">
        <f t="shared" si="1763"/>
        <v>-0.23617692023286+0.971710071137128i</v>
      </c>
      <c r="P3394" t="str">
        <f t="shared" si="1764"/>
        <v>1.23617692023286-0.971710071137128i</v>
      </c>
      <c r="Q3394" t="str">
        <f t="shared" si="1765"/>
        <v>-1.23617692023286+11.7288547839761i</v>
      </c>
      <c r="R3394" t="str">
        <f t="shared" si="1766"/>
        <v>-0.0929239513613926-0.095602383768532i</v>
      </c>
      <c r="S3394" t="str">
        <f t="shared" si="1767"/>
        <v>1.13421883603133i</v>
      </c>
      <c r="T3394" t="str">
        <f t="shared" si="1768"/>
        <v>0.108434024439765-0.105396095952551i</v>
      </c>
      <c r="U3394" t="e">
        <f t="shared" si="1769"/>
        <v>#DIV/0!</v>
      </c>
      <c r="V3394" t="str">
        <f t="shared" si="1770"/>
        <v>1.33333333333333E-06-0.0000726734899962992i</v>
      </c>
      <c r="W3394" t="e">
        <f t="shared" si="1771"/>
        <v>#DIV/0!</v>
      </c>
      <c r="X3394" t="e">
        <f t="shared" si="1772"/>
        <v>#DIV/0!</v>
      </c>
      <c r="Y3394" t="str">
        <f t="shared" si="1773"/>
        <v>0.00083+1.46775208775715i</v>
      </c>
      <c r="Z3394" t="e">
        <f t="shared" si="1774"/>
        <v>#DIV/0!</v>
      </c>
      <c r="AA3394" t="e">
        <f t="shared" si="1775"/>
        <v>#DIV/0!</v>
      </c>
      <c r="AB3394" t="str">
        <f t="shared" si="1776"/>
        <v>0.668629895810148-0.649897308705877i</v>
      </c>
      <c r="AC3394" t="str">
        <f t="shared" si="1777"/>
        <v>0.90988919848404-0.0981917388130302i</v>
      </c>
      <c r="AD3394" t="str">
        <f t="shared" si="1778"/>
        <v>0.802580999088135-0.62764838380168i</v>
      </c>
      <c r="AE3394" t="e">
        <f t="shared" si="1779"/>
        <v>#DIV/0!</v>
      </c>
      <c r="AF3394" t="str">
        <f t="shared" si="1780"/>
        <v>-19.4122219003631-0.313733415000227i</v>
      </c>
      <c r="AG3394" t="e">
        <f t="shared" si="1781"/>
        <v>#DIV/0!</v>
      </c>
      <c r="AH3394" t="e">
        <f t="shared" si="1782"/>
        <v>#DIV/0!</v>
      </c>
      <c r="AI3394" t="e">
        <f t="shared" si="1783"/>
        <v>#DIV/0!</v>
      </c>
      <c r="AJ3394" t="e">
        <f t="shared" si="1784"/>
        <v>#DIV/0!</v>
      </c>
      <c r="AK3394"/>
      <c r="AL3394"/>
      <c r="AM3394"/>
      <c r="AN3394"/>
    </row>
    <row r="3395" spans="1:40" x14ac:dyDescent="0.25">
      <c r="A3395"/>
      <c r="B3395">
        <f t="shared" si="1785"/>
        <v>1461000</v>
      </c>
      <c r="C3395" s="186" t="str">
        <f t="shared" si="1753"/>
        <v>-4.60808894061807E-08+0.00215735250432117i</v>
      </c>
      <c r="D3395" s="158" t="str">
        <f t="shared" si="1754"/>
        <v>-7.66666701995349+0.016539702533129i</v>
      </c>
      <c r="E3395" t="str">
        <f t="shared" si="1755"/>
        <v>7.9934430293359-0.228938357311617i</v>
      </c>
      <c r="F3395" t="str">
        <f t="shared" si="1756"/>
        <v>0.999201293615178+0.0000228572794422875i</v>
      </c>
      <c r="G3395">
        <f t="shared" si="1751"/>
        <v>1</v>
      </c>
      <c r="H3395" t="str">
        <f t="shared" si="1757"/>
        <v>11.7455685528992+0.330058792456775i</v>
      </c>
      <c r="I3395" t="str">
        <f t="shared" si="1758"/>
        <v>5737.33358361836i</v>
      </c>
      <c r="J3395" t="str">
        <f t="shared" si="1752"/>
        <v>-44555.4466650543+1255.14499342102i</v>
      </c>
      <c r="K3395" t="str">
        <f t="shared" si="1759"/>
        <v>0.00362458166294936-0.128666294183674i</v>
      </c>
      <c r="L3395" t="str">
        <f t="shared" si="1760"/>
        <v>0.000468775957468586-0.0141070915154701i</v>
      </c>
      <c r="M3395" t="str">
        <f t="shared" si="1761"/>
        <v>0.00409335762041795-0.142773385699144i</v>
      </c>
      <c r="N3395" t="str">
        <f t="shared" si="1762"/>
        <v>-10.7645126201766i</v>
      </c>
      <c r="O3395" t="str">
        <f t="shared" si="1763"/>
        <v>-0.229011104718041+0.973423810021012i</v>
      </c>
      <c r="P3395" t="str">
        <f t="shared" si="1764"/>
        <v>1.22901110471804-0.973423810021012i</v>
      </c>
      <c r="Q3395" t="str">
        <f t="shared" si="1765"/>
        <v>-1.22901110471804+11.7379364301976i</v>
      </c>
      <c r="R3395" t="str">
        <f t="shared" si="1766"/>
        <v>-0.0928745092651958-0.0949798380759426i</v>
      </c>
      <c r="S3395" t="str">
        <f t="shared" si="1767"/>
        <v>1.13499569824779i</v>
      </c>
      <c r="T3395" t="str">
        <f t="shared" si="1768"/>
        <v>0.107801707636467-0.105412168492872i</v>
      </c>
      <c r="U3395" t="e">
        <f t="shared" si="1769"/>
        <v>#DIV/0!</v>
      </c>
      <c r="V3395" t="str">
        <f t="shared" si="1770"/>
        <v>1.33333333333333E-06-0.0000726237477033515i</v>
      </c>
      <c r="W3395" t="e">
        <f t="shared" si="1771"/>
        <v>#DIV/0!</v>
      </c>
      <c r="X3395" t="e">
        <f t="shared" si="1772"/>
        <v>#DIV/0!</v>
      </c>
      <c r="Y3395" t="str">
        <f t="shared" si="1773"/>
        <v>0.00083+1.4687573974063i</v>
      </c>
      <c r="Z3395" t="e">
        <f t="shared" si="1774"/>
        <v>#DIV/0!</v>
      </c>
      <c r="AA3395" t="e">
        <f t="shared" si="1775"/>
        <v>#DIV/0!</v>
      </c>
      <c r="AB3395" t="str">
        <f t="shared" si="1776"/>
        <v>0.664730880528805-0.649996415799022i</v>
      </c>
      <c r="AC3395" t="str">
        <f t="shared" si="1777"/>
        <v>0.909918792239405-0.097566546173726i</v>
      </c>
      <c r="AD3395" t="str">
        <f t="shared" si="1778"/>
        <v>0.797960376734101-0.628783780198109i</v>
      </c>
      <c r="AE3395" t="e">
        <f t="shared" si="1779"/>
        <v>#DIV/0!</v>
      </c>
      <c r="AF3395" t="str">
        <f t="shared" si="1780"/>
        <v>-19.4122355728527-0.313519089923646i</v>
      </c>
      <c r="AG3395" t="e">
        <f t="shared" si="1781"/>
        <v>#DIV/0!</v>
      </c>
      <c r="AH3395" t="e">
        <f t="shared" si="1782"/>
        <v>#DIV/0!</v>
      </c>
      <c r="AI3395" t="e">
        <f t="shared" si="1783"/>
        <v>#DIV/0!</v>
      </c>
      <c r="AJ3395" t="e">
        <f t="shared" si="1784"/>
        <v>#DIV/0!</v>
      </c>
      <c r="AK3395"/>
      <c r="AL3395"/>
      <c r="AM3395"/>
      <c r="AN3395"/>
    </row>
    <row r="3396" spans="1:40" x14ac:dyDescent="0.25">
      <c r="A3396"/>
      <c r="B3396">
        <f t="shared" si="1785"/>
        <v>1462000</v>
      </c>
      <c r="C3396" s="186" t="str">
        <f t="shared" si="1753"/>
        <v>-4.60178728126826E-08+0.00215587688701449i</v>
      </c>
      <c r="D3396" s="158" t="str">
        <f t="shared" si="1754"/>
        <v>-7.66666701947034+0.0165283894671111i</v>
      </c>
      <c r="E3396" t="str">
        <f t="shared" si="1755"/>
        <v>7.99343405762989-0.229094799944621i</v>
      </c>
      <c r="F3396" t="str">
        <f t="shared" si="1756"/>
        <v>0.9992012945102+0.0000228728987662227i</v>
      </c>
      <c r="G3396">
        <f t="shared" si="1751"/>
        <v>1</v>
      </c>
      <c r="H3396" t="str">
        <f t="shared" si="1757"/>
        <v>11.74558219786+0.329833446661448i</v>
      </c>
      <c r="I3396" t="str">
        <f t="shared" si="1758"/>
        <v>5741.26057443534i</v>
      </c>
      <c r="J3396" t="str">
        <f t="shared" si="1752"/>
        <v>-44616.4619905545+1256.00409334807i</v>
      </c>
      <c r="K3396" t="str">
        <f t="shared" si="1759"/>
        <v>0.00361962867364249-0.128578422628386i</v>
      </c>
      <c r="L3396" t="str">
        <f t="shared" si="1760"/>
        <v>0.000468135602531046-0.0140974636063846i</v>
      </c>
      <c r="M3396" t="str">
        <f t="shared" si="1761"/>
        <v>0.00408776427617354-0.142675886234771i</v>
      </c>
      <c r="N3396" t="str">
        <f t="shared" si="1762"/>
        <v>-10.7718805275141i</v>
      </c>
      <c r="O3396" t="str">
        <f t="shared" si="1763"/>
        <v>-0.221832857149325+0.975084705801997i</v>
      </c>
      <c r="P3396" t="str">
        <f t="shared" si="1764"/>
        <v>1.22183285714932-0.975084705801997i</v>
      </c>
      <c r="Q3396" t="str">
        <f t="shared" si="1765"/>
        <v>-1.22183285714932+11.7469652333161i</v>
      </c>
      <c r="R3396" t="str">
        <f t="shared" si="1766"/>
        <v>-0.0928217959277246-0.094357999279812i</v>
      </c>
      <c r="S3396" t="str">
        <f t="shared" si="1767"/>
        <v>1.13577256046425i</v>
      </c>
      <c r="T3396" t="str">
        <f t="shared" si="1768"/>
        <v>0.107169226442316-0.105424448827722i</v>
      </c>
      <c r="U3396" t="e">
        <f t="shared" si="1769"/>
        <v>#DIV/0!</v>
      </c>
      <c r="V3396" t="str">
        <f t="shared" si="1770"/>
        <v>1.33333333333333E-06-0.0000725740734573168i</v>
      </c>
      <c r="W3396" t="e">
        <f t="shared" si="1771"/>
        <v>#DIV/0!</v>
      </c>
      <c r="X3396" t="e">
        <f t="shared" si="1772"/>
        <v>#DIV/0!</v>
      </c>
      <c r="Y3396" t="str">
        <f t="shared" si="1773"/>
        <v>0.00083+1.46976270705545i</v>
      </c>
      <c r="Z3396" t="e">
        <f t="shared" si="1774"/>
        <v>#DIV/0!</v>
      </c>
      <c r="AA3396" t="e">
        <f t="shared" si="1775"/>
        <v>#DIV/0!</v>
      </c>
      <c r="AB3396" t="str">
        <f t="shared" si="1776"/>
        <v>0.660830851574499-0.650072139254401i</v>
      </c>
      <c r="AC3396" t="str">
        <f t="shared" si="1777"/>
        <v>0.909951702163004-0.0969419690674499i</v>
      </c>
      <c r="AD3396" t="str">
        <f t="shared" si="1778"/>
        <v>0.79333128802979-0.629885125449552i</v>
      </c>
      <c r="AE3396" t="e">
        <f t="shared" si="1779"/>
        <v>#DIV/0!</v>
      </c>
      <c r="AF3396" t="str">
        <f t="shared" si="1780"/>
        <v>-19.4122492173303-0.313305057194337i</v>
      </c>
      <c r="AG3396" t="e">
        <f t="shared" si="1781"/>
        <v>#DIV/0!</v>
      </c>
      <c r="AH3396" t="e">
        <f t="shared" si="1782"/>
        <v>#DIV/0!</v>
      </c>
      <c r="AI3396" t="e">
        <f t="shared" si="1783"/>
        <v>#DIV/0!</v>
      </c>
      <c r="AJ3396" t="e">
        <f t="shared" si="1784"/>
        <v>#DIV/0!</v>
      </c>
      <c r="AK3396"/>
      <c r="AL3396"/>
      <c r="AM3396"/>
      <c r="AN3396"/>
    </row>
    <row r="3397" spans="1:40" x14ac:dyDescent="0.25">
      <c r="A3397"/>
      <c r="B3397">
        <f t="shared" si="1785"/>
        <v>1463000</v>
      </c>
      <c r="C3397" s="186" t="str">
        <f t="shared" si="1753"/>
        <v>-4.59549853956457E-08+0.00215440328695636i</v>
      </c>
      <c r="D3397" s="158" t="str">
        <f t="shared" si="1754"/>
        <v>-7.66666701898826+0.0165170918666654i</v>
      </c>
      <c r="E3397" t="str">
        <f t="shared" si="1755"/>
        <v>7.99342507980535-0.229251242050391i</v>
      </c>
      <c r="F3397" t="str">
        <f t="shared" si="1756"/>
        <v>0.999201295405831+0.0000228885180376025i</v>
      </c>
      <c r="G3397">
        <f t="shared" ref="G3397:G3460" si="1786">IF($C$11=$C$7,$C$24,F3397)</f>
        <v>1</v>
      </c>
      <c r="H3397" t="str">
        <f t="shared" si="1757"/>
        <v>11.7455958148845+0.329608408081797i</v>
      </c>
      <c r="I3397" t="str">
        <f t="shared" si="1758"/>
        <v>5745.18756525233i</v>
      </c>
      <c r="J3397" t="str">
        <f t="shared" ref="J3397:J3460" si="1787">IMSUM(COMPLEX(0,2*PI()*B3397*$C$113*$C$112),COMPLEX(0,2*PI()*B3397*$C$113*$C$111),COMPLEX(0,2*PI()*B3397*$C$28*10^-12*$C$111),COMPLEX(-1*2*PI()*B3397*2*PI()*B3397*$C$113*$C$112*$C$28*10^-12*$C$111,0),COMPLEX(1,0))</f>
        <v>-44677.5190644813+1256.86319327513i</v>
      </c>
      <c r="K3397" t="str">
        <f t="shared" si="1759"/>
        <v>0.00361468582726689-0.128490670920996i</v>
      </c>
      <c r="L3397" t="str">
        <f t="shared" si="1760"/>
        <v>0.000467496558318489-0.0140878488156751i</v>
      </c>
      <c r="M3397" t="str">
        <f t="shared" si="1761"/>
        <v>0.00408218238558538-0.142578519736671i</v>
      </c>
      <c r="N3397" t="str">
        <f t="shared" si="1762"/>
        <v>-10.7792484348517i</v>
      </c>
      <c r="O3397" t="str">
        <f t="shared" si="1763"/>
        <v>-0.214642567203519+0.976692668317052i</v>
      </c>
      <c r="P3397" t="str">
        <f t="shared" si="1764"/>
        <v>1.21464256720352-0.976692668317052i</v>
      </c>
      <c r="Q3397" t="str">
        <f t="shared" si="1765"/>
        <v>-1.21464256720352+11.7559411031688i</v>
      </c>
      <c r="R3397" t="str">
        <f t="shared" si="1766"/>
        <v>-0.092765816457951-0.0937368814696826i</v>
      </c>
      <c r="S3397" t="str">
        <f t="shared" si="1767"/>
        <v>1.13654942268071i</v>
      </c>
      <c r="T3397" t="str">
        <f t="shared" si="1768"/>
        <v>0.106536598518258-0.105432935139789i</v>
      </c>
      <c r="U3397" t="e">
        <f t="shared" si="1769"/>
        <v>#DIV/0!</v>
      </c>
      <c r="V3397" t="str">
        <f t="shared" si="1770"/>
        <v>1.33333333333333E-06-0.0000725244671186582i</v>
      </c>
      <c r="W3397" t="e">
        <f t="shared" si="1771"/>
        <v>#DIV/0!</v>
      </c>
      <c r="X3397" t="e">
        <f t="shared" si="1772"/>
        <v>#DIV/0!</v>
      </c>
      <c r="Y3397" t="str">
        <f t="shared" si="1773"/>
        <v>0.00083+1.4707680167046i</v>
      </c>
      <c r="Z3397" t="e">
        <f t="shared" si="1774"/>
        <v>#DIV/0!</v>
      </c>
      <c r="AA3397" t="e">
        <f t="shared" si="1775"/>
        <v>#DIV/0!</v>
      </c>
      <c r="AB3397" t="str">
        <f t="shared" si="1776"/>
        <v>0.656929917848808-0.650124467866039i</v>
      </c>
      <c r="AC3397" t="str">
        <f t="shared" si="1777"/>
        <v>0.909987923466276-0.0963180219087767i</v>
      </c>
      <c r="AD3397" t="str">
        <f t="shared" si="1778"/>
        <v>0.788693983849499-0.630952355129338i</v>
      </c>
      <c r="AE3397" t="e">
        <f t="shared" si="1779"/>
        <v>#DIV/0!</v>
      </c>
      <c r="AF3397" t="str">
        <f t="shared" si="1780"/>
        <v>-19.4122628338728-0.313091316215132i</v>
      </c>
      <c r="AG3397" t="e">
        <f t="shared" si="1781"/>
        <v>#DIV/0!</v>
      </c>
      <c r="AH3397" t="e">
        <f t="shared" si="1782"/>
        <v>#DIV/0!</v>
      </c>
      <c r="AI3397" t="e">
        <f t="shared" si="1783"/>
        <v>#DIV/0!</v>
      </c>
      <c r="AJ3397" t="e">
        <f t="shared" si="1784"/>
        <v>#DIV/0!</v>
      </c>
      <c r="AK3397"/>
      <c r="AL3397"/>
      <c r="AM3397"/>
      <c r="AN3397"/>
    </row>
    <row r="3398" spans="1:40" x14ac:dyDescent="0.25">
      <c r="A3398"/>
      <c r="B3398">
        <f t="shared" si="1785"/>
        <v>1464000</v>
      </c>
      <c r="C3398" s="186" t="str">
        <f t="shared" ref="C3398:C3461" si="1788">IMPRODUCT(COMPLEX(-1,0),IMDIV(IMPRODUCT(G3398,COMPLEX($C$100+$C$101,0)),COMPLEX($C$100,2*PI()*B3398*$C$103*$C$102*(2*$C$100+$C$101))))</f>
        <v>-4.58922268022494E-08+0.00215293170001305i</v>
      </c>
      <c r="D3398" s="158" t="str">
        <f t="shared" ref="D3398:D3461" si="1789">IMPRODUCT(COMPLEX($C$106,0),IMSUB(C3398,G3398))</f>
        <v>-7.6666670185071+0.0165058097001001i</v>
      </c>
      <c r="E3398" t="str">
        <f t="shared" ref="E3398:E3461" si="1790">IMDIV(COMPLEX($C$20*10^3,0),COMPLEX(1,2*PI()*B3398*$C$20*1000*$C$29*10^-12))</f>
        <v>7.99341609586231-0.229407683628569i</v>
      </c>
      <c r="F3398" t="str">
        <f t="shared" ref="F3398:F3461" si="1791">IMDIV(COMPLEX($C$22*1000,0),IMSUM(COMPLEX($C$22*1000,0),E3398))</f>
        <v>0.999201296302071+0.0000229041372563914i</v>
      </c>
      <c r="G3398">
        <f t="shared" si="1786"/>
        <v>1</v>
      </c>
      <c r="H3398" t="str">
        <f t="shared" ref="H3398:H3461" si="1792">IMPRODUCT(COMPLEX($C$108,0),IMPRODUCT(COMPLEX(-1,0),D3398),IMDIV(COMPLEX(0,2*PI()*B3398*$C$109*$C$110),COMPLEX(1,2*PI()*B3398*$C$109*$C$110)))</f>
        <v>11.7456094040485+0.329383676090572i</v>
      </c>
      <c r="I3398" t="str">
        <f t="shared" ref="I3398:I3461" si="1793">COMPLEX(0,2*PI()*B3398*$C$113*$C$112*$C$114)</f>
        <v>5749.11455606932i</v>
      </c>
      <c r="J3398" t="str">
        <f t="shared" si="1787"/>
        <v>-44738.6178868347+1257.72229320217i</v>
      </c>
      <c r="K3398" t="str">
        <f t="shared" ref="K3398:K3461" si="1794">IMDIV(I3398,J3398)</f>
        <v>0.00360975309615345-0.128403038816668i</v>
      </c>
      <c r="L3398" t="str">
        <f t="shared" ref="L3398:L3461" si="1795">IMDIV(COMPLEX($C$117,0),COMPLEX(1,2*PI()*B3398*$C$115*$C$116))</f>
        <v>0.000466858821257476-0.0140782471165782i</v>
      </c>
      <c r="M3398" t="str">
        <f t="shared" ref="M3398:M3461" si="1796">IMSUM(K3398,L3398)</f>
        <v>0.00407661191741093-0.142481285933246i</v>
      </c>
      <c r="N3398" t="str">
        <f t="shared" ref="N3398:N3461" si="1797">COMPLEX(0,-2*PI()*B3398*$C$43)</f>
        <v>-10.7866163421892i</v>
      </c>
      <c r="O3398" t="str">
        <f t="shared" ref="O3398:O3461" si="1798">IMEXP(N3398)</f>
        <v>-0.207440625211558+0.978247610276579i</v>
      </c>
      <c r="P3398" t="str">
        <f t="shared" ref="P3398:P3461" si="1799">IMSUB(COMPLEX(1,0),O3398)</f>
        <v>1.20744062521156-0.978247610276579i</v>
      </c>
      <c r="Q3398" t="str">
        <f t="shared" ref="Q3398:Q3461" si="1800">IMSUM(COMPLEX(0,2*PI()*B3398*$C$43),O3398,COMPLEX(-1,0))</f>
        <v>-1.20744062521156+11.7648639524658i</v>
      </c>
      <c r="R3398" t="str">
        <f t="shared" ref="R3398:R3461" si="1801">IMDIV(P3398,Q3398)</f>
        <v>-0.092706575963405-0.0931164987198578i</v>
      </c>
      <c r="S3398" t="str">
        <f t="shared" ref="S3398:S3461" si="1802">IMDIV(COMPLEX(0,2*PI()*B3398*$C$123),COMPLEX($C$124,0))</f>
        <v>1.13732628489717i</v>
      </c>
      <c r="T3398" t="str">
        <f t="shared" ref="T3398:T3461" si="1803">IMPRODUCT(R3398,S3398)</f>
        <v>0.105903841551688-0.105437625625997i</v>
      </c>
      <c r="U3398" t="e">
        <f t="shared" ref="U3398:U3461" si="1804">IMDIV(COMPLEX(1,2*PI()*B3398*$C$16*10^-3*$C$15*10^-6),COMPLEX(0,2*PI()*B3398*$C$15*10^-6))</f>
        <v>#DIV/0!</v>
      </c>
      <c r="V3398" t="str">
        <f t="shared" ref="V3398:V3461" si="1805">IMSUM(COMPLEX($C$18*10^-3,0),IMDIV(COMPLEX(1,0),COMPLEX(0,2*PI()*B3398*($C$17*1*10^-6))))</f>
        <v>1.33333333333333E-06-0.0000724749285482218i</v>
      </c>
      <c r="W3398" t="e">
        <f t="shared" ref="W3398:W3461" si="1806">IMDIV(IMPRODUCT(U3398,V3398),IMSUM(U3398,V3398))</f>
        <v>#DIV/0!</v>
      </c>
      <c r="X3398" t="e">
        <f t="shared" ref="X3398:X3461" si="1807">IMDIV(IMPRODUCT(COMPLEX($C$19,0),W3398),IMSUM(COMPLEX($C$19,0),W3398))</f>
        <v>#DIV/0!</v>
      </c>
      <c r="Y3398" t="str">
        <f t="shared" ref="Y3398:Y3461" si="1808">COMPLEX($C$13*10^-3,2*PI()*B3398*$C$12*0.000001)</f>
        <v>0.00083+1.47177332635375i</v>
      </c>
      <c r="Z3398" t="e">
        <f t="shared" ref="Z3398:Z3461" si="1809">IMPRODUCT(COMPLEX($C$6,0),IMDIV(X3398,IMSUM(X3398,Y3398)))</f>
        <v>#DIV/0!</v>
      </c>
      <c r="AA3398" t="e">
        <f t="shared" ref="AA3398:AA3461" si="1810">IMDIV(COMPLEX($C$6,0),IMSUM(X3398,Y3398))</f>
        <v>#DIV/0!</v>
      </c>
      <c r="AB3398" t="str">
        <f t="shared" ref="AB3398:AB3461" si="1811">IMPRODUCT(COMPLEX($C$119,0),T3398)</f>
        <v>0.653028188416402-0.65015339051574i</v>
      </c>
      <c r="AC3398" t="str">
        <f t="shared" ref="AC3398:AC3461" si="1812">IMSUM(COMPLEX(1,0),IMPRODUCT(AB3398,M3398))</f>
        <v>0.910027451360761-0.0956947190961486i</v>
      </c>
      <c r="AD3398" t="str">
        <f t="shared" ref="AD3398:AD3461" si="1813">IMDIV(AB3398,AC3398)</f>
        <v>0.784048715577517-0.631985406660944i</v>
      </c>
      <c r="AE3398" t="e">
        <f t="shared" ref="AE3398:AE3461" si="1814">IMPRODUCT(AD3398,AA3398,X3398)</f>
        <v>#DIV/0!</v>
      </c>
      <c r="AF3398" t="str">
        <f t="shared" ref="AF3398:AF3461" si="1815">IMSUB(D3398,H3398)</f>
        <v>-19.4122764225556-0.312877866390472i</v>
      </c>
      <c r="AG3398" t="e">
        <f t="shared" ref="AG3398:AG3461" si="1816">IMSUM(COMPLEX(1,0),IMPRODUCT(AD3398,AA3398,COMPLEX($C$127,0)))</f>
        <v>#DIV/0!</v>
      </c>
      <c r="AH3398" t="e">
        <f t="shared" ref="AH3398:AH3461" si="1817">IMDIV(IMPRODUCT(AE3398,AF3398),AG3398)</f>
        <v>#DIV/0!</v>
      </c>
      <c r="AI3398" t="e">
        <f t="shared" ref="AI3398:AI3461" si="1818">20*LOG10(IMABS(AH3398))</f>
        <v>#DIV/0!</v>
      </c>
      <c r="AJ3398" t="e">
        <f t="shared" ref="AJ3398:AJ3461" si="1819">IMARGUMENT(AH3398)*180/PI()</f>
        <v>#DIV/0!</v>
      </c>
      <c r="AK3398"/>
      <c r="AL3398"/>
      <c r="AM3398"/>
      <c r="AN3398"/>
    </row>
    <row r="3399" spans="1:40" x14ac:dyDescent="0.25">
      <c r="A3399"/>
      <c r="B3399">
        <f t="shared" si="1785"/>
        <v>1465000</v>
      </c>
      <c r="C3399" s="186" t="str">
        <f t="shared" si="1788"/>
        <v>-4.58295966808768E-08+0.00215146212206216i</v>
      </c>
      <c r="D3399" s="158" t="str">
        <f t="shared" si="1789"/>
        <v>-7.66666701802694+0.0164945429358099i</v>
      </c>
      <c r="E3399" t="str">
        <f t="shared" si="1790"/>
        <v>7.99340710580082-0.229564124678795i</v>
      </c>
      <c r="F3399" t="str">
        <f t="shared" si="1791"/>
        <v>0.999201297198929+0.0000229197564225537i</v>
      </c>
      <c r="G3399">
        <f t="shared" si="1786"/>
        <v>1</v>
      </c>
      <c r="H3399" t="str">
        <f t="shared" si="1792"/>
        <v>11.7456229654282+0.329159250062244i</v>
      </c>
      <c r="I3399" t="str">
        <f t="shared" si="1793"/>
        <v>5753.04154688631i</v>
      </c>
      <c r="J3399" t="str">
        <f t="shared" si="1787"/>
        <v>-44799.7584576147+1258.58139312922i</v>
      </c>
      <c r="K3399" t="str">
        <f t="shared" si="1794"/>
        <v>0.00360483045272747-0.128315526071236i</v>
      </c>
      <c r="L3399" t="str">
        <f t="shared" si="1795"/>
        <v>0.000466222387786744-0.0140686584824031i</v>
      </c>
      <c r="M3399" t="str">
        <f t="shared" si="1796"/>
        <v>0.00407105284051421-0.142384184553639i</v>
      </c>
      <c r="N3399" t="str">
        <f t="shared" si="1797"/>
        <v>-10.7939842495268i</v>
      </c>
      <c r="O3399" t="str">
        <f t="shared" si="1798"/>
        <v>-0.200227422136519+0.979749447269333i</v>
      </c>
      <c r="P3399" t="str">
        <f t="shared" si="1799"/>
        <v>1.20022742213652-0.979749447269333i</v>
      </c>
      <c r="Q3399" t="str">
        <f t="shared" si="1800"/>
        <v>-1.20022742213652+11.7737336967961i</v>
      </c>
      <c r="R3399" t="str">
        <f t="shared" si="1801"/>
        <v>-0.0926440795504972-0.0924968650902786i</v>
      </c>
      <c r="S3399" t="str">
        <f t="shared" si="1802"/>
        <v>1.13810314711363i</v>
      </c>
      <c r="T3399" t="str">
        <f t="shared" si="1803"/>
        <v>0.105270973257391-0.105438518497866i</v>
      </c>
      <c r="U3399" t="e">
        <f t="shared" si="1804"/>
        <v>#DIV/0!</v>
      </c>
      <c r="V3399" t="str">
        <f t="shared" si="1805"/>
        <v>1.33333333333333E-06-0.0000724254576072336i</v>
      </c>
      <c r="W3399" t="e">
        <f t="shared" si="1806"/>
        <v>#DIV/0!</v>
      </c>
      <c r="X3399" t="e">
        <f t="shared" si="1807"/>
        <v>#DIV/0!</v>
      </c>
      <c r="Y3399" t="str">
        <f t="shared" si="1808"/>
        <v>0.00083+1.47277863600289i</v>
      </c>
      <c r="Z3399" t="e">
        <f t="shared" si="1809"/>
        <v>#DIV/0!</v>
      </c>
      <c r="AA3399" t="e">
        <f t="shared" si="1810"/>
        <v>#DIV/0!</v>
      </c>
      <c r="AB3399" t="str">
        <f t="shared" si="1811"/>
        <v>0.649125772510845-0.650158896175313i</v>
      </c>
      <c r="AC3399" t="str">
        <f t="shared" si="1812"/>
        <v>0.910070281057815-0.0950720750127677i</v>
      </c>
      <c r="AD3399" t="str">
        <f t="shared" si="1813"/>
        <v>0.779395735093887-0.632984219322331i</v>
      </c>
      <c r="AE3399" t="e">
        <f t="shared" si="1814"/>
        <v>#DIV/0!</v>
      </c>
      <c r="AF3399" t="str">
        <f t="shared" si="1815"/>
        <v>-19.4122899834551-0.312664707126434i</v>
      </c>
      <c r="AG3399" t="e">
        <f t="shared" si="1816"/>
        <v>#DIV/0!</v>
      </c>
      <c r="AH3399" t="e">
        <f t="shared" si="1817"/>
        <v>#DIV/0!</v>
      </c>
      <c r="AI3399" t="e">
        <f t="shared" si="1818"/>
        <v>#DIV/0!</v>
      </c>
      <c r="AJ3399" t="e">
        <f t="shared" si="1819"/>
        <v>#DIV/0!</v>
      </c>
      <c r="AK3399"/>
      <c r="AL3399"/>
      <c r="AM3399"/>
      <c r="AN3399"/>
    </row>
    <row r="3400" spans="1:40" x14ac:dyDescent="0.25">
      <c r="A3400"/>
      <c r="B3400">
        <f t="shared" si="1785"/>
        <v>1466000</v>
      </c>
      <c r="C3400" s="186" t="str">
        <f t="shared" si="1788"/>
        <v>-4.576709468111E-08+0.00214999454899251i</v>
      </c>
      <c r="D3400" s="158" t="str">
        <f t="shared" si="1789"/>
        <v>-7.66666701754769+0.0164832915422759i</v>
      </c>
      <c r="E3400" t="str">
        <f t="shared" si="1790"/>
        <v>7.99339810962091-0.229720565200712i</v>
      </c>
      <c r="F3400" t="str">
        <f t="shared" si="1791"/>
        <v>0.999201298096396+0.0000229353755360536i</v>
      </c>
      <c r="G3400">
        <f t="shared" si="1786"/>
        <v>1</v>
      </c>
      <c r="H3400" t="str">
        <f t="shared" si="1792"/>
        <v>11.745636499099+0.328935129372974i</v>
      </c>
      <c r="I3400" t="str">
        <f t="shared" si="1793"/>
        <v>5756.9685377033i</v>
      </c>
      <c r="J3400" t="str">
        <f t="shared" si="1787"/>
        <v>-44860.9407768214+1259.44049305628i</v>
      </c>
      <c r="K3400" t="str">
        <f t="shared" si="1794"/>
        <v>0.00359991786950806-0.128228132441193i</v>
      </c>
      <c r="L3400" t="str">
        <f t="shared" si="1795"/>
        <v>0.000465587254357142-0.0140590828865316i</v>
      </c>
      <c r="M3400" t="str">
        <f t="shared" si="1796"/>
        <v>0.0040655051238652-0.142287215327725i</v>
      </c>
      <c r="N3400" t="str">
        <f t="shared" si="1797"/>
        <v>-10.8013521568644i</v>
      </c>
      <c r="O3400" t="str">
        <f t="shared" si="1798"/>
        <v>-0.193003349553093+0.981198097766851i</v>
      </c>
      <c r="P3400" t="str">
        <f t="shared" si="1799"/>
        <v>1.19300334955309-0.981198097766851i</v>
      </c>
      <c r="Q3400" t="str">
        <f t="shared" si="1800"/>
        <v>-1.19300334955309+11.7825502546313i</v>
      </c>
      <c r="R3400" t="str">
        <f t="shared" si="1801"/>
        <v>-0.0925783323248669-0.0918779946275188i</v>
      </c>
      <c r="S3400" t="str">
        <f t="shared" si="1802"/>
        <v>1.13888000933009i</v>
      </c>
      <c r="T3400" t="str">
        <f t="shared" si="1803"/>
        <v>0.104638011378619-0.105435611981909i</v>
      </c>
      <c r="U3400" t="e">
        <f t="shared" si="1804"/>
        <v>#DIV/0!</v>
      </c>
      <c r="V3400" t="str">
        <f t="shared" si="1805"/>
        <v>1.33333333333333E-06-0.0000723760541572967i</v>
      </c>
      <c r="W3400" t="e">
        <f t="shared" si="1806"/>
        <v>#DIV/0!</v>
      </c>
      <c r="X3400" t="e">
        <f t="shared" si="1807"/>
        <v>#DIV/0!</v>
      </c>
      <c r="Y3400" t="str">
        <f t="shared" si="1808"/>
        <v>0.00083+1.47378394565204i</v>
      </c>
      <c r="Z3400" t="e">
        <f t="shared" si="1809"/>
        <v>#DIV/0!</v>
      </c>
      <c r="AA3400" t="e">
        <f t="shared" si="1810"/>
        <v>#DIV/0!</v>
      </c>
      <c r="AB3400" t="str">
        <f t="shared" si="1811"/>
        <v>0.645222779541233-0.650140973909018i</v>
      </c>
      <c r="AC3400" t="str">
        <f t="shared" si="1812"/>
        <v>0.91011640776829-0.0944501040275985i</v>
      </c>
      <c r="AD3400" t="str">
        <f t="shared" si="1813"/>
        <v>0.774735294761146-0.633948734250122i</v>
      </c>
      <c r="AE3400" t="e">
        <f t="shared" si="1814"/>
        <v>#DIV/0!</v>
      </c>
      <c r="AF3400" t="str">
        <f t="shared" si="1815"/>
        <v>-19.4123035166467-0.312451837830698i</v>
      </c>
      <c r="AG3400" t="e">
        <f t="shared" si="1816"/>
        <v>#DIV/0!</v>
      </c>
      <c r="AH3400" t="e">
        <f t="shared" si="1817"/>
        <v>#DIV/0!</v>
      </c>
      <c r="AI3400" t="e">
        <f t="shared" si="1818"/>
        <v>#DIV/0!</v>
      </c>
      <c r="AJ3400" t="e">
        <f t="shared" si="1819"/>
        <v>#DIV/0!</v>
      </c>
      <c r="AK3400"/>
      <c r="AL3400"/>
      <c r="AM3400"/>
      <c r="AN3400"/>
    </row>
    <row r="3401" spans="1:40" x14ac:dyDescent="0.25">
      <c r="A3401"/>
      <c r="B3401">
        <f t="shared" si="1785"/>
        <v>1467000</v>
      </c>
      <c r="C3401" s="186" t="str">
        <f t="shared" si="1788"/>
        <v>-4.5704720453725E-08+0.00214852897670413i</v>
      </c>
      <c r="D3401" s="158" t="str">
        <f t="shared" si="1789"/>
        <v>-7.66666701706952+0.016472055488065i</v>
      </c>
      <c r="E3401" t="str">
        <f t="shared" si="1790"/>
        <v>7.99338910732263-0.22987700519396i</v>
      </c>
      <c r="F3401" t="str">
        <f t="shared" si="1791"/>
        <v>0.999201298994471+0.0000229509945968551i</v>
      </c>
      <c r="G3401">
        <f t="shared" si="1786"/>
        <v>1</v>
      </c>
      <c r="H3401" t="str">
        <f t="shared" si="1792"/>
        <v>11.7456500051367+0.328711313400626i</v>
      </c>
      <c r="I3401" t="str">
        <f t="shared" si="1793"/>
        <v>5760.89552852028i</v>
      </c>
      <c r="J3401" t="str">
        <f t="shared" si="1787"/>
        <v>-44922.1648444546+1260.29959298333i</v>
      </c>
      <c r="K3401" t="str">
        <f t="shared" si="1794"/>
        <v>0.00359501531910776-0.128140857683697i</v>
      </c>
      <c r="L3401" t="str">
        <f t="shared" si="1795"/>
        <v>0.00046495341743158-0.0140495203024174i</v>
      </c>
      <c r="M3401" t="str">
        <f t="shared" si="1796"/>
        <v>0.00405996873653934-0.142190377986114i</v>
      </c>
      <c r="N3401" t="str">
        <f t="shared" si="1797"/>
        <v>-10.8087200642019i</v>
      </c>
      <c r="O3401" t="str">
        <f t="shared" si="1798"/>
        <v>-0.185768799626032+0.982593483127943i</v>
      </c>
      <c r="P3401" t="str">
        <f t="shared" si="1799"/>
        <v>1.18576879962603-0.982593483127943i</v>
      </c>
      <c r="Q3401" t="str">
        <f t="shared" si="1800"/>
        <v>-1.18576879962603+11.7913135473298i</v>
      </c>
      <c r="R3401" t="str">
        <f t="shared" si="1801"/>
        <v>-0.0925093393917381-0.0912599013656942i</v>
      </c>
      <c r="S3401" t="str">
        <f t="shared" si="1802"/>
        <v>1.13965687154655i</v>
      </c>
      <c r="T3401" t="str">
        <f t="shared" si="1803"/>
        <v>0.104004973688074-0.105428904320026i</v>
      </c>
      <c r="U3401" t="e">
        <f t="shared" si="1804"/>
        <v>#DIV/0!</v>
      </c>
      <c r="V3401" t="str">
        <f t="shared" si="1805"/>
        <v>1.33333333333333E-06-0.0000723267180603931i</v>
      </c>
      <c r="W3401" t="e">
        <f t="shared" si="1806"/>
        <v>#DIV/0!</v>
      </c>
      <c r="X3401" t="e">
        <f t="shared" si="1807"/>
        <v>#DIV/0!</v>
      </c>
      <c r="Y3401" t="str">
        <f t="shared" si="1808"/>
        <v>0.00083+1.47478925530119i</v>
      </c>
      <c r="Z3401" t="e">
        <f t="shared" si="1809"/>
        <v>#DIV/0!</v>
      </c>
      <c r="AA3401" t="e">
        <f t="shared" si="1810"/>
        <v>#DIV/0!</v>
      </c>
      <c r="AB3401" t="str">
        <f t="shared" si="1811"/>
        <v>0.64131931909826-0.650099612875992i</v>
      </c>
      <c r="AC3401" t="str">
        <f t="shared" si="1812"/>
        <v>0.910165826702214-0.0938288204962917i</v>
      </c>
      <c r="AD3401" t="str">
        <f t="shared" si="1813"/>
        <v>0.770067647410383-0.634878894443682i</v>
      </c>
      <c r="AE3401" t="e">
        <f t="shared" si="1814"/>
        <v>#DIV/0!</v>
      </c>
      <c r="AF3401" t="str">
        <f t="shared" si="1815"/>
        <v>-19.4123170222062-0.312239257912561i</v>
      </c>
      <c r="AG3401" t="e">
        <f t="shared" si="1816"/>
        <v>#DIV/0!</v>
      </c>
      <c r="AH3401" t="e">
        <f t="shared" si="1817"/>
        <v>#DIV/0!</v>
      </c>
      <c r="AI3401" t="e">
        <f t="shared" si="1818"/>
        <v>#DIV/0!</v>
      </c>
      <c r="AJ3401" t="e">
        <f t="shared" si="1819"/>
        <v>#DIV/0!</v>
      </c>
      <c r="AK3401"/>
      <c r="AL3401"/>
      <c r="AM3401"/>
      <c r="AN3401"/>
    </row>
    <row r="3402" spans="1:40" x14ac:dyDescent="0.25">
      <c r="A3402"/>
      <c r="B3402">
        <f t="shared" si="1785"/>
        <v>1468000</v>
      </c>
      <c r="C3402" s="186" t="str">
        <f t="shared" si="1788"/>
        <v>-4.56424736506866E-08+0.00214706540110825i</v>
      </c>
      <c r="D3402" s="158" t="str">
        <f t="shared" si="1789"/>
        <v>-7.66666701659227+0.0164608347418299i</v>
      </c>
      <c r="E3402" t="str">
        <f t="shared" si="1790"/>
        <v>7.99338009890602-0.230033444658181i</v>
      </c>
      <c r="F3402" t="str">
        <f t="shared" si="1791"/>
        <v>0.999201299893155+0.0000229666136049226i</v>
      </c>
      <c r="G3402">
        <f t="shared" si="1786"/>
        <v>1</v>
      </c>
      <c r="H3402" t="str">
        <f t="shared" si="1792"/>
        <v>11.7456634836162+0.328487801524738i</v>
      </c>
      <c r="I3402" t="str">
        <f t="shared" si="1793"/>
        <v>5764.82251933727i</v>
      </c>
      <c r="J3402" t="str">
        <f t="shared" si="1787"/>
        <v>-44983.4306605145+1261.15869291037i</v>
      </c>
      <c r="K3402" t="str">
        <f t="shared" si="1794"/>
        <v>0.00359012277423227-0.128053701556564i</v>
      </c>
      <c r="L3402" t="str">
        <f t="shared" si="1795"/>
        <v>0.000464320873484989-0.0140399707035865i</v>
      </c>
      <c r="M3402" t="str">
        <f t="shared" si="1796"/>
        <v>0.00405444364771726-0.142093672260151i</v>
      </c>
      <c r="N3402" t="str">
        <f t="shared" si="1797"/>
        <v>-10.8160879715395i</v>
      </c>
      <c r="O3402" t="str">
        <f t="shared" si="1798"/>
        <v>-0.178524165088563+0.983935527603019i</v>
      </c>
      <c r="P3402" t="str">
        <f t="shared" si="1799"/>
        <v>1.17852416508856-0.983935527603019i</v>
      </c>
      <c r="Q3402" t="str">
        <f t="shared" si="1800"/>
        <v>-1.17852416508856+11.8000234991425i</v>
      </c>
      <c r="R3402" t="str">
        <f t="shared" si="1801"/>
        <v>-0.0924371058562728-0.0906425993273504i</v>
      </c>
      <c r="S3402" t="str">
        <f t="shared" si="1802"/>
        <v>1.140433733763i</v>
      </c>
      <c r="T3402" t="str">
        <f t="shared" si="1803"/>
        <v>0.103371877988874-0.105418393769915i</v>
      </c>
      <c r="U3402" t="e">
        <f t="shared" si="1804"/>
        <v>#DIV/0!</v>
      </c>
      <c r="V3402" t="str">
        <f t="shared" si="1805"/>
        <v>1.33333333333333E-06-0.0000722774491788805i</v>
      </c>
      <c r="W3402" t="e">
        <f t="shared" si="1806"/>
        <v>#DIV/0!</v>
      </c>
      <c r="X3402" t="e">
        <f t="shared" si="1807"/>
        <v>#DIV/0!</v>
      </c>
      <c r="Y3402" t="str">
        <f t="shared" si="1808"/>
        <v>0.00083+1.47579456495034i</v>
      </c>
      <c r="Z3402" t="e">
        <f t="shared" si="1809"/>
        <v>#DIV/0!</v>
      </c>
      <c r="AA3402" t="e">
        <f t="shared" si="1810"/>
        <v>#DIV/0!</v>
      </c>
      <c r="AB3402" t="str">
        <f t="shared" si="1811"/>
        <v>0.637415500960171-0.650034802332789i</v>
      </c>
      <c r="AC3402" t="str">
        <f t="shared" si="1812"/>
        <v>0.910218533068457-0.0932082387620878i</v>
      </c>
      <c r="AD3402" t="str">
        <f t="shared" si="1813"/>
        <v>0.765393046327148-0.63577464476914i</v>
      </c>
      <c r="AE3402" t="e">
        <f t="shared" si="1814"/>
        <v>#DIV/0!</v>
      </c>
      <c r="AF3402" t="str">
        <f t="shared" si="1815"/>
        <v>-19.4123305002085-0.312026966782908i</v>
      </c>
      <c r="AG3402" t="e">
        <f t="shared" si="1816"/>
        <v>#DIV/0!</v>
      </c>
      <c r="AH3402" t="e">
        <f t="shared" si="1817"/>
        <v>#DIV/0!</v>
      </c>
      <c r="AI3402" t="e">
        <f t="shared" si="1818"/>
        <v>#DIV/0!</v>
      </c>
      <c r="AJ3402" t="e">
        <f t="shared" si="1819"/>
        <v>#DIV/0!</v>
      </c>
      <c r="AK3402"/>
      <c r="AL3402"/>
      <c r="AM3402"/>
      <c r="AN3402"/>
    </row>
    <row r="3403" spans="1:40" x14ac:dyDescent="0.25">
      <c r="A3403"/>
      <c r="B3403">
        <f t="shared" si="1785"/>
        <v>1469000</v>
      </c>
      <c r="C3403" s="186" t="str">
        <f t="shared" si="1788"/>
        <v>-4.5580353925144E-08+0.00214560381812719i</v>
      </c>
      <c r="D3403" s="158" t="str">
        <f t="shared" si="1789"/>
        <v>-7.66666701611602+0.0164496292723085i</v>
      </c>
      <c r="E3403" t="str">
        <f t="shared" si="1790"/>
        <v>7.99337108437113-0.230189883593017i</v>
      </c>
      <c r="F3403" t="str">
        <f t="shared" si="1791"/>
        <v>0.999201300792447+0.0000229822325602203i</v>
      </c>
      <c r="G3403">
        <f t="shared" si="1786"/>
        <v>1</v>
      </c>
      <c r="H3403" t="str">
        <f t="shared" si="1792"/>
        <v>11.7456769346125+0.328264593126542i</v>
      </c>
      <c r="I3403" t="str">
        <f t="shared" si="1793"/>
        <v>5768.74951015426i</v>
      </c>
      <c r="J3403" t="str">
        <f t="shared" si="1787"/>
        <v>-45044.738225001+1262.01779283743i</v>
      </c>
      <c r="K3403" t="str">
        <f t="shared" si="1794"/>
        <v>0.00358524020768013-0.127966663818268i</v>
      </c>
      <c r="L3403" t="str">
        <f t="shared" si="1795"/>
        <v>0.000463689619004273-0.0140304340636362i</v>
      </c>
      <c r="M3403" t="str">
        <f t="shared" si="1796"/>
        <v>0.0040489298266844-0.141997097881904i</v>
      </c>
      <c r="N3403" t="str">
        <f t="shared" si="1797"/>
        <v>-10.823455878877i</v>
      </c>
      <c r="O3403" t="str">
        <f t="shared" si="1798"/>
        <v>-0.17126983922176+0.985224158338067i</v>
      </c>
      <c r="P3403" t="str">
        <f t="shared" si="1799"/>
        <v>1.17126983922176-0.985224158338067i</v>
      </c>
      <c r="Q3403" t="str">
        <f t="shared" si="1800"/>
        <v>-1.17126983922176+11.8086800372151i</v>
      </c>
      <c r="R3403" t="str">
        <f t="shared" si="1801"/>
        <v>-0.0923616368239624-0.0900261025244455i</v>
      </c>
      <c r="S3403" t="str">
        <f t="shared" si="1802"/>
        <v>1.14121059597947i</v>
      </c>
      <c r="T3403" t="str">
        <f t="shared" si="1803"/>
        <v>0.102738742115631-0.105404078605513i</v>
      </c>
      <c r="U3403" t="e">
        <f t="shared" si="1804"/>
        <v>#DIV/0!</v>
      </c>
      <c r="V3403" t="str">
        <f t="shared" si="1805"/>
        <v>1.33333333333333E-06-0.0000722282473754915i</v>
      </c>
      <c r="W3403" t="e">
        <f t="shared" si="1806"/>
        <v>#DIV/0!</v>
      </c>
      <c r="X3403" t="e">
        <f t="shared" si="1807"/>
        <v>#DIV/0!</v>
      </c>
      <c r="Y3403" t="str">
        <f t="shared" si="1808"/>
        <v>0.00083+1.47679987459949i</v>
      </c>
      <c r="Z3403" t="e">
        <f t="shared" si="1809"/>
        <v>#DIV/0!</v>
      </c>
      <c r="AA3403" t="e">
        <f t="shared" si="1810"/>
        <v>#DIV/0!</v>
      </c>
      <c r="AB3403" t="str">
        <f t="shared" si="1811"/>
        <v>0.63351143509941-0.649946531636095i</v>
      </c>
      <c r="AC3403" t="str">
        <f t="shared" si="1812"/>
        <v>0.910274522074385-0.0925883731568079i</v>
      </c>
      <c r="AD3403" t="str">
        <f t="shared" si="1813"/>
        <v>0.760711745238179-0.636635931963237i</v>
      </c>
      <c r="AE3403" t="e">
        <f t="shared" si="1814"/>
        <v>#DIV/0!</v>
      </c>
      <c r="AF3403" t="str">
        <f t="shared" si="1815"/>
        <v>-19.4123439507285-0.311814963854234i</v>
      </c>
      <c r="AG3403" t="e">
        <f t="shared" si="1816"/>
        <v>#DIV/0!</v>
      </c>
      <c r="AH3403" t="e">
        <f t="shared" si="1817"/>
        <v>#DIV/0!</v>
      </c>
      <c r="AI3403" t="e">
        <f t="shared" si="1818"/>
        <v>#DIV/0!</v>
      </c>
      <c r="AJ3403" t="e">
        <f t="shared" si="1819"/>
        <v>#DIV/0!</v>
      </c>
      <c r="AK3403"/>
      <c r="AL3403"/>
      <c r="AM3403"/>
      <c r="AN3403"/>
    </row>
    <row r="3404" spans="1:40" x14ac:dyDescent="0.25">
      <c r="A3404"/>
      <c r="B3404">
        <f t="shared" si="1785"/>
        <v>1470000</v>
      </c>
      <c r="C3404" s="186" t="str">
        <f t="shared" si="1788"/>
        <v>-4.55183609314258E-08+0.00214414422369441i</v>
      </c>
      <c r="D3404" s="158" t="str">
        <f t="shared" si="1789"/>
        <v>-7.66666701564076+0.0164384390483238i</v>
      </c>
      <c r="E3404" t="str">
        <f t="shared" si="1790"/>
        <v>7.99336206371798-0.230346321998108i</v>
      </c>
      <c r="F3404" t="str">
        <f t="shared" si="1791"/>
        <v>0.999201301692358+0.0000229978514627128i</v>
      </c>
      <c r="G3404">
        <f t="shared" si="1786"/>
        <v>1</v>
      </c>
      <c r="H3404" t="str">
        <f t="shared" si="1792"/>
        <v>11.7456903582002+0.328041687588937i</v>
      </c>
      <c r="I3404" t="str">
        <f t="shared" si="1793"/>
        <v>5772.67650097125i</v>
      </c>
      <c r="J3404" t="str">
        <f t="shared" si="1787"/>
        <v>-45106.0875379141+1262.87689276448i</v>
      </c>
      <c r="K3404" t="str">
        <f t="shared" si="1794"/>
        <v>0.00358036759234203-0.127879744227934i</v>
      </c>
      <c r="L3404" t="str">
        <f t="shared" si="1795"/>
        <v>0.000463059650488243-0.0140209103562355i</v>
      </c>
      <c r="M3404" t="str">
        <f t="shared" si="1796"/>
        <v>0.00404342724283027-0.14190065458417i</v>
      </c>
      <c r="N3404" t="str">
        <f t="shared" si="1797"/>
        <v>-10.8308237862146i</v>
      </c>
      <c r="O3404" t="str">
        <f t="shared" si="1798"/>
        <v>-0.164006215832402+0.986459305378755i</v>
      </c>
      <c r="P3404" t="str">
        <f t="shared" si="1799"/>
        <v>1.1640062158324-0.986459305378755i</v>
      </c>
      <c r="Q3404" t="str">
        <f t="shared" si="1800"/>
        <v>-1.1640062158324+11.8172830915934i</v>
      </c>
      <c r="R3404" t="str">
        <f t="shared" si="1801"/>
        <v>-0.0922829374010045-0.0894104249591851i</v>
      </c>
      <c r="S3404" t="str">
        <f t="shared" si="1802"/>
        <v>1.14198745819592i</v>
      </c>
      <c r="T3404" t="str">
        <f t="shared" si="1803"/>
        <v>0.102105583935357-0.105385957117426i</v>
      </c>
      <c r="U3404" t="e">
        <f t="shared" si="1804"/>
        <v>#DIV/0!</v>
      </c>
      <c r="V3404" t="str">
        <f t="shared" si="1805"/>
        <v>1.33333333333333E-06-0.0000721791125133312i</v>
      </c>
      <c r="W3404" t="e">
        <f t="shared" si="1806"/>
        <v>#DIV/0!</v>
      </c>
      <c r="X3404" t="e">
        <f t="shared" si="1807"/>
        <v>#DIV/0!</v>
      </c>
      <c r="Y3404" t="str">
        <f t="shared" si="1808"/>
        <v>0.00083+1.47780518424864i</v>
      </c>
      <c r="Z3404" t="e">
        <f t="shared" si="1809"/>
        <v>#DIV/0!</v>
      </c>
      <c r="AA3404" t="e">
        <f t="shared" si="1810"/>
        <v>#DIV/0!</v>
      </c>
      <c r="AB3404" t="str">
        <f t="shared" si="1811"/>
        <v>0.62960723168821-0.649834790245382i</v>
      </c>
      <c r="AC3404" t="str">
        <f t="shared" si="1812"/>
        <v>0.910333788925505-0.0919692380017013i</v>
      </c>
      <c r="AD3404" t="str">
        <f t="shared" si="1813"/>
        <v>0.756023998296861-0.637462704637132i</v>
      </c>
      <c r="AE3404" t="e">
        <f t="shared" si="1814"/>
        <v>#DIV/0!</v>
      </c>
      <c r="AF3404" t="str">
        <f t="shared" si="1815"/>
        <v>-19.412357373841-0.311603248540613i</v>
      </c>
      <c r="AG3404" t="e">
        <f t="shared" si="1816"/>
        <v>#DIV/0!</v>
      </c>
      <c r="AH3404" t="e">
        <f t="shared" si="1817"/>
        <v>#DIV/0!</v>
      </c>
      <c r="AI3404" t="e">
        <f t="shared" si="1818"/>
        <v>#DIV/0!</v>
      </c>
      <c r="AJ3404" t="e">
        <f t="shared" si="1819"/>
        <v>#DIV/0!</v>
      </c>
      <c r="AK3404"/>
      <c r="AL3404"/>
      <c r="AM3404"/>
      <c r="AN3404"/>
    </row>
    <row r="3405" spans="1:40" x14ac:dyDescent="0.25">
      <c r="A3405"/>
      <c r="B3405">
        <f t="shared" si="1785"/>
        <v>1471000</v>
      </c>
      <c r="C3405" s="186" t="str">
        <f t="shared" si="1788"/>
        <v>-4.5456494325035E-08+0.00214268661375439i</v>
      </c>
      <c r="D3405" s="158" t="str">
        <f t="shared" si="1789"/>
        <v>-7.66666701516643+0.0164272640387837i</v>
      </c>
      <c r="E3405" t="str">
        <f t="shared" si="1790"/>
        <v>7.99335303694663-0.230502759873096i</v>
      </c>
      <c r="F3405" t="str">
        <f t="shared" si="1791"/>
        <v>0.999201302592878+0.000023013470312364i</v>
      </c>
      <c r="G3405">
        <f t="shared" si="1786"/>
        <v>1</v>
      </c>
      <c r="H3405" t="str">
        <f t="shared" si="1792"/>
        <v>11.7457037544536+0.327819084296496i</v>
      </c>
      <c r="I3405" t="str">
        <f t="shared" si="1793"/>
        <v>5776.60349178823i</v>
      </c>
      <c r="J3405" t="str">
        <f t="shared" si="1787"/>
        <v>-45167.4785992538+1263.73599269153i</v>
      </c>
      <c r="K3405" t="str">
        <f t="shared" si="1794"/>
        <v>0.00357550490120078-0.127792942545345i</v>
      </c>
      <c r="L3405" t="str">
        <f t="shared" si="1795"/>
        <v>0.000462430964447593-0.0140113995551246i</v>
      </c>
      <c r="M3405" t="str">
        <f t="shared" si="1796"/>
        <v>0.00403793586564837-0.14180434210047i</v>
      </c>
      <c r="N3405" t="str">
        <f t="shared" si="1797"/>
        <v>-10.8381916935522i</v>
      </c>
      <c r="O3405" t="str">
        <f t="shared" si="1798"/>
        <v>-0.156733689232287+0.987640901674104i</v>
      </c>
      <c r="P3405" t="str">
        <f t="shared" si="1799"/>
        <v>1.15673368923229-0.987640901674104i</v>
      </c>
      <c r="Q3405" t="str">
        <f t="shared" si="1800"/>
        <v>-1.15673368923229+11.8258325952263i</v>
      </c>
      <c r="R3405" t="str">
        <f t="shared" si="1801"/>
        <v>-0.0922010126947092-0.0887955806249844i</v>
      </c>
      <c r="S3405" t="str">
        <f t="shared" si="1802"/>
        <v>1.14276432041238i</v>
      </c>
      <c r="T3405" t="str">
        <f t="shared" si="1803"/>
        <v>0.101472421348533-0.105364027613403i</v>
      </c>
      <c r="U3405" t="e">
        <f t="shared" si="1804"/>
        <v>#DIV/0!</v>
      </c>
      <c r="V3405" t="str">
        <f t="shared" si="1805"/>
        <v>1.33333333333333E-06-0.000072130044455878i</v>
      </c>
      <c r="W3405" t="e">
        <f t="shared" si="1806"/>
        <v>#DIV/0!</v>
      </c>
      <c r="X3405" t="e">
        <f t="shared" si="1807"/>
        <v>#DIV/0!</v>
      </c>
      <c r="Y3405" t="str">
        <f t="shared" si="1808"/>
        <v>0.00083+1.47881049389779i</v>
      </c>
      <c r="Z3405" t="e">
        <f t="shared" si="1809"/>
        <v>#DIV/0!</v>
      </c>
      <c r="AA3405" t="e">
        <f t="shared" si="1810"/>
        <v>#DIV/0!</v>
      </c>
      <c r="AB3405" t="str">
        <f t="shared" si="1811"/>
        <v>0.625703001105177-0.649699567725828i</v>
      </c>
      <c r="AC3405" t="str">
        <f t="shared" si="1812"/>
        <v>0.910396328825086-0.0913508476084256i</v>
      </c>
      <c r="AD3405" t="str">
        <f t="shared" si="1813"/>
        <v>0.751330060069884-0.638254913280076i</v>
      </c>
      <c r="AE3405" t="e">
        <f t="shared" si="1814"/>
        <v>#DIV/0!</v>
      </c>
      <c r="AF3405" t="str">
        <f t="shared" si="1815"/>
        <v>-19.41237076962-0.311391820257712i</v>
      </c>
      <c r="AG3405" t="e">
        <f t="shared" si="1816"/>
        <v>#DIV/0!</v>
      </c>
      <c r="AH3405" t="e">
        <f t="shared" si="1817"/>
        <v>#DIV/0!</v>
      </c>
      <c r="AI3405" t="e">
        <f t="shared" si="1818"/>
        <v>#DIV/0!</v>
      </c>
      <c r="AJ3405" t="e">
        <f t="shared" si="1819"/>
        <v>#DIV/0!</v>
      </c>
      <c r="AK3405"/>
      <c r="AL3405"/>
      <c r="AM3405"/>
      <c r="AN3405"/>
    </row>
    <row r="3406" spans="1:40" x14ac:dyDescent="0.25">
      <c r="A3406"/>
      <c r="B3406">
        <f t="shared" si="1785"/>
        <v>1472000</v>
      </c>
      <c r="C3406" s="186" t="str">
        <f t="shared" si="1788"/>
        <v>-4.53947537626447E-08+0.00214123098426266i</v>
      </c>
      <c r="D3406" s="158" t="str">
        <f t="shared" si="1789"/>
        <v>-7.66666701469309+0.0164161042126804i</v>
      </c>
      <c r="E3406" t="str">
        <f t="shared" si="1790"/>
        <v>7.99334400405712-0.230659197217622i</v>
      </c>
      <c r="F3406" t="str">
        <f t="shared" si="1791"/>
        <v>0.999201303493996+0.0000230290891091376i</v>
      </c>
      <c r="G3406">
        <f t="shared" si="1786"/>
        <v>1</v>
      </c>
      <c r="H3406" t="str">
        <f t="shared" si="1792"/>
        <v>11.745717123447+0.327596782635459i</v>
      </c>
      <c r="I3406" t="str">
        <f t="shared" si="1793"/>
        <v>5780.53048260522i</v>
      </c>
      <c r="J3406" t="str">
        <f t="shared" si="1787"/>
        <v>-45228.9114090202+1264.59509261857i</v>
      </c>
      <c r="K3406" t="str">
        <f t="shared" si="1794"/>
        <v>0.00357065210733071-0.12770625853093i</v>
      </c>
      <c r="L3406" t="str">
        <f t="shared" si="1795"/>
        <v>0.000461803557404828-0.0140019016341146i</v>
      </c>
      <c r="M3406" t="str">
        <f t="shared" si="1796"/>
        <v>0.00403245566473554-0.141708160165045i</v>
      </c>
      <c r="N3406" t="str">
        <f t="shared" si="1797"/>
        <v>-10.8455596008897i</v>
      </c>
      <c r="O3406" t="str">
        <f t="shared" si="1798"/>
        <v>-0.149452654216534+0.988768883080183i</v>
      </c>
      <c r="P3406" t="str">
        <f t="shared" si="1799"/>
        <v>1.14945265421653-0.988768883080183i</v>
      </c>
      <c r="Q3406" t="str">
        <f t="shared" si="1800"/>
        <v>-1.14945265421653+11.8343284839699i</v>
      </c>
      <c r="R3406" t="str">
        <f t="shared" si="1801"/>
        <v>-0.0921158678139049-0.088181583507331i</v>
      </c>
      <c r="S3406" t="str">
        <f t="shared" si="1802"/>
        <v>1.14354118262885i</v>
      </c>
      <c r="T3406" t="str">
        <f t="shared" si="1803"/>
        <v>0.100839272290058-0.105338288418796i</v>
      </c>
      <c r="U3406" t="e">
        <f t="shared" si="1804"/>
        <v>#DIV/0!</v>
      </c>
      <c r="V3406" t="str">
        <f t="shared" si="1805"/>
        <v>1.33333333333333E-06-0.0000720810430669817i</v>
      </c>
      <c r="W3406" t="e">
        <f t="shared" si="1806"/>
        <v>#DIV/0!</v>
      </c>
      <c r="X3406" t="e">
        <f t="shared" si="1807"/>
        <v>#DIV/0!</v>
      </c>
      <c r="Y3406" t="str">
        <f t="shared" si="1808"/>
        <v>0.00083+1.47981580354694i</v>
      </c>
      <c r="Z3406" t="e">
        <f t="shared" si="1809"/>
        <v>#DIV/0!</v>
      </c>
      <c r="AA3406" t="e">
        <f t="shared" si="1810"/>
        <v>#DIV/0!</v>
      </c>
      <c r="AB3406" t="str">
        <f t="shared" si="1811"/>
        <v>0.621798853941151-0.649540853751158i</v>
      </c>
      <c r="AC3406" t="str">
        <f t="shared" si="1812"/>
        <v>0.910462136973792-0.0907332162799201i</v>
      </c>
      <c r="AD3406" t="str">
        <f t="shared" si="1813"/>
        <v>0.746630185523004-0.639012510262939i</v>
      </c>
      <c r="AE3406" t="e">
        <f t="shared" si="1814"/>
        <v>#DIV/0!</v>
      </c>
      <c r="AF3406" t="str">
        <f t="shared" si="1815"/>
        <v>-19.4123841381401-0.311180678422779i</v>
      </c>
      <c r="AG3406" t="e">
        <f t="shared" si="1816"/>
        <v>#DIV/0!</v>
      </c>
      <c r="AH3406" t="e">
        <f t="shared" si="1817"/>
        <v>#DIV/0!</v>
      </c>
      <c r="AI3406" t="e">
        <f t="shared" si="1818"/>
        <v>#DIV/0!</v>
      </c>
      <c r="AJ3406" t="e">
        <f t="shared" si="1819"/>
        <v>#DIV/0!</v>
      </c>
      <c r="AK3406"/>
      <c r="AL3406"/>
      <c r="AM3406"/>
      <c r="AN3406"/>
    </row>
    <row r="3407" spans="1:40" x14ac:dyDescent="0.25">
      <c r="A3407"/>
      <c r="B3407">
        <f t="shared" si="1785"/>
        <v>1473000</v>
      </c>
      <c r="C3407" s="186" t="str">
        <f t="shared" si="1788"/>
        <v>-4.53331389020926E-08+0.00213977733118571i</v>
      </c>
      <c r="D3407" s="158" t="str">
        <f t="shared" si="1789"/>
        <v>-7.66666701422074+0.0164049595390904i</v>
      </c>
      <c r="E3407" t="str">
        <f t="shared" si="1790"/>
        <v>7.99333496504948-0.230815634031329i</v>
      </c>
      <c r="F3407" t="str">
        <f t="shared" si="1791"/>
        <v>0.999201304395742+0.0000230447078529995i</v>
      </c>
      <c r="G3407">
        <f t="shared" si="1786"/>
        <v>1</v>
      </c>
      <c r="H3407" t="str">
        <f t="shared" si="1792"/>
        <v>11.7457304652542+0.327374781993723i</v>
      </c>
      <c r="I3407" t="str">
        <f t="shared" si="1793"/>
        <v>5784.45747342221i</v>
      </c>
      <c r="J3407" t="str">
        <f t="shared" si="1787"/>
        <v>-45290.3859672131+1265.45419254563i</v>
      </c>
      <c r="K3407" t="str">
        <f t="shared" si="1794"/>
        <v>0.00356580918389754-0.127619691945767i</v>
      </c>
      <c r="L3407" t="str">
        <f t="shared" si="1795"/>
        <v>0.000461177425894237-0.0139924165670872i</v>
      </c>
      <c r="M3407" t="str">
        <f t="shared" si="1796"/>
        <v>0.00402698660979178-0.141612108512854i</v>
      </c>
      <c r="N3407" t="str">
        <f t="shared" si="1797"/>
        <v>-10.8529275082273i</v>
      </c>
      <c r="O3407" t="str">
        <f t="shared" si="1798"/>
        <v>-0.14216350604185+0.989843188363636i</v>
      </c>
      <c r="P3407" t="str">
        <f t="shared" si="1799"/>
        <v>1.14216350604185-0.989843188363636i</v>
      </c>
      <c r="Q3407" t="str">
        <f t="shared" si="1800"/>
        <v>-1.14216350604185+11.8427706965909i</v>
      </c>
      <c r="R3407" t="str">
        <f t="shared" si="1801"/>
        <v>-0.0920275078693617-0.0875684475846531i</v>
      </c>
      <c r="S3407" t="str">
        <f t="shared" si="1802"/>
        <v>1.1443180448453i</v>
      </c>
      <c r="T3407" t="str">
        <f t="shared" si="1803"/>
        <v>0.100206154730208-0.105308737877053i</v>
      </c>
      <c r="U3407" t="e">
        <f t="shared" si="1804"/>
        <v>#DIV/0!</v>
      </c>
      <c r="V3407" t="str">
        <f t="shared" si="1805"/>
        <v>1.33333333333333E-06-0.00007203210821086i</v>
      </c>
      <c r="W3407" t="e">
        <f t="shared" si="1806"/>
        <v>#DIV/0!</v>
      </c>
      <c r="X3407" t="e">
        <f t="shared" si="1807"/>
        <v>#DIV/0!</v>
      </c>
      <c r="Y3407" t="str">
        <f t="shared" si="1808"/>
        <v>0.00083+1.48082111319608i</v>
      </c>
      <c r="Z3407" t="e">
        <f t="shared" si="1809"/>
        <v>#DIV/0!</v>
      </c>
      <c r="AA3407" t="e">
        <f t="shared" si="1810"/>
        <v>#DIV/0!</v>
      </c>
      <c r="AB3407" t="str">
        <f t="shared" si="1811"/>
        <v>0.617894901005113-0.649358638106679i</v>
      </c>
      <c r="AC3407" t="str">
        <f t="shared" si="1812"/>
        <v>0.910531208569284-0.0901163583112835i</v>
      </c>
      <c r="AD3407" t="str">
        <f t="shared" si="1813"/>
        <v>0.741924630006878-0.639735449841739i</v>
      </c>
      <c r="AE3407" t="e">
        <f t="shared" si="1814"/>
        <v>#DIV/0!</v>
      </c>
      <c r="AF3407" t="str">
        <f t="shared" si="1815"/>
        <v>-19.4123974794749-0.310969822454633i</v>
      </c>
      <c r="AG3407" t="e">
        <f t="shared" si="1816"/>
        <v>#DIV/0!</v>
      </c>
      <c r="AH3407" t="e">
        <f t="shared" si="1817"/>
        <v>#DIV/0!</v>
      </c>
      <c r="AI3407" t="e">
        <f t="shared" si="1818"/>
        <v>#DIV/0!</v>
      </c>
      <c r="AJ3407" t="e">
        <f t="shared" si="1819"/>
        <v>#DIV/0!</v>
      </c>
      <c r="AK3407"/>
      <c r="AL3407"/>
      <c r="AM3407"/>
      <c r="AN3407"/>
    </row>
    <row r="3408" spans="1:40" x14ac:dyDescent="0.25">
      <c r="A3408"/>
      <c r="B3408">
        <f t="shared" si="1785"/>
        <v>1474000</v>
      </c>
      <c r="C3408" s="186" t="str">
        <f t="shared" si="1788"/>
        <v>-4.52716494023768E-08+0.002138325650501i</v>
      </c>
      <c r="D3408" s="158" t="str">
        <f t="shared" si="1789"/>
        <v>-7.66666701374932+0.0163938299871743i</v>
      </c>
      <c r="E3408" t="str">
        <f t="shared" si="1790"/>
        <v>7.99332591992376-0.230972070313856i</v>
      </c>
      <c r="F3408" t="str">
        <f t="shared" si="1791"/>
        <v>0.999201305298087+0.0000230603265439122i</v>
      </c>
      <c r="G3408">
        <f t="shared" si="1786"/>
        <v>1</v>
      </c>
      <c r="H3408" t="str">
        <f t="shared" si="1792"/>
        <v>11.7457437799489+0.327153081760837i</v>
      </c>
      <c r="I3408" t="str">
        <f t="shared" si="1793"/>
        <v>5788.38446423919i</v>
      </c>
      <c r="J3408" t="str">
        <f t="shared" si="1787"/>
        <v>-45351.9022738327+1266.31329247268i</v>
      </c>
      <c r="K3408" t="str">
        <f t="shared" si="1794"/>
        <v>0.00356097610415762-0.127533242551581i</v>
      </c>
      <c r="L3408" t="str">
        <f t="shared" si="1795"/>
        <v>0.000460552566461835-0.0139829443279949i</v>
      </c>
      <c r="M3408" t="str">
        <f t="shared" si="1796"/>
        <v>0.00402152867061945-0.141516186879576i</v>
      </c>
      <c r="N3408" t="str">
        <f t="shared" si="1797"/>
        <v>-10.8602954155648i</v>
      </c>
      <c r="O3408" t="str">
        <f t="shared" si="1798"/>
        <v>-0.134866640405767+0.990863759204898i</v>
      </c>
      <c r="P3408" t="str">
        <f t="shared" si="1799"/>
        <v>1.13486664040577-0.990863759204898i</v>
      </c>
      <c r="Q3408" t="str">
        <f t="shared" si="1800"/>
        <v>-1.13486664040577+11.8511591747697i</v>
      </c>
      <c r="R3408" t="str">
        <f t="shared" si="1801"/>
        <v>-0.0919359379742255-0.086956186829246i</v>
      </c>
      <c r="S3408" t="str">
        <f t="shared" si="1802"/>
        <v>1.14509490706176i</v>
      </c>
      <c r="T3408" t="str">
        <f t="shared" si="1803"/>
        <v>0.0995730866756805-0.105275374350231i</v>
      </c>
      <c r="U3408" t="e">
        <f t="shared" si="1804"/>
        <v>#DIV/0!</v>
      </c>
      <c r="V3408" t="str">
        <f t="shared" si="1805"/>
        <v>1.33333333333333E-06-0.0000719832397521008i</v>
      </c>
      <c r="W3408" t="e">
        <f t="shared" si="1806"/>
        <v>#DIV/0!</v>
      </c>
      <c r="X3408" t="e">
        <f t="shared" si="1807"/>
        <v>#DIV/0!</v>
      </c>
      <c r="Y3408" t="str">
        <f t="shared" si="1808"/>
        <v>0.00083+1.48182642284523i</v>
      </c>
      <c r="Z3408" t="e">
        <f t="shared" si="1809"/>
        <v>#DIV/0!</v>
      </c>
      <c r="AA3408" t="e">
        <f t="shared" si="1810"/>
        <v>#DIV/0!</v>
      </c>
      <c r="AB3408" t="str">
        <f t="shared" si="1811"/>
        <v>0.613991253330627-0.649152910692446i</v>
      </c>
      <c r="AC3408" t="str">
        <f t="shared" si="1812"/>
        <v>0.910603538805806-0.0895002879907278i</v>
      </c>
      <c r="AD3408" t="str">
        <f t="shared" si="1813"/>
        <v>0.73721364924355-0.640423688160978i</v>
      </c>
      <c r="AE3408" t="e">
        <f t="shared" si="1814"/>
        <v>#DIV/0!</v>
      </c>
      <c r="AF3408" t="str">
        <f t="shared" si="1815"/>
        <v>-19.4124107936982-0.310759251773663i</v>
      </c>
      <c r="AG3408" t="e">
        <f t="shared" si="1816"/>
        <v>#DIV/0!</v>
      </c>
      <c r="AH3408" t="e">
        <f t="shared" si="1817"/>
        <v>#DIV/0!</v>
      </c>
      <c r="AI3408" t="e">
        <f t="shared" si="1818"/>
        <v>#DIV/0!</v>
      </c>
      <c r="AJ3408" t="e">
        <f t="shared" si="1819"/>
        <v>#DIV/0!</v>
      </c>
      <c r="AK3408"/>
      <c r="AL3408"/>
      <c r="AM3408"/>
      <c r="AN3408"/>
    </row>
    <row r="3409" spans="1:40" x14ac:dyDescent="0.25">
      <c r="A3409"/>
      <c r="B3409">
        <f t="shared" si="1785"/>
        <v>1475000</v>
      </c>
      <c r="C3409" s="186" t="str">
        <f t="shared" si="1788"/>
        <v>-4.52102849236509E-08+0.00213687593819687i</v>
      </c>
      <c r="D3409" s="158" t="str">
        <f t="shared" si="1789"/>
        <v>-7.66666701327882+0.016382715526176i</v>
      </c>
      <c r="E3409" t="str">
        <f t="shared" si="1790"/>
        <v>7.99331686868-0.231128506064846i</v>
      </c>
      <c r="F3409" t="str">
        <f t="shared" si="1791"/>
        <v>0.999201306201041+0.0000230759451818406i</v>
      </c>
      <c r="G3409">
        <f t="shared" si="1786"/>
        <v>1</v>
      </c>
      <c r="H3409" t="str">
        <f t="shared" si="1792"/>
        <v>11.7457570676044+0.326931681328i</v>
      </c>
      <c r="I3409" t="str">
        <f t="shared" si="1793"/>
        <v>5792.31145505618i</v>
      </c>
      <c r="J3409" t="str">
        <f t="shared" si="1787"/>
        <v>-45413.4603288789+1267.17239239973i</v>
      </c>
      <c r="K3409" t="str">
        <f t="shared" si="1794"/>
        <v>0.00355615284145796-0.127446910110741i</v>
      </c>
      <c r="L3409" t="str">
        <f t="shared" si="1795"/>
        <v>0.000459928975665306-0.0139734848908602i</v>
      </c>
      <c r="M3409" t="str">
        <f t="shared" si="1796"/>
        <v>0.00401608181712327-0.141420395001601i</v>
      </c>
      <c r="N3409" t="str">
        <f t="shared" si="1797"/>
        <v>-10.8676633229024i</v>
      </c>
      <c r="O3409" t="str">
        <f t="shared" si="1798"/>
        <v>-0.127562453424369+0.991830540201478i</v>
      </c>
      <c r="P3409" t="str">
        <f t="shared" si="1799"/>
        <v>1.12756245342437-0.991830540201478i</v>
      </c>
      <c r="Q3409" t="str">
        <f t="shared" si="1800"/>
        <v>-1.12756245342437+11.8594938631039i</v>
      </c>
      <c r="R3409" t="str">
        <f t="shared" si="1801"/>
        <v>-0.0918411632444584-0.086344815208083i</v>
      </c>
      <c r="S3409" t="str">
        <f t="shared" si="1802"/>
        <v>1.14587176927822i</v>
      </c>
      <c r="T3409" t="str">
        <f t="shared" si="1803"/>
        <v>0.098940086170487-0.105238196219497i</v>
      </c>
      <c r="U3409" t="e">
        <f t="shared" si="1804"/>
        <v>#DIV/0!</v>
      </c>
      <c r="V3409" t="str">
        <f t="shared" si="1805"/>
        <v>1.33333333333333E-06-0.0000719344375556591i</v>
      </c>
      <c r="W3409" t="e">
        <f t="shared" si="1806"/>
        <v>#DIV/0!</v>
      </c>
      <c r="X3409" t="e">
        <f t="shared" si="1807"/>
        <v>#DIV/0!</v>
      </c>
      <c r="Y3409" t="str">
        <f t="shared" si="1808"/>
        <v>0.00083+1.48283173249438i</v>
      </c>
      <c r="Z3409" t="e">
        <f t="shared" si="1809"/>
        <v>#DIV/0!</v>
      </c>
      <c r="AA3409" t="e">
        <f t="shared" si="1810"/>
        <v>#DIV/0!</v>
      </c>
      <c r="AB3409" t="str">
        <f t="shared" si="1811"/>
        <v>0.610088022181345-0.648923661526352i</v>
      </c>
      <c r="AC3409" t="str">
        <f t="shared" si="1812"/>
        <v>0.910679122873785-0.0888850196003884i</v>
      </c>
      <c r="AD3409" t="str">
        <f t="shared" si="1813"/>
        <v>0.732497499311784-0.641077183256898i</v>
      </c>
      <c r="AE3409" t="e">
        <f t="shared" si="1814"/>
        <v>#DIV/0!</v>
      </c>
      <c r="AF3409" t="str">
        <f t="shared" si="1815"/>
        <v>-19.4124240808832-0.310548965801824i</v>
      </c>
      <c r="AG3409" t="e">
        <f t="shared" si="1816"/>
        <v>#DIV/0!</v>
      </c>
      <c r="AH3409" t="e">
        <f t="shared" si="1817"/>
        <v>#DIV/0!</v>
      </c>
      <c r="AI3409" t="e">
        <f t="shared" si="1818"/>
        <v>#DIV/0!</v>
      </c>
      <c r="AJ3409" t="e">
        <f t="shared" si="1819"/>
        <v>#DIV/0!</v>
      </c>
      <c r="AK3409"/>
      <c r="AL3409"/>
      <c r="AM3409"/>
      <c r="AN3409"/>
    </row>
    <row r="3410" spans="1:40" x14ac:dyDescent="0.25">
      <c r="A3410"/>
      <c r="B3410">
        <f t="shared" si="1785"/>
        <v>1476000</v>
      </c>
      <c r="C3410" s="186" t="str">
        <f t="shared" si="1788"/>
        <v>-4.51490451272197E-08+0.00213542819027256i</v>
      </c>
      <c r="D3410" s="158" t="str">
        <f t="shared" si="1789"/>
        <v>-7.66666701280939+0.016371616125423i</v>
      </c>
      <c r="E3410" t="str">
        <f t="shared" si="1790"/>
        <v>7.99330781131824-0.231284941283941i</v>
      </c>
      <c r="F3410" t="str">
        <f t="shared" si="1791"/>
        <v>0.999201307104613+0.0000230915637667496i</v>
      </c>
      <c r="G3410">
        <f t="shared" si="1786"/>
        <v>1</v>
      </c>
      <c r="H3410" t="str">
        <f t="shared" si="1792"/>
        <v>11.745770328294+0.326710580088058i</v>
      </c>
      <c r="I3410" t="str">
        <f t="shared" si="1793"/>
        <v>5796.23844587317i</v>
      </c>
      <c r="J3410" t="str">
        <f t="shared" si="1787"/>
        <v>-45475.0601323517+1268.03149232678i</v>
      </c>
      <c r="K3410" t="str">
        <f t="shared" si="1794"/>
        <v>0.00355133936923564-0.127360694386256i</v>
      </c>
      <c r="L3410" t="str">
        <f t="shared" si="1795"/>
        <v>0.00045930665007398-0.0139640382297758i</v>
      </c>
      <c r="M3410" t="str">
        <f t="shared" si="1796"/>
        <v>0.00401064601930962-0.141324732616032i</v>
      </c>
      <c r="N3410" t="str">
        <f t="shared" si="1797"/>
        <v>-10.87503123024i</v>
      </c>
      <c r="O3410" t="str">
        <f t="shared" si="1798"/>
        <v>-0.120251341611486+0.99274347887087i</v>
      </c>
      <c r="P3410" t="str">
        <f t="shared" si="1799"/>
        <v>1.12025134161149-0.99274347887087i</v>
      </c>
      <c r="Q3410" t="str">
        <f t="shared" si="1800"/>
        <v>-1.12025134161149+11.8677747091109i</v>
      </c>
      <c r="R3410" t="str">
        <f t="shared" si="1801"/>
        <v>-0.091743188799299-0.0857343466837336i</v>
      </c>
      <c r="S3410" t="str">
        <f t="shared" si="1802"/>
        <v>1.14664863149468i</v>
      </c>
      <c r="T3410" t="str">
        <f t="shared" si="1803"/>
        <v>0.0983071712969936-0.105197201885674i</v>
      </c>
      <c r="U3410" t="e">
        <f t="shared" si="1804"/>
        <v>#DIV/0!</v>
      </c>
      <c r="V3410" t="str">
        <f t="shared" si="1805"/>
        <v>1.33333333333333E-06-0.0000718857014868543i</v>
      </c>
      <c r="W3410" t="e">
        <f t="shared" si="1806"/>
        <v>#DIV/0!</v>
      </c>
      <c r="X3410" t="e">
        <f t="shared" si="1807"/>
        <v>#DIV/0!</v>
      </c>
      <c r="Y3410" t="str">
        <f t="shared" si="1808"/>
        <v>0.00083+1.48383704214353i</v>
      </c>
      <c r="Z3410" t="e">
        <f t="shared" si="1809"/>
        <v>#DIV/0!</v>
      </c>
      <c r="AA3410" t="e">
        <f t="shared" si="1810"/>
        <v>#DIV/0!</v>
      </c>
      <c r="AB3410" t="str">
        <f t="shared" si="1811"/>
        <v>0.606185319057422-0.648670880747491i</v>
      </c>
      <c r="AC3410" t="str">
        <f t="shared" si="1812"/>
        <v>0.910757955959396-0.0882705674172662i</v>
      </c>
      <c r="AD3410" t="str">
        <f t="shared" si="1813"/>
        <v>0.727776436633514-0.641695895060608i</v>
      </c>
      <c r="AE3410" t="e">
        <f t="shared" si="1814"/>
        <v>#DIV/0!</v>
      </c>
      <c r="AF3410" t="str">
        <f t="shared" si="1815"/>
        <v>-19.4124373411034-0.310338963962635i</v>
      </c>
      <c r="AG3410" t="e">
        <f t="shared" si="1816"/>
        <v>#DIV/0!</v>
      </c>
      <c r="AH3410" t="e">
        <f t="shared" si="1817"/>
        <v>#DIV/0!</v>
      </c>
      <c r="AI3410" t="e">
        <f t="shared" si="1818"/>
        <v>#DIV/0!</v>
      </c>
      <c r="AJ3410" t="e">
        <f t="shared" si="1819"/>
        <v>#DIV/0!</v>
      </c>
      <c r="AK3410"/>
      <c r="AL3410"/>
      <c r="AM3410"/>
      <c r="AN3410"/>
    </row>
    <row r="3411" spans="1:40" x14ac:dyDescent="0.25">
      <c r="A3411"/>
      <c r="B3411">
        <f t="shared" si="1785"/>
        <v>1477000</v>
      </c>
      <c r="C3411" s="186" t="str">
        <f t="shared" si="1788"/>
        <v>-4.50879296755337E-08+0.00213398240273812i</v>
      </c>
      <c r="D3411" s="158" t="str">
        <f t="shared" si="1789"/>
        <v>-7.6666670123408+0.0163605317543256i</v>
      </c>
      <c r="E3411" t="str">
        <f t="shared" si="1790"/>
        <v>7.99329874783853-0.23144137597078i</v>
      </c>
      <c r="F3411" t="str">
        <f t="shared" si="1791"/>
        <v>0.999201308008793+0.0000231071822986026i</v>
      </c>
      <c r="G3411">
        <f t="shared" si="1786"/>
        <v>1</v>
      </c>
      <c r="H3411" t="str">
        <f t="shared" si="1792"/>
        <v>11.7457835620904+0.32648977743548i</v>
      </c>
      <c r="I3411" t="str">
        <f t="shared" si="1793"/>
        <v>5800.16543669015i</v>
      </c>
      <c r="J3411" t="str">
        <f t="shared" si="1787"/>
        <v>-45536.7016842511+1268.89059225383i</v>
      </c>
      <c r="K3411" t="str">
        <f t="shared" si="1794"/>
        <v>0.00354653566101749-0.127274595141774i</v>
      </c>
      <c r="L3411" t="str">
        <f t="shared" si="1795"/>
        <v>0.000458685586268759-0.0139546043189039i</v>
      </c>
      <c r="M3411" t="str">
        <f t="shared" si="1796"/>
        <v>0.00400522124728625-0.141229199460678i</v>
      </c>
      <c r="N3411" t="str">
        <f t="shared" si="1797"/>
        <v>-10.8823991375775i</v>
      </c>
      <c r="O3411" t="str">
        <f t="shared" si="1798"/>
        <v>-0.112933701856862+0.993602525653445i</v>
      </c>
      <c r="P3411" t="str">
        <f t="shared" si="1799"/>
        <v>1.11293370185686-0.993602525653445i</v>
      </c>
      <c r="Q3411" t="str">
        <f t="shared" si="1800"/>
        <v>-1.11293370185686+11.8760016632309i</v>
      </c>
      <c r="R3411" t="str">
        <f t="shared" si="1801"/>
        <v>-0.0916420197617258-0.0851247952151914i</v>
      </c>
      <c r="S3411" t="str">
        <f t="shared" si="1802"/>
        <v>1.14742549371114i</v>
      </c>
      <c r="T3411" t="str">
        <f t="shared" si="1803"/>
        <v>0.0976743601768507-0.105152389769784i</v>
      </c>
      <c r="U3411" t="e">
        <f t="shared" si="1804"/>
        <v>#DIV/0!</v>
      </c>
      <c r="V3411" t="str">
        <f t="shared" si="1805"/>
        <v>1.33333333333333E-06-0.0000718370314113722i</v>
      </c>
      <c r="W3411" t="e">
        <f t="shared" si="1806"/>
        <v>#DIV/0!</v>
      </c>
      <c r="X3411" t="e">
        <f t="shared" si="1807"/>
        <v>#DIV/0!</v>
      </c>
      <c r="Y3411" t="str">
        <f t="shared" si="1808"/>
        <v>0.00083+1.48484235179268i</v>
      </c>
      <c r="Z3411" t="e">
        <f t="shared" si="1809"/>
        <v>#DIV/0!</v>
      </c>
      <c r="AA3411" t="e">
        <f t="shared" si="1810"/>
        <v>#DIV/0!</v>
      </c>
      <c r="AB3411" t="str">
        <f t="shared" si="1811"/>
        <v>0.60228325570125-0.648394558619512i</v>
      </c>
      <c r="AC3411" t="str">
        <f t="shared" si="1812"/>
        <v>0.910840033244126-0.087656945714066i</v>
      </c>
      <c r="AD3411" t="str">
        <f t="shared" si="1813"/>
        <v>0.723050717959479-0.642279785401159i</v>
      </c>
      <c r="AE3411" t="e">
        <f t="shared" si="1814"/>
        <v>#DIV/0!</v>
      </c>
      <c r="AF3411" t="str">
        <f t="shared" si="1815"/>
        <v>-19.4124505744312-0.310129245681154i</v>
      </c>
      <c r="AG3411" t="e">
        <f t="shared" si="1816"/>
        <v>#DIV/0!</v>
      </c>
      <c r="AH3411" t="e">
        <f t="shared" si="1817"/>
        <v>#DIV/0!</v>
      </c>
      <c r="AI3411" t="e">
        <f t="shared" si="1818"/>
        <v>#DIV/0!</v>
      </c>
      <c r="AJ3411" t="e">
        <f t="shared" si="1819"/>
        <v>#DIV/0!</v>
      </c>
      <c r="AK3411"/>
      <c r="AL3411"/>
      <c r="AM3411"/>
      <c r="AN3411"/>
    </row>
    <row r="3412" spans="1:40" x14ac:dyDescent="0.25">
      <c r="A3412"/>
      <c r="B3412">
        <f t="shared" si="1785"/>
        <v>1478000</v>
      </c>
      <c r="C3412" s="186" t="str">
        <f t="shared" si="1788"/>
        <v>-4.5026938232185E-08+0.00213253857161442i</v>
      </c>
      <c r="D3412" s="158" t="str">
        <f t="shared" si="1789"/>
        <v>-7.66666701187321+0.0163494623823772i</v>
      </c>
      <c r="E3412" t="str">
        <f t="shared" si="1790"/>
        <v>7.9932896782409-0.231597810125007i</v>
      </c>
      <c r="F3412" t="str">
        <f t="shared" si="1791"/>
        <v>0.999201308913583+0.0000231228007773642i</v>
      </c>
      <c r="G3412">
        <f t="shared" si="1786"/>
        <v>1</v>
      </c>
      <c r="H3412" t="str">
        <f t="shared" si="1792"/>
        <v>11.7457967690664+0.326269272766381i</v>
      </c>
      <c r="I3412" t="str">
        <f t="shared" si="1793"/>
        <v>5804.09242750714i</v>
      </c>
      <c r="J3412" t="str">
        <f t="shared" si="1787"/>
        <v>-45598.3849845771+1269.74969218088i</v>
      </c>
      <c r="K3412" t="str">
        <f t="shared" si="1794"/>
        <v>0.00354174169041978-0.127188612141583i</v>
      </c>
      <c r="L3412" t="str">
        <f t="shared" si="1795"/>
        <v>0.00045806578084209-0.0139451831324766i</v>
      </c>
      <c r="M3412" t="str">
        <f t="shared" si="1796"/>
        <v>0.00399980747126187-0.14113379527406i</v>
      </c>
      <c r="N3412" t="str">
        <f t="shared" si="1797"/>
        <v>-10.8897670449151i</v>
      </c>
      <c r="O3412" t="str">
        <f t="shared" si="1798"/>
        <v>-0.105609931404326+0.994407633915173i</v>
      </c>
      <c r="P3412" t="str">
        <f t="shared" si="1799"/>
        <v>1.10560993140433-0.994407633915173i</v>
      </c>
      <c r="Q3412" t="str">
        <f t="shared" si="1800"/>
        <v>-1.10560993140433+11.8841746788303i</v>
      </c>
      <c r="R3412" t="str">
        <f t="shared" si="1801"/>
        <v>-0.0915376612589278-0.0845161747586996i</v>
      </c>
      <c r="S3412" t="str">
        <f t="shared" si="1802"/>
        <v>1.1482023559276i</v>
      </c>
      <c r="T3412" t="str">
        <f t="shared" si="1803"/>
        <v>0.0970416709719276-0.105103758313603i</v>
      </c>
      <c r="U3412" t="e">
        <f t="shared" si="1804"/>
        <v>#DIV/0!</v>
      </c>
      <c r="V3412" t="str">
        <f t="shared" si="1805"/>
        <v>1.33333333333333E-06-0.000071788427195262i</v>
      </c>
      <c r="W3412" t="e">
        <f t="shared" si="1806"/>
        <v>#DIV/0!</v>
      </c>
      <c r="X3412" t="e">
        <f t="shared" si="1807"/>
        <v>#DIV/0!</v>
      </c>
      <c r="Y3412" t="str">
        <f t="shared" si="1808"/>
        <v>0.00083+1.48584766144183i</v>
      </c>
      <c r="Z3412" t="e">
        <f t="shared" si="1809"/>
        <v>#DIV/0!</v>
      </c>
      <c r="AA3412" t="e">
        <f t="shared" si="1810"/>
        <v>#DIV/0!</v>
      </c>
      <c r="AB3412" t="str">
        <f t="shared" si="1811"/>
        <v>0.59838194410322-0.648094685534035i</v>
      </c>
      <c r="AC3412" t="str">
        <f t="shared" si="1812"/>
        <v>0.910925349904325-0.087044168760042i</v>
      </c>
      <c r="AD3412" t="str">
        <f t="shared" si="1813"/>
        <v>0.718320600354893-0.642828818008448i</v>
      </c>
      <c r="AE3412" t="e">
        <f t="shared" si="1814"/>
        <v>#DIV/0!</v>
      </c>
      <c r="AF3412" t="str">
        <f t="shared" si="1815"/>
        <v>-19.4124637809396-0.309919810384004i</v>
      </c>
      <c r="AG3412" t="e">
        <f t="shared" si="1816"/>
        <v>#DIV/0!</v>
      </c>
      <c r="AH3412" t="e">
        <f t="shared" si="1817"/>
        <v>#DIV/0!</v>
      </c>
      <c r="AI3412" t="e">
        <f t="shared" si="1818"/>
        <v>#DIV/0!</v>
      </c>
      <c r="AJ3412" t="e">
        <f t="shared" si="1819"/>
        <v>#DIV/0!</v>
      </c>
      <c r="AK3412"/>
      <c r="AL3412"/>
      <c r="AM3412"/>
      <c r="AN3412"/>
    </row>
    <row r="3413" spans="1:40" x14ac:dyDescent="0.25">
      <c r="A3413"/>
      <c r="B3413">
        <f t="shared" si="1785"/>
        <v>1479000</v>
      </c>
      <c r="C3413" s="186" t="str">
        <f t="shared" si="1788"/>
        <v>-4.49660704619031E-08+0.00213109669293307i</v>
      </c>
      <c r="D3413" s="158" t="str">
        <f t="shared" si="1789"/>
        <v>-7.66666701140654+0.0163384079791535i</v>
      </c>
      <c r="E3413" t="str">
        <f t="shared" si="1790"/>
        <v>7.9932806025254-0.231754243746261i</v>
      </c>
      <c r="F3413" t="str">
        <f t="shared" si="1791"/>
        <v>0.99920130981898+0.0000231384192029983i</v>
      </c>
      <c r="G3413">
        <f t="shared" si="1786"/>
        <v>1</v>
      </c>
      <c r="H3413" t="str">
        <f t="shared" si="1792"/>
        <v>11.7458099492943+0.326049065478495i</v>
      </c>
      <c r="I3413" t="str">
        <f t="shared" si="1793"/>
        <v>5808.01941832413i</v>
      </c>
      <c r="J3413" t="str">
        <f t="shared" si="1787"/>
        <v>-45660.1100333298+1270.60879210794i</v>
      </c>
      <c r="K3413" t="str">
        <f t="shared" si="1794"/>
        <v>0.00353695743114777-0.127102745150603i</v>
      </c>
      <c r="L3413" t="str">
        <f t="shared" si="1795"/>
        <v>0.000457447230397913-0.0139357746447951i</v>
      </c>
      <c r="M3413" t="str">
        <f t="shared" si="1796"/>
        <v>0.00399440466154568-0.141038519795398i</v>
      </c>
      <c r="N3413" t="str">
        <f t="shared" si="1797"/>
        <v>-10.8971349522526i</v>
      </c>
      <c r="O3413" t="str">
        <f t="shared" si="1798"/>
        <v>-0.0982804278309066+0.995158759950077i</v>
      </c>
      <c r="P3413" t="str">
        <f t="shared" si="1799"/>
        <v>1.09828042783091-0.995158759950077i</v>
      </c>
      <c r="Q3413" t="str">
        <f t="shared" si="1800"/>
        <v>-1.09828042783091+11.8922937122027i</v>
      </c>
      <c r="R3413" t="str">
        <f t="shared" si="1801"/>
        <v>-0.0914301184228069-0.0839084992686456i</v>
      </c>
      <c r="S3413" t="str">
        <f t="shared" si="1802"/>
        <v>1.14897921814406i</v>
      </c>
      <c r="T3413" t="str">
        <f t="shared" si="1803"/>
        <v>0.0964091218853299-0.105051305980255i</v>
      </c>
      <c r="U3413" t="e">
        <f t="shared" si="1804"/>
        <v>#DIV/0!</v>
      </c>
      <c r="V3413" t="str">
        <f t="shared" si="1805"/>
        <v>1.33333333333333E-06-0.0000717398887049337i</v>
      </c>
      <c r="W3413" t="e">
        <f t="shared" si="1806"/>
        <v>#DIV/0!</v>
      </c>
      <c r="X3413" t="e">
        <f t="shared" si="1807"/>
        <v>#DIV/0!</v>
      </c>
      <c r="Y3413" t="str">
        <f t="shared" si="1808"/>
        <v>0.00083+1.48685297109098i</v>
      </c>
      <c r="Z3413" t="e">
        <f t="shared" si="1809"/>
        <v>#DIV/0!</v>
      </c>
      <c r="AA3413" t="e">
        <f t="shared" si="1810"/>
        <v>#DIV/0!</v>
      </c>
      <c r="AB3413" t="str">
        <f t="shared" si="1811"/>
        <v>0.594481496507995-0.64777125201432i</v>
      </c>
      <c r="AC3413" t="str">
        <f t="shared" si="1812"/>
        <v>0.911013901110743-0.086432250821902i</v>
      </c>
      <c r="AD3413" t="str">
        <f t="shared" si="1813"/>
        <v>0.71358634118574-0.643342958516091i</v>
      </c>
      <c r="AE3413" t="e">
        <f t="shared" si="1814"/>
        <v>#DIV/0!</v>
      </c>
      <c r="AF3413" t="str">
        <f t="shared" si="1815"/>
        <v>-19.4124769607008-0.309710657499342i</v>
      </c>
      <c r="AG3413" t="e">
        <f t="shared" si="1816"/>
        <v>#DIV/0!</v>
      </c>
      <c r="AH3413" t="e">
        <f t="shared" si="1817"/>
        <v>#DIV/0!</v>
      </c>
      <c r="AI3413" t="e">
        <f t="shared" si="1818"/>
        <v>#DIV/0!</v>
      </c>
      <c r="AJ3413" t="e">
        <f t="shared" si="1819"/>
        <v>#DIV/0!</v>
      </c>
      <c r="AK3413"/>
      <c r="AL3413"/>
      <c r="AM3413"/>
      <c r="AN3413"/>
    </row>
    <row r="3414" spans="1:40" x14ac:dyDescent="0.25">
      <c r="A3414"/>
      <c r="B3414">
        <f t="shared" si="1785"/>
        <v>1480000</v>
      </c>
      <c r="C3414" s="186" t="str">
        <f t="shared" si="1788"/>
        <v>-4.49053260305492E-08+0.00212965676273642i</v>
      </c>
      <c r="D3414" s="158" t="str">
        <f t="shared" si="1789"/>
        <v>-7.66666701094087+0.0163273685143126i</v>
      </c>
      <c r="E3414" t="str">
        <f t="shared" si="1790"/>
        <v>7.99327152069206-0.231910676834186i</v>
      </c>
      <c r="F3414" t="str">
        <f t="shared" si="1791"/>
        <v>0.999201310724987+0.0000231540375754696i</v>
      </c>
      <c r="G3414">
        <f t="shared" si="1786"/>
        <v>1</v>
      </c>
      <c r="H3414" t="str">
        <f t="shared" si="1792"/>
        <v>11.7458231028463+0.325829154971181i</v>
      </c>
      <c r="I3414" t="str">
        <f t="shared" si="1793"/>
        <v>5811.94640914112i</v>
      </c>
      <c r="J3414" t="str">
        <f t="shared" si="1787"/>
        <v>-45721.8768305091+1271.46789203498i</v>
      </c>
      <c r="K3414" t="str">
        <f t="shared" si="1794"/>
        <v>0.00353218285699536-0.127016993934389i</v>
      </c>
      <c r="L3414" t="str">
        <f t="shared" si="1795"/>
        <v>0.000456829931551603-0.0139263788302297i</v>
      </c>
      <c r="M3414" t="str">
        <f t="shared" si="1796"/>
        <v>0.00398901278854696-0.140943372764619i</v>
      </c>
      <c r="N3414" t="str">
        <f t="shared" si="1797"/>
        <v>-10.9045028595902i</v>
      </c>
      <c r="O3414" t="str">
        <f t="shared" si="1798"/>
        <v>-0.090945589024464+0.995855862982687i</v>
      </c>
      <c r="P3414" t="str">
        <f t="shared" si="1799"/>
        <v>1.09094558902446-0.995855862982687i</v>
      </c>
      <c r="Q3414" t="str">
        <f t="shared" si="1800"/>
        <v>-1.09094558902446+11.9003587225729i</v>
      </c>
      <c r="R3414" t="str">
        <f t="shared" si="1801"/>
        <v>-0.0913193963904599-0.0833017826983273i</v>
      </c>
      <c r="S3414" t="str">
        <f t="shared" si="1802"/>
        <v>1.14975608036052i</v>
      </c>
      <c r="T3414" t="str">
        <f t="shared" si="1803"/>
        <v>0.0957767311622726-0.104995031254784i</v>
      </c>
      <c r="U3414" t="e">
        <f t="shared" si="1804"/>
        <v>#DIV/0!</v>
      </c>
      <c r="V3414" t="str">
        <f t="shared" si="1805"/>
        <v>1.33333333333333E-06-0.00007169141580716i</v>
      </c>
      <c r="W3414" t="e">
        <f t="shared" si="1806"/>
        <v>#DIV/0!</v>
      </c>
      <c r="X3414" t="e">
        <f t="shared" si="1807"/>
        <v>#DIV/0!</v>
      </c>
      <c r="Y3414" t="str">
        <f t="shared" si="1808"/>
        <v>0.00083+1.48785828074013i</v>
      </c>
      <c r="Z3414" t="e">
        <f t="shared" si="1809"/>
        <v>#DIV/0!</v>
      </c>
      <c r="AA3414" t="e">
        <f t="shared" si="1810"/>
        <v>#DIV/0!</v>
      </c>
      <c r="AB3414" t="str">
        <f t="shared" si="1811"/>
        <v>0.590582025419896-0.647424248718787i</v>
      </c>
      <c r="AC3414" t="str">
        <f t="shared" si="1812"/>
        <v>0.911105682028061-0.0858212061645947i</v>
      </c>
      <c r="AD3414" t="str">
        <f t="shared" si="1813"/>
        <v>0.708848198104011-0.643822174464098i</v>
      </c>
      <c r="AE3414" t="e">
        <f t="shared" si="1814"/>
        <v>#DIV/0!</v>
      </c>
      <c r="AF3414" t="str">
        <f t="shared" si="1815"/>
        <v>-19.4124901137872-0.309501786456868i</v>
      </c>
      <c r="AG3414" t="e">
        <f t="shared" si="1816"/>
        <v>#DIV/0!</v>
      </c>
      <c r="AH3414" t="e">
        <f t="shared" si="1817"/>
        <v>#DIV/0!</v>
      </c>
      <c r="AI3414" t="e">
        <f t="shared" si="1818"/>
        <v>#DIV/0!</v>
      </c>
      <c r="AJ3414" t="e">
        <f t="shared" si="1819"/>
        <v>#DIV/0!</v>
      </c>
      <c r="AK3414"/>
      <c r="AL3414"/>
      <c r="AM3414"/>
      <c r="AN3414"/>
    </row>
    <row r="3415" spans="1:40" x14ac:dyDescent="0.25">
      <c r="A3415"/>
      <c r="B3415">
        <f t="shared" si="1785"/>
        <v>1481000</v>
      </c>
      <c r="C3415" s="186" t="str">
        <f t="shared" si="1788"/>
        <v>-4.48447046051124E-08+0.00212821877707751i</v>
      </c>
      <c r="D3415" s="158" t="str">
        <f t="shared" si="1789"/>
        <v>-7.66666701047604+0.0163163439575942i</v>
      </c>
      <c r="E3415" t="str">
        <f t="shared" si="1790"/>
        <v>7.99326243274094-0.232067109388421i</v>
      </c>
      <c r="F3415" t="str">
        <f t="shared" si="1791"/>
        <v>0.999201311631612+0.0000231696558947425i</v>
      </c>
      <c r="G3415">
        <f t="shared" si="1786"/>
        <v>1</v>
      </c>
      <c r="H3415" t="str">
        <f t="shared" si="1792"/>
        <v>11.7458362297943+0.325609540645401i</v>
      </c>
      <c r="I3415" t="str">
        <f t="shared" si="1793"/>
        <v>5815.8733999581i</v>
      </c>
      <c r="J3415" t="str">
        <f t="shared" si="1787"/>
        <v>-45783.6853761149+1272.32699196203i</v>
      </c>
      <c r="K3415" t="str">
        <f t="shared" si="1794"/>
        <v>0.00352741794184488-0.126931358259126i</v>
      </c>
      <c r="L3415" t="str">
        <f t="shared" si="1795"/>
        <v>0.000456213880929945-0.0139169956632196i</v>
      </c>
      <c r="M3415" t="str">
        <f t="shared" si="1796"/>
        <v>0.00398363182277483-0.140848353922346i</v>
      </c>
      <c r="N3415" t="str">
        <f t="shared" si="1797"/>
        <v>-10.9118707669278i</v>
      </c>
      <c r="O3415" t="str">
        <f t="shared" si="1798"/>
        <v>-0.0836058131627882+0.996498905170191i</v>
      </c>
      <c r="P3415" t="str">
        <f t="shared" si="1799"/>
        <v>1.08360581316279-0.996498905170191i</v>
      </c>
      <c r="Q3415" t="str">
        <f t="shared" si="1800"/>
        <v>-1.08360581316279+11.908369672098i</v>
      </c>
      <c r="R3415" t="str">
        <f t="shared" si="1801"/>
        <v>-0.0912055003047017-0.0826960390008365i</v>
      </c>
      <c r="S3415" t="str">
        <f t="shared" si="1802"/>
        <v>1.15053294257698i</v>
      </c>
      <c r="T3415" t="str">
        <f t="shared" si="1803"/>
        <v>0.0951445170910931-0.104934932644774i</v>
      </c>
      <c r="U3415" t="e">
        <f t="shared" si="1804"/>
        <v>#DIV/0!</v>
      </c>
      <c r="V3415" t="str">
        <f t="shared" si="1805"/>
        <v>1.33333333333333E-06-0.0000716430083690726i</v>
      </c>
      <c r="W3415" t="e">
        <f t="shared" si="1806"/>
        <v>#DIV/0!</v>
      </c>
      <c r="X3415" t="e">
        <f t="shared" si="1807"/>
        <v>#DIV/0!</v>
      </c>
      <c r="Y3415" t="str">
        <f t="shared" si="1808"/>
        <v>0.00083+1.48886359038927i</v>
      </c>
      <c r="Z3415" t="e">
        <f t="shared" si="1809"/>
        <v>#DIV/0!</v>
      </c>
      <c r="AA3415" t="e">
        <f t="shared" si="1810"/>
        <v>#DIV/0!</v>
      </c>
      <c r="AB3415" t="str">
        <f t="shared" si="1811"/>
        <v>0.586683643609145-0.647053666444848i</v>
      </c>
      <c r="AC3415" t="str">
        <f t="shared" si="1812"/>
        <v>0.911200687814407-0.0852110490522052i</v>
      </c>
      <c r="AD3415" t="str">
        <f t="shared" si="1813"/>
        <v>0.704106429033982-0.644266435301497i</v>
      </c>
      <c r="AE3415" t="e">
        <f t="shared" si="1814"/>
        <v>#DIV/0!</v>
      </c>
      <c r="AF3415" t="str">
        <f t="shared" si="1815"/>
        <v>-19.4125032402703-0.309293196687807i</v>
      </c>
      <c r="AG3415" t="e">
        <f t="shared" si="1816"/>
        <v>#DIV/0!</v>
      </c>
      <c r="AH3415" t="e">
        <f t="shared" si="1817"/>
        <v>#DIV/0!</v>
      </c>
      <c r="AI3415" t="e">
        <f t="shared" si="1818"/>
        <v>#DIV/0!</v>
      </c>
      <c r="AJ3415" t="e">
        <f t="shared" si="1819"/>
        <v>#DIV/0!</v>
      </c>
      <c r="AK3415"/>
      <c r="AL3415"/>
      <c r="AM3415"/>
      <c r="AN3415"/>
    </row>
    <row r="3416" spans="1:40" x14ac:dyDescent="0.25">
      <c r="A3416"/>
      <c r="B3416">
        <f t="shared" si="1785"/>
        <v>1482000</v>
      </c>
      <c r="C3416" s="186" t="str">
        <f t="shared" si="1788"/>
        <v>-4.47842058537051E-08+0.00212678273202003i</v>
      </c>
      <c r="D3416" s="158" t="str">
        <f t="shared" si="1789"/>
        <v>-7.66666701001228+0.0163053342788202i</v>
      </c>
      <c r="E3416" t="str">
        <f t="shared" si="1790"/>
        <v>7.99325333867207-0.232223541408609i</v>
      </c>
      <c r="F3416" t="str">
        <f t="shared" si="1791"/>
        <v>0.999201312538835+0.0000231852741607804i</v>
      </c>
      <c r="G3416">
        <f t="shared" si="1786"/>
        <v>1</v>
      </c>
      <c r="H3416" t="str">
        <f t="shared" si="1792"/>
        <v>11.7458493302101+0.325390221903749i</v>
      </c>
      <c r="I3416" t="str">
        <f t="shared" si="1793"/>
        <v>5819.80039077509i</v>
      </c>
      <c r="J3416" t="str">
        <f t="shared" si="1787"/>
        <v>-45845.5356701475+1273.18609188909i</v>
      </c>
      <c r="K3416" t="str">
        <f t="shared" si="1794"/>
        <v>0.00352266265966654-0.126845837891628i</v>
      </c>
      <c r="L3416" t="str">
        <f t="shared" si="1795"/>
        <v>0.000455599075171065-0.0139076251182726i</v>
      </c>
      <c r="M3416" t="str">
        <f t="shared" si="1796"/>
        <v>0.00397826173483761-0.140753463009901i</v>
      </c>
      <c r="N3416" t="str">
        <f t="shared" si="1797"/>
        <v>-10.9192386742653i</v>
      </c>
      <c r="O3416" t="str">
        <f t="shared" si="1798"/>
        <v>-0.0762614986916765+0.997087851604511i</v>
      </c>
      <c r="P3416" t="str">
        <f t="shared" si="1799"/>
        <v>1.07626149869168-0.997087851604511i</v>
      </c>
      <c r="Q3416" t="str">
        <f t="shared" si="1800"/>
        <v>-1.07626149869168+11.9163265258698i</v>
      </c>
      <c r="R3416" t="str">
        <f t="shared" si="1801"/>
        <v>-0.0910884353145795-0.0820912821298447i</v>
      </c>
      <c r="S3416" t="str">
        <f t="shared" si="1802"/>
        <v>1.15130980479344i</v>
      </c>
      <c r="T3416" t="str">
        <f t="shared" si="1803"/>
        <v>0.0945124980041547-0.104871008680968i</v>
      </c>
      <c r="U3416" t="e">
        <f t="shared" si="1804"/>
        <v>#DIV/0!</v>
      </c>
      <c r="V3416" t="str">
        <f t="shared" si="1805"/>
        <v>1.33333333333333E-06-0.0000715946662581627i</v>
      </c>
      <c r="W3416" t="e">
        <f t="shared" si="1806"/>
        <v>#DIV/0!</v>
      </c>
      <c r="X3416" t="e">
        <f t="shared" si="1807"/>
        <v>#DIV/0!</v>
      </c>
      <c r="Y3416" t="str">
        <f t="shared" si="1808"/>
        <v>0.00083+1.48986890003842i</v>
      </c>
      <c r="Z3416" t="e">
        <f t="shared" si="1809"/>
        <v>#DIV/0!</v>
      </c>
      <c r="AA3416" t="e">
        <f t="shared" si="1810"/>
        <v>#DIV/0!</v>
      </c>
      <c r="AB3416" t="str">
        <f t="shared" si="1811"/>
        <v>0.582786464117441-0.646659496132714i</v>
      </c>
      <c r="AC3416" t="str">
        <f t="shared" si="1812"/>
        <v>0.911298913620862-0.0846017937487594i</v>
      </c>
      <c r="AD3416" t="str">
        <f t="shared" si="1813"/>
        <v>0.699361292157704-0.644675712388859i</v>
      </c>
      <c r="AE3416" t="e">
        <f t="shared" si="1814"/>
        <v>#DIV/0!</v>
      </c>
      <c r="AF3416" t="str">
        <f t="shared" si="1815"/>
        <v>-19.4125163402224-0.309084887624929i</v>
      </c>
      <c r="AG3416" t="e">
        <f t="shared" si="1816"/>
        <v>#DIV/0!</v>
      </c>
      <c r="AH3416" t="e">
        <f t="shared" si="1817"/>
        <v>#DIV/0!</v>
      </c>
      <c r="AI3416" t="e">
        <f t="shared" si="1818"/>
        <v>#DIV/0!</v>
      </c>
      <c r="AJ3416" t="e">
        <f t="shared" si="1819"/>
        <v>#DIV/0!</v>
      </c>
      <c r="AK3416"/>
      <c r="AL3416"/>
      <c r="AM3416"/>
      <c r="AN3416"/>
    </row>
    <row r="3417" spans="1:40" x14ac:dyDescent="0.25">
      <c r="A3417"/>
      <c r="B3417">
        <f t="shared" ref="B3417:B3480" si="1820">B3416+1000</f>
        <v>1483000</v>
      </c>
      <c r="C3417" s="186" t="str">
        <f t="shared" si="1788"/>
        <v>-4.4723829445558E-08+0.00212534862363828i</v>
      </c>
      <c r="D3417" s="158" t="str">
        <f t="shared" si="1789"/>
        <v>-7.66666700954937+0.0162943394478935i</v>
      </c>
      <c r="E3417" t="str">
        <f t="shared" si="1790"/>
        <v>7.9932442384855-0.23237997289439i</v>
      </c>
      <c r="F3417" t="str">
        <f t="shared" si="1791"/>
        <v>0.999201313446677+0.0000232008923735485i</v>
      </c>
      <c r="G3417">
        <f t="shared" si="1786"/>
        <v>1</v>
      </c>
      <c r="H3417" t="str">
        <f t="shared" si="1792"/>
        <v>11.7458624041649+0.325171198150396i</v>
      </c>
      <c r="I3417" t="str">
        <f t="shared" si="1793"/>
        <v>5823.72738159208i</v>
      </c>
      <c r="J3417" t="str">
        <f t="shared" si="1787"/>
        <v>-45907.4277126066+1274.04519181614i</v>
      </c>
      <c r="K3417" t="str">
        <f t="shared" si="1794"/>
        <v>0.00351791698451814-0.126760432599336i</v>
      </c>
      <c r="L3417" t="str">
        <f t="shared" si="1795"/>
        <v>0.000454985510924405-0.0138982671699648i</v>
      </c>
      <c r="M3417" t="str">
        <f t="shared" si="1796"/>
        <v>0.00397290249544255-0.140658699769301i</v>
      </c>
      <c r="N3417" t="str">
        <f t="shared" si="1797"/>
        <v>-10.9266065816029i</v>
      </c>
      <c r="O3417" t="str">
        <f t="shared" si="1798"/>
        <v>-0.0689130443030102+0.997622670314228i</v>
      </c>
      <c r="P3417" t="str">
        <f t="shared" si="1799"/>
        <v>1.06891304430301-0.997622670314228i</v>
      </c>
      <c r="Q3417" t="str">
        <f t="shared" si="1800"/>
        <v>-1.06891304430301+11.9242292519171i</v>
      </c>
      <c r="R3417" t="str">
        <f t="shared" si="1801"/>
        <v>-0.0909682065758999-0.0814875260403904i</v>
      </c>
      <c r="S3417" t="str">
        <f t="shared" si="1802"/>
        <v>1.1520866670099i</v>
      </c>
      <c r="T3417" t="str">
        <f t="shared" si="1803"/>
        <v>0.0938806922787558-0.104803257917897i</v>
      </c>
      <c r="U3417" t="e">
        <f t="shared" si="1804"/>
        <v>#DIV/0!</v>
      </c>
      <c r="V3417" t="str">
        <f t="shared" si="1805"/>
        <v>1.33333333333333E-06-0.000071546389342277i</v>
      </c>
      <c r="W3417" t="e">
        <f t="shared" si="1806"/>
        <v>#DIV/0!</v>
      </c>
      <c r="X3417" t="e">
        <f t="shared" si="1807"/>
        <v>#DIV/0!</v>
      </c>
      <c r="Y3417" t="str">
        <f t="shared" si="1808"/>
        <v>0.00083+1.49087420968757i</v>
      </c>
      <c r="Z3417" t="e">
        <f t="shared" si="1809"/>
        <v>#DIV/0!</v>
      </c>
      <c r="AA3417" t="e">
        <f t="shared" si="1810"/>
        <v>#DIV/0!</v>
      </c>
      <c r="AB3417" t="str">
        <f t="shared" si="1811"/>
        <v>0.57889060026356-0.646241728869281i</v>
      </c>
      <c r="AC3417" t="str">
        <f t="shared" si="1812"/>
        <v>0.911400354590957-0.0839934545190264i</v>
      </c>
      <c r="AD3417" t="str">
        <f t="shared" si="1813"/>
        <v>0.694613045900535-0.645049979000683i</v>
      </c>
      <c r="AE3417" t="e">
        <f t="shared" si="1814"/>
        <v>#DIV/0!</v>
      </c>
      <c r="AF3417" t="str">
        <f t="shared" si="1815"/>
        <v>-19.4125294137143-0.308876858702503i</v>
      </c>
      <c r="AG3417" t="e">
        <f t="shared" si="1816"/>
        <v>#DIV/0!</v>
      </c>
      <c r="AH3417" t="e">
        <f t="shared" si="1817"/>
        <v>#DIV/0!</v>
      </c>
      <c r="AI3417" t="e">
        <f t="shared" si="1818"/>
        <v>#DIV/0!</v>
      </c>
      <c r="AJ3417" t="e">
        <f t="shared" si="1819"/>
        <v>#DIV/0!</v>
      </c>
      <c r="AK3417"/>
      <c r="AL3417"/>
      <c r="AM3417"/>
      <c r="AN3417"/>
    </row>
    <row r="3418" spans="1:40" x14ac:dyDescent="0.25">
      <c r="A3418"/>
      <c r="B3418">
        <f t="shared" si="1820"/>
        <v>1484000</v>
      </c>
      <c r="C3418" s="186" t="str">
        <f t="shared" si="1788"/>
        <v>-4.4663575051016E-08+0.00212391644801715i</v>
      </c>
      <c r="D3418" s="158" t="str">
        <f t="shared" si="1789"/>
        <v>-7.66666700908745+0.0162833594347982i</v>
      </c>
      <c r="E3418" t="str">
        <f t="shared" si="1790"/>
        <v>7.99323513218125-0.232536403845408i</v>
      </c>
      <c r="F3418" t="str">
        <f t="shared" si="1791"/>
        <v>0.999201314355127+0.0000232165105330107i</v>
      </c>
      <c r="G3418">
        <f t="shared" si="1786"/>
        <v>1</v>
      </c>
      <c r="H3418" t="str">
        <f t="shared" si="1792"/>
        <v>11.7458754517302+0.324952468791135i</v>
      </c>
      <c r="I3418" t="str">
        <f t="shared" si="1793"/>
        <v>5827.65437240907i</v>
      </c>
      <c r="J3418" t="str">
        <f t="shared" si="1787"/>
        <v>-45969.3615034923+1274.90429174318i</v>
      </c>
      <c r="K3418" t="str">
        <f t="shared" si="1794"/>
        <v>0.00351318089054474-0.126675142150314i</v>
      </c>
      <c r="L3418" t="str">
        <f t="shared" si="1795"/>
        <v>0.000454373184850666-0.0138889217929406i</v>
      </c>
      <c r="M3418" t="str">
        <f t="shared" si="1796"/>
        <v>0.00396755407539541-0.140564063943255i</v>
      </c>
      <c r="N3418" t="str">
        <f t="shared" si="1797"/>
        <v>-10.9339744889405i</v>
      </c>
      <c r="O3418" t="str">
        <f t="shared" si="1798"/>
        <v>-0.0615608489137125+0.998103332266265i</v>
      </c>
      <c r="P3418" t="str">
        <f t="shared" si="1799"/>
        <v>1.06156084891371-0.998103332266265i</v>
      </c>
      <c r="Q3418" t="str">
        <f t="shared" si="1800"/>
        <v>-1.06156084891371+11.9320778212068i</v>
      </c>
      <c r="R3418" t="str">
        <f t="shared" si="1801"/>
        <v>-0.0908448192517791-0.080884784689727i</v>
      </c>
      <c r="S3418" t="str">
        <f t="shared" si="1802"/>
        <v>1.15286352922636i</v>
      </c>
      <c r="T3418" t="str">
        <f t="shared" si="1803"/>
        <v>0.0932491183381129-0.104731678934537i</v>
      </c>
      <c r="U3418" t="e">
        <f t="shared" si="1804"/>
        <v>#DIV/0!</v>
      </c>
      <c r="V3418" t="str">
        <f t="shared" si="1805"/>
        <v>1.33333333333333E-06-0.0000714981774896203i</v>
      </c>
      <c r="W3418" t="e">
        <f t="shared" si="1806"/>
        <v>#DIV/0!</v>
      </c>
      <c r="X3418" t="e">
        <f t="shared" si="1807"/>
        <v>#DIV/0!</v>
      </c>
      <c r="Y3418" t="str">
        <f t="shared" si="1808"/>
        <v>0.00083+1.49187951933672i</v>
      </c>
      <c r="Z3418" t="e">
        <f t="shared" si="1809"/>
        <v>#DIV/0!</v>
      </c>
      <c r="AA3418" t="e">
        <f t="shared" si="1810"/>
        <v>#DIV/0!</v>
      </c>
      <c r="AB3418" t="str">
        <f t="shared" si="1811"/>
        <v>0.574996165649422-0.645800355892178i</v>
      </c>
      <c r="AC3418" t="str">
        <f t="shared" si="1812"/>
        <v>0.911505005860154-0.0833860456293836i</v>
      </c>
      <c r="AD3418" t="str">
        <f t="shared" si="1813"/>
        <v>0.689861948917251-0.645389210327654i</v>
      </c>
      <c r="AE3418" t="e">
        <f t="shared" si="1814"/>
        <v>#DIV/0!</v>
      </c>
      <c r="AF3418" t="str">
        <f t="shared" si="1815"/>
        <v>-19.4125424608177-0.308669109356337i</v>
      </c>
      <c r="AG3418" t="e">
        <f t="shared" si="1816"/>
        <v>#DIV/0!</v>
      </c>
      <c r="AH3418" t="e">
        <f t="shared" si="1817"/>
        <v>#DIV/0!</v>
      </c>
      <c r="AI3418" t="e">
        <f t="shared" si="1818"/>
        <v>#DIV/0!</v>
      </c>
      <c r="AJ3418" t="e">
        <f t="shared" si="1819"/>
        <v>#DIV/0!</v>
      </c>
      <c r="AK3418"/>
      <c r="AL3418"/>
      <c r="AM3418"/>
      <c r="AN3418"/>
    </row>
    <row r="3419" spans="1:40" x14ac:dyDescent="0.25">
      <c r="A3419"/>
      <c r="B3419">
        <f t="shared" si="1820"/>
        <v>1485000</v>
      </c>
      <c r="C3419" s="186" t="str">
        <f t="shared" si="1788"/>
        <v>-4.46034423415338E-08+0.00212248620125207i</v>
      </c>
      <c r="D3419" s="158" t="str">
        <f t="shared" si="1789"/>
        <v>-7.66666700862638+0.0162723942095992i</v>
      </c>
      <c r="E3419" t="str">
        <f t="shared" si="1790"/>
        <v>7.99322601975939-0.232692834261301i</v>
      </c>
      <c r="F3419" t="str">
        <f t="shared" si="1791"/>
        <v>0.999201315264186+0.000023232128639131i</v>
      </c>
      <c r="G3419">
        <f t="shared" si="1786"/>
        <v>1</v>
      </c>
      <c r="H3419" t="str">
        <f t="shared" si="1792"/>
        <v>11.7458884729766+0.324734033233335i</v>
      </c>
      <c r="I3419" t="str">
        <f t="shared" si="1793"/>
        <v>5831.58136322605i</v>
      </c>
      <c r="J3419" t="str">
        <f t="shared" si="1787"/>
        <v>-46031.3370428047+1275.76339167024i</v>
      </c>
      <c r="K3419" t="str">
        <f t="shared" si="1794"/>
        <v>0.00350845435197838-0.126589966313249i</v>
      </c>
      <c r="L3419" t="str">
        <f t="shared" si="1795"/>
        <v>0.000453762093621758-0.0138795889619123i</v>
      </c>
      <c r="M3419" t="str">
        <f t="shared" si="1796"/>
        <v>0.00396221644560014-0.140469555275161i</v>
      </c>
      <c r="N3419" t="str">
        <f t="shared" si="1797"/>
        <v>-10.941342396278i</v>
      </c>
      <c r="O3419" t="str">
        <f t="shared" si="1798"/>
        <v>-0.0542053116437847+0.998529811367493i</v>
      </c>
      <c r="P3419" t="str">
        <f t="shared" si="1799"/>
        <v>1.05420531164378-0.998529811367493i</v>
      </c>
      <c r="Q3419" t="str">
        <f t="shared" si="1800"/>
        <v>-1.05420531164378+11.9398722076455i</v>
      </c>
      <c r="R3419" t="str">
        <f t="shared" si="1801"/>
        <v>-0.0907182785131939-0.0802830720380899i</v>
      </c>
      <c r="S3419" t="str">
        <f t="shared" si="1802"/>
        <v>1.15364039144282i</v>
      </c>
      <c r="T3419" t="str">
        <f t="shared" si="1803"/>
        <v>0.0926177946522541-0.10465627033498i</v>
      </c>
      <c r="U3419" t="e">
        <f t="shared" si="1804"/>
        <v>#DIV/0!</v>
      </c>
      <c r="V3419" t="str">
        <f t="shared" si="1805"/>
        <v>1.33333333333333E-06-0.0000714500305687523i</v>
      </c>
      <c r="W3419" t="e">
        <f t="shared" si="1806"/>
        <v>#DIV/0!</v>
      </c>
      <c r="X3419" t="e">
        <f t="shared" si="1807"/>
        <v>#DIV/0!</v>
      </c>
      <c r="Y3419" t="str">
        <f t="shared" si="1808"/>
        <v>0.00083+1.49288482898587i</v>
      </c>
      <c r="Z3419" t="e">
        <f t="shared" si="1809"/>
        <v>#DIV/0!</v>
      </c>
      <c r="AA3419" t="e">
        <f t="shared" si="1810"/>
        <v>#DIV/0!</v>
      </c>
      <c r="AB3419" t="str">
        <f t="shared" si="1811"/>
        <v>0.571103274165599-0.645335368593906i</v>
      </c>
      <c r="AC3419" t="str">
        <f t="shared" si="1812"/>
        <v>0.911612862555317-0.0827795813486003i</v>
      </c>
      <c r="AD3419" t="str">
        <f t="shared" si="1813"/>
        <v>0.685108260077501-0.645693383478894i</v>
      </c>
      <c r="AE3419" t="e">
        <f t="shared" si="1814"/>
        <v>#DIV/0!</v>
      </c>
      <c r="AF3419" t="str">
        <f t="shared" si="1815"/>
        <v>-19.412555481603-0.308461639023736i</v>
      </c>
      <c r="AG3419" t="e">
        <f t="shared" si="1816"/>
        <v>#DIV/0!</v>
      </c>
      <c r="AH3419" t="e">
        <f t="shared" si="1817"/>
        <v>#DIV/0!</v>
      </c>
      <c r="AI3419" t="e">
        <f t="shared" si="1818"/>
        <v>#DIV/0!</v>
      </c>
      <c r="AJ3419" t="e">
        <f t="shared" si="1819"/>
        <v>#DIV/0!</v>
      </c>
      <c r="AK3419"/>
      <c r="AL3419"/>
      <c r="AM3419"/>
      <c r="AN3419"/>
    </row>
    <row r="3420" spans="1:40" x14ac:dyDescent="0.25">
      <c r="A3420"/>
      <c r="B3420">
        <f t="shared" si="1820"/>
        <v>1486000</v>
      </c>
      <c r="C3420" s="186" t="str">
        <f t="shared" si="1788"/>
        <v>-4.4543430989671E-08+0.00212105787944899i</v>
      </c>
      <c r="D3420" s="158" t="str">
        <f t="shared" si="1789"/>
        <v>-7.6666670081663+0.0162614437424423i</v>
      </c>
      <c r="E3420" t="str">
        <f t="shared" si="1790"/>
        <v>7.99321690121995-0.232849264141714i</v>
      </c>
      <c r="F3420" t="str">
        <f t="shared" si="1791"/>
        <v>0.999201316173864+0.0000232477466918744i</v>
      </c>
      <c r="G3420">
        <f t="shared" si="1786"/>
        <v>1</v>
      </c>
      <c r="H3420" t="str">
        <f t="shared" si="1792"/>
        <v>11.7459014679751+0.324515890885968i</v>
      </c>
      <c r="I3420" t="str">
        <f t="shared" si="1793"/>
        <v>5835.50835404304i</v>
      </c>
      <c r="J3420" t="str">
        <f t="shared" si="1787"/>
        <v>-46093.3543305436+1276.62249159729i</v>
      </c>
      <c r="K3420" t="str">
        <f t="shared" si="1794"/>
        <v>0.00350373734313753-0.12650490485745i</v>
      </c>
      <c r="L3420" t="str">
        <f t="shared" si="1795"/>
        <v>0.000453152233920768-0.0138702686516599i</v>
      </c>
      <c r="M3420" t="str">
        <f t="shared" si="1796"/>
        <v>0.0039568895770583-0.14037517350911i</v>
      </c>
      <c r="N3420" t="str">
        <f t="shared" si="1797"/>
        <v>-10.9487103036156i</v>
      </c>
      <c r="O3420" t="str">
        <f t="shared" si="1798"/>
        <v>-0.0468468317943468+0.998902084466156i</v>
      </c>
      <c r="P3420" t="str">
        <f t="shared" si="1799"/>
        <v>1.04684683179435-0.998902084466156i</v>
      </c>
      <c r="Q3420" t="str">
        <f t="shared" si="1800"/>
        <v>-1.04684683179435+11.9476123880818i</v>
      </c>
      <c r="R3420" t="str">
        <f t="shared" si="1801"/>
        <v>-0.0905885895395337-0.0796824020494539i</v>
      </c>
      <c r="S3420" t="str">
        <f t="shared" si="1802"/>
        <v>1.15441725365928i</v>
      </c>
      <c r="T3420" t="str">
        <f t="shared" si="1803"/>
        <v>0.0919867397389052-0.104577030749096i</v>
      </c>
      <c r="U3420" t="e">
        <f t="shared" si="1804"/>
        <v>#DIV/0!</v>
      </c>
      <c r="V3420" t="str">
        <f t="shared" si="1805"/>
        <v>1.33333333333333E-06-0.0000714019484485847i</v>
      </c>
      <c r="W3420" t="e">
        <f t="shared" si="1806"/>
        <v>#DIV/0!</v>
      </c>
      <c r="X3420" t="e">
        <f t="shared" si="1807"/>
        <v>#DIV/0!</v>
      </c>
      <c r="Y3420" t="str">
        <f t="shared" si="1808"/>
        <v>0.00083+1.49389013863502i</v>
      </c>
      <c r="Z3420" t="e">
        <f t="shared" si="1809"/>
        <v>#DIV/0!</v>
      </c>
      <c r="AA3420" t="e">
        <f t="shared" si="1810"/>
        <v>#DIV/0!</v>
      </c>
      <c r="AB3420" t="str">
        <f t="shared" si="1811"/>
        <v>0.567212039996776-0.644846758525919i</v>
      </c>
      <c r="AC3420" t="str">
        <f t="shared" si="1812"/>
        <v>0.911723919794182-0.0821740759486147i</v>
      </c>
      <c r="AD3420" t="str">
        <f t="shared" si="1813"/>
        <v>0.680352238451225-0.645962477483939i</v>
      </c>
      <c r="AE3420" t="e">
        <f t="shared" si="1814"/>
        <v>#DIV/0!</v>
      </c>
      <c r="AF3420" t="str">
        <f t="shared" si="1815"/>
        <v>-19.4125684761414-0.308254447143526i</v>
      </c>
      <c r="AG3420" t="e">
        <f t="shared" si="1816"/>
        <v>#DIV/0!</v>
      </c>
      <c r="AH3420" t="e">
        <f t="shared" si="1817"/>
        <v>#DIV/0!</v>
      </c>
      <c r="AI3420" t="e">
        <f t="shared" si="1818"/>
        <v>#DIV/0!</v>
      </c>
      <c r="AJ3420" t="e">
        <f t="shared" si="1819"/>
        <v>#DIV/0!</v>
      </c>
      <c r="AK3420"/>
      <c r="AL3420"/>
      <c r="AM3420"/>
      <c r="AN3420"/>
    </row>
    <row r="3421" spans="1:40" x14ac:dyDescent="0.25">
      <c r="A3421"/>
      <c r="B3421">
        <f t="shared" si="1820"/>
        <v>1487000</v>
      </c>
      <c r="C3421" s="186" t="str">
        <f t="shared" si="1788"/>
        <v>-4.44835406690877E-08+0.00211963147872432i</v>
      </c>
      <c r="D3421" s="158" t="str">
        <f t="shared" si="1789"/>
        <v>-7.66666700770714+0.0162505080035531i</v>
      </c>
      <c r="E3421" t="str">
        <f t="shared" si="1790"/>
        <v>7.99320777656297-0.233005693486285i</v>
      </c>
      <c r="F3421" t="str">
        <f t="shared" si="1791"/>
        <v>0.99920131708414+0.000023263364691204i</v>
      </c>
      <c r="G3421">
        <f t="shared" si="1786"/>
        <v>1</v>
      </c>
      <c r="H3421" t="str">
        <f t="shared" si="1792"/>
        <v>11.745914436796+0.324298041159578i</v>
      </c>
      <c r="I3421" t="str">
        <f t="shared" si="1793"/>
        <v>5839.43534486003i</v>
      </c>
      <c r="J3421" t="str">
        <f t="shared" si="1787"/>
        <v>-46155.4133667092+1277.48159152434i</v>
      </c>
      <c r="K3421" t="str">
        <f t="shared" si="1794"/>
        <v>0.00349902983842691-0.126419957552842i</v>
      </c>
      <c r="L3421" t="str">
        <f t="shared" si="1795"/>
        <v>0.000452543602441911-0.0138609608370308i</v>
      </c>
      <c r="M3421" t="str">
        <f t="shared" si="1796"/>
        <v>0.00395157344086882-0.140280918389873i</v>
      </c>
      <c r="N3421" t="str">
        <f t="shared" si="1797"/>
        <v>-10.9560782109531i</v>
      </c>
      <c r="O3421" t="str">
        <f t="shared" si="1798"/>
        <v>-0.0394858088266618+0.999220131353099i</v>
      </c>
      <c r="P3421" t="str">
        <f t="shared" si="1799"/>
        <v>1.03948580882666-0.999220131353099i</v>
      </c>
      <c r="Q3421" t="str">
        <f t="shared" si="1800"/>
        <v>-1.03948580882666+11.9552983423062i</v>
      </c>
      <c r="R3421" t="str">
        <f t="shared" si="1801"/>
        <v>-0.0904557575191923-0.079082788692366i</v>
      </c>
      <c r="S3421" t="str">
        <f t="shared" si="1802"/>
        <v>1.15519411587574i</v>
      </c>
      <c r="T3421" t="str">
        <f t="shared" si="1803"/>
        <v>0.0913559721644657-0.104493958833254i</v>
      </c>
      <c r="U3421" t="e">
        <f t="shared" si="1804"/>
        <v>#DIV/0!</v>
      </c>
      <c r="V3421" t="str">
        <f t="shared" si="1805"/>
        <v>1.33333333333333E-06-0.0000713539309983838i</v>
      </c>
      <c r="W3421" t="e">
        <f t="shared" si="1806"/>
        <v>#DIV/0!</v>
      </c>
      <c r="X3421" t="e">
        <f t="shared" si="1807"/>
        <v>#DIV/0!</v>
      </c>
      <c r="Y3421" t="str">
        <f t="shared" si="1808"/>
        <v>0.00083+1.49489544828417i</v>
      </c>
      <c r="Z3421" t="e">
        <f t="shared" si="1809"/>
        <v>#DIV/0!</v>
      </c>
      <c r="AA3421" t="e">
        <f t="shared" si="1810"/>
        <v>#DIV/0!</v>
      </c>
      <c r="AB3421" t="str">
        <f t="shared" si="1811"/>
        <v>0.563322577627774-0.644334517403069i</v>
      </c>
      <c r="AC3421" t="str">
        <f t="shared" si="1812"/>
        <v>0.911838172684798-0.0815695437053797i</v>
      </c>
      <c r="AD3421" t="str">
        <f t="shared" si="1813"/>
        <v>0.675594143294772-0.646196473294796i</v>
      </c>
      <c r="AE3421" t="e">
        <f t="shared" si="1814"/>
        <v>#DIV/0!</v>
      </c>
      <c r="AF3421" t="str">
        <f t="shared" si="1815"/>
        <v>-19.4125814445031-0.308047533156025i</v>
      </c>
      <c r="AG3421" t="e">
        <f t="shared" si="1816"/>
        <v>#DIV/0!</v>
      </c>
      <c r="AH3421" t="e">
        <f t="shared" si="1817"/>
        <v>#DIV/0!</v>
      </c>
      <c r="AI3421" t="e">
        <f t="shared" si="1818"/>
        <v>#DIV/0!</v>
      </c>
      <c r="AJ3421" t="e">
        <f t="shared" si="1819"/>
        <v>#DIV/0!</v>
      </c>
      <c r="AK3421"/>
      <c r="AL3421"/>
      <c r="AM3421"/>
      <c r="AN3421"/>
    </row>
    <row r="3422" spans="1:40" x14ac:dyDescent="0.25">
      <c r="A3422"/>
      <c r="B3422">
        <f t="shared" si="1820"/>
        <v>1488000</v>
      </c>
      <c r="C3422" s="186" t="str">
        <f t="shared" si="1788"/>
        <v>-4.44237710545403E-08+0.00211820699520493i</v>
      </c>
      <c r="D3422" s="158" t="str">
        <f t="shared" si="1789"/>
        <v>-7.66666700724891+0.0162395869632378i</v>
      </c>
      <c r="E3422" t="str">
        <f t="shared" si="1790"/>
        <v>7.99319864578849-0.233162122294658i</v>
      </c>
      <c r="F3422" t="str">
        <f t="shared" si="1791"/>
        <v>0.999201317995034+0.0000232789826370851i</v>
      </c>
      <c r="G3422">
        <f t="shared" si="1786"/>
        <v>1</v>
      </c>
      <c r="H3422" t="str">
        <f t="shared" si="1792"/>
        <v>11.7459273795097+0.324080483466293i</v>
      </c>
      <c r="I3422" t="str">
        <f t="shared" si="1793"/>
        <v>5843.36233567702i</v>
      </c>
      <c r="J3422" t="str">
        <f t="shared" si="1787"/>
        <v>-46217.5141513014+1278.34069145139i</v>
      </c>
      <c r="K3422" t="str">
        <f t="shared" si="1794"/>
        <v>0.00349433181233711-0.126335124169967i</v>
      </c>
      <c r="L3422" t="str">
        <f t="shared" si="1795"/>
        <v>0.000451936195890473-0.0138516654929397i</v>
      </c>
      <c r="M3422" t="str">
        <f t="shared" si="1796"/>
        <v>0.00394626800822758-0.140186789662907i</v>
      </c>
      <c r="N3422" t="str">
        <f t="shared" si="1797"/>
        <v>-10.9634461182907i</v>
      </c>
      <c r="O3422" t="str">
        <f t="shared" si="1798"/>
        <v>-0.032122642339645+0.999483934762895i</v>
      </c>
      <c r="P3422" t="str">
        <f t="shared" si="1799"/>
        <v>1.03212264233965-0.999483934762895i</v>
      </c>
      <c r="Q3422" t="str">
        <f t="shared" si="1800"/>
        <v>-1.03212264233965+11.9629300530536i</v>
      </c>
      <c r="R3422" t="str">
        <f t="shared" si="1801"/>
        <v>-0.0903197876501328-0.0784842459406489i</v>
      </c>
      <c r="S3422" t="str">
        <f t="shared" si="1802"/>
        <v>1.1559709780922i</v>
      </c>
      <c r="T3422" t="str">
        <f t="shared" si="1803"/>
        <v>0.0907255105448407-0.104407053271004i</v>
      </c>
      <c r="U3422" t="e">
        <f t="shared" si="1804"/>
        <v>#DIV/0!</v>
      </c>
      <c r="V3422" t="str">
        <f t="shared" si="1805"/>
        <v>1.33333333333333E-06-0.0000713059780877669i</v>
      </c>
      <c r="W3422" t="e">
        <f t="shared" si="1806"/>
        <v>#DIV/0!</v>
      </c>
      <c r="X3422" t="e">
        <f t="shared" si="1807"/>
        <v>#DIV/0!</v>
      </c>
      <c r="Y3422" t="str">
        <f t="shared" si="1808"/>
        <v>0.00083+1.49590075793332i</v>
      </c>
      <c r="Z3422" t="e">
        <f t="shared" si="1809"/>
        <v>#DIV/0!</v>
      </c>
      <c r="AA3422" t="e">
        <f t="shared" si="1810"/>
        <v>#DIV/0!</v>
      </c>
      <c r="AB3422" t="str">
        <f t="shared" si="1811"/>
        <v>0.559435001848676-0.643798637107813i</v>
      </c>
      <c r="AC3422" t="str">
        <f t="shared" si="1812"/>
        <v>0.911955616324979-0.0809659988995874i</v>
      </c>
      <c r="AD3422" t="str">
        <f t="shared" si="1813"/>
        <v>0.670834234035948-0.646395353787687i</v>
      </c>
      <c r="AE3422" t="e">
        <f t="shared" si="1814"/>
        <v>#DIV/0!</v>
      </c>
      <c r="AF3422" t="str">
        <f t="shared" si="1815"/>
        <v>-19.4125943867586-0.307840896503055i</v>
      </c>
      <c r="AG3422" t="e">
        <f t="shared" si="1816"/>
        <v>#DIV/0!</v>
      </c>
      <c r="AH3422" t="e">
        <f t="shared" si="1817"/>
        <v>#DIV/0!</v>
      </c>
      <c r="AI3422" t="e">
        <f t="shared" si="1818"/>
        <v>#DIV/0!</v>
      </c>
      <c r="AJ3422" t="e">
        <f t="shared" si="1819"/>
        <v>#DIV/0!</v>
      </c>
      <c r="AK3422"/>
      <c r="AL3422"/>
      <c r="AM3422"/>
      <c r="AN3422"/>
    </row>
    <row r="3423" spans="1:40" x14ac:dyDescent="0.25">
      <c r="A3423"/>
      <c r="B3423">
        <f t="shared" si="1820"/>
        <v>1489000</v>
      </c>
      <c r="C3423" s="186" t="str">
        <f t="shared" si="1788"/>
        <v>-4.43641218218772E-08+0.00211678442502807i</v>
      </c>
      <c r="D3423" s="158" t="str">
        <f t="shared" si="1789"/>
        <v>-7.66666700679159+0.0162286805918819i</v>
      </c>
      <c r="E3423" t="str">
        <f t="shared" si="1790"/>
        <v>7.99318950889656-0.233318550566474i</v>
      </c>
      <c r="F3423" t="str">
        <f t="shared" si="1791"/>
        <v>0.999201318906537+0.0000232946005294816i</v>
      </c>
      <c r="G3423">
        <f t="shared" si="1786"/>
        <v>1</v>
      </c>
      <c r="H3423" t="str">
        <f t="shared" si="1792"/>
        <v>11.745940296186+0.323863217219805i</v>
      </c>
      <c r="I3423" t="str">
        <f t="shared" si="1793"/>
        <v>5847.289326494i</v>
      </c>
      <c r="J3423" t="str">
        <f t="shared" si="1787"/>
        <v>-46279.6566843203+1279.19979137844i</v>
      </c>
      <c r="K3423" t="str">
        <f t="shared" si="1794"/>
        <v>0.00348964323944418-0.126250404479982i</v>
      </c>
      <c r="L3423" t="str">
        <f t="shared" si="1795"/>
        <v>0.000451330010982787-0.0138423825943683i</v>
      </c>
      <c r="M3423" t="str">
        <f t="shared" si="1796"/>
        <v>0.00394097325042697-0.14009278707435i</v>
      </c>
      <c r="N3423" t="str">
        <f t="shared" si="1797"/>
        <v>-10.9708140256283i</v>
      </c>
      <c r="O3423" t="str">
        <f t="shared" si="1798"/>
        <v>-0.0247577320488729+0.999693480374758i</v>
      </c>
      <c r="P3423" t="str">
        <f t="shared" si="1799"/>
        <v>1.02475773204887-0.999693480374758i</v>
      </c>
      <c r="Q3423" t="str">
        <f t="shared" si="1800"/>
        <v>-1.02475773204887+11.9705075060031i</v>
      </c>
      <c r="R3423" t="str">
        <f t="shared" si="1801"/>
        <v>-0.0901806851404978-0.0778867877742124i</v>
      </c>
      <c r="S3423" t="str">
        <f t="shared" si="1802"/>
        <v>1.15674784030866i</v>
      </c>
      <c r="T3423" t="str">
        <f t="shared" si="1803"/>
        <v>0.0900953735463991-0.104316312773826i</v>
      </c>
      <c r="U3423" t="e">
        <f t="shared" si="1804"/>
        <v>#DIV/0!</v>
      </c>
      <c r="V3423" t="str">
        <f t="shared" si="1805"/>
        <v>1.33333333333333E-06-0.0000712580895867004i</v>
      </c>
      <c r="W3423" t="e">
        <f t="shared" si="1806"/>
        <v>#DIV/0!</v>
      </c>
      <c r="X3423" t="e">
        <f t="shared" si="1807"/>
        <v>#DIV/0!</v>
      </c>
      <c r="Y3423" t="str">
        <f t="shared" si="1808"/>
        <v>0.00083+1.49690606758246i</v>
      </c>
      <c r="Z3423" t="e">
        <f t="shared" si="1809"/>
        <v>#DIV/0!</v>
      </c>
      <c r="AA3423" t="e">
        <f t="shared" si="1810"/>
        <v>#DIV/0!</v>
      </c>
      <c r="AB3423" t="str">
        <f t="shared" si="1811"/>
        <v>0.555549427760737-0.643239109694832i</v>
      </c>
      <c r="AC3423" t="str">
        <f t="shared" si="1812"/>
        <v>0.912076245801723-0.0803634558174977i</v>
      </c>
      <c r="AD3423" t="str">
        <f t="shared" si="1813"/>
        <v>0.666072770260058-0.646559103764881i</v>
      </c>
      <c r="AE3423" t="e">
        <f t="shared" si="1814"/>
        <v>#DIV/0!</v>
      </c>
      <c r="AF3423" t="str">
        <f t="shared" si="1815"/>
        <v>-19.4126073029776-0.307634536627923i</v>
      </c>
      <c r="AG3423" t="e">
        <f t="shared" si="1816"/>
        <v>#DIV/0!</v>
      </c>
      <c r="AH3423" t="e">
        <f t="shared" si="1817"/>
        <v>#DIV/0!</v>
      </c>
      <c r="AI3423" t="e">
        <f t="shared" si="1818"/>
        <v>#DIV/0!</v>
      </c>
      <c r="AJ3423" t="e">
        <f t="shared" si="1819"/>
        <v>#DIV/0!</v>
      </c>
      <c r="AK3423"/>
      <c r="AL3423"/>
      <c r="AM3423"/>
      <c r="AN3423"/>
    </row>
    <row r="3424" spans="1:40" x14ac:dyDescent="0.25">
      <c r="A3424"/>
      <c r="B3424">
        <f t="shared" si="1820"/>
        <v>1490000</v>
      </c>
      <c r="C3424" s="186" t="str">
        <f t="shared" si="1788"/>
        <v>-4.43045926480338E-08+0.00211536376434138i</v>
      </c>
      <c r="D3424" s="158" t="str">
        <f t="shared" si="1789"/>
        <v>-7.66666700633519+0.0162177888599506i</v>
      </c>
      <c r="E3424" t="str">
        <f t="shared" si="1790"/>
        <v>7.99318036588722-0.233474978301373i</v>
      </c>
      <c r="F3424" t="str">
        <f t="shared" si="1791"/>
        <v>0.999201319818649+0.0000233102183683576i</v>
      </c>
      <c r="G3424">
        <f t="shared" si="1786"/>
        <v>1</v>
      </c>
      <c r="H3424" t="str">
        <f t="shared" si="1792"/>
        <v>11.7459531868949+0.323646241835385i</v>
      </c>
      <c r="I3424" t="str">
        <f t="shared" si="1793"/>
        <v>5851.21631731099i</v>
      </c>
      <c r="J3424" t="str">
        <f t="shared" si="1787"/>
        <v>-46341.8409657657+1280.05889130549i</v>
      </c>
      <c r="K3424" t="str">
        <f t="shared" si="1794"/>
        <v>0.00348496409440941-0.126165798254654i</v>
      </c>
      <c r="L3424" t="str">
        <f t="shared" si="1795"/>
        <v>0.000450725044446167-0.0138331121163652i</v>
      </c>
      <c r="M3424" t="str">
        <f t="shared" si="1796"/>
        <v>0.00393568913885558-0.139998910371019i</v>
      </c>
      <c r="N3424" t="str">
        <f t="shared" si="1797"/>
        <v>-10.9781819329658i</v>
      </c>
      <c r="O3424" t="str">
        <f t="shared" si="1798"/>
        <v>-0.0173914777645908+0.999848756813331i</v>
      </c>
      <c r="P3424" t="str">
        <f t="shared" si="1799"/>
        <v>1.01739147776459-0.999848756813331i</v>
      </c>
      <c r="Q3424" t="str">
        <f t="shared" si="1800"/>
        <v>-1.01739147776459+11.9780306897791i</v>
      </c>
      <c r="R3424" t="str">
        <f t="shared" si="1801"/>
        <v>-0.0900384552092103-0.0772904281797866i</v>
      </c>
      <c r="S3424" t="str">
        <f t="shared" si="1802"/>
        <v>1.15752470252512i</v>
      </c>
      <c r="T3424" t="str">
        <f t="shared" si="1803"/>
        <v>0.0894655798868466-0.104221736081863i</v>
      </c>
      <c r="U3424" t="e">
        <f t="shared" si="1804"/>
        <v>#DIV/0!</v>
      </c>
      <c r="V3424" t="str">
        <f t="shared" si="1805"/>
        <v>1.33333333333333E-06-0.0000712102653655011i</v>
      </c>
      <c r="W3424" t="e">
        <f t="shared" si="1806"/>
        <v>#DIV/0!</v>
      </c>
      <c r="X3424" t="e">
        <f t="shared" si="1807"/>
        <v>#DIV/0!</v>
      </c>
      <c r="Y3424" t="str">
        <f t="shared" si="1808"/>
        <v>0.00083+1.49791137723161i</v>
      </c>
      <c r="Z3424" t="e">
        <f t="shared" si="1809"/>
        <v>#DIV/0!</v>
      </c>
      <c r="AA3424" t="e">
        <f t="shared" si="1810"/>
        <v>#DIV/0!</v>
      </c>
      <c r="AB3424" t="str">
        <f t="shared" si="1811"/>
        <v>0.551665970781766-0.642655927395549i</v>
      </c>
      <c r="AC3424" t="str">
        <f t="shared" si="1812"/>
        <v>0.912200056190628-0.0797619287516895i</v>
      </c>
      <c r="AD3424" t="str">
        <f t="shared" si="1813"/>
        <v>0.661310011695318-0.646687709956303i</v>
      </c>
      <c r="AE3424" t="e">
        <f t="shared" si="1814"/>
        <v>#DIV/0!</v>
      </c>
      <c r="AF3424" t="str">
        <f t="shared" si="1815"/>
        <v>-19.4126201932301-0.307428452975434i</v>
      </c>
      <c r="AG3424" t="e">
        <f t="shared" si="1816"/>
        <v>#DIV/0!</v>
      </c>
      <c r="AH3424" t="e">
        <f t="shared" si="1817"/>
        <v>#DIV/0!</v>
      </c>
      <c r="AI3424" t="e">
        <f t="shared" si="1818"/>
        <v>#DIV/0!</v>
      </c>
      <c r="AJ3424" t="e">
        <f t="shared" si="1819"/>
        <v>#DIV/0!</v>
      </c>
      <c r="AK3424"/>
      <c r="AL3424"/>
      <c r="AM3424"/>
      <c r="AN3424"/>
    </row>
    <row r="3425" spans="1:40" x14ac:dyDescent="0.25">
      <c r="A3425"/>
      <c r="B3425">
        <f t="shared" si="1820"/>
        <v>1491000</v>
      </c>
      <c r="C3425" s="186" t="str">
        <f t="shared" si="1788"/>
        <v>-4.42451832110291E-08+0.00211394500930282i</v>
      </c>
      <c r="D3425" s="158" t="str">
        <f t="shared" si="1789"/>
        <v>-7.66666700587972+0.0162069117379883i</v>
      </c>
      <c r="E3425" t="str">
        <f t="shared" si="1790"/>
        <v>7.9931712167605-0.233631405498998i</v>
      </c>
      <c r="F3425" t="str">
        <f t="shared" si="1791"/>
        <v>0.999201320731369+0.0000233258361536774i</v>
      </c>
      <c r="G3425">
        <f t="shared" si="1786"/>
        <v>1</v>
      </c>
      <c r="H3425" t="str">
        <f t="shared" si="1792"/>
        <v>11.7459660517058+0.323429556729857i</v>
      </c>
      <c r="I3425" t="str">
        <f t="shared" si="1793"/>
        <v>5855.14330812798i</v>
      </c>
      <c r="J3425" t="str">
        <f t="shared" si="1787"/>
        <v>-46404.0669956377+1280.91799123255i</v>
      </c>
      <c r="K3425" t="str">
        <f t="shared" si="1794"/>
        <v>0.00348029435197888-0.126081305266363i</v>
      </c>
      <c r="L3425" t="str">
        <f t="shared" si="1795"/>
        <v>0.000450121293018883-0.0138238540340455i</v>
      </c>
      <c r="M3425" t="str">
        <f t="shared" si="1796"/>
        <v>0.00393041564499776-0.139905159300409i</v>
      </c>
      <c r="N3425" t="str">
        <f t="shared" si="1797"/>
        <v>-10.9855498403034i</v>
      </c>
      <c r="O3425" t="str">
        <f t="shared" si="1798"/>
        <v>-0.0100242793696985+0.999949755649312i</v>
      </c>
      <c r="P3425" t="str">
        <f t="shared" si="1799"/>
        <v>1.0100242793697-0.999949755649312i</v>
      </c>
      <c r="Q3425" t="str">
        <f t="shared" si="1800"/>
        <v>-1.0100242793697+11.9854995959527i</v>
      </c>
      <c r="R3425" t="str">
        <f t="shared" si="1801"/>
        <v>-0.089893103086578-0.0766951811516294i</v>
      </c>
      <c r="S3425" t="str">
        <f t="shared" si="1802"/>
        <v>1.15830156474158i</v>
      </c>
      <c r="T3425" t="str">
        <f t="shared" si="1803"/>
        <v>0.0888361483360713-0.104123321964659i</v>
      </c>
      <c r="U3425" t="e">
        <f t="shared" si="1804"/>
        <v>#DIV/0!</v>
      </c>
      <c r="V3425" t="str">
        <f t="shared" si="1805"/>
        <v>1.33333333333333E-06-0.0000711625052948338i</v>
      </c>
      <c r="W3425" t="e">
        <f t="shared" si="1806"/>
        <v>#DIV/0!</v>
      </c>
      <c r="X3425" t="e">
        <f t="shared" si="1807"/>
        <v>#DIV/0!</v>
      </c>
      <c r="Y3425" t="str">
        <f t="shared" si="1808"/>
        <v>0.00083+1.49891668688076i</v>
      </c>
      <c r="Z3425" t="e">
        <f t="shared" si="1809"/>
        <v>#DIV/0!</v>
      </c>
      <c r="AA3425" t="e">
        <f t="shared" si="1810"/>
        <v>#DIV/0!</v>
      </c>
      <c r="AB3425" t="str">
        <f t="shared" si="1811"/>
        <v>0.547784746651343-0.642049082622681i</v>
      </c>
      <c r="AC3425" t="str">
        <f t="shared" si="1812"/>
        <v>0.912327042555322-0.079161432001787i</v>
      </c>
      <c r="AD3425" t="str">
        <f t="shared" si="1813"/>
        <v>0.656546218198087-0.646781161020974i</v>
      </c>
      <c r="AE3425" t="e">
        <f t="shared" si="1814"/>
        <v>#DIV/0!</v>
      </c>
      <c r="AF3425" t="str">
        <f t="shared" si="1815"/>
        <v>-19.4126330575855-0.307222644991869i</v>
      </c>
      <c r="AG3425" t="e">
        <f t="shared" si="1816"/>
        <v>#DIV/0!</v>
      </c>
      <c r="AH3425" t="e">
        <f t="shared" si="1817"/>
        <v>#DIV/0!</v>
      </c>
      <c r="AI3425" t="e">
        <f t="shared" si="1818"/>
        <v>#DIV/0!</v>
      </c>
      <c r="AJ3425" t="e">
        <f t="shared" si="1819"/>
        <v>#DIV/0!</v>
      </c>
      <c r="AK3425"/>
      <c r="AL3425"/>
      <c r="AM3425"/>
      <c r="AN3425"/>
    </row>
    <row r="3426" spans="1:40" x14ac:dyDescent="0.25">
      <c r="A3426"/>
      <c r="B3426">
        <f t="shared" si="1820"/>
        <v>1492000</v>
      </c>
      <c r="C3426" s="186" t="str">
        <f t="shared" si="1788"/>
        <v>-4.41858931899603E-08+0.00211252815608067i</v>
      </c>
      <c r="D3426" s="158" t="str">
        <f t="shared" si="1789"/>
        <v>-7.66666700542516+0.0161960491966185i</v>
      </c>
      <c r="E3426" t="str">
        <f t="shared" si="1790"/>
        <v>7.99316206151646-0.23378783215899i</v>
      </c>
      <c r="F3426" t="str">
        <f t="shared" si="1791"/>
        <v>0.999201321644708+0.0000233414538854057i</v>
      </c>
      <c r="G3426">
        <f t="shared" si="1786"/>
        <v>1</v>
      </c>
      <c r="H3426" t="str">
        <f t="shared" si="1792"/>
        <v>11.7459788906881+0.323213161321602i</v>
      </c>
      <c r="I3426" t="str">
        <f t="shared" si="1793"/>
        <v>5859.07029894496i</v>
      </c>
      <c r="J3426" t="str">
        <f t="shared" si="1787"/>
        <v>-46466.3347739364+1281.77709115959i</v>
      </c>
      <c r="K3426" t="str">
        <f t="shared" si="1794"/>
        <v>0.00347563398698302-0.125996925288093i</v>
      </c>
      <c r="L3426" t="str">
        <f t="shared" si="1795"/>
        <v>0.000449518753450111-0.0138146083225908i</v>
      </c>
      <c r="M3426" t="str">
        <f t="shared" si="1796"/>
        <v>0.00392515274043313-0.139811533610684i</v>
      </c>
      <c r="N3426" t="str">
        <f t="shared" si="1797"/>
        <v>-10.9929177476409i</v>
      </c>
      <c r="O3426" t="str">
        <f t="shared" si="1798"/>
        <v>-0.00265653679875267+0.999996471399893i</v>
      </c>
      <c r="P3426" t="str">
        <f t="shared" si="1799"/>
        <v>1.00265653679875-0.999996471399893i</v>
      </c>
      <c r="Q3426" t="str">
        <f t="shared" si="1800"/>
        <v>-1.00265653679875+11.9929142190408i</v>
      </c>
      <c r="R3426" t="str">
        <f t="shared" si="1801"/>
        <v>-0.0897446340149386-0.0761010606923241i</v>
      </c>
      <c r="S3426" t="str">
        <f t="shared" si="1802"/>
        <v>1.15907842695804i</v>
      </c>
      <c r="T3426" t="str">
        <f t="shared" si="1803"/>
        <v>0.0882070977170974-0.10402106922196i</v>
      </c>
      <c r="U3426" t="e">
        <f t="shared" si="1804"/>
        <v>#DIV/0!</v>
      </c>
      <c r="V3426" t="str">
        <f t="shared" si="1805"/>
        <v>1.33333333333333E-06-0.0000711148092457084i</v>
      </c>
      <c r="W3426" t="e">
        <f t="shared" si="1806"/>
        <v>#DIV/0!</v>
      </c>
      <c r="X3426" t="e">
        <f t="shared" si="1807"/>
        <v>#DIV/0!</v>
      </c>
      <c r="Y3426" t="str">
        <f t="shared" si="1808"/>
        <v>0.00083+1.49992199652991i</v>
      </c>
      <c r="Z3426" t="e">
        <f t="shared" si="1809"/>
        <v>#DIV/0!</v>
      </c>
      <c r="AA3426" t="e">
        <f t="shared" si="1810"/>
        <v>#DIV/0!</v>
      </c>
      <c r="AB3426" t="str">
        <f t="shared" si="1811"/>
        <v>0.543905871436696-0.641418567975176i</v>
      </c>
      <c r="AC3426" t="str">
        <f t="shared" si="1812"/>
        <v>0.912457199946829-0.0785619798752724i</v>
      </c>
      <c r="AD3426" t="str">
        <f t="shared" si="1813"/>
        <v>0.651781649738962-0.646839447548559i</v>
      </c>
      <c r="AE3426" t="e">
        <f t="shared" si="1814"/>
        <v>#DIV/0!</v>
      </c>
      <c r="AF3426" t="str">
        <f t="shared" si="1815"/>
        <v>-19.4126458961133-0.307017112124984i</v>
      </c>
      <c r="AG3426" t="e">
        <f t="shared" si="1816"/>
        <v>#DIV/0!</v>
      </c>
      <c r="AH3426" t="e">
        <f t="shared" si="1817"/>
        <v>#DIV/0!</v>
      </c>
      <c r="AI3426" t="e">
        <f t="shared" si="1818"/>
        <v>#DIV/0!</v>
      </c>
      <c r="AJ3426" t="e">
        <f t="shared" si="1819"/>
        <v>#DIV/0!</v>
      </c>
      <c r="AK3426"/>
      <c r="AL3426"/>
      <c r="AM3426"/>
      <c r="AN3426"/>
    </row>
    <row r="3427" spans="1:40" x14ac:dyDescent="0.25">
      <c r="A3427"/>
      <c r="B3427">
        <f t="shared" si="1820"/>
        <v>1493000</v>
      </c>
      <c r="C3427" s="186" t="str">
        <f t="shared" si="1788"/>
        <v>-4.41267222649988E-08+0.00211111320085345i</v>
      </c>
      <c r="D3427" s="158" t="str">
        <f t="shared" si="1789"/>
        <v>-7.66666700497152+0.0161852012065431i</v>
      </c>
      <c r="E3427" t="str">
        <f t="shared" si="1790"/>
        <v>7.99315290015513-0.23394425828099i</v>
      </c>
      <c r="F3427" t="str">
        <f t="shared" si="1791"/>
        <v>0.999201322558645+0.0000233570715635058i</v>
      </c>
      <c r="G3427">
        <f t="shared" si="1786"/>
        <v>1</v>
      </c>
      <c r="H3427" t="str">
        <f t="shared" si="1792"/>
        <v>11.7459917039108+0.322997055030558i</v>
      </c>
      <c r="I3427" t="str">
        <f t="shared" si="1793"/>
        <v>5862.99728976195i</v>
      </c>
      <c r="J3427" t="str">
        <f t="shared" si="1787"/>
        <v>-46528.6443006617+1282.63619108664i</v>
      </c>
      <c r="K3427" t="str">
        <f t="shared" si="1794"/>
        <v>0.00347098297433663-0.125912658093438i</v>
      </c>
      <c r="L3427" t="str">
        <f t="shared" si="1795"/>
        <v>0.000448917422499877-0.0138053749572485i</v>
      </c>
      <c r="M3427" t="str">
        <f t="shared" si="1796"/>
        <v>0.00391990039683651-0.139718033050687i</v>
      </c>
      <c r="N3427" t="str">
        <f t="shared" si="1797"/>
        <v>-11.0002856549785i</v>
      </c>
      <c r="O3427" t="str">
        <f t="shared" si="1798"/>
        <v>0.00471134998455243+0.999988901529073i</v>
      </c>
      <c r="P3427" t="str">
        <f t="shared" si="1799"/>
        <v>0.995288650015448-0.999988901529073i</v>
      </c>
      <c r="Q3427" t="str">
        <f t="shared" si="1800"/>
        <v>-0.995288650015448+12.0002745565076i</v>
      </c>
      <c r="R3427" t="str">
        <f t="shared" si="1801"/>
        <v>-0.0895930532492776-0.0755080808134374i</v>
      </c>
      <c r="S3427" t="str">
        <f t="shared" si="1802"/>
        <v>1.1598552891745i</v>
      </c>
      <c r="T3427" t="str">
        <f t="shared" si="1803"/>
        <v>0.0875784469068809-0.103914976684467i</v>
      </c>
      <c r="U3427" t="e">
        <f t="shared" si="1804"/>
        <v>#DIV/0!</v>
      </c>
      <c r="V3427" t="str">
        <f t="shared" si="1805"/>
        <v>1.33333333333333E-06-0.0000710671770894821i</v>
      </c>
      <c r="W3427" t="e">
        <f t="shared" si="1806"/>
        <v>#DIV/0!</v>
      </c>
      <c r="X3427" t="e">
        <f t="shared" si="1807"/>
        <v>#DIV/0!</v>
      </c>
      <c r="Y3427" t="str">
        <f t="shared" si="1808"/>
        <v>0.00083+1.50092730617906i</v>
      </c>
      <c r="Z3427" t="e">
        <f t="shared" si="1809"/>
        <v>#DIV/0!</v>
      </c>
      <c r="AA3427" t="e">
        <f t="shared" si="1810"/>
        <v>#DIV/0!</v>
      </c>
      <c r="AB3427" t="str">
        <f t="shared" si="1811"/>
        <v>0.54002946153761-0.640764376242861i</v>
      </c>
      <c r="AC3427" t="str">
        <f t="shared" si="1812"/>
        <v>0.912590523402982-0.0779635866881696i</v>
      </c>
      <c r="AD3427" t="str">
        <f t="shared" si="1813"/>
        <v>0.647016566387696-0.646862562060529i</v>
      </c>
      <c r="AE3427" t="e">
        <f t="shared" si="1814"/>
        <v>#DIV/0!</v>
      </c>
      <c r="AF3427" t="str">
        <f t="shared" si="1815"/>
        <v>-19.4126587088823-0.306811853824015i</v>
      </c>
      <c r="AG3427" t="e">
        <f t="shared" si="1816"/>
        <v>#DIV/0!</v>
      </c>
      <c r="AH3427" t="e">
        <f t="shared" si="1817"/>
        <v>#DIV/0!</v>
      </c>
      <c r="AI3427" t="e">
        <f t="shared" si="1818"/>
        <v>#DIV/0!</v>
      </c>
      <c r="AJ3427" t="e">
        <f t="shared" si="1819"/>
        <v>#DIV/0!</v>
      </c>
      <c r="AK3427"/>
      <c r="AL3427"/>
      <c r="AM3427"/>
      <c r="AN3427"/>
    </row>
    <row r="3428" spans="1:40" x14ac:dyDescent="0.25">
      <c r="A3428"/>
      <c r="B3428">
        <f t="shared" si="1820"/>
        <v>1494000</v>
      </c>
      <c r="C3428" s="186" t="str">
        <f t="shared" si="1788"/>
        <v>-4.40676701173864E-08+0.00210970013980994i</v>
      </c>
      <c r="D3428" s="158" t="str">
        <f t="shared" si="1789"/>
        <v>-7.66666700451881+0.0161743677385429i</v>
      </c>
      <c r="E3428" t="str">
        <f t="shared" si="1790"/>
        <v>7.99314373267656-0.234100683864641i</v>
      </c>
      <c r="F3428" t="str">
        <f t="shared" si="1791"/>
        <v>0.999201323473201+0.0000233726891879432i</v>
      </c>
      <c r="G3428">
        <f t="shared" si="1786"/>
        <v>1</v>
      </c>
      <c r="H3428" t="str">
        <f t="shared" si="1792"/>
        <v>11.7460044914428+0.322781237278203i</v>
      </c>
      <c r="I3428" t="str">
        <f t="shared" si="1793"/>
        <v>5866.92428057894i</v>
      </c>
      <c r="J3428" t="str">
        <f t="shared" si="1787"/>
        <v>-46590.9955758136+1283.4952910137i</v>
      </c>
      <c r="K3428" t="str">
        <f t="shared" si="1794"/>
        <v>0.00346634128903821-0.125828503456594i</v>
      </c>
      <c r="L3428" t="str">
        <f t="shared" si="1795"/>
        <v>0.000448317296939033-0.0137961539133323i</v>
      </c>
      <c r="M3428" t="str">
        <f t="shared" si="1796"/>
        <v>0.00391465858597724-0.139624657369926i</v>
      </c>
      <c r="N3428" t="str">
        <f t="shared" si="1797"/>
        <v>-11.0076535623161i</v>
      </c>
      <c r="O3428" t="str">
        <f t="shared" si="1798"/>
        <v>0.0120789810083953+0.999927046447789i</v>
      </c>
      <c r="P3428" t="str">
        <f t="shared" si="1799"/>
        <v>0.987921018991605-0.999927046447789i</v>
      </c>
      <c r="Q3428" t="str">
        <f t="shared" si="1800"/>
        <v>-0.987921018991605+12.0075806087639i</v>
      </c>
      <c r="R3428" t="str">
        <f t="shared" si="1801"/>
        <v>-0.089438366057889-0.0749162555362895i</v>
      </c>
      <c r="S3428" t="str">
        <f t="shared" si="1802"/>
        <v>1.16063215139096i</v>
      </c>
      <c r="T3428" t="str">
        <f t="shared" si="1803"/>
        <v>0.0869502148372386-0.10380504321466i</v>
      </c>
      <c r="U3428" t="e">
        <f t="shared" si="1804"/>
        <v>#DIV/0!</v>
      </c>
      <c r="V3428" t="str">
        <f t="shared" si="1805"/>
        <v>1.33333333333333E-06-0.0000710196086978558i</v>
      </c>
      <c r="W3428" t="e">
        <f t="shared" si="1806"/>
        <v>#DIV/0!</v>
      </c>
      <c r="X3428" t="e">
        <f t="shared" si="1807"/>
        <v>#DIV/0!</v>
      </c>
      <c r="Y3428" t="str">
        <f t="shared" si="1808"/>
        <v>0.00083+1.50193261582821i</v>
      </c>
      <c r="Z3428" t="e">
        <f t="shared" si="1809"/>
        <v>#DIV/0!</v>
      </c>
      <c r="AA3428" t="e">
        <f t="shared" si="1810"/>
        <v>#DIV/0!</v>
      </c>
      <c r="AB3428" t="str">
        <f t="shared" si="1811"/>
        <v>0.536155633692155-0.640086500411517i</v>
      </c>
      <c r="AC3428" t="str">
        <f t="shared" si="1812"/>
        <v>0.91272700794778-0.0773662667658268i</v>
      </c>
      <c r="AD3428" t="str">
        <f t="shared" si="1813"/>
        <v>0.642251228299164-0.646850499011444i</v>
      </c>
      <c r="AE3428" t="e">
        <f t="shared" si="1814"/>
        <v>#DIV/0!</v>
      </c>
      <c r="AF3428" t="str">
        <f t="shared" si="1815"/>
        <v>-19.4126714959616-0.30660686953966i</v>
      </c>
      <c r="AG3428" t="e">
        <f t="shared" si="1816"/>
        <v>#DIV/0!</v>
      </c>
      <c r="AH3428" t="e">
        <f t="shared" si="1817"/>
        <v>#DIV/0!</v>
      </c>
      <c r="AI3428" t="e">
        <f t="shared" si="1818"/>
        <v>#DIV/0!</v>
      </c>
      <c r="AJ3428" t="e">
        <f t="shared" si="1819"/>
        <v>#DIV/0!</v>
      </c>
      <c r="AK3428"/>
      <c r="AL3428"/>
      <c r="AM3428"/>
      <c r="AN3428"/>
    </row>
    <row r="3429" spans="1:40" x14ac:dyDescent="0.25">
      <c r="A3429"/>
      <c r="B3429">
        <f t="shared" si="1820"/>
        <v>1495000</v>
      </c>
      <c r="C3429" s="186" t="str">
        <f t="shared" si="1788"/>
        <v>-4.40087364294306E-08+0.00210828896914909i</v>
      </c>
      <c r="D3429" s="158" t="str">
        <f t="shared" si="1789"/>
        <v>-7.66666700406701+0.0161635487634764i</v>
      </c>
      <c r="E3429" t="str">
        <f t="shared" si="1790"/>
        <v>7.99313455908079-0.234257108909582i</v>
      </c>
      <c r="F3429" t="str">
        <f t="shared" si="1791"/>
        <v>0.999201324388366+0.0000233883067586812i</v>
      </c>
      <c r="G3429">
        <f t="shared" si="1786"/>
        <v>1</v>
      </c>
      <c r="H3429" t="str">
        <f t="shared" si="1792"/>
        <v>11.7460172533526+0.322565707487561i</v>
      </c>
      <c r="I3429" t="str">
        <f t="shared" si="1793"/>
        <v>5870.85127139593i</v>
      </c>
      <c r="J3429" t="str">
        <f t="shared" si="1787"/>
        <v>-46653.3885993921+1284.35439094075i</v>
      </c>
      <c r="K3429" t="str">
        <f t="shared" si="1794"/>
        <v>0.00346170890616966-0.125744461152358i</v>
      </c>
      <c r="L3429" t="str">
        <f t="shared" si="1795"/>
        <v>0.000447718373549198-0.0137869451662214i</v>
      </c>
      <c r="M3429" t="str">
        <f t="shared" si="1796"/>
        <v>0.00390942727971886-0.139531406318579i</v>
      </c>
      <c r="N3429" t="str">
        <f t="shared" si="1797"/>
        <v>-11.0150214696536i</v>
      </c>
      <c r="O3429" t="str">
        <f t="shared" si="1798"/>
        <v>0.0194459563148332+0.999810909513895i</v>
      </c>
      <c r="P3429" t="str">
        <f t="shared" si="1799"/>
        <v>0.980554043685167-0.999810909513895i</v>
      </c>
      <c r="Q3429" t="str">
        <f t="shared" si="1800"/>
        <v>-0.980554043685167+12.0148323791675i</v>
      </c>
      <c r="R3429" t="str">
        <f t="shared" si="1801"/>
        <v>-0.0892805777230261-0.0743255988926399i</v>
      </c>
      <c r="S3429" t="str">
        <f t="shared" si="1802"/>
        <v>1.16140901360742i</v>
      </c>
      <c r="T3429" t="str">
        <f t="shared" si="1803"/>
        <v>0.0863224204956817-0.1036912677076i</v>
      </c>
      <c r="U3429" t="e">
        <f t="shared" si="1804"/>
        <v>#DIV/0!</v>
      </c>
      <c r="V3429" t="str">
        <f t="shared" si="1805"/>
        <v>1.33333333333333E-06-0.0000709721039428743i</v>
      </c>
      <c r="W3429" t="e">
        <f t="shared" si="1806"/>
        <v>#DIV/0!</v>
      </c>
      <c r="X3429" t="e">
        <f t="shared" si="1807"/>
        <v>#DIV/0!</v>
      </c>
      <c r="Y3429" t="str">
        <f t="shared" si="1808"/>
        <v>0.00083+1.50293792547736i</v>
      </c>
      <c r="Z3429" t="e">
        <f t="shared" si="1809"/>
        <v>#DIV/0!</v>
      </c>
      <c r="AA3429" t="e">
        <f t="shared" si="1810"/>
        <v>#DIV/0!</v>
      </c>
      <c r="AB3429" t="str">
        <f t="shared" si="1811"/>
        <v>0.532284504981825-0.639384933667828i</v>
      </c>
      <c r="AC3429" t="str">
        <f t="shared" si="1812"/>
        <v>0.912866648590764-0.0767700344436249i</v>
      </c>
      <c r="AD3429" t="str">
        <f t="shared" si="1813"/>
        <v>0.637485895698641-0.64680325478997i</v>
      </c>
      <c r="AE3429" t="e">
        <f t="shared" si="1814"/>
        <v>#DIV/0!</v>
      </c>
      <c r="AF3429" t="str">
        <f t="shared" si="1815"/>
        <v>-19.4126842574196-0.306402158724085i</v>
      </c>
      <c r="AG3429" t="e">
        <f t="shared" si="1816"/>
        <v>#DIV/0!</v>
      </c>
      <c r="AH3429" t="e">
        <f t="shared" si="1817"/>
        <v>#DIV/0!</v>
      </c>
      <c r="AI3429" t="e">
        <f t="shared" si="1818"/>
        <v>#DIV/0!</v>
      </c>
      <c r="AJ3429" t="e">
        <f t="shared" si="1819"/>
        <v>#DIV/0!</v>
      </c>
      <c r="AK3429"/>
      <c r="AL3429"/>
      <c r="AM3429"/>
      <c r="AN3429"/>
    </row>
    <row r="3430" spans="1:40" x14ac:dyDescent="0.25">
      <c r="A3430"/>
      <c r="B3430">
        <f t="shared" si="1820"/>
        <v>1496000</v>
      </c>
      <c r="C3430" s="186" t="str">
        <f t="shared" si="1788"/>
        <v>-4.39499208845002E-08+0.00210687968508003i</v>
      </c>
      <c r="D3430" s="158" t="str">
        <f t="shared" si="1789"/>
        <v>-7.66666700361606+0.0161527442522802i</v>
      </c>
      <c r="E3430" t="str">
        <f t="shared" si="1790"/>
        <v>7.99312537936785-0.234413533415457i</v>
      </c>
      <c r="F3430" t="str">
        <f t="shared" si="1791"/>
        <v>0.999201325304139+0.0000234039242756845i</v>
      </c>
      <c r="G3430">
        <f t="shared" si="1786"/>
        <v>1</v>
      </c>
      <c r="H3430" t="str">
        <f t="shared" si="1792"/>
        <v>11.7460299897087+0.322350465083183i</v>
      </c>
      <c r="I3430" t="str">
        <f t="shared" si="1793"/>
        <v>5874.77826221291i</v>
      </c>
      <c r="J3430" t="str">
        <f t="shared" si="1787"/>
        <v>-46715.8233713973+1285.21349086779i</v>
      </c>
      <c r="K3430" t="str">
        <f t="shared" si="1794"/>
        <v>0.00345708580089606-0.125660530956129i</v>
      </c>
      <c r="L3430" t="str">
        <f t="shared" si="1795"/>
        <v>0.000447120649122726-0.0137777486913605i</v>
      </c>
      <c r="M3430" t="str">
        <f t="shared" si="1796"/>
        <v>0.00390420645001879-0.13943827964749i</v>
      </c>
      <c r="N3430" t="str">
        <f t="shared" si="1797"/>
        <v>-11.0223893769912i</v>
      </c>
      <c r="O3430" t="str">
        <f t="shared" si="1798"/>
        <v>0.0268118759818234+0.999640497031976i</v>
      </c>
      <c r="P3430" t="str">
        <f t="shared" si="1799"/>
        <v>0.973188124018177-0.999640497031976i</v>
      </c>
      <c r="Q3430" t="str">
        <f t="shared" si="1800"/>
        <v>-0.973188124018177+12.0220298740232i</v>
      </c>
      <c r="R3430" t="str">
        <f t="shared" si="1801"/>
        <v>-0.0891196935415625-0.0737361249253604i</v>
      </c>
      <c r="S3430" t="str">
        <f t="shared" si="1802"/>
        <v>1.16218587582388i</v>
      </c>
      <c r="T3430" t="str">
        <f t="shared" si="1803"/>
        <v>0.085695082926239-0.103573649091757i</v>
      </c>
      <c r="U3430" t="e">
        <f t="shared" si="1804"/>
        <v>#DIV/0!</v>
      </c>
      <c r="V3430" t="str">
        <f t="shared" si="1805"/>
        <v>1.33333333333333E-06-0.000070924662696923i</v>
      </c>
      <c r="W3430" t="e">
        <f t="shared" si="1806"/>
        <v>#DIV/0!</v>
      </c>
      <c r="X3430" t="e">
        <f t="shared" si="1807"/>
        <v>#DIV/0!</v>
      </c>
      <c r="Y3430" t="str">
        <f t="shared" si="1808"/>
        <v>0.00083+1.50394323512651i</v>
      </c>
      <c r="Z3430" t="e">
        <f t="shared" si="1809"/>
        <v>#DIV/0!</v>
      </c>
      <c r="AA3430" t="e">
        <f t="shared" si="1810"/>
        <v>#DIV/0!</v>
      </c>
      <c r="AB3430" t="str">
        <f t="shared" si="1811"/>
        <v>0.528416192836616-0.638659669404487i</v>
      </c>
      <c r="AC3430" t="str">
        <f t="shared" si="1812"/>
        <v>0.913009440326371-0.0761749040676699i</v>
      </c>
      <c r="AD3430" t="str">
        <f t="shared" si="1813"/>
        <v>0.632720828867048-0.646720827719867i</v>
      </c>
      <c r="AE3430" t="e">
        <f t="shared" si="1814"/>
        <v>#DIV/0!</v>
      </c>
      <c r="AF3430" t="str">
        <f t="shared" si="1815"/>
        <v>-19.4126969933248-0.306197720830903i</v>
      </c>
      <c r="AG3430" t="e">
        <f t="shared" si="1816"/>
        <v>#DIV/0!</v>
      </c>
      <c r="AH3430" t="e">
        <f t="shared" si="1817"/>
        <v>#DIV/0!</v>
      </c>
      <c r="AI3430" t="e">
        <f t="shared" si="1818"/>
        <v>#DIV/0!</v>
      </c>
      <c r="AJ3430" t="e">
        <f t="shared" si="1819"/>
        <v>#DIV/0!</v>
      </c>
      <c r="AK3430"/>
      <c r="AL3430"/>
      <c r="AM3430"/>
      <c r="AN3430"/>
    </row>
    <row r="3431" spans="1:40" x14ac:dyDescent="0.25">
      <c r="A3431"/>
      <c r="B3431">
        <f t="shared" si="1820"/>
        <v>1497000</v>
      </c>
      <c r="C3431" s="186" t="str">
        <f t="shared" si="1788"/>
        <v>-4.3891223167021E-08+0.00210547228382201i</v>
      </c>
      <c r="D3431" s="158" t="str">
        <f t="shared" si="1789"/>
        <v>-7.66666700316602+0.0161419541759688i</v>
      </c>
      <c r="E3431" t="str">
        <f t="shared" si="1790"/>
        <v>7.99311619353781-0.234569957381905i</v>
      </c>
      <c r="F3431" t="str">
        <f t="shared" si="1791"/>
        <v>0.99920132622053+0.0000234195417389175i</v>
      </c>
      <c r="G3431">
        <f t="shared" si="1786"/>
        <v>1</v>
      </c>
      <c r="H3431" t="str">
        <f t="shared" si="1792"/>
        <v>11.7460427005791+0.322135509491164i</v>
      </c>
      <c r="I3431" t="str">
        <f t="shared" si="1793"/>
        <v>5878.7052530299i</v>
      </c>
      <c r="J3431" t="str">
        <f t="shared" si="1787"/>
        <v>-46778.299891829+1286.07259079485i</v>
      </c>
      <c r="K3431" t="str">
        <f t="shared" si="1794"/>
        <v>0.00345247194846544-0.125576712643902i</v>
      </c>
      <c r="L3431" t="str">
        <f t="shared" si="1795"/>
        <v>0.000446524120462659-0.0137685644642597i</v>
      </c>
      <c r="M3431" t="str">
        <f t="shared" si="1796"/>
        <v>0.0038989960689281-0.139345277108162i</v>
      </c>
      <c r="N3431" t="str">
        <f t="shared" si="1797"/>
        <v>-11.0297572843287i</v>
      </c>
      <c r="O3431" t="str">
        <f t="shared" si="1798"/>
        <v>0.0341763401442296+0.999415818253016i</v>
      </c>
      <c r="P3431" t="str">
        <f t="shared" si="1799"/>
        <v>0.96582365985577-0.999415818253016i</v>
      </c>
      <c r="Q3431" t="str">
        <f t="shared" si="1800"/>
        <v>-0.96582365985577+12.0291731025817i</v>
      </c>
      <c r="R3431" t="str">
        <f t="shared" si="1801"/>
        <v>-0.0889557188256853-0.0731478476891816i</v>
      </c>
      <c r="S3431" t="str">
        <f t="shared" si="1802"/>
        <v>1.16296273804034i</v>
      </c>
      <c r="T3431" t="str">
        <f t="shared" si="1803"/>
        <v>0.0850682212303684-0.103452186329866i</v>
      </c>
      <c r="U3431" t="e">
        <f t="shared" si="1804"/>
        <v>#DIV/0!</v>
      </c>
      <c r="V3431" t="str">
        <f t="shared" si="1805"/>
        <v>1.33333333333333E-06-0.0000708772848327299i</v>
      </c>
      <c r="W3431" t="e">
        <f t="shared" si="1806"/>
        <v>#DIV/0!</v>
      </c>
      <c r="X3431" t="e">
        <f t="shared" si="1807"/>
        <v>#DIV/0!</v>
      </c>
      <c r="Y3431" t="str">
        <f t="shared" si="1808"/>
        <v>0.00083+1.50494854477565i</v>
      </c>
      <c r="Z3431" t="e">
        <f t="shared" si="1809"/>
        <v>#DIV/0!</v>
      </c>
      <c r="AA3431" t="e">
        <f t="shared" si="1810"/>
        <v>#DIV/0!</v>
      </c>
      <c r="AB3431" t="str">
        <f t="shared" si="1811"/>
        <v>0.524550815040644-0.637910701225471i</v>
      </c>
      <c r="AC3431" t="str">
        <f t="shared" si="1812"/>
        <v>0.913155378133271-0.0755808899955561i</v>
      </c>
      <c r="AD3431" t="str">
        <f t="shared" si="1813"/>
        <v>0.627956288126887-0.646603218060839i</v>
      </c>
      <c r="AE3431" t="e">
        <f t="shared" si="1814"/>
        <v>#DIV/0!</v>
      </c>
      <c r="AF3431" t="str">
        <f t="shared" si="1815"/>
        <v>-19.4127097037451-0.305993555315195i</v>
      </c>
      <c r="AG3431" t="e">
        <f t="shared" si="1816"/>
        <v>#DIV/0!</v>
      </c>
      <c r="AH3431" t="e">
        <f t="shared" si="1817"/>
        <v>#DIV/0!</v>
      </c>
      <c r="AI3431" t="e">
        <f t="shared" si="1818"/>
        <v>#DIV/0!</v>
      </c>
      <c r="AJ3431" t="e">
        <f t="shared" si="1819"/>
        <v>#DIV/0!</v>
      </c>
      <c r="AK3431"/>
      <c r="AL3431"/>
      <c r="AM3431"/>
      <c r="AN3431"/>
    </row>
    <row r="3432" spans="1:40" x14ac:dyDescent="0.25">
      <c r="A3432"/>
      <c r="B3432">
        <f t="shared" si="1820"/>
        <v>1498000</v>
      </c>
      <c r="C3432" s="186" t="str">
        <f t="shared" si="1788"/>
        <v>-4.38326429624723E-08+0.00210406676160439i</v>
      </c>
      <c r="D3432" s="158" t="str">
        <f t="shared" si="1789"/>
        <v>-7.66666700271691+0.0161311785056337i</v>
      </c>
      <c r="E3432" t="str">
        <f t="shared" si="1790"/>
        <v>7.99310700159068-0.23472638080857i</v>
      </c>
      <c r="F3432" t="str">
        <f t="shared" si="1791"/>
        <v>0.99920132713752+0.0000234351591483438i</v>
      </c>
      <c r="G3432">
        <f t="shared" si="1786"/>
        <v>1</v>
      </c>
      <c r="H3432" t="str">
        <f t="shared" si="1792"/>
        <v>11.746055386032+0.321920840139117i</v>
      </c>
      <c r="I3432" t="str">
        <f t="shared" si="1793"/>
        <v>5882.63224384689i</v>
      </c>
      <c r="J3432" t="str">
        <f t="shared" si="1787"/>
        <v>-46840.8181606874+1286.9316907219i</v>
      </c>
      <c r="K3432" t="str">
        <f t="shared" si="1794"/>
        <v>0.00344786732420805-0.12549300599227i</v>
      </c>
      <c r="L3432" t="str">
        <f t="shared" si="1795"/>
        <v>0.000445928784382677-0.0137593924604939i</v>
      </c>
      <c r="M3432" t="str">
        <f t="shared" si="1796"/>
        <v>0.00389379610859073-0.139252398452764i</v>
      </c>
      <c r="N3432" t="str">
        <f t="shared" si="1797"/>
        <v>-11.0371251916663i</v>
      </c>
      <c r="O3432" t="str">
        <f t="shared" si="1798"/>
        <v>0.0415389490163285+0.999136885373881i</v>
      </c>
      <c r="P3432" t="str">
        <f t="shared" si="1799"/>
        <v>0.958461050983672-0.999136885373881i</v>
      </c>
      <c r="Q3432" t="str">
        <f t="shared" si="1800"/>
        <v>-0.958461050983672+12.0362620770402i</v>
      </c>
      <c r="R3432" t="str">
        <f t="shared" si="1801"/>
        <v>-0.0887886589035624-0.0725607812513084i</v>
      </c>
      <c r="S3432" t="str">
        <f t="shared" si="1802"/>
        <v>1.1637396002568i</v>
      </c>
      <c r="T3432" t="str">
        <f t="shared" si="1803"/>
        <v>0.0844418545677187-0.103326878419769i</v>
      </c>
      <c r="U3432" t="e">
        <f t="shared" si="1804"/>
        <v>#DIV/0!</v>
      </c>
      <c r="V3432" t="str">
        <f t="shared" si="1805"/>
        <v>1.33333333333333E-06-0.0000708299702233626i</v>
      </c>
      <c r="W3432" t="e">
        <f t="shared" si="1806"/>
        <v>#DIV/0!</v>
      </c>
      <c r="X3432" t="e">
        <f t="shared" si="1807"/>
        <v>#DIV/0!</v>
      </c>
      <c r="Y3432" t="str">
        <f t="shared" si="1808"/>
        <v>0.00083+1.5059538544248i</v>
      </c>
      <c r="Z3432" t="e">
        <f t="shared" si="1809"/>
        <v>#DIV/0!</v>
      </c>
      <c r="AA3432" t="e">
        <f t="shared" si="1810"/>
        <v>#DIV/0!</v>
      </c>
      <c r="AB3432" t="str">
        <f t="shared" si="1811"/>
        <v>0.520688489736846-0.637138022951237i</v>
      </c>
      <c r="AC3432" t="str">
        <f t="shared" si="1812"/>
        <v>0.913304456973713-0.0749880065970059i</v>
      </c>
      <c r="AD3432" t="str">
        <f t="shared" si="1813"/>
        <v>0.623192533827109-0.646450428009242i</v>
      </c>
      <c r="AE3432" t="e">
        <f t="shared" si="1814"/>
        <v>#DIV/0!</v>
      </c>
      <c r="AF3432" t="str">
        <f t="shared" si="1815"/>
        <v>-19.4127223887489-0.305789661633483i</v>
      </c>
      <c r="AG3432" t="e">
        <f t="shared" si="1816"/>
        <v>#DIV/0!</v>
      </c>
      <c r="AH3432" t="e">
        <f t="shared" si="1817"/>
        <v>#DIV/0!</v>
      </c>
      <c r="AI3432" t="e">
        <f t="shared" si="1818"/>
        <v>#DIV/0!</v>
      </c>
      <c r="AJ3432" t="e">
        <f t="shared" si="1819"/>
        <v>#DIV/0!</v>
      </c>
      <c r="AK3432"/>
      <c r="AL3432"/>
      <c r="AM3432"/>
      <c r="AN3432"/>
    </row>
    <row r="3433" spans="1:40" x14ac:dyDescent="0.25">
      <c r="A3433"/>
      <c r="B3433">
        <f t="shared" si="1820"/>
        <v>1499000</v>
      </c>
      <c r="C3433" s="186" t="str">
        <f t="shared" si="1788"/>
        <v>-4.37741799573817E-08+0.00210266311466658i</v>
      </c>
      <c r="D3433" s="158" t="str">
        <f t="shared" si="1789"/>
        <v>-7.66666700226872+0.0161204172124438i</v>
      </c>
      <c r="E3433" t="str">
        <f t="shared" si="1790"/>
        <v>7.99309780352652-0.234882803695092i</v>
      </c>
      <c r="F3433" t="str">
        <f t="shared" si="1791"/>
        <v>0.999201328055128+0.0000234507765039284i</v>
      </c>
      <c r="G3433">
        <f t="shared" si="1786"/>
        <v>1</v>
      </c>
      <c r="H3433" t="str">
        <f t="shared" si="1792"/>
        <v>11.746068046135+0.321706456456178i</v>
      </c>
      <c r="I3433" t="str">
        <f t="shared" si="1793"/>
        <v>5886.55923466387i</v>
      </c>
      <c r="J3433" t="str">
        <f t="shared" si="1787"/>
        <v>-46903.3781779724+1287.79079064894i</v>
      </c>
      <c r="K3433" t="str">
        <f t="shared" si="1794"/>
        <v>0.00344327190353642-0.125409410778417i</v>
      </c>
      <c r="L3433" t="str">
        <f t="shared" si="1795"/>
        <v>0.00044533463770707-0.0137502326557031i</v>
      </c>
      <c r="M3433" t="str">
        <f t="shared" si="1796"/>
        <v>0.00388860654124349-0.13915964343412i</v>
      </c>
      <c r="N3433" t="str">
        <f t="shared" si="1797"/>
        <v>-11.0444930990039i</v>
      </c>
      <c r="O3433" t="str">
        <f t="shared" si="1798"/>
        <v>0.048899302912809+0.99880371353667i</v>
      </c>
      <c r="P3433" t="str">
        <f t="shared" si="1799"/>
        <v>0.951100697087191-0.99880371353667i</v>
      </c>
      <c r="Q3433" t="str">
        <f t="shared" si="1800"/>
        <v>-0.951100697087191+12.0432968125406i</v>
      </c>
      <c r="R3433" t="str">
        <f t="shared" si="1801"/>
        <v>-0.0886185191200596-0.0719749396921497i</v>
      </c>
      <c r="S3433" t="str">
        <f t="shared" si="1802"/>
        <v>1.16451646247326i</v>
      </c>
      <c r="T3433" t="str">
        <f t="shared" si="1803"/>
        <v>0.0838160021570284-0.103197724395311i</v>
      </c>
      <c r="U3433" t="e">
        <f t="shared" si="1804"/>
        <v>#DIV/0!</v>
      </c>
      <c r="V3433" t="str">
        <f t="shared" si="1805"/>
        <v>1.33333333333333E-06-0.0000707827187422261i</v>
      </c>
      <c r="W3433" t="e">
        <f t="shared" si="1806"/>
        <v>#DIV/0!</v>
      </c>
      <c r="X3433" t="e">
        <f t="shared" si="1807"/>
        <v>#DIV/0!</v>
      </c>
      <c r="Y3433" t="str">
        <f t="shared" si="1808"/>
        <v>0.00083+1.50695916407395i</v>
      </c>
      <c r="Z3433" t="e">
        <f t="shared" si="1809"/>
        <v>#DIV/0!</v>
      </c>
      <c r="AA3433" t="e">
        <f t="shared" si="1810"/>
        <v>#DIV/0!</v>
      </c>
      <c r="AB3433" t="str">
        <f t="shared" si="1811"/>
        <v>0.516829335432517-0.636341628624244i</v>
      </c>
      <c r="AC3433" t="str">
        <f t="shared" si="1812"/>
        <v>0.913456671792832-0.074396268254616i</v>
      </c>
      <c r="AD3433" t="str">
        <f t="shared" si="1813"/>
        <v>0.618429826329045-0.646262461698783i</v>
      </c>
      <c r="AE3433" t="e">
        <f t="shared" si="1814"/>
        <v>#DIV/0!</v>
      </c>
      <c r="AF3433" t="str">
        <f t="shared" si="1815"/>
        <v>-19.4127350484037-0.305586039243734i</v>
      </c>
      <c r="AG3433" t="e">
        <f t="shared" si="1816"/>
        <v>#DIV/0!</v>
      </c>
      <c r="AH3433" t="e">
        <f t="shared" si="1817"/>
        <v>#DIV/0!</v>
      </c>
      <c r="AI3433" t="e">
        <f t="shared" si="1818"/>
        <v>#DIV/0!</v>
      </c>
      <c r="AJ3433" t="e">
        <f t="shared" si="1819"/>
        <v>#DIV/0!</v>
      </c>
      <c r="AK3433"/>
      <c r="AL3433"/>
      <c r="AM3433"/>
      <c r="AN3433"/>
    </row>
    <row r="3434" spans="1:40" x14ac:dyDescent="0.25">
      <c r="A3434"/>
      <c r="B3434">
        <f t="shared" si="1820"/>
        <v>1500000</v>
      </c>
      <c r="C3434" s="186" t="str">
        <f t="shared" si="1788"/>
        <v>-4.37158338393215E-08+0.00210126133925802i</v>
      </c>
      <c r="D3434" s="158" t="str">
        <f t="shared" si="1789"/>
        <v>-7.66666700182137+0.0161096702676448i</v>
      </c>
      <c r="E3434" t="str">
        <f t="shared" si="1790"/>
        <v>7.99308859934537-0.235039226041113i</v>
      </c>
      <c r="F3434" t="str">
        <f t="shared" si="1791"/>
        <v>0.999201328973345+0.0000234663938056352i</v>
      </c>
      <c r="G3434">
        <f t="shared" si="1786"/>
        <v>1</v>
      </c>
      <c r="H3434" t="str">
        <f t="shared" si="1792"/>
        <v>11.7460806809554+0.321492357872993i</v>
      </c>
      <c r="I3434" t="str">
        <f t="shared" si="1793"/>
        <v>5890.48622548086i</v>
      </c>
      <c r="J3434" t="str">
        <f t="shared" si="1787"/>
        <v>-46965.979943684+1288.64989057599i</v>
      </c>
      <c r="K3434" t="str">
        <f t="shared" si="1794"/>
        <v>0.00343868566194495-0.125325926780123i</v>
      </c>
      <c r="L3434" t="str">
        <f t="shared" si="1795"/>
        <v>0.000444741677270686-0.0137410850255917i</v>
      </c>
      <c r="M3434" t="str">
        <f t="shared" si="1796"/>
        <v>0.00388342733921564-0.139067011805715i</v>
      </c>
      <c r="N3434" t="str">
        <f t="shared" si="1797"/>
        <v>-11.0518610063414i</v>
      </c>
      <c r="O3434" t="str">
        <f t="shared" si="1798"/>
        <v>0.0562570022707786+0.998416320827893i</v>
      </c>
      <c r="P3434" t="str">
        <f t="shared" si="1799"/>
        <v>0.943742997729221-0.998416320827893i</v>
      </c>
      <c r="Q3434" t="str">
        <f t="shared" si="1800"/>
        <v>-0.943742997729221+12.0502773271693i</v>
      </c>
      <c r="R3434" t="str">
        <f t="shared" si="1801"/>
        <v>-0.0884453048374388-0.0713903371059549i</v>
      </c>
      <c r="S3434" t="str">
        <f t="shared" si="1802"/>
        <v>1.16529332468972i</v>
      </c>
      <c r="T3434" t="str">
        <f t="shared" si="1803"/>
        <v>0.0831906832769181-0.103064723327215i</v>
      </c>
      <c r="U3434" t="e">
        <f t="shared" si="1804"/>
        <v>#DIV/0!</v>
      </c>
      <c r="V3434" t="str">
        <f t="shared" si="1805"/>
        <v>1.33333333333333E-06-0.0000707355302630644i</v>
      </c>
      <c r="W3434" t="e">
        <f t="shared" si="1806"/>
        <v>#DIV/0!</v>
      </c>
      <c r="X3434" t="e">
        <f t="shared" si="1807"/>
        <v>#DIV/0!</v>
      </c>
      <c r="Y3434" t="str">
        <f t="shared" si="1808"/>
        <v>0.00083+1.5079644737231i</v>
      </c>
      <c r="Z3434" t="e">
        <f t="shared" si="1809"/>
        <v>#DIV/0!</v>
      </c>
      <c r="AA3434" t="e">
        <f t="shared" si="1810"/>
        <v>#DIV/0!</v>
      </c>
      <c r="AB3434" t="str">
        <f t="shared" si="1811"/>
        <v>0.512973471004203-0.635521512514351i</v>
      </c>
      <c r="AC3434" t="str">
        <f t="shared" si="1812"/>
        <v>0.913612017517971-0.073805689364518i</v>
      </c>
      <c r="AD3434" t="str">
        <f t="shared" si="1813"/>
        <v>0.613668425991584-0.646039325200966i</v>
      </c>
      <c r="AE3434" t="e">
        <f t="shared" si="1814"/>
        <v>#DIV/0!</v>
      </c>
      <c r="AF3434" t="str">
        <f t="shared" si="1815"/>
        <v>-19.4127476827768-0.305382687605348i</v>
      </c>
      <c r="AG3434" t="e">
        <f t="shared" si="1816"/>
        <v>#DIV/0!</v>
      </c>
      <c r="AH3434" t="e">
        <f t="shared" si="1817"/>
        <v>#DIV/0!</v>
      </c>
      <c r="AI3434" t="e">
        <f t="shared" si="1818"/>
        <v>#DIV/0!</v>
      </c>
      <c r="AJ3434" t="e">
        <f t="shared" si="1819"/>
        <v>#DIV/0!</v>
      </c>
      <c r="AK3434"/>
      <c r="AL3434"/>
      <c r="AM3434"/>
      <c r="AN3434"/>
    </row>
    <row r="3435" spans="1:40" x14ac:dyDescent="0.25">
      <c r="A3435"/>
      <c r="B3435">
        <f t="shared" si="1820"/>
        <v>1501000</v>
      </c>
      <c r="C3435" s="186" t="str">
        <f t="shared" si="1788"/>
        <v>-4.36576042969045E-08+0.00209986143163814i</v>
      </c>
      <c r="D3435" s="158" t="str">
        <f t="shared" si="1789"/>
        <v>-7.66666700137494+0.0160989376425591i</v>
      </c>
      <c r="E3435" t="str">
        <f t="shared" si="1790"/>
        <v>7.99307938904728-0.235195647846274i</v>
      </c>
      <c r="F3435" t="str">
        <f t="shared" si="1791"/>
        <v>0.999201329892171+0.0000234820110534284i</v>
      </c>
      <c r="G3435">
        <f t="shared" si="1786"/>
        <v>1</v>
      </c>
      <c r="H3435" t="str">
        <f t="shared" si="1792"/>
        <v>11.7460932905606+0.321278543821728i</v>
      </c>
      <c r="I3435" t="str">
        <f t="shared" si="1793"/>
        <v>5894.41321629785i</v>
      </c>
      <c r="J3435" t="str">
        <f t="shared" si="1787"/>
        <v>-47028.6234578222+1289.50899050305i</v>
      </c>
      <c r="K3435" t="str">
        <f t="shared" si="1794"/>
        <v>0.00343410857500944-0.125242553775755i</v>
      </c>
      <c r="L3435" t="str">
        <f t="shared" si="1795"/>
        <v>0.000444149899918887-0.0137319495459286i</v>
      </c>
      <c r="M3435" t="str">
        <f t="shared" si="1796"/>
        <v>0.00387825847492833-0.138974503321684i</v>
      </c>
      <c r="N3435" t="str">
        <f t="shared" si="1797"/>
        <v>-11.059228913679i</v>
      </c>
      <c r="O3435" t="str">
        <f t="shared" si="1798"/>
        <v>0.0636116476717468+0.997974728277468i</v>
      </c>
      <c r="P3435" t="str">
        <f t="shared" si="1799"/>
        <v>0.936388352328253-0.997974728277468i</v>
      </c>
      <c r="Q3435" t="str">
        <f t="shared" si="1800"/>
        <v>-0.936388352328253+12.0572036419565i</v>
      </c>
      <c r="R3435" t="str">
        <f t="shared" si="1801"/>
        <v>-0.0882690214360693-0.0708069876014445i</v>
      </c>
      <c r="S3435" t="str">
        <f t="shared" si="1802"/>
        <v>1.16607018690618i</v>
      </c>
      <c r="T3435" t="str">
        <f t="shared" si="1803"/>
        <v>0.08256591726668-0.102927874323983i</v>
      </c>
      <c r="U3435" t="e">
        <f t="shared" si="1804"/>
        <v>#DIV/0!</v>
      </c>
      <c r="V3435" t="str">
        <f t="shared" si="1805"/>
        <v>1.33333333333333E-06-0.0000706884046599582i</v>
      </c>
      <c r="W3435" t="e">
        <f t="shared" si="1806"/>
        <v>#DIV/0!</v>
      </c>
      <c r="X3435" t="e">
        <f t="shared" si="1807"/>
        <v>#DIV/0!</v>
      </c>
      <c r="Y3435" t="str">
        <f t="shared" si="1808"/>
        <v>0.00083+1.50896978337225i</v>
      </c>
      <c r="Z3435" t="e">
        <f t="shared" si="1809"/>
        <v>#DIV/0!</v>
      </c>
      <c r="AA3435" t="e">
        <f t="shared" si="1810"/>
        <v>#DIV/0!</v>
      </c>
      <c r="AB3435" t="str">
        <f t="shared" si="1811"/>
        <v>0.509121015702562-0.634677669124368i</v>
      </c>
      <c r="AC3435" t="str">
        <f t="shared" si="1812"/>
        <v>0.913770489057989-0.0732162843370242i</v>
      </c>
      <c r="AD3435" t="str">
        <f t="shared" si="1813"/>
        <v>0.60890859315637-0.645781026525497i</v>
      </c>
      <c r="AE3435" t="e">
        <f t="shared" si="1814"/>
        <v>#DIV/0!</v>
      </c>
      <c r="AF3435" t="str">
        <f t="shared" si="1815"/>
        <v>-19.4127602919355-0.305179606179169i</v>
      </c>
      <c r="AG3435" t="e">
        <f t="shared" si="1816"/>
        <v>#DIV/0!</v>
      </c>
      <c r="AH3435" t="e">
        <f t="shared" si="1817"/>
        <v>#DIV/0!</v>
      </c>
      <c r="AI3435" t="e">
        <f t="shared" si="1818"/>
        <v>#DIV/0!</v>
      </c>
      <c r="AJ3435" t="e">
        <f t="shared" si="1819"/>
        <v>#DIV/0!</v>
      </c>
      <c r="AK3435"/>
      <c r="AL3435"/>
      <c r="AM3435"/>
      <c r="AN3435"/>
    </row>
    <row r="3436" spans="1:40" x14ac:dyDescent="0.25">
      <c r="A3436"/>
      <c r="B3436">
        <f t="shared" si="1820"/>
        <v>1502000</v>
      </c>
      <c r="C3436" s="186" t="str">
        <f t="shared" si="1788"/>
        <v>-4.35994910197796E-08+0.00209846338807634i</v>
      </c>
      <c r="D3436" s="158" t="str">
        <f t="shared" si="1789"/>
        <v>-7.66666700092943+0.0160882193085853i</v>
      </c>
      <c r="E3436" t="str">
        <f t="shared" si="1790"/>
        <v>7.99307017263227-0.235352069110216i</v>
      </c>
      <c r="F3436" t="str">
        <f t="shared" si="1791"/>
        <v>0.999201330811605+0.0000234976282472723i</v>
      </c>
      <c r="G3436">
        <f t="shared" si="1786"/>
        <v>1</v>
      </c>
      <c r="H3436" t="str">
        <f t="shared" si="1792"/>
        <v>11.7461058750177+0.32106501373605i</v>
      </c>
      <c r="I3436" t="str">
        <f t="shared" si="1793"/>
        <v>5898.34020711484i</v>
      </c>
      <c r="J3436" t="str">
        <f t="shared" si="1787"/>
        <v>-47091.308720387+1290.3680904301i</v>
      </c>
      <c r="K3436" t="str">
        <f t="shared" si="1794"/>
        <v>0.00342954061838683-0.125159291544268i</v>
      </c>
      <c r="L3436" t="str">
        <f t="shared" si="1795"/>
        <v>0.000443559302507516-0.013722826192547i</v>
      </c>
      <c r="M3436" t="str">
        <f t="shared" si="1796"/>
        <v>0.00387309992089435-0.138882117736815i</v>
      </c>
      <c r="N3436" t="str">
        <f t="shared" si="1797"/>
        <v>-11.0665968210166i</v>
      </c>
      <c r="O3436" t="str">
        <f t="shared" si="1798"/>
        <v>0.0709628398627059+0.99747895985761i</v>
      </c>
      <c r="P3436" t="str">
        <f t="shared" si="1799"/>
        <v>0.929037160137294-0.99747895985761i</v>
      </c>
      <c r="Q3436" t="str">
        <f t="shared" si="1800"/>
        <v>-0.929037160137294+12.0640757808742i</v>
      </c>
      <c r="R3436" t="str">
        <f t="shared" si="1801"/>
        <v>-0.0880896743151716-0.0702249053025028i</v>
      </c>
      <c r="S3436" t="str">
        <f t="shared" si="1802"/>
        <v>1.16684704912264i</v>
      </c>
      <c r="T3436" t="str">
        <f t="shared" si="1803"/>
        <v>0.0819417235271422-0.102787176532832i</v>
      </c>
      <c r="U3436" t="e">
        <f t="shared" si="1804"/>
        <v>#DIV/0!</v>
      </c>
      <c r="V3436" t="str">
        <f t="shared" si="1805"/>
        <v>1.33333333333333E-06-0.0000706413418073215i</v>
      </c>
      <c r="W3436" t="e">
        <f t="shared" si="1806"/>
        <v>#DIV/0!</v>
      </c>
      <c r="X3436" t="e">
        <f t="shared" si="1807"/>
        <v>#DIV/0!</v>
      </c>
      <c r="Y3436" t="str">
        <f t="shared" si="1808"/>
        <v>0.00083+1.5099750930214i</v>
      </c>
      <c r="Z3436" t="e">
        <f t="shared" si="1809"/>
        <v>#DIV/0!</v>
      </c>
      <c r="AA3436" t="e">
        <f t="shared" si="1810"/>
        <v>#DIV/0!</v>
      </c>
      <c r="AB3436" t="str">
        <f t="shared" si="1811"/>
        <v>0.505272089157699-0.633810093195834i</v>
      </c>
      <c r="AC3436" t="str">
        <f t="shared" si="1812"/>
        <v>0.913932081302541-0.0726280675973449i</v>
      </c>
      <c r="AD3436" t="str">
        <f t="shared" si="1813"/>
        <v>0.604150588133627-0.645487575620625i</v>
      </c>
      <c r="AE3436" t="e">
        <f t="shared" si="1814"/>
        <v>#DIV/0!</v>
      </c>
      <c r="AF3436" t="str">
        <f t="shared" si="1815"/>
        <v>-19.4127728759471-0.304976794427465i</v>
      </c>
      <c r="AG3436" t="e">
        <f t="shared" si="1816"/>
        <v>#DIV/0!</v>
      </c>
      <c r="AH3436" t="e">
        <f t="shared" si="1817"/>
        <v>#DIV/0!</v>
      </c>
      <c r="AI3436" t="e">
        <f t="shared" si="1818"/>
        <v>#DIV/0!</v>
      </c>
      <c r="AJ3436" t="e">
        <f t="shared" si="1819"/>
        <v>#DIV/0!</v>
      </c>
      <c r="AK3436"/>
      <c r="AL3436"/>
      <c r="AM3436"/>
      <c r="AN3436"/>
    </row>
    <row r="3437" spans="1:40" x14ac:dyDescent="0.25">
      <c r="A3437"/>
      <c r="B3437">
        <f t="shared" si="1820"/>
        <v>1503000</v>
      </c>
      <c r="C3437" s="186" t="str">
        <f t="shared" si="1788"/>
        <v>-4.35414936986276E-08+0.00209706720485194i</v>
      </c>
      <c r="D3437" s="158" t="str">
        <f t="shared" si="1789"/>
        <v>-7.66666700048476+0.0160775152371982i</v>
      </c>
      <c r="E3437" t="str">
        <f t="shared" si="1790"/>
        <v>7.99306095010041-0.235508489832583i</v>
      </c>
      <c r="F3437" t="str">
        <f t="shared" si="1791"/>
        <v>0.999201331731648+0.0000235132453871312i</v>
      </c>
      <c r="G3437">
        <f t="shared" si="1786"/>
        <v>1</v>
      </c>
      <c r="H3437" t="str">
        <f t="shared" si="1792"/>
        <v>11.7461184343934+0.320851767051123i</v>
      </c>
      <c r="I3437" t="str">
        <f t="shared" si="1793"/>
        <v>5902.26719793182i</v>
      </c>
      <c r="J3437" t="str">
        <f t="shared" si="1787"/>
        <v>-47154.0357313785+1291.22719035714i</v>
      </c>
      <c r="K3437" t="str">
        <f t="shared" si="1794"/>
        <v>0.00342498176781492-0.125076139865204i</v>
      </c>
      <c r="L3437" t="str">
        <f t="shared" si="1795"/>
        <v>0.000442969881902845-0.0137137149413438i</v>
      </c>
      <c r="M3437" t="str">
        <f t="shared" si="1796"/>
        <v>0.00386795164971776-0.138789854806548i</v>
      </c>
      <c r="N3437" t="str">
        <f t="shared" si="1797"/>
        <v>-11.0739647283541i</v>
      </c>
      <c r="O3437" t="str">
        <f t="shared" si="1798"/>
        <v>0.0783101797781161+0.996929042481519i</v>
      </c>
      <c r="P3437" t="str">
        <f t="shared" si="1799"/>
        <v>0.921689820221884-0.996929042481519i</v>
      </c>
      <c r="Q3437" t="str">
        <f t="shared" si="1800"/>
        <v>-0.921689820221884+12.0708937708356i</v>
      </c>
      <c r="R3437" t="str">
        <f t="shared" si="1801"/>
        <v>-0.0879072688935453-0.0696441043487868i</v>
      </c>
      <c r="S3437" t="str">
        <f t="shared" si="1802"/>
        <v>1.1676239113391i</v>
      </c>
      <c r="T3437" t="str">
        <f t="shared" si="1803"/>
        <v>0.0813181215214389-0.102642629140619i</v>
      </c>
      <c r="U3437" t="e">
        <f t="shared" si="1804"/>
        <v>#DIV/0!</v>
      </c>
      <c r="V3437" t="str">
        <f t="shared" si="1805"/>
        <v>1.33333333333333E-06-0.0000705943415799047i</v>
      </c>
      <c r="W3437" t="e">
        <f t="shared" si="1806"/>
        <v>#DIV/0!</v>
      </c>
      <c r="X3437" t="e">
        <f t="shared" si="1807"/>
        <v>#DIV/0!</v>
      </c>
      <c r="Y3437" t="str">
        <f t="shared" si="1808"/>
        <v>0.00083+1.51098040267055i</v>
      </c>
      <c r="Z3437" t="e">
        <f t="shared" si="1809"/>
        <v>#DIV/0!</v>
      </c>
      <c r="AA3437" t="e">
        <f t="shared" si="1810"/>
        <v>#DIV/0!</v>
      </c>
      <c r="AB3437" t="str">
        <f t="shared" si="1811"/>
        <v>0.501426811383913-0.632918779714716i</v>
      </c>
      <c r="AC3437" t="str">
        <f t="shared" si="1812"/>
        <v>0.914096789121362-0.0720410535862185i</v>
      </c>
      <c r="AD3437" t="str">
        <f t="shared" si="1813"/>
        <v>0.599394671187315-0.645158984373283i</v>
      </c>
      <c r="AE3437" t="e">
        <f t="shared" si="1814"/>
        <v>#DIV/0!</v>
      </c>
      <c r="AF3437" t="str">
        <f t="shared" si="1815"/>
        <v>-19.4127854348782-0.304774251813925i</v>
      </c>
      <c r="AG3437" t="e">
        <f t="shared" si="1816"/>
        <v>#DIV/0!</v>
      </c>
      <c r="AH3437" t="e">
        <f t="shared" si="1817"/>
        <v>#DIV/0!</v>
      </c>
      <c r="AI3437" t="e">
        <f t="shared" si="1818"/>
        <v>#DIV/0!</v>
      </c>
      <c r="AJ3437" t="e">
        <f t="shared" si="1819"/>
        <v>#DIV/0!</v>
      </c>
      <c r="AK3437"/>
      <c r="AL3437"/>
      <c r="AM3437"/>
      <c r="AN3437"/>
    </row>
    <row r="3438" spans="1:40" x14ac:dyDescent="0.25">
      <c r="A3438"/>
      <c r="B3438">
        <f t="shared" si="1820"/>
        <v>1504000</v>
      </c>
      <c r="C3438" s="186" t="str">
        <f t="shared" si="1788"/>
        <v>-4.34836120251579E-08+0.00209567287825417i</v>
      </c>
      <c r="D3438" s="158" t="str">
        <f t="shared" si="1789"/>
        <v>-7.66666700004101+0.0160668253999486i</v>
      </c>
      <c r="E3438" t="str">
        <f t="shared" si="1790"/>
        <v>7.99305172145172-0.235664910013014i</v>
      </c>
      <c r="F3438" t="str">
        <f t="shared" si="1791"/>
        <v>0.999201332652299+0.0000235288624729693i</v>
      </c>
      <c r="G3438">
        <f t="shared" si="1786"/>
        <v>1</v>
      </c>
      <c r="H3438" t="str">
        <f t="shared" si="1792"/>
        <v>11.7461309687543+0.320638803203612i</v>
      </c>
      <c r="I3438" t="str">
        <f t="shared" si="1793"/>
        <v>5906.19418874881i</v>
      </c>
      <c r="J3438" t="str">
        <f t="shared" si="1787"/>
        <v>-47216.8044907966+1292.0862902842i</v>
      </c>
      <c r="K3438" t="str">
        <f t="shared" si="1794"/>
        <v>0.00342043199911215-0.124993098518691i</v>
      </c>
      <c r="L3438" t="str">
        <f t="shared" si="1795"/>
        <v>0.000442381634981544-0.0137046157682799i</v>
      </c>
      <c r="M3438" t="str">
        <f t="shared" si="1796"/>
        <v>0.00386281363409369-0.138697714286971i</v>
      </c>
      <c r="N3438" t="str">
        <f t="shared" si="1797"/>
        <v>-11.0813326356917i</v>
      </c>
      <c r="O3438" t="str">
        <f t="shared" si="1798"/>
        <v>0.0856532685618519+0.996325006001893i</v>
      </c>
      <c r="P3438" t="str">
        <f t="shared" si="1799"/>
        <v>0.914346731438148-0.996325006001893i</v>
      </c>
      <c r="Q3438" t="str">
        <f t="shared" si="1800"/>
        <v>-0.914346731438148+12.0776576416936i</v>
      </c>
      <c r="R3438" t="str">
        <f t="shared" si="1801"/>
        <v>-0.0877218106103125-0.0690645988963308i</v>
      </c>
      <c r="S3438" t="str">
        <f t="shared" si="1802"/>
        <v>1.16840077355556i</v>
      </c>
      <c r="T3438" t="str">
        <f t="shared" si="1803"/>
        <v>0.0806951307757774-0.102494231374783i</v>
      </c>
      <c r="U3438" t="e">
        <f t="shared" si="1804"/>
        <v>#DIV/0!</v>
      </c>
      <c r="V3438" t="str">
        <f t="shared" si="1805"/>
        <v>1.33333333333333E-06-0.0000705474038527907i</v>
      </c>
      <c r="W3438" t="e">
        <f t="shared" si="1806"/>
        <v>#DIV/0!</v>
      </c>
      <c r="X3438" t="e">
        <f t="shared" si="1807"/>
        <v>#DIV/0!</v>
      </c>
      <c r="Y3438" t="str">
        <f t="shared" si="1808"/>
        <v>0.00083+1.5119857123197i</v>
      </c>
      <c r="Z3438" t="e">
        <f t="shared" si="1809"/>
        <v>#DIV/0!</v>
      </c>
      <c r="AA3438" t="e">
        <f t="shared" si="1810"/>
        <v>#DIV/0!</v>
      </c>
      <c r="AB3438" t="str">
        <f t="shared" si="1811"/>
        <v>0.497585302784426-0.632003723917221i</v>
      </c>
      <c r="AC3438" t="str">
        <f t="shared" si="1812"/>
        <v>0.914264607363548-0.0714552567605357i</v>
      </c>
      <c r="AD3438" t="str">
        <f t="shared" si="1813"/>
        <v>0.594641102520311-0.644795266609123i</v>
      </c>
      <c r="AE3438" t="e">
        <f t="shared" si="1814"/>
        <v>#DIV/0!</v>
      </c>
      <c r="AF3438" t="str">
        <f t="shared" si="1815"/>
        <v>-19.4127979687953-0.304571977803663i</v>
      </c>
      <c r="AG3438" t="e">
        <f t="shared" si="1816"/>
        <v>#DIV/0!</v>
      </c>
      <c r="AH3438" t="e">
        <f t="shared" si="1817"/>
        <v>#DIV/0!</v>
      </c>
      <c r="AI3438" t="e">
        <f t="shared" si="1818"/>
        <v>#DIV/0!</v>
      </c>
      <c r="AJ3438" t="e">
        <f t="shared" si="1819"/>
        <v>#DIV/0!</v>
      </c>
      <c r="AK3438"/>
      <c r="AL3438"/>
      <c r="AM3438"/>
      <c r="AN3438"/>
    </row>
    <row r="3439" spans="1:40" x14ac:dyDescent="0.25">
      <c r="A3439"/>
      <c r="B3439">
        <f t="shared" si="1820"/>
        <v>1505000</v>
      </c>
      <c r="C3439" s="186" t="str">
        <f t="shared" si="1788"/>
        <v>-4.34258456921031E-08+0.00209428040458211i</v>
      </c>
      <c r="D3439" s="158" t="str">
        <f t="shared" si="1789"/>
        <v>-7.66666699959819+0.0160561497684629i</v>
      </c>
      <c r="E3439" t="str">
        <f t="shared" si="1790"/>
        <v>7.99304248668626-0.235821329651151i</v>
      </c>
      <c r="F3439" t="str">
        <f t="shared" si="1791"/>
        <v>0.999201333573569+0.0000235444795047514i</v>
      </c>
      <c r="G3439">
        <f t="shared" si="1786"/>
        <v>1</v>
      </c>
      <c r="H3439" t="str">
        <f t="shared" si="1792"/>
        <v>11.7461434781669+0.320426121631674i</v>
      </c>
      <c r="I3439" t="str">
        <f t="shared" si="1793"/>
        <v>5910.1211795658i</v>
      </c>
      <c r="J3439" t="str">
        <f t="shared" si="1787"/>
        <v>-47279.6149986412+1292.94539021125i</v>
      </c>
      <c r="K3439" t="str">
        <f t="shared" si="1794"/>
        <v>0.00341589128817699-0.124910167285436i</v>
      </c>
      <c r="L3439" t="str">
        <f t="shared" si="1795"/>
        <v>0.000441794558630635-0.0136955286493799i</v>
      </c>
      <c r="M3439" t="str">
        <f t="shared" si="1796"/>
        <v>0.00385768584680762-0.138605695934816i</v>
      </c>
      <c r="N3439" t="str">
        <f t="shared" si="1797"/>
        <v>-11.0887005430292i</v>
      </c>
      <c r="O3439" t="str">
        <f t="shared" si="1798"/>
        <v>0.0929917075881725+0.995666883209357i</v>
      </c>
      <c r="P3439" t="str">
        <f t="shared" si="1799"/>
        <v>0.907008292411827-0.995666883209357i</v>
      </c>
      <c r="Q3439" t="str">
        <f t="shared" si="1800"/>
        <v>-0.907008292411827+12.0843674262386i</v>
      </c>
      <c r="R3439" t="str">
        <f t="shared" si="1801"/>
        <v>-0.0875333049256915-0.0684864031182157i</v>
      </c>
      <c r="S3439" t="str">
        <f t="shared" si="1802"/>
        <v>1.16917763577202i</v>
      </c>
      <c r="T3439" t="str">
        <f t="shared" si="1803"/>
        <v>0.0800727708802849-0.102341982504331i</v>
      </c>
      <c r="U3439" t="e">
        <f t="shared" si="1804"/>
        <v>#DIV/0!</v>
      </c>
      <c r="V3439" t="str">
        <f t="shared" si="1805"/>
        <v>1.33333333333333E-06-0.0000705005285013934i</v>
      </c>
      <c r="W3439" t="e">
        <f t="shared" si="1806"/>
        <v>#DIV/0!</v>
      </c>
      <c r="X3439" t="e">
        <f t="shared" si="1807"/>
        <v>#DIV/0!</v>
      </c>
      <c r="Y3439" t="str">
        <f t="shared" si="1808"/>
        <v>0.00083+1.51299102196884i</v>
      </c>
      <c r="Z3439" t="e">
        <f t="shared" si="1809"/>
        <v>#DIV/0!</v>
      </c>
      <c r="AA3439" t="e">
        <f t="shared" si="1810"/>
        <v>#DIV/0!</v>
      </c>
      <c r="AB3439" t="str">
        <f t="shared" si="1811"/>
        <v>0.493747684156606-0.631064921295871i</v>
      </c>
      <c r="AC3439" t="str">
        <f t="shared" si="1812"/>
        <v>0.914435530856801-0.0708706915940299i</v>
      </c>
      <c r="AD3439" t="str">
        <f t="shared" si="1813"/>
        <v>0.589890142260259-0.644396438092542i</v>
      </c>
      <c r="AE3439" t="e">
        <f t="shared" si="1814"/>
        <v>#DIV/0!</v>
      </c>
      <c r="AF3439" t="str">
        <f t="shared" si="1815"/>
        <v>-19.4128104777651-0.304369971863211i</v>
      </c>
      <c r="AG3439" t="e">
        <f t="shared" si="1816"/>
        <v>#DIV/0!</v>
      </c>
      <c r="AH3439" t="e">
        <f t="shared" si="1817"/>
        <v>#DIV/0!</v>
      </c>
      <c r="AI3439" t="e">
        <f t="shared" si="1818"/>
        <v>#DIV/0!</v>
      </c>
      <c r="AJ3439" t="e">
        <f t="shared" si="1819"/>
        <v>#DIV/0!</v>
      </c>
      <c r="AK3439"/>
      <c r="AL3439"/>
      <c r="AM3439"/>
      <c r="AN3439"/>
    </row>
    <row r="3440" spans="1:40" x14ac:dyDescent="0.25">
      <c r="A3440"/>
      <c r="B3440">
        <f t="shared" si="1820"/>
        <v>1506000</v>
      </c>
      <c r="C3440" s="186" t="str">
        <f t="shared" si="1788"/>
        <v>-4.33681943932159E-08+0.00209288978014467i</v>
      </c>
      <c r="D3440" s="158" t="str">
        <f t="shared" si="1789"/>
        <v>-7.66666699915613+0.0160454883144425i</v>
      </c>
      <c r="E3440" t="str">
        <f t="shared" si="1790"/>
        <v>7.99303324580405-0.235977748746636i</v>
      </c>
      <c r="F3440" t="str">
        <f t="shared" si="1791"/>
        <v>0.999201334495447+0.0000235600964824412i</v>
      </c>
      <c r="G3440">
        <f t="shared" si="1786"/>
        <v>1</v>
      </c>
      <c r="H3440" t="str">
        <f t="shared" si="1792"/>
        <v>11.746155962697+0.320213721774941i</v>
      </c>
      <c r="I3440" t="str">
        <f t="shared" si="1793"/>
        <v>5914.04817038279i</v>
      </c>
      <c r="J3440" t="str">
        <f t="shared" si="1787"/>
        <v>-47342.4672549126+1293.8044901383i</v>
      </c>
      <c r="K3440" t="str">
        <f t="shared" si="1794"/>
        <v>0.00341135961098785-0.124827345946728i</v>
      </c>
      <c r="L3440" t="str">
        <f t="shared" si="1795"/>
        <v>0.000441208649747443-0.0136864535607312i</v>
      </c>
      <c r="M3440" t="str">
        <f t="shared" si="1796"/>
        <v>0.00385256826073529-0.138513799507459i</v>
      </c>
      <c r="N3440" t="str">
        <f t="shared" si="1797"/>
        <v>-11.0960684503668i</v>
      </c>
      <c r="O3440" t="str">
        <f t="shared" si="1798"/>
        <v>0.10032509848415+0.994954709830626i</v>
      </c>
      <c r="P3440" t="str">
        <f t="shared" si="1799"/>
        <v>0.89967490151585-0.994954709830626i</v>
      </c>
      <c r="Q3440" t="str">
        <f t="shared" si="1800"/>
        <v>-0.89967490151585+12.0910231601974i</v>
      </c>
      <c r="R3440" t="str">
        <f t="shared" si="1801"/>
        <v>-0.0873417573217463-0.0679095312051144i</v>
      </c>
      <c r="S3440" t="str">
        <f t="shared" si="1802"/>
        <v>1.16995449798848i</v>
      </c>
      <c r="T3440" t="str">
        <f t="shared" si="1803"/>
        <v>0.0794510614897126-0.102185881840795i</v>
      </c>
      <c r="U3440" t="e">
        <f t="shared" si="1804"/>
        <v>#DIV/0!</v>
      </c>
      <c r="V3440" t="str">
        <f t="shared" si="1805"/>
        <v>1.33333333333333E-06-0.0000704537154014587i</v>
      </c>
      <c r="W3440" t="e">
        <f t="shared" si="1806"/>
        <v>#DIV/0!</v>
      </c>
      <c r="X3440" t="e">
        <f t="shared" si="1807"/>
        <v>#DIV/0!</v>
      </c>
      <c r="Y3440" t="str">
        <f t="shared" si="1808"/>
        <v>0.00083+1.51399633161799i</v>
      </c>
      <c r="Z3440" t="e">
        <f t="shared" si="1809"/>
        <v>#DIV/0!</v>
      </c>
      <c r="AA3440" t="e">
        <f t="shared" si="1810"/>
        <v>#DIV/0!</v>
      </c>
      <c r="AB3440" t="str">
        <f t="shared" si="1811"/>
        <v>0.489914076696307-0.630102367605411i</v>
      </c>
      <c r="AC3440" t="str">
        <f t="shared" si="1812"/>
        <v>0.914609554406697-0.0702873725778449i</v>
      </c>
      <c r="AD3440" t="str">
        <f t="shared" si="1813"/>
        <v>0.585142050444393-0.643962516526439i</v>
      </c>
      <c r="AE3440" t="e">
        <f t="shared" si="1814"/>
        <v>#DIV/0!</v>
      </c>
      <c r="AF3440" t="str">
        <f t="shared" si="1815"/>
        <v>-19.4128229618531-0.304168233460498i</v>
      </c>
      <c r="AG3440" t="e">
        <f t="shared" si="1816"/>
        <v>#DIV/0!</v>
      </c>
      <c r="AH3440" t="e">
        <f t="shared" si="1817"/>
        <v>#DIV/0!</v>
      </c>
      <c r="AI3440" t="e">
        <f t="shared" si="1818"/>
        <v>#DIV/0!</v>
      </c>
      <c r="AJ3440" t="e">
        <f t="shared" si="1819"/>
        <v>#DIV/0!</v>
      </c>
      <c r="AK3440"/>
      <c r="AL3440"/>
      <c r="AM3440"/>
      <c r="AN3440"/>
    </row>
    <row r="3441" spans="1:40" x14ac:dyDescent="0.25">
      <c r="A3441"/>
      <c r="B3441">
        <f t="shared" si="1820"/>
        <v>1507000</v>
      </c>
      <c r="C3441" s="186" t="str">
        <f t="shared" si="1788"/>
        <v>-4.33106578232649E-08+0.00209150100126056i</v>
      </c>
      <c r="D3441" s="158" t="str">
        <f t="shared" si="1789"/>
        <v>-7.66666699871506+0.0160348410096643i</v>
      </c>
      <c r="E3441" t="str">
        <f t="shared" si="1790"/>
        <v>7.99302399880516-0.236134167299111i</v>
      </c>
      <c r="F3441" t="str">
        <f t="shared" si="1791"/>
        <v>0.999201335417934+0.0000235757134060031i</v>
      </c>
      <c r="G3441">
        <f t="shared" si="1786"/>
        <v>1</v>
      </c>
      <c r="H3441" t="str">
        <f t="shared" si="1792"/>
        <v>11.746168422411+0.320001603074543i</v>
      </c>
      <c r="I3441" t="str">
        <f t="shared" si="1793"/>
        <v>5917.97516119977i</v>
      </c>
      <c r="J3441" t="str">
        <f t="shared" si="1787"/>
        <v>-47405.3612596105+1294.66359006535i</v>
      </c>
      <c r="K3441" t="str">
        <f t="shared" si="1794"/>
        <v>0.00340683694360273-0.124744634284434i</v>
      </c>
      <c r="L3441" t="str">
        <f t="shared" si="1795"/>
        <v>0.000440623905239571-0.0136773904784849i</v>
      </c>
      <c r="M3441" t="str">
        <f t="shared" si="1796"/>
        <v>0.0038474608488423-0.138422024762919i</v>
      </c>
      <c r="N3441" t="str">
        <f t="shared" si="1797"/>
        <v>-11.1034363577044i</v>
      </c>
      <c r="O3441" t="str">
        <f t="shared" si="1798"/>
        <v>0.107653043150594+0.994188524526619i</v>
      </c>
      <c r="P3441" t="str">
        <f t="shared" si="1799"/>
        <v>0.892346956849406-0.994188524526619i</v>
      </c>
      <c r="Q3441" t="str">
        <f t="shared" si="1800"/>
        <v>-0.892346956849406+12.097624882231i</v>
      </c>
      <c r="R3441" t="str">
        <f t="shared" si="1801"/>
        <v>-0.0871471733031779-0.0673339973659412i</v>
      </c>
      <c r="S3441" t="str">
        <f t="shared" si="1802"/>
        <v>1.17073136020494i</v>
      </c>
      <c r="T3441" t="str">
        <f t="shared" si="1803"/>
        <v>0.0788300223242642-0.102025928739245i</v>
      </c>
      <c r="U3441" t="e">
        <f t="shared" si="1804"/>
        <v>#DIV/0!</v>
      </c>
      <c r="V3441" t="str">
        <f t="shared" si="1805"/>
        <v>1.33333333333333E-06-0.0000704069644290621i</v>
      </c>
      <c r="W3441" t="e">
        <f t="shared" si="1806"/>
        <v>#DIV/0!</v>
      </c>
      <c r="X3441" t="e">
        <f t="shared" si="1807"/>
        <v>#DIV/0!</v>
      </c>
      <c r="Y3441" t="str">
        <f t="shared" si="1808"/>
        <v>0.00083+1.51500164126714i</v>
      </c>
      <c r="Z3441" t="e">
        <f t="shared" si="1809"/>
        <v>#DIV/0!</v>
      </c>
      <c r="AA3441" t="e">
        <f t="shared" si="1810"/>
        <v>#DIV/0!</v>
      </c>
      <c r="AB3441" t="str">
        <f t="shared" si="1811"/>
        <v>0.486084602002979-0.629116058869048i</v>
      </c>
      <c r="AC3441" t="str">
        <f t="shared" si="1812"/>
        <v>0.91478667279591-0.0697053142212066i</v>
      </c>
      <c r="AD3441" t="str">
        <f t="shared" si="1813"/>
        <v>0.58039708700536-0.643493521551988i</v>
      </c>
      <c r="AE3441" t="e">
        <f t="shared" si="1814"/>
        <v>#DIV/0!</v>
      </c>
      <c r="AF3441" t="str">
        <f t="shared" si="1815"/>
        <v>-19.4128354211261-0.303966762064879i</v>
      </c>
      <c r="AG3441" t="e">
        <f t="shared" si="1816"/>
        <v>#DIV/0!</v>
      </c>
      <c r="AH3441" t="e">
        <f t="shared" si="1817"/>
        <v>#DIV/0!</v>
      </c>
      <c r="AI3441" t="e">
        <f t="shared" si="1818"/>
        <v>#DIV/0!</v>
      </c>
      <c r="AJ3441" t="e">
        <f t="shared" si="1819"/>
        <v>#DIV/0!</v>
      </c>
      <c r="AK3441"/>
      <c r="AL3441"/>
      <c r="AM3441"/>
      <c r="AN3441"/>
    </row>
    <row r="3442" spans="1:40" x14ac:dyDescent="0.25">
      <c r="A3442"/>
      <c r="B3442">
        <f t="shared" si="1820"/>
        <v>1508000</v>
      </c>
      <c r="C3442" s="186" t="str">
        <f t="shared" si="1788"/>
        <v>-4.32532356780302E-08+0.00209011406425827i</v>
      </c>
      <c r="D3442" s="158" t="str">
        <f t="shared" si="1789"/>
        <v>-7.66666699827484+0.0160242078259801i</v>
      </c>
      <c r="E3442" t="str">
        <f t="shared" si="1790"/>
        <v>7.99301474568961-0.236290585308217i</v>
      </c>
      <c r="F3442" t="str">
        <f t="shared" si="1791"/>
        <v>0.999201336341029+0.0000235913302754013i</v>
      </c>
      <c r="G3442">
        <f t="shared" si="1786"/>
        <v>1</v>
      </c>
      <c r="H3442" t="str">
        <f t="shared" si="1792"/>
        <v>11.7461808573743+0.319789764973071i</v>
      </c>
      <c r="I3442" t="str">
        <f t="shared" si="1793"/>
        <v>5921.90215201676i</v>
      </c>
      <c r="J3442" t="str">
        <f t="shared" si="1787"/>
        <v>-47468.297012735+1295.5226899924i</v>
      </c>
      <c r="K3442" t="str">
        <f t="shared" si="1794"/>
        <v>0.00340232326215886-0.124662032080999i</v>
      </c>
      <c r="L3442" t="str">
        <f t="shared" si="1795"/>
        <v>0.000440040322024843-0.0136683393788547i</v>
      </c>
      <c r="M3442" t="str">
        <f t="shared" si="1796"/>
        <v>0.0038423635841837-0.138330371459854i</v>
      </c>
      <c r="N3442" t="str">
        <f t="shared" si="1797"/>
        <v>-11.1108042650419i</v>
      </c>
      <c r="O3442" t="str">
        <f t="shared" si="1798"/>
        <v>0.114975143783975+0.99336836889034i</v>
      </c>
      <c r="P3442" t="str">
        <f t="shared" si="1799"/>
        <v>0.885024856216025-0.99336836889034i</v>
      </c>
      <c r="Q3442" t="str">
        <f t="shared" si="1800"/>
        <v>-0.885024856216025+12.1041726339322i</v>
      </c>
      <c r="R3442" t="str">
        <f t="shared" si="1801"/>
        <v>-0.0869495583981101-0.066759815828418i</v>
      </c>
      <c r="S3442" t="str">
        <f t="shared" si="1802"/>
        <v>1.1715082224214i</v>
      </c>
      <c r="T3442" t="str">
        <f t="shared" si="1803"/>
        <v>0.07820967317033-0.101862122599296i</v>
      </c>
      <c r="U3442" t="e">
        <f t="shared" si="1804"/>
        <v>#DIV/0!</v>
      </c>
      <c r="V3442" t="str">
        <f t="shared" si="1805"/>
        <v>1.33333333333333E-06-0.0000703602754606081i</v>
      </c>
      <c r="W3442" t="e">
        <f t="shared" si="1806"/>
        <v>#DIV/0!</v>
      </c>
      <c r="X3442" t="e">
        <f t="shared" si="1807"/>
        <v>#DIV/0!</v>
      </c>
      <c r="Y3442" t="str">
        <f t="shared" si="1808"/>
        <v>0.00083+1.51600695091629i</v>
      </c>
      <c r="Z3442" t="e">
        <f t="shared" si="1809"/>
        <v>#DIV/0!</v>
      </c>
      <c r="AA3442" t="e">
        <f t="shared" si="1810"/>
        <v>#DIV/0!</v>
      </c>
      <c r="AB3442" t="str">
        <f t="shared" si="1811"/>
        <v>0.482259382084194-0.628105991384667i</v>
      </c>
      <c r="AC3442" t="str">
        <f t="shared" si="1812"/>
        <v>0.91496688078345-0.0691245310520103i</v>
      </c>
      <c r="AD3442" t="str">
        <f t="shared" si="1813"/>
        <v>0.575655511756391-0.642989474748257i</v>
      </c>
      <c r="AE3442" t="e">
        <f t="shared" si="1814"/>
        <v>#DIV/0!</v>
      </c>
      <c r="AF3442" t="str">
        <f t="shared" si="1815"/>
        <v>-19.4128478556491-0.303765557147091i</v>
      </c>
      <c r="AG3442" t="e">
        <f t="shared" si="1816"/>
        <v>#DIV/0!</v>
      </c>
      <c r="AH3442" t="e">
        <f t="shared" si="1817"/>
        <v>#DIV/0!</v>
      </c>
      <c r="AI3442" t="e">
        <f t="shared" si="1818"/>
        <v>#DIV/0!</v>
      </c>
      <c r="AJ3442" t="e">
        <f t="shared" si="1819"/>
        <v>#DIV/0!</v>
      </c>
      <c r="AK3442"/>
      <c r="AL3442"/>
      <c r="AM3442"/>
      <c r="AN3442"/>
    </row>
    <row r="3443" spans="1:40" x14ac:dyDescent="0.25">
      <c r="A3443"/>
      <c r="B3443">
        <f t="shared" si="1820"/>
        <v>1509000</v>
      </c>
      <c r="C3443" s="186" t="str">
        <f t="shared" si="1788"/>
        <v>-4.31959276542994E-08+0.00208872896547598i</v>
      </c>
      <c r="D3443" s="158" t="str">
        <f t="shared" si="1789"/>
        <v>-7.66666699783547+0.0160135887353159i</v>
      </c>
      <c r="E3443" t="str">
        <f t="shared" si="1790"/>
        <v>7.99300548645746-0.236447002773595i</v>
      </c>
      <c r="F3443" t="str">
        <f t="shared" si="1791"/>
        <v>0.999201337264733+0.0000236069470906i</v>
      </c>
      <c r="G3443">
        <f t="shared" si="1786"/>
        <v>1</v>
      </c>
      <c r="H3443" t="str">
        <f t="shared" si="1792"/>
        <v>11.7461932676524+0.319578206914595i</v>
      </c>
      <c r="I3443" t="str">
        <f t="shared" si="1793"/>
        <v>5925.82914283375i</v>
      </c>
      <c r="J3443" t="str">
        <f t="shared" si="1787"/>
        <v>-47531.2745142862+1296.38178991945i</v>
      </c>
      <c r="K3443" t="str">
        <f t="shared" si="1794"/>
        <v>0.00339781854287237-0.124579539119439i</v>
      </c>
      <c r="L3443" t="str">
        <f t="shared" si="1795"/>
        <v>0.000439457897031276-0.0136593002381172i</v>
      </c>
      <c r="M3443" t="str">
        <f t="shared" si="1796"/>
        <v>0.00383727643990365-0.138238839357556i</v>
      </c>
      <c r="N3443" t="str">
        <f t="shared" si="1797"/>
        <v>-11.1181721723795i</v>
      </c>
      <c r="O3443" t="str">
        <f t="shared" si="1798"/>
        <v>0.122291002898307+0.992494287444581i</v>
      </c>
      <c r="P3443" t="str">
        <f t="shared" si="1799"/>
        <v>0.877708997101693-0.992494287444581i</v>
      </c>
      <c r="Q3443" t="str">
        <f t="shared" si="1800"/>
        <v>-0.877708997101693+12.1106664598241i</v>
      </c>
      <c r="R3443" t="str">
        <f t="shared" si="1801"/>
        <v>-0.0867489181588738-0.0661870008396262i</v>
      </c>
      <c r="S3443" t="str">
        <f t="shared" si="1802"/>
        <v>1.17228508463786i</v>
      </c>
      <c r="T3443" t="str">
        <f t="shared" si="1803"/>
        <v>0.0775900338812073-0.101694462866118i</v>
      </c>
      <c r="U3443" t="e">
        <f t="shared" si="1804"/>
        <v>#DIV/0!</v>
      </c>
      <c r="V3443" t="str">
        <f t="shared" si="1805"/>
        <v>1.33333333333333E-06-0.0000703136483728276i</v>
      </c>
      <c r="W3443" t="e">
        <f t="shared" si="1806"/>
        <v>#DIV/0!</v>
      </c>
      <c r="X3443" t="e">
        <f t="shared" si="1807"/>
        <v>#DIV/0!</v>
      </c>
      <c r="Y3443" t="str">
        <f t="shared" si="1808"/>
        <v>0.00083+1.51701226056544i</v>
      </c>
      <c r="Z3443" t="e">
        <f t="shared" si="1809"/>
        <v>#DIV/0!</v>
      </c>
      <c r="AA3443" t="e">
        <f t="shared" si="1810"/>
        <v>#DIV/0!</v>
      </c>
      <c r="AB3443" t="str">
        <f t="shared" si="1811"/>
        <v>0.47843853936009-0.627072161731055i</v>
      </c>
      <c r="AC3443" t="str">
        <f t="shared" si="1812"/>
        <v>0.915150173103894-0.0685450376173932i</v>
      </c>
      <c r="AD3443" t="str">
        <f t="shared" si="1813"/>
        <v>0.570917584376432-0.642450399631618i</v>
      </c>
      <c r="AE3443" t="e">
        <f t="shared" si="1814"/>
        <v>#DIV/0!</v>
      </c>
      <c r="AF3443" t="str">
        <f t="shared" si="1815"/>
        <v>-19.4128602654879-0.303564618179279i</v>
      </c>
      <c r="AG3443" t="e">
        <f t="shared" si="1816"/>
        <v>#DIV/0!</v>
      </c>
      <c r="AH3443" t="e">
        <f t="shared" si="1817"/>
        <v>#DIV/0!</v>
      </c>
      <c r="AI3443" t="e">
        <f t="shared" si="1818"/>
        <v>#DIV/0!</v>
      </c>
      <c r="AJ3443" t="e">
        <f t="shared" si="1819"/>
        <v>#DIV/0!</v>
      </c>
      <c r="AK3443"/>
      <c r="AL3443"/>
      <c r="AM3443"/>
      <c r="AN3443"/>
    </row>
    <row r="3444" spans="1:40" x14ac:dyDescent="0.25">
      <c r="A3444"/>
      <c r="B3444">
        <f t="shared" si="1820"/>
        <v>1510000</v>
      </c>
      <c r="C3444" s="186" t="str">
        <f t="shared" si="1788"/>
        <v>-4.31387334498642E-08+0.00208734570126161i</v>
      </c>
      <c r="D3444" s="158" t="str">
        <f t="shared" si="1789"/>
        <v>-7.66666699739693+0.0160029837096724i</v>
      </c>
      <c r="E3444" t="str">
        <f t="shared" si="1790"/>
        <v>7.99299622110874-0.236603419694887i</v>
      </c>
      <c r="F3444" t="str">
        <f t="shared" si="1791"/>
        <v>0.999201338189056+0.000023622563851564i</v>
      </c>
      <c r="G3444">
        <f t="shared" si="1786"/>
        <v>1</v>
      </c>
      <c r="H3444" t="str">
        <f t="shared" si="1792"/>
        <v>11.7462056533106+0.319366928344645i</v>
      </c>
      <c r="I3444" t="str">
        <f t="shared" si="1793"/>
        <v>5929.75613365073i</v>
      </c>
      <c r="J3444" t="str">
        <f t="shared" si="1787"/>
        <v>-47594.2937642639+1297.24088984651i</v>
      </c>
      <c r="K3444" t="str">
        <f t="shared" si="1794"/>
        <v>0.00339332276203809-0.124497155183347i</v>
      </c>
      <c r="L3444" t="str">
        <f t="shared" si="1795"/>
        <v>0.000438876627197038-0.0136502730326115i</v>
      </c>
      <c r="M3444" t="str">
        <f t="shared" si="1796"/>
        <v>0.00383219938923513-0.138147428215958i</v>
      </c>
      <c r="N3444" t="str">
        <f t="shared" si="1797"/>
        <v>-11.125540079717i</v>
      </c>
      <c r="O3444" t="str">
        <f t="shared" si="1798"/>
        <v>0.129600223346029+0.991566327639588i</v>
      </c>
      <c r="P3444" t="str">
        <f t="shared" si="1799"/>
        <v>0.870399776653971-0.991566327639588i</v>
      </c>
      <c r="Q3444" t="str">
        <f t="shared" si="1800"/>
        <v>-0.870399776653971+12.1171064073566i</v>
      </c>
      <c r="R3444" t="str">
        <f t="shared" si="1801"/>
        <v>-0.0865452581628374-0.0656155666666317i</v>
      </c>
      <c r="S3444" t="str">
        <f t="shared" si="1802"/>
        <v>1.17306194685432i</v>
      </c>
      <c r="T3444" t="str">
        <f t="shared" si="1803"/>
        <v>0.0769711243779084-0.101522949031508i</v>
      </c>
      <c r="U3444" t="e">
        <f t="shared" si="1804"/>
        <v>#DIV/0!</v>
      </c>
      <c r="V3444" t="str">
        <f t="shared" si="1805"/>
        <v>1.33333333333333E-06-0.0000702670830427792i</v>
      </c>
      <c r="W3444" t="e">
        <f t="shared" si="1806"/>
        <v>#DIV/0!</v>
      </c>
      <c r="X3444" t="e">
        <f t="shared" si="1807"/>
        <v>#DIV/0!</v>
      </c>
      <c r="Y3444" t="str">
        <f t="shared" si="1808"/>
        <v>0.00083+1.51801757021459i</v>
      </c>
      <c r="Z3444" t="e">
        <f t="shared" si="1809"/>
        <v>#DIV/0!</v>
      </c>
      <c r="AA3444" t="e">
        <f t="shared" si="1810"/>
        <v>#DIV/0!</v>
      </c>
      <c r="AB3444" t="str">
        <f t="shared" si="1811"/>
        <v>0.47462219666835-0.626014566774511i</v>
      </c>
      <c r="AC3444" t="str">
        <f t="shared" si="1812"/>
        <v>0.915336544466564-0.0679668484843867i</v>
      </c>
      <c r="AD3444" t="str">
        <f t="shared" si="1813"/>
        <v>0.566183564396014-0.641876321655285i</v>
      </c>
      <c r="AE3444" t="e">
        <f t="shared" si="1814"/>
        <v>#DIV/0!</v>
      </c>
      <c r="AF3444" t="str">
        <f t="shared" si="1815"/>
        <v>-19.4128726507075-0.303363944634973i</v>
      </c>
      <c r="AG3444" t="e">
        <f t="shared" si="1816"/>
        <v>#DIV/0!</v>
      </c>
      <c r="AH3444" t="e">
        <f t="shared" si="1817"/>
        <v>#DIV/0!</v>
      </c>
      <c r="AI3444" t="e">
        <f t="shared" si="1818"/>
        <v>#DIV/0!</v>
      </c>
      <c r="AJ3444" t="e">
        <f t="shared" si="1819"/>
        <v>#DIV/0!</v>
      </c>
      <c r="AK3444"/>
      <c r="AL3444"/>
      <c r="AM3444"/>
      <c r="AN3444"/>
    </row>
    <row r="3445" spans="1:40" x14ac:dyDescent="0.25">
      <c r="A3445"/>
      <c r="B3445">
        <f t="shared" si="1820"/>
        <v>1511000</v>
      </c>
      <c r="C3445" s="186" t="str">
        <f t="shared" si="1788"/>
        <v>-4.30816527635159E-08+0.00208596426797275i</v>
      </c>
      <c r="D3445" s="158" t="str">
        <f t="shared" si="1789"/>
        <v>-7.66666699695932+0.0159923927211244i</v>
      </c>
      <c r="E3445" t="str">
        <f t="shared" si="1790"/>
        <v>7.9929869496435-0.236759836071735i</v>
      </c>
      <c r="F3445" t="str">
        <f t="shared" si="1791"/>
        <v>0.999201339113987+0.0000236381805582571i</v>
      </c>
      <c r="G3445">
        <f t="shared" si="1786"/>
        <v>1</v>
      </c>
      <c r="H3445" t="str">
        <f t="shared" si="1792"/>
        <v>11.7462180144141+0.319155928710224i</v>
      </c>
      <c r="I3445" t="str">
        <f t="shared" si="1793"/>
        <v>5933.68312446772i</v>
      </c>
      <c r="J3445" t="str">
        <f t="shared" si="1787"/>
        <v>-47657.3547626683+1298.09998977355i</v>
      </c>
      <c r="K3445" t="str">
        <f t="shared" si="1794"/>
        <v>0.00338883589602899-0.124414880056884i</v>
      </c>
      <c r="L3445" t="str">
        <f t="shared" si="1795"/>
        <v>0.000438296509470394-0.0136412577387389i</v>
      </c>
      <c r="M3445" t="str">
        <f t="shared" si="1796"/>
        <v>0.00382713240549938-0.138056137795623i</v>
      </c>
      <c r="N3445" t="str">
        <f t="shared" si="1797"/>
        <v>-11.1329079870546i</v>
      </c>
      <c r="O3445" t="str">
        <f t="shared" si="1798"/>
        <v>0.136902408340366+0.990584539850389i</v>
      </c>
      <c r="P3445" t="str">
        <f t="shared" si="1799"/>
        <v>0.863097591659634-0.990584539850389i</v>
      </c>
      <c r="Q3445" t="str">
        <f t="shared" si="1800"/>
        <v>-0.863097591659634+12.123492526905i</v>
      </c>
      <c r="R3445" t="str">
        <f t="shared" si="1801"/>
        <v>-0.0863385840131984-0.0650455275969767i</v>
      </c>
      <c r="S3445" t="str">
        <f t="shared" si="1802"/>
        <v>1.17383880907078i</v>
      </c>
      <c r="T3445" t="str">
        <f t="shared" si="1803"/>
        <v>0.0763529646498157-0.10134758063491i</v>
      </c>
      <c r="U3445" t="e">
        <f t="shared" si="1804"/>
        <v>#DIV/0!</v>
      </c>
      <c r="V3445" t="str">
        <f t="shared" si="1805"/>
        <v>1.33333333333333E-06-0.0000702205793478472i</v>
      </c>
      <c r="W3445" t="e">
        <f t="shared" si="1806"/>
        <v>#DIV/0!</v>
      </c>
      <c r="X3445" t="e">
        <f t="shared" si="1807"/>
        <v>#DIV/0!</v>
      </c>
      <c r="Y3445" t="str">
        <f t="shared" si="1808"/>
        <v>0.00083+1.51902287986374i</v>
      </c>
      <c r="Z3445" t="e">
        <f t="shared" si="1809"/>
        <v>#DIV/0!</v>
      </c>
      <c r="AA3445" t="e">
        <f t="shared" si="1810"/>
        <v>#DIV/0!</v>
      </c>
      <c r="AB3445" t="str">
        <f t="shared" si="1811"/>
        <v>0.470810477268244-0.624933203675137i</v>
      </c>
      <c r="AC3445" t="str">
        <f t="shared" si="1812"/>
        <v>0.915525989554767-0.0673899782404254i</v>
      </c>
      <c r="AD3445" t="str">
        <f t="shared" si="1813"/>
        <v>0.561453711182009-0.641267268208398i</v>
      </c>
      <c r="AE3445" t="e">
        <f t="shared" si="1814"/>
        <v>#DIV/0!</v>
      </c>
      <c r="AF3445" t="str">
        <f t="shared" si="1815"/>
        <v>-19.4128850113734-0.3031635359891i</v>
      </c>
      <c r="AG3445" t="e">
        <f t="shared" si="1816"/>
        <v>#DIV/0!</v>
      </c>
      <c r="AH3445" t="e">
        <f t="shared" si="1817"/>
        <v>#DIV/0!</v>
      </c>
      <c r="AI3445" t="e">
        <f t="shared" si="1818"/>
        <v>#DIV/0!</v>
      </c>
      <c r="AJ3445" t="e">
        <f t="shared" si="1819"/>
        <v>#DIV/0!</v>
      </c>
      <c r="AK3445"/>
      <c r="AL3445"/>
      <c r="AM3445"/>
      <c r="AN3445"/>
    </row>
    <row r="3446" spans="1:40" x14ac:dyDescent="0.25">
      <c r="A3446"/>
      <c r="B3446">
        <f t="shared" si="1820"/>
        <v>1512000</v>
      </c>
      <c r="C3446" s="186" t="str">
        <f t="shared" si="1788"/>
        <v>-4.30246852950411E-08+0.00208458466197658i</v>
      </c>
      <c r="D3446" s="158" t="str">
        <f t="shared" si="1789"/>
        <v>-7.66666699652263+0.0159818157418205i</v>
      </c>
      <c r="E3446" t="str">
        <f t="shared" si="1790"/>
        <v>7.99297767206177-0.236916251903779i</v>
      </c>
      <c r="F3446" t="str">
        <f t="shared" si="1791"/>
        <v>0.999201340039516+0.000023653797210643i</v>
      </c>
      <c r="G3446">
        <f t="shared" si="1786"/>
        <v>1</v>
      </c>
      <c r="H3446" t="str">
        <f t="shared" si="1792"/>
        <v>11.7462303510277+0.318945207459786i</v>
      </c>
      <c r="I3446" t="str">
        <f t="shared" si="1793"/>
        <v>5937.61011528471i</v>
      </c>
      <c r="J3446" t="str">
        <f t="shared" si="1787"/>
        <v>-47720.4575094993+1298.9590897006i</v>
      </c>
      <c r="K3446" t="str">
        <f t="shared" si="1794"/>
        <v>0.00338435792129624-0.124332713524781i</v>
      </c>
      <c r="L3446" t="str">
        <f t="shared" si="1795"/>
        <v>0.000437717540809686-0.0136322543329628i</v>
      </c>
      <c r="M3446" t="str">
        <f t="shared" si="1796"/>
        <v>0.00382207546210593-0.137964967857744i</v>
      </c>
      <c r="N3446" t="str">
        <f t="shared" si="1797"/>
        <v>-11.1402758943922i</v>
      </c>
      <c r="O3446" t="str">
        <f t="shared" si="1798"/>
        <v>0.144197161476173+0.989548977374144i</v>
      </c>
      <c r="P3446" t="str">
        <f t="shared" si="1799"/>
        <v>0.855802838523827-0.989548977374144i</v>
      </c>
      <c r="Q3446" t="str">
        <f t="shared" si="1800"/>
        <v>-0.855802838523827+12.1298248717663i</v>
      </c>
      <c r="R3446" t="str">
        <f t="shared" si="1801"/>
        <v>-0.0861289013398315-0.0644768979392837i</v>
      </c>
      <c r="S3446" t="str">
        <f t="shared" si="1802"/>
        <v>1.17461567128724i</v>
      </c>
      <c r="T3446" t="str">
        <f t="shared" si="1803"/>
        <v>0.0757355747554706-0.101168357264519i</v>
      </c>
      <c r="U3446" t="e">
        <f t="shared" si="1804"/>
        <v>#DIV/0!</v>
      </c>
      <c r="V3446" t="str">
        <f t="shared" si="1805"/>
        <v>1.33333333333333E-06-0.0000701741371657387i</v>
      </c>
      <c r="W3446" t="e">
        <f t="shared" si="1806"/>
        <v>#DIV/0!</v>
      </c>
      <c r="X3446" t="e">
        <f t="shared" si="1807"/>
        <v>#DIV/0!</v>
      </c>
      <c r="Y3446" t="str">
        <f t="shared" si="1808"/>
        <v>0.00083+1.52002818951289i</v>
      </c>
      <c r="Z3446" t="e">
        <f t="shared" si="1809"/>
        <v>#DIV/0!</v>
      </c>
      <c r="AA3446" t="e">
        <f t="shared" si="1810"/>
        <v>#DIV/0!</v>
      </c>
      <c r="AB3446" t="str">
        <f t="shared" si="1811"/>
        <v>0.467003504845492-0.623828069893647i</v>
      </c>
      <c r="AC3446" t="str">
        <f t="shared" si="1812"/>
        <v>0.915718503024952-0.0668144414939755i</v>
      </c>
      <c r="AD3446" t="str">
        <f t="shared" si="1813"/>
        <v>0.556728283923493-0.640623268615349i</v>
      </c>
      <c r="AE3446" t="e">
        <f t="shared" si="1814"/>
        <v>#DIV/0!</v>
      </c>
      <c r="AF3446" t="str">
        <f t="shared" si="1815"/>
        <v>-19.4128973475503-0.302963391717965i</v>
      </c>
      <c r="AG3446" t="e">
        <f t="shared" si="1816"/>
        <v>#DIV/0!</v>
      </c>
      <c r="AH3446" t="e">
        <f t="shared" si="1817"/>
        <v>#DIV/0!</v>
      </c>
      <c r="AI3446" t="e">
        <f t="shared" si="1818"/>
        <v>#DIV/0!</v>
      </c>
      <c r="AJ3446" t="e">
        <f t="shared" si="1819"/>
        <v>#DIV/0!</v>
      </c>
      <c r="AK3446"/>
      <c r="AL3446"/>
      <c r="AM3446"/>
      <c r="AN3446"/>
    </row>
    <row r="3447" spans="1:40" x14ac:dyDescent="0.25">
      <c r="A3447"/>
      <c r="B3447">
        <f t="shared" si="1820"/>
        <v>1513000</v>
      </c>
      <c r="C3447" s="186" t="str">
        <f t="shared" si="1788"/>
        <v>-4.29678307452188E-08+0.00208320687964995i</v>
      </c>
      <c r="D3447" s="158" t="str">
        <f t="shared" si="1789"/>
        <v>-7.6666669960867+0.015971252743983i</v>
      </c>
      <c r="E3447" t="str">
        <f t="shared" si="1790"/>
        <v>7.99296838836361-0.237072667190663i</v>
      </c>
      <c r="F3447" t="str">
        <f t="shared" si="1791"/>
        <v>0.999201340965664+0.0000236694138086872i</v>
      </c>
      <c r="G3447">
        <f t="shared" si="1786"/>
        <v>1</v>
      </c>
      <c r="H3447" t="str">
        <f t="shared" si="1792"/>
        <v>11.7462426632159+0.318734764043223i</v>
      </c>
      <c r="I3447" t="str">
        <f t="shared" si="1793"/>
        <v>5941.5371061017i</v>
      </c>
      <c r="J3447" t="str">
        <f t="shared" si="1787"/>
        <v>-47783.6020047569+1299.81818962766i</v>
      </c>
      <c r="K3447" t="str">
        <f t="shared" si="1794"/>
        <v>0.0033798888143686-0.124250655372335i</v>
      </c>
      <c r="L3447" t="str">
        <f t="shared" si="1795"/>
        <v>0.000437139718183282-0.0136232627918088i</v>
      </c>
      <c r="M3447" t="str">
        <f t="shared" si="1796"/>
        <v>0.00381702853255188-0.137873918164144i</v>
      </c>
      <c r="N3447" t="str">
        <f t="shared" si="1797"/>
        <v>-11.1476438017297i</v>
      </c>
      <c r="O3447" t="str">
        <f t="shared" si="1798"/>
        <v>0.151484086751744+0.988459696427219i</v>
      </c>
      <c r="P3447" t="str">
        <f t="shared" si="1799"/>
        <v>0.848515913248256-0.988459696427219i</v>
      </c>
      <c r="Q3447" t="str">
        <f t="shared" si="1800"/>
        <v>-0.848515913248256+12.1361034981569i</v>
      </c>
      <c r="R3447" t="str">
        <f t="shared" si="1801"/>
        <v>-0.0859162158001152-0.0639096920237685i</v>
      </c>
      <c r="S3447" t="str">
        <f t="shared" si="1802"/>
        <v>1.1753925335037i</v>
      </c>
      <c r="T3447" t="str">
        <f t="shared" si="1803"/>
        <v>0.0751189748232585-0.100985278558348i</v>
      </c>
      <c r="U3447" t="e">
        <f t="shared" si="1804"/>
        <v>#DIV/0!</v>
      </c>
      <c r="V3447" t="str">
        <f t="shared" si="1805"/>
        <v>1.33333333333333E-06-0.0000701277563744856i</v>
      </c>
      <c r="W3447" t="e">
        <f t="shared" si="1806"/>
        <v>#DIV/0!</v>
      </c>
      <c r="X3447" t="e">
        <f t="shared" si="1807"/>
        <v>#DIV/0!</v>
      </c>
      <c r="Y3447" t="str">
        <f t="shared" si="1808"/>
        <v>0.00083+1.52103349916203i</v>
      </c>
      <c r="Z3447" t="e">
        <f t="shared" si="1809"/>
        <v>#DIV/0!</v>
      </c>
      <c r="AA3447" t="e">
        <f t="shared" si="1810"/>
        <v>#DIV/0!</v>
      </c>
      <c r="AB3447" t="str">
        <f t="shared" si="1811"/>
        <v>0.46320140351649-0.622699163197944i</v>
      </c>
      <c r="AC3447" t="str">
        <f t="shared" si="1812"/>
        <v>0.915914079505906-0.0662402528750719i</v>
      </c>
      <c r="AD3447" t="str">
        <f t="shared" si="1813"/>
        <v>0.552007541616885-0.63994435413471i</v>
      </c>
      <c r="AE3447" t="e">
        <f t="shared" si="1814"/>
        <v>#DIV/0!</v>
      </c>
      <c r="AF3447" t="str">
        <f t="shared" si="1815"/>
        <v>-19.4129096593026-0.30276351129924i</v>
      </c>
      <c r="AG3447" t="e">
        <f t="shared" si="1816"/>
        <v>#DIV/0!</v>
      </c>
      <c r="AH3447" t="e">
        <f t="shared" si="1817"/>
        <v>#DIV/0!</v>
      </c>
      <c r="AI3447" t="e">
        <f t="shared" si="1818"/>
        <v>#DIV/0!</v>
      </c>
      <c r="AJ3447" t="e">
        <f t="shared" si="1819"/>
        <v>#DIV/0!</v>
      </c>
      <c r="AK3447"/>
      <c r="AL3447"/>
      <c r="AM3447"/>
      <c r="AN3447"/>
    </row>
    <row r="3448" spans="1:40" x14ac:dyDescent="0.25">
      <c r="A3448"/>
      <c r="B3448">
        <f t="shared" si="1820"/>
        <v>1514000</v>
      </c>
      <c r="C3448" s="186" t="str">
        <f t="shared" si="1788"/>
        <v>-4.29110888158156E-08+0.00208183091737922i</v>
      </c>
      <c r="D3448" s="158" t="str">
        <f t="shared" si="1789"/>
        <v>-7.66666699565169+0.0159607036999074i</v>
      </c>
      <c r="E3448" t="str">
        <f t="shared" si="1790"/>
        <v>7.99295909854906-0.237229081932026i</v>
      </c>
      <c r="F3448" t="str">
        <f t="shared" si="1791"/>
        <v>0.999201341892431+0.0000236850303523537i</v>
      </c>
      <c r="G3448">
        <f t="shared" si="1786"/>
        <v>1</v>
      </c>
      <c r="H3448" t="str">
        <f t="shared" si="1792"/>
        <v>11.7462549510432+0.318524597911899i</v>
      </c>
      <c r="I3448" t="str">
        <f t="shared" si="1793"/>
        <v>5945.46409691868i</v>
      </c>
      <c r="J3448" t="str">
        <f t="shared" si="1787"/>
        <v>-47846.7882484412+1300.67728955471i</v>
      </c>
      <c r="K3448" t="str">
        <f t="shared" si="1794"/>
        <v>0.00337542855185214-0.12416870538541i</v>
      </c>
      <c r="L3448" t="str">
        <f t="shared" si="1795"/>
        <v>0.000436563038569532-0.0136142830918637i</v>
      </c>
      <c r="M3448" t="str">
        <f t="shared" si="1796"/>
        <v>0.00381199159042167-0.137782988477274i</v>
      </c>
      <c r="N3448" t="str">
        <f t="shared" si="1797"/>
        <v>-11.1550117090673i</v>
      </c>
      <c r="O3448" t="str">
        <f t="shared" si="1798"/>
        <v>0.158762788590615+0.987316756142086i</v>
      </c>
      <c r="P3448" t="str">
        <f t="shared" si="1799"/>
        <v>0.841237211409385-0.987316756142086i</v>
      </c>
      <c r="Q3448" t="str">
        <f t="shared" si="1800"/>
        <v>-0.841237211409385+12.1423284652094i</v>
      </c>
      <c r="R3448" t="str">
        <f t="shared" si="1801"/>
        <v>-0.0857005330797716-0.0633439242027452i</v>
      </c>
      <c r="S3448" t="str">
        <f t="shared" si="1802"/>
        <v>1.17616939572016i</v>
      </c>
      <c r="T3448" t="str">
        <f t="shared" si="1803"/>
        <v>0.0745031850520864-0.100798344205331i</v>
      </c>
      <c r="U3448" t="e">
        <f t="shared" si="1804"/>
        <v>#DIV/0!</v>
      </c>
      <c r="V3448" t="str">
        <f t="shared" si="1805"/>
        <v>1.33333333333333E-06-0.000070081436852442i</v>
      </c>
      <c r="W3448" t="e">
        <f t="shared" si="1806"/>
        <v>#DIV/0!</v>
      </c>
      <c r="X3448" t="e">
        <f t="shared" si="1807"/>
        <v>#DIV/0!</v>
      </c>
      <c r="Y3448" t="str">
        <f t="shared" si="1808"/>
        <v>0.00083+1.52203880881118i</v>
      </c>
      <c r="Z3448" t="e">
        <f t="shared" si="1809"/>
        <v>#DIV/0!</v>
      </c>
      <c r="AA3448" t="e">
        <f t="shared" si="1810"/>
        <v>#DIV/0!</v>
      </c>
      <c r="AB3448" t="str">
        <f t="shared" si="1811"/>
        <v>0.459404297832485-0.621546481669919i</v>
      </c>
      <c r="AC3448" t="str">
        <f t="shared" si="1812"/>
        <v>0.916112713597924-0.0656674270358453i</v>
      </c>
      <c r="AD3448" t="str">
        <f t="shared" si="1813"/>
        <v>0.547291743051107-0.639230557958187i</v>
      </c>
      <c r="AE3448" t="e">
        <f t="shared" si="1814"/>
        <v>#DIV/0!</v>
      </c>
      <c r="AF3448" t="str">
        <f t="shared" si="1815"/>
        <v>-19.4129219466949-0.302563894211992i</v>
      </c>
      <c r="AG3448" t="e">
        <f t="shared" si="1816"/>
        <v>#DIV/0!</v>
      </c>
      <c r="AH3448" t="e">
        <f t="shared" si="1817"/>
        <v>#DIV/0!</v>
      </c>
      <c r="AI3448" t="e">
        <f t="shared" si="1818"/>
        <v>#DIV/0!</v>
      </c>
      <c r="AJ3448" t="e">
        <f t="shared" si="1819"/>
        <v>#DIV/0!</v>
      </c>
      <c r="AK3448"/>
      <c r="AL3448"/>
      <c r="AM3448"/>
      <c r="AN3448"/>
    </row>
    <row r="3449" spans="1:40" x14ac:dyDescent="0.25">
      <c r="A3449"/>
      <c r="B3449">
        <f t="shared" si="1820"/>
        <v>1515000</v>
      </c>
      <c r="C3449" s="186" t="str">
        <f t="shared" si="1788"/>
        <v>-4.28544592095817E-08+0.00208045677156033i</v>
      </c>
      <c r="D3449" s="158" t="str">
        <f t="shared" si="1789"/>
        <v>-7.66666699521753+0.0159501685819625i</v>
      </c>
      <c r="E3449" t="str">
        <f t="shared" si="1790"/>
        <v>7.99294980261815-0.237385496127512i</v>
      </c>
      <c r="F3449" t="str">
        <f t="shared" si="1791"/>
        <v>0.999201342819796+0.0000237006468416059i</v>
      </c>
      <c r="G3449">
        <f t="shared" si="1786"/>
        <v>1</v>
      </c>
      <c r="H3449" t="str">
        <f t="shared" si="1792"/>
        <v>11.7462672145738+0.318314708518601i</v>
      </c>
      <c r="I3449" t="str">
        <f t="shared" si="1793"/>
        <v>5949.39108773567i</v>
      </c>
      <c r="J3449" t="str">
        <f t="shared" si="1787"/>
        <v>-47910.016240552+1301.53638948175i</v>
      </c>
      <c r="K3449" t="str">
        <f t="shared" si="1794"/>
        <v>0.00337097711043012-0.124086863350432i</v>
      </c>
      <c r="L3449" t="str">
        <f t="shared" si="1795"/>
        <v>0.000435987498956744-0.0136053152097763i</v>
      </c>
      <c r="M3449" t="str">
        <f t="shared" si="1796"/>
        <v>0.00380696460938686-0.137692178560208i</v>
      </c>
      <c r="N3449" t="str">
        <f t="shared" si="1797"/>
        <v>-11.1623796164048i</v>
      </c>
      <c r="O3449" t="str">
        <f t="shared" si="1798"/>
        <v>0.166032871862341+0.986120218564219i</v>
      </c>
      <c r="P3449" t="str">
        <f t="shared" si="1799"/>
        <v>0.833967128137659-0.986120218564219i</v>
      </c>
      <c r="Q3449" t="str">
        <f t="shared" si="1800"/>
        <v>-0.833967128137659+12.148499834969i</v>
      </c>
      <c r="R3449" t="str">
        <f t="shared" si="1801"/>
        <v>-0.0854818588937411-0.0627796088511964i</v>
      </c>
      <c r="S3449" t="str">
        <f t="shared" si="1802"/>
        <v>1.17694625793662i</v>
      </c>
      <c r="T3449" t="str">
        <f t="shared" si="1803"/>
        <v>0.0738882257121403-0.100607553946455i</v>
      </c>
      <c r="U3449" t="e">
        <f t="shared" si="1804"/>
        <v>#DIV/0!</v>
      </c>
      <c r="V3449" t="str">
        <f t="shared" si="1805"/>
        <v>1.33333333333333E-06-0.0000700351784782818i</v>
      </c>
      <c r="W3449" t="e">
        <f t="shared" si="1806"/>
        <v>#DIV/0!</v>
      </c>
      <c r="X3449" t="e">
        <f t="shared" si="1807"/>
        <v>#DIV/0!</v>
      </c>
      <c r="Y3449" t="str">
        <f t="shared" si="1808"/>
        <v>0.00083+1.52304411846033i</v>
      </c>
      <c r="Z3449" t="e">
        <f t="shared" si="1809"/>
        <v>#DIV/0!</v>
      </c>
      <c r="AA3449" t="e">
        <f t="shared" si="1810"/>
        <v>#DIV/0!</v>
      </c>
      <c r="AB3449" t="str">
        <f t="shared" si="1811"/>
        <v>0.455612312784249-0.620370023712438i</v>
      </c>
      <c r="AC3449" t="str">
        <f t="shared" si="1812"/>
        <v>0.916314399871957-0.0650959786511159i</v>
      </c>
      <c r="AD3449" t="str">
        <f t="shared" si="1813"/>
        <v>0.542581146793418-0.638481915209484i</v>
      </c>
      <c r="AE3449" t="e">
        <f t="shared" si="1814"/>
        <v>#DIV/0!</v>
      </c>
      <c r="AF3449" t="str">
        <f t="shared" si="1815"/>
        <v>-19.4129342097913-0.302364539936638i</v>
      </c>
      <c r="AG3449" t="e">
        <f t="shared" si="1816"/>
        <v>#DIV/0!</v>
      </c>
      <c r="AH3449" t="e">
        <f t="shared" si="1817"/>
        <v>#DIV/0!</v>
      </c>
      <c r="AI3449" t="e">
        <f t="shared" si="1818"/>
        <v>#DIV/0!</v>
      </c>
      <c r="AJ3449" t="e">
        <f t="shared" si="1819"/>
        <v>#DIV/0!</v>
      </c>
      <c r="AK3449"/>
      <c r="AL3449"/>
      <c r="AM3449"/>
      <c r="AN3449"/>
    </row>
    <row r="3450" spans="1:40" x14ac:dyDescent="0.25">
      <c r="A3450"/>
      <c r="B3450">
        <f t="shared" si="1820"/>
        <v>1516000</v>
      </c>
      <c r="C3450" s="186" t="str">
        <f t="shared" si="1788"/>
        <v>-4.2797941630248E-08+0.00207908443859873i</v>
      </c>
      <c r="D3450" s="158" t="str">
        <f t="shared" si="1789"/>
        <v>-7.66666699478421+0.0159396473625903i</v>
      </c>
      <c r="E3450" t="str">
        <f t="shared" si="1790"/>
        <v>7.99294050057093-0.237541909776761i</v>
      </c>
      <c r="F3450" t="str">
        <f t="shared" si="1791"/>
        <v>0.99920134374777+0.0000237162632764086i</v>
      </c>
      <c r="G3450">
        <f t="shared" si="1786"/>
        <v>1</v>
      </c>
      <c r="H3450" t="str">
        <f t="shared" si="1792"/>
        <v>11.7462794538717+0.318105095317563i</v>
      </c>
      <c r="I3450" t="str">
        <f t="shared" si="1793"/>
        <v>5953.31807855266i</v>
      </c>
      <c r="J3450" t="str">
        <f t="shared" si="1787"/>
        <v>-47973.2859810895+1302.39548940881i</v>
      </c>
      <c r="K3450" t="str">
        <f t="shared" si="1794"/>
        <v>0.00336653446686257-0.124005129054388i</v>
      </c>
      <c r="L3450" t="str">
        <f t="shared" si="1795"/>
        <v>0.000435413096343126-0.0135963591222563i</v>
      </c>
      <c r="M3450" t="str">
        <f t="shared" si="1796"/>
        <v>0.0038019475632057-0.137601488176644i</v>
      </c>
      <c r="N3450" t="str">
        <f t="shared" si="1797"/>
        <v>-11.1697475237424i</v>
      </c>
      <c r="O3450" t="str">
        <f t="shared" si="1798"/>
        <v>0.17329394190474+0.984870148648601i</v>
      </c>
      <c r="P3450" t="str">
        <f t="shared" si="1799"/>
        <v>0.82670605809526-0.984870148648601i</v>
      </c>
      <c r="Q3450" t="str">
        <f t="shared" si="1800"/>
        <v>-0.82670605809526+12.154617672391i</v>
      </c>
      <c r="R3450" t="str">
        <f t="shared" si="1801"/>
        <v>-0.0852601989870227-0.0622167603672161i</v>
      </c>
      <c r="S3450" t="str">
        <f t="shared" si="1802"/>
        <v>1.17772312015308i</v>
      </c>
      <c r="T3450" t="str">
        <f t="shared" si="1803"/>
        <v>0.0732741171454942-0.100412907575869i</v>
      </c>
      <c r="U3450" t="e">
        <f t="shared" si="1804"/>
        <v>#DIV/0!</v>
      </c>
      <c r="V3450" t="str">
        <f t="shared" si="1805"/>
        <v>1.33333333333333E-06-0.0000699889811310005i</v>
      </c>
      <c r="W3450" t="e">
        <f t="shared" si="1806"/>
        <v>#DIV/0!</v>
      </c>
      <c r="X3450" t="e">
        <f t="shared" si="1807"/>
        <v>#DIV/0!</v>
      </c>
      <c r="Y3450" t="str">
        <f t="shared" si="1808"/>
        <v>0.00083+1.52404942810948i</v>
      </c>
      <c r="Z3450" t="e">
        <f t="shared" si="1809"/>
        <v>#DIV/0!</v>
      </c>
      <c r="AA3450" t="e">
        <f t="shared" si="1810"/>
        <v>#DIV/0!</v>
      </c>
      <c r="AB3450" t="str">
        <f t="shared" si="1811"/>
        <v>0.451825573805832-0.619169788056175i</v>
      </c>
      <c r="AC3450" t="str">
        <f t="shared" si="1812"/>
        <v>0.916519132868778-0.0645259224188593i</v>
      </c>
      <c r="AD3450" t="str">
        <f t="shared" si="1813"/>
        <v>0.537876011174218-0.637698462942903i</v>
      </c>
      <c r="AE3450" t="e">
        <f t="shared" si="1814"/>
        <v>#DIV/0!</v>
      </c>
      <c r="AF3450" t="str">
        <f t="shared" si="1815"/>
        <v>-19.4129464486559-0.302165447954973i</v>
      </c>
      <c r="AG3450" t="e">
        <f t="shared" si="1816"/>
        <v>#DIV/0!</v>
      </c>
      <c r="AH3450" t="e">
        <f t="shared" si="1817"/>
        <v>#DIV/0!</v>
      </c>
      <c r="AI3450" t="e">
        <f t="shared" si="1818"/>
        <v>#DIV/0!</v>
      </c>
      <c r="AJ3450" t="e">
        <f t="shared" si="1819"/>
        <v>#DIV/0!</v>
      </c>
      <c r="AK3450"/>
      <c r="AL3450"/>
      <c r="AM3450"/>
      <c r="AN3450"/>
    </row>
    <row r="3451" spans="1:40" x14ac:dyDescent="0.25">
      <c r="A3451"/>
      <c r="B3451">
        <f t="shared" si="1820"/>
        <v>1517000</v>
      </c>
      <c r="C3451" s="186" t="str">
        <f t="shared" si="1788"/>
        <v>-4.27415357825211E-08+0.00207771391490932i</v>
      </c>
      <c r="D3451" s="158" t="str">
        <f t="shared" si="1789"/>
        <v>-7.66666699435181+0.0159291400143048i</v>
      </c>
      <c r="E3451" t="str">
        <f t="shared" si="1790"/>
        <v>7.99293119240744-0.237698322879414i</v>
      </c>
      <c r="F3451" t="str">
        <f t="shared" si="1791"/>
        <v>0.999201344676362+0.0000237318796567264i</v>
      </c>
      <c r="G3451">
        <f t="shared" si="1786"/>
        <v>1</v>
      </c>
      <c r="H3451" t="str">
        <f t="shared" si="1792"/>
        <v>11.7462916690007+0.317895757764452i</v>
      </c>
      <c r="I3451" t="str">
        <f t="shared" si="1793"/>
        <v>5957.24506936964i</v>
      </c>
      <c r="J3451" t="str">
        <f t="shared" si="1787"/>
        <v>-48036.5974700536+1303.25458933586i</v>
      </c>
      <c r="K3451" t="str">
        <f t="shared" si="1794"/>
        <v>0.00336210059798587-0.123923502284827i</v>
      </c>
      <c r="L3451" t="str">
        <f t="shared" si="1795"/>
        <v>0.000434839827736764-0.0135874148060747i</v>
      </c>
      <c r="M3451" t="str">
        <f t="shared" si="1796"/>
        <v>0.00379694042572263-0.137510917090902i</v>
      </c>
      <c r="N3451" t="str">
        <f t="shared" si="1797"/>
        <v>-11.17711543108i</v>
      </c>
      <c r="O3451" t="str">
        <f t="shared" si="1798"/>
        <v>0.180545604544623+0.983566614256308i</v>
      </c>
      <c r="P3451" t="str">
        <f t="shared" si="1799"/>
        <v>0.819454395455377-0.983566614256308i</v>
      </c>
      <c r="Q3451" t="str">
        <f t="shared" si="1800"/>
        <v>-0.819454395455377+12.1606820453363i</v>
      </c>
      <c r="R3451" t="str">
        <f t="shared" si="1801"/>
        <v>-0.0850355591355728-0.0616553931725621i</v>
      </c>
      <c r="S3451" t="str">
        <f t="shared" si="1802"/>
        <v>1.17849998236954i</v>
      </c>
      <c r="T3451" t="str">
        <f t="shared" si="1803"/>
        <v>0.0726608797668515-0.100214404942057i</v>
      </c>
      <c r="U3451" t="e">
        <f t="shared" si="1804"/>
        <v>#DIV/0!</v>
      </c>
      <c r="V3451" t="str">
        <f t="shared" si="1805"/>
        <v>1.33333333333333E-06-0.0000699428446899125i</v>
      </c>
      <c r="W3451" t="e">
        <f t="shared" si="1806"/>
        <v>#DIV/0!</v>
      </c>
      <c r="X3451" t="e">
        <f t="shared" si="1807"/>
        <v>#DIV/0!</v>
      </c>
      <c r="Y3451" t="str">
        <f t="shared" si="1808"/>
        <v>0.00083+1.52505473775863i</v>
      </c>
      <c r="Z3451" t="e">
        <f t="shared" si="1809"/>
        <v>#DIV/0!</v>
      </c>
      <c r="AA3451" t="e">
        <f t="shared" si="1810"/>
        <v>#DIV/0!</v>
      </c>
      <c r="AB3451" t="str">
        <f t="shared" si="1811"/>
        <v>0.448044206779133-0.617945773766845i</v>
      </c>
      <c r="AC3451" t="str">
        <f t="shared" si="1812"/>
        <v>0.916726907098105-0.0639572730607841i</v>
      </c>
      <c r="AD3451" t="str">
        <f t="shared" si="1813"/>
        <v>0.53317659427292-0.636880240142042i</v>
      </c>
      <c r="AE3451" t="e">
        <f t="shared" si="1814"/>
        <v>#DIV/0!</v>
      </c>
      <c r="AF3451" t="str">
        <f t="shared" si="1815"/>
        <v>-19.4129586633525-0.301966617750147i</v>
      </c>
      <c r="AG3451" t="e">
        <f t="shared" si="1816"/>
        <v>#DIV/0!</v>
      </c>
      <c r="AH3451" t="e">
        <f t="shared" si="1817"/>
        <v>#DIV/0!</v>
      </c>
      <c r="AI3451" t="e">
        <f t="shared" si="1818"/>
        <v>#DIV/0!</v>
      </c>
      <c r="AJ3451" t="e">
        <f t="shared" si="1819"/>
        <v>#DIV/0!</v>
      </c>
      <c r="AK3451"/>
      <c r="AL3451"/>
      <c r="AM3451"/>
      <c r="AN3451"/>
    </row>
    <row r="3452" spans="1:40" x14ac:dyDescent="0.25">
      <c r="A3452"/>
      <c r="B3452">
        <f t="shared" si="1820"/>
        <v>1518000</v>
      </c>
      <c r="C3452" s="186" t="str">
        <f t="shared" si="1788"/>
        <v>-4.26852413720801E-08+0.00207634519691646i</v>
      </c>
      <c r="D3452" s="158" t="str">
        <f t="shared" si="1789"/>
        <v>-7.66666699392018+0.0159186465096929i</v>
      </c>
      <c r="E3452" t="str">
        <f t="shared" si="1790"/>
        <v>7.99292187812773-0.237854735435115i</v>
      </c>
      <c r="F3452" t="str">
        <f t="shared" si="1791"/>
        <v>0.999201345605563+0.0000237474959825233i</v>
      </c>
      <c r="G3452">
        <f t="shared" si="1786"/>
        <v>1</v>
      </c>
      <c r="H3452" t="str">
        <f t="shared" si="1792"/>
        <v>11.7463038600243+0.317686695316355i</v>
      </c>
      <c r="I3452" t="str">
        <f t="shared" si="1793"/>
        <v>5961.17206018663i</v>
      </c>
      <c r="J3452" t="str">
        <f t="shared" si="1787"/>
        <v>-48099.9507074443+1304.11368926291i</v>
      </c>
      <c r="K3452" t="str">
        <f t="shared" si="1794"/>
        <v>0.00335767548071269-0.123841982829854i</v>
      </c>
      <c r="L3452" t="str">
        <f t="shared" si="1795"/>
        <v>0.000434267690155573-0.0135784822380635i</v>
      </c>
      <c r="M3452" t="str">
        <f t="shared" si="1796"/>
        <v>0.00379194317086826-0.137420465067917i</v>
      </c>
      <c r="N3452" t="str">
        <f t="shared" si="1797"/>
        <v>-11.1844833384175i</v>
      </c>
      <c r="O3452" t="str">
        <f t="shared" si="1798"/>
        <v>0.187787466119489+0.982209686150784i</v>
      </c>
      <c r="P3452" t="str">
        <f t="shared" si="1799"/>
        <v>0.812212533880511-0.982209686150784i</v>
      </c>
      <c r="Q3452" t="str">
        <f t="shared" si="1800"/>
        <v>-0.812212533880511+12.1666930245683i</v>
      </c>
      <c r="R3452" t="str">
        <f t="shared" si="1801"/>
        <v>-0.0848079451471783-0.0610955217131154i</v>
      </c>
      <c r="S3452" t="str">
        <f t="shared" si="1802"/>
        <v>1.179276844586i</v>
      </c>
      <c r="T3452" t="str">
        <f t="shared" si="1803"/>
        <v>0.0720485340641782-0.100012045948987i</v>
      </c>
      <c r="U3452" t="e">
        <f t="shared" si="1804"/>
        <v>#DIV/0!</v>
      </c>
      <c r="V3452" t="str">
        <f t="shared" si="1805"/>
        <v>1.33333333333333E-06-0.0000698967690346489i</v>
      </c>
      <c r="W3452" t="e">
        <f t="shared" si="1806"/>
        <v>#DIV/0!</v>
      </c>
      <c r="X3452" t="e">
        <f t="shared" si="1807"/>
        <v>#DIV/0!</v>
      </c>
      <c r="Y3452" t="str">
        <f t="shared" si="1808"/>
        <v>0.00083+1.52606004740778i</v>
      </c>
      <c r="Z3452" t="e">
        <f t="shared" si="1809"/>
        <v>#DIV/0!</v>
      </c>
      <c r="AA3452" t="e">
        <f t="shared" si="1810"/>
        <v>#DIV/0!</v>
      </c>
      <c r="AB3452" t="str">
        <f t="shared" si="1811"/>
        <v>0.444268338037807-0.616697980252294i</v>
      </c>
      <c r="AC3452" t="str">
        <f t="shared" si="1812"/>
        <v>0.91693771703774-0.0633900453228119i</v>
      </c>
      <c r="AD3452" t="str">
        <f t="shared" si="1813"/>
        <v>0.528483153903096-0.636027287718202i</v>
      </c>
      <c r="AE3452" t="e">
        <f t="shared" si="1814"/>
        <v>#DIV/0!</v>
      </c>
      <c r="AF3452" t="str">
        <f t="shared" si="1815"/>
        <v>-19.4129708539445-0.301768048806662i</v>
      </c>
      <c r="AG3452" t="e">
        <f t="shared" si="1816"/>
        <v>#DIV/0!</v>
      </c>
      <c r="AH3452" t="e">
        <f t="shared" si="1817"/>
        <v>#DIV/0!</v>
      </c>
      <c r="AI3452" t="e">
        <f t="shared" si="1818"/>
        <v>#DIV/0!</v>
      </c>
      <c r="AJ3452" t="e">
        <f t="shared" si="1819"/>
        <v>#DIV/0!</v>
      </c>
      <c r="AK3452"/>
      <c r="AL3452"/>
      <c r="AM3452"/>
      <c r="AN3452"/>
    </row>
    <row r="3453" spans="1:40" x14ac:dyDescent="0.25">
      <c r="A3453"/>
      <c r="B3453">
        <f t="shared" si="1820"/>
        <v>1519000</v>
      </c>
      <c r="C3453" s="186" t="str">
        <f t="shared" si="1788"/>
        <v>-4.26290581055724E-08+0.00207497828105394i</v>
      </c>
      <c r="D3453" s="158" t="str">
        <f t="shared" si="1789"/>
        <v>-7.66666699348946+0.0159081668214135i</v>
      </c>
      <c r="E3453" t="str">
        <f t="shared" si="1790"/>
        <v>7.99291255773184-0.238011147443503i</v>
      </c>
      <c r="F3453" t="str">
        <f t="shared" si="1791"/>
        <v>0.999201346535372+0.0000237631122537634i</v>
      </c>
      <c r="G3453">
        <f t="shared" si="1786"/>
        <v>1</v>
      </c>
      <c r="H3453" t="str">
        <f t="shared" si="1792"/>
        <v>11.746316027006+0.317477907431794i</v>
      </c>
      <c r="I3453" t="str">
        <f t="shared" si="1793"/>
        <v>5965.09905100362i</v>
      </c>
      <c r="J3453" t="str">
        <f t="shared" si="1787"/>
        <v>-48163.3456932616+1304.97278918996i</v>
      </c>
      <c r="K3453" t="str">
        <f t="shared" si="1794"/>
        <v>0.00335325909203149-0.123760570478129i</v>
      </c>
      <c r="L3453" t="str">
        <f t="shared" si="1795"/>
        <v>0.000433696680627257-0.0135695613951151i</v>
      </c>
      <c r="M3453" t="str">
        <f t="shared" si="1796"/>
        <v>0.00378695577265875-0.137330131873244i</v>
      </c>
      <c r="N3453" t="str">
        <f t="shared" si="1797"/>
        <v>-11.1918512457551i</v>
      </c>
      <c r="O3453" t="str">
        <f t="shared" si="1798"/>
        <v>0.195019133499192+0.980799437993938i</v>
      </c>
      <c r="P3453" t="str">
        <f t="shared" si="1799"/>
        <v>0.804980866500808-0.980799437993938i</v>
      </c>
      <c r="Q3453" t="str">
        <f t="shared" si="1800"/>
        <v>-0.804980866500808+12.172650683749i</v>
      </c>
      <c r="R3453" t="str">
        <f t="shared" si="1801"/>
        <v>-0.0845773628623433-0.0605371604593332i</v>
      </c>
      <c r="S3453" t="str">
        <f t="shared" si="1802"/>
        <v>1.18005370680245i</v>
      </c>
      <c r="T3453" t="str">
        <f t="shared" si="1803"/>
        <v>0.0714371005993309-0.0998058305572841i</v>
      </c>
      <c r="U3453" t="e">
        <f t="shared" si="1804"/>
        <v>#DIV/0!</v>
      </c>
      <c r="V3453" t="str">
        <f t="shared" si="1805"/>
        <v>1.33333333333333E-06-0.0000698507540451592i</v>
      </c>
      <c r="W3453" t="e">
        <f t="shared" si="1806"/>
        <v>#DIV/0!</v>
      </c>
      <c r="X3453" t="e">
        <f t="shared" si="1807"/>
        <v>#DIV/0!</v>
      </c>
      <c r="Y3453" t="str">
        <f t="shared" si="1808"/>
        <v>0.00083+1.52706535705693i</v>
      </c>
      <c r="Z3453" t="e">
        <f t="shared" si="1809"/>
        <v>#DIV/0!</v>
      </c>
      <c r="AA3453" t="e">
        <f t="shared" si="1810"/>
        <v>#DIV/0!</v>
      </c>
      <c r="AB3453" t="str">
        <f t="shared" si="1811"/>
        <v>0.440498094371136-0.615426407269726i</v>
      </c>
      <c r="AC3453" t="str">
        <f t="shared" si="1812"/>
        <v>0.917151557132696-0.0628242539755575i</v>
      </c>
      <c r="AD3453" t="str">
        <f t="shared" si="1813"/>
        <v>0.523795947597664-0.635139648508717i</v>
      </c>
      <c r="AE3453" t="e">
        <f t="shared" si="1814"/>
        <v>#DIV/0!</v>
      </c>
      <c r="AF3453" t="str">
        <f t="shared" si="1815"/>
        <v>-19.4129830204955-0.30156974061038i</v>
      </c>
      <c r="AG3453" t="e">
        <f t="shared" si="1816"/>
        <v>#DIV/0!</v>
      </c>
      <c r="AH3453" t="e">
        <f t="shared" si="1817"/>
        <v>#DIV/0!</v>
      </c>
      <c r="AI3453" t="e">
        <f t="shared" si="1818"/>
        <v>#DIV/0!</v>
      </c>
      <c r="AJ3453" t="e">
        <f t="shared" si="1819"/>
        <v>#DIV/0!</v>
      </c>
      <c r="AK3453"/>
      <c r="AL3453"/>
      <c r="AM3453"/>
      <c r="AN3453"/>
    </row>
    <row r="3454" spans="1:40" x14ac:dyDescent="0.25">
      <c r="A3454"/>
      <c r="B3454">
        <f t="shared" si="1820"/>
        <v>1520000</v>
      </c>
      <c r="C3454" s="186" t="str">
        <f t="shared" si="1788"/>
        <v>-4.25729856906105E-08+0.00207361316376493i</v>
      </c>
      <c r="D3454" s="158" t="str">
        <f t="shared" si="1789"/>
        <v>-7.66666699305959+0.0158977009221978i</v>
      </c>
      <c r="E3454" t="str">
        <f t="shared" si="1790"/>
        <v>7.99290323121981-0.238167558904221i</v>
      </c>
      <c r="F3454" t="str">
        <f t="shared" si="1791"/>
        <v>0.99920134746579+0.0000237787284704111i</v>
      </c>
      <c r="G3454">
        <f t="shared" si="1786"/>
        <v>1</v>
      </c>
      <c r="H3454" t="str">
        <f t="shared" si="1792"/>
        <v>11.7463281700089+0.317269393570701i</v>
      </c>
      <c r="I3454" t="str">
        <f t="shared" si="1793"/>
        <v>5969.02604182061i</v>
      </c>
      <c r="J3454" t="str">
        <f t="shared" si="1787"/>
        <v>-48226.7824275055+1305.83188911701i</v>
      </c>
      <c r="K3454" t="str">
        <f t="shared" si="1794"/>
        <v>0.00334885140900634-0.12367926501887i</v>
      </c>
      <c r="L3454" t="str">
        <f t="shared" si="1795"/>
        <v>0.000433126796189278-0.0135606522541825i</v>
      </c>
      <c r="M3454" t="str">
        <f t="shared" si="1796"/>
        <v>0.00378197820519562-0.137239917273053i</v>
      </c>
      <c r="N3454" t="str">
        <f t="shared" si="1797"/>
        <v>-11.1992191530926i</v>
      </c>
      <c r="O3454" t="str">
        <f t="shared" si="1798"/>
        <v>0.202240214106594+0.979335946342275i</v>
      </c>
      <c r="P3454" t="str">
        <f t="shared" si="1799"/>
        <v>0.797759785893406-0.979335946342275i</v>
      </c>
      <c r="Q3454" t="str">
        <f t="shared" si="1800"/>
        <v>-0.797759785893406+12.1785550994349i</v>
      </c>
      <c r="R3454" t="str">
        <f t="shared" si="1801"/>
        <v>-0.0843438181552107-0.0599803239067636i</v>
      </c>
      <c r="S3454" t="str">
        <f t="shared" si="1802"/>
        <v>1.18083056901892i</v>
      </c>
      <c r="T3454" t="str">
        <f t="shared" si="1803"/>
        <v>0.0708266000087628-0.0995957587854458i</v>
      </c>
      <c r="U3454" t="e">
        <f t="shared" si="1804"/>
        <v>#DIV/0!</v>
      </c>
      <c r="V3454" t="str">
        <f t="shared" si="1805"/>
        <v>1.33333333333333E-06-0.0000698047996017083i</v>
      </c>
      <c r="W3454" t="e">
        <f t="shared" si="1806"/>
        <v>#DIV/0!</v>
      </c>
      <c r="X3454" t="e">
        <f t="shared" si="1807"/>
        <v>#DIV/0!</v>
      </c>
      <c r="Y3454" t="str">
        <f t="shared" si="1808"/>
        <v>0.00083+1.52807066670608i</v>
      </c>
      <c r="Z3454" t="e">
        <f t="shared" si="1809"/>
        <v>#DIV/0!</v>
      </c>
      <c r="AA3454" t="e">
        <f t="shared" si="1810"/>
        <v>#DIV/0!</v>
      </c>
      <c r="AB3454" t="str">
        <f t="shared" si="1811"/>
        <v>0.436733603028381-0.6141310549332i</v>
      </c>
      <c r="AC3454" t="str">
        <f t="shared" si="1812"/>
        <v>0.917368421794285-0.0622599138148685i</v>
      </c>
      <c r="AD3454" t="str">
        <f t="shared" si="1813"/>
        <v>0.519115232594766-0.634217367275296i</v>
      </c>
      <c r="AE3454" t="e">
        <f t="shared" si="1814"/>
        <v>#DIV/0!</v>
      </c>
      <c r="AF3454" t="str">
        <f t="shared" si="1815"/>
        <v>-19.4129951630685-0.301371692648503i</v>
      </c>
      <c r="AG3454" t="e">
        <f t="shared" si="1816"/>
        <v>#DIV/0!</v>
      </c>
      <c r="AH3454" t="e">
        <f t="shared" si="1817"/>
        <v>#DIV/0!</v>
      </c>
      <c r="AI3454" t="e">
        <f t="shared" si="1818"/>
        <v>#DIV/0!</v>
      </c>
      <c r="AJ3454" t="e">
        <f t="shared" si="1819"/>
        <v>#DIV/0!</v>
      </c>
      <c r="AK3454"/>
      <c r="AL3454"/>
      <c r="AM3454"/>
      <c r="AN3454"/>
    </row>
    <row r="3455" spans="1:40" x14ac:dyDescent="0.25">
      <c r="A3455"/>
      <c r="B3455">
        <f t="shared" si="1820"/>
        <v>1521000</v>
      </c>
      <c r="C3455" s="186" t="str">
        <f t="shared" si="1788"/>
        <v>-4.25170238357672E-08+0.00207224984150193i</v>
      </c>
      <c r="D3455" s="158" t="str">
        <f t="shared" si="1789"/>
        <v>-7.66666699263049+0.0158872487848481i</v>
      </c>
      <c r="E3455" t="str">
        <f t="shared" si="1790"/>
        <v>7.99289389859169-0.23832396981691i</v>
      </c>
      <c r="F3455" t="str">
        <f t="shared" si="1791"/>
        <v>0.999201348396816+0.0000237943446324305i</v>
      </c>
      <c r="G3455">
        <f t="shared" si="1786"/>
        <v>1</v>
      </c>
      <c r="H3455" t="str">
        <f t="shared" si="1792"/>
        <v>11.7463402890958+0.317061153194425i</v>
      </c>
      <c r="I3455" t="str">
        <f t="shared" si="1793"/>
        <v>5972.9530326376i</v>
      </c>
      <c r="J3455" t="str">
        <f t="shared" si="1787"/>
        <v>-48290.2609101761+1306.69098904406i</v>
      </c>
      <c r="K3455" t="str">
        <f t="shared" si="1794"/>
        <v>0.00334445240877653-0.123598066241842i</v>
      </c>
      <c r="L3455" t="str">
        <f t="shared" si="1795"/>
        <v>0.000432558033888816-0.0135517547922793i</v>
      </c>
      <c r="M3455" t="str">
        <f t="shared" si="1796"/>
        <v>0.00377701044266535-0.137149821034121i</v>
      </c>
      <c r="N3455" t="str">
        <f t="shared" si="1797"/>
        <v>-11.2065870604302i</v>
      </c>
      <c r="O3455" t="str">
        <f t="shared" si="1798"/>
        <v>0.20945031593966+0.977819290642589i</v>
      </c>
      <c r="P3455" t="str">
        <f t="shared" si="1799"/>
        <v>0.79054968406034-0.977819290642589i</v>
      </c>
      <c r="Q3455" t="str">
        <f t="shared" si="1800"/>
        <v>-0.79054968406034+12.1844063510728i</v>
      </c>
      <c r="R3455" t="str">
        <f t="shared" si="1801"/>
        <v>-0.0841073169344554-0.0594250265764398i</v>
      </c>
      <c r="S3455" t="str">
        <f t="shared" si="1802"/>
        <v>1.18160743123538i</v>
      </c>
      <c r="T3455" t="str">
        <f t="shared" si="1803"/>
        <v>0.0702170530040812-0.0993818307110218i</v>
      </c>
      <c r="U3455" t="e">
        <f t="shared" si="1804"/>
        <v>#DIV/0!</v>
      </c>
      <c r="V3455" t="str">
        <f t="shared" si="1805"/>
        <v>1.33333333333333E-06-0.0000697589055848764i</v>
      </c>
      <c r="W3455" t="e">
        <f t="shared" si="1806"/>
        <v>#DIV/0!</v>
      </c>
      <c r="X3455" t="e">
        <f t="shared" si="1807"/>
        <v>#DIV/0!</v>
      </c>
      <c r="Y3455" t="str">
        <f t="shared" si="1808"/>
        <v>0.00083+1.52907597635522i</v>
      </c>
      <c r="Z3455" t="e">
        <f t="shared" si="1809"/>
        <v>#DIV/0!</v>
      </c>
      <c r="AA3455" t="e">
        <f t="shared" si="1810"/>
        <v>#DIV/0!</v>
      </c>
      <c r="AB3455" t="str">
        <f t="shared" si="1811"/>
        <v>0.432974991722222-0.612811923720908i</v>
      </c>
      <c r="AC3455" t="str">
        <f t="shared" si="1812"/>
        <v>0.91758830539925-0.0616970396622365i</v>
      </c>
      <c r="AD3455" t="str">
        <f t="shared" si="1813"/>
        <v>0.514441265822586-0.633260490702016i</v>
      </c>
      <c r="AE3455" t="e">
        <f t="shared" si="1814"/>
        <v>#DIV/0!</v>
      </c>
      <c r="AF3455" t="str">
        <f t="shared" si="1815"/>
        <v>-19.4130072817263-0.301173904409577i</v>
      </c>
      <c r="AG3455" t="e">
        <f t="shared" si="1816"/>
        <v>#DIV/0!</v>
      </c>
      <c r="AH3455" t="e">
        <f t="shared" si="1817"/>
        <v>#DIV/0!</v>
      </c>
      <c r="AI3455" t="e">
        <f t="shared" si="1818"/>
        <v>#DIV/0!</v>
      </c>
      <c r="AJ3455" t="e">
        <f t="shared" si="1819"/>
        <v>#DIV/0!</v>
      </c>
      <c r="AK3455"/>
      <c r="AL3455"/>
      <c r="AM3455"/>
      <c r="AN3455"/>
    </row>
    <row r="3456" spans="1:40" x14ac:dyDescent="0.25">
      <c r="A3456"/>
      <c r="B3456">
        <f t="shared" si="1820"/>
        <v>1522000</v>
      </c>
      <c r="C3456" s="186" t="str">
        <f t="shared" si="1788"/>
        <v>-4.24611722505725E-08+0.00207088831072679i</v>
      </c>
      <c r="D3456" s="158" t="str">
        <f t="shared" si="1789"/>
        <v>-7.66666699220231+0.0158768103822387i</v>
      </c>
      <c r="E3456" t="str">
        <f t="shared" si="1790"/>
        <v>7.99288455984751-0.238480380181212i</v>
      </c>
      <c r="F3456" t="str">
        <f t="shared" si="1791"/>
        <v>0.999201349328461+0.0000238099607397865i</v>
      </c>
      <c r="G3456">
        <f t="shared" si="1786"/>
        <v>1</v>
      </c>
      <c r="H3456" t="str">
        <f t="shared" si="1792"/>
        <v>11.7463523843296+0.316853185765728i</v>
      </c>
      <c r="I3456" t="str">
        <f t="shared" si="1793"/>
        <v>5976.88002345458i</v>
      </c>
      <c r="J3456" t="str">
        <f t="shared" si="1787"/>
        <v>-48353.7811412733+1307.55008897112i</v>
      </c>
      <c r="K3456" t="str">
        <f t="shared" si="1794"/>
        <v>0.00334006206855639-0.123516973937364i</v>
      </c>
      <c r="L3456" t="str">
        <f t="shared" si="1795"/>
        <v>0.00043199039078272-0.0135428689864787i</v>
      </c>
      <c r="M3456" t="str">
        <f t="shared" si="1796"/>
        <v>0.00377205245933911-0.137059842923843i</v>
      </c>
      <c r="N3456" t="str">
        <f t="shared" si="1797"/>
        <v>-11.2139549677678i</v>
      </c>
      <c r="O3456" t="str">
        <f t="shared" si="1798"/>
        <v>0.21664904759205+0.976249553227789i</v>
      </c>
      <c r="P3456" t="str">
        <f t="shared" si="1799"/>
        <v>0.78335095240795-0.976249553227789i</v>
      </c>
      <c r="Q3456" t="str">
        <f t="shared" si="1800"/>
        <v>-0.78335095240795+12.1902045209956i</v>
      </c>
      <c r="R3456" t="str">
        <f t="shared" si="1801"/>
        <v>-0.0838678651442232-0.0588712830153722i</v>
      </c>
      <c r="S3456" t="str">
        <f t="shared" si="1802"/>
        <v>1.18238429345184i</v>
      </c>
      <c r="T3456" t="str">
        <f t="shared" si="1803"/>
        <v>0.0696084803727342-0.0991640464718666i</v>
      </c>
      <c r="U3456" t="e">
        <f t="shared" si="1804"/>
        <v>#DIV/0!</v>
      </c>
      <c r="V3456" t="str">
        <f t="shared" si="1805"/>
        <v>1.33333333333333E-06-0.0000697130718755564i</v>
      </c>
      <c r="W3456" t="e">
        <f t="shared" si="1806"/>
        <v>#DIV/0!</v>
      </c>
      <c r="X3456" t="e">
        <f t="shared" si="1807"/>
        <v>#DIV/0!</v>
      </c>
      <c r="Y3456" t="str">
        <f t="shared" si="1808"/>
        <v>0.00083+1.53008128600437i</v>
      </c>
      <c r="Z3456" t="e">
        <f t="shared" si="1809"/>
        <v>#DIV/0!</v>
      </c>
      <c r="AA3456" t="e">
        <f t="shared" si="1810"/>
        <v>#DIV/0!</v>
      </c>
      <c r="AB3456" t="str">
        <f t="shared" si="1811"/>
        <v>0.429222388632991-0.611469014482891i</v>
      </c>
      <c r="AC3456" t="str">
        <f t="shared" si="1812"/>
        <v>0.917811202288824-0.0611356463653243i</v>
      </c>
      <c r="AD3456" t="str">
        <f t="shared" si="1813"/>
        <v>0.509774303885274-0.632269067393467i</v>
      </c>
      <c r="AE3456" t="e">
        <f t="shared" si="1814"/>
        <v>#DIV/0!</v>
      </c>
      <c r="AF3456" t="str">
        <f t="shared" si="1815"/>
        <v>-19.4130193765319-0.300976375383489i</v>
      </c>
      <c r="AG3456" t="e">
        <f t="shared" si="1816"/>
        <v>#DIV/0!</v>
      </c>
      <c r="AH3456" t="e">
        <f t="shared" si="1817"/>
        <v>#DIV/0!</v>
      </c>
      <c r="AI3456" t="e">
        <f t="shared" si="1818"/>
        <v>#DIV/0!</v>
      </c>
      <c r="AJ3456" t="e">
        <f t="shared" si="1819"/>
        <v>#DIV/0!</v>
      </c>
      <c r="AK3456"/>
      <c r="AL3456"/>
      <c r="AM3456"/>
      <c r="AN3456"/>
    </row>
    <row r="3457" spans="1:40" x14ac:dyDescent="0.25">
      <c r="A3457"/>
      <c r="B3457">
        <f t="shared" si="1820"/>
        <v>1523000</v>
      </c>
      <c r="C3457" s="186" t="str">
        <f t="shared" si="1788"/>
        <v>-4.24054306455102E-08+0.00206952856791065i</v>
      </c>
      <c r="D3457" s="158" t="str">
        <f t="shared" si="1789"/>
        <v>-7.66666699177497+0.015866385687315i</v>
      </c>
      <c r="E3457" t="str">
        <f t="shared" si="1790"/>
        <v>7.99287521498732-0.238636789996768i</v>
      </c>
      <c r="F3457" t="str">
        <f t="shared" si="1791"/>
        <v>0.999201350260705+0.0000238255767924423i</v>
      </c>
      <c r="G3457">
        <f t="shared" si="1786"/>
        <v>1</v>
      </c>
      <c r="H3457" t="str">
        <f t="shared" si="1792"/>
        <v>11.7463644557729+0.316645490748775i</v>
      </c>
      <c r="I3457" t="str">
        <f t="shared" si="1793"/>
        <v>5980.80701427157i</v>
      </c>
      <c r="J3457" t="str">
        <f t="shared" si="1787"/>
        <v>-48417.343120797+1308.40918889816i</v>
      </c>
      <c r="K3457" t="str">
        <f t="shared" si="1794"/>
        <v>0.00333568036563484-0.123435987896305i</v>
      </c>
      <c r="L3457" t="str">
        <f t="shared" si="1795"/>
        <v>0.00043142386393749-0.0135339948139143i</v>
      </c>
      <c r="M3457" t="str">
        <f t="shared" si="1796"/>
        <v>0.00376710422957233-0.136969982710219i</v>
      </c>
      <c r="N3457" t="str">
        <f t="shared" si="1797"/>
        <v>-11.2213228751053i</v>
      </c>
      <c r="O3457" t="str">
        <f t="shared" si="1798"/>
        <v>0.223836018274668+0.974626819312367i</v>
      </c>
      <c r="P3457" t="str">
        <f t="shared" si="1799"/>
        <v>0.776163981725332-0.974626819312367i</v>
      </c>
      <c r="Q3457" t="str">
        <f t="shared" si="1800"/>
        <v>-0.776163981725332+12.1959496944177i</v>
      </c>
      <c r="R3457" t="str">
        <f t="shared" si="1801"/>
        <v>-0.083625468765056-0.058319107796956i</v>
      </c>
      <c r="S3457" t="str">
        <f t="shared" si="1802"/>
        <v>1.1831611556683i</v>
      </c>
      <c r="T3457" t="str">
        <f t="shared" si="1803"/>
        <v>0.0690009029785906-0.098942406267367i</v>
      </c>
      <c r="U3457" t="e">
        <f t="shared" si="1804"/>
        <v>#DIV/0!</v>
      </c>
      <c r="V3457" t="str">
        <f t="shared" si="1805"/>
        <v>1.33333333333333E-06-0.0000696672983549551i</v>
      </c>
      <c r="W3457" t="e">
        <f t="shared" si="1806"/>
        <v>#DIV/0!</v>
      </c>
      <c r="X3457" t="e">
        <f t="shared" si="1807"/>
        <v>#DIV/0!</v>
      </c>
      <c r="Y3457" t="str">
        <f t="shared" si="1808"/>
        <v>0.00083+1.53108659565352i</v>
      </c>
      <c r="Z3457" t="e">
        <f t="shared" si="1809"/>
        <v>#DIV/0!</v>
      </c>
      <c r="AA3457" t="e">
        <f t="shared" si="1810"/>
        <v>#DIV/0!</v>
      </c>
      <c r="AB3457" t="str">
        <f t="shared" si="1811"/>
        <v>0.425475922412247-0.610102328448618i</v>
      </c>
      <c r="AC3457" t="str">
        <f t="shared" si="1812"/>
        <v>0.918037106767829-0.0605757487983907i</v>
      </c>
      <c r="AD3457" t="str">
        <f t="shared" si="1813"/>
        <v>0.505114603048127-0.631243147872597i</v>
      </c>
      <c r="AE3457" t="e">
        <f t="shared" si="1814"/>
        <v>#DIV/0!</v>
      </c>
      <c r="AF3457" t="str">
        <f t="shared" si="1815"/>
        <v>-19.4130314475479-0.30077910506146i</v>
      </c>
      <c r="AG3457" t="e">
        <f t="shared" si="1816"/>
        <v>#DIV/0!</v>
      </c>
      <c r="AH3457" t="e">
        <f t="shared" si="1817"/>
        <v>#DIV/0!</v>
      </c>
      <c r="AI3457" t="e">
        <f t="shared" si="1818"/>
        <v>#DIV/0!</v>
      </c>
      <c r="AJ3457" t="e">
        <f t="shared" si="1819"/>
        <v>#DIV/0!</v>
      </c>
      <c r="AK3457"/>
      <c r="AL3457"/>
      <c r="AM3457"/>
      <c r="AN3457"/>
    </row>
    <row r="3458" spans="1:40" x14ac:dyDescent="0.25">
      <c r="A3458"/>
      <c r="B3458">
        <f t="shared" si="1820"/>
        <v>1524000</v>
      </c>
      <c r="C3458" s="186" t="str">
        <f t="shared" si="1788"/>
        <v>-4.2349798732013E-08+0.0020681706095339i</v>
      </c>
      <c r="D3458" s="158" t="str">
        <f t="shared" si="1789"/>
        <v>-7.66666699134847+0.0158559746730932i</v>
      </c>
      <c r="E3458" t="str">
        <f t="shared" si="1790"/>
        <v>7.99286586401117-0.23879319926322i</v>
      </c>
      <c r="F3458" t="str">
        <f t="shared" si="1791"/>
        <v>0.999201351193567+0.0000238411927903633i</v>
      </c>
      <c r="G3458">
        <f t="shared" si="1786"/>
        <v>1</v>
      </c>
      <c r="H3458" t="str">
        <f t="shared" si="1792"/>
        <v>11.746376503488+0.316438067609126i</v>
      </c>
      <c r="I3458" t="str">
        <f t="shared" si="1793"/>
        <v>5984.73400508856i</v>
      </c>
      <c r="J3458" t="str">
        <f t="shared" si="1787"/>
        <v>-48480.9468487474+1309.26828882521i</v>
      </c>
      <c r="K3458" t="str">
        <f t="shared" si="1794"/>
        <v>0.00333130727737527-0.123355107910077i</v>
      </c>
      <c r="L3458" t="str">
        <f t="shared" si="1795"/>
        <v>0.000430858450429215-0.0135251322517789i</v>
      </c>
      <c r="M3458" t="str">
        <f t="shared" si="1796"/>
        <v>0.00376216572780448-0.136880240161856i</v>
      </c>
      <c r="N3458" t="str">
        <f t="shared" si="1797"/>
        <v>-11.2286907824429i</v>
      </c>
      <c r="O3458" t="str">
        <f t="shared" si="1798"/>
        <v>0.231010837837165+0.97295117698771i</v>
      </c>
      <c r="P3458" t="str">
        <f t="shared" si="1799"/>
        <v>0.768989162162835-0.97295117698771i</v>
      </c>
      <c r="Q3458" t="str">
        <f t="shared" si="1800"/>
        <v>-0.768989162162835+12.2016419594306i</v>
      </c>
      <c r="R3458" t="str">
        <f t="shared" si="1801"/>
        <v>-0.0833801338148226-0.0577685155213686i</v>
      </c>
      <c r="S3458" t="str">
        <f t="shared" si="1802"/>
        <v>1.18393801788475i</v>
      </c>
      <c r="T3458" t="str">
        <f t="shared" si="1803"/>
        <v>0.0683943417625136-0.0987169103596863i</v>
      </c>
      <c r="U3458" t="e">
        <f t="shared" si="1804"/>
        <v>#DIV/0!</v>
      </c>
      <c r="V3458" t="str">
        <f t="shared" si="1805"/>
        <v>1.33333333333333E-06-0.0000696215849045913i</v>
      </c>
      <c r="W3458" t="e">
        <f t="shared" si="1806"/>
        <v>#DIV/0!</v>
      </c>
      <c r="X3458" t="e">
        <f t="shared" si="1807"/>
        <v>#DIV/0!</v>
      </c>
      <c r="Y3458" t="str">
        <f t="shared" si="1808"/>
        <v>0.00083+1.53209190530267i</v>
      </c>
      <c r="Z3458" t="e">
        <f t="shared" si="1809"/>
        <v>#DIV/0!</v>
      </c>
      <c r="AA3458" t="e">
        <f t="shared" si="1810"/>
        <v>#DIV/0!</v>
      </c>
      <c r="AB3458" t="str">
        <f t="shared" si="1811"/>
        <v>0.421735722186318-0.608711867234648i</v>
      </c>
      <c r="AC3458" t="str">
        <f t="shared" si="1812"/>
        <v>0.91826601310375-0.0600173618627151i</v>
      </c>
      <c r="AD3458" t="str">
        <f t="shared" si="1813"/>
        <v>0.500462419222841-0.630182784578437i</v>
      </c>
      <c r="AE3458" t="e">
        <f t="shared" si="1814"/>
        <v>#DIV/0!</v>
      </c>
      <c r="AF3458" t="str">
        <f t="shared" si="1815"/>
        <v>-19.4130434948365-0.300582092936033i</v>
      </c>
      <c r="AG3458" t="e">
        <f t="shared" si="1816"/>
        <v>#DIV/0!</v>
      </c>
      <c r="AH3458" t="e">
        <f t="shared" si="1817"/>
        <v>#DIV/0!</v>
      </c>
      <c r="AI3458" t="e">
        <f t="shared" si="1818"/>
        <v>#DIV/0!</v>
      </c>
      <c r="AJ3458" t="e">
        <f t="shared" si="1819"/>
        <v>#DIV/0!</v>
      </c>
      <c r="AK3458"/>
      <c r="AL3458"/>
      <c r="AM3458"/>
      <c r="AN3458"/>
    </row>
    <row r="3459" spans="1:40" x14ac:dyDescent="0.25">
      <c r="A3459"/>
      <c r="B3459">
        <f t="shared" si="1820"/>
        <v>1525000</v>
      </c>
      <c r="C3459" s="186" t="str">
        <f t="shared" si="1788"/>
        <v>-4.22942762224597E-08+0.00206681443208616i</v>
      </c>
      <c r="D3459" s="158" t="str">
        <f t="shared" si="1789"/>
        <v>-7.66666699092282+0.0158455773126606i</v>
      </c>
      <c r="E3459" t="str">
        <f t="shared" si="1790"/>
        <v>7.99285650691909-0.23894960798021i</v>
      </c>
      <c r="F3459" t="str">
        <f t="shared" si="1791"/>
        <v>0.999201352127037+0.0000238568087335132i</v>
      </c>
      <c r="G3459">
        <f t="shared" si="1786"/>
        <v>1</v>
      </c>
      <c r="H3459" t="str">
        <f t="shared" si="1792"/>
        <v>11.746388527537+0.316230915813745i</v>
      </c>
      <c r="I3459" t="str">
        <f t="shared" si="1793"/>
        <v>5988.66099590554i</v>
      </c>
      <c r="J3459" t="str">
        <f t="shared" si="1787"/>
        <v>-48544.5923251245+1310.12738875227i</v>
      </c>
      <c r="K3459" t="str">
        <f t="shared" si="1794"/>
        <v>0.00332694278121514-0.12327433377064i</v>
      </c>
      <c r="L3459" t="str">
        <f t="shared" si="1795"/>
        <v>0.000430294147343558-0.0135162812773253i</v>
      </c>
      <c r="M3459" t="str">
        <f t="shared" si="1796"/>
        <v>0.0037572369285587-0.136790615047965i</v>
      </c>
      <c r="N3459" t="str">
        <f t="shared" si="1797"/>
        <v>-11.2360586897805i</v>
      </c>
      <c r="O3459" t="str">
        <f t="shared" si="1798"/>
        <v>0.238173116788527+0.971222717217446i</v>
      </c>
      <c r="P3459" t="str">
        <f t="shared" si="1799"/>
        <v>0.761826883211473-0.971222717217446i</v>
      </c>
      <c r="Q3459" t="str">
        <f t="shared" si="1800"/>
        <v>-0.761826883211473+12.2072814069979i</v>
      </c>
      <c r="R3459" t="str">
        <f t="shared" si="1801"/>
        <v>-0.083131866349687-0.0572195208160206i</v>
      </c>
      <c r="S3459" t="str">
        <f t="shared" si="1802"/>
        <v>1.18471488010122i</v>
      </c>
      <c r="T3459" t="str">
        <f t="shared" si="1803"/>
        <v>0.0677888177430011-0.0984875590750601i</v>
      </c>
      <c r="U3459" t="e">
        <f t="shared" si="1804"/>
        <v>#DIV/0!</v>
      </c>
      <c r="V3459" t="str">
        <f t="shared" si="1805"/>
        <v>1.33333333333333E-06-0.0000695759314062931i</v>
      </c>
      <c r="W3459" t="e">
        <f t="shared" si="1806"/>
        <v>#DIV/0!</v>
      </c>
      <c r="X3459" t="e">
        <f t="shared" si="1807"/>
        <v>#DIV/0!</v>
      </c>
      <c r="Y3459" t="str">
        <f t="shared" si="1808"/>
        <v>0.00083+1.53309721495182i</v>
      </c>
      <c r="Z3459" t="e">
        <f t="shared" si="1809"/>
        <v>#DIV/0!</v>
      </c>
      <c r="AA3459" t="e">
        <f t="shared" si="1810"/>
        <v>#DIV/0!</v>
      </c>
      <c r="AB3459" t="str">
        <f t="shared" si="1811"/>
        <v>0.418001917560242-0.607297632852628i</v>
      </c>
      <c r="AC3459" t="str">
        <f t="shared" si="1812"/>
        <v>0.918497915525782-0.0594605004870744i</v>
      </c>
      <c r="AD3459" t="str">
        <f t="shared" si="1813"/>
        <v>0.495818007953351-0.629088031863909i</v>
      </c>
      <c r="AE3459" t="e">
        <f t="shared" si="1814"/>
        <v>#DIV/0!</v>
      </c>
      <c r="AF3459" t="str">
        <f t="shared" si="1815"/>
        <v>-19.4130555184598-0.300385338501084i</v>
      </c>
      <c r="AG3459" t="e">
        <f t="shared" si="1816"/>
        <v>#DIV/0!</v>
      </c>
      <c r="AH3459" t="e">
        <f t="shared" si="1817"/>
        <v>#DIV/0!</v>
      </c>
      <c r="AI3459" t="e">
        <f t="shared" si="1818"/>
        <v>#DIV/0!</v>
      </c>
      <c r="AJ3459" t="e">
        <f t="shared" si="1819"/>
        <v>#DIV/0!</v>
      </c>
      <c r="AK3459"/>
      <c r="AL3459"/>
      <c r="AM3459"/>
      <c r="AN3459"/>
    </row>
    <row r="3460" spans="1:40" x14ac:dyDescent="0.25">
      <c r="A3460"/>
      <c r="B3460">
        <f t="shared" si="1820"/>
        <v>1526000</v>
      </c>
      <c r="C3460" s="186" t="str">
        <f t="shared" si="1788"/>
        <v>-4.22388628301712E-08+0.00206546003206626i</v>
      </c>
      <c r="D3460" s="158" t="str">
        <f t="shared" si="1789"/>
        <v>-7.66666699049793+0.0158351935791747i</v>
      </c>
      <c r="E3460" t="str">
        <f t="shared" si="1790"/>
        <v>7.99284714371113-0.239106016147379i</v>
      </c>
      <c r="F3460" t="str">
        <f t="shared" si="1791"/>
        <v>0.999201353061116+0.0000238724246218562i</v>
      </c>
      <c r="G3460">
        <f t="shared" si="1786"/>
        <v>1</v>
      </c>
      <c r="H3460" t="str">
        <f t="shared" si="1792"/>
        <v>11.7464005279816+0.31602403483098i</v>
      </c>
      <c r="I3460" t="str">
        <f t="shared" si="1793"/>
        <v>5992.58798672253i</v>
      </c>
      <c r="J3460" t="str">
        <f t="shared" si="1787"/>
        <v>-48608.2795499281+1310.98648867932i</v>
      </c>
      <c r="K3460" t="str">
        <f t="shared" si="1794"/>
        <v>0.00332258685466566-0.123193665270497i</v>
      </c>
      <c r="L3460" t="str">
        <f t="shared" si="1795"/>
        <v>0.000429730951775707-0.0135074418678653i</v>
      </c>
      <c r="M3460" t="str">
        <f t="shared" si="1796"/>
        <v>0.00375231780644137-0.136701107138362i</v>
      </c>
      <c r="N3460" t="str">
        <f t="shared" si="1797"/>
        <v>-11.243426597118i</v>
      </c>
      <c r="O3460" t="str">
        <f t="shared" si="1798"/>
        <v>0.245322466318526+0.969441533832441i</v>
      </c>
      <c r="P3460" t="str">
        <f t="shared" si="1799"/>
        <v>0.754677533681474-0.969441533832441i</v>
      </c>
      <c r="Q3460" t="str">
        <f t="shared" si="1800"/>
        <v>-0.754677533681474+12.2128681309504i</v>
      </c>
      <c r="R3460" t="str">
        <f t="shared" si="1801"/>
        <v>-0.0828806724650588-0.0566721383359291i</v>
      </c>
      <c r="S3460" t="str">
        <f t="shared" si="1802"/>
        <v>1.18549174231767i</v>
      </c>
      <c r="T3460" t="str">
        <f t="shared" si="1803"/>
        <v>0.0671843520167286-0.0982543528050627i</v>
      </c>
      <c r="U3460" t="e">
        <f t="shared" si="1804"/>
        <v>#DIV/0!</v>
      </c>
      <c r="V3460" t="str">
        <f t="shared" si="1805"/>
        <v>1.33333333333333E-06-0.0000695303377421997i</v>
      </c>
      <c r="W3460" t="e">
        <f t="shared" si="1806"/>
        <v>#DIV/0!</v>
      </c>
      <c r="X3460" t="e">
        <f t="shared" si="1807"/>
        <v>#DIV/0!</v>
      </c>
      <c r="Y3460" t="str">
        <f t="shared" si="1808"/>
        <v>0.00083+1.53410252460097i</v>
      </c>
      <c r="Z3460" t="e">
        <f t="shared" si="1809"/>
        <v>#DIV/0!</v>
      </c>
      <c r="AA3460" t="e">
        <f t="shared" si="1810"/>
        <v>#DIV/0!</v>
      </c>
      <c r="AB3460" t="str">
        <f t="shared" si="1811"/>
        <v>0.414274638621122-0.605859627717097i</v>
      </c>
      <c r="AC3460" t="str">
        <f t="shared" si="1812"/>
        <v>0.918732808223892-0.058905179628139i</v>
      </c>
      <c r="AD3460" t="str">
        <f t="shared" si="1813"/>
        <v>0.491181624401053-0.62795894599327i</v>
      </c>
      <c r="AE3460" t="e">
        <f t="shared" si="1814"/>
        <v>#DIV/0!</v>
      </c>
      <c r="AF3460" t="str">
        <f t="shared" si="1815"/>
        <v>-19.4130675184795-0.300188841251805i</v>
      </c>
      <c r="AG3460" t="e">
        <f t="shared" si="1816"/>
        <v>#DIV/0!</v>
      </c>
      <c r="AH3460" t="e">
        <f t="shared" si="1817"/>
        <v>#DIV/0!</v>
      </c>
      <c r="AI3460" t="e">
        <f t="shared" si="1818"/>
        <v>#DIV/0!</v>
      </c>
      <c r="AJ3460" t="e">
        <f t="shared" si="1819"/>
        <v>#DIV/0!</v>
      </c>
      <c r="AK3460"/>
      <c r="AL3460"/>
      <c r="AM3460"/>
      <c r="AN3460"/>
    </row>
    <row r="3461" spans="1:40" x14ac:dyDescent="0.25">
      <c r="A3461"/>
      <c r="B3461">
        <f t="shared" si="1820"/>
        <v>1527000</v>
      </c>
      <c r="C3461" s="186" t="str">
        <f t="shared" si="1788"/>
        <v>-4.21835582694068E-08+0.00206410740598222i</v>
      </c>
      <c r="D3461" s="158" t="str">
        <f t="shared" si="1789"/>
        <v>-7.66666699007396+0.0158248234458637i</v>
      </c>
      <c r="E3461" t="str">
        <f t="shared" si="1790"/>
        <v>7.99283777438733-0.239262423764369i</v>
      </c>
      <c r="F3461" t="str">
        <f t="shared" si="1791"/>
        <v>0.999201353995804+0.0000238880404553567i</v>
      </c>
      <c r="G3461">
        <f t="shared" ref="G3461:G3524" si="1821">IF($C$11=$C$7,$C$24,F3461)</f>
        <v>1</v>
      </c>
      <c r="H3461" t="str">
        <f t="shared" si="1792"/>
        <v>11.7464125048839+0.315817424130577i</v>
      </c>
      <c r="I3461" t="str">
        <f t="shared" si="1793"/>
        <v>5996.51497753952i</v>
      </c>
      <c r="J3461" t="str">
        <f t="shared" ref="J3461:J3524" si="1822">IMSUM(COMPLEX(0,2*PI()*B3461*$C$113*$C$112),COMPLEX(0,2*PI()*B3461*$C$113*$C$111),COMPLEX(0,2*PI()*B3461*$C$28*10^-12*$C$111),COMPLEX(-1*2*PI()*B3461*2*PI()*B3461*$C$113*$C$112*$C$28*10^-12*$C$111,0),COMPLEX(1,0))</f>
        <v>-48672.0085231584+1311.84558860636i</v>
      </c>
      <c r="K3461" t="str">
        <f t="shared" si="1794"/>
        <v>0.00331823947531157-0.123113102202692i</v>
      </c>
      <c r="L3461" t="str">
        <f t="shared" si="1795"/>
        <v>0.000429168860830332-0.01349861400077i</v>
      </c>
      <c r="M3461" t="str">
        <f t="shared" si="1796"/>
        <v>0.0037474083361419-0.136611716203462i</v>
      </c>
      <c r="N3461" t="str">
        <f t="shared" si="1797"/>
        <v>-11.2507945044556i</v>
      </c>
      <c r="O3461" t="str">
        <f t="shared" si="1798"/>
        <v>0.252458498319099+0.967607723525637i</v>
      </c>
      <c r="P3461" t="str">
        <f t="shared" si="1799"/>
        <v>0.747541501680901-0.967607723525637i</v>
      </c>
      <c r="Q3461" t="str">
        <f t="shared" si="1800"/>
        <v>-0.747541501680901+12.2184022279812i</v>
      </c>
      <c r="R3461" t="str">
        <f t="shared" si="1801"/>
        <v>-0.0826265582965525-0.0561263827640809i</v>
      </c>
      <c r="S3461" t="str">
        <f t="shared" si="1802"/>
        <v>1.18626860453413i</v>
      </c>
      <c r="T3461" t="str">
        <f t="shared" si="1803"/>
        <v>0.0665809657590947-0.0980172920079093i</v>
      </c>
      <c r="U3461" t="e">
        <f t="shared" si="1804"/>
        <v>#DIV/0!</v>
      </c>
      <c r="V3461" t="str">
        <f t="shared" si="1805"/>
        <v>1.33333333333333E-06-0.0000694848037947591i</v>
      </c>
      <c r="W3461" t="e">
        <f t="shared" si="1806"/>
        <v>#DIV/0!</v>
      </c>
      <c r="X3461" t="e">
        <f t="shared" si="1807"/>
        <v>#DIV/0!</v>
      </c>
      <c r="Y3461" t="str">
        <f t="shared" si="1808"/>
        <v>0.00083+1.53510783425012i</v>
      </c>
      <c r="Z3461" t="e">
        <f t="shared" si="1809"/>
        <v>#DIV/0!</v>
      </c>
      <c r="AA3461" t="e">
        <f t="shared" si="1810"/>
        <v>#DIV/0!</v>
      </c>
      <c r="AB3461" t="str">
        <f t="shared" si="1811"/>
        <v>0.410554015941484-0.60439785465352i</v>
      </c>
      <c r="AC3461" t="str">
        <f t="shared" si="1812"/>
        <v>0.918970685347868-0.0583514142708645i</v>
      </c>
      <c r="AD3461" t="str">
        <f t="shared" si="1813"/>
        <v>0.486553523330133-0.626795585139577i</v>
      </c>
      <c r="AE3461" t="e">
        <f t="shared" si="1814"/>
        <v>#DIV/0!</v>
      </c>
      <c r="AF3461" t="str">
        <f t="shared" si="1815"/>
        <v>-19.4130794949579-0.299992600684713i</v>
      </c>
      <c r="AG3461" t="e">
        <f t="shared" si="1816"/>
        <v>#DIV/0!</v>
      </c>
      <c r="AH3461" t="e">
        <f t="shared" si="1817"/>
        <v>#DIV/0!</v>
      </c>
      <c r="AI3461" t="e">
        <f t="shared" si="1818"/>
        <v>#DIV/0!</v>
      </c>
      <c r="AJ3461" t="e">
        <f t="shared" si="1819"/>
        <v>#DIV/0!</v>
      </c>
      <c r="AK3461"/>
      <c r="AL3461"/>
      <c r="AM3461"/>
      <c r="AN3461"/>
    </row>
    <row r="3462" spans="1:40" x14ac:dyDescent="0.25">
      <c r="A3462"/>
      <c r="B3462">
        <f t="shared" si="1820"/>
        <v>1528000</v>
      </c>
      <c r="C3462" s="186" t="str">
        <f t="shared" ref="C3462:C3525" si="1823">IMPRODUCT(COMPLEX(-1,0),IMDIV(IMPRODUCT(G3462,COMPLEX($C$100+$C$101,0)),COMPLEX($C$100,2*PI()*B3462*$C$103*$C$102*(2*$C$100+$C$101))))</f>
        <v>-4.21283622553604E-08+0.00206275655035116i</v>
      </c>
      <c r="D3462" s="158" t="str">
        <f t="shared" ref="D3462:D3525" si="1824">IMPRODUCT(COMPLEX($C$106,0),IMSUB(C3462,G3462))</f>
        <v>-7.66666698965076+0.0158144668860256i</v>
      </c>
      <c r="E3462" t="str">
        <f t="shared" ref="E3462:E3525" si="1825">IMDIV(COMPLEX($C$20*10^3,0),COMPLEX(1,2*PI()*B3462*$C$20*1000*$C$29*10^-12))</f>
        <v>7.99282839894774-0.239418830830822i</v>
      </c>
      <c r="F3462" t="str">
        <f t="shared" ref="F3462:F3525" si="1826">IMDIV(COMPLEX($C$22*1000,0),IMSUM(COMPLEX($C$22*1000,0),E3462))</f>
        <v>0.99920135493111+0.0000239036562339795i</v>
      </c>
      <c r="G3462">
        <f t="shared" si="1821"/>
        <v>1</v>
      </c>
      <c r="H3462" t="str">
        <f t="shared" ref="H3462:H3525" si="1827">IMPRODUCT(COMPLEX($C$108,0),IMPRODUCT(COMPLEX(-1,0),D3462),IMDIV(COMPLEX(0,2*PI()*B3462*$C$109*$C$110),COMPLEX(1,2*PI()*B3462*$C$109*$C$110)))</f>
        <v>11.7464244583052+0.315611083183649i</v>
      </c>
      <c r="I3462" t="str">
        <f t="shared" ref="I3462:I3525" si="1828">COMPLEX(0,2*PI()*B3462*$C$113*$C$112*$C$114)</f>
        <v>6000.4419683565i</v>
      </c>
      <c r="J3462" t="str">
        <f t="shared" si="1822"/>
        <v>-48735.7792448152+1312.70468853341i</v>
      </c>
      <c r="K3462" t="str">
        <f t="shared" ref="K3462:K3525" si="1829">IMDIV(I3462,J3462)</f>
        <v>0.00331390062081092-0.123032644360809i</v>
      </c>
      <c r="L3462" t="str">
        <f t="shared" ref="L3462:L3525" si="1830">IMDIV(COMPLEX($C$117,0),COMPLEX(1,2*PI()*B3462*$C$115*$C$116))</f>
        <v>0.000428607871621566-0.0134897976534694i</v>
      </c>
      <c r="M3462" t="str">
        <f t="shared" ref="M3462:M3525" si="1831">IMSUM(K3462,L3462)</f>
        <v>0.00374250849243249-0.136522442014278i</v>
      </c>
      <c r="N3462" t="str">
        <f t="shared" ref="N3462:N3525" si="1832">COMPLEX(0,-2*PI()*B3462*$C$43)</f>
        <v>-11.2581624117931i</v>
      </c>
      <c r="O3462" t="str">
        <f t="shared" ref="O3462:O3525" si="1833">IMEXP(N3462)</f>
        <v>0.259580825404758+0.965721385846966i</v>
      </c>
      <c r="P3462" t="str">
        <f t="shared" ref="P3462:P3525" si="1834">IMSUB(COMPLEX(1,0),O3462)</f>
        <v>0.740419174595242-0.965721385846966i</v>
      </c>
      <c r="Q3462" t="str">
        <f t="shared" ref="Q3462:Q3525" si="1835">IMSUM(COMPLEX(0,2*PI()*B3462*$C$43),O3462,COMPLEX(-1,0))</f>
        <v>-0.740419174595242+12.2238837976401i</v>
      </c>
      <c r="R3462" t="str">
        <f t="shared" ref="R3462:R3525" si="1836">IMDIV(P3462,Q3462)</f>
        <v>-0.0823695300209868-0.0555822688118545i</v>
      </c>
      <c r="S3462" t="str">
        <f t="shared" ref="S3462:S3525" si="1837">IMDIV(COMPLEX(0,2*PI()*B3462*$C$123),COMPLEX($C$124,0))</f>
        <v>1.18704546675059i</v>
      </c>
      <c r="T3462" t="str">
        <f t="shared" ref="T3462:T3525" si="1838">IMPRODUCT(R3462,S3462)</f>
        <v>0.0659786802248246-0.097776377209789i</v>
      </c>
      <c r="U3462" t="e">
        <f t="shared" ref="U3462:U3525" si="1839">IMDIV(COMPLEX(1,2*PI()*B3462*$C$16*10^-3*$C$15*10^-6),COMPLEX(0,2*PI()*B3462*$C$15*10^-6))</f>
        <v>#DIV/0!</v>
      </c>
      <c r="V3462" t="str">
        <f t="shared" ref="V3462:V3525" si="1840">IMSUM(COMPLEX($C$18*10^-3,0),IMDIV(COMPLEX(1,0),COMPLEX(0,2*PI()*B3462*($C$17*1*10^-6))))</f>
        <v>1.33333333333333E-06-0.0000694393294467258i</v>
      </c>
      <c r="W3462" t="e">
        <f t="shared" ref="W3462:W3525" si="1841">IMDIV(IMPRODUCT(U3462,V3462),IMSUM(U3462,V3462))</f>
        <v>#DIV/0!</v>
      </c>
      <c r="X3462" t="e">
        <f t="shared" ref="X3462:X3525" si="1842">IMDIV(IMPRODUCT(COMPLEX($C$19,0),W3462),IMSUM(COMPLEX($C$19,0),W3462))</f>
        <v>#DIV/0!</v>
      </c>
      <c r="Y3462" t="str">
        <f t="shared" ref="Y3462:Y3525" si="1843">COMPLEX($C$13*10^-3,2*PI()*B3462*$C$12*0.000001)</f>
        <v>0.00083+1.53611314389927i</v>
      </c>
      <c r="Z3462" t="e">
        <f t="shared" ref="Z3462:Z3525" si="1844">IMPRODUCT(COMPLEX($C$6,0),IMDIV(X3462,IMSUM(X3462,Y3462)))</f>
        <v>#DIV/0!</v>
      </c>
      <c r="AA3462" t="e">
        <f t="shared" ref="AA3462:AA3525" si="1845">IMDIV(COMPLEX($C$6,0),IMSUM(X3462,Y3462))</f>
        <v>#DIV/0!</v>
      </c>
      <c r="AB3462" t="str">
        <f t="shared" ref="AB3462:AB3525" si="1846">IMPRODUCT(COMPLEX($C$119,0),T3462)</f>
        <v>0.406840180583001-0.602912316906502i</v>
      </c>
      <c r="AC3462" t="str">
        <f t="shared" ref="AC3462:AC3525" si="1847">IMSUM(COMPLEX(1,0),IMPRODUCT(AB3462,M3462))</f>
        <v>0.919211541006333-0.0577992194289359i</v>
      </c>
      <c r="AD3462" t="str">
        <f t="shared" ref="AD3462:AD3525" si="1848">IMDIV(AB3462,AC3462)</f>
        <v>0.481933959093459-0.625598009382088i</v>
      </c>
      <c r="AE3462" t="e">
        <f t="shared" ref="AE3462:AE3525" si="1849">IMPRODUCT(AD3462,AA3462,X3462)</f>
        <v>#DIV/0!</v>
      </c>
      <c r="AF3462" t="str">
        <f t="shared" ref="AF3462:AF3525" si="1850">IMSUB(D3462,H3462)</f>
        <v>-19.413091447956-0.299796616297623i</v>
      </c>
      <c r="AG3462" t="e">
        <f t="shared" ref="AG3462:AG3525" si="1851">IMSUM(COMPLEX(1,0),IMPRODUCT(AD3462,AA3462,COMPLEX($C$127,0)))</f>
        <v>#DIV/0!</v>
      </c>
      <c r="AH3462" t="e">
        <f t="shared" ref="AH3462:AH3525" si="1852">IMDIV(IMPRODUCT(AE3462,AF3462),AG3462)</f>
        <v>#DIV/0!</v>
      </c>
      <c r="AI3462" t="e">
        <f t="shared" ref="AI3462:AI3525" si="1853">20*LOG10(IMABS(AH3462))</f>
        <v>#DIV/0!</v>
      </c>
      <c r="AJ3462" t="e">
        <f t="shared" ref="AJ3462:AJ3525" si="1854">IMARGUMENT(AH3462)*180/PI()</f>
        <v>#DIV/0!</v>
      </c>
      <c r="AK3462"/>
      <c r="AL3462"/>
      <c r="AM3462"/>
      <c r="AN3462"/>
    </row>
    <row r="3463" spans="1:40" x14ac:dyDescent="0.25">
      <c r="A3463"/>
      <c r="B3463">
        <f t="shared" si="1820"/>
        <v>1529000</v>
      </c>
      <c r="C3463" s="186" t="str">
        <f t="shared" si="1823"/>
        <v>-4.20732745041571E-08+0.00206140746169934i</v>
      </c>
      <c r="D3463" s="158" t="str">
        <f t="shared" si="1824"/>
        <v>-7.66666698922841+0.0158041238730283i</v>
      </c>
      <c r="E3463" t="str">
        <f t="shared" si="1825"/>
        <v>7.9928190173924-0.239575237346378i</v>
      </c>
      <c r="F3463" t="str">
        <f t="shared" si="1826"/>
        <v>0.999201355867015+0.0000239192719576877i</v>
      </c>
      <c r="G3463">
        <f t="shared" si="1821"/>
        <v>1</v>
      </c>
      <c r="H3463" t="str">
        <f t="shared" si="1827"/>
        <v>11.7464363883069+0.3154050114627i</v>
      </c>
      <c r="I3463" t="str">
        <f t="shared" si="1828"/>
        <v>6004.36895917349i</v>
      </c>
      <c r="J3463" t="str">
        <f t="shared" si="1822"/>
        <v>-48799.5917148987+1313.56378846047i</v>
      </c>
      <c r="K3463" t="str">
        <f t="shared" si="1829"/>
        <v>0.00330957026889462-0.122952291538969i</v>
      </c>
      <c r="L3463" t="str">
        <f t="shared" si="1830"/>
        <v>0.000428047981272946-0.0134809928034522i</v>
      </c>
      <c r="M3463" t="str">
        <f t="shared" si="1831"/>
        <v>0.00373761825016757-0.136433284342421i</v>
      </c>
      <c r="N3463" t="str">
        <f t="shared" si="1832"/>
        <v>-11.2655303191307i</v>
      </c>
      <c r="O3463" t="str">
        <f t="shared" si="1833"/>
        <v>0.26668906093438+0.963782623197751i</v>
      </c>
      <c r="P3463" t="str">
        <f t="shared" si="1834"/>
        <v>0.73331093906562-0.963782623197751i</v>
      </c>
      <c r="Q3463" t="str">
        <f t="shared" si="1835"/>
        <v>-0.73331093906562+12.2293129423285i</v>
      </c>
      <c r="R3463" t="str">
        <f t="shared" si="1836"/>
        <v>-0.0821095938573468-0.0550398112193237i</v>
      </c>
      <c r="S3463" t="str">
        <f t="shared" si="1837"/>
        <v>1.18782232896705i</v>
      </c>
      <c r="T3463" t="str">
        <f t="shared" si="1838"/>
        <v>0.0653775167484438-0.0975316090061723i</v>
      </c>
      <c r="U3463" t="e">
        <f t="shared" si="1839"/>
        <v>#DIV/0!</v>
      </c>
      <c r="V3463" t="str">
        <f t="shared" si="1840"/>
        <v>1.33333333333333E-06-0.000069393914581162i</v>
      </c>
      <c r="W3463" t="e">
        <f t="shared" si="1841"/>
        <v>#DIV/0!</v>
      </c>
      <c r="X3463" t="e">
        <f t="shared" si="1842"/>
        <v>#DIV/0!</v>
      </c>
      <c r="Y3463" t="str">
        <f t="shared" si="1843"/>
        <v>0.00083+1.53711845354841i</v>
      </c>
      <c r="Z3463" t="e">
        <f t="shared" si="1844"/>
        <v>#DIV/0!</v>
      </c>
      <c r="AA3463" t="e">
        <f t="shared" si="1845"/>
        <v>#DIV/0!</v>
      </c>
      <c r="AB3463" t="str">
        <f t="shared" si="1846"/>
        <v>0.403133264099415-0.601403018147857i</v>
      </c>
      <c r="AC3463" t="str">
        <f t="shared" si="1847"/>
        <v>0.919455369265791-0.0572486101450991i</v>
      </c>
      <c r="AD3463" t="str">
        <f t="shared" si="1848"/>
        <v>0.477323185617593-0.624366280703362i</v>
      </c>
      <c r="AE3463" t="e">
        <f t="shared" si="1849"/>
        <v>#DIV/0!</v>
      </c>
      <c r="AF3463" t="str">
        <f t="shared" si="1850"/>
        <v>-19.4131033775353-0.299600887589672i</v>
      </c>
      <c r="AG3463" t="e">
        <f t="shared" si="1851"/>
        <v>#DIV/0!</v>
      </c>
      <c r="AH3463" t="e">
        <f t="shared" si="1852"/>
        <v>#DIV/0!</v>
      </c>
      <c r="AI3463" t="e">
        <f t="shared" si="1853"/>
        <v>#DIV/0!</v>
      </c>
      <c r="AJ3463" t="e">
        <f t="shared" si="1854"/>
        <v>#DIV/0!</v>
      </c>
      <c r="AK3463"/>
      <c r="AL3463"/>
      <c r="AM3463"/>
      <c r="AN3463"/>
    </row>
    <row r="3464" spans="1:40" x14ac:dyDescent="0.25">
      <c r="A3464"/>
      <c r="B3464">
        <f t="shared" si="1820"/>
        <v>1530000</v>
      </c>
      <c r="C3464" s="186" t="str">
        <f t="shared" si="1823"/>
        <v>-4.20182947328492E-08+0.00206006013656209i</v>
      </c>
      <c r="D3464" s="158" t="str">
        <f t="shared" si="1824"/>
        <v>-7.66666698880689+0.0157937943803094i</v>
      </c>
      <c r="E3464" t="str">
        <f t="shared" si="1825"/>
        <v>7.99280962972135-0.23973164331068i</v>
      </c>
      <c r="F3464" t="str">
        <f t="shared" si="1826"/>
        <v>0.999201356803538+0.0000239348876264467i</v>
      </c>
      <c r="G3464">
        <f t="shared" si="1821"/>
        <v>1</v>
      </c>
      <c r="H3464" t="str">
        <f t="shared" si="1827"/>
        <v>11.7464482949501+0.3151992084416i</v>
      </c>
      <c r="I3464" t="str">
        <f t="shared" si="1828"/>
        <v>6008.29594999048i</v>
      </c>
      <c r="J3464" t="str">
        <f t="shared" si="1822"/>
        <v>-48863.4459334088+1314.42288838752i</v>
      </c>
      <c r="K3464" t="str">
        <f t="shared" si="1829"/>
        <v>0.00330524839736619-0.122872043531833i</v>
      </c>
      <c r="L3464" t="str">
        <f t="shared" si="1830"/>
        <v>0.000427489186917395-0.0134721994282657i</v>
      </c>
      <c r="M3464" t="str">
        <f t="shared" si="1831"/>
        <v>0.00373273758428358-0.136344242960099i</v>
      </c>
      <c r="N3464" t="str">
        <f t="shared" si="1832"/>
        <v>-11.2728982264683i</v>
      </c>
      <c r="O3464" t="str">
        <f t="shared" si="1833"/>
        <v>0.273782819031521+0.961791540825325i</v>
      </c>
      <c r="P3464" t="str">
        <f t="shared" si="1834"/>
        <v>0.726217180968479-0.961791540825325i</v>
      </c>
      <c r="Q3464" t="str">
        <f t="shared" si="1835"/>
        <v>-0.726217180968479+12.2346897672936i</v>
      </c>
      <c r="R3464" t="str">
        <f t="shared" si="1836"/>
        <v>-0.0818467560678017-0.054499024755656i</v>
      </c>
      <c r="S3464" t="str">
        <f t="shared" si="1837"/>
        <v>1.18859919118351i</v>
      </c>
      <c r="T3464" t="str">
        <f t="shared" si="1838"/>
        <v>0.0647774967448628-0.0972829880631832i</v>
      </c>
      <c r="U3464" t="e">
        <f t="shared" si="1839"/>
        <v>#DIV/0!</v>
      </c>
      <c r="V3464" t="str">
        <f t="shared" si="1840"/>
        <v>1.33333333333333E-06-0.0000693485590814361i</v>
      </c>
      <c r="W3464" t="e">
        <f t="shared" si="1841"/>
        <v>#DIV/0!</v>
      </c>
      <c r="X3464" t="e">
        <f t="shared" si="1842"/>
        <v>#DIV/0!</v>
      </c>
      <c r="Y3464" t="str">
        <f t="shared" si="1843"/>
        <v>0.00083+1.53812376319756i</v>
      </c>
      <c r="Z3464" t="e">
        <f t="shared" si="1844"/>
        <v>#DIV/0!</v>
      </c>
      <c r="AA3464" t="e">
        <f t="shared" si="1845"/>
        <v>#DIV/0!</v>
      </c>
      <c r="AB3464" t="str">
        <f t="shared" si="1846"/>
        <v>0.399433398540139-0.599869962485062i</v>
      </c>
      <c r="AC3464" t="str">
        <f t="shared" si="1847"/>
        <v>0.91970216414962-0.0566996014915855i</v>
      </c>
      <c r="AD3464" t="str">
        <f t="shared" si="1848"/>
        <v>0.472721456388751-0.623100462986482i</v>
      </c>
      <c r="AE3464" t="e">
        <f t="shared" si="1849"/>
        <v>#DIV/0!</v>
      </c>
      <c r="AF3464" t="str">
        <f t="shared" si="1850"/>
        <v>-19.413115283757-0.299405414061291i</v>
      </c>
      <c r="AG3464" t="e">
        <f t="shared" si="1851"/>
        <v>#DIV/0!</v>
      </c>
      <c r="AH3464" t="e">
        <f t="shared" si="1852"/>
        <v>#DIV/0!</v>
      </c>
      <c r="AI3464" t="e">
        <f t="shared" si="1853"/>
        <v>#DIV/0!</v>
      </c>
      <c r="AJ3464" t="e">
        <f t="shared" si="1854"/>
        <v>#DIV/0!</v>
      </c>
      <c r="AK3464"/>
      <c r="AL3464"/>
      <c r="AM3464"/>
      <c r="AN3464"/>
    </row>
    <row r="3465" spans="1:40" x14ac:dyDescent="0.25">
      <c r="A3465"/>
      <c r="B3465">
        <f t="shared" si="1820"/>
        <v>1531000</v>
      </c>
      <c r="C3465" s="186" t="str">
        <f t="shared" si="1823"/>
        <v>-4.19634226594128E-08+0.00205871457148381i</v>
      </c>
      <c r="D3465" s="158" t="str">
        <f t="shared" si="1824"/>
        <v>-7.66666698838622+0.0157834783813759i</v>
      </c>
      <c r="E3465" t="str">
        <f t="shared" si="1825"/>
        <v>7.99280023593464-0.23988804872337i</v>
      </c>
      <c r="F3465" t="str">
        <f t="shared" si="1826"/>
        <v>0.99920135774067+0.0000239505032402203i</v>
      </c>
      <c r="G3465">
        <f t="shared" si="1821"/>
        <v>1</v>
      </c>
      <c r="H3465" t="str">
        <f t="shared" si="1827"/>
        <v>11.7464601782958+0.314993673595592i</v>
      </c>
      <c r="I3465" t="str">
        <f t="shared" si="1828"/>
        <v>6012.22294080747i</v>
      </c>
      <c r="J3465" t="str">
        <f t="shared" si="1822"/>
        <v>-48927.3419003455+1315.28198831456i</v>
      </c>
      <c r="K3465" t="str">
        <f t="shared" si="1829"/>
        <v>0.00330093498410158-0.122791900134592i</v>
      </c>
      <c r="L3465" t="str">
        <f t="shared" si="1830"/>
        <v>0.000426931485697177-0.0134634175055155i</v>
      </c>
      <c r="M3465" t="str">
        <f t="shared" si="1831"/>
        <v>0.00372786646979876-0.136255317640108i</v>
      </c>
      <c r="N3465" t="str">
        <f t="shared" si="1832"/>
        <v>-11.2802661338058i</v>
      </c>
      <c r="O3465" t="str">
        <f t="shared" si="1833"/>
        <v>0.280861714605663+0.959748246817241i</v>
      </c>
      <c r="P3465" t="str">
        <f t="shared" si="1834"/>
        <v>0.719138285394337-0.959748246817241i</v>
      </c>
      <c r="Q3465" t="str">
        <f t="shared" si="1835"/>
        <v>-0.719138285394337+12.240014380623i</v>
      </c>
      <c r="R3465" t="str">
        <f t="shared" si="1836"/>
        <v>-0.0815810229586987-0.0539599242194261i</v>
      </c>
      <c r="S3465" t="str">
        <f t="shared" si="1837"/>
        <v>1.18937605339997i</v>
      </c>
      <c r="T3465" t="str">
        <f t="shared" si="1838"/>
        <v>0.0641786417098625-0.0970305151189494i</v>
      </c>
      <c r="U3465" t="e">
        <f t="shared" si="1839"/>
        <v>#DIV/0!</v>
      </c>
      <c r="V3465" t="str">
        <f t="shared" si="1840"/>
        <v>1.33333333333333E-06-0.0000693032628312195i</v>
      </c>
      <c r="W3465" t="e">
        <f t="shared" si="1841"/>
        <v>#DIV/0!</v>
      </c>
      <c r="X3465" t="e">
        <f t="shared" si="1842"/>
        <v>#DIV/0!</v>
      </c>
      <c r="Y3465" t="str">
        <f t="shared" si="1843"/>
        <v>0.00083+1.53912907284671i</v>
      </c>
      <c r="Z3465" t="e">
        <f t="shared" si="1844"/>
        <v>#DIV/0!</v>
      </c>
      <c r="AA3465" t="e">
        <f t="shared" si="1845"/>
        <v>#DIV/0!</v>
      </c>
      <c r="AB3465" t="str">
        <f t="shared" si="1846"/>
        <v>0.395740716453253-0.598313154469588i</v>
      </c>
      <c r="AC3465" t="str">
        <f t="shared" si="1847"/>
        <v>0.919951919637092-0.0561522085704486i</v>
      </c>
      <c r="AD3465" t="str">
        <f t="shared" si="1848"/>
        <v>0.468129024438138-0.621800622011978i</v>
      </c>
      <c r="AE3465" t="e">
        <f t="shared" si="1849"/>
        <v>#DIV/0!</v>
      </c>
      <c r="AF3465" t="str">
        <f t="shared" si="1850"/>
        <v>-19.413127166682-0.299210195214216i</v>
      </c>
      <c r="AG3465" t="e">
        <f t="shared" si="1851"/>
        <v>#DIV/0!</v>
      </c>
      <c r="AH3465" t="e">
        <f t="shared" si="1852"/>
        <v>#DIV/0!</v>
      </c>
      <c r="AI3465" t="e">
        <f t="shared" si="1853"/>
        <v>#DIV/0!</v>
      </c>
      <c r="AJ3465" t="e">
        <f t="shared" si="1854"/>
        <v>#DIV/0!</v>
      </c>
      <c r="AK3465"/>
      <c r="AL3465"/>
      <c r="AM3465"/>
      <c r="AN3465"/>
    </row>
    <row r="3466" spans="1:40" x14ac:dyDescent="0.25">
      <c r="A3466"/>
      <c r="B3466">
        <f t="shared" si="1820"/>
        <v>1532000</v>
      </c>
      <c r="C3466" s="186" t="str">
        <f t="shared" si="1823"/>
        <v>-4.19086580027445E-08+0.0020573707630179i</v>
      </c>
      <c r="D3466" s="158" t="str">
        <f t="shared" si="1824"/>
        <v>-7.6666669879664+0.0157731758498039i</v>
      </c>
      <c r="E3466" t="str">
        <f t="shared" si="1825"/>
        <v>7.9927908360323-0.240044453584088i</v>
      </c>
      <c r="F3466" t="str">
        <f t="shared" si="1826"/>
        <v>0.99920135867841+0.0000239661187989726i</v>
      </c>
      <c r="G3466">
        <f t="shared" si="1821"/>
        <v>1</v>
      </c>
      <c r="H3466" t="str">
        <f t="shared" si="1827"/>
        <v>11.7464720384046+0.31478840640128i</v>
      </c>
      <c r="I3466" t="str">
        <f t="shared" si="1828"/>
        <v>6016.14993162445i</v>
      </c>
      <c r="J3466" t="str">
        <f t="shared" si="1822"/>
        <v>-48991.2796157089+1316.14108824162i</v>
      </c>
      <c r="K3466" t="str">
        <f t="shared" si="1829"/>
        <v>0.00329663000704886-0.122711861142973i</v>
      </c>
      <c r="L3466" t="str">
        <f t="shared" si="1830"/>
        <v>0.000426374874763854-0.0134546470128654i</v>
      </c>
      <c r="M3466" t="str">
        <f t="shared" si="1831"/>
        <v>0.00372300488181271-0.136166508155838i</v>
      </c>
      <c r="N3466" t="str">
        <f t="shared" si="1832"/>
        <v>-11.2876340411434i</v>
      </c>
      <c r="O3466" t="str">
        <f t="shared" si="1833"/>
        <v>0.287925363373397+0.957652852095318i</v>
      </c>
      <c r="P3466" t="str">
        <f t="shared" si="1834"/>
        <v>0.712074636626603-0.957652852095318i</v>
      </c>
      <c r="Q3466" t="str">
        <f t="shared" si="1835"/>
        <v>-0.712074636626603+12.2452868932387i</v>
      </c>
      <c r="R3466" t="str">
        <f t="shared" si="1836"/>
        <v>-0.0813124008815682-0.0534225244389194i</v>
      </c>
      <c r="S3466" t="str">
        <f t="shared" si="1837"/>
        <v>1.19015291561643i</v>
      </c>
      <c r="T3466" t="str">
        <f t="shared" si="1838"/>
        <v>0.0635809732205699-0.0967741909849704i</v>
      </c>
      <c r="U3466" t="e">
        <f t="shared" si="1839"/>
        <v>#DIV/0!</v>
      </c>
      <c r="V3466" t="str">
        <f t="shared" si="1840"/>
        <v>1.33333333333333E-06-0.0000692580257144888i</v>
      </c>
      <c r="W3466" t="e">
        <f t="shared" si="1841"/>
        <v>#DIV/0!</v>
      </c>
      <c r="X3466" t="e">
        <f t="shared" si="1842"/>
        <v>#DIV/0!</v>
      </c>
      <c r="Y3466" t="str">
        <f t="shared" si="1843"/>
        <v>0.00083+1.54013438249586i</v>
      </c>
      <c r="Z3466" t="e">
        <f t="shared" si="1844"/>
        <v>#DIV/0!</v>
      </c>
      <c r="AA3466" t="e">
        <f t="shared" si="1845"/>
        <v>#DIV/0!</v>
      </c>
      <c r="AB3466" t="str">
        <f t="shared" si="1846"/>
        <v>0.392055350888438-0.596732599105333i</v>
      </c>
      <c r="AC3466" t="str">
        <f t="shared" si="1847"/>
        <v>0.920204629662368-0.0556064465138964i</v>
      </c>
      <c r="AD3466" t="str">
        <f t="shared" si="1848"/>
        <v>0.463546142327318-0.620466825454655i</v>
      </c>
      <c r="AE3466" t="e">
        <f t="shared" si="1849"/>
        <v>#DIV/0!</v>
      </c>
      <c r="AF3466" t="str">
        <f t="shared" si="1850"/>
        <v>-19.413139026371-0.299015230551476i</v>
      </c>
      <c r="AG3466" t="e">
        <f t="shared" si="1851"/>
        <v>#DIV/0!</v>
      </c>
      <c r="AH3466" t="e">
        <f t="shared" si="1852"/>
        <v>#DIV/0!</v>
      </c>
      <c r="AI3466" t="e">
        <f t="shared" si="1853"/>
        <v>#DIV/0!</v>
      </c>
      <c r="AJ3466" t="e">
        <f t="shared" si="1854"/>
        <v>#DIV/0!</v>
      </c>
      <c r="AK3466"/>
      <c r="AL3466"/>
      <c r="AM3466"/>
      <c r="AN3466"/>
    </row>
    <row r="3467" spans="1:40" x14ac:dyDescent="0.25">
      <c r="A3467"/>
      <c r="B3467">
        <f t="shared" si="1820"/>
        <v>1533000</v>
      </c>
      <c r="C3467" s="186" t="str">
        <f t="shared" si="1823"/>
        <v>-4.18540004826569E-08+0.00205602870772676i</v>
      </c>
      <c r="D3467" s="158" t="str">
        <f t="shared" si="1824"/>
        <v>-7.66666698754734+0.0157628867592385i</v>
      </c>
      <c r="E3467" t="str">
        <f t="shared" si="1825"/>
        <v>7.99278143001439-0.240200857892477i</v>
      </c>
      <c r="F3467" t="str">
        <f t="shared" si="1826"/>
        <v>0.999201359616759+0.0000239817343026681i</v>
      </c>
      <c r="G3467">
        <f t="shared" si="1821"/>
        <v>1</v>
      </c>
      <c r="H3467" t="str">
        <f t="shared" si="1827"/>
        <v>11.7464838753371+0.314583406336628i</v>
      </c>
      <c r="I3467" t="str">
        <f t="shared" si="1828"/>
        <v>6020.07692244144i</v>
      </c>
      <c r="J3467" t="str">
        <f t="shared" si="1822"/>
        <v>-49055.2590794988+1317.00018816867i</v>
      </c>
      <c r="K3467" t="str">
        <f t="shared" si="1829"/>
        <v>0.00329233344422783-0.122631926353233i</v>
      </c>
      <c r="L3467" t="str">
        <f t="shared" si="1830"/>
        <v>0.000425819351278266-0.0134458879280373i</v>
      </c>
      <c r="M3467" t="str">
        <f t="shared" si="1831"/>
        <v>0.0037181527955061-0.13607781428127i</v>
      </c>
      <c r="N3467" t="str">
        <f t="shared" si="1832"/>
        <v>-11.2950019484809i</v>
      </c>
      <c r="O3467" t="str">
        <f t="shared" si="1833"/>
        <v>0.294973381878614+0.955505470409821i</v>
      </c>
      <c r="P3467" t="str">
        <f t="shared" si="1834"/>
        <v>0.705026618121386-0.955505470409821i</v>
      </c>
      <c r="Q3467" t="str">
        <f t="shared" si="1835"/>
        <v>-0.705026618121386+12.2505074188907i</v>
      </c>
      <c r="R3467" t="str">
        <f t="shared" si="1836"/>
        <v>-0.081040896234171-0.0528868402724946i</v>
      </c>
      <c r="S3467" t="str">
        <f t="shared" si="1837"/>
        <v>1.19092977783289i</v>
      </c>
      <c r="T3467" t="str">
        <f t="shared" si="1838"/>
        <v>0.0629845129360055-0.0965140165475396i</v>
      </c>
      <c r="U3467" t="e">
        <f t="shared" si="1839"/>
        <v>#DIV/0!</v>
      </c>
      <c r="V3467" t="str">
        <f t="shared" si="1840"/>
        <v>1.33333333333333E-06-0.0000692128476155229i</v>
      </c>
      <c r="W3467" t="e">
        <f t="shared" si="1841"/>
        <v>#DIV/0!</v>
      </c>
      <c r="X3467" t="e">
        <f t="shared" si="1842"/>
        <v>#DIV/0!</v>
      </c>
      <c r="Y3467" t="str">
        <f t="shared" si="1843"/>
        <v>0.00083+1.54113969214501i</v>
      </c>
      <c r="Z3467" t="e">
        <f t="shared" si="1844"/>
        <v>#DIV/0!</v>
      </c>
      <c r="AA3467" t="e">
        <f t="shared" si="1845"/>
        <v>#DIV/0!</v>
      </c>
      <c r="AB3467" t="str">
        <f t="shared" si="1846"/>
        <v>0.388377435400345-0.595128301857392i</v>
      </c>
      <c r="AC3467" t="str">
        <f t="shared" si="1847"/>
        <v>0.920460288113467-0.0550623304846799i</v>
      </c>
      <c r="AD3467" t="str">
        <f t="shared" si="1848"/>
        <v>0.458973062134252-0.619099142880505i</v>
      </c>
      <c r="AE3467" t="e">
        <f t="shared" si="1849"/>
        <v>#DIV/0!</v>
      </c>
      <c r="AF3467" t="str">
        <f t="shared" si="1850"/>
        <v>-19.4131508628844-0.29882051957739i</v>
      </c>
      <c r="AG3467" t="e">
        <f t="shared" si="1851"/>
        <v>#DIV/0!</v>
      </c>
      <c r="AH3467" t="e">
        <f t="shared" si="1852"/>
        <v>#DIV/0!</v>
      </c>
      <c r="AI3467" t="e">
        <f t="shared" si="1853"/>
        <v>#DIV/0!</v>
      </c>
      <c r="AJ3467" t="e">
        <f t="shared" si="1854"/>
        <v>#DIV/0!</v>
      </c>
      <c r="AK3467"/>
      <c r="AL3467"/>
      <c r="AM3467"/>
      <c r="AN3467"/>
    </row>
    <row r="3468" spans="1:40" x14ac:dyDescent="0.25">
      <c r="A3468"/>
      <c r="B3468">
        <f t="shared" si="1820"/>
        <v>1534000</v>
      </c>
      <c r="C3468" s="186" t="str">
        <f t="shared" si="1823"/>
        <v>-4.17994498198758E-08+0.00205468840218177i</v>
      </c>
      <c r="D3468" s="158" t="str">
        <f t="shared" si="1824"/>
        <v>-7.66666698712912+0.0157526110833936i</v>
      </c>
      <c r="E3468" t="str">
        <f t="shared" si="1825"/>
        <v>7.99277201788093-0.240357261648178i</v>
      </c>
      <c r="F3468" t="str">
        <f t="shared" si="1826"/>
        <v>0.999201360555716+0.000023997349751271i</v>
      </c>
      <c r="G3468">
        <f t="shared" si="1821"/>
        <v>1</v>
      </c>
      <c r="H3468" t="str">
        <f t="shared" si="1827"/>
        <v>11.7464956891536+0.314378672880958i</v>
      </c>
      <c r="I3468" t="str">
        <f t="shared" si="1828"/>
        <v>6024.00391325843i</v>
      </c>
      <c r="J3468" t="str">
        <f t="shared" si="1822"/>
        <v>-49119.2802917154+1317.85928809572i</v>
      </c>
      <c r="K3468" t="str">
        <f t="shared" si="1829"/>
        <v>0.00328804527372982-0.122552095562159i</v>
      </c>
      <c r="L3468" t="str">
        <f t="shared" si="1830"/>
        <v>0.000425264912410478-0.0134371402288108i</v>
      </c>
      <c r="M3468" t="str">
        <f t="shared" si="1831"/>
        <v>0.0037133101861403-0.13598923579097i</v>
      </c>
      <c r="N3468" t="str">
        <f t="shared" si="1832"/>
        <v>-11.3023698558185i</v>
      </c>
      <c r="O3468" t="str">
        <f t="shared" si="1833"/>
        <v>0.30200538751409+0.953306218333052i</v>
      </c>
      <c r="P3468" t="str">
        <f t="shared" si="1834"/>
        <v>0.69799461248591-0.953306218333052i</v>
      </c>
      <c r="Q3468" t="str">
        <f t="shared" si="1835"/>
        <v>-0.69799461248591+12.2556760741516i</v>
      </c>
      <c r="R3468" t="str">
        <f t="shared" si="1836"/>
        <v>-0.0807665154614996-0.052352886608823i</v>
      </c>
      <c r="S3468" t="str">
        <f t="shared" si="1837"/>
        <v>1.19170664004935i</v>
      </c>
      <c r="T3468" t="str">
        <f t="shared" si="1838"/>
        <v>0.0623892825974851-0.0962499927691176i</v>
      </c>
      <c r="U3468" t="e">
        <f t="shared" si="1839"/>
        <v>#DIV/0!</v>
      </c>
      <c r="V3468" t="str">
        <f t="shared" si="1840"/>
        <v>1.33333333333333E-06-0.0000691677284189029i</v>
      </c>
      <c r="W3468" t="e">
        <f t="shared" si="1841"/>
        <v>#DIV/0!</v>
      </c>
      <c r="X3468" t="e">
        <f t="shared" si="1842"/>
        <v>#DIV/0!</v>
      </c>
      <c r="Y3468" t="str">
        <f t="shared" si="1843"/>
        <v>0.00083+1.54214500179416i</v>
      </c>
      <c r="Z3468" t="e">
        <f t="shared" si="1844"/>
        <v>#DIV/0!</v>
      </c>
      <c r="AA3468" t="e">
        <f t="shared" si="1845"/>
        <v>#DIV/0!</v>
      </c>
      <c r="AB3468" t="str">
        <f t="shared" si="1846"/>
        <v>0.384707104051083-0.593500268660527i</v>
      </c>
      <c r="AC3468" t="str">
        <f t="shared" si="1847"/>
        <v>0.920718888831273-0.0545198756763581i</v>
      </c>
      <c r="AD3468" t="str">
        <f t="shared" si="1848"/>
        <v>0.454410035438353-0.617697645743163i</v>
      </c>
      <c r="AE3468" t="e">
        <f t="shared" si="1849"/>
        <v>#DIV/0!</v>
      </c>
      <c r="AF3468" t="str">
        <f t="shared" si="1850"/>
        <v>-19.4131626762827-0.298626061797564i</v>
      </c>
      <c r="AG3468" t="e">
        <f t="shared" si="1851"/>
        <v>#DIV/0!</v>
      </c>
      <c r="AH3468" t="e">
        <f t="shared" si="1852"/>
        <v>#DIV/0!</v>
      </c>
      <c r="AI3468" t="e">
        <f t="shared" si="1853"/>
        <v>#DIV/0!</v>
      </c>
      <c r="AJ3468" t="e">
        <f t="shared" si="1854"/>
        <v>#DIV/0!</v>
      </c>
      <c r="AK3468"/>
      <c r="AL3468"/>
      <c r="AM3468"/>
      <c r="AN3468"/>
    </row>
    <row r="3469" spans="1:40" x14ac:dyDescent="0.25">
      <c r="A3469"/>
      <c r="B3469">
        <f t="shared" si="1820"/>
        <v>1535000</v>
      </c>
      <c r="C3469" s="186" t="str">
        <f t="shared" si="1823"/>
        <v>-4.17450057360366E-08+0.00205334984296321i</v>
      </c>
      <c r="D3469" s="158" t="str">
        <f t="shared" si="1824"/>
        <v>-7.66666698671175+0.0157423487960513i</v>
      </c>
      <c r="E3469" t="str">
        <f t="shared" si="1825"/>
        <v>7.99276259963199-0.240513664850833i</v>
      </c>
      <c r="F3469" t="str">
        <f t="shared" si="1826"/>
        <v>0.999201361495292+0.000024012965144746i</v>
      </c>
      <c r="G3469">
        <f t="shared" si="1821"/>
        <v>1</v>
      </c>
      <c r="H3469" t="str">
        <f t="shared" si="1827"/>
        <v>11.7465074799143+0.314174205514943i</v>
      </c>
      <c r="I3469" t="str">
        <f t="shared" si="1828"/>
        <v>6027.93090407542i</v>
      </c>
      <c r="J3469" t="str">
        <f t="shared" si="1822"/>
        <v>-49183.3432523586+1318.71838802277i</v>
      </c>
      <c r="K3469" t="str">
        <f t="shared" si="1829"/>
        <v>0.00328376547371744-0.122472368567064i</v>
      </c>
      <c r="L3469" t="str">
        <f t="shared" si="1830"/>
        <v>0.000424711555339756-0.0134284038930231i</v>
      </c>
      <c r="M3469" t="str">
        <f t="shared" si="1831"/>
        <v>0.0037084770290572-0.135900772460087i</v>
      </c>
      <c r="N3469" t="str">
        <f t="shared" si="1832"/>
        <v>-11.3097377631561i</v>
      </c>
      <c r="O3469" t="str">
        <f t="shared" si="1833"/>
        <v>0.309020998541591+0.951055215253225i</v>
      </c>
      <c r="P3469" t="str">
        <f t="shared" si="1834"/>
        <v>0.690979001458409-0.951055215253225i</v>
      </c>
      <c r="Q3469" t="str">
        <f t="shared" si="1835"/>
        <v>-0.690979001458409+12.2607929784093i</v>
      </c>
      <c r="R3469" t="str">
        <f t="shared" si="1836"/>
        <v>-0.0804892650568465-0.0518206783672273i</v>
      </c>
      <c r="S3469" t="str">
        <f t="shared" si="1837"/>
        <v>1.19248350226581i</v>
      </c>
      <c r="T3469" t="str">
        <f t="shared" si="1838"/>
        <v>0.0617953040291413-0.0959821206897894i</v>
      </c>
      <c r="U3469" t="e">
        <f t="shared" si="1839"/>
        <v>#DIV/0!</v>
      </c>
      <c r="V3469" t="str">
        <f t="shared" si="1840"/>
        <v>1.33333333333333E-06-0.0000691226680095094i</v>
      </c>
      <c r="W3469" t="e">
        <f t="shared" si="1841"/>
        <v>#DIV/0!</v>
      </c>
      <c r="X3469" t="e">
        <f t="shared" si="1842"/>
        <v>#DIV/0!</v>
      </c>
      <c r="Y3469" t="str">
        <f t="shared" si="1843"/>
        <v>0.00083+1.54315031144331i</v>
      </c>
      <c r="Z3469" t="e">
        <f t="shared" si="1844"/>
        <v>#DIV/0!</v>
      </c>
      <c r="AA3469" t="e">
        <f t="shared" si="1845"/>
        <v>#DIV/0!</v>
      </c>
      <c r="AB3469" t="str">
        <f t="shared" si="1846"/>
        <v>0.381044491413425-0.591848505928146i</v>
      </c>
      <c r="AC3469" t="str">
        <f t="shared" si="1847"/>
        <v>0.920980425608472-0.0539790973136618i</v>
      </c>
      <c r="AD3469" t="str">
        <f t="shared" si="1848"/>
        <v>0.449857313306577-0.616262407380623i</v>
      </c>
      <c r="AE3469" t="e">
        <f t="shared" si="1849"/>
        <v>#DIV/0!</v>
      </c>
      <c r="AF3469" t="str">
        <f t="shared" si="1850"/>
        <v>-19.413174466626-0.298431856718892i</v>
      </c>
      <c r="AG3469" t="e">
        <f t="shared" si="1851"/>
        <v>#DIV/0!</v>
      </c>
      <c r="AH3469" t="e">
        <f t="shared" si="1852"/>
        <v>#DIV/0!</v>
      </c>
      <c r="AI3469" t="e">
        <f t="shared" si="1853"/>
        <v>#DIV/0!</v>
      </c>
      <c r="AJ3469" t="e">
        <f t="shared" si="1854"/>
        <v>#DIV/0!</v>
      </c>
      <c r="AK3469"/>
      <c r="AL3469"/>
      <c r="AM3469"/>
      <c r="AN3469"/>
    </row>
    <row r="3470" spans="1:40" x14ac:dyDescent="0.25">
      <c r="A3470"/>
      <c r="B3470">
        <f t="shared" si="1820"/>
        <v>1536000</v>
      </c>
      <c r="C3470" s="186" t="str">
        <f t="shared" si="1823"/>
        <v>-4.16906679536801E-08+0.0020520130266603i</v>
      </c>
      <c r="D3470" s="158" t="str">
        <f t="shared" si="1824"/>
        <v>-7.66666698629514+0.0157320998710623i</v>
      </c>
      <c r="E3470" t="str">
        <f t="shared" si="1825"/>
        <v>7.9927531752676-0.240670067500084i</v>
      </c>
      <c r="F3470" t="str">
        <f t="shared" si="1826"/>
        <v>0.999201362435467+0.0000240285804830566i</v>
      </c>
      <c r="G3470">
        <f t="shared" si="1821"/>
        <v>1</v>
      </c>
      <c r="H3470" t="str">
        <f t="shared" si="1827"/>
        <v>11.7465192476789+0.313970003720599i</v>
      </c>
      <c r="I3470" t="str">
        <f t="shared" si="1828"/>
        <v>6031.8578948924i</v>
      </c>
      <c r="J3470" t="str">
        <f t="shared" si="1822"/>
        <v>-49247.4479614284+1319.57748794982i</v>
      </c>
      <c r="K3470" t="str">
        <f t="shared" si="1829"/>
        <v>0.00327949402242425-0.122392745165789i</v>
      </c>
      <c r="L3470" t="str">
        <f t="shared" si="1830"/>
        <v>0.000424159277254528-0.0134196788985688i</v>
      </c>
      <c r="M3470" t="str">
        <f t="shared" si="1831"/>
        <v>0.00370365329967878-0.135812424064358i</v>
      </c>
      <c r="N3470" t="str">
        <f t="shared" si="1832"/>
        <v>-11.3171056704936i</v>
      </c>
      <c r="O3470" t="str">
        <f t="shared" si="1833"/>
        <v>0.316019834112869+0.948752583367906i</v>
      </c>
      <c r="P3470" t="str">
        <f t="shared" si="1834"/>
        <v>0.683980165887131-0.948752583367906i</v>
      </c>
      <c r="Q3470" t="str">
        <f t="shared" si="1835"/>
        <v>-0.683980165887131+12.2658582538615i</v>
      </c>
      <c r="R3470" t="str">
        <f t="shared" si="1836"/>
        <v>-0.0802091515628385-0.0512902304979317i</v>
      </c>
      <c r="S3470" t="str">
        <f t="shared" si="1837"/>
        <v>1.19326036448227i</v>
      </c>
      <c r="T3470" t="str">
        <f t="shared" si="1838"/>
        <v>0.0612025991383416-0.0957104014286863i</v>
      </c>
      <c r="U3470" t="e">
        <f t="shared" si="1839"/>
        <v>#DIV/0!</v>
      </c>
      <c r="V3470" t="str">
        <f t="shared" si="1840"/>
        <v>1.33333333333333E-06-0.0000690776662725239i</v>
      </c>
      <c r="W3470" t="e">
        <f t="shared" si="1841"/>
        <v>#DIV/0!</v>
      </c>
      <c r="X3470" t="e">
        <f t="shared" si="1842"/>
        <v>#DIV/0!</v>
      </c>
      <c r="Y3470" t="str">
        <f t="shared" si="1843"/>
        <v>0.00083+1.54415562109246i</v>
      </c>
      <c r="Z3470" t="e">
        <f t="shared" si="1844"/>
        <v>#DIV/0!</v>
      </c>
      <c r="AA3470" t="e">
        <f t="shared" si="1845"/>
        <v>#DIV/0!</v>
      </c>
      <c r="AB3470" t="str">
        <f t="shared" si="1846"/>
        <v>0.377389732573392-0.590173020561079i</v>
      </c>
      <c r="AC3470" t="str">
        <f t="shared" si="1847"/>
        <v>0.921244892188526-0.0534400106527746i</v>
      </c>
      <c r="AD3470" t="str">
        <f t="shared" si="1848"/>
        <v>0.445315146278861-0.614793503011564i</v>
      </c>
      <c r="AE3470" t="e">
        <f t="shared" si="1849"/>
        <v>#DIV/0!</v>
      </c>
      <c r="AF3470" t="str">
        <f t="shared" si="1850"/>
        <v>-19.413186233974-0.298237903849537i</v>
      </c>
      <c r="AG3470" t="e">
        <f t="shared" si="1851"/>
        <v>#DIV/0!</v>
      </c>
      <c r="AH3470" t="e">
        <f t="shared" si="1852"/>
        <v>#DIV/0!</v>
      </c>
      <c r="AI3470" t="e">
        <f t="shared" si="1853"/>
        <v>#DIV/0!</v>
      </c>
      <c r="AJ3470" t="e">
        <f t="shared" si="1854"/>
        <v>#DIV/0!</v>
      </c>
      <c r="AK3470"/>
      <c r="AL3470"/>
      <c r="AM3470"/>
      <c r="AN3470"/>
    </row>
    <row r="3471" spans="1:40" x14ac:dyDescent="0.25">
      <c r="A3471"/>
      <c r="B3471">
        <f t="shared" si="1820"/>
        <v>1537000</v>
      </c>
      <c r="C3471" s="186" t="str">
        <f t="shared" si="1823"/>
        <v>-4.16364361962498E-08+0.00205067794987112i</v>
      </c>
      <c r="D3471" s="158" t="str">
        <f t="shared" si="1824"/>
        <v>-7.66666698587938+0.0157218642823453i</v>
      </c>
      <c r="E3471" t="str">
        <f t="shared" si="1825"/>
        <v>7.9927437447878-0.240826469595572i</v>
      </c>
      <c r="F3471" t="str">
        <f t="shared" si="1826"/>
        <v>0.99920136337626+0.0000240441957661678i</v>
      </c>
      <c r="G3471">
        <f t="shared" si="1821"/>
        <v>1</v>
      </c>
      <c r="H3471" t="str">
        <f t="shared" si="1827"/>
        <v>11.7465309925075+0.31376606698129i</v>
      </c>
      <c r="I3471" t="str">
        <f t="shared" si="1828"/>
        <v>6035.78488570939i</v>
      </c>
      <c r="J3471" t="str">
        <f t="shared" si="1822"/>
        <v>-49311.5944189248+1320.43658787687i</v>
      </c>
      <c r="K3471" t="str">
        <f t="shared" si="1829"/>
        <v>0.0032752308981545-0.122313225156698i</v>
      </c>
      <c r="L3471" t="str">
        <f t="shared" si="1830"/>
        <v>0.00042360807535234-0.0134109652233999i</v>
      </c>
      <c r="M3471" t="str">
        <f t="shared" si="1831"/>
        <v>0.00369883897350684-0.135724190380098i</v>
      </c>
      <c r="N3471" t="str">
        <f t="shared" si="1832"/>
        <v>-11.3244735778312i</v>
      </c>
      <c r="O3471" t="str">
        <f t="shared" si="1833"/>
        <v>0.323001514290637+0.946398447677275i</v>
      </c>
      <c r="P3471" t="str">
        <f t="shared" si="1834"/>
        <v>0.676998485709363-0.946398447677275i</v>
      </c>
      <c r="Q3471" t="str">
        <f t="shared" si="1835"/>
        <v>-0.676998485709363+12.2708720255085i</v>
      </c>
      <c r="R3471" t="str">
        <f t="shared" si="1836"/>
        <v>-0.0799261815724868-0.0507615579823021i</v>
      </c>
      <c r="S3471" t="str">
        <f t="shared" si="1837"/>
        <v>1.19403722669873i</v>
      </c>
      <c r="T3471" t="str">
        <f t="shared" si="1838"/>
        <v>0.0606111899160948-0.0954348361854313i</v>
      </c>
      <c r="U3471" t="e">
        <f t="shared" si="1839"/>
        <v>#DIV/0!</v>
      </c>
      <c r="V3471" t="str">
        <f t="shared" si="1840"/>
        <v>1.33333333333333E-06-0.0000690327230934269i</v>
      </c>
      <c r="W3471" t="e">
        <f t="shared" si="1841"/>
        <v>#DIV/0!</v>
      </c>
      <c r="X3471" t="e">
        <f t="shared" si="1842"/>
        <v>#DIV/0!</v>
      </c>
      <c r="Y3471" t="str">
        <f t="shared" si="1843"/>
        <v>0.00083+1.5451609307416i</v>
      </c>
      <c r="Z3471" t="e">
        <f t="shared" si="1844"/>
        <v>#DIV/0!</v>
      </c>
      <c r="AA3471" t="e">
        <f t="shared" si="1845"/>
        <v>#DIV/0!</v>
      </c>
      <c r="AB3471" t="str">
        <f t="shared" si="1846"/>
        <v>0.373742963132757-0.588473819956486i</v>
      </c>
      <c r="AC3471" t="str">
        <f t="shared" si="1847"/>
        <v>0.921512282264632-0.0529026309815958i</v>
      </c>
      <c r="AD3471" t="str">
        <f t="shared" si="1848"/>
        <v>0.440783784353591-0.61329100973161i</v>
      </c>
      <c r="AE3471" t="e">
        <f t="shared" si="1849"/>
        <v>#DIV/0!</v>
      </c>
      <c r="AF3471" t="str">
        <f t="shared" si="1850"/>
        <v>-19.4131979783869-0.298044202698945i</v>
      </c>
      <c r="AG3471" t="e">
        <f t="shared" si="1851"/>
        <v>#DIV/0!</v>
      </c>
      <c r="AH3471" t="e">
        <f t="shared" si="1852"/>
        <v>#DIV/0!</v>
      </c>
      <c r="AI3471" t="e">
        <f t="shared" si="1853"/>
        <v>#DIV/0!</v>
      </c>
      <c r="AJ3471" t="e">
        <f t="shared" si="1854"/>
        <v>#DIV/0!</v>
      </c>
      <c r="AK3471"/>
      <c r="AL3471"/>
      <c r="AM3471"/>
      <c r="AN3471"/>
    </row>
    <row r="3472" spans="1:40" x14ac:dyDescent="0.25">
      <c r="A3472"/>
      <c r="B3472">
        <f t="shared" si="1820"/>
        <v>1538000</v>
      </c>
      <c r="C3472" s="186" t="str">
        <f t="shared" si="1823"/>
        <v>-4.15823101880878E-08+0.00204934460920261i</v>
      </c>
      <c r="D3472" s="158" t="str">
        <f t="shared" si="1824"/>
        <v>-7.66666698546438+0.0157116420038867i</v>
      </c>
      <c r="E3472" t="str">
        <f t="shared" si="1825"/>
        <v>7.99273430819265-0.240982871136938i</v>
      </c>
      <c r="F3472" t="str">
        <f t="shared" si="1826"/>
        <v>0.999201364317662+0.0000240598109940435i</v>
      </c>
      <c r="G3472">
        <f t="shared" si="1821"/>
        <v>1</v>
      </c>
      <c r="H3472" t="str">
        <f t="shared" si="1827"/>
        <v>11.7465427144594+0.313562394781712i</v>
      </c>
      <c r="I3472" t="str">
        <f t="shared" si="1828"/>
        <v>6039.71187652638i</v>
      </c>
      <c r="J3472" t="str">
        <f t="shared" si="1822"/>
        <v>-49375.7826248478+1321.29568780393i</v>
      </c>
      <c r="K3472" t="str">
        <f t="shared" si="1829"/>
        <v>0.00327097607928288-0.122233808338679i</v>
      </c>
      <c r="L3472" t="str">
        <f t="shared" si="1830"/>
        <v>0.000423057946839835-0.0134022628455252i</v>
      </c>
      <c r="M3472" t="str">
        <f t="shared" si="1831"/>
        <v>0.00369403402612271-0.135636071184204i</v>
      </c>
      <c r="N3472" t="str">
        <f t="shared" si="1832"/>
        <v>-11.3318414851687i</v>
      </c>
      <c r="O3472" t="str">
        <f t="shared" si="1833"/>
        <v>0.329965660068525+0.943992935977565i</v>
      </c>
      <c r="P3472" t="str">
        <f t="shared" si="1834"/>
        <v>0.670034339931475-0.943992935977565i</v>
      </c>
      <c r="Q3472" t="str">
        <f t="shared" si="1835"/>
        <v>-0.670034339931475+12.2758344211463i</v>
      </c>
      <c r="R3472" t="str">
        <f t="shared" si="1836"/>
        <v>-0.0796403617302786-0.0502346758331431i</v>
      </c>
      <c r="S3472" t="str">
        <f t="shared" si="1837"/>
        <v>1.19481408891519i</v>
      </c>
      <c r="T3472" t="str">
        <f t="shared" si="1838"/>
        <v>0.0600210984375268-0.095155426241639i</v>
      </c>
      <c r="U3472" t="e">
        <f t="shared" si="1839"/>
        <v>#DIV/0!</v>
      </c>
      <c r="V3472" t="str">
        <f t="shared" si="1840"/>
        <v>1.33333333333333E-06-0.0000689878383579954i</v>
      </c>
      <c r="W3472" t="e">
        <f t="shared" si="1841"/>
        <v>#DIV/0!</v>
      </c>
      <c r="X3472" t="e">
        <f t="shared" si="1842"/>
        <v>#DIV/0!</v>
      </c>
      <c r="Y3472" t="str">
        <f t="shared" si="1843"/>
        <v>0.00083+1.54616624039075i</v>
      </c>
      <c r="Z3472" t="e">
        <f t="shared" si="1844"/>
        <v>#DIV/0!</v>
      </c>
      <c r="AA3472" t="e">
        <f t="shared" si="1845"/>
        <v>#DIV/0!</v>
      </c>
      <c r="AB3472" t="str">
        <f t="shared" si="1846"/>
        <v>0.370104319211978-0.586750912017107i</v>
      </c>
      <c r="AC3472" t="str">
        <f t="shared" si="1847"/>
        <v>0.921782589478635-0.0523669736200669i</v>
      </c>
      <c r="AD3472" t="str">
        <f t="shared" si="1848"/>
        <v>0.436263476973749-0.611755006509693i</v>
      </c>
      <c r="AE3472" t="e">
        <f t="shared" si="1849"/>
        <v>#DIV/0!</v>
      </c>
      <c r="AF3472" t="str">
        <f t="shared" si="1850"/>
        <v>-19.4132096999238-0.297850752777825i</v>
      </c>
      <c r="AG3472" t="e">
        <f t="shared" si="1851"/>
        <v>#DIV/0!</v>
      </c>
      <c r="AH3472" t="e">
        <f t="shared" si="1852"/>
        <v>#DIV/0!</v>
      </c>
      <c r="AI3472" t="e">
        <f t="shared" si="1853"/>
        <v>#DIV/0!</v>
      </c>
      <c r="AJ3472" t="e">
        <f t="shared" si="1854"/>
        <v>#DIV/0!</v>
      </c>
      <c r="AK3472"/>
      <c r="AL3472"/>
      <c r="AM3472"/>
      <c r="AN3472"/>
    </row>
    <row r="3473" spans="1:40" x14ac:dyDescent="0.25">
      <c r="A3473"/>
      <c r="B3473">
        <f t="shared" si="1820"/>
        <v>1539000</v>
      </c>
      <c r="C3473" s="186" t="str">
        <f t="shared" si="1823"/>
        <v>-4.15282896544315E-08+0.0020480130012705i</v>
      </c>
      <c r="D3473" s="158" t="str">
        <f t="shared" si="1824"/>
        <v>-7.66666698505023+0.0157014330097405i</v>
      </c>
      <c r="E3473" t="str">
        <f t="shared" si="1825"/>
        <v>7.99272486548217-0.241139272123825i</v>
      </c>
      <c r="F3473" t="str">
        <f t="shared" si="1826"/>
        <v>0.999201365259672+0.000024075426166648i</v>
      </c>
      <c r="G3473">
        <f t="shared" si="1821"/>
        <v>1</v>
      </c>
      <c r="H3473" t="str">
        <f t="shared" si="1827"/>
        <v>11.746554413594+0.313358986607902i</v>
      </c>
      <c r="I3473" t="str">
        <f t="shared" si="1828"/>
        <v>6043.63886734336i</v>
      </c>
      <c r="J3473" t="str">
        <f t="shared" si="1822"/>
        <v>-49440.0125791975+1322.15478773097i</v>
      </c>
      <c r="K3473" t="str">
        <f t="shared" si="1829"/>
        <v>0.00326672954425409-0.122154494511139i</v>
      </c>
      <c r="L3473" t="str">
        <f t="shared" si="1830"/>
        <v>0.000422508888932709-0.0133935717430107i</v>
      </c>
      <c r="M3473" t="str">
        <f t="shared" si="1831"/>
        <v>0.0036892384331868-0.13554806625415i</v>
      </c>
      <c r="N3473" t="str">
        <f t="shared" si="1832"/>
        <v>-11.3392093925063i</v>
      </c>
      <c r="O3473" t="str">
        <f t="shared" si="1833"/>
        <v>0.3369118933924+0.941536178853871i</v>
      </c>
      <c r="P3473" t="str">
        <f t="shared" si="1834"/>
        <v>0.6630881066076-0.941536178853871i</v>
      </c>
      <c r="Q3473" t="str">
        <f t="shared" si="1835"/>
        <v>-0.6630881066076+12.2807455713602i</v>
      </c>
      <c r="R3473" t="str">
        <f t="shared" si="1836"/>
        <v>-0.0793516987332212-0.0497095990948762i</v>
      </c>
      <c r="S3473" t="str">
        <f t="shared" si="1837"/>
        <v>1.19559095113165i</v>
      </c>
      <c r="T3473" t="str">
        <f t="shared" si="1838"/>
        <v>0.059432346862216-0.0948721729623641i</v>
      </c>
      <c r="U3473" t="e">
        <f t="shared" si="1839"/>
        <v>#DIV/0!</v>
      </c>
      <c r="V3473" t="str">
        <f t="shared" si="1840"/>
        <v>1.33333333333333E-06-0.0000689430119523046i</v>
      </c>
      <c r="W3473" t="e">
        <f t="shared" si="1841"/>
        <v>#DIV/0!</v>
      </c>
      <c r="X3473" t="e">
        <f t="shared" si="1842"/>
        <v>#DIV/0!</v>
      </c>
      <c r="Y3473" t="str">
        <f t="shared" si="1843"/>
        <v>0.00083+1.5471715500399i</v>
      </c>
      <c r="Z3473" t="e">
        <f t="shared" si="1844"/>
        <v>#DIV/0!</v>
      </c>
      <c r="AA3473" t="e">
        <f t="shared" si="1845"/>
        <v>#DIV/0!</v>
      </c>
      <c r="AB3473" t="str">
        <f t="shared" si="1846"/>
        <v>0.366473937452267-0.585004305160191i</v>
      </c>
      <c r="AC3473" t="str">
        <f t="shared" si="1847"/>
        <v>0.922055807419994-0.0518330539203758i</v>
      </c>
      <c r="AD3473" t="str">
        <f t="shared" si="1848"/>
        <v>0.431754473012113-0.610185574183924i</v>
      </c>
      <c r="AE3473" t="e">
        <f t="shared" si="1849"/>
        <v>#DIV/0!</v>
      </c>
      <c r="AF3473" t="str">
        <f t="shared" si="1850"/>
        <v>-19.4132213986442-0.297657553598161i</v>
      </c>
      <c r="AG3473" t="e">
        <f t="shared" si="1851"/>
        <v>#DIV/0!</v>
      </c>
      <c r="AH3473" t="e">
        <f t="shared" si="1852"/>
        <v>#DIV/0!</v>
      </c>
      <c r="AI3473" t="e">
        <f t="shared" si="1853"/>
        <v>#DIV/0!</v>
      </c>
      <c r="AJ3473" t="e">
        <f t="shared" si="1854"/>
        <v>#DIV/0!</v>
      </c>
      <c r="AK3473"/>
      <c r="AL3473"/>
      <c r="AM3473"/>
      <c r="AN3473"/>
    </row>
    <row r="3474" spans="1:40" x14ac:dyDescent="0.25">
      <c r="A3474"/>
      <c r="B3474">
        <f t="shared" si="1820"/>
        <v>1540000</v>
      </c>
      <c r="C3474" s="186" t="str">
        <f t="shared" si="1823"/>
        <v>-4.14743743214102E-08+0.00204668312269934i</v>
      </c>
      <c r="D3474" s="158" t="str">
        <f t="shared" si="1824"/>
        <v>-7.66666698463684+0.0156912372740283i</v>
      </c>
      <c r="E3474" t="str">
        <f t="shared" si="1825"/>
        <v>7.99271541665641-0.241295672555874i</v>
      </c>
      <c r="F3474" t="str">
        <f t="shared" si="1826"/>
        <v>0.99920136620229+0.0000240910412839455i</v>
      </c>
      <c r="G3474">
        <f t="shared" si="1821"/>
        <v>1</v>
      </c>
      <c r="H3474" t="str">
        <f t="shared" si="1827"/>
        <v>11.7465660899706+0.313155841947221i</v>
      </c>
      <c r="I3474" t="str">
        <f t="shared" si="1828"/>
        <v>6047.56585816035i</v>
      </c>
      <c r="J3474" t="str">
        <f t="shared" si="1822"/>
        <v>-49504.2842819737+1323.01388765802i</v>
      </c>
      <c r="K3474" t="str">
        <f t="shared" si="1829"/>
        <v>0.00326249127158292-0.122075283474005i</v>
      </c>
      <c r="L3474" t="str">
        <f t="shared" si="1830"/>
        <v>0.000421960898855672-0.0133848918939787i</v>
      </c>
      <c r="M3474" t="str">
        <f t="shared" si="1831"/>
        <v>0.00368445217043859-0.135460175367984i</v>
      </c>
      <c r="N3474" t="str">
        <f t="shared" si="1832"/>
        <v>-11.3465772998439i</v>
      </c>
      <c r="O3474" t="str">
        <f t="shared" si="1833"/>
        <v>0.343839837180251+0.939028309673281i</v>
      </c>
      <c r="P3474" t="str">
        <f t="shared" si="1834"/>
        <v>0.656160162819749-0.939028309673281i</v>
      </c>
      <c r="Q3474" t="str">
        <f t="shared" si="1835"/>
        <v>-0.656160162819749+12.2856056095172i</v>
      </c>
      <c r="R3474" t="str">
        <f t="shared" si="1836"/>
        <v>-0.0790601993319524-0.0491863428438088i</v>
      </c>
      <c r="S3474" t="str">
        <f t="shared" si="1837"/>
        <v>1.19636781334811i</v>
      </c>
      <c r="T3474" t="str">
        <f t="shared" si="1838"/>
        <v>0.058844957434638-0.0945850777976336i</v>
      </c>
      <c r="U3474" t="e">
        <f t="shared" si="1839"/>
        <v>#DIV/0!</v>
      </c>
      <c r="V3474" t="str">
        <f t="shared" si="1840"/>
        <v>1.33333333333333E-06-0.0000688982437627255i</v>
      </c>
      <c r="W3474" t="e">
        <f t="shared" si="1841"/>
        <v>#DIV/0!</v>
      </c>
      <c r="X3474" t="e">
        <f t="shared" si="1842"/>
        <v>#DIV/0!</v>
      </c>
      <c r="Y3474" t="str">
        <f t="shared" si="1843"/>
        <v>0.00083+1.54817685968905i</v>
      </c>
      <c r="Z3474" t="e">
        <f t="shared" si="1844"/>
        <v>#DIV/0!</v>
      </c>
      <c r="AA3474" t="e">
        <f t="shared" si="1845"/>
        <v>#DIV/0!</v>
      </c>
      <c r="AB3474" t="str">
        <f t="shared" si="1846"/>
        <v>0.362851955018335-0.583234008326949i</v>
      </c>
      <c r="AC3474" t="str">
        <f t="shared" si="1847"/>
        <v>0.922331929624674-0.0513008872672533i</v>
      </c>
      <c r="AD3474" t="str">
        <f t="shared" si="1848"/>
        <v>0.427257020757444-0.608582795457754i</v>
      </c>
      <c r="AE3474" t="e">
        <f t="shared" si="1849"/>
        <v>#DIV/0!</v>
      </c>
      <c r="AF3474" t="str">
        <f t="shared" si="1850"/>
        <v>-19.4132330746074-0.297464604673193i</v>
      </c>
      <c r="AG3474" t="e">
        <f t="shared" si="1851"/>
        <v>#DIV/0!</v>
      </c>
      <c r="AH3474" t="e">
        <f t="shared" si="1852"/>
        <v>#DIV/0!</v>
      </c>
      <c r="AI3474" t="e">
        <f t="shared" si="1853"/>
        <v>#DIV/0!</v>
      </c>
      <c r="AJ3474" t="e">
        <f t="shared" si="1854"/>
        <v>#DIV/0!</v>
      </c>
      <c r="AK3474"/>
      <c r="AL3474"/>
      <c r="AM3474"/>
      <c r="AN3474"/>
    </row>
    <row r="3475" spans="1:40" x14ac:dyDescent="0.25">
      <c r="A3475"/>
      <c r="B3475">
        <f t="shared" si="1820"/>
        <v>1541000</v>
      </c>
      <c r="C3475" s="186" t="str">
        <f t="shared" si="1823"/>
        <v>-4.14205639160412E-08+0.00204535497012242i</v>
      </c>
      <c r="D3475" s="158" t="str">
        <f t="shared" si="1824"/>
        <v>-7.6666669842243+0.0156810547709386i</v>
      </c>
      <c r="E3475" t="str">
        <f t="shared" si="1825"/>
        <v>7.99270596171543-0.241452072432727i</v>
      </c>
      <c r="F3475" t="str">
        <f t="shared" si="1826"/>
        <v>0.999201367145528+0.0000241066563459009i</v>
      </c>
      <c r="G3475">
        <f t="shared" si="1821"/>
        <v>1</v>
      </c>
      <c r="H3475" t="str">
        <f t="shared" si="1827"/>
        <v>11.746577743648+0.312952960288357i</v>
      </c>
      <c r="I3475" t="str">
        <f t="shared" si="1828"/>
        <v>6051.49284897734i</v>
      </c>
      <c r="J3475" t="str">
        <f t="shared" si="1822"/>
        <v>-49568.5977331766+1323.87298758508i</v>
      </c>
      <c r="K3475" t="str">
        <f t="shared" si="1829"/>
        <v>0.00325826123985359-0.121996175027723i</v>
      </c>
      <c r="L3475" t="str">
        <f t="shared" si="1830"/>
        <v>0.000421413973842425-0.0133762232766084i</v>
      </c>
      <c r="M3475" t="str">
        <f t="shared" si="1831"/>
        <v>0.00367967521369601-0.135372398304331i</v>
      </c>
      <c r="N3475" t="str">
        <f t="shared" si="1832"/>
        <v>-11.3539452071814i</v>
      </c>
      <c r="O3475" t="str">
        <f t="shared" si="1833"/>
        <v>0.350749115342919+0.936469464577548i</v>
      </c>
      <c r="P3475" t="str">
        <f t="shared" si="1834"/>
        <v>0.649250884657081-0.936469464577548i</v>
      </c>
      <c r="Q3475" t="str">
        <f t="shared" si="1835"/>
        <v>-0.649250884657081+12.2904146717589i</v>
      </c>
      <c r="R3475" t="str">
        <f t="shared" si="1836"/>
        <v>-0.078765870331822-0.0486649221883222i</v>
      </c>
      <c r="S3475" t="str">
        <f t="shared" si="1837"/>
        <v>1.19714467556457i</v>
      </c>
      <c r="T3475" t="str">
        <f t="shared" si="1838"/>
        <v>0.058258952484514-0.09429414228395i</v>
      </c>
      <c r="U3475" t="e">
        <f t="shared" si="1839"/>
        <v>#DIV/0!</v>
      </c>
      <c r="V3475" t="str">
        <f t="shared" si="1840"/>
        <v>1.33333333333333E-06-0.0000688535336759228i</v>
      </c>
      <c r="W3475" t="e">
        <f t="shared" si="1841"/>
        <v>#DIV/0!</v>
      </c>
      <c r="X3475" t="e">
        <f t="shared" si="1842"/>
        <v>#DIV/0!</v>
      </c>
      <c r="Y3475" t="str">
        <f t="shared" si="1843"/>
        <v>0.00083+1.5491821693382i</v>
      </c>
      <c r="Z3475" t="e">
        <f t="shared" si="1844"/>
        <v>#DIV/0!</v>
      </c>
      <c r="AA3475" t="e">
        <f t="shared" si="1845"/>
        <v>#DIV/0!</v>
      </c>
      <c r="AB3475" t="str">
        <f t="shared" si="1846"/>
        <v>0.359238509600533-0.581440030991821i</v>
      </c>
      <c r="AC3475" t="str">
        <f t="shared" si="1847"/>
        <v>0.922610949574075-0.0507704890781888i</v>
      </c>
      <c r="AD3475" t="str">
        <f t="shared" si="1848"/>
        <v>0.422771367900066-0.606946754895759i</v>
      </c>
      <c r="AE3475" t="e">
        <f t="shared" si="1849"/>
        <v>#DIV/0!</v>
      </c>
      <c r="AF3475" t="str">
        <f t="shared" si="1850"/>
        <v>-19.4132447278723-0.297271905517418i</v>
      </c>
      <c r="AG3475" t="e">
        <f t="shared" si="1851"/>
        <v>#DIV/0!</v>
      </c>
      <c r="AH3475" t="e">
        <f t="shared" si="1852"/>
        <v>#DIV/0!</v>
      </c>
      <c r="AI3475" t="e">
        <f t="shared" si="1853"/>
        <v>#DIV/0!</v>
      </c>
      <c r="AJ3475" t="e">
        <f t="shared" si="1854"/>
        <v>#DIV/0!</v>
      </c>
      <c r="AK3475"/>
      <c r="AL3475"/>
      <c r="AM3475"/>
      <c r="AN3475"/>
    </row>
    <row r="3476" spans="1:40" x14ac:dyDescent="0.25">
      <c r="A3476"/>
      <c r="B3476">
        <f t="shared" si="1820"/>
        <v>1542000</v>
      </c>
      <c r="C3476" s="186" t="str">
        <f t="shared" si="1823"/>
        <v>-4.13668581662272E-08+0.0020440285401818i</v>
      </c>
      <c r="D3476" s="158" t="str">
        <f t="shared" si="1824"/>
        <v>-7.6666669838126+0.0156708854747271i</v>
      </c>
      <c r="E3476" t="str">
        <f t="shared" si="1825"/>
        <v>7.99269650065926-0.241608471754026i</v>
      </c>
      <c r="F3476" t="str">
        <f t="shared" si="1826"/>
        <v>0.999201368089363+0.0000241222713524775i</v>
      </c>
      <c r="G3476">
        <f t="shared" si="1821"/>
        <v>1</v>
      </c>
      <c r="H3476" t="str">
        <f t="shared" si="1827"/>
        <v>11.7465893746851+0.31275034112132i</v>
      </c>
      <c r="I3476" t="str">
        <f t="shared" si="1828"/>
        <v>6055.41983979433i</v>
      </c>
      <c r="J3476" t="str">
        <f t="shared" si="1822"/>
        <v>-49632.9529328061+1324.73208751213i</v>
      </c>
      <c r="K3476" t="str">
        <f t="shared" si="1829"/>
        <v>0.00325403942771967-0.121917168973252i</v>
      </c>
      <c r="L3476" t="str">
        <f t="shared" si="1830"/>
        <v>0.000420868111135611-0.013367565869135i</v>
      </c>
      <c r="M3476" t="str">
        <f t="shared" si="1831"/>
        <v>0.00367490753885528-0.135284734842387i</v>
      </c>
      <c r="N3476" t="str">
        <f t="shared" si="1832"/>
        <v>-11.361313114519i</v>
      </c>
      <c r="O3476" t="str">
        <f t="shared" si="1833"/>
        <v>0.357639352804812+0.93385978247559i</v>
      </c>
      <c r="P3476" t="str">
        <f t="shared" si="1834"/>
        <v>0.642360647195188-0.93385978247559i</v>
      </c>
      <c r="Q3476" t="str">
        <f t="shared" si="1835"/>
        <v>-0.642360647195188+12.2951728969946i</v>
      </c>
      <c r="R3476" t="str">
        <f t="shared" si="1836"/>
        <v>-0.0784687185939778-0.0481453522690421i</v>
      </c>
      <c r="S3476" t="str">
        <f t="shared" si="1837"/>
        <v>1.19792153778103i</v>
      </c>
      <c r="T3476" t="str">
        <f t="shared" si="1838"/>
        <v>0.0576743544271403-0.0939993680458048i</v>
      </c>
      <c r="U3476" t="e">
        <f t="shared" si="1839"/>
        <v>#DIV/0!</v>
      </c>
      <c r="V3476" t="str">
        <f t="shared" si="1840"/>
        <v>1.33333333333333E-06-0.0000688088815788565i</v>
      </c>
      <c r="W3476" t="e">
        <f t="shared" si="1841"/>
        <v>#DIV/0!</v>
      </c>
      <c r="X3476" t="e">
        <f t="shared" si="1842"/>
        <v>#DIV/0!</v>
      </c>
      <c r="Y3476" t="str">
        <f t="shared" si="1843"/>
        <v>0.00083+1.55018747898735i</v>
      </c>
      <c r="Z3476" t="e">
        <f t="shared" si="1844"/>
        <v>#DIV/0!</v>
      </c>
      <c r="AA3476" t="e">
        <f t="shared" si="1845"/>
        <v>#DIV/0!</v>
      </c>
      <c r="AB3476" t="str">
        <f t="shared" si="1846"/>
        <v>0.355633739416893-0.579622383171804i</v>
      </c>
      <c r="AC3476" t="str">
        <f t="shared" si="1847"/>
        <v>0.922892860693944-0.0502418748036283i</v>
      </c>
      <c r="AD3476" t="str">
        <f t="shared" si="1848"/>
        <v>0.418297761517462-0.605277538919282i</v>
      </c>
      <c r="AE3476" t="e">
        <f t="shared" si="1849"/>
        <v>#DIV/0!</v>
      </c>
      <c r="AF3476" t="str">
        <f t="shared" si="1850"/>
        <v>-19.4132563584977-0.297079455646593i</v>
      </c>
      <c r="AG3476" t="e">
        <f t="shared" si="1851"/>
        <v>#DIV/0!</v>
      </c>
      <c r="AH3476" t="e">
        <f t="shared" si="1852"/>
        <v>#DIV/0!</v>
      </c>
      <c r="AI3476" t="e">
        <f t="shared" si="1853"/>
        <v>#DIV/0!</v>
      </c>
      <c r="AJ3476" t="e">
        <f t="shared" si="1854"/>
        <v>#DIV/0!</v>
      </c>
      <c r="AK3476"/>
      <c r="AL3476"/>
      <c r="AM3476"/>
      <c r="AN3476"/>
    </row>
    <row r="3477" spans="1:40" x14ac:dyDescent="0.25">
      <c r="A3477"/>
      <c r="B3477">
        <f t="shared" si="1820"/>
        <v>1543000</v>
      </c>
      <c r="C3477" s="186" t="str">
        <f t="shared" si="1823"/>
        <v>-4.13132568007519E-08+0.0020427038295282i</v>
      </c>
      <c r="D3477" s="158" t="str">
        <f t="shared" si="1824"/>
        <v>-7.66666698340166+0.0156607293597162i</v>
      </c>
      <c r="E3477" t="str">
        <f t="shared" si="1825"/>
        <v>7.99268703348794-0.241764870519411i</v>
      </c>
      <c r="F3477" t="str">
        <f t="shared" si="1826"/>
        <v>0.999201369033818+0.0000241378863036404i</v>
      </c>
      <c r="G3477">
        <f t="shared" si="1821"/>
        <v>1</v>
      </c>
      <c r="H3477" t="str">
        <f t="shared" si="1827"/>
        <v>11.7466009831405+0.312547983937432i</v>
      </c>
      <c r="I3477" t="str">
        <f t="shared" si="1828"/>
        <v>6059.34683061131i</v>
      </c>
      <c r="J3477" t="str">
        <f t="shared" si="1822"/>
        <v>-49697.3498808622+1325.59118743917i</v>
      </c>
      <c r="K3477" t="str">
        <f t="shared" si="1829"/>
        <v>0.00324982581390379-0.121838265112068i</v>
      </c>
      <c r="L3477" t="str">
        <f t="shared" si="1830"/>
        <v>0.000420323307986793-0.0133589196498501i</v>
      </c>
      <c r="M3477" t="str">
        <f t="shared" si="1831"/>
        <v>0.00367014912189058-0.135197184761918i</v>
      </c>
      <c r="N3477" t="str">
        <f t="shared" si="1832"/>
        <v>-11.3686810218566i</v>
      </c>
      <c r="O3477" t="str">
        <f t="shared" si="1833"/>
        <v>0.364510175523694+0.931199405036153i</v>
      </c>
      <c r="P3477" t="str">
        <f t="shared" si="1834"/>
        <v>0.635489824476306-0.931199405036153i</v>
      </c>
      <c r="Q3477" t="str">
        <f t="shared" si="1835"/>
        <v>-0.635489824476306+12.2998804268928i</v>
      </c>
      <c r="R3477" t="str">
        <f t="shared" si="1836"/>
        <v>-0.0781687510365018-0.0476276482590633i</v>
      </c>
      <c r="S3477" t="str">
        <f t="shared" si="1837"/>
        <v>1.19869839999749i</v>
      </c>
      <c r="T3477" t="str">
        <f t="shared" si="1838"/>
        <v>0.0570911857637824-0.0937007567972568i</v>
      </c>
      <c r="U3477" t="e">
        <f t="shared" si="1839"/>
        <v>#DIV/0!</v>
      </c>
      <c r="V3477" t="str">
        <f t="shared" si="1840"/>
        <v>1.33333333333333E-06-0.0000687642873587794i</v>
      </c>
      <c r="W3477" t="e">
        <f t="shared" si="1841"/>
        <v>#DIV/0!</v>
      </c>
      <c r="X3477" t="e">
        <f t="shared" si="1842"/>
        <v>#DIV/0!</v>
      </c>
      <c r="Y3477" t="str">
        <f t="shared" si="1843"/>
        <v>0.00083+1.5511927886365i</v>
      </c>
      <c r="Z3477" t="e">
        <f t="shared" si="1844"/>
        <v>#DIV/0!</v>
      </c>
      <c r="AA3477" t="e">
        <f t="shared" si="1845"/>
        <v>#DIV/0!</v>
      </c>
      <c r="AB3477" t="str">
        <f t="shared" si="1846"/>
        <v>0.35203778321555-0.577781075436193i</v>
      </c>
      <c r="AC3477" t="str">
        <f t="shared" si="1847"/>
        <v>0.923177656353254-0.0497150599272259i</v>
      </c>
      <c r="AD3477" t="str">
        <f t="shared" si="1848"/>
        <v>0.413836448060502-0.603575235802262i</v>
      </c>
      <c r="AE3477" t="e">
        <f t="shared" si="1849"/>
        <v>#DIV/0!</v>
      </c>
      <c r="AF3477" t="str">
        <f t="shared" si="1850"/>
        <v>-19.4132679665422-0.296887254577716i</v>
      </c>
      <c r="AG3477" t="e">
        <f t="shared" si="1851"/>
        <v>#DIV/0!</v>
      </c>
      <c r="AH3477" t="e">
        <f t="shared" si="1852"/>
        <v>#DIV/0!</v>
      </c>
      <c r="AI3477" t="e">
        <f t="shared" si="1853"/>
        <v>#DIV/0!</v>
      </c>
      <c r="AJ3477" t="e">
        <f t="shared" si="1854"/>
        <v>#DIV/0!</v>
      </c>
      <c r="AK3477"/>
      <c r="AL3477"/>
      <c r="AM3477"/>
      <c r="AN3477"/>
    </row>
    <row r="3478" spans="1:40" x14ac:dyDescent="0.25">
      <c r="A3478"/>
      <c r="B3478">
        <f t="shared" si="1820"/>
        <v>1544000</v>
      </c>
      <c r="C3478" s="186" t="str">
        <f t="shared" si="1823"/>
        <v>-4.1259759549277E-08+0.00204138083482103i</v>
      </c>
      <c r="D3478" s="158" t="str">
        <f t="shared" si="1824"/>
        <v>-7.6666669829915+0.0156505864002946i</v>
      </c>
      <c r="E3478" t="str">
        <f t="shared" si="1825"/>
        <v>7.99267756020152-0.241921268728526i</v>
      </c>
      <c r="F3478" t="str">
        <f t="shared" si="1826"/>
        <v>0.99920136997888+0.0000241535011993536i</v>
      </c>
      <c r="G3478">
        <f t="shared" si="1821"/>
        <v>1</v>
      </c>
      <c r="H3478" t="str">
        <f t="shared" si="1827"/>
        <v>11.7466125690725+0.312345888229333i</v>
      </c>
      <c r="I3478" t="str">
        <f t="shared" si="1828"/>
        <v>6063.2738214283i</v>
      </c>
      <c r="J3478" t="str">
        <f t="shared" si="1822"/>
        <v>-49761.788577345+1326.45028736623i</v>
      </c>
      <c r="K3478" t="str">
        <f t="shared" si="1829"/>
        <v>0.00324562037719747-0.121759463246157i</v>
      </c>
      <c r="L3478" t="str">
        <f t="shared" si="1830"/>
        <v>0.000419779561656413-0.013350284597101i</v>
      </c>
      <c r="M3478" t="str">
        <f t="shared" si="1831"/>
        <v>0.00366539993885388-0.135109747843258i</v>
      </c>
      <c r="N3478" t="str">
        <f t="shared" si="1832"/>
        <v>-11.3760489291941i</v>
      </c>
      <c r="O3478" t="str">
        <f t="shared" si="1833"/>
        <v>0.371361210511274+0.928488476680029i</v>
      </c>
      <c r="P3478" t="str">
        <f t="shared" si="1834"/>
        <v>0.628638789488726-0.928488476680029i</v>
      </c>
      <c r="Q3478" t="str">
        <f t="shared" si="1835"/>
        <v>-0.628638789488726+12.3045374058741i</v>
      </c>
      <c r="R3478" t="str">
        <f t="shared" si="1836"/>
        <v>-0.0778659746355133-0.0471118253640935i</v>
      </c>
      <c r="S3478" t="str">
        <f t="shared" si="1837"/>
        <v>1.19947526221395i</v>
      </c>
      <c r="T3478" t="str">
        <f t="shared" si="1838"/>
        <v>0.0565094690819739-0.0933983103434771i</v>
      </c>
      <c r="U3478" t="e">
        <f t="shared" si="1839"/>
        <v>#DIV/0!</v>
      </c>
      <c r="V3478" t="str">
        <f t="shared" si="1840"/>
        <v>1.33333333333333E-06-0.0000687197509032364i</v>
      </c>
      <c r="W3478" t="e">
        <f t="shared" si="1841"/>
        <v>#DIV/0!</v>
      </c>
      <c r="X3478" t="e">
        <f t="shared" si="1842"/>
        <v>#DIV/0!</v>
      </c>
      <c r="Y3478" t="str">
        <f t="shared" si="1843"/>
        <v>0.00083+1.55219809828564i</v>
      </c>
      <c r="Z3478" t="e">
        <f t="shared" si="1844"/>
        <v>#DIV/0!</v>
      </c>
      <c r="AA3478" t="e">
        <f t="shared" si="1845"/>
        <v>#DIV/0!</v>
      </c>
      <c r="AB3478" t="str">
        <f t="shared" si="1846"/>
        <v>0.348450780276591-0.5759161189161i</v>
      </c>
      <c r="AC3478" t="str">
        <f t="shared" si="1847"/>
        <v>0.923465329863097-0.0491900599660167i</v>
      </c>
      <c r="AD3478" t="str">
        <f t="shared" si="1848"/>
        <v>0.4093876733391-0.601839935666665i</v>
      </c>
      <c r="AE3478" t="e">
        <f t="shared" si="1849"/>
        <v>#DIV/0!</v>
      </c>
      <c r="AF3478" t="str">
        <f t="shared" si="1850"/>
        <v>-19.413279552064-0.296695301829038i</v>
      </c>
      <c r="AG3478" t="e">
        <f t="shared" si="1851"/>
        <v>#DIV/0!</v>
      </c>
      <c r="AH3478" t="e">
        <f t="shared" si="1852"/>
        <v>#DIV/0!</v>
      </c>
      <c r="AI3478" t="e">
        <f t="shared" si="1853"/>
        <v>#DIV/0!</v>
      </c>
      <c r="AJ3478" t="e">
        <f t="shared" si="1854"/>
        <v>#DIV/0!</v>
      </c>
      <c r="AK3478"/>
      <c r="AL3478"/>
      <c r="AM3478"/>
      <c r="AN3478"/>
    </row>
    <row r="3479" spans="1:40" x14ac:dyDescent="0.25">
      <c r="A3479"/>
      <c r="B3479">
        <f t="shared" si="1820"/>
        <v>1545000</v>
      </c>
      <c r="C3479" s="186" t="str">
        <f t="shared" si="1823"/>
        <v>-4.12063661423392E-08+0.00204005955272838i</v>
      </c>
      <c r="D3479" s="158" t="str">
        <f t="shared" si="1824"/>
        <v>-7.66666698258217+0.0156404565709176i</v>
      </c>
      <c r="E3479" t="str">
        <f t="shared" si="1825"/>
        <v>7.99266808080005-0.242077666381011i</v>
      </c>
      <c r="F3479" t="str">
        <f t="shared" si="1826"/>
        <v>0.999201370924552+0.0000241691160395812i</v>
      </c>
      <c r="G3479">
        <f t="shared" si="1821"/>
        <v>1</v>
      </c>
      <c r="H3479" t="str">
        <f t="shared" si="1827"/>
        <v>11.7466241325393+0.312144053490969i</v>
      </c>
      <c r="I3479" t="str">
        <f t="shared" si="1828"/>
        <v>6067.20081224529i</v>
      </c>
      <c r="J3479" t="str">
        <f t="shared" si="1822"/>
        <v>-49826.2690222543+1327.30938729328i</v>
      </c>
      <c r="K3479" t="str">
        <f t="shared" si="1829"/>
        <v>0.0032414230964606-0.121680763178019i</v>
      </c>
      <c r="L3479" t="str">
        <f t="shared" si="1830"/>
        <v>0.000419236869413755-0.0133416606892909i</v>
      </c>
      <c r="M3479" t="str">
        <f t="shared" si="1831"/>
        <v>0.00366065996587436-0.13502242386731i</v>
      </c>
      <c r="N3479" t="str">
        <f t="shared" si="1832"/>
        <v>-11.3834168365317i</v>
      </c>
      <c r="O3479" t="str">
        <f t="shared" si="1833"/>
        <v>0.378192085853734+0.925727144572093i</v>
      </c>
      <c r="P3479" t="str">
        <f t="shared" si="1834"/>
        <v>0.621807914146266-0.925727144572093i</v>
      </c>
      <c r="Q3479" t="str">
        <f t="shared" si="1835"/>
        <v>-0.621807914146266+12.3091439811038i</v>
      </c>
      <c r="R3479" t="str">
        <f t="shared" si="1836"/>
        <v>-0.0775603964262794-0.0465978988225832i</v>
      </c>
      <c r="S3479" t="str">
        <f t="shared" si="1837"/>
        <v>1.20025212443041i</v>
      </c>
      <c r="T3479" t="str">
        <f t="shared" si="1838"/>
        <v>0.0559292270557988-0.0930920305823066i</v>
      </c>
      <c r="U3479" t="e">
        <f t="shared" si="1839"/>
        <v>#DIV/0!</v>
      </c>
      <c r="V3479" t="str">
        <f t="shared" si="1840"/>
        <v>1.33333333333333E-06-0.0000686752721000627i</v>
      </c>
      <c r="W3479" t="e">
        <f t="shared" si="1841"/>
        <v>#DIV/0!</v>
      </c>
      <c r="X3479" t="e">
        <f t="shared" si="1842"/>
        <v>#DIV/0!</v>
      </c>
      <c r="Y3479" t="str">
        <f t="shared" si="1843"/>
        <v>0.00083+1.55320340793479i</v>
      </c>
      <c r="Z3479" t="e">
        <f t="shared" si="1844"/>
        <v>#DIV/0!</v>
      </c>
      <c r="AA3479" t="e">
        <f t="shared" si="1845"/>
        <v>#DIV/0!</v>
      </c>
      <c r="AB3479" t="str">
        <f t="shared" si="1846"/>
        <v>0.344872870413791-0.574027525314062i</v>
      </c>
      <c r="AC3479" t="str">
        <f t="shared" si="1847"/>
        <v>0.923755874475582-0.0486668904705739i</v>
      </c>
      <c r="AD3479" t="str">
        <f t="shared" si="1848"/>
        <v>0.404951682507897-0.600071730477778i</v>
      </c>
      <c r="AE3479" t="e">
        <f t="shared" si="1849"/>
        <v>#DIV/0!</v>
      </c>
      <c r="AF3479" t="str">
        <f t="shared" si="1850"/>
        <v>-19.4132911151215-0.296503596920051i</v>
      </c>
      <c r="AG3479" t="e">
        <f t="shared" si="1851"/>
        <v>#DIV/0!</v>
      </c>
      <c r="AH3479" t="e">
        <f t="shared" si="1852"/>
        <v>#DIV/0!</v>
      </c>
      <c r="AI3479" t="e">
        <f t="shared" si="1853"/>
        <v>#DIV/0!</v>
      </c>
      <c r="AJ3479" t="e">
        <f t="shared" si="1854"/>
        <v>#DIV/0!</v>
      </c>
      <c r="AK3479"/>
      <c r="AL3479"/>
      <c r="AM3479"/>
      <c r="AN3479"/>
    </row>
    <row r="3480" spans="1:40" x14ac:dyDescent="0.25">
      <c r="A3480"/>
      <c r="B3480">
        <f t="shared" si="1820"/>
        <v>1546000</v>
      </c>
      <c r="C3480" s="186" t="str">
        <f t="shared" si="1823"/>
        <v>-4.11530763113461E-08+0.00203873997992691i</v>
      </c>
      <c r="D3480" s="158" t="str">
        <f t="shared" si="1824"/>
        <v>-7.66666698217362+0.0156303398461063i</v>
      </c>
      <c r="E3480" t="str">
        <f t="shared" si="1825"/>
        <v>7.99265859528356-0.242234063476508i</v>
      </c>
      <c r="F3480" t="str">
        <f t="shared" si="1826"/>
        <v>0.999201371870831+0.0000241847308242875i</v>
      </c>
      <c r="G3480">
        <f t="shared" si="1821"/>
        <v>1</v>
      </c>
      <c r="H3480" t="str">
        <f t="shared" si="1827"/>
        <v>11.7466356735991+0.311942479217589i</v>
      </c>
      <c r="I3480" t="str">
        <f t="shared" si="1828"/>
        <v>6071.12780306227i</v>
      </c>
      <c r="J3480" t="str">
        <f t="shared" si="1822"/>
        <v>-49890.7912155903+1328.16848722032i</v>
      </c>
      <c r="K3480" t="str">
        <f t="shared" si="1829"/>
        <v>0.00323723395062138-0.121602164710659i</v>
      </c>
      <c r="L3480" t="str">
        <f t="shared" si="1830"/>
        <v>0.000418695228536921-0.0133330479048788i</v>
      </c>
      <c r="M3480" t="str">
        <f t="shared" si="1831"/>
        <v>0.0036559291791583-0.134935212615538i</v>
      </c>
      <c r="N3480" t="str">
        <f t="shared" si="1832"/>
        <v>-11.3907847438692i</v>
      </c>
      <c r="O3480" t="str">
        <f t="shared" si="1833"/>
        <v>0.385002430731269+0.922915558613579i</v>
      </c>
      <c r="P3480" t="str">
        <f t="shared" si="1834"/>
        <v>0.614997569268731-0.922915558613579i</v>
      </c>
      <c r="Q3480" t="str">
        <f t="shared" si="1835"/>
        <v>-0.614997569268731+12.3137003024828i</v>
      </c>
      <c r="R3480" t="str">
        <f t="shared" si="1836"/>
        <v>-0.077252023504382-0.0460858839059144i</v>
      </c>
      <c r="S3480" t="str">
        <f t="shared" si="1837"/>
        <v>1.20102898664687i</v>
      </c>
      <c r="T3480" t="str">
        <f t="shared" si="1838"/>
        <v>0.0553504824462457-0.0927819195058881i</v>
      </c>
      <c r="U3480" t="e">
        <f t="shared" si="1839"/>
        <v>#DIV/0!</v>
      </c>
      <c r="V3480" t="str">
        <f t="shared" si="1840"/>
        <v>1.33333333333333E-06-0.0000686308508373846i</v>
      </c>
      <c r="W3480" t="e">
        <f t="shared" si="1841"/>
        <v>#DIV/0!</v>
      </c>
      <c r="X3480" t="e">
        <f t="shared" si="1842"/>
        <v>#DIV/0!</v>
      </c>
      <c r="Y3480" t="str">
        <f t="shared" si="1843"/>
        <v>0.00083+1.55420871758394i</v>
      </c>
      <c r="Z3480" t="e">
        <f t="shared" si="1844"/>
        <v>#DIV/0!</v>
      </c>
      <c r="AA3480" t="e">
        <f t="shared" si="1845"/>
        <v>#DIV/0!</v>
      </c>
      <c r="AB3480" t="str">
        <f t="shared" si="1846"/>
        <v>0.341304193976801-0.572115306914103i</v>
      </c>
      <c r="AC3480" t="str">
        <f t="shared" si="1847"/>
        <v>0.924049283382671-0.0481455670252248i</v>
      </c>
      <c r="AD3480" t="str">
        <f t="shared" si="1848"/>
        <v>0.400528720052652-0.598270714039762i</v>
      </c>
      <c r="AE3480" t="e">
        <f t="shared" si="1849"/>
        <v>#DIV/0!</v>
      </c>
      <c r="AF3480" t="str">
        <f t="shared" si="1850"/>
        <v>-19.4133026557727-0.296312139371483i</v>
      </c>
      <c r="AG3480" t="e">
        <f t="shared" si="1851"/>
        <v>#DIV/0!</v>
      </c>
      <c r="AH3480" t="e">
        <f t="shared" si="1852"/>
        <v>#DIV/0!</v>
      </c>
      <c r="AI3480" t="e">
        <f t="shared" si="1853"/>
        <v>#DIV/0!</v>
      </c>
      <c r="AJ3480" t="e">
        <f t="shared" si="1854"/>
        <v>#DIV/0!</v>
      </c>
      <c r="AK3480"/>
      <c r="AL3480"/>
      <c r="AM3480"/>
      <c r="AN3480"/>
    </row>
    <row r="3481" spans="1:40" x14ac:dyDescent="0.25">
      <c r="A3481"/>
      <c r="B3481">
        <f t="shared" ref="B3481:B3544" si="1855">B3480+1000</f>
        <v>1547000</v>
      </c>
      <c r="C3481" s="186" t="str">
        <f t="shared" si="1823"/>
        <v>-4.1099889788573E-08+0.00203742211310191i</v>
      </c>
      <c r="D3481" s="158" t="str">
        <f t="shared" si="1824"/>
        <v>-7.66666698176583+0.015620236200448i</v>
      </c>
      <c r="E3481" t="str">
        <f t="shared" si="1825"/>
        <v>7.9926491036521-0.242390460014659i</v>
      </c>
      <c r="F3481" t="str">
        <f t="shared" si="1826"/>
        <v>0.99920137281772+0.0000242003455534369i</v>
      </c>
      <c r="G3481">
        <f t="shared" si="1821"/>
        <v>1</v>
      </c>
      <c r="H3481" t="str">
        <f t="shared" si="1827"/>
        <v>11.7466471923095+0.311741164905739i</v>
      </c>
      <c r="I3481" t="str">
        <f t="shared" si="1828"/>
        <v>6075.05479387926i</v>
      </c>
      <c r="J3481" t="str">
        <f t="shared" si="1822"/>
        <v>-49955.3551573529+1329.02758714738i</v>
      </c>
      <c r="K3481" t="str">
        <f t="shared" si="1829"/>
        <v>0.0032330529186761-0.121523667647593i</v>
      </c>
      <c r="L3481" t="str">
        <f t="shared" si="1830"/>
        <v>0.000418154636312781-0.0133244462223787i</v>
      </c>
      <c r="M3481" t="str">
        <f t="shared" si="1831"/>
        <v>0.00365120755498888-0.134848113869972i</v>
      </c>
      <c r="N3481" t="str">
        <f t="shared" si="1832"/>
        <v>-11.3981526512068i</v>
      </c>
      <c r="O3481" t="str">
        <f t="shared" si="1833"/>
        <v>0.391791875438956+0.920053871433638i</v>
      </c>
      <c r="P3481" t="str">
        <f t="shared" si="1834"/>
        <v>0.608208124561044-0.920053871433638i</v>
      </c>
      <c r="Q3481" t="str">
        <f t="shared" si="1835"/>
        <v>-0.608208124561044+12.3182065226404i</v>
      </c>
      <c r="R3481" t="str">
        <f t="shared" si="1836"/>
        <v>-0.0769408630268225-0.0455757959184673i</v>
      </c>
      <c r="S3481" t="str">
        <f t="shared" si="1837"/>
        <v>1.20180584886333i</v>
      </c>
      <c r="T3481" t="str">
        <f t="shared" si="1838"/>
        <v>0.0547732581014155-0.0924679792022276i</v>
      </c>
      <c r="U3481" t="e">
        <f t="shared" si="1839"/>
        <v>#DIV/0!</v>
      </c>
      <c r="V3481" t="str">
        <f t="shared" si="1840"/>
        <v>1.33333333333333E-06-0.000068586487003618i</v>
      </c>
      <c r="W3481" t="e">
        <f t="shared" si="1841"/>
        <v>#DIV/0!</v>
      </c>
      <c r="X3481" t="e">
        <f t="shared" si="1842"/>
        <v>#DIV/0!</v>
      </c>
      <c r="Y3481" t="str">
        <f t="shared" si="1843"/>
        <v>0.00083+1.55521402723309i</v>
      </c>
      <c r="Z3481" t="e">
        <f t="shared" si="1844"/>
        <v>#DIV/0!</v>
      </c>
      <c r="AA3481" t="e">
        <f t="shared" si="1845"/>
        <v>#DIV/0!</v>
      </c>
      <c r="AB3481" t="str">
        <f t="shared" si="1846"/>
        <v>0.337744891852427-0.570179476591364i</v>
      </c>
      <c r="AC3481" t="str">
        <f t="shared" si="1847"/>
        <v>0.924345549715077-0.0476261052481474i</v>
      </c>
      <c r="AD3481" t="str">
        <f t="shared" si="1848"/>
        <v>0.396119029775673-0.596436981990569i</v>
      </c>
      <c r="AE3481" t="e">
        <f t="shared" si="1849"/>
        <v>#DIV/0!</v>
      </c>
      <c r="AF3481" t="str">
        <f t="shared" si="1850"/>
        <v>-19.4133141740753-0.296120928705291i</v>
      </c>
      <c r="AG3481" t="e">
        <f t="shared" si="1851"/>
        <v>#DIV/0!</v>
      </c>
      <c r="AH3481" t="e">
        <f t="shared" si="1852"/>
        <v>#DIV/0!</v>
      </c>
      <c r="AI3481" t="e">
        <f t="shared" si="1853"/>
        <v>#DIV/0!</v>
      </c>
      <c r="AJ3481" t="e">
        <f t="shared" si="1854"/>
        <v>#DIV/0!</v>
      </c>
      <c r="AK3481"/>
      <c r="AL3481"/>
      <c r="AM3481"/>
      <c r="AN3481"/>
    </row>
    <row r="3482" spans="1:40" x14ac:dyDescent="0.25">
      <c r="A3482"/>
      <c r="B3482">
        <f t="shared" si="1855"/>
        <v>1548000</v>
      </c>
      <c r="C3482" s="186" t="str">
        <f t="shared" si="1823"/>
        <v>-4.104680630716E-08+0.00203610594894723i</v>
      </c>
      <c r="D3482" s="158" t="str">
        <f t="shared" si="1824"/>
        <v>-7.66666698135888+0.0156101456085954i</v>
      </c>
      <c r="E3482" t="str">
        <f t="shared" si="1825"/>
        <v>7.99263960590571-0.242546855995106i</v>
      </c>
      <c r="F3482" t="str">
        <f t="shared" si="1826"/>
        <v>0.999201373765227+0.0000242159602269941i</v>
      </c>
      <c r="G3482">
        <f t="shared" si="1821"/>
        <v>1</v>
      </c>
      <c r="H3482" t="str">
        <f t="shared" si="1827"/>
        <v>11.7466586887284+0.311540110053272i</v>
      </c>
      <c r="I3482" t="str">
        <f t="shared" si="1828"/>
        <v>6078.98178469625i</v>
      </c>
      <c r="J3482" t="str">
        <f t="shared" si="1822"/>
        <v>-50019.9608475421+1329.88668707443i</v>
      </c>
      <c r="K3482" t="str">
        <f t="shared" si="1829"/>
        <v>0.00322887997968862-0.121445271792843i</v>
      </c>
      <c r="L3482" t="str">
        <f t="shared" si="1830"/>
        <v>0.000417615090036955-0.0133158556203602i</v>
      </c>
      <c r="M3482" t="str">
        <f t="shared" si="1831"/>
        <v>0.00364649506972558-0.134761127413203i</v>
      </c>
      <c r="N3482" t="str">
        <f t="shared" si="1832"/>
        <v>-11.4055205585444i</v>
      </c>
      <c r="O3482" t="str">
        <f t="shared" si="1833"/>
        <v>0.398560051406174+0.917142238381326i</v>
      </c>
      <c r="P3482" t="str">
        <f t="shared" si="1834"/>
        <v>0.601439948593826-0.917142238381326i</v>
      </c>
      <c r="Q3482" t="str">
        <f t="shared" si="1835"/>
        <v>-0.601439948593826+12.3226627969257i</v>
      </c>
      <c r="R3482" t="str">
        <f t="shared" si="1836"/>
        <v>-0.0766269222132002-0.0450676501977776i</v>
      </c>
      <c r="S3482" t="str">
        <f t="shared" si="1837"/>
        <v>1.20258271107979i</v>
      </c>
      <c r="T3482" t="str">
        <f t="shared" si="1838"/>
        <v>0.054197576956839-0.0921502118568505i</v>
      </c>
      <c r="U3482" t="e">
        <f t="shared" si="1839"/>
        <v>#DIV/0!</v>
      </c>
      <c r="V3482" t="str">
        <f t="shared" si="1840"/>
        <v>1.33333333333333E-06-0.0000685421804874657i</v>
      </c>
      <c r="W3482" t="e">
        <f t="shared" si="1841"/>
        <v>#DIV/0!</v>
      </c>
      <c r="X3482" t="e">
        <f t="shared" si="1842"/>
        <v>#DIV/0!</v>
      </c>
      <c r="Y3482" t="str">
        <f t="shared" si="1843"/>
        <v>0.00083+1.55621933688224i</v>
      </c>
      <c r="Z3482" t="e">
        <f t="shared" si="1844"/>
        <v>#DIV/0!</v>
      </c>
      <c r="AA3482" t="e">
        <f t="shared" si="1845"/>
        <v>#DIV/0!</v>
      </c>
      <c r="AB3482" t="str">
        <f t="shared" si="1846"/>
        <v>0.334195105466587-0.568220047822312i</v>
      </c>
      <c r="AC3482" t="str">
        <f t="shared" si="1847"/>
        <v>0.924644666541091-0.0471085207915548i</v>
      </c>
      <c r="AD3482" t="str">
        <f t="shared" si="1848"/>
        <v>0.391722854782247-0.59457063179723i</v>
      </c>
      <c r="AE3482" t="e">
        <f t="shared" si="1849"/>
        <v>#DIV/0!</v>
      </c>
      <c r="AF3482" t="str">
        <f t="shared" si="1850"/>
        <v>-19.4133256700873-0.295929964444677i</v>
      </c>
      <c r="AG3482" t="e">
        <f t="shared" si="1851"/>
        <v>#DIV/0!</v>
      </c>
      <c r="AH3482" t="e">
        <f t="shared" si="1852"/>
        <v>#DIV/0!</v>
      </c>
      <c r="AI3482" t="e">
        <f t="shared" si="1853"/>
        <v>#DIV/0!</v>
      </c>
      <c r="AJ3482" t="e">
        <f t="shared" si="1854"/>
        <v>#DIV/0!</v>
      </c>
      <c r="AK3482"/>
      <c r="AL3482"/>
      <c r="AM3482"/>
      <c r="AN3482"/>
    </row>
    <row r="3483" spans="1:40" x14ac:dyDescent="0.25">
      <c r="A3483"/>
      <c r="B3483">
        <f t="shared" si="1855"/>
        <v>1549000</v>
      </c>
      <c r="C3483" s="186" t="str">
        <f t="shared" si="1823"/>
        <v>-4.09938256011081E-08+0.00203479148416525i</v>
      </c>
      <c r="D3483" s="158" t="str">
        <f t="shared" si="1824"/>
        <v>-7.6666669809527+0.0156000680452669i</v>
      </c>
      <c r="E3483" t="str">
        <f t="shared" si="1825"/>
        <v>7.99263010204444-0.24270325141749i</v>
      </c>
      <c r="F3483" t="str">
        <f t="shared" si="1826"/>
        <v>0.999201374713342+0.000024231574844923i</v>
      </c>
      <c r="G3483">
        <f t="shared" si="1821"/>
        <v>1</v>
      </c>
      <c r="H3483" t="str">
        <f t="shared" si="1827"/>
        <v>11.7466701629132+0.311339314159317i</v>
      </c>
      <c r="I3483" t="str">
        <f t="shared" si="1828"/>
        <v>6082.90877551324i</v>
      </c>
      <c r="J3483" t="str">
        <f t="shared" si="1822"/>
        <v>-50084.6082861579+1330.74578700148i</v>
      </c>
      <c r="K3483" t="str">
        <f t="shared" si="1829"/>
        <v>0.00322471511279037-0.121366976950933i</v>
      </c>
      <c r="L3483" t="str">
        <f t="shared" si="1830"/>
        <v>0.000417076587013773-0.013307276077448i</v>
      </c>
      <c r="M3483" t="str">
        <f t="shared" si="1831"/>
        <v>0.00364179169980414-0.134674253028381i</v>
      </c>
      <c r="N3483" t="str">
        <f t="shared" si="1832"/>
        <v>-11.4128884658819i</v>
      </c>
      <c r="O3483" t="str">
        <f t="shared" si="1833"/>
        <v>0.4053065912169+0.914180817517047i</v>
      </c>
      <c r="P3483" t="str">
        <f t="shared" si="1834"/>
        <v>0.5946934087831-0.914180817517047i</v>
      </c>
      <c r="Q3483" t="str">
        <f t="shared" si="1835"/>
        <v>-0.5946934087831+12.3270692833989i</v>
      </c>
      <c r="R3483" t="str">
        <f t="shared" si="1836"/>
        <v>-0.0763102083468596-0.0445614621146104i</v>
      </c>
      <c r="S3483" t="str">
        <f t="shared" si="1837"/>
        <v>1.20335957329625i</v>
      </c>
      <c r="T3483" t="str">
        <f t="shared" si="1838"/>
        <v>0.0536234620356946-0.0918286197544249i</v>
      </c>
      <c r="U3483" t="e">
        <f t="shared" si="1839"/>
        <v>#DIV/0!</v>
      </c>
      <c r="V3483" t="str">
        <f t="shared" si="1840"/>
        <v>1.33333333333333E-06-0.0000684979311779191i</v>
      </c>
      <c r="W3483" t="e">
        <f t="shared" si="1841"/>
        <v>#DIV/0!</v>
      </c>
      <c r="X3483" t="e">
        <f t="shared" si="1842"/>
        <v>#DIV/0!</v>
      </c>
      <c r="Y3483" t="str">
        <f t="shared" si="1843"/>
        <v>0.00083+1.55722464653139i</v>
      </c>
      <c r="Z3483" t="e">
        <f t="shared" si="1844"/>
        <v>#DIV/0!</v>
      </c>
      <c r="AA3483" t="e">
        <f t="shared" si="1845"/>
        <v>#DIV/0!</v>
      </c>
      <c r="AB3483" t="str">
        <f t="shared" si="1846"/>
        <v>0.330654976785658-0.566237034694752i</v>
      </c>
      <c r="AC3483" t="str">
        <f t="shared" si="1847"/>
        <v>0.924946626865436-0.0465928293417982i</v>
      </c>
      <c r="AD3483" t="str">
        <f t="shared" si="1848"/>
        <v>0.387340437466484-0.592671762750751i</v>
      </c>
      <c r="AE3483" t="e">
        <f t="shared" si="1849"/>
        <v>#DIV/0!</v>
      </c>
      <c r="AF3483" t="str">
        <f t="shared" si="1850"/>
        <v>-19.4133371438659-0.29573924611405i</v>
      </c>
      <c r="AG3483" t="e">
        <f t="shared" si="1851"/>
        <v>#DIV/0!</v>
      </c>
      <c r="AH3483" t="e">
        <f t="shared" si="1852"/>
        <v>#DIV/0!</v>
      </c>
      <c r="AI3483" t="e">
        <f t="shared" si="1853"/>
        <v>#DIV/0!</v>
      </c>
      <c r="AJ3483" t="e">
        <f t="shared" si="1854"/>
        <v>#DIV/0!</v>
      </c>
      <c r="AK3483"/>
      <c r="AL3483"/>
      <c r="AM3483"/>
      <c r="AN3483"/>
    </row>
    <row r="3484" spans="1:40" x14ac:dyDescent="0.25">
      <c r="A3484"/>
      <c r="B3484">
        <f t="shared" si="1855"/>
        <v>1550000</v>
      </c>
      <c r="C3484" s="186" t="str">
        <f t="shared" si="1823"/>
        <v>-4.09409474052761E-08+0.00203347871546685i</v>
      </c>
      <c r="D3484" s="158" t="str">
        <f t="shared" si="1824"/>
        <v>-7.66666698054729+0.0155900034852459i</v>
      </c>
      <c r="E3484" t="str">
        <f t="shared" si="1825"/>
        <v>7.99262059206833-0.242859646281453i</v>
      </c>
      <c r="F3484" t="str">
        <f t="shared" si="1826"/>
        <v>0.999201375662056+0.0000242471894071872i</v>
      </c>
      <c r="G3484">
        <f t="shared" si="1821"/>
        <v>1</v>
      </c>
      <c r="H3484" t="str">
        <f t="shared" si="1827"/>
        <v>11.746681614921+0.311138776724302i</v>
      </c>
      <c r="I3484" t="str">
        <f t="shared" si="1828"/>
        <v>6086.83576633022i</v>
      </c>
      <c r="J3484" t="str">
        <f t="shared" si="1822"/>
        <v>-50149.2974732003+1331.60488692853i</v>
      </c>
      <c r="K3484" t="str">
        <f t="shared" si="1829"/>
        <v>0.00322055829717996-0.121288782926891i</v>
      </c>
      <c r="L3484" t="str">
        <f t="shared" si="1830"/>
        <v>0.000416539124556235-0.0132987075723212i</v>
      </c>
      <c r="M3484" t="str">
        <f t="shared" si="1831"/>
        <v>0.0036370974217362-0.134587490499212i</v>
      </c>
      <c r="N3484" t="str">
        <f t="shared" si="1832"/>
        <v>-11.4202563732195i</v>
      </c>
      <c r="O3484" t="str">
        <f t="shared" si="1833"/>
        <v>0.412031128629917+0.911169769603863i</v>
      </c>
      <c r="P3484" t="str">
        <f t="shared" si="1834"/>
        <v>0.587968871370083-0.911169769603863i</v>
      </c>
      <c r="Q3484" t="str">
        <f t="shared" si="1835"/>
        <v>-0.587968871370083+12.3314261428234i</v>
      </c>
      <c r="R3484" t="str">
        <f t="shared" si="1836"/>
        <v>-0.0759907287760397-0.0440572470730181i</v>
      </c>
      <c r="S3484" t="str">
        <f t="shared" si="1837"/>
        <v>1.20413643551271i</v>
      </c>
      <c r="T3484" t="str">
        <f t="shared" si="1838"/>
        <v>0.0530509364490068-0.0915032052803936i</v>
      </c>
      <c r="U3484" t="e">
        <f t="shared" si="1839"/>
        <v>#DIV/0!</v>
      </c>
      <c r="V3484" t="str">
        <f t="shared" si="1840"/>
        <v>1.33333333333333E-06-0.0000684537389642562i</v>
      </c>
      <c r="W3484" t="e">
        <f t="shared" si="1841"/>
        <v>#DIV/0!</v>
      </c>
      <c r="X3484" t="e">
        <f t="shared" si="1842"/>
        <v>#DIV/0!</v>
      </c>
      <c r="Y3484" t="str">
        <f t="shared" si="1843"/>
        <v>0.00083+1.55822995618054i</v>
      </c>
      <c r="Z3484" t="e">
        <f t="shared" si="1844"/>
        <v>#DIV/0!</v>
      </c>
      <c r="AA3484" t="e">
        <f t="shared" si="1845"/>
        <v>#DIV/0!</v>
      </c>
      <c r="AB3484" t="str">
        <f t="shared" si="1846"/>
        <v>0.327124648317693-0.56423045191789i</v>
      </c>
      <c r="AC3484" t="str">
        <f t="shared" si="1847"/>
        <v>0.925251423628118-0.0460790466194512i</v>
      </c>
      <c r="AD3484" t="str">
        <f t="shared" si="1848"/>
        <v>0.382972019497168-0.590740475960857i</v>
      </c>
      <c r="AE3484" t="e">
        <f t="shared" si="1849"/>
        <v>#DIV/0!</v>
      </c>
      <c r="AF3484" t="str">
        <f t="shared" si="1850"/>
        <v>-19.4133485954683-0.295548773239056i</v>
      </c>
      <c r="AG3484" t="e">
        <f t="shared" si="1851"/>
        <v>#DIV/0!</v>
      </c>
      <c r="AH3484" t="e">
        <f t="shared" si="1852"/>
        <v>#DIV/0!</v>
      </c>
      <c r="AI3484" t="e">
        <f t="shared" si="1853"/>
        <v>#DIV/0!</v>
      </c>
      <c r="AJ3484" t="e">
        <f t="shared" si="1854"/>
        <v>#DIV/0!</v>
      </c>
      <c r="AK3484"/>
      <c r="AL3484"/>
      <c r="AM3484"/>
      <c r="AN3484"/>
    </row>
    <row r="3485" spans="1:40" x14ac:dyDescent="0.25">
      <c r="A3485"/>
      <c r="B3485">
        <f t="shared" si="1855"/>
        <v>1551000</v>
      </c>
      <c r="C3485" s="186" t="str">
        <f t="shared" si="1823"/>
        <v>-4.08881714553773E-08+0.00203216763957142i</v>
      </c>
      <c r="D3485" s="158" t="str">
        <f t="shared" si="1824"/>
        <v>-7.66666698014264+0.0155799519033809i</v>
      </c>
      <c r="E3485" t="str">
        <f t="shared" si="1825"/>
        <v>7.99261107597742-0.243016040586637i</v>
      </c>
      <c r="F3485" t="str">
        <f t="shared" si="1826"/>
        <v>0.999201376611389+0.0000242628039137521i</v>
      </c>
      <c r="G3485">
        <f t="shared" si="1821"/>
        <v>1</v>
      </c>
      <c r="H3485" t="str">
        <f t="shared" si="1827"/>
        <v>11.746693044809+0.310938497249932i</v>
      </c>
      <c r="I3485" t="str">
        <f t="shared" si="1828"/>
        <v>6090.76275714721i</v>
      </c>
      <c r="J3485" t="str">
        <f t="shared" si="1822"/>
        <v>-50214.0284086694+1332.46398685558i</v>
      </c>
      <c r="K3485" t="str">
        <f t="shared" si="1829"/>
        <v>0.00321640951212294-0.121210689526246i</v>
      </c>
      <c r="L3485" t="str">
        <f t="shared" si="1830"/>
        <v>0.000416002699985989-0.0132901500837142i</v>
      </c>
      <c r="M3485" t="str">
        <f t="shared" si="1831"/>
        <v>0.00363241221210893-0.13450083960996i</v>
      </c>
      <c r="N3485" t="str">
        <f t="shared" si="1832"/>
        <v>-11.427624280557i</v>
      </c>
      <c r="O3485" t="str">
        <f t="shared" si="1833"/>
        <v>0.418733298598063+0.908109258099038i</v>
      </c>
      <c r="P3485" t="str">
        <f t="shared" si="1834"/>
        <v>0.581266701401937-0.908109258099038i</v>
      </c>
      <c r="Q3485" t="str">
        <f t="shared" si="1835"/>
        <v>-0.581266701401937+12.335733538656i</v>
      </c>
      <c r="R3485" t="str">
        <f t="shared" si="1836"/>
        <v>-0.0756684909150804-0.0435550205104547i</v>
      </c>
      <c r="S3485" t="str">
        <f t="shared" si="1837"/>
        <v>1.20491329772917i</v>
      </c>
      <c r="T3485" t="str">
        <f t="shared" si="1838"/>
        <v>0.0524800233959136-0.0911739709226793i</v>
      </c>
      <c r="U3485" t="e">
        <f t="shared" si="1839"/>
        <v>#DIV/0!</v>
      </c>
      <c r="V3485" t="str">
        <f t="shared" si="1840"/>
        <v>1.33333333333333E-06-0.0000684096037360393i</v>
      </c>
      <c r="W3485" t="e">
        <f t="shared" si="1841"/>
        <v>#DIV/0!</v>
      </c>
      <c r="X3485" t="e">
        <f t="shared" si="1842"/>
        <v>#DIV/0!</v>
      </c>
      <c r="Y3485" t="str">
        <f t="shared" si="1843"/>
        <v>0.00083+1.55923526582969i</v>
      </c>
      <c r="Z3485" t="e">
        <f t="shared" si="1844"/>
        <v>#DIV/0!</v>
      </c>
      <c r="AA3485" t="e">
        <f t="shared" si="1845"/>
        <v>#DIV/0!</v>
      </c>
      <c r="AB3485" t="str">
        <f t="shared" si="1846"/>
        <v>0.323604263114076-0.562200314832847i</v>
      </c>
      <c r="AC3485" t="str">
        <f t="shared" si="1847"/>
        <v>0.925559049703224-0.045567188379456i</v>
      </c>
      <c r="AD3485" t="str">
        <f t="shared" si="1848"/>
        <v>0.378617841804323-0.588776874350979i</v>
      </c>
      <c r="AE3485" t="e">
        <f t="shared" si="1849"/>
        <v>#DIV/0!</v>
      </c>
      <c r="AF3485" t="str">
        <f t="shared" si="1850"/>
        <v>-19.4133600249516-0.295358545346551i</v>
      </c>
      <c r="AG3485" t="e">
        <f t="shared" si="1851"/>
        <v>#DIV/0!</v>
      </c>
      <c r="AH3485" t="e">
        <f t="shared" si="1852"/>
        <v>#DIV/0!</v>
      </c>
      <c r="AI3485" t="e">
        <f t="shared" si="1853"/>
        <v>#DIV/0!</v>
      </c>
      <c r="AJ3485" t="e">
        <f t="shared" si="1854"/>
        <v>#DIV/0!</v>
      </c>
      <c r="AK3485"/>
      <c r="AL3485"/>
      <c r="AM3485"/>
      <c r="AN3485"/>
    </row>
    <row r="3486" spans="1:40" x14ac:dyDescent="0.25">
      <c r="A3486"/>
      <c r="B3486">
        <f t="shared" si="1855"/>
        <v>1552000</v>
      </c>
      <c r="C3486" s="186" t="str">
        <f t="shared" si="1823"/>
        <v>-4.08354974879763E-08+0.00203085825320677i</v>
      </c>
      <c r="D3486" s="158" t="str">
        <f t="shared" si="1824"/>
        <v>-7.66666697973884+0.0155699132745852i</v>
      </c>
      <c r="E3486" t="str">
        <f t="shared" si="1825"/>
        <v>7.99260155377177-0.243172434332683i</v>
      </c>
      <c r="F3486" t="str">
        <f t="shared" si="1826"/>
        <v>0.99920137756133+0.0000242784183645814i</v>
      </c>
      <c r="G3486">
        <f t="shared" si="1821"/>
        <v>1</v>
      </c>
      <c r="H3486" t="str">
        <f t="shared" si="1827"/>
        <v>11.7467044526343+0.310738475239195i</v>
      </c>
      <c r="I3486" t="str">
        <f t="shared" si="1828"/>
        <v>6094.6897479642i</v>
      </c>
      <c r="J3486" t="str">
        <f t="shared" si="1822"/>
        <v>-50278.8010925651+1333.32308678263i</v>
      </c>
      <c r="K3486" t="str">
        <f t="shared" si="1829"/>
        <v>0.00321226873695156-0.121132696555027i</v>
      </c>
      <c r="L3486" t="str">
        <f t="shared" si="1830"/>
        <v>0.000415467310633292-0.0132816035904157i</v>
      </c>
      <c r="M3486" t="str">
        <f t="shared" si="1831"/>
        <v>0.00362773604758485-0.134414300145443i</v>
      </c>
      <c r="N3486" t="str">
        <f t="shared" si="1832"/>
        <v>-11.4349921878946i</v>
      </c>
      <c r="O3486" t="str">
        <f t="shared" si="1833"/>
        <v>0.425412737288775+0.904999449144844i</v>
      </c>
      <c r="P3486" t="str">
        <f t="shared" si="1834"/>
        <v>0.574587262711225-0.904999449144844i</v>
      </c>
      <c r="Q3486" t="str">
        <f t="shared" si="1835"/>
        <v>-0.574587262711225+12.3399916370394i</v>
      </c>
      <c r="R3486" t="str">
        <f t="shared" si="1836"/>
        <v>-0.075343502245563-0.0430547978977673i</v>
      </c>
      <c r="S3486" t="str">
        <f t="shared" si="1837"/>
        <v>1.20569015994563i</v>
      </c>
      <c r="T3486" t="str">
        <f t="shared" si="1838"/>
        <v>0.0519107461637858-0.0908409192733168i</v>
      </c>
      <c r="U3486" t="e">
        <f t="shared" si="1839"/>
        <v>#DIV/0!</v>
      </c>
      <c r="V3486" t="str">
        <f t="shared" si="1840"/>
        <v>1.33333333333333E-06-0.0000683655253831164i</v>
      </c>
      <c r="W3486" t="e">
        <f t="shared" si="1841"/>
        <v>#DIV/0!</v>
      </c>
      <c r="X3486" t="e">
        <f t="shared" si="1842"/>
        <v>#DIV/0!</v>
      </c>
      <c r="Y3486" t="str">
        <f t="shared" si="1843"/>
        <v>0.00083+1.56024057547883i</v>
      </c>
      <c r="Z3486" t="e">
        <f t="shared" si="1844"/>
        <v>#DIV/0!</v>
      </c>
      <c r="AA3486" t="e">
        <f t="shared" si="1845"/>
        <v>#DIV/0!</v>
      </c>
      <c r="AB3486" t="str">
        <f t="shared" si="1846"/>
        <v>0.320093964770255-0.560146639422724i</v>
      </c>
      <c r="AC3486" t="str">
        <f t="shared" si="1847"/>
        <v>0.925869497897784-0.0450572704111412i</v>
      </c>
      <c r="AD3486" t="str">
        <f t="shared" si="1848"/>
        <v>0.374278144564805-0.586781062652596i</v>
      </c>
      <c r="AE3486" t="e">
        <f t="shared" si="1849"/>
        <v>#DIV/0!</v>
      </c>
      <c r="AF3486" t="str">
        <f t="shared" si="1850"/>
        <v>-19.4133714323731-0.29516856196461i</v>
      </c>
      <c r="AG3486" t="e">
        <f t="shared" si="1851"/>
        <v>#DIV/0!</v>
      </c>
      <c r="AH3486" t="e">
        <f t="shared" si="1852"/>
        <v>#DIV/0!</v>
      </c>
      <c r="AI3486" t="e">
        <f t="shared" si="1853"/>
        <v>#DIV/0!</v>
      </c>
      <c r="AJ3486" t="e">
        <f t="shared" si="1854"/>
        <v>#DIV/0!</v>
      </c>
      <c r="AK3486"/>
      <c r="AL3486"/>
      <c r="AM3486"/>
      <c r="AN3486"/>
    </row>
    <row r="3487" spans="1:40" x14ac:dyDescent="0.25">
      <c r="A3487"/>
      <c r="B3487">
        <f t="shared" si="1855"/>
        <v>1553000</v>
      </c>
      <c r="C3487" s="186" t="str">
        <f t="shared" si="1823"/>
        <v>-4.07829252404853E-08+0.00202955055310918i</v>
      </c>
      <c r="D3487" s="158" t="str">
        <f t="shared" si="1824"/>
        <v>-7.6666669793358+0.0155598875738371i</v>
      </c>
      <c r="E3487" t="str">
        <f t="shared" si="1825"/>
        <v>7.9925920254514-0.243328827519233i</v>
      </c>
      <c r="F3487" t="str">
        <f t="shared" si="1826"/>
        <v>0.99920137851188+0.0000242940327596395i</v>
      </c>
      <c r="G3487">
        <f t="shared" si="1821"/>
        <v>1</v>
      </c>
      <c r="H3487" t="str">
        <f t="shared" si="1827"/>
        <v>11.7467158384535+0.31053871019635i</v>
      </c>
      <c r="I3487" t="str">
        <f t="shared" si="1828"/>
        <v>6098.61673878119i</v>
      </c>
      <c r="J3487" t="str">
        <f t="shared" si="1822"/>
        <v>-50343.6155248873+1334.18218670969i</v>
      </c>
      <c r="K3487" t="str">
        <f t="shared" si="1829"/>
        <v>0.00320813595106454-0.121054803819762i</v>
      </c>
      <c r="L3487" t="str">
        <f t="shared" si="1830"/>
        <v>0.00041493295383697-0.0132730680712687i</v>
      </c>
      <c r="M3487" t="str">
        <f t="shared" si="1831"/>
        <v>0.00362306890490151-0.134327871891031i</v>
      </c>
      <c r="N3487" t="str">
        <f t="shared" si="1832"/>
        <v>-11.4423600952322i</v>
      </c>
      <c r="O3487" t="str">
        <f t="shared" si="1833"/>
        <v>0.432069082103201+0.901840511559831i</v>
      </c>
      <c r="P3487" t="str">
        <f t="shared" si="1834"/>
        <v>0.567930917896799-0.901840511559831i</v>
      </c>
      <c r="Q3487" t="str">
        <f t="shared" si="1835"/>
        <v>-0.567930917896799+12.344200606792i</v>
      </c>
      <c r="R3487" t="str">
        <f t="shared" si="1836"/>
        <v>-0.075015770317534-0.0425565947392804i</v>
      </c>
      <c r="S3487" t="str">
        <f t="shared" si="1837"/>
        <v>1.20646702216209i</v>
      </c>
      <c r="T3487" t="str">
        <f t="shared" si="1838"/>
        <v>0.0513431281284585-0.0905040530301905i</v>
      </c>
      <c r="U3487" t="e">
        <f t="shared" si="1839"/>
        <v>#DIV/0!</v>
      </c>
      <c r="V3487" t="str">
        <f t="shared" si="1840"/>
        <v>1.33333333333333E-06-0.0000683215037956196i</v>
      </c>
      <c r="W3487" t="e">
        <f t="shared" si="1841"/>
        <v>#DIV/0!</v>
      </c>
      <c r="X3487" t="e">
        <f t="shared" si="1842"/>
        <v>#DIV/0!</v>
      </c>
      <c r="Y3487" t="str">
        <f t="shared" si="1843"/>
        <v>0.00083+1.56124588512798i</v>
      </c>
      <c r="Z3487" t="e">
        <f t="shared" si="1844"/>
        <v>#DIV/0!</v>
      </c>
      <c r="AA3487" t="e">
        <f t="shared" si="1845"/>
        <v>#DIV/0!</v>
      </c>
      <c r="AB3487" t="str">
        <f t="shared" si="1846"/>
        <v>0.316593897427171-0.558069442323315i</v>
      </c>
      <c r="AC3487" t="str">
        <f t="shared" si="1847"/>
        <v>0.926182760950545-0.0445493085383366i</v>
      </c>
      <c r="AD3487" t="str">
        <f t="shared" si="1848"/>
        <v>0.369953167188948-0.584753147400029i</v>
      </c>
      <c r="AE3487" t="e">
        <f t="shared" si="1849"/>
        <v>#DIV/0!</v>
      </c>
      <c r="AF3487" t="str">
        <f t="shared" si="1850"/>
        <v>-19.4133828177893-0.294978822622513i</v>
      </c>
      <c r="AG3487" t="e">
        <f t="shared" si="1851"/>
        <v>#DIV/0!</v>
      </c>
      <c r="AH3487" t="e">
        <f t="shared" si="1852"/>
        <v>#DIV/0!</v>
      </c>
      <c r="AI3487" t="e">
        <f t="shared" si="1853"/>
        <v>#DIV/0!</v>
      </c>
      <c r="AJ3487" t="e">
        <f t="shared" si="1854"/>
        <v>#DIV/0!</v>
      </c>
      <c r="AK3487"/>
      <c r="AL3487"/>
      <c r="AM3487"/>
      <c r="AN3487"/>
    </row>
    <row r="3488" spans="1:40" x14ac:dyDescent="0.25">
      <c r="A3488"/>
      <c r="B3488">
        <f t="shared" si="1855"/>
        <v>1554000</v>
      </c>
      <c r="C3488" s="186" t="str">
        <f t="shared" si="1823"/>
        <v>-4.07304544511613E-08+0.00202824453602329i</v>
      </c>
      <c r="D3488" s="158" t="str">
        <f t="shared" si="1824"/>
        <v>-7.66666697893345+0.0155498747761786i</v>
      </c>
      <c r="E3488" t="str">
        <f t="shared" si="1825"/>
        <v>7.99258249101637-0.24348522014593i</v>
      </c>
      <c r="F3488" t="str">
        <f t="shared" si="1826"/>
        <v>0.999201379463048+0.0000243096470988912i</v>
      </c>
      <c r="G3488">
        <f t="shared" si="1821"/>
        <v>1</v>
      </c>
      <c r="H3488" t="str">
        <f t="shared" si="1827"/>
        <v>11.7467272023229+0.310339201626926i</v>
      </c>
      <c r="I3488" t="str">
        <f t="shared" si="1828"/>
        <v>6102.54372959817i</v>
      </c>
      <c r="J3488" t="str">
        <f t="shared" si="1822"/>
        <v>-50408.4717056362+1335.04128663673i</v>
      </c>
      <c r="K3488" t="str">
        <f t="shared" si="1829"/>
        <v>0.00320401113392664-0.120977011127471i</v>
      </c>
      <c r="L3488" t="str">
        <f t="shared" si="1830"/>
        <v>0.000414399626944401-0.0132645435051704i</v>
      </c>
      <c r="M3488" t="str">
        <f t="shared" si="1831"/>
        <v>0.00361841076087104-0.134241554632641i</v>
      </c>
      <c r="N3488" t="str">
        <f t="shared" si="1832"/>
        <v>-11.4497280025697i</v>
      </c>
      <c r="O3488" t="str">
        <f t="shared" si="1833"/>
        <v>0.438701971696163+0.898632616829536i</v>
      </c>
      <c r="P3488" t="str">
        <f t="shared" si="1834"/>
        <v>0.561298028303837-0.898632616829536i</v>
      </c>
      <c r="Q3488" t="str">
        <f t="shared" si="1835"/>
        <v>-0.561298028303837+12.3483606193992i</v>
      </c>
      <c r="R3488" t="str">
        <f t="shared" si="1836"/>
        <v>-0.0746853027506848-0.0420604265727925i</v>
      </c>
      <c r="S3488" t="str">
        <f t="shared" si="1837"/>
        <v>1.20724388437855i</v>
      </c>
      <c r="T3488" t="str">
        <f t="shared" si="1838"/>
        <v>0.0507771927543568-0.0901633749987247i</v>
      </c>
      <c r="U3488" t="e">
        <f t="shared" si="1839"/>
        <v>#DIV/0!</v>
      </c>
      <c r="V3488" t="str">
        <f t="shared" si="1840"/>
        <v>1.33333333333333E-06-0.000068277538863962i</v>
      </c>
      <c r="W3488" t="e">
        <f t="shared" si="1841"/>
        <v>#DIV/0!</v>
      </c>
      <c r="X3488" t="e">
        <f t="shared" si="1842"/>
        <v>#DIV/0!</v>
      </c>
      <c r="Y3488" t="str">
        <f t="shared" si="1843"/>
        <v>0.00083+1.56225119477713i</v>
      </c>
      <c r="Z3488" t="e">
        <f t="shared" si="1844"/>
        <v>#DIV/0!</v>
      </c>
      <c r="AA3488" t="e">
        <f t="shared" si="1845"/>
        <v>#DIV/0!</v>
      </c>
      <c r="AB3488" t="str">
        <f t="shared" si="1846"/>
        <v>0.313104205772029-0.555968740833532i</v>
      </c>
      <c r="AC3488" t="str">
        <f t="shared" si="1847"/>
        <v>0.926498831530794-0.0440433186193955i</v>
      </c>
      <c r="AD3488" t="str">
        <f t="shared" si="1848"/>
        <v>0.365643148306564-0.582693236924739i</v>
      </c>
      <c r="AE3488" t="e">
        <f t="shared" si="1849"/>
        <v>#DIV/0!</v>
      </c>
      <c r="AF3488" t="str">
        <f t="shared" si="1850"/>
        <v>-19.4133941812564-0.294789326850747i</v>
      </c>
      <c r="AG3488" t="e">
        <f t="shared" si="1851"/>
        <v>#DIV/0!</v>
      </c>
      <c r="AH3488" t="e">
        <f t="shared" si="1852"/>
        <v>#DIV/0!</v>
      </c>
      <c r="AI3488" t="e">
        <f t="shared" si="1853"/>
        <v>#DIV/0!</v>
      </c>
      <c r="AJ3488" t="e">
        <f t="shared" si="1854"/>
        <v>#DIV/0!</v>
      </c>
      <c r="AK3488"/>
      <c r="AL3488"/>
      <c r="AM3488"/>
      <c r="AN3488"/>
    </row>
    <row r="3489" spans="1:40" x14ac:dyDescent="0.25">
      <c r="A3489"/>
      <c r="B3489">
        <f t="shared" si="1855"/>
        <v>1555000</v>
      </c>
      <c r="C3489" s="186" t="str">
        <f t="shared" si="1823"/>
        <v>-4.06780848591027E-08+0.00202694019870214i</v>
      </c>
      <c r="D3489" s="158" t="str">
        <f t="shared" si="1824"/>
        <v>-7.66666697853195+0.0155398748567164i</v>
      </c>
      <c r="E3489" t="str">
        <f t="shared" si="1825"/>
        <v>7.99257295046672-0.243641612212414i</v>
      </c>
      <c r="F3489" t="str">
        <f t="shared" si="1826"/>
        <v>0.999201380414815+0.0000243252613822997i</v>
      </c>
      <c r="G3489">
        <f t="shared" si="1821"/>
        <v>1</v>
      </c>
      <c r="H3489" t="str">
        <f t="shared" si="1827"/>
        <v>11.7467385442992+0.310139949037729i</v>
      </c>
      <c r="I3489" t="str">
        <f t="shared" si="1828"/>
        <v>6106.47072041516i</v>
      </c>
      <c r="J3489" t="str">
        <f t="shared" si="1822"/>
        <v>-50473.3696348118+1335.90038656378i</v>
      </c>
      <c r="K3489" t="str">
        <f t="shared" si="1829"/>
        <v>0.0031998942650687-0.120899318285672i</v>
      </c>
      <c r="L3489" t="str">
        <f t="shared" si="1830"/>
        <v>0.000413867327311465-0.0132560298710721i</v>
      </c>
      <c r="M3489" t="str">
        <f t="shared" si="1831"/>
        <v>0.00361376159238016-0.134155348156744i</v>
      </c>
      <c r="N3489" t="str">
        <f t="shared" si="1832"/>
        <v>-11.4570959099073i</v>
      </c>
      <c r="O3489" t="str">
        <f t="shared" si="1833"/>
        <v>0.445311045996038+0.895375939097044i</v>
      </c>
      <c r="P3489" t="str">
        <f t="shared" si="1834"/>
        <v>0.554688954003962-0.895375939097044i</v>
      </c>
      <c r="Q3489" t="str">
        <f t="shared" si="1835"/>
        <v>-0.554688954003962+12.3524718490043i</v>
      </c>
      <c r="R3489" t="str">
        <f t="shared" si="1836"/>
        <v>-0.0743521072355414-0.0415663089695587i</v>
      </c>
      <c r="S3489" t="str">
        <f t="shared" si="1837"/>
        <v>1.20802074659501i</v>
      </c>
      <c r="T3489" t="str">
        <f t="shared" si="1838"/>
        <v>0.0502129635946052-0.089818888093591i</v>
      </c>
      <c r="U3489" t="e">
        <f t="shared" si="1839"/>
        <v>#DIV/0!</v>
      </c>
      <c r="V3489" t="str">
        <f t="shared" si="1840"/>
        <v>1.33333333333333E-06-0.0000682336304788404i</v>
      </c>
      <c r="W3489" t="e">
        <f t="shared" si="1841"/>
        <v>#DIV/0!</v>
      </c>
      <c r="X3489" t="e">
        <f t="shared" si="1842"/>
        <v>#DIV/0!</v>
      </c>
      <c r="Y3489" t="str">
        <f t="shared" si="1843"/>
        <v>0.00083+1.56325650442628i</v>
      </c>
      <c r="Z3489" t="e">
        <f t="shared" si="1844"/>
        <v>#DIV/0!</v>
      </c>
      <c r="AA3489" t="e">
        <f t="shared" si="1845"/>
        <v>#DIV/0!</v>
      </c>
      <c r="AB3489" t="str">
        <f t="shared" si="1846"/>
        <v>0.309625035038978-0.553844552925931i</v>
      </c>
      <c r="AC3489" t="str">
        <f t="shared" si="1847"/>
        <v>0.926817702237169-0.0435393165472108i</v>
      </c>
      <c r="AD3489" t="str">
        <f t="shared" si="1848"/>
        <v>0.36134832575302-0.580601441349536i</v>
      </c>
      <c r="AE3489" t="e">
        <f t="shared" si="1849"/>
        <v>#DIV/0!</v>
      </c>
      <c r="AF3489" t="str">
        <f t="shared" si="1850"/>
        <v>-19.4134055228311-0.294600074181013i</v>
      </c>
      <c r="AG3489" t="e">
        <f t="shared" si="1851"/>
        <v>#DIV/0!</v>
      </c>
      <c r="AH3489" t="e">
        <f t="shared" si="1852"/>
        <v>#DIV/0!</v>
      </c>
      <c r="AI3489" t="e">
        <f t="shared" si="1853"/>
        <v>#DIV/0!</v>
      </c>
      <c r="AJ3489" t="e">
        <f t="shared" si="1854"/>
        <v>#DIV/0!</v>
      </c>
      <c r="AK3489"/>
      <c r="AL3489"/>
      <c r="AM3489"/>
      <c r="AN3489"/>
    </row>
    <row r="3490" spans="1:40" x14ac:dyDescent="0.25">
      <c r="A3490"/>
      <c r="B3490">
        <f t="shared" si="1855"/>
        <v>1556000</v>
      </c>
      <c r="C3490" s="186" t="str">
        <f t="shared" si="1823"/>
        <v>-4.06258162042458E-08+0.00202563753790711i</v>
      </c>
      <c r="D3490" s="158" t="str">
        <f t="shared" si="1824"/>
        <v>-7.66666697813129+0.0155298877906212i</v>
      </c>
      <c r="E3490" t="str">
        <f t="shared" si="1825"/>
        <v>7.99256340380249-0.243798003718327i</v>
      </c>
      <c r="F3490" t="str">
        <f t="shared" si="1826"/>
        <v>0.9992013813672+0.0000243408756098303i</v>
      </c>
      <c r="G3490">
        <f t="shared" si="1821"/>
        <v>1</v>
      </c>
      <c r="H3490" t="str">
        <f t="shared" si="1827"/>
        <v>11.7467498644387+0.309940951936818i</v>
      </c>
      <c r="I3490" t="str">
        <f t="shared" si="1828"/>
        <v>6110.39771123215i</v>
      </c>
      <c r="J3490" t="str">
        <f t="shared" si="1822"/>
        <v>-50538.3093124139+1336.75948649084i</v>
      </c>
      <c r="K3490" t="str">
        <f t="shared" si="1829"/>
        <v>0.00319578532408719-0.120821725102377i</v>
      </c>
      <c r="L3490" t="str">
        <f t="shared" si="1830"/>
        <v>0.000413336052302525-0.013247527147979i</v>
      </c>
      <c r="M3490" t="str">
        <f t="shared" si="1831"/>
        <v>0.00360912137638971-0.134069252250356i</v>
      </c>
      <c r="N3490" t="str">
        <f t="shared" si="1832"/>
        <v>-11.4644638172448i</v>
      </c>
      <c r="O3490" t="str">
        <f t="shared" si="1833"/>
        <v>0.451895946223673+0.892070655153845i</v>
      </c>
      <c r="P3490" t="str">
        <f t="shared" si="1834"/>
        <v>0.548104053776327-0.892070655153845i</v>
      </c>
      <c r="Q3490" t="str">
        <f t="shared" si="1835"/>
        <v>-0.548104053776327+12.3565344723986i</v>
      </c>
      <c r="R3490" t="str">
        <f t="shared" si="1836"/>
        <v>-0.0740161915347068-0.0410742575343254i</v>
      </c>
      <c r="S3490" t="str">
        <f t="shared" si="1837"/>
        <v>1.20879760881147i</v>
      </c>
      <c r="T3490" t="str">
        <f t="shared" si="1838"/>
        <v>0.049650464291199-0.0894705953404853i</v>
      </c>
      <c r="U3490" t="e">
        <f t="shared" si="1839"/>
        <v>#DIV/0!</v>
      </c>
      <c r="V3490" t="str">
        <f t="shared" si="1840"/>
        <v>1.33333333333333E-06-0.0000681897785312317i</v>
      </c>
      <c r="W3490" t="e">
        <f t="shared" si="1841"/>
        <v>#DIV/0!</v>
      </c>
      <c r="X3490" t="e">
        <f t="shared" si="1842"/>
        <v>#DIV/0!</v>
      </c>
      <c r="Y3490" t="str">
        <f t="shared" si="1843"/>
        <v>0.00083+1.56426181407543i</v>
      </c>
      <c r="Z3490" t="e">
        <f t="shared" si="1844"/>
        <v>#DIV/0!</v>
      </c>
      <c r="AA3490" t="e">
        <f t="shared" si="1845"/>
        <v>#DIV/0!</v>
      </c>
      <c r="AB3490" t="str">
        <f t="shared" si="1846"/>
        <v>0.306156531010165-0.551696897257669i</v>
      </c>
      <c r="AC3490" t="str">
        <f t="shared" si="1847"/>
        <v>0.927139365596413-0.0430373182492763i</v>
      </c>
      <c r="AD3490" t="str">
        <f t="shared" si="1848"/>
        <v>0.357068936555966-0.578477872583015i</v>
      </c>
      <c r="AE3490" t="e">
        <f t="shared" si="1849"/>
        <v>#DIV/0!</v>
      </c>
      <c r="AF3490" t="str">
        <f t="shared" si="1850"/>
        <v>-19.41341684257-0.294411064146197i</v>
      </c>
      <c r="AG3490" t="e">
        <f t="shared" si="1851"/>
        <v>#DIV/0!</v>
      </c>
      <c r="AH3490" t="e">
        <f t="shared" si="1852"/>
        <v>#DIV/0!</v>
      </c>
      <c r="AI3490" t="e">
        <f t="shared" si="1853"/>
        <v>#DIV/0!</v>
      </c>
      <c r="AJ3490" t="e">
        <f t="shared" si="1854"/>
        <v>#DIV/0!</v>
      </c>
      <c r="AK3490"/>
      <c r="AL3490"/>
      <c r="AM3490"/>
      <c r="AN3490"/>
    </row>
    <row r="3491" spans="1:40" x14ac:dyDescent="0.25">
      <c r="A3491"/>
      <c r="B3491">
        <f t="shared" si="1855"/>
        <v>1557000</v>
      </c>
      <c r="C3491" s="186" t="str">
        <f t="shared" si="1823"/>
        <v>-4.05736482273617E-08+0.00202433655040789i</v>
      </c>
      <c r="D3491" s="158" t="str">
        <f t="shared" si="1824"/>
        <v>-7.66666697773132+0.0155199135531272i</v>
      </c>
      <c r="E3491" t="str">
        <f t="shared" si="1825"/>
        <v>7.99255385102373-0.243954394663312i</v>
      </c>
      <c r="F3491" t="str">
        <f t="shared" si="1826"/>
        <v>0.999201382320194+0.0000243564897814468i</v>
      </c>
      <c r="G3491">
        <f t="shared" si="1821"/>
        <v>1</v>
      </c>
      <c r="H3491" t="str">
        <f t="shared" si="1827"/>
        <v>11.7467611627969+0.309742209833509i</v>
      </c>
      <c r="I3491" t="str">
        <f t="shared" si="1828"/>
        <v>6114.32470204913i</v>
      </c>
      <c r="J3491" t="str">
        <f t="shared" si="1822"/>
        <v>-50603.2907384426+1337.61858641789i</v>
      </c>
      <c r="K3491" t="str">
        <f t="shared" si="1829"/>
        <v>0.0031916842906439-0.120744231386088i</v>
      </c>
      <c r="L3491" t="str">
        <f t="shared" si="1830"/>
        <v>0.000412805799290388-0.0132390353149498i</v>
      </c>
      <c r="M3491" t="str">
        <f t="shared" si="1831"/>
        <v>0.00360449008993429-0.133983266701038i</v>
      </c>
      <c r="N3491" t="str">
        <f t="shared" si="1832"/>
        <v>-11.4718317245824i</v>
      </c>
      <c r="O3491" t="str">
        <f t="shared" si="1833"/>
        <v>0.458456314912586+0.888716944429874i</v>
      </c>
      <c r="P3491" t="str">
        <f t="shared" si="1834"/>
        <v>0.541543685087414-0.888716944429874i</v>
      </c>
      <c r="Q3491" t="str">
        <f t="shared" si="1835"/>
        <v>-0.541543685087414+12.3605486690123i</v>
      </c>
      <c r="R3491" t="str">
        <f t="shared" si="1836"/>
        <v>-0.0736775634840408-0.0405842879052463i</v>
      </c>
      <c r="S3491" t="str">
        <f t="shared" si="1837"/>
        <v>1.20957447102793i</v>
      </c>
      <c r="T3491" t="str">
        <f t="shared" si="1838"/>
        <v>0.0490897185750335-0.0891184998778354i</v>
      </c>
      <c r="U3491" t="e">
        <f t="shared" si="1839"/>
        <v>#DIV/0!</v>
      </c>
      <c r="V3491" t="str">
        <f t="shared" si="1840"/>
        <v>1.33333333333333E-06-0.0000681459829123937i</v>
      </c>
      <c r="W3491" t="e">
        <f t="shared" si="1841"/>
        <v>#DIV/0!</v>
      </c>
      <c r="X3491" t="e">
        <f t="shared" si="1842"/>
        <v>#DIV/0!</v>
      </c>
      <c r="Y3491" t="str">
        <f t="shared" si="1843"/>
        <v>0.00083+1.56526712372458i</v>
      </c>
      <c r="Z3491" t="e">
        <f t="shared" si="1844"/>
        <v>#DIV/0!</v>
      </c>
      <c r="AA3491" t="e">
        <f t="shared" si="1845"/>
        <v>#DIV/0!</v>
      </c>
      <c r="AB3491" t="str">
        <f t="shared" si="1846"/>
        <v>0.302698840015914-0.549525793181037i</v>
      </c>
      <c r="AC3491" t="str">
        <f t="shared" si="1847"/>
        <v>0.927463814062198-0.0425373396876314i</v>
      </c>
      <c r="AD3491" t="str">
        <f t="shared" si="1848"/>
        <v>0.352805216921166-0.576322644313374i</v>
      </c>
      <c r="AE3491" t="e">
        <f t="shared" si="1849"/>
        <v>#DIV/0!</v>
      </c>
      <c r="AF3491" t="str">
        <f t="shared" si="1850"/>
        <v>-19.4134281405282-0.294222296280382i</v>
      </c>
      <c r="AG3491" t="e">
        <f t="shared" si="1851"/>
        <v>#DIV/0!</v>
      </c>
      <c r="AH3491" t="e">
        <f t="shared" si="1852"/>
        <v>#DIV/0!</v>
      </c>
      <c r="AI3491" t="e">
        <f t="shared" si="1853"/>
        <v>#DIV/0!</v>
      </c>
      <c r="AJ3491" t="e">
        <f t="shared" si="1854"/>
        <v>#DIV/0!</v>
      </c>
      <c r="AK3491"/>
      <c r="AL3491"/>
      <c r="AM3491"/>
      <c r="AN3491"/>
    </row>
    <row r="3492" spans="1:40" x14ac:dyDescent="0.25">
      <c r="A3492"/>
      <c r="B3492">
        <f t="shared" si="1855"/>
        <v>1558000</v>
      </c>
      <c r="C3492" s="186" t="str">
        <f t="shared" si="1823"/>
        <v>-4.05215806700537E-08+0.00202303723298248i</v>
      </c>
      <c r="D3492" s="158" t="str">
        <f t="shared" si="1824"/>
        <v>-7.66666697733212+0.0155099521195324i</v>
      </c>
      <c r="E3492" t="str">
        <f t="shared" si="1825"/>
        <v>7.99254429213049-0.244110785047009i</v>
      </c>
      <c r="F3492" t="str">
        <f t="shared" si="1826"/>
        <v>0.999201383273796+0.0000243721038971134i</v>
      </c>
      <c r="G3492">
        <f t="shared" si="1821"/>
        <v>1</v>
      </c>
      <c r="H3492" t="str">
        <f t="shared" si="1827"/>
        <v>11.74677243943+0.309543722238378i</v>
      </c>
      <c r="I3492" t="str">
        <f t="shared" si="1828"/>
        <v>6118.25169286612i</v>
      </c>
      <c r="J3492" t="str">
        <f t="shared" si="1822"/>
        <v>-50668.313912898+1338.47768634493i</v>
      </c>
      <c r="K3492" t="str">
        <f t="shared" si="1829"/>
        <v>0.00318759114446586-0.120666836945796i</v>
      </c>
      <c r="L3492" t="str">
        <f t="shared" si="1830"/>
        <v>0.000412276565656269-0.0132305543510967i</v>
      </c>
      <c r="M3492" t="str">
        <f t="shared" si="1831"/>
        <v>0.00359986771012213-0.133897391296893i</v>
      </c>
      <c r="N3492" t="str">
        <f t="shared" si="1832"/>
        <v>-11.47919963192i</v>
      </c>
      <c r="O3492" t="str">
        <f t="shared" si="1833"/>
        <v>0.464991795927741+0.885314988984087i</v>
      </c>
      <c r="P3492" t="str">
        <f t="shared" si="1834"/>
        <v>0.535008204072259-0.885314988984087i</v>
      </c>
      <c r="Q3492" t="str">
        <f t="shared" si="1835"/>
        <v>-0.535008204072259+12.3645146209041i</v>
      </c>
      <c r="R3492" t="str">
        <f t="shared" si="1836"/>
        <v>-0.0733362309939187-0.0400964157538861i</v>
      </c>
      <c r="S3492" t="str">
        <f t="shared" si="1837"/>
        <v>1.21035133324439i</v>
      </c>
      <c r="T3492" t="str">
        <f t="shared" si="1838"/>
        <v>0.0485307502660374-0.0887626049586081i</v>
      </c>
      <c r="U3492" t="e">
        <f t="shared" si="1839"/>
        <v>#DIV/0!</v>
      </c>
      <c r="V3492" t="str">
        <f t="shared" si="1840"/>
        <v>1.33333333333333E-06-0.0000681022435138619i</v>
      </c>
      <c r="W3492" t="e">
        <f t="shared" si="1841"/>
        <v>#DIV/0!</v>
      </c>
      <c r="X3492" t="e">
        <f t="shared" si="1842"/>
        <v>#DIV/0!</v>
      </c>
      <c r="Y3492" t="str">
        <f t="shared" si="1843"/>
        <v>0.00083+1.56627243337373i</v>
      </c>
      <c r="Z3492" t="e">
        <f t="shared" si="1844"/>
        <v>#DIV/0!</v>
      </c>
      <c r="AA3492" t="e">
        <f t="shared" si="1845"/>
        <v>#DIV/0!</v>
      </c>
      <c r="AB3492" t="str">
        <f t="shared" si="1846"/>
        <v>0.299252108935552-0.547331260754598i</v>
      </c>
      <c r="AC3492" t="str">
        <f t="shared" si="1847"/>
        <v>0.927791040013863-0.042039396858895i</v>
      </c>
      <c r="AD3492" t="str">
        <f t="shared" si="1848"/>
        <v>0.348557402219326-0.574135872002639i</v>
      </c>
      <c r="AE3492" t="e">
        <f t="shared" si="1849"/>
        <v>#DIV/0!</v>
      </c>
      <c r="AF3492" t="str">
        <f t="shared" si="1850"/>
        <v>-19.4134394167621-0.294033770118846i</v>
      </c>
      <c r="AG3492" t="e">
        <f t="shared" si="1851"/>
        <v>#DIV/0!</v>
      </c>
      <c r="AH3492" t="e">
        <f t="shared" si="1852"/>
        <v>#DIV/0!</v>
      </c>
      <c r="AI3492" t="e">
        <f t="shared" si="1853"/>
        <v>#DIV/0!</v>
      </c>
      <c r="AJ3492" t="e">
        <f t="shared" si="1854"/>
        <v>#DIV/0!</v>
      </c>
      <c r="AK3492"/>
      <c r="AL3492"/>
      <c r="AM3492"/>
      <c r="AN3492"/>
    </row>
    <row r="3493" spans="1:40" x14ac:dyDescent="0.25">
      <c r="A3493"/>
      <c r="B3493">
        <f t="shared" si="1855"/>
        <v>1559000</v>
      </c>
      <c r="C3493" s="186" t="str">
        <f t="shared" si="1823"/>
        <v>-4.0469613274753E-08+0.00202173958241715i</v>
      </c>
      <c r="D3493" s="158" t="str">
        <f t="shared" si="1824"/>
        <v>-7.66666697693368+0.0155000034651982i</v>
      </c>
      <c r="E3493" t="str">
        <f t="shared" si="1825"/>
        <v>7.99253472712279-0.244267174869061i</v>
      </c>
      <c r="F3493" t="str">
        <f t="shared" si="1826"/>
        <v>0.999201384228007+0.0000243877179567946i</v>
      </c>
      <c r="G3493">
        <f t="shared" si="1821"/>
        <v>1</v>
      </c>
      <c r="H3493" t="str">
        <f t="shared" si="1827"/>
        <v>11.7467836943936+0.309345488663251i</v>
      </c>
      <c r="I3493" t="str">
        <f t="shared" si="1828"/>
        <v>6122.17868368311i</v>
      </c>
      <c r="J3493" t="str">
        <f t="shared" si="1822"/>
        <v>-50733.37883578+1339.33678627198i</v>
      </c>
      <c r="K3493" t="str">
        <f t="shared" si="1829"/>
        <v>0.00318350586534503-0.120589541590982i</v>
      </c>
      <c r="L3493" t="str">
        <f t="shared" si="1830"/>
        <v>0.000411748348789768-0.0132220842355856i</v>
      </c>
      <c r="M3493" t="str">
        <f t="shared" si="1831"/>
        <v>0.0035952542141348-0.133811625826568i</v>
      </c>
      <c r="N3493" t="str">
        <f t="shared" si="1832"/>
        <v>-11.4865675392575i</v>
      </c>
      <c r="O3493" t="str">
        <f t="shared" si="1833"/>
        <v>0.471502034485148+0.88186497349445i</v>
      </c>
      <c r="P3493" t="str">
        <f t="shared" si="1834"/>
        <v>0.528497965514852-0.88186497349445i</v>
      </c>
      <c r="Q3493" t="str">
        <f t="shared" si="1835"/>
        <v>-0.528497965514852+12.3684325127519i</v>
      </c>
      <c r="R3493" t="str">
        <f t="shared" si="1836"/>
        <v>-0.0729922020504468-0.0396106567851367i</v>
      </c>
      <c r="S3493" t="str">
        <f t="shared" si="1837"/>
        <v>1.21112819546085i</v>
      </c>
      <c r="T3493" t="str">
        <f t="shared" si="1838"/>
        <v>0.0479735832732017-0.0884029139520714i</v>
      </c>
      <c r="U3493" t="e">
        <f t="shared" si="1839"/>
        <v>#DIV/0!</v>
      </c>
      <c r="V3493" t="str">
        <f t="shared" si="1840"/>
        <v>1.33333333333333E-06-0.0000680585602274513i</v>
      </c>
      <c r="W3493" t="e">
        <f t="shared" si="1841"/>
        <v>#DIV/0!</v>
      </c>
      <c r="X3493" t="e">
        <f t="shared" si="1842"/>
        <v>#DIV/0!</v>
      </c>
      <c r="Y3493" t="str">
        <f t="shared" si="1843"/>
        <v>0.00083+1.56727774302288i</v>
      </c>
      <c r="Z3493" t="e">
        <f t="shared" si="1844"/>
        <v>#DIV/0!</v>
      </c>
      <c r="AA3493" t="e">
        <f t="shared" si="1845"/>
        <v>#DIV/0!</v>
      </c>
      <c r="AB3493" t="str">
        <f t="shared" si="1846"/>
        <v>0.295816485197585-0.545113320754058i</v>
      </c>
      <c r="AC3493" t="str">
        <f t="shared" si="1847"/>
        <v>0.928121035755197-0.0415435057942118i</v>
      </c>
      <c r="AD3493" t="str">
        <f t="shared" si="1848"/>
        <v>0.344325726972314-0.571917672880431i</v>
      </c>
      <c r="AE3493" t="e">
        <f t="shared" si="1849"/>
        <v>#DIV/0!</v>
      </c>
      <c r="AF3493" t="str">
        <f t="shared" si="1850"/>
        <v>-19.4134506713273-0.293845485198053i</v>
      </c>
      <c r="AG3493" t="e">
        <f t="shared" si="1851"/>
        <v>#DIV/0!</v>
      </c>
      <c r="AH3493" t="e">
        <f t="shared" si="1852"/>
        <v>#DIV/0!</v>
      </c>
      <c r="AI3493" t="e">
        <f t="shared" si="1853"/>
        <v>#DIV/0!</v>
      </c>
      <c r="AJ3493" t="e">
        <f t="shared" si="1854"/>
        <v>#DIV/0!</v>
      </c>
      <c r="AK3493"/>
      <c r="AL3493"/>
      <c r="AM3493"/>
      <c r="AN3493"/>
    </row>
    <row r="3494" spans="1:40" x14ac:dyDescent="0.25">
      <c r="A3494"/>
      <c r="B3494">
        <f t="shared" si="1855"/>
        <v>1560000</v>
      </c>
      <c r="C3494" s="186" t="str">
        <f t="shared" si="1823"/>
        <v>-4.04177457847162E-08+0.00202044359550638i</v>
      </c>
      <c r="D3494" s="158" t="str">
        <f t="shared" si="1824"/>
        <v>-7.66666697653609+0.0154900675655489i</v>
      </c>
      <c r="E3494" t="str">
        <f t="shared" si="1825"/>
        <v>7.9925251560007-0.244423564129109i</v>
      </c>
      <c r="F3494" t="str">
        <f t="shared" si="1826"/>
        <v>0.999201385182827+0.0000244033319604545i</v>
      </c>
      <c r="G3494">
        <f t="shared" si="1821"/>
        <v>1</v>
      </c>
      <c r="H3494" t="str">
        <f t="shared" si="1827"/>
        <v>11.7467949277432+0.309147508621203i</v>
      </c>
      <c r="I3494" t="str">
        <f t="shared" si="1828"/>
        <v>6126.1056745001i</v>
      </c>
      <c r="J3494" t="str">
        <f t="shared" si="1822"/>
        <v>-50798.4855070886+1340.19588619904i</v>
      </c>
      <c r="K3494" t="str">
        <f t="shared" si="1829"/>
        <v>0.00317942843313803-0.120512345131614i</v>
      </c>
      <c r="L3494" t="str">
        <f t="shared" si="1830"/>
        <v>0.000411221146088828-0.013213624947635i</v>
      </c>
      <c r="M3494" t="str">
        <f t="shared" si="1831"/>
        <v>0.00359064957922686-0.133725970079249i</v>
      </c>
      <c r="N3494" t="str">
        <f t="shared" si="1832"/>
        <v>-11.4939354465951i</v>
      </c>
      <c r="O3494" t="str">
        <f t="shared" si="1833"/>
        <v>0.477986677171391+0.878367085247764i</v>
      </c>
      <c r="P3494" t="str">
        <f t="shared" si="1834"/>
        <v>0.522013322828609-0.878367085247764i</v>
      </c>
      <c r="Q3494" t="str">
        <f t="shared" si="1835"/>
        <v>-0.522013322828609+12.3723025318429i</v>
      </c>
      <c r="R3494" t="str">
        <f t="shared" si="1836"/>
        <v>-0.0726454847166862-0.0391270267371202i</v>
      </c>
      <c r="S3494" t="str">
        <f t="shared" si="1837"/>
        <v>1.21190505767731i</v>
      </c>
      <c r="T3494" t="str">
        <f t="shared" si="1838"/>
        <v>0.0474182415945913-0.0880394303455717i</v>
      </c>
      <c r="U3494" t="e">
        <f t="shared" si="1839"/>
        <v>#DIV/0!</v>
      </c>
      <c r="V3494" t="str">
        <f t="shared" si="1840"/>
        <v>1.33333333333333E-06-0.0000680149329452546i</v>
      </c>
      <c r="W3494" t="e">
        <f t="shared" si="1841"/>
        <v>#DIV/0!</v>
      </c>
      <c r="X3494" t="e">
        <f t="shared" si="1842"/>
        <v>#DIV/0!</v>
      </c>
      <c r="Y3494" t="str">
        <f t="shared" si="1843"/>
        <v>0.00083+1.56828305267202i</v>
      </c>
      <c r="Z3494" t="e">
        <f t="shared" si="1844"/>
        <v>#DIV/0!</v>
      </c>
      <c r="AA3494" t="e">
        <f t="shared" si="1845"/>
        <v>#DIV/0!</v>
      </c>
      <c r="AB3494" t="str">
        <f t="shared" si="1846"/>
        <v>0.292392116779768-0.542871994683221i</v>
      </c>
      <c r="AC3494" t="str">
        <f t="shared" si="1847"/>
        <v>0.928453793513214-0.0410496825591829i</v>
      </c>
      <c r="AD3494" t="str">
        <f t="shared" si="1848"/>
        <v>0.340110424839451-0.569668165937614i</v>
      </c>
      <c r="AE3494" t="e">
        <f t="shared" si="1849"/>
        <v>#DIV/0!</v>
      </c>
      <c r="AF3494" t="str">
        <f t="shared" si="1850"/>
        <v>-19.4134619042793-0.293657441055654i</v>
      </c>
      <c r="AG3494" t="e">
        <f t="shared" si="1851"/>
        <v>#DIV/0!</v>
      </c>
      <c r="AH3494" t="e">
        <f t="shared" si="1852"/>
        <v>#DIV/0!</v>
      </c>
      <c r="AI3494" t="e">
        <f t="shared" si="1853"/>
        <v>#DIV/0!</v>
      </c>
      <c r="AJ3494" t="e">
        <f t="shared" si="1854"/>
        <v>#DIV/0!</v>
      </c>
      <c r="AK3494"/>
      <c r="AL3494"/>
      <c r="AM3494"/>
      <c r="AN3494"/>
    </row>
    <row r="3495" spans="1:40" x14ac:dyDescent="0.25">
      <c r="A3495"/>
      <c r="B3495">
        <f t="shared" si="1855"/>
        <v>1561000</v>
      </c>
      <c r="C3495" s="186" t="str">
        <f t="shared" si="1823"/>
        <v>-4.03659779440221E-08+0.00201914926905289i</v>
      </c>
      <c r="D3495" s="158" t="str">
        <f t="shared" si="1824"/>
        <v>-7.66666697613918+0.0154801443960722i</v>
      </c>
      <c r="E3495" t="str">
        <f t="shared" si="1825"/>
        <v>7.99251557876425-0.244579952826796i</v>
      </c>
      <c r="F3495" t="str">
        <f t="shared" si="1826"/>
        <v>0.999201386138255+0.0000244189459080575i</v>
      </c>
      <c r="G3495">
        <f t="shared" si="1821"/>
        <v>1</v>
      </c>
      <c r="H3495" t="str">
        <f t="shared" si="1827"/>
        <v>11.7468061395339+0.308949781626544i</v>
      </c>
      <c r="I3495" t="str">
        <f t="shared" si="1828"/>
        <v>6130.03266531709i</v>
      </c>
      <c r="J3495" t="str">
        <f t="shared" si="1822"/>
        <v>-50863.6339268238+1341.05498612609i</v>
      </c>
      <c r="K3495" t="str">
        <f t="shared" si="1829"/>
        <v>0.00317535882776582-0.120435247378144i</v>
      </c>
      <c r="L3495" t="str">
        <f t="shared" si="1830"/>
        <v>0.000410694954959712-0.0132051764665168i</v>
      </c>
      <c r="M3495" t="str">
        <f t="shared" si="1831"/>
        <v>0.00358605378272553-0.133640423844661i</v>
      </c>
      <c r="N3495" t="str">
        <f t="shared" si="1832"/>
        <v>-11.5013033539326i</v>
      </c>
      <c r="O3495" t="str">
        <f t="shared" si="1833"/>
        <v>0.484445371962197+0.87482151412983i</v>
      </c>
      <c r="P3495" t="str">
        <f t="shared" si="1834"/>
        <v>0.515554628037803-0.87482151412983i</v>
      </c>
      <c r="Q3495" t="str">
        <f t="shared" si="1835"/>
        <v>-0.515554628037803+12.3761248680624i</v>
      </c>
      <c r="R3495" t="str">
        <f t="shared" si="1836"/>
        <v>-0.0722960871339354-0.0386455413811414i</v>
      </c>
      <c r="S3495" t="str">
        <f t="shared" si="1837"/>
        <v>1.21268191989377i</v>
      </c>
      <c r="T3495" t="str">
        <f t="shared" si="1838"/>
        <v>0.0468647493174167-0.0876721577463881i</v>
      </c>
      <c r="U3495" t="e">
        <f t="shared" si="1839"/>
        <v>#DIV/0!</v>
      </c>
      <c r="V3495" t="str">
        <f t="shared" si="1840"/>
        <v>1.33333333333333E-06-0.0000679713615596393i</v>
      </c>
      <c r="W3495" t="e">
        <f t="shared" si="1841"/>
        <v>#DIV/0!</v>
      </c>
      <c r="X3495" t="e">
        <f t="shared" si="1842"/>
        <v>#DIV/0!</v>
      </c>
      <c r="Y3495" t="str">
        <f t="shared" si="1843"/>
        <v>0.00083+1.56928836232117i</v>
      </c>
      <c r="Z3495" t="e">
        <f t="shared" si="1844"/>
        <v>#DIV/0!</v>
      </c>
      <c r="AA3495" t="e">
        <f t="shared" si="1845"/>
        <v>#DIV/0!</v>
      </c>
      <c r="AB3495" t="str">
        <f t="shared" si="1846"/>
        <v>0.288979152209551-0.540607304785426i</v>
      </c>
      <c r="AC3495" t="str">
        <f t="shared" si="1847"/>
        <v>0.928789305436866-0.04055794325385i</v>
      </c>
      <c r="AD3495" t="str">
        <f t="shared" si="1848"/>
        <v>0.335911728604465-0.567387471920245i</v>
      </c>
      <c r="AE3495" t="e">
        <f t="shared" si="1849"/>
        <v>#DIV/0!</v>
      </c>
      <c r="AF3495" t="str">
        <f t="shared" si="1850"/>
        <v>-19.4134731156731-0.293469637230472i</v>
      </c>
      <c r="AG3495" t="e">
        <f t="shared" si="1851"/>
        <v>#DIV/0!</v>
      </c>
      <c r="AH3495" t="e">
        <f t="shared" si="1852"/>
        <v>#DIV/0!</v>
      </c>
      <c r="AI3495" t="e">
        <f t="shared" si="1853"/>
        <v>#DIV/0!</v>
      </c>
      <c r="AJ3495" t="e">
        <f t="shared" si="1854"/>
        <v>#DIV/0!</v>
      </c>
      <c r="AK3495"/>
      <c r="AL3495"/>
      <c r="AM3495"/>
      <c r="AN3495"/>
    </row>
    <row r="3496" spans="1:40" x14ac:dyDescent="0.25">
      <c r="A3496"/>
      <c r="B3496">
        <f t="shared" si="1855"/>
        <v>1562000</v>
      </c>
      <c r="C3496" s="186" t="str">
        <f t="shared" si="1823"/>
        <v>-4.03143094975688E-08+0.00201785659986759i</v>
      </c>
      <c r="D3496" s="158" t="str">
        <f t="shared" si="1824"/>
        <v>-7.66666697574305+0.0154702339323182i</v>
      </c>
      <c r="E3496" t="str">
        <f t="shared" si="1825"/>
        <v>7.99250599541349-0.244736340961762i</v>
      </c>
      <c r="F3496" t="str">
        <f t="shared" si="1826"/>
        <v>0.999201387094301+0.0000244345597995683i</v>
      </c>
      <c r="G3496">
        <f t="shared" si="1821"/>
        <v>1</v>
      </c>
      <c r="H3496" t="str">
        <f t="shared" si="1827"/>
        <v>11.746817329821+0.308752307194828i</v>
      </c>
      <c r="I3496" t="str">
        <f t="shared" si="1828"/>
        <v>6133.95965613407i</v>
      </c>
      <c r="J3496" t="str">
        <f t="shared" si="1822"/>
        <v>-50928.8240949856+1341.91408605313i</v>
      </c>
      <c r="K3496" t="str">
        <f t="shared" si="1829"/>
        <v>0.00317129702921357-0.120358248141508i</v>
      </c>
      <c r="L3496" t="str">
        <f t="shared" si="1830"/>
        <v>0.000410169772816966-0.0131967387715556i</v>
      </c>
      <c r="M3496" t="str">
        <f t="shared" si="1831"/>
        <v>0.00358146680203054-0.133554986913064i</v>
      </c>
      <c r="N3496" t="str">
        <f t="shared" si="1832"/>
        <v>-11.5086712612702i</v>
      </c>
      <c r="O3496" t="str">
        <f t="shared" si="1833"/>
        <v>0.490877768242239+0.871228452614765i</v>
      </c>
      <c r="P3496" t="str">
        <f t="shared" si="1834"/>
        <v>0.509122231757761-0.871228452614765i</v>
      </c>
      <c r="Q3496" t="str">
        <f t="shared" si="1835"/>
        <v>-0.509122231757761+12.379899713885i</v>
      </c>
      <c r="R3496" t="str">
        <f t="shared" si="1836"/>
        <v>-0.0719440175229376-0.038166216521522i</v>
      </c>
      <c r="S3496" t="str">
        <f t="shared" si="1837"/>
        <v>1.21345878211023i</v>
      </c>
      <c r="T3496" t="str">
        <f t="shared" si="1838"/>
        <v>0.0463131306179614-0.0873010998835009i</v>
      </c>
      <c r="U3496" t="e">
        <f t="shared" si="1839"/>
        <v>#DIV/0!</v>
      </c>
      <c r="V3496" t="str">
        <f t="shared" si="1840"/>
        <v>1.33333333333333E-06-0.0000679278459632501i</v>
      </c>
      <c r="W3496" t="e">
        <f t="shared" si="1841"/>
        <v>#DIV/0!</v>
      </c>
      <c r="X3496" t="e">
        <f t="shared" si="1842"/>
        <v>#DIV/0!</v>
      </c>
      <c r="Y3496" t="str">
        <f t="shared" si="1843"/>
        <v>0.00083+1.57029367197032i</v>
      </c>
      <c r="Z3496" t="e">
        <f t="shared" si="1844"/>
        <v>#DIV/0!</v>
      </c>
      <c r="AA3496" t="e">
        <f t="shared" si="1845"/>
        <v>#DIV/0!</v>
      </c>
      <c r="AB3496" t="str">
        <f t="shared" si="1846"/>
        <v>0.285577740563628-0.538319274054448i</v>
      </c>
      <c r="AC3496" t="str">
        <f t="shared" si="1847"/>
        <v>0.929127563595836-0.0400683040125569i</v>
      </c>
      <c r="AD3496" t="str">
        <f t="shared" si="1848"/>
        <v>0.331729870161543-0.565075713322775i</v>
      </c>
      <c r="AE3496" t="e">
        <f t="shared" si="1849"/>
        <v>#DIV/0!</v>
      </c>
      <c r="AF3496" t="str">
        <f t="shared" si="1850"/>
        <v>-19.4134843055641-0.29328207326251i</v>
      </c>
      <c r="AG3496" t="e">
        <f t="shared" si="1851"/>
        <v>#DIV/0!</v>
      </c>
      <c r="AH3496" t="e">
        <f t="shared" si="1852"/>
        <v>#DIV/0!</v>
      </c>
      <c r="AI3496" t="e">
        <f t="shared" si="1853"/>
        <v>#DIV/0!</v>
      </c>
      <c r="AJ3496" t="e">
        <f t="shared" si="1854"/>
        <v>#DIV/0!</v>
      </c>
      <c r="AK3496"/>
      <c r="AL3496"/>
      <c r="AM3496"/>
      <c r="AN3496"/>
    </row>
    <row r="3497" spans="1:40" x14ac:dyDescent="0.25">
      <c r="A3497"/>
      <c r="B3497">
        <f t="shared" si="1855"/>
        <v>1563000</v>
      </c>
      <c r="C3497" s="186" t="str">
        <f t="shared" si="1823"/>
        <v>-4.02627401910695E-08+0.00201656558476954i</v>
      </c>
      <c r="D3497" s="158" t="str">
        <f t="shared" si="1824"/>
        <v>-7.66666697534768+0.0154603361498998i</v>
      </c>
      <c r="E3497" t="str">
        <f t="shared" si="1825"/>
        <v>7.99249640594846-0.24489272853365i</v>
      </c>
      <c r="F3497" t="str">
        <f t="shared" si="1826"/>
        <v>0.999201388050956+0.0000244501736349508i</v>
      </c>
      <c r="G3497">
        <f t="shared" si="1821"/>
        <v>1</v>
      </c>
      <c r="H3497" t="str">
        <f t="shared" si="1827"/>
        <v>11.7468284986594+0.308555084842847i</v>
      </c>
      <c r="I3497" t="str">
        <f t="shared" si="1828"/>
        <v>6137.88664695106i</v>
      </c>
      <c r="J3497" t="str">
        <f t="shared" si="1822"/>
        <v>-50994.0560115741+1342.77318598019i</v>
      </c>
      <c r="K3497" t="str">
        <f t="shared" si="1829"/>
        <v>0.00316724301753045-0.120281347233126i</v>
      </c>
      <c r="L3497" t="str">
        <f t="shared" si="1830"/>
        <v>0.000409645597083385-0.0131883118421286i</v>
      </c>
      <c r="M3497" t="str">
        <f t="shared" si="1831"/>
        <v>0.00357688861461383-0.133469659075255i</v>
      </c>
      <c r="N3497" t="str">
        <f t="shared" si="1832"/>
        <v>-11.5160391686078i</v>
      </c>
      <c r="O3497" t="str">
        <f t="shared" si="1833"/>
        <v>0.497283516823573+0.86758809575488i</v>
      </c>
      <c r="P3497" t="str">
        <f t="shared" si="1834"/>
        <v>0.502716483176427-0.86758809575488i</v>
      </c>
      <c r="Q3497" t="str">
        <f t="shared" si="1835"/>
        <v>-0.502716483176427+12.3836272643627i</v>
      </c>
      <c r="R3497" t="str">
        <f t="shared" si="1836"/>
        <v>-0.0715892841851784-0.0376890679955196i</v>
      </c>
      <c r="S3497" t="str">
        <f t="shared" si="1837"/>
        <v>1.21423564432669i</v>
      </c>
      <c r="T3497" t="str">
        <f t="shared" si="1838"/>
        <v>0.0457634097616122-0.0869262606094766i</v>
      </c>
      <c r="U3497" t="e">
        <f t="shared" si="1839"/>
        <v>#DIV/0!</v>
      </c>
      <c r="V3497" t="str">
        <f t="shared" si="1840"/>
        <v>1.33333333333333E-06-0.0000678843860490065i</v>
      </c>
      <c r="W3497" t="e">
        <f t="shared" si="1841"/>
        <v>#DIV/0!</v>
      </c>
      <c r="X3497" t="e">
        <f t="shared" si="1842"/>
        <v>#DIV/0!</v>
      </c>
      <c r="Y3497" t="str">
        <f t="shared" si="1843"/>
        <v>0.00083+1.57129898161947i</v>
      </c>
      <c r="Z3497" t="e">
        <f t="shared" si="1844"/>
        <v>#DIV/0!</v>
      </c>
      <c r="AA3497" t="e">
        <f t="shared" si="1845"/>
        <v>#DIV/0!</v>
      </c>
      <c r="AB3497" t="str">
        <f t="shared" si="1846"/>
        <v>0.282188031468125-0.536007926246126i</v>
      </c>
      <c r="AC3497" t="str">
        <f t="shared" si="1847"/>
        <v>0.929468559979234-0.0395807810039005i</v>
      </c>
      <c r="AD3497" t="str">
        <f t="shared" si="1848"/>
        <v>0.327565080502388-0.562733014381812i</v>
      </c>
      <c r="AE3497" t="e">
        <f t="shared" si="1849"/>
        <v>#DIV/0!</v>
      </c>
      <c r="AF3497" t="str">
        <f t="shared" si="1850"/>
        <v>-19.4134954740071-0.293094748692947i</v>
      </c>
      <c r="AG3497" t="e">
        <f t="shared" si="1851"/>
        <v>#DIV/0!</v>
      </c>
      <c r="AH3497" t="e">
        <f t="shared" si="1852"/>
        <v>#DIV/0!</v>
      </c>
      <c r="AI3497" t="e">
        <f t="shared" si="1853"/>
        <v>#DIV/0!</v>
      </c>
      <c r="AJ3497" t="e">
        <f t="shared" si="1854"/>
        <v>#DIV/0!</v>
      </c>
      <c r="AK3497"/>
      <c r="AL3497"/>
      <c r="AM3497"/>
      <c r="AN3497"/>
    </row>
    <row r="3498" spans="1:40" x14ac:dyDescent="0.25">
      <c r="A3498"/>
      <c r="B3498">
        <f t="shared" si="1855"/>
        <v>1564000</v>
      </c>
      <c r="C3498" s="186" t="str">
        <f t="shared" si="1823"/>
        <v>-4.02112697710504E-08+0.00201527622058594i</v>
      </c>
      <c r="D3498" s="158" t="str">
        <f t="shared" si="1824"/>
        <v>-7.66666697495307+0.0154504510244922i</v>
      </c>
      <c r="E3498" t="str">
        <f t="shared" si="1825"/>
        <v>7.9924868103692-0.245049115542101i</v>
      </c>
      <c r="F3498" t="str">
        <f t="shared" si="1826"/>
        <v>0.99920138900821+0.0000244657874141687i</v>
      </c>
      <c r="G3498">
        <f t="shared" si="1821"/>
        <v>1</v>
      </c>
      <c r="H3498" t="str">
        <f t="shared" si="1827"/>
        <v>11.7468396461038+0.308358114088617i</v>
      </c>
      <c r="I3498" t="str">
        <f t="shared" si="1828"/>
        <v>6141.81363776805i</v>
      </c>
      <c r="J3498" t="str">
        <f t="shared" si="1822"/>
        <v>-51059.3296765892+1343.63228590724i</v>
      </c>
      <c r="K3498" t="str">
        <f t="shared" si="1829"/>
        <v>0.00316319677282918-0.120204544464897i</v>
      </c>
      <c r="L3498" t="str">
        <f t="shared" si="1830"/>
        <v>0.000409122425189988-0.0131798956576656i</v>
      </c>
      <c r="M3498" t="str">
        <f t="shared" si="1831"/>
        <v>0.00357231919801917-0.133384440122563i</v>
      </c>
      <c r="N3498" t="str">
        <f t="shared" si="1832"/>
        <v>-11.5234070759453i</v>
      </c>
      <c r="O3498" t="str">
        <f t="shared" si="1833"/>
        <v>0.503662269964839+0.863900641169958i</v>
      </c>
      <c r="P3498" t="str">
        <f t="shared" si="1834"/>
        <v>0.496337730035161-0.863900641169958i</v>
      </c>
      <c r="Q3498" t="str">
        <f t="shared" si="1835"/>
        <v>-0.496337730035161+12.3873077171153i</v>
      </c>
      <c r="R3498" t="str">
        <f t="shared" si="1836"/>
        <v>-0.0712318955041324-0.037214111673161i</v>
      </c>
      <c r="S3498" t="str">
        <f t="shared" si="1837"/>
        <v>1.21501250654315i</v>
      </c>
      <c r="T3498" t="str">
        <f t="shared" si="1838"/>
        <v>0.045215611102784-0.0865476439022957i</v>
      </c>
      <c r="U3498" t="e">
        <f t="shared" si="1839"/>
        <v>#DIV/0!</v>
      </c>
      <c r="V3498" t="str">
        <f t="shared" si="1840"/>
        <v>1.33333333333333E-06-0.0000678409817101004i</v>
      </c>
      <c r="W3498" t="e">
        <f t="shared" si="1841"/>
        <v>#DIV/0!</v>
      </c>
      <c r="X3498" t="e">
        <f t="shared" si="1842"/>
        <v>#DIV/0!</v>
      </c>
      <c r="Y3498" t="str">
        <f t="shared" si="1843"/>
        <v>0.00083+1.57230429126862i</v>
      </c>
      <c r="Z3498" t="e">
        <f t="shared" si="1844"/>
        <v>#DIV/0!</v>
      </c>
      <c r="AA3498" t="e">
        <f t="shared" si="1845"/>
        <v>#DIV/0!</v>
      </c>
      <c r="AB3498" t="str">
        <f t="shared" si="1846"/>
        <v>0.278810175098138-0.53367328588963i</v>
      </c>
      <c r="AC3498" t="str">
        <f t="shared" si="1847"/>
        <v>0.929812286494349-0.0390953904305924i</v>
      </c>
      <c r="AD3498" t="str">
        <f t="shared" si="1848"/>
        <v>0.323417589702674-0.560359501069305i</v>
      </c>
      <c r="AE3498" t="e">
        <f t="shared" si="1849"/>
        <v>#DIV/0!</v>
      </c>
      <c r="AF3498" t="str">
        <f t="shared" si="1850"/>
        <v>-19.4135066210569-0.292907663064125i</v>
      </c>
      <c r="AG3498" t="e">
        <f t="shared" si="1851"/>
        <v>#DIV/0!</v>
      </c>
      <c r="AH3498" t="e">
        <f t="shared" si="1852"/>
        <v>#DIV/0!</v>
      </c>
      <c r="AI3498" t="e">
        <f t="shared" si="1853"/>
        <v>#DIV/0!</v>
      </c>
      <c r="AJ3498" t="e">
        <f t="shared" si="1854"/>
        <v>#DIV/0!</v>
      </c>
      <c r="AK3498"/>
      <c r="AL3498"/>
      <c r="AM3498"/>
      <c r="AN3498"/>
    </row>
    <row r="3499" spans="1:40" x14ac:dyDescent="0.25">
      <c r="A3499"/>
      <c r="B3499">
        <f t="shared" si="1855"/>
        <v>1565000</v>
      </c>
      <c r="C3499" s="186" t="str">
        <f t="shared" si="1823"/>
        <v>-4.01598979848466E-08+0.00201398850415207i</v>
      </c>
      <c r="D3499" s="158" t="str">
        <f t="shared" si="1824"/>
        <v>-7.66666697455924+0.0154405785318325i</v>
      </c>
      <c r="E3499" t="str">
        <f t="shared" si="1825"/>
        <v>7.99247720867576-0.245205501986758i</v>
      </c>
      <c r="F3499" t="str">
        <f t="shared" si="1826"/>
        <v>0.999201389966082+0.0000244814011371873i</v>
      </c>
      <c r="G3499">
        <f t="shared" si="1821"/>
        <v>1</v>
      </c>
      <c r="H3499" t="str">
        <f t="shared" si="1827"/>
        <v>11.7468507722089+0.308161394451386i</v>
      </c>
      <c r="I3499" t="str">
        <f t="shared" si="1828"/>
        <v>6145.74062858503i</v>
      </c>
      <c r="J3499" t="str">
        <f t="shared" si="1822"/>
        <v>-51124.6450900308+1344.49138583429i</v>
      </c>
      <c r="K3499" t="str">
        <f t="shared" si="1829"/>
        <v>0.003159158275286-0.120127839649199i</v>
      </c>
      <c r="L3499" t="str">
        <f t="shared" si="1830"/>
        <v>0.000408600254575985-0.0131714901976486i</v>
      </c>
      <c r="M3499" t="str">
        <f t="shared" si="1831"/>
        <v>0.00356775852986199-0.133299329846848i</v>
      </c>
      <c r="N3499" t="str">
        <f t="shared" si="1832"/>
        <v>-11.5307749832829i</v>
      </c>
      <c r="O3499" t="str">
        <f t="shared" si="1833"/>
        <v>0.510013681390413+0.860166289036369i</v>
      </c>
      <c r="P3499" t="str">
        <f t="shared" si="1834"/>
        <v>0.489986318609587-0.860166289036369i</v>
      </c>
      <c r="Q3499" t="str">
        <f t="shared" si="1835"/>
        <v>-0.489986318609587+12.3909412723193i</v>
      </c>
      <c r="R3499" t="str">
        <f t="shared" si="1836"/>
        <v>-0.0708718599465219-0.0367413634570606i</v>
      </c>
      <c r="S3499" t="str">
        <f t="shared" si="1837"/>
        <v>1.21578936875961i</v>
      </c>
      <c r="T3499" t="str">
        <f t="shared" si="1838"/>
        <v>0.0446697590848271-0.0861652538672013i</v>
      </c>
      <c r="U3499" t="e">
        <f t="shared" si="1839"/>
        <v>#DIV/0!</v>
      </c>
      <c r="V3499" t="str">
        <f t="shared" si="1840"/>
        <v>1.33333333333333E-06-0.0000677976328399979i</v>
      </c>
      <c r="W3499" t="e">
        <f t="shared" si="1841"/>
        <v>#DIV/0!</v>
      </c>
      <c r="X3499" t="e">
        <f t="shared" si="1842"/>
        <v>#DIV/0!</v>
      </c>
      <c r="Y3499" t="str">
        <f t="shared" si="1843"/>
        <v>0.00083+1.57330960091777i</v>
      </c>
      <c r="Z3499" t="e">
        <f t="shared" si="1844"/>
        <v>#DIV/0!</v>
      </c>
      <c r="AA3499" t="e">
        <f t="shared" si="1845"/>
        <v>#DIV/0!</v>
      </c>
      <c r="AB3499" t="str">
        <f t="shared" si="1846"/>
        <v>0.275444322177157-0.531315378298862i</v>
      </c>
      <c r="AC3499" t="str">
        <f t="shared" si="1847"/>
        <v>0.930158734965387-0.0386121485293069i</v>
      </c>
      <c r="AD3499" t="str">
        <f t="shared" si="1848"/>
        <v>0.319287626908587-0.557955301085691i</v>
      </c>
      <c r="AE3499" t="e">
        <f t="shared" si="1849"/>
        <v>#DIV/0!</v>
      </c>
      <c r="AF3499" t="str">
        <f t="shared" si="1850"/>
        <v>-19.4135177467681-0.292720815919554i</v>
      </c>
      <c r="AG3499" t="e">
        <f t="shared" si="1851"/>
        <v>#DIV/0!</v>
      </c>
      <c r="AH3499" t="e">
        <f t="shared" si="1852"/>
        <v>#DIV/0!</v>
      </c>
      <c r="AI3499" t="e">
        <f t="shared" si="1853"/>
        <v>#DIV/0!</v>
      </c>
      <c r="AJ3499" t="e">
        <f t="shared" si="1854"/>
        <v>#DIV/0!</v>
      </c>
      <c r="AK3499"/>
      <c r="AL3499"/>
      <c r="AM3499"/>
      <c r="AN3499"/>
    </row>
    <row r="3500" spans="1:40" x14ac:dyDescent="0.25">
      <c r="A3500"/>
      <c r="B3500">
        <f t="shared" si="1855"/>
        <v>1566000</v>
      </c>
      <c r="C3500" s="186" t="str">
        <f t="shared" si="1823"/>
        <v>-4.01086245806018E-08+0.00201270243231136i</v>
      </c>
      <c r="D3500" s="158" t="str">
        <f t="shared" si="1824"/>
        <v>-7.66666697416609+0.0154307186477204i</v>
      </c>
      <c r="E3500" t="str">
        <f t="shared" si="1825"/>
        <v>7.99246760086819-0.245361887867261i</v>
      </c>
      <c r="F3500" t="str">
        <f t="shared" si="1826"/>
        <v>0.999201390924563+0.0000244970148039704i</v>
      </c>
      <c r="G3500">
        <f t="shared" si="1821"/>
        <v>1</v>
      </c>
      <c r="H3500" t="str">
        <f t="shared" si="1827"/>
        <v>11.746861877029+0.307964925451618i</v>
      </c>
      <c r="I3500" t="str">
        <f t="shared" si="1828"/>
        <v>6149.66761940202i</v>
      </c>
      <c r="J3500" t="str">
        <f t="shared" si="1822"/>
        <v>-51190.0022518991+1345.35048576134i</v>
      </c>
      <c r="K3500" t="str">
        <f t="shared" si="1829"/>
        <v>0.00315512750514032-0.120051232598888i</v>
      </c>
      <c r="L3500" t="str">
        <f t="shared" si="1830"/>
        <v>0.000408079082688737-0.0131630954416119i</v>
      </c>
      <c r="M3500" t="str">
        <f t="shared" si="1831"/>
        <v>0.00356320658782906-0.1332143280405i</v>
      </c>
      <c r="N3500" t="str">
        <f t="shared" si="1832"/>
        <v>-11.5381428906205i</v>
      </c>
      <c r="O3500" t="str">
        <f t="shared" si="1833"/>
        <v>0.516337406308675+0.856385242076502i</v>
      </c>
      <c r="P3500" t="str">
        <f t="shared" si="1834"/>
        <v>0.483662593691325-0.856385242076502i</v>
      </c>
      <c r="Q3500" t="str">
        <f t="shared" si="1835"/>
        <v>-0.483662593691325+12.394528132697i</v>
      </c>
      <c r="R3500" t="str">
        <f t="shared" si="1836"/>
        <v>-0.070509186063622-0.0362708392822783i</v>
      </c>
      <c r="S3500" t="str">
        <f t="shared" si="1837"/>
        <v>1.21656623097607i</v>
      </c>
      <c r="T3500" t="str">
        <f t="shared" si="1838"/>
        <v>0.0441258782399801-0.0857790947386111i</v>
      </c>
      <c r="U3500" t="e">
        <f t="shared" si="1839"/>
        <v>#DIV/0!</v>
      </c>
      <c r="V3500" t="str">
        <f t="shared" si="1840"/>
        <v>1.33333333333333E-06-0.0000677543393324376i</v>
      </c>
      <c r="W3500" t="e">
        <f t="shared" si="1841"/>
        <v>#DIV/0!</v>
      </c>
      <c r="X3500" t="e">
        <f t="shared" si="1842"/>
        <v>#DIV/0!</v>
      </c>
      <c r="Y3500" t="str">
        <f t="shared" si="1843"/>
        <v>0.00083+1.57431491056692i</v>
      </c>
      <c r="Z3500" t="e">
        <f t="shared" si="1844"/>
        <v>#DIV/0!</v>
      </c>
      <c r="AA3500" t="e">
        <f t="shared" si="1845"/>
        <v>#DIV/0!</v>
      </c>
      <c r="AB3500" t="str">
        <f t="shared" si="1846"/>
        <v>0.272090623976781-0.528934229584246i</v>
      </c>
      <c r="AC3500" t="str">
        <f t="shared" si="1847"/>
        <v>0.930507897132156-0.0381310715705701i</v>
      </c>
      <c r="AD3500" t="str">
        <f t="shared" si="1848"/>
        <v>0.315175420323938-0.555520543853239i</v>
      </c>
      <c r="AE3500" t="e">
        <f t="shared" si="1849"/>
        <v>#DIV/0!</v>
      </c>
      <c r="AF3500" t="str">
        <f t="shared" si="1850"/>
        <v>-19.4135288511951-0.292534206803898i</v>
      </c>
      <c r="AG3500" t="e">
        <f t="shared" si="1851"/>
        <v>#DIV/0!</v>
      </c>
      <c r="AH3500" t="e">
        <f t="shared" si="1852"/>
        <v>#DIV/0!</v>
      </c>
      <c r="AI3500" t="e">
        <f t="shared" si="1853"/>
        <v>#DIV/0!</v>
      </c>
      <c r="AJ3500" t="e">
        <f t="shared" si="1854"/>
        <v>#DIV/0!</v>
      </c>
      <c r="AK3500"/>
      <c r="AL3500"/>
      <c r="AM3500"/>
      <c r="AN3500"/>
    </row>
    <row r="3501" spans="1:40" x14ac:dyDescent="0.25">
      <c r="A3501"/>
      <c r="B3501">
        <f t="shared" si="1855"/>
        <v>1567000</v>
      </c>
      <c r="C3501" s="186" t="str">
        <f t="shared" si="1823"/>
        <v>-4.00574493072608E-08+0.00201141800191525i</v>
      </c>
      <c r="D3501" s="158" t="str">
        <f t="shared" si="1824"/>
        <v>-7.66666697377379+0.0154208713480169i</v>
      </c>
      <c r="E3501" t="str">
        <f t="shared" si="1825"/>
        <v>7.99245798694653-0.245518273183253i</v>
      </c>
      <c r="F3501" t="str">
        <f t="shared" si="1826"/>
        <v>0.999201391883662+0.0000245126284144828i</v>
      </c>
      <c r="G3501">
        <f t="shared" si="1821"/>
        <v>1</v>
      </c>
      <c r="H3501" t="str">
        <f t="shared" si="1827"/>
        <v>11.7468729606185+0.307768706611011i</v>
      </c>
      <c r="I3501" t="str">
        <f t="shared" si="1828"/>
        <v>6153.59461021901i</v>
      </c>
      <c r="J3501" t="str">
        <f t="shared" si="1822"/>
        <v>-51255.4011621941+1346.20958568839i</v>
      </c>
      <c r="K3501" t="str">
        <f t="shared" si="1829"/>
        <v>0.00315110444269447-0.119974723127297i</v>
      </c>
      <c r="L3501" t="str">
        <f t="shared" si="1830"/>
        <v>0.000407558906983739-0.0131547113691418i</v>
      </c>
      <c r="M3501" t="str">
        <f t="shared" si="1831"/>
        <v>0.00355866334967821-0.133129434496439i</v>
      </c>
      <c r="N3501" t="str">
        <f t="shared" si="1832"/>
        <v>-11.545510797958i</v>
      </c>
      <c r="O3501" t="str">
        <f t="shared" si="1833"/>
        <v>0.522633101430991+0.85255770554762i</v>
      </c>
      <c r="P3501" t="str">
        <f t="shared" si="1834"/>
        <v>0.477366898569009-0.85255770554762i</v>
      </c>
      <c r="Q3501" t="str">
        <f t="shared" si="1835"/>
        <v>-0.477366898569009+12.3980685035056i</v>
      </c>
      <c r="R3501" t="str">
        <f t="shared" si="1836"/>
        <v>-0.0701438824925304-0.0358025551161015i</v>
      </c>
      <c r="S3501" t="str">
        <f t="shared" si="1837"/>
        <v>1.21734309319253i</v>
      </c>
      <c r="T3501" t="str">
        <f t="shared" si="1838"/>
        <v>0.043583993189231-0.0853891708819903i</v>
      </c>
      <c r="U3501" t="e">
        <f t="shared" si="1839"/>
        <v>#DIV/0!</v>
      </c>
      <c r="V3501" t="str">
        <f t="shared" si="1840"/>
        <v>1.33333333333333E-06-0.0000677111010814276i</v>
      </c>
      <c r="W3501" t="e">
        <f t="shared" si="1841"/>
        <v>#DIV/0!</v>
      </c>
      <c r="X3501" t="e">
        <f t="shared" si="1842"/>
        <v>#DIV/0!</v>
      </c>
      <c r="Y3501" t="str">
        <f t="shared" si="1843"/>
        <v>0.00083+1.57532022021607i</v>
      </c>
      <c r="Z3501" t="e">
        <f t="shared" si="1844"/>
        <v>#DIV/0!</v>
      </c>
      <c r="AA3501" t="e">
        <f t="shared" si="1845"/>
        <v>#DIV/0!</v>
      </c>
      <c r="AB3501" t="str">
        <f t="shared" si="1846"/>
        <v>0.268749232315857-0.526529866664274i</v>
      </c>
      <c r="AC3501" t="str">
        <f t="shared" si="1847"/>
        <v>0.930859764648796-0.0376521758585713i</v>
      </c>
      <c r="AD3501" t="str">
        <f t="shared" si="1848"/>
        <v>0.311081197196786-0.55305536050896i</v>
      </c>
      <c r="AE3501" t="e">
        <f t="shared" si="1849"/>
        <v>#DIV/0!</v>
      </c>
      <c r="AF3501" t="str">
        <f t="shared" si="1850"/>
        <v>-19.4135399343923-0.292347835262994i</v>
      </c>
      <c r="AG3501" t="e">
        <f t="shared" si="1851"/>
        <v>#DIV/0!</v>
      </c>
      <c r="AH3501" t="e">
        <f t="shared" si="1852"/>
        <v>#DIV/0!</v>
      </c>
      <c r="AI3501" t="e">
        <f t="shared" si="1853"/>
        <v>#DIV/0!</v>
      </c>
      <c r="AJ3501" t="e">
        <f t="shared" si="1854"/>
        <v>#DIV/0!</v>
      </c>
      <c r="AK3501"/>
      <c r="AL3501"/>
      <c r="AM3501"/>
      <c r="AN3501"/>
    </row>
    <row r="3502" spans="1:40" x14ac:dyDescent="0.25">
      <c r="A3502"/>
      <c r="B3502">
        <f t="shared" si="1855"/>
        <v>1568000</v>
      </c>
      <c r="C3502" s="186" t="str">
        <f t="shared" si="1823"/>
        <v>-4.00063719145696E-08+0.00201013520982321i</v>
      </c>
      <c r="D3502" s="158" t="str">
        <f t="shared" si="1824"/>
        <v>-7.66666697338217+0.0154110366086446i</v>
      </c>
      <c r="E3502" t="str">
        <f t="shared" si="1825"/>
        <v>7.99244836691081-0.245674657934376i</v>
      </c>
      <c r="F3502" t="str">
        <f t="shared" si="1826"/>
        <v>0.99920139284336+0.0000245282419686879i</v>
      </c>
      <c r="G3502">
        <f t="shared" si="1821"/>
        <v>1</v>
      </c>
      <c r="H3502" t="str">
        <f t="shared" si="1827"/>
        <v>11.7468840230313+0.307572737452459i</v>
      </c>
      <c r="I3502" t="str">
        <f t="shared" si="1828"/>
        <v>6157.52160103599i</v>
      </c>
      <c r="J3502" t="str">
        <f t="shared" si="1822"/>
        <v>-51320.8418209156+1347.06868561544i</v>
      </c>
      <c r="K3502" t="str">
        <f t="shared" si="1829"/>
        <v>0.00314708906831355-0.119898311048231i</v>
      </c>
      <c r="L3502" t="str">
        <f t="shared" si="1830"/>
        <v>0.000407039724924575-0.013146337959876i</v>
      </c>
      <c r="M3502" t="str">
        <f t="shared" si="1831"/>
        <v>0.00355412879323813-0.133044649008107i</v>
      </c>
      <c r="N3502" t="str">
        <f t="shared" si="1832"/>
        <v>-11.5528787052956i</v>
      </c>
      <c r="O3502" t="str">
        <f t="shared" si="1833"/>
        <v>0.528900424990605+0.848683887230551i</v>
      </c>
      <c r="P3502" t="str">
        <f t="shared" si="1834"/>
        <v>0.471099575009395-0.848683887230551i</v>
      </c>
      <c r="Q3502" t="str">
        <f t="shared" si="1835"/>
        <v>-0.471099575009395+12.4015625925262i</v>
      </c>
      <c r="R3502" t="str">
        <f t="shared" si="1836"/>
        <v>-0.0697759579574412-0.0353365269578101i</v>
      </c>
      <c r="S3502" t="str">
        <f t="shared" si="1837"/>
        <v>1.21811995540899i</v>
      </c>
      <c r="T3502" t="str">
        <f t="shared" si="1838"/>
        <v>0.0430441286421562-0.0849954867957378i</v>
      </c>
      <c r="U3502" t="e">
        <f t="shared" si="1839"/>
        <v>#DIV/0!</v>
      </c>
      <c r="V3502" t="str">
        <f t="shared" si="1840"/>
        <v>1.33333333333333E-06-0.000067667917981248i</v>
      </c>
      <c r="W3502" t="e">
        <f t="shared" si="1841"/>
        <v>#DIV/0!</v>
      </c>
      <c r="X3502" t="e">
        <f t="shared" si="1842"/>
        <v>#DIV/0!</v>
      </c>
      <c r="Y3502" t="str">
        <f t="shared" si="1843"/>
        <v>0.00083+1.57632552986521i</v>
      </c>
      <c r="Z3502" t="e">
        <f t="shared" si="1844"/>
        <v>#DIV/0!</v>
      </c>
      <c r="AA3502" t="e">
        <f t="shared" si="1845"/>
        <v>#DIV/0!</v>
      </c>
      <c r="AB3502" t="str">
        <f t="shared" si="1846"/>
        <v>0.26542029955949-0.524102317277141i</v>
      </c>
      <c r="AC3502" t="str">
        <f t="shared" si="1847"/>
        <v>0.931214329082501-0.0371754777309565i</v>
      </c>
      <c r="AD3502" t="str">
        <f t="shared" si="1848"/>
        <v>0.307005183806131-0.550559883897412i</v>
      </c>
      <c r="AE3502" t="e">
        <f t="shared" si="1849"/>
        <v>#DIV/0!</v>
      </c>
      <c r="AF3502" t="str">
        <f t="shared" si="1850"/>
        <v>-19.4135509964135-0.292161700843814i</v>
      </c>
      <c r="AG3502" t="e">
        <f t="shared" si="1851"/>
        <v>#DIV/0!</v>
      </c>
      <c r="AH3502" t="e">
        <f t="shared" si="1852"/>
        <v>#DIV/0!</v>
      </c>
      <c r="AI3502" t="e">
        <f t="shared" si="1853"/>
        <v>#DIV/0!</v>
      </c>
      <c r="AJ3502" t="e">
        <f t="shared" si="1854"/>
        <v>#DIV/0!</v>
      </c>
      <c r="AK3502"/>
      <c r="AL3502"/>
      <c r="AM3502"/>
      <c r="AN3502"/>
    </row>
    <row r="3503" spans="1:40" x14ac:dyDescent="0.25">
      <c r="A3503"/>
      <c r="B3503">
        <f t="shared" si="1855"/>
        <v>1569000</v>
      </c>
      <c r="C3503" s="186" t="str">
        <f t="shared" si="1823"/>
        <v>-3.99553921530705E-08+0.00200885405290272i</v>
      </c>
      <c r="D3503" s="158" t="str">
        <f t="shared" si="1824"/>
        <v>-7.66666697299133+0.0154012144055875i</v>
      </c>
      <c r="E3503" t="str">
        <f t="shared" si="1825"/>
        <v>7.9924387407611-0.245831042120271i</v>
      </c>
      <c r="F3503" t="str">
        <f t="shared" si="1826"/>
        <v>0.999201393803666+0.0000245438554665503i</v>
      </c>
      <c r="G3503">
        <f t="shared" si="1821"/>
        <v>1</v>
      </c>
      <c r="H3503" t="str">
        <f t="shared" si="1827"/>
        <v>11.7468950643214+0.307377017500083i</v>
      </c>
      <c r="I3503" t="str">
        <f t="shared" si="1828"/>
        <v>6161.44859185298i</v>
      </c>
      <c r="J3503" t="str">
        <f t="shared" si="1822"/>
        <v>-51386.3242280637+1347.9277855425i</v>
      </c>
      <c r="K3503" t="str">
        <f t="shared" si="1829"/>
        <v>0.00314308136242511-0.119821996175973i</v>
      </c>
      <c r="L3503" t="str">
        <f t="shared" si="1830"/>
        <v>0.0004065215339829-0.0131379751935045i</v>
      </c>
      <c r="M3503" t="str">
        <f t="shared" si="1831"/>
        <v>0.00354960289640801-0.132959971369478i</v>
      </c>
      <c r="N3503" t="str">
        <f t="shared" si="1832"/>
        <v>-11.5602466126331i</v>
      </c>
      <c r="O3503" t="str">
        <f t="shared" si="1833"/>
        <v>0.535139036760591+0.844763997418774i</v>
      </c>
      <c r="P3503" t="str">
        <f t="shared" si="1834"/>
        <v>0.464860963239409-0.844763997418774i</v>
      </c>
      <c r="Q3503" t="str">
        <f t="shared" si="1835"/>
        <v>-0.464860963239409+12.4050106100519i</v>
      </c>
      <c r="R3503" t="str">
        <f t="shared" si="1836"/>
        <v>-0.0694054212709761-0.0348727708384875i</v>
      </c>
      <c r="S3503" t="str">
        <f t="shared" si="1837"/>
        <v>1.21889681762545i</v>
      </c>
      <c r="T3503" t="str">
        <f t="shared" si="1838"/>
        <v>0.042506309396814-0.0845980471131465i</v>
      </c>
      <c r="U3503" t="e">
        <f t="shared" si="1839"/>
        <v>#DIV/0!</v>
      </c>
      <c r="V3503" t="str">
        <f t="shared" si="1840"/>
        <v>1.33333333333333E-06-0.0000676247899264478i</v>
      </c>
      <c r="W3503" t="e">
        <f t="shared" si="1841"/>
        <v>#DIV/0!</v>
      </c>
      <c r="X3503" t="e">
        <f t="shared" si="1842"/>
        <v>#DIV/0!</v>
      </c>
      <c r="Y3503" t="str">
        <f t="shared" si="1843"/>
        <v>0.00083+1.57733083951436i</v>
      </c>
      <c r="Z3503" t="e">
        <f t="shared" si="1844"/>
        <v>#DIV/0!</v>
      </c>
      <c r="AA3503" t="e">
        <f t="shared" si="1845"/>
        <v>#DIV/0!</v>
      </c>
      <c r="AB3503" t="str">
        <f t="shared" si="1846"/>
        <v>0.262103978618386-0.521651609992829i</v>
      </c>
      <c r="AC3503" t="str">
        <f t="shared" si="1847"/>
        <v>0.931571581912175-0.0367009935586733i</v>
      </c>
      <c r="AD3503" t="str">
        <f t="shared" si="1848"/>
        <v>0.302947605449244-0.548034248563791i</v>
      </c>
      <c r="AE3503" t="e">
        <f t="shared" si="1849"/>
        <v>#DIV/0!</v>
      </c>
      <c r="AF3503" t="str">
        <f t="shared" si="1850"/>
        <v>-19.4135620373127-0.291975803094496i</v>
      </c>
      <c r="AG3503" t="e">
        <f t="shared" si="1851"/>
        <v>#DIV/0!</v>
      </c>
      <c r="AH3503" t="e">
        <f t="shared" si="1852"/>
        <v>#DIV/0!</v>
      </c>
      <c r="AI3503" t="e">
        <f t="shared" si="1853"/>
        <v>#DIV/0!</v>
      </c>
      <c r="AJ3503" t="e">
        <f t="shared" si="1854"/>
        <v>#DIV/0!</v>
      </c>
      <c r="AK3503"/>
      <c r="AL3503"/>
      <c r="AM3503"/>
      <c r="AN3503"/>
    </row>
    <row r="3504" spans="1:40" x14ac:dyDescent="0.25">
      <c r="A3504"/>
      <c r="B3504">
        <f t="shared" si="1855"/>
        <v>1570000</v>
      </c>
      <c r="C3504" s="186" t="str">
        <f t="shared" si="1823"/>
        <v>-3.99045097741024E-08+0.00200757452802928i</v>
      </c>
      <c r="D3504" s="158" t="str">
        <f t="shared" si="1824"/>
        <v>-7.66666697260125+0.0153914047148912i</v>
      </c>
      <c r="E3504" t="str">
        <f t="shared" si="1825"/>
        <v>7.99242910849742-0.24598742574058i</v>
      </c>
      <c r="F3504" t="str">
        <f t="shared" si="1826"/>
        <v>0.999201394764591+0.0000245594689080349i</v>
      </c>
      <c r="G3504">
        <f t="shared" si="1821"/>
        <v>1</v>
      </c>
      <c r="H3504" t="str">
        <f t="shared" si="1827"/>
        <v>11.7469060845425+0.307181546279206i</v>
      </c>
      <c r="I3504" t="str">
        <f t="shared" si="1828"/>
        <v>6165.37558266997i</v>
      </c>
      <c r="J3504" t="str">
        <f t="shared" si="1822"/>
        <v>-51451.8483836385+1348.78688546954i</v>
      </c>
      <c r="K3504" t="str">
        <f t="shared" si="1829"/>
        <v>0.00313908130551884-0.119745778325272i</v>
      </c>
      <c r="L3504" t="str">
        <f t="shared" si="1830"/>
        <v>0.000406004331638403-0.0131296230497685i</v>
      </c>
      <c r="M3504" t="str">
        <f t="shared" si="1831"/>
        <v>0.00354508563715724-0.132875401375041i</v>
      </c>
      <c r="N3504" t="str">
        <f t="shared" si="1832"/>
        <v>-11.5676145199707i</v>
      </c>
      <c r="O3504" t="str">
        <f t="shared" si="1833"/>
        <v>0.541348598073009+0.84079824890659i</v>
      </c>
      <c r="P3504" t="str">
        <f t="shared" si="1834"/>
        <v>0.458651401926991-0.84079824890659i</v>
      </c>
      <c r="Q3504" t="str">
        <f t="shared" si="1835"/>
        <v>-0.458651401926991+12.4084127688773i</v>
      </c>
      <c r="R3504" t="str">
        <f t="shared" si="1836"/>
        <v>-0.0690322813354434-0.0344113028207156i</v>
      </c>
      <c r="S3504" t="str">
        <f t="shared" si="1837"/>
        <v>1.21967367984191i</v>
      </c>
      <c r="T3504" t="str">
        <f t="shared" si="1838"/>
        <v>0.0419705603394965-0.0841968566042822i</v>
      </c>
      <c r="U3504" t="e">
        <f t="shared" si="1839"/>
        <v>#DIV/0!</v>
      </c>
      <c r="V3504" t="str">
        <f t="shared" si="1840"/>
        <v>1.33333333333333E-06-0.0000675817168118453i</v>
      </c>
      <c r="W3504" t="e">
        <f t="shared" si="1841"/>
        <v>#DIV/0!</v>
      </c>
      <c r="X3504" t="e">
        <f t="shared" si="1842"/>
        <v>#DIV/0!</v>
      </c>
      <c r="Y3504" t="str">
        <f t="shared" si="1843"/>
        <v>0.00083+1.57833614916351i</v>
      </c>
      <c r="Z3504" t="e">
        <f t="shared" si="1844"/>
        <v>#DIV/0!</v>
      </c>
      <c r="AA3504" t="e">
        <f t="shared" si="1845"/>
        <v>#DIV/0!</v>
      </c>
      <c r="AB3504" t="str">
        <f t="shared" si="1846"/>
        <v>0.258800422947319-0.519177774224693i</v>
      </c>
      <c r="AC3504" t="str">
        <f t="shared" si="1847"/>
        <v>0.931931514527174-0.0362287397456906i</v>
      </c>
      <c r="AD3504" t="str">
        <f t="shared" si="1848"/>
        <v>0.298908686428149-0.545478590746315i</v>
      </c>
      <c r="AE3504" t="e">
        <f t="shared" si="1849"/>
        <v>#DIV/0!</v>
      </c>
      <c r="AF3504" t="str">
        <f t="shared" si="1850"/>
        <v>-19.4135730571438-0.291790141564315i</v>
      </c>
      <c r="AG3504" t="e">
        <f t="shared" si="1851"/>
        <v>#DIV/0!</v>
      </c>
      <c r="AH3504" t="e">
        <f t="shared" si="1852"/>
        <v>#DIV/0!</v>
      </c>
      <c r="AI3504" t="e">
        <f t="shared" si="1853"/>
        <v>#DIV/0!</v>
      </c>
      <c r="AJ3504" t="e">
        <f t="shared" si="1854"/>
        <v>#DIV/0!</v>
      </c>
      <c r="AK3504"/>
      <c r="AL3504"/>
      <c r="AM3504"/>
      <c r="AN3504"/>
    </row>
    <row r="3505" spans="1:40" x14ac:dyDescent="0.25">
      <c r="A3505"/>
      <c r="B3505">
        <f t="shared" si="1855"/>
        <v>1571000</v>
      </c>
      <c r="C3505" s="186" t="str">
        <f t="shared" si="1823"/>
        <v>-3.9853724529793E-08+0.00200629663208629i</v>
      </c>
      <c r="D3505" s="158" t="str">
        <f t="shared" si="1824"/>
        <v>-7.66666697221186+0.0153816075126616i</v>
      </c>
      <c r="E3505" t="str">
        <f t="shared" si="1825"/>
        <v>7.99241947011983-0.246143808794945i</v>
      </c>
      <c r="F3505" t="str">
        <f t="shared" si="1826"/>
        <v>0.999201395726124+0.0000245750822931055i</v>
      </c>
      <c r="G3505">
        <f t="shared" si="1821"/>
        <v>1</v>
      </c>
      <c r="H3505" t="str">
        <f t="shared" si="1827"/>
        <v>11.7469170837481+0.306986323316349i</v>
      </c>
      <c r="I3505" t="str">
        <f t="shared" si="1828"/>
        <v>6169.30257348696i</v>
      </c>
      <c r="J3505" t="str">
        <f t="shared" si="1822"/>
        <v>-51517.4142876399+1349.64598539659i</v>
      </c>
      <c r="K3505" t="str">
        <f t="shared" si="1829"/>
        <v>0.00313508887814657-0.11966965731135i</v>
      </c>
      <c r="L3505" t="str">
        <f t="shared" si="1830"/>
        <v>0.000405488115378768-0.0131212815084603i</v>
      </c>
      <c r="M3505" t="str">
        <f t="shared" si="1831"/>
        <v>0.00354057699352534-0.13279093881981i</v>
      </c>
      <c r="N3505" t="str">
        <f t="shared" si="1832"/>
        <v>-11.5749824273083i</v>
      </c>
      <c r="O3505" t="str">
        <f t="shared" si="1833"/>
        <v>0.547528771836687+0.836786856977934i</v>
      </c>
      <c r="P3505" t="str">
        <f t="shared" si="1834"/>
        <v>0.452471228163313-0.836786856977934i</v>
      </c>
      <c r="Q3505" t="str">
        <f t="shared" si="1835"/>
        <v>-0.452471228163313+12.4117692842862i</v>
      </c>
      <c r="R3505" t="str">
        <f t="shared" si="1836"/>
        <v>-0.0686565471441807-0.0339521389983498i</v>
      </c>
      <c r="S3505" t="str">
        <f t="shared" si="1837"/>
        <v>1.22045054205837i</v>
      </c>
      <c r="T3505" t="str">
        <f t="shared" si="1838"/>
        <v>0.0414369064445771-0.0837919201779714i</v>
      </c>
      <c r="U3505" t="e">
        <f t="shared" si="1839"/>
        <v>#DIV/0!</v>
      </c>
      <c r="V3505" t="str">
        <f t="shared" si="1840"/>
        <v>1.33333333333333E-06-0.0000675386985325251i</v>
      </c>
      <c r="W3505" t="e">
        <f t="shared" si="1841"/>
        <v>#DIV/0!</v>
      </c>
      <c r="X3505" t="e">
        <f t="shared" si="1842"/>
        <v>#DIV/0!</v>
      </c>
      <c r="Y3505" t="str">
        <f t="shared" si="1843"/>
        <v>0.00083+1.57934145881266i</v>
      </c>
      <c r="Z3505" t="e">
        <f t="shared" si="1844"/>
        <v>#DIV/0!</v>
      </c>
      <c r="AA3505" t="e">
        <f t="shared" si="1845"/>
        <v>#DIV/0!</v>
      </c>
      <c r="AB3505" t="str">
        <f t="shared" si="1846"/>
        <v>0.255509786544196-0.516680840241723i</v>
      </c>
      <c r="AC3505" t="str">
        <f t="shared" si="1847"/>
        <v>0.932294118225952-0.0357587327288082i</v>
      </c>
      <c r="AD3505" t="str">
        <f t="shared" si="1848"/>
        <v>0.294888650037074-0.54289304836912i</v>
      </c>
      <c r="AE3505" t="e">
        <f t="shared" si="1849"/>
        <v>#DIV/0!</v>
      </c>
      <c r="AF3505" t="str">
        <f t="shared" si="1850"/>
        <v>-19.41358405596-0.291604715803687i</v>
      </c>
      <c r="AG3505" t="e">
        <f t="shared" si="1851"/>
        <v>#DIV/0!</v>
      </c>
      <c r="AH3505" t="e">
        <f t="shared" si="1852"/>
        <v>#DIV/0!</v>
      </c>
      <c r="AI3505" t="e">
        <f t="shared" si="1853"/>
        <v>#DIV/0!</v>
      </c>
      <c r="AJ3505" t="e">
        <f t="shared" si="1854"/>
        <v>#DIV/0!</v>
      </c>
      <c r="AK3505"/>
      <c r="AL3505"/>
      <c r="AM3505"/>
      <c r="AN3505"/>
    </row>
    <row r="3506" spans="1:40" x14ac:dyDescent="0.25">
      <c r="A3506"/>
      <c r="B3506">
        <f t="shared" si="1855"/>
        <v>1572000</v>
      </c>
      <c r="C3506" s="186" t="str">
        <f t="shared" si="1823"/>
        <v>-3.9803036173059E-08+0.0020050203619651i</v>
      </c>
      <c r="D3506" s="158" t="str">
        <f t="shared" si="1824"/>
        <v>-7.66666697182331+0.0153718227750658i</v>
      </c>
      <c r="E3506" t="str">
        <f t="shared" si="1825"/>
        <v>7.99240982562837-0.246300191283007i</v>
      </c>
      <c r="F3506" t="str">
        <f t="shared" si="1826"/>
        <v>0.999201396688266+0.0000245906956217262i</v>
      </c>
      <c r="G3506">
        <f t="shared" si="1821"/>
        <v>1</v>
      </c>
      <c r="H3506" t="str">
        <f t="shared" si="1827"/>
        <v>11.7469280619918+0.306791348139248i</v>
      </c>
      <c r="I3506" t="str">
        <f t="shared" si="1828"/>
        <v>6173.22956430394i</v>
      </c>
      <c r="J3506" t="str">
        <f t="shared" si="1822"/>
        <v>-51583.0219400679+1350.50508532365i</v>
      </c>
      <c r="K3506" t="str">
        <f t="shared" si="1829"/>
        <v>0.00313110406092183-0.119593632949897i</v>
      </c>
      <c r="L3506" t="str">
        <f t="shared" si="1830"/>
        <v>0.000404972882699664-0.0131129505494238i</v>
      </c>
      <c r="M3506" t="str">
        <f t="shared" si="1831"/>
        <v>0.00353607694362149-0.132706583499321i</v>
      </c>
      <c r="N3506" t="str">
        <f t="shared" si="1832"/>
        <v>-11.5823503346458i</v>
      </c>
      <c r="O3506" t="str">
        <f t="shared" si="1833"/>
        <v>0.553679222555789+0.832730039394531i</v>
      </c>
      <c r="P3506" t="str">
        <f t="shared" si="1834"/>
        <v>0.446320777444211-0.832730039394531i</v>
      </c>
      <c r="Q3506" t="str">
        <f t="shared" si="1835"/>
        <v>-0.446320777444211+12.4150803740403i</v>
      </c>
      <c r="R3506" t="str">
        <f t="shared" si="1836"/>
        <v>-0.0682782277828507-0.0334952954962083i</v>
      </c>
      <c r="S3506" t="str">
        <f t="shared" si="1837"/>
        <v>1.22122740427483i</v>
      </c>
      <c r="T3506" t="str">
        <f t="shared" si="1838"/>
        <v>0.0409053727742529-0.0833832428837363i</v>
      </c>
      <c r="U3506" t="e">
        <f t="shared" si="1839"/>
        <v>#DIV/0!</v>
      </c>
      <c r="V3506" t="str">
        <f t="shared" si="1840"/>
        <v>1.33333333333333E-06-0.0000674957349838401i</v>
      </c>
      <c r="W3506" t="e">
        <f t="shared" si="1841"/>
        <v>#DIV/0!</v>
      </c>
      <c r="X3506" t="e">
        <f t="shared" si="1842"/>
        <v>#DIV/0!</v>
      </c>
      <c r="Y3506" t="str">
        <f t="shared" si="1843"/>
        <v>0.00083+1.58034676846181i</v>
      </c>
      <c r="Z3506" t="e">
        <f t="shared" si="1844"/>
        <v>#DIV/0!</v>
      </c>
      <c r="AA3506" t="e">
        <f t="shared" si="1845"/>
        <v>#DIV/0!</v>
      </c>
      <c r="AB3506" t="str">
        <f t="shared" si="1846"/>
        <v>0.252232223948464-0.514160839180468i</v>
      </c>
      <c r="AC3506" t="str">
        <f t="shared" si="1847"/>
        <v>0.932659384214759-0.0352909889773754i</v>
      </c>
      <c r="AD3506" t="str">
        <f t="shared" si="1848"/>
        <v>0.290887718549334-0.540277761034633i</v>
      </c>
      <c r="AE3506" t="e">
        <f t="shared" si="1849"/>
        <v>#DIV/0!</v>
      </c>
      <c r="AF3506" t="str">
        <f t="shared" si="1850"/>
        <v>-19.4135950338151-0.291419525364182i</v>
      </c>
      <c r="AG3506" t="e">
        <f t="shared" si="1851"/>
        <v>#DIV/0!</v>
      </c>
      <c r="AH3506" t="e">
        <f t="shared" si="1852"/>
        <v>#DIV/0!</v>
      </c>
      <c r="AI3506" t="e">
        <f t="shared" si="1853"/>
        <v>#DIV/0!</v>
      </c>
      <c r="AJ3506" t="e">
        <f t="shared" si="1854"/>
        <v>#DIV/0!</v>
      </c>
      <c r="AK3506"/>
      <c r="AL3506"/>
      <c r="AM3506"/>
      <c r="AN3506"/>
    </row>
    <row r="3507" spans="1:40" x14ac:dyDescent="0.25">
      <c r="A3507"/>
      <c r="B3507">
        <f t="shared" si="1855"/>
        <v>1573000</v>
      </c>
      <c r="C3507" s="186" t="str">
        <f t="shared" si="1823"/>
        <v>-3.97524444576014E-08+0.00200374571456497i</v>
      </c>
      <c r="D3507" s="158" t="str">
        <f t="shared" si="1824"/>
        <v>-7.66666697143538+0.0153620504783314i</v>
      </c>
      <c r="E3507" t="str">
        <f t="shared" si="1825"/>
        <v>7.99240017502308-0.246456573204409i</v>
      </c>
      <c r="F3507" t="str">
        <f t="shared" si="1826"/>
        <v>0.999201397651017+0.0000246063088938616i</v>
      </c>
      <c r="G3507">
        <f t="shared" si="1821"/>
        <v>1</v>
      </c>
      <c r="H3507" t="str">
        <f t="shared" si="1827"/>
        <v>11.7469390193265+0.306596620276813i</v>
      </c>
      <c r="I3507" t="str">
        <f t="shared" si="1828"/>
        <v>6177.15655512093i</v>
      </c>
      <c r="J3507" t="str">
        <f t="shared" si="1822"/>
        <v>-51648.6713409225+1351.3641852507i</v>
      </c>
      <c r="K3507" t="str">
        <f t="shared" si="1829"/>
        <v>0.00312712683451963-0.119517705057072i</v>
      </c>
      <c r="L3507" t="str">
        <f t="shared" si="1830"/>
        <v>0.000404458631104691-0.0131046301525537i</v>
      </c>
      <c r="M3507" t="str">
        <f t="shared" si="1831"/>
        <v>0.00353158546562432-0.132622335209626i</v>
      </c>
      <c r="N3507" t="str">
        <f t="shared" si="1832"/>
        <v>-11.5897182419834i</v>
      </c>
      <c r="O3507" t="str">
        <f t="shared" si="1833"/>
        <v>0.55979961634826+0.828628016383914i</v>
      </c>
      <c r="P3507" t="str">
        <f t="shared" si="1834"/>
        <v>0.44020038365174-0.828628016383914i</v>
      </c>
      <c r="Q3507" t="str">
        <f t="shared" si="1835"/>
        <v>-0.44020038365174+12.4183462583673i</v>
      </c>
      <c r="R3507" t="str">
        <f t="shared" si="1836"/>
        <v>-0.0678973324307442-0.0330407884697477i</v>
      </c>
      <c r="S3507" t="str">
        <f t="shared" si="1837"/>
        <v>1.22200426649129i</v>
      </c>
      <c r="T3507" t="str">
        <f t="shared" si="1838"/>
        <v>0.0403759844782679-0.0829708299137468i</v>
      </c>
      <c r="U3507" t="e">
        <f t="shared" si="1839"/>
        <v>#DIV/0!</v>
      </c>
      <c r="V3507" t="str">
        <f t="shared" si="1840"/>
        <v>1.33333333333333E-06-0.0000674528260614095i</v>
      </c>
      <c r="W3507" t="e">
        <f t="shared" si="1841"/>
        <v>#DIV/0!</v>
      </c>
      <c r="X3507" t="e">
        <f t="shared" si="1842"/>
        <v>#DIV/0!</v>
      </c>
      <c r="Y3507" t="str">
        <f t="shared" si="1843"/>
        <v>0.00083+1.58135207811096i</v>
      </c>
      <c r="Z3507" t="e">
        <f t="shared" si="1844"/>
        <v>#DIV/0!</v>
      </c>
      <c r="AA3507" t="e">
        <f t="shared" si="1845"/>
        <v>#DIV/0!</v>
      </c>
      <c r="AB3507" t="str">
        <f t="shared" si="1846"/>
        <v>0.248967890239406-0.511617803057078i</v>
      </c>
      <c r="AC3507" t="str">
        <f t="shared" si="1847"/>
        <v>0.933027303606328-0.0348255249929949i</v>
      </c>
      <c r="AD3507" t="str">
        <f t="shared" si="1848"/>
        <v>0.286906113204321-0.537632870015869i</v>
      </c>
      <c r="AE3507" t="e">
        <f t="shared" si="1849"/>
        <v>#DIV/0!</v>
      </c>
      <c r="AF3507" t="str">
        <f t="shared" si="1850"/>
        <v>-19.4136059907619-0.291234569798482i</v>
      </c>
      <c r="AG3507" t="e">
        <f t="shared" si="1851"/>
        <v>#DIV/0!</v>
      </c>
      <c r="AH3507" t="e">
        <f t="shared" si="1852"/>
        <v>#DIV/0!</v>
      </c>
      <c r="AI3507" t="e">
        <f t="shared" si="1853"/>
        <v>#DIV/0!</v>
      </c>
      <c r="AJ3507" t="e">
        <f t="shared" si="1854"/>
        <v>#DIV/0!</v>
      </c>
      <c r="AK3507"/>
      <c r="AL3507"/>
      <c r="AM3507"/>
      <c r="AN3507"/>
    </row>
    <row r="3508" spans="1:40" x14ac:dyDescent="0.25">
      <c r="A3508"/>
      <c r="B3508">
        <f t="shared" si="1855"/>
        <v>1574000</v>
      </c>
      <c r="C3508" s="186" t="str">
        <f t="shared" si="1823"/>
        <v>-3.97019491379057E-08+0.00200247268679306i</v>
      </c>
      <c r="D3508" s="158" t="str">
        <f t="shared" si="1824"/>
        <v>-7.66666697104829+0.0153522905987468i</v>
      </c>
      <c r="E3508" t="str">
        <f t="shared" si="1825"/>
        <v>7.99239051830401-0.246612954558793i</v>
      </c>
      <c r="F3508" t="str">
        <f t="shared" si="1826"/>
        <v>0.999201398614376+0.0000246219221094759i</v>
      </c>
      <c r="G3508">
        <f t="shared" si="1821"/>
        <v>1</v>
      </c>
      <c r="H3508" t="str">
        <f t="shared" si="1827"/>
        <v>11.7469499558055+0.306402139259172i</v>
      </c>
      <c r="I3508" t="str">
        <f t="shared" si="1828"/>
        <v>6181.08354593792i</v>
      </c>
      <c r="J3508" t="str">
        <f t="shared" si="1822"/>
        <v>-51714.3624902036+1352.22328517774i</v>
      </c>
      <c r="K3508" t="str">
        <f t="shared" si="1829"/>
        <v>0.0031231571796763-0.119441873449497i</v>
      </c>
      <c r="L3508" t="str">
        <f t="shared" si="1830"/>
        <v>0.000403945358105371-0.0130963202977954i</v>
      </c>
      <c r="M3508" t="str">
        <f t="shared" si="1831"/>
        <v>0.00352710253778167-0.132538193747292i</v>
      </c>
      <c r="N3508" t="str">
        <f t="shared" si="1832"/>
        <v>-11.5970861493209i</v>
      </c>
      <c r="O3508" t="str">
        <f t="shared" si="1833"/>
        <v>0.565889620963384+0.824481010627848i</v>
      </c>
      <c r="P3508" t="str">
        <f t="shared" si="1834"/>
        <v>0.434110379036616-0.824481010627848i</v>
      </c>
      <c r="Q3508" t="str">
        <f t="shared" si="1835"/>
        <v>-0.434110379036616+12.4215671599487i</v>
      </c>
      <c r="R3508" t="str">
        <f t="shared" si="1836"/>
        <v>-0.0675138703621373-0.0325886341047768i</v>
      </c>
      <c r="S3508" t="str">
        <f t="shared" si="1837"/>
        <v>1.22278112870775i</v>
      </c>
      <c r="T3508" t="str">
        <f t="shared" si="1838"/>
        <v>0.0398487667936828-0.0825546866048429i</v>
      </c>
      <c r="U3508" t="e">
        <f t="shared" si="1839"/>
        <v>#DIV/0!</v>
      </c>
      <c r="V3508" t="str">
        <f t="shared" si="1840"/>
        <v>1.33333333333333E-06-0.0000674099716611162i</v>
      </c>
      <c r="W3508" t="e">
        <f t="shared" si="1841"/>
        <v>#DIV/0!</v>
      </c>
      <c r="X3508" t="e">
        <f t="shared" si="1842"/>
        <v>#DIV/0!</v>
      </c>
      <c r="Y3508" t="str">
        <f t="shared" si="1843"/>
        <v>0.00083+1.58235738776011i</v>
      </c>
      <c r="Z3508" t="e">
        <f t="shared" si="1844"/>
        <v>#DIV/0!</v>
      </c>
      <c r="AA3508" t="e">
        <f t="shared" si="1845"/>
        <v>#DIV/0!</v>
      </c>
      <c r="AB3508" t="str">
        <f t="shared" si="1846"/>
        <v>0.245716941034719-0.509051764779774i</v>
      </c>
      <c r="AC3508" t="str">
        <f t="shared" si="1847"/>
        <v>0.933397867418517-0.0343623573092685i</v>
      </c>
      <c r="AD3508" t="str">
        <f t="shared" si="1848"/>
        <v>0.28294405419507-0.534958518249004i</v>
      </c>
      <c r="AE3508" t="e">
        <f t="shared" si="1849"/>
        <v>#DIV/0!</v>
      </c>
      <c r="AF3508" t="str">
        <f t="shared" si="1850"/>
        <v>-19.4136169268538-0.291049848660425i</v>
      </c>
      <c r="AG3508" t="e">
        <f t="shared" si="1851"/>
        <v>#DIV/0!</v>
      </c>
      <c r="AH3508" t="e">
        <f t="shared" si="1852"/>
        <v>#DIV/0!</v>
      </c>
      <c r="AI3508" t="e">
        <f t="shared" si="1853"/>
        <v>#DIV/0!</v>
      </c>
      <c r="AJ3508" t="e">
        <f t="shared" si="1854"/>
        <v>#DIV/0!</v>
      </c>
      <c r="AK3508"/>
      <c r="AL3508"/>
      <c r="AM3508"/>
      <c r="AN3508"/>
    </row>
    <row r="3509" spans="1:40" x14ac:dyDescent="0.25">
      <c r="A3509"/>
      <c r="B3509">
        <f t="shared" si="1855"/>
        <v>1575000</v>
      </c>
      <c r="C3509" s="186" t="str">
        <f t="shared" si="1823"/>
        <v>-3.96515499692342E-08+0.00200120127556436i</v>
      </c>
      <c r="D3509" s="158" t="str">
        <f t="shared" si="1824"/>
        <v>-7.66666697066189+0.0153425431126601i</v>
      </c>
      <c r="E3509" t="str">
        <f t="shared" si="1825"/>
        <v>7.99238085547121-0.246769335345799i</v>
      </c>
      <c r="F3509" t="str">
        <f t="shared" si="1826"/>
        <v>0.999201399578343+0.0000246375352685333i</v>
      </c>
      <c r="G3509">
        <f t="shared" si="1821"/>
        <v>1</v>
      </c>
      <c r="H3509" t="str">
        <f t="shared" si="1827"/>
        <v>11.7469608714816+0.30620790461762i</v>
      </c>
      <c r="I3509" t="str">
        <f t="shared" si="1828"/>
        <v>6185.01053675491i</v>
      </c>
      <c r="J3509" t="str">
        <f t="shared" si="1822"/>
        <v>-51780.0953879116+1353.0823851048i</v>
      </c>
      <c r="K3509" t="str">
        <f t="shared" si="1829"/>
        <v>0.00311919507718926-0.119366137944257i</v>
      </c>
      <c r="L3509" t="str">
        <f t="shared" si="1830"/>
        <v>0.000403433061221105-0.0130880209651453i</v>
      </c>
      <c r="M3509" t="str">
        <f t="shared" si="1831"/>
        <v>0.00352262813841037-0.132454158909402i</v>
      </c>
      <c r="N3509" t="str">
        <f t="shared" si="1832"/>
        <v>-11.6044540566585i</v>
      </c>
      <c r="O3509" t="str">
        <f t="shared" si="1833"/>
        <v>0.571948905800476+0.820289247249797i</v>
      </c>
      <c r="P3509" t="str">
        <f t="shared" si="1834"/>
        <v>0.428051094199524-0.820289247249797i</v>
      </c>
      <c r="Q3509" t="str">
        <f t="shared" si="1835"/>
        <v>-0.428051094199524+12.4247433039083i</v>
      </c>
      <c r="R3509" t="str">
        <f t="shared" si="1836"/>
        <v>-0.0671278509475755-0.032138848617061i</v>
      </c>
      <c r="S3509" t="str">
        <f t="shared" si="1837"/>
        <v>1.2235579909242i</v>
      </c>
      <c r="T3509" t="str">
        <f t="shared" si="1838"/>
        <v>0.0393237450445082-0.0821348184404746i</v>
      </c>
      <c r="U3509" t="e">
        <f t="shared" si="1839"/>
        <v>#DIV/0!</v>
      </c>
      <c r="V3509" t="str">
        <f t="shared" si="1840"/>
        <v>1.33333333333333E-06-0.000067367171679109i</v>
      </c>
      <c r="W3509" t="e">
        <f t="shared" si="1841"/>
        <v>#DIV/0!</v>
      </c>
      <c r="X3509" t="e">
        <f t="shared" si="1842"/>
        <v>#DIV/0!</v>
      </c>
      <c r="Y3509" t="str">
        <f t="shared" si="1843"/>
        <v>0.00083+1.58336269740926i</v>
      </c>
      <c r="Z3509" t="e">
        <f t="shared" si="1844"/>
        <v>#DIV/0!</v>
      </c>
      <c r="AA3509" t="e">
        <f t="shared" si="1845"/>
        <v>#DIV/0!</v>
      </c>
      <c r="AB3509" t="str">
        <f t="shared" si="1846"/>
        <v>0.242479532488256-0.506462758160809i</v>
      </c>
      <c r="AC3509" t="str">
        <f t="shared" si="1847"/>
        <v>0.933771066573006-0.0339015024914312i</v>
      </c>
      <c r="AD3509" t="str">
        <f t="shared" si="1848"/>
        <v>0.279001760655072-0.532254850325232i</v>
      </c>
      <c r="AE3509" t="e">
        <f t="shared" si="1849"/>
        <v>#DIV/0!</v>
      </c>
      <c r="AF3509" t="str">
        <f t="shared" si="1850"/>
        <v>-19.4136278421435-0.29086536150496i</v>
      </c>
      <c r="AG3509" t="e">
        <f t="shared" si="1851"/>
        <v>#DIV/0!</v>
      </c>
      <c r="AH3509" t="e">
        <f t="shared" si="1852"/>
        <v>#DIV/0!</v>
      </c>
      <c r="AI3509" t="e">
        <f t="shared" si="1853"/>
        <v>#DIV/0!</v>
      </c>
      <c r="AJ3509" t="e">
        <f t="shared" si="1854"/>
        <v>#DIV/0!</v>
      </c>
      <c r="AK3509"/>
      <c r="AL3509"/>
      <c r="AM3509"/>
      <c r="AN3509"/>
    </row>
    <row r="3510" spans="1:40" x14ac:dyDescent="0.25">
      <c r="A3510"/>
      <c r="B3510">
        <f t="shared" si="1855"/>
        <v>1576000</v>
      </c>
      <c r="C3510" s="186" t="str">
        <f t="shared" si="1823"/>
        <v>-3.96012467076262E-08+0.00199993147780167i</v>
      </c>
      <c r="D3510" s="158" t="str">
        <f t="shared" si="1824"/>
        <v>-7.66666697027625+0.0153328079964795i</v>
      </c>
      <c r="E3510" t="str">
        <f t="shared" si="1825"/>
        <v>7.99237118652471-0.246925715565071i</v>
      </c>
      <c r="F3510" t="str">
        <f t="shared" si="1826"/>
        <v>0.999201400542929+0.0000246531483709987i</v>
      </c>
      <c r="G3510">
        <f t="shared" si="1821"/>
        <v>1</v>
      </c>
      <c r="H3510" t="str">
        <f t="shared" si="1827"/>
        <v>11.7469717664075+0.306013915884651i</v>
      </c>
      <c r="I3510" t="str">
        <f t="shared" si="1828"/>
        <v>6188.93752757189i</v>
      </c>
      <c r="J3510" t="str">
        <f t="shared" si="1822"/>
        <v>-51845.870034046+1353.94148503185i</v>
      </c>
      <c r="K3510" t="str">
        <f t="shared" si="1829"/>
        <v>0.00311524050791671-0.119290498358905i</v>
      </c>
      <c r="L3510" t="str">
        <f t="shared" si="1830"/>
        <v>0.000402921737979143-0.0130797321346501i</v>
      </c>
      <c r="M3510" t="str">
        <f t="shared" si="1831"/>
        <v>0.00351816224589585-0.132370230493555i</v>
      </c>
      <c r="N3510" t="str">
        <f t="shared" si="1832"/>
        <v>-11.6118219639961i</v>
      </c>
      <c r="O3510" t="str">
        <f t="shared" si="1833"/>
        <v>0.577977141926246+0.816052953803102i</v>
      </c>
      <c r="P3510" t="str">
        <f t="shared" si="1834"/>
        <v>0.422022858073754-0.816052953803102i</v>
      </c>
      <c r="Q3510" t="str">
        <f t="shared" si="1835"/>
        <v>-0.422022858073754+12.4278749177992i</v>
      </c>
      <c r="R3510" t="str">
        <f t="shared" si="1836"/>
        <v>-0.0667392836552452-0.0316914482520008i</v>
      </c>
      <c r="S3510" t="str">
        <f t="shared" si="1837"/>
        <v>1.22433485314067i</v>
      </c>
      <c r="T3510" t="str">
        <f t="shared" si="1838"/>
        <v>0.0388009446414285-0.0817112310527581i</v>
      </c>
      <c r="U3510" t="e">
        <f t="shared" si="1839"/>
        <v>#DIV/0!</v>
      </c>
      <c r="V3510" t="str">
        <f t="shared" si="1840"/>
        <v>1.33333333333333E-06-0.0000673244260118003i</v>
      </c>
      <c r="W3510" t="e">
        <f t="shared" si="1841"/>
        <v>#DIV/0!</v>
      </c>
      <c r="X3510" t="e">
        <f t="shared" si="1842"/>
        <v>#DIV/0!</v>
      </c>
      <c r="Y3510" t="str">
        <f t="shared" si="1843"/>
        <v>0.00083+1.5843680070584i</v>
      </c>
      <c r="Z3510" t="e">
        <f t="shared" si="1844"/>
        <v>#DIV/0!</v>
      </c>
      <c r="AA3510" t="e">
        <f t="shared" si="1845"/>
        <v>#DIV/0!</v>
      </c>
      <c r="AB3510" t="str">
        <f t="shared" si="1846"/>
        <v>0.239255821288319-0.503850817929146i</v>
      </c>
      <c r="AC3510" t="str">
        <f t="shared" si="1847"/>
        <v>0.93414689189392-0.0334429771360617i</v>
      </c>
      <c r="AD3510" t="str">
        <f t="shared" si="1848"/>
        <v>0.275079450645987-0.529522012483197i</v>
      </c>
      <c r="AE3510" t="e">
        <f t="shared" si="1849"/>
        <v>#DIV/0!</v>
      </c>
      <c r="AF3510" t="str">
        <f t="shared" si="1850"/>
        <v>-19.4136387366838-0.290681107888171i</v>
      </c>
      <c r="AG3510" t="e">
        <f t="shared" si="1851"/>
        <v>#DIV/0!</v>
      </c>
      <c r="AH3510" t="e">
        <f t="shared" si="1852"/>
        <v>#DIV/0!</v>
      </c>
      <c r="AI3510" t="e">
        <f t="shared" si="1853"/>
        <v>#DIV/0!</v>
      </c>
      <c r="AJ3510" t="e">
        <f t="shared" si="1854"/>
        <v>#DIV/0!</v>
      </c>
      <c r="AK3510"/>
      <c r="AL3510"/>
      <c r="AM3510"/>
      <c r="AN3510"/>
    </row>
    <row r="3511" spans="1:40" x14ac:dyDescent="0.25">
      <c r="A3511"/>
      <c r="B3511">
        <f t="shared" si="1855"/>
        <v>1577000</v>
      </c>
      <c r="C3511" s="186" t="str">
        <f t="shared" si="1823"/>
        <v>-3.95510391098935E-08+0.00199866329043563i</v>
      </c>
      <c r="D3511" s="158" t="str">
        <f t="shared" si="1824"/>
        <v>-7.66666696989131+0.0153230852266732i</v>
      </c>
      <c r="E3511" t="str">
        <f t="shared" si="1825"/>
        <v>7.99236151146455-0.247082095216249i</v>
      </c>
      <c r="F3511" t="str">
        <f t="shared" si="1826"/>
        <v>0.999201401508114+0.0000246687614168353i</v>
      </c>
      <c r="G3511">
        <f t="shared" si="1821"/>
        <v>1</v>
      </c>
      <c r="H3511" t="str">
        <f t="shared" si="1827"/>
        <v>11.7469826406357+0.30582017259393i</v>
      </c>
      <c r="I3511" t="str">
        <f t="shared" si="1828"/>
        <v>6192.86451838888i</v>
      </c>
      <c r="J3511" t="str">
        <f t="shared" si="1822"/>
        <v>-51911.6864286071+1354.8005849589i</v>
      </c>
      <c r="K3511" t="str">
        <f t="shared" si="1829"/>
        <v>0.00311129345277746-0.119214954511451i</v>
      </c>
      <c r="L3511" t="str">
        <f t="shared" si="1830"/>
        <v>0.000402411385914565-0.0130714537864071i</v>
      </c>
      <c r="M3511" t="str">
        <f t="shared" si="1831"/>
        <v>0.00351370483869202-0.132286408297858i</v>
      </c>
      <c r="N3511" t="str">
        <f t="shared" si="1832"/>
        <v>-11.6191898713336i</v>
      </c>
      <c r="O3511" t="str">
        <f t="shared" si="1833"/>
        <v>0.583974002092916+0.811772360258455i</v>
      </c>
      <c r="P3511" t="str">
        <f t="shared" si="1834"/>
        <v>0.416025997907084-0.811772360258455i</v>
      </c>
      <c r="Q3511" t="str">
        <f t="shared" si="1835"/>
        <v>-0.416025997907084+12.4309622315921i</v>
      </c>
      <c r="R3511" t="str">
        <f t="shared" si="1836"/>
        <v>-0.0663481780522911-0.0312464492842253i</v>
      </c>
      <c r="S3511" t="str">
        <f t="shared" si="1837"/>
        <v>1.22511171535713i</v>
      </c>
      <c r="T3511" t="str">
        <f t="shared" si="1838"/>
        <v>0.0382803910814168-0.0812839302244626i</v>
      </c>
      <c r="U3511" t="e">
        <f t="shared" si="1839"/>
        <v>#DIV/0!</v>
      </c>
      <c r="V3511" t="str">
        <f t="shared" si="1840"/>
        <v>1.33333333333333E-06-0.0000672817345558637i</v>
      </c>
      <c r="W3511" t="e">
        <f t="shared" si="1841"/>
        <v>#DIV/0!</v>
      </c>
      <c r="X3511" t="e">
        <f t="shared" si="1842"/>
        <v>#DIV/0!</v>
      </c>
      <c r="Y3511" t="str">
        <f t="shared" si="1843"/>
        <v>0.00083+1.58537331670755i</v>
      </c>
      <c r="Z3511" t="e">
        <f t="shared" si="1844"/>
        <v>#DIV/0!</v>
      </c>
      <c r="AA3511" t="e">
        <f t="shared" si="1845"/>
        <v>#DIV/0!</v>
      </c>
      <c r="AB3511" t="str">
        <f t="shared" si="1846"/>
        <v>0.236045964655288-0.50121597974271i</v>
      </c>
      <c r="AC3511" t="str">
        <f t="shared" si="1847"/>
        <v>0.934525334106508-0.0329867978707029i</v>
      </c>
      <c r="AD3511" t="str">
        <f t="shared" si="1848"/>
        <v>0.271177341144813-0.526760152600793i</v>
      </c>
      <c r="AE3511" t="e">
        <f t="shared" si="1849"/>
        <v>#DIV/0!</v>
      </c>
      <c r="AF3511" t="str">
        <f t="shared" si="1850"/>
        <v>-19.413649610527-0.290497087367257i</v>
      </c>
      <c r="AG3511" t="e">
        <f t="shared" si="1851"/>
        <v>#DIV/0!</v>
      </c>
      <c r="AH3511" t="e">
        <f t="shared" si="1852"/>
        <v>#DIV/0!</v>
      </c>
      <c r="AI3511" t="e">
        <f t="shared" si="1853"/>
        <v>#DIV/0!</v>
      </c>
      <c r="AJ3511" t="e">
        <f t="shared" si="1854"/>
        <v>#DIV/0!</v>
      </c>
      <c r="AK3511"/>
      <c r="AL3511"/>
      <c r="AM3511"/>
      <c r="AN3511"/>
    </row>
    <row r="3512" spans="1:40" x14ac:dyDescent="0.25">
      <c r="A3512"/>
      <c r="B3512">
        <f t="shared" si="1855"/>
        <v>1578000</v>
      </c>
      <c r="C3512" s="186" t="str">
        <f t="shared" si="1823"/>
        <v>-3.95009269336206E-08+0.00199739671040466i</v>
      </c>
      <c r="D3512" s="158" t="str">
        <f t="shared" si="1824"/>
        <v>-7.66666696950713+0.0153133747797691i</v>
      </c>
      <c r="E3512" t="str">
        <f t="shared" si="1825"/>
        <v>7.9923518302908-0.247238474298976i</v>
      </c>
      <c r="F3512" t="str">
        <f t="shared" si="1826"/>
        <v>0.999201402473917+0.0000246843744060085i</v>
      </c>
      <c r="G3512">
        <f t="shared" si="1821"/>
        <v>1</v>
      </c>
      <c r="H3512" t="str">
        <f t="shared" si="1827"/>
        <v>11.7469934942187+0.305626674280308i</v>
      </c>
      <c r="I3512" t="str">
        <f t="shared" si="1828"/>
        <v>6196.79150920587i</v>
      </c>
      <c r="J3512" t="str">
        <f t="shared" si="1822"/>
        <v>-51977.5445715948+1355.65968488595i</v>
      </c>
      <c r="K3512" t="str">
        <f t="shared" si="1829"/>
        <v>0.00310735389275068-0.119139506220365i</v>
      </c>
      <c r="L3512" t="str">
        <f t="shared" si="1830"/>
        <v>0.000401902002570235-0.0130631859005635i</v>
      </c>
      <c r="M3512" t="str">
        <f t="shared" si="1831"/>
        <v>0.00350925589532091-0.132202692120928i</v>
      </c>
      <c r="N3512" t="str">
        <f t="shared" si="1832"/>
        <v>-11.6265577786712i</v>
      </c>
      <c r="O3512" t="str">
        <f t="shared" si="1833"/>
        <v>0.589939160756222+0.807447698991238i</v>
      </c>
      <c r="P3512" t="str">
        <f t="shared" si="1834"/>
        <v>0.410060839243778-0.807447698991238i</v>
      </c>
      <c r="Q3512" t="str">
        <f t="shared" si="1835"/>
        <v>-0.410060839243778+12.4340054776624i</v>
      </c>
      <c r="R3512" t="str">
        <f t="shared" si="1836"/>
        <v>-0.0659545438061436-0.0308038680171707i</v>
      </c>
      <c r="S3512" t="str">
        <f t="shared" si="1837"/>
        <v>1.22588857757358i</v>
      </c>
      <c r="T3512" t="str">
        <f t="shared" si="1838"/>
        <v>0.0377621099473337-0.0808529218910277i</v>
      </c>
      <c r="U3512" t="e">
        <f t="shared" si="1839"/>
        <v>#DIV/0!</v>
      </c>
      <c r="V3512" t="str">
        <f t="shared" si="1840"/>
        <v>1.33333333333333E-06-0.0000672390972082362i</v>
      </c>
      <c r="W3512" t="e">
        <f t="shared" si="1841"/>
        <v>#DIV/0!</v>
      </c>
      <c r="X3512" t="e">
        <f t="shared" si="1842"/>
        <v>#DIV/0!</v>
      </c>
      <c r="Y3512" t="str">
        <f t="shared" si="1843"/>
        <v>0.00083+1.5863786263567i</v>
      </c>
      <c r="Z3512" t="e">
        <f t="shared" si="1844"/>
        <v>#DIV/0!</v>
      </c>
      <c r="AA3512" t="e">
        <f t="shared" si="1845"/>
        <v>#DIV/0!</v>
      </c>
      <c r="AB3512" t="str">
        <f t="shared" si="1846"/>
        <v>0.232850120339145-0.498558280200829i</v>
      </c>
      <c r="AC3512" t="str">
        <f t="shared" si="1847"/>
        <v>0.934906383835797-0.0325329813534728i</v>
      </c>
      <c r="AD3512" t="str">
        <f t="shared" si="1848"/>
        <v>0.267295648031182-0.523969420186999i</v>
      </c>
      <c r="AE3512" t="e">
        <f t="shared" si="1849"/>
        <v>#DIV/0!</v>
      </c>
      <c r="AF3512" t="str">
        <f t="shared" si="1850"/>
        <v>-19.4136604637258-0.290313299500539i</v>
      </c>
      <c r="AG3512" t="e">
        <f t="shared" si="1851"/>
        <v>#DIV/0!</v>
      </c>
      <c r="AH3512" t="e">
        <f t="shared" si="1852"/>
        <v>#DIV/0!</v>
      </c>
      <c r="AI3512" t="e">
        <f t="shared" si="1853"/>
        <v>#DIV/0!</v>
      </c>
      <c r="AJ3512" t="e">
        <f t="shared" si="1854"/>
        <v>#DIV/0!</v>
      </c>
      <c r="AK3512"/>
      <c r="AL3512"/>
      <c r="AM3512"/>
      <c r="AN3512"/>
    </row>
    <row r="3513" spans="1:40" x14ac:dyDescent="0.25">
      <c r="A3513"/>
      <c r="B3513">
        <f t="shared" si="1855"/>
        <v>1579000</v>
      </c>
      <c r="C3513" s="186" t="str">
        <f t="shared" si="1823"/>
        <v>-3.94509099371568E-08+0.00199613173465492i</v>
      </c>
      <c r="D3513" s="158" t="str">
        <f t="shared" si="1824"/>
        <v>-7.66666696912365+0.0153036766323544i</v>
      </c>
      <c r="E3513" t="str">
        <f t="shared" si="1825"/>
        <v>7.99234214300349-0.247394852812893i</v>
      </c>
      <c r="F3513" t="str">
        <f t="shared" si="1826"/>
        <v>0.999201403440329+0.0000246999873384819i</v>
      </c>
      <c r="G3513">
        <f t="shared" si="1821"/>
        <v>1</v>
      </c>
      <c r="H3513" t="str">
        <f t="shared" si="1827"/>
        <v>11.7470043272086+0.305433420479803i</v>
      </c>
      <c r="I3513" t="str">
        <f t="shared" si="1828"/>
        <v>6200.71850002285i</v>
      </c>
      <c r="J3513" t="str">
        <f t="shared" si="1822"/>
        <v>-52043.4444630092+1356.518784813i</v>
      </c>
      <c r="K3513" t="str">
        <f t="shared" si="1829"/>
        <v>0.00310342180887566-0.119064153304576i</v>
      </c>
      <c r="L3513" t="str">
        <f t="shared" si="1830"/>
        <v>0.000401393585496788-0.0130549284573167i</v>
      </c>
      <c r="M3513" t="str">
        <f t="shared" si="1831"/>
        <v>0.00350481539437245-0.132119081761893i</v>
      </c>
      <c r="N3513" t="str">
        <f t="shared" si="1832"/>
        <v>-11.6339256860087i</v>
      </c>
      <c r="O3513" t="str">
        <f t="shared" si="1833"/>
        <v>0.59587229409251+0.803079204769323i</v>
      </c>
      <c r="P3513" t="str">
        <f t="shared" si="1834"/>
        <v>0.40412770590749-0.803079204769323i</v>
      </c>
      <c r="Q3513" t="str">
        <f t="shared" si="1835"/>
        <v>-0.40412770590749+12.437004890778i</v>
      </c>
      <c r="R3513" t="str">
        <f t="shared" si="1836"/>
        <v>-0.0655583906858981-0.0303637207826963i</v>
      </c>
      <c r="S3513" t="str">
        <f t="shared" si="1837"/>
        <v>1.22666543979004i</v>
      </c>
      <c r="T3513" t="str">
        <f t="shared" si="1838"/>
        <v>0.0372461269075681-0.0804182121426445i</v>
      </c>
      <c r="U3513" t="e">
        <f t="shared" si="1839"/>
        <v>#DIV/0!</v>
      </c>
      <c r="V3513" t="str">
        <f t="shared" si="1840"/>
        <v>1.33333333333333E-06-0.0000671965138661156i</v>
      </c>
      <c r="W3513" t="e">
        <f t="shared" si="1841"/>
        <v>#DIV/0!</v>
      </c>
      <c r="X3513" t="e">
        <f t="shared" si="1842"/>
        <v>#DIV/0!</v>
      </c>
      <c r="Y3513" t="str">
        <f t="shared" si="1843"/>
        <v>0.00083+1.58738393600585i</v>
      </c>
      <c r="Z3513" t="e">
        <f t="shared" si="1844"/>
        <v>#DIV/0!</v>
      </c>
      <c r="AA3513" t="e">
        <f t="shared" si="1845"/>
        <v>#DIV/0!</v>
      </c>
      <c r="AB3513" t="str">
        <f t="shared" si="1846"/>
        <v>0.22966844661726-0.495877756857065i</v>
      </c>
      <c r="AC3513" t="str">
        <f t="shared" si="1847"/>
        <v>0.935290031605203-0.0320815442727122i</v>
      </c>
      <c r="AD3513" t="str">
        <f t="shared" si="1848"/>
        <v>0.263434586075233-0.521149966373936i</v>
      </c>
      <c r="AE3513" t="e">
        <f t="shared" si="1849"/>
        <v>#DIV/0!</v>
      </c>
      <c r="AF3513" t="str">
        <f t="shared" si="1850"/>
        <v>-19.4136712963323-0.290129743847449i</v>
      </c>
      <c r="AG3513" t="e">
        <f t="shared" si="1851"/>
        <v>#DIV/0!</v>
      </c>
      <c r="AH3513" t="e">
        <f t="shared" si="1852"/>
        <v>#DIV/0!</v>
      </c>
      <c r="AI3513" t="e">
        <f t="shared" si="1853"/>
        <v>#DIV/0!</v>
      </c>
      <c r="AJ3513" t="e">
        <f t="shared" si="1854"/>
        <v>#DIV/0!</v>
      </c>
      <c r="AK3513"/>
      <c r="AL3513"/>
      <c r="AM3513"/>
      <c r="AN3513"/>
    </row>
    <row r="3514" spans="1:40" x14ac:dyDescent="0.25">
      <c r="A3514"/>
      <c r="B3514">
        <f t="shared" si="1855"/>
        <v>1580000</v>
      </c>
      <c r="C3514" s="186" t="str">
        <f t="shared" si="1823"/>
        <v>-3.9400987879617E-08+0.00199486836014031i</v>
      </c>
      <c r="D3514" s="158" t="str">
        <f t="shared" si="1824"/>
        <v>-7.66666696874093+0.0152939907610757i</v>
      </c>
      <c r="E3514" t="str">
        <f t="shared" si="1825"/>
        <v>7.99233244960266-0.247551230757643i</v>
      </c>
      <c r="F3514" t="str">
        <f t="shared" si="1826"/>
        <v>0.999201404407349+0.0000247156002142201i</v>
      </c>
      <c r="G3514">
        <f t="shared" si="1821"/>
        <v>1</v>
      </c>
      <c r="H3514" t="str">
        <f t="shared" si="1827"/>
        <v>11.7470151396575+0.30524041072961i</v>
      </c>
      <c r="I3514" t="str">
        <f t="shared" si="1828"/>
        <v>6204.64549083984i</v>
      </c>
      <c r="J3514" t="str">
        <f t="shared" si="1822"/>
        <v>-52109.3861028501+1357.37788474005i</v>
      </c>
      <c r="K3514" t="str">
        <f t="shared" si="1829"/>
        <v>0.00309949718225165-0.118988895583472i</v>
      </c>
      <c r="L3514" t="str">
        <f t="shared" si="1830"/>
        <v>0.000400886132252592-0.0130466814369141i</v>
      </c>
      <c r="M3514" t="str">
        <f t="shared" si="1831"/>
        <v>0.00350038331450424-0.132035577020386i</v>
      </c>
      <c r="N3514" t="str">
        <f t="shared" si="1832"/>
        <v>-11.6412935933463i</v>
      </c>
      <c r="O3514" t="str">
        <f t="shared" si="1833"/>
        <v>0.601773080016977+0.798667114739852i</v>
      </c>
      <c r="P3514" t="str">
        <f t="shared" si="1834"/>
        <v>0.398226919983023-0.798667114739852i</v>
      </c>
      <c r="Q3514" t="str">
        <f t="shared" si="1835"/>
        <v>-0.398226919983023+12.4399607080862i</v>
      </c>
      <c r="R3514" t="str">
        <f t="shared" si="1836"/>
        <v>-0.0651597285636246-0.0299260239405912i</v>
      </c>
      <c r="S3514" t="str">
        <f t="shared" si="1837"/>
        <v>1.2274423020065i</v>
      </c>
      <c r="T3514" t="str">
        <f t="shared" si="1838"/>
        <v>0.0367324677155409-0.0799798072262541i</v>
      </c>
      <c r="U3514" t="e">
        <f t="shared" si="1839"/>
        <v>#DIV/0!</v>
      </c>
      <c r="V3514" t="str">
        <f t="shared" si="1840"/>
        <v>1.33333333333333E-06-0.0000671539844269602i</v>
      </c>
      <c r="W3514" t="e">
        <f t="shared" si="1841"/>
        <v>#DIV/0!</v>
      </c>
      <c r="X3514" t="e">
        <f t="shared" si="1842"/>
        <v>#DIV/0!</v>
      </c>
      <c r="Y3514" t="str">
        <f t="shared" si="1843"/>
        <v>0.00083+1.588389245655i</v>
      </c>
      <c r="Z3514" t="e">
        <f t="shared" si="1844"/>
        <v>#DIV/0!</v>
      </c>
      <c r="AA3514" t="e">
        <f t="shared" si="1845"/>
        <v>#DIV/0!</v>
      </c>
      <c r="AB3514" t="str">
        <f t="shared" si="1846"/>
        <v>0.22650110229133-0.493174448231536i</v>
      </c>
      <c r="AC3514" t="str">
        <f t="shared" si="1847"/>
        <v>0.935676267835216-0.0316325033465187i</v>
      </c>
      <c r="AD3514" t="str">
        <f t="shared" si="1848"/>
        <v>0.259594368924714-0.518301943908227i</v>
      </c>
      <c r="AE3514" t="e">
        <f t="shared" si="1849"/>
        <v>#DIV/0!</v>
      </c>
      <c r="AF3514" t="str">
        <f t="shared" si="1850"/>
        <v>-19.4136821083984-0.289946419968534i</v>
      </c>
      <c r="AG3514" t="e">
        <f t="shared" si="1851"/>
        <v>#DIV/0!</v>
      </c>
      <c r="AH3514" t="e">
        <f t="shared" si="1852"/>
        <v>#DIV/0!</v>
      </c>
      <c r="AI3514" t="e">
        <f t="shared" si="1853"/>
        <v>#DIV/0!</v>
      </c>
      <c r="AJ3514" t="e">
        <f t="shared" si="1854"/>
        <v>#DIV/0!</v>
      </c>
      <c r="AK3514"/>
      <c r="AL3514"/>
      <c r="AM3514"/>
      <c r="AN3514"/>
    </row>
    <row r="3515" spans="1:40" x14ac:dyDescent="0.25">
      <c r="A3515"/>
      <c r="B3515">
        <f t="shared" si="1855"/>
        <v>1581000</v>
      </c>
      <c r="C3515" s="186" t="str">
        <f t="shared" si="1823"/>
        <v>-3.93511605208774E-08+0.00199360658382242i</v>
      </c>
      <c r="D3515" s="158" t="str">
        <f t="shared" si="1824"/>
        <v>-7.6666669683589+0.0152843171426386i</v>
      </c>
      <c r="E3515" t="str">
        <f t="shared" si="1825"/>
        <v>7.99232275008836-0.247707608132866i</v>
      </c>
      <c r="F3515" t="str">
        <f t="shared" si="1826"/>
        <v>0.999201405374978+0.0000247312130331871i</v>
      </c>
      <c r="G3515">
        <f t="shared" si="1821"/>
        <v>1</v>
      </c>
      <c r="H3515" t="str">
        <f t="shared" si="1827"/>
        <v>11.7470259316172+0.305047644568082i</v>
      </c>
      <c r="I3515" t="str">
        <f t="shared" si="1828"/>
        <v>6208.57248165683i</v>
      </c>
      <c r="J3515" t="str">
        <f t="shared" si="1822"/>
        <v>-52175.3694911176+1358.23698466711i</v>
      </c>
      <c r="K3515" t="str">
        <f t="shared" si="1829"/>
        <v>0.00309557999403755-0.118913732876893i</v>
      </c>
      <c r="L3515" t="str">
        <f t="shared" si="1830"/>
        <v>0.000400379640403714-0.0130384448196527i</v>
      </c>
      <c r="M3515" t="str">
        <f t="shared" si="1831"/>
        <v>0.00349595963444126-0.131952177696546i</v>
      </c>
      <c r="N3515" t="str">
        <f t="shared" si="1832"/>
        <v>-11.6486615006839i</v>
      </c>
      <c r="O3515" t="str">
        <f t="shared" si="1833"/>
        <v>0.607641198200583+0.794211668416777i</v>
      </c>
      <c r="P3515" t="str">
        <f t="shared" si="1834"/>
        <v>0.392358801799417-0.794211668416777i</v>
      </c>
      <c r="Q3515" t="str">
        <f t="shared" si="1835"/>
        <v>-0.392358801799417+12.4428731691007i</v>
      </c>
      <c r="R3515" t="str">
        <f t="shared" si="1836"/>
        <v>-0.064758567415757-0.029490793878151i</v>
      </c>
      <c r="S3515" t="str">
        <f t="shared" si="1837"/>
        <v>1.22821916422296i</v>
      </c>
      <c r="T3515" t="str">
        <f t="shared" si="1838"/>
        <v>0.0362211582092942-0.0795377135476573i</v>
      </c>
      <c r="U3515" t="e">
        <f t="shared" si="1839"/>
        <v>#DIV/0!</v>
      </c>
      <c r="V3515" t="str">
        <f t="shared" si="1840"/>
        <v>1.33333333333333E-06-0.0000671115087884863i</v>
      </c>
      <c r="W3515" t="e">
        <f t="shared" si="1841"/>
        <v>#DIV/0!</v>
      </c>
      <c r="X3515" t="e">
        <f t="shared" si="1842"/>
        <v>#DIV/0!</v>
      </c>
      <c r="Y3515" t="str">
        <f t="shared" si="1843"/>
        <v>0.00083+1.58939455530415i</v>
      </c>
      <c r="Z3515" t="e">
        <f t="shared" si="1844"/>
        <v>#DIV/0!</v>
      </c>
      <c r="AA3515" t="e">
        <f t="shared" si="1845"/>
        <v>#DIV/0!</v>
      </c>
      <c r="AB3515" t="str">
        <f t="shared" si="1846"/>
        <v>0.223348246684846-0.49044839382393i</v>
      </c>
      <c r="AC3515" t="str">
        <f t="shared" si="1847"/>
        <v>0.936065082841993-0.0311858753223558i</v>
      </c>
      <c r="AD3515" t="str">
        <f t="shared" si="1848"/>
        <v>0.255775209093-0.515425507142912i</v>
      </c>
      <c r="AE3515" t="e">
        <f t="shared" si="1849"/>
        <v>#DIV/0!</v>
      </c>
      <c r="AF3515" t="str">
        <f t="shared" si="1850"/>
        <v>-19.4136928999761-0.289763327425443i</v>
      </c>
      <c r="AG3515" t="e">
        <f t="shared" si="1851"/>
        <v>#DIV/0!</v>
      </c>
      <c r="AH3515" t="e">
        <f t="shared" si="1852"/>
        <v>#DIV/0!</v>
      </c>
      <c r="AI3515" t="e">
        <f t="shared" si="1853"/>
        <v>#DIV/0!</v>
      </c>
      <c r="AJ3515" t="e">
        <f t="shared" si="1854"/>
        <v>#DIV/0!</v>
      </c>
      <c r="AK3515"/>
      <c r="AL3515"/>
      <c r="AM3515"/>
      <c r="AN3515"/>
    </row>
    <row r="3516" spans="1:40" x14ac:dyDescent="0.25">
      <c r="A3516"/>
      <c r="B3516">
        <f t="shared" si="1855"/>
        <v>1582000</v>
      </c>
      <c r="C3516" s="186" t="str">
        <f t="shared" si="1823"/>
        <v>-3.93014276215723E-08+0.00199234640267053i</v>
      </c>
      <c r="D3516" s="158" t="str">
        <f t="shared" si="1824"/>
        <v>-7.66666696797763+0.0152746557538074i</v>
      </c>
      <c r="E3516" t="str">
        <f t="shared" si="1825"/>
        <v>7.99231304446064-0.247863984938206i</v>
      </c>
      <c r="F3516" t="str">
        <f t="shared" si="1826"/>
        <v>0.999201406343215+0.0000247468257953475i</v>
      </c>
      <c r="G3516">
        <f t="shared" si="1821"/>
        <v>1</v>
      </c>
      <c r="H3516" t="str">
        <f t="shared" si="1827"/>
        <v>11.7470367031396+0.304855121534743i</v>
      </c>
      <c r="I3516" t="str">
        <f t="shared" si="1828"/>
        <v>6212.49947247382i</v>
      </c>
      <c r="J3516" t="str">
        <f t="shared" si="1822"/>
        <v>-52241.3946278118+1359.09608459415i</v>
      </c>
      <c r="K3516" t="str">
        <f t="shared" si="1829"/>
        <v>0.00309167022545162-0.118838665005134i</v>
      </c>
      <c r="L3516" t="str">
        <f t="shared" si="1830"/>
        <v>0.000399874107523903-0.0130302185858792i</v>
      </c>
      <c r="M3516" t="str">
        <f t="shared" si="1831"/>
        <v>0.00349154433297552-0.131868883591013i</v>
      </c>
      <c r="N3516" t="str">
        <f t="shared" si="1832"/>
        <v>-11.6560294080214i</v>
      </c>
      <c r="O3516" t="str">
        <f t="shared" si="1833"/>
        <v>0.61347633008768+0.789713107667685i</v>
      </c>
      <c r="P3516" t="str">
        <f t="shared" si="1834"/>
        <v>0.38652366991232-0.789713107667685i</v>
      </c>
      <c r="Q3516" t="str">
        <f t="shared" si="1835"/>
        <v>-0.38652366991232+12.4457425156891i</v>
      </c>
      <c r="R3516" t="str">
        <f t="shared" si="1836"/>
        <v>-0.0643549173244327-0.0290580470096727i</v>
      </c>
      <c r="S3516" t="str">
        <f t="shared" si="1837"/>
        <v>1.22899602643942i</v>
      </c>
      <c r="T3516" t="str">
        <f t="shared" si="1838"/>
        <v>0.0357122243109776-0.0790919376735652i</v>
      </c>
      <c r="U3516" t="e">
        <f t="shared" si="1839"/>
        <v>#DIV/0!</v>
      </c>
      <c r="V3516" t="str">
        <f t="shared" si="1840"/>
        <v>1.33333333333333E-06-0.0000670690868486704i</v>
      </c>
      <c r="W3516" t="e">
        <f t="shared" si="1841"/>
        <v>#DIV/0!</v>
      </c>
      <c r="X3516" t="e">
        <f t="shared" si="1842"/>
        <v>#DIV/0!</v>
      </c>
      <c r="Y3516" t="str">
        <f t="shared" si="1843"/>
        <v>0.00083+1.5903998649533i</v>
      </c>
      <c r="Z3516" t="e">
        <f t="shared" si="1844"/>
        <v>#DIV/0!</v>
      </c>
      <c r="AA3516" t="e">
        <f t="shared" si="1845"/>
        <v>#DIV/0!</v>
      </c>
      <c r="AB3516" t="str">
        <f t="shared" si="1846"/>
        <v>0.220210039639928-0.487699634126143i</v>
      </c>
      <c r="AC3516" t="str">
        <f t="shared" si="1847"/>
        <v>0.936456466836009-0.0307416769765774i</v>
      </c>
      <c r="AD3516" t="str">
        <f t="shared" si="1848"/>
        <v>0.251977317946604-0.512520812028791i</v>
      </c>
      <c r="AE3516" t="e">
        <f t="shared" si="1849"/>
        <v>#DIV/0!</v>
      </c>
      <c r="AF3516" t="str">
        <f t="shared" si="1850"/>
        <v>-19.4137036711172-0.289580465780936i</v>
      </c>
      <c r="AG3516" t="e">
        <f t="shared" si="1851"/>
        <v>#DIV/0!</v>
      </c>
      <c r="AH3516" t="e">
        <f t="shared" si="1852"/>
        <v>#DIV/0!</v>
      </c>
      <c r="AI3516" t="e">
        <f t="shared" si="1853"/>
        <v>#DIV/0!</v>
      </c>
      <c r="AJ3516" t="e">
        <f t="shared" si="1854"/>
        <v>#DIV/0!</v>
      </c>
      <c r="AK3516"/>
      <c r="AL3516"/>
      <c r="AM3516"/>
      <c r="AN3516"/>
    </row>
    <row r="3517" spans="1:40" x14ac:dyDescent="0.25">
      <c r="A3517"/>
      <c r="B3517">
        <f t="shared" si="1855"/>
        <v>1583000</v>
      </c>
      <c r="C3517" s="186" t="str">
        <f t="shared" si="1823"/>
        <v>-3.92517889430939E-08+0.00199108781366161i</v>
      </c>
      <c r="D3517" s="158" t="str">
        <f t="shared" si="1824"/>
        <v>-7.66666696759706+0.0152650065714057i</v>
      </c>
      <c r="E3517" t="str">
        <f t="shared" si="1825"/>
        <v>7.99230333271953-0.248020361173304i</v>
      </c>
      <c r="F3517" t="str">
        <f t="shared" si="1826"/>
        <v>0.999201407312071+0.0000247624385006659i</v>
      </c>
      <c r="G3517">
        <f t="shared" si="1821"/>
        <v>1</v>
      </c>
      <c r="H3517" t="str">
        <f t="shared" si="1827"/>
        <v>11.7470474542762+0.304662841170269i</v>
      </c>
      <c r="I3517" t="str">
        <f t="shared" si="1828"/>
        <v>6216.4264632908i</v>
      </c>
      <c r="J3517" t="str">
        <f t="shared" si="1822"/>
        <v>-52307.4615129326+1359.9551845212i</v>
      </c>
      <c r="K3517" t="str">
        <f t="shared" si="1829"/>
        <v>0.00308776785777151-0.118763691788945i</v>
      </c>
      <c r="L3517" t="str">
        <f t="shared" si="1830"/>
        <v>0.000399369531194555-0.0130220027159896i</v>
      </c>
      <c r="M3517" t="str">
        <f t="shared" si="1831"/>
        <v>0.00348713738896607-0.131785694504935i</v>
      </c>
      <c r="N3517" t="str">
        <f t="shared" si="1832"/>
        <v>-11.663397315359i</v>
      </c>
      <c r="O3517" t="str">
        <f t="shared" si="1833"/>
        <v>0.619278158913548+0.785171676700482i</v>
      </c>
      <c r="P3517" t="str">
        <f t="shared" si="1834"/>
        <v>0.380721841086452-0.785171676700482i</v>
      </c>
      <c r="Q3517" t="str">
        <f t="shared" si="1835"/>
        <v>-0.380721841086452+12.4485689920595i</v>
      </c>
      <c r="R3517" t="str">
        <f t="shared" si="1836"/>
        <v>-0.0639487884788375-0.0286277997759309i</v>
      </c>
      <c r="S3517" t="str">
        <f t="shared" si="1837"/>
        <v>1.22977288865588i</v>
      </c>
      <c r="T3517" t="str">
        <f t="shared" si="1838"/>
        <v>0.0352056920263087-0.0786424863336639i</v>
      </c>
      <c r="U3517" t="e">
        <f t="shared" si="1839"/>
        <v>#DIV/0!</v>
      </c>
      <c r="V3517" t="str">
        <f t="shared" si="1840"/>
        <v>1.33333333333333E-06-0.0000670267185057467i</v>
      </c>
      <c r="W3517" t="e">
        <f t="shared" si="1841"/>
        <v>#DIV/0!</v>
      </c>
      <c r="X3517" t="e">
        <f t="shared" si="1842"/>
        <v>#DIV/0!</v>
      </c>
      <c r="Y3517" t="str">
        <f t="shared" si="1843"/>
        <v>0.00083+1.59140517460245i</v>
      </c>
      <c r="Z3517" t="e">
        <f t="shared" si="1844"/>
        <v>#DIV/0!</v>
      </c>
      <c r="AA3517" t="e">
        <f t="shared" si="1845"/>
        <v>#DIV/0!</v>
      </c>
      <c r="AB3517" t="str">
        <f t="shared" si="1846"/>
        <v>0.217086641513994-0.484928210635015i</v>
      </c>
      <c r="AC3517" t="str">
        <f t="shared" si="1847"/>
        <v>0.936850409920698-0.0302999251139353i</v>
      </c>
      <c r="AD3517" t="str">
        <f t="shared" si="1848"/>
        <v>0.248200905692766-0.509588016105714i</v>
      </c>
      <c r="AE3517" t="e">
        <f t="shared" si="1849"/>
        <v>#DIV/0!</v>
      </c>
      <c r="AF3517" t="str">
        <f t="shared" si="1850"/>
        <v>-19.4137144218733-0.289397834598863i</v>
      </c>
      <c r="AG3517" t="e">
        <f t="shared" si="1851"/>
        <v>#DIV/0!</v>
      </c>
      <c r="AH3517" t="e">
        <f t="shared" si="1852"/>
        <v>#DIV/0!</v>
      </c>
      <c r="AI3517" t="e">
        <f t="shared" si="1853"/>
        <v>#DIV/0!</v>
      </c>
      <c r="AJ3517" t="e">
        <f t="shared" si="1854"/>
        <v>#DIV/0!</v>
      </c>
      <c r="AK3517"/>
      <c r="AL3517"/>
      <c r="AM3517"/>
      <c r="AN3517"/>
    </row>
    <row r="3518" spans="1:40" x14ac:dyDescent="0.25">
      <c r="A3518"/>
      <c r="B3518">
        <f t="shared" si="1855"/>
        <v>1584000</v>
      </c>
      <c r="C3518" s="186" t="str">
        <f t="shared" si="1823"/>
        <v>-3.92022442475853E-08+0.00198983081378023i</v>
      </c>
      <c r="D3518" s="158" t="str">
        <f t="shared" si="1824"/>
        <v>-7.66666696721718+0.0152553695723151i</v>
      </c>
      <c r="E3518" t="str">
        <f t="shared" si="1825"/>
        <v>7.99229361486509-0.248176736837801i</v>
      </c>
      <c r="F3518" t="str">
        <f t="shared" si="1826"/>
        <v>0.999201408281526+0.0000247780511491056i</v>
      </c>
      <c r="G3518">
        <f t="shared" si="1821"/>
        <v>1</v>
      </c>
      <c r="H3518" t="str">
        <f t="shared" si="1827"/>
        <v>11.7470581850782+0.304470803016493i</v>
      </c>
      <c r="I3518" t="str">
        <f t="shared" si="1828"/>
        <v>6220.35345410779i</v>
      </c>
      <c r="J3518" t="str">
        <f t="shared" si="1822"/>
        <v>-52373.57014648+1360.81428444825i</v>
      </c>
      <c r="K3518" t="str">
        <f t="shared" si="1829"/>
        <v>0.00308387287233378-0.118688813049524i</v>
      </c>
      <c r="L3518" t="str">
        <f t="shared" si="1830"/>
        <v>0.000398865909004677-0.0130137971904291i</v>
      </c>
      <c r="M3518" t="str">
        <f t="shared" si="1831"/>
        <v>0.00348273878133846-0.131702610239953i</v>
      </c>
      <c r="N3518" t="str">
        <f t="shared" si="1832"/>
        <v>-11.6707652226965i</v>
      </c>
      <c r="O3518" t="str">
        <f t="shared" si="1833"/>
        <v>0.625046369721039+0.780587622050562i</v>
      </c>
      <c r="P3518" t="str">
        <f t="shared" si="1834"/>
        <v>0.374953630278961-0.780587622050562i</v>
      </c>
      <c r="Q3518" t="str">
        <f t="shared" si="1835"/>
        <v>-0.374953630278961+12.4513528447471i</v>
      </c>
      <c r="R3518" t="str">
        <f t="shared" si="1836"/>
        <v>-0.0635401911766077-0.02820006864369i</v>
      </c>
      <c r="S3518" t="str">
        <f t="shared" si="1837"/>
        <v>1.23054975087234i</v>
      </c>
      <c r="T3518" t="str">
        <f t="shared" si="1838"/>
        <v>0.0347015874440756-0.0781893664227555i</v>
      </c>
      <c r="U3518" t="e">
        <f t="shared" si="1839"/>
        <v>#DIV/0!</v>
      </c>
      <c r="V3518" t="str">
        <f t="shared" si="1840"/>
        <v>1.33333333333333E-06-0.0000669844036582051i</v>
      </c>
      <c r="W3518" t="e">
        <f t="shared" si="1841"/>
        <v>#DIV/0!</v>
      </c>
      <c r="X3518" t="e">
        <f t="shared" si="1842"/>
        <v>#DIV/0!</v>
      </c>
      <c r="Y3518" t="str">
        <f t="shared" si="1843"/>
        <v>0.00083+1.59241048425159i</v>
      </c>
      <c r="Z3518" t="e">
        <f t="shared" si="1844"/>
        <v>#DIV/0!</v>
      </c>
      <c r="AA3518" t="e">
        <f t="shared" si="1845"/>
        <v>#DIV/0!</v>
      </c>
      <c r="AB3518" t="str">
        <f t="shared" si="1846"/>
        <v>0.213978213176695-0.482134165865529i</v>
      </c>
      <c r="AC3518" t="str">
        <f t="shared" si="1847"/>
        <v>0.937246902091039-0.02986063656712i</v>
      </c>
      <c r="AD3518" t="str">
        <f t="shared" si="1848"/>
        <v>0.244446181367634-0.506627278494186i</v>
      </c>
      <c r="AE3518" t="e">
        <f t="shared" si="1849"/>
        <v>#DIV/0!</v>
      </c>
      <c r="AF3518" t="str">
        <f t="shared" si="1850"/>
        <v>-19.4137251522954-0.289215433444178i</v>
      </c>
      <c r="AG3518" t="e">
        <f t="shared" si="1851"/>
        <v>#DIV/0!</v>
      </c>
      <c r="AH3518" t="e">
        <f t="shared" si="1852"/>
        <v>#DIV/0!</v>
      </c>
      <c r="AI3518" t="e">
        <f t="shared" si="1853"/>
        <v>#DIV/0!</v>
      </c>
      <c r="AJ3518" t="e">
        <f t="shared" si="1854"/>
        <v>#DIV/0!</v>
      </c>
      <c r="AK3518"/>
      <c r="AL3518"/>
      <c r="AM3518"/>
      <c r="AN3518"/>
    </row>
    <row r="3519" spans="1:40" x14ac:dyDescent="0.25">
      <c r="A3519"/>
      <c r="B3519">
        <f t="shared" si="1855"/>
        <v>1585000</v>
      </c>
      <c r="C3519" s="186" t="str">
        <f t="shared" si="1823"/>
        <v>-3.91527932979402E-08+0.00198857540001857i</v>
      </c>
      <c r="D3519" s="158" t="str">
        <f t="shared" si="1824"/>
        <v>-7.66666696683806+0.0152457447334757i</v>
      </c>
      <c r="E3519" t="str">
        <f t="shared" si="1825"/>
        <v>7.99228389089735-0.248333111931339i</v>
      </c>
      <c r="F3519" t="str">
        <f t="shared" si="1826"/>
        <v>0.999201409251599+0.0000247936637406318i</v>
      </c>
      <c r="G3519">
        <f t="shared" si="1821"/>
        <v>1</v>
      </c>
      <c r="H3519" t="str">
        <f t="shared" si="1827"/>
        <v>11.7470688955971+0.304279006616406i</v>
      </c>
      <c r="I3519" t="str">
        <f t="shared" si="1828"/>
        <v>6224.28044492478i</v>
      </c>
      <c r="J3519" t="str">
        <f t="shared" si="1822"/>
        <v>-52439.720528454+1361.67338437531i</v>
      </c>
      <c r="K3519" t="str">
        <f t="shared" si="1829"/>
        <v>0.00307998525053382-0.11861402860852i</v>
      </c>
      <c r="L3519" t="str">
        <f t="shared" si="1830"/>
        <v>0.000398363238550872-0.0130056019896924i</v>
      </c>
      <c r="M3519" t="str">
        <f t="shared" si="1831"/>
        <v>0.00347834848908469-0.131619630598212i</v>
      </c>
      <c r="N3519" t="str">
        <f t="shared" si="1832"/>
        <v>-11.6781331300341i</v>
      </c>
      <c r="O3519" t="str">
        <f t="shared" si="1833"/>
        <v>0.630780649378291+0.775961192566936i</v>
      </c>
      <c r="P3519" t="str">
        <f t="shared" si="1834"/>
        <v>0.369219350621709-0.775961192566936i</v>
      </c>
      <c r="Q3519" t="str">
        <f t="shared" si="1835"/>
        <v>-0.369219350621709+12.454094322601i</v>
      </c>
      <c r="R3519" t="str">
        <f t="shared" si="1836"/>
        <v>-0.0631291358251531-0.0277748701051105i</v>
      </c>
      <c r="S3519" t="str">
        <f t="shared" si="1837"/>
        <v>1.2313266130888i</v>
      </c>
      <c r="T3519" t="str">
        <f t="shared" si="1838"/>
        <v>0.0341999367355071-0.0777325850028086i</v>
      </c>
      <c r="U3519" t="e">
        <f t="shared" si="1839"/>
        <v>#DIV/0!</v>
      </c>
      <c r="V3519" t="str">
        <f t="shared" si="1840"/>
        <v>1.33333333333333E-06-0.0000669421422047928i</v>
      </c>
      <c r="W3519" t="e">
        <f t="shared" si="1841"/>
        <v>#DIV/0!</v>
      </c>
      <c r="X3519" t="e">
        <f t="shared" si="1842"/>
        <v>#DIV/0!</v>
      </c>
      <c r="Y3519" t="str">
        <f t="shared" si="1843"/>
        <v>0.00083+1.59341579390074i</v>
      </c>
      <c r="Z3519" t="e">
        <f t="shared" si="1844"/>
        <v>#DIV/0!</v>
      </c>
      <c r="AA3519" t="e">
        <f t="shared" si="1845"/>
        <v>#DIV/0!</v>
      </c>
      <c r="AB3519" t="str">
        <f t="shared" si="1846"/>
        <v>0.210884916006031-0.479317543363459i</v>
      </c>
      <c r="AC3519" t="str">
        <f t="shared" si="1847"/>
        <v>0.937645933232219-0.0294238281961988i</v>
      </c>
      <c r="AD3519" t="str">
        <f t="shared" si="1848"/>
        <v>0.240713352823738-0.503638759886231i</v>
      </c>
      <c r="AE3519" t="e">
        <f t="shared" si="1849"/>
        <v>#DIV/0!</v>
      </c>
      <c r="AF3519" t="str">
        <f t="shared" si="1850"/>
        <v>-19.4137358624352-0.28903326188293i</v>
      </c>
      <c r="AG3519" t="e">
        <f t="shared" si="1851"/>
        <v>#DIV/0!</v>
      </c>
      <c r="AH3519" t="e">
        <f t="shared" si="1852"/>
        <v>#DIV/0!</v>
      </c>
      <c r="AI3519" t="e">
        <f t="shared" si="1853"/>
        <v>#DIV/0!</v>
      </c>
      <c r="AJ3519" t="e">
        <f t="shared" si="1854"/>
        <v>#DIV/0!</v>
      </c>
      <c r="AK3519"/>
      <c r="AL3519"/>
      <c r="AM3519"/>
      <c r="AN3519"/>
    </row>
    <row r="3520" spans="1:40" x14ac:dyDescent="0.25">
      <c r="A3520"/>
      <c r="B3520">
        <f t="shared" si="1855"/>
        <v>1586000</v>
      </c>
      <c r="C3520" s="186" t="str">
        <f t="shared" si="1823"/>
        <v>-3.91034358577991E-08+0.00198732156937639i</v>
      </c>
      <c r="D3520" s="158" t="str">
        <f t="shared" si="1824"/>
        <v>-7.66666696645971+0.0152361320318857i</v>
      </c>
      <c r="E3520" t="str">
        <f t="shared" si="1825"/>
        <v>7.99227416081637-0.248489486453561i</v>
      </c>
      <c r="F3520" t="str">
        <f t="shared" si="1826"/>
        <v>0.99920141022228+0.0000248092762752086i</v>
      </c>
      <c r="G3520">
        <f t="shared" si="1821"/>
        <v>1</v>
      </c>
      <c r="H3520" t="str">
        <f t="shared" si="1827"/>
        <v>11.747079585884+0.304087451514141i</v>
      </c>
      <c r="I3520" t="str">
        <f t="shared" si="1828"/>
        <v>6228.20743574176i</v>
      </c>
      <c r="J3520" t="str">
        <f t="shared" si="1822"/>
        <v>-52505.9126588546+1362.53248430235i</v>
      </c>
      <c r="K3520" t="str">
        <f t="shared" si="1829"/>
        <v>0.00307610497382547-0.118539338288031i</v>
      </c>
      <c r="L3520" t="str">
        <f t="shared" si="1830"/>
        <v>0.000397861517437298-0.0129974170943228i</v>
      </c>
      <c r="M3520" t="str">
        <f t="shared" si="1831"/>
        <v>0.00347396649126277-0.131536755382354i</v>
      </c>
      <c r="N3520" t="str">
        <f t="shared" si="1832"/>
        <v>-11.6855010373717i</v>
      </c>
      <c r="O3520" t="str">
        <f t="shared" si="1833"/>
        <v>0.636480686595198+0.771292639399149i</v>
      </c>
      <c r="P3520" t="str">
        <f t="shared" si="1834"/>
        <v>0.363519313404802-0.771292639399149i</v>
      </c>
      <c r="Q3520" t="str">
        <f t="shared" si="1835"/>
        <v>-0.363519313404802+12.4567936767709i</v>
      </c>
      <c r="R3520" t="str">
        <f t="shared" si="1836"/>
        <v>-0.0627156329430626-0.0273522206772165i</v>
      </c>
      <c r="S3520" t="str">
        <f t="shared" si="1837"/>
        <v>1.23210347530526i</v>
      </c>
      <c r="T3520" t="str">
        <f t="shared" si="1838"/>
        <v>0.0337007661537148-0.0772721493051165i</v>
      </c>
      <c r="U3520" t="e">
        <f t="shared" si="1839"/>
        <v>#DIV/0!</v>
      </c>
      <c r="V3520" t="str">
        <f t="shared" si="1840"/>
        <v>1.33333333333333E-06-0.0000668999340445127i</v>
      </c>
      <c r="W3520" t="e">
        <f t="shared" si="1841"/>
        <v>#DIV/0!</v>
      </c>
      <c r="X3520" t="e">
        <f t="shared" si="1842"/>
        <v>#DIV/0!</v>
      </c>
      <c r="Y3520" t="str">
        <f t="shared" si="1843"/>
        <v>0.00083+1.59442110354989i</v>
      </c>
      <c r="Z3520" t="e">
        <f t="shared" si="1844"/>
        <v>#DIV/0!</v>
      </c>
      <c r="AA3520" t="e">
        <f t="shared" si="1845"/>
        <v>#DIV/0!</v>
      </c>
      <c r="AB3520" t="str">
        <f t="shared" si="1846"/>
        <v>0.207806911884911-0.476478387718672i</v>
      </c>
      <c r="AC3520" t="str">
        <f t="shared" si="1847"/>
        <v>0.938047493118212-0.0289895168881135i</v>
      </c>
      <c r="AD3520" t="str">
        <f t="shared" si="1848"/>
        <v>0.237002626718279-0.500622622536784i</v>
      </c>
      <c r="AE3520" t="e">
        <f t="shared" si="1849"/>
        <v>#DIV/0!</v>
      </c>
      <c r="AF3520" t="str">
        <f t="shared" si="1850"/>
        <v>-19.4137465523437-0.288851319482255i</v>
      </c>
      <c r="AG3520" t="e">
        <f t="shared" si="1851"/>
        <v>#DIV/0!</v>
      </c>
      <c r="AH3520" t="e">
        <f t="shared" si="1852"/>
        <v>#DIV/0!</v>
      </c>
      <c r="AI3520" t="e">
        <f t="shared" si="1853"/>
        <v>#DIV/0!</v>
      </c>
      <c r="AJ3520" t="e">
        <f t="shared" si="1854"/>
        <v>#DIV/0!</v>
      </c>
      <c r="AK3520"/>
      <c r="AL3520"/>
      <c r="AM3520"/>
      <c r="AN3520"/>
    </row>
    <row r="3521" spans="1:40" x14ac:dyDescent="0.25">
      <c r="A3521"/>
      <c r="B3521">
        <f t="shared" si="1855"/>
        <v>1587000</v>
      </c>
      <c r="C3521" s="186" t="str">
        <f t="shared" si="1823"/>
        <v>-3.9054171691549E-08+0.00198606931886106i</v>
      </c>
      <c r="D3521" s="158" t="str">
        <f t="shared" si="1824"/>
        <v>-7.66666696608197+0.0152265314446015i</v>
      </c>
      <c r="E3521" t="str">
        <f t="shared" si="1825"/>
        <v>7.99226442462218-0.248645860404109i</v>
      </c>
      <c r="F3521" t="str">
        <f t="shared" si="1826"/>
        <v>0.99920141119357+0.0000248248887528001i</v>
      </c>
      <c r="G3521">
        <f t="shared" si="1821"/>
        <v>1</v>
      </c>
      <c r="H3521" t="str">
        <f t="shared" si="1827"/>
        <v>11.7470902559895+0.303896137254973i</v>
      </c>
      <c r="I3521" t="str">
        <f t="shared" si="1828"/>
        <v>6232.13442655875i</v>
      </c>
      <c r="J3521" t="str">
        <f t="shared" si="1822"/>
        <v>-52572.1465376819+1363.3915842294i</v>
      </c>
      <c r="K3521" t="str">
        <f t="shared" si="1829"/>
        <v>0.00307223202372105-0.118464741910601i</v>
      </c>
      <c r="L3521" t="str">
        <f t="shared" si="1830"/>
        <v>0.000397360743275648-0.0129892424849124i</v>
      </c>
      <c r="M3521" t="str">
        <f t="shared" si="1831"/>
        <v>0.0034695927669967-0.131453984395513i</v>
      </c>
      <c r="N3521" t="str">
        <f t="shared" si="1832"/>
        <v>-11.6928689447092i</v>
      </c>
      <c r="O3521" t="str">
        <f t="shared" si="1833"/>
        <v>0.642146171940525+0.766582215983471i</v>
      </c>
      <c r="P3521" t="str">
        <f t="shared" si="1834"/>
        <v>0.357853828059475-0.766582215983471i</v>
      </c>
      <c r="Q3521" t="str">
        <f t="shared" si="1835"/>
        <v>-0.357853828059475+12.4594511606927i</v>
      </c>
      <c r="R3521" t="str">
        <f t="shared" si="1836"/>
        <v>-0.0622996931614654-0.0269321369012901i</v>
      </c>
      <c r="S3521" t="str">
        <f t="shared" si="1837"/>
        <v>1.23288033752172i</v>
      </c>
      <c r="T3521" t="str">
        <f t="shared" si="1838"/>
        <v>0.0332041020330437-0.0768080667324071i</v>
      </c>
      <c r="U3521" t="e">
        <f t="shared" si="1839"/>
        <v>#DIV/0!</v>
      </c>
      <c r="V3521" t="str">
        <f t="shared" si="1840"/>
        <v>1.33333333333333E-06-0.0000668577790766206i</v>
      </c>
      <c r="W3521" t="e">
        <f t="shared" si="1841"/>
        <v>#DIV/0!</v>
      </c>
      <c r="X3521" t="e">
        <f t="shared" si="1842"/>
        <v>#DIV/0!</v>
      </c>
      <c r="Y3521" t="str">
        <f t="shared" si="1843"/>
        <v>0.00083+1.59542641319904i</v>
      </c>
      <c r="Z3521" t="e">
        <f t="shared" si="1844"/>
        <v>#DIV/0!</v>
      </c>
      <c r="AA3521" t="e">
        <f t="shared" si="1845"/>
        <v>#DIV/0!</v>
      </c>
      <c r="AB3521" t="str">
        <f t="shared" si="1846"/>
        <v>0.204744363197147-0.473616744578143i</v>
      </c>
      <c r="AC3521" t="str">
        <f t="shared" si="1847"/>
        <v>0.938451571410403-0.0285577195561039i</v>
      </c>
      <c r="AD3521" t="str">
        <f t="shared" si="1848"/>
        <v>0.23331420850102-0.497579030254624i</v>
      </c>
      <c r="AE3521" t="e">
        <f t="shared" si="1849"/>
        <v>#DIV/0!</v>
      </c>
      <c r="AF3521" t="str">
        <f t="shared" si="1850"/>
        <v>-19.4137572220715-0.288669605810371i</v>
      </c>
      <c r="AG3521" t="e">
        <f t="shared" si="1851"/>
        <v>#DIV/0!</v>
      </c>
      <c r="AH3521" t="e">
        <f t="shared" si="1852"/>
        <v>#DIV/0!</v>
      </c>
      <c r="AI3521" t="e">
        <f t="shared" si="1853"/>
        <v>#DIV/0!</v>
      </c>
      <c r="AJ3521" t="e">
        <f t="shared" si="1854"/>
        <v>#DIV/0!</v>
      </c>
      <c r="AK3521"/>
      <c r="AL3521"/>
      <c r="AM3521"/>
      <c r="AN3521"/>
    </row>
    <row r="3522" spans="1:40" x14ac:dyDescent="0.25">
      <c r="A3522"/>
      <c r="B3522">
        <f t="shared" si="1855"/>
        <v>1588000</v>
      </c>
      <c r="C3522" s="186" t="str">
        <f t="shared" si="1823"/>
        <v>-3.90050005643163E-08+0.00198481864548743i</v>
      </c>
      <c r="D3522" s="158" t="str">
        <f t="shared" si="1824"/>
        <v>-7.666666965705+0.015216942948737i</v>
      </c>
      <c r="E3522" t="str">
        <f t="shared" si="1825"/>
        <v>7.99225468231484-0.248802233782623i</v>
      </c>
      <c r="F3522" t="str">
        <f t="shared" si="1826"/>
        <v>0.999201412165469+0.0000248405011733706i</v>
      </c>
      <c r="G3522">
        <f t="shared" si="1821"/>
        <v>1</v>
      </c>
      <c r="H3522" t="str">
        <f t="shared" si="1827"/>
        <v>11.7471009059646+0.303705063385324i</v>
      </c>
      <c r="I3522" t="str">
        <f t="shared" si="1828"/>
        <v>6236.06141737574i</v>
      </c>
      <c r="J3522" t="str">
        <f t="shared" si="1822"/>
        <v>-52638.4221649357+1364.25068415646i</v>
      </c>
      <c r="K3522" t="str">
        <f t="shared" si="1829"/>
        <v>0.00306836638179096-0.118390239299221i</v>
      </c>
      <c r="L3522" t="str">
        <f t="shared" si="1830"/>
        <v>0.00039686091368512-0.0129810781421023i</v>
      </c>
      <c r="M3522" t="str">
        <f t="shared" si="1831"/>
        <v>0.00346522729547608-0.131371317441323i</v>
      </c>
      <c r="N3522" t="str">
        <f t="shared" si="1832"/>
        <v>-11.7002368520468i</v>
      </c>
      <c r="O3522" t="str">
        <f t="shared" si="1833"/>
        <v>0.647776797858949+0.761830178028939i</v>
      </c>
      <c r="P3522" t="str">
        <f t="shared" si="1834"/>
        <v>0.352223202141051-0.761830178028939i</v>
      </c>
      <c r="Q3522" t="str">
        <f t="shared" si="1835"/>
        <v>-0.352223202141051+12.4620670300757i</v>
      </c>
      <c r="R3522" t="str">
        <f t="shared" si="1836"/>
        <v>-0.0618813272253841-0.0265146353422383i</v>
      </c>
      <c r="S3522" t="str">
        <f t="shared" si="1837"/>
        <v>1.23365719973818i</v>
      </c>
      <c r="T3522" t="str">
        <f t="shared" si="1838"/>
        <v>0.0327099707883847-0.0763403448609493i</v>
      </c>
      <c r="U3522" t="e">
        <f t="shared" si="1839"/>
        <v>#DIV/0!</v>
      </c>
      <c r="V3522" t="str">
        <f t="shared" si="1840"/>
        <v>1.33333333333333E-06-0.0000668156772006276i</v>
      </c>
      <c r="W3522" t="e">
        <f t="shared" si="1841"/>
        <v>#DIV/0!</v>
      </c>
      <c r="X3522" t="e">
        <f t="shared" si="1842"/>
        <v>#DIV/0!</v>
      </c>
      <c r="Y3522" t="str">
        <f t="shared" si="1843"/>
        <v>0.00083+1.59643172284819i</v>
      </c>
      <c r="Z3522" t="e">
        <f t="shared" si="1844"/>
        <v>#DIV/0!</v>
      </c>
      <c r="AA3522" t="e">
        <f t="shared" si="1845"/>
        <v>#DIV/0!</v>
      </c>
      <c r="AB3522" t="str">
        <f t="shared" si="1846"/>
        <v>0.201697432823218-0.470732660658942i</v>
      </c>
      <c r="AC3522" t="str">
        <f t="shared" si="1847"/>
        <v>0.938858157656222-0.0281284531391063i</v>
      </c>
      <c r="AD3522" t="str">
        <f t="shared" si="1848"/>
        <v>0.229648302402191-0.494508148393112i</v>
      </c>
      <c r="AE3522" t="e">
        <f t="shared" si="1849"/>
        <v>#DIV/0!</v>
      </c>
      <c r="AF3522" t="str">
        <f t="shared" si="1850"/>
        <v>-19.4137678716696-0.288488120436587i</v>
      </c>
      <c r="AG3522" t="e">
        <f t="shared" si="1851"/>
        <v>#DIV/0!</v>
      </c>
      <c r="AH3522" t="e">
        <f t="shared" si="1852"/>
        <v>#DIV/0!</v>
      </c>
      <c r="AI3522" t="e">
        <f t="shared" si="1853"/>
        <v>#DIV/0!</v>
      </c>
      <c r="AJ3522" t="e">
        <f t="shared" si="1854"/>
        <v>#DIV/0!</v>
      </c>
      <c r="AK3522"/>
      <c r="AL3522"/>
      <c r="AM3522"/>
      <c r="AN3522"/>
    </row>
    <row r="3523" spans="1:40" x14ac:dyDescent="0.25">
      <c r="A3523"/>
      <c r="B3523">
        <f t="shared" si="1855"/>
        <v>1589000</v>
      </c>
      <c r="C3523" s="186" t="str">
        <f t="shared" si="1823"/>
        <v>-3.8955922241967E-08+0.0019835695462779i</v>
      </c>
      <c r="D3523" s="158" t="str">
        <f t="shared" si="1824"/>
        <v>-7.66666696532872+0.0152073665214639i</v>
      </c>
      <c r="E3523" t="str">
        <f t="shared" si="1825"/>
        <v>7.99224493389439-0.248958606588747i</v>
      </c>
      <c r="F3523" t="str">
        <f t="shared" si="1826"/>
        <v>0.999201413137976+0.0000248561135368846i</v>
      </c>
      <c r="G3523">
        <f t="shared" si="1821"/>
        <v>1</v>
      </c>
      <c r="H3523" t="str">
        <f t="shared" si="1827"/>
        <v>11.7471115358598+0.303514229452752i</v>
      </c>
      <c r="I3523" t="str">
        <f t="shared" si="1828"/>
        <v>6239.98840819273i</v>
      </c>
      <c r="J3523" t="str">
        <f t="shared" si="1822"/>
        <v>-52704.7395406162+1365.10978408351i</v>
      </c>
      <c r="K3523" t="str">
        <f t="shared" si="1829"/>
        <v>0.00306450802966341-0.118315830277322i</v>
      </c>
      <c r="L3523" t="str">
        <f t="shared" si="1830"/>
        <v>0.000396362026292382-0.0129729240465816i</v>
      </c>
      <c r="M3523" t="str">
        <f t="shared" si="1831"/>
        <v>0.00346087005595579-0.131288754323904i</v>
      </c>
      <c r="N3523" t="str">
        <f t="shared" si="1832"/>
        <v>-11.7076047593844i</v>
      </c>
      <c r="O3523" t="str">
        <f t="shared" si="1833"/>
        <v>0.653372258687291+0.757036783503859i</v>
      </c>
      <c r="P3523" t="str">
        <f t="shared" si="1834"/>
        <v>0.346627741312709-0.757036783503859i</v>
      </c>
      <c r="Q3523" t="str">
        <f t="shared" si="1835"/>
        <v>-0.346627741312709+12.4646415428883i</v>
      </c>
      <c r="R3523" t="str">
        <f t="shared" si="1836"/>
        <v>-0.0614605459951465-0.0260997325879924i</v>
      </c>
      <c r="S3523" t="str">
        <f t="shared" si="1837"/>
        <v>1.23443406195464i</v>
      </c>
      <c r="T3523" t="str">
        <f t="shared" si="1838"/>
        <v>0.0322183989145253-0.0758689914427387i</v>
      </c>
      <c r="U3523" t="e">
        <f t="shared" si="1839"/>
        <v>#DIV/0!</v>
      </c>
      <c r="V3523" t="str">
        <f t="shared" si="1840"/>
        <v>1.33333333333333E-06-0.0000667736283162978i</v>
      </c>
      <c r="W3523" t="e">
        <f t="shared" si="1841"/>
        <v>#DIV/0!</v>
      </c>
      <c r="X3523" t="e">
        <f t="shared" si="1842"/>
        <v>#DIV/0!</v>
      </c>
      <c r="Y3523" t="str">
        <f t="shared" si="1843"/>
        <v>0.00083+1.59743703249734i</v>
      </c>
      <c r="Z3523" t="e">
        <f t="shared" si="1844"/>
        <v>#DIV/0!</v>
      </c>
      <c r="AA3523" t="e">
        <f t="shared" si="1845"/>
        <v>#DIV/0!</v>
      </c>
      <c r="AB3523" t="str">
        <f t="shared" si="1846"/>
        <v>0.198666284136263-0.467826183761711i</v>
      </c>
      <c r="AC3523" t="str">
        <f t="shared" si="1847"/>
        <v>0.939267241287714-0.0277017346011817i</v>
      </c>
      <c r="AD3523" t="str">
        <f t="shared" si="1848"/>
        <v>0.226005111420955-0.491410143841301i</v>
      </c>
      <c r="AE3523" t="e">
        <f t="shared" si="1849"/>
        <v>#DIV/0!</v>
      </c>
      <c r="AF3523" t="str">
        <f t="shared" si="1850"/>
        <v>-19.4137785011885-0.288306862931288i</v>
      </c>
      <c r="AG3523" t="e">
        <f t="shared" si="1851"/>
        <v>#DIV/0!</v>
      </c>
      <c r="AH3523" t="e">
        <f t="shared" si="1852"/>
        <v>#DIV/0!</v>
      </c>
      <c r="AI3523" t="e">
        <f t="shared" si="1853"/>
        <v>#DIV/0!</v>
      </c>
      <c r="AJ3523" t="e">
        <f t="shared" si="1854"/>
        <v>#DIV/0!</v>
      </c>
      <c r="AK3523"/>
      <c r="AL3523"/>
      <c r="AM3523"/>
      <c r="AN3523"/>
    </row>
    <row r="3524" spans="1:40" x14ac:dyDescent="0.25">
      <c r="A3524"/>
      <c r="B3524">
        <f t="shared" si="1855"/>
        <v>1590000</v>
      </c>
      <c r="C3524" s="186" t="str">
        <f t="shared" si="1823"/>
        <v>-3.89069364911023E-08+0.00198232201826232i</v>
      </c>
      <c r="D3524" s="158" t="str">
        <f t="shared" si="1824"/>
        <v>-7.66666696495321+0.0151978021400111i</v>
      </c>
      <c r="E3524" t="str">
        <f t="shared" si="1825"/>
        <v>7.99223517936086-0.249114978822121i</v>
      </c>
      <c r="F3524" t="str">
        <f t="shared" si="1826"/>
        <v>0.999201414111092+0.0000248717258433061i</v>
      </c>
      <c r="G3524">
        <f t="shared" si="1821"/>
        <v>1</v>
      </c>
      <c r="H3524" t="str">
        <f t="shared" si="1827"/>
        <v>11.7471221457256+0.303323635005949i</v>
      </c>
      <c r="I3524" t="str">
        <f t="shared" si="1828"/>
        <v>6243.91539900971i</v>
      </c>
      <c r="J3524" t="str">
        <f t="shared" si="1822"/>
        <v>-52771.0986647233+1365.96888401055i</v>
      </c>
      <c r="K3524" t="str">
        <f t="shared" si="1829"/>
        <v>0.00306065694902436-0.118241514668784i</v>
      </c>
      <c r="L3524" t="str">
        <f t="shared" si="1830"/>
        <v>0.000395864078731555-0.0129647801790883i</v>
      </c>
      <c r="M3524" t="str">
        <f t="shared" si="1831"/>
        <v>0.00345652102775592-0.131206294847872i</v>
      </c>
      <c r="N3524" t="str">
        <f t="shared" si="1832"/>
        <v>-11.7149726667219i</v>
      </c>
      <c r="O3524" t="str">
        <f t="shared" si="1833"/>
        <v>0.658932250671331+0.752202292621616i</v>
      </c>
      <c r="P3524" t="str">
        <f t="shared" si="1834"/>
        <v>0.341067749328669-0.752202292621616i</v>
      </c>
      <c r="Q3524" t="str">
        <f t="shared" si="1835"/>
        <v>-0.341067749328669+12.4671749593435i</v>
      </c>
      <c r="R3524" t="str">
        <f t="shared" si="1836"/>
        <v>-0.0610373604477522-0.0256874452488357i</v>
      </c>
      <c r="S3524" t="str">
        <f t="shared" si="1837"/>
        <v>1.2352109241711i</v>
      </c>
      <c r="T3524" t="str">
        <f t="shared" si="1838"/>
        <v>0.0317294129854089-0.0753940144076325i</v>
      </c>
      <c r="U3524" t="e">
        <f t="shared" si="1839"/>
        <v>#DIV/0!</v>
      </c>
      <c r="V3524" t="str">
        <f t="shared" si="1840"/>
        <v>1.33333333333333E-06-0.0000667316323236459i</v>
      </c>
      <c r="W3524" t="e">
        <f t="shared" si="1841"/>
        <v>#DIV/0!</v>
      </c>
      <c r="X3524" t="e">
        <f t="shared" si="1842"/>
        <v>#DIV/0!</v>
      </c>
      <c r="Y3524" t="str">
        <f t="shared" si="1843"/>
        <v>0.00083+1.59844234214649i</v>
      </c>
      <c r="Z3524" t="e">
        <f t="shared" si="1844"/>
        <v>#DIV/0!</v>
      </c>
      <c r="AA3524" t="e">
        <f t="shared" si="1845"/>
        <v>#DIV/0!</v>
      </c>
      <c r="AB3524" t="str">
        <f t="shared" si="1846"/>
        <v>0.195651080997516-0.46489736278383i</v>
      </c>
      <c r="AC3524" t="str">
        <f t="shared" si="1847"/>
        <v>0.939678811620158-0.0272775809308755i</v>
      </c>
      <c r="AD3524" t="str">
        <f t="shared" si="1848"/>
        <v>0.222384837313507-0.488285185014561i</v>
      </c>
      <c r="AE3524" t="e">
        <f t="shared" si="1849"/>
        <v>#DIV/0!</v>
      </c>
      <c r="AF3524" t="str">
        <f t="shared" si="1850"/>
        <v>-19.4137891106788-0.288125832865938i</v>
      </c>
      <c r="AG3524" t="e">
        <f t="shared" si="1851"/>
        <v>#DIV/0!</v>
      </c>
      <c r="AH3524" t="e">
        <f t="shared" si="1852"/>
        <v>#DIV/0!</v>
      </c>
      <c r="AI3524" t="e">
        <f t="shared" si="1853"/>
        <v>#DIV/0!</v>
      </c>
      <c r="AJ3524" t="e">
        <f t="shared" si="1854"/>
        <v>#DIV/0!</v>
      </c>
      <c r="AK3524"/>
      <c r="AL3524"/>
      <c r="AM3524"/>
      <c r="AN3524"/>
    </row>
    <row r="3525" spans="1:40" x14ac:dyDescent="0.25">
      <c r="A3525"/>
      <c r="B3525">
        <f t="shared" si="1855"/>
        <v>1591000</v>
      </c>
      <c r="C3525" s="186" t="str">
        <f t="shared" si="1823"/>
        <v>-3.88580430790591E-08+0.00198107605847807i</v>
      </c>
      <c r="D3525" s="158" t="str">
        <f t="shared" si="1824"/>
        <v>-7.66666696457831+0.0151882497816652i</v>
      </c>
      <c r="E3525" t="str">
        <f t="shared" si="1825"/>
        <v>7.99222541871432-0.249271350482388i</v>
      </c>
      <c r="F3525" t="str">
        <f t="shared" si="1826"/>
        <v>0.999201415084826+0.0000248873380926i</v>
      </c>
      <c r="G3525">
        <f t="shared" ref="G3525:G3588" si="1856">IF($C$11=$C$7,$C$24,F3525)</f>
        <v>1</v>
      </c>
      <c r="H3525" t="str">
        <f t="shared" si="1827"/>
        <v>11.7471327356121+0.30313327959473i</v>
      </c>
      <c r="I3525" t="str">
        <f t="shared" si="1828"/>
        <v>6247.8423898267i</v>
      </c>
      <c r="J3525" t="str">
        <f t="shared" ref="J3525:J3588" si="1857">IMSUM(COMPLEX(0,2*PI()*B3525*$C$113*$C$112),COMPLEX(0,2*PI()*B3525*$C$113*$C$111),COMPLEX(0,2*PI()*B3525*$C$28*10^-12*$C$111),COMPLEX(-1*2*PI()*B3525*2*PI()*B3525*$C$113*$C$112*$C$28*10^-12*$C$111,0),COMPLEX(1,0))</f>
        <v>-52837.499537257+1366.82798393761i</v>
      </c>
      <c r="K3525" t="str">
        <f t="shared" si="1829"/>
        <v>0.00305681312161732-0.118167292297923i</v>
      </c>
      <c r="L3525" t="str">
        <f t="shared" si="1830"/>
        <v>0.000395367068644172-0.0129566465204081i</v>
      </c>
      <c r="M3525" t="str">
        <f t="shared" si="1831"/>
        <v>0.00345218019026149-0.131123938818331i</v>
      </c>
      <c r="N3525" t="str">
        <f t="shared" si="1832"/>
        <v>-11.7223405740595i</v>
      </c>
      <c r="O3525" t="str">
        <f t="shared" si="1833"/>
        <v>0.664456471982536+0.747326967826346i</v>
      </c>
      <c r="P3525" t="str">
        <f t="shared" si="1834"/>
        <v>0.335543528017464-0.747326967826346i</v>
      </c>
      <c r="Q3525" t="str">
        <f t="shared" si="1835"/>
        <v>-0.335543528017464+12.4696675418858i</v>
      </c>
      <c r="R3525" t="str">
        <f t="shared" si="1836"/>
        <v>-0.0606117816782308-0.0252777899567046i</v>
      </c>
      <c r="S3525" t="str">
        <f t="shared" si="1837"/>
        <v>1.23598778638756i</v>
      </c>
      <c r="T3525" t="str">
        <f t="shared" si="1838"/>
        <v>0.031243039653357-0.0749154218654825i</v>
      </c>
      <c r="U3525" t="e">
        <f t="shared" si="1839"/>
        <v>#DIV/0!</v>
      </c>
      <c r="V3525" t="str">
        <f t="shared" si="1840"/>
        <v>1.33333333333333E-06-0.0000666896891229395i</v>
      </c>
      <c r="W3525" t="e">
        <f t="shared" si="1841"/>
        <v>#DIV/0!</v>
      </c>
      <c r="X3525" t="e">
        <f t="shared" si="1842"/>
        <v>#DIV/0!</v>
      </c>
      <c r="Y3525" t="str">
        <f t="shared" si="1843"/>
        <v>0.00083+1.59944765179564i</v>
      </c>
      <c r="Z3525" t="e">
        <f t="shared" si="1844"/>
        <v>#DIV/0!</v>
      </c>
      <c r="AA3525" t="e">
        <f t="shared" si="1845"/>
        <v>#DIV/0!</v>
      </c>
      <c r="AB3525" t="str">
        <f t="shared" si="1846"/>
        <v>0.192651987751509-0.461946247732567i</v>
      </c>
      <c r="AC3525" t="str">
        <f t="shared" si="1847"/>
        <v>0.940092857850688-0.0268560091405467i</v>
      </c>
      <c r="AD3525" t="str">
        <f t="shared" si="1848"/>
        <v>0.218787680581179-0.485133441845035i</v>
      </c>
      <c r="AE3525" t="e">
        <f t="shared" si="1849"/>
        <v>#DIV/0!</v>
      </c>
      <c r="AF3525" t="str">
        <f t="shared" si="1850"/>
        <v>-19.4137997001904-0.287945029813065i</v>
      </c>
      <c r="AG3525" t="e">
        <f t="shared" si="1851"/>
        <v>#DIV/0!</v>
      </c>
      <c r="AH3525" t="e">
        <f t="shared" si="1852"/>
        <v>#DIV/0!</v>
      </c>
      <c r="AI3525" t="e">
        <f t="shared" si="1853"/>
        <v>#DIV/0!</v>
      </c>
      <c r="AJ3525" t="e">
        <f t="shared" si="1854"/>
        <v>#DIV/0!</v>
      </c>
      <c r="AK3525"/>
      <c r="AL3525"/>
      <c r="AM3525"/>
      <c r="AN3525"/>
    </row>
    <row r="3526" spans="1:40" x14ac:dyDescent="0.25">
      <c r="A3526"/>
      <c r="B3526">
        <f t="shared" si="1855"/>
        <v>1592000</v>
      </c>
      <c r="C3526" s="186" t="str">
        <f t="shared" ref="C3526:C3589" si="1858">IMPRODUCT(COMPLEX(-1,0),IMDIV(IMPRODUCT(G3526,COMPLEX($C$100+$C$101,0)),COMPLEX($C$100,2*PI()*B3526*$C$103*$C$102*(2*$C$100+$C$101))))</f>
        <v>-3.88092417739024E-08+0.00197983166396994i</v>
      </c>
      <c r="D3526" s="158" t="str">
        <f t="shared" ref="D3526:D3589" si="1859">IMPRODUCT(COMPLEX($C$106,0),IMSUB(C3526,G3526))</f>
        <v>-7.66666696420418+0.0151787094237695i</v>
      </c>
      <c r="E3526" t="str">
        <f t="shared" ref="E3526:E3589" si="1860">IMDIV(COMPLEX($C$20*10^3,0),COMPLEX(1,2*PI()*B3526*$C$20*1000*$C$29*10^-12))</f>
        <v>7.99221565195479-0.24942772156919i</v>
      </c>
      <c r="F3526" t="str">
        <f t="shared" ref="F3526:F3589" si="1861">IMDIV(COMPLEX($C$22*1000,0),IMSUM(COMPLEX($C$22*1000,0),E3526))</f>
        <v>0.999201416059158+0.0000249029502847298i</v>
      </c>
      <c r="G3526">
        <f t="shared" si="1856"/>
        <v>1</v>
      </c>
      <c r="H3526" t="str">
        <f t="shared" ref="H3526:H3589" si="1862">IMPRODUCT(COMPLEX($C$108,0),IMPRODUCT(COMPLEX(-1,0),D3526),IMDIV(COMPLEX(0,2*PI()*B3526*$C$109*$C$110),COMPLEX(1,2*PI()*B3526*$C$109*$C$110)))</f>
        <v>11.7471433055697+0.30294316277005i</v>
      </c>
      <c r="I3526" t="str">
        <f t="shared" ref="I3526:I3589" si="1863">COMPLEX(0,2*PI()*B3526*$C$113*$C$112*$C$114)</f>
        <v>6251.76938064369i</v>
      </c>
      <c r="J3526" t="str">
        <f t="shared" si="1857"/>
        <v>-52903.9421582174+1367.68708386466i</v>
      </c>
      <c r="K3526" t="str">
        <f t="shared" ref="K3526:K3589" si="1864">IMDIV(I3526,J3526)</f>
        <v>0.00305297652924286-0.118093162989497i</v>
      </c>
      <c r="L3526" t="str">
        <f t="shared" ref="L3526:L3589" si="1865">IMDIV(COMPLEX($C$117,0),COMPLEX(1,2*PI()*B3526*$C$115*$C$116))</f>
        <v>0.000394870993679162-0.0129485230513752i</v>
      </c>
      <c r="M3526" t="str">
        <f t="shared" ref="M3526:M3589" si="1866">IMSUM(K3526,L3526)</f>
        <v>0.00344784752292202-0.131041686040872i</v>
      </c>
      <c r="N3526" t="str">
        <f t="shared" ref="N3526:N3589" si="1867">COMPLEX(0,-2*PI()*B3526*$C$43)</f>
        <v>-11.729708481397i</v>
      </c>
      <c r="O3526" t="str">
        <f t="shared" ref="O3526:O3589" si="1868">IMEXP(N3526)</f>
        <v>0.669944622733914+0.742411073779152i</v>
      </c>
      <c r="P3526" t="str">
        <f t="shared" ref="P3526:P3589" si="1869">IMSUB(COMPLEX(1,0),O3526)</f>
        <v>0.330055377266086-0.742411073779152i</v>
      </c>
      <c r="Q3526" t="str">
        <f t="shared" ref="Q3526:Q3589" si="1870">IMSUM(COMPLEX(0,2*PI()*B3526*$C$43),O3526,COMPLEX(-1,0))</f>
        <v>-0.330055377266086+12.4721195551762i</v>
      </c>
      <c r="R3526" t="str">
        <f t="shared" ref="R3526:R3589" si="1871">IMDIV(P3526,Q3526)</f>
        <v>-0.0601838209010681-0.0248707833645271i</v>
      </c>
      <c r="S3526" t="str">
        <f t="shared" ref="S3526:S3589" si="1872">IMDIV(COMPLEX(0,2*PI()*B3526*$C$123),COMPLEX($C$124,0))</f>
        <v>1.23676464860402i</v>
      </c>
      <c r="T3526" t="str">
        <f t="shared" ref="T3526:T3589" si="1873">IMPRODUCT(R3526,S3526)</f>
        <v>0.0307593056483361-0.0744332221083568i</v>
      </c>
      <c r="U3526" t="e">
        <f t="shared" ref="U3526:U3589" si="1874">IMDIV(COMPLEX(1,2*PI()*B3526*$C$16*10^-3*$C$15*10^-6),COMPLEX(0,2*PI()*B3526*$C$15*10^-6))</f>
        <v>#DIV/0!</v>
      </c>
      <c r="V3526" t="str">
        <f t="shared" ref="V3526:V3589" si="1875">IMSUM(COMPLEX($C$18*10^-3,0),IMDIV(COMPLEX(1,0),COMPLEX(0,2*PI()*B3526*($C$17*1*10^-6))))</f>
        <v>1.33333333333333E-06-0.0000666477986146963i</v>
      </c>
      <c r="W3526" t="e">
        <f t="shared" ref="W3526:W3589" si="1876">IMDIV(IMPRODUCT(U3526,V3526),IMSUM(U3526,V3526))</f>
        <v>#DIV/0!</v>
      </c>
      <c r="X3526" t="e">
        <f t="shared" ref="X3526:X3589" si="1877">IMDIV(IMPRODUCT(COMPLEX($C$19,0),W3526),IMSUM(COMPLEX($C$19,0),W3526))</f>
        <v>#DIV/0!</v>
      </c>
      <c r="Y3526" t="str">
        <f t="shared" ref="Y3526:Y3589" si="1878">COMPLEX($C$13*10^-3,2*PI()*B3526*$C$12*0.000001)</f>
        <v>0.00083+1.60045296144478i</v>
      </c>
      <c r="Z3526" t="e">
        <f t="shared" ref="Z3526:Z3589" si="1879">IMPRODUCT(COMPLEX($C$6,0),IMDIV(X3526,IMSUM(X3526,Y3526)))</f>
        <v>#DIV/0!</v>
      </c>
      <c r="AA3526" t="e">
        <f t="shared" ref="AA3526:AA3589" si="1880">IMDIV(COMPLEX($C$6,0),IMSUM(X3526,Y3526))</f>
        <v>#DIV/0!</v>
      </c>
      <c r="AB3526" t="str">
        <f t="shared" ref="AB3526:AB3589" si="1881">IMPRODUCT(COMPLEX($C$119,0),T3526)</f>
        <v>0.18966916922155-0.458972889738778i</v>
      </c>
      <c r="AC3526" t="str">
        <f t="shared" ref="AC3526:AC3589" si="1882">IMSUM(COMPLEX(1,0),IMPRODUCT(AB3526,M3526))</f>
        <v>0.940509369056854-0.0264370362657376i</v>
      </c>
      <c r="AD3526" t="str">
        <f t="shared" ref="AD3526:AD3589" si="1883">IMDIV(AB3526,AC3526)</f>
        <v>0.21521384045919-0.481955085772536i</v>
      </c>
      <c r="AE3526" t="e">
        <f t="shared" ref="AE3526:AE3589" si="1884">IMPRODUCT(AD3526,AA3526,X3526)</f>
        <v>#DIV/0!</v>
      </c>
      <c r="AF3526" t="str">
        <f t="shared" ref="AF3526:AF3589" si="1885">IMSUB(D3526,H3526)</f>
        <v>-19.4138102697739-0.287764453346281i</v>
      </c>
      <c r="AG3526" t="e">
        <f t="shared" ref="AG3526:AG3589" si="1886">IMSUM(COMPLEX(1,0),IMPRODUCT(AD3526,AA3526,COMPLEX($C$127,0)))</f>
        <v>#DIV/0!</v>
      </c>
      <c r="AH3526" t="e">
        <f t="shared" ref="AH3526:AH3589" si="1887">IMDIV(IMPRODUCT(AE3526,AF3526),AG3526)</f>
        <v>#DIV/0!</v>
      </c>
      <c r="AI3526" t="e">
        <f t="shared" ref="AI3526:AI3589" si="1888">20*LOG10(IMABS(AH3526))</f>
        <v>#DIV/0!</v>
      </c>
      <c r="AJ3526" t="e">
        <f t="shared" ref="AJ3526:AJ3589" si="1889">IMARGUMENT(AH3526)*180/PI()</f>
        <v>#DIV/0!</v>
      </c>
      <c r="AK3526"/>
      <c r="AL3526"/>
      <c r="AM3526"/>
      <c r="AN3526"/>
    </row>
    <row r="3527" spans="1:40" x14ac:dyDescent="0.25">
      <c r="A3527"/>
      <c r="B3527">
        <f t="shared" si="1855"/>
        <v>1593000</v>
      </c>
      <c r="C3527" s="186" t="str">
        <f t="shared" si="1858"/>
        <v>-3.87605323444257E-08+0.00197858883179013i</v>
      </c>
      <c r="D3527" s="158" t="str">
        <f t="shared" si="1859"/>
        <v>-7.66666696383073+0.0151691810437243i</v>
      </c>
      <c r="E3527" t="str">
        <f t="shared" si="1860"/>
        <v>7.99220587908233-0.249584092082168i</v>
      </c>
      <c r="F3527" t="str">
        <f t="shared" si="1861"/>
        <v>0.99920141703411+0.0000249185624196605i</v>
      </c>
      <c r="G3527">
        <f t="shared" si="1856"/>
        <v>1</v>
      </c>
      <c r="H3527" t="str">
        <f t="shared" si="1862"/>
        <v>11.7471538556482+0.302753284083976i</v>
      </c>
      <c r="I3527" t="str">
        <f t="shared" si="1863"/>
        <v>6255.69637146068i</v>
      </c>
      <c r="J3527" t="str">
        <f t="shared" si="1857"/>
        <v>-52970.4265276043+1368.54618379171i</v>
      </c>
      <c r="K3527" t="str">
        <f t="shared" si="1864"/>
        <v>0.00304914715375874-0.118019126568704i</v>
      </c>
      <c r="L3527" t="str">
        <f t="shared" si="1865"/>
        <v>0.000394375851492821-0.0129404097528714i</v>
      </c>
      <c r="M3527" t="str">
        <f t="shared" si="1866"/>
        <v>0.00344352300525156-0.130959536321575i</v>
      </c>
      <c r="N3527" t="str">
        <f t="shared" si="1867"/>
        <v>-11.7370763887346i</v>
      </c>
      <c r="O3527" t="str">
        <f t="shared" si="1868"/>
        <v>0.675396404996887+0.737454877343205i</v>
      </c>
      <c r="P3527" t="str">
        <f t="shared" si="1869"/>
        <v>0.324603595003113-0.737454877343205i</v>
      </c>
      <c r="Q3527" t="str">
        <f t="shared" si="1870"/>
        <v>-0.324603595003113+12.4745312660778i</v>
      </c>
      <c r="R3527" t="str">
        <f t="shared" si="1871"/>
        <v>-0.0597534894515456-0.0244664421454549i</v>
      </c>
      <c r="S3527" t="str">
        <f t="shared" si="1872"/>
        <v>1.23754151082048i</v>
      </c>
      <c r="T3527" t="str">
        <f t="shared" si="1873"/>
        <v>0.0302782377770881-0.0739474236126614i</v>
      </c>
      <c r="U3527" t="e">
        <f t="shared" si="1874"/>
        <v>#DIV/0!</v>
      </c>
      <c r="V3527" t="str">
        <f t="shared" si="1875"/>
        <v>1.33333333333333E-06-0.0000666059606996843i</v>
      </c>
      <c r="W3527" t="e">
        <f t="shared" si="1876"/>
        <v>#DIV/0!</v>
      </c>
      <c r="X3527" t="e">
        <f t="shared" si="1877"/>
        <v>#DIV/0!</v>
      </c>
      <c r="Y3527" t="str">
        <f t="shared" si="1878"/>
        <v>0.00083+1.60145827109393i</v>
      </c>
      <c r="Z3527" t="e">
        <f t="shared" si="1879"/>
        <v>#DIV/0!</v>
      </c>
      <c r="AA3527" t="e">
        <f t="shared" si="1880"/>
        <v>#DIV/0!</v>
      </c>
      <c r="AB3527" t="str">
        <f t="shared" si="1881"/>
        <v>0.186702790704364-0.455977341069993i</v>
      </c>
      <c r="AC3527" t="str">
        <f t="shared" si="1882"/>
        <v>0.940928334195264-0.0260206793644355i</v>
      </c>
      <c r="AD3527" t="str">
        <f t="shared" si="1883"/>
        <v>0.211663514904685-0.478750289734634i</v>
      </c>
      <c r="AE3527" t="e">
        <f t="shared" si="1884"/>
        <v>#DIV/0!</v>
      </c>
      <c r="AF3527" t="str">
        <f t="shared" si="1885"/>
        <v>-19.4138208194789-0.287584103040252i</v>
      </c>
      <c r="AG3527" t="e">
        <f t="shared" si="1886"/>
        <v>#DIV/0!</v>
      </c>
      <c r="AH3527" t="e">
        <f t="shared" si="1887"/>
        <v>#DIV/0!</v>
      </c>
      <c r="AI3527" t="e">
        <f t="shared" si="1888"/>
        <v>#DIV/0!</v>
      </c>
      <c r="AJ3527" t="e">
        <f t="shared" si="1889"/>
        <v>#DIV/0!</v>
      </c>
      <c r="AK3527"/>
      <c r="AL3527"/>
      <c r="AM3527"/>
      <c r="AN3527"/>
    </row>
    <row r="3528" spans="1:40" x14ac:dyDescent="0.25">
      <c r="A3528"/>
      <c r="B3528">
        <f t="shared" si="1855"/>
        <v>1594000</v>
      </c>
      <c r="C3528" s="186" t="str">
        <f t="shared" si="1858"/>
        <v>-3.87119145601477E-08+0.00197734755899824i</v>
      </c>
      <c r="D3528" s="158" t="str">
        <f t="shared" si="1859"/>
        <v>-7.66666696345798+0.0151596646189865i</v>
      </c>
      <c r="E3528" t="str">
        <f t="shared" si="1860"/>
        <v>7.99219610009698-0.249740462020965i</v>
      </c>
      <c r="F3528" t="str">
        <f t="shared" si="1861"/>
        <v>0.99920141800967+0.0000249341744973561i</v>
      </c>
      <c r="G3528">
        <f t="shared" si="1856"/>
        <v>1</v>
      </c>
      <c r="H3528" t="str">
        <f t="shared" si="1862"/>
        <v>11.7471643858974+0.302563643089698i</v>
      </c>
      <c r="I3528" t="str">
        <f t="shared" si="1863"/>
        <v>6259.62336227766i</v>
      </c>
      <c r="J3528" t="str">
        <f t="shared" si="1857"/>
        <v>-53036.9526454179+1369.40528371876i</v>
      </c>
      <c r="K3528" t="str">
        <f t="shared" si="1864"/>
        <v>0.00304532497707945-0.117945182861177i</v>
      </c>
      <c r="L3528" t="str">
        <f t="shared" si="1865"/>
        <v>0.000393881639748771-0.0129323066058262i</v>
      </c>
      <c r="M3528" t="str">
        <f t="shared" si="1866"/>
        <v>0.00343920661682822-0.130877489467003i</v>
      </c>
      <c r="N3528" t="str">
        <f t="shared" si="1867"/>
        <v>-11.7444442960722i</v>
      </c>
      <c r="O3528" t="str">
        <f t="shared" si="1868"/>
        <v>0.680811522816947+0.732458647569724i</v>
      </c>
      <c r="P3528" t="str">
        <f t="shared" si="1869"/>
        <v>0.319188477183053-0.732458647569724i</v>
      </c>
      <c r="Q3528" t="str">
        <f t="shared" si="1870"/>
        <v>-0.319188477183053+12.4769029436419i</v>
      </c>
      <c r="R3528" t="str">
        <f t="shared" si="1871"/>
        <v>-0.059320798787162-0.0240647829921529i</v>
      </c>
      <c r="S3528" t="str">
        <f t="shared" si="1872"/>
        <v>1.23831837303694i</v>
      </c>
      <c r="T3528" t="str">
        <f t="shared" si="1873"/>
        <v>0.0297998629223298-0.0734580350413701i</v>
      </c>
      <c r="U3528" t="e">
        <f t="shared" si="1874"/>
        <v>#DIV/0!</v>
      </c>
      <c r="V3528" t="str">
        <f t="shared" si="1875"/>
        <v>1.33333333333333E-06-0.000066564175278919i</v>
      </c>
      <c r="W3528" t="e">
        <f t="shared" si="1876"/>
        <v>#DIV/0!</v>
      </c>
      <c r="X3528" t="e">
        <f t="shared" si="1877"/>
        <v>#DIV/0!</v>
      </c>
      <c r="Y3528" t="str">
        <f t="shared" si="1878"/>
        <v>0.00083+1.60246358074308i</v>
      </c>
      <c r="Z3528" t="e">
        <f t="shared" si="1879"/>
        <v>#DIV/0!</v>
      </c>
      <c r="AA3528" t="e">
        <f t="shared" si="1880"/>
        <v>#DIV/0!</v>
      </c>
      <c r="AB3528" t="str">
        <f t="shared" si="1881"/>
        <v>0.183753017965154-0.452959655144161i</v>
      </c>
      <c r="AC3528" t="str">
        <f t="shared" si="1882"/>
        <v>0.941349742100141-0.0256069555163925i</v>
      </c>
      <c r="AD3528" t="str">
        <f t="shared" si="1883"/>
        <v>0.20813690058559-0.475519228157314i</v>
      </c>
      <c r="AE3528" t="e">
        <f t="shared" si="1884"/>
        <v>#DIV/0!</v>
      </c>
      <c r="AF3528" t="str">
        <f t="shared" si="1885"/>
        <v>-19.4138313493554-0.287403978470712i</v>
      </c>
      <c r="AG3528" t="e">
        <f t="shared" si="1886"/>
        <v>#DIV/0!</v>
      </c>
      <c r="AH3528" t="e">
        <f t="shared" si="1887"/>
        <v>#DIV/0!</v>
      </c>
      <c r="AI3528" t="e">
        <f t="shared" si="1888"/>
        <v>#DIV/0!</v>
      </c>
      <c r="AJ3528" t="e">
        <f t="shared" si="1889"/>
        <v>#DIV/0!</v>
      </c>
      <c r="AK3528"/>
      <c r="AL3528"/>
      <c r="AM3528"/>
      <c r="AN3528"/>
    </row>
    <row r="3529" spans="1:40" x14ac:dyDescent="0.25">
      <c r="A3529"/>
      <c r="B3529">
        <f t="shared" si="1855"/>
        <v>1595000</v>
      </c>
      <c r="C3529" s="186" t="str">
        <f t="shared" si="1858"/>
        <v>-3.86633881913084E-08+0.00197610784266125i</v>
      </c>
      <c r="D3529" s="158" t="str">
        <f t="shared" si="1859"/>
        <v>-7.66666696308599+0.0151501601270696i</v>
      </c>
      <c r="E3529" t="str">
        <f t="shared" si="1860"/>
        <v>7.99218631499879-0.249896831385222i</v>
      </c>
      <c r="F3529" t="str">
        <f t="shared" si="1861"/>
        <v>0.999201418985838+0.0000249497865177809i</v>
      </c>
      <c r="G3529">
        <f t="shared" si="1856"/>
        <v>1</v>
      </c>
      <c r="H3529" t="str">
        <f t="shared" si="1862"/>
        <v>11.747174896367+0.302374239341529i</v>
      </c>
      <c r="I3529" t="str">
        <f t="shared" si="1863"/>
        <v>6263.55035309465i</v>
      </c>
      <c r="J3529" t="str">
        <f t="shared" si="1857"/>
        <v>-53103.5205116581+1370.26438364581i</v>
      </c>
      <c r="K3529" t="str">
        <f t="shared" si="1864"/>
        <v>0.00304150998117615-0.117871331692986i</v>
      </c>
      <c r="L3529" t="str">
        <f t="shared" si="1865"/>
        <v>0.000393388356117948-0.012924213591217i</v>
      </c>
      <c r="M3529" t="str">
        <f t="shared" si="1866"/>
        <v>0.0034348983372941-0.130795545284203i</v>
      </c>
      <c r="N3529" t="str">
        <f t="shared" si="1867"/>
        <v>-11.7518122034097i</v>
      </c>
      <c r="O3529" t="str">
        <f t="shared" si="1868"/>
        <v>0.686189682229951+0.727422655683172i</v>
      </c>
      <c r="P3529" t="str">
        <f t="shared" si="1869"/>
        <v>0.313810317770049-0.727422655683172i</v>
      </c>
      <c r="Q3529" t="str">
        <f t="shared" si="1870"/>
        <v>-0.313810317770049+12.4792348590929i</v>
      </c>
      <c r="R3529" t="str">
        <f t="shared" si="1871"/>
        <v>-0.0588857604890055-0.0236658226160134i</v>
      </c>
      <c r="S3529" t="str">
        <f t="shared" si="1872"/>
        <v>1.2390952352534i</v>
      </c>
      <c r="T3529" t="str">
        <f t="shared" si="1873"/>
        <v>0.0293242080418544-0.0729650652461996i</v>
      </c>
      <c r="U3529" t="e">
        <f t="shared" si="1874"/>
        <v>#DIV/0!</v>
      </c>
      <c r="V3529" t="str">
        <f t="shared" si="1875"/>
        <v>1.33333333333333E-06-0.0000665224422536656i</v>
      </c>
      <c r="W3529" t="e">
        <f t="shared" si="1876"/>
        <v>#DIV/0!</v>
      </c>
      <c r="X3529" t="e">
        <f t="shared" si="1877"/>
        <v>#DIV/0!</v>
      </c>
      <c r="Y3529" t="str">
        <f t="shared" si="1878"/>
        <v>0.00083+1.60346889039223i</v>
      </c>
      <c r="Z3529" t="e">
        <f t="shared" si="1879"/>
        <v>#DIV/0!</v>
      </c>
      <c r="AA3529" t="e">
        <f t="shared" si="1880"/>
        <v>#DIV/0!</v>
      </c>
      <c r="AB3529" t="str">
        <f t="shared" si="1881"/>
        <v>0.180820017232063-0.449919886543066i</v>
      </c>
      <c r="AC3529" t="str">
        <f t="shared" si="1882"/>
        <v>0.941773581481933-0.025195881822369i</v>
      </c>
      <c r="AD3529" t="str">
        <f t="shared" si="1883"/>
        <v>0.20463419286906-0.472262076945141i</v>
      </c>
      <c r="AE3529" t="e">
        <f t="shared" si="1884"/>
        <v>#DIV/0!</v>
      </c>
      <c r="AF3529" t="str">
        <f t="shared" si="1885"/>
        <v>-19.413841859453-0.287224079214459i</v>
      </c>
      <c r="AG3529" t="e">
        <f t="shared" si="1886"/>
        <v>#DIV/0!</v>
      </c>
      <c r="AH3529" t="e">
        <f t="shared" si="1887"/>
        <v>#DIV/0!</v>
      </c>
      <c r="AI3529" t="e">
        <f t="shared" si="1888"/>
        <v>#DIV/0!</v>
      </c>
      <c r="AJ3529" t="e">
        <f t="shared" si="1889"/>
        <v>#DIV/0!</v>
      </c>
      <c r="AK3529"/>
      <c r="AL3529"/>
      <c r="AM3529"/>
      <c r="AN3529"/>
    </row>
    <row r="3530" spans="1:40" x14ac:dyDescent="0.25">
      <c r="A3530"/>
      <c r="B3530">
        <f t="shared" si="1855"/>
        <v>1596000</v>
      </c>
      <c r="C3530" s="186" t="str">
        <f t="shared" si="1858"/>
        <v>-3.86149530088696E-08+0.00197486967985351i</v>
      </c>
      <c r="D3530" s="158" t="str">
        <f t="shared" si="1859"/>
        <v>-7.66666696271462+0.0151406675455436i</v>
      </c>
      <c r="E3530" t="str">
        <f t="shared" si="1860"/>
        <v>7.9921765237878-0.250053200174582i</v>
      </c>
      <c r="F3530" t="str">
        <f t="shared" si="1861"/>
        <v>0.999201419962615+0.0000249653984808992i</v>
      </c>
      <c r="G3530">
        <f t="shared" si="1856"/>
        <v>1</v>
      </c>
      <c r="H3530" t="str">
        <f t="shared" si="1862"/>
        <v>11.7471853871064+0.30218507239488i</v>
      </c>
      <c r="I3530" t="str">
        <f t="shared" si="1863"/>
        <v>6267.47734391164i</v>
      </c>
      <c r="J3530" t="str">
        <f t="shared" si="1857"/>
        <v>-53170.1301263249+1371.12348357286i</v>
      </c>
      <c r="K3530" t="str">
        <f t="shared" si="1864"/>
        <v>0.00303770214807634-0.117797572890635i</v>
      </c>
      <c r="L3530" t="str">
        <f t="shared" si="1865"/>
        <v>0.000392895998278572-0.0129161306900685i</v>
      </c>
      <c r="M3530" t="str">
        <f t="shared" si="1866"/>
        <v>0.00343059814635491-0.130713703580703i</v>
      </c>
      <c r="N3530" t="str">
        <f t="shared" si="1867"/>
        <v>-11.7591801107473i</v>
      </c>
      <c r="O3530" t="str">
        <f t="shared" si="1868"/>
        <v>0.691530591278286+0.722347175066328i</v>
      </c>
      <c r="P3530" t="str">
        <f t="shared" si="1869"/>
        <v>0.308469408721714-0.722347175066328i</v>
      </c>
      <c r="Q3530" t="str">
        <f t="shared" si="1870"/>
        <v>-0.308469408721714+12.4815272858136i</v>
      </c>
      <c r="R3530" t="str">
        <f t="shared" si="1871"/>
        <v>-0.0584483862631234-0.0232695777463469i</v>
      </c>
      <c r="S3530" t="str">
        <f t="shared" si="1872"/>
        <v>1.23987209746986i</v>
      </c>
      <c r="T3530" t="str">
        <f t="shared" si="1873"/>
        <v>0.0288513001676011-0.0724685232697874i</v>
      </c>
      <c r="U3530" t="e">
        <f t="shared" si="1874"/>
        <v>#DIV/0!</v>
      </c>
      <c r="V3530" t="str">
        <f t="shared" si="1875"/>
        <v>1.33333333333333E-06-0.0000664807615254368i</v>
      </c>
      <c r="W3530" t="e">
        <f t="shared" si="1876"/>
        <v>#DIV/0!</v>
      </c>
      <c r="X3530" t="e">
        <f t="shared" si="1877"/>
        <v>#DIV/0!</v>
      </c>
      <c r="Y3530" t="str">
        <f t="shared" si="1878"/>
        <v>0.00083+1.60447420004138i</v>
      </c>
      <c r="Z3530" t="e">
        <f t="shared" si="1879"/>
        <v>#DIV/0!</v>
      </c>
      <c r="AA3530" t="e">
        <f t="shared" si="1880"/>
        <v>#DIV/0!</v>
      </c>
      <c r="AB3530" t="str">
        <f t="shared" si="1881"/>
        <v>0.177903955190435-0.446858091025753i</v>
      </c>
      <c r="AC3530" t="str">
        <f t="shared" si="1882"/>
        <v>0.942199840925926-0.0247874754033538i</v>
      </c>
      <c r="AD3530" t="str">
        <f t="shared" si="1883"/>
        <v>0.20115558581-0.468979013471283i</v>
      </c>
      <c r="AE3530" t="e">
        <f t="shared" si="1884"/>
        <v>#DIV/0!</v>
      </c>
      <c r="AF3530" t="str">
        <f t="shared" si="1885"/>
        <v>-19.413852349821-0.287044404849336i</v>
      </c>
      <c r="AG3530" t="e">
        <f t="shared" si="1886"/>
        <v>#DIV/0!</v>
      </c>
      <c r="AH3530" t="e">
        <f t="shared" si="1887"/>
        <v>#DIV/0!</v>
      </c>
      <c r="AI3530" t="e">
        <f t="shared" si="1888"/>
        <v>#DIV/0!</v>
      </c>
      <c r="AJ3530" t="e">
        <f t="shared" si="1889"/>
        <v>#DIV/0!</v>
      </c>
      <c r="AK3530"/>
      <c r="AL3530"/>
      <c r="AM3530"/>
      <c r="AN3530"/>
    </row>
    <row r="3531" spans="1:40" x14ac:dyDescent="0.25">
      <c r="A3531"/>
      <c r="B3531">
        <f t="shared" si="1855"/>
        <v>1597000</v>
      </c>
      <c r="C3531" s="186" t="str">
        <f t="shared" si="1858"/>
        <v>-3.85666087845081E-08+0.00197363306765668i</v>
      </c>
      <c r="D3531" s="158" t="str">
        <f t="shared" si="1859"/>
        <v>-7.66666696234401+0.0151311868520346i</v>
      </c>
      <c r="E3531" t="str">
        <f t="shared" si="1860"/>
        <v>7.99216672646406-0.250209568388685i</v>
      </c>
      <c r="F3531" t="str">
        <f t="shared" si="1861"/>
        <v>0.99920142094+0.0000249810103866752i</v>
      </c>
      <c r="G3531">
        <f t="shared" si="1856"/>
        <v>1</v>
      </c>
      <c r="H3531" t="str">
        <f t="shared" si="1862"/>
        <v>11.7471958581651+0.301996141806287i</v>
      </c>
      <c r="I3531" t="str">
        <f t="shared" si="1863"/>
        <v>6271.40433472862i</v>
      </c>
      <c r="J3531" t="str">
        <f t="shared" si="1857"/>
        <v>-53236.7814894183+1371.98258349991i</v>
      </c>
      <c r="K3531" t="str">
        <f t="shared" si="1864"/>
        <v>0.00303390145986372-0.117723906281062i</v>
      </c>
      <c r="L3531" t="str">
        <f t="shared" si="1865"/>
        <v>0.000392404563916107-0.0129080578834526i</v>
      </c>
      <c r="M3531" t="str">
        <f t="shared" si="1866"/>
        <v>0.00342630602377983-0.130631964164515i</v>
      </c>
      <c r="N3531" t="str">
        <f t="shared" si="1867"/>
        <v>-11.7665480180848i</v>
      </c>
      <c r="O3531" t="str">
        <f t="shared" si="1868"/>
        <v>0.696833960026219+0.717232481245919i</v>
      </c>
      <c r="P3531" t="str">
        <f t="shared" si="1869"/>
        <v>0.303166039973781-0.717232481245919i</v>
      </c>
      <c r="Q3531" t="str">
        <f t="shared" si="1870"/>
        <v>-0.303166039973781+12.4837804993307i</v>
      </c>
      <c r="R3531" t="str">
        <f t="shared" si="1871"/>
        <v>-0.0580086879419474-0.0228760651296021i</v>
      </c>
      <c r="S3531" t="str">
        <f t="shared" si="1872"/>
        <v>1.24064895968632i</v>
      </c>
      <c r="T3531" t="str">
        <f t="shared" si="1873"/>
        <v>0.0283811664047573-0.0719684183479454i</v>
      </c>
      <c r="U3531" t="e">
        <f t="shared" si="1874"/>
        <v>#DIV/0!</v>
      </c>
      <c r="V3531" t="str">
        <f t="shared" si="1875"/>
        <v>1.33333333333333E-06-0.0000664391329959905i</v>
      </c>
      <c r="W3531" t="e">
        <f t="shared" si="1876"/>
        <v>#DIV/0!</v>
      </c>
      <c r="X3531" t="e">
        <f t="shared" si="1877"/>
        <v>#DIV/0!</v>
      </c>
      <c r="Y3531" t="str">
        <f t="shared" si="1878"/>
        <v>0.00083+1.60547950969053i</v>
      </c>
      <c r="Z3531" t="e">
        <f t="shared" si="1879"/>
        <v>#DIV/0!</v>
      </c>
      <c r="AA3531" t="e">
        <f t="shared" si="1880"/>
        <v>#DIV/0!</v>
      </c>
      <c r="AB3531" t="str">
        <f t="shared" si="1881"/>
        <v>0.175004998977279-0.443774325542428i</v>
      </c>
      <c r="AC3531" t="str">
        <f t="shared" si="1882"/>
        <v>0.942628508890797-0.0243817533998157i</v>
      </c>
      <c r="AD3531" t="str">
        <f t="shared" si="1883"/>
        <v>0.197701272140143-0.465670216567925i</v>
      </c>
      <c r="AE3531" t="e">
        <f t="shared" si="1884"/>
        <v>#DIV/0!</v>
      </c>
      <c r="AF3531" t="str">
        <f t="shared" si="1885"/>
        <v>-19.4138628205091-0.286864954954252i</v>
      </c>
      <c r="AG3531" t="e">
        <f t="shared" si="1886"/>
        <v>#DIV/0!</v>
      </c>
      <c r="AH3531" t="e">
        <f t="shared" si="1887"/>
        <v>#DIV/0!</v>
      </c>
      <c r="AI3531" t="e">
        <f t="shared" si="1888"/>
        <v>#DIV/0!</v>
      </c>
      <c r="AJ3531" t="e">
        <f t="shared" si="1889"/>
        <v>#DIV/0!</v>
      </c>
      <c r="AK3531"/>
      <c r="AL3531"/>
      <c r="AM3531"/>
      <c r="AN3531"/>
    </row>
    <row r="3532" spans="1:40" x14ac:dyDescent="0.25">
      <c r="A3532"/>
      <c r="B3532">
        <f t="shared" si="1855"/>
        <v>1598000</v>
      </c>
      <c r="C3532" s="186" t="str">
        <f t="shared" si="1858"/>
        <v>-3.85183552906151E-08+0.00197239800315972i</v>
      </c>
      <c r="D3532" s="158" t="str">
        <f t="shared" si="1859"/>
        <v>-7.6666669619741+0.0151217180242245i</v>
      </c>
      <c r="E3532" t="str">
        <f t="shared" si="1860"/>
        <v>7.99215692302761-0.250365936027175i</v>
      </c>
      <c r="F3532" t="str">
        <f t="shared" si="1861"/>
        <v>0.999201421918004+0.0000249966222350738i</v>
      </c>
      <c r="G3532">
        <f t="shared" si="1856"/>
        <v>1</v>
      </c>
      <c r="H3532" t="str">
        <f t="shared" si="1862"/>
        <v>11.7472063095921+0.301807447133384i</v>
      </c>
      <c r="I3532" t="str">
        <f t="shared" si="1863"/>
        <v>6275.33132554561i</v>
      </c>
      <c r="J3532" t="str">
        <f t="shared" si="1857"/>
        <v>-53303.4746009383+1372.84168342696i</v>
      </c>
      <c r="K3532" t="str">
        <f t="shared" si="1864"/>
        <v>0.00303010789867798-0.117650331691635i</v>
      </c>
      <c r="L3532" t="str">
        <f t="shared" si="1865"/>
        <v>0.000391914050723255-0.0128999951524886i</v>
      </c>
      <c r="M3532" t="str">
        <f t="shared" si="1866"/>
        <v>0.00342202194940124-0.130550326844124i</v>
      </c>
      <c r="N3532" t="str">
        <f t="shared" si="1867"/>
        <v>-11.7739159254224i</v>
      </c>
      <c r="O3532" t="str">
        <f t="shared" si="1868"/>
        <v>0.702099500576211+0.712078851877118i</v>
      </c>
      <c r="P3532" t="str">
        <f t="shared" si="1869"/>
        <v>0.297900499423789-0.712078851877118i</v>
      </c>
      <c r="Q3532" t="str">
        <f t="shared" si="1870"/>
        <v>-0.297900499423789+12.4859947772995i</v>
      </c>
      <c r="R3532" t="str">
        <f t="shared" si="1871"/>
        <v>-0.057566677485637-0.0224853015284835i</v>
      </c>
      <c r="S3532" t="str">
        <f t="shared" si="1872"/>
        <v>1.24142582190278i</v>
      </c>
      <c r="T3532" t="str">
        <f t="shared" si="1873"/>
        <v>0.0279138339307295-0.0714647599118192i</v>
      </c>
      <c r="U3532" t="e">
        <f t="shared" si="1874"/>
        <v>#DIV/0!</v>
      </c>
      <c r="V3532" t="str">
        <f t="shared" si="1875"/>
        <v>1.33333333333333E-06-0.0000663975565673321i</v>
      </c>
      <c r="W3532" t="e">
        <f t="shared" si="1876"/>
        <v>#DIV/0!</v>
      </c>
      <c r="X3532" t="e">
        <f t="shared" si="1877"/>
        <v>#DIV/0!</v>
      </c>
      <c r="Y3532" t="str">
        <f t="shared" si="1878"/>
        <v>0.00083+1.60648481933968i</v>
      </c>
      <c r="Z3532" t="e">
        <f t="shared" si="1879"/>
        <v>#DIV/0!</v>
      </c>
      <c r="AA3532" t="e">
        <f t="shared" si="1880"/>
        <v>#DIV/0!</v>
      </c>
      <c r="AB3532" t="str">
        <f t="shared" si="1881"/>
        <v>0.172123316174927-0.44066864824777i</v>
      </c>
      <c r="AC3532" t="str">
        <f t="shared" si="1882"/>
        <v>0.94305957370725-0.0239787329708481i</v>
      </c>
      <c r="AD3532" t="str">
        <f t="shared" si="1883"/>
        <v>0.19427144325649-0.462335866515905i</v>
      </c>
      <c r="AE3532" t="e">
        <f t="shared" si="1884"/>
        <v>#DIV/0!</v>
      </c>
      <c r="AF3532" t="str">
        <f t="shared" si="1885"/>
        <v>-19.4138732715662-0.286685729109159i</v>
      </c>
      <c r="AG3532" t="e">
        <f t="shared" si="1886"/>
        <v>#DIV/0!</v>
      </c>
      <c r="AH3532" t="e">
        <f t="shared" si="1887"/>
        <v>#DIV/0!</v>
      </c>
      <c r="AI3532" t="e">
        <f t="shared" si="1888"/>
        <v>#DIV/0!</v>
      </c>
      <c r="AJ3532" t="e">
        <f t="shared" si="1889"/>
        <v>#DIV/0!</v>
      </c>
      <c r="AK3532"/>
      <c r="AL3532"/>
      <c r="AM3532"/>
      <c r="AN3532"/>
    </row>
    <row r="3533" spans="1:40" x14ac:dyDescent="0.25">
      <c r="A3533"/>
      <c r="B3533">
        <f t="shared" si="1855"/>
        <v>1599000</v>
      </c>
      <c r="C3533" s="186" t="str">
        <f t="shared" si="1858"/>
        <v>-3.84701923002929E-08+0.00197116448345886i</v>
      </c>
      <c r="D3533" s="158" t="str">
        <f t="shared" si="1859"/>
        <v>-7.66666696160479+0.0151122610398513i</v>
      </c>
      <c r="E3533" t="str">
        <f t="shared" si="1860"/>
        <v>7.99214711347849-0.250522303089693i</v>
      </c>
      <c r="F3533" t="str">
        <f t="shared" si="1861"/>
        <v>0.999201422896607+0.0000250122340260583i</v>
      </c>
      <c r="G3533">
        <f t="shared" si="1856"/>
        <v>1</v>
      </c>
      <c r="H3533" t="str">
        <f t="shared" si="1862"/>
        <v>11.7472167414365+0.3016189879349i</v>
      </c>
      <c r="I3533" t="str">
        <f t="shared" si="1863"/>
        <v>6279.2583163626i</v>
      </c>
      <c r="J3533" t="str">
        <f t="shared" si="1857"/>
        <v>-53370.209460885+1373.70078335401i</v>
      </c>
      <c r="K3533" t="str">
        <f t="shared" si="1864"/>
        <v>0.00302632144671453-0.117576848950154i</v>
      </c>
      <c r="L3533" t="str">
        <f t="shared" si="1865"/>
        <v>0.000391424456399905-0.0128919424783425i</v>
      </c>
      <c r="M3533" t="str">
        <f t="shared" si="1866"/>
        <v>0.00341774590311444-0.130468791428496i</v>
      </c>
      <c r="N3533" t="str">
        <f t="shared" si="1867"/>
        <v>-11.78128383276i</v>
      </c>
      <c r="O3533" t="str">
        <f t="shared" si="1868"/>
        <v>0.707326927084038+0.706886566728957i</v>
      </c>
      <c r="P3533" t="str">
        <f t="shared" si="1869"/>
        <v>0.292673072915962-0.706886566728957i</v>
      </c>
      <c r="Q3533" t="str">
        <f t="shared" si="1870"/>
        <v>-0.292673072915962+12.488170399489i</v>
      </c>
      <c r="R3533" t="str">
        <f t="shared" si="1871"/>
        <v>-0.0571223669835067-0.0220973037211246i</v>
      </c>
      <c r="S3533" t="str">
        <f t="shared" si="1872"/>
        <v>1.24220268411924i</v>
      </c>
      <c r="T3533" t="str">
        <f t="shared" si="1873"/>
        <v>0.027449329994179-0.0709575575901563i</v>
      </c>
      <c r="U3533" t="e">
        <f t="shared" si="1874"/>
        <v>#DIV/0!</v>
      </c>
      <c r="V3533" t="str">
        <f t="shared" si="1875"/>
        <v>1.33333333333333E-06-0.0000663560321417118i</v>
      </c>
      <c r="W3533" t="e">
        <f t="shared" si="1876"/>
        <v>#DIV/0!</v>
      </c>
      <c r="X3533" t="e">
        <f t="shared" si="1877"/>
        <v>#DIV/0!</v>
      </c>
      <c r="Y3533" t="str">
        <f t="shared" si="1878"/>
        <v>0.00083+1.60749012898883i</v>
      </c>
      <c r="Z3533" t="e">
        <f t="shared" si="1879"/>
        <v>#DIV/0!</v>
      </c>
      <c r="AA3533" t="e">
        <f t="shared" si="1880"/>
        <v>#DIV/0!</v>
      </c>
      <c r="AB3533" t="str">
        <f t="shared" si="1881"/>
        <v>0.169259074805082-0.437541118514919i</v>
      </c>
      <c r="AC3533" t="str">
        <f t="shared" si="1882"/>
        <v>0.943493023576566-0.0235784312933729i</v>
      </c>
      <c r="AD3533" t="str">
        <f t="shared" si="1883"/>
        <v>0.190866289210534-0.458976145034956i</v>
      </c>
      <c r="AE3533" t="e">
        <f t="shared" si="1884"/>
        <v>#DIV/0!</v>
      </c>
      <c r="AF3533" t="str">
        <f t="shared" si="1885"/>
        <v>-19.4138837030413-0.286506726895049i</v>
      </c>
      <c r="AG3533" t="e">
        <f t="shared" si="1886"/>
        <v>#DIV/0!</v>
      </c>
      <c r="AH3533" t="e">
        <f t="shared" si="1887"/>
        <v>#DIV/0!</v>
      </c>
      <c r="AI3533" t="e">
        <f t="shared" si="1888"/>
        <v>#DIV/0!</v>
      </c>
      <c r="AJ3533" t="e">
        <f t="shared" si="1889"/>
        <v>#DIV/0!</v>
      </c>
      <c r="AK3533"/>
      <c r="AL3533"/>
      <c r="AM3533"/>
      <c r="AN3533"/>
    </row>
    <row r="3534" spans="1:40" x14ac:dyDescent="0.25">
      <c r="A3534"/>
      <c r="B3534">
        <f t="shared" si="1855"/>
        <v>1600000</v>
      </c>
      <c r="C3534" s="186" t="str">
        <f t="shared" si="1858"/>
        <v>-3.84221195873549E-08+0.00196993250565764i</v>
      </c>
      <c r="D3534" s="158" t="str">
        <f t="shared" si="1859"/>
        <v>-7.66666696123626+0.0151028158767086i</v>
      </c>
      <c r="E3534" t="str">
        <f t="shared" si="1860"/>
        <v>7.99213729781676-0.25067866957588i</v>
      </c>
      <c r="F3534" t="str">
        <f t="shared" si="1861"/>
        <v>0.999201423875828+0.0000250278457595939i</v>
      </c>
      <c r="G3534">
        <f t="shared" si="1856"/>
        <v>1</v>
      </c>
      <c r="H3534" t="str">
        <f t="shared" si="1862"/>
        <v>11.7472271537473+0.301430763770682i</v>
      </c>
      <c r="I3534" t="str">
        <f t="shared" si="1863"/>
        <v>6283.18530717958i</v>
      </c>
      <c r="J3534" t="str">
        <f t="shared" si="1857"/>
        <v>-53436.9860692582+1374.55988328107i</v>
      </c>
      <c r="K3534" t="str">
        <f t="shared" si="1864"/>
        <v>0.0030225420862244-0.117503457884849i</v>
      </c>
      <c r="L3534" t="str">
        <f t="shared" si="1865"/>
        <v>0.000390935778653127-0.0128838998422274i</v>
      </c>
      <c r="M3534" t="str">
        <f t="shared" si="1866"/>
        <v>0.00341347786487753-0.130387357727076i</v>
      </c>
      <c r="N3534" t="str">
        <f t="shared" si="1867"/>
        <v>-11.7886517400975i</v>
      </c>
      <c r="O3534" t="str">
        <f t="shared" si="1868"/>
        <v>0.712515955774533+0.701655907668925i</v>
      </c>
      <c r="P3534" t="str">
        <f t="shared" si="1869"/>
        <v>0.287484044225467-0.701655907668925i</v>
      </c>
      <c r="Q3534" t="str">
        <f t="shared" si="1870"/>
        <v>-0.287484044225467+12.4903076477664i</v>
      </c>
      <c r="R3534" t="str">
        <f t="shared" si="1871"/>
        <v>-0.0566757686553966-0.0217120885001838i</v>
      </c>
      <c r="S3534" t="str">
        <f t="shared" si="1872"/>
        <v>1.2429795463357i</v>
      </c>
      <c r="T3534" t="str">
        <f t="shared" si="1873"/>
        <v>0.026987681913959-0.070446821211512i</v>
      </c>
      <c r="U3534" t="e">
        <f t="shared" si="1874"/>
        <v>#DIV/0!</v>
      </c>
      <c r="V3534" t="str">
        <f t="shared" si="1875"/>
        <v>1.33333333333333E-06-0.0000663145596216231i</v>
      </c>
      <c r="W3534" t="e">
        <f t="shared" si="1876"/>
        <v>#DIV/0!</v>
      </c>
      <c r="X3534" t="e">
        <f t="shared" si="1877"/>
        <v>#DIV/0!</v>
      </c>
      <c r="Y3534" t="str">
        <f t="shared" si="1878"/>
        <v>0.00083+1.60849543863797i</v>
      </c>
      <c r="Z3534" t="e">
        <f t="shared" si="1879"/>
        <v>#DIV/0!</v>
      </c>
      <c r="AA3534" t="e">
        <f t="shared" si="1880"/>
        <v>#DIV/0!</v>
      </c>
      <c r="AB3534" t="str">
        <f t="shared" si="1881"/>
        <v>0.166412443322268-0.434391796949075i</v>
      </c>
      <c r="AC3534" t="str">
        <f t="shared" si="1882"/>
        <v>0.943928846569214-0.0231808655612674i</v>
      </c>
      <c r="AD3534" t="str">
        <f t="shared" si="1883"/>
        <v>0.187485998697102-0.455591235273393i</v>
      </c>
      <c r="AE3534" t="e">
        <f t="shared" si="1884"/>
        <v>#DIV/0!</v>
      </c>
      <c r="AF3534" t="str">
        <f t="shared" si="1885"/>
        <v>-19.4138941149836-0.286327947893973i</v>
      </c>
      <c r="AG3534" t="e">
        <f t="shared" si="1886"/>
        <v>#DIV/0!</v>
      </c>
      <c r="AH3534" t="e">
        <f t="shared" si="1887"/>
        <v>#DIV/0!</v>
      </c>
      <c r="AI3534" t="e">
        <f t="shared" si="1888"/>
        <v>#DIV/0!</v>
      </c>
      <c r="AJ3534" t="e">
        <f t="shared" si="1889"/>
        <v>#DIV/0!</v>
      </c>
      <c r="AK3534"/>
      <c r="AL3534"/>
      <c r="AM3534"/>
      <c r="AN3534"/>
    </row>
    <row r="3535" spans="1:40" x14ac:dyDescent="0.25">
      <c r="A3535"/>
      <c r="B3535">
        <f t="shared" si="1855"/>
        <v>1601000</v>
      </c>
      <c r="C3535" s="186" t="str">
        <f t="shared" si="1858"/>
        <v>-3.83741369263182E-08+0.00196870206686679i</v>
      </c>
      <c r="D3535" s="158" t="str">
        <f t="shared" si="1859"/>
        <v>-7.66666696086841+0.0150933825126454i</v>
      </c>
      <c r="E3535" t="str">
        <f t="shared" si="1860"/>
        <v>7.99212747604245-0.25083503548538i</v>
      </c>
      <c r="F3535" t="str">
        <f t="shared" si="1861"/>
        <v>0.999201424855658+0.0000250434574356446i</v>
      </c>
      <c r="G3535">
        <f t="shared" si="1856"/>
        <v>1</v>
      </c>
      <c r="H3535" t="str">
        <f t="shared" si="1862"/>
        <v>11.7472375465731+0.301242774201656i</v>
      </c>
      <c r="I3535" t="str">
        <f t="shared" si="1863"/>
        <v>6287.11229799657i</v>
      </c>
      <c r="J3535" t="str">
        <f t="shared" si="1857"/>
        <v>-53503.8044260581+1375.41898320811i</v>
      </c>
      <c r="K3535" t="str">
        <f t="shared" si="1864"/>
        <v>0.00301876979951383-0.117430158324375i</v>
      </c>
      <c r="L3535" t="str">
        <f t="shared" si="1865"/>
        <v>0.000390448015197138-0.0128758672254032i</v>
      </c>
      <c r="M3535" t="str">
        <f t="shared" si="1866"/>
        <v>0.00340921781471097-0.130306025549778i</v>
      </c>
      <c r="N3535" t="str">
        <f t="shared" si="1867"/>
        <v>-11.7960196474351i</v>
      </c>
      <c r="O3535" t="str">
        <f t="shared" si="1868"/>
        <v>0.717666304957198+0.696387158647459i</v>
      </c>
      <c r="P3535" t="str">
        <f t="shared" si="1869"/>
        <v>0.282333695042802-0.696387158647459i</v>
      </c>
      <c r="Q3535" t="str">
        <f t="shared" si="1870"/>
        <v>-0.282333695042802+12.4924068060826i</v>
      </c>
      <c r="R3535" t="str">
        <f t="shared" si="1871"/>
        <v>-0.0562268948530374-0.0213296726719163i</v>
      </c>
      <c r="S3535" t="str">
        <f t="shared" si="1872"/>
        <v>1.24375640855216i</v>
      </c>
      <c r="T3535" t="str">
        <f t="shared" si="1873"/>
        <v>0.0265289170780158-0.0699325608064537i</v>
      </c>
      <c r="U3535" t="e">
        <f t="shared" si="1874"/>
        <v>#DIV/0!</v>
      </c>
      <c r="V3535" t="str">
        <f t="shared" si="1875"/>
        <v>1.33333333333333E-06-0.0000662731389098043i</v>
      </c>
      <c r="W3535" t="e">
        <f t="shared" si="1876"/>
        <v>#DIV/0!</v>
      </c>
      <c r="X3535" t="e">
        <f t="shared" si="1877"/>
        <v>#DIV/0!</v>
      </c>
      <c r="Y3535" t="str">
        <f t="shared" si="1878"/>
        <v>0.00083+1.60950074828712i</v>
      </c>
      <c r="Z3535" t="e">
        <f t="shared" si="1879"/>
        <v>#DIV/0!</v>
      </c>
      <c r="AA3535" t="e">
        <f t="shared" si="1880"/>
        <v>#DIV/0!</v>
      </c>
      <c r="AB3535" t="str">
        <f t="shared" si="1881"/>
        <v>0.163583590607054-0.431220745401095i</v>
      </c>
      <c r="AC3535" t="str">
        <f t="shared" si="1882"/>
        <v>0.944367030623463-0.0227860529844616i</v>
      </c>
      <c r="AD3535" t="str">
        <f t="shared" si="1883"/>
        <v>0.184130759043251-0.452181321797679i</v>
      </c>
      <c r="AE3535" t="e">
        <f t="shared" si="1884"/>
        <v>#DIV/0!</v>
      </c>
      <c r="AF3535" t="str">
        <f t="shared" si="1885"/>
        <v>-19.4139045074415-0.286149391689011i</v>
      </c>
      <c r="AG3535" t="e">
        <f t="shared" si="1886"/>
        <v>#DIV/0!</v>
      </c>
      <c r="AH3535" t="e">
        <f t="shared" si="1887"/>
        <v>#DIV/0!</v>
      </c>
      <c r="AI3535" t="e">
        <f t="shared" si="1888"/>
        <v>#DIV/0!</v>
      </c>
      <c r="AJ3535" t="e">
        <f t="shared" si="1889"/>
        <v>#DIV/0!</v>
      </c>
      <c r="AK3535"/>
      <c r="AL3535"/>
      <c r="AM3535"/>
      <c r="AN3535"/>
    </row>
    <row r="3536" spans="1:40" x14ac:dyDescent="0.25">
      <c r="A3536"/>
      <c r="B3536">
        <f t="shared" si="1855"/>
        <v>1602000</v>
      </c>
      <c r="C3536" s="186" t="str">
        <f t="shared" si="1858"/>
        <v>-3.83262440924043E-08+0.00196747316420426i</v>
      </c>
      <c r="D3536" s="158" t="str">
        <f t="shared" si="1859"/>
        <v>-7.66666696050118+0.015083960925566i</v>
      </c>
      <c r="E3536" t="str">
        <f t="shared" si="1860"/>
        <v>7.99211764815561-0.250991400817833i</v>
      </c>
      <c r="F3536" t="str">
        <f t="shared" si="1861"/>
        <v>0.999201425836086+0.000025059069054174i</v>
      </c>
      <c r="G3536">
        <f t="shared" si="1856"/>
        <v>1</v>
      </c>
      <c r="H3536" t="str">
        <f t="shared" si="1862"/>
        <v>11.7472479199624+0.301055018789844i</v>
      </c>
      <c r="I3536" t="str">
        <f t="shared" si="1863"/>
        <v>6291.03928881356i</v>
      </c>
      <c r="J3536" t="str">
        <f t="shared" si="1857"/>
        <v>-53570.6645312846+1376.27808313516i</v>
      </c>
      <c r="K3536" t="str">
        <f t="shared" si="1864"/>
        <v>0.00301500456894438-0.117356950097815i</v>
      </c>
      <c r="L3536" t="str">
        <f t="shared" si="1865"/>
        <v>0.000389961163753264-0.0128678446091761i</v>
      </c>
      <c r="M3536" t="str">
        <f t="shared" si="1866"/>
        <v>0.00340496573269764-0.130224794706991i</v>
      </c>
      <c r="N3536" t="str">
        <f t="shared" si="1867"/>
        <v>-11.8033875547726i</v>
      </c>
      <c r="O3536" t="str">
        <f t="shared" si="1868"/>
        <v>0.722777695040998+0.691080605683029i</v>
      </c>
      <c r="P3536" t="str">
        <f t="shared" si="1869"/>
        <v>0.277222304959002-0.691080605683029i</v>
      </c>
      <c r="Q3536" t="str">
        <f t="shared" si="1870"/>
        <v>-0.277222304959002+12.4944681604556i</v>
      </c>
      <c r="R3536" t="str">
        <f t="shared" si="1871"/>
        <v>-0.0557757580614828-0.0209500730552758i</v>
      </c>
      <c r="S3536" t="str">
        <f t="shared" si="1872"/>
        <v>1.24453327076862i</v>
      </c>
      <c r="T3536" t="str">
        <f t="shared" si="1873"/>
        <v>0.0260730629423239-0.0694147866098564i</v>
      </c>
      <c r="U3536" t="e">
        <f t="shared" si="1874"/>
        <v>#DIV/0!</v>
      </c>
      <c r="V3536" t="str">
        <f t="shared" si="1875"/>
        <v>1.33333333333333E-06-0.0000662317699092367i</v>
      </c>
      <c r="W3536" t="e">
        <f t="shared" si="1876"/>
        <v>#DIV/0!</v>
      </c>
      <c r="X3536" t="e">
        <f t="shared" si="1877"/>
        <v>#DIV/0!</v>
      </c>
      <c r="Y3536" t="str">
        <f t="shared" si="1878"/>
        <v>0.00083+1.61050605793627i</v>
      </c>
      <c r="Z3536" t="e">
        <f t="shared" si="1879"/>
        <v>#DIV/0!</v>
      </c>
      <c r="AA3536" t="e">
        <f t="shared" si="1880"/>
        <v>#DIV/0!</v>
      </c>
      <c r="AB3536" t="str">
        <f t="shared" si="1881"/>
        <v>0.160772685959485-0.428028026981644i</v>
      </c>
      <c r="AC3536" t="str">
        <f t="shared" si="1882"/>
        <v>0.944807563543923-0.0223940107880721i</v>
      </c>
      <c r="AD3536" t="str">
        <f t="shared" si="1883"/>
        <v>0.180800756197754-0.448746590582464i</v>
      </c>
      <c r="AE3536" t="e">
        <f t="shared" si="1884"/>
        <v>#DIV/0!</v>
      </c>
      <c r="AF3536" t="str">
        <f t="shared" si="1885"/>
        <v>-19.4139148804636-0.285971057864278i</v>
      </c>
      <c r="AG3536" t="e">
        <f t="shared" si="1886"/>
        <v>#DIV/0!</v>
      </c>
      <c r="AH3536" t="e">
        <f t="shared" si="1887"/>
        <v>#DIV/0!</v>
      </c>
      <c r="AI3536" t="e">
        <f t="shared" si="1888"/>
        <v>#DIV/0!</v>
      </c>
      <c r="AJ3536" t="e">
        <f t="shared" si="1889"/>
        <v>#DIV/0!</v>
      </c>
      <c r="AK3536"/>
      <c r="AL3536"/>
      <c r="AM3536"/>
      <c r="AN3536"/>
    </row>
    <row r="3537" spans="1:40" x14ac:dyDescent="0.25">
      <c r="A3537"/>
      <c r="B3537">
        <f t="shared" si="1855"/>
        <v>1603000</v>
      </c>
      <c r="C3537" s="186" t="str">
        <f t="shared" si="1858"/>
        <v>-3.82784408615349E-08+0.00196624579479519i</v>
      </c>
      <c r="D3537" s="158" t="str">
        <f t="shared" si="1859"/>
        <v>-7.66666696013471+0.0150745510934298i</v>
      </c>
      <c r="E3537" t="str">
        <f t="shared" si="1860"/>
        <v>7.9921078141563-0.251147765572882i</v>
      </c>
      <c r="F3537" t="str">
        <f t="shared" si="1861"/>
        <v>0.999201426817132+0.0000250746806151476i</v>
      </c>
      <c r="G3537">
        <f t="shared" si="1856"/>
        <v>1</v>
      </c>
      <c r="H3537" t="str">
        <f t="shared" si="1862"/>
        <v>11.7472582739638+0.300867497098363i</v>
      </c>
      <c r="I3537" t="str">
        <f t="shared" si="1863"/>
        <v>6294.96627963055i</v>
      </c>
      <c r="J3537" t="str">
        <f t="shared" si="1857"/>
        <v>-53637.5663849377+1377.13718306222i</v>
      </c>
      <c r="K3537" t="str">
        <f t="shared" si="1864"/>
        <v>0.00301124637693244-0.117283833034678i</v>
      </c>
      <c r="L3537" t="str">
        <f t="shared" si="1865"/>
        <v>0.000389475222049931-0.0128598319748988i</v>
      </c>
      <c r="M3537" t="str">
        <f t="shared" si="1866"/>
        <v>0.00340072159898237-0.130143665009577i</v>
      </c>
      <c r="N3537" t="str">
        <f t="shared" si="1867"/>
        <v>-11.8107554621102i</v>
      </c>
      <c r="O3537" t="str">
        <f t="shared" si="1868"/>
        <v>0.727849848550107+0.68573653684603i</v>
      </c>
      <c r="P3537" t="str">
        <f t="shared" si="1869"/>
        <v>0.272150151449893-0.68573653684603i</v>
      </c>
      <c r="Q3537" t="str">
        <f t="shared" si="1870"/>
        <v>-0.272150151449893+12.4964919989562i</v>
      </c>
      <c r="R3537" t="str">
        <f t="shared" si="1871"/>
        <v>-0.0553223709004399-0.0205733064809104i</v>
      </c>
      <c r="S3537" t="str">
        <f t="shared" si="1872"/>
        <v>1.24531013298508i</v>
      </c>
      <c r="T3537" t="str">
        <f t="shared" si="1873"/>
        <v>0.0256201470296853-0.0688935090630767i</v>
      </c>
      <c r="U3537" t="e">
        <f t="shared" si="1874"/>
        <v>#DIV/0!</v>
      </c>
      <c r="V3537" t="str">
        <f t="shared" si="1875"/>
        <v>1.33333333333333E-06-0.0000661904525231422i</v>
      </c>
      <c r="W3537" t="e">
        <f t="shared" si="1876"/>
        <v>#DIV/0!</v>
      </c>
      <c r="X3537" t="e">
        <f t="shared" si="1877"/>
        <v>#DIV/0!</v>
      </c>
      <c r="Y3537" t="str">
        <f t="shared" si="1878"/>
        <v>0.00083+1.61151136758542i</v>
      </c>
      <c r="Z3537" t="e">
        <f t="shared" si="1879"/>
        <v>#DIV/0!</v>
      </c>
      <c r="AA3537" t="e">
        <f t="shared" si="1880"/>
        <v>#DIV/0!</v>
      </c>
      <c r="AB3537" t="str">
        <f t="shared" si="1881"/>
        <v>0.157979899091683-0.424813706074602i</v>
      </c>
      <c r="AC3537" t="str">
        <f t="shared" si="1882"/>
        <v>0.945250433000196-0.0220047562114264i</v>
      </c>
      <c r="AD3537" t="str">
        <f t="shared" si="1883"/>
        <v>0.17749617471992-0.445287228999706i</v>
      </c>
      <c r="AE3537" t="e">
        <f t="shared" si="1884"/>
        <v>#DIV/0!</v>
      </c>
      <c r="AF3537" t="str">
        <f t="shared" si="1885"/>
        <v>-19.4139252340985-0.285792946004933i</v>
      </c>
      <c r="AG3537" t="e">
        <f t="shared" si="1886"/>
        <v>#DIV/0!</v>
      </c>
      <c r="AH3537" t="e">
        <f t="shared" si="1887"/>
        <v>#DIV/0!</v>
      </c>
      <c r="AI3537" t="e">
        <f t="shared" si="1888"/>
        <v>#DIV/0!</v>
      </c>
      <c r="AJ3537" t="e">
        <f t="shared" si="1889"/>
        <v>#DIV/0!</v>
      </c>
      <c r="AK3537"/>
      <c r="AL3537"/>
      <c r="AM3537"/>
      <c r="AN3537"/>
    </row>
    <row r="3538" spans="1:40" x14ac:dyDescent="0.25">
      <c r="A3538"/>
      <c r="B3538">
        <f t="shared" si="1855"/>
        <v>1604000</v>
      </c>
      <c r="C3538" s="186" t="str">
        <f t="shared" si="1858"/>
        <v>-3.82307270103322E-08+0.00196501995577194i</v>
      </c>
      <c r="D3538" s="158" t="str">
        <f t="shared" si="1859"/>
        <v>-7.66666695976893+0.0150651529942515i</v>
      </c>
      <c r="E3538" t="str">
        <f t="shared" si="1860"/>
        <v>7.99209797404454-0.251304129750169i</v>
      </c>
      <c r="F3538" t="str">
        <f t="shared" si="1861"/>
        <v>0.999201427798798+0.0000250902921185296i</v>
      </c>
      <c r="G3538">
        <f t="shared" si="1856"/>
        <v>1</v>
      </c>
      <c r="H3538" t="str">
        <f t="shared" si="1862"/>
        <v>11.7472686086256+0.300680208691409i</v>
      </c>
      <c r="I3538" t="str">
        <f t="shared" si="1863"/>
        <v>6298.89327044753i</v>
      </c>
      <c r="J3538" t="str">
        <f t="shared" si="1857"/>
        <v>-53704.5099870174+1377.99628298927i</v>
      </c>
      <c r="K3538" t="str">
        <f t="shared" si="1864"/>
        <v>0.00300749520594908-0.117210806964896i</v>
      </c>
      <c r="L3538" t="str">
        <f t="shared" si="1865"/>
        <v>0.000388990187822632-0.0128518293039706i</v>
      </c>
      <c r="M3538" t="str">
        <f t="shared" si="1866"/>
        <v>0.00339648539377171-0.130062636268867i</v>
      </c>
      <c r="N3538" t="str">
        <f t="shared" si="1867"/>
        <v>-11.8181233694478i</v>
      </c>
      <c r="O3538" t="str">
        <f t="shared" si="1868"/>
        <v>0.73288249013848+0.680355242243654i</v>
      </c>
      <c r="P3538" t="str">
        <f t="shared" si="1869"/>
        <v>0.26711750986152-0.680355242243654i</v>
      </c>
      <c r="Q3538" t="str">
        <f t="shared" si="1870"/>
        <v>-0.26711750986152+12.4984786116915i</v>
      </c>
      <c r="R3538" t="str">
        <f t="shared" si="1871"/>
        <v>-0.0548667461256976-0.0201993897902148i</v>
      </c>
      <c r="S3538" t="str">
        <f t="shared" si="1872"/>
        <v>1.24608699520154i</v>
      </c>
      <c r="T3538" t="str">
        <f t="shared" si="1873"/>
        <v>0.0251701969285934-0.0683687388162563i</v>
      </c>
      <c r="U3538" t="e">
        <f t="shared" si="1874"/>
        <v>#DIV/0!</v>
      </c>
      <c r="V3538" t="str">
        <f t="shared" si="1875"/>
        <v>1.33333333333333E-06-0.0000661491866549855i</v>
      </c>
      <c r="W3538" t="e">
        <f t="shared" si="1876"/>
        <v>#DIV/0!</v>
      </c>
      <c r="X3538" t="e">
        <f t="shared" si="1877"/>
        <v>#DIV/0!</v>
      </c>
      <c r="Y3538" t="str">
        <f t="shared" si="1878"/>
        <v>0.00083+1.61251667723457i</v>
      </c>
      <c r="Z3538" t="e">
        <f t="shared" si="1879"/>
        <v>#DIV/0!</v>
      </c>
      <c r="AA3538" t="e">
        <f t="shared" si="1880"/>
        <v>#DIV/0!</v>
      </c>
      <c r="AB3538" t="str">
        <f t="shared" si="1881"/>
        <v>0.155205400120837-0.421577848351266i</v>
      </c>
      <c r="AC3538" t="str">
        <f t="shared" si="1882"/>
        <v>0.945695626525423-0.0216183065071432i</v>
      </c>
      <c r="AD3538" t="str">
        <f t="shared" si="1883"/>
        <v>0.174217197769226-0.441803425808529i</v>
      </c>
      <c r="AE3538" t="e">
        <f t="shared" si="1884"/>
        <v>#DIV/0!</v>
      </c>
      <c r="AF3538" t="str">
        <f t="shared" si="1885"/>
        <v>-19.4139355683945-0.285615055697158i</v>
      </c>
      <c r="AG3538" t="e">
        <f t="shared" si="1886"/>
        <v>#DIV/0!</v>
      </c>
      <c r="AH3538" t="e">
        <f t="shared" si="1887"/>
        <v>#DIV/0!</v>
      </c>
      <c r="AI3538" t="e">
        <f t="shared" si="1888"/>
        <v>#DIV/0!</v>
      </c>
      <c r="AJ3538" t="e">
        <f t="shared" si="1889"/>
        <v>#DIV/0!</v>
      </c>
      <c r="AK3538"/>
      <c r="AL3538"/>
      <c r="AM3538"/>
      <c r="AN3538"/>
    </row>
    <row r="3539" spans="1:40" x14ac:dyDescent="0.25">
      <c r="A3539"/>
      <c r="B3539">
        <f t="shared" si="1855"/>
        <v>1605000</v>
      </c>
      <c r="C3539" s="186" t="str">
        <f t="shared" si="1858"/>
        <v>-3.81831023161117E-08+0.00196379564427395i</v>
      </c>
      <c r="D3539" s="158" t="str">
        <f t="shared" si="1859"/>
        <v>-7.66666695940377+0.0150557666061003i</v>
      </c>
      <c r="E3539" t="str">
        <f t="shared" si="1860"/>
        <v>7.99208812782039-0.251460493349335i</v>
      </c>
      <c r="F3539" t="str">
        <f t="shared" si="1861"/>
        <v>0.999201428781062+0.0000251059035642832i</v>
      </c>
      <c r="G3539">
        <f t="shared" si="1856"/>
        <v>1</v>
      </c>
      <c r="H3539" t="str">
        <f t="shared" si="1862"/>
        <v>11.7472789239957+0.300493153134257i</v>
      </c>
      <c r="I3539" t="str">
        <f t="shared" si="1863"/>
        <v>6302.82026126452i</v>
      </c>
      <c r="J3539" t="str">
        <f t="shared" si="1857"/>
        <v>-53771.4953375238+1378.85538291631i</v>
      </c>
      <c r="K3539" t="str">
        <f t="shared" si="1864"/>
        <v>0.00300375103851996-0.117137871718822i</v>
      </c>
      <c r="L3539" t="str">
        <f t="shared" si="1865"/>
        <v>0.000388506058813892-0.0128438365778364i</v>
      </c>
      <c r="M3539" t="str">
        <f t="shared" si="1866"/>
        <v>0.00339225709733385-0.129981708296658i</v>
      </c>
      <c r="N3539" t="str">
        <f t="shared" si="1867"/>
        <v>-11.8254912767853i</v>
      </c>
      <c r="O3539" t="str">
        <f t="shared" si="1868"/>
        <v>0.737875346605006+0.67493701400393i</v>
      </c>
      <c r="P3539" t="str">
        <f t="shared" si="1869"/>
        <v>0.262124653394994-0.67493701400393i</v>
      </c>
      <c r="Q3539" t="str">
        <f t="shared" si="1870"/>
        <v>-0.262124653394994+12.5004282907892i</v>
      </c>
      <c r="R3539" t="str">
        <f t="shared" si="1871"/>
        <v>-0.0544088966304894-0.0198283398343045i</v>
      </c>
      <c r="S3539" t="str">
        <f t="shared" si="1872"/>
        <v>1.246863857418i</v>
      </c>
      <c r="T3539" t="str">
        <f t="shared" si="1873"/>
        <v>0.0247232402919959-0.0678404867305492i</v>
      </c>
      <c r="U3539" t="e">
        <f t="shared" si="1874"/>
        <v>#DIV/0!</v>
      </c>
      <c r="V3539" t="str">
        <f t="shared" si="1875"/>
        <v>1.33333333333333E-06-0.0000661079722084714i</v>
      </c>
      <c r="W3539" t="e">
        <f t="shared" si="1876"/>
        <v>#DIV/0!</v>
      </c>
      <c r="X3539" t="e">
        <f t="shared" si="1877"/>
        <v>#DIV/0!</v>
      </c>
      <c r="Y3539" t="str">
        <f t="shared" si="1878"/>
        <v>0.00083+1.61352198688372i</v>
      </c>
      <c r="Z3539" t="e">
        <f t="shared" si="1879"/>
        <v>#DIV/0!</v>
      </c>
      <c r="AA3539" t="e">
        <f t="shared" si="1880"/>
        <v>#DIV/0!</v>
      </c>
      <c r="AB3539" t="str">
        <f t="shared" si="1881"/>
        <v>0.152449359561576-0.418320520784086i</v>
      </c>
      <c r="AC3539" t="str">
        <f t="shared" si="1882"/>
        <v>0.946143131514894-0.0212346789401353i</v>
      </c>
      <c r="AD3539" t="str">
        <f t="shared" si="1883"/>
        <v>0.170964007094554-0.438295371144473i</v>
      </c>
      <c r="AE3539" t="e">
        <f t="shared" si="1884"/>
        <v>#DIV/0!</v>
      </c>
      <c r="AF3539" t="str">
        <f t="shared" si="1885"/>
        <v>-19.4139458833995-0.285437386528157i</v>
      </c>
      <c r="AG3539" t="e">
        <f t="shared" si="1886"/>
        <v>#DIV/0!</v>
      </c>
      <c r="AH3539" t="e">
        <f t="shared" si="1887"/>
        <v>#DIV/0!</v>
      </c>
      <c r="AI3539" t="e">
        <f t="shared" si="1888"/>
        <v>#DIV/0!</v>
      </c>
      <c r="AJ3539" t="e">
        <f t="shared" si="1889"/>
        <v>#DIV/0!</v>
      </c>
      <c r="AK3539"/>
      <c r="AL3539"/>
      <c r="AM3539"/>
      <c r="AN3539"/>
    </row>
    <row r="3540" spans="1:40" x14ac:dyDescent="0.25">
      <c r="A3540"/>
      <c r="B3540">
        <f t="shared" si="1855"/>
        <v>1606000</v>
      </c>
      <c r="C3540" s="186" t="str">
        <f t="shared" si="1858"/>
        <v>-3.81355665568829E-08+0.00196257285744781i</v>
      </c>
      <c r="D3540" s="158" t="str">
        <f t="shared" si="1859"/>
        <v>-7.66666695903937+0.0150463919070999i</v>
      </c>
      <c r="E3540" t="str">
        <f t="shared" si="1860"/>
        <v>7.99207827548389-0.251616856370023i</v>
      </c>
      <c r="F3540" t="str">
        <f t="shared" si="1861"/>
        <v>0.999201429763934+0.0000251215149523735i</v>
      </c>
      <c r="G3540">
        <f t="shared" si="1856"/>
        <v>1</v>
      </c>
      <c r="H3540" t="str">
        <f t="shared" si="1862"/>
        <v>11.7472892201222+0.300306329993275i</v>
      </c>
      <c r="I3540" t="str">
        <f t="shared" si="1863"/>
        <v>6306.74725208151i</v>
      </c>
      <c r="J3540" t="str">
        <f t="shared" si="1857"/>
        <v>-53838.5224364568+1379.71448284337i</v>
      </c>
      <c r="K3540" t="str">
        <f t="shared" si="1864"/>
        <v>0.00300001385722511-0.117065027127233i</v>
      </c>
      <c r="L3540" t="str">
        <f t="shared" si="1865"/>
        <v>0.000388022832773258-0.0128358537779877i</v>
      </c>
      <c r="M3540" t="str">
        <f t="shared" si="1866"/>
        <v>0.00338803668999837-0.129900880905221i</v>
      </c>
      <c r="N3540" t="str">
        <f t="shared" si="1867"/>
        <v>-11.8328591841229i</v>
      </c>
      <c r="O3540" t="str">
        <f t="shared" si="1868"/>
        <v>0.742828146908551+0.669482146259635i</v>
      </c>
      <c r="P3540" t="str">
        <f t="shared" si="1869"/>
        <v>0.257171853091449-0.669482146259635i</v>
      </c>
      <c r="Q3540" t="str">
        <f t="shared" si="1870"/>
        <v>-0.257171853091449+12.5023413303825i</v>
      </c>
      <c r="R3540" t="str">
        <f t="shared" si="1871"/>
        <v>-0.0539488354468501-0.0194601734729645i</v>
      </c>
      <c r="S3540" t="str">
        <f t="shared" si="1872"/>
        <v>1.24764071963446i</v>
      </c>
      <c r="T3540" t="str">
        <f t="shared" si="1873"/>
        <v>0.0242793048360209-0.0673087638803491i</v>
      </c>
      <c r="U3540" t="e">
        <f t="shared" si="1874"/>
        <v>#DIV/0!</v>
      </c>
      <c r="V3540" t="str">
        <f t="shared" si="1875"/>
        <v>1.33333333333333E-06-0.0000660668090875449i</v>
      </c>
      <c r="W3540" t="e">
        <f t="shared" si="1876"/>
        <v>#DIV/0!</v>
      </c>
      <c r="X3540" t="e">
        <f t="shared" si="1877"/>
        <v>#DIV/0!</v>
      </c>
      <c r="Y3540" t="str">
        <f t="shared" si="1878"/>
        <v>0.00083+1.61452729653287i</v>
      </c>
      <c r="Z3540" t="e">
        <f t="shared" si="1879"/>
        <v>#DIV/0!</v>
      </c>
      <c r="AA3540" t="e">
        <f t="shared" si="1880"/>
        <v>#DIV/0!</v>
      </c>
      <c r="AB3540" t="str">
        <f t="shared" si="1881"/>
        <v>0.149711948318117-0.4150417916604i</v>
      </c>
      <c r="AC3540" t="str">
        <f t="shared" si="1882"/>
        <v>0.946592935224666-0.0208538907865884i</v>
      </c>
      <c r="AD3540" t="str">
        <f t="shared" si="1883"/>
        <v>0.167736783023512-0.434763256508625i</v>
      </c>
      <c r="AE3540" t="e">
        <f t="shared" si="1884"/>
        <v>#DIV/0!</v>
      </c>
      <c r="AF3540" t="str">
        <f t="shared" si="1885"/>
        <v>-19.4139561791616-0.285259938086175i</v>
      </c>
      <c r="AG3540" t="e">
        <f t="shared" si="1886"/>
        <v>#DIV/0!</v>
      </c>
      <c r="AH3540" t="e">
        <f t="shared" si="1887"/>
        <v>#DIV/0!</v>
      </c>
      <c r="AI3540" t="e">
        <f t="shared" si="1888"/>
        <v>#DIV/0!</v>
      </c>
      <c r="AJ3540" t="e">
        <f t="shared" si="1889"/>
        <v>#DIV/0!</v>
      </c>
      <c r="AK3540"/>
      <c r="AL3540"/>
      <c r="AM3540"/>
      <c r="AN3540"/>
    </row>
    <row r="3541" spans="1:40" x14ac:dyDescent="0.25">
      <c r="A3541"/>
      <c r="B3541">
        <f t="shared" si="1855"/>
        <v>1607000</v>
      </c>
      <c r="C3541" s="186" t="str">
        <f t="shared" si="1858"/>
        <v>-3.80881195113456E-08+0.00196135159244721i</v>
      </c>
      <c r="D3541" s="158" t="str">
        <f t="shared" si="1859"/>
        <v>-7.66666695867559+0.0150370288754286i</v>
      </c>
      <c r="E3541" t="str">
        <f t="shared" si="1860"/>
        <v>7.9920684170351-0.251773218811875i</v>
      </c>
      <c r="F3541" t="str">
        <f t="shared" si="1861"/>
        <v>0.999201430747425+0.0000251371262827651i</v>
      </c>
      <c r="G3541">
        <f t="shared" si="1856"/>
        <v>1</v>
      </c>
      <c r="H3541" t="str">
        <f t="shared" si="1862"/>
        <v>11.7472994970529+0.300119738835889i</v>
      </c>
      <c r="I3541" t="str">
        <f t="shared" si="1863"/>
        <v>6310.6742428985i</v>
      </c>
      <c r="J3541" t="str">
        <f t="shared" si="1857"/>
        <v>-53905.5912838163+1380.57358277042i</v>
      </c>
      <c r="K3541" t="str">
        <f t="shared" si="1864"/>
        <v>0.00299628364469857-0.116992273021324i</v>
      </c>
      <c r="L3541" t="str">
        <f t="shared" si="1865"/>
        <v>0.000387540507457254-0.0128278808859614i</v>
      </c>
      <c r="M3541" t="str">
        <f t="shared" si="1866"/>
        <v>0.00338382415215582-0.129820153907285i</v>
      </c>
      <c r="N3541" t="str">
        <f t="shared" si="1867"/>
        <v>-11.8402270914605i</v>
      </c>
      <c r="O3541" t="str">
        <f t="shared" si="1868"/>
        <v>0.747740622182257+0.663990935132771i</v>
      </c>
      <c r="P3541" t="str">
        <f t="shared" si="1869"/>
        <v>0.252259377817743-0.663990935132771i</v>
      </c>
      <c r="Q3541" t="str">
        <f t="shared" si="1870"/>
        <v>-0.252259377817743+12.5042180265933i</v>
      </c>
      <c r="R3541" t="str">
        <f t="shared" si="1871"/>
        <v>-0.0534865757470315-0.0190949075736202i</v>
      </c>
      <c r="S3541" t="str">
        <f t="shared" si="1872"/>
        <v>1.24841758185092i</v>
      </c>
      <c r="T3541" t="str">
        <f t="shared" si="1873"/>
        <v>0.0238384183387257-0.0667735815555951i</v>
      </c>
      <c r="U3541" t="e">
        <f t="shared" si="1874"/>
        <v>#DIV/0!</v>
      </c>
      <c r="V3541" t="str">
        <f t="shared" si="1875"/>
        <v>1.33333333333333E-06-0.0000660256971963888i</v>
      </c>
      <c r="W3541" t="e">
        <f t="shared" si="1876"/>
        <v>#DIV/0!</v>
      </c>
      <c r="X3541" t="e">
        <f t="shared" si="1877"/>
        <v>#DIV/0!</v>
      </c>
      <c r="Y3541" t="str">
        <f t="shared" si="1878"/>
        <v>0.00083+1.61553260618202i</v>
      </c>
      <c r="Z3541" t="e">
        <f t="shared" si="1879"/>
        <v>#DIV/0!</v>
      </c>
      <c r="AA3541" t="e">
        <f t="shared" si="1880"/>
        <v>#DIV/0!</v>
      </c>
      <c r="AB3541" t="str">
        <f t="shared" si="1881"/>
        <v>0.146993337676543-0.411741730596647i</v>
      </c>
      <c r="AC3541" t="str">
        <f t="shared" si="1882"/>
        <v>0.947045024770127-0.0204759593329577i</v>
      </c>
      <c r="AD3541" t="str">
        <f t="shared" si="1883"/>
        <v>0.164535704452245-0.43120727475717i</v>
      </c>
      <c r="AE3541" t="e">
        <f t="shared" si="1884"/>
        <v>#DIV/0!</v>
      </c>
      <c r="AF3541" t="str">
        <f t="shared" si="1885"/>
        <v>-19.4139664557285-0.28508270996046i</v>
      </c>
      <c r="AG3541" t="e">
        <f t="shared" si="1886"/>
        <v>#DIV/0!</v>
      </c>
      <c r="AH3541" t="e">
        <f t="shared" si="1887"/>
        <v>#DIV/0!</v>
      </c>
      <c r="AI3541" t="e">
        <f t="shared" si="1888"/>
        <v>#DIV/0!</v>
      </c>
      <c r="AJ3541" t="e">
        <f t="shared" si="1889"/>
        <v>#DIV/0!</v>
      </c>
      <c r="AK3541"/>
      <c r="AL3541"/>
      <c r="AM3541"/>
      <c r="AN3541"/>
    </row>
    <row r="3542" spans="1:40" x14ac:dyDescent="0.25">
      <c r="A3542"/>
      <c r="B3542">
        <f t="shared" si="1855"/>
        <v>1608000</v>
      </c>
      <c r="C3542" s="186" t="str">
        <f t="shared" si="1858"/>
        <v>-3.8040760958887E-08+0.00196013184643291i</v>
      </c>
      <c r="D3542" s="158" t="str">
        <f t="shared" si="1859"/>
        <v>-7.6666669583125+0.015027677489319i</v>
      </c>
      <c r="E3542" t="str">
        <f t="shared" si="1860"/>
        <v>7.99205855247404-0.251929580674532i</v>
      </c>
      <c r="F3542" t="str">
        <f t="shared" si="1861"/>
        <v>0.999201431731514+0.0000251527375554214i</v>
      </c>
      <c r="G3542">
        <f t="shared" si="1856"/>
        <v>1</v>
      </c>
      <c r="H3542" t="str">
        <f t="shared" si="1862"/>
        <v>11.7473097548356+0.299933379230606i</v>
      </c>
      <c r="I3542" t="str">
        <f t="shared" si="1863"/>
        <v>6314.60123371548i</v>
      </c>
      <c r="J3542" t="str">
        <f t="shared" si="1857"/>
        <v>-53972.7018796025+1381.43268269747i</v>
      </c>
      <c r="K3542" t="str">
        <f t="shared" si="1864"/>
        <v>0.00299256038362832-0.116919609232708i</v>
      </c>
      <c r="L3542" t="str">
        <f t="shared" si="1865"/>
        <v>0.000387059080629375-0.0128199178833402i</v>
      </c>
      <c r="M3542" t="str">
        <f t="shared" si="1866"/>
        <v>0.0033796194642577-0.129739527116048i</v>
      </c>
      <c r="N3542" t="str">
        <f t="shared" si="1867"/>
        <v>-11.847594998798i</v>
      </c>
      <c r="O3542" t="str">
        <f t="shared" si="1868"/>
        <v>0.752612505748342+0.658463678718274i</v>
      </c>
      <c r="P3542" t="str">
        <f t="shared" si="1869"/>
        <v>0.247387494251658-0.658463678718274i</v>
      </c>
      <c r="Q3542" t="str">
        <f t="shared" si="1870"/>
        <v>-0.247387494251658+12.5060586775163i</v>
      </c>
      <c r="R3542" t="str">
        <f t="shared" si="1871"/>
        <v>-0.0530221308448578-0.0187325590102374i</v>
      </c>
      <c r="S3542" t="str">
        <f t="shared" si="1872"/>
        <v>1.24919444406738i</v>
      </c>
      <c r="T3542" t="str">
        <f t="shared" si="1873"/>
        <v>0.0234006086387529-0.06623495126401i</v>
      </c>
      <c r="U3542" t="e">
        <f t="shared" si="1874"/>
        <v>#DIV/0!</v>
      </c>
      <c r="V3542" t="str">
        <f t="shared" si="1875"/>
        <v>1.33333333333333E-06-0.0000659846364394258i</v>
      </c>
      <c r="W3542" t="e">
        <f t="shared" si="1876"/>
        <v>#DIV/0!</v>
      </c>
      <c r="X3542" t="e">
        <f t="shared" si="1877"/>
        <v>#DIV/0!</v>
      </c>
      <c r="Y3542" t="str">
        <f t="shared" si="1878"/>
        <v>0.00083+1.61653791583116i</v>
      </c>
      <c r="Z3542" t="e">
        <f t="shared" si="1879"/>
        <v>#DIV/0!</v>
      </c>
      <c r="AA3542" t="e">
        <f t="shared" si="1880"/>
        <v>#DIV/0!</v>
      </c>
      <c r="AB3542" t="str">
        <f t="shared" si="1881"/>
        <v>0.144293699296524-0.408420408552174i</v>
      </c>
      <c r="AC3542" t="str">
        <f t="shared" si="1882"/>
        <v>0.94749938712461-0.0201009018748993i</v>
      </c>
      <c r="AD3542" t="str">
        <f t="shared" si="1883"/>
        <v>0.161360948834947-0.427627620090392i</v>
      </c>
      <c r="AE3542" t="e">
        <f t="shared" si="1884"/>
        <v>#DIV/0!</v>
      </c>
      <c r="AF3542" t="str">
        <f t="shared" si="1885"/>
        <v>-19.4139767131481-0.284905701741287i</v>
      </c>
      <c r="AG3542" t="e">
        <f t="shared" si="1886"/>
        <v>#DIV/0!</v>
      </c>
      <c r="AH3542" t="e">
        <f t="shared" si="1887"/>
        <v>#DIV/0!</v>
      </c>
      <c r="AI3542" t="e">
        <f t="shared" si="1888"/>
        <v>#DIV/0!</v>
      </c>
      <c r="AJ3542" t="e">
        <f t="shared" si="1889"/>
        <v>#DIV/0!</v>
      </c>
      <c r="AK3542"/>
      <c r="AL3542"/>
      <c r="AM3542"/>
      <c r="AN3542"/>
    </row>
    <row r="3543" spans="1:40" x14ac:dyDescent="0.25">
      <c r="A3543"/>
      <c r="B3543">
        <f t="shared" si="1855"/>
        <v>1609000</v>
      </c>
      <c r="C3543" s="186" t="str">
        <f t="shared" si="1858"/>
        <v>-3.79934906795817E-08+0.00195891361657278i</v>
      </c>
      <c r="D3543" s="158" t="str">
        <f t="shared" si="1859"/>
        <v>-7.66666695795009+0.015018337727058i</v>
      </c>
      <c r="E3543" t="str">
        <f t="shared" si="1860"/>
        <v>7.99204868180078-0.252085941957636i</v>
      </c>
      <c r="F3543" t="str">
        <f t="shared" si="1861"/>
        <v>0.999201432716222+0.0000251683487703076i</v>
      </c>
      <c r="G3543">
        <f t="shared" si="1856"/>
        <v>1</v>
      </c>
      <c r="H3543" t="str">
        <f t="shared" si="1862"/>
        <v>11.7473199935176+0.299747250747001i</v>
      </c>
      <c r="I3543" t="str">
        <f t="shared" si="1863"/>
        <v>6318.52822453247i</v>
      </c>
      <c r="J3543" t="str">
        <f t="shared" si="1857"/>
        <v>-54039.8542238153+1382.29178262452i</v>
      </c>
      <c r="K3543" t="str">
        <f t="shared" si="1864"/>
        <v>0.0029888440567561-0.116847035593418i</v>
      </c>
      <c r="L3543" t="str">
        <f t="shared" si="1865"/>
        <v>0.000386578550060048-0.0128119647517527i</v>
      </c>
      <c r="M3543" t="str">
        <f t="shared" si="1866"/>
        <v>0.00337542260681615-0.129659000345171i</v>
      </c>
      <c r="N3543" t="str">
        <f t="shared" si="1867"/>
        <v>-11.8549629061356i</v>
      </c>
      <c r="O3543" t="str">
        <f t="shared" si="1868"/>
        <v>0.757443533132779+0.652900677067601i</v>
      </c>
      <c r="P3543" t="str">
        <f t="shared" si="1869"/>
        <v>0.242556466867221-0.652900677067601i</v>
      </c>
      <c r="Q3543" t="str">
        <f t="shared" si="1870"/>
        <v>-0.242556466867221+12.5078635832032i</v>
      </c>
      <c r="R3543" t="str">
        <f t="shared" si="1871"/>
        <v>-0.0525555141970742-0.0183731446621946i</v>
      </c>
      <c r="S3543" t="str">
        <f t="shared" si="1872"/>
        <v>1.24997130628384i</v>
      </c>
      <c r="T3543" t="str">
        <f t="shared" si="1873"/>
        <v>0.0229659036339453-0.0656928847333357i</v>
      </c>
      <c r="U3543" t="e">
        <f t="shared" si="1874"/>
        <v>#DIV/0!</v>
      </c>
      <c r="V3543" t="str">
        <f t="shared" si="1875"/>
        <v>1.33333333333333E-06-0.0000659436267213158i</v>
      </c>
      <c r="W3543" t="e">
        <f t="shared" si="1876"/>
        <v>#DIV/0!</v>
      </c>
      <c r="X3543" t="e">
        <f t="shared" si="1877"/>
        <v>#DIV/0!</v>
      </c>
      <c r="Y3543" t="str">
        <f t="shared" si="1878"/>
        <v>0.00083+1.61754322548031i</v>
      </c>
      <c r="Z3543" t="e">
        <f t="shared" si="1879"/>
        <v>#DIV/0!</v>
      </c>
      <c r="AA3543" t="e">
        <f t="shared" si="1880"/>
        <v>#DIV/0!</v>
      </c>
      <c r="AB3543" t="str">
        <f t="shared" si="1881"/>
        <v>0.141613205202771-0.405077897843017i</v>
      </c>
      <c r="AC3543" t="str">
        <f t="shared" si="1882"/>
        <v>0.947956009118016-0.0197287357161677i</v>
      </c>
      <c r="AD3543" t="str">
        <f t="shared" si="1883"/>
        <v>0.158212692173413-0.424024488041557i</v>
      </c>
      <c r="AE3543" t="e">
        <f t="shared" si="1884"/>
        <v>#DIV/0!</v>
      </c>
      <c r="AF3543" t="str">
        <f t="shared" si="1885"/>
        <v>-19.4139869514677-0.284728913019943i</v>
      </c>
      <c r="AG3543" t="e">
        <f t="shared" si="1886"/>
        <v>#DIV/0!</v>
      </c>
      <c r="AH3543" t="e">
        <f t="shared" si="1887"/>
        <v>#DIV/0!</v>
      </c>
      <c r="AI3543" t="e">
        <f t="shared" si="1888"/>
        <v>#DIV/0!</v>
      </c>
      <c r="AJ3543" t="e">
        <f t="shared" si="1889"/>
        <v>#DIV/0!</v>
      </c>
      <c r="AK3543"/>
      <c r="AL3543"/>
      <c r="AM3543"/>
      <c r="AN3543"/>
    </row>
    <row r="3544" spans="1:40" x14ac:dyDescent="0.25">
      <c r="A3544"/>
      <c r="B3544">
        <f t="shared" si="1855"/>
        <v>1610000</v>
      </c>
      <c r="C3544" s="186" t="str">
        <f t="shared" si="1858"/>
        <v>-3.79463084541848E-08+0.00195769690004166i</v>
      </c>
      <c r="D3544" s="158" t="str">
        <f t="shared" si="1859"/>
        <v>-7.66666695758838+0.0150090095669861i</v>
      </c>
      <c r="E3544" t="str">
        <f t="shared" si="1860"/>
        <v>7.99203880501535-0.25224230266083i</v>
      </c>
      <c r="F3544" t="str">
        <f t="shared" si="1861"/>
        <v>0.999201433701539+0.0000251839599273876i</v>
      </c>
      <c r="G3544">
        <f t="shared" si="1856"/>
        <v>1</v>
      </c>
      <c r="H3544" t="str">
        <f t="shared" si="1862"/>
        <v>11.7473302131465+0.299561352955714i</v>
      </c>
      <c r="I3544" t="str">
        <f t="shared" si="1863"/>
        <v>6322.45521534946i</v>
      </c>
      <c r="J3544" t="str">
        <f t="shared" si="1857"/>
        <v>-54107.0483164548+1383.15088255157i</v>
      </c>
      <c r="K3544" t="str">
        <f t="shared" si="1864"/>
        <v>0.00298513464687713-0.1167745519359i</v>
      </c>
      <c r="L3544" t="str">
        <f t="shared" si="1865"/>
        <v>0.000386098913526604-0.0128040214728725i</v>
      </c>
      <c r="M3544" t="str">
        <f t="shared" si="1866"/>
        <v>0.00337123356040373-0.129578573408772i</v>
      </c>
      <c r="N3544" t="str">
        <f t="shared" si="1867"/>
        <v>-11.8623308134731i</v>
      </c>
      <c r="O3544" t="str">
        <f t="shared" si="1868"/>
        <v>0.762233442079188+0.647302232172973i</v>
      </c>
      <c r="P3544" t="str">
        <f t="shared" si="1869"/>
        <v>0.237766557920812-0.647302232172973i</v>
      </c>
      <c r="Q3544" t="str">
        <f t="shared" si="1870"/>
        <v>-0.237766557920812+12.5096330456461i</v>
      </c>
      <c r="R3544" t="str">
        <f t="shared" si="1871"/>
        <v>-0.0520867394047599-0.0180166814131824i</v>
      </c>
      <c r="S3544" t="str">
        <f t="shared" si="1872"/>
        <v>1.2507481685003i</v>
      </c>
      <c r="T3544" t="str">
        <f t="shared" si="1873"/>
        <v>0.0225343312799913-0.0651473939136558i</v>
      </c>
      <c r="U3544" t="e">
        <f t="shared" si="1874"/>
        <v>#DIV/0!</v>
      </c>
      <c r="V3544" t="str">
        <f t="shared" si="1875"/>
        <v>1.33333333333333E-06-0.0000659026679469546i</v>
      </c>
      <c r="W3544" t="e">
        <f t="shared" si="1876"/>
        <v>#DIV/0!</v>
      </c>
      <c r="X3544" t="e">
        <f t="shared" si="1877"/>
        <v>#DIV/0!</v>
      </c>
      <c r="Y3544" t="str">
        <f t="shared" si="1878"/>
        <v>0.00083+1.61854853512946i</v>
      </c>
      <c r="Z3544" t="e">
        <f t="shared" si="1879"/>
        <v>#DIV/0!</v>
      </c>
      <c r="AA3544" t="e">
        <f t="shared" si="1880"/>
        <v>#DIV/0!</v>
      </c>
      <c r="AB3544" t="str">
        <f t="shared" si="1881"/>
        <v>0.138952027776685-0.401714272156224i</v>
      </c>
      <c r="AC3544" t="str">
        <f t="shared" si="1882"/>
        <v>0.94841487743538-0.0193594781675451i</v>
      </c>
      <c r="AD3544" t="str">
        <f t="shared" si="1883"/>
        <v>0.15509110900717-0.420398075466278i</v>
      </c>
      <c r="AE3544" t="e">
        <f t="shared" si="1884"/>
        <v>#DIV/0!</v>
      </c>
      <c r="AF3544" t="str">
        <f t="shared" si="1885"/>
        <v>-19.4139971707349-0.284552343388728i</v>
      </c>
      <c r="AG3544" t="e">
        <f t="shared" si="1886"/>
        <v>#DIV/0!</v>
      </c>
      <c r="AH3544" t="e">
        <f t="shared" si="1887"/>
        <v>#DIV/0!</v>
      </c>
      <c r="AI3544" t="e">
        <f t="shared" si="1888"/>
        <v>#DIV/0!</v>
      </c>
      <c r="AJ3544" t="e">
        <f t="shared" si="1889"/>
        <v>#DIV/0!</v>
      </c>
      <c r="AK3544"/>
      <c r="AL3544"/>
      <c r="AM3544"/>
      <c r="AN3544"/>
    </row>
    <row r="3545" spans="1:40" x14ac:dyDescent="0.25">
      <c r="A3545"/>
      <c r="B3545">
        <f t="shared" ref="B3545:B3608" si="1890">B3544+1000</f>
        <v>1611000</v>
      </c>
      <c r="C3545" s="186" t="str">
        <f t="shared" si="1858"/>
        <v>-3.78992140641326E-08+0.00195648169402145i</v>
      </c>
      <c r="D3545" s="158" t="str">
        <f t="shared" si="1859"/>
        <v>-7.66666695722728+0.0149996929874978i</v>
      </c>
      <c r="E3545" t="str">
        <f t="shared" si="1860"/>
        <v>7.9920289221178-0.252398662783756i</v>
      </c>
      <c r="F3545" t="str">
        <f t="shared" si="1861"/>
        <v>0.999201434687464+0.0000251995710266257i</v>
      </c>
      <c r="G3545">
        <f t="shared" si="1856"/>
        <v>1</v>
      </c>
      <c r="H3545" t="str">
        <f t="shared" si="1862"/>
        <v>11.7473404137693+0.299375685428443i</v>
      </c>
      <c r="I3545" t="str">
        <f t="shared" si="1863"/>
        <v>6326.38220616645i</v>
      </c>
      <c r="J3545" t="str">
        <f t="shared" si="1857"/>
        <v>-54174.2841575208+1384.00998247862i</v>
      </c>
      <c r="K3545" t="str">
        <f t="shared" si="1864"/>
        <v>0.00298143213683996-0.116702158093016i</v>
      </c>
      <c r="L3545" t="str">
        <f t="shared" si="1865"/>
        <v>0.000385620168813266-0.0127960880284188i</v>
      </c>
      <c r="M3545" t="str">
        <f t="shared" si="1866"/>
        <v>0.00336705230565323-0.129498246121435i</v>
      </c>
      <c r="N3545" t="str">
        <f t="shared" si="1867"/>
        <v>-11.8696987208107i</v>
      </c>
      <c r="O3545" t="str">
        <f t="shared" si="1868"/>
        <v>0.766981972563597+0.641668647950368i</v>
      </c>
      <c r="P3545" t="str">
        <f t="shared" si="1869"/>
        <v>0.233018027436403-0.641668647950368i</v>
      </c>
      <c r="Q3545" t="str">
        <f t="shared" si="1870"/>
        <v>-0.233018027436403+12.5113673687611i</v>
      </c>
      <c r="R3545" t="str">
        <f t="shared" si="1871"/>
        <v>-0.0516158202146398-0.017663186150001i</v>
      </c>
      <c r="S3545" t="str">
        <f t="shared" si="1872"/>
        <v>1.25152503071676i</v>
      </c>
      <c r="T3545" t="str">
        <f t="shared" si="1873"/>
        <v>0.0221059195889358-0.0645984909795978i</v>
      </c>
      <c r="U3545" t="e">
        <f t="shared" si="1874"/>
        <v>#DIV/0!</v>
      </c>
      <c r="V3545" t="str">
        <f t="shared" si="1875"/>
        <v>1.33333333333333E-06-0.0000658617600214753i</v>
      </c>
      <c r="W3545" t="e">
        <f t="shared" si="1876"/>
        <v>#DIV/0!</v>
      </c>
      <c r="X3545" t="e">
        <f t="shared" si="1877"/>
        <v>#DIV/0!</v>
      </c>
      <c r="Y3545" t="str">
        <f t="shared" si="1878"/>
        <v>0.00083+1.61955384477861i</v>
      </c>
      <c r="Z3545" t="e">
        <f t="shared" si="1879"/>
        <v>#DIV/0!</v>
      </c>
      <c r="AA3545" t="e">
        <f t="shared" si="1880"/>
        <v>#DIV/0!</v>
      </c>
      <c r="AB3545" t="str">
        <f t="shared" si="1881"/>
        <v>0.136310339747173-0.398329606563433i</v>
      </c>
      <c r="AC3545" t="str">
        <f t="shared" si="1882"/>
        <v>0.948875978615524-0.0189931465456652i</v>
      </c>
      <c r="AD3545" t="str">
        <f t="shared" si="1883"/>
        <v>0.151996372402989-0.41674858053099i</v>
      </c>
      <c r="AE3545" t="e">
        <f t="shared" si="1884"/>
        <v>#DIV/0!</v>
      </c>
      <c r="AF3545" t="str">
        <f t="shared" si="1885"/>
        <v>-19.4140073709966-0.284375992440945i</v>
      </c>
      <c r="AG3545" t="e">
        <f t="shared" si="1886"/>
        <v>#DIV/0!</v>
      </c>
      <c r="AH3545" t="e">
        <f t="shared" si="1887"/>
        <v>#DIV/0!</v>
      </c>
      <c r="AI3545" t="e">
        <f t="shared" si="1888"/>
        <v>#DIV/0!</v>
      </c>
      <c r="AJ3545" t="e">
        <f t="shared" si="1889"/>
        <v>#DIV/0!</v>
      </c>
      <c r="AK3545"/>
      <c r="AL3545"/>
      <c r="AM3545"/>
      <c r="AN3545"/>
    </row>
    <row r="3546" spans="1:40" x14ac:dyDescent="0.25">
      <c r="A3546"/>
      <c r="B3546">
        <f t="shared" si="1890"/>
        <v>1612000</v>
      </c>
      <c r="C3546" s="186" t="str">
        <f t="shared" si="1858"/>
        <v>-3.78522072915383E-08+0.00195526799570099i</v>
      </c>
      <c r="D3546" s="158" t="str">
        <f t="shared" si="1859"/>
        <v>-7.66666695686695+0.0149903879670409i</v>
      </c>
      <c r="E3546" t="str">
        <f t="shared" si="1860"/>
        <v>7.99201903310817-0.252555022326054i</v>
      </c>
      <c r="F3546" t="str">
        <f t="shared" si="1861"/>
        <v>0.999201435673997+0.0000252151820679861i</v>
      </c>
      <c r="G3546">
        <f t="shared" si="1856"/>
        <v>1</v>
      </c>
      <c r="H3546" t="str">
        <f t="shared" si="1862"/>
        <v>11.7473505954334+0.299190247737957i</v>
      </c>
      <c r="I3546" t="str">
        <f t="shared" si="1863"/>
        <v>6330.30919698343i</v>
      </c>
      <c r="J3546" t="str">
        <f t="shared" si="1857"/>
        <v>-54241.5617470135+1384.86908240568i</v>
      </c>
      <c r="K3546" t="str">
        <f t="shared" si="1864"/>
        <v>0.00297773650954626-0.116629853898042i</v>
      </c>
      <c r="L3546" t="str">
        <f t="shared" si="1865"/>
        <v>0.000385142313711108-0.0127881644001557i</v>
      </c>
      <c r="M3546" t="str">
        <f t="shared" si="1866"/>
        <v>0.00336287882325737-0.129418018298198i</v>
      </c>
      <c r="N3546" t="str">
        <f t="shared" si="1867"/>
        <v>-11.8770666281483i</v>
      </c>
      <c r="O3546" t="str">
        <f t="shared" si="1868"/>
        <v>0.771688866808106+0.63600023022356i</v>
      </c>
      <c r="P3546" t="str">
        <f t="shared" si="1869"/>
        <v>0.228311133191894-0.63600023022356i</v>
      </c>
      <c r="Q3546" t="str">
        <f t="shared" si="1870"/>
        <v>-0.228311133191894+12.5130668583719i</v>
      </c>
      <c r="R3546" t="str">
        <f t="shared" si="1871"/>
        <v>-0.0511427705204874-0.017312675761406i</v>
      </c>
      <c r="S3546" t="str">
        <f t="shared" si="1872"/>
        <v>1.25230189293322i</v>
      </c>
      <c r="T3546" t="str">
        <f t="shared" si="1873"/>
        <v>0.0216806966277478-0.0640461883326556i</v>
      </c>
      <c r="U3546" t="e">
        <f t="shared" si="1874"/>
        <v>#DIV/0!</v>
      </c>
      <c r="V3546" t="str">
        <f t="shared" si="1875"/>
        <v>1.33333333333333E-06-0.0000658209028502464i</v>
      </c>
      <c r="W3546" t="e">
        <f t="shared" si="1876"/>
        <v>#DIV/0!</v>
      </c>
      <c r="X3546" t="e">
        <f t="shared" si="1877"/>
        <v>#DIV/0!</v>
      </c>
      <c r="Y3546" t="str">
        <f t="shared" si="1878"/>
        <v>0.00083+1.62055915442776i</v>
      </c>
      <c r="Z3546" t="e">
        <f t="shared" si="1879"/>
        <v>#DIV/0!</v>
      </c>
      <c r="AA3546" t="e">
        <f t="shared" si="1880"/>
        <v>#DIV/0!</v>
      </c>
      <c r="AB3546" t="str">
        <f t="shared" si="1881"/>
        <v>0.13368831418182-0.394923977535196i</v>
      </c>
      <c r="AC3546" t="str">
        <f t="shared" si="1882"/>
        <v>0.949339299049632-0.0186297581718877i</v>
      </c>
      <c r="AD3546" t="str">
        <f t="shared" si="1883"/>
        <v>0.14892865394518-0.413076202702139i</v>
      </c>
      <c r="AE3546" t="e">
        <f t="shared" si="1884"/>
        <v>#DIV/0!</v>
      </c>
      <c r="AF3546" t="str">
        <f t="shared" si="1885"/>
        <v>-19.4140175523004-0.284199859770916i</v>
      </c>
      <c r="AG3546" t="e">
        <f t="shared" si="1886"/>
        <v>#DIV/0!</v>
      </c>
      <c r="AH3546" t="e">
        <f t="shared" si="1887"/>
        <v>#DIV/0!</v>
      </c>
      <c r="AI3546" t="e">
        <f t="shared" si="1888"/>
        <v>#DIV/0!</v>
      </c>
      <c r="AJ3546" t="e">
        <f t="shared" si="1889"/>
        <v>#DIV/0!</v>
      </c>
      <c r="AK3546"/>
      <c r="AL3546"/>
      <c r="AM3546"/>
      <c r="AN3546"/>
    </row>
    <row r="3547" spans="1:40" x14ac:dyDescent="0.25">
      <c r="A3547"/>
      <c r="B3547">
        <f t="shared" si="1890"/>
        <v>1613000</v>
      </c>
      <c r="C3547" s="186" t="str">
        <f t="shared" si="1858"/>
        <v>-3.78052879191924E-08+0.00195405580227618i</v>
      </c>
      <c r="D3547" s="158" t="str">
        <f t="shared" si="1859"/>
        <v>-7.66666695650723+0.0149810944841174i</v>
      </c>
      <c r="E3547" t="str">
        <f t="shared" si="1860"/>
        <v>7.99200913798652-0.252711381287369i</v>
      </c>
      <c r="F3547" t="str">
        <f t="shared" si="1861"/>
        <v>0.999201436661139+0.0000252307930514334i</v>
      </c>
      <c r="G3547">
        <f t="shared" si="1856"/>
        <v>1</v>
      </c>
      <c r="H3547" t="str">
        <f t="shared" si="1862"/>
        <v>11.7473607581855+0.299005039458062i</v>
      </c>
      <c r="I3547" t="str">
        <f t="shared" si="1863"/>
        <v>6334.23618780042i</v>
      </c>
      <c r="J3547" t="str">
        <f t="shared" si="1857"/>
        <v>-54308.8810849328+1385.72818233272i</v>
      </c>
      <c r="K3547" t="str">
        <f t="shared" si="1864"/>
        <v>0.00297404774795056-0.116557639184665i</v>
      </c>
      <c r="L3547" t="str">
        <f t="shared" si="1865"/>
        <v>0.000384665346018042-0.0127802505698926i</v>
      </c>
      <c r="M3547" t="str">
        <f t="shared" si="1866"/>
        <v>0.0033587130939686-0.129337889754558i</v>
      </c>
      <c r="N3547" t="str">
        <f t="shared" si="1867"/>
        <v>-11.8844345354858i</v>
      </c>
      <c r="O3547" t="str">
        <f t="shared" si="1868"/>
        <v>0.776353869295068+0.630297286707294i</v>
      </c>
      <c r="P3547" t="str">
        <f t="shared" si="1869"/>
        <v>0.223646130704932-0.630297286707294i</v>
      </c>
      <c r="Q3547" t="str">
        <f t="shared" si="1870"/>
        <v>-0.223646130704932+12.5147318221931i</v>
      </c>
      <c r="R3547" t="str">
        <f t="shared" si="1871"/>
        <v>-0.0506676043644618-0.0169651671368796i</v>
      </c>
      <c r="S3547" t="str">
        <f t="shared" si="1872"/>
        <v>1.25307875514968i</v>
      </c>
      <c r="T3547" t="str">
        <f t="shared" si="1873"/>
        <v>0.0212586905167874-0.0634904986034363i</v>
      </c>
      <c r="U3547" t="e">
        <f t="shared" si="1874"/>
        <v>#DIV/0!</v>
      </c>
      <c r="V3547" t="str">
        <f t="shared" si="1875"/>
        <v>1.33333333333333E-06-0.0000657800963388698i</v>
      </c>
      <c r="W3547" t="e">
        <f t="shared" si="1876"/>
        <v>#DIV/0!</v>
      </c>
      <c r="X3547" t="e">
        <f t="shared" si="1877"/>
        <v>#DIV/0!</v>
      </c>
      <c r="Y3547" t="str">
        <f t="shared" si="1878"/>
        <v>0.00083+1.62156446407691i</v>
      </c>
      <c r="Z3547" t="e">
        <f t="shared" si="1879"/>
        <v>#DIV/0!</v>
      </c>
      <c r="AA3547" t="e">
        <f t="shared" si="1880"/>
        <v>#DIV/0!</v>
      </c>
      <c r="AB3547" t="str">
        <f t="shared" si="1881"/>
        <v>0.13108612447743-0.39149746295483i</v>
      </c>
      <c r="AC3547" t="str">
        <f t="shared" si="1882"/>
        <v>0.949804824979879-0.018269330371096i</v>
      </c>
      <c r="AD3547" t="str">
        <f t="shared" si="1883"/>
        <v>0.145888123725507-0.409381142734779i</v>
      </c>
      <c r="AE3547" t="e">
        <f t="shared" si="1884"/>
        <v>#DIV/0!</v>
      </c>
      <c r="AF3547" t="str">
        <f t="shared" si="1885"/>
        <v>-19.4140277146927-0.284023944973945i</v>
      </c>
      <c r="AG3547" t="e">
        <f t="shared" si="1886"/>
        <v>#DIV/0!</v>
      </c>
      <c r="AH3547" t="e">
        <f t="shared" si="1887"/>
        <v>#DIV/0!</v>
      </c>
      <c r="AI3547" t="e">
        <f t="shared" si="1888"/>
        <v>#DIV/0!</v>
      </c>
      <c r="AJ3547" t="e">
        <f t="shared" si="1889"/>
        <v>#DIV/0!</v>
      </c>
      <c r="AK3547"/>
      <c r="AL3547"/>
      <c r="AM3547"/>
      <c r="AN3547"/>
    </row>
    <row r="3548" spans="1:40" x14ac:dyDescent="0.25">
      <c r="A3548"/>
      <c r="B3548">
        <f t="shared" si="1890"/>
        <v>1614000</v>
      </c>
      <c r="C3548" s="186" t="str">
        <f t="shared" si="1858"/>
        <v>-3.77584557305559E-08+0.00195284511094978i</v>
      </c>
      <c r="D3548" s="158" t="str">
        <f t="shared" si="1859"/>
        <v>-7.6666669561482+0.0149718125172817i</v>
      </c>
      <c r="E3548" t="str">
        <f t="shared" si="1860"/>
        <v>7.99199923675287-0.25286773966734i</v>
      </c>
      <c r="F3548" t="str">
        <f t="shared" si="1861"/>
        <v>0.99920143764889+0.0000252464039769316i</v>
      </c>
      <c r="G3548">
        <f t="shared" si="1856"/>
        <v>1</v>
      </c>
      <c r="H3548" t="str">
        <f t="shared" si="1862"/>
        <v>11.7473709020725+0.298820060163631i</v>
      </c>
      <c r="I3548" t="str">
        <f t="shared" si="1863"/>
        <v>6338.16317861741i</v>
      </c>
      <c r="J3548" t="str">
        <f t="shared" si="1857"/>
        <v>-54376.2421712787+1386.58728225977i</v>
      </c>
      <c r="K3548" t="str">
        <f t="shared" si="1864"/>
        <v>0.00297036583506022-0.116485513786984i</v>
      </c>
      <c r="L3548" t="str">
        <f t="shared" si="1865"/>
        <v>0.000384189263538786-0.0127723465194836i</v>
      </c>
      <c r="M3548" t="str">
        <f t="shared" si="1866"/>
        <v>0.00335455509859901-0.129257860306468i</v>
      </c>
      <c r="N3548" t="str">
        <f t="shared" si="1867"/>
        <v>-11.8918024428234i</v>
      </c>
      <c r="O3548" t="str">
        <f t="shared" si="1868"/>
        <v>0.780976726781158+0.624560126990339i</v>
      </c>
      <c r="P3548" t="str">
        <f t="shared" si="1869"/>
        <v>0.219023273218842-0.624560126990339i</v>
      </c>
      <c r="Q3548" t="str">
        <f t="shared" si="1870"/>
        <v>-0.219023273218842+12.5163625698137i</v>
      </c>
      <c r="R3548" t="str">
        <f t="shared" si="1871"/>
        <v>-0.0501903359384358-0.0166206771653746i</v>
      </c>
      <c r="S3548" t="str">
        <f t="shared" si="1872"/>
        <v>1.25385561736614i</v>
      </c>
      <c r="T3548" t="str">
        <f t="shared" si="1873"/>
        <v>0.0208399294282341-0.0629314346539014i</v>
      </c>
      <c r="U3548" t="e">
        <f t="shared" si="1874"/>
        <v>#DIV/0!</v>
      </c>
      <c r="V3548" t="str">
        <f t="shared" si="1875"/>
        <v>1.33333333333333E-06-0.0000657393403931826i</v>
      </c>
      <c r="W3548" t="e">
        <f t="shared" si="1876"/>
        <v>#DIV/0!</v>
      </c>
      <c r="X3548" t="e">
        <f t="shared" si="1877"/>
        <v>#DIV/0!</v>
      </c>
      <c r="Y3548" t="str">
        <f t="shared" si="1878"/>
        <v>0.00083+1.62256977372606i</v>
      </c>
      <c r="Z3548" t="e">
        <f t="shared" si="1879"/>
        <v>#DIV/0!</v>
      </c>
      <c r="AA3548" t="e">
        <f t="shared" si="1880"/>
        <v>#DIV/0!</v>
      </c>
      <c r="AB3548" t="str">
        <f t="shared" si="1881"/>
        <v>0.12850394435034-0.388050142132237i</v>
      </c>
      <c r="AC3548" t="str">
        <f t="shared" si="1882"/>
        <v>0.950272542498077-0.0179118804704681i</v>
      </c>
      <c r="AD3548" t="str">
        <f t="shared" si="1883"/>
        <v>0.142874950333208-0.405663602661049i</v>
      </c>
      <c r="AE3548" t="e">
        <f t="shared" si="1884"/>
        <v>#DIV/0!</v>
      </c>
      <c r="AF3548" t="str">
        <f t="shared" si="1885"/>
        <v>-19.4140378582207-0.283848247646349i</v>
      </c>
      <c r="AG3548" t="e">
        <f t="shared" si="1886"/>
        <v>#DIV/0!</v>
      </c>
      <c r="AH3548" t="e">
        <f t="shared" si="1887"/>
        <v>#DIV/0!</v>
      </c>
      <c r="AI3548" t="e">
        <f t="shared" si="1888"/>
        <v>#DIV/0!</v>
      </c>
      <c r="AJ3548" t="e">
        <f t="shared" si="1889"/>
        <v>#DIV/0!</v>
      </c>
      <c r="AK3548"/>
      <c r="AL3548"/>
      <c r="AM3548"/>
      <c r="AN3548"/>
    </row>
    <row r="3549" spans="1:40" x14ac:dyDescent="0.25">
      <c r="A3549"/>
      <c r="B3549">
        <f t="shared" si="1890"/>
        <v>1615000</v>
      </c>
      <c r="C3549" s="186" t="str">
        <f t="shared" si="1858"/>
        <v>-3.7711710509761E-08+0.00195163591893152i</v>
      </c>
      <c r="D3549" s="158" t="str">
        <f t="shared" si="1859"/>
        <v>-7.66666695578978+0.0149625420451417i</v>
      </c>
      <c r="E3549" t="str">
        <f t="shared" si="1860"/>
        <v>7.9919893294073-0.253024097465611i</v>
      </c>
      <c r="F3549" t="str">
        <f t="shared" si="1861"/>
        <v>0.999201438637259+0.0000252620148444457i</v>
      </c>
      <c r="G3549">
        <f t="shared" si="1856"/>
        <v>1</v>
      </c>
      <c r="H3549" t="str">
        <f t="shared" si="1862"/>
        <v>11.7473810271409+0.298635309430579i</v>
      </c>
      <c r="I3549" t="str">
        <f t="shared" si="1863"/>
        <v>6342.09016943439i</v>
      </c>
      <c r="J3549" t="str">
        <f t="shared" si="1857"/>
        <v>-54443.6450060512+1387.44638218682i</v>
      </c>
      <c r="K3549" t="str">
        <f t="shared" si="1864"/>
        <v>0.00296669075393505-0.116413477539506i</v>
      </c>
      <c r="L3549" t="str">
        <f t="shared" si="1865"/>
        <v>0.000383714064084837-0.0127644522308276i</v>
      </c>
      <c r="M3549" t="str">
        <f t="shared" si="1866"/>
        <v>0.00335040481801989-0.129177929770334i</v>
      </c>
      <c r="N3549" t="str">
        <f t="shared" si="1867"/>
        <v>-11.8991703501609i</v>
      </c>
      <c r="O3549" t="str">
        <f t="shared" si="1868"/>
        <v>0.785557188310674+0.61878906251923i</v>
      </c>
      <c r="P3549" t="str">
        <f t="shared" si="1869"/>
        <v>0.214442811689326-0.61878906251923i</v>
      </c>
      <c r="Q3549" t="str">
        <f t="shared" si="1870"/>
        <v>-0.214442811689326+12.5179594126801i</v>
      </c>
      <c r="R3549" t="str">
        <f t="shared" si="1871"/>
        <v>-0.049710979585387-0.016279222734081i</v>
      </c>
      <c r="S3549" t="str">
        <f t="shared" si="1872"/>
        <v>1.2546324795826i</v>
      </c>
      <c r="T3549" t="str">
        <f t="shared" si="1873"/>
        <v>0.0204244415845375-0.0623690095796941i</v>
      </c>
      <c r="U3549" t="e">
        <f t="shared" si="1874"/>
        <v>#DIV/0!</v>
      </c>
      <c r="V3549" t="str">
        <f t="shared" si="1875"/>
        <v>1.33333333333333E-06-0.0000656986349192553i</v>
      </c>
      <c r="W3549" t="e">
        <f t="shared" si="1876"/>
        <v>#DIV/0!</v>
      </c>
      <c r="X3549" t="e">
        <f t="shared" si="1877"/>
        <v>#DIV/0!</v>
      </c>
      <c r="Y3549" t="str">
        <f t="shared" si="1878"/>
        <v>0.00083+1.6235750833752i</v>
      </c>
      <c r="Z3549" t="e">
        <f t="shared" si="1879"/>
        <v>#DIV/0!</v>
      </c>
      <c r="AA3549" t="e">
        <f t="shared" si="1880"/>
        <v>#DIV/0!</v>
      </c>
      <c r="AB3549" t="str">
        <f t="shared" si="1881"/>
        <v>0.125941947826864-0.384582095818258i</v>
      </c>
      <c r="AC3549" t="str">
        <f t="shared" si="1882"/>
        <v>0.950742437544251-0.0175574257982714i</v>
      </c>
      <c r="AD3549" t="str">
        <f t="shared" si="1883"/>
        <v>0.139889300845532-0.401923785779158i</v>
      </c>
      <c r="AE3549" t="e">
        <f t="shared" si="1884"/>
        <v>#DIV/0!</v>
      </c>
      <c r="AF3549" t="str">
        <f t="shared" si="1885"/>
        <v>-19.4140479829307-0.283672767385437i</v>
      </c>
      <c r="AG3549" t="e">
        <f t="shared" si="1886"/>
        <v>#DIV/0!</v>
      </c>
      <c r="AH3549" t="e">
        <f t="shared" si="1887"/>
        <v>#DIV/0!</v>
      </c>
      <c r="AI3549" t="e">
        <f t="shared" si="1888"/>
        <v>#DIV/0!</v>
      </c>
      <c r="AJ3549" t="e">
        <f t="shared" si="1889"/>
        <v>#DIV/0!</v>
      </c>
      <c r="AK3549"/>
      <c r="AL3549"/>
      <c r="AM3549"/>
      <c r="AN3549"/>
    </row>
    <row r="3550" spans="1:40" x14ac:dyDescent="0.25">
      <c r="A3550"/>
      <c r="B3550">
        <f t="shared" si="1890"/>
        <v>1616000</v>
      </c>
      <c r="C3550" s="186" t="str">
        <f t="shared" si="1858"/>
        <v>-3.76650520416064E-08+0.00195042822343802i</v>
      </c>
      <c r="D3550" s="158" t="str">
        <f t="shared" si="1859"/>
        <v>-7.66666695543205+0.0149532830463582i</v>
      </c>
      <c r="E3550" t="str">
        <f t="shared" si="1860"/>
        <v>7.99197941594982-0.253180454681823i</v>
      </c>
      <c r="F3550" t="str">
        <f t="shared" si="1861"/>
        <v>0.999201439626227+0.0000252776256539389i</v>
      </c>
      <c r="G3550">
        <f t="shared" si="1856"/>
        <v>1</v>
      </c>
      <c r="H3550" t="str">
        <f t="shared" si="1862"/>
        <v>11.7473911334373+0.29845078683587i</v>
      </c>
      <c r="I3550" t="str">
        <f t="shared" si="1863"/>
        <v>6346.01716025138i</v>
      </c>
      <c r="J3550" t="str">
        <f t="shared" si="1857"/>
        <v>-54511.0895892503+1388.30548211388i</v>
      </c>
      <c r="K3550" t="str">
        <f t="shared" si="1864"/>
        <v>0.00296302248768724-0.116341530277148i</v>
      </c>
      <c r="L3550" t="str">
        <f t="shared" si="1865"/>
        <v>0.000383239745474455-0.012756567685868i</v>
      </c>
      <c r="M3550" t="str">
        <f t="shared" si="1866"/>
        <v>0.00334626223316169-0.129098097963016i</v>
      </c>
      <c r="N3550" t="str">
        <f t="shared" si="1867"/>
        <v>-11.9065382574985i</v>
      </c>
      <c r="O3550" t="str">
        <f t="shared" si="1868"/>
        <v>0.790095005229664+0.612984406580736i</v>
      </c>
      <c r="P3550" t="str">
        <f t="shared" si="1869"/>
        <v>0.209904994770336-0.612984406580736i</v>
      </c>
      <c r="Q3550" t="str">
        <f t="shared" si="1870"/>
        <v>-0.209904994770336+12.5195226640792i</v>
      </c>
      <c r="R3550" t="str">
        <f t="shared" si="1871"/>
        <v>-0.049229549800685-0.015940820727094i</v>
      </c>
      <c r="S3550" t="str">
        <f t="shared" si="1872"/>
        <v>1.25540934179906i</v>
      </c>
      <c r="T3550" t="str">
        <f t="shared" si="1873"/>
        <v>0.0200122552567379-0.061803236712342i</v>
      </c>
      <c r="U3550" t="e">
        <f t="shared" si="1874"/>
        <v>#DIV/0!</v>
      </c>
      <c r="V3550" t="str">
        <f t="shared" si="1875"/>
        <v>1.33333333333333E-06-0.0000656579798233892i</v>
      </c>
      <c r="W3550" t="e">
        <f t="shared" si="1876"/>
        <v>#DIV/0!</v>
      </c>
      <c r="X3550" t="e">
        <f t="shared" si="1877"/>
        <v>#DIV/0!</v>
      </c>
      <c r="Y3550" t="str">
        <f t="shared" si="1878"/>
        <v>0.00083+1.62458039302435i</v>
      </c>
      <c r="Z3550" t="e">
        <f t="shared" si="1879"/>
        <v>#DIV/0!</v>
      </c>
      <c r="AA3550" t="e">
        <f t="shared" si="1880"/>
        <v>#DIV/0!</v>
      </c>
      <c r="AB3550" t="str">
        <f t="shared" si="1881"/>
        <v>0.123400309232936-0.381093406218251i</v>
      </c>
      <c r="AC3550" t="str">
        <f t="shared" si="1882"/>
        <v>0.951214495905323-0.0172059836825551i</v>
      </c>
      <c r="AD3550" t="str">
        <f t="shared" si="1883"/>
        <v>0.136931340817716-0.398161896641457i</v>
      </c>
      <c r="AE3550" t="e">
        <f t="shared" si="1884"/>
        <v>#DIV/0!</v>
      </c>
      <c r="AF3550" t="str">
        <f t="shared" si="1885"/>
        <v>-19.4140580888693-0.283497503789512i</v>
      </c>
      <c r="AG3550" t="e">
        <f t="shared" si="1886"/>
        <v>#DIV/0!</v>
      </c>
      <c r="AH3550" t="e">
        <f t="shared" si="1887"/>
        <v>#DIV/0!</v>
      </c>
      <c r="AI3550" t="e">
        <f t="shared" si="1888"/>
        <v>#DIV/0!</v>
      </c>
      <c r="AJ3550" t="e">
        <f t="shared" si="1889"/>
        <v>#DIV/0!</v>
      </c>
      <c r="AK3550"/>
      <c r="AL3550"/>
      <c r="AM3550"/>
      <c r="AN3550"/>
    </row>
    <row r="3551" spans="1:40" x14ac:dyDescent="0.25">
      <c r="A3551"/>
      <c r="B3551">
        <f t="shared" si="1890"/>
        <v>1617000</v>
      </c>
      <c r="C3551" s="186" t="str">
        <f t="shared" si="1858"/>
        <v>-3.76184801115586E-08+0.00194922202169283i</v>
      </c>
      <c r="D3551" s="158" t="str">
        <f t="shared" si="1859"/>
        <v>-7.66666695507502+0.014944035499645i</v>
      </c>
      <c r="E3551" t="str">
        <f t="shared" si="1860"/>
        <v>7.99196949638051-0.253336811315619i</v>
      </c>
      <c r="F3551" t="str">
        <f t="shared" si="1861"/>
        <v>0.999201440615813+0.0000252932364053766i</v>
      </c>
      <c r="G3551">
        <f t="shared" si="1856"/>
        <v>1</v>
      </c>
      <c r="H3551" t="str">
        <f t="shared" si="1862"/>
        <v>11.7474012210082+0.298266491957513i</v>
      </c>
      <c r="I3551" t="str">
        <f t="shared" si="1863"/>
        <v>6349.94415106837i</v>
      </c>
      <c r="J3551" t="str">
        <f t="shared" si="1857"/>
        <v>-54578.5759208761+1389.16458204092i</v>
      </c>
      <c r="K3551" t="str">
        <f t="shared" si="1864"/>
        <v>0.00295936101948103-0.116269671835233i</v>
      </c>
      <c r="L3551" t="str">
        <f t="shared" si="1865"/>
        <v>0.000382766305532624-0.0127486928665928i</v>
      </c>
      <c r="M3551" t="str">
        <f t="shared" si="1866"/>
        <v>0.00334212732501365-0.129018364701826i</v>
      </c>
      <c r="N3551" t="str">
        <f t="shared" si="1867"/>
        <v>-11.9139061648361i</v>
      </c>
      <c r="O3551" t="str">
        <f t="shared" si="1868"/>
        <v>0.794589931198983+0.607146474285403i</v>
      </c>
      <c r="P3551" t="str">
        <f t="shared" si="1869"/>
        <v>0.205410068801017-0.607146474285403i</v>
      </c>
      <c r="Q3551" t="str">
        <f t="shared" si="1870"/>
        <v>-0.205410068801017+12.5210526391215i</v>
      </c>
      <c r="R3551" t="str">
        <f t="shared" si="1871"/>
        <v>-0.0487460612334696-0.0156054880241268i</v>
      </c>
      <c r="S3551" t="str">
        <f t="shared" si="1872"/>
        <v>1.25618620401552i</v>
      </c>
      <c r="T3551" t="str">
        <f t="shared" si="1873"/>
        <v>0.0196033987628375-0.0612341296215803i</v>
      </c>
      <c r="U3551" t="e">
        <f t="shared" si="1874"/>
        <v>#DIV/0!</v>
      </c>
      <c r="V3551" t="str">
        <f t="shared" si="1875"/>
        <v>1.33333333333333E-06-0.0000656173750121192i</v>
      </c>
      <c r="W3551" t="e">
        <f t="shared" si="1876"/>
        <v>#DIV/0!</v>
      </c>
      <c r="X3551" t="e">
        <f t="shared" si="1877"/>
        <v>#DIV/0!</v>
      </c>
      <c r="Y3551" t="str">
        <f t="shared" si="1878"/>
        <v>0.00083+1.6255857026735i</v>
      </c>
      <c r="Z3551" t="e">
        <f t="shared" si="1879"/>
        <v>#DIV/0!</v>
      </c>
      <c r="AA3551" t="e">
        <f t="shared" si="1880"/>
        <v>#DIV/0!</v>
      </c>
      <c r="AB3551" t="str">
        <f t="shared" si="1881"/>
        <v>0.120879203184071-0.377584157006421i</v>
      </c>
      <c r="AC3551" t="str">
        <f t="shared" si="1882"/>
        <v>0.951688703213701-0.016857571449892i</v>
      </c>
      <c r="AD3551" t="str">
        <f t="shared" si="1883"/>
        <v>0.134001234273711-0.394378141043247i</v>
      </c>
      <c r="AE3551" t="e">
        <f t="shared" si="1884"/>
        <v>#DIV/0!</v>
      </c>
      <c r="AF3551" t="str">
        <f t="shared" si="1885"/>
        <v>-19.4140681760832-0.283322456457868i</v>
      </c>
      <c r="AG3551" t="e">
        <f t="shared" si="1886"/>
        <v>#DIV/0!</v>
      </c>
      <c r="AH3551" t="e">
        <f t="shared" si="1887"/>
        <v>#DIV/0!</v>
      </c>
      <c r="AI3551" t="e">
        <f t="shared" si="1888"/>
        <v>#DIV/0!</v>
      </c>
      <c r="AJ3551" t="e">
        <f t="shared" si="1889"/>
        <v>#DIV/0!</v>
      </c>
      <c r="AK3551"/>
      <c r="AL3551"/>
      <c r="AM3551"/>
      <c r="AN3551"/>
    </row>
    <row r="3552" spans="1:40" x14ac:dyDescent="0.25">
      <c r="A3552"/>
      <c r="B3552">
        <f t="shared" si="1890"/>
        <v>1618000</v>
      </c>
      <c r="C3552" s="186" t="str">
        <f t="shared" si="1858"/>
        <v>-3.75719945057445E-08+0.0019480173109263i</v>
      </c>
      <c r="D3552" s="158" t="str">
        <f t="shared" si="1859"/>
        <v>-7.66666695471859+0.0149347993837683i</v>
      </c>
      <c r="E3552" t="str">
        <f t="shared" si="1860"/>
        <v>7.99195957069939-0.25349316736664i</v>
      </c>
      <c r="F3552" t="str">
        <f t="shared" si="1861"/>
        <v>0.999201441606008+0.0000253088470987226i</v>
      </c>
      <c r="G3552">
        <f t="shared" si="1856"/>
        <v>1</v>
      </c>
      <c r="H3552" t="str">
        <f t="shared" si="1862"/>
        <v>11.7474112898996+0.298082424374544i</v>
      </c>
      <c r="I3552" t="str">
        <f t="shared" si="1863"/>
        <v>6353.87114188536i</v>
      </c>
      <c r="J3552" t="str">
        <f t="shared" si="1857"/>
        <v>-54646.1040009284+1390.02368196797i</v>
      </c>
      <c r="K3552" t="str">
        <f t="shared" si="1864"/>
        <v>0.00295570633253275-0.116197902049491i</v>
      </c>
      <c r="L3552" t="str">
        <f t="shared" si="1865"/>
        <v>0.000382293742091042-0.0127408277550342i</v>
      </c>
      <c r="M3552" t="str">
        <f t="shared" si="1866"/>
        <v>0.00333800007462379-0.128938729804525i</v>
      </c>
      <c r="N3552" t="str">
        <f t="shared" si="1867"/>
        <v>-11.9212740721736i</v>
      </c>
      <c r="O3552" t="str">
        <f t="shared" si="1868"/>
        <v>0.799041722207862+0.601275582550209i</v>
      </c>
      <c r="P3552" t="str">
        <f t="shared" si="1869"/>
        <v>0.200958277792138-0.601275582550209i</v>
      </c>
      <c r="Q3552" t="str">
        <f t="shared" si="1870"/>
        <v>-0.200958277792138+12.5225496547238i</v>
      </c>
      <c r="R3552" t="str">
        <f t="shared" si="1871"/>
        <v>-0.0482605286879584-0.0152732414991479i</v>
      </c>
      <c r="S3552" t="str">
        <f t="shared" si="1872"/>
        <v>1.25696306623198i</v>
      </c>
      <c r="T3552" t="str">
        <f t="shared" si="1873"/>
        <v>0.0191979004660705-0.0606617021175926i</v>
      </c>
      <c r="U3552" t="e">
        <f t="shared" si="1874"/>
        <v>#DIV/0!</v>
      </c>
      <c r="V3552" t="str">
        <f t="shared" si="1875"/>
        <v>1.33333333333333E-06-0.0000655768203922105i</v>
      </c>
      <c r="W3552" t="e">
        <f t="shared" si="1876"/>
        <v>#DIV/0!</v>
      </c>
      <c r="X3552" t="e">
        <f t="shared" si="1877"/>
        <v>#DIV/0!</v>
      </c>
      <c r="Y3552" t="str">
        <f t="shared" si="1878"/>
        <v>0.00083+1.62659101232265i</v>
      </c>
      <c r="Z3552" t="e">
        <f t="shared" si="1879"/>
        <v>#DIV/0!</v>
      </c>
      <c r="AA3552" t="e">
        <f t="shared" si="1880"/>
        <v>#DIV/0!</v>
      </c>
      <c r="AB3552" t="str">
        <f t="shared" si="1881"/>
        <v>0.118378804574692-0.374054433339633i</v>
      </c>
      <c r="AC3552" t="str">
        <f t="shared" si="1882"/>
        <v>0.952165044945941-0.0165122064240399i</v>
      </c>
      <c r="AD3552" t="str">
        <f t="shared" si="1883"/>
        <v>0.131099143696535-0.390572726010977i</v>
      </c>
      <c r="AE3552" t="e">
        <f t="shared" si="1884"/>
        <v>#DIV/0!</v>
      </c>
      <c r="AF3552" t="str">
        <f t="shared" si="1885"/>
        <v>-19.4140782446182-0.283147624990776i</v>
      </c>
      <c r="AG3552" t="e">
        <f t="shared" si="1886"/>
        <v>#DIV/0!</v>
      </c>
      <c r="AH3552" t="e">
        <f t="shared" si="1887"/>
        <v>#DIV/0!</v>
      </c>
      <c r="AI3552" t="e">
        <f t="shared" si="1888"/>
        <v>#DIV/0!</v>
      </c>
      <c r="AJ3552" t="e">
        <f t="shared" si="1889"/>
        <v>#DIV/0!</v>
      </c>
      <c r="AK3552"/>
      <c r="AL3552"/>
      <c r="AM3552"/>
      <c r="AN3552"/>
    </row>
    <row r="3553" spans="1:40" x14ac:dyDescent="0.25">
      <c r="A3553"/>
      <c r="B3553">
        <f t="shared" si="1890"/>
        <v>1619000</v>
      </c>
      <c r="C3553" s="186" t="str">
        <f t="shared" si="1858"/>
        <v>-3.75255950109522E-08+0.00194681408837567i</v>
      </c>
      <c r="D3553" s="158" t="str">
        <f t="shared" si="1859"/>
        <v>-7.66666695436294+0.0149255746775468i</v>
      </c>
      <c r="E3553" t="str">
        <f t="shared" si="1860"/>
        <v>7.99194963890651-0.253649522834528i</v>
      </c>
      <c r="F3553" t="str">
        <f t="shared" si="1861"/>
        <v>0.999201442596811+0.0000253244577339411i</v>
      </c>
      <c r="G3553">
        <f t="shared" si="1856"/>
        <v>1</v>
      </c>
      <c r="H3553" t="str">
        <f t="shared" si="1862"/>
        <v>11.7474213401579+0.297898583667057i</v>
      </c>
      <c r="I3553" t="str">
        <f t="shared" si="1863"/>
        <v>6357.79813270234i</v>
      </c>
      <c r="J3553" t="str">
        <f t="shared" si="1857"/>
        <v>-54713.6738294074+1390.88278189503i</v>
      </c>
      <c r="K3553" t="str">
        <f t="shared" si="1864"/>
        <v>0.00295205841011038-0.116126220756055i</v>
      </c>
      <c r="L3553" t="str">
        <f t="shared" si="1865"/>
        <v>0.00038182205298809-0.0127329723332689i</v>
      </c>
      <c r="M3553" t="str">
        <f t="shared" si="1866"/>
        <v>0.00333388046309847-0.128859193089324i</v>
      </c>
      <c r="N3553" t="str">
        <f t="shared" si="1867"/>
        <v>-11.9286419795112i</v>
      </c>
      <c r="O3553" t="str">
        <f t="shared" si="1868"/>
        <v>0.803450136587326+0.595372050081129i</v>
      </c>
      <c r="P3553" t="str">
        <f t="shared" si="1869"/>
        <v>0.196549863412674-0.595372050081129i</v>
      </c>
      <c r="Q3553" t="str">
        <f t="shared" si="1870"/>
        <v>-0.196549863412674+12.5240140295923i</v>
      </c>
      <c r="R3553" t="str">
        <f t="shared" si="1871"/>
        <v>-0.0477729671247474-0.0149440980189943i</v>
      </c>
      <c r="S3553" t="str">
        <f t="shared" si="1872"/>
        <v>1.25773992844844i</v>
      </c>
      <c r="T3553" t="str">
        <f t="shared" si="1873"/>
        <v>0.0187957887731364-0.0600859682532495i</v>
      </c>
      <c r="U3553" t="e">
        <f t="shared" si="1874"/>
        <v>#DIV/0!</v>
      </c>
      <c r="V3553" t="str">
        <f t="shared" si="1875"/>
        <v>1.33333333333333E-06-0.0000655363158706591i</v>
      </c>
      <c r="W3553" t="e">
        <f t="shared" si="1876"/>
        <v>#DIV/0!</v>
      </c>
      <c r="X3553" t="e">
        <f t="shared" si="1877"/>
        <v>#DIV/0!</v>
      </c>
      <c r="Y3553" t="str">
        <f t="shared" si="1878"/>
        <v>0.00083+1.6275963219718i</v>
      </c>
      <c r="Z3553" t="e">
        <f t="shared" si="1879"/>
        <v>#DIV/0!</v>
      </c>
      <c r="AA3553" t="e">
        <f t="shared" si="1880"/>
        <v>#DIV/0!</v>
      </c>
      <c r="AB3553" t="str">
        <f t="shared" si="1881"/>
        <v>0.115899288567242-0.370504321871217i</v>
      </c>
      <c r="AC3553" t="str">
        <f t="shared" si="1882"/>
        <v>0.952643506421409-0.0161699059245815i</v>
      </c>
      <c r="AD3553" t="str">
        <f t="shared" si="1883"/>
        <v>0.128225230018771-0.386745859790365i</v>
      </c>
      <c r="AE3553" t="e">
        <f t="shared" si="1884"/>
        <v>#DIV/0!</v>
      </c>
      <c r="AF3553" t="str">
        <f t="shared" si="1885"/>
        <v>-19.4140882945208-0.28297300898951i</v>
      </c>
      <c r="AG3553" t="e">
        <f t="shared" si="1886"/>
        <v>#DIV/0!</v>
      </c>
      <c r="AH3553" t="e">
        <f t="shared" si="1887"/>
        <v>#DIV/0!</v>
      </c>
      <c r="AI3553" t="e">
        <f t="shared" si="1888"/>
        <v>#DIV/0!</v>
      </c>
      <c r="AJ3553" t="e">
        <f t="shared" si="1889"/>
        <v>#DIV/0!</v>
      </c>
      <c r="AK3553"/>
      <c r="AL3553"/>
      <c r="AM3553"/>
      <c r="AN3553"/>
    </row>
    <row r="3554" spans="1:40" x14ac:dyDescent="0.25">
      <c r="A3554"/>
      <c r="B3554">
        <f t="shared" si="1890"/>
        <v>1620000</v>
      </c>
      <c r="C3554" s="186" t="str">
        <f t="shared" si="1858"/>
        <v>-3.74792814146273E-08+0.00194561235128498i</v>
      </c>
      <c r="D3554" s="158" t="str">
        <f t="shared" si="1859"/>
        <v>-7.66666695400782+0.0149163613598515i</v>
      </c>
      <c r="E3554" t="str">
        <f t="shared" si="1860"/>
        <v>7.99193970100192-0.253805877718925i</v>
      </c>
      <c r="F3554" t="str">
        <f t="shared" si="1861"/>
        <v>0.999201443588223+0.0000253400683109965i</v>
      </c>
      <c r="G3554">
        <f t="shared" si="1856"/>
        <v>1</v>
      </c>
      <c r="H3554" t="str">
        <f t="shared" si="1862"/>
        <v>11.7474313718286+0.297714969416151i</v>
      </c>
      <c r="I3554" t="str">
        <f t="shared" si="1863"/>
        <v>6361.72512351933i</v>
      </c>
      <c r="J3554" t="str">
        <f t="shared" si="1857"/>
        <v>-54781.285406313+1391.74188182208i</v>
      </c>
      <c r="K3554" t="str">
        <f t="shared" si="1864"/>
        <v>0.00294841723553347-0.116054627791463i</v>
      </c>
      <c r="L3554" t="str">
        <f t="shared" si="1865"/>
        <v>0.000381351236068798-0.0127251265834171i</v>
      </c>
      <c r="M3554" t="str">
        <f t="shared" si="1866"/>
        <v>0.00332976847160227-0.12877975437488i</v>
      </c>
      <c r="N3554" t="str">
        <f t="shared" si="1867"/>
        <v>-11.9360098868487i</v>
      </c>
      <c r="O3554" t="str">
        <f t="shared" si="1868"/>
        <v>0.807814935022899+0.58943619735638i</v>
      </c>
      <c r="P3554" t="str">
        <f t="shared" si="1869"/>
        <v>0.192185064977101-0.58943619735638i</v>
      </c>
      <c r="Q3554" t="str">
        <f t="shared" si="1870"/>
        <v>-0.192185064977101+12.5254460842051i</v>
      </c>
      <c r="R3554" t="str">
        <f t="shared" si="1871"/>
        <v>-0.0472833916621694-0.0146180744420001i</v>
      </c>
      <c r="S3554" t="str">
        <f t="shared" si="1872"/>
        <v>1.2585167906649i</v>
      </c>
      <c r="T3554" t="str">
        <f t="shared" si="1873"/>
        <v>0.0183970921324466-0.0595069423264249i</v>
      </c>
      <c r="U3554" t="e">
        <f t="shared" si="1874"/>
        <v>#DIV/0!</v>
      </c>
      <c r="V3554" t="str">
        <f t="shared" si="1875"/>
        <v>1.33333333333333E-06-0.0000654958613546894i</v>
      </c>
      <c r="W3554" t="e">
        <f t="shared" si="1876"/>
        <v>#DIV/0!</v>
      </c>
      <c r="X3554" t="e">
        <f t="shared" si="1877"/>
        <v>#DIV/0!</v>
      </c>
      <c r="Y3554" t="str">
        <f t="shared" si="1878"/>
        <v>0.00083+1.62860163162095i</v>
      </c>
      <c r="Z3554" t="e">
        <f t="shared" si="1879"/>
        <v>#DIV/0!</v>
      </c>
      <c r="AA3554" t="e">
        <f t="shared" si="1880"/>
        <v>#DIV/0!</v>
      </c>
      <c r="AB3554" t="str">
        <f t="shared" si="1881"/>
        <v>0.11344083058137-0.366933910765253i</v>
      </c>
      <c r="AC3554" t="str">
        <f t="shared" si="1882"/>
        <v>0.953124072800899-0.0158306872655791i</v>
      </c>
      <c r="AD3554" t="str">
        <f t="shared" si="1883"/>
        <v>0.125379652613523-0.382897751834977i</v>
      </c>
      <c r="AE3554" t="e">
        <f t="shared" si="1884"/>
        <v>#DIV/0!</v>
      </c>
      <c r="AF3554" t="str">
        <f t="shared" si="1885"/>
        <v>-19.4140983258364-0.282798608056299i</v>
      </c>
      <c r="AG3554" t="e">
        <f t="shared" si="1886"/>
        <v>#DIV/0!</v>
      </c>
      <c r="AH3554" t="e">
        <f t="shared" si="1887"/>
        <v>#DIV/0!</v>
      </c>
      <c r="AI3554" t="e">
        <f t="shared" si="1888"/>
        <v>#DIV/0!</v>
      </c>
      <c r="AJ3554" t="e">
        <f t="shared" si="1889"/>
        <v>#DIV/0!</v>
      </c>
      <c r="AK3554"/>
      <c r="AL3554"/>
      <c r="AM3554"/>
      <c r="AN3554"/>
    </row>
    <row r="3555" spans="1:40" x14ac:dyDescent="0.25">
      <c r="A3555"/>
      <c r="B3555">
        <f t="shared" si="1890"/>
        <v>1621000</v>
      </c>
      <c r="C3555" s="186" t="str">
        <f t="shared" si="1858"/>
        <v>-3.74330535048705E-08+0.00194441209690505i</v>
      </c>
      <c r="D3555" s="158" t="str">
        <f t="shared" si="1859"/>
        <v>-7.66666695365339+0.0149071594096054i</v>
      </c>
      <c r="E3555" t="str">
        <f t="shared" si="1860"/>
        <v>7.99192975698567-0.253962232019474i</v>
      </c>
      <c r="F3555" t="str">
        <f t="shared" si="1861"/>
        <v>0.999201444580244+0.0000253556788298532i</v>
      </c>
      <c r="G3555">
        <f t="shared" si="1856"/>
        <v>1</v>
      </c>
      <c r="H3555" t="str">
        <f t="shared" si="1862"/>
        <v>11.7474413849578+0.297531581203977i</v>
      </c>
      <c r="I3555" t="str">
        <f t="shared" si="1863"/>
        <v>6365.65211433632i</v>
      </c>
      <c r="J3555" t="str">
        <f t="shared" si="1857"/>
        <v>-54848.9387316452+1392.60098174912i</v>
      </c>
      <c r="K3555" t="str">
        <f t="shared" si="1864"/>
        <v>0.00294478279217296-0.115983122992653i</v>
      </c>
      <c r="L3555" t="str">
        <f t="shared" si="1865"/>
        <v>0.000380881289184837-0.0127172904876434i</v>
      </c>
      <c r="M3555" t="str">
        <f t="shared" si="1866"/>
        <v>0.0033256640813578-0.128700413480296i</v>
      </c>
      <c r="N3555" t="str">
        <f t="shared" si="1867"/>
        <v>-11.9433777941863i</v>
      </c>
      <c r="O3555" t="str">
        <f t="shared" si="1868"/>
        <v>0.812135880568067+0.583468346608392i</v>
      </c>
      <c r="P3555" t="str">
        <f t="shared" si="1869"/>
        <v>0.187864119431933-0.583468346608392i</v>
      </c>
      <c r="Q3555" t="str">
        <f t="shared" si="1870"/>
        <v>-0.187864119431933+12.5268461407947i</v>
      </c>
      <c r="R3555" t="str">
        <f t="shared" si="1871"/>
        <v>-0.0467918175775488-0.0142951876165334i</v>
      </c>
      <c r="S3555" t="str">
        <f t="shared" si="1872"/>
        <v>1.25929365288136i</v>
      </c>
      <c r="T3555" t="str">
        <f t="shared" si="1873"/>
        <v>0.0180018390322487-0.0589246388821897i</v>
      </c>
      <c r="U3555" t="e">
        <f t="shared" si="1874"/>
        <v>#DIV/0!</v>
      </c>
      <c r="V3555" t="str">
        <f t="shared" si="1875"/>
        <v>1.33333333333333E-06-0.0000654554567517561i</v>
      </c>
      <c r="W3555" t="e">
        <f t="shared" si="1876"/>
        <v>#DIV/0!</v>
      </c>
      <c r="X3555" t="e">
        <f t="shared" si="1877"/>
        <v>#DIV/0!</v>
      </c>
      <c r="Y3555" t="str">
        <f t="shared" si="1878"/>
        <v>0.00083+1.6296069412701i</v>
      </c>
      <c r="Z3555" t="e">
        <f t="shared" si="1879"/>
        <v>#DIV/0!</v>
      </c>
      <c r="AA3555" t="e">
        <f t="shared" si="1880"/>
        <v>#DIV/0!</v>
      </c>
      <c r="AB3555" t="str">
        <f t="shared" si="1881"/>
        <v>0.11100360628236-0.363343289710095i</v>
      </c>
      <c r="AC3555" t="str">
        <f t="shared" si="1882"/>
        <v>0.953606729085334-0.015494567754135i</v>
      </c>
      <c r="AD3555" t="str">
        <f t="shared" si="1883"/>
        <v>0.122562569284883-0.379028612793949i</v>
      </c>
      <c r="AE3555" t="e">
        <f t="shared" si="1884"/>
        <v>#DIV/0!</v>
      </c>
      <c r="AF3555" t="str">
        <f t="shared" si="1885"/>
        <v>-19.4141083386112-0.282624421794372i</v>
      </c>
      <c r="AG3555" t="e">
        <f t="shared" si="1886"/>
        <v>#DIV/0!</v>
      </c>
      <c r="AH3555" t="e">
        <f t="shared" si="1887"/>
        <v>#DIV/0!</v>
      </c>
      <c r="AI3555" t="e">
        <f t="shared" si="1888"/>
        <v>#DIV/0!</v>
      </c>
      <c r="AJ3555" t="e">
        <f t="shared" si="1889"/>
        <v>#DIV/0!</v>
      </c>
      <c r="AK3555"/>
      <c r="AL3555"/>
      <c r="AM3555"/>
      <c r="AN3555"/>
    </row>
    <row r="3556" spans="1:40" x14ac:dyDescent="0.25">
      <c r="A3556"/>
      <c r="B3556">
        <f t="shared" si="1890"/>
        <v>1622000</v>
      </c>
      <c r="C3556" s="186" t="str">
        <f t="shared" si="1858"/>
        <v>-3.73869110704375E-08+0.00194321332249355i</v>
      </c>
      <c r="D3556" s="158" t="str">
        <f t="shared" si="1859"/>
        <v>-7.66666695329965+0.0148979688057839i</v>
      </c>
      <c r="E3556" t="str">
        <f t="shared" si="1860"/>
        <v>7.9919198068578-0.254118585735817i</v>
      </c>
      <c r="F3556" t="str">
        <f t="shared" si="1861"/>
        <v>0.999201445572873+0.0000253712892904755i</v>
      </c>
      <c r="G3556">
        <f t="shared" si="1856"/>
        <v>1</v>
      </c>
      <c r="H3556" t="str">
        <f t="shared" si="1862"/>
        <v>11.7474513795911+0.297348418613709i</v>
      </c>
      <c r="I3556" t="str">
        <f t="shared" si="1863"/>
        <v>6369.57910515331i</v>
      </c>
      <c r="J3556" t="str">
        <f t="shared" si="1857"/>
        <v>-54916.633805404+1393.46008167618i</v>
      </c>
      <c r="K3556" t="str">
        <f t="shared" si="1864"/>
        <v>0.00294115506345103-0.115911706196966i</v>
      </c>
      <c r="L3556" t="str">
        <f t="shared" si="1865"/>
        <v>0.000380412210194487-0.012709464028156i</v>
      </c>
      <c r="M3556" t="str">
        <f t="shared" si="1866"/>
        <v>0.00332156727364552-0.128621170225122i</v>
      </c>
      <c r="N3556" t="str">
        <f t="shared" si="1867"/>
        <v>-11.9507457015239i</v>
      </c>
      <c r="O3556" t="str">
        <f t="shared" si="1868"/>
        <v>0.816412738656728+0.577468821806876i</v>
      </c>
      <c r="P3556" t="str">
        <f t="shared" si="1869"/>
        <v>0.183587261343272-0.577468821806876i</v>
      </c>
      <c r="Q3556" t="str">
        <f t="shared" si="1870"/>
        <v>-0.183587261343272+12.5282145233308i</v>
      </c>
      <c r="R3556" t="str">
        <f t="shared" si="1871"/>
        <v>-0.0462982603085439-0.0139754543795694i</v>
      </c>
      <c r="S3556" t="str">
        <f t="shared" si="1872"/>
        <v>1.26007051509782i</v>
      </c>
      <c r="T3556" t="str">
        <f t="shared" si="1873"/>
        <v>0.0176100579987901-0.0583390727151199i</v>
      </c>
      <c r="U3556" t="e">
        <f t="shared" si="1874"/>
        <v>#DIV/0!</v>
      </c>
      <c r="V3556" t="str">
        <f t="shared" si="1875"/>
        <v>1.33333333333333E-06-0.000065415101969542i</v>
      </c>
      <c r="W3556" t="e">
        <f t="shared" si="1876"/>
        <v>#DIV/0!</v>
      </c>
      <c r="X3556" t="e">
        <f t="shared" si="1877"/>
        <v>#DIV/0!</v>
      </c>
      <c r="Y3556" t="str">
        <f t="shared" si="1878"/>
        <v>0.00083+1.63061225091925i</v>
      </c>
      <c r="Z3556" t="e">
        <f t="shared" si="1879"/>
        <v>#DIV/0!</v>
      </c>
      <c r="AA3556" t="e">
        <f t="shared" si="1880"/>
        <v>#DIV/0!</v>
      </c>
      <c r="AB3556" t="str">
        <f t="shared" si="1881"/>
        <v>0.108587791569817-0.359732549932607i</v>
      </c>
      <c r="AC3556" t="str">
        <f t="shared" si="1882"/>
        <v>0.954091460114397-0.0151615646889927i</v>
      </c>
      <c r="AD3556" t="str">
        <f t="shared" si="1883"/>
        <v>0.11977413625908-0.37513865450041i</v>
      </c>
      <c r="AE3556" t="e">
        <f t="shared" si="1884"/>
        <v>#DIV/0!</v>
      </c>
      <c r="AF3556" t="str">
        <f t="shared" si="1885"/>
        <v>-19.4141183328908-0.282450449807925i</v>
      </c>
      <c r="AG3556" t="e">
        <f t="shared" si="1886"/>
        <v>#DIV/0!</v>
      </c>
      <c r="AH3556" t="e">
        <f t="shared" si="1887"/>
        <v>#DIV/0!</v>
      </c>
      <c r="AI3556" t="e">
        <f t="shared" si="1888"/>
        <v>#DIV/0!</v>
      </c>
      <c r="AJ3556" t="e">
        <f t="shared" si="1889"/>
        <v>#DIV/0!</v>
      </c>
      <c r="AK3556"/>
      <c r="AL3556"/>
      <c r="AM3556"/>
      <c r="AN3556"/>
    </row>
    <row r="3557" spans="1:40" x14ac:dyDescent="0.25">
      <c r="A3557"/>
      <c r="B3557">
        <f t="shared" si="1890"/>
        <v>1623000</v>
      </c>
      <c r="C3557" s="186" t="str">
        <f t="shared" si="1858"/>
        <v>-3.73408539007323E-08+0.00194201602531483i</v>
      </c>
      <c r="D3557" s="158" t="str">
        <f t="shared" si="1859"/>
        <v>-7.66666695294652+0.0148887895274137i</v>
      </c>
      <c r="E3557" t="str">
        <f t="shared" si="1860"/>
        <v>7.99190985061836-0.254274938867595i</v>
      </c>
      <c r="F3557" t="str">
        <f t="shared" si="1861"/>
        <v>0.99920144656612+0.0000253868996928281i</v>
      </c>
      <c r="G3557">
        <f t="shared" si="1856"/>
        <v>1</v>
      </c>
      <c r="H3557" t="str">
        <f t="shared" si="1862"/>
        <v>11.7474613557739+0.297165481229532i</v>
      </c>
      <c r="I3557" t="str">
        <f t="shared" si="1863"/>
        <v>6373.50609597029i</v>
      </c>
      <c r="J3557" t="str">
        <f t="shared" si="1857"/>
        <v>-54984.3706275895+1394.31918160323i</v>
      </c>
      <c r="K3557" t="str">
        <f t="shared" si="1864"/>
        <v>0.00293753403284072-0.115840377242141i</v>
      </c>
      <c r="L3557" t="str">
        <f t="shared" si="1865"/>
        <v>0.000379943996962604-0.0127016471872068i</v>
      </c>
      <c r="M3557" t="str">
        <f t="shared" si="1866"/>
        <v>0.00331747802980332-0.128542024429348i</v>
      </c>
      <c r="N3557" t="str">
        <f t="shared" si="1867"/>
        <v>-11.9581136088614i</v>
      </c>
      <c r="O3557" t="str">
        <f t="shared" si="1868"/>
        <v>0.820645277116107+0.571437948640995i</v>
      </c>
      <c r="P3557" t="str">
        <f t="shared" si="1869"/>
        <v>0.179354722883893-0.571437948640995i</v>
      </c>
      <c r="Q3557" t="str">
        <f t="shared" si="1870"/>
        <v>-0.179354722883893+12.5295515575024i</v>
      </c>
      <c r="R3557" t="str">
        <f t="shared" si="1871"/>
        <v>-0.0458027354544184-0.0136588915551943i</v>
      </c>
      <c r="S3557" t="str">
        <f t="shared" si="1872"/>
        <v>1.26084737731428i</v>
      </c>
      <c r="T3557" t="str">
        <f t="shared" si="1873"/>
        <v>0.0172217775943869-0.0577502588715232i</v>
      </c>
      <c r="U3557" t="e">
        <f t="shared" si="1874"/>
        <v>#DIV/0!</v>
      </c>
      <c r="V3557" t="str">
        <f t="shared" si="1875"/>
        <v>1.33333333333333E-06-0.0000653747969159562i</v>
      </c>
      <c r="W3557" t="e">
        <f t="shared" si="1876"/>
        <v>#DIV/0!</v>
      </c>
      <c r="X3557" t="e">
        <f t="shared" si="1877"/>
        <v>#DIV/0!</v>
      </c>
      <c r="Y3557" t="str">
        <f t="shared" si="1878"/>
        <v>0.00083+1.63161756056839i</v>
      </c>
      <c r="Z3557" t="e">
        <f t="shared" si="1879"/>
        <v>#DIV/0!</v>
      </c>
      <c r="AA3557" t="e">
        <f t="shared" si="1880"/>
        <v>#DIV/0!</v>
      </c>
      <c r="AB3557" t="str">
        <f t="shared" si="1881"/>
        <v>0.106193562565752-0.356101784211887i</v>
      </c>
      <c r="AC3557" t="str">
        <f t="shared" si="1882"/>
        <v>0.95457825056522-0.0148316953590631i</v>
      </c>
      <c r="AD3557" t="str">
        <f t="shared" si="1883"/>
        <v>0.117014508175329-0.371228089959324i</v>
      </c>
      <c r="AE3557" t="e">
        <f t="shared" si="1884"/>
        <v>#DIV/0!</v>
      </c>
      <c r="AF3557" t="str">
        <f t="shared" si="1885"/>
        <v>-19.4141283087204-0.282276691702118i</v>
      </c>
      <c r="AG3557" t="e">
        <f t="shared" si="1886"/>
        <v>#DIV/0!</v>
      </c>
      <c r="AH3557" t="e">
        <f t="shared" si="1887"/>
        <v>#DIV/0!</v>
      </c>
      <c r="AI3557" t="e">
        <f t="shared" si="1888"/>
        <v>#DIV/0!</v>
      </c>
      <c r="AJ3557" t="e">
        <f t="shared" si="1889"/>
        <v>#DIV/0!</v>
      </c>
      <c r="AK3557"/>
      <c r="AL3557"/>
      <c r="AM3557"/>
      <c r="AN3557"/>
    </row>
    <row r="3558" spans="1:40" x14ac:dyDescent="0.25">
      <c r="A3558"/>
      <c r="B3558">
        <f t="shared" si="1890"/>
        <v>1624000</v>
      </c>
      <c r="C3558" s="186" t="str">
        <f t="shared" si="1858"/>
        <v>-3.72948817858081E-08+0.00194082020264004i</v>
      </c>
      <c r="D3558" s="158" t="str">
        <f t="shared" si="1859"/>
        <v>-7.66666695259408+0.0148796215535736i</v>
      </c>
      <c r="E3558" t="str">
        <f t="shared" si="1860"/>
        <v>7.99189988826739-0.25443129141445i</v>
      </c>
      <c r="F3558" t="str">
        <f t="shared" si="1861"/>
        <v>0.999201447559966+0.0000254025100368744i</v>
      </c>
      <c r="G3558">
        <f t="shared" si="1856"/>
        <v>1</v>
      </c>
      <c r="H3558" t="str">
        <f t="shared" si="1862"/>
        <v>11.7474713135517+0.296982768636668i</v>
      </c>
      <c r="I3558" t="str">
        <f t="shared" si="1863"/>
        <v>6377.43308678728i</v>
      </c>
      <c r="J3558" t="str">
        <f t="shared" si="1857"/>
        <v>-55052.1491982015+1395.17828153028i</v>
      </c>
      <c r="K3558" t="str">
        <f t="shared" si="1864"/>
        <v>0.00293391968386602-0.115769135966318i</v>
      </c>
      <c r="L3558" t="str">
        <f t="shared" si="1865"/>
        <v>0.000379476647360615-0.0126938399470912i</v>
      </c>
      <c r="M3558" t="str">
        <f t="shared" si="1866"/>
        <v>0.00331339633122663-0.128462975913409i</v>
      </c>
      <c r="N3558" t="str">
        <f t="shared" si="1867"/>
        <v>-11.965481516199i</v>
      </c>
      <c r="O3558" t="str">
        <f t="shared" si="1868"/>
        <v>0.824833266179529+0.565376054501435i</v>
      </c>
      <c r="P3558" t="str">
        <f t="shared" si="1869"/>
        <v>0.175166733820471-0.565376054501435i</v>
      </c>
      <c r="Q3558" t="str">
        <f t="shared" si="1870"/>
        <v>-0.175166733820471+12.5308575707004i</v>
      </c>
      <c r="R3558" t="str">
        <f t="shared" si="1871"/>
        <v>-0.0453052587773012-0.0133455159530804i</v>
      </c>
      <c r="S3558" t="str">
        <f t="shared" si="1872"/>
        <v>1.26162423953074i</v>
      </c>
      <c r="T3558" t="str">
        <f t="shared" si="1873"/>
        <v>0.0168370264154504-0.057158212651656i</v>
      </c>
      <c r="U3558" t="e">
        <f t="shared" si="1874"/>
        <v>#DIV/0!</v>
      </c>
      <c r="V3558" t="str">
        <f t="shared" si="1875"/>
        <v>1.33333333333333E-06-0.0000653345414991359i</v>
      </c>
      <c r="W3558" t="e">
        <f t="shared" si="1876"/>
        <v>#DIV/0!</v>
      </c>
      <c r="X3558" t="e">
        <f t="shared" si="1877"/>
        <v>#DIV/0!</v>
      </c>
      <c r="Y3558" t="str">
        <f t="shared" si="1878"/>
        <v>0.00083+1.63262287021754i</v>
      </c>
      <c r="Z3558" t="e">
        <f t="shared" si="1879"/>
        <v>#DIV/0!</v>
      </c>
      <c r="AA3558" t="e">
        <f t="shared" si="1880"/>
        <v>#DIV/0!</v>
      </c>
      <c r="AB3558" t="str">
        <f t="shared" si="1881"/>
        <v>0.103821095602414-0.352451086892942i</v>
      </c>
      <c r="AC3558" t="str">
        <f t="shared" si="1882"/>
        <v>0.95506708495109-0.0145049770419246i</v>
      </c>
      <c r="AD3558" t="str">
        <f t="shared" si="1883"/>
        <v>0.114283838076773-0.367297133335236i</v>
      </c>
      <c r="AE3558" t="e">
        <f t="shared" si="1884"/>
        <v>#DIV/0!</v>
      </c>
      <c r="AF3558" t="str">
        <f t="shared" si="1885"/>
        <v>-19.4141382661458-0.282103147083094i</v>
      </c>
      <c r="AG3558" t="e">
        <f t="shared" si="1886"/>
        <v>#DIV/0!</v>
      </c>
      <c r="AH3558" t="e">
        <f t="shared" si="1887"/>
        <v>#DIV/0!</v>
      </c>
      <c r="AI3558" t="e">
        <f t="shared" si="1888"/>
        <v>#DIV/0!</v>
      </c>
      <c r="AJ3558" t="e">
        <f t="shared" si="1889"/>
        <v>#DIV/0!</v>
      </c>
      <c r="AK3558"/>
      <c r="AL3558"/>
      <c r="AM3558"/>
      <c r="AN3558"/>
    </row>
    <row r="3559" spans="1:40" x14ac:dyDescent="0.25">
      <c r="A3559"/>
      <c r="B3559">
        <f t="shared" si="1890"/>
        <v>1625000</v>
      </c>
      <c r="C3559" s="186" t="str">
        <f t="shared" si="1858"/>
        <v>-3.72489945163628E-08+0.00193962585174697i</v>
      </c>
      <c r="D3559" s="158" t="str">
        <f t="shared" si="1859"/>
        <v>-7.66666695224226+0.0148704648633934i</v>
      </c>
      <c r="E3559" t="str">
        <f t="shared" si="1860"/>
        <v>7.99188991980493-0.254587643376025i</v>
      </c>
      <c r="F3559" t="str">
        <f t="shared" si="1861"/>
        <v>0.999201448554431+0.0000254181203225797i</v>
      </c>
      <c r="G3559">
        <f t="shared" si="1856"/>
        <v>1</v>
      </c>
      <c r="H3559" t="str">
        <f t="shared" si="1862"/>
        <v>11.7474812529697+0.296800280421344i</v>
      </c>
      <c r="I3559" t="str">
        <f t="shared" si="1863"/>
        <v>6381.36007760427i</v>
      </c>
      <c r="J3559" t="str">
        <f t="shared" si="1857"/>
        <v>-55119.9695172402+1396.03738145733i</v>
      </c>
      <c r="K3559" t="str">
        <f t="shared" si="1864"/>
        <v>0.00293031200010144-0.11569798220803i</v>
      </c>
      <c r="L3559" t="str">
        <f t="shared" si="1865"/>
        <v>0.000379010159266472-0.012686042290148i</v>
      </c>
      <c r="M3559" t="str">
        <f t="shared" si="1866"/>
        <v>0.00330932215936791-0.128384024498178i</v>
      </c>
      <c r="N3559" t="str">
        <f t="shared" si="1867"/>
        <v>-11.9728494235365i</v>
      </c>
      <c r="O3559" t="str">
        <f t="shared" si="1868"/>
        <v>0.828976478498489+0.559283468463216i</v>
      </c>
      <c r="P3559" t="str">
        <f t="shared" si="1869"/>
        <v>0.171023521501511-0.559283468463216i</v>
      </c>
      <c r="Q3559" t="str">
        <f t="shared" si="1870"/>
        <v>-0.171023521501511+12.5321328919997i</v>
      </c>
      <c r="R3559" t="str">
        <f t="shared" si="1871"/>
        <v>-0.0448058462035063-0.0130353443669767i</v>
      </c>
      <c r="S3559" t="str">
        <f t="shared" si="1872"/>
        <v>1.2624011017472i</v>
      </c>
      <c r="T3559" t="str">
        <f t="shared" si="1873"/>
        <v>0.0164558330905255-0.056562949612022i</v>
      </c>
      <c r="U3559" t="e">
        <f t="shared" si="1874"/>
        <v>#DIV/0!</v>
      </c>
      <c r="V3559" t="str">
        <f t="shared" si="1875"/>
        <v>1.33333333333333E-06-0.0000652943356274444i</v>
      </c>
      <c r="W3559" t="e">
        <f t="shared" si="1876"/>
        <v>#DIV/0!</v>
      </c>
      <c r="X3559" t="e">
        <f t="shared" si="1877"/>
        <v>#DIV/0!</v>
      </c>
      <c r="Y3559" t="str">
        <f t="shared" si="1878"/>
        <v>0.00083+1.63362817986669i</v>
      </c>
      <c r="Z3559" t="e">
        <f t="shared" si="1879"/>
        <v>#DIV/0!</v>
      </c>
      <c r="AA3559" t="e">
        <f t="shared" si="1880"/>
        <v>#DIV/0!</v>
      </c>
      <c r="AB3559" t="str">
        <f t="shared" si="1881"/>
        <v>0.101470567210196-0.348780553900863i</v>
      </c>
      <c r="AC3559" t="str">
        <f t="shared" si="1882"/>
        <v>0.955557947620096-0.0141814270023386i</v>
      </c>
      <c r="AD3559" t="str">
        <f t="shared" si="1883"/>
        <v>0.111582277401909-0.363345999940518i</v>
      </c>
      <c r="AE3559" t="e">
        <f t="shared" si="1884"/>
        <v>#DIV/0!</v>
      </c>
      <c r="AF3559" t="str">
        <f t="shared" si="1885"/>
        <v>-19.414148205212-0.281929815557951i</v>
      </c>
      <c r="AG3559" t="e">
        <f t="shared" si="1886"/>
        <v>#DIV/0!</v>
      </c>
      <c r="AH3559" t="e">
        <f t="shared" si="1887"/>
        <v>#DIV/0!</v>
      </c>
      <c r="AI3559" t="e">
        <f t="shared" si="1888"/>
        <v>#DIV/0!</v>
      </c>
      <c r="AJ3559" t="e">
        <f t="shared" si="1889"/>
        <v>#DIV/0!</v>
      </c>
      <c r="AK3559"/>
      <c r="AL3559"/>
      <c r="AM3559"/>
      <c r="AN3559"/>
    </row>
    <row r="3560" spans="1:40" x14ac:dyDescent="0.25">
      <c r="A3560"/>
      <c r="B3560">
        <f t="shared" si="1890"/>
        <v>1626000</v>
      </c>
      <c r="C3560" s="186" t="str">
        <f t="shared" si="1858"/>
        <v>-3.72031918837403E-08+0.00193843296992021i</v>
      </c>
      <c r="D3560" s="158" t="str">
        <f t="shared" si="1859"/>
        <v>-7.66666695189113+0.0148613194360549i</v>
      </c>
      <c r="E3560" t="str">
        <f t="shared" si="1860"/>
        <v>7.99187994523105-0.254743994751962i</v>
      </c>
      <c r="F3560" t="str">
        <f t="shared" si="1861"/>
        <v>0.999201449549504+0.0000254337305499078i</v>
      </c>
      <c r="G3560">
        <f t="shared" si="1856"/>
        <v>1</v>
      </c>
      <c r="H3560" t="str">
        <f t="shared" si="1862"/>
        <v>11.7474911740731+0.296618016170808i</v>
      </c>
      <c r="I3560" t="str">
        <f t="shared" si="1863"/>
        <v>6385.28706842125i</v>
      </c>
      <c r="J3560" t="str">
        <f t="shared" si="1857"/>
        <v>-55187.8315847055+1396.89648138438i</v>
      </c>
      <c r="K3560" t="str">
        <f t="shared" si="1864"/>
        <v>0.00292671096517196-0.115626915806209i</v>
      </c>
      <c r="L3560" t="str">
        <f t="shared" si="1865"/>
        <v>0.000378544530564646-0.0126782541987592i</v>
      </c>
      <c r="M3560" t="str">
        <f t="shared" si="1866"/>
        <v>0.00330525549573661-0.128305170004968i</v>
      </c>
      <c r="N3560" t="str">
        <f t="shared" si="1867"/>
        <v>-11.9802173308741i</v>
      </c>
      <c r="O3560" t="str">
        <f t="shared" si="1868"/>
        <v>0.833074689155449+0.553160521267157i</v>
      </c>
      <c r="P3560" t="str">
        <f t="shared" si="1869"/>
        <v>0.166925310844551-0.553160521267157i</v>
      </c>
      <c r="Q3560" t="str">
        <f t="shared" si="1870"/>
        <v>-0.166925310844551+12.5333778521413i</v>
      </c>
      <c r="R3560" t="str">
        <f t="shared" si="1871"/>
        <v>-0.0443045138247412-0.0127283935731088i</v>
      </c>
      <c r="S3560" t="str">
        <f t="shared" si="1872"/>
        <v>1.26317796396366i</v>
      </c>
      <c r="T3560" t="str">
        <f t="shared" si="1873"/>
        <v>0.0160782262782077-0.0559644855675364i</v>
      </c>
      <c r="U3560" t="e">
        <f t="shared" si="1874"/>
        <v>#DIV/0!</v>
      </c>
      <c r="V3560" t="str">
        <f t="shared" si="1875"/>
        <v>1.33333333333333E-06-0.0000652541792094692i</v>
      </c>
      <c r="W3560" t="e">
        <f t="shared" si="1876"/>
        <v>#DIV/0!</v>
      </c>
      <c r="X3560" t="e">
        <f t="shared" si="1877"/>
        <v>#DIV/0!</v>
      </c>
      <c r="Y3560" t="str">
        <f t="shared" si="1878"/>
        <v>0.00083+1.63463348951584i</v>
      </c>
      <c r="Z3560" t="e">
        <f t="shared" si="1879"/>
        <v>#DIV/0!</v>
      </c>
      <c r="AA3560" t="e">
        <f t="shared" si="1880"/>
        <v>#DIV/0!</v>
      </c>
      <c r="AB3560" t="str">
        <f t="shared" si="1881"/>
        <v>0.0991421541047924-0.345090282754164i</v>
      </c>
      <c r="AC3560" t="str">
        <f t="shared" si="1882"/>
        <v>0.956050822753879-0.0138610624906726i</v>
      </c>
      <c r="AD3560" t="str">
        <f t="shared" si="1883"/>
        <v>0.108909975975545-0.359374906222699i</v>
      </c>
      <c r="AE3560" t="e">
        <f t="shared" si="1884"/>
        <v>#DIV/0!</v>
      </c>
      <c r="AF3560" t="str">
        <f t="shared" si="1885"/>
        <v>-19.4141581259642-0.281756696734753i</v>
      </c>
      <c r="AG3560" t="e">
        <f t="shared" si="1886"/>
        <v>#DIV/0!</v>
      </c>
      <c r="AH3560" t="e">
        <f t="shared" si="1887"/>
        <v>#DIV/0!</v>
      </c>
      <c r="AI3560" t="e">
        <f t="shared" si="1888"/>
        <v>#DIV/0!</v>
      </c>
      <c r="AJ3560" t="e">
        <f t="shared" si="1889"/>
        <v>#DIV/0!</v>
      </c>
      <c r="AK3560"/>
      <c r="AL3560"/>
      <c r="AM3560"/>
      <c r="AN3560"/>
    </row>
    <row r="3561" spans="1:40" x14ac:dyDescent="0.25">
      <c r="A3561"/>
      <c r="B3561">
        <f t="shared" si="1890"/>
        <v>1627000</v>
      </c>
      <c r="C3561" s="186" t="str">
        <f t="shared" si="1858"/>
        <v>-3.71574736799229E-08+0.00193724155445095i</v>
      </c>
      <c r="D3561" s="158" t="str">
        <f t="shared" si="1859"/>
        <v>-7.66666695154061+0.0148521852507906i</v>
      </c>
      <c r="E3561" t="str">
        <f t="shared" si="1860"/>
        <v>7.99186996454577-0.254900345541901i</v>
      </c>
      <c r="F3561" t="str">
        <f t="shared" si="1861"/>
        <v>0.999201450545186+0.0000254493407188229i</v>
      </c>
      <c r="G3561">
        <f t="shared" si="1856"/>
        <v>1</v>
      </c>
      <c r="H3561" t="str">
        <f t="shared" si="1862"/>
        <v>11.7475010769066+0.296435975473313i</v>
      </c>
      <c r="I3561" t="str">
        <f t="shared" si="1863"/>
        <v>6389.21405923824i</v>
      </c>
      <c r="J3561" t="str">
        <f t="shared" si="1857"/>
        <v>-55255.7354005974+1397.75558131143i</v>
      </c>
      <c r="K3561" t="str">
        <f t="shared" si="1864"/>
        <v>0.00292311656275281-0.115555936600181i</v>
      </c>
      <c r="L3561" t="str">
        <f t="shared" si="1865"/>
        <v>0.000378079759146096-0.0126704756553499i</v>
      </c>
      <c r="M3561" t="str">
        <f t="shared" si="1866"/>
        <v>0.00330119632189891-0.128226412255531i</v>
      </c>
      <c r="N3561" t="str">
        <f t="shared" si="1867"/>
        <v>-11.9875852382117i</v>
      </c>
      <c r="O3561" t="str">
        <f t="shared" si="1868"/>
        <v>0.837127675675657+0.547007545302505i</v>
      </c>
      <c r="P3561" t="str">
        <f t="shared" si="1869"/>
        <v>0.162872324324343-0.547007545302505i</v>
      </c>
      <c r="Q3561" t="str">
        <f t="shared" si="1870"/>
        <v>-0.162872324324343+12.5345927835142i</v>
      </c>
      <c r="R3561" t="str">
        <f t="shared" si="1871"/>
        <v>-0.0438012778994075-0.0124246803286119i</v>
      </c>
      <c r="S3561" t="str">
        <f t="shared" si="1872"/>
        <v>1.26395482618012i</v>
      </c>
      <c r="T3561" t="str">
        <f t="shared" si="1873"/>
        <v>0.0157042346650942-0.0553628365938127i</v>
      </c>
      <c r="U3561" t="e">
        <f t="shared" si="1874"/>
        <v>#DIV/0!</v>
      </c>
      <c r="V3561" t="str">
        <f t="shared" si="1875"/>
        <v>1.33333333333333E-06-0.0000652140721540238i</v>
      </c>
      <c r="W3561" t="e">
        <f t="shared" si="1876"/>
        <v>#DIV/0!</v>
      </c>
      <c r="X3561" t="e">
        <f t="shared" si="1877"/>
        <v>#DIV/0!</v>
      </c>
      <c r="Y3561" t="str">
        <f t="shared" si="1878"/>
        <v>0.00083+1.63563879916499i</v>
      </c>
      <c r="Z3561" t="e">
        <f t="shared" si="1879"/>
        <v>#DIV/0!</v>
      </c>
      <c r="AA3561" t="e">
        <f t="shared" si="1880"/>
        <v>#DIV/0!</v>
      </c>
      <c r="AB3561" t="str">
        <f t="shared" si="1881"/>
        <v>0.0968360331745593-0.341380372578888i</v>
      </c>
      <c r="AC3561" t="str">
        <f t="shared" si="1882"/>
        <v>0.956545694366296-0.0135439007413572i</v>
      </c>
      <c r="AD3561" t="str">
        <f t="shared" si="1883"/>
        <v>0.106267082000395-0.355384069752579i</v>
      </c>
      <c r="AE3561" t="e">
        <f t="shared" si="1884"/>
        <v>#DIV/0!</v>
      </c>
      <c r="AF3561" t="str">
        <f t="shared" si="1885"/>
        <v>-19.4141680284472-0.281583790222522i</v>
      </c>
      <c r="AG3561" t="e">
        <f t="shared" si="1886"/>
        <v>#DIV/0!</v>
      </c>
      <c r="AH3561" t="e">
        <f t="shared" si="1887"/>
        <v>#DIV/0!</v>
      </c>
      <c r="AI3561" t="e">
        <f t="shared" si="1888"/>
        <v>#DIV/0!</v>
      </c>
      <c r="AJ3561" t="e">
        <f t="shared" si="1889"/>
        <v>#DIV/0!</v>
      </c>
      <c r="AK3561"/>
      <c r="AL3561"/>
      <c r="AM3561"/>
      <c r="AN3561"/>
    </row>
    <row r="3562" spans="1:40" x14ac:dyDescent="0.25">
      <c r="A3562"/>
      <c r="B3562">
        <f t="shared" si="1890"/>
        <v>1628000</v>
      </c>
      <c r="C3562" s="186" t="str">
        <f t="shared" si="1858"/>
        <v>-3.71118396975327E-08+0.00193605160263706i</v>
      </c>
      <c r="D3562" s="158" t="str">
        <f t="shared" si="1859"/>
        <v>-7.66666695119078+0.0148430622868841i</v>
      </c>
      <c r="E3562" t="str">
        <f t="shared" si="1860"/>
        <v>7.99185997774914-0.255056695745487i</v>
      </c>
      <c r="F3562" t="str">
        <f t="shared" si="1861"/>
        <v>0.999201451541476+0.0000254649508292897i</v>
      </c>
      <c r="G3562">
        <f t="shared" si="1856"/>
        <v>1</v>
      </c>
      <c r="H3562" t="str">
        <f t="shared" si="1862"/>
        <v>11.7475109615153+0.296254157918127i</v>
      </c>
      <c r="I3562" t="str">
        <f t="shared" si="1863"/>
        <v>6393.14105005523i</v>
      </c>
      <c r="J3562" t="str">
        <f t="shared" si="1857"/>
        <v>-55323.680964916+1398.61468123849i</v>
      </c>
      <c r="K3562" t="str">
        <f t="shared" si="1864"/>
        <v>0.00291952877656929-0.115485044429667i</v>
      </c>
      <c r="L3562" t="str">
        <f t="shared" si="1865"/>
        <v>0.000377615842908238-0.0126627066423883i</v>
      </c>
      <c r="M3562" t="str">
        <f t="shared" si="1866"/>
        <v>0.00329714461947753-0.128147751072055i</v>
      </c>
      <c r="N3562" t="str">
        <f t="shared" si="1867"/>
        <v>-11.9949531455492i</v>
      </c>
      <c r="O3562" t="str">
        <f t="shared" si="1868"/>
        <v>0.84113521803939+0.540824874588649i</v>
      </c>
      <c r="P3562" t="str">
        <f t="shared" si="1869"/>
        <v>0.15886478196061-0.540824874588649i</v>
      </c>
      <c r="Q3562" t="str">
        <f t="shared" si="1870"/>
        <v>-0.15886478196061+12.5357780201378i</v>
      </c>
      <c r="R3562" t="str">
        <f t="shared" si="1871"/>
        <v>-0.0432961548538216-0.0121242213698958i</v>
      </c>
      <c r="S3562" t="str">
        <f t="shared" si="1872"/>
        <v>1.26473168839658i</v>
      </c>
      <c r="T3562" t="str">
        <f t="shared" si="1873"/>
        <v>0.0153338869636422-0.0547580190293536i</v>
      </c>
      <c r="U3562" t="e">
        <f t="shared" si="1874"/>
        <v>#DIV/0!</v>
      </c>
      <c r="V3562" t="str">
        <f t="shared" si="1875"/>
        <v>1.33333333333333E-06-0.0000651740143701453i</v>
      </c>
      <c r="W3562" t="e">
        <f t="shared" si="1876"/>
        <v>#DIV/0!</v>
      </c>
      <c r="X3562" t="e">
        <f t="shared" si="1877"/>
        <v>#DIV/0!</v>
      </c>
      <c r="Y3562" t="str">
        <f t="shared" si="1878"/>
        <v>0.00083+1.63664410881414i</v>
      </c>
      <c r="Z3562" t="e">
        <f t="shared" si="1879"/>
        <v>#DIV/0!</v>
      </c>
      <c r="AA3562" t="e">
        <f t="shared" si="1880"/>
        <v>#DIV/0!</v>
      </c>
      <c r="AB3562" t="str">
        <f t="shared" si="1881"/>
        <v>0.0945523814673137-0.337650924122117i</v>
      </c>
      <c r="AC3562" t="str">
        <f t="shared" si="1882"/>
        <v>0.957042546302163-0.0132299589712742i</v>
      </c>
      <c r="AD3562" t="str">
        <f t="shared" si="1883"/>
        <v>0.103653742048421-0.351373709211696i</v>
      </c>
      <c r="AE3562" t="e">
        <f t="shared" si="1884"/>
        <v>#DIV/0!</v>
      </c>
      <c r="AF3562" t="str">
        <f t="shared" si="1885"/>
        <v>-19.4141779127061-0.281411095631243i</v>
      </c>
      <c r="AG3562" t="e">
        <f t="shared" si="1886"/>
        <v>#DIV/0!</v>
      </c>
      <c r="AH3562" t="e">
        <f t="shared" si="1887"/>
        <v>#DIV/0!</v>
      </c>
      <c r="AI3562" t="e">
        <f t="shared" si="1888"/>
        <v>#DIV/0!</v>
      </c>
      <c r="AJ3562" t="e">
        <f t="shared" si="1889"/>
        <v>#DIV/0!</v>
      </c>
      <c r="AK3562"/>
      <c r="AL3562"/>
      <c r="AM3562"/>
      <c r="AN3562"/>
    </row>
    <row r="3563" spans="1:40" x14ac:dyDescent="0.25">
      <c r="A3563"/>
      <c r="B3563">
        <f t="shared" si="1890"/>
        <v>1629000</v>
      </c>
      <c r="C3563" s="186" t="str">
        <f t="shared" si="1858"/>
        <v>-3.70662897298272E-08+0.00193486311178301i</v>
      </c>
      <c r="D3563" s="158" t="str">
        <f t="shared" si="1859"/>
        <v>-7.66666695084156+0.0148339505236697i</v>
      </c>
      <c r="E3563" t="str">
        <f t="shared" si="1860"/>
        <v>7.99184998484122-0.255213045362361i</v>
      </c>
      <c r="F3563" t="str">
        <f t="shared" si="1861"/>
        <v>0.999201452538375+0.0000254805608812721i</v>
      </c>
      <c r="G3563">
        <f t="shared" si="1856"/>
        <v>1</v>
      </c>
      <c r="H3563" t="str">
        <f t="shared" si="1862"/>
        <v>11.7475208279436+0.296072563095516i</v>
      </c>
      <c r="I3563" t="str">
        <f t="shared" si="1863"/>
        <v>6397.06804087222i</v>
      </c>
      <c r="J3563" t="str">
        <f t="shared" si="1857"/>
        <v>-55391.6682776611+1399.47378116553i</v>
      </c>
      <c r="K3563" t="str">
        <f t="shared" si="1864"/>
        <v>0.00291594759039651-0.115414239134777i</v>
      </c>
      <c r="L3563" t="str">
        <f t="shared" si="1865"/>
        <v>0.000377152779754935-0.0126549471423855i</v>
      </c>
      <c r="M3563" t="str">
        <f t="shared" si="1866"/>
        <v>0.00329310037015144-0.128069186277162i</v>
      </c>
      <c r="N3563" t="str">
        <f t="shared" si="1867"/>
        <v>-12.0023210528868i</v>
      </c>
      <c r="O3563" t="str">
        <f t="shared" si="1868"/>
        <v>0.845097098694061+0.534612844756727i</v>
      </c>
      <c r="P3563" t="str">
        <f t="shared" si="1869"/>
        <v>0.154902901305939-0.534612844756727i</v>
      </c>
      <c r="Q3563" t="str">
        <f t="shared" si="1870"/>
        <v>-0.154902901305939+12.5369338976435i</v>
      </c>
      <c r="R3563" t="str">
        <f t="shared" si="1871"/>
        <v>-0.0427891612834269-0.0118270334109809i</v>
      </c>
      <c r="S3563" t="str">
        <f t="shared" si="1872"/>
        <v>1.26550855061303i</v>
      </c>
      <c r="T3563" t="str">
        <f t="shared" si="1873"/>
        <v>0.0149672119099823-0.0541500494777368i</v>
      </c>
      <c r="U3563" t="e">
        <f t="shared" si="1874"/>
        <v>#DIV/0!</v>
      </c>
      <c r="V3563" t="str">
        <f t="shared" si="1875"/>
        <v>1.33333333333333E-06-0.0000651340057670946i</v>
      </c>
      <c r="W3563" t="e">
        <f t="shared" si="1876"/>
        <v>#DIV/0!</v>
      </c>
      <c r="X3563" t="e">
        <f t="shared" si="1877"/>
        <v>#DIV/0!</v>
      </c>
      <c r="Y3563" t="str">
        <f t="shared" si="1878"/>
        <v>0.00083+1.63764941846329i</v>
      </c>
      <c r="Z3563" t="e">
        <f t="shared" si="1879"/>
        <v>#DIV/0!</v>
      </c>
      <c r="AA3563" t="e">
        <f t="shared" si="1880"/>
        <v>#DIV/0!</v>
      </c>
      <c r="AB3563" t="str">
        <f t="shared" si="1881"/>
        <v>0.0922913761768479-0.333902039765444i</v>
      </c>
      <c r="AC3563" t="str">
        <f t="shared" si="1882"/>
        <v>0.957541362236005-0.0129192543781143i</v>
      </c>
      <c r="AD3563" t="str">
        <f t="shared" si="1883"/>
        <v>0.101070101052261-0.347344044379728i</v>
      </c>
      <c r="AE3563" t="e">
        <f t="shared" si="1884"/>
        <v>#DIV/0!</v>
      </c>
      <c r="AF3563" t="str">
        <f t="shared" si="1885"/>
        <v>-19.4141877787852-0.281238612571846i</v>
      </c>
      <c r="AG3563" t="e">
        <f t="shared" si="1886"/>
        <v>#DIV/0!</v>
      </c>
      <c r="AH3563" t="e">
        <f t="shared" si="1887"/>
        <v>#DIV/0!</v>
      </c>
      <c r="AI3563" t="e">
        <f t="shared" si="1888"/>
        <v>#DIV/0!</v>
      </c>
      <c r="AJ3563" t="e">
        <f t="shared" si="1889"/>
        <v>#DIV/0!</v>
      </c>
      <c r="AK3563"/>
      <c r="AL3563"/>
      <c r="AM3563"/>
      <c r="AN3563"/>
    </row>
    <row r="3564" spans="1:40" x14ac:dyDescent="0.25">
      <c r="A3564"/>
      <c r="B3564">
        <f t="shared" si="1890"/>
        <v>1630000</v>
      </c>
      <c r="C3564" s="186" t="str">
        <f t="shared" si="1858"/>
        <v>-3.70208235707001E-08+0.00193367607919997i</v>
      </c>
      <c r="D3564" s="158" t="str">
        <f t="shared" si="1859"/>
        <v>-7.66666695049296+0.0148248499405331i</v>
      </c>
      <c r="E3564" t="str">
        <f t="shared" si="1860"/>
        <v>7.99183998582205-0.255369394392164i</v>
      </c>
      <c r="F3564" t="str">
        <f t="shared" si="1861"/>
        <v>0.999201453535882+0.0000254961708747347i</v>
      </c>
      <c r="G3564">
        <f t="shared" si="1856"/>
        <v>1</v>
      </c>
      <c r="H3564" t="str">
        <f t="shared" si="1862"/>
        <v>11.7475306762363+0.295891190596753i</v>
      </c>
      <c r="I3564" t="str">
        <f t="shared" si="1863"/>
        <v>6400.9950316892i</v>
      </c>
      <c r="J3564" t="str">
        <f t="shared" si="1857"/>
        <v>-55459.6973388329+1400.33288109258i</v>
      </c>
      <c r="K3564" t="str">
        <f t="shared" si="1864"/>
        <v>0.00291237298805937-0.115343520556014i</v>
      </c>
      <c r="L3564" t="str">
        <f t="shared" si="1865"/>
        <v>0.000376690567596466-0.0126471971378951i</v>
      </c>
      <c r="M3564" t="str">
        <f t="shared" si="1866"/>
        <v>0.00328906355565584-0.127990717693909i</v>
      </c>
      <c r="N3564" t="str">
        <f t="shared" si="1867"/>
        <v>-12.0096889602244i</v>
      </c>
      <c r="O3564" t="str">
        <f t="shared" si="1868"/>
        <v>0.849013102565705+0.52837179303191i</v>
      </c>
      <c r="P3564" t="str">
        <f t="shared" si="1869"/>
        <v>0.150986897434295-0.52837179303191i</v>
      </c>
      <c r="Q3564" t="str">
        <f t="shared" si="1870"/>
        <v>-0.150986897434295+12.5380607532563i</v>
      </c>
      <c r="R3564" t="str">
        <f t="shared" si="1871"/>
        <v>-0.0422803139540551-0.0115331331418432i</v>
      </c>
      <c r="S3564" t="str">
        <f t="shared" si="1872"/>
        <v>1.2662854128295i</v>
      </c>
      <c r="T3564" t="str">
        <f t="shared" si="1873"/>
        <v>0.0146042382617365-0.0535389448098715i</v>
      </c>
      <c r="U3564" t="e">
        <f t="shared" si="1874"/>
        <v>#DIV/0!</v>
      </c>
      <c r="V3564" t="str">
        <f t="shared" si="1875"/>
        <v>1.33333333333333E-06-0.0000650940462543539i</v>
      </c>
      <c r="W3564" t="e">
        <f t="shared" si="1876"/>
        <v>#DIV/0!</v>
      </c>
      <c r="X3564" t="e">
        <f t="shared" si="1877"/>
        <v>#DIV/0!</v>
      </c>
      <c r="Y3564" t="str">
        <f t="shared" si="1878"/>
        <v>0.00083+1.63865472811244i</v>
      </c>
      <c r="Z3564" t="e">
        <f t="shared" si="1879"/>
        <v>#DIV/0!</v>
      </c>
      <c r="AA3564" t="e">
        <f t="shared" si="1880"/>
        <v>#DIV/0!</v>
      </c>
      <c r="AB3564" t="str">
        <f t="shared" si="1881"/>
        <v>0.0900531946294755-0.330133823538896i</v>
      </c>
      <c r="AC3564" t="str">
        <f t="shared" si="1882"/>
        <v>0.958042125670749-0.0126118041387469i</v>
      </c>
      <c r="AD3564" t="str">
        <f t="shared" si="1883"/>
        <v>0.0985163022970878-0.343295296122377i</v>
      </c>
      <c r="AE3564" t="e">
        <f t="shared" si="1884"/>
        <v>#DIV/0!</v>
      </c>
      <c r="AF3564" t="str">
        <f t="shared" si="1885"/>
        <v>-19.4141976267293-0.28106634065622i</v>
      </c>
      <c r="AG3564" t="e">
        <f t="shared" si="1886"/>
        <v>#DIV/0!</v>
      </c>
      <c r="AH3564" t="e">
        <f t="shared" si="1887"/>
        <v>#DIV/0!</v>
      </c>
      <c r="AI3564" t="e">
        <f t="shared" si="1888"/>
        <v>#DIV/0!</v>
      </c>
      <c r="AJ3564" t="e">
        <f t="shared" si="1889"/>
        <v>#DIV/0!</v>
      </c>
      <c r="AK3564"/>
      <c r="AL3564"/>
      <c r="AM3564"/>
      <c r="AN3564"/>
    </row>
    <row r="3565" spans="1:40" x14ac:dyDescent="0.25">
      <c r="A3565"/>
      <c r="B3565">
        <f t="shared" si="1890"/>
        <v>1631000</v>
      </c>
      <c r="C3565" s="186" t="str">
        <f t="shared" si="1858"/>
        <v>-3.69754410146746E-08+0.00193249050220563i</v>
      </c>
      <c r="D3565" s="158" t="str">
        <f t="shared" si="1859"/>
        <v>-7.66666695014504+0.0148157605169098i</v>
      </c>
      <c r="E3565" t="str">
        <f t="shared" si="1860"/>
        <v>7.99182998069167-0.255525742834539i</v>
      </c>
      <c r="F3565" t="str">
        <f t="shared" si="1861"/>
        <v>0.999201454533998+0.0000255117808096416i</v>
      </c>
      <c r="G3565">
        <f t="shared" si="1856"/>
        <v>1</v>
      </c>
      <c r="H3565" t="str">
        <f t="shared" si="1862"/>
        <v>11.7475405064377+0.295710040014106i</v>
      </c>
      <c r="I3565" t="str">
        <f t="shared" si="1863"/>
        <v>6404.92202250619i</v>
      </c>
      <c r="J3565" t="str">
        <f t="shared" si="1857"/>
        <v>-55527.7681484313+1401.19198101964i</v>
      </c>
      <c r="K3565" t="str">
        <f t="shared" si="1864"/>
        <v>0.00290880495343225-0.115272888534273i</v>
      </c>
      <c r="L3565" t="str">
        <f t="shared" si="1865"/>
        <v>0.000376229204349496-0.0126394566115134i</v>
      </c>
      <c r="M3565" t="str">
        <f t="shared" si="1866"/>
        <v>0.00328503415778175-0.127912345145786i</v>
      </c>
      <c r="N3565" t="str">
        <f t="shared" si="1867"/>
        <v>-12.0170568675619i</v>
      </c>
      <c r="O3565" t="str">
        <f t="shared" si="1868"/>
        <v>0.852883017070814+0.522102058214853i</v>
      </c>
      <c r="P3565" t="str">
        <f t="shared" si="1869"/>
        <v>0.147116982929186-0.522102058214853i</v>
      </c>
      <c r="Q3565" t="str">
        <f t="shared" si="1870"/>
        <v>-0.147116982929186+12.5391589257768i</v>
      </c>
      <c r="R3565" t="str">
        <f t="shared" si="1871"/>
        <v>-0.0417696298031143-0.0112425372266944i</v>
      </c>
      <c r="S3565" t="str">
        <f t="shared" si="1872"/>
        <v>1.26706227504596i</v>
      </c>
      <c r="T3565" t="str">
        <f t="shared" si="1873"/>
        <v>0.0142449947957443-0.0529247221661615i</v>
      </c>
      <c r="U3565" t="e">
        <f t="shared" si="1874"/>
        <v>#DIV/0!</v>
      </c>
      <c r="V3565" t="str">
        <f t="shared" si="1875"/>
        <v>1.33333333333333E-06-0.0000650541357416288i</v>
      </c>
      <c r="W3565" t="e">
        <f t="shared" si="1876"/>
        <v>#DIV/0!</v>
      </c>
      <c r="X3565" t="e">
        <f t="shared" si="1877"/>
        <v>#DIV/0!</v>
      </c>
      <c r="Y3565" t="str">
        <f t="shared" si="1878"/>
        <v>0.00083+1.63966003776158i</v>
      </c>
      <c r="Z3565" t="e">
        <f t="shared" si="1879"/>
        <v>#DIV/0!</v>
      </c>
      <c r="AA3565" t="e">
        <f t="shared" si="1880"/>
        <v>#DIV/0!</v>
      </c>
      <c r="AB3565" t="str">
        <f t="shared" si="1881"/>
        <v>0.0878380142700093-0.326346381134264i</v>
      </c>
      <c r="AC3565" t="str">
        <f t="shared" si="1882"/>
        <v>0.958544819936505-0.0123076254075204i</v>
      </c>
      <c r="AD3565" t="str">
        <f t="shared" si="1883"/>
        <v>0.0959924874122339-0.339227686378606i</v>
      </c>
      <c r="AE3565" t="e">
        <f t="shared" si="1884"/>
        <v>#DIV/0!</v>
      </c>
      <c r="AF3565" t="str">
        <f t="shared" si="1885"/>
        <v>-19.4142074565827-0.280894279497196i</v>
      </c>
      <c r="AG3565" t="e">
        <f t="shared" si="1886"/>
        <v>#DIV/0!</v>
      </c>
      <c r="AH3565" t="e">
        <f t="shared" si="1887"/>
        <v>#DIV/0!</v>
      </c>
      <c r="AI3565" t="e">
        <f t="shared" si="1888"/>
        <v>#DIV/0!</v>
      </c>
      <c r="AJ3565" t="e">
        <f t="shared" si="1889"/>
        <v>#DIV/0!</v>
      </c>
      <c r="AK3565"/>
      <c r="AL3565"/>
      <c r="AM3565"/>
      <c r="AN3565"/>
    </row>
    <row r="3566" spans="1:40" x14ac:dyDescent="0.25">
      <c r="A3566"/>
      <c r="B3566">
        <f t="shared" si="1890"/>
        <v>1632000</v>
      </c>
      <c r="C3566" s="186" t="str">
        <f t="shared" si="1858"/>
        <v>-3.69301418569039E-08+0.00193130637812426i</v>
      </c>
      <c r="D3566" s="158" t="str">
        <f t="shared" si="1859"/>
        <v>-7.66666694979774+0.014806682232286i</v>
      </c>
      <c r="E3566" t="str">
        <f t="shared" si="1860"/>
        <v>7.99181996945013-0.255682090689128i</v>
      </c>
      <c r="F3566" t="str">
        <f t="shared" si="1861"/>
        <v>0.999201455532732+0.0000255273906859578i</v>
      </c>
      <c r="G3566">
        <f t="shared" si="1856"/>
        <v>1</v>
      </c>
      <c r="H3566" t="str">
        <f t="shared" si="1862"/>
        <v>11.747550318592+0.295529110940842i</v>
      </c>
      <c r="I3566" t="str">
        <f t="shared" si="1863"/>
        <v>6408.84901332318i</v>
      </c>
      <c r="J3566" t="str">
        <f t="shared" si="1857"/>
        <v>-55595.8807064563+1402.05108094669i</v>
      </c>
      <c r="K3566" t="str">
        <f t="shared" si="1864"/>
        <v>0.00290524347043881-0.115202342910835i</v>
      </c>
      <c r="L3566" t="str">
        <f t="shared" si="1865"/>
        <v>0.00037576868793707-0.0126317255458793i</v>
      </c>
      <c r="M3566" t="str">
        <f t="shared" si="1866"/>
        <v>0.00328101215837588-0.127834068456714i</v>
      </c>
      <c r="N3566" t="str">
        <f t="shared" si="1867"/>
        <v>-12.0244247748995i</v>
      </c>
      <c r="O3566" t="str">
        <f t="shared" si="1868"/>
        <v>0.85670663212804+0.515803980663033i</v>
      </c>
      <c r="P3566" t="str">
        <f t="shared" si="1869"/>
        <v>0.14329336787196-0.515803980663033i</v>
      </c>
      <c r="Q3566" t="str">
        <f t="shared" si="1870"/>
        <v>-0.14329336787196+12.5402287555625i</v>
      </c>
      <c r="R3566" t="str">
        <f t="shared" si="1871"/>
        <v>-0.0412571259407647-0.0109552623022329i</v>
      </c>
      <c r="S3566" t="str">
        <f t="shared" si="1872"/>
        <v>1.26783913726241i</v>
      </c>
      <c r="T3566" t="str">
        <f t="shared" si="1873"/>
        <v>0.0138895103057464-0.0523073989586657i</v>
      </c>
      <c r="U3566" t="e">
        <f t="shared" si="1874"/>
        <v>#DIV/0!</v>
      </c>
      <c r="V3566" t="str">
        <f t="shared" si="1875"/>
        <v>1.33333333333333E-06-0.0000650142741388463i</v>
      </c>
      <c r="W3566" t="e">
        <f t="shared" si="1876"/>
        <v>#DIV/0!</v>
      </c>
      <c r="X3566" t="e">
        <f t="shared" si="1877"/>
        <v>#DIV/0!</v>
      </c>
      <c r="Y3566" t="str">
        <f t="shared" si="1878"/>
        <v>0.00083+1.64066534741073i</v>
      </c>
      <c r="Z3566" t="e">
        <f t="shared" si="1879"/>
        <v>#DIV/0!</v>
      </c>
      <c r="AA3566" t="e">
        <f t="shared" si="1880"/>
        <v>#DIV/0!</v>
      </c>
      <c r="AB3566" t="str">
        <f t="shared" si="1881"/>
        <v>0.0856460126474793-0.322539819918431i</v>
      </c>
      <c r="AC3566" t="str">
        <f t="shared" si="1882"/>
        <v>0.959049428189344-0.0120067353145352i</v>
      </c>
      <c r="AD3566" t="str">
        <f t="shared" si="1883"/>
        <v>0.0934987963629233-0.335141438147875i</v>
      </c>
      <c r="AE3566" t="e">
        <f t="shared" si="1884"/>
        <v>#DIV/0!</v>
      </c>
      <c r="AF3566" t="str">
        <f t="shared" si="1885"/>
        <v>-19.4142172683897-0.280722428708556i</v>
      </c>
      <c r="AG3566" t="e">
        <f t="shared" si="1886"/>
        <v>#DIV/0!</v>
      </c>
      <c r="AH3566" t="e">
        <f t="shared" si="1887"/>
        <v>#DIV/0!</v>
      </c>
      <c r="AI3566" t="e">
        <f t="shared" si="1888"/>
        <v>#DIV/0!</v>
      </c>
      <c r="AJ3566" t="e">
        <f t="shared" si="1889"/>
        <v>#DIV/0!</v>
      </c>
      <c r="AK3566"/>
      <c r="AL3566"/>
      <c r="AM3566"/>
      <c r="AN3566"/>
    </row>
    <row r="3567" spans="1:40" x14ac:dyDescent="0.25">
      <c r="A3567"/>
      <c r="B3567">
        <f t="shared" si="1890"/>
        <v>1633000</v>
      </c>
      <c r="C3567" s="186" t="str">
        <f t="shared" si="1858"/>
        <v>-3.68849258931675E-08+0.0019301237042867i</v>
      </c>
      <c r="D3567" s="158" t="str">
        <f t="shared" si="1859"/>
        <v>-7.66666694945113+0.014797615066198i</v>
      </c>
      <c r="E3567" t="str">
        <f t="shared" si="1860"/>
        <v>7.99180995209748-0.255838437955573i</v>
      </c>
      <c r="F3567" t="str">
        <f t="shared" si="1861"/>
        <v>0.999201456532065+0.0000255430005036465i</v>
      </c>
      <c r="G3567">
        <f t="shared" si="1856"/>
        <v>1</v>
      </c>
      <c r="H3567" t="str">
        <f t="shared" si="1862"/>
        <v>11.7475601127436+0.29534840297122i</v>
      </c>
      <c r="I3567" t="str">
        <f t="shared" si="1863"/>
        <v>6412.77600414017i</v>
      </c>
      <c r="J3567" t="str">
        <f t="shared" si="1857"/>
        <v>-55664.0350129079+1402.91018087373i</v>
      </c>
      <c r="K3567" t="str">
        <f t="shared" si="1864"/>
        <v>0.00290168852305189-0.115131883527368i</v>
      </c>
      <c r="L3567" t="str">
        <f t="shared" si="1865"/>
        <v>0.000375309016288568-0.0126240039236739i</v>
      </c>
      <c r="M3567" t="str">
        <f t="shared" si="1866"/>
        <v>0.00327699753934046-0.127755887451042i</v>
      </c>
      <c r="N3567" t="str">
        <f t="shared" si="1867"/>
        <v>-12.031792682237i</v>
      </c>
      <c r="O3567" t="str">
        <f t="shared" si="1868"/>
        <v>0.860483740169226+0.509477902272886i</v>
      </c>
      <c r="P3567" t="str">
        <f t="shared" si="1869"/>
        <v>0.139516259830774-0.509477902272886i</v>
      </c>
      <c r="Q3567" t="str">
        <f t="shared" si="1870"/>
        <v>-0.139516259830774+12.5412705845099i</v>
      </c>
      <c r="R3567" t="str">
        <f t="shared" si="1871"/>
        <v>-0.0407428196511503-0.0106713249759068i</v>
      </c>
      <c r="S3567" t="str">
        <f t="shared" si="1872"/>
        <v>1.26861599947888i</v>
      </c>
      <c r="T3567" t="str">
        <f t="shared" si="1873"/>
        <v>0.0135378136000739-0.0516869928733318i</v>
      </c>
      <c r="U3567" t="e">
        <f t="shared" si="1874"/>
        <v>#DIV/0!</v>
      </c>
      <c r="V3567" t="str">
        <f t="shared" si="1875"/>
        <v>1.33333333333333E-06-0.0000649744613561524i</v>
      </c>
      <c r="W3567" t="e">
        <f t="shared" si="1876"/>
        <v>#DIV/0!</v>
      </c>
      <c r="X3567" t="e">
        <f t="shared" si="1877"/>
        <v>#DIV/0!</v>
      </c>
      <c r="Y3567" t="str">
        <f t="shared" si="1878"/>
        <v>0.00083+1.64167065705988i</v>
      </c>
      <c r="Z3567" t="e">
        <f t="shared" si="1879"/>
        <v>#DIV/0!</v>
      </c>
      <c r="AA3567" t="e">
        <f t="shared" si="1880"/>
        <v>#DIV/0!</v>
      </c>
      <c r="AB3567" t="str">
        <f t="shared" si="1881"/>
        <v>0.0834773674008833-0.318714248947142i</v>
      </c>
      <c r="AC3567" t="str">
        <f t="shared" si="1882"/>
        <v>0.959555933410029-0.0117091509639291i</v>
      </c>
      <c r="AD3567" t="str">
        <f t="shared" si="1883"/>
        <v>0.0910353674424508-0.331036775477857i</v>
      </c>
      <c r="AE3567" t="e">
        <f t="shared" si="1884"/>
        <v>#DIV/0!</v>
      </c>
      <c r="AF3567" t="str">
        <f t="shared" si="1885"/>
        <v>-19.4142270621947-0.280550787905022i</v>
      </c>
      <c r="AG3567" t="e">
        <f t="shared" si="1886"/>
        <v>#DIV/0!</v>
      </c>
      <c r="AH3567" t="e">
        <f t="shared" si="1887"/>
        <v>#DIV/0!</v>
      </c>
      <c r="AI3567" t="e">
        <f t="shared" si="1888"/>
        <v>#DIV/0!</v>
      </c>
      <c r="AJ3567" t="e">
        <f t="shared" si="1889"/>
        <v>#DIV/0!</v>
      </c>
      <c r="AK3567"/>
      <c r="AL3567"/>
      <c r="AM3567"/>
      <c r="AN3567"/>
    </row>
    <row r="3568" spans="1:40" x14ac:dyDescent="0.25">
      <c r="A3568"/>
      <c r="B3568">
        <f t="shared" si="1890"/>
        <v>1634000</v>
      </c>
      <c r="C3568" s="186" t="str">
        <f t="shared" si="1858"/>
        <v>-3.68397929198718E-08+0.00192894247803035i</v>
      </c>
      <c r="D3568" s="158" t="str">
        <f t="shared" si="1859"/>
        <v>-7.66666694910506+0.0147885589982327i</v>
      </c>
      <c r="E3568" t="str">
        <f t="shared" si="1860"/>
        <v>7.99179992863375-0.255994784633515i</v>
      </c>
      <c r="F3568" t="str">
        <f t="shared" si="1861"/>
        <v>0.999201457532017+0.0000255586102626731i</v>
      </c>
      <c r="G3568">
        <f t="shared" si="1856"/>
        <v>1</v>
      </c>
      <c r="H3568" t="str">
        <f t="shared" si="1862"/>
        <v>11.7475698889361+0.295167915700481i</v>
      </c>
      <c r="I3568" t="str">
        <f t="shared" si="1863"/>
        <v>6416.70299495715i</v>
      </c>
      <c r="J3568" t="str">
        <f t="shared" si="1857"/>
        <v>-55732.2310677861+1403.76928080079i</v>
      </c>
      <c r="K3568" t="str">
        <f t="shared" si="1864"/>
        <v>0.00289814009529336-0.115061510225929i</v>
      </c>
      <c r="L3568" t="str">
        <f t="shared" si="1865"/>
        <v>0.000374850187339703-0.0126162917276205i</v>
      </c>
      <c r="M3568" t="str">
        <f t="shared" si="1866"/>
        <v>0.00327299028263306-0.127677801953549i</v>
      </c>
      <c r="N3568" t="str">
        <f t="shared" si="1867"/>
        <v>-12.0391605895746i</v>
      </c>
      <c r="O3568" t="str">
        <f t="shared" si="1868"/>
        <v>0.864214136151093+0.503124166460546i</v>
      </c>
      <c r="P3568" t="str">
        <f t="shared" si="1869"/>
        <v>0.135785863848907-0.503124166460546i</v>
      </c>
      <c r="Q3568" t="str">
        <f t="shared" si="1870"/>
        <v>-0.135785863848907+12.5422847560351i</v>
      </c>
      <c r="R3568" t="str">
        <f t="shared" si="1871"/>
        <v>-0.0402267283935161-0.0103907418240898i</v>
      </c>
      <c r="S3568" t="str">
        <f t="shared" si="1872"/>
        <v>1.26939286169533i</v>
      </c>
      <c r="T3568" t="str">
        <f t="shared" si="1873"/>
        <v>0.0131899334992187-0.0510635218720862i</v>
      </c>
      <c r="U3568" t="e">
        <f t="shared" si="1874"/>
        <v>#DIV/0!</v>
      </c>
      <c r="V3568" t="str">
        <f t="shared" si="1875"/>
        <v>1.33333333333333E-06-0.0000649346973039147i</v>
      </c>
      <c r="W3568" t="e">
        <f t="shared" si="1876"/>
        <v>#DIV/0!</v>
      </c>
      <c r="X3568" t="e">
        <f t="shared" si="1877"/>
        <v>#DIV/0!</v>
      </c>
      <c r="Y3568" t="str">
        <f t="shared" si="1878"/>
        <v>0.00083+1.64267596670903i</v>
      </c>
      <c r="Z3568" t="e">
        <f t="shared" si="1879"/>
        <v>#DIV/0!</v>
      </c>
      <c r="AA3568" t="e">
        <f t="shared" si="1880"/>
        <v>#DIV/0!</v>
      </c>
      <c r="AB3568" t="str">
        <f t="shared" si="1881"/>
        <v>0.0813322562442053-0.314869778977893i</v>
      </c>
      <c r="AC3568" t="str">
        <f t="shared" si="1882"/>
        <v>0.960064318402855-0.0114148894320724i</v>
      </c>
      <c r="AD3568" t="str">
        <f t="shared" si="1883"/>
        <v>0.0886023372639416-0.326913923451223i</v>
      </c>
      <c r="AE3568" t="e">
        <f t="shared" si="1884"/>
        <v>#DIV/0!</v>
      </c>
      <c r="AF3568" t="str">
        <f t="shared" si="1885"/>
        <v>-19.4142368380412-0.280379356702248i</v>
      </c>
      <c r="AG3568" t="e">
        <f t="shared" si="1886"/>
        <v>#DIV/0!</v>
      </c>
      <c r="AH3568" t="e">
        <f t="shared" si="1887"/>
        <v>#DIV/0!</v>
      </c>
      <c r="AI3568" t="e">
        <f t="shared" si="1888"/>
        <v>#DIV/0!</v>
      </c>
      <c r="AJ3568" t="e">
        <f t="shared" si="1889"/>
        <v>#DIV/0!</v>
      </c>
      <c r="AK3568"/>
      <c r="AL3568"/>
      <c r="AM3568"/>
      <c r="AN3568"/>
    </row>
    <row r="3569" spans="1:40" x14ac:dyDescent="0.25">
      <c r="A3569"/>
      <c r="B3569">
        <f t="shared" si="1890"/>
        <v>1635000</v>
      </c>
      <c r="C3569" s="186" t="str">
        <f t="shared" si="1858"/>
        <v>-3.67947427340435E-08+0.00192776269669909i</v>
      </c>
      <c r="D3569" s="158" t="str">
        <f t="shared" si="1859"/>
        <v>-7.66666694875968+0.0147795140080264i</v>
      </c>
      <c r="E3569" t="str">
        <f t="shared" si="1860"/>
        <v>7.99178989905901-0.256151130722598i</v>
      </c>
      <c r="F3569" t="str">
        <f t="shared" si="1861"/>
        <v>0.999201458532567+0.0000255742199630008i</v>
      </c>
      <c r="G3569">
        <f t="shared" si="1856"/>
        <v>1</v>
      </c>
      <c r="H3569" t="str">
        <f t="shared" si="1862"/>
        <v>11.7475796472137+0.294987648724869i</v>
      </c>
      <c r="I3569" t="str">
        <f t="shared" si="1863"/>
        <v>6420.62998577414i</v>
      </c>
      <c r="J3569" t="str">
        <f t="shared" si="1857"/>
        <v>-55800.4688710909+1404.62838072784i</v>
      </c>
      <c r="K3569" t="str">
        <f t="shared" si="1864"/>
        <v>0.00289459817123379-0.114991222848959i</v>
      </c>
      <c r="L3569" t="str">
        <f t="shared" si="1865"/>
        <v>0.000374392199032483-0.0126085889404845i</v>
      </c>
      <c r="M3569" t="str">
        <f t="shared" si="1866"/>
        <v>0.00326899037026627-0.127599811789444i</v>
      </c>
      <c r="N3569" t="str">
        <f t="shared" si="1867"/>
        <v>-12.0465284969122i</v>
      </c>
      <c r="O3569" t="str">
        <f t="shared" si="1868"/>
        <v>0.867897617566014+0.496743118143811i</v>
      </c>
      <c r="P3569" t="str">
        <f t="shared" si="1869"/>
        <v>0.132102382433986-0.496743118143811i</v>
      </c>
      <c r="Q3569" t="str">
        <f t="shared" si="1870"/>
        <v>-0.132102382433986+12.543271615056i</v>
      </c>
      <c r="R3569" t="str">
        <f t="shared" si="1871"/>
        <v>-0.0397088698034113-0.0101135293902848i</v>
      </c>
      <c r="S3569" t="str">
        <f t="shared" si="1872"/>
        <v>1.27016972391179i</v>
      </c>
      <c r="T3569" t="str">
        <f t="shared" si="1873"/>
        <v>0.0128458988334318-0.0504370041950481i</v>
      </c>
      <c r="U3569" t="e">
        <f t="shared" si="1874"/>
        <v>#DIV/0!</v>
      </c>
      <c r="V3569" t="str">
        <f t="shared" si="1875"/>
        <v>1.33333333333333E-06-0.00006489498189272i</v>
      </c>
      <c r="W3569" t="e">
        <f t="shared" si="1876"/>
        <v>#DIV/0!</v>
      </c>
      <c r="X3569" t="e">
        <f t="shared" si="1877"/>
        <v>#DIV/0!</v>
      </c>
      <c r="Y3569" t="str">
        <f t="shared" si="1878"/>
        <v>0.00083+1.64368127635818i</v>
      </c>
      <c r="Z3569" t="e">
        <f t="shared" si="1879"/>
        <v>#DIV/0!</v>
      </c>
      <c r="AA3569" t="e">
        <f t="shared" si="1880"/>
        <v>#DIV/0!</v>
      </c>
      <c r="AB3569" t="str">
        <f t="shared" si="1881"/>
        <v>0.0792108569516063-0.311006522483582i</v>
      </c>
      <c r="AC3569" t="str">
        <f t="shared" si="1882"/>
        <v>0.960574565794401-0.0111239677657944i</v>
      </c>
      <c r="AD3569" t="str">
        <f t="shared" si="1883"/>
        <v>0.0861998407527203-0.322773108173253i</v>
      </c>
      <c r="AE3569" t="e">
        <f t="shared" si="1884"/>
        <v>#DIV/0!</v>
      </c>
      <c r="AF3569" t="str">
        <f t="shared" si="1885"/>
        <v>-19.4142465959734-0.280208134716843i</v>
      </c>
      <c r="AG3569" t="e">
        <f t="shared" si="1886"/>
        <v>#DIV/0!</v>
      </c>
      <c r="AH3569" t="e">
        <f t="shared" si="1887"/>
        <v>#DIV/0!</v>
      </c>
      <c r="AI3569" t="e">
        <f t="shared" si="1888"/>
        <v>#DIV/0!</v>
      </c>
      <c r="AJ3569" t="e">
        <f t="shared" si="1889"/>
        <v>#DIV/0!</v>
      </c>
      <c r="AK3569"/>
      <c r="AL3569"/>
      <c r="AM3569"/>
      <c r="AN3569"/>
    </row>
    <row r="3570" spans="1:40" x14ac:dyDescent="0.25">
      <c r="A3570"/>
      <c r="B3570">
        <f t="shared" si="1890"/>
        <v>1636000</v>
      </c>
      <c r="C3570" s="186" t="str">
        <f t="shared" si="1858"/>
        <v>-3.67497751333302E-08+0.00192658435764329i</v>
      </c>
      <c r="D3570" s="158" t="str">
        <f t="shared" si="1859"/>
        <v>-7.66666694841498+0.0147704800752652i</v>
      </c>
      <c r="E3570" t="str">
        <f t="shared" si="1860"/>
        <v>7.99177986337329-0.256307476222464i</v>
      </c>
      <c r="F3570" t="str">
        <f t="shared" si="1861"/>
        <v>0.999201459533735+0.0000255898296045952i</v>
      </c>
      <c r="G3570">
        <f t="shared" si="1856"/>
        <v>1</v>
      </c>
      <c r="H3570" t="str">
        <f t="shared" si="1862"/>
        <v>11.7475893876202+0.294807601641595i</v>
      </c>
      <c r="I3570" t="str">
        <f t="shared" si="1863"/>
        <v>6424.55697659113i</v>
      </c>
      <c r="J3570" t="str">
        <f t="shared" si="1857"/>
        <v>-55868.7484228224+1405.48748065489i</v>
      </c>
      <c r="K3570" t="str">
        <f t="shared" si="1864"/>
        <v>0.00289106273499239-0.114921021239283i</v>
      </c>
      <c r="L3570" t="str">
        <f t="shared" si="1865"/>
        <v>0.00037393504931519-0.0126008955450733i</v>
      </c>
      <c r="M3570" t="str">
        <f t="shared" si="1866"/>
        <v>0.00326499778430758-0.127521916784356i</v>
      </c>
      <c r="N3570" t="str">
        <f t="shared" si="1867"/>
        <v>-12.0538964042497i</v>
      </c>
      <c r="O3570" t="str">
        <f t="shared" si="1868"/>
        <v>0.871533984453155+0.490335103723167i</v>
      </c>
      <c r="P3570" t="str">
        <f t="shared" si="1869"/>
        <v>0.128466015546845-0.490335103723167i</v>
      </c>
      <c r="Q3570" t="str">
        <f t="shared" si="1870"/>
        <v>-0.128466015546845+12.5442315079729i</v>
      </c>
      <c r="R3570" t="str">
        <f t="shared" si="1871"/>
        <v>-0.0391892616938151-0.0098397041832628i</v>
      </c>
      <c r="S3570" t="str">
        <f t="shared" si="1872"/>
        <v>1.27094658612825i</v>
      </c>
      <c r="T3570" t="str">
        <f t="shared" si="1873"/>
        <v>0.0125057384402297-0.0498074583626409i</v>
      </c>
      <c r="U3570" t="e">
        <f t="shared" si="1874"/>
        <v>#DIV/0!</v>
      </c>
      <c r="V3570" t="str">
        <f t="shared" si="1875"/>
        <v>1.33333333333333E-06-0.0000648553150333722i</v>
      </c>
      <c r="W3570" t="e">
        <f t="shared" si="1876"/>
        <v>#DIV/0!</v>
      </c>
      <c r="X3570" t="e">
        <f t="shared" si="1877"/>
        <v>#DIV/0!</v>
      </c>
      <c r="Y3570" t="str">
        <f t="shared" si="1878"/>
        <v>0.00083+1.64468658600733i</v>
      </c>
      <c r="Z3570" t="e">
        <f t="shared" si="1879"/>
        <v>#DIV/0!</v>
      </c>
      <c r="AA3570" t="e">
        <f t="shared" si="1880"/>
        <v>#DIV/0!</v>
      </c>
      <c r="AB3570" t="str">
        <f t="shared" si="1881"/>
        <v>0.0771133473420483-0.307124593665529i</v>
      </c>
      <c r="AC3570" t="str">
        <f t="shared" si="1882"/>
        <v>0.961086658032368-0.0108364029805401i</v>
      </c>
      <c r="AD3570" t="str">
        <f t="shared" si="1883"/>
        <v>0.0838280111384497-0.318614556758796i</v>
      </c>
      <c r="AE3570" t="e">
        <f t="shared" si="1884"/>
        <v>#DIV/0!</v>
      </c>
      <c r="AF3570" t="str">
        <f t="shared" si="1885"/>
        <v>-19.4142563360352-0.28003712156633i</v>
      </c>
      <c r="AG3570" t="e">
        <f t="shared" si="1886"/>
        <v>#DIV/0!</v>
      </c>
      <c r="AH3570" t="e">
        <f t="shared" si="1887"/>
        <v>#DIV/0!</v>
      </c>
      <c r="AI3570" t="e">
        <f t="shared" si="1888"/>
        <v>#DIV/0!</v>
      </c>
      <c r="AJ3570" t="e">
        <f t="shared" si="1889"/>
        <v>#DIV/0!</v>
      </c>
      <c r="AK3570"/>
      <c r="AL3570"/>
      <c r="AM3570"/>
      <c r="AN3570"/>
    </row>
    <row r="3571" spans="1:40" x14ac:dyDescent="0.25">
      <c r="A3571"/>
      <c r="B3571">
        <f t="shared" si="1890"/>
        <v>1637000</v>
      </c>
      <c r="C3571" s="186" t="str">
        <f t="shared" si="1858"/>
        <v>-3.67048899159972E-08+0.00192540745821981i</v>
      </c>
      <c r="D3571" s="158" t="str">
        <f t="shared" si="1859"/>
        <v>-7.66666694807083+0.0147614571796852i</v>
      </c>
      <c r="E3571" t="str">
        <f t="shared" si="1860"/>
        <v>7.99176982157664-0.256463821132753i</v>
      </c>
      <c r="F3571" t="str">
        <f t="shared" si="1861"/>
        <v>0.999201460535513+0.0000256054391874198i</v>
      </c>
      <c r="G3571">
        <f t="shared" si="1856"/>
        <v>1</v>
      </c>
      <c r="H3571" t="str">
        <f t="shared" si="1862"/>
        <v>11.7475991101988+0.294627774048857i</v>
      </c>
      <c r="I3571" t="str">
        <f t="shared" si="1863"/>
        <v>6428.48396740811i</v>
      </c>
      <c r="J3571" t="str">
        <f t="shared" si="1857"/>
        <v>-55937.0697229805+1406.34658058194i</v>
      </c>
      <c r="K3571" t="str">
        <f t="shared" si="1864"/>
        <v>0.00288753377073681-0.114850905240107i</v>
      </c>
      <c r="L3571" t="str">
        <f t="shared" si="1865"/>
        <v>0.000373478736142367-0.0125932115242362i</v>
      </c>
      <c r="M3571" t="str">
        <f t="shared" si="1866"/>
        <v>0.00326101250687918-0.127444116764343i</v>
      </c>
      <c r="N3571" t="str">
        <f t="shared" si="1867"/>
        <v>-12.0612643115873i</v>
      </c>
      <c r="O3571" t="str">
        <f t="shared" si="1868"/>
        <v>0.875123039409481+0.48390047106271i</v>
      </c>
      <c r="P3571" t="str">
        <f t="shared" si="1869"/>
        <v>0.124876960590519-0.48390047106271i</v>
      </c>
      <c r="Q3571" t="str">
        <f t="shared" si="1870"/>
        <v>-0.124876960590519+12.54516478265i</v>
      </c>
      <c r="R3571" t="str">
        <f t="shared" si="1871"/>
        <v>-0.0386679220562416-0.00956928267517151i</v>
      </c>
      <c r="S3571" t="str">
        <f t="shared" si="1872"/>
        <v>1.27172344834471i</v>
      </c>
      <c r="T3571" t="str">
        <f t="shared" si="1873"/>
        <v>0.0121694811618544-0.049174903177688i</v>
      </c>
      <c r="U3571" t="e">
        <f t="shared" si="1874"/>
        <v>#DIV/0!</v>
      </c>
      <c r="V3571" t="str">
        <f t="shared" si="1875"/>
        <v>1.33333333333333E-06-0.0000648156966368948i</v>
      </c>
      <c r="W3571" t="e">
        <f t="shared" si="1876"/>
        <v>#DIV/0!</v>
      </c>
      <c r="X3571" t="e">
        <f t="shared" si="1877"/>
        <v>#DIV/0!</v>
      </c>
      <c r="Y3571" t="str">
        <f t="shared" si="1878"/>
        <v>0.00083+1.64569189565648i</v>
      </c>
      <c r="Z3571" t="e">
        <f t="shared" si="1879"/>
        <v>#DIV/0!</v>
      </c>
      <c r="AA3571" t="e">
        <f t="shared" si="1880"/>
        <v>#DIV/0!</v>
      </c>
      <c r="AB3571" t="str">
        <f t="shared" si="1881"/>
        <v>0.0750399052636315-0.303224108466401i</v>
      </c>
      <c r="AC3571" t="str">
        <f t="shared" si="1882"/>
        <v>0.961600577384424-0.0105522120584997i</v>
      </c>
      <c r="AD3571" t="str">
        <f t="shared" si="1883"/>
        <v>0.081486979947365-0.314438497319155i</v>
      </c>
      <c r="AE3571" t="e">
        <f t="shared" si="1884"/>
        <v>#DIV/0!</v>
      </c>
      <c r="AF3571" t="str">
        <f t="shared" si="1885"/>
        <v>-19.4142660582696-0.279866316869172i</v>
      </c>
      <c r="AG3571" t="e">
        <f t="shared" si="1886"/>
        <v>#DIV/0!</v>
      </c>
      <c r="AH3571" t="e">
        <f t="shared" si="1887"/>
        <v>#DIV/0!</v>
      </c>
      <c r="AI3571" t="e">
        <f t="shared" si="1888"/>
        <v>#DIV/0!</v>
      </c>
      <c r="AJ3571" t="e">
        <f t="shared" si="1889"/>
        <v>#DIV/0!</v>
      </c>
      <c r="AK3571"/>
      <c r="AL3571"/>
      <c r="AM3571"/>
      <c r="AN3571"/>
    </row>
    <row r="3572" spans="1:40" x14ac:dyDescent="0.25">
      <c r="A3572"/>
      <c r="B3572">
        <f t="shared" si="1890"/>
        <v>1638000</v>
      </c>
      <c r="C3572" s="186" t="str">
        <f t="shared" si="1858"/>
        <v>-3.66600868809249E-08+0.00192423199579194i</v>
      </c>
      <c r="D3572" s="158" t="str">
        <f t="shared" si="1859"/>
        <v>-7.66666694772736+0.0147524453010715i</v>
      </c>
      <c r="E3572" t="str">
        <f t="shared" si="1860"/>
        <v>7.9917597736691-0.256620165453109i</v>
      </c>
      <c r="F3572" t="str">
        <f t="shared" si="1861"/>
        <v>0.999201461537898+0.0000256210487114392i</v>
      </c>
      <c r="G3572">
        <f t="shared" si="1856"/>
        <v>1</v>
      </c>
      <c r="H3572" t="str">
        <f t="shared" si="1862"/>
        <v>11.7476088149933+0.294448165545836i</v>
      </c>
      <c r="I3572" t="str">
        <f t="shared" si="1863"/>
        <v>6432.4109582251i</v>
      </c>
      <c r="J3572" t="str">
        <f t="shared" si="1857"/>
        <v>-56005.4327715652+1407.20568050899i</v>
      </c>
      <c r="K3572" t="str">
        <f t="shared" si="1864"/>
        <v>0.00288401126268297-0.114780874695024i</v>
      </c>
      <c r="L3572" t="str">
        <f t="shared" si="1865"/>
        <v>0.000373023257474779-0.0125855368608639i</v>
      </c>
      <c r="M3572" t="str">
        <f t="shared" si="1866"/>
        <v>0.00325703452015775-0.127366411555888i</v>
      </c>
      <c r="N3572" t="str">
        <f t="shared" si="1867"/>
        <v>-12.0686322189248i</v>
      </c>
      <c r="O3572" t="str">
        <f t="shared" si="1868"/>
        <v>0.87866458760013+0.47743956947188i</v>
      </c>
      <c r="P3572" t="str">
        <f t="shared" si="1869"/>
        <v>0.12133541239987-0.47743956947188i</v>
      </c>
      <c r="Q3572" t="str">
        <f t="shared" si="1870"/>
        <v>-0.12133541239987+12.5460717883967i</v>
      </c>
      <c r="R3572" t="str">
        <f t="shared" si="1871"/>
        <v>-0.0381448690619035-0.00930228129965286i</v>
      </c>
      <c r="S3572" t="str">
        <f t="shared" si="1872"/>
        <v>1.27250031056117i</v>
      </c>
      <c r="T3572" t="str">
        <f t="shared" si="1873"/>
        <v>0.0118371558427356-0.0485393577275874i</v>
      </c>
      <c r="U3572" t="e">
        <f t="shared" si="1874"/>
        <v>#DIV/0!</v>
      </c>
      <c r="V3572" t="str">
        <f t="shared" si="1875"/>
        <v>1.33333333333333E-06-0.0000647761266145282i</v>
      </c>
      <c r="W3572" t="e">
        <f t="shared" si="1876"/>
        <v>#DIV/0!</v>
      </c>
      <c r="X3572" t="e">
        <f t="shared" si="1877"/>
        <v>#DIV/0!</v>
      </c>
      <c r="Y3572" t="str">
        <f t="shared" si="1878"/>
        <v>0.00083+1.64669720530563i</v>
      </c>
      <c r="Z3572" t="e">
        <f t="shared" si="1879"/>
        <v>#DIV/0!</v>
      </c>
      <c r="AA3572" t="e">
        <f t="shared" si="1880"/>
        <v>#DIV/0!</v>
      </c>
      <c r="AB3572" t="str">
        <f t="shared" si="1881"/>
        <v>0.0729907085779463-0.299305184583617i</v>
      </c>
      <c r="AC3572" t="str">
        <f t="shared" si="1882"/>
        <v>0.962116305937001-0.0102714119467456i</v>
      </c>
      <c r="AD3572" t="str">
        <f t="shared" si="1883"/>
        <v>0.0791768769949404-0.310245158949515i</v>
      </c>
      <c r="AE3572" t="e">
        <f t="shared" si="1884"/>
        <v>#DIV/0!</v>
      </c>
      <c r="AF3572" t="str">
        <f t="shared" si="1885"/>
        <v>-19.4142757627207-0.279695720244765i</v>
      </c>
      <c r="AG3572" t="e">
        <f t="shared" si="1886"/>
        <v>#DIV/0!</v>
      </c>
      <c r="AH3572" t="e">
        <f t="shared" si="1887"/>
        <v>#DIV/0!</v>
      </c>
      <c r="AI3572" t="e">
        <f t="shared" si="1888"/>
        <v>#DIV/0!</v>
      </c>
      <c r="AJ3572" t="e">
        <f t="shared" si="1889"/>
        <v>#DIV/0!</v>
      </c>
      <c r="AK3572"/>
      <c r="AL3572"/>
      <c r="AM3572"/>
      <c r="AN3572"/>
    </row>
    <row r="3573" spans="1:40" x14ac:dyDescent="0.25">
      <c r="A3573"/>
      <c r="B3573">
        <f t="shared" si="1890"/>
        <v>1639000</v>
      </c>
      <c r="C3573" s="186" t="str">
        <f t="shared" si="1858"/>
        <v>-3.66153658276089E-08+0.00192305796772947i</v>
      </c>
      <c r="D3573" s="158" t="str">
        <f t="shared" si="1859"/>
        <v>-7.66666694738451+0.0147434444192593i</v>
      </c>
      <c r="E3573" t="str">
        <f t="shared" si="1860"/>
        <v>7.99174971965073-0.256776509183174i</v>
      </c>
      <c r="F3573" t="str">
        <f t="shared" si="1861"/>
        <v>0.999201462540892+0.0000256366581766175i</v>
      </c>
      <c r="G3573">
        <f t="shared" si="1856"/>
        <v>1</v>
      </c>
      <c r="H3573" t="str">
        <f t="shared" si="1862"/>
        <v>11.7476185020469+0.294268775732678i</v>
      </c>
      <c r="I3573" t="str">
        <f t="shared" si="1863"/>
        <v>6436.33794904209i</v>
      </c>
      <c r="J3573" t="str">
        <f t="shared" si="1857"/>
        <v>-56073.8375685765+1408.06478043604i</v>
      </c>
      <c r="K3573" t="str">
        <f t="shared" si="1864"/>
        <v>0.00288049519509486-0.114710929448001i</v>
      </c>
      <c r="L3573" t="str">
        <f t="shared" si="1865"/>
        <v>0.000372568611279406-0.012577871537889i</v>
      </c>
      <c r="M3573" t="str">
        <f t="shared" si="1866"/>
        <v>0.00325306380637427-0.12728880098589i</v>
      </c>
      <c r="N3573" t="str">
        <f t="shared" si="1867"/>
        <v>-12.0760001262624i</v>
      </c>
      <c r="O3573" t="str">
        <f t="shared" si="1868"/>
        <v>0.882158436769376+0.470952749685795i</v>
      </c>
      <c r="P3573" t="str">
        <f t="shared" si="1869"/>
        <v>0.117841563230624-0.470952749685795i</v>
      </c>
      <c r="Q3573" t="str">
        <f t="shared" si="1870"/>
        <v>-0.117841563230624+12.5469528759482i</v>
      </c>
      <c r="R3573" t="str">
        <f t="shared" si="1871"/>
        <v>-0.0376201210627545-0.00903871644987693i</v>
      </c>
      <c r="S3573" t="str">
        <f t="shared" si="1872"/>
        <v>1.27327717277763i</v>
      </c>
      <c r="T3573" t="str">
        <f t="shared" si="1873"/>
        <v>0.011508791326838-0.0479008413863362i</v>
      </c>
      <c r="U3573" t="e">
        <f t="shared" si="1874"/>
        <v>#DIV/0!</v>
      </c>
      <c r="V3573" t="str">
        <f t="shared" si="1875"/>
        <v>1.33333333333333E-06-0.0000647366048777285i</v>
      </c>
      <c r="W3573" t="e">
        <f t="shared" si="1876"/>
        <v>#DIV/0!</v>
      </c>
      <c r="X3573" t="e">
        <f t="shared" si="1877"/>
        <v>#DIV/0!</v>
      </c>
      <c r="Y3573" t="str">
        <f t="shared" si="1878"/>
        <v>0.00083+1.64770251495477i</v>
      </c>
      <c r="Z3573" t="e">
        <f t="shared" si="1879"/>
        <v>#DIV/0!</v>
      </c>
      <c r="AA3573" t="e">
        <f t="shared" si="1880"/>
        <v>#DIV/0!</v>
      </c>
      <c r="AB3573" t="str">
        <f t="shared" si="1881"/>
        <v>0.0709659351437156-0.295367941481835i</v>
      </c>
      <c r="AC3573" t="str">
        <f t="shared" si="1882"/>
        <v>0.962633825594208-0.00999401955528382i</v>
      </c>
      <c r="AD3573" t="str">
        <f t="shared" si="1883"/>
        <v>0.0768978303781743-0.306034771715432i</v>
      </c>
      <c r="AE3573" t="e">
        <f t="shared" si="1884"/>
        <v>#DIV/0!</v>
      </c>
      <c r="AF3573" t="str">
        <f t="shared" si="1885"/>
        <v>-19.4142854494314-0.279525331313419i</v>
      </c>
      <c r="AG3573" t="e">
        <f t="shared" si="1886"/>
        <v>#DIV/0!</v>
      </c>
      <c r="AH3573" t="e">
        <f t="shared" si="1887"/>
        <v>#DIV/0!</v>
      </c>
      <c r="AI3573" t="e">
        <f t="shared" si="1888"/>
        <v>#DIV/0!</v>
      </c>
      <c r="AJ3573" t="e">
        <f t="shared" si="1889"/>
        <v>#DIV/0!</v>
      </c>
      <c r="AK3573"/>
      <c r="AL3573"/>
      <c r="AM3573"/>
      <c r="AN3573"/>
    </row>
    <row r="3574" spans="1:40" x14ac:dyDescent="0.25">
      <c r="A3574"/>
      <c r="B3574">
        <f t="shared" si="1890"/>
        <v>1640000</v>
      </c>
      <c r="C3574" s="186" t="str">
        <f t="shared" si="1858"/>
        <v>-3.65707265561541E-08+0.00192188537140854i</v>
      </c>
      <c r="D3574" s="158" t="str">
        <f t="shared" si="1859"/>
        <v>-7.66666694704227+0.0147344545141321i</v>
      </c>
      <c r="E3574" t="str">
        <f t="shared" si="1860"/>
        <v>7.99173965952157-0.256932852322589i</v>
      </c>
      <c r="F3574" t="str">
        <f t="shared" si="1861"/>
        <v>0.999201463544505+0.0000256522675829197i</v>
      </c>
      <c r="G3574">
        <f t="shared" si="1856"/>
        <v>1</v>
      </c>
      <c r="H3574" t="str">
        <f t="shared" si="1862"/>
        <v>11.7476281714028+0.294089604210504i</v>
      </c>
      <c r="I3574" t="str">
        <f t="shared" si="1863"/>
        <v>6440.26493985908i</v>
      </c>
      <c r="J3574" t="str">
        <f t="shared" si="1857"/>
        <v>-56142.2841140144+1408.92388036309i</v>
      </c>
      <c r="K3574" t="str">
        <f t="shared" si="1864"/>
        <v>0.00287698555228435-0.11464106934339i</v>
      </c>
      <c r="L3574" t="str">
        <f t="shared" si="1865"/>
        <v>0.000372114795529415-0.0125702155382853i</v>
      </c>
      <c r="M3574" t="str">
        <f t="shared" si="1866"/>
        <v>0.00324910034781377-0.127211284881675i</v>
      </c>
      <c r="N3574" t="str">
        <f t="shared" si="1867"/>
        <v>-12.0833680336i</v>
      </c>
      <c r="O3574" t="str">
        <f t="shared" si="1868"/>
        <v>0.885604397250726+0.464440363846833i</v>
      </c>
      <c r="P3574" t="str">
        <f t="shared" si="1869"/>
        <v>0.114395602749274-0.464440363846833i</v>
      </c>
      <c r="Q3574" t="str">
        <f t="shared" si="1870"/>
        <v>-0.114395602749274+12.5478083974468i</v>
      </c>
      <c r="R3574" t="str">
        <f t="shared" si="1871"/>
        <v>-0.0370936965926208-0.00877860447660135i</v>
      </c>
      <c r="S3574" t="str">
        <f t="shared" si="1872"/>
        <v>1.27405403499409i</v>
      </c>
      <c r="T3574" t="str">
        <f t="shared" si="1873"/>
        <v>0.0111844164550311-0.0472593738166751i</v>
      </c>
      <c r="U3574" t="e">
        <f t="shared" si="1874"/>
        <v>#DIV/0!</v>
      </c>
      <c r="V3574" t="str">
        <f t="shared" si="1875"/>
        <v>1.33333333333333E-06-0.0000646971313381688i</v>
      </c>
      <c r="W3574" t="e">
        <f t="shared" si="1876"/>
        <v>#DIV/0!</v>
      </c>
      <c r="X3574" t="e">
        <f t="shared" si="1877"/>
        <v>#DIV/0!</v>
      </c>
      <c r="Y3574" t="str">
        <f t="shared" si="1878"/>
        <v>0.00083+1.64870782460392i</v>
      </c>
      <c r="Z3574" t="e">
        <f t="shared" si="1879"/>
        <v>#DIV/0!</v>
      </c>
      <c r="AA3574" t="e">
        <f t="shared" si="1880"/>
        <v>#DIV/0!</v>
      </c>
      <c r="AB3574" t="str">
        <f t="shared" si="1881"/>
        <v>0.0689657628005765-0.291412500406176i</v>
      </c>
      <c r="AC3574" t="str">
        <f t="shared" si="1882"/>
        <v>0.963153118076651-0.00972005175513315i</v>
      </c>
      <c r="AD3574" t="str">
        <f t="shared" si="1883"/>
        <v>0.0746499664684546-0.301807566640146i</v>
      </c>
      <c r="AE3574" t="e">
        <f t="shared" si="1884"/>
        <v>#DIV/0!</v>
      </c>
      <c r="AF3574" t="str">
        <f t="shared" si="1885"/>
        <v>-19.4142951184451-0.279355149696372i</v>
      </c>
      <c r="AG3574" t="e">
        <f t="shared" si="1886"/>
        <v>#DIV/0!</v>
      </c>
      <c r="AH3574" t="e">
        <f t="shared" si="1887"/>
        <v>#DIV/0!</v>
      </c>
      <c r="AI3574" t="e">
        <f t="shared" si="1888"/>
        <v>#DIV/0!</v>
      </c>
      <c r="AJ3574" t="e">
        <f t="shared" si="1889"/>
        <v>#DIV/0!</v>
      </c>
      <c r="AK3574"/>
      <c r="AL3574"/>
      <c r="AM3574"/>
      <c r="AN3574"/>
    </row>
    <row r="3575" spans="1:40" x14ac:dyDescent="0.25">
      <c r="A3575"/>
      <c r="B3575">
        <f t="shared" si="1890"/>
        <v>1641000</v>
      </c>
      <c r="C3575" s="186" t="str">
        <f t="shared" si="1858"/>
        <v>-3.65261688672748E-08+0.0019207142042117i</v>
      </c>
      <c r="D3575" s="158" t="str">
        <f t="shared" si="1859"/>
        <v>-7.66666694670064+0.014725475565623i</v>
      </c>
      <c r="E3575" t="str">
        <f t="shared" si="1860"/>
        <v>7.99172959328166-0.257089194870997i</v>
      </c>
      <c r="F3575" t="str">
        <f t="shared" si="1861"/>
        <v>0.999201464548717+0.0000256678769303089i</v>
      </c>
      <c r="G3575">
        <f t="shared" si="1856"/>
        <v>1</v>
      </c>
      <c r="H3575" t="str">
        <f t="shared" si="1862"/>
        <v>11.7476378231041+0.29391065058141i</v>
      </c>
      <c r="I3575" t="str">
        <f t="shared" si="1863"/>
        <v>6444.19193067606i</v>
      </c>
      <c r="J3575" t="str">
        <f t="shared" si="1857"/>
        <v>-56210.772407879+1409.78298029014i</v>
      </c>
      <c r="K3575" t="str">
        <f t="shared" si="1864"/>
        <v>0.00287348231861106-0.114571294225916i</v>
      </c>
      <c r="L3575" t="str">
        <f t="shared" si="1865"/>
        <v>0.000371661808204125-0.0125625688450681i</v>
      </c>
      <c r="M3575" t="str">
        <f t="shared" si="1866"/>
        <v>0.00324514412681518-0.127133863070984i</v>
      </c>
      <c r="N3575" t="str">
        <f t="shared" si="1867"/>
        <v>-12.0907359409375i</v>
      </c>
      <c r="O3575" t="str">
        <f t="shared" si="1868"/>
        <v>0.88900228197737+0.457902765485237i</v>
      </c>
      <c r="P3575" t="str">
        <f t="shared" si="1869"/>
        <v>0.11099771802263-0.457902765485237i</v>
      </c>
      <c r="Q3575" t="str">
        <f t="shared" si="1870"/>
        <v>-0.11099771802263+12.5486387064227i</v>
      </c>
      <c r="R3575" t="str">
        <f t="shared" si="1871"/>
        <v>-0.0365656143682444-0.00852196168616484i</v>
      </c>
      <c r="S3575" t="str">
        <f t="shared" si="1872"/>
        <v>1.27483089721055i</v>
      </c>
      <c r="T3575" t="str">
        <f t="shared" si="1873"/>
        <v>0.0108640600623675-0.046614974972124i</v>
      </c>
      <c r="U3575" t="e">
        <f t="shared" si="1874"/>
        <v>#DIV/0!</v>
      </c>
      <c r="V3575" t="str">
        <f t="shared" si="1875"/>
        <v>1.33333333333333E-06-0.0000646577059077371i</v>
      </c>
      <c r="W3575" t="e">
        <f t="shared" si="1876"/>
        <v>#DIV/0!</v>
      </c>
      <c r="X3575" t="e">
        <f t="shared" si="1877"/>
        <v>#DIV/0!</v>
      </c>
      <c r="Y3575" t="str">
        <f t="shared" si="1878"/>
        <v>0.00083+1.64971313425307i</v>
      </c>
      <c r="Z3575" t="e">
        <f t="shared" si="1879"/>
        <v>#DIV/0!</v>
      </c>
      <c r="AA3575" t="e">
        <f t="shared" si="1880"/>
        <v>#DIV/0!</v>
      </c>
      <c r="AB3575" t="str">
        <f t="shared" si="1881"/>
        <v>0.0669903693522981-0.287438984394772i</v>
      </c>
      <c r="AC3575" t="str">
        <f t="shared" si="1882"/>
        <v>0.963674164920349-0.00944952537633612i</v>
      </c>
      <c r="AD3575" t="str">
        <f t="shared" si="1883"/>
        <v>0.0724334099042077-0.297563775691225i</v>
      </c>
      <c r="AE3575" t="e">
        <f t="shared" si="1884"/>
        <v>#DIV/0!</v>
      </c>
      <c r="AF3575" t="str">
        <f t="shared" si="1885"/>
        <v>-19.4143047698047-0.279185175015787i</v>
      </c>
      <c r="AG3575" t="e">
        <f t="shared" si="1886"/>
        <v>#DIV/0!</v>
      </c>
      <c r="AH3575" t="e">
        <f t="shared" si="1887"/>
        <v>#DIV/0!</v>
      </c>
      <c r="AI3575" t="e">
        <f t="shared" si="1888"/>
        <v>#DIV/0!</v>
      </c>
      <c r="AJ3575" t="e">
        <f t="shared" si="1889"/>
        <v>#DIV/0!</v>
      </c>
      <c r="AK3575"/>
      <c r="AL3575"/>
      <c r="AM3575"/>
      <c r="AN3575"/>
    </row>
    <row r="3576" spans="1:40" x14ac:dyDescent="0.25">
      <c r="A3576"/>
      <c r="B3576">
        <f t="shared" si="1890"/>
        <v>1642000</v>
      </c>
      <c r="C3576" s="186" t="str">
        <f t="shared" si="1858"/>
        <v>-3.64816925622914E-08+0.00191954446352787i</v>
      </c>
      <c r="D3576" s="158" t="str">
        <f t="shared" si="1859"/>
        <v>-7.66666694635963+0.0147165075537137i</v>
      </c>
      <c r="E3576" t="str">
        <f t="shared" si="1860"/>
        <v>7.99171952093106-0.257245536828039i</v>
      </c>
      <c r="F3576" t="str">
        <f t="shared" si="1861"/>
        <v>0.999201465553546+0.0000256834862187506i</v>
      </c>
      <c r="G3576">
        <f t="shared" si="1856"/>
        <v>1</v>
      </c>
      <c r="H3576" t="str">
        <f t="shared" si="1862"/>
        <v>11.7476474571938+0.293731914448448i</v>
      </c>
      <c r="I3576" t="str">
        <f t="shared" si="1863"/>
        <v>6448.11892149305i</v>
      </c>
      <c r="J3576" t="str">
        <f t="shared" si="1857"/>
        <v>-56279.3024501701+1410.64208021719i</v>
      </c>
      <c r="K3576" t="str">
        <f t="shared" si="1864"/>
        <v>0.00286998547848218-0.114501603940687i</v>
      </c>
      <c r="L3576" t="str">
        <f t="shared" si="1865"/>
        <v>0.000371209647289007-0.0125549314412938i</v>
      </c>
      <c r="M3576" t="str">
        <f t="shared" si="1866"/>
        <v>0.00324119512577119-0.127056535381981i</v>
      </c>
      <c r="N3576" t="str">
        <f t="shared" si="1867"/>
        <v>-12.0981038482751i</v>
      </c>
      <c r="O3576" t="str">
        <f t="shared" si="1868"/>
        <v>0.892351906492465+0.451340309499676i</v>
      </c>
      <c r="P3576" t="str">
        <f t="shared" si="1869"/>
        <v>0.107648093507535-0.451340309499676i</v>
      </c>
      <c r="Q3576" t="str">
        <f t="shared" si="1870"/>
        <v>-0.107648093507535+12.5494441577748i</v>
      </c>
      <c r="R3576" t="str">
        <f t="shared" si="1871"/>
        <v>-0.0360358932903116-0.0082688043384538i</v>
      </c>
      <c r="S3576" t="str">
        <f t="shared" si="1872"/>
        <v>1.27560775942701i</v>
      </c>
      <c r="T3576" t="str">
        <f t="shared" si="1873"/>
        <v>0.0105477509753154-0.0459676650990052i</v>
      </c>
      <c r="U3576" t="e">
        <f t="shared" si="1874"/>
        <v>#DIV/0!</v>
      </c>
      <c r="V3576" t="str">
        <f t="shared" si="1875"/>
        <v>1.33333333333333E-06-0.0000646183284985366i</v>
      </c>
      <c r="W3576" t="e">
        <f t="shared" si="1876"/>
        <v>#DIV/0!</v>
      </c>
      <c r="X3576" t="e">
        <f t="shared" si="1877"/>
        <v>#DIV/0!</v>
      </c>
      <c r="Y3576" t="str">
        <f t="shared" si="1878"/>
        <v>0.00083+1.65071844390222i</v>
      </c>
      <c r="Z3576" t="e">
        <f t="shared" si="1879"/>
        <v>#DIV/0!</v>
      </c>
      <c r="AA3576" t="e">
        <f t="shared" si="1880"/>
        <v>#DIV/0!</v>
      </c>
      <c r="AB3576" t="str">
        <f t="shared" si="1881"/>
        <v>0.0650399325497156-0.283447518291245i</v>
      </c>
      <c r="AC3576" t="str">
        <f t="shared" si="1882"/>
        <v>0.964196947475654-0.00918245720594212i</v>
      </c>
      <c r="AD3576" t="str">
        <f t="shared" si="1883"/>
        <v>0.070248283583656-0.293303631767189i</v>
      </c>
      <c r="AE3576" t="e">
        <f t="shared" si="1884"/>
        <v>#DIV/0!</v>
      </c>
      <c r="AF3576" t="str">
        <f t="shared" si="1885"/>
        <v>-19.4143144035534-0.279015406894734i</v>
      </c>
      <c r="AG3576" t="e">
        <f t="shared" si="1886"/>
        <v>#DIV/0!</v>
      </c>
      <c r="AH3576" t="e">
        <f t="shared" si="1887"/>
        <v>#DIV/0!</v>
      </c>
      <c r="AI3576" t="e">
        <f t="shared" si="1888"/>
        <v>#DIV/0!</v>
      </c>
      <c r="AJ3576" t="e">
        <f t="shared" si="1889"/>
        <v>#DIV/0!</v>
      </c>
      <c r="AK3576"/>
      <c r="AL3576"/>
      <c r="AM3576"/>
      <c r="AN3576"/>
    </row>
    <row r="3577" spans="1:40" x14ac:dyDescent="0.25">
      <c r="A3577"/>
      <c r="B3577">
        <f t="shared" si="1890"/>
        <v>1643000</v>
      </c>
      <c r="C3577" s="186" t="str">
        <f t="shared" si="1858"/>
        <v>-3.64372974431306E-08+0.00191837614675238i</v>
      </c>
      <c r="D3577" s="158" t="str">
        <f t="shared" si="1859"/>
        <v>-7.6666669460193+0.0147075504584349i</v>
      </c>
      <c r="E3577" t="str">
        <f t="shared" si="1860"/>
        <v>7.9917094424698-0.257401878193359i</v>
      </c>
      <c r="F3577" t="str">
        <f t="shared" si="1861"/>
        <v>0.999201466558975+0.0000256990954482082i</v>
      </c>
      <c r="G3577">
        <f t="shared" si="1856"/>
        <v>1</v>
      </c>
      <c r="H3577" t="str">
        <f t="shared" si="1862"/>
        <v>11.7476570737147+0.293553395415645i</v>
      </c>
      <c r="I3577" t="str">
        <f t="shared" si="1863"/>
        <v>6452.04591231004i</v>
      </c>
      <c r="J3577" t="str">
        <f t="shared" si="1857"/>
        <v>-56347.8742408879+1411.50118014424i</v>
      </c>
      <c r="K3577" t="str">
        <f t="shared" si="1864"/>
        <v>0.00286649501635226-0.114431998333181i</v>
      </c>
      <c r="L3577" t="str">
        <f t="shared" si="1865"/>
        <v>0.000370758310775648-0.0125473033100599i</v>
      </c>
      <c r="M3577" t="str">
        <f t="shared" si="1866"/>
        <v>0.00323725332712791-0.126979301643241i</v>
      </c>
      <c r="N3577" t="str">
        <f t="shared" si="1867"/>
        <v>-12.1054717556126i</v>
      </c>
      <c r="O3577" t="str">
        <f t="shared" si="1868"/>
        <v>0.895653088958829+0.444753352138584i</v>
      </c>
      <c r="P3577" t="str">
        <f t="shared" si="1869"/>
        <v>0.104346911041171-0.444753352138584i</v>
      </c>
      <c r="Q3577" t="str">
        <f t="shared" si="1870"/>
        <v>-0.104346911041171+12.5502251077512i</v>
      </c>
      <c r="R3577" t="str">
        <f t="shared" si="1871"/>
        <v>-0.0355045524445337-0.00801914864487384i</v>
      </c>
      <c r="S3577" t="str">
        <f t="shared" si="1872"/>
        <v>1.27638462164347i</v>
      </c>
      <c r="T3577" t="str">
        <f t="shared" si="1873"/>
        <v>0.01023551800899-0.0453174647385369i</v>
      </c>
      <c r="U3577" t="e">
        <f t="shared" si="1874"/>
        <v>#DIV/0!</v>
      </c>
      <c r="V3577" t="str">
        <f t="shared" si="1875"/>
        <v>1.33333333333333E-06-0.000064578999022883i</v>
      </c>
      <c r="W3577" t="e">
        <f t="shared" si="1876"/>
        <v>#DIV/0!</v>
      </c>
      <c r="X3577" t="e">
        <f t="shared" si="1877"/>
        <v>#DIV/0!</v>
      </c>
      <c r="Y3577" t="str">
        <f t="shared" si="1878"/>
        <v>0.00083+1.65172375355137i</v>
      </c>
      <c r="Z3577" t="e">
        <f t="shared" si="1879"/>
        <v>#DIV/0!</v>
      </c>
      <c r="AA3577" t="e">
        <f t="shared" si="1880"/>
        <v>#DIV/0!</v>
      </c>
      <c r="AB3577" t="str">
        <f t="shared" si="1881"/>
        <v>0.0631146300736591-0.279438228757616i</v>
      </c>
      <c r="AC3577" t="str">
        <f t="shared" si="1882"/>
        <v>0.96472144690613-0.00891886398599705i</v>
      </c>
      <c r="AD3577" t="str">
        <f t="shared" si="1883"/>
        <v>0.0680947086579907-0.289027368684652i</v>
      </c>
      <c r="AE3577" t="e">
        <f t="shared" si="1884"/>
        <v>#DIV/0!</v>
      </c>
      <c r="AF3577" t="str">
        <f t="shared" si="1885"/>
        <v>-19.414324019734-0.27884584495721i</v>
      </c>
      <c r="AG3577" t="e">
        <f t="shared" si="1886"/>
        <v>#DIV/0!</v>
      </c>
      <c r="AH3577" t="e">
        <f t="shared" si="1887"/>
        <v>#DIV/0!</v>
      </c>
      <c r="AI3577" t="e">
        <f t="shared" si="1888"/>
        <v>#DIV/0!</v>
      </c>
      <c r="AJ3577" t="e">
        <f t="shared" si="1889"/>
        <v>#DIV/0!</v>
      </c>
      <c r="AK3577"/>
      <c r="AL3577"/>
      <c r="AM3577"/>
      <c r="AN3577"/>
    </row>
    <row r="3578" spans="1:40" x14ac:dyDescent="0.25">
      <c r="A3578"/>
      <c r="B3578">
        <f t="shared" si="1890"/>
        <v>1644000</v>
      </c>
      <c r="C3578" s="186" t="str">
        <f t="shared" si="1858"/>
        <v>-3.63929833123194E-08+0.00191720925128683i</v>
      </c>
      <c r="D3578" s="158" t="str">
        <f t="shared" si="1859"/>
        <v>-7.66666694567952+0.0146986042598657i</v>
      </c>
      <c r="E3578" t="str">
        <f t="shared" si="1860"/>
        <v>7.99169935789793-0.257558218966597i</v>
      </c>
      <c r="F3578" t="str">
        <f t="shared" si="1861"/>
        <v>0.999201467565021+0.0000257147046186467i</v>
      </c>
      <c r="G3578">
        <f t="shared" si="1856"/>
        <v>1</v>
      </c>
      <c r="H3578" t="str">
        <f t="shared" si="1862"/>
        <v>11.7476666727094+0.293375093087969i</v>
      </c>
      <c r="I3578" t="str">
        <f t="shared" si="1863"/>
        <v>6455.97290312703i</v>
      </c>
      <c r="J3578" t="str">
        <f t="shared" si="1857"/>
        <v>-56416.4877800323+1412.3602800713i</v>
      </c>
      <c r="K3578" t="str">
        <f t="shared" si="1864"/>
        <v>0.00286301091672307-0.114362477249255i</v>
      </c>
      <c r="L3578" t="str">
        <f t="shared" si="1865"/>
        <v>0.000370307796661723-0.0125396844345049i</v>
      </c>
      <c r="M3578" t="str">
        <f t="shared" si="1866"/>
        <v>0.00323331871338479-0.12690216168376i</v>
      </c>
      <c r="N3578" t="str">
        <f t="shared" si="1867"/>
        <v>-12.1128396629502i</v>
      </c>
      <c r="O3578" t="str">
        <f t="shared" si="1868"/>
        <v>0.89890565016918+0.438142250980116i</v>
      </c>
      <c r="P3578" t="str">
        <f t="shared" si="1869"/>
        <v>0.10109434983082-0.438142250980116i</v>
      </c>
      <c r="Q3578" t="str">
        <f t="shared" si="1870"/>
        <v>-0.10109434983082+12.5509819139303i</v>
      </c>
      <c r="R3578" t="str">
        <f t="shared" si="1871"/>
        <v>-0.0349716111026016-0.0077730107662402i</v>
      </c>
      <c r="S3578" t="str">
        <f t="shared" si="1872"/>
        <v>1.27716148385993i</v>
      </c>
      <c r="T3578" t="str">
        <f t="shared" si="1873"/>
        <v>0.00992738996427055-0.0446643947287711i</v>
      </c>
      <c r="U3578" t="e">
        <f t="shared" si="1874"/>
        <v>#DIV/0!</v>
      </c>
      <c r="V3578" t="str">
        <f t="shared" si="1875"/>
        <v>1.33333333333333E-06-0.0000645397173933069i</v>
      </c>
      <c r="W3578" t="e">
        <f t="shared" si="1876"/>
        <v>#DIV/0!</v>
      </c>
      <c r="X3578" t="e">
        <f t="shared" si="1877"/>
        <v>#DIV/0!</v>
      </c>
      <c r="Y3578" t="str">
        <f t="shared" si="1878"/>
        <v>0.00083+1.65272906320052i</v>
      </c>
      <c r="Z3578" t="e">
        <f t="shared" si="1879"/>
        <v>#DIV/0!</v>
      </c>
      <c r="AA3578" t="e">
        <f t="shared" si="1880"/>
        <v>#DIV/0!</v>
      </c>
      <c r="AB3578" t="str">
        <f t="shared" si="1881"/>
        <v>0.0612146395171766-0.275411244286252i</v>
      </c>
      <c r="AC3578" t="str">
        <f t="shared" si="1882"/>
        <v>0.965247644187544-0.00865876241144916i</v>
      </c>
      <c r="AD3578" t="str">
        <f t="shared" si="1883"/>
        <v>0.0659728045241815-0.284735221164507i</v>
      </c>
      <c r="AE3578" t="e">
        <f t="shared" si="1884"/>
        <v>#DIV/0!</v>
      </c>
      <c r="AF3578" t="str">
        <f t="shared" si="1885"/>
        <v>-19.4143336183889-0.278676488828103i</v>
      </c>
      <c r="AG3578" t="e">
        <f t="shared" si="1886"/>
        <v>#DIV/0!</v>
      </c>
      <c r="AH3578" t="e">
        <f t="shared" si="1887"/>
        <v>#DIV/0!</v>
      </c>
      <c r="AI3578" t="e">
        <f t="shared" si="1888"/>
        <v>#DIV/0!</v>
      </c>
      <c r="AJ3578" t="e">
        <f t="shared" si="1889"/>
        <v>#DIV/0!</v>
      </c>
      <c r="AK3578"/>
      <c r="AL3578"/>
      <c r="AM3578"/>
      <c r="AN3578"/>
    </row>
    <row r="3579" spans="1:40" x14ac:dyDescent="0.25">
      <c r="A3579"/>
      <c r="B3579">
        <f t="shared" si="1890"/>
        <v>1645000</v>
      </c>
      <c r="C3579" s="186" t="str">
        <f t="shared" si="1858"/>
        <v>-3.63487499729857E-08+0.00191604377453917i</v>
      </c>
      <c r="D3579" s="158" t="str">
        <f t="shared" si="1859"/>
        <v>-7.66666694534042+0.0146896689381336i</v>
      </c>
      <c r="E3579" t="str">
        <f t="shared" si="1860"/>
        <v>7.99168926721551-0.257714559147397i</v>
      </c>
      <c r="F3579" t="str">
        <f t="shared" si="1861"/>
        <v>0.999201468571677+0.0000257303137300303i</v>
      </c>
      <c r="G3579">
        <f t="shared" si="1856"/>
        <v>1</v>
      </c>
      <c r="H3579" t="str">
        <f t="shared" si="1862"/>
        <v>11.7476762542205+0.293197007071369i</v>
      </c>
      <c r="I3579" t="str">
        <f t="shared" si="1863"/>
        <v>6459.89989394401i</v>
      </c>
      <c r="J3579" t="str">
        <f t="shared" si="1857"/>
        <v>-56485.1430676033+1413.21937999834i</v>
      </c>
      <c r="K3579" t="str">
        <f t="shared" si="1864"/>
        <v>0.00285953316414336-0.114293040535139i</v>
      </c>
      <c r="L3579" t="str">
        <f t="shared" si="1865"/>
        <v>0.000369858102950992-0.0125320747978079i</v>
      </c>
      <c r="M3579" t="str">
        <f t="shared" si="1866"/>
        <v>0.00322939126709435-0.126825115332947i</v>
      </c>
      <c r="N3579" t="str">
        <f t="shared" si="1867"/>
        <v>-12.1202075702878i</v>
      </c>
      <c r="O3579" t="str">
        <f t="shared" si="1868"/>
        <v>0.902109413555542+0.431507364913366i</v>
      </c>
      <c r="P3579" t="str">
        <f t="shared" si="1869"/>
        <v>0.097890586444458-0.431507364913366i</v>
      </c>
      <c r="Q3579" t="str">
        <f t="shared" si="1870"/>
        <v>-0.097890586444458+12.5517149352012i</v>
      </c>
      <c r="R3579" t="str">
        <f t="shared" si="1871"/>
        <v>-0.0344370887232312-0.0075304068106918i</v>
      </c>
      <c r="S3579" t="str">
        <f t="shared" si="1872"/>
        <v>1.27793834607639i</v>
      </c>
      <c r="T3579" t="str">
        <f t="shared" si="1873"/>
        <v>0.00962339562493786-0.044008476206652i</v>
      </c>
      <c r="U3579" t="e">
        <f t="shared" si="1874"/>
        <v>#DIV/0!</v>
      </c>
      <c r="V3579" t="str">
        <f t="shared" si="1875"/>
        <v>1.33333333333333E-06-0.0000645004835225514i</v>
      </c>
      <c r="W3579" t="e">
        <f t="shared" si="1876"/>
        <v>#DIV/0!</v>
      </c>
      <c r="X3579" t="e">
        <f t="shared" si="1877"/>
        <v>#DIV/0!</v>
      </c>
      <c r="Y3579" t="str">
        <f t="shared" si="1878"/>
        <v>0.00083+1.65373437284967i</v>
      </c>
      <c r="Z3579" t="e">
        <f t="shared" si="1879"/>
        <v>#DIV/0!</v>
      </c>
      <c r="AA3579" t="e">
        <f t="shared" si="1880"/>
        <v>#DIV/0!</v>
      </c>
      <c r="AB3579" t="str">
        <f t="shared" si="1881"/>
        <v>0.0593401383678828-0.271366695212561i</v>
      </c>
      <c r="AC3579" t="str">
        <f t="shared" si="1882"/>
        <v>0.96577552010678-0.00840216912807947i</v>
      </c>
      <c r="AD3579" t="str">
        <f t="shared" si="1883"/>
        <v>0.0638826888183522-0.280427424818977i</v>
      </c>
      <c r="AE3579" t="e">
        <f t="shared" si="1884"/>
        <v>#DIV/0!</v>
      </c>
      <c r="AF3579" t="str">
        <f t="shared" si="1885"/>
        <v>-19.4143431995609-0.278507338133235i</v>
      </c>
      <c r="AG3579" t="e">
        <f t="shared" si="1886"/>
        <v>#DIV/0!</v>
      </c>
      <c r="AH3579" t="e">
        <f t="shared" si="1887"/>
        <v>#DIV/0!</v>
      </c>
      <c r="AI3579" t="e">
        <f t="shared" si="1888"/>
        <v>#DIV/0!</v>
      </c>
      <c r="AJ3579" t="e">
        <f t="shared" si="1889"/>
        <v>#DIV/0!</v>
      </c>
      <c r="AK3579"/>
      <c r="AL3579"/>
      <c r="AM3579"/>
      <c r="AN3579"/>
    </row>
    <row r="3580" spans="1:40" x14ac:dyDescent="0.25">
      <c r="A3580"/>
      <c r="B3580">
        <f t="shared" si="1890"/>
        <v>1646000</v>
      </c>
      <c r="C3580" s="186" t="str">
        <f t="shared" si="1858"/>
        <v>-3.63045972288541E-08+0.00191487971392363i</v>
      </c>
      <c r="D3580" s="158" t="str">
        <f t="shared" si="1859"/>
        <v>-7.66666694500194+0.0146807444734145i</v>
      </c>
      <c r="E3580" t="str">
        <f t="shared" si="1860"/>
        <v>7.99167917042257-0.2578708987354i</v>
      </c>
      <c r="F3580" t="str">
        <f t="shared" si="1861"/>
        <v>0.999201469578941+0.0000257459227823232i</v>
      </c>
      <c r="G3580">
        <f t="shared" si="1856"/>
        <v>1</v>
      </c>
      <c r="H3580" t="str">
        <f t="shared" si="1862"/>
        <v>11.7476858182905+0.293019136972728i</v>
      </c>
      <c r="I3580" t="str">
        <f t="shared" si="1863"/>
        <v>6463.826884761i</v>
      </c>
      <c r="J3580" t="str">
        <f t="shared" si="1857"/>
        <v>-56553.8401036009+1414.07847992539i</v>
      </c>
      <c r="K3580" t="str">
        <f t="shared" si="1864"/>
        <v>0.00285606174320886-0.114223688037433i</v>
      </c>
      <c r="L3580" t="str">
        <f t="shared" si="1865"/>
        <v>0.000369409227653255-0.012524474383189i</v>
      </c>
      <c r="M3580" t="str">
        <f t="shared" si="1866"/>
        <v>0.00322547097086211-0.126748162420622i</v>
      </c>
      <c r="N3580" t="str">
        <f t="shared" si="1867"/>
        <v>-12.1275754776253i</v>
      </c>
      <c r="O3580" t="str">
        <f t="shared" si="1868"/>
        <v>0.905264205198972+0.424849054118605i</v>
      </c>
      <c r="P3580" t="str">
        <f t="shared" si="1869"/>
        <v>0.094735794801028-0.424849054118605i</v>
      </c>
      <c r="Q3580" t="str">
        <f t="shared" si="1870"/>
        <v>-0.094735794801028+12.5524245317439i</v>
      </c>
      <c r="R3580" t="str">
        <f t="shared" si="1871"/>
        <v>-0.0339010049531169-0.00729135283154142i</v>
      </c>
      <c r="S3580" t="str">
        <f t="shared" si="1872"/>
        <v>1.27871520829285i</v>
      </c>
      <c r="T3580" t="str">
        <f t="shared" si="1873"/>
        <v>0.00932356375472115-0.0433497306099618i</v>
      </c>
      <c r="U3580" t="e">
        <f t="shared" si="1874"/>
        <v>#DIV/0!</v>
      </c>
      <c r="V3580" t="str">
        <f t="shared" si="1875"/>
        <v>1.33333333333333E-06-0.0000644612973235704i</v>
      </c>
      <c r="W3580" t="e">
        <f t="shared" si="1876"/>
        <v>#DIV/0!</v>
      </c>
      <c r="X3580" t="e">
        <f t="shared" si="1877"/>
        <v>#DIV/0!</v>
      </c>
      <c r="Y3580" t="str">
        <f t="shared" si="1878"/>
        <v>0.00083+1.65473968249882i</v>
      </c>
      <c r="Z3580" t="e">
        <f t="shared" si="1879"/>
        <v>#DIV/0!</v>
      </c>
      <c r="AA3580" t="e">
        <f t="shared" si="1880"/>
        <v>#DIV/0!</v>
      </c>
      <c r="AB3580" t="str">
        <f t="shared" si="1881"/>
        <v>0.0574913039897497-0.267304713726989i</v>
      </c>
      <c r="AC3580" t="str">
        <f t="shared" si="1882"/>
        <v>0.96630505526083-0.00814910073036716i</v>
      </c>
      <c r="AD3580" t="str">
        <f t="shared" si="1883"/>
        <v>0.0618244774089603-0.276104216138003i</v>
      </c>
      <c r="AE3580" t="e">
        <f t="shared" si="1884"/>
        <v>#DIV/0!</v>
      </c>
      <c r="AF3580" t="str">
        <f t="shared" si="1885"/>
        <v>-19.4143527632924-0.278338392499314i</v>
      </c>
      <c r="AG3580" t="e">
        <f t="shared" si="1886"/>
        <v>#DIV/0!</v>
      </c>
      <c r="AH3580" t="e">
        <f t="shared" si="1887"/>
        <v>#DIV/0!</v>
      </c>
      <c r="AI3580" t="e">
        <f t="shared" si="1888"/>
        <v>#DIV/0!</v>
      </c>
      <c r="AJ3580" t="e">
        <f t="shared" si="1889"/>
        <v>#DIV/0!</v>
      </c>
      <c r="AK3580"/>
      <c r="AL3580"/>
      <c r="AM3580"/>
      <c r="AN3580"/>
    </row>
    <row r="3581" spans="1:40" x14ac:dyDescent="0.25">
      <c r="A3581"/>
      <c r="B3581">
        <f t="shared" si="1890"/>
        <v>1647000</v>
      </c>
      <c r="C3581" s="186" t="str">
        <f t="shared" si="1858"/>
        <v>-3.62605248842474E-08+0.00191371706686076i</v>
      </c>
      <c r="D3581" s="158" t="str">
        <f t="shared" si="1859"/>
        <v>-7.66666694466399+0.0146718308459325i</v>
      </c>
      <c r="E3581" t="str">
        <f t="shared" si="1860"/>
        <v>7.99166906751916-0.258027237730248i</v>
      </c>
      <c r="F3581" t="str">
        <f t="shared" si="1861"/>
        <v>0.999201470586813+0.0000257615317754895i</v>
      </c>
      <c r="G3581">
        <f t="shared" si="1856"/>
        <v>1</v>
      </c>
      <c r="H3581" t="str">
        <f t="shared" si="1862"/>
        <v>11.7476953649615+0.292841482399889i</v>
      </c>
      <c r="I3581" t="str">
        <f t="shared" si="1863"/>
        <v>6467.75387557799i</v>
      </c>
      <c r="J3581" t="str">
        <f t="shared" si="1857"/>
        <v>-56622.5788880252+1414.93757985245i</v>
      </c>
      <c r="K3581" t="str">
        <f t="shared" si="1864"/>
        <v>0.00285259663856192-0.114154419603112i</v>
      </c>
      <c r="L3581" t="str">
        <f t="shared" si="1865"/>
        <v>0.00036896116878435-0.0125168831739087i</v>
      </c>
      <c r="M3581" t="str">
        <f t="shared" si="1866"/>
        <v>0.00322155780734627-0.126671302777021i</v>
      </c>
      <c r="N3581" t="str">
        <f t="shared" si="1867"/>
        <v>-12.1349433849629i</v>
      </c>
      <c r="O3581" t="str">
        <f t="shared" si="1868"/>
        <v>0.908369853839128+0.418167680047468i</v>
      </c>
      <c r="P3581" t="str">
        <f t="shared" si="1869"/>
        <v>0.091630146160872-0.418167680047468i</v>
      </c>
      <c r="Q3581" t="str">
        <f t="shared" si="1870"/>
        <v>-0.091630146160872+12.5531110650104i</v>
      </c>
      <c r="R3581" t="str">
        <f t="shared" si="1871"/>
        <v>-0.0333633796278641-0.00705586482509758i</v>
      </c>
      <c r="S3581" t="str">
        <f t="shared" si="1872"/>
        <v>1.27949207050931i</v>
      </c>
      <c r="T3581" t="str">
        <f t="shared" si="1873"/>
        <v>0.00902792309429791-0.042688179679244i</v>
      </c>
      <c r="U3581" t="e">
        <f t="shared" si="1874"/>
        <v>#DIV/0!</v>
      </c>
      <c r="V3581" t="str">
        <f t="shared" si="1875"/>
        <v>1.33333333333333E-06-0.0000644221587095305i</v>
      </c>
      <c r="W3581" t="e">
        <f t="shared" si="1876"/>
        <v>#DIV/0!</v>
      </c>
      <c r="X3581" t="e">
        <f t="shared" si="1877"/>
        <v>#DIV/0!</v>
      </c>
      <c r="Y3581" t="str">
        <f t="shared" si="1878"/>
        <v>0.00083+1.65574499214796i</v>
      </c>
      <c r="Z3581" t="e">
        <f t="shared" si="1879"/>
        <v>#DIV/0!</v>
      </c>
      <c r="AA3581" t="e">
        <f t="shared" si="1880"/>
        <v>#DIV/0!</v>
      </c>
      <c r="AB3581" t="str">
        <f t="shared" si="1881"/>
        <v>0.0556683136046069-0.263225433886881i</v>
      </c>
      <c r="AC3581" t="str">
        <f t="shared" si="1882"/>
        <v>0.966836230055817-0.00789957375932571i</v>
      </c>
      <c r="AD3581" t="str">
        <f t="shared" si="1883"/>
        <v>0.0597982843900817-0.27176583247557i</v>
      </c>
      <c r="AE3581" t="e">
        <f t="shared" si="1884"/>
        <v>#DIV/0!</v>
      </c>
      <c r="AF3581" t="str">
        <f t="shared" si="1885"/>
        <v>-19.4143623096255-0.278169651553957i</v>
      </c>
      <c r="AG3581" t="e">
        <f t="shared" si="1886"/>
        <v>#DIV/0!</v>
      </c>
      <c r="AH3581" t="e">
        <f t="shared" si="1887"/>
        <v>#DIV/0!</v>
      </c>
      <c r="AI3581" t="e">
        <f t="shared" si="1888"/>
        <v>#DIV/0!</v>
      </c>
      <c r="AJ3581" t="e">
        <f t="shared" si="1889"/>
        <v>#DIV/0!</v>
      </c>
      <c r="AK3581"/>
      <c r="AL3581"/>
      <c r="AM3581"/>
      <c r="AN3581"/>
    </row>
    <row r="3582" spans="1:40" x14ac:dyDescent="0.25">
      <c r="A3582"/>
      <c r="B3582">
        <f t="shared" si="1890"/>
        <v>1648000</v>
      </c>
      <c r="C3582" s="186" t="str">
        <f t="shared" si="1858"/>
        <v>-3.62165327440796E-08+0.00191255583077734i</v>
      </c>
      <c r="D3582" s="158" t="str">
        <f t="shared" si="1859"/>
        <v>-7.66666694432673+0.0146629280359596i</v>
      </c>
      <c r="E3582" t="str">
        <f t="shared" si="1860"/>
        <v>7.99165895850534-0.258183576131585i</v>
      </c>
      <c r="F3582" t="str">
        <f t="shared" si="1861"/>
        <v>0.999201471595294+0.000025777140709494i</v>
      </c>
      <c r="G3582">
        <f t="shared" si="1856"/>
        <v>1</v>
      </c>
      <c r="H3582" t="str">
        <f t="shared" si="1862"/>
        <v>11.7477048942759+0.292664042961644i</v>
      </c>
      <c r="I3582" t="str">
        <f t="shared" si="1863"/>
        <v>6471.68086639497i</v>
      </c>
      <c r="J3582" t="str">
        <f t="shared" si="1857"/>
        <v>-56691.359420876+1415.79667977949i</v>
      </c>
      <c r="K3582" t="str">
        <f t="shared" si="1864"/>
        <v>0.00284913783489139-0.114085235079518i</v>
      </c>
      <c r="L3582" t="str">
        <f t="shared" si="1865"/>
        <v>0.000368513924366122-0.0125093011532679i</v>
      </c>
      <c r="M3582" t="str">
        <f t="shared" si="1866"/>
        <v>0.00321765175925751-0.126594536232786i</v>
      </c>
      <c r="N3582" t="str">
        <f t="shared" si="1867"/>
        <v>-12.1423112923005i</v>
      </c>
      <c r="O3582" t="str">
        <f t="shared" si="1868"/>
        <v>0.911426190883304+0.411463605403869i</v>
      </c>
      <c r="P3582" t="str">
        <f t="shared" si="1869"/>
        <v>0.088573809116696-0.411463605403869i</v>
      </c>
      <c r="Q3582" t="str">
        <f t="shared" si="1870"/>
        <v>-0.088573809116696+12.5537748977044i</v>
      </c>
      <c r="R3582" t="str">
        <f t="shared" si="1871"/>
        <v>-0.0328242327729692-0.0068239587284878i</v>
      </c>
      <c r="S3582" t="str">
        <f t="shared" si="1872"/>
        <v>1.28026893272577i</v>
      </c>
      <c r="T3582" t="str">
        <f t="shared" si="1873"/>
        <v>0.00873650235828578-0.0420238454597915i</v>
      </c>
      <c r="U3582" t="e">
        <f t="shared" si="1874"/>
        <v>#DIV/0!</v>
      </c>
      <c r="V3582" t="str">
        <f t="shared" si="1875"/>
        <v>1.33333333333333E-06-0.000064383067593809i</v>
      </c>
      <c r="W3582" t="e">
        <f t="shared" si="1876"/>
        <v>#DIV/0!</v>
      </c>
      <c r="X3582" t="e">
        <f t="shared" si="1877"/>
        <v>#DIV/0!</v>
      </c>
      <c r="Y3582" t="str">
        <f t="shared" si="1878"/>
        <v>0.00083+1.65675030179711i</v>
      </c>
      <c r="Z3582" t="e">
        <f t="shared" si="1879"/>
        <v>#DIV/0!</v>
      </c>
      <c r="AA3582" t="e">
        <f t="shared" si="1880"/>
        <v>#DIV/0!</v>
      </c>
      <c r="AB3582" t="str">
        <f t="shared" si="1881"/>
        <v>0.0538713442735926-0.259128991628737i</v>
      </c>
      <c r="AC3582" t="str">
        <f t="shared" si="1882"/>
        <v>0.967369024705966-0.00765360470034104i</v>
      </c>
      <c r="AD3582" t="str">
        <f t="shared" si="1883"/>
        <v>0.0578042220750679-0.267412512036544i</v>
      </c>
      <c r="AE3582" t="e">
        <f t="shared" si="1884"/>
        <v>#DIV/0!</v>
      </c>
      <c r="AF3582" t="str">
        <f t="shared" si="1885"/>
        <v>-19.4143718386026-0.278001114925684i</v>
      </c>
      <c r="AG3582" t="e">
        <f t="shared" si="1886"/>
        <v>#DIV/0!</v>
      </c>
      <c r="AH3582" t="e">
        <f t="shared" si="1887"/>
        <v>#DIV/0!</v>
      </c>
      <c r="AI3582" t="e">
        <f t="shared" si="1888"/>
        <v>#DIV/0!</v>
      </c>
      <c r="AJ3582" t="e">
        <f t="shared" si="1889"/>
        <v>#DIV/0!</v>
      </c>
      <c r="AK3582"/>
      <c r="AL3582"/>
      <c r="AM3582"/>
      <c r="AN3582"/>
    </row>
    <row r="3583" spans="1:40" x14ac:dyDescent="0.25">
      <c r="A3583"/>
      <c r="B3583">
        <f t="shared" si="1890"/>
        <v>1649000</v>
      </c>
      <c r="C3583" s="186" t="str">
        <f t="shared" si="1858"/>
        <v>-3.61726206138568E-08+0.00191139600310639i</v>
      </c>
      <c r="D3583" s="158" t="str">
        <f t="shared" si="1859"/>
        <v>-7.66666694399009+0.0146540360238157i</v>
      </c>
      <c r="E3583" t="str">
        <f t="shared" si="1860"/>
        <v>7.99164884338114-0.258339913939051i</v>
      </c>
      <c r="F3583" t="str">
        <f t="shared" si="1861"/>
        <v>0.999201472604384+0.0000257927495843006i</v>
      </c>
      <c r="G3583">
        <f t="shared" si="1856"/>
        <v>1</v>
      </c>
      <c r="H3583" t="str">
        <f t="shared" si="1862"/>
        <v>11.7477144062756+0.292486818267732i</v>
      </c>
      <c r="I3583" t="str">
        <f t="shared" si="1863"/>
        <v>6475.60785721196i</v>
      </c>
      <c r="J3583" t="str">
        <f t="shared" si="1857"/>
        <v>-56760.1817021535+1416.65577970654i</v>
      </c>
      <c r="K3583" t="str">
        <f t="shared" si="1864"/>
        <v>0.00284568531693256-0.114016134314365i</v>
      </c>
      <c r="L3583" t="str">
        <f t="shared" si="1865"/>
        <v>0.000368067492426395-0.012501728304608i</v>
      </c>
      <c r="M3583" t="str">
        <f t="shared" si="1866"/>
        <v>0.00321375280935896-0.126517862618973i</v>
      </c>
      <c r="N3583" t="str">
        <f t="shared" si="1867"/>
        <v>-12.149679199638i</v>
      </c>
      <c r="O3583" t="str">
        <f t="shared" si="1868"/>
        <v>0.91443305041572+0.404737194124041i</v>
      </c>
      <c r="P3583" t="str">
        <f t="shared" si="1869"/>
        <v>0.08556694958428-0.404737194124041i</v>
      </c>
      <c r="Q3583" t="str">
        <f t="shared" si="1870"/>
        <v>-0.08556694958428+12.554416393762i</v>
      </c>
      <c r="R3583" t="str">
        <f t="shared" si="1871"/>
        <v>-0.0322835846047108-0.00659565041742223i</v>
      </c>
      <c r="S3583" t="str">
        <f t="shared" si="1872"/>
        <v>1.28104579494223i</v>
      </c>
      <c r="T3583" t="str">
        <f t="shared" si="1873"/>
        <v>0.00844933023214771-0.0413567503035265i</v>
      </c>
      <c r="U3583" t="e">
        <f t="shared" si="1874"/>
        <v>#DIV/0!</v>
      </c>
      <c r="V3583" t="str">
        <f t="shared" si="1875"/>
        <v>1.33333333333333E-06-0.0000643440238899921i</v>
      </c>
      <c r="W3583" t="e">
        <f t="shared" si="1876"/>
        <v>#DIV/0!</v>
      </c>
      <c r="X3583" t="e">
        <f t="shared" si="1877"/>
        <v>#DIV/0!</v>
      </c>
      <c r="Y3583" t="str">
        <f t="shared" si="1878"/>
        <v>0.00083+1.65775561144626i</v>
      </c>
      <c r="Z3583" t="e">
        <f t="shared" si="1879"/>
        <v>#DIV/0!</v>
      </c>
      <c r="AA3583" t="e">
        <f t="shared" si="1880"/>
        <v>#DIV/0!</v>
      </c>
      <c r="AB3583" t="str">
        <f t="shared" si="1881"/>
        <v>0.0521005728780706-0.255015524779808i</v>
      </c>
      <c r="AC3583" t="str">
        <f t="shared" si="1882"/>
        <v>0.967903419232659-0.00741120998094878i</v>
      </c>
      <c r="AD3583" t="str">
        <f t="shared" si="1883"/>
        <v>0.0558424009900401-0.263044493862906i</v>
      </c>
      <c r="AE3583" t="e">
        <f t="shared" si="1884"/>
        <v>#DIV/0!</v>
      </c>
      <c r="AF3583" t="str">
        <f t="shared" si="1885"/>
        <v>-19.4143813502657-0.277832782243916i</v>
      </c>
      <c r="AG3583" t="e">
        <f t="shared" si="1886"/>
        <v>#DIV/0!</v>
      </c>
      <c r="AH3583" t="e">
        <f t="shared" si="1887"/>
        <v>#DIV/0!</v>
      </c>
      <c r="AI3583" t="e">
        <f t="shared" si="1888"/>
        <v>#DIV/0!</v>
      </c>
      <c r="AJ3583" t="e">
        <f t="shared" si="1889"/>
        <v>#DIV/0!</v>
      </c>
      <c r="AK3583"/>
      <c r="AL3583"/>
      <c r="AM3583"/>
      <c r="AN3583"/>
    </row>
    <row r="3584" spans="1:40" x14ac:dyDescent="0.25">
      <c r="A3584"/>
      <c r="B3584">
        <f t="shared" si="1890"/>
        <v>1650000</v>
      </c>
      <c r="C3584" s="186" t="str">
        <f t="shared" si="1858"/>
        <v>-3.61287882996742E-08+0.00191023758128716i</v>
      </c>
      <c r="D3584" s="158" t="str">
        <f t="shared" si="1859"/>
        <v>-7.66666694365406+0.0146451547898682i</v>
      </c>
      <c r="E3584" t="str">
        <f t="shared" si="1860"/>
        <v>7.99163872214661-0.258496251152288i</v>
      </c>
      <c r="F3584" t="str">
        <f t="shared" si="1861"/>
        <v>0.999201473614092+0.0000258083583998742i</v>
      </c>
      <c r="G3584">
        <f t="shared" si="1856"/>
        <v>1</v>
      </c>
      <c r="H3584" t="str">
        <f t="shared" si="1862"/>
        <v>11.7477239010025+0.292309807928828i</v>
      </c>
      <c r="I3584" t="str">
        <f t="shared" si="1863"/>
        <v>6479.53484802895i</v>
      </c>
      <c r="J3584" t="str">
        <f t="shared" si="1857"/>
        <v>-56829.0457318576+1417.5148796336i</v>
      </c>
      <c r="K3584" t="str">
        <f t="shared" si="1864"/>
        <v>0.00284223906946687-0.113947117155733i</v>
      </c>
      <c r="L3584" t="str">
        <f t="shared" si="1865"/>
        <v>0.000367621870998967-0.0124941646113105i</v>
      </c>
      <c r="M3584" t="str">
        <f t="shared" si="1866"/>
        <v>0.00320986094046584-0.126441281767044i</v>
      </c>
      <c r="N3584" t="str">
        <f t="shared" si="1867"/>
        <v>-12.1570471069756i</v>
      </c>
      <c r="O3584" t="str">
        <f t="shared" si="1868"/>
        <v>0.917390269206643+0.397988811356504i</v>
      </c>
      <c r="P3584" t="str">
        <f t="shared" si="1869"/>
        <v>0.082609730793357-0.397988811356504i</v>
      </c>
      <c r="Q3584" t="str">
        <f t="shared" si="1870"/>
        <v>-0.082609730793357+12.5550359183321i</v>
      </c>
      <c r="R3584" t="str">
        <f t="shared" si="1871"/>
        <v>-0.0317414555310204-0.00637095570393049i</v>
      </c>
      <c r="S3584" t="str">
        <f t="shared" si="1872"/>
        <v>1.28182265715869i</v>
      </c>
      <c r="T3584" t="str">
        <f t="shared" si="1873"/>
        <v>0.00816643536905249-0.040686916870857i</v>
      </c>
      <c r="U3584" t="e">
        <f t="shared" si="1874"/>
        <v>#DIV/0!</v>
      </c>
      <c r="V3584" t="str">
        <f t="shared" si="1875"/>
        <v>1.33333333333333E-06-0.0000643050275118768i</v>
      </c>
      <c r="W3584" t="e">
        <f t="shared" si="1876"/>
        <v>#DIV/0!</v>
      </c>
      <c r="X3584" t="e">
        <f t="shared" si="1877"/>
        <v>#DIV/0!</v>
      </c>
      <c r="Y3584" t="str">
        <f t="shared" si="1878"/>
        <v>0.00083+1.65876092109541i</v>
      </c>
      <c r="Z3584" t="e">
        <f t="shared" si="1879"/>
        <v>#DIV/0!</v>
      </c>
      <c r="AA3584" t="e">
        <f t="shared" si="1880"/>
        <v>#DIV/0!</v>
      </c>
      <c r="AB3584" t="str">
        <f t="shared" si="1881"/>
        <v>0.0503561761002708-0.250885173069541i</v>
      </c>
      <c r="AC3584" t="str">
        <f t="shared" si="1882"/>
        <v>0.968439393463516-0.00717240596858316i</v>
      </c>
      <c r="AD3584" t="str">
        <f t="shared" si="1883"/>
        <v>0.0539129298675056-0.258662017819923i</v>
      </c>
      <c r="AE3584" t="e">
        <f t="shared" si="1884"/>
        <v>#DIV/0!</v>
      </c>
      <c r="AF3584" t="str">
        <f t="shared" si="1885"/>
        <v>-19.4143908446566-0.27766465313896i</v>
      </c>
      <c r="AG3584" t="e">
        <f t="shared" si="1886"/>
        <v>#DIV/0!</v>
      </c>
      <c r="AH3584" t="e">
        <f t="shared" si="1887"/>
        <v>#DIV/0!</v>
      </c>
      <c r="AI3584" t="e">
        <f t="shared" si="1888"/>
        <v>#DIV/0!</v>
      </c>
      <c r="AJ3584" t="e">
        <f t="shared" si="1889"/>
        <v>#DIV/0!</v>
      </c>
      <c r="AK3584"/>
      <c r="AL3584"/>
      <c r="AM3584"/>
      <c r="AN3584"/>
    </row>
    <row r="3585" spans="1:40" x14ac:dyDescent="0.25">
      <c r="A3585"/>
      <c r="B3585">
        <f t="shared" si="1890"/>
        <v>1651000</v>
      </c>
      <c r="C3585" s="186" t="str">
        <f t="shared" si="1858"/>
        <v>-3.60850356082136E-08+0.00190908056276508i</v>
      </c>
      <c r="D3585" s="158" t="str">
        <f t="shared" si="1859"/>
        <v>-7.66666694331864+0.0146362843145323i</v>
      </c>
      <c r="E3585" t="str">
        <f t="shared" si="1860"/>
        <v>7.9916285948018-0.25865258777094i</v>
      </c>
      <c r="F3585" t="str">
        <f t="shared" si="1861"/>
        <v>0.999201474624399+0.0000258239671561784i</v>
      </c>
      <c r="G3585">
        <f t="shared" si="1856"/>
        <v>1</v>
      </c>
      <c r="H3585" t="str">
        <f t="shared" si="1862"/>
        <v>11.7477333784985+0.29213301155655i</v>
      </c>
      <c r="I3585" t="str">
        <f t="shared" si="1863"/>
        <v>6483.46183884594i</v>
      </c>
      <c r="J3585" t="str">
        <f t="shared" si="1857"/>
        <v>-56897.9515099883+1418.37397956065i</v>
      </c>
      <c r="K3585" t="str">
        <f t="shared" si="1864"/>
        <v>0.00283879907732173-0.113878183452071i</v>
      </c>
      <c r="L3585" t="str">
        <f t="shared" si="1865"/>
        <v>0.000367177058123569-0.012486610056797i</v>
      </c>
      <c r="M3585" t="str">
        <f t="shared" si="1866"/>
        <v>0.0032059761354453-0.126364793508868i</v>
      </c>
      <c r="N3585" t="str">
        <f t="shared" si="1867"/>
        <v>-12.1644150143131i</v>
      </c>
      <c r="O3585" t="str">
        <f t="shared" si="1868"/>
        <v>0.920297686720966+0.39121882344289i</v>
      </c>
      <c r="P3585" t="str">
        <f t="shared" si="1869"/>
        <v>0.079702313279034-0.39121882344289i</v>
      </c>
      <c r="Q3585" t="str">
        <f t="shared" si="1870"/>
        <v>-0.079702313279034+12.555633837756i</v>
      </c>
      <c r="R3585" t="str">
        <f t="shared" si="1871"/>
        <v>-0.0311978661524059-0.00614989033410024i</v>
      </c>
      <c r="S3585" t="str">
        <f t="shared" si="1872"/>
        <v>1.28259951937515i</v>
      </c>
      <c r="T3585" t="str">
        <f t="shared" si="1873"/>
        <v>0.00788784638672685-0.0400143681326061i</v>
      </c>
      <c r="U3585" t="e">
        <f t="shared" si="1874"/>
        <v>#DIV/0!</v>
      </c>
      <c r="V3585" t="str">
        <f t="shared" si="1875"/>
        <v>1.33333333333333E-06-0.0000642660783734689i</v>
      </c>
      <c r="W3585" t="e">
        <f t="shared" si="1876"/>
        <v>#DIV/0!</v>
      </c>
      <c r="X3585" t="e">
        <f t="shared" si="1877"/>
        <v>#DIV/0!</v>
      </c>
      <c r="Y3585" t="str">
        <f t="shared" si="1878"/>
        <v>0.00083+1.65976623074456i</v>
      </c>
      <c r="Z3585" t="e">
        <f t="shared" si="1879"/>
        <v>#DIV/0!</v>
      </c>
      <c r="AA3585" t="e">
        <f t="shared" si="1880"/>
        <v>#DIV/0!</v>
      </c>
      <c r="AB3585" t="str">
        <f t="shared" si="1881"/>
        <v>0.0486383304038794-0.246738078141475i</v>
      </c>
      <c r="AC3585" t="str">
        <f t="shared" si="1882"/>
        <v>0.96897692703142-0.00693720896832952i</v>
      </c>
      <c r="AD3585" t="str">
        <f t="shared" si="1883"/>
        <v>0.0520159156403493-0.254265324582914i</v>
      </c>
      <c r="AE3585" t="e">
        <f t="shared" si="1884"/>
        <v>#DIV/0!</v>
      </c>
      <c r="AF3585" t="str">
        <f t="shared" si="1885"/>
        <v>-19.4144003218171-0.277496727242018i</v>
      </c>
      <c r="AG3585" t="e">
        <f t="shared" si="1886"/>
        <v>#DIV/0!</v>
      </c>
      <c r="AH3585" t="e">
        <f t="shared" si="1887"/>
        <v>#DIV/0!</v>
      </c>
      <c r="AI3585" t="e">
        <f t="shared" si="1888"/>
        <v>#DIV/0!</v>
      </c>
      <c r="AJ3585" t="e">
        <f t="shared" si="1889"/>
        <v>#DIV/0!</v>
      </c>
      <c r="AK3585"/>
      <c r="AL3585"/>
      <c r="AM3585"/>
      <c r="AN3585"/>
    </row>
    <row r="3586" spans="1:40" x14ac:dyDescent="0.25">
      <c r="A3586"/>
      <c r="B3586">
        <f t="shared" si="1890"/>
        <v>1652000</v>
      </c>
      <c r="C3586" s="186" t="str">
        <f t="shared" si="1858"/>
        <v>-3.60413623467435E-08+0.00190792494499184i</v>
      </c>
      <c r="D3586" s="158" t="str">
        <f t="shared" si="1859"/>
        <v>-7.66666694298376+0.0146274245782708i</v>
      </c>
      <c r="E3586" t="str">
        <f t="shared" si="1860"/>
        <v>7.99161846134676-0.258808923794648i</v>
      </c>
      <c r="F3586" t="str">
        <f t="shared" si="1861"/>
        <v>0.999201475635324+0.0000258395758531782i</v>
      </c>
      <c r="G3586">
        <f t="shared" si="1856"/>
        <v>1</v>
      </c>
      <c r="H3586" t="str">
        <f t="shared" si="1862"/>
        <v>11.747742838805+0.291956428763452i</v>
      </c>
      <c r="I3586" t="str">
        <f t="shared" si="1863"/>
        <v>6487.38882966292i</v>
      </c>
      <c r="J3586" t="str">
        <f t="shared" si="1857"/>
        <v>-56966.8990365457+1419.23307948769i</v>
      </c>
      <c r="K3586" t="str">
        <f t="shared" si="1864"/>
        <v>0.00283536532537043-0.11380933305219i</v>
      </c>
      <c r="L3586" t="str">
        <f t="shared" si="1865"/>
        <v>0.00036673305184586-0.0124790646245291i</v>
      </c>
      <c r="M3586" t="str">
        <f t="shared" si="1866"/>
        <v>0.00320209837721629-0.126288397676719i</v>
      </c>
      <c r="N3586" t="str">
        <f t="shared" si="1867"/>
        <v>-12.1717829216507i</v>
      </c>
      <c r="O3586" t="str">
        <f t="shared" si="1868"/>
        <v>0.923155145127245+0.38442759789731i</v>
      </c>
      <c r="P3586" t="str">
        <f t="shared" si="1869"/>
        <v>0.0768448548727551-0.38442759789731i</v>
      </c>
      <c r="Q3586" t="str">
        <f t="shared" si="1870"/>
        <v>-0.0768448548727551+12.556210519548i</v>
      </c>
      <c r="R3586" t="str">
        <f t="shared" si="1871"/>
        <v>-0.0306528372627394-0.00593246998574082i</v>
      </c>
      <c r="S3586" t="str">
        <f t="shared" si="1872"/>
        <v>1.28337638159161i</v>
      </c>
      <c r="T3586" t="str">
        <f t="shared" si="1873"/>
        <v>0.00761359186420088-0.039339127371771i</v>
      </c>
      <c r="U3586" t="e">
        <f t="shared" si="1874"/>
        <v>#DIV/0!</v>
      </c>
      <c r="V3586" t="str">
        <f t="shared" si="1875"/>
        <v>1.33333333333333E-06-0.0000642271763889812i</v>
      </c>
      <c r="W3586" t="e">
        <f t="shared" si="1876"/>
        <v>#DIV/0!</v>
      </c>
      <c r="X3586" t="e">
        <f t="shared" si="1877"/>
        <v>#DIV/0!</v>
      </c>
      <c r="Y3586" t="str">
        <f t="shared" si="1878"/>
        <v>0.00083+1.66077154039371i</v>
      </c>
      <c r="Z3586" t="e">
        <f t="shared" si="1879"/>
        <v>#DIV/0!</v>
      </c>
      <c r="AA3586" t="e">
        <f t="shared" si="1880"/>
        <v>#DIV/0!</v>
      </c>
      <c r="AB3586" t="str">
        <f t="shared" si="1881"/>
        <v>0.0469472120139698-0.242574383564089i</v>
      </c>
      <c r="AC3586" t="str">
        <f t="shared" si="1882"/>
        <v>0.969515999373678-0.00670563522059827i</v>
      </c>
      <c r="AD3586" t="str">
        <f t="shared" si="1883"/>
        <v>0.0501514634355254-0.249854655623013i</v>
      </c>
      <c r="AE3586" t="e">
        <f t="shared" si="1884"/>
        <v>#DIV/0!</v>
      </c>
      <c r="AF3586" t="str">
        <f t="shared" si="1885"/>
        <v>-19.4144097817888-0.277329004185181i</v>
      </c>
      <c r="AG3586" t="e">
        <f t="shared" si="1886"/>
        <v>#DIV/0!</v>
      </c>
      <c r="AH3586" t="e">
        <f t="shared" si="1887"/>
        <v>#DIV/0!</v>
      </c>
      <c r="AI3586" t="e">
        <f t="shared" si="1888"/>
        <v>#DIV/0!</v>
      </c>
      <c r="AJ3586" t="e">
        <f t="shared" si="1889"/>
        <v>#DIV/0!</v>
      </c>
      <c r="AK3586"/>
      <c r="AL3586"/>
      <c r="AM3586"/>
      <c r="AN3586"/>
    </row>
    <row r="3587" spans="1:40" x14ac:dyDescent="0.25">
      <c r="A3587"/>
      <c r="B3587">
        <f t="shared" si="1890"/>
        <v>1653000</v>
      </c>
      <c r="C3587" s="186" t="str">
        <f t="shared" si="1858"/>
        <v>-3.59977683231134E-08+0.00190677072542522i</v>
      </c>
      <c r="D3587" s="158" t="str">
        <f t="shared" si="1859"/>
        <v>-7.66666694264957+0.0146185755615934i</v>
      </c>
      <c r="E3587" t="str">
        <f t="shared" si="1860"/>
        <v>7.99160832178153-0.258965259223054i</v>
      </c>
      <c r="F3587" t="str">
        <f t="shared" si="1861"/>
        <v>0.999201476646848+0.0000258551844908371i</v>
      </c>
      <c r="G3587">
        <f t="shared" si="1856"/>
        <v>1</v>
      </c>
      <c r="H3587" t="str">
        <f t="shared" si="1862"/>
        <v>11.7477522819639+0.29178005916303i</v>
      </c>
      <c r="I3587" t="str">
        <f t="shared" si="1863"/>
        <v>6491.31582047991i</v>
      </c>
      <c r="J3587" t="str">
        <f t="shared" si="1857"/>
        <v>-57035.8883115296+1420.09217941475i</v>
      </c>
      <c r="K3587" t="str">
        <f t="shared" si="1864"/>
        <v>0.00283193779853207-0.113740565805271i</v>
      </c>
      <c r="L3587" t="str">
        <f t="shared" si="1865"/>
        <v>0.000366289850217396-0.0124715282980083i</v>
      </c>
      <c r="M3587" t="str">
        <f t="shared" si="1866"/>
        <v>0.00319822764874947-0.126212094103279i</v>
      </c>
      <c r="N3587" t="str">
        <f t="shared" si="1867"/>
        <v>-12.1791508289883i</v>
      </c>
      <c r="O3587" t="str">
        <f t="shared" si="1868"/>
        <v>0.925962489305988+0.377615503387055i</v>
      </c>
      <c r="P3587" t="str">
        <f t="shared" si="1869"/>
        <v>0.074037510694012-0.377615503387055i</v>
      </c>
      <c r="Q3587" t="str">
        <f t="shared" si="1870"/>
        <v>-0.074037510694012+12.5567663323754i</v>
      </c>
      <c r="R3587" t="str">
        <f t="shared" si="1871"/>
        <v>-0.0301063898501343-0.00571871026606421i</v>
      </c>
      <c r="S3587" t="str">
        <f t="shared" si="1872"/>
        <v>1.28415324380807i</v>
      </c>
      <c r="T3587" t="str">
        <f t="shared" si="1873"/>
        <v>0.00734370033856487-0.0386612181854003i</v>
      </c>
      <c r="U3587" t="e">
        <f t="shared" si="1874"/>
        <v>#DIV/0!</v>
      </c>
      <c r="V3587" t="str">
        <f t="shared" si="1875"/>
        <v>1.33333333333333E-06-0.0000641883214728353i</v>
      </c>
      <c r="W3587" t="e">
        <f t="shared" si="1876"/>
        <v>#DIV/0!</v>
      </c>
      <c r="X3587" t="e">
        <f t="shared" si="1877"/>
        <v>#DIV/0!</v>
      </c>
      <c r="Y3587" t="str">
        <f t="shared" si="1878"/>
        <v>0.00083+1.66177685004286i</v>
      </c>
      <c r="Z3587" t="e">
        <f t="shared" si="1879"/>
        <v>#DIV/0!</v>
      </c>
      <c r="AA3587" t="e">
        <f t="shared" si="1880"/>
        <v>#DIV/0!</v>
      </c>
      <c r="AB3587" t="str">
        <f t="shared" si="1881"/>
        <v>0.0452829968970044-0.238394234842379i</v>
      </c>
      <c r="AC3587" t="str">
        <f t="shared" si="1882"/>
        <v>0.970056589731089-0.00647770089881858i</v>
      </c>
      <c r="AD3587" t="str">
        <f t="shared" si="1883"/>
        <v>0.0483196765682598-0.245430253193828i</v>
      </c>
      <c r="AE3587" t="e">
        <f t="shared" si="1884"/>
        <v>#DIV/0!</v>
      </c>
      <c r="AF3587" t="str">
        <f t="shared" si="1885"/>
        <v>-19.4144192246135-0.277161483601437i</v>
      </c>
      <c r="AG3587" t="e">
        <f t="shared" si="1886"/>
        <v>#DIV/0!</v>
      </c>
      <c r="AH3587" t="e">
        <f t="shared" si="1887"/>
        <v>#DIV/0!</v>
      </c>
      <c r="AI3587" t="e">
        <f t="shared" si="1888"/>
        <v>#DIV/0!</v>
      </c>
      <c r="AJ3587" t="e">
        <f t="shared" si="1889"/>
        <v>#DIV/0!</v>
      </c>
      <c r="AK3587"/>
      <c r="AL3587"/>
      <c r="AM3587"/>
      <c r="AN3587"/>
    </row>
    <row r="3588" spans="1:40" x14ac:dyDescent="0.25">
      <c r="A3588"/>
      <c r="B3588">
        <f t="shared" si="1890"/>
        <v>1654000</v>
      </c>
      <c r="C3588" s="186" t="str">
        <f t="shared" si="1858"/>
        <v>-3.5954253345754E-08+0.00190561790152917i</v>
      </c>
      <c r="D3588" s="158" t="str">
        <f t="shared" si="1859"/>
        <v>-7.66666694231592+0.014609737245057i</v>
      </c>
      <c r="E3588" t="str">
        <f t="shared" si="1860"/>
        <v>7.99159817610615-0.259121594055801i</v>
      </c>
      <c r="F3588" t="str">
        <f t="shared" si="1861"/>
        <v>0.99920147765899+0.0000258707930691204i</v>
      </c>
      <c r="G3588">
        <f t="shared" si="1856"/>
        <v>1</v>
      </c>
      <c r="H3588" t="str">
        <f t="shared" si="1862"/>
        <v>11.7477617080163+0.2916039023697i</v>
      </c>
      <c r="I3588" t="str">
        <f t="shared" si="1863"/>
        <v>6495.2428112969i</v>
      </c>
      <c r="J3588" t="str">
        <f t="shared" si="1857"/>
        <v>-57104.9193349402+1420.9512793418i</v>
      </c>
      <c r="K3588" t="str">
        <f t="shared" si="1864"/>
        <v>0.00282851648177108-0.113671881560855i</v>
      </c>
      <c r="L3588" t="str">
        <f t="shared" si="1865"/>
        <v>0.000365847451295608-0.0124640010607755i</v>
      </c>
      <c r="M3588" t="str">
        <f t="shared" si="1866"/>
        <v>0.00319436393306669-0.126135882621631i</v>
      </c>
      <c r="N3588" t="str">
        <f t="shared" si="1867"/>
        <v>-12.1865187363258i</v>
      </c>
      <c r="O3588" t="str">
        <f t="shared" si="1868"/>
        <v>0.928719566858196+0.370782909712308i</v>
      </c>
      <c r="P3588" t="str">
        <f t="shared" si="1869"/>
        <v>0.071280433141804-0.370782909712308i</v>
      </c>
      <c r="Q3588" t="str">
        <f t="shared" si="1870"/>
        <v>-0.071280433141804+12.5573016460381i</v>
      </c>
      <c r="R3588" t="str">
        <f t="shared" si="1871"/>
        <v>-0.0295585450977258-0.0055086267093075i</v>
      </c>
      <c r="S3588" t="str">
        <f t="shared" si="1872"/>
        <v>1.28493010602453i</v>
      </c>
      <c r="T3588" t="str">
        <f t="shared" si="1873"/>
        <v>0.00707820030164004-0.0379806644863517i</v>
      </c>
      <c r="U3588" t="e">
        <f t="shared" si="1874"/>
        <v>#DIV/0!</v>
      </c>
      <c r="V3588" t="str">
        <f t="shared" si="1875"/>
        <v>1.33333333333333E-06-0.0000641495135396594i</v>
      </c>
      <c r="W3588" t="e">
        <f t="shared" si="1876"/>
        <v>#DIV/0!</v>
      </c>
      <c r="X3588" t="e">
        <f t="shared" si="1877"/>
        <v>#DIV/0!</v>
      </c>
      <c r="Y3588" t="str">
        <f t="shared" si="1878"/>
        <v>0.00083+1.66278215969201i</v>
      </c>
      <c r="Z3588" t="e">
        <f t="shared" si="1879"/>
        <v>#DIV/0!</v>
      </c>
      <c r="AA3588" t="e">
        <f t="shared" si="1880"/>
        <v>#DIV/0!</v>
      </c>
      <c r="AB3588" t="str">
        <f t="shared" si="1881"/>
        <v>0.0436458607403062-0.234197779428693i</v>
      </c>
      <c r="AC3588" t="str">
        <f t="shared" si="1882"/>
        <v>0.970598677147112-0.00625342210707064i</v>
      </c>
      <c r="AD3588" t="str">
        <f t="shared" si="1883"/>
        <v>0.0465206565360965-0.240992360317448i</v>
      </c>
      <c r="AE3588" t="e">
        <f t="shared" si="1884"/>
        <v>#DIV/0!</v>
      </c>
      <c r="AF3588" t="str">
        <f t="shared" si="1885"/>
        <v>-19.4144286503322-0.276994165124643i</v>
      </c>
      <c r="AG3588" t="e">
        <f t="shared" si="1886"/>
        <v>#DIV/0!</v>
      </c>
      <c r="AH3588" t="e">
        <f t="shared" si="1887"/>
        <v>#DIV/0!</v>
      </c>
      <c r="AI3588" t="e">
        <f t="shared" si="1888"/>
        <v>#DIV/0!</v>
      </c>
      <c r="AJ3588" t="e">
        <f t="shared" si="1889"/>
        <v>#DIV/0!</v>
      </c>
      <c r="AK3588"/>
      <c r="AL3588"/>
      <c r="AM3588"/>
      <c r="AN3588"/>
    </row>
    <row r="3589" spans="1:40" x14ac:dyDescent="0.25">
      <c r="A3589"/>
      <c r="B3589">
        <f t="shared" si="1890"/>
        <v>1655000</v>
      </c>
      <c r="C3589" s="186" t="str">
        <f t="shared" si="1858"/>
        <v>-3.5910817223674E-08+0.00190446647077377i</v>
      </c>
      <c r="D3589" s="158" t="str">
        <f t="shared" si="1859"/>
        <v>-7.66666694198296+0.0146009096092656i</v>
      </c>
      <c r="E3589" t="str">
        <f t="shared" si="1860"/>
        <v>7.99158802432069-0.259277928292531i</v>
      </c>
      <c r="F3589" t="str">
        <f t="shared" si="1861"/>
        <v>0.999201478671741+0.000025886401587992i</v>
      </c>
      <c r="G3589">
        <f t="shared" ref="G3589:G3652" si="1891">IF($C$11=$C$7,$C$24,F3589)</f>
        <v>1</v>
      </c>
      <c r="H3589" t="str">
        <f t="shared" si="1862"/>
        <v>11.7477711170038+0.291427957998816i</v>
      </c>
      <c r="I3589" t="str">
        <f t="shared" si="1863"/>
        <v>6499.16980211388i</v>
      </c>
      <c r="J3589" t="str">
        <f t="shared" ref="J3589:J3652" si="1892">IMSUM(COMPLEX(0,2*PI()*B3589*$C$113*$C$112),COMPLEX(0,2*PI()*B3589*$C$113*$C$111),COMPLEX(0,2*PI()*B3589*$C$28*10^-12*$C$111),COMPLEX(-1*2*PI()*B3589*2*PI()*B3589*$C$113*$C$112*$C$28*10^-12*$C$111,0),COMPLEX(1,0))</f>
        <v>-57173.9921067773+1421.81037926885i</v>
      </c>
      <c r="K3589" t="str">
        <f t="shared" si="1864"/>
        <v>0.00282510136009736-0.113603280168846i</v>
      </c>
      <c r="L3589" t="str">
        <f t="shared" si="1865"/>
        <v>0.000365405853143792-0.0124564828964118i</v>
      </c>
      <c r="M3589" t="str">
        <f t="shared" si="1866"/>
        <v>0.00319050721324115-0.126059763065258i</v>
      </c>
      <c r="N3589" t="str">
        <f t="shared" si="1867"/>
        <v>-12.1938866436634i</v>
      </c>
      <c r="O3589" t="str">
        <f t="shared" si="1868"/>
        <v>0.931426228113748+0.363930187785784i</v>
      </c>
      <c r="P3589" t="str">
        <f t="shared" si="1869"/>
        <v>0.068573771886252-0.363930187785784i</v>
      </c>
      <c r="Q3589" t="str">
        <f t="shared" si="1870"/>
        <v>-0.068573771886252+12.5578168314492i</v>
      </c>
      <c r="R3589" t="str">
        <f t="shared" si="1871"/>
        <v>-0.0290093243844237-0.00530223477432711i</v>
      </c>
      <c r="S3589" t="str">
        <f t="shared" si="1872"/>
        <v>1.28570696824099i</v>
      </c>
      <c r="T3589" t="str">
        <f t="shared" si="1873"/>
        <v>0.00681712019660206-0.0372974905050168i</v>
      </c>
      <c r="U3589" t="e">
        <f t="shared" si="1874"/>
        <v>#DIV/0!</v>
      </c>
      <c r="V3589" t="str">
        <f t="shared" si="1875"/>
        <v>1.33333333333333E-06-0.0000641107525042882i</v>
      </c>
      <c r="W3589" t="e">
        <f t="shared" si="1876"/>
        <v>#DIV/0!</v>
      </c>
      <c r="X3589" t="e">
        <f t="shared" si="1877"/>
        <v>#DIV/0!</v>
      </c>
      <c r="Y3589" t="str">
        <f t="shared" si="1878"/>
        <v>0.00083+1.66378746934115i</v>
      </c>
      <c r="Z3589" t="e">
        <f t="shared" si="1879"/>
        <v>#DIV/0!</v>
      </c>
      <c r="AA3589" t="e">
        <f t="shared" si="1880"/>
        <v>#DIV/0!</v>
      </c>
      <c r="AB3589" t="str">
        <f t="shared" si="1881"/>
        <v>0.0420359789312379-0.229985166733367i</v>
      </c>
      <c r="AC3589" t="str">
        <f t="shared" si="1882"/>
        <v>0.971142240467064-0.0060328148776893i</v>
      </c>
      <c r="AD3589" t="str">
        <f t="shared" si="1883"/>
        <v>0.0447545030130549-0.236541220770365i</v>
      </c>
      <c r="AE3589" t="e">
        <f t="shared" si="1884"/>
        <v>#DIV/0!</v>
      </c>
      <c r="AF3589" t="str">
        <f t="shared" si="1885"/>
        <v>-19.4144380589868-0.27682704838955i</v>
      </c>
      <c r="AG3589" t="e">
        <f t="shared" si="1886"/>
        <v>#DIV/0!</v>
      </c>
      <c r="AH3589" t="e">
        <f t="shared" si="1887"/>
        <v>#DIV/0!</v>
      </c>
      <c r="AI3589" t="e">
        <f t="shared" si="1888"/>
        <v>#DIV/0!</v>
      </c>
      <c r="AJ3589" t="e">
        <f t="shared" si="1889"/>
        <v>#DIV/0!</v>
      </c>
      <c r="AK3589"/>
      <c r="AL3589"/>
      <c r="AM3589"/>
      <c r="AN3589"/>
    </row>
    <row r="3590" spans="1:40" x14ac:dyDescent="0.25">
      <c r="A3590"/>
      <c r="B3590">
        <f t="shared" si="1890"/>
        <v>1656000</v>
      </c>
      <c r="C3590" s="186" t="str">
        <f t="shared" ref="C3590:C3653" si="1893">IMPRODUCT(COMPLEX(-1,0),IMDIV(IMPRODUCT(G3590,COMPLEX($C$100+$C$101,0)),COMPLEX($C$100,2*PI()*B3590*$C$103*$C$102*(2*$C$100+$C$101))))</f>
        <v>-3.58674597664606E-08+0.00190331643063523i</v>
      </c>
      <c r="D3590" s="158" t="str">
        <f t="shared" ref="D3590:D3653" si="1894">IMPRODUCT(COMPLEX($C$106,0),IMSUB(C3590,G3590))</f>
        <v>-7.66666694165053+0.0145920926348701i</v>
      </c>
      <c r="E3590" t="str">
        <f t="shared" ref="E3590:E3653" si="1895">IMDIV(COMPLEX($C$20*10^3,0),COMPLEX(1,2*PI()*B3590*$C$20*1000*$C$29*10^-12))</f>
        <v>7.99157786642517-0.259434261932885i</v>
      </c>
      <c r="F3590" t="str">
        <f t="shared" ref="F3590:F3653" si="1896">IMDIV(COMPLEX($C$22*1000,0),IMSUM(COMPLEX($C$22*1000,0),E3590))</f>
        <v>0.999201479685101+0.000025902010047416i</v>
      </c>
      <c r="G3590">
        <f t="shared" si="1891"/>
        <v>1</v>
      </c>
      <c r="H3590" t="str">
        <f t="shared" ref="H3590:H3653" si="1897">IMPRODUCT(COMPLEX($C$108,0),IMPRODUCT(COMPLEX(-1,0),D3590),IMDIV(COMPLEX(0,2*PI()*B3590*$C$109*$C$110),COMPLEX(1,2*PI()*B3590*$C$109*$C$110)))</f>
        <v>11.7477805089672+0.291252225666649i</v>
      </c>
      <c r="I3590" t="str">
        <f t="shared" ref="I3590:I3653" si="1898">COMPLEX(0,2*PI()*B3590*$C$113*$C$112*$C$114)</f>
        <v>6503.09679293087i</v>
      </c>
      <c r="J3590" t="str">
        <f t="shared" si="1892"/>
        <v>-57243.1066270411+1422.6694791959i</v>
      </c>
      <c r="K3590" t="str">
        <f t="shared" ref="K3590:K3653" si="1899">IMDIV(I3590,J3590)</f>
        <v>0.00282169241856598-0.11353476147951i</v>
      </c>
      <c r="L3590" t="str">
        <f t="shared" ref="L3590:L3653" si="1900">IMDIV(COMPLEX($C$117,0),COMPLEX(1,2*PI()*B3590*$C$115*$C$116))</f>
        <v>0.000364965053831068-0.0124489737885372i</v>
      </c>
      <c r="M3590" t="str">
        <f t="shared" ref="M3590:M3653" si="1901">IMSUM(K3590,L3590)</f>
        <v>0.00318665747239705-0.125983735268047i</v>
      </c>
      <c r="N3590" t="str">
        <f t="shared" ref="N3590:N3653" si="1902">COMPLEX(0,-2*PI()*B3590*$C$43)</f>
        <v>-12.2012545510009i</v>
      </c>
      <c r="O3590" t="str">
        <f t="shared" ref="O3590:O3653" si="1903">IMEXP(N3590)</f>
        <v>0.934082326139264+0.357057709613252i</v>
      </c>
      <c r="P3590" t="str">
        <f t="shared" ref="P3590:P3653" si="1904">IMSUB(COMPLEX(1,0),O3590)</f>
        <v>0.065917673860736-0.357057709613252i</v>
      </c>
      <c r="Q3590" t="str">
        <f t="shared" ref="Q3590:Q3653" si="1905">IMSUM(COMPLEX(0,2*PI()*B3590*$C$43),O3590,COMPLEX(-1,0))</f>
        <v>-0.065917673860736+12.5583122606142i</v>
      </c>
      <c r="R3590" t="str">
        <f t="shared" ref="R3590:R3653" si="1906">IMDIV(P3590,Q3590)</f>
        <v>-0.0284587492857187-0.0050995498421938i</v>
      </c>
      <c r="S3590" t="str">
        <f t="shared" ref="S3590:S3653" si="1907">IMDIV(COMPLEX(0,2*PI()*B3590*$C$123),COMPLEX($C$124,0))</f>
        <v>1.28648383045745i</v>
      </c>
      <c r="T3590" t="str">
        <f t="shared" ref="T3590:T3653" si="1908">IMPRODUCT(R3590,S3590)</f>
        <v>0.00656048841459416-0.0366117207911196i</v>
      </c>
      <c r="U3590" t="e">
        <f t="shared" ref="U3590:U3653" si="1909">IMDIV(COMPLEX(1,2*PI()*B3590*$C$16*10^-3*$C$15*10^-6),COMPLEX(0,2*PI()*B3590*$C$15*10^-6))</f>
        <v>#DIV/0!</v>
      </c>
      <c r="V3590" t="str">
        <f t="shared" ref="V3590:V3653" si="1910">IMSUM(COMPLEX($C$18*10^-3,0),IMDIV(COMPLEX(1,0),COMPLEX(0,2*PI()*B3590*($C$17*1*10^-6))))</f>
        <v>1.33333333333333E-06-0.0000640720382817614i</v>
      </c>
      <c r="W3590" t="e">
        <f t="shared" ref="W3590:W3653" si="1911">IMDIV(IMPRODUCT(U3590,V3590),IMSUM(U3590,V3590))</f>
        <v>#DIV/0!</v>
      </c>
      <c r="X3590" t="e">
        <f t="shared" ref="X3590:X3653" si="1912">IMDIV(IMPRODUCT(COMPLEX($C$19,0),W3590),IMSUM(COMPLEX($C$19,0),W3590))</f>
        <v>#DIV/0!</v>
      </c>
      <c r="Y3590" t="str">
        <f t="shared" ref="Y3590:Y3653" si="1913">COMPLEX($C$13*10^-3,2*PI()*B3590*$C$12*0.000001)</f>
        <v>0.00083+1.6647927789903i</v>
      </c>
      <c r="Z3590" t="e">
        <f t="shared" ref="Z3590:Z3653" si="1914">IMPRODUCT(COMPLEX($C$6,0),IMDIV(X3590,IMSUM(X3590,Y3590)))</f>
        <v>#DIV/0!</v>
      </c>
      <c r="AA3590" t="e">
        <f t="shared" ref="AA3590:AA3653" si="1915">IMDIV(COMPLEX($C$6,0),IMSUM(X3590,Y3590))</f>
        <v>#DIV/0!</v>
      </c>
      <c r="AB3590" t="str">
        <f t="shared" ref="AB3590:AB3653" si="1916">IMPRODUCT(COMPLEX($C$119,0),T3590)</f>
        <v>0.0404535265363179-0.22575654813582i</v>
      </c>
      <c r="AC3590" t="str">
        <f t="shared" ref="AC3590:AC3653" si="1917">IMSUM(COMPLEX(1,0),IMPRODUCT(AB3590,M3590))</f>
        <v>0.97168725833725-0.00581589516886996i</v>
      </c>
      <c r="AD3590" t="str">
        <f t="shared" ref="AD3590:AD3653" si="1918">IMDIV(AB3590,AC3590)</f>
        <v>0.0430213138441482-0.232077079070031i</v>
      </c>
      <c r="AE3590" t="e">
        <f t="shared" ref="AE3590:AE3653" si="1919">IMPRODUCT(AD3590,AA3590,X3590)</f>
        <v>#DIV/0!</v>
      </c>
      <c r="AF3590" t="str">
        <f t="shared" ref="AF3590:AF3653" si="1920">IMSUB(D3590,H3590)</f>
        <v>-19.4144474506177-0.276660133031779i</v>
      </c>
      <c r="AG3590" t="e">
        <f t="shared" ref="AG3590:AG3653" si="1921">IMSUM(COMPLEX(1,0),IMPRODUCT(AD3590,AA3590,COMPLEX($C$127,0)))</f>
        <v>#DIV/0!</v>
      </c>
      <c r="AH3590" t="e">
        <f t="shared" ref="AH3590:AH3653" si="1922">IMDIV(IMPRODUCT(AE3590,AF3590),AG3590)</f>
        <v>#DIV/0!</v>
      </c>
      <c r="AI3590" t="e">
        <f t="shared" ref="AI3590:AI3653" si="1923">20*LOG10(IMABS(AH3590))</f>
        <v>#DIV/0!</v>
      </c>
      <c r="AJ3590" t="e">
        <f t="shared" ref="AJ3590:AJ3653" si="1924">IMARGUMENT(AH3590)*180/PI()</f>
        <v>#DIV/0!</v>
      </c>
      <c r="AK3590"/>
      <c r="AL3590"/>
      <c r="AM3590"/>
      <c r="AN3590"/>
    </row>
    <row r="3591" spans="1:40" x14ac:dyDescent="0.25">
      <c r="A3591"/>
      <c r="B3591">
        <f t="shared" si="1890"/>
        <v>1657000</v>
      </c>
      <c r="C3591" s="186" t="str">
        <f t="shared" si="1893"/>
        <v>-3.58241807842732E-08+0.00190216777859584i</v>
      </c>
      <c r="D3591" s="158" t="str">
        <f t="shared" si="1894"/>
        <v>-7.66666694131872+0.0145832863025681i</v>
      </c>
      <c r="E3591" t="str">
        <f t="shared" si="1895"/>
        <v>7.99156770241966-0.259590594976507i</v>
      </c>
      <c r="F3591" t="str">
        <f t="shared" si="1896"/>
        <v>0.999201480699069+0.0000259176184473571i</v>
      </c>
      <c r="G3591">
        <f t="shared" si="1891"/>
        <v>1</v>
      </c>
      <c r="H3591" t="str">
        <f t="shared" si="1897"/>
        <v>11.7477898839478+0.291076704990398i</v>
      </c>
      <c r="I3591" t="str">
        <f t="shared" si="1898"/>
        <v>6507.02378374786i</v>
      </c>
      <c r="J3591" t="str">
        <f t="shared" si="1892"/>
        <v>-57312.2628957316+1423.52857912295i</v>
      </c>
      <c r="K3591" t="str">
        <f t="shared" si="1899"/>
        <v>0.00281828964227704-0.113466325343475i</v>
      </c>
      <c r="L3591" t="str">
        <f t="shared" si="1900"/>
        <v>0.000364525051432382-0.0124414737208114i</v>
      </c>
      <c r="M3591" t="str">
        <f t="shared" si="1901"/>
        <v>0.00318281469370942-0.125907799064286i</v>
      </c>
      <c r="N3591" t="str">
        <f t="shared" si="1902"/>
        <v>-12.2086224583385i</v>
      </c>
      <c r="O3591" t="str">
        <f t="shared" si="1903"/>
        <v>0.936687716746376+0.350165848272589i</v>
      </c>
      <c r="P3591" t="str">
        <f t="shared" si="1904"/>
        <v>0.063312283253624-0.350165848272589i</v>
      </c>
      <c r="Q3591" t="str">
        <f t="shared" si="1905"/>
        <v>-0.063312283253624+12.5587883066111i</v>
      </c>
      <c r="R3591" t="str">
        <f t="shared" si="1906"/>
        <v>-0.0279068415743482-0.00490058721371683i</v>
      </c>
      <c r="S3591" t="str">
        <f t="shared" si="1907"/>
        <v>1.28726069267391i</v>
      </c>
      <c r="T3591" t="str">
        <f t="shared" si="1908"/>
        <v>0.00630833329123803-0.0359233802153365i</v>
      </c>
      <c r="U3591" t="e">
        <f t="shared" si="1909"/>
        <v>#DIV/0!</v>
      </c>
      <c r="V3591" t="str">
        <f t="shared" si="1910"/>
        <v>1.33333333333333E-06-0.0000640333707873245i</v>
      </c>
      <c r="W3591" t="e">
        <f t="shared" si="1911"/>
        <v>#DIV/0!</v>
      </c>
      <c r="X3591" t="e">
        <f t="shared" si="1912"/>
        <v>#DIV/0!</v>
      </c>
      <c r="Y3591" t="str">
        <f t="shared" si="1913"/>
        <v>0.00083+1.66579808863945i</v>
      </c>
      <c r="Z3591" t="e">
        <f t="shared" si="1914"/>
        <v>#DIV/0!</v>
      </c>
      <c r="AA3591" t="e">
        <f t="shared" si="1915"/>
        <v>#DIV/0!</v>
      </c>
      <c r="AB3591" t="str">
        <f t="shared" si="1916"/>
        <v>0.0388986782797058-0.221512076994538i</v>
      </c>
      <c r="AC3591" t="str">
        <f t="shared" si="1917"/>
        <v>0.972233709204254-0.00560267886219981i</v>
      </c>
      <c r="AD3591" t="str">
        <f t="shared" si="1918"/>
        <v>0.0413211850396395-0.227600180460383i</v>
      </c>
      <c r="AE3591" t="e">
        <f t="shared" si="1919"/>
        <v>#DIV/0!</v>
      </c>
      <c r="AF3591" t="str">
        <f t="shared" si="1920"/>
        <v>-19.4144568252665-0.27649341868783i</v>
      </c>
      <c r="AG3591" t="e">
        <f t="shared" si="1921"/>
        <v>#DIV/0!</v>
      </c>
      <c r="AH3591" t="e">
        <f t="shared" si="1922"/>
        <v>#DIV/0!</v>
      </c>
      <c r="AI3591" t="e">
        <f t="shared" si="1923"/>
        <v>#DIV/0!</v>
      </c>
      <c r="AJ3591" t="e">
        <f t="shared" si="1924"/>
        <v>#DIV/0!</v>
      </c>
      <c r="AK3591"/>
      <c r="AL3591"/>
      <c r="AM3591"/>
      <c r="AN3591"/>
    </row>
    <row r="3592" spans="1:40" x14ac:dyDescent="0.25">
      <c r="A3592"/>
      <c r="B3592">
        <f t="shared" si="1890"/>
        <v>1658000</v>
      </c>
      <c r="C3592" s="186" t="str">
        <f t="shared" si="1893"/>
        <v>-3.57809800878445E-08+0.00190102051214394i</v>
      </c>
      <c r="D3592" s="158" t="str">
        <f t="shared" si="1894"/>
        <v>-7.66666694098752+0.0145744905931035i</v>
      </c>
      <c r="E3592" t="str">
        <f t="shared" si="1895"/>
        <v>7.99155753230419-0.259746927423038i</v>
      </c>
      <c r="F3592" t="str">
        <f t="shared" si="1896"/>
        <v>0.999201481713645+0.0000259332267877794i</v>
      </c>
      <c r="G3592">
        <f t="shared" si="1891"/>
        <v>1</v>
      </c>
      <c r="H3592" t="str">
        <f t="shared" si="1897"/>
        <v>11.7477992419863+0.290901395588186i</v>
      </c>
      <c r="I3592" t="str">
        <f t="shared" si="1898"/>
        <v>6510.95077456485i</v>
      </c>
      <c r="J3592" t="str">
        <f t="shared" si="1892"/>
        <v>-57381.4609128486+1424.38767905i</v>
      </c>
      <c r="K3592" t="str">
        <f t="shared" si="1899"/>
        <v>0.00281489301637551-0.113397971611724i</v>
      </c>
      <c r="L3592" t="str">
        <f t="shared" si="1900"/>
        <v>0.000364085844028469-0.0124339826769333i</v>
      </c>
      <c r="M3592" t="str">
        <f t="shared" si="1901"/>
        <v>0.00317897886040398-0.125831954288657i</v>
      </c>
      <c r="N3592" t="str">
        <f t="shared" si="1902"/>
        <v>-12.2159903656761i</v>
      </c>
      <c r="O3592" t="str">
        <f t="shared" si="1903"/>
        <v>0.939242258499299+0.343254977894182i</v>
      </c>
      <c r="P3592" t="str">
        <f t="shared" si="1904"/>
        <v>0.060757741500701-0.343254977894182i</v>
      </c>
      <c r="Q3592" t="str">
        <f t="shared" si="1905"/>
        <v>-0.060757741500701+12.5592453435703i</v>
      </c>
      <c r="R3592" t="str">
        <f t="shared" si="1906"/>
        <v>-0.0273536232210497-0.00470536210698224i</v>
      </c>
      <c r="S3592" t="str">
        <f t="shared" si="1907"/>
        <v>1.28803755489037i</v>
      </c>
      <c r="T3592" t="str">
        <f t="shared" si="1908"/>
        <v>0.0060606831031512-0.0352324939710333i</v>
      </c>
      <c r="U3592" t="e">
        <f t="shared" si="1909"/>
        <v>#DIV/0!</v>
      </c>
      <c r="V3592" t="str">
        <f t="shared" si="1910"/>
        <v>1.33333333333333E-06-0.0000639947499364277i</v>
      </c>
      <c r="W3592" t="e">
        <f t="shared" si="1911"/>
        <v>#DIV/0!</v>
      </c>
      <c r="X3592" t="e">
        <f t="shared" si="1912"/>
        <v>#DIV/0!</v>
      </c>
      <c r="Y3592" t="str">
        <f t="shared" si="1913"/>
        <v>0.00083+1.6668033982886i</v>
      </c>
      <c r="Z3592" t="e">
        <f t="shared" si="1914"/>
        <v>#DIV/0!</v>
      </c>
      <c r="AA3592" t="e">
        <f t="shared" si="1915"/>
        <v>#DIV/0!</v>
      </c>
      <c r="AB3592" t="str">
        <f t="shared" si="1916"/>
        <v>0.0373716085217273-0.217251908657783i</v>
      </c>
      <c r="AC3592" t="str">
        <f t="shared" si="1917"/>
        <v>0.97278157131412-0.00539318176020508i</v>
      </c>
      <c r="AD3592" t="str">
        <f t="shared" si="1918"/>
        <v>0.0396542107697732-0.223110770898291i</v>
      </c>
      <c r="AE3592" t="e">
        <f t="shared" si="1919"/>
        <v>#DIV/0!</v>
      </c>
      <c r="AF3592" t="str">
        <f t="shared" si="1920"/>
        <v>-19.4144661829738-0.276326904995083i</v>
      </c>
      <c r="AG3592" t="e">
        <f t="shared" si="1921"/>
        <v>#DIV/0!</v>
      </c>
      <c r="AH3592" t="e">
        <f t="shared" si="1922"/>
        <v>#DIV/0!</v>
      </c>
      <c r="AI3592" t="e">
        <f t="shared" si="1923"/>
        <v>#DIV/0!</v>
      </c>
      <c r="AJ3592" t="e">
        <f t="shared" si="1924"/>
        <v>#DIV/0!</v>
      </c>
      <c r="AK3592"/>
      <c r="AL3592"/>
      <c r="AM3592"/>
      <c r="AN3592"/>
    </row>
    <row r="3593" spans="1:40" x14ac:dyDescent="0.25">
      <c r="A3593"/>
      <c r="B3593">
        <f t="shared" si="1890"/>
        <v>1659000</v>
      </c>
      <c r="C3593" s="186" t="str">
        <f t="shared" si="1893"/>
        <v>-3.57378574884767E-08+0.00189987462877395i</v>
      </c>
      <c r="D3593" s="158" t="str">
        <f t="shared" si="1894"/>
        <v>-7.66666694065693+0.014565705487267i</v>
      </c>
      <c r="E3593" t="str">
        <f t="shared" si="1895"/>
        <v>7.99154735607881-0.25990325927212i</v>
      </c>
      <c r="F3593" t="str">
        <f t="shared" si="1896"/>
        <v>0.99920148272883+0.0000259488350686471i</v>
      </c>
      <c r="G3593">
        <f t="shared" si="1891"/>
        <v>1</v>
      </c>
      <c r="H3593" t="str">
        <f t="shared" si="1897"/>
        <v>11.7478085831237+0.290726297079046i</v>
      </c>
      <c r="I3593" t="str">
        <f t="shared" si="1898"/>
        <v>6514.87776538183i</v>
      </c>
      <c r="J3593" t="str">
        <f t="shared" si="1892"/>
        <v>-57450.7006783922+1425.24677897706i</v>
      </c>
      <c r="K3593" t="str">
        <f t="shared" si="1899"/>
        <v>0.00281150252605109-0.113329700135603i</v>
      </c>
      <c r="L3593" t="str">
        <f t="shared" si="1900"/>
        <v>0.000363647429705834-0.0124265006406409i</v>
      </c>
      <c r="M3593" t="str">
        <f t="shared" si="1901"/>
        <v>0.00317514995575692-0.125756200776244i</v>
      </c>
      <c r="N3593" t="str">
        <f t="shared" si="1902"/>
        <v>-12.2233582730136i</v>
      </c>
      <c r="O3593" t="str">
        <f t="shared" si="1903"/>
        <v>0.941745812722625+0.336325473640345i</v>
      </c>
      <c r="P3593" t="str">
        <f t="shared" si="1904"/>
        <v>0.058254187277375-0.336325473640345i</v>
      </c>
      <c r="Q3593" t="str">
        <f t="shared" si="1905"/>
        <v>-0.058254187277375+12.5596837466539i</v>
      </c>
      <c r="R3593" t="str">
        <f t="shared" si="1906"/>
        <v>-0.0267991163952133-0.00451388965483498i</v>
      </c>
      <c r="S3593" t="str">
        <f t="shared" si="1907"/>
        <v>1.28881441710683i</v>
      </c>
      <c r="T3593" t="str">
        <f t="shared" si="1908"/>
        <v>0.00581756606438069-0.0345390875758749i</v>
      </c>
      <c r="U3593" t="e">
        <f t="shared" si="1909"/>
        <v>#DIV/0!</v>
      </c>
      <c r="V3593" t="str">
        <f t="shared" si="1910"/>
        <v>1.33333333333333E-06-0.0000639561756447239i</v>
      </c>
      <c r="W3593" t="e">
        <f t="shared" si="1911"/>
        <v>#DIV/0!</v>
      </c>
      <c r="X3593" t="e">
        <f t="shared" si="1912"/>
        <v>#DIV/0!</v>
      </c>
      <c r="Y3593" t="str">
        <f t="shared" si="1913"/>
        <v>0.00083+1.66780870793775i</v>
      </c>
      <c r="Z3593" t="e">
        <f t="shared" si="1914"/>
        <v>#DIV/0!</v>
      </c>
      <c r="AA3593" t="e">
        <f t="shared" si="1915"/>
        <v>#DIV/0!</v>
      </c>
      <c r="AB3593" t="str">
        <f t="shared" si="1916"/>
        <v>0.0358724912368838-0.212976200473528i</v>
      </c>
      <c r="AC3593" t="str">
        <f t="shared" si="1917"/>
        <v>0.973330822711653-0.00518741958384041i</v>
      </c>
      <c r="AD3593" t="str">
        <f t="shared" si="1918"/>
        <v>0.0380204833593711-0.21860909703935i</v>
      </c>
      <c r="AE3593" t="e">
        <f t="shared" si="1919"/>
        <v>#DIV/0!</v>
      </c>
      <c r="AF3593" t="str">
        <f t="shared" si="1920"/>
        <v>-19.4144755237806-0.276160591591779i</v>
      </c>
      <c r="AG3593" t="e">
        <f t="shared" si="1921"/>
        <v>#DIV/0!</v>
      </c>
      <c r="AH3593" t="e">
        <f t="shared" si="1922"/>
        <v>#DIV/0!</v>
      </c>
      <c r="AI3593" t="e">
        <f t="shared" si="1923"/>
        <v>#DIV/0!</v>
      </c>
      <c r="AJ3593" t="e">
        <f t="shared" si="1924"/>
        <v>#DIV/0!</v>
      </c>
      <c r="AK3593"/>
      <c r="AL3593"/>
      <c r="AM3593"/>
      <c r="AN3593"/>
    </row>
    <row r="3594" spans="1:40" x14ac:dyDescent="0.25">
      <c r="A3594"/>
      <c r="B3594">
        <f t="shared" si="1890"/>
        <v>1660000</v>
      </c>
      <c r="C3594" s="186" t="str">
        <f t="shared" si="1893"/>
        <v>-3.56948127980419E-08+0.00189873012598634i</v>
      </c>
      <c r="D3594" s="158" t="str">
        <f t="shared" si="1894"/>
        <v>-7.66666694032688+0.0145569309658953i</v>
      </c>
      <c r="E3594" t="str">
        <f t="shared" si="1895"/>
        <v>7.99153717374357-0.260059590523396i</v>
      </c>
      <c r="F3594" t="str">
        <f t="shared" si="1896"/>
        <v>0.999201483744634+0.0000259644432899253i</v>
      </c>
      <c r="G3594">
        <f t="shared" si="1891"/>
        <v>1</v>
      </c>
      <c r="H3594" t="str">
        <f t="shared" si="1897"/>
        <v>11.7478179074005+0.290551409082929i</v>
      </c>
      <c r="I3594" t="str">
        <f t="shared" si="1898"/>
        <v>6518.80475619882i</v>
      </c>
      <c r="J3594" t="str">
        <f t="shared" si="1892"/>
        <v>-57519.9821923625+1426.1058789041i</v>
      </c>
      <c r="K3594" t="str">
        <f t="shared" si="1899"/>
        <v>0.00280811815653792-0.113261510766812i</v>
      </c>
      <c r="L3594" t="str">
        <f t="shared" si="1900"/>
        <v>0.000363209806556738-0.0124190275957111i</v>
      </c>
      <c r="M3594" t="str">
        <f t="shared" si="1901"/>
        <v>0.00317132796309466-0.125680538362523i</v>
      </c>
      <c r="N3594" t="str">
        <f t="shared" si="1902"/>
        <v>-12.2307261803512i</v>
      </c>
      <c r="O3594" t="str">
        <f t="shared" si="1903"/>
        <v>0.944198243508945+0.32937771168466i</v>
      </c>
      <c r="P3594" t="str">
        <f t="shared" si="1904"/>
        <v>0.055801756491055-0.32937771168466i</v>
      </c>
      <c r="Q3594" t="str">
        <f t="shared" si="1905"/>
        <v>-0.055801756491055+12.5601038920359i</v>
      </c>
      <c r="R3594" t="str">
        <f t="shared" si="1906"/>
        <v>-0.0262433434655043-0.00432618490233476i</v>
      </c>
      <c r="S3594" t="str">
        <f t="shared" si="1907"/>
        <v>1.28959127932329i</v>
      </c>
      <c r="T3594" t="str">
        <f t="shared" si="1908"/>
        <v>0.00557901032279099-0.0338431868734002i</v>
      </c>
      <c r="U3594" t="e">
        <f t="shared" si="1909"/>
        <v>#DIV/0!</v>
      </c>
      <c r="V3594" t="str">
        <f t="shared" si="1910"/>
        <v>1.33333333333333E-06-0.0000639176478280703i</v>
      </c>
      <c r="W3594" t="e">
        <f t="shared" si="1911"/>
        <v>#DIV/0!</v>
      </c>
      <c r="X3594" t="e">
        <f t="shared" si="1912"/>
        <v>#DIV/0!</v>
      </c>
      <c r="Y3594" t="str">
        <f t="shared" si="1913"/>
        <v>0.00083+1.6688140175869i</v>
      </c>
      <c r="Z3594" t="e">
        <f t="shared" si="1914"/>
        <v>#DIV/0!</v>
      </c>
      <c r="AA3594" t="e">
        <f t="shared" si="1915"/>
        <v>#DIV/0!</v>
      </c>
      <c r="AB3594" t="str">
        <f t="shared" si="1916"/>
        <v>0.0344014999915793-0.208685111799158i</v>
      </c>
      <c r="AC3594" t="str">
        <f t="shared" si="1917"/>
        <v>0.973881441239734-0.00498540796995022i</v>
      </c>
      <c r="AD3594" t="str">
        <f t="shared" si="1918"/>
        <v>0.0364200932825508-0.214095406223595i</v>
      </c>
      <c r="AE3594" t="e">
        <f t="shared" si="1919"/>
        <v>#DIV/0!</v>
      </c>
      <c r="AF3594" t="str">
        <f t="shared" si="1920"/>
        <v>-19.4144848477274-0.275994478117034i</v>
      </c>
      <c r="AG3594" t="e">
        <f t="shared" si="1921"/>
        <v>#DIV/0!</v>
      </c>
      <c r="AH3594" t="e">
        <f t="shared" si="1922"/>
        <v>#DIV/0!</v>
      </c>
      <c r="AI3594" t="e">
        <f t="shared" si="1923"/>
        <v>#DIV/0!</v>
      </c>
      <c r="AJ3594" t="e">
        <f t="shared" si="1924"/>
        <v>#DIV/0!</v>
      </c>
      <c r="AK3594"/>
      <c r="AL3594"/>
      <c r="AM3594"/>
      <c r="AN3594"/>
    </row>
    <row r="3595" spans="1:40" x14ac:dyDescent="0.25">
      <c r="A3595"/>
      <c r="B3595">
        <f t="shared" si="1890"/>
        <v>1661000</v>
      </c>
      <c r="C3595" s="186" t="str">
        <f t="shared" si="1893"/>
        <v>-3.56518458289769E-08+0.00189758700128758i</v>
      </c>
      <c r="D3595" s="158" t="str">
        <f t="shared" si="1894"/>
        <v>-7.66666693999752+0.0145481670098715i</v>
      </c>
      <c r="E3595" t="str">
        <f t="shared" si="1895"/>
        <v>7.99152698529852-0.260215921176508i</v>
      </c>
      <c r="F3595" t="str">
        <f t="shared" si="1896"/>
        <v>0.999201484761036+0.0000259800514515773i</v>
      </c>
      <c r="G3595">
        <f t="shared" si="1891"/>
        <v>1</v>
      </c>
      <c r="H3595" t="str">
        <f t="shared" si="1897"/>
        <v>11.7478272148574+0.2903767312207i</v>
      </c>
      <c r="I3595" t="str">
        <f t="shared" si="1898"/>
        <v>6522.73174701581i</v>
      </c>
      <c r="J3595" t="str">
        <f t="shared" si="1892"/>
        <v>-57589.3054547594+1426.96497883115i</v>
      </c>
      <c r="K3595" t="str">
        <f t="shared" si="1899"/>
        <v>0.00280473989311468-0.113193403357409i</v>
      </c>
      <c r="L3595" t="str">
        <f t="shared" si="1900"/>
        <v>0.000362772972679174-0.0124115635259601i</v>
      </c>
      <c r="M3595" t="str">
        <f t="shared" si="1901"/>
        <v>0.00316751286579385-0.125604966883369i</v>
      </c>
      <c r="N3595" t="str">
        <f t="shared" si="1902"/>
        <v>-12.2380940876887i</v>
      </c>
      <c r="O3595" t="str">
        <f t="shared" si="1903"/>
        <v>0.946599417725993+0.322412069192222i</v>
      </c>
      <c r="P3595" t="str">
        <f t="shared" si="1904"/>
        <v>0.053400582274007-0.322412069192222i</v>
      </c>
      <c r="Q3595" t="str">
        <f t="shared" si="1905"/>
        <v>-0.053400582274007+12.5605061568809i</v>
      </c>
      <c r="R3595" t="str">
        <f t="shared" si="1906"/>
        <v>-0.0256863270005368-0.00414226280420995i</v>
      </c>
      <c r="S3595" t="str">
        <f t="shared" si="1907"/>
        <v>1.29036814153975i</v>
      </c>
      <c r="T3595" t="str">
        <f t="shared" si="1908"/>
        <v>0.00534504395643763-0.033144818034665i</v>
      </c>
      <c r="U3595" t="e">
        <f t="shared" si="1909"/>
        <v>#DIV/0!</v>
      </c>
      <c r="V3595" t="str">
        <f t="shared" si="1910"/>
        <v>1.33333333333333E-06-0.0000638791664025269i</v>
      </c>
      <c r="W3595" t="e">
        <f t="shared" si="1911"/>
        <v>#DIV/0!</v>
      </c>
      <c r="X3595" t="e">
        <f t="shared" si="1912"/>
        <v>#DIV/0!</v>
      </c>
      <c r="Y3595" t="str">
        <f t="shared" si="1913"/>
        <v>0.00083+1.66981932723605i</v>
      </c>
      <c r="Z3595" t="e">
        <f t="shared" si="1914"/>
        <v>#DIV/0!</v>
      </c>
      <c r="AA3595" t="e">
        <f t="shared" si="1915"/>
        <v>#DIV/0!</v>
      </c>
      <c r="AB3595" t="str">
        <f t="shared" si="1916"/>
        <v>0.0329588079217592-0.204378804011606i</v>
      </c>
      <c r="AC3595" t="str">
        <f t="shared" si="1917"/>
        <v>0.974433404538593-0.00478716246873021i</v>
      </c>
      <c r="AD3595" t="str">
        <f t="shared" si="1918"/>
        <v>0.0348531291577762-0.209569946461843i</v>
      </c>
      <c r="AE3595" t="e">
        <f t="shared" si="1919"/>
        <v>#DIV/0!</v>
      </c>
      <c r="AF3595" t="str">
        <f t="shared" si="1920"/>
        <v>-19.4144941548549-0.275828564210829i</v>
      </c>
      <c r="AG3595" t="e">
        <f t="shared" si="1921"/>
        <v>#DIV/0!</v>
      </c>
      <c r="AH3595" t="e">
        <f t="shared" si="1922"/>
        <v>#DIV/0!</v>
      </c>
      <c r="AI3595" t="e">
        <f t="shared" si="1923"/>
        <v>#DIV/0!</v>
      </c>
      <c r="AJ3595" t="e">
        <f t="shared" si="1924"/>
        <v>#DIV/0!</v>
      </c>
      <c r="AK3595"/>
      <c r="AL3595"/>
      <c r="AM3595"/>
      <c r="AN3595"/>
    </row>
    <row r="3596" spans="1:40" x14ac:dyDescent="0.25">
      <c r="A3596"/>
      <c r="B3596">
        <f t="shared" si="1890"/>
        <v>1662000</v>
      </c>
      <c r="C3596" s="186" t="str">
        <f t="shared" si="1893"/>
        <v>-3.56089563942826E-08+0.00189644525219015i</v>
      </c>
      <c r="D3596" s="158" t="str">
        <f t="shared" si="1894"/>
        <v>-7.6666669396687+0.0145394136001245i</v>
      </c>
      <c r="E3596" t="str">
        <f t="shared" si="1895"/>
        <v>7.9915167907437-0.260372251231097i</v>
      </c>
      <c r="F3596" t="str">
        <f t="shared" si="1896"/>
        <v>0.999201485778056+0.0000259956595535682i</v>
      </c>
      <c r="G3596">
        <f t="shared" si="1891"/>
        <v>1</v>
      </c>
      <c r="H3596" t="str">
        <f t="shared" si="1897"/>
        <v>11.7478365055347+0.290202263114129i</v>
      </c>
      <c r="I3596" t="str">
        <f t="shared" si="1898"/>
        <v>6526.6587378328i</v>
      </c>
      <c r="J3596" t="str">
        <f t="shared" si="1892"/>
        <v>-57658.6704655829+1427.82407875821i</v>
      </c>
      <c r="K3596" t="str">
        <f t="shared" si="1899"/>
        <v>0.00280136772110419-0.113125377759805i</v>
      </c>
      <c r="L3596" t="str">
        <f t="shared" si="1900"/>
        <v>0.00036233692617684-0.0124041084152423i</v>
      </c>
      <c r="M3596" t="str">
        <f t="shared" si="1901"/>
        <v>0.00316370464728103-0.125529486175047i</v>
      </c>
      <c r="N3596" t="str">
        <f t="shared" si="1902"/>
        <v>-12.2454619950263i</v>
      </c>
      <c r="O3596" t="str">
        <f t="shared" si="1903"/>
        <v>0.948949205024142+0.315428924298406i</v>
      </c>
      <c r="P3596" t="str">
        <f t="shared" si="1904"/>
        <v>0.051050794975858-0.315428924298406i</v>
      </c>
      <c r="Q3596" t="str">
        <f t="shared" si="1905"/>
        <v>-0.051050794975858+12.5608909193247i</v>
      </c>
      <c r="R3596" t="str">
        <f t="shared" si="1906"/>
        <v>-0.0251280897694019-0.0039621382222449i</v>
      </c>
      <c r="S3596" t="str">
        <f t="shared" si="1907"/>
        <v>1.29114500375621i</v>
      </c>
      <c r="T3596" t="str">
        <f t="shared" si="1908"/>
        <v>0.00511569496984301-0.0324440075597008i</v>
      </c>
      <c r="U3596" t="e">
        <f t="shared" si="1909"/>
        <v>#DIV/0!</v>
      </c>
      <c r="V3596" t="str">
        <f t="shared" si="1910"/>
        <v>1.33333333333333E-06-0.0000638407312843544i</v>
      </c>
      <c r="W3596" t="e">
        <f t="shared" si="1911"/>
        <v>#DIV/0!</v>
      </c>
      <c r="X3596" t="e">
        <f t="shared" si="1912"/>
        <v>#DIV/0!</v>
      </c>
      <c r="Y3596" t="str">
        <f t="shared" si="1913"/>
        <v>0.00083+1.6708246368852i</v>
      </c>
      <c r="Z3596" t="e">
        <f t="shared" si="1914"/>
        <v>#DIV/0!</v>
      </c>
      <c r="AA3596" t="e">
        <f t="shared" si="1915"/>
        <v>#DIV/0!</v>
      </c>
      <c r="AB3596" t="str">
        <f t="shared" si="1916"/>
        <v>0.0315445877099463-0.200057440516347i</v>
      </c>
      <c r="AC3596" t="str">
        <f t="shared" si="1917"/>
        <v>0.974986690045223-0.00459269854111798i</v>
      </c>
      <c r="AD3596" t="str">
        <f t="shared" si="1918"/>
        <v>0.0333196777426802-0.205032966421024i</v>
      </c>
      <c r="AE3596" t="e">
        <f t="shared" si="1919"/>
        <v>#DIV/0!</v>
      </c>
      <c r="AF3596" t="str">
        <f t="shared" si="1920"/>
        <v>-19.4145034452034-0.275662849514004i</v>
      </c>
      <c r="AG3596" t="e">
        <f t="shared" si="1921"/>
        <v>#DIV/0!</v>
      </c>
      <c r="AH3596" t="e">
        <f t="shared" si="1922"/>
        <v>#DIV/0!</v>
      </c>
      <c r="AI3596" t="e">
        <f t="shared" si="1923"/>
        <v>#DIV/0!</v>
      </c>
      <c r="AJ3596" t="e">
        <f t="shared" si="1924"/>
        <v>#DIV/0!</v>
      </c>
      <c r="AK3596"/>
      <c r="AL3596"/>
      <c r="AM3596"/>
      <c r="AN3596"/>
    </row>
    <row r="3597" spans="1:40" x14ac:dyDescent="0.25">
      <c r="A3597"/>
      <c r="B3597">
        <f t="shared" si="1890"/>
        <v>1663000</v>
      </c>
      <c r="C3597" s="186" t="str">
        <f t="shared" si="1893"/>
        <v>-3.55661443075226E-08+0.00189530487621249i</v>
      </c>
      <c r="D3597" s="158" t="str">
        <f t="shared" si="1894"/>
        <v>-7.66666693934041+0.0145306707176291i</v>
      </c>
      <c r="E3597" t="str">
        <f t="shared" si="1895"/>
        <v>7.99150659007915-0.260528580686807i</v>
      </c>
      <c r="F3597" t="str">
        <f t="shared" si="1896"/>
        <v>0.999201486795676+0.0000260112675958615i</v>
      </c>
      <c r="G3597">
        <f t="shared" si="1891"/>
        <v>1</v>
      </c>
      <c r="H3597" t="str">
        <f t="shared" si="1897"/>
        <v>11.7478457794726+0.290028004385892i</v>
      </c>
      <c r="I3597" t="str">
        <f t="shared" si="1898"/>
        <v>6530.58572864978i</v>
      </c>
      <c r="J3597" t="str">
        <f t="shared" si="1892"/>
        <v>-57728.077224833+1428.68317868526i</v>
      </c>
      <c r="K3597" t="str">
        <f t="shared" si="1899"/>
        <v>0.00279800162587329-0.113057433826765i</v>
      </c>
      <c r="L3597" t="str">
        <f t="shared" si="1900"/>
        <v>0.00036190166515913-0.0123966622474513i</v>
      </c>
      <c r="M3597" t="str">
        <f t="shared" si="1901"/>
        <v>0.00315990329103242-0.125454096074216i</v>
      </c>
      <c r="N3597" t="str">
        <f t="shared" si="1902"/>
        <v>-12.2528299023639i</v>
      </c>
      <c r="O3597" t="str">
        <f t="shared" si="1903"/>
        <v>0.951247477843242+0.308428656089006i</v>
      </c>
      <c r="P3597" t="str">
        <f t="shared" si="1904"/>
        <v>0.048752522156758-0.308428656089006i</v>
      </c>
      <c r="Q3597" t="str">
        <f t="shared" si="1905"/>
        <v>-0.048752522156758+12.5612585584529i</v>
      </c>
      <c r="R3597" t="str">
        <f t="shared" si="1906"/>
        <v>-0.0245686547422835-0.00378582592267969i</v>
      </c>
      <c r="S3597" t="str">
        <f t="shared" si="1907"/>
        <v>1.29192186597267i</v>
      </c>
      <c r="T3597" t="str">
        <f t="shared" si="1908"/>
        <v>0.00489099129027605-0.0317407822790892i</v>
      </c>
      <c r="U3597" t="e">
        <f t="shared" si="1909"/>
        <v>#DIV/0!</v>
      </c>
      <c r="V3597" t="str">
        <f t="shared" si="1910"/>
        <v>1.33333333333333E-06-0.0000638023423900161i</v>
      </c>
      <c r="W3597" t="e">
        <f t="shared" si="1911"/>
        <v>#DIV/0!</v>
      </c>
      <c r="X3597" t="e">
        <f t="shared" si="1912"/>
        <v>#DIV/0!</v>
      </c>
      <c r="Y3597" t="str">
        <f t="shared" si="1913"/>
        <v>0.00083+1.67182994653434i</v>
      </c>
      <c r="Z3597" t="e">
        <f t="shared" si="1914"/>
        <v>#DIV/0!</v>
      </c>
      <c r="AA3597" t="e">
        <f t="shared" si="1915"/>
        <v>#DIV/0!</v>
      </c>
      <c r="AB3597" t="str">
        <f t="shared" si="1916"/>
        <v>0.0301590115623002-0.195721186757108i</v>
      </c>
      <c r="AC3597" t="str">
        <f t="shared" si="1917"/>
        <v>0.975541274992704-0.00440203155619876i</v>
      </c>
      <c r="AD3597" t="str">
        <f t="shared" si="1918"/>
        <v>0.0318198239293408-0.200484715410449i</v>
      </c>
      <c r="AE3597" t="e">
        <f t="shared" si="1919"/>
        <v>#DIV/0!</v>
      </c>
      <c r="AF3597" t="str">
        <f t="shared" si="1920"/>
        <v>-19.414512718813-0.275497333668263i</v>
      </c>
      <c r="AG3597" t="e">
        <f t="shared" si="1921"/>
        <v>#DIV/0!</v>
      </c>
      <c r="AH3597" t="e">
        <f t="shared" si="1922"/>
        <v>#DIV/0!</v>
      </c>
      <c r="AI3597" t="e">
        <f t="shared" si="1923"/>
        <v>#DIV/0!</v>
      </c>
      <c r="AJ3597" t="e">
        <f t="shared" si="1924"/>
        <v>#DIV/0!</v>
      </c>
      <c r="AK3597"/>
      <c r="AL3597"/>
      <c r="AM3597"/>
      <c r="AN3597"/>
    </row>
    <row r="3598" spans="1:40" x14ac:dyDescent="0.25">
      <c r="A3598"/>
      <c r="B3598">
        <f t="shared" si="1890"/>
        <v>1664000</v>
      </c>
      <c r="C3598" s="186" t="str">
        <f t="shared" si="1893"/>
        <v>-3.55234093828194E-08+0.00189416587087901i</v>
      </c>
      <c r="D3598" s="158" t="str">
        <f t="shared" si="1894"/>
        <v>-7.66666693901281+0.0145219383434057i</v>
      </c>
      <c r="E3598" t="str">
        <f t="shared" si="1895"/>
        <v>7.99149638330494-0.26068490954328i</v>
      </c>
      <c r="F3598" t="str">
        <f t="shared" si="1896"/>
        <v>0.999201487813913+0.0000260268755784227i</v>
      </c>
      <c r="G3598">
        <f t="shared" si="1891"/>
        <v>1</v>
      </c>
      <c r="H3598" t="str">
        <f t="shared" si="1897"/>
        <v>11.7478550367115+0.289853954659579i</v>
      </c>
      <c r="I3598" t="str">
        <f t="shared" si="1898"/>
        <v>6534.51271946677i</v>
      </c>
      <c r="J3598" t="str">
        <f t="shared" si="1892"/>
        <v>-57797.5257325097+1429.5422786123i</v>
      </c>
      <c r="K3598" t="str">
        <f t="shared" si="1899"/>
        <v>0.00279464159283279-0.112989571411411i</v>
      </c>
      <c r="L3598" t="str">
        <f t="shared" si="1900"/>
        <v>0.000361467187741102-0.012389225006519i</v>
      </c>
      <c r="M3598" t="str">
        <f t="shared" si="1901"/>
        <v>0.00315610878057389-0.12537879641793i</v>
      </c>
      <c r="N3598" t="str">
        <f t="shared" si="1902"/>
        <v>-12.2601978097014i</v>
      </c>
      <c r="O3598" t="str">
        <f t="shared" si="1903"/>
        <v>0.953494111419657+0.301411644579366i</v>
      </c>
      <c r="P3598" t="str">
        <f t="shared" si="1904"/>
        <v>0.046505888580343-0.301411644579366i</v>
      </c>
      <c r="Q3598" t="str">
        <f t="shared" si="1905"/>
        <v>-0.046505888580343+12.5616094542808i</v>
      </c>
      <c r="R3598" t="str">
        <f t="shared" si="1906"/>
        <v>-0.0240080450909663-0.00361334057355546i</v>
      </c>
      <c r="S3598" t="str">
        <f t="shared" si="1907"/>
        <v>1.29269872818913i</v>
      </c>
      <c r="T3598" t="str">
        <f t="shared" si="1908"/>
        <v>0.00467096076394932-0.0310351693553994i</v>
      </c>
      <c r="U3598" t="e">
        <f t="shared" si="1909"/>
        <v>#DIV/0!</v>
      </c>
      <c r="V3598" t="str">
        <f t="shared" si="1910"/>
        <v>1.33333333333333E-06-0.0000637639996361762i</v>
      </c>
      <c r="W3598" t="e">
        <f t="shared" si="1911"/>
        <v>#DIV/0!</v>
      </c>
      <c r="X3598" t="e">
        <f t="shared" si="1912"/>
        <v>#DIV/0!</v>
      </c>
      <c r="Y3598" t="str">
        <f t="shared" si="1913"/>
        <v>0.00083+1.67283525618349i</v>
      </c>
      <c r="Z3598" t="e">
        <f t="shared" si="1914"/>
        <v>#DIV/0!</v>
      </c>
      <c r="AA3598" t="e">
        <f t="shared" si="1915"/>
        <v>#DIV/0!</v>
      </c>
      <c r="AB3598" t="str">
        <f t="shared" si="1916"/>
        <v>0.0288022511851677-0.191370210224727i</v>
      </c>
      <c r="AC3598" t="str">
        <f t="shared" si="1917"/>
        <v>0.976097136409643-0.00421517678855376i</v>
      </c>
      <c r="AD3598" t="str">
        <f t="shared" si="1918"/>
        <v>0.0303536507394309-0.195925443367373i</v>
      </c>
      <c r="AE3598" t="e">
        <f t="shared" si="1919"/>
        <v>#DIV/0!</v>
      </c>
      <c r="AF3598" t="str">
        <f t="shared" si="1920"/>
        <v>-19.4145219757243-0.275332016316173i</v>
      </c>
      <c r="AG3598" t="e">
        <f t="shared" si="1921"/>
        <v>#DIV/0!</v>
      </c>
      <c r="AH3598" t="e">
        <f t="shared" si="1922"/>
        <v>#DIV/0!</v>
      </c>
      <c r="AI3598" t="e">
        <f t="shared" si="1923"/>
        <v>#DIV/0!</v>
      </c>
      <c r="AJ3598" t="e">
        <f t="shared" si="1924"/>
        <v>#DIV/0!</v>
      </c>
      <c r="AK3598"/>
      <c r="AL3598"/>
      <c r="AM3598"/>
      <c r="AN3598"/>
    </row>
    <row r="3599" spans="1:40" x14ac:dyDescent="0.25">
      <c r="A3599"/>
      <c r="B3599">
        <f t="shared" si="1890"/>
        <v>1665000</v>
      </c>
      <c r="C3599" s="186" t="str">
        <f t="shared" si="1893"/>
        <v>-3.54807514348558E-08+0.00189302823372013i</v>
      </c>
      <c r="D3599" s="158" t="str">
        <f t="shared" si="1894"/>
        <v>-7.66666693868575+0.014513216458521i</v>
      </c>
      <c r="E3599" t="str">
        <f t="shared" si="1895"/>
        <v>7.9914861704211-0.260841237800157i</v>
      </c>
      <c r="F3599" t="str">
        <f t="shared" si="1896"/>
        <v>0.99920148883276+0.0000260424835012154i</v>
      </c>
      <c r="G3599">
        <f t="shared" si="1891"/>
        <v>1</v>
      </c>
      <c r="H3599" t="str">
        <f t="shared" si="1897"/>
        <v>11.7478642772914+0.289680113559667i</v>
      </c>
      <c r="I3599" t="str">
        <f t="shared" si="1898"/>
        <v>6538.43971028376i</v>
      </c>
      <c r="J3599" t="str">
        <f t="shared" si="1892"/>
        <v>-57867.015988613+1430.40137853936i</v>
      </c>
      <c r="K3599" t="str">
        <f t="shared" si="1899"/>
        <v>0.00279128760743728-0.112921790367211i</v>
      </c>
      <c r="L3599" t="str">
        <f t="shared" si="1900"/>
        <v>0.000361033492043467-0.0123817966764156i</v>
      </c>
      <c r="M3599" t="str">
        <f t="shared" si="1901"/>
        <v>0.00315232109948075-0.125303587043627i</v>
      </c>
      <c r="N3599" t="str">
        <f t="shared" si="1902"/>
        <v>-12.267565717039i</v>
      </c>
      <c r="O3599" t="str">
        <f t="shared" si="1903"/>
        <v>0.955688983793117+0.294378270693472i</v>
      </c>
      <c r="P3599" t="str">
        <f t="shared" si="1904"/>
        <v>0.044311016206883-0.294378270693472i</v>
      </c>
      <c r="Q3599" t="str">
        <f t="shared" si="1905"/>
        <v>-0.044311016206883+12.5619439877325i</v>
      </c>
      <c r="R3599" t="str">
        <f t="shared" si="1906"/>
        <v>-0.0234462841893152-0.00344469674203586i</v>
      </c>
      <c r="S3599" t="str">
        <f t="shared" si="1907"/>
        <v>1.29347559040559i</v>
      </c>
      <c r="T3599" t="str">
        <f t="shared" si="1908"/>
        <v>0.00445563115217305-0.0303271962845917i</v>
      </c>
      <c r="U3599" t="e">
        <f t="shared" si="1909"/>
        <v>#DIV/0!</v>
      </c>
      <c r="V3599" t="str">
        <f t="shared" si="1910"/>
        <v>1.33333333333333E-06-0.0000637257029396979i</v>
      </c>
      <c r="W3599" t="e">
        <f t="shared" si="1911"/>
        <v>#DIV/0!</v>
      </c>
      <c r="X3599" t="e">
        <f t="shared" si="1912"/>
        <v>#DIV/0!</v>
      </c>
      <c r="Y3599" t="str">
        <f t="shared" si="1913"/>
        <v>0.00083+1.67384056583264i</v>
      </c>
      <c r="Z3599" t="e">
        <f t="shared" si="1914"/>
        <v>#DIV/0!</v>
      </c>
      <c r="AA3599" t="e">
        <f t="shared" si="1915"/>
        <v>#DIV/0!</v>
      </c>
      <c r="AB3599" t="str">
        <f t="shared" si="1916"/>
        <v>0.0274744777613676-0.187004680465814i</v>
      </c>
      <c r="AC3599" t="str">
        <f t="shared" si="1917"/>
        <v>0.976654251119631-0.00403214941558376i</v>
      </c>
      <c r="AD3599" t="str">
        <f t="shared" si="1918"/>
        <v>0.028921239319506-0.191355400842567i</v>
      </c>
      <c r="AE3599" t="e">
        <f t="shared" si="1919"/>
        <v>#DIV/0!</v>
      </c>
      <c r="AF3599" t="str">
        <f t="shared" si="1920"/>
        <v>-19.4145312159771-0.275166897101146i</v>
      </c>
      <c r="AG3599" t="e">
        <f t="shared" si="1921"/>
        <v>#DIV/0!</v>
      </c>
      <c r="AH3599" t="e">
        <f t="shared" si="1922"/>
        <v>#DIV/0!</v>
      </c>
      <c r="AI3599" t="e">
        <f t="shared" si="1923"/>
        <v>#DIV/0!</v>
      </c>
      <c r="AJ3599" t="e">
        <f t="shared" si="1924"/>
        <v>#DIV/0!</v>
      </c>
      <c r="AK3599"/>
      <c r="AL3599"/>
      <c r="AM3599"/>
      <c r="AN3599"/>
    </row>
    <row r="3600" spans="1:40" x14ac:dyDescent="0.25">
      <c r="A3600"/>
      <c r="B3600">
        <f t="shared" si="1890"/>
        <v>1666000</v>
      </c>
      <c r="C3600" s="186" t="str">
        <f t="shared" si="1893"/>
        <v>-3.54381702788685E-08+0.00189189196227212i</v>
      </c>
      <c r="D3600" s="158" t="str">
        <f t="shared" si="1894"/>
        <v>-7.66666693835931+0.0145045050440863i</v>
      </c>
      <c r="E3600" t="str">
        <f t="shared" si="1895"/>
        <v>7.99147595142768-0.260997565457081i</v>
      </c>
      <c r="F3600" t="str">
        <f t="shared" si="1896"/>
        <v>0.999201489852215+0.000026058091364204i</v>
      </c>
      <c r="G3600">
        <f t="shared" si="1891"/>
        <v>1</v>
      </c>
      <c r="H3600" t="str">
        <f t="shared" si="1897"/>
        <v>11.7478735012522+0.289506480711542i</v>
      </c>
      <c r="I3600" t="str">
        <f t="shared" si="1898"/>
        <v>6542.36670110074i</v>
      </c>
      <c r="J3600" t="str">
        <f t="shared" si="1892"/>
        <v>-57936.547993143+1431.26047846641i</v>
      </c>
      <c r="K3600" t="str">
        <f t="shared" si="1899"/>
        <v>0.00278793965518483-0.112854090547986i</v>
      </c>
      <c r="L3600" t="str">
        <f t="shared" si="1900"/>
        <v>0.000360600576192568-0.01237437724115i</v>
      </c>
      <c r="M3600" t="str">
        <f t="shared" si="1901"/>
        <v>0.0031485402313774-0.125228467789136i</v>
      </c>
      <c r="N3600" t="str">
        <f t="shared" si="1902"/>
        <v>-12.2749336243765i</v>
      </c>
      <c r="O3600" t="str">
        <f t="shared" si="1903"/>
        <v>0.957831975813131+0.287328916243933i</v>
      </c>
      <c r="P3600" t="str">
        <f t="shared" si="1904"/>
        <v>0.042168024186869-0.287328916243933i</v>
      </c>
      <c r="Q3600" t="str">
        <f t="shared" si="1905"/>
        <v>-0.042168024186869+12.5622625406204i</v>
      </c>
      <c r="R3600" t="str">
        <f t="shared" si="1906"/>
        <v>-0.0228833956137979-0.00327990889172372i</v>
      </c>
      <c r="S3600" t="str">
        <f t="shared" si="1907"/>
        <v>1.29425245262205i</v>
      </c>
      <c r="T3600" t="str">
        <f t="shared" si="1908"/>
        <v>0.00424503012749029-0.0296168908974786i</v>
      </c>
      <c r="U3600" t="e">
        <f t="shared" si="1909"/>
        <v>#DIV/0!</v>
      </c>
      <c r="V3600" t="str">
        <f t="shared" si="1910"/>
        <v>1.33333333333333E-06-0.0000636874522176451i</v>
      </c>
      <c r="W3600" t="e">
        <f t="shared" si="1911"/>
        <v>#DIV/0!</v>
      </c>
      <c r="X3600" t="e">
        <f t="shared" si="1912"/>
        <v>#DIV/0!</v>
      </c>
      <c r="Y3600" t="str">
        <f t="shared" si="1913"/>
        <v>0.00083+1.67484587548179i</v>
      </c>
      <c r="Z3600" t="e">
        <f t="shared" si="1914"/>
        <v>#DIV/0!</v>
      </c>
      <c r="AA3600" t="e">
        <f t="shared" si="1915"/>
        <v>#DIV/0!</v>
      </c>
      <c r="AB3600" t="str">
        <f t="shared" si="1916"/>
        <v>0.0261758619263594-0.182624769091754i</v>
      </c>
      <c r="AC3600" t="str">
        <f t="shared" si="1917"/>
        <v>0.977212595740661-0.00385296451482936i</v>
      </c>
      <c r="AD3600" t="str">
        <f t="shared" si="1918"/>
        <v>0.0275226689365912-0.186774838986445i</v>
      </c>
      <c r="AE3600" t="e">
        <f t="shared" si="1919"/>
        <v>#DIV/0!</v>
      </c>
      <c r="AF3600" t="str">
        <f t="shared" si="1920"/>
        <v>-19.4145404396115-0.275001975667456i</v>
      </c>
      <c r="AG3600" t="e">
        <f t="shared" si="1921"/>
        <v>#DIV/0!</v>
      </c>
      <c r="AH3600" t="e">
        <f t="shared" si="1922"/>
        <v>#DIV/0!</v>
      </c>
      <c r="AI3600" t="e">
        <f t="shared" si="1923"/>
        <v>#DIV/0!</v>
      </c>
      <c r="AJ3600" t="e">
        <f t="shared" si="1924"/>
        <v>#DIV/0!</v>
      </c>
      <c r="AK3600"/>
      <c r="AL3600"/>
      <c r="AM3600"/>
      <c r="AN3600"/>
    </row>
    <row r="3601" spans="1:40" x14ac:dyDescent="0.25">
      <c r="A3601"/>
      <c r="B3601">
        <f t="shared" si="1890"/>
        <v>1667000</v>
      </c>
      <c r="C3601" s="186" t="str">
        <f t="shared" si="1893"/>
        <v>-3.53956657306488E-08+0.0018907570540772i</v>
      </c>
      <c r="D3601" s="158" t="str">
        <f t="shared" si="1894"/>
        <v>-7.66666693803347+0.0144958040812585i</v>
      </c>
      <c r="E3601" t="str">
        <f t="shared" si="1895"/>
        <v>7.99146572632472-0.261153892513694i</v>
      </c>
      <c r="F3601" t="str">
        <f t="shared" si="1896"/>
        <v>0.999201490872278+0.0000260736991673528i</v>
      </c>
      <c r="G3601">
        <f t="shared" si="1891"/>
        <v>1</v>
      </c>
      <c r="H3601" t="str">
        <f t="shared" si="1897"/>
        <v>11.7478827086337+0.289333055741481i</v>
      </c>
      <c r="I3601" t="str">
        <f t="shared" si="1898"/>
        <v>6546.29369191773i</v>
      </c>
      <c r="J3601" t="str">
        <f t="shared" si="1892"/>
        <v>-58006.1217460996+1432.11957839346i</v>
      </c>
      <c r="K3601" t="str">
        <f t="shared" si="1899"/>
        <v>0.00278459772161704-0.11278647180791i</v>
      </c>
      <c r="L3601" t="str">
        <f t="shared" si="1900"/>
        <v>0.000360168438320346-0.0123669666847689i</v>
      </c>
      <c r="M3601" t="str">
        <f t="shared" si="1901"/>
        <v>0.00314476615993739-0.125153438492679i</v>
      </c>
      <c r="N3601" t="str">
        <f t="shared" si="1902"/>
        <v>-12.2823015317141i</v>
      </c>
      <c r="O3601" t="str">
        <f t="shared" si="1903"/>
        <v>0.959922971145694+0.280263963910493i</v>
      </c>
      <c r="P3601" t="str">
        <f t="shared" si="1904"/>
        <v>0.040077028854306-0.280263963910493i</v>
      </c>
      <c r="Q3601" t="str">
        <f t="shared" si="1905"/>
        <v>-0.040077028854306+12.5625654956246i</v>
      </c>
      <c r="R3601" t="str">
        <f t="shared" si="1906"/>
        <v>-0.0223194031438625-0.00311899137991721i</v>
      </c>
      <c r="S3601" t="str">
        <f t="shared" si="1907"/>
        <v>1.29502931483851i</v>
      </c>
      <c r="T3601" t="str">
        <f t="shared" si="1908"/>
        <v>0.0040391852697214-0.0289042813610007i</v>
      </c>
      <c r="U3601" t="e">
        <f t="shared" si="1909"/>
        <v>#DIV/0!</v>
      </c>
      <c r="V3601" t="str">
        <f t="shared" si="1910"/>
        <v>1.33333333333333E-06-0.0000636492473872805i</v>
      </c>
      <c r="W3601" t="e">
        <f t="shared" si="1911"/>
        <v>#DIV/0!</v>
      </c>
      <c r="X3601" t="e">
        <f t="shared" si="1912"/>
        <v>#DIV/0!</v>
      </c>
      <c r="Y3601" t="str">
        <f t="shared" si="1913"/>
        <v>0.00083+1.67585118513094i</v>
      </c>
      <c r="Z3601" t="e">
        <f t="shared" si="1914"/>
        <v>#DIV/0!</v>
      </c>
      <c r="AA3601" t="e">
        <f t="shared" si="1915"/>
        <v>#DIV/0!</v>
      </c>
      <c r="AB3601" t="str">
        <f t="shared" si="1916"/>
        <v>0.0249065737438524-0.178230649786579i</v>
      </c>
      <c r="AC3601" t="str">
        <f t="shared" si="1917"/>
        <v>0.977772146684695-0.00367763706122709i</v>
      </c>
      <c r="AD3601" t="str">
        <f t="shared" si="1918"/>
        <v>0.0261580169735866-0.18218400953423i</v>
      </c>
      <c r="AE3601" t="e">
        <f t="shared" si="1919"/>
        <v>#DIV/0!</v>
      </c>
      <c r="AF3601" t="str">
        <f t="shared" si="1920"/>
        <v>-19.4145496466672-0.274837251660222i</v>
      </c>
      <c r="AG3601" t="e">
        <f t="shared" si="1921"/>
        <v>#DIV/0!</v>
      </c>
      <c r="AH3601" t="e">
        <f t="shared" si="1922"/>
        <v>#DIV/0!</v>
      </c>
      <c r="AI3601" t="e">
        <f t="shared" si="1923"/>
        <v>#DIV/0!</v>
      </c>
      <c r="AJ3601" t="e">
        <f t="shared" si="1924"/>
        <v>#DIV/0!</v>
      </c>
      <c r="AK3601"/>
      <c r="AL3601"/>
      <c r="AM3601"/>
      <c r="AN3601"/>
    </row>
    <row r="3602" spans="1:40" x14ac:dyDescent="0.25">
      <c r="A3602"/>
      <c r="B3602">
        <f t="shared" si="1890"/>
        <v>1668000</v>
      </c>
      <c r="C3602" s="186" t="str">
        <f t="shared" si="1893"/>
        <v>-3.53532376065395E-08+0.00188962350668344i</v>
      </c>
      <c r="D3602" s="158" t="str">
        <f t="shared" si="1894"/>
        <v>-7.66666693770818+0.0144871135512397i</v>
      </c>
      <c r="E3602" t="str">
        <f t="shared" si="1895"/>
        <v>7.99145549511228-0.261310218969638i</v>
      </c>
      <c r="F3602" t="str">
        <f t="shared" si="1896"/>
        <v>0.99920149189295+0.0000260893069106261i</v>
      </c>
      <c r="G3602">
        <f t="shared" si="1891"/>
        <v>1</v>
      </c>
      <c r="H3602" t="str">
        <f t="shared" si="1897"/>
        <v>11.7478918994756+0.289159838276652i</v>
      </c>
      <c r="I3602" t="str">
        <f t="shared" si="1898"/>
        <v>6550.22068273472i</v>
      </c>
      <c r="J3602" t="str">
        <f t="shared" si="1892"/>
        <v>-58075.7372474827+1432.97867832051i</v>
      </c>
      <c r="K3602" t="str">
        <f t="shared" si="1899"/>
        <v>0.00278126179231876-0.112718934001501i</v>
      </c>
      <c r="L3602" t="str">
        <f t="shared" si="1900"/>
        <v>0.000359737076564341-0.0123595649913575i</v>
      </c>
      <c r="M3602" t="str">
        <f t="shared" si="1901"/>
        <v>0.0031409988688831-0.125078498992859i</v>
      </c>
      <c r="N3602" t="str">
        <f t="shared" si="1902"/>
        <v>-12.2896694390517i</v>
      </c>
      <c r="O3602" t="str">
        <f t="shared" si="1903"/>
        <v>0.961961856279395+0.273183797219933i</v>
      </c>
      <c r="P3602" t="str">
        <f t="shared" si="1904"/>
        <v>0.038038143720605-0.273183797219933i</v>
      </c>
      <c r="Q3602" t="str">
        <f t="shared" si="1905"/>
        <v>-0.038038143720605+12.5628532362716i</v>
      </c>
      <c r="R3602" t="str">
        <f t="shared" si="1906"/>
        <v>-0.0217543307623995-0.00296195845487427i</v>
      </c>
      <c r="S3602" t="str">
        <f t="shared" si="1907"/>
        <v>1.29580617705497i</v>
      </c>
      <c r="T3602" t="str">
        <f t="shared" si="1908"/>
        <v>0.00383812406200627-0.0281893961796142i</v>
      </c>
      <c r="U3602" t="e">
        <f t="shared" si="1909"/>
        <v>#DIV/0!</v>
      </c>
      <c r="V3602" t="str">
        <f t="shared" si="1910"/>
        <v>1.33333333333333E-06-0.0000636110883660654i</v>
      </c>
      <c r="W3602" t="e">
        <f t="shared" si="1911"/>
        <v>#DIV/0!</v>
      </c>
      <c r="X3602" t="e">
        <f t="shared" si="1912"/>
        <v>#DIV/0!</v>
      </c>
      <c r="Y3602" t="str">
        <f t="shared" si="1913"/>
        <v>0.00083+1.67685649478009i</v>
      </c>
      <c r="Z3602" t="e">
        <f t="shared" si="1914"/>
        <v>#DIV/0!</v>
      </c>
      <c r="AA3602" t="e">
        <f t="shared" si="1915"/>
        <v>#DIV/0!</v>
      </c>
      <c r="AB3602" t="str">
        <f t="shared" si="1916"/>
        <v>0.0236667826814013-0.173822498315523i</v>
      </c>
      <c r="AC3602" t="str">
        <f t="shared" si="1917"/>
        <v>0.978332880157138-0.00350618192437536i</v>
      </c>
      <c r="AD3602" t="str">
        <f t="shared" si="1918"/>
        <v>0.02482735892508-0.177583164792054i</v>
      </c>
      <c r="AE3602" t="e">
        <f t="shared" si="1919"/>
        <v>#DIV/0!</v>
      </c>
      <c r="AF3602" t="str">
        <f t="shared" si="1920"/>
        <v>-19.4145588371838-0.274672724725412i</v>
      </c>
      <c r="AG3602" t="e">
        <f t="shared" si="1921"/>
        <v>#DIV/0!</v>
      </c>
      <c r="AH3602" t="e">
        <f t="shared" si="1922"/>
        <v>#DIV/0!</v>
      </c>
      <c r="AI3602" t="e">
        <f t="shared" si="1923"/>
        <v>#DIV/0!</v>
      </c>
      <c r="AJ3602" t="e">
        <f t="shared" si="1924"/>
        <v>#DIV/0!</v>
      </c>
      <c r="AK3602"/>
      <c r="AL3602"/>
      <c r="AM3602"/>
      <c r="AN3602"/>
    </row>
    <row r="3603" spans="1:40" x14ac:dyDescent="0.25">
      <c r="A3603"/>
      <c r="B3603">
        <f t="shared" si="1890"/>
        <v>1669000</v>
      </c>
      <c r="C3603" s="186" t="str">
        <f t="shared" si="1893"/>
        <v>-3.53108857234354E-08+0.00188849131764489i</v>
      </c>
      <c r="D3603" s="158" t="str">
        <f t="shared" si="1894"/>
        <v>-7.66666693738349+0.0144784334352775i</v>
      </c>
      <c r="E3603" t="str">
        <f t="shared" si="1895"/>
        <v>7.9914452577904-0.261466544824557i</v>
      </c>
      <c r="F3603" t="str">
        <f t="shared" si="1896"/>
        <v>0.99920149291423+0.0000261049145939885i</v>
      </c>
      <c r="G3603">
        <f t="shared" si="1891"/>
        <v>1</v>
      </c>
      <c r="H3603" t="str">
        <f t="shared" si="1897"/>
        <v>11.7479010738176+0.288986827945119i</v>
      </c>
      <c r="I3603" t="str">
        <f t="shared" si="1898"/>
        <v>6554.14767355171i</v>
      </c>
      <c r="J3603" t="str">
        <f t="shared" si="1892"/>
        <v>-58145.3944972926+1433.83777824756i</v>
      </c>
      <c r="K3603" t="str">
        <f t="shared" si="1899"/>
        <v>0.00277793185291793-0.112651476983626i</v>
      </c>
      <c r="L3603" t="str">
        <f t="shared" si="1900"/>
        <v>0.000359306489067659-0.0123521721450387i</v>
      </c>
      <c r="M3603" t="str">
        <f t="shared" si="1901"/>
        <v>0.00313723834198559-0.125003649128665i</v>
      </c>
      <c r="N3603" t="str">
        <f t="shared" si="1902"/>
        <v>-12.2970373463892i</v>
      </c>
      <c r="O3603" t="str">
        <f t="shared" si="1903"/>
        <v>0.963948520531669+0.26608880052495i</v>
      </c>
      <c r="P3603" t="str">
        <f t="shared" si="1904"/>
        <v>0.036051479468331-0.26608880052495i</v>
      </c>
      <c r="Q3603" t="str">
        <f t="shared" si="1905"/>
        <v>-0.036051479468331+12.5631261469141i</v>
      </c>
      <c r="R3603" t="str">
        <f t="shared" si="1906"/>
        <v>-0.0211882026560899-0.00280882425302813i</v>
      </c>
      <c r="S3603" t="str">
        <f t="shared" si="1907"/>
        <v>1.29658303927143i</v>
      </c>
      <c r="T3603" t="str">
        <f t="shared" si="1908"/>
        <v>0.00364187388677052-0.027472264196532i</v>
      </c>
      <c r="U3603" t="e">
        <f t="shared" si="1909"/>
        <v>#DIV/0!</v>
      </c>
      <c r="V3603" t="str">
        <f t="shared" si="1910"/>
        <v>1.33333333333333E-06-0.0000635729750716578i</v>
      </c>
      <c r="W3603" t="e">
        <f t="shared" si="1911"/>
        <v>#DIV/0!</v>
      </c>
      <c r="X3603" t="e">
        <f t="shared" si="1912"/>
        <v>#DIV/0!</v>
      </c>
      <c r="Y3603" t="str">
        <f t="shared" si="1913"/>
        <v>0.00083+1.67786180442924i</v>
      </c>
      <c r="Z3603" t="e">
        <f t="shared" si="1914"/>
        <v>#DIV/0!</v>
      </c>
      <c r="AA3603" t="e">
        <f t="shared" si="1915"/>
        <v>#DIV/0!</v>
      </c>
      <c r="AB3603" t="str">
        <f t="shared" si="1916"/>
        <v>0.0224566575855326-0.169400492532673i</v>
      </c>
      <c r="AC3603" t="str">
        <f t="shared" si="1917"/>
        <v>0.978894772156433-0.00333861386574924i</v>
      </c>
      <c r="AD3603" t="str">
        <f t="shared" si="1918"/>
        <v>0.0235307683930747-0.172972557622348i</v>
      </c>
      <c r="AE3603" t="e">
        <f t="shared" si="1919"/>
        <v>#DIV/0!</v>
      </c>
      <c r="AF3603" t="str">
        <f t="shared" si="1920"/>
        <v>-19.4145680112011-0.274508394509841i</v>
      </c>
      <c r="AG3603" t="e">
        <f t="shared" si="1921"/>
        <v>#DIV/0!</v>
      </c>
      <c r="AH3603" t="e">
        <f t="shared" si="1922"/>
        <v>#DIV/0!</v>
      </c>
      <c r="AI3603" t="e">
        <f t="shared" si="1923"/>
        <v>#DIV/0!</v>
      </c>
      <c r="AJ3603" t="e">
        <f t="shared" si="1924"/>
        <v>#DIV/0!</v>
      </c>
      <c r="AK3603"/>
      <c r="AL3603"/>
      <c r="AM3603"/>
      <c r="AN3603"/>
    </row>
    <row r="3604" spans="1:40" x14ac:dyDescent="0.25">
      <c r="A3604"/>
      <c r="B3604">
        <f t="shared" si="1890"/>
        <v>1670000</v>
      </c>
      <c r="C3604" s="186" t="str">
        <f t="shared" si="1893"/>
        <v>-3.52686098987773E-08+0.00188736048452134i</v>
      </c>
      <c r="D3604" s="158" t="str">
        <f t="shared" si="1894"/>
        <v>-7.66666693705935+0.0144697637146636i</v>
      </c>
      <c r="E3604" t="str">
        <f t="shared" si="1895"/>
        <v>7.99143501435913-0.26162287007809i</v>
      </c>
      <c r="F3604" t="str">
        <f t="shared" si="1896"/>
        <v>0.999201493936119+0.000026120522217404i</v>
      </c>
      <c r="G3604">
        <f t="shared" si="1891"/>
        <v>1</v>
      </c>
      <c r="H3604" t="str">
        <f t="shared" si="1897"/>
        <v>11.7479102316989+0.28881402437583i</v>
      </c>
      <c r="I3604" t="str">
        <f t="shared" si="1898"/>
        <v>6558.07466436869i</v>
      </c>
      <c r="J3604" t="str">
        <f t="shared" si="1892"/>
        <v>-58215.093495529+1434.69687817461i</v>
      </c>
      <c r="K3604" t="str">
        <f t="shared" si="1899"/>
        <v>0.00277460788908551-0.1125841006095i</v>
      </c>
      <c r="L3604" t="str">
        <f t="shared" si="1900"/>
        <v>0.000358876673978949-0.0123447881299732i</v>
      </c>
      <c r="M3604" t="str">
        <f t="shared" si="1901"/>
        <v>0.00313348456306446-0.124928888739473i</v>
      </c>
      <c r="N3604" t="str">
        <f t="shared" si="1902"/>
        <v>-12.3044052537268i</v>
      </c>
      <c r="O3604" t="str">
        <f t="shared" si="1903"/>
        <v>0.965882856054887+0.258979358983015i</v>
      </c>
      <c r="P3604" t="str">
        <f t="shared" si="1904"/>
        <v>0.034117143945113-0.258979358983015i</v>
      </c>
      <c r="Q3604" t="str">
        <f t="shared" si="1905"/>
        <v>-0.034117143945113+12.5633846127098i</v>
      </c>
      <c r="R3604" t="str">
        <f t="shared" si="1906"/>
        <v>-0.0206210432157239-0.00265960279617809i</v>
      </c>
      <c r="S3604" t="str">
        <f t="shared" si="1907"/>
        <v>1.29735990148789i</v>
      </c>
      <c r="T3604" t="str">
        <f t="shared" si="1908"/>
        <v>0.00345046202164652-0.0267529145949291i</v>
      </c>
      <c r="U3604" t="e">
        <f t="shared" si="1909"/>
        <v>#DIV/0!</v>
      </c>
      <c r="V3604" t="str">
        <f t="shared" si="1910"/>
        <v>1.33333333333333E-06-0.0000635349074219142i</v>
      </c>
      <c r="W3604" t="e">
        <f t="shared" si="1911"/>
        <v>#DIV/0!</v>
      </c>
      <c r="X3604" t="e">
        <f t="shared" si="1912"/>
        <v>#DIV/0!</v>
      </c>
      <c r="Y3604" t="str">
        <f t="shared" si="1913"/>
        <v>0.00083+1.67886711407839i</v>
      </c>
      <c r="Z3604" t="e">
        <f t="shared" si="1914"/>
        <v>#DIV/0!</v>
      </c>
      <c r="AA3604" t="e">
        <f t="shared" si="1915"/>
        <v>#DIV/0!</v>
      </c>
      <c r="AB3604" t="str">
        <f t="shared" si="1916"/>
        <v>0.0212763666565928-0.164964812388402i</v>
      </c>
      <c r="AC3604" t="str">
        <f t="shared" si="1917"/>
        <v>0.979457798473678-0.0031749475358896i</v>
      </c>
      <c r="AD3604" t="str">
        <f t="shared" si="1918"/>
        <v>0.0222683170828372-0.168352441429239i</v>
      </c>
      <c r="AE3604" t="e">
        <f t="shared" si="1919"/>
        <v>#DIV/0!</v>
      </c>
      <c r="AF3604" t="str">
        <f t="shared" si="1920"/>
        <v>-19.4145771687582-0.274344260661166i</v>
      </c>
      <c r="AG3604" t="e">
        <f t="shared" si="1921"/>
        <v>#DIV/0!</v>
      </c>
      <c r="AH3604" t="e">
        <f t="shared" si="1922"/>
        <v>#DIV/0!</v>
      </c>
      <c r="AI3604" t="e">
        <f t="shared" si="1923"/>
        <v>#DIV/0!</v>
      </c>
      <c r="AJ3604" t="e">
        <f t="shared" si="1924"/>
        <v>#DIV/0!</v>
      </c>
      <c r="AK3604"/>
      <c r="AL3604"/>
      <c r="AM3604"/>
      <c r="AN3604"/>
    </row>
    <row r="3605" spans="1:40" x14ac:dyDescent="0.25">
      <c r="A3605"/>
      <c r="B3605">
        <f t="shared" si="1890"/>
        <v>1671000</v>
      </c>
      <c r="C3605" s="186" t="str">
        <f t="shared" si="1893"/>
        <v>-3.52264099505528E-08+0.00188623100487849i</v>
      </c>
      <c r="D3605" s="158" t="str">
        <f t="shared" si="1894"/>
        <v>-7.66666693673581+0.0144611043707351i</v>
      </c>
      <c r="E3605" t="str">
        <f t="shared" si="1895"/>
        <v>7.99142476481852-0.261779194729882i</v>
      </c>
      <c r="F3605" t="str">
        <f t="shared" si="1896"/>
        <v>0.999201494958627+0.0000261361297808377i</v>
      </c>
      <c r="G3605">
        <f t="shared" si="1891"/>
        <v>1</v>
      </c>
      <c r="H3605" t="str">
        <f t="shared" si="1897"/>
        <v>11.7479193731592+0.288641427198619i</v>
      </c>
      <c r="I3605" t="str">
        <f t="shared" si="1898"/>
        <v>6562.00165518568i</v>
      </c>
      <c r="J3605" t="str">
        <f t="shared" si="1892"/>
        <v>-58284.834242192+1435.55597810167i</v>
      </c>
      <c r="K3605" t="str">
        <f t="shared" si="1899"/>
        <v>0.00277128988653526-0.112516804734682i</v>
      </c>
      <c r="L3605" t="str">
        <f t="shared" si="1900"/>
        <v>0.000358447629452397-0.0123374129303598i</v>
      </c>
      <c r="M3605" t="str">
        <f t="shared" si="1901"/>
        <v>0.00312973751598766-0.124854217665042i</v>
      </c>
      <c r="N3605" t="str">
        <f t="shared" si="1902"/>
        <v>-12.3117731610644i</v>
      </c>
      <c r="O3605" t="str">
        <f t="shared" si="1903"/>
        <v>0.967764757842046+0.251855858536042i</v>
      </c>
      <c r="P3605" t="str">
        <f t="shared" si="1904"/>
        <v>0.032235242157954-0.251855858536042i</v>
      </c>
      <c r="Q3605" t="str">
        <f t="shared" si="1905"/>
        <v>-0.032235242157954+12.5636290196004i</v>
      </c>
      <c r="R3605" t="str">
        <f t="shared" si="1906"/>
        <v>-0.0200528770365531-0.00251430798867394i</v>
      </c>
      <c r="S3605" t="str">
        <f t="shared" si="1907"/>
        <v>1.29813676370435i</v>
      </c>
      <c r="T3605" t="str">
        <f t="shared" si="1908"/>
        <v>0.00326391563537318-0.0260313768991923i</v>
      </c>
      <c r="U3605" t="e">
        <f t="shared" si="1909"/>
        <v>#DIV/0!</v>
      </c>
      <c r="V3605" t="str">
        <f t="shared" si="1910"/>
        <v>1.33333333333333E-06-0.0000634968853348876i</v>
      </c>
      <c r="W3605" t="e">
        <f t="shared" si="1911"/>
        <v>#DIV/0!</v>
      </c>
      <c r="X3605" t="e">
        <f t="shared" si="1912"/>
        <v>#DIV/0!</v>
      </c>
      <c r="Y3605" t="str">
        <f t="shared" si="1913"/>
        <v>0.00083+1.67987242372753i</v>
      </c>
      <c r="Z3605" t="e">
        <f t="shared" si="1914"/>
        <v>#DIV/0!</v>
      </c>
      <c r="AA3605" t="e">
        <f t="shared" si="1915"/>
        <v>#DIV/0!</v>
      </c>
      <c r="AB3605" t="str">
        <f t="shared" si="1916"/>
        <v>0.0201260774234657-0.160515639937078i</v>
      </c>
      <c r="AC3605" t="str">
        <f t="shared" si="1917"/>
        <v>0.980021934692214-0.00301519747158671i</v>
      </c>
      <c r="AD3605" t="str">
        <f t="shared" si="1918"/>
        <v>0.0210400747990213-0.16372307014448i</v>
      </c>
      <c r="AE3605" t="e">
        <f t="shared" si="1919"/>
        <v>#DIV/0!</v>
      </c>
      <c r="AF3605" t="str">
        <f t="shared" si="1920"/>
        <v>-19.414586309895-0.274180322827884i</v>
      </c>
      <c r="AG3605" t="e">
        <f t="shared" si="1921"/>
        <v>#DIV/0!</v>
      </c>
      <c r="AH3605" t="e">
        <f t="shared" si="1922"/>
        <v>#DIV/0!</v>
      </c>
      <c r="AI3605" t="e">
        <f t="shared" si="1923"/>
        <v>#DIV/0!</v>
      </c>
      <c r="AJ3605" t="e">
        <f t="shared" si="1924"/>
        <v>#DIV/0!</v>
      </c>
      <c r="AK3605"/>
      <c r="AL3605"/>
      <c r="AM3605"/>
      <c r="AN3605"/>
    </row>
    <row r="3606" spans="1:40" x14ac:dyDescent="0.25">
      <c r="A3606"/>
      <c r="B3606">
        <f t="shared" si="1890"/>
        <v>1672000</v>
      </c>
      <c r="C3606" s="186" t="str">
        <f t="shared" si="1893"/>
        <v>-3.5184285697293E-08+0.00188510287628783i</v>
      </c>
      <c r="D3606" s="158" t="str">
        <f t="shared" si="1894"/>
        <v>-7.66666693641289+0.0144524553848734i</v>
      </c>
      <c r="E3606" t="str">
        <f t="shared" si="1895"/>
        <v>7.99141450916861-0.261935518779575i</v>
      </c>
      <c r="F3606" t="str">
        <f t="shared" si="1896"/>
        <v>0.999201495981733+0.0000261517372842528i</v>
      </c>
      <c r="G3606">
        <f t="shared" si="1891"/>
        <v>1</v>
      </c>
      <c r="H3606" t="str">
        <f t="shared" si="1897"/>
        <v>11.7479284982375+0.288469036044204i</v>
      </c>
      <c r="I3606" t="str">
        <f t="shared" si="1898"/>
        <v>6565.92864600267i</v>
      </c>
      <c r="J3606" t="str">
        <f t="shared" si="1892"/>
        <v>-58354.6167372817+1436.41507802871i</v>
      </c>
      <c r="K3606" t="str">
        <f t="shared" si="1899"/>
        <v>0.00276797783102353-0.112449589215076i</v>
      </c>
      <c r="L3606" t="str">
        <f t="shared" si="1900"/>
        <v>0.000358019353647688-0.0123300465304346i</v>
      </c>
      <c r="M3606" t="str">
        <f t="shared" si="1901"/>
        <v>0.00312599718467122-0.124779635745511i</v>
      </c>
      <c r="N3606" t="str">
        <f t="shared" si="1902"/>
        <v>-12.3191410684019i</v>
      </c>
      <c r="O3606" t="str">
        <f t="shared" si="1903"/>
        <v>0.969594123732551+0.244718685889136i</v>
      </c>
      <c r="P3606" t="str">
        <f t="shared" si="1904"/>
        <v>0.030405876267449-0.244718685889136i</v>
      </c>
      <c r="Q3606" t="str">
        <f t="shared" si="1905"/>
        <v>-0.030405876267449+12.563859754291i</v>
      </c>
      <c r="R3606" t="str">
        <f t="shared" si="1906"/>
        <v>-0.0194837289185375-0.00237295361455631i</v>
      </c>
      <c r="S3606" t="str">
        <f t="shared" si="1907"/>
        <v>1.29891362592081i</v>
      </c>
      <c r="T3606" t="str">
        <f t="shared" si="1908"/>
        <v>0.00308226178362523-0.0253076809760357i</v>
      </c>
      <c r="U3606" t="e">
        <f t="shared" si="1909"/>
        <v>#DIV/0!</v>
      </c>
      <c r="V3606" t="str">
        <f t="shared" si="1910"/>
        <v>1.33333333333333E-06-0.0000634589087288259i</v>
      </c>
      <c r="W3606" t="e">
        <f t="shared" si="1911"/>
        <v>#DIV/0!</v>
      </c>
      <c r="X3606" t="e">
        <f t="shared" si="1912"/>
        <v>#DIV/0!</v>
      </c>
      <c r="Y3606" t="str">
        <f t="shared" si="1913"/>
        <v>0.00083+1.68087773337668i</v>
      </c>
      <c r="Z3606" t="e">
        <f t="shared" si="1914"/>
        <v>#DIV/0!</v>
      </c>
      <c r="AA3606" t="e">
        <f t="shared" si="1915"/>
        <v>#DIV/0!</v>
      </c>
      <c r="AB3606" t="str">
        <f t="shared" si="1916"/>
        <v>0.0190059567178544-0.156053159343939i</v>
      </c>
      <c r="AC3606" t="str">
        <f t="shared" si="1917"/>
        <v>0.980587156187319-0.00285937809301702i</v>
      </c>
      <c r="AD3606" t="str">
        <f t="shared" si="1918"/>
        <v>0.0198461094417401-0.159084698212761i</v>
      </c>
      <c r="AE3606" t="e">
        <f t="shared" si="1919"/>
        <v>#DIV/0!</v>
      </c>
      <c r="AF3606" t="str">
        <f t="shared" si="1920"/>
        <v>-19.4145954346504-0.274016580659331i</v>
      </c>
      <c r="AG3606" t="e">
        <f t="shared" si="1921"/>
        <v>#DIV/0!</v>
      </c>
      <c r="AH3606" t="e">
        <f t="shared" si="1922"/>
        <v>#DIV/0!</v>
      </c>
      <c r="AI3606" t="e">
        <f t="shared" si="1923"/>
        <v>#DIV/0!</v>
      </c>
      <c r="AJ3606" t="e">
        <f t="shared" si="1924"/>
        <v>#DIV/0!</v>
      </c>
      <c r="AK3606"/>
      <c r="AL3606"/>
      <c r="AM3606"/>
      <c r="AN3606"/>
    </row>
    <row r="3607" spans="1:40" x14ac:dyDescent="0.25">
      <c r="A3607"/>
      <c r="B3607">
        <f t="shared" si="1890"/>
        <v>1673000</v>
      </c>
      <c r="C3607" s="186" t="str">
        <f t="shared" si="1893"/>
        <v>-3.51422369580731E-08+0.0018839760963267i</v>
      </c>
      <c r="D3607" s="158" t="str">
        <f t="shared" si="1894"/>
        <v>-7.66666693609051+0.0144438167385047i</v>
      </c>
      <c r="E3607" t="str">
        <f t="shared" si="1895"/>
        <v>7.99140424740944-0.26209184222681i</v>
      </c>
      <c r="F3607" t="str">
        <f t="shared" si="1896"/>
        <v>0.999201497005457+0.0000261673447276147i</v>
      </c>
      <c r="G3607">
        <f t="shared" si="1891"/>
        <v>1</v>
      </c>
      <c r="H3607" t="str">
        <f t="shared" si="1897"/>
        <v>11.7479376069729+0.28829685054418i</v>
      </c>
      <c r="I3607" t="str">
        <f t="shared" si="1898"/>
        <v>6569.85563681966i</v>
      </c>
      <c r="J3607" t="str">
        <f t="shared" si="1892"/>
        <v>-58424.440980798+1437.27417795576i</v>
      </c>
      <c r="K3607" t="str">
        <f t="shared" si="1899"/>
        <v>0.00276467170834929-0.112382453906931i</v>
      </c>
      <c r="L3607" t="str">
        <f t="shared" si="1900"/>
        <v>0.000357591844730006-0.0123226889144713i</v>
      </c>
      <c r="M3607" t="str">
        <f t="shared" si="1901"/>
        <v>0.0031222635530793-0.124705142821402i</v>
      </c>
      <c r="N3607" t="str">
        <f t="shared" si="1902"/>
        <v>-12.3265089757395i</v>
      </c>
      <c r="O3607" t="str">
        <f t="shared" si="1903"/>
        <v>0.97137085441784+0.237568228489324i</v>
      </c>
      <c r="P3607" t="str">
        <f t="shared" si="1904"/>
        <v>0.02862914558216-0.237568228489324i</v>
      </c>
      <c r="Q3607" t="str">
        <f t="shared" si="1905"/>
        <v>-0.02862914558216+12.5640772042288i</v>
      </c>
      <c r="R3607" t="str">
        <f t="shared" si="1906"/>
        <v>-0.0189136238665596-0.00223555333467263i</v>
      </c>
      <c r="S3607" t="str">
        <f t="shared" si="1907"/>
        <v>1.29969048813727i</v>
      </c>
      <c r="T3607" t="str">
        <f t="shared" si="1908"/>
        <v>0.00290552740479757-0.0245818570355736i</v>
      </c>
      <c r="U3607" t="e">
        <f t="shared" si="1909"/>
        <v>#DIV/0!</v>
      </c>
      <c r="V3607" t="str">
        <f t="shared" si="1910"/>
        <v>1.33333333333333E-06-0.0000634209775221738i</v>
      </c>
      <c r="W3607" t="e">
        <f t="shared" si="1911"/>
        <v>#DIV/0!</v>
      </c>
      <c r="X3607" t="e">
        <f t="shared" si="1912"/>
        <v>#DIV/0!</v>
      </c>
      <c r="Y3607" t="str">
        <f t="shared" si="1913"/>
        <v>0.00083+1.68188304302583i</v>
      </c>
      <c r="Z3607" t="e">
        <f t="shared" si="1914"/>
        <v>#DIV/0!</v>
      </c>
      <c r="AA3607" t="e">
        <f t="shared" si="1915"/>
        <v>#DIV/0!</v>
      </c>
      <c r="AB3607" t="str">
        <f t="shared" si="1916"/>
        <v>0.0179161706482868-0.15157755689171i</v>
      </c>
      <c r="AC3607" t="str">
        <f t="shared" si="1917"/>
        <v>0.981153438125926-0.00270750370085501i</v>
      </c>
      <c r="AD3607" t="str">
        <f t="shared" si="1918"/>
        <v>0.0186864870027567-0.154437580577021i</v>
      </c>
      <c r="AE3607" t="e">
        <f t="shared" si="1919"/>
        <v>#DIV/0!</v>
      </c>
      <c r="AF3607" t="str">
        <f t="shared" si="1920"/>
        <v>-19.4146045430634-0.273853033805675i</v>
      </c>
      <c r="AG3607" t="e">
        <f t="shared" si="1921"/>
        <v>#DIV/0!</v>
      </c>
      <c r="AH3607" t="e">
        <f t="shared" si="1922"/>
        <v>#DIV/0!</v>
      </c>
      <c r="AI3607" t="e">
        <f t="shared" si="1923"/>
        <v>#DIV/0!</v>
      </c>
      <c r="AJ3607" t="e">
        <f t="shared" si="1924"/>
        <v>#DIV/0!</v>
      </c>
      <c r="AK3607"/>
      <c r="AL3607"/>
      <c r="AM3607"/>
      <c r="AN3607"/>
    </row>
    <row r="3608" spans="1:40" x14ac:dyDescent="0.25">
      <c r="A3608"/>
      <c r="B3608">
        <f t="shared" si="1890"/>
        <v>1674000</v>
      </c>
      <c r="C3608" s="186" t="str">
        <f t="shared" si="1893"/>
        <v>-3.51002635525065E-08+0.00188285066257819i</v>
      </c>
      <c r="D3608" s="158" t="str">
        <f t="shared" si="1894"/>
        <v>-7.66666693576866+0.0144351884130995i</v>
      </c>
      <c r="E3608" t="str">
        <f t="shared" si="1895"/>
        <v>7.99139397954108-0.262248165071229i</v>
      </c>
      <c r="F3608" t="str">
        <f t="shared" si="1896"/>
        <v>0.999201498029791+0.0000261829521108871i</v>
      </c>
      <c r="G3608">
        <f t="shared" si="1891"/>
        <v>1</v>
      </c>
      <c r="H3608" t="str">
        <f t="shared" si="1897"/>
        <v>11.7479466994044+0.288124870331018i</v>
      </c>
      <c r="I3608" t="str">
        <f t="shared" si="1898"/>
        <v>6573.78262763664i</v>
      </c>
      <c r="J3608" t="str">
        <f t="shared" si="1892"/>
        <v>-58494.3069727409+1438.13327788281i</v>
      </c>
      <c r="K3608" t="str">
        <f t="shared" si="1899"/>
        <v>0.0027613715043538-0.112315398666835i</v>
      </c>
      <c r="L3608" t="str">
        <f t="shared" si="1900"/>
        <v>0.00035716510087-0.0123153400667814i</v>
      </c>
      <c r="M3608" t="str">
        <f t="shared" si="1901"/>
        <v>0.0031185366052238-0.124630738733616i</v>
      </c>
      <c r="N3608" t="str">
        <f t="shared" si="1902"/>
        <v>-12.333876883077i</v>
      </c>
      <c r="O3608" t="str">
        <f t="shared" si="1903"/>
        <v>0.973094853446593+0.230404874505195i</v>
      </c>
      <c r="P3608" t="str">
        <f t="shared" si="1904"/>
        <v>0.026905146553407-0.230404874505195i</v>
      </c>
      <c r="Q3608" t="str">
        <f t="shared" si="1905"/>
        <v>-0.026905146553407+12.5642817575822i</v>
      </c>
      <c r="R3608" t="str">
        <f t="shared" si="1906"/>
        <v>-0.0183425870906778-0.00210212068378879i</v>
      </c>
      <c r="S3608" t="str">
        <f t="shared" si="1907"/>
        <v>1.30046735035373i</v>
      </c>
      <c r="T3608" t="str">
        <f t="shared" si="1908"/>
        <v>0.00273373931577058-0.0238539356324463i</v>
      </c>
      <c r="U3608" t="e">
        <f t="shared" si="1909"/>
        <v>#DIV/0!</v>
      </c>
      <c r="V3608" t="str">
        <f t="shared" si="1910"/>
        <v>1.33333333333333E-06-0.0000633830916335706i</v>
      </c>
      <c r="W3608" t="e">
        <f t="shared" si="1911"/>
        <v>#DIV/0!</v>
      </c>
      <c r="X3608" t="e">
        <f t="shared" si="1912"/>
        <v>#DIV/0!</v>
      </c>
      <c r="Y3608" t="str">
        <f t="shared" si="1913"/>
        <v>0.00083+1.68288835267498i</v>
      </c>
      <c r="Z3608" t="e">
        <f t="shared" si="1914"/>
        <v>#DIV/0!</v>
      </c>
      <c r="AA3608" t="e">
        <f t="shared" si="1915"/>
        <v>#DIV/0!</v>
      </c>
      <c r="AB3608" t="str">
        <f t="shared" si="1916"/>
        <v>0.0168568845740035-0.147089020987545i</v>
      </c>
      <c r="AC3608" t="str">
        <f t="shared" si="1917"/>
        <v>0.981720755466312-0.00255958847338154i</v>
      </c>
      <c r="AD3608" t="str">
        <f t="shared" si="1918"/>
        <v>0.0175612715619591-0.149781972664347i</v>
      </c>
      <c r="AE3608" t="e">
        <f t="shared" si="1919"/>
        <v>#DIV/0!</v>
      </c>
      <c r="AF3608" t="str">
        <f t="shared" si="1920"/>
        <v>-19.4146136351731-0.273689681917919i</v>
      </c>
      <c r="AG3608" t="e">
        <f t="shared" si="1921"/>
        <v>#DIV/0!</v>
      </c>
      <c r="AH3608" t="e">
        <f t="shared" si="1922"/>
        <v>#DIV/0!</v>
      </c>
      <c r="AI3608" t="e">
        <f t="shared" si="1923"/>
        <v>#DIV/0!</v>
      </c>
      <c r="AJ3608" t="e">
        <f t="shared" si="1924"/>
        <v>#DIV/0!</v>
      </c>
      <c r="AK3608"/>
      <c r="AL3608"/>
      <c r="AM3608"/>
      <c r="AN3608"/>
    </row>
    <row r="3609" spans="1:40" x14ac:dyDescent="0.25">
      <c r="A3609"/>
      <c r="B3609">
        <f t="shared" ref="B3609:B3672" si="1925">B3608+1000</f>
        <v>1675000</v>
      </c>
      <c r="C3609" s="186" t="str">
        <f t="shared" si="1893"/>
        <v>-3.50583653007458E-08+0.00188172657263117i</v>
      </c>
      <c r="D3609" s="158" t="str">
        <f t="shared" si="1894"/>
        <v>-7.66666693544751+0.0144265703901723i</v>
      </c>
      <c r="E3609" t="str">
        <f t="shared" si="1895"/>
        <v>7.99138370556356-0.262404487312476i</v>
      </c>
      <c r="F3609" t="str">
        <f t="shared" si="1896"/>
        <v>0.999201499054722+0.0000261985594340341i</v>
      </c>
      <c r="G3609">
        <f t="shared" si="1891"/>
        <v>1</v>
      </c>
      <c r="H3609" t="str">
        <f t="shared" si="1897"/>
        <v>11.7479557755711+0.287953095038074i</v>
      </c>
      <c r="I3609" t="str">
        <f t="shared" si="1898"/>
        <v>6577.70961845363i</v>
      </c>
      <c r="J3609" t="str">
        <f t="shared" si="1892"/>
        <v>-58564.2147131104+1438.99237780987i</v>
      </c>
      <c r="K3609" t="str">
        <f t="shared" si="1899"/>
        <v>0.00275807720492056-0.112248423351722i</v>
      </c>
      <c r="L3609" t="str">
        <f t="shared" si="1900"/>
        <v>0.000356739120243767-0.0123079999717131i</v>
      </c>
      <c r="M3609" t="str">
        <f t="shared" si="1901"/>
        <v>0.00311481632516433-0.124556423323435i</v>
      </c>
      <c r="N3609" t="str">
        <f t="shared" si="1902"/>
        <v>-12.3412447904146i</v>
      </c>
      <c r="O3609" t="str">
        <f t="shared" si="1903"/>
        <v>0.974766027230168+0.223229012805048i</v>
      </c>
      <c r="P3609" t="str">
        <f t="shared" si="1904"/>
        <v>0.025233972769832-0.223229012805048i</v>
      </c>
      <c r="Q3609" t="str">
        <f t="shared" si="1905"/>
        <v>-0.025233972769832+12.5644738032196i</v>
      </c>
      <c r="R3609" t="str">
        <f t="shared" si="1906"/>
        <v>-0.0177706440062273-0.00197266906764733i</v>
      </c>
      <c r="S3609" t="str">
        <f t="shared" si="1907"/>
        <v>1.30124421257019i</v>
      </c>
      <c r="T3609" t="str">
        <f t="shared" si="1908"/>
        <v>0.00256692420759232-0.0231239476667484i</v>
      </c>
      <c r="U3609" t="e">
        <f t="shared" si="1909"/>
        <v>#DIV/0!</v>
      </c>
      <c r="V3609" t="str">
        <f t="shared" si="1910"/>
        <v>1.33333333333333E-06-0.0000633452509818489i</v>
      </c>
      <c r="W3609" t="e">
        <f t="shared" si="1911"/>
        <v>#DIV/0!</v>
      </c>
      <c r="X3609" t="e">
        <f t="shared" si="1912"/>
        <v>#DIV/0!</v>
      </c>
      <c r="Y3609" t="str">
        <f t="shared" si="1913"/>
        <v>0.00083+1.68389366232413i</v>
      </c>
      <c r="Z3609" t="e">
        <f t="shared" si="1914"/>
        <v>#DIV/0!</v>
      </c>
      <c r="AA3609" t="e">
        <f t="shared" si="1915"/>
        <v>#DIV/0!</v>
      </c>
      <c r="AB3609" t="str">
        <f t="shared" si="1916"/>
        <v>0.0158282630783331-0.142587742168751i</v>
      </c>
      <c r="AC3609" t="str">
        <f t="shared" si="1917"/>
        <v>0.982289082957932-0.0024156464635351i</v>
      </c>
      <c r="AD3609" t="str">
        <f t="shared" si="1918"/>
        <v>0.0164705252836972-0.145118130370896i</v>
      </c>
      <c r="AE3609" t="e">
        <f t="shared" si="1919"/>
        <v>#DIV/0!</v>
      </c>
      <c r="AF3609" t="str">
        <f t="shared" si="1920"/>
        <v>-19.4146227110186-0.273526524647902i</v>
      </c>
      <c r="AG3609" t="e">
        <f t="shared" si="1921"/>
        <v>#DIV/0!</v>
      </c>
      <c r="AH3609" t="e">
        <f t="shared" si="1922"/>
        <v>#DIV/0!</v>
      </c>
      <c r="AI3609" t="e">
        <f t="shared" si="1923"/>
        <v>#DIV/0!</v>
      </c>
      <c r="AJ3609" t="e">
        <f t="shared" si="1924"/>
        <v>#DIV/0!</v>
      </c>
      <c r="AK3609"/>
      <c r="AL3609"/>
      <c r="AM3609"/>
      <c r="AN3609"/>
    </row>
    <row r="3610" spans="1:40" x14ac:dyDescent="0.25">
      <c r="A3610"/>
      <c r="B3610">
        <f t="shared" si="1925"/>
        <v>1676000</v>
      </c>
      <c r="C3610" s="186" t="str">
        <f t="shared" si="1893"/>
        <v>-3.50165420234798E-08+0.00188060382408026i</v>
      </c>
      <c r="D3610" s="158" t="str">
        <f t="shared" si="1894"/>
        <v>-7.66666693512681+0.014417962651282i</v>
      </c>
      <c r="E3610" t="str">
        <f t="shared" si="1895"/>
        <v>7.99137342547693-0.262560808950193i</v>
      </c>
      <c r="F3610" t="str">
        <f t="shared" si="1896"/>
        <v>0.999201500080273+0.0000262141666970209i</v>
      </c>
      <c r="G3610">
        <f t="shared" si="1891"/>
        <v>1</v>
      </c>
      <c r="H3610" t="str">
        <f t="shared" si="1897"/>
        <v>11.7479648355114+0.287781524299557i</v>
      </c>
      <c r="I3610" t="str">
        <f t="shared" si="1898"/>
        <v>6581.63660927062i</v>
      </c>
      <c r="J3610" t="str">
        <f t="shared" si="1892"/>
        <v>-58634.1642019065+1439.85147773691i</v>
      </c>
      <c r="K3610" t="str">
        <f t="shared" si="1899"/>
        <v>0.00275478879597503-0.112181527818862i</v>
      </c>
      <c r="L3610" t="str">
        <f t="shared" si="1900"/>
        <v>0.000356313901032839-0.0123006686136522i</v>
      </c>
      <c r="M3610" t="str">
        <f t="shared" si="1901"/>
        <v>0.00311110269700787-0.124482196432514i</v>
      </c>
      <c r="N3610" t="str">
        <f t="shared" si="1902"/>
        <v>-12.3486126977522i</v>
      </c>
      <c r="O3610" t="str">
        <f t="shared" si="1903"/>
        <v>0.976384285047514+0.216041032936464i</v>
      </c>
      <c r="P3610" t="str">
        <f t="shared" si="1904"/>
        <v>0.023615714952486-0.216041032936464i</v>
      </c>
      <c r="Q3610" t="str">
        <f t="shared" si="1905"/>
        <v>-0.023615714952486+12.5646537306887i</v>
      </c>
      <c r="R3610" t="str">
        <f t="shared" si="1906"/>
        <v>-0.0171978202340003-0.00184721176003022i</v>
      </c>
      <c r="S3610" t="str">
        <f t="shared" si="1907"/>
        <v>1.30202107478665i</v>
      </c>
      <c r="T3610" t="str">
        <f t="shared" si="1908"/>
        <v>0.00240510864115309-0.0223919243850607i</v>
      </c>
      <c r="U3610" t="e">
        <f t="shared" si="1909"/>
        <v>#DIV/0!</v>
      </c>
      <c r="V3610" t="str">
        <f t="shared" si="1910"/>
        <v>1.33333333333333E-06-0.0000633074554860363i</v>
      </c>
      <c r="W3610" t="e">
        <f t="shared" si="1911"/>
        <v>#DIV/0!</v>
      </c>
      <c r="X3610" t="e">
        <f t="shared" si="1912"/>
        <v>#DIV/0!</v>
      </c>
      <c r="Y3610" t="str">
        <f t="shared" si="1913"/>
        <v>0.00083+1.68489897197328i</v>
      </c>
      <c r="Z3610" t="e">
        <f t="shared" si="1914"/>
        <v>#DIV/0!</v>
      </c>
      <c r="AA3610" t="e">
        <f t="shared" si="1915"/>
        <v>#DIV/0!</v>
      </c>
      <c r="AB3610" t="str">
        <f t="shared" si="1916"/>
        <v>0.0148304699420207-0.138073913109153i</v>
      </c>
      <c r="AC3610" t="str">
        <f t="shared" si="1917"/>
        <v>0.982858395141175-0.00227569159596943i</v>
      </c>
      <c r="AD3610" t="str">
        <f t="shared" si="1918"/>
        <v>0.0154143084134772-0.140446310047757i</v>
      </c>
      <c r="AE3610" t="e">
        <f t="shared" si="1919"/>
        <v>#DIV/0!</v>
      </c>
      <c r="AF3610" t="str">
        <f t="shared" si="1920"/>
        <v>-19.4146317706382-0.273363561648275i</v>
      </c>
      <c r="AG3610" t="e">
        <f t="shared" si="1921"/>
        <v>#DIV/0!</v>
      </c>
      <c r="AH3610" t="e">
        <f t="shared" si="1922"/>
        <v>#DIV/0!</v>
      </c>
      <c r="AI3610" t="e">
        <f t="shared" si="1923"/>
        <v>#DIV/0!</v>
      </c>
      <c r="AJ3610" t="e">
        <f t="shared" si="1924"/>
        <v>#DIV/0!</v>
      </c>
      <c r="AK3610"/>
      <c r="AL3610"/>
      <c r="AM3610"/>
      <c r="AN3610"/>
    </row>
    <row r="3611" spans="1:40" x14ac:dyDescent="0.25">
      <c r="A3611"/>
      <c r="B3611">
        <f t="shared" si="1925"/>
        <v>1677000</v>
      </c>
      <c r="C3611" s="186" t="str">
        <f t="shared" si="1893"/>
        <v>-3.49747935419311E-08+0.00187948241452582i</v>
      </c>
      <c r="D3611" s="158" t="str">
        <f t="shared" si="1894"/>
        <v>-7.66666693480673+0.0144093651780313i</v>
      </c>
      <c r="E3611" t="str">
        <f t="shared" si="1895"/>
        <v>7.99136313928124-0.26271712998402i</v>
      </c>
      <c r="F3611" t="str">
        <f t="shared" si="1896"/>
        <v>0.999201501106431+0.0000262297738998111i</v>
      </c>
      <c r="G3611">
        <f t="shared" si="1891"/>
        <v>1</v>
      </c>
      <c r="H3611" t="str">
        <f t="shared" si="1897"/>
        <v>11.7479738792642+0.287610157750566i</v>
      </c>
      <c r="I3611" t="str">
        <f t="shared" si="1898"/>
        <v>6585.5636000876i</v>
      </c>
      <c r="J3611" t="str">
        <f t="shared" si="1892"/>
        <v>-58704.1554391292+1440.71057766396i</v>
      </c>
      <c r="K3611" t="str">
        <f t="shared" si="1899"/>
        <v>0.00275150626348472-0.112114711925867i</v>
      </c>
      <c r="L3611" t="str">
        <f t="shared" si="1900"/>
        <v>0.000355889441424153-0.0122933459770214i</v>
      </c>
      <c r="M3611" t="str">
        <f t="shared" si="1901"/>
        <v>0.00310739570490887-0.124408057902888i</v>
      </c>
      <c r="N3611" t="str">
        <f t="shared" si="1902"/>
        <v>-12.3559806050897i</v>
      </c>
      <c r="O3611" t="str">
        <f t="shared" si="1903"/>
        <v>0.97794953905017+0.208841325104874i</v>
      </c>
      <c r="P3611" t="str">
        <f t="shared" si="1904"/>
        <v>0.02205046094983-0.208841325104874i</v>
      </c>
      <c r="Q3611" t="str">
        <f t="shared" si="1905"/>
        <v>-0.02205046094983+12.5648219301946i</v>
      </c>
      <c r="R3611" t="str">
        <f t="shared" si="1906"/>
        <v>-0.0166241416003115-0.00172576189977983i</v>
      </c>
      <c r="S3611" t="str">
        <f t="shared" si="1907"/>
        <v>1.30279793700311i</v>
      </c>
      <c r="T3611" t="str">
        <f t="shared" si="1908"/>
        <v>0.00224831904279173-0.0216578973813334i</v>
      </c>
      <c r="U3611" t="e">
        <f t="shared" si="1909"/>
        <v>#DIV/0!</v>
      </c>
      <c r="V3611" t="str">
        <f t="shared" si="1910"/>
        <v>1.33333333333333E-06-0.0000632697050653531i</v>
      </c>
      <c r="W3611" t="e">
        <f t="shared" si="1911"/>
        <v>#DIV/0!</v>
      </c>
      <c r="X3611" t="e">
        <f t="shared" si="1912"/>
        <v>#DIV/0!</v>
      </c>
      <c r="Y3611" t="str">
        <f t="shared" si="1913"/>
        <v>0.00083+1.68590428162243i</v>
      </c>
      <c r="Z3611" t="e">
        <f t="shared" si="1914"/>
        <v>#DIV/0!</v>
      </c>
      <c r="AA3611" t="e">
        <f t="shared" si="1915"/>
        <v>#DIV/0!</v>
      </c>
      <c r="AB3611" t="str">
        <f t="shared" si="1916"/>
        <v>0.0138636681161353-0.133547728624534i</v>
      </c>
      <c r="AC3611" t="str">
        <f t="shared" si="1917"/>
        <v>0.983428666347238-0.0021397376640668i</v>
      </c>
      <c r="AD3611" t="str">
        <f t="shared" si="1918"/>
        <v>0.0143926792746105-0.135766768486144i</v>
      </c>
      <c r="AE3611" t="e">
        <f t="shared" si="1919"/>
        <v>#DIV/0!</v>
      </c>
      <c r="AF3611" t="str">
        <f t="shared" si="1920"/>
        <v>-19.4146408140709-0.273200792572535i</v>
      </c>
      <c r="AG3611" t="e">
        <f t="shared" si="1921"/>
        <v>#DIV/0!</v>
      </c>
      <c r="AH3611" t="e">
        <f t="shared" si="1922"/>
        <v>#DIV/0!</v>
      </c>
      <c r="AI3611" t="e">
        <f t="shared" si="1923"/>
        <v>#DIV/0!</v>
      </c>
      <c r="AJ3611" t="e">
        <f t="shared" si="1924"/>
        <v>#DIV/0!</v>
      </c>
      <c r="AK3611"/>
      <c r="AL3611"/>
      <c r="AM3611"/>
      <c r="AN3611"/>
    </row>
    <row r="3612" spans="1:40" x14ac:dyDescent="0.25">
      <c r="A3612"/>
      <c r="B3612">
        <f t="shared" si="1925"/>
        <v>1678000</v>
      </c>
      <c r="C3612" s="186" t="str">
        <f t="shared" si="1893"/>
        <v>-3.49331196778568E-08+0.00187836234157396i</v>
      </c>
      <c r="D3612" s="158" t="str">
        <f t="shared" si="1894"/>
        <v>-7.66666693448726+0.014400777952067i</v>
      </c>
      <c r="E3612" t="str">
        <f t="shared" si="1895"/>
        <v>7.99135284697653-0.262873450413602i</v>
      </c>
      <c r="F3612" t="str">
        <f t="shared" si="1896"/>
        <v>0.999201502133199+0.0000262453810423694i</v>
      </c>
      <c r="G3612">
        <f t="shared" si="1891"/>
        <v>1</v>
      </c>
      <c r="H3612" t="str">
        <f t="shared" si="1897"/>
        <v>11.747982906868+0.287438995027056i</v>
      </c>
      <c r="I3612" t="str">
        <f t="shared" si="1898"/>
        <v>6589.49059090459i</v>
      </c>
      <c r="J3612" t="str">
        <f t="shared" si="1892"/>
        <v>-58774.1884247786+1441.56967759102i</v>
      </c>
      <c r="K3612" t="str">
        <f t="shared" si="1899"/>
        <v>0.00274822959345879-0.112047975530687i</v>
      </c>
      <c r="L3612" t="str">
        <f t="shared" si="1900"/>
        <v>0.000355465739610043-0.0122860320462805i</v>
      </c>
      <c r="M3612" t="str">
        <f t="shared" si="1901"/>
        <v>0.00310369533306883-0.124334007576967i</v>
      </c>
      <c r="N3612" t="str">
        <f t="shared" si="1902"/>
        <v>-12.3633485124273i</v>
      </c>
      <c r="O3612" t="str">
        <f t="shared" si="1903"/>
        <v>0.979461704267092+0.201630280152074i</v>
      </c>
      <c r="P3612" t="str">
        <f t="shared" si="1904"/>
        <v>0.020538295732908-0.201630280152074i</v>
      </c>
      <c r="Q3612" t="str">
        <f t="shared" si="1905"/>
        <v>-0.020538295732908+12.5649787925794i</v>
      </c>
      <c r="R3612" t="str">
        <f t="shared" si="1906"/>
        <v>-0.0160496341370224-0.00160833248779788i</v>
      </c>
      <c r="S3612" t="str">
        <f t="shared" si="1907"/>
        <v>1.30357479921957i</v>
      </c>
      <c r="T3612" t="str">
        <f t="shared" si="1908"/>
        <v>0.00209658169985943-0.0209218985977165i</v>
      </c>
      <c r="U3612" t="e">
        <f t="shared" si="1909"/>
        <v>#DIV/0!</v>
      </c>
      <c r="V3612" t="str">
        <f t="shared" si="1910"/>
        <v>1.33333333333333E-06-0.0000632319996392116i</v>
      </c>
      <c r="W3612" t="e">
        <f t="shared" si="1911"/>
        <v>#DIV/0!</v>
      </c>
      <c r="X3612" t="e">
        <f t="shared" si="1912"/>
        <v>#DIV/0!</v>
      </c>
      <c r="Y3612" t="str">
        <f t="shared" si="1913"/>
        <v>0.00083+1.68690959127158i</v>
      </c>
      <c r="Z3612" t="e">
        <f t="shared" si="1914"/>
        <v>#DIV/0!</v>
      </c>
      <c r="AA3612" t="e">
        <f t="shared" si="1915"/>
        <v>#DIV/0!</v>
      </c>
      <c r="AB3612" t="str">
        <f t="shared" si="1916"/>
        <v>0.0129280196947149-0.129009385677763i</v>
      </c>
      <c r="AC3612" t="str">
        <f t="shared" si="1917"/>
        <v>0.983999870698034-0.00200779832692801i</v>
      </c>
      <c r="AD3612" t="str">
        <f t="shared" si="1918"/>
        <v>0.0134056942649872-0.131079762902558i</v>
      </c>
      <c r="AE3612" t="e">
        <f t="shared" si="1919"/>
        <v>#DIV/0!</v>
      </c>
      <c r="AF3612" t="str">
        <f t="shared" si="1920"/>
        <v>-19.4146498413553-0.273038217074989i</v>
      </c>
      <c r="AG3612" t="e">
        <f t="shared" si="1921"/>
        <v>#DIV/0!</v>
      </c>
      <c r="AH3612" t="e">
        <f t="shared" si="1922"/>
        <v>#DIV/0!</v>
      </c>
      <c r="AI3612" t="e">
        <f t="shared" si="1923"/>
        <v>#DIV/0!</v>
      </c>
      <c r="AJ3612" t="e">
        <f t="shared" si="1924"/>
        <v>#DIV/0!</v>
      </c>
      <c r="AK3612"/>
      <c r="AL3612"/>
      <c r="AM3612"/>
      <c r="AN3612"/>
    </row>
    <row r="3613" spans="1:40" x14ac:dyDescent="0.25">
      <c r="A3613"/>
      <c r="B3613">
        <f t="shared" si="1925"/>
        <v>1679000</v>
      </c>
      <c r="C3613" s="186" t="str">
        <f t="shared" si="1893"/>
        <v>-3.48915202535428E-08+0.00187724360283646i</v>
      </c>
      <c r="D3613" s="158" t="str">
        <f t="shared" si="1894"/>
        <v>-7.66666693416832+0.0143922009550795i</v>
      </c>
      <c r="E3613" t="str">
        <f t="shared" si="1895"/>
        <v>7.99134254856286-0.26302977023858i</v>
      </c>
      <c r="F3613" t="str">
        <f t="shared" si="1896"/>
        <v>0.999201503160575+0.0000262609881246601i</v>
      </c>
      <c r="G3613">
        <f t="shared" si="1891"/>
        <v>1</v>
      </c>
      <c r="H3613" t="str">
        <f t="shared" si="1897"/>
        <v>11.7479919183611+0.287268035765843i</v>
      </c>
      <c r="I3613" t="str">
        <f t="shared" si="1898"/>
        <v>6593.41758172158i</v>
      </c>
      <c r="J3613" t="str">
        <f t="shared" si="1892"/>
        <v>-58844.2631588546+1442.42877751807i</v>
      </c>
      <c r="K3613" t="str">
        <f t="shared" si="1899"/>
        <v>0.00274495877194801-0.11198131849161i</v>
      </c>
      <c r="L3613" t="str">
        <f t="shared" si="1900"/>
        <v>0.000355042793788218-0.0122787268059262i</v>
      </c>
      <c r="M3613" t="str">
        <f t="shared" si="1901"/>
        <v>0.00310000156573623-0.124260045297536i</v>
      </c>
      <c r="N3613" t="str">
        <f t="shared" si="1902"/>
        <v>-12.3707164197648i</v>
      </c>
      <c r="O3613" t="str">
        <f t="shared" si="1903"/>
        <v>0.98092069860912+0.194408289535699i</v>
      </c>
      <c r="P3613" t="str">
        <f t="shared" si="1904"/>
        <v>0.01907930139088-0.194408289535699i</v>
      </c>
      <c r="Q3613" t="str">
        <f t="shared" si="1905"/>
        <v>-0.01907930139088+12.5651247093005i</v>
      </c>
      <c r="R3613" t="str">
        <f t="shared" si="1906"/>
        <v>-0.0154743240816075-0.00149493638403789i</v>
      </c>
      <c r="S3613" t="str">
        <f t="shared" si="1907"/>
        <v>1.30435166143603i</v>
      </c>
      <c r="T3613" t="str">
        <f t="shared" si="1908"/>
        <v>0.00194992275626099-0.0201839603254443i</v>
      </c>
      <c r="U3613" t="e">
        <f t="shared" si="1909"/>
        <v>#DIV/0!</v>
      </c>
      <c r="V3613" t="str">
        <f t="shared" si="1910"/>
        <v>1.33333333333333E-06-0.0000631943391272167i</v>
      </c>
      <c r="W3613" t="e">
        <f t="shared" si="1911"/>
        <v>#DIV/0!</v>
      </c>
      <c r="X3613" t="e">
        <f t="shared" si="1912"/>
        <v>#DIV/0!</v>
      </c>
      <c r="Y3613" t="str">
        <f t="shared" si="1913"/>
        <v>0.00083+1.68791490092072i</v>
      </c>
      <c r="Z3613" t="e">
        <f t="shared" si="1914"/>
        <v>#DIV/0!</v>
      </c>
      <c r="AA3613" t="e">
        <f t="shared" si="1915"/>
        <v>#DIV/0!</v>
      </c>
      <c r="AB3613" t="str">
        <f t="shared" si="1916"/>
        <v>0.012023685887273-0.124459083384245i</v>
      </c>
      <c r="AC3613" t="str">
        <f t="shared" si="1917"/>
        <v>0.98457198210606-0.00187988710635714i</v>
      </c>
      <c r="AD3613" t="str">
        <f t="shared" si="1918"/>
        <v>0.0124534078540996-0.12638555092459i</v>
      </c>
      <c r="AE3613" t="e">
        <f t="shared" si="1919"/>
        <v>#DIV/0!</v>
      </c>
      <c r="AF3613" t="str">
        <f t="shared" si="1920"/>
        <v>-19.4146588525294-0.272875834810763i</v>
      </c>
      <c r="AG3613" t="e">
        <f t="shared" si="1921"/>
        <v>#DIV/0!</v>
      </c>
      <c r="AH3613" t="e">
        <f t="shared" si="1922"/>
        <v>#DIV/0!</v>
      </c>
      <c r="AI3613" t="e">
        <f t="shared" si="1923"/>
        <v>#DIV/0!</v>
      </c>
      <c r="AJ3613" t="e">
        <f t="shared" si="1924"/>
        <v>#DIV/0!</v>
      </c>
      <c r="AK3613"/>
      <c r="AL3613"/>
      <c r="AM3613"/>
      <c r="AN3613"/>
    </row>
    <row r="3614" spans="1:40" x14ac:dyDescent="0.25">
      <c r="A3614"/>
      <c r="B3614">
        <f t="shared" si="1925"/>
        <v>1680000</v>
      </c>
      <c r="C3614" s="186" t="str">
        <f t="shared" si="1893"/>
        <v>-3.48499950918042E-08+0.00187612619593078i</v>
      </c>
      <c r="D3614" s="158" t="str">
        <f t="shared" si="1894"/>
        <v>-7.66666693385+0.0143836341688027i</v>
      </c>
      <c r="E3614" t="str">
        <f t="shared" si="1895"/>
        <v>7.99133224404026-0.263186089458597i</v>
      </c>
      <c r="F3614" t="str">
        <f t="shared" si="1896"/>
        <v>0.999201504188569+0.000026276595146648i</v>
      </c>
      <c r="G3614">
        <f t="shared" si="1891"/>
        <v>1</v>
      </c>
      <c r="H3614" t="str">
        <f t="shared" si="1897"/>
        <v>11.7480009137821+0.287097279604615i</v>
      </c>
      <c r="I3614" t="str">
        <f t="shared" si="1898"/>
        <v>6597.34457253857i</v>
      </c>
      <c r="J3614" t="str">
        <f t="shared" si="1892"/>
        <v>-58914.3796413572+1443.28787744511i</v>
      </c>
      <c r="K3614" t="str">
        <f t="shared" si="1899"/>
        <v>0.00274169378504462-0.111914740667259i</v>
      </c>
      <c r="L3614" t="str">
        <f t="shared" si="1900"/>
        <v>0.00035462060216173-0.0122714302404918i</v>
      </c>
      <c r="M3614" t="str">
        <f t="shared" si="1901"/>
        <v>0.00309631438720635-0.124186170907751i</v>
      </c>
      <c r="N3614" t="str">
        <f t="shared" si="1902"/>
        <v>-12.3780843271024i</v>
      </c>
      <c r="O3614" t="str">
        <f t="shared" si="1903"/>
        <v>0.9823264428736+0.187175745307184i</v>
      </c>
      <c r="P3614" t="str">
        <f t="shared" si="1904"/>
        <v>0.0176735571264-0.187175745307184i</v>
      </c>
      <c r="Q3614" t="str">
        <f t="shared" si="1905"/>
        <v>-0.0176735571264+12.5652600724096i</v>
      </c>
      <c r="R3614" t="str">
        <f t="shared" si="1906"/>
        <v>-0.0148982378770605-0.00138558630445111i</v>
      </c>
      <c r="S3614" t="str">
        <f t="shared" si="1907"/>
        <v>1.30512852365248i</v>
      </c>
      <c r="T3614" t="str">
        <f t="shared" si="1908"/>
        <v>0.00180836820792137-0.0194441152055114i</v>
      </c>
      <c r="U3614" t="e">
        <f t="shared" si="1909"/>
        <v>#DIV/0!</v>
      </c>
      <c r="V3614" t="str">
        <f t="shared" si="1910"/>
        <v>1.33333333333333E-06-0.0000631567234491646i</v>
      </c>
      <c r="W3614" t="e">
        <f t="shared" si="1911"/>
        <v>#DIV/0!</v>
      </c>
      <c r="X3614" t="e">
        <f t="shared" si="1912"/>
        <v>#DIV/0!</v>
      </c>
      <c r="Y3614" t="str">
        <f t="shared" si="1913"/>
        <v>0.00083+1.68892021056987i</v>
      </c>
      <c r="Z3614" t="e">
        <f t="shared" si="1914"/>
        <v>#DIV/0!</v>
      </c>
      <c r="AA3614" t="e">
        <f t="shared" si="1915"/>
        <v>#DIV/0!</v>
      </c>
      <c r="AB3614" t="str">
        <f t="shared" si="1916"/>
        <v>0.0111508269908447-0.119897023016089i</v>
      </c>
      <c r="AC3614" t="str">
        <f t="shared" si="1917"/>
        <v>0.985144974274434-0.00175601738379573i</v>
      </c>
      <c r="AD3614" t="str">
        <f t="shared" si="1918"/>
        <v>0.0115358725799746-0.121684390575703i</v>
      </c>
      <c r="AE3614" t="e">
        <f t="shared" si="1919"/>
        <v>#DIV/0!</v>
      </c>
      <c r="AF3614" t="str">
        <f t="shared" si="1920"/>
        <v>-19.4146678476321-0.272713645435812i</v>
      </c>
      <c r="AG3614" t="e">
        <f t="shared" si="1921"/>
        <v>#DIV/0!</v>
      </c>
      <c r="AH3614" t="e">
        <f t="shared" si="1922"/>
        <v>#DIV/0!</v>
      </c>
      <c r="AI3614" t="e">
        <f t="shared" si="1923"/>
        <v>#DIV/0!</v>
      </c>
      <c r="AJ3614" t="e">
        <f t="shared" si="1924"/>
        <v>#DIV/0!</v>
      </c>
      <c r="AK3614"/>
      <c r="AL3614"/>
      <c r="AM3614"/>
      <c r="AN3614"/>
    </row>
    <row r="3615" spans="1:40" x14ac:dyDescent="0.25">
      <c r="A3615"/>
      <c r="B3615">
        <f t="shared" si="1925"/>
        <v>1681000</v>
      </c>
      <c r="C3615" s="186" t="str">
        <f t="shared" si="1893"/>
        <v>-3.48085440159827E-08+0.00187501011848006i</v>
      </c>
      <c r="D3615" s="158" t="str">
        <f t="shared" si="1894"/>
        <v>-7.66666693353214+0.0143750775750138i</v>
      </c>
      <c r="E3615" t="str">
        <f t="shared" si="1895"/>
        <v>7.9913219334088-0.263342408073294i</v>
      </c>
      <c r="F3615" t="str">
        <f t="shared" si="1896"/>
        <v>0.999201505217162+0.0000262922021082962i</v>
      </c>
      <c r="G3615">
        <f t="shared" si="1891"/>
        <v>1</v>
      </c>
      <c r="H3615" t="str">
        <f t="shared" si="1897"/>
        <v>11.7480098931687+0.286926726181906i</v>
      </c>
      <c r="I3615" t="str">
        <f t="shared" si="1898"/>
        <v>6601.27156335555i</v>
      </c>
      <c r="J3615" t="str">
        <f t="shared" si="1892"/>
        <v>-58984.5378722864+1444.14697737217i</v>
      </c>
      <c r="K3615" t="str">
        <f t="shared" si="1899"/>
        <v>0.00273843461888224-0.111848241916593i</v>
      </c>
      <c r="L3615" t="str">
        <f t="shared" si="1900"/>
        <v>0.000354199162938977-0.0122641423345474i</v>
      </c>
      <c r="M3615" t="str">
        <f t="shared" si="1901"/>
        <v>0.00309263378182122-0.12411238425114i</v>
      </c>
      <c r="N3615" t="str">
        <f t="shared" si="1902"/>
        <v>-12.38545223444i</v>
      </c>
      <c r="O3615" t="str">
        <f t="shared" si="1903"/>
        <v>0.983678860748542+0.179933040091168i</v>
      </c>
      <c r="P3615" t="str">
        <f t="shared" si="1904"/>
        <v>0.016321139251458-0.179933040091168i</v>
      </c>
      <c r="Q3615" t="str">
        <f t="shared" si="1905"/>
        <v>-0.016321139251458+12.5653852745312i</v>
      </c>
      <c r="R3615" t="str">
        <f t="shared" si="1906"/>
        <v>-0.0143214021718795-0.00128029481793465i</v>
      </c>
      <c r="S3615" t="str">
        <f t="shared" si="1907"/>
        <v>1.30590538586895i</v>
      </c>
      <c r="T3615" t="str">
        <f t="shared" si="1908"/>
        <v>0.00167194389824097-0.0187023962294527i</v>
      </c>
      <c r="U3615" t="e">
        <f t="shared" si="1909"/>
        <v>#DIV/0!</v>
      </c>
      <c r="V3615" t="str">
        <f t="shared" si="1910"/>
        <v>1.33333333333333E-06-0.0000631191525250429i</v>
      </c>
      <c r="W3615" t="e">
        <f t="shared" si="1911"/>
        <v>#DIV/0!</v>
      </c>
      <c r="X3615" t="e">
        <f t="shared" si="1912"/>
        <v>#DIV/0!</v>
      </c>
      <c r="Y3615" t="str">
        <f t="shared" si="1913"/>
        <v>0.00083+1.68992552021902i</v>
      </c>
      <c r="Z3615" t="e">
        <f t="shared" si="1914"/>
        <v>#DIV/0!</v>
      </c>
      <c r="AA3615" t="e">
        <f t="shared" si="1915"/>
        <v>#DIV/0!</v>
      </c>
      <c r="AB3615" t="str">
        <f t="shared" si="1916"/>
        <v>0.0103096023619622-0.115323408006917i</v>
      </c>
      <c r="AC3615" t="str">
        <f t="shared" si="1917"/>
        <v>0.985718820696836-0.00163620239726126i</v>
      </c>
      <c r="AD3615" t="str">
        <f t="shared" si="1918"/>
        <v>0.0106531390464241-0.116976540261002i</v>
      </c>
      <c r="AE3615" t="e">
        <f t="shared" si="1919"/>
        <v>#DIV/0!</v>
      </c>
      <c r="AF3615" t="str">
        <f t="shared" si="1920"/>
        <v>-19.4146768267008-0.272551648606892i</v>
      </c>
      <c r="AG3615" t="e">
        <f t="shared" si="1921"/>
        <v>#DIV/0!</v>
      </c>
      <c r="AH3615" t="e">
        <f t="shared" si="1922"/>
        <v>#DIV/0!</v>
      </c>
      <c r="AI3615" t="e">
        <f t="shared" si="1923"/>
        <v>#DIV/0!</v>
      </c>
      <c r="AJ3615" t="e">
        <f t="shared" si="1924"/>
        <v>#DIV/0!</v>
      </c>
      <c r="AK3615"/>
      <c r="AL3615"/>
      <c r="AM3615"/>
      <c r="AN3615"/>
    </row>
    <row r="3616" spans="1:40" x14ac:dyDescent="0.25">
      <c r="A3616"/>
      <c r="B3616">
        <f t="shared" si="1925"/>
        <v>1682000</v>
      </c>
      <c r="C3616" s="186" t="str">
        <f t="shared" si="1893"/>
        <v>-3.47671668499465E-08+0.00187389536811313i</v>
      </c>
      <c r="D3616" s="158" t="str">
        <f t="shared" si="1894"/>
        <v>-7.66666693321497+0.014366531155534i</v>
      </c>
      <c r="E3616" t="str">
        <f t="shared" si="1895"/>
        <v>7.99131161666851-0.263498726082314i</v>
      </c>
      <c r="F3616" t="str">
        <f t="shared" si="1896"/>
        <v>0.999201506246363+0.0000263078090095698i</v>
      </c>
      <c r="G3616">
        <f t="shared" si="1891"/>
        <v>1</v>
      </c>
      <c r="H3616" t="str">
        <f t="shared" si="1897"/>
        <v>11.7480188565594+0.286756375137125i</v>
      </c>
      <c r="I3616" t="str">
        <f t="shared" si="1898"/>
        <v>6605.19855417254i</v>
      </c>
      <c r="J3616" t="str">
        <f t="shared" si="1892"/>
        <v>-59054.7378516422+1445.00607729922i</v>
      </c>
      <c r="K3616" t="str">
        <f t="shared" si="1899"/>
        <v>0.00273518125963553-0.111781822098907i</v>
      </c>
      <c r="L3616" t="str">
        <f t="shared" si="1900"/>
        <v>0.000353778474333663-0.0122568630726995i</v>
      </c>
      <c r="M3616" t="str">
        <f t="shared" si="1901"/>
        <v>0.00308895973396919-0.124038685171607i</v>
      </c>
      <c r="N3616" t="str">
        <f t="shared" si="1902"/>
        <v>-12.3928201417775i</v>
      </c>
      <c r="O3616" t="str">
        <f t="shared" si="1903"/>
        <v>0.984977878816825+0.172680567063893i</v>
      </c>
      <c r="P3616" t="str">
        <f t="shared" si="1904"/>
        <v>0.015022121183175-0.172680567063893i</v>
      </c>
      <c r="Q3616" t="str">
        <f t="shared" si="1905"/>
        <v>-0.015022121183175+12.5655007088414i</v>
      </c>
      <c r="R3616" t="str">
        <f t="shared" si="1906"/>
        <v>-0.013743843819932-0.00117907434324242i</v>
      </c>
      <c r="S3616" t="str">
        <f t="shared" si="1907"/>
        <v>1.30668224808541i</v>
      </c>
      <c r="T3616" t="str">
        <f t="shared" si="1908"/>
        <v>0.00154067551348783-0.0179588367399635i</v>
      </c>
      <c r="U3616" t="e">
        <f t="shared" si="1909"/>
        <v>#DIV/0!</v>
      </c>
      <c r="V3616" t="str">
        <f t="shared" si="1910"/>
        <v>1.33333333333333E-06-0.0000630816262750279i</v>
      </c>
      <c r="W3616" t="e">
        <f t="shared" si="1911"/>
        <v>#DIV/0!</v>
      </c>
      <c r="X3616" t="e">
        <f t="shared" si="1912"/>
        <v>#DIV/0!</v>
      </c>
      <c r="Y3616" t="str">
        <f t="shared" si="1913"/>
        <v>0.00083+1.69093082986817i</v>
      </c>
      <c r="Z3616" t="e">
        <f t="shared" si="1914"/>
        <v>#DIV/0!</v>
      </c>
      <c r="AA3616" t="e">
        <f t="shared" si="1915"/>
        <v>#DIV/0!</v>
      </c>
      <c r="AB3616" t="str">
        <f t="shared" si="1916"/>
        <v>0.00950017038824246-0.110738443955694i</v>
      </c>
      <c r="AC3616" t="str">
        <f t="shared" si="1917"/>
        <v>0.986293494657581-0.00152045523824537i</v>
      </c>
      <c r="AD3616" t="str">
        <f t="shared" si="1918"/>
        <v>0.00980525592027469-0.112262258752308i</v>
      </c>
      <c r="AE3616" t="e">
        <f t="shared" si="1919"/>
        <v>#DIV/0!</v>
      </c>
      <c r="AF3616" t="str">
        <f t="shared" si="1920"/>
        <v>-19.4146857897744-0.272389843981591i</v>
      </c>
      <c r="AG3616" t="e">
        <f t="shared" si="1921"/>
        <v>#DIV/0!</v>
      </c>
      <c r="AH3616" t="e">
        <f t="shared" si="1922"/>
        <v>#DIV/0!</v>
      </c>
      <c r="AI3616" t="e">
        <f t="shared" si="1923"/>
        <v>#DIV/0!</v>
      </c>
      <c r="AJ3616" t="e">
        <f t="shared" si="1924"/>
        <v>#DIV/0!</v>
      </c>
      <c r="AK3616"/>
      <c r="AL3616"/>
      <c r="AM3616"/>
      <c r="AN3616"/>
    </row>
    <row r="3617" spans="1:40" x14ac:dyDescent="0.25">
      <c r="A3617"/>
      <c r="B3617">
        <f t="shared" si="1925"/>
        <v>1683000</v>
      </c>
      <c r="C3617" s="186" t="str">
        <f t="shared" si="1893"/>
        <v>-3.47258634180852E-08+0.0018727819424644i</v>
      </c>
      <c r="D3617" s="158" t="str">
        <f t="shared" si="1894"/>
        <v>-7.66666693289826+0.0143579948922271i</v>
      </c>
      <c r="E3617" t="str">
        <f t="shared" si="1895"/>
        <v>7.99130129381944-0.2636550434853i</v>
      </c>
      <c r="F3617" t="str">
        <f t="shared" si="1896"/>
        <v>0.999201507276184+0.0000263234158504337i</v>
      </c>
      <c r="G3617">
        <f t="shared" si="1891"/>
        <v>1</v>
      </c>
      <c r="H3617" t="str">
        <f t="shared" si="1897"/>
        <v>11.748027803992+0.286586226110512i</v>
      </c>
      <c r="I3617" t="str">
        <f t="shared" si="1898"/>
        <v>6609.12554498953i</v>
      </c>
      <c r="J3617" t="str">
        <f t="shared" si="1892"/>
        <v>-59124.9795794247+1445.86517722627i</v>
      </c>
      <c r="K3617" t="str">
        <f t="shared" si="1899"/>
        <v>0.00273193369352023-0.111715481073826i</v>
      </c>
      <c r="L3617" t="str">
        <f t="shared" si="1900"/>
        <v>0.000353358534564794-0.0122495924395911i</v>
      </c>
      <c r="M3617" t="str">
        <f t="shared" si="1901"/>
        <v>0.00308529222808502-0.123965073513417i</v>
      </c>
      <c r="N3617" t="str">
        <f t="shared" si="1902"/>
        <v>-12.4001880491151i</v>
      </c>
      <c r="O3617" t="str">
        <f t="shared" si="1903"/>
        <v>0.986223426560232+0.165418719931555i</v>
      </c>
      <c r="P3617" t="str">
        <f t="shared" si="1904"/>
        <v>0.013776573439768-0.165418719931555i</v>
      </c>
      <c r="Q3617" t="str">
        <f t="shared" si="1905"/>
        <v>-0.013776573439768+12.5656067690467i</v>
      </c>
      <c r="R3617" t="str">
        <f t="shared" si="1906"/>
        <v>-0.0131655898802771-0.00108193714587616i</v>
      </c>
      <c r="S3617" t="str">
        <f t="shared" si="1907"/>
        <v>1.30745911030186i</v>
      </c>
      <c r="T3617" t="str">
        <f t="shared" si="1908"/>
        <v>0.00141458857814978-0.0172134704314663i</v>
      </c>
      <c r="U3617" t="e">
        <f t="shared" si="1909"/>
        <v>#DIV/0!</v>
      </c>
      <c r="V3617" t="str">
        <f t="shared" si="1910"/>
        <v>1.33333333333333E-06-0.000063044144619487i</v>
      </c>
      <c r="W3617" t="e">
        <f t="shared" si="1911"/>
        <v>#DIV/0!</v>
      </c>
      <c r="X3617" t="e">
        <f t="shared" si="1912"/>
        <v>#DIV/0!</v>
      </c>
      <c r="Y3617" t="str">
        <f t="shared" si="1913"/>
        <v>0.00083+1.69193613951732i</v>
      </c>
      <c r="Z3617" t="e">
        <f t="shared" si="1914"/>
        <v>#DIV/0!</v>
      </c>
      <c r="AA3617" t="e">
        <f t="shared" si="1915"/>
        <v>#DIV/0!</v>
      </c>
      <c r="AB3617" t="str">
        <f t="shared" si="1916"/>
        <v>0.00872268845972718-0.106142338630213i</v>
      </c>
      <c r="AC3617" t="str">
        <f t="shared" si="1917"/>
        <v>0.986868969231732-0.00140878884859128i</v>
      </c>
      <c r="AD3617" t="str">
        <f t="shared" si="1918"/>
        <v>0.00899226992872322-0.107541805173219i</v>
      </c>
      <c r="AE3617" t="e">
        <f t="shared" si="1919"/>
        <v>#DIV/0!</v>
      </c>
      <c r="AF3617" t="str">
        <f t="shared" si="1920"/>
        <v>-19.4146947368903-0.272228231218285i</v>
      </c>
      <c r="AG3617" t="e">
        <f t="shared" si="1921"/>
        <v>#DIV/0!</v>
      </c>
      <c r="AH3617" t="e">
        <f t="shared" si="1922"/>
        <v>#DIV/0!</v>
      </c>
      <c r="AI3617" t="e">
        <f t="shared" si="1923"/>
        <v>#DIV/0!</v>
      </c>
      <c r="AJ3617" t="e">
        <f t="shared" si="1924"/>
        <v>#DIV/0!</v>
      </c>
      <c r="AK3617"/>
      <c r="AL3617"/>
      <c r="AM3617"/>
      <c r="AN3617"/>
    </row>
    <row r="3618" spans="1:40" x14ac:dyDescent="0.25">
      <c r="A3618"/>
      <c r="B3618">
        <f t="shared" si="1925"/>
        <v>1684000</v>
      </c>
      <c r="C3618" s="186" t="str">
        <f t="shared" si="1893"/>
        <v>-3.46846335453102E-08+0.00187166983917391i</v>
      </c>
      <c r="D3618" s="158" t="str">
        <f t="shared" si="1894"/>
        <v>-7.66666693258217+0.014349468767i</v>
      </c>
      <c r="E3618" t="str">
        <f t="shared" si="1895"/>
        <v>7.99129096486165-0.263811360281893i</v>
      </c>
      <c r="F3618" t="str">
        <f t="shared" si="1896"/>
        <v>0.999201508306602+0.000026339022630851i</v>
      </c>
      <c r="G3618">
        <f t="shared" si="1891"/>
        <v>1</v>
      </c>
      <c r="H3618" t="str">
        <f t="shared" si="1897"/>
        <v>11.7480367355043+0.286416278743181i</v>
      </c>
      <c r="I3618" t="str">
        <f t="shared" si="1898"/>
        <v>6613.05253580652i</v>
      </c>
      <c r="J3618" t="str">
        <f t="shared" si="1892"/>
        <v>-59195.2630556337+1446.72427715332i</v>
      </c>
      <c r="K3618" t="str">
        <f t="shared" si="1899"/>
        <v>0.00272869190679295-0.111649218701311i</v>
      </c>
      <c r="L3618" t="str">
        <f t="shared" si="1900"/>
        <v>0.000352939341856655-0.0122423304199016i</v>
      </c>
      <c r="M3618" t="str">
        <f t="shared" si="1901"/>
        <v>0.0030816312486496-0.123891549121213i</v>
      </c>
      <c r="N3618" t="str">
        <f t="shared" si="1902"/>
        <v>-12.4075559564526i</v>
      </c>
      <c r="O3618" t="str">
        <f t="shared" si="1903"/>
        <v>0.987415436363158+0.158147892909626i</v>
      </c>
      <c r="P3618" t="str">
        <f t="shared" si="1904"/>
        <v>0.012584563636842-0.158147892909626i</v>
      </c>
      <c r="Q3618" t="str">
        <f t="shared" si="1905"/>
        <v>-0.012584563636842+12.5657038493622i</v>
      </c>
      <c r="R3618" t="str">
        <f t="shared" si="1906"/>
        <v>-0.0125866676170254-0.000988895334969277i</v>
      </c>
      <c r="S3618" t="str">
        <f t="shared" si="1907"/>
        <v>1.30823597251833i</v>
      </c>
      <c r="T3618" t="str">
        <f t="shared" si="1908"/>
        <v>0.00129370845026237-0.0164663313507242i</v>
      </c>
      <c r="U3618" t="e">
        <f t="shared" si="1909"/>
        <v>#DIV/0!</v>
      </c>
      <c r="V3618" t="str">
        <f t="shared" si="1910"/>
        <v>1.33333333333333E-06-0.0000630067074789769i</v>
      </c>
      <c r="W3618" t="e">
        <f t="shared" si="1911"/>
        <v>#DIV/0!</v>
      </c>
      <c r="X3618" t="e">
        <f t="shared" si="1912"/>
        <v>#DIV/0!</v>
      </c>
      <c r="Y3618" t="str">
        <f t="shared" si="1913"/>
        <v>0.00083+1.69294144916647i</v>
      </c>
      <c r="Z3618" t="e">
        <f t="shared" si="1914"/>
        <v>#DIV/0!</v>
      </c>
      <c r="AA3618" t="e">
        <f t="shared" si="1915"/>
        <v>#DIV/0!</v>
      </c>
      <c r="AB3618" t="str">
        <f t="shared" si="1916"/>
        <v>0.00797731294007399-0.101535301970887i</v>
      </c>
      <c r="AC3618" t="str">
        <f t="shared" si="1917"/>
        <v>0.987445217285173-0.00130121601736502i</v>
      </c>
      <c r="AD3618" t="str">
        <f t="shared" si="1918"/>
        <v>0.00821422585691756-0.102815438984816i</v>
      </c>
      <c r="AE3618" t="e">
        <f t="shared" si="1919"/>
        <v>#DIV/0!</v>
      </c>
      <c r="AF3618" t="str">
        <f t="shared" si="1920"/>
        <v>-19.4147036680865-0.272066809976181i</v>
      </c>
      <c r="AG3618" t="e">
        <f t="shared" si="1921"/>
        <v>#DIV/0!</v>
      </c>
      <c r="AH3618" t="e">
        <f t="shared" si="1922"/>
        <v>#DIV/0!</v>
      </c>
      <c r="AI3618" t="e">
        <f t="shared" si="1923"/>
        <v>#DIV/0!</v>
      </c>
      <c r="AJ3618" t="e">
        <f t="shared" si="1924"/>
        <v>#DIV/0!</v>
      </c>
      <c r="AK3618"/>
      <c r="AL3618"/>
      <c r="AM3618"/>
      <c r="AN3618"/>
    </row>
    <row r="3619" spans="1:40" x14ac:dyDescent="0.25">
      <c r="A3619"/>
      <c r="B3619">
        <f t="shared" si="1925"/>
        <v>1685000</v>
      </c>
      <c r="C3619" s="186" t="str">
        <f t="shared" si="1893"/>
        <v>-3.46434770570518E-08+0.00187055905588732i</v>
      </c>
      <c r="D3619" s="158" t="str">
        <f t="shared" si="1894"/>
        <v>-7.66666693226668+0.0143409527618028i</v>
      </c>
      <c r="E3619" t="str">
        <f t="shared" si="1895"/>
        <v>7.99128062979517-0.263967676471737i</v>
      </c>
      <c r="F3619" t="str">
        <f t="shared" si="1896"/>
        <v>0.999201509337639+0.0000263546293507873i</v>
      </c>
      <c r="G3619">
        <f t="shared" si="1891"/>
        <v>1</v>
      </c>
      <c r="H3619" t="str">
        <f t="shared" si="1897"/>
        <v>11.7480456511342+0.286246532677081i</v>
      </c>
      <c r="I3619" t="str">
        <f t="shared" si="1898"/>
        <v>6616.9795266235i</v>
      </c>
      <c r="J3619" t="str">
        <f t="shared" si="1892"/>
        <v>-59265.5882802694+1447.58337708037i</v>
      </c>
      <c r="K3619" t="str">
        <f t="shared" si="1899"/>
        <v>0.002725455885751-0.111583034841652i</v>
      </c>
      <c r="L3619" t="str">
        <f t="shared" si="1900"/>
        <v>0.000352520894438783-0.0122350769983465i</v>
      </c>
      <c r="M3619" t="str">
        <f t="shared" si="1901"/>
        <v>0.00307797678018978-0.123818111839998i</v>
      </c>
      <c r="N3619" t="str">
        <f t="shared" si="1902"/>
        <v>-12.4149238637902i</v>
      </c>
      <c r="O3619" t="str">
        <f t="shared" si="1903"/>
        <v>0.988553843516413+0.150868480700664i</v>
      </c>
      <c r="P3619" t="str">
        <f t="shared" si="1904"/>
        <v>0.011446156483587-0.150868480700664i</v>
      </c>
      <c r="Q3619" t="str">
        <f t="shared" si="1905"/>
        <v>-0.011446156483587+12.5657923444909i</v>
      </c>
      <c r="R3619" t="str">
        <f t="shared" si="1906"/>
        <v>-0.0120071044990367-0.000899960860131054i</v>
      </c>
      <c r="S3619" t="str">
        <f t="shared" si="1907"/>
        <v>1.30901283473478i</v>
      </c>
      <c r="T3619" t="str">
        <f t="shared" si="1908"/>
        <v>0.0011780603166705-0.0157174538972408i</v>
      </c>
      <c r="U3619" t="e">
        <f t="shared" si="1909"/>
        <v>#DIV/0!</v>
      </c>
      <c r="V3619" t="str">
        <f t="shared" si="1910"/>
        <v>1.33333333333333E-06-0.0000629693147742415i</v>
      </c>
      <c r="W3619" t="e">
        <f t="shared" si="1911"/>
        <v>#DIV/0!</v>
      </c>
      <c r="X3619" t="e">
        <f t="shared" si="1912"/>
        <v>#DIV/0!</v>
      </c>
      <c r="Y3619" t="str">
        <f t="shared" si="1913"/>
        <v>0.00083+1.69394675881562i</v>
      </c>
      <c r="Z3619" t="e">
        <f t="shared" si="1914"/>
        <v>#DIV/0!</v>
      </c>
      <c r="AA3619" t="e">
        <f t="shared" si="1915"/>
        <v>#DIV/0!</v>
      </c>
      <c r="AB3619" t="str">
        <f t="shared" si="1916"/>
        <v>0.00726419913733835-0.0969175460932076i</v>
      </c>
      <c r="AC3619" t="str">
        <f t="shared" si="1917"/>
        <v>0.988022211474844-0.00119774937768284i</v>
      </c>
      <c r="AD3619" t="str">
        <f t="shared" si="1918"/>
        <v>0.00747116654548691-0.0980834199703562i</v>
      </c>
      <c r="AE3619" t="e">
        <f t="shared" si="1919"/>
        <v>#DIV/0!</v>
      </c>
      <c r="AF3619" t="str">
        <f t="shared" si="1920"/>
        <v>-19.4147125834009-0.271905579915278i</v>
      </c>
      <c r="AG3619" t="e">
        <f t="shared" si="1921"/>
        <v>#DIV/0!</v>
      </c>
      <c r="AH3619" t="e">
        <f t="shared" si="1922"/>
        <v>#DIV/0!</v>
      </c>
      <c r="AI3619" t="e">
        <f t="shared" si="1923"/>
        <v>#DIV/0!</v>
      </c>
      <c r="AJ3619" t="e">
        <f t="shared" si="1924"/>
        <v>#DIV/0!</v>
      </c>
      <c r="AK3619"/>
      <c r="AL3619"/>
      <c r="AM3619"/>
      <c r="AN3619"/>
    </row>
    <row r="3620" spans="1:40" x14ac:dyDescent="0.25">
      <c r="A3620"/>
      <c r="B3620">
        <f t="shared" si="1925"/>
        <v>1686000</v>
      </c>
      <c r="C3620" s="186" t="str">
        <f t="shared" si="1893"/>
        <v>-3.46023937792596E-08+0.00186944959025589i</v>
      </c>
      <c r="D3620" s="158" t="str">
        <f t="shared" si="1894"/>
        <v>-7.66666693195166+0.0143324468586285i</v>
      </c>
      <c r="E3620" t="str">
        <f t="shared" si="1895"/>
        <v>7.99127028862005-0.264123992054473i</v>
      </c>
      <c r="F3620" t="str">
        <f t="shared" si="1896"/>
        <v>0.999201510369285+0.0000263702360102063i</v>
      </c>
      <c r="G3620">
        <f t="shared" si="1891"/>
        <v>1</v>
      </c>
      <c r="H3620" t="str">
        <f t="shared" si="1897"/>
        <v>11.7480545509191+0.286076987555009i</v>
      </c>
      <c r="I3620" t="str">
        <f t="shared" si="1898"/>
        <v>6620.90651744049i</v>
      </c>
      <c r="J3620" t="str">
        <f t="shared" si="1892"/>
        <v>-59335.9552533317+1448.44247700742i</v>
      </c>
      <c r="K3620" t="str">
        <f t="shared" si="1899"/>
        <v>0.0027222256167323-0.111516929355472i</v>
      </c>
      <c r="L3620" t="str">
        <f t="shared" si="1900"/>
        <v>0.000352103190545961-0.0122278321596774i</v>
      </c>
      <c r="M3620" t="str">
        <f t="shared" si="1901"/>
        <v>0.00307432880727826-0.123744761515149i</v>
      </c>
      <c r="N3620" t="str">
        <f t="shared" si="1902"/>
        <v>-12.4222917711278i</v>
      </c>
      <c r="O3620" t="str">
        <f t="shared" si="1903"/>
        <v>0.989638586220624+0.143580878473579i</v>
      </c>
      <c r="P3620" t="str">
        <f t="shared" si="1904"/>
        <v>0.010361413779376-0.143580878473579i</v>
      </c>
      <c r="Q3620" t="str">
        <f t="shared" si="1905"/>
        <v>-0.010361413779376+12.5658726496014i</v>
      </c>
      <c r="R3620" t="str">
        <f t="shared" si="1906"/>
        <v>-0.011426928199693-0.000815145508290399i</v>
      </c>
      <c r="S3620" t="str">
        <f t="shared" si="1907"/>
        <v>1.30978969695124i</v>
      </c>
      <c r="T3620" t="str">
        <f t="shared" si="1908"/>
        <v>0.00106766918827485-0.0149668728237595i</v>
      </c>
      <c r="U3620" t="e">
        <f t="shared" si="1909"/>
        <v>#DIV/0!</v>
      </c>
      <c r="V3620" t="str">
        <f t="shared" si="1910"/>
        <v>1.33333333333333E-06-0.0000629319664262139i</v>
      </c>
      <c r="W3620" t="e">
        <f t="shared" si="1911"/>
        <v>#DIV/0!</v>
      </c>
      <c r="X3620" t="e">
        <f t="shared" si="1912"/>
        <v>#DIV/0!</v>
      </c>
      <c r="Y3620" t="str">
        <f t="shared" si="1913"/>
        <v>0.00083+1.69495206846477i</v>
      </c>
      <c r="Z3620" t="e">
        <f t="shared" si="1914"/>
        <v>#DIV/0!</v>
      </c>
      <c r="AA3620" t="e">
        <f t="shared" si="1915"/>
        <v>#DIV/0!</v>
      </c>
      <c r="AB3620" t="str">
        <f t="shared" si="1916"/>
        <v>0.00658350127466196-0.0922892852908277i</v>
      </c>
      <c r="AC3620" t="str">
        <f t="shared" si="1917"/>
        <v>0.988599924248904-0.00109840140354044i</v>
      </c>
      <c r="AD3620" t="str">
        <f t="shared" si="1918"/>
        <v>0.00676313288834865-0.0933460082209521i</v>
      </c>
      <c r="AE3620" t="e">
        <f t="shared" si="1919"/>
        <v>#DIV/0!</v>
      </c>
      <c r="AF3620" t="str">
        <f t="shared" si="1920"/>
        <v>-19.4147214828708-0.27174454069638i</v>
      </c>
      <c r="AG3620" t="e">
        <f t="shared" si="1921"/>
        <v>#DIV/0!</v>
      </c>
      <c r="AH3620" t="e">
        <f t="shared" si="1922"/>
        <v>#DIV/0!</v>
      </c>
      <c r="AI3620" t="e">
        <f t="shared" si="1923"/>
        <v>#DIV/0!</v>
      </c>
      <c r="AJ3620" t="e">
        <f t="shared" si="1924"/>
        <v>#DIV/0!</v>
      </c>
      <c r="AK3620"/>
      <c r="AL3620"/>
      <c r="AM3620"/>
      <c r="AN3620"/>
    </row>
    <row r="3621" spans="1:40" x14ac:dyDescent="0.25">
      <c r="A3621"/>
      <c r="B3621">
        <f t="shared" si="1925"/>
        <v>1687000</v>
      </c>
      <c r="C3621" s="186" t="str">
        <f t="shared" si="1893"/>
        <v>-3.45613835383972E-08+0.0018683414399364i</v>
      </c>
      <c r="D3621" s="158" t="str">
        <f t="shared" si="1894"/>
        <v>-7.66666693163725+0.0143239510395124i</v>
      </c>
      <c r="E3621" t="str">
        <f t="shared" si="1895"/>
        <v>7.99125994133635-0.264280307029743i</v>
      </c>
      <c r="F3621" t="str">
        <f t="shared" si="1896"/>
        <v>0.999201511401539+0.0000263858426090723i</v>
      </c>
      <c r="G3621">
        <f t="shared" si="1891"/>
        <v>1</v>
      </c>
      <c r="H3621" t="str">
        <f t="shared" si="1897"/>
        <v>11.7480634348968+0.285907643020612i</v>
      </c>
      <c r="I3621" t="str">
        <f t="shared" si="1898"/>
        <v>6624.83350825748i</v>
      </c>
      <c r="J3621" t="str">
        <f t="shared" si="1892"/>
        <v>-59406.3639748206+1449.30157693448i</v>
      </c>
      <c r="K3621" t="str">
        <f t="shared" si="1899"/>
        <v>0.00271900108611519-0.11145090210372i</v>
      </c>
      <c r="L3621" t="str">
        <f t="shared" si="1900"/>
        <v>0.000351686228418193-0.0122205958886821i</v>
      </c>
      <c r="M3621" t="str">
        <f t="shared" si="1901"/>
        <v>0.00307068731453338-0.123671497992402i</v>
      </c>
      <c r="N3621" t="str">
        <f t="shared" si="1902"/>
        <v>-12.4296596784653i</v>
      </c>
      <c r="O3621" t="str">
        <f t="shared" si="1903"/>
        <v>0.990669605589637+0.136285481841879i</v>
      </c>
      <c r="P3621" t="str">
        <f t="shared" si="1904"/>
        <v>0.00933039441036299-0.136285481841879i</v>
      </c>
      <c r="Q3621" t="str">
        <f t="shared" si="1905"/>
        <v>-0.00933039441036299+12.5659451603072i</v>
      </c>
      <c r="R3621" t="str">
        <f t="shared" si="1906"/>
        <v>-0.0108461665965465-0.000734460900508266i</v>
      </c>
      <c r="S3621" t="str">
        <f t="shared" si="1907"/>
        <v>1.31056655916771i</v>
      </c>
      <c r="T3621" t="str">
        <f t="shared" si="1908"/>
        <v>0.000962559895222336-0.0142146232365957i</v>
      </c>
      <c r="U3621" t="e">
        <f t="shared" si="1909"/>
        <v>#DIV/0!</v>
      </c>
      <c r="V3621" t="str">
        <f t="shared" si="1910"/>
        <v>1.33333333333333E-06-0.0000628946623560149i</v>
      </c>
      <c r="W3621" t="e">
        <f t="shared" si="1911"/>
        <v>#DIV/0!</v>
      </c>
      <c r="X3621" t="e">
        <f t="shared" si="1912"/>
        <v>#DIV/0!</v>
      </c>
      <c r="Y3621" t="str">
        <f t="shared" si="1913"/>
        <v>0.00083+1.69595737811391i</v>
      </c>
      <c r="Z3621" t="e">
        <f t="shared" si="1914"/>
        <v>#DIV/0!</v>
      </c>
      <c r="AA3621" t="e">
        <f t="shared" si="1915"/>
        <v>#DIV/0!</v>
      </c>
      <c r="AB3621" t="str">
        <f t="shared" si="1916"/>
        <v>0.00593537246061595-0.0876507360376091i</v>
      </c>
      <c r="AC3621" t="str">
        <f t="shared" si="1917"/>
        <v>0.989178327847014-0.00100318440660742i</v>
      </c>
      <c r="AD3621" t="str">
        <f t="shared" si="1918"/>
        <v>0.006090163830525-0.0886034641205521i</v>
      </c>
      <c r="AE3621" t="e">
        <f t="shared" si="1919"/>
        <v>#DIV/0!</v>
      </c>
      <c r="AF3621" t="str">
        <f t="shared" si="1920"/>
        <v>-19.4147303665341-0.2715836919811i</v>
      </c>
      <c r="AG3621" t="e">
        <f t="shared" si="1921"/>
        <v>#DIV/0!</v>
      </c>
      <c r="AH3621" t="e">
        <f t="shared" si="1922"/>
        <v>#DIV/0!</v>
      </c>
      <c r="AI3621" t="e">
        <f t="shared" si="1923"/>
        <v>#DIV/0!</v>
      </c>
      <c r="AJ3621" t="e">
        <f t="shared" si="1924"/>
        <v>#DIV/0!</v>
      </c>
      <c r="AK3621"/>
      <c r="AL3621"/>
      <c r="AM3621"/>
      <c r="AN3621"/>
    </row>
    <row r="3622" spans="1:40" x14ac:dyDescent="0.25">
      <c r="A3622"/>
      <c r="B3622">
        <f t="shared" si="1925"/>
        <v>1688000</v>
      </c>
      <c r="C3622" s="186" t="str">
        <f t="shared" si="1893"/>
        <v>-3.45204461614424E-08+0.00186723460259123i</v>
      </c>
      <c r="D3622" s="158" t="str">
        <f t="shared" si="1894"/>
        <v>-7.66666693132345+0.0143154652865328i</v>
      </c>
      <c r="E3622" t="str">
        <f t="shared" si="1895"/>
        <v>7.99124958794411-0.26443662139719i</v>
      </c>
      <c r="F3622" t="str">
        <f t="shared" si="1896"/>
        <v>0.999201512434402+0.0000264014491473497i</v>
      </c>
      <c r="G3622">
        <f t="shared" si="1891"/>
        <v>1</v>
      </c>
      <c r="H3622" t="str">
        <f t="shared" si="1897"/>
        <v>11.7480723031045+0.285738498718376i</v>
      </c>
      <c r="I3622" t="str">
        <f t="shared" si="1898"/>
        <v>6628.76049907446i</v>
      </c>
      <c r="J3622" t="str">
        <f t="shared" si="1892"/>
        <v>-59476.8144447361+1450.16067686152i</v>
      </c>
      <c r="K3622" t="str">
        <f t="shared" si="1899"/>
        <v>0.00271578228031826-0.111384952947677i</v>
      </c>
      <c r="L3622" t="str">
        <f t="shared" si="1900"/>
        <v>0.000351270006300682-0.012213368170184i</v>
      </c>
      <c r="M3622" t="str">
        <f t="shared" si="1901"/>
        <v>0.00306705228661894-0.123598321117861i</v>
      </c>
      <c r="N3622" t="str">
        <f t="shared" si="1902"/>
        <v>-12.4370275858029i</v>
      </c>
      <c r="O3622" t="str">
        <f t="shared" si="1903"/>
        <v>0.991646845653755+0.128982686841906i</v>
      </c>
      <c r="P3622" t="str">
        <f t="shared" si="1904"/>
        <v>0.00835315434624495-0.128982686841906i</v>
      </c>
      <c r="Q3622" t="str">
        <f t="shared" si="1905"/>
        <v>-0.00835315434624495+12.5660102726448i</v>
      </c>
      <c r="R3622" t="str">
        <f t="shared" si="1906"/>
        <v>-0.0102648477709259-0.000657918488772143i</v>
      </c>
      <c r="S3622" t="str">
        <f t="shared" si="1907"/>
        <v>1.31134342138416i</v>
      </c>
      <c r="T3622" t="str">
        <f t="shared" si="1908"/>
        <v>0.000862757082058358-0.0134607405959135i</v>
      </c>
      <c r="U3622" t="e">
        <f t="shared" si="1909"/>
        <v>#DIV/0!</v>
      </c>
      <c r="V3622" t="str">
        <f t="shared" si="1910"/>
        <v>1.33333333333333E-06-0.0000628574024849508i</v>
      </c>
      <c r="W3622" t="e">
        <f t="shared" si="1911"/>
        <v>#DIV/0!</v>
      </c>
      <c r="X3622" t="e">
        <f t="shared" si="1912"/>
        <v>#DIV/0!</v>
      </c>
      <c r="Y3622" t="str">
        <f t="shared" si="1913"/>
        <v>0.00083+1.69696268776306i</v>
      </c>
      <c r="Z3622" t="e">
        <f t="shared" si="1914"/>
        <v>#DIV/0!</v>
      </c>
      <c r="AA3622" t="e">
        <f t="shared" si="1915"/>
        <v>#DIV/0!</v>
      </c>
      <c r="AB3622" t="str">
        <f t="shared" si="1916"/>
        <v>0.00531996465930853-0.0830021169893285i</v>
      </c>
      <c r="AC3622" t="str">
        <f t="shared" si="1917"/>
        <v>0.989757394300664-0.00091211053300322i</v>
      </c>
      <c r="AD3622" t="str">
        <f t="shared" si="1918"/>
        <v>0.0054522963660809-0.0838560483309422i</v>
      </c>
      <c r="AE3622" t="e">
        <f t="shared" si="1919"/>
        <v>#DIV/0!</v>
      </c>
      <c r="AF3622" t="str">
        <f t="shared" si="1920"/>
        <v>-19.4147392344279-0.271423033431843i</v>
      </c>
      <c r="AG3622" t="e">
        <f t="shared" si="1921"/>
        <v>#DIV/0!</v>
      </c>
      <c r="AH3622" t="e">
        <f t="shared" si="1922"/>
        <v>#DIV/0!</v>
      </c>
      <c r="AI3622" t="e">
        <f t="shared" si="1923"/>
        <v>#DIV/0!</v>
      </c>
      <c r="AJ3622" t="e">
        <f t="shared" si="1924"/>
        <v>#DIV/0!</v>
      </c>
      <c r="AK3622"/>
      <c r="AL3622"/>
      <c r="AM3622"/>
      <c r="AN3622"/>
    </row>
    <row r="3623" spans="1:40" x14ac:dyDescent="0.25">
      <c r="A3623"/>
      <c r="B3623">
        <f t="shared" si="1925"/>
        <v>1689000</v>
      </c>
      <c r="C3623" s="186" t="str">
        <f t="shared" si="1893"/>
        <v>-3.44795814758854E-08+0.00186612907588826i</v>
      </c>
      <c r="D3623" s="158" t="str">
        <f t="shared" si="1894"/>
        <v>-7.66666693101012+0.01430698958181i</v>
      </c>
      <c r="E3623" t="str">
        <f t="shared" si="1895"/>
        <v>7.99123922844338-0.264592935156457i</v>
      </c>
      <c r="F3623" t="str">
        <f t="shared" si="1896"/>
        <v>0.999201513467873+0.0000264170556250029i</v>
      </c>
      <c r="G3623">
        <f t="shared" si="1891"/>
        <v>1</v>
      </c>
      <c r="H3623" t="str">
        <f t="shared" si="1897"/>
        <v>11.7480811555795+0.285569554293619i</v>
      </c>
      <c r="I3623" t="str">
        <f t="shared" si="1898"/>
        <v>6632.68748989145i</v>
      </c>
      <c r="J3623" t="str">
        <f t="shared" si="1892"/>
        <v>-59547.3066630783+1451.01977678857i</v>
      </c>
      <c r="K3623" t="str">
        <f t="shared" si="1899"/>
        <v>0.00271256918580032-0.111319081748949i</v>
      </c>
      <c r="L3623" t="str">
        <f t="shared" si="1900"/>
        <v>0.000350854522443823-0.0122061489890426i</v>
      </c>
      <c r="M3623" t="str">
        <f t="shared" si="1901"/>
        <v>0.00306342370824414-0.123525230737992i</v>
      </c>
      <c r="N3623" t="str">
        <f t="shared" si="1902"/>
        <v>-12.4443954931404i</v>
      </c>
      <c r="O3623" t="str">
        <f t="shared" si="1903"/>
        <v>0.992570253362681+0.12167288991202i</v>
      </c>
      <c r="P3623" t="str">
        <f t="shared" si="1904"/>
        <v>0.00742974663731899-0.12167288991202i</v>
      </c>
      <c r="Q3623" t="str">
        <f t="shared" si="1905"/>
        <v>-0.00742974663731899+12.5660683830524i</v>
      </c>
      <c r="R3623" t="str">
        <f t="shared" si="1906"/>
        <v>-0.00968300000757194-0.000585529552783343i</v>
      </c>
      <c r="S3623" t="str">
        <f t="shared" si="1907"/>
        <v>1.31212028360062i</v>
      </c>
      <c r="T3623" t="str">
        <f t="shared" si="1908"/>
        <v>0.000768285202854624-0.0127052607160401i</v>
      </c>
      <c r="U3623" t="e">
        <f t="shared" si="1909"/>
        <v>#DIV/0!</v>
      </c>
      <c r="V3623" t="str">
        <f t="shared" si="1910"/>
        <v>1.33333333333333E-06-0.0000628201867345156i</v>
      </c>
      <c r="W3623" t="e">
        <f t="shared" si="1911"/>
        <v>#DIV/0!</v>
      </c>
      <c r="X3623" t="e">
        <f t="shared" si="1912"/>
        <v>#DIV/0!</v>
      </c>
      <c r="Y3623" t="str">
        <f t="shared" si="1913"/>
        <v>0.00083+1.69796799741221i</v>
      </c>
      <c r="Z3623" t="e">
        <f t="shared" si="1914"/>
        <v>#DIV/0!</v>
      </c>
      <c r="AA3623" t="e">
        <f t="shared" si="1915"/>
        <v>#DIV/0!</v>
      </c>
      <c r="AB3623" t="str">
        <f t="shared" si="1916"/>
        <v>0.00473742866034198-0.0783436489856161i</v>
      </c>
      <c r="AC3623" t="str">
        <f t="shared" si="1917"/>
        <v>0.99033709543347-0.000825191760066413i</v>
      </c>
      <c r="AD3623" t="str">
        <f t="shared" si="1918"/>
        <v>0.00484956553626685-0.079104021777359i</v>
      </c>
      <c r="AE3623" t="e">
        <f t="shared" si="1919"/>
        <v>#DIV/0!</v>
      </c>
      <c r="AF3623" t="str">
        <f t="shared" si="1920"/>
        <v>-19.4147480865896-0.271262564711809i</v>
      </c>
      <c r="AG3623" t="e">
        <f t="shared" si="1921"/>
        <v>#DIV/0!</v>
      </c>
      <c r="AH3623" t="e">
        <f t="shared" si="1922"/>
        <v>#DIV/0!</v>
      </c>
      <c r="AI3623" t="e">
        <f t="shared" si="1923"/>
        <v>#DIV/0!</v>
      </c>
      <c r="AJ3623" t="e">
        <f t="shared" si="1924"/>
        <v>#DIV/0!</v>
      </c>
      <c r="AK3623"/>
      <c r="AL3623"/>
      <c r="AM3623"/>
      <c r="AN3623"/>
    </row>
    <row r="3624" spans="1:40" x14ac:dyDescent="0.25">
      <c r="A3624"/>
      <c r="B3624">
        <f t="shared" si="1925"/>
        <v>1690000</v>
      </c>
      <c r="C3624" s="186" t="str">
        <f t="shared" si="1893"/>
        <v>-3.44387893097257E-08+0.0018650248575009i</v>
      </c>
      <c r="D3624" s="158" t="str">
        <f t="shared" si="1894"/>
        <v>-7.66666693069739+0.0142985239075069i</v>
      </c>
      <c r="E3624" t="str">
        <f t="shared" si="1895"/>
        <v>7.9912288628342-0.264749248307185i</v>
      </c>
      <c r="F3624" t="str">
        <f t="shared" si="1896"/>
        <v>0.999201514501953+0.0000264326620419962i</v>
      </c>
      <c r="G3624">
        <f t="shared" si="1891"/>
        <v>1</v>
      </c>
      <c r="H3624" t="str">
        <f t="shared" si="1897"/>
        <v>11.748089992359+0.285400809392508i</v>
      </c>
      <c r="I3624" t="str">
        <f t="shared" si="1898"/>
        <v>6636.61448070844i</v>
      </c>
      <c r="J3624" t="str">
        <f t="shared" si="1892"/>
        <v>-59617.840629847+1451.87887671563i</v>
      </c>
      <c r="K3624" t="str">
        <f t="shared" si="1899"/>
        <v>0.00270936178906019-0.111253288369471i</v>
      </c>
      <c r="L3624" t="str">
        <f t="shared" si="1900"/>
        <v>0.000350439775103169-0.0121989383301528i</v>
      </c>
      <c r="M3624" t="str">
        <f t="shared" si="1901"/>
        <v>0.00305980156416336-0.123452226699624i</v>
      </c>
      <c r="N3624" t="str">
        <f t="shared" si="1902"/>
        <v>-12.451763400478i</v>
      </c>
      <c r="O3624" t="str">
        <f t="shared" si="1903"/>
        <v>0.993439778588502+0.114356487870289i</v>
      </c>
      <c r="P3624" t="str">
        <f t="shared" si="1904"/>
        <v>0.00656022141149804-0.114356487870289i</v>
      </c>
      <c r="Q3624" t="str">
        <f t="shared" si="1905"/>
        <v>-0.00656022141149804+12.5661198883483i</v>
      </c>
      <c r="R3624" t="str">
        <f t="shared" si="1906"/>
        <v>-0.00910065179411147-0.000517305196711294i</v>
      </c>
      <c r="S3624" t="str">
        <f t="shared" si="1907"/>
        <v>1.31289714581708i</v>
      </c>
      <c r="T3624" t="str">
        <f t="shared" si="1908"/>
        <v>0.000679168516278601-0.011948219765564i</v>
      </c>
      <c r="U3624" t="e">
        <f t="shared" si="1909"/>
        <v>#DIV/0!</v>
      </c>
      <c r="V3624" t="str">
        <f t="shared" si="1910"/>
        <v>1.33333333333333E-06-0.0000627830150263885i</v>
      </c>
      <c r="W3624" t="e">
        <f t="shared" si="1911"/>
        <v>#DIV/0!</v>
      </c>
      <c r="X3624" t="e">
        <f t="shared" si="1912"/>
        <v>#DIV/0!</v>
      </c>
      <c r="Y3624" t="str">
        <f t="shared" si="1913"/>
        <v>0.00083+1.69897330706136i</v>
      </c>
      <c r="Z3624" t="e">
        <f t="shared" si="1914"/>
        <v>#DIV/0!</v>
      </c>
      <c r="AA3624" t="e">
        <f t="shared" si="1915"/>
        <v>#DIV/0!</v>
      </c>
      <c r="AB3624" t="str">
        <f t="shared" si="1916"/>
        <v>0.00418791404840971-0.0736755550505613i</v>
      </c>
      <c r="AC3624" t="str">
        <f t="shared" si="1917"/>
        <v>0.990917402861633-0.000742439893087127i</v>
      </c>
      <c r="AD3624" t="str">
        <f t="shared" si="1918"/>
        <v>0.00428200442764586-0.0743476456331236i</v>
      </c>
      <c r="AE3624" t="e">
        <f t="shared" si="1919"/>
        <v>#DIV/0!</v>
      </c>
      <c r="AF3624" t="str">
        <f t="shared" si="1920"/>
        <v>-19.4147569230564-0.271102285485001i</v>
      </c>
      <c r="AG3624" t="e">
        <f t="shared" si="1921"/>
        <v>#DIV/0!</v>
      </c>
      <c r="AH3624" t="e">
        <f t="shared" si="1922"/>
        <v>#DIV/0!</v>
      </c>
      <c r="AI3624" t="e">
        <f t="shared" si="1923"/>
        <v>#DIV/0!</v>
      </c>
      <c r="AJ3624" t="e">
        <f t="shared" si="1924"/>
        <v>#DIV/0!</v>
      </c>
      <c r="AK3624"/>
      <c r="AL3624"/>
      <c r="AM3624"/>
      <c r="AN3624"/>
    </row>
    <row r="3625" spans="1:40" x14ac:dyDescent="0.25">
      <c r="A3625"/>
      <c r="B3625">
        <f t="shared" si="1925"/>
        <v>1691000</v>
      </c>
      <c r="C3625" s="186" t="str">
        <f t="shared" si="1893"/>
        <v>-3.43980694914733E-08+0.0018639219451081i</v>
      </c>
      <c r="D3625" s="158" t="str">
        <f t="shared" si="1894"/>
        <v>-7.66666693038521+0.0142900682458288i</v>
      </c>
      <c r="E3625" t="str">
        <f t="shared" si="1895"/>
        <v>7.99121849111662-0.264905560849017i</v>
      </c>
      <c r="F3625" t="str">
        <f t="shared" si="1896"/>
        <v>0.999201515536641+0.000026448268398294i</v>
      </c>
      <c r="G3625">
        <f t="shared" si="1891"/>
        <v>1</v>
      </c>
      <c r="H3625" t="str">
        <f t="shared" si="1897"/>
        <v>11.7480988134802+0.285232263662034i</v>
      </c>
      <c r="I3625" t="str">
        <f t="shared" si="1898"/>
        <v>6640.54147152543i</v>
      </c>
      <c r="J3625" t="str">
        <f t="shared" si="1892"/>
        <v>-59688.4163450424+1452.73797664268i</v>
      </c>
      <c r="K3625" t="str">
        <f t="shared" si="1899"/>
        <v>0.00270616007663644-0.111187572671501i</v>
      </c>
      <c r="L3625" t="str">
        <f t="shared" si="1900"/>
        <v>0.000350025762539425-0.0121917361784454i</v>
      </c>
      <c r="M3625" t="str">
        <f t="shared" si="1901"/>
        <v>0.00305618583917586-0.123379308849946i</v>
      </c>
      <c r="N3625" t="str">
        <f t="shared" si="1902"/>
        <v>-12.4591313078156i</v>
      </c>
      <c r="O3625" t="str">
        <f t="shared" si="1903"/>
        <v>0.994255374128321+0.10703387789365i</v>
      </c>
      <c r="P3625" t="str">
        <f t="shared" si="1904"/>
        <v>0.00574462587167901-0.10703387789365i</v>
      </c>
      <c r="Q3625" t="str">
        <f t="shared" si="1905"/>
        <v>-0.00574462587167901+12.5661651857093i</v>
      </c>
      <c r="R3625" t="str">
        <f t="shared" si="1906"/>
        <v>-0.00851783182060246-0.000453256345946265i</v>
      </c>
      <c r="S3625" t="str">
        <f t="shared" si="1907"/>
        <v>1.31367400803354i</v>
      </c>
      <c r="T3625" t="str">
        <f t="shared" si="1908"/>
        <v>0.000595431080645867-0.0111896542675265i</v>
      </c>
      <c r="U3625" t="e">
        <f t="shared" si="1909"/>
        <v>#DIV/0!</v>
      </c>
      <c r="V3625" t="str">
        <f t="shared" si="1910"/>
        <v>1.33333333333333E-06-0.0000627458872824347i</v>
      </c>
      <c r="W3625" t="e">
        <f t="shared" si="1911"/>
        <v>#DIV/0!</v>
      </c>
      <c r="X3625" t="e">
        <f t="shared" si="1912"/>
        <v>#DIV/0!</v>
      </c>
      <c r="Y3625" t="str">
        <f t="shared" si="1913"/>
        <v>0.00083+1.69997861671051i</v>
      </c>
      <c r="Z3625" t="e">
        <f t="shared" si="1914"/>
        <v>#DIV/0!</v>
      </c>
      <c r="AA3625" t="e">
        <f t="shared" si="1915"/>
        <v>#DIV/0!</v>
      </c>
      <c r="AB3625" t="str">
        <f t="shared" si="1916"/>
        <v>0.00367156917278789-0.0689980603938935i</v>
      </c>
      <c r="AC3625" t="str">
        <f t="shared" si="1917"/>
        <v>0.991498287994328-0.000663866562039756i</v>
      </c>
      <c r="AD3625" t="str">
        <f t="shared" si="1918"/>
        <v>0.00374964417046408-0.0695871813052529i</v>
      </c>
      <c r="AE3625" t="e">
        <f t="shared" si="1919"/>
        <v>#DIV/0!</v>
      </c>
      <c r="AF3625" t="str">
        <f t="shared" si="1920"/>
        <v>-19.4147657438654-0.270942195416205i</v>
      </c>
      <c r="AG3625" t="e">
        <f t="shared" si="1921"/>
        <v>#DIV/0!</v>
      </c>
      <c r="AH3625" t="e">
        <f t="shared" si="1922"/>
        <v>#DIV/0!</v>
      </c>
      <c r="AI3625" t="e">
        <f t="shared" si="1923"/>
        <v>#DIV/0!</v>
      </c>
      <c r="AJ3625" t="e">
        <f t="shared" si="1924"/>
        <v>#DIV/0!</v>
      </c>
      <c r="AK3625"/>
      <c r="AL3625"/>
      <c r="AM3625"/>
      <c r="AN3625"/>
    </row>
    <row r="3626" spans="1:40" x14ac:dyDescent="0.25">
      <c r="A3626"/>
      <c r="B3626">
        <f t="shared" si="1925"/>
        <v>1692000</v>
      </c>
      <c r="C3626" s="186" t="str">
        <f t="shared" si="1893"/>
        <v>-3.43574218501429E-08+0.00186282033639425i</v>
      </c>
      <c r="D3626" s="158" t="str">
        <f t="shared" si="1894"/>
        <v>-7.66666693007356+0.0142816225790226i</v>
      </c>
      <c r="E3626" t="str">
        <f t="shared" si="1895"/>
        <v>7.9912081132907-0.265061872781596i</v>
      </c>
      <c r="F3626" t="str">
        <f t="shared" si="1896"/>
        <v>0.999201516571938+0.0000264638746938606i</v>
      </c>
      <c r="G3626">
        <f t="shared" si="1891"/>
        <v>1</v>
      </c>
      <c r="H3626" t="str">
        <f t="shared" si="1897"/>
        <v>11.7481076189799+0.285063916750024i</v>
      </c>
      <c r="I3626" t="str">
        <f t="shared" si="1898"/>
        <v>6644.46846234241i</v>
      </c>
      <c r="J3626" t="str">
        <f t="shared" si="1892"/>
        <v>-59759.0338086644+1453.59707656972i</v>
      </c>
      <c r="K3626" t="str">
        <f t="shared" si="1899"/>
        <v>0.00270296403510746-0.111121934517624i</v>
      </c>
      <c r="L3626" t="str">
        <f t="shared" si="1900"/>
        <v>0.00034961248301843-0.0121845425188864i</v>
      </c>
      <c r="M3626" t="str">
        <f t="shared" si="1901"/>
        <v>0.00305257651812589-0.12330647703651i</v>
      </c>
      <c r="N3626" t="str">
        <f t="shared" si="1902"/>
        <v>-12.4664992151531i</v>
      </c>
      <c r="O3626" t="str">
        <f t="shared" si="1903"/>
        <v>0.99501699570686+0.0997054574960351i</v>
      </c>
      <c r="P3626" t="str">
        <f t="shared" si="1904"/>
        <v>0.00498300429314003-0.0997054574960351i</v>
      </c>
      <c r="Q3626" t="str">
        <f t="shared" si="1905"/>
        <v>-0.00498300429314003+12.5662046726491i</v>
      </c>
      <c r="R3626" t="str">
        <f t="shared" si="1906"/>
        <v>-0.00793456897895091-0.000393393743825721i</v>
      </c>
      <c r="S3626" t="str">
        <f t="shared" si="1907"/>
        <v>1.31445087025i</v>
      </c>
      <c r="T3626" t="str">
        <f t="shared" si="1908"/>
        <v>0.000517096748922625-0.0104296010994407i</v>
      </c>
      <c r="U3626" t="e">
        <f t="shared" si="1909"/>
        <v>#DIV/0!</v>
      </c>
      <c r="V3626" t="str">
        <f t="shared" si="1910"/>
        <v>1.33333333333333E-06-0.0000627088034247026i</v>
      </c>
      <c r="W3626" t="e">
        <f t="shared" si="1911"/>
        <v>#DIV/0!</v>
      </c>
      <c r="X3626" t="e">
        <f t="shared" si="1912"/>
        <v>#DIV/0!</v>
      </c>
      <c r="Y3626" t="str">
        <f t="shared" si="1913"/>
        <v>0.00083+1.70098392635966i</v>
      </c>
      <c r="Z3626" t="e">
        <f t="shared" si="1914"/>
        <v>#DIV/0!</v>
      </c>
      <c r="AA3626" t="e">
        <f t="shared" si="1915"/>
        <v>#DIV/0!</v>
      </c>
      <c r="AB3626" t="str">
        <f t="shared" si="1916"/>
        <v>0.00318854111651978-0.0643113924110992i</v>
      </c>
      <c r="AC3626" t="str">
        <f t="shared" si="1917"/>
        <v>0.992079722034214-0.000589483218286215i</v>
      </c>
      <c r="AD3626" t="str">
        <f t="shared" si="1918"/>
        <v>0.00325251393705186-0.0648228904193833i</v>
      </c>
      <c r="AE3626" t="e">
        <f t="shared" si="1919"/>
        <v>#DIV/0!</v>
      </c>
      <c r="AF3626" t="str">
        <f t="shared" si="1920"/>
        <v>-19.4147745490535-0.270782294171001i</v>
      </c>
      <c r="AG3626" t="e">
        <f t="shared" si="1921"/>
        <v>#DIV/0!</v>
      </c>
      <c r="AH3626" t="e">
        <f t="shared" si="1922"/>
        <v>#DIV/0!</v>
      </c>
      <c r="AI3626" t="e">
        <f t="shared" si="1923"/>
        <v>#DIV/0!</v>
      </c>
      <c r="AJ3626" t="e">
        <f t="shared" si="1924"/>
        <v>#DIV/0!</v>
      </c>
      <c r="AK3626"/>
      <c r="AL3626"/>
      <c r="AM3626"/>
      <c r="AN3626"/>
    </row>
    <row r="3627" spans="1:40" x14ac:dyDescent="0.25">
      <c r="A3627"/>
      <c r="B3627">
        <f t="shared" si="1925"/>
        <v>1693000</v>
      </c>
      <c r="C3627" s="186" t="str">
        <f t="shared" si="1893"/>
        <v>-3.43168462152547E-08+0.00186172002904923i</v>
      </c>
      <c r="D3627" s="158" t="str">
        <f t="shared" si="1894"/>
        <v>-7.66666692976252+0.0142731868893774i</v>
      </c>
      <c r="E3627" t="str">
        <f t="shared" si="1895"/>
        <v>7.99119772935647-0.265218184104563i</v>
      </c>
      <c r="F3627" t="str">
        <f t="shared" si="1896"/>
        <v>0.999201517607844+0.0000264794809286603i</v>
      </c>
      <c r="G3627">
        <f t="shared" si="1891"/>
        <v>1</v>
      </c>
      <c r="H3627" t="str">
        <f t="shared" si="1897"/>
        <v>11.7481164088951+0.284895768305136i</v>
      </c>
      <c r="I3627" t="str">
        <f t="shared" si="1898"/>
        <v>6648.3954531594i</v>
      </c>
      <c r="J3627" t="str">
        <f t="shared" si="1892"/>
        <v>-59829.693020713+1454.45617649678i</v>
      </c>
      <c r="K3627" t="str">
        <f t="shared" si="1899"/>
        <v>0.00269977365109126-0.111056373770748i</v>
      </c>
      <c r="L3627" t="str">
        <f t="shared" si="1900"/>
        <v>0.000349199934811125-0.0121773573364772i</v>
      </c>
      <c r="M3627" t="str">
        <f t="shared" si="1901"/>
        <v>0.00304897358590238-0.123233731107225i</v>
      </c>
      <c r="N3627" t="str">
        <f t="shared" si="1902"/>
        <v>-12.4738671224907i</v>
      </c>
      <c r="O3627" t="str">
        <f t="shared" si="1903"/>
        <v>0.995724601978895+0.092371624506503i</v>
      </c>
      <c r="P3627" t="str">
        <f t="shared" si="1904"/>
        <v>0.00427539802110499-0.092371624506503i</v>
      </c>
      <c r="Q3627" t="str">
        <f t="shared" si="1905"/>
        <v>-0.00427539802110499+12.5662387469972i</v>
      </c>
      <c r="R3627" t="str">
        <f t="shared" si="1906"/>
        <v>-0.0073508923622813-0.000337727948345726i</v>
      </c>
      <c r="S3627" t="str">
        <f t="shared" si="1907"/>
        <v>1.31522773246646i</v>
      </c>
      <c r="T3627" t="str">
        <f t="shared" si="1908"/>
        <v>0.000444189163693299-0.00966809749324825i</v>
      </c>
      <c r="U3627" t="e">
        <f t="shared" si="1909"/>
        <v>#DIV/0!</v>
      </c>
      <c r="V3627" t="str">
        <f t="shared" si="1910"/>
        <v>1.33333333333333E-06-0.0000626717633754262i</v>
      </c>
      <c r="W3627" t="e">
        <f t="shared" si="1911"/>
        <v>#DIV/0!</v>
      </c>
      <c r="X3627" t="e">
        <f t="shared" si="1912"/>
        <v>#DIV/0!</v>
      </c>
      <c r="Y3627" t="str">
        <f t="shared" si="1913"/>
        <v>0.00083+1.70198923600881i</v>
      </c>
      <c r="Z3627" t="e">
        <f t="shared" si="1914"/>
        <v>#DIV/0!</v>
      </c>
      <c r="AA3627" t="e">
        <f t="shared" si="1915"/>
        <v>#DIV/0!</v>
      </c>
      <c r="AB3627" t="str">
        <f t="shared" si="1916"/>
        <v>0.00273897566538471-0.0596157806831553i</v>
      </c>
      <c r="AC3627" t="str">
        <f t="shared" si="1917"/>
        <v>0.992661675978001-0.000519301131263142i</v>
      </c>
      <c r="AD3627" t="str">
        <f t="shared" si="1918"/>
        <v>0.00279064094034616-0.0600550348047074i</v>
      </c>
      <c r="AE3627" t="e">
        <f t="shared" si="1919"/>
        <v>#DIV/0!</v>
      </c>
      <c r="AF3627" t="str">
        <f t="shared" si="1920"/>
        <v>-19.4147833386576-0.270622581415759i</v>
      </c>
      <c r="AG3627" t="e">
        <f t="shared" si="1921"/>
        <v>#DIV/0!</v>
      </c>
      <c r="AH3627" t="e">
        <f t="shared" si="1922"/>
        <v>#DIV/0!</v>
      </c>
      <c r="AI3627" t="e">
        <f t="shared" si="1923"/>
        <v>#DIV/0!</v>
      </c>
      <c r="AJ3627" t="e">
        <f t="shared" si="1924"/>
        <v>#DIV/0!</v>
      </c>
      <c r="AK3627"/>
      <c r="AL3627"/>
      <c r="AM3627"/>
      <c r="AN3627"/>
    </row>
    <row r="3628" spans="1:40" x14ac:dyDescent="0.25">
      <c r="A3628"/>
      <c r="B3628">
        <f t="shared" si="1925"/>
        <v>1694000</v>
      </c>
      <c r="C3628" s="186" t="str">
        <f t="shared" si="1893"/>
        <v>-3.42763424168311E-08+0.00186062102076835i</v>
      </c>
      <c r="D3628" s="158" t="str">
        <f t="shared" si="1894"/>
        <v>-7.66666692945194+0.014264761159224i</v>
      </c>
      <c r="E3628" t="str">
        <f t="shared" si="1895"/>
        <v>7.99118733931399-0.265374494817561i</v>
      </c>
      <c r="F3628" t="str">
        <f t="shared" si="1896"/>
        <v>0.999201518644368+0.000026495087102658i</v>
      </c>
      <c r="G3628">
        <f t="shared" si="1891"/>
        <v>1</v>
      </c>
      <c r="H3628" t="str">
        <f t="shared" si="1897"/>
        <v>11.7481251832623+0.284727817976847i</v>
      </c>
      <c r="I3628" t="str">
        <f t="shared" si="1898"/>
        <v>6652.32244397639i</v>
      </c>
      <c r="J3628" t="str">
        <f t="shared" si="1892"/>
        <v>-59900.3939811882+1455.31527642383i</v>
      </c>
      <c r="K3628" t="str">
        <f t="shared" si="1899"/>
        <v>0.00269658891124518-0.110990890294103i</v>
      </c>
      <c r="L3628" t="str">
        <f t="shared" si="1900"/>
        <v>0.000348788116193555-0.0121701806162547i</v>
      </c>
      <c r="M3628" t="str">
        <f t="shared" si="1901"/>
        <v>0.00304537702743874-0.123161070910358i</v>
      </c>
      <c r="N3628" t="str">
        <f t="shared" si="1902"/>
        <v>-12.4812350298283i</v>
      </c>
      <c r="O3628" t="str">
        <f t="shared" si="1903"/>
        <v>0.996378154531433+0.0850327770482424i</v>
      </c>
      <c r="P3628" t="str">
        <f t="shared" si="1904"/>
        <v>0.00362184546856703-0.0850327770482424i</v>
      </c>
      <c r="Q3628" t="str">
        <f t="shared" si="1905"/>
        <v>-0.00362184546856703+12.5662678068765i</v>
      </c>
      <c r="R3628" t="str">
        <f t="shared" si="1906"/>
        <v>-0.00676683126432988-0.000286269328865268i</v>
      </c>
      <c r="S3628" t="str">
        <f t="shared" si="1907"/>
        <v>1.31600459468292i</v>
      </c>
      <c r="T3628" t="str">
        <f t="shared" si="1908"/>
        <v>0.000376731752103489-0.00890518103530216i</v>
      </c>
      <c r="U3628" t="e">
        <f t="shared" si="1909"/>
        <v>#DIV/0!</v>
      </c>
      <c r="V3628" t="str">
        <f t="shared" si="1910"/>
        <v>1.33333333333333E-06-0.0000626347670570231i</v>
      </c>
      <c r="W3628" t="e">
        <f t="shared" si="1911"/>
        <v>#DIV/0!</v>
      </c>
      <c r="X3628" t="e">
        <f t="shared" si="1912"/>
        <v>#DIV/0!</v>
      </c>
      <c r="Y3628" t="str">
        <f t="shared" si="1913"/>
        <v>0.00083+1.70299454565795i</v>
      </c>
      <c r="Z3628" t="e">
        <f t="shared" si="1914"/>
        <v>#DIV/0!</v>
      </c>
      <c r="AA3628" t="e">
        <f t="shared" si="1915"/>
        <v>#DIV/0!</v>
      </c>
      <c r="AB3628" t="str">
        <f t="shared" si="1916"/>
        <v>0.00232301727671518-0.0549114569764233i</v>
      </c>
      <c r="AC3628" t="str">
        <f t="shared" si="1917"/>
        <v>0.993244120616985-0.000453331385162695i</v>
      </c>
      <c r="AD3628" t="str">
        <f t="shared" si="1918"/>
        <v>0.00236405043259476-0.055283876479487i</v>
      </c>
      <c r="AE3628" t="e">
        <f t="shared" si="1919"/>
        <v>#DIV/0!</v>
      </c>
      <c r="AF3628" t="str">
        <f t="shared" si="1920"/>
        <v>-19.4147921127142-0.270463056817623i</v>
      </c>
      <c r="AG3628" t="e">
        <f t="shared" si="1921"/>
        <v>#DIV/0!</v>
      </c>
      <c r="AH3628" t="e">
        <f t="shared" si="1922"/>
        <v>#DIV/0!</v>
      </c>
      <c r="AI3628" t="e">
        <f t="shared" si="1923"/>
        <v>#DIV/0!</v>
      </c>
      <c r="AJ3628" t="e">
        <f t="shared" si="1924"/>
        <v>#DIV/0!</v>
      </c>
      <c r="AK3628"/>
      <c r="AL3628"/>
      <c r="AM3628"/>
      <c r="AN3628"/>
    </row>
    <row r="3629" spans="1:40" x14ac:dyDescent="0.25">
      <c r="A3629"/>
      <c r="B3629">
        <f t="shared" si="1925"/>
        <v>1695000</v>
      </c>
      <c r="C3629" s="186" t="str">
        <f t="shared" si="1893"/>
        <v>-3.42359102853979E-08+0.00185952330925243i</v>
      </c>
      <c r="D3629" s="158" t="str">
        <f t="shared" si="1894"/>
        <v>-7.66666692914198+0.0142563453709353i</v>
      </c>
      <c r="E3629" t="str">
        <f t="shared" si="1895"/>
        <v>7.99117694316331-0.265530804920233i</v>
      </c>
      <c r="F3629" t="str">
        <f t="shared" si="1896"/>
        <v>0.999201519681491+0.0000265106932158172i</v>
      </c>
      <c r="G3629">
        <f t="shared" si="1891"/>
        <v>1</v>
      </c>
      <c r="H3629" t="str">
        <f t="shared" si="1897"/>
        <v>11.7481339421184+0.284560065415471i</v>
      </c>
      <c r="I3629" t="str">
        <f t="shared" si="1898"/>
        <v>6656.24943479337i</v>
      </c>
      <c r="J3629" t="str">
        <f t="shared" si="1892"/>
        <v>-59971.1366900901+1456.17437635087i</v>
      </c>
      <c r="K3629" t="str">
        <f t="shared" si="1899"/>
        <v>0.00269340980226591-0.110925483951241i</v>
      </c>
      <c r="L3629" t="str">
        <f t="shared" si="1900"/>
        <v>0.00034837702544683-0.0121630123432908i</v>
      </c>
      <c r="M3629" t="str">
        <f t="shared" si="1901"/>
        <v>0.00304178682771274-0.123088496294532i</v>
      </c>
      <c r="N3629" t="str">
        <f t="shared" si="1902"/>
        <v>-12.4886029371658i</v>
      </c>
      <c r="O3629" t="str">
        <f t="shared" si="1903"/>
        <v>0.996977617885834+0.0776893135166511i</v>
      </c>
      <c r="P3629" t="str">
        <f t="shared" si="1904"/>
        <v>0.00302238211416594-0.0776893135166511i</v>
      </c>
      <c r="Q3629" t="str">
        <f t="shared" si="1905"/>
        <v>-0.00302238211416594+12.5662922506824i</v>
      </c>
      <c r="R3629" t="str">
        <f t="shared" si="1906"/>
        <v>-0.00618241517871542-0.000239028062787918i</v>
      </c>
      <c r="S3629" t="str">
        <f t="shared" si="1907"/>
        <v>1.31678145689938i</v>
      </c>
      <c r="T3629" t="str">
        <f t="shared" si="1908"/>
        <v>0.000314747720757711-0.00814088966618573i</v>
      </c>
      <c r="U3629" t="e">
        <f t="shared" si="1909"/>
        <v>#DIV/0!</v>
      </c>
      <c r="V3629" t="str">
        <f t="shared" si="1910"/>
        <v>1.33333333333333E-06-0.0000625978143920926i</v>
      </c>
      <c r="W3629" t="e">
        <f t="shared" si="1911"/>
        <v>#DIV/0!</v>
      </c>
      <c r="X3629" t="e">
        <f t="shared" si="1912"/>
        <v>#DIV/0!</v>
      </c>
      <c r="Y3629" t="str">
        <f t="shared" si="1913"/>
        <v>0.00083+1.7039998553071i</v>
      </c>
      <c r="Z3629" t="e">
        <f t="shared" si="1914"/>
        <v>#DIV/0!</v>
      </c>
      <c r="AA3629" t="e">
        <f t="shared" si="1915"/>
        <v>#DIV/0!</v>
      </c>
      <c r="AB3629" t="str">
        <f t="shared" si="1916"/>
        <v>0.00194080904793508-0.0501986552415325i</v>
      </c>
      <c r="AC3629" t="str">
        <f t="shared" si="1917"/>
        <v>0.993827026537709-0.000391584875587738i</v>
      </c>
      <c r="AD3629" t="str">
        <f t="shared" si="1918"/>
        <v>0.0019727657041069-0.0505096776359553i</v>
      </c>
      <c r="AE3629" t="e">
        <f t="shared" si="1919"/>
        <v>#DIV/0!</v>
      </c>
      <c r="AF3629" t="str">
        <f t="shared" si="1920"/>
        <v>-19.4148008712604-0.270303720044536i</v>
      </c>
      <c r="AG3629" t="e">
        <f t="shared" si="1921"/>
        <v>#DIV/0!</v>
      </c>
      <c r="AH3629" t="e">
        <f t="shared" si="1922"/>
        <v>#DIV/0!</v>
      </c>
      <c r="AI3629" t="e">
        <f t="shared" si="1923"/>
        <v>#DIV/0!</v>
      </c>
      <c r="AJ3629" t="e">
        <f t="shared" si="1924"/>
        <v>#DIV/0!</v>
      </c>
      <c r="AK3629"/>
      <c r="AL3629"/>
      <c r="AM3629"/>
      <c r="AN3629"/>
    </row>
    <row r="3630" spans="1:40" x14ac:dyDescent="0.25">
      <c r="A3630"/>
      <c r="B3630">
        <f t="shared" si="1925"/>
        <v>1696000</v>
      </c>
      <c r="C3630" s="186" t="str">
        <f t="shared" si="1893"/>
        <v>-3.41955496519784E-08+0.00185842689220762i</v>
      </c>
      <c r="D3630" s="158" t="str">
        <f t="shared" si="1894"/>
        <v>-7.66666692883255+0.0142479395069251i</v>
      </c>
      <c r="E3630" t="str">
        <f t="shared" si="1895"/>
        <v>7.99116654090446-0.26568711441222i</v>
      </c>
      <c r="F3630" t="str">
        <f t="shared" si="1896"/>
        <v>0.999201520719232+0.000026526299268103i</v>
      </c>
      <c r="G3630">
        <f t="shared" si="1891"/>
        <v>1</v>
      </c>
      <c r="H3630" t="str">
        <f t="shared" si="1897"/>
        <v>11.7481426854998+0.284392510272131i</v>
      </c>
      <c r="I3630" t="str">
        <f t="shared" si="1898"/>
        <v>6660.17642561036i</v>
      </c>
      <c r="J3630" t="str">
        <f t="shared" si="1892"/>
        <v>-60041.9211474185+1457.03347627793i</v>
      </c>
      <c r="K3630" t="str">
        <f t="shared" si="1899"/>
        <v>0.00269023631088939-0.110860154606037i</v>
      </c>
      <c r="L3630" t="str">
        <f t="shared" si="1900"/>
        <v>0.000347966660857125-0.0121558525026923i</v>
      </c>
      <c r="M3630" t="str">
        <f t="shared" si="1901"/>
        <v>0.00303820297174652-0.123016007108729i</v>
      </c>
      <c r="N3630" t="str">
        <f t="shared" si="1902"/>
        <v>-12.4959708445034i</v>
      </c>
      <c r="O3630" t="str">
        <f t="shared" si="1903"/>
        <v>0.997522959499759+0.0703416325574169i</v>
      </c>
      <c r="P3630" t="str">
        <f t="shared" si="1904"/>
        <v>0.002477040500241-0.0703416325574169i</v>
      </c>
      <c r="Q3630" t="str">
        <f t="shared" si="1905"/>
        <v>-0.002477040500241+12.5663124770608i</v>
      </c>
      <c r="R3630" t="str">
        <f t="shared" si="1906"/>
        <v>-0.00559767379816213-0.000196014132231092i</v>
      </c>
      <c r="S3630" t="str">
        <f t="shared" si="1907"/>
        <v>1.31755831911584i</v>
      </c>
      <c r="T3630" t="str">
        <f t="shared" si="1908"/>
        <v>0.000258260050585348-0.00737526168046528i</v>
      </c>
      <c r="U3630" t="e">
        <f t="shared" si="1909"/>
        <v>#DIV/0!</v>
      </c>
      <c r="V3630" t="str">
        <f t="shared" si="1910"/>
        <v>1.33333333333333E-06-0.0000625609053034179i</v>
      </c>
      <c r="W3630" t="e">
        <f t="shared" si="1911"/>
        <v>#DIV/0!</v>
      </c>
      <c r="X3630" t="e">
        <f t="shared" si="1912"/>
        <v>#DIV/0!</v>
      </c>
      <c r="Y3630" t="str">
        <f t="shared" si="1913"/>
        <v>0.00083+1.70500516495625i</v>
      </c>
      <c r="Z3630" t="e">
        <f t="shared" si="1914"/>
        <v>#DIV/0!</v>
      </c>
      <c r="AA3630" t="e">
        <f t="shared" si="1915"/>
        <v>#DIV/0!</v>
      </c>
      <c r="AB3630" t="str">
        <f t="shared" si="1916"/>
        <v>0.00159249268490195-0.0454776116118555i</v>
      </c>
      <c r="AC3630" t="str">
        <f t="shared" si="1917"/>
        <v>0.994410364122676-0.000334072306193571i</v>
      </c>
      <c r="AD3630" t="str">
        <f t="shared" si="1918"/>
        <v>0.00161680808213091-0.0457327006252325i</v>
      </c>
      <c r="AE3630" t="e">
        <f t="shared" si="1919"/>
        <v>#DIV/0!</v>
      </c>
      <c r="AF3630" t="str">
        <f t="shared" si="1920"/>
        <v>-19.4148096143323-0.270144570765206i</v>
      </c>
      <c r="AG3630" t="e">
        <f t="shared" si="1921"/>
        <v>#DIV/0!</v>
      </c>
      <c r="AH3630" t="e">
        <f t="shared" si="1922"/>
        <v>#DIV/0!</v>
      </c>
      <c r="AI3630" t="e">
        <f t="shared" si="1923"/>
        <v>#DIV/0!</v>
      </c>
      <c r="AJ3630" t="e">
        <f t="shared" si="1924"/>
        <v>#DIV/0!</v>
      </c>
      <c r="AK3630"/>
      <c r="AL3630"/>
      <c r="AM3630"/>
      <c r="AN3630"/>
    </row>
    <row r="3631" spans="1:40" x14ac:dyDescent="0.25">
      <c r="A3631"/>
      <c r="B3631">
        <f t="shared" si="1925"/>
        <v>1697000</v>
      </c>
      <c r="C3631" s="186" t="str">
        <f t="shared" si="1893"/>
        <v>-3.41552603480942E-08+0.00185733176734555i</v>
      </c>
      <c r="D3631" s="158" t="str">
        <f t="shared" si="1894"/>
        <v>-7.66666692852366+0.0142395435496492i</v>
      </c>
      <c r="E3631" t="str">
        <f t="shared" si="1895"/>
        <v>7.99115613253751-0.265843423293165i</v>
      </c>
      <c r="F3631" t="str">
        <f t="shared" si="1896"/>
        <v>0.999201521757581+0.0000265419052594793i</v>
      </c>
      <c r="G3631">
        <f t="shared" si="1891"/>
        <v>1</v>
      </c>
      <c r="H3631" t="str">
        <f t="shared" si="1897"/>
        <v>11.748151413443+0.284225152198777i</v>
      </c>
      <c r="I3631" t="str">
        <f t="shared" si="1898"/>
        <v>6664.10341642735i</v>
      </c>
      <c r="J3631" t="str">
        <f t="shared" si="1892"/>
        <v>-60112.7473531736+1457.89257620498i</v>
      </c>
      <c r="K3631" t="str">
        <f t="shared" si="1899"/>
        <v>0.00268706842389043-0.110794902122682i</v>
      </c>
      <c r="L3631" t="str">
        <f t="shared" si="1900"/>
        <v>0.000347557020715657-0.0121487010796013i</v>
      </c>
      <c r="M3631" t="str">
        <f t="shared" si="1901"/>
        <v>0.00303462544460609-0.122943603202283i</v>
      </c>
      <c r="N3631" t="str">
        <f t="shared" si="1902"/>
        <v>-12.5033387518409i</v>
      </c>
      <c r="O3631" t="str">
        <f t="shared" si="1903"/>
        <v>0.99801414976888+0.0629901330455757i</v>
      </c>
      <c r="P3631" t="str">
        <f t="shared" si="1904"/>
        <v>0.00198585023111997-0.0629901330455757i</v>
      </c>
      <c r="Q3631" t="str">
        <f t="shared" si="1905"/>
        <v>-0.00198585023111997+12.5663288848865i</v>
      </c>
      <c r="R3631" t="str">
        <f t="shared" si="1906"/>
        <v>-0.0050126370137506-0.000157237320688312i</v>
      </c>
      <c r="S3631" t="str">
        <f t="shared" si="1907"/>
        <v>1.3183351813323i</v>
      </c>
      <c r="T3631" t="str">
        <f t="shared" si="1908"/>
        <v>0.000207291491681831-0.0066083357264759i</v>
      </c>
      <c r="U3631" t="e">
        <f t="shared" si="1909"/>
        <v>#DIV/0!</v>
      </c>
      <c r="V3631" t="str">
        <f t="shared" si="1910"/>
        <v>1.33333333333333E-06-0.0000625240397139641i</v>
      </c>
      <c r="W3631" t="e">
        <f t="shared" si="1911"/>
        <v>#DIV/0!</v>
      </c>
      <c r="X3631" t="e">
        <f t="shared" si="1912"/>
        <v>#DIV/0!</v>
      </c>
      <c r="Y3631" t="str">
        <f t="shared" si="1913"/>
        <v>0.00083+1.7060104746054i</v>
      </c>
      <c r="Z3631" t="e">
        <f t="shared" si="1914"/>
        <v>#DIV/0!</v>
      </c>
      <c r="AA3631" t="e">
        <f t="shared" si="1915"/>
        <v>#DIV/0!</v>
      </c>
      <c r="AB3631" t="str">
        <f t="shared" si="1916"/>
        <v>0.00127820847009645-0.0407485644021868i</v>
      </c>
      <c r="AC3631" t="str">
        <f t="shared" si="1917"/>
        <v>0.994994103551022-0.000280804185323381i</v>
      </c>
      <c r="AD3631" t="str">
        <f t="shared" si="1918"/>
        <v>0.00129619692989778-0.0409532079428794i</v>
      </c>
      <c r="AE3631" t="e">
        <f t="shared" si="1919"/>
        <v>#DIV/0!</v>
      </c>
      <c r="AF3631" t="str">
        <f t="shared" si="1920"/>
        <v>-19.4148183419667-0.269985608649128i</v>
      </c>
      <c r="AG3631" t="e">
        <f t="shared" si="1921"/>
        <v>#DIV/0!</v>
      </c>
      <c r="AH3631" t="e">
        <f t="shared" si="1922"/>
        <v>#DIV/0!</v>
      </c>
      <c r="AI3631" t="e">
        <f t="shared" si="1923"/>
        <v>#DIV/0!</v>
      </c>
      <c r="AJ3631" t="e">
        <f t="shared" si="1924"/>
        <v>#DIV/0!</v>
      </c>
      <c r="AK3631"/>
      <c r="AL3631"/>
      <c r="AM3631"/>
      <c r="AN3631"/>
    </row>
    <row r="3632" spans="1:40" x14ac:dyDescent="0.25">
      <c r="A3632"/>
      <c r="B3632">
        <f t="shared" si="1925"/>
        <v>1698000</v>
      </c>
      <c r="C3632" s="186" t="str">
        <f t="shared" si="1893"/>
        <v>-3.41150422057623E-08+0.00185623793238317i</v>
      </c>
      <c r="D3632" s="158" t="str">
        <f t="shared" si="1894"/>
        <v>-7.66666692821531+0.0142311574816043i</v>
      </c>
      <c r="E3632" t="str">
        <f t="shared" si="1895"/>
        <v>7.99114571806249-0.265999731562711i</v>
      </c>
      <c r="F3632" t="str">
        <f t="shared" si="1896"/>
        <v>0.99920152279653+0.00002655751118991i</v>
      </c>
      <c r="G3632">
        <f t="shared" si="1891"/>
        <v>1</v>
      </c>
      <c r="H3632" t="str">
        <f t="shared" si="1897"/>
        <v>11.7481601259843+0.284057990848174i</v>
      </c>
      <c r="I3632" t="str">
        <f t="shared" si="1898"/>
        <v>6668.03040724433i</v>
      </c>
      <c r="J3632" t="str">
        <f t="shared" si="1892"/>
        <v>-60183.6153073552+1458.75167613203i</v>
      </c>
      <c r="K3632" t="str">
        <f t="shared" si="1899"/>
        <v>0.00268390612808285-0.11072972636569i</v>
      </c>
      <c r="L3632" t="str">
        <f t="shared" si="1900"/>
        <v>0.000347148103318656-0.0121415580591945i</v>
      </c>
      <c r="M3632" t="str">
        <f t="shared" si="1901"/>
        <v>0.00303105423140151-0.122871284424885i</v>
      </c>
      <c r="N3632" t="str">
        <f t="shared" si="1902"/>
        <v>-12.5107066591785i</v>
      </c>
      <c r="O3632" t="str">
        <f t="shared" si="1903"/>
        <v>0.998451162028548+0.0556352140630548i</v>
      </c>
      <c r="P3632" t="str">
        <f t="shared" si="1904"/>
        <v>0.001548837971452-0.0556352140630548i</v>
      </c>
      <c r="Q3632" t="str">
        <f t="shared" si="1905"/>
        <v>-0.001548837971452+12.5663418732416i</v>
      </c>
      <c r="R3632" t="str">
        <f t="shared" si="1906"/>
        <v>-0.00442733491399823-0.000122707209670008i</v>
      </c>
      <c r="S3632" t="str">
        <f t="shared" si="1907"/>
        <v>1.31911204354876i</v>
      </c>
      <c r="T3632" t="str">
        <f t="shared" si="1908"/>
        <v>0.00016186455810597-0.00584015080587898i</v>
      </c>
      <c r="U3632" t="e">
        <f t="shared" si="1909"/>
        <v>#DIV/0!</v>
      </c>
      <c r="V3632" t="str">
        <f t="shared" si="1910"/>
        <v>1.33333333333333E-06-0.0000624872175468769i</v>
      </c>
      <c r="W3632" t="e">
        <f t="shared" si="1911"/>
        <v>#DIV/0!</v>
      </c>
      <c r="X3632" t="e">
        <f t="shared" si="1912"/>
        <v>#DIV/0!</v>
      </c>
      <c r="Y3632" t="str">
        <f t="shared" si="1913"/>
        <v>0.00083+1.70701578425455i</v>
      </c>
      <c r="Z3632" t="e">
        <f t="shared" si="1914"/>
        <v>#DIV/0!</v>
      </c>
      <c r="AA3632" t="e">
        <f t="shared" si="1915"/>
        <v>#DIV/0!</v>
      </c>
      <c r="AB3632" t="str">
        <f t="shared" si="1916"/>
        <v>0.000998095230541505-0.0360117541060148i</v>
      </c>
      <c r="AC3632" t="str">
        <f t="shared" si="1917"/>
        <v>0.995578214799373-0.000231790822618213i</v>
      </c>
      <c r="AD3632" t="str">
        <f t="shared" si="1918"/>
        <v>0.00101094964570523-0.0361714622134653i</v>
      </c>
      <c r="AE3632" t="e">
        <f t="shared" si="1919"/>
        <v>#DIV/0!</v>
      </c>
      <c r="AF3632" t="str">
        <f t="shared" si="1920"/>
        <v>-19.4148270541996-0.26982683336657i</v>
      </c>
      <c r="AG3632" t="e">
        <f t="shared" si="1921"/>
        <v>#DIV/0!</v>
      </c>
      <c r="AH3632" t="e">
        <f t="shared" si="1922"/>
        <v>#DIV/0!</v>
      </c>
      <c r="AI3632" t="e">
        <f t="shared" si="1923"/>
        <v>#DIV/0!</v>
      </c>
      <c r="AJ3632" t="e">
        <f t="shared" si="1924"/>
        <v>#DIV/0!</v>
      </c>
      <c r="AK3632"/>
      <c r="AL3632"/>
      <c r="AM3632"/>
      <c r="AN3632"/>
    </row>
    <row r="3633" spans="1:40" x14ac:dyDescent="0.25">
      <c r="A3633"/>
      <c r="B3633">
        <f t="shared" si="1925"/>
        <v>1699000</v>
      </c>
      <c r="C3633" s="186" t="str">
        <f t="shared" si="1893"/>
        <v>-3.40748950574957E-08+0.0018551453850429i</v>
      </c>
      <c r="D3633" s="158" t="str">
        <f t="shared" si="1894"/>
        <v>-7.66666692790757+0.0142227812853289i</v>
      </c>
      <c r="E3633" t="str">
        <f t="shared" si="1895"/>
        <v>7.99113529747946-0.2661560392205i</v>
      </c>
      <c r="F3633" t="str">
        <f t="shared" si="1896"/>
        <v>0.999201523836096+0.0000265731170593606i</v>
      </c>
      <c r="G3633">
        <f t="shared" si="1891"/>
        <v>1</v>
      </c>
      <c r="H3633" t="str">
        <f t="shared" si="1897"/>
        <v>11.7481688231599+0.283891025873907i</v>
      </c>
      <c r="I3633" t="str">
        <f t="shared" si="1898"/>
        <v>6671.95739806132i</v>
      </c>
      <c r="J3633" t="str">
        <f t="shared" si="1892"/>
        <v>-60254.5250099636+1459.61077605907i</v>
      </c>
      <c r="K3633" t="str">
        <f t="shared" si="1899"/>
        <v>0.00268074941031914-0.110664627199891i</v>
      </c>
      <c r="L3633" t="str">
        <f t="shared" si="1900"/>
        <v>0.000346739906967365-0.0121344234266835i</v>
      </c>
      <c r="M3633" t="str">
        <f t="shared" si="1901"/>
        <v>0.0030274893172865-0.122799050626574i</v>
      </c>
      <c r="N3633" t="str">
        <f t="shared" si="1902"/>
        <v>-12.5180745665161i</v>
      </c>
      <c r="O3633" t="str">
        <f t="shared" si="1903"/>
        <v>0.99883397255519+0.0482772748777078i</v>
      </c>
      <c r="P3633" t="str">
        <f t="shared" si="1904"/>
        <v>0.00116602744480998-0.0482772748777078i</v>
      </c>
      <c r="Q3633" t="str">
        <f t="shared" si="1905"/>
        <v>-0.00116602744480998+12.5663518413938i</v>
      </c>
      <c r="R3633" t="str">
        <f t="shared" si="1906"/>
        <v>-0.00384179778400764-0.0000924331753413315i</v>
      </c>
      <c r="S3633" t="str">
        <f t="shared" si="1907"/>
        <v>1.31988890576522i</v>
      </c>
      <c r="T3633" t="str">
        <f t="shared" si="1908"/>
        <v>0.000122001522657675-0.00507074627330509i</v>
      </c>
      <c r="U3633" t="e">
        <f t="shared" si="1909"/>
        <v>#DIV/0!</v>
      </c>
      <c r="V3633" t="str">
        <f t="shared" si="1910"/>
        <v>1.33333333333333E-06-0.0000624504387254836i</v>
      </c>
      <c r="W3633" t="e">
        <f t="shared" si="1911"/>
        <v>#DIV/0!</v>
      </c>
      <c r="X3633" t="e">
        <f t="shared" si="1912"/>
        <v>#DIV/0!</v>
      </c>
      <c r="Y3633" t="str">
        <f t="shared" si="1913"/>
        <v>0.00083+1.7080210939037i</v>
      </c>
      <c r="Z3633" t="e">
        <f t="shared" si="1914"/>
        <v>#DIV/0!</v>
      </c>
      <c r="AA3633" t="e">
        <f t="shared" si="1915"/>
        <v>#DIV/0!</v>
      </c>
      <c r="AB3633" t="str">
        <f t="shared" si="1916"/>
        <v>0.00075229030560048-0.0312674233933194i</v>
      </c>
      <c r="AC3633" t="str">
        <f t="shared" si="1917"/>
        <v>0.996162667642625-0.000187042325625663i</v>
      </c>
      <c r="AD3633" t="str">
        <f t="shared" si="1918"/>
        <v>0.000761081662189487-0.0313877261761153i</v>
      </c>
      <c r="AE3633" t="e">
        <f t="shared" si="1919"/>
        <v>#DIV/0!</v>
      </c>
      <c r="AF3633" t="str">
        <f t="shared" si="1920"/>
        <v>-19.4148357510675-0.269668244588578i</v>
      </c>
      <c r="AG3633" t="e">
        <f t="shared" si="1921"/>
        <v>#DIV/0!</v>
      </c>
      <c r="AH3633" t="e">
        <f t="shared" si="1922"/>
        <v>#DIV/0!</v>
      </c>
      <c r="AI3633" t="e">
        <f t="shared" si="1923"/>
        <v>#DIV/0!</v>
      </c>
      <c r="AJ3633" t="e">
        <f t="shared" si="1924"/>
        <v>#DIV/0!</v>
      </c>
      <c r="AK3633"/>
      <c r="AL3633"/>
      <c r="AM3633"/>
      <c r="AN3633"/>
    </row>
    <row r="3634" spans="1:40" x14ac:dyDescent="0.25">
      <c r="A3634"/>
      <c r="B3634">
        <f t="shared" si="1925"/>
        <v>1700000</v>
      </c>
      <c r="C3634" s="186" t="str">
        <f t="shared" si="1893"/>
        <v>-3.40348187362981E-08+0.00185405412305244i</v>
      </c>
      <c r="D3634" s="158" t="str">
        <f t="shared" si="1894"/>
        <v>-7.66666692760029+0.014214414943402i</v>
      </c>
      <c r="E3634" t="str">
        <f t="shared" si="1895"/>
        <v>7.99112487078846-0.266312346266174i</v>
      </c>
      <c r="F3634" t="str">
        <f t="shared" si="1896"/>
        <v>0.999201524876271+0.0000265887228677947i</v>
      </c>
      <c r="G3634">
        <f t="shared" si="1891"/>
        <v>1</v>
      </c>
      <c r="H3634" t="str">
        <f t="shared" si="1897"/>
        <v>11.7481775050058+0.283724256930359i</v>
      </c>
      <c r="I3634" t="str">
        <f t="shared" si="1898"/>
        <v>6675.88438887831i</v>
      </c>
      <c r="J3634" t="str">
        <f t="shared" si="1892"/>
        <v>-60325.4764609985+1460.46987598613i</v>
      </c>
      <c r="K3634" t="str">
        <f t="shared" si="1899"/>
        <v>0.00267759825749052-0.110599604490431i</v>
      </c>
      <c r="L3634" t="str">
        <f t="shared" si="1900"/>
        <v>0.000346332429968007-0.0121272971673145i</v>
      </c>
      <c r="M3634" t="str">
        <f t="shared" si="1901"/>
        <v>0.00302393068745853-0.122726901657746i</v>
      </c>
      <c r="N3634" t="str">
        <f t="shared" si="1902"/>
        <v>-12.5254424738536i</v>
      </c>
      <c r="O3634" t="str">
        <f t="shared" si="1903"/>
        <v>0.999162560567621+0.0409167149213481i</v>
      </c>
      <c r="P3634" t="str">
        <f t="shared" si="1904"/>
        <v>0.000837439432379017-0.0409167149213481i</v>
      </c>
      <c r="Q3634" t="str">
        <f t="shared" si="1905"/>
        <v>-0.000837439432379017+12.5663591887749i</v>
      </c>
      <c r="R3634" t="str">
        <f t="shared" si="1906"/>
        <v>-0.00325605610448387-0.0000664243851432087i</v>
      </c>
      <c r="S3634" t="str">
        <f t="shared" si="1907"/>
        <v>1.32066576798168i</v>
      </c>
      <c r="T3634" t="str">
        <f t="shared" si="1908"/>
        <v>0.0000877244116178666-0.00430016183581963i</v>
      </c>
      <c r="U3634" t="e">
        <f t="shared" si="1909"/>
        <v>#DIV/0!</v>
      </c>
      <c r="V3634" t="str">
        <f t="shared" si="1910"/>
        <v>1.33333333333333E-06-0.0000624137031732925i</v>
      </c>
      <c r="W3634" t="e">
        <f t="shared" si="1911"/>
        <v>#DIV/0!</v>
      </c>
      <c r="X3634" t="e">
        <f t="shared" si="1912"/>
        <v>#DIV/0!</v>
      </c>
      <c r="Y3634" t="str">
        <f t="shared" si="1913"/>
        <v>0.00083+1.70902640355285i</v>
      </c>
      <c r="Z3634" t="e">
        <f t="shared" si="1914"/>
        <v>#DIV/0!</v>
      </c>
      <c r="AA3634" t="e">
        <f t="shared" si="1915"/>
        <v>#DIV/0!</v>
      </c>
      <c r="AB3634" t="str">
        <f t="shared" si="1916"/>
        <v>0.000540929514542214-0.0265158171072774i</v>
      </c>
      <c r="AC3634" t="str">
        <f t="shared" si="1917"/>
        <v>0.996747431654859-0.000146568596388729i</v>
      </c>
      <c r="AD3634" t="str">
        <f t="shared" si="1918"/>
        <v>0.000546606445664853-0.0266022626694055i</v>
      </c>
      <c r="AE3634" t="e">
        <f t="shared" si="1919"/>
        <v>#DIV/0!</v>
      </c>
      <c r="AF3634" t="str">
        <f t="shared" si="1920"/>
        <v>-19.4148444326061-0.269509841986957i</v>
      </c>
      <c r="AG3634" t="e">
        <f t="shared" si="1921"/>
        <v>#DIV/0!</v>
      </c>
      <c r="AH3634" t="e">
        <f t="shared" si="1922"/>
        <v>#DIV/0!</v>
      </c>
      <c r="AI3634" t="e">
        <f t="shared" si="1923"/>
        <v>#DIV/0!</v>
      </c>
      <c r="AJ3634" t="e">
        <f t="shared" si="1924"/>
        <v>#DIV/0!</v>
      </c>
      <c r="AK3634"/>
      <c r="AL3634"/>
      <c r="AM3634"/>
      <c r="AN3634"/>
    </row>
    <row r="3635" spans="1:40" x14ac:dyDescent="0.25">
      <c r="A3635"/>
      <c r="B3635">
        <f t="shared" si="1925"/>
        <v>1701000</v>
      </c>
      <c r="C3635" s="186" t="str">
        <f t="shared" si="1893"/>
        <v>-3.39948130756646E-08+0.00185296414414485i</v>
      </c>
      <c r="D3635" s="158" t="str">
        <f t="shared" si="1894"/>
        <v>-7.66666692729355+0.0142060584384439i</v>
      </c>
      <c r="E3635" t="str">
        <f t="shared" si="1895"/>
        <v>7.99111443798954-0.266468652699375i</v>
      </c>
      <c r="F3635" t="str">
        <f t="shared" si="1896"/>
        <v>0.999201525917055+0.0000266043286151767i</v>
      </c>
      <c r="G3635">
        <f t="shared" si="1891"/>
        <v>1</v>
      </c>
      <c r="H3635" t="str">
        <f t="shared" si="1897"/>
        <v>11.7481861715581+0.283557683672738i</v>
      </c>
      <c r="I3635" t="str">
        <f t="shared" si="1898"/>
        <v>6679.8113796953i</v>
      </c>
      <c r="J3635" t="str">
        <f t="shared" si="1892"/>
        <v>-60396.4696604601+1461.32897591318i</v>
      </c>
      <c r="K3635" t="str">
        <f t="shared" si="1899"/>
        <v>0.00267445265652655-0.110534658102775i</v>
      </c>
      <c r="L3635" t="str">
        <f t="shared" si="1900"/>
        <v>0.000345925670631778-0.0121201792663683i</v>
      </c>
      <c r="M3635" t="str">
        <f t="shared" si="1901"/>
        <v>0.00302037832715833-0.122654837369143i</v>
      </c>
      <c r="N3635" t="str">
        <f t="shared" si="1902"/>
        <v>-12.5328103811912i</v>
      </c>
      <c r="O3635" t="str">
        <f t="shared" si="1903"/>
        <v>0.999436908228183+0.0335539337677542i</v>
      </c>
      <c r="P3635" t="str">
        <f t="shared" si="1904"/>
        <v>0.000563091771817015-0.0335539337677542i</v>
      </c>
      <c r="Q3635" t="str">
        <f t="shared" si="1905"/>
        <v>-0.000563091771817015+12.566364314959i</v>
      </c>
      <c r="R3635" t="str">
        <f t="shared" si="1906"/>
        <v>-0.00267014055069748-0.0000446897944041625i</v>
      </c>
      <c r="S3635" t="str">
        <f t="shared" si="1907"/>
        <v>1.32144263019814i</v>
      </c>
      <c r="T3635" t="str">
        <f t="shared" si="1908"/>
        <v>0.0000590549994604506-0.00352843755231239i</v>
      </c>
      <c r="U3635" t="e">
        <f t="shared" si="1909"/>
        <v>#DIV/0!</v>
      </c>
      <c r="V3635" t="str">
        <f t="shared" si="1910"/>
        <v>1.33333333333333E-06-0.00006237701081399i</v>
      </c>
      <c r="W3635" t="e">
        <f t="shared" si="1911"/>
        <v>#DIV/0!</v>
      </c>
      <c r="X3635" t="e">
        <f t="shared" si="1912"/>
        <v>#DIV/0!</v>
      </c>
      <c r="Y3635" t="str">
        <f t="shared" si="1913"/>
        <v>0.00083+1.710031713202i</v>
      </c>
      <c r="Z3635" t="e">
        <f t="shared" si="1914"/>
        <v>#DIV/0!</v>
      </c>
      <c r="AA3635" t="e">
        <f t="shared" si="1915"/>
        <v>#DIV/0!</v>
      </c>
      <c r="AB3635" t="str">
        <f t="shared" si="1916"/>
        <v>0.000364147123933815-0.0217571822604979i</v>
      </c>
      <c r="AC3635" t="str">
        <f t="shared" si="1917"/>
        <v>0.997332476210309-0.000110379328024185i</v>
      </c>
      <c r="AD3635" t="str">
        <f t="shared" si="1918"/>
        <v>0.000367535495587414-0.0218153346162458i</v>
      </c>
      <c r="AE3635" t="e">
        <f t="shared" si="1919"/>
        <v>#DIV/0!</v>
      </c>
      <c r="AF3635" t="str">
        <f t="shared" si="1920"/>
        <v>-19.4148530988517-0.269351625234294i</v>
      </c>
      <c r="AG3635" t="e">
        <f t="shared" si="1921"/>
        <v>#DIV/0!</v>
      </c>
      <c r="AH3635" t="e">
        <f t="shared" si="1922"/>
        <v>#DIV/0!</v>
      </c>
      <c r="AI3635" t="e">
        <f t="shared" si="1923"/>
        <v>#DIV/0!</v>
      </c>
      <c r="AJ3635" t="e">
        <f t="shared" si="1924"/>
        <v>#DIV/0!</v>
      </c>
      <c r="AK3635"/>
      <c r="AL3635"/>
      <c r="AM3635"/>
      <c r="AN3635"/>
    </row>
    <row r="3636" spans="1:40" x14ac:dyDescent="0.25">
      <c r="A3636"/>
      <c r="B3636">
        <f t="shared" si="1925"/>
        <v>1702000</v>
      </c>
      <c r="C3636" s="186" t="str">
        <f t="shared" si="1893"/>
        <v>-3.3954877909579E-08+0.00185187544605855i</v>
      </c>
      <c r="D3636" s="158" t="str">
        <f t="shared" si="1894"/>
        <v>-7.66666692698742+0.0141977117531156i</v>
      </c>
      <c r="E3636" t="str">
        <f t="shared" si="1895"/>
        <v>7.99110399908275-0.266624958519746i</v>
      </c>
      <c r="F3636" t="str">
        <f t="shared" si="1896"/>
        <v>0.999201526958448+0.0000266199343014711i</v>
      </c>
      <c r="G3636">
        <f t="shared" si="1891"/>
        <v>1</v>
      </c>
      <c r="H3636" t="str">
        <f t="shared" si="1897"/>
        <v>11.7481948228527+0.283391305757056i</v>
      </c>
      <c r="I3636" t="str">
        <f t="shared" si="1898"/>
        <v>6683.73837051228i</v>
      </c>
      <c r="J3636" t="str">
        <f t="shared" si="1892"/>
        <v>-60467.5046083482+1462.18807584023i</v>
      </c>
      <c r="K3636" t="str">
        <f t="shared" si="1899"/>
        <v>0.00267131259439521-0.110469787902703i</v>
      </c>
      <c r="L3636" t="str">
        <f t="shared" si="1900"/>
        <v>0.000345519627274828-0.01211306970916i</v>
      </c>
      <c r="M3636" t="str">
        <f t="shared" si="1901"/>
        <v>0.00301683222167004-0.122582857611863i</v>
      </c>
      <c r="N3636" t="str">
        <f t="shared" si="1902"/>
        <v>-12.5401782885287i</v>
      </c>
      <c r="O3636" t="str">
        <f t="shared" si="1903"/>
        <v>0.999657000643682+0.0261893311116892i</v>
      </c>
      <c r="P3636" t="str">
        <f t="shared" si="1904"/>
        <v>0.000342999356317986-0.0261893311116892i</v>
      </c>
      <c r="Q3636" t="str">
        <f t="shared" si="1905"/>
        <v>-0.000342999356317986+12.5663676196404i</v>
      </c>
      <c r="R3636" t="str">
        <f t="shared" si="1906"/>
        <v>-0.0020840819914756-0.0000272381429460513i</v>
      </c>
      <c r="S3636" t="str">
        <f t="shared" si="1907"/>
        <v>1.3222194924146i</v>
      </c>
      <c r="T3636" t="str">
        <f t="shared" si="1908"/>
        <v>0.0000360148035404443-0.00275561383291928i</v>
      </c>
      <c r="U3636" t="e">
        <f t="shared" si="1909"/>
        <v>#DIV/0!</v>
      </c>
      <c r="V3636" t="str">
        <f t="shared" si="1910"/>
        <v>1.33333333333333E-06-0.0000623403615714435i</v>
      </c>
      <c r="W3636" t="e">
        <f t="shared" si="1911"/>
        <v>#DIV/0!</v>
      </c>
      <c r="X3636" t="e">
        <f t="shared" si="1912"/>
        <v>#DIV/0!</v>
      </c>
      <c r="Y3636" t="str">
        <f t="shared" si="1913"/>
        <v>0.00083+1.71103702285114i</v>
      </c>
      <c r="Z3636" t="e">
        <f t="shared" si="1914"/>
        <v>#DIV/0!</v>
      </c>
      <c r="AA3636" t="e">
        <f t="shared" si="1915"/>
        <v>#DIV/0!</v>
      </c>
      <c r="AB3636" t="str">
        <f t="shared" si="1916"/>
        <v>0.000222075814886378-0.016991768031457i</v>
      </c>
      <c r="AC3636" t="str">
        <f t="shared" si="1917"/>
        <v>0.9979177704843-0.0000784840012956977i</v>
      </c>
      <c r="AD3636" t="str">
        <f t="shared" si="1918"/>
        <v>0.000223878344162541-0.0170272050094293i</v>
      </c>
      <c r="AE3636" t="e">
        <f t="shared" si="1919"/>
        <v>#DIV/0!</v>
      </c>
      <c r="AF3636" t="str">
        <f t="shared" si="1920"/>
        <v>-19.4148617498401-0.26919359400394i</v>
      </c>
      <c r="AG3636" t="e">
        <f t="shared" si="1921"/>
        <v>#DIV/0!</v>
      </c>
      <c r="AH3636" t="e">
        <f t="shared" si="1922"/>
        <v>#DIV/0!</v>
      </c>
      <c r="AI3636" t="e">
        <f t="shared" si="1923"/>
        <v>#DIV/0!</v>
      </c>
      <c r="AJ3636" t="e">
        <f t="shared" si="1924"/>
        <v>#DIV/0!</v>
      </c>
      <c r="AK3636"/>
      <c r="AL3636"/>
      <c r="AM3636"/>
      <c r="AN3636"/>
    </row>
    <row r="3637" spans="1:40" x14ac:dyDescent="0.25">
      <c r="A3637"/>
      <c r="B3637">
        <f t="shared" si="1925"/>
        <v>1703000</v>
      </c>
      <c r="C3637" s="186" t="str">
        <f t="shared" si="1893"/>
        <v>-3.39150130725122E-08+0.00185078802653721i</v>
      </c>
      <c r="D3637" s="158" t="str">
        <f t="shared" si="1894"/>
        <v>-7.66666692668175+0.0141893748701186i</v>
      </c>
      <c r="E3637" t="str">
        <f t="shared" si="1895"/>
        <v>7.99109355406814-0.26678126372693i</v>
      </c>
      <c r="F3637" t="str">
        <f t="shared" si="1896"/>
        <v>0.999201528000449+0.0000266355399266421i</v>
      </c>
      <c r="G3637">
        <f t="shared" si="1891"/>
        <v>1</v>
      </c>
      <c r="H3637" t="str">
        <f t="shared" si="1897"/>
        <v>11.7482034589253+0.283225122840123i</v>
      </c>
      <c r="I3637" t="str">
        <f t="shared" si="1898"/>
        <v>6687.66536132927i</v>
      </c>
      <c r="J3637" t="str">
        <f t="shared" si="1892"/>
        <v>-60538.581304663+1463.04717576728i</v>
      </c>
      <c r="K3637" t="str">
        <f t="shared" si="1899"/>
        <v>0.00266817805810268-0.110404993756306i</v>
      </c>
      <c r="L3637" t="str">
        <f t="shared" si="1900"/>
        <v>0.000345114298218234-0.0121059684810392i</v>
      </c>
      <c r="M3637" t="str">
        <f t="shared" si="1901"/>
        <v>0.00301329235632091-0.122510962237345i</v>
      </c>
      <c r="N3637" t="str">
        <f t="shared" si="1902"/>
        <v>-12.5475461958663i</v>
      </c>
      <c r="O3637" t="str">
        <f t="shared" si="1903"/>
        <v>0.999822825866229+0.0188233067463946i</v>
      </c>
      <c r="P3637" t="str">
        <f t="shared" si="1904"/>
        <v>0.000177174133771052-0.0188233067463946i</v>
      </c>
      <c r="Q3637" t="str">
        <f t="shared" si="1905"/>
        <v>-0.000177174133771052+12.5663695026127i</v>
      </c>
      <c r="R3637" t="str">
        <f t="shared" si="1906"/>
        <v>-0.00149791148801807-0.0000140779516760123i</v>
      </c>
      <c r="S3637" t="str">
        <f t="shared" si="1907"/>
        <v>1.32299635463106i</v>
      </c>
      <c r="T3637" t="str">
        <f t="shared" si="1908"/>
        <v>0.0000186250787480365-0.00198173143820789i</v>
      </c>
      <c r="U3637" t="e">
        <f t="shared" si="1909"/>
        <v>#DIV/0!</v>
      </c>
      <c r="V3637" t="str">
        <f t="shared" si="1910"/>
        <v>1.33333333333333E-06-0.0000623037553696985i</v>
      </c>
      <c r="W3637" t="e">
        <f t="shared" si="1911"/>
        <v>#DIV/0!</v>
      </c>
      <c r="X3637" t="e">
        <f t="shared" si="1912"/>
        <v>#DIV/0!</v>
      </c>
      <c r="Y3637" t="str">
        <f t="shared" si="1913"/>
        <v>0.00083+1.71204233250029i</v>
      </c>
      <c r="Z3637" t="e">
        <f t="shared" si="1914"/>
        <v>#DIV/0!</v>
      </c>
      <c r="AA3637" t="e">
        <f t="shared" si="1915"/>
        <v>#DIV/0!</v>
      </c>
      <c r="AB3637" t="str">
        <f t="shared" si="1916"/>
        <v>0.000114846650090657-0.0122198257594755i</v>
      </c>
      <c r="AC3637" t="str">
        <f t="shared" si="1917"/>
        <v>0.998503283454367-0.0000508918811689429i</v>
      </c>
      <c r="AD3637" t="str">
        <f t="shared" si="1918"/>
        <v>0.000115642556026291-0.0122381368961885i</v>
      </c>
      <c r="AE3637" t="e">
        <f t="shared" si="1919"/>
        <v>#DIV/0!</v>
      </c>
      <c r="AF3637" t="str">
        <f t="shared" si="1920"/>
        <v>-19.414870385607-0.269035747970004i</v>
      </c>
      <c r="AG3637" t="e">
        <f t="shared" si="1921"/>
        <v>#DIV/0!</v>
      </c>
      <c r="AH3637" t="e">
        <f t="shared" si="1922"/>
        <v>#DIV/0!</v>
      </c>
      <c r="AI3637" t="e">
        <f t="shared" si="1923"/>
        <v>#DIV/0!</v>
      </c>
      <c r="AJ3637" t="e">
        <f t="shared" si="1924"/>
        <v>#DIV/0!</v>
      </c>
      <c r="AK3637"/>
      <c r="AL3637"/>
      <c r="AM3637"/>
      <c r="AN3637"/>
    </row>
    <row r="3638" spans="1:40" x14ac:dyDescent="0.25">
      <c r="A3638"/>
      <c r="B3638">
        <f t="shared" si="1925"/>
        <v>1704000</v>
      </c>
      <c r="C3638" s="186" t="str">
        <f t="shared" si="1893"/>
        <v>-3.38752183994222E-08+0.00184970188332988i</v>
      </c>
      <c r="D3638" s="158" t="str">
        <f t="shared" si="1894"/>
        <v>-7.66666692637669+0.0141810477721958i</v>
      </c>
      <c r="E3638" t="str">
        <f t="shared" si="1895"/>
        <v>7.99108310294575-0.266937568320569i</v>
      </c>
      <c r="F3638" t="str">
        <f t="shared" si="1896"/>
        <v>0.999201529043068+0.0000266511454906548i</v>
      </c>
      <c r="G3638">
        <f t="shared" si="1891"/>
        <v>1</v>
      </c>
      <c r="H3638" t="str">
        <f t="shared" si="1897"/>
        <v>11.7482120798118+0.283059134579563i</v>
      </c>
      <c r="I3638" t="str">
        <f t="shared" si="1898"/>
        <v>6691.59235214626i</v>
      </c>
      <c r="J3638" t="str">
        <f t="shared" si="1892"/>
        <v>-60609.6997494044+1463.90627569433i</v>
      </c>
      <c r="K3638" t="str">
        <f t="shared" si="1899"/>
        <v>0.00266504903469322-0.110340275529992i</v>
      </c>
      <c r="L3638" t="str">
        <f t="shared" si="1900"/>
        <v>0.000344709681787996-0.0120988755673897i</v>
      </c>
      <c r="M3638" t="str">
        <f t="shared" si="1901"/>
        <v>0.00300975871648122-0.122439151097382i</v>
      </c>
      <c r="N3638" t="str">
        <f t="shared" si="1902"/>
        <v>-12.5549141032039i</v>
      </c>
      <c r="O3638" t="str">
        <f t="shared" si="1903"/>
        <v>0.999934374893863+0.011456260542589i</v>
      </c>
      <c r="P3638" t="str">
        <f t="shared" si="1904"/>
        <v>0.0000656251061369462-0.011456260542589i</v>
      </c>
      <c r="Q3638" t="str">
        <f t="shared" si="1905"/>
        <v>-0.0000656251061369462+12.5663703637465i</v>
      </c>
      <c r="R3638" t="str">
        <f t="shared" si="1906"/>
        <v>-0.000911660292779538-5.21751917503761E-06i</v>
      </c>
      <c r="S3638" t="str">
        <f t="shared" si="1907"/>
        <v>1.32377321684752i</v>
      </c>
      <c r="T3638" t="str">
        <f t="shared" si="1908"/>
        <v>6.90681214230316E-06-0.00120683147844492i</v>
      </c>
      <c r="U3638" t="e">
        <f t="shared" si="1909"/>
        <v>#DIV/0!</v>
      </c>
      <c r="V3638" t="str">
        <f t="shared" si="1910"/>
        <v>1.33333333333333E-06-0.0000622671921329795i</v>
      </c>
      <c r="W3638" t="e">
        <f t="shared" si="1911"/>
        <v>#DIV/0!</v>
      </c>
      <c r="X3638" t="e">
        <f t="shared" si="1912"/>
        <v>#DIV/0!</v>
      </c>
      <c r="Y3638" t="str">
        <f t="shared" si="1913"/>
        <v>0.00083+1.71304764214944i</v>
      </c>
      <c r="Z3638" t="e">
        <f t="shared" si="1914"/>
        <v>#DIV/0!</v>
      </c>
      <c r="AA3638" t="e">
        <f t="shared" si="1915"/>
        <v>#DIV/0!</v>
      </c>
      <c r="AB3638" t="str">
        <f t="shared" si="1916"/>
        <v>0.0000425890407272837-0.00744160894020197i</v>
      </c>
      <c r="AC3638" t="str">
        <f t="shared" si="1917"/>
        <v>0.9990889839013-0.0000276120133651179i</v>
      </c>
      <c r="AD3638" t="str">
        <f t="shared" si="1918"/>
        <v>0.0000428337280802404-0.00744839336374032i</v>
      </c>
      <c r="AE3638" t="e">
        <f t="shared" si="1919"/>
        <v>#DIV/0!</v>
      </c>
      <c r="AF3638" t="str">
        <f t="shared" si="1920"/>
        <v>-19.4148790061885-0.268878086807367i</v>
      </c>
      <c r="AG3638" t="e">
        <f t="shared" si="1921"/>
        <v>#DIV/0!</v>
      </c>
      <c r="AH3638" t="e">
        <f t="shared" si="1922"/>
        <v>#DIV/0!</v>
      </c>
      <c r="AI3638" t="e">
        <f t="shared" si="1923"/>
        <v>#DIV/0!</v>
      </c>
      <c r="AJ3638" t="e">
        <f t="shared" si="1924"/>
        <v>#DIV/0!</v>
      </c>
      <c r="AK3638"/>
      <c r="AL3638"/>
      <c r="AM3638"/>
      <c r="AN3638"/>
    </row>
    <row r="3639" spans="1:40" x14ac:dyDescent="0.25">
      <c r="A3639"/>
      <c r="B3639">
        <f t="shared" si="1925"/>
        <v>1705000</v>
      </c>
      <c r="C3639" s="186" t="str">
        <f t="shared" si="1893"/>
        <v>-3.38354937257491E-08+0.00184861701419083i</v>
      </c>
      <c r="D3639" s="158" t="str">
        <f t="shared" si="1894"/>
        <v>-7.66666692607209+0.0141727304421297i</v>
      </c>
      <c r="E3639" t="str">
        <f t="shared" si="1895"/>
        <v>7.99107264571564-0.267093872300304i</v>
      </c>
      <c r="F3639" t="str">
        <f t="shared" si="1896"/>
        <v>0.999201530086286+0.0000266667509934721i</v>
      </c>
      <c r="G3639">
        <f t="shared" si="1891"/>
        <v>1</v>
      </c>
      <c r="H3639" t="str">
        <f t="shared" si="1897"/>
        <v>11.7482206855475+0.282893340633787i</v>
      </c>
      <c r="I3639" t="str">
        <f t="shared" si="1898"/>
        <v>6695.51934296325i</v>
      </c>
      <c r="J3639" t="str">
        <f t="shared" si="1892"/>
        <v>-60680.8599425724+1464.76537562138i</v>
      </c>
      <c r="K3639" t="str">
        <f t="shared" si="1899"/>
        <v>0.00266192551124901-0.11027563309048i</v>
      </c>
      <c r="L3639" t="str">
        <f t="shared" si="1900"/>
        <v>0.000344305776315014-0.0120917909536295i</v>
      </c>
      <c r="M3639" t="str">
        <f t="shared" si="1901"/>
        <v>0.00300623128756402-0.122367424044109i</v>
      </c>
      <c r="N3639" t="str">
        <f t="shared" si="1902"/>
        <v>-12.5622820105414i</v>
      </c>
      <c r="O3639" t="str">
        <f t="shared" si="1903"/>
        <v>0.999991641671054+0.00408859242646769i</v>
      </c>
      <c r="P3639" t="str">
        <f t="shared" si="1904"/>
        <v>8.35832894596766E-06-0.00408859242646769i</v>
      </c>
      <c r="Q3639" t="str">
        <f t="shared" si="1905"/>
        <v>-8.35832894596766E-06+12.5663706029679i</v>
      </c>
      <c r="R3639" t="str">
        <f t="shared" si="1906"/>
        <v>-0.000325359848217405-6.64918276352365E-07i</v>
      </c>
      <c r="S3639" t="str">
        <f t="shared" si="1907"/>
        <v>1.32455007906398i</v>
      </c>
      <c r="T3639" t="str">
        <f t="shared" si="1908"/>
        <v>8.8071755551361E-07-0.000430955412680608i</v>
      </c>
      <c r="U3639" t="e">
        <f t="shared" si="1909"/>
        <v>#DIV/0!</v>
      </c>
      <c r="V3639" t="str">
        <f t="shared" si="1910"/>
        <v>1.33333333333333E-06-0.0000622306717856873i</v>
      </c>
      <c r="W3639" t="e">
        <f t="shared" si="1911"/>
        <v>#DIV/0!</v>
      </c>
      <c r="X3639" t="e">
        <f t="shared" si="1912"/>
        <v>#DIV/0!</v>
      </c>
      <c r="Y3639" t="str">
        <f t="shared" si="1913"/>
        <v>0.00083+1.71405295179859i</v>
      </c>
      <c r="Z3639" t="e">
        <f t="shared" si="1914"/>
        <v>#DIV/0!</v>
      </c>
      <c r="AA3639" t="e">
        <f t="shared" si="1915"/>
        <v>#DIV/0!</v>
      </c>
      <c r="AB3639" t="str">
        <f t="shared" si="1916"/>
        <v>5.43071319563863E-06-0.00265737321996678i</v>
      </c>
      <c r="AC3639" t="str">
        <f t="shared" si="1917"/>
        <v>0.999674840410329-8.65322090107153E-06i</v>
      </c>
      <c r="AD3639" t="str">
        <f t="shared" si="1918"/>
        <v>5.45548941684313E-06-0.00265823752418184i</v>
      </c>
      <c r="AE3639" t="e">
        <f t="shared" si="1919"/>
        <v>#DIV/0!</v>
      </c>
      <c r="AF3639" t="str">
        <f t="shared" si="1920"/>
        <v>-19.4148876116196-0.268720610191657i</v>
      </c>
      <c r="AG3639" t="e">
        <f t="shared" si="1921"/>
        <v>#DIV/0!</v>
      </c>
      <c r="AH3639" t="e">
        <f t="shared" si="1922"/>
        <v>#DIV/0!</v>
      </c>
      <c r="AI3639" t="e">
        <f t="shared" si="1923"/>
        <v>#DIV/0!</v>
      </c>
      <c r="AJ3639" t="e">
        <f t="shared" si="1924"/>
        <v>#DIV/0!</v>
      </c>
      <c r="AK3639"/>
      <c r="AL3639"/>
      <c r="AM3639"/>
      <c r="AN3639"/>
    </row>
    <row r="3640" spans="1:40" x14ac:dyDescent="0.25">
      <c r="A3640"/>
      <c r="B3640">
        <f t="shared" si="1925"/>
        <v>1706000</v>
      </c>
      <c r="C3640" s="186" t="str">
        <f t="shared" si="1893"/>
        <v>-3.37958388874158E-08+0.00184753341687961i</v>
      </c>
      <c r="D3640" s="158" t="str">
        <f t="shared" si="1894"/>
        <v>-7.66666692576811+0.0141644228627437i</v>
      </c>
      <c r="E3640" t="str">
        <f t="shared" si="1895"/>
        <v>7.99106218237785-0.26725017566578i</v>
      </c>
      <c r="F3640" t="str">
        <f t="shared" si="1896"/>
        <v>0.999201531130113+0.0000266823564350593i</v>
      </c>
      <c r="G3640">
        <f t="shared" si="1891"/>
        <v>1</v>
      </c>
      <c r="H3640" t="str">
        <f t="shared" si="1897"/>
        <v>11.748229276168+0.28272774066202i</v>
      </c>
      <c r="I3640" t="str">
        <f t="shared" si="1898"/>
        <v>6699.44633378023i</v>
      </c>
      <c r="J3640" t="str">
        <f t="shared" si="1892"/>
        <v>-60752.061884167+1465.62447554844i</v>
      </c>
      <c r="K3640" t="str">
        <f t="shared" si="1899"/>
        <v>0.00265880747489007-0.1102110663048i</v>
      </c>
      <c r="L3640" t="str">
        <f t="shared" si="1900"/>
        <v>0.000343902580135065-0.0120847146252106i</v>
      </c>
      <c r="M3640" t="str">
        <f t="shared" si="1901"/>
        <v>0.00300271005502514-0.122295780930011i</v>
      </c>
      <c r="N3640" t="str">
        <f t="shared" si="1902"/>
        <v>-12.569649917879i</v>
      </c>
      <c r="O3640" t="str">
        <f t="shared" si="1903"/>
        <v>0.999994623089031-0.0032792976423168i</v>
      </c>
      <c r="P3640" t="str">
        <f t="shared" si="1904"/>
        <v>5.37691096902382E-06+0.0032792976423168i</v>
      </c>
      <c r="Q3640" t="str">
        <f t="shared" si="1905"/>
        <v>-5.37691096902382E-06+12.5663706202367i</v>
      </c>
      <c r="R3640" t="str">
        <f t="shared" si="1906"/>
        <v>0.000260958214516973-4.2799263849888E-07i</v>
      </c>
      <c r="S3640" t="str">
        <f t="shared" si="1907"/>
        <v>1.32532694128044i</v>
      </c>
      <c r="T3640" t="str">
        <f t="shared" si="1908"/>
        <v>5.67230174472266E-07+0.000345854952247785i</v>
      </c>
      <c r="U3640" t="e">
        <f t="shared" si="1909"/>
        <v>#DIV/0!</v>
      </c>
      <c r="V3640" t="str">
        <f t="shared" si="1910"/>
        <v>1.33333333333333E-06-0.0000621941942524013i</v>
      </c>
      <c r="W3640" t="e">
        <f t="shared" si="1911"/>
        <v>#DIV/0!</v>
      </c>
      <c r="X3640" t="e">
        <f t="shared" si="1912"/>
        <v>#DIV/0!</v>
      </c>
      <c r="Y3640" t="str">
        <f t="shared" si="1913"/>
        <v>0.00083+1.71505826144774i</v>
      </c>
      <c r="Z3640" t="e">
        <f t="shared" si="1914"/>
        <v>#DIV/0!</v>
      </c>
      <c r="AA3640" t="e">
        <f t="shared" si="1915"/>
        <v>#DIV/0!</v>
      </c>
      <c r="AB3640" t="str">
        <f t="shared" si="1916"/>
        <v>3.49767570112134E-06+0.00213262361036244i</v>
      </c>
      <c r="AC3640" t="str">
        <f t="shared" si="1917"/>
        <v>1.00026082137237+5.97589937711076E-06i</v>
      </c>
      <c r="AD3640" t="str">
        <f t="shared" si="1918"/>
        <v>3.50950136900685E-06+0.00213206750061852i</v>
      </c>
      <c r="AE3640" t="e">
        <f t="shared" si="1919"/>
        <v>#DIV/0!</v>
      </c>
      <c r="AF3640" t="str">
        <f t="shared" si="1920"/>
        <v>-19.4148962019361-0.268563317799276i</v>
      </c>
      <c r="AG3640" t="e">
        <f t="shared" si="1921"/>
        <v>#DIV/0!</v>
      </c>
      <c r="AH3640" t="e">
        <f t="shared" si="1922"/>
        <v>#DIV/0!</v>
      </c>
      <c r="AI3640" t="e">
        <f t="shared" si="1923"/>
        <v>#DIV/0!</v>
      </c>
      <c r="AJ3640" t="e">
        <f t="shared" si="1924"/>
        <v>#DIV/0!</v>
      </c>
      <c r="AK3640"/>
      <c r="AL3640"/>
      <c r="AM3640"/>
      <c r="AN3640"/>
    </row>
    <row r="3641" spans="1:40" x14ac:dyDescent="0.25">
      <c r="A3641"/>
      <c r="B3641">
        <f t="shared" si="1925"/>
        <v>1707000</v>
      </c>
      <c r="C3641" s="186" t="str">
        <f t="shared" si="1893"/>
        <v>-3.3756253720825E-08+0.001846451089161i</v>
      </c>
      <c r="D3641" s="158" t="str">
        <f t="shared" si="1894"/>
        <v>-7.66666692546459+0.014156125016901i</v>
      </c>
      <c r="E3641" t="str">
        <f t="shared" si="1895"/>
        <v>7.99105171293242-0.267406478416637i</v>
      </c>
      <c r="F3641" t="str">
        <f t="shared" si="1896"/>
        <v>0.999201532174558+0.0000266979618153811i</v>
      </c>
      <c r="G3641">
        <f t="shared" si="1891"/>
        <v>1</v>
      </c>
      <c r="H3641" t="str">
        <f t="shared" si="1897"/>
        <v>11.7482378517087+0.282562334324269i</v>
      </c>
      <c r="I3641" t="str">
        <f t="shared" si="1898"/>
        <v>6703.37332459722i</v>
      </c>
      <c r="J3641" t="str">
        <f t="shared" si="1892"/>
        <v>-60823.3055741883+1466.48357547548i</v>
      </c>
      <c r="K3641" t="str">
        <f t="shared" si="1899"/>
        <v>0.00265569491277401-0.110146575040296i</v>
      </c>
      <c r="L3641" t="str">
        <f t="shared" si="1900"/>
        <v>0.000343500091588799-0.012077646567619i</v>
      </c>
      <c r="M3641" t="str">
        <f t="shared" si="1901"/>
        <v>0.00299919500436281-0.122224221607915i</v>
      </c>
      <c r="N3641" t="str">
        <f t="shared" si="1902"/>
        <v>-12.5770178252165i</v>
      </c>
      <c r="O3641" t="str">
        <f t="shared" si="1903"/>
        <v>0.999943318985944-0.0106470096916634i</v>
      </c>
      <c r="P3641" t="str">
        <f t="shared" si="1904"/>
        <v>0.0000566810140559815+0.0106470096916634i</v>
      </c>
      <c r="Q3641" t="str">
        <f t="shared" si="1905"/>
        <v>-0.0000566810140559815+12.5663708155248i</v>
      </c>
      <c r="R3641" t="str">
        <f t="shared" si="1906"/>
        <v>0.000847262076862454-4.51435331349484E-06i</v>
      </c>
      <c r="S3641" t="str">
        <f t="shared" si="1907"/>
        <v>1.3261038034969i</v>
      </c>
      <c r="T3641" t="str">
        <f t="shared" si="1908"/>
        <v>5.98650109935434E-06+0.00112355746268598i</v>
      </c>
      <c r="U3641" t="e">
        <f t="shared" si="1909"/>
        <v>#DIV/0!</v>
      </c>
      <c r="V3641" t="str">
        <f t="shared" si="1910"/>
        <v>1.33333333333333E-06-0.0000621577594578776i</v>
      </c>
      <c r="W3641" t="e">
        <f t="shared" si="1911"/>
        <v>#DIV/0!</v>
      </c>
      <c r="X3641" t="e">
        <f t="shared" si="1912"/>
        <v>#DIV/0!</v>
      </c>
      <c r="Y3641" t="str">
        <f t="shared" si="1913"/>
        <v>0.00083+1.71606357109689i</v>
      </c>
      <c r="Z3641" t="e">
        <f t="shared" si="1914"/>
        <v>#DIV/0!</v>
      </c>
      <c r="AA3641" t="e">
        <f t="shared" si="1915"/>
        <v>#DIV/0!</v>
      </c>
      <c r="AB3641" t="str">
        <f t="shared" si="1916"/>
        <v>0.0000369141847036412+0.00692812162136209i</v>
      </c>
      <c r="AC3641" t="str">
        <f t="shared" si="1917"/>
        <v>1.00084689498521+0.0000162669802647138i</v>
      </c>
      <c r="AD3641" t="str">
        <f t="shared" si="1918"/>
        <v>0.0000369954576799837+0.00692225859346857i</v>
      </c>
      <c r="AE3641" t="e">
        <f t="shared" si="1919"/>
        <v>#DIV/0!</v>
      </c>
      <c r="AF3641" t="str">
        <f t="shared" si="1920"/>
        <v>-19.4149047771733-0.268406209307368i</v>
      </c>
      <c r="AG3641" t="e">
        <f t="shared" si="1921"/>
        <v>#DIV/0!</v>
      </c>
      <c r="AH3641" t="e">
        <f t="shared" si="1922"/>
        <v>#DIV/0!</v>
      </c>
      <c r="AI3641" t="e">
        <f t="shared" si="1923"/>
        <v>#DIV/0!</v>
      </c>
      <c r="AJ3641" t="e">
        <f t="shared" si="1924"/>
        <v>#DIV/0!</v>
      </c>
      <c r="AK3641"/>
      <c r="AL3641"/>
      <c r="AM3641"/>
      <c r="AN3641"/>
    </row>
    <row r="3642" spans="1:40" x14ac:dyDescent="0.25">
      <c r="A3642"/>
      <c r="B3642">
        <f t="shared" si="1925"/>
        <v>1708000</v>
      </c>
      <c r="C3642" s="186" t="str">
        <f t="shared" si="1893"/>
        <v>-3.37167380628599E-08+0.00184537002880507i</v>
      </c>
      <c r="D3642" s="158" t="str">
        <f t="shared" si="1894"/>
        <v>-7.66666692516168+0.0141478368875055i</v>
      </c>
      <c r="E3642" t="str">
        <f t="shared" si="1895"/>
        <v>7.99104123737941-0.267562780552519i</v>
      </c>
      <c r="F3642" t="str">
        <f t="shared" si="1896"/>
        <v>0.999201533219601+0.0000267135671344008i</v>
      </c>
      <c r="G3642">
        <f t="shared" si="1891"/>
        <v>1</v>
      </c>
      <c r="H3642" t="str">
        <f t="shared" si="1897"/>
        <v>11.7482464122049+0.282397121281344i</v>
      </c>
      <c r="I3642" t="str">
        <f t="shared" si="1898"/>
        <v>6707.30031541421i</v>
      </c>
      <c r="J3642" t="str">
        <f t="shared" si="1892"/>
        <v>-60894.5910126361+1467.34267540253i</v>
      </c>
      <c r="K3642" t="str">
        <f t="shared" si="1899"/>
        <v>0.00265258781209612-0.110082159164617i</v>
      </c>
      <c r="L3642" t="str">
        <f t="shared" si="1900"/>
        <v>0.000343098309021705-0.0120705867663743i</v>
      </c>
      <c r="M3642" t="str">
        <f t="shared" si="1901"/>
        <v>0.00299568612111782-0.122152745930991i</v>
      </c>
      <c r="N3642" t="str">
        <f t="shared" si="1902"/>
        <v>-12.5843857325541i</v>
      </c>
      <c r="O3642" t="str">
        <f t="shared" si="1903"/>
        <v>0.999837732146877-0.0180141437595346i</v>
      </c>
      <c r="P3642" t="str">
        <f t="shared" si="1904"/>
        <v>0.00016226785312301+0.0180141437595346i</v>
      </c>
      <c r="Q3642" t="str">
        <f t="shared" si="1905"/>
        <v>-0.00016226785312301+12.5663715887946i</v>
      </c>
      <c r="R3642" t="str">
        <f t="shared" si="1906"/>
        <v>0.00143351973430829-0.0000129313753094495i</v>
      </c>
      <c r="S3642" t="str">
        <f t="shared" si="1907"/>
        <v>1.32688066571336i</v>
      </c>
      <c r="T3642" t="str">
        <f t="shared" si="1908"/>
        <v>0.0000171583918791917+0.00190210961937222i</v>
      </c>
      <c r="U3642" t="e">
        <f t="shared" si="1909"/>
        <v>#DIV/0!</v>
      </c>
      <c r="V3642" t="str">
        <f t="shared" si="1910"/>
        <v>1.33333333333333E-06-0.0000621213673270474i</v>
      </c>
      <c r="W3642" t="e">
        <f t="shared" si="1911"/>
        <v>#DIV/0!</v>
      </c>
      <c r="X3642" t="e">
        <f t="shared" si="1912"/>
        <v>#DIV/0!</v>
      </c>
      <c r="Y3642" t="str">
        <f t="shared" si="1913"/>
        <v>0.00083+1.71706888074604i</v>
      </c>
      <c r="Z3642" t="e">
        <f t="shared" si="1914"/>
        <v>#DIV/0!</v>
      </c>
      <c r="AA3642" t="e">
        <f t="shared" si="1915"/>
        <v>#DIV/0!</v>
      </c>
      <c r="AB3642" t="str">
        <f t="shared" si="1916"/>
        <v>0.000105802711222128+0.011728858752511i</v>
      </c>
      <c r="AC3642" t="str">
        <f t="shared" si="1917"/>
        <v>1.00143302925497+0.0000222118876787219i</v>
      </c>
      <c r="AD3642" t="str">
        <f t="shared" si="1918"/>
        <v>0.000105911084781559+0.0117120726572717i</v>
      </c>
      <c r="AE3642" t="e">
        <f t="shared" si="1919"/>
        <v>#DIV/0!</v>
      </c>
      <c r="AF3642" t="str">
        <f t="shared" si="1920"/>
        <v>-19.4149133373666-0.268249284393838i</v>
      </c>
      <c r="AG3642" t="e">
        <f t="shared" si="1921"/>
        <v>#DIV/0!</v>
      </c>
      <c r="AH3642" t="e">
        <f t="shared" si="1922"/>
        <v>#DIV/0!</v>
      </c>
      <c r="AI3642" t="e">
        <f t="shared" si="1923"/>
        <v>#DIV/0!</v>
      </c>
      <c r="AJ3642" t="e">
        <f t="shared" si="1924"/>
        <v>#DIV/0!</v>
      </c>
      <c r="AK3642"/>
      <c r="AL3642"/>
      <c r="AM3642"/>
      <c r="AN3642"/>
    </row>
    <row r="3643" spans="1:40" x14ac:dyDescent="0.25">
      <c r="A3643"/>
      <c r="B3643">
        <f t="shared" si="1925"/>
        <v>1709000</v>
      </c>
      <c r="C3643" s="186" t="str">
        <f t="shared" si="1893"/>
        <v>-3.36772917508793E-08+0.00184429023358707i</v>
      </c>
      <c r="D3643" s="158" t="str">
        <f t="shared" si="1894"/>
        <v>-7.66666692485923+0.0141395584575009i</v>
      </c>
      <c r="E3643" t="str">
        <f t="shared" si="1895"/>
        <v>7.99103075571887-0.267719082073067i</v>
      </c>
      <c r="F3643" t="str">
        <f t="shared" si="1896"/>
        <v>0.999201534265263+0.0000267291723920837i</v>
      </c>
      <c r="G3643">
        <f t="shared" si="1891"/>
        <v>1</v>
      </c>
      <c r="H3643" t="str">
        <f t="shared" si="1897"/>
        <v>11.7482549576915+0.282232101194837i</v>
      </c>
      <c r="I3643" t="str">
        <f t="shared" si="1898"/>
        <v>6711.2273062312i</v>
      </c>
      <c r="J3643" t="str">
        <f t="shared" si="1892"/>
        <v>-60965.9181995106+1468.20177532959i</v>
      </c>
      <c r="K3643" t="str">
        <f t="shared" si="1899"/>
        <v>0.002649486160089-0.110017818545725i</v>
      </c>
      <c r="L3643" t="str">
        <f t="shared" si="1900"/>
        <v>0.000342697230784112-0.0120635352070303i</v>
      </c>
      <c r="M3643" t="str">
        <f t="shared" si="1901"/>
        <v>0.00299218339087311-0.122081353752755i</v>
      </c>
      <c r="N3643" t="str">
        <f t="shared" si="1902"/>
        <v>-12.5917536398917i</v>
      </c>
      <c r="O3643" t="str">
        <f t="shared" si="1903"/>
        <v>0.999677868303698-0.0253802999149653i</v>
      </c>
      <c r="P3643" t="str">
        <f t="shared" si="1904"/>
        <v>0.000322131696302019+0.0253802999149653i</v>
      </c>
      <c r="Q3643" t="str">
        <f t="shared" si="1905"/>
        <v>-0.000322131696302019+12.5663733399767i</v>
      </c>
      <c r="R3643" t="str">
        <f t="shared" si="1906"/>
        <v>0.00201969899779176-0.0000256861941495362i</v>
      </c>
      <c r="S3643" t="str">
        <f t="shared" si="1907"/>
        <v>1.32765752792982i</v>
      </c>
      <c r="T3643" t="str">
        <f t="shared" si="1908"/>
        <v>0.0000341024690264986+0.00268146857857054i</v>
      </c>
      <c r="U3643" t="e">
        <f t="shared" si="1909"/>
        <v>#DIV/0!</v>
      </c>
      <c r="V3643" t="str">
        <f t="shared" si="1910"/>
        <v>1.33333333333333E-06-0.0000620850177850185i</v>
      </c>
      <c r="W3643" t="e">
        <f t="shared" si="1911"/>
        <v>#DIV/0!</v>
      </c>
      <c r="X3643" t="e">
        <f t="shared" si="1912"/>
        <v>#DIV/0!</v>
      </c>
      <c r="Y3643" t="str">
        <f t="shared" si="1913"/>
        <v>0.00083+1.71807419039519i</v>
      </c>
      <c r="Z3643" t="e">
        <f t="shared" si="1914"/>
        <v>#DIV/0!</v>
      </c>
      <c r="AA3643" t="e">
        <f t="shared" si="1915"/>
        <v>#DIV/0!</v>
      </c>
      <c r="AB3643" t="str">
        <f t="shared" si="1916"/>
        <v>0.000210283907010415+0.0165345708191783i</v>
      </c>
      <c r="AC3643" t="str">
        <f t="shared" si="1917"/>
        <v>1.00201919199734+0.0000238027241401106i</v>
      </c>
      <c r="AD3643" t="str">
        <f t="shared" si="1918"/>
        <v>0.000210252142188973+0.0165012466294642i</v>
      </c>
      <c r="AE3643" t="e">
        <f t="shared" si="1919"/>
        <v>#DIV/0!</v>
      </c>
      <c r="AF3643" t="str">
        <f t="shared" si="1920"/>
        <v>-19.4149218825507-0.268092542737336i</v>
      </c>
      <c r="AG3643" t="e">
        <f t="shared" si="1921"/>
        <v>#DIV/0!</v>
      </c>
      <c r="AH3643" t="e">
        <f t="shared" si="1922"/>
        <v>#DIV/0!</v>
      </c>
      <c r="AI3643" t="e">
        <f t="shared" si="1923"/>
        <v>#DIV/0!</v>
      </c>
      <c r="AJ3643" t="e">
        <f t="shared" si="1924"/>
        <v>#DIV/0!</v>
      </c>
      <c r="AK3643"/>
      <c r="AL3643"/>
      <c r="AM3643"/>
      <c r="AN3643"/>
    </row>
    <row r="3644" spans="1:40" x14ac:dyDescent="0.25">
      <c r="A3644"/>
      <c r="B3644">
        <f t="shared" si="1925"/>
        <v>1710000</v>
      </c>
      <c r="C3644" s="186" t="str">
        <f t="shared" si="1893"/>
        <v>-3.36379146227176E-08+0.00184321170128745i</v>
      </c>
      <c r="D3644" s="158" t="str">
        <f t="shared" si="1894"/>
        <v>-7.66666692455731+0.0141312897098705i</v>
      </c>
      <c r="E3644" t="str">
        <f t="shared" si="1895"/>
        <v>7.99102026795085-0.267875382977925i</v>
      </c>
      <c r="F3644" t="str">
        <f t="shared" si="1896"/>
        <v>0.999201535311524+0.0000267447775883933i</v>
      </c>
      <c r="G3644">
        <f t="shared" si="1891"/>
        <v>1</v>
      </c>
      <c r="H3644" t="str">
        <f t="shared" si="1897"/>
        <v>11.7482634882039+0.28206727372714i</v>
      </c>
      <c r="I3644" t="str">
        <f t="shared" si="1898"/>
        <v>6715.15429704818i</v>
      </c>
      <c r="J3644" t="str">
        <f t="shared" si="1892"/>
        <v>-61037.2871348117+1469.06087525664i</v>
      </c>
      <c r="K3644" t="str">
        <f t="shared" si="1899"/>
        <v>0.00264638994402253-0.109953553051886i</v>
      </c>
      <c r="L3644" t="str">
        <f t="shared" si="1900"/>
        <v>0.00034229685523116-0.0120564918751742i</v>
      </c>
      <c r="M3644" t="str">
        <f t="shared" si="1901"/>
        <v>0.00298868679925369-0.12201004492706i</v>
      </c>
      <c r="N3644" t="str">
        <f t="shared" si="1902"/>
        <v>-12.5991215472292i</v>
      </c>
      <c r="O3644" t="str">
        <f t="shared" si="1903"/>
        <v>0.999463736134749-0.0327450782800845i</v>
      </c>
      <c r="P3644" t="str">
        <f t="shared" si="1904"/>
        <v>0.000536263865250963+0.0327450782800845i</v>
      </c>
      <c r="Q3644" t="str">
        <f t="shared" si="1905"/>
        <v>-0.000536263865250963+12.5663764689491i</v>
      </c>
      <c r="R3644" t="str">
        <f t="shared" si="1906"/>
        <v>0.00260576749523379-0.0000427857024280975i</v>
      </c>
      <c r="S3644" t="str">
        <f t="shared" si="1907"/>
        <v>1.32843439014628i</v>
      </c>
      <c r="T3644" t="str">
        <f t="shared" si="1908"/>
        <v>0.0000568379985120499+0.0034615911533939i</v>
      </c>
      <c r="U3644" t="e">
        <f t="shared" si="1909"/>
        <v>#DIV/0!</v>
      </c>
      <c r="V3644" t="str">
        <f t="shared" si="1910"/>
        <v>1.33333333333333E-06-0.0000620487107570744i</v>
      </c>
      <c r="W3644" t="e">
        <f t="shared" si="1911"/>
        <v>#DIV/0!</v>
      </c>
      <c r="X3644" t="e">
        <f t="shared" si="1912"/>
        <v>#DIV/0!</v>
      </c>
      <c r="Y3644" t="str">
        <f t="shared" si="1913"/>
        <v>0.00083+1.71907950004433i</v>
      </c>
      <c r="Z3644" t="e">
        <f t="shared" si="1914"/>
        <v>#DIV/0!</v>
      </c>
      <c r="AA3644" t="e">
        <f t="shared" si="1915"/>
        <v>#DIV/0!</v>
      </c>
      <c r="AB3644" t="str">
        <f t="shared" si="1916"/>
        <v>0.000350476570610733+0.0213449915207824i</v>
      </c>
      <c r="AC3644" t="str">
        <f t="shared" si="1917"/>
        <v>1.00260535083912+0.0000210318322622469i</v>
      </c>
      <c r="AD3644" t="str">
        <f t="shared" si="1918"/>
        <v>0.00035001242301168+0.0212895174971043i</v>
      </c>
      <c r="AE3644" t="e">
        <f t="shared" si="1919"/>
        <v>#DIV/0!</v>
      </c>
      <c r="AF3644" t="str">
        <f t="shared" si="1920"/>
        <v>-19.4149304127612-0.26793598401727i</v>
      </c>
      <c r="AG3644" t="e">
        <f t="shared" si="1921"/>
        <v>#DIV/0!</v>
      </c>
      <c r="AH3644" t="e">
        <f t="shared" si="1922"/>
        <v>#DIV/0!</v>
      </c>
      <c r="AI3644" t="e">
        <f t="shared" si="1923"/>
        <v>#DIV/0!</v>
      </c>
      <c r="AJ3644" t="e">
        <f t="shared" si="1924"/>
        <v>#DIV/0!</v>
      </c>
      <c r="AK3644"/>
      <c r="AL3644"/>
      <c r="AM3644"/>
      <c r="AN3644"/>
    </row>
    <row r="3645" spans="1:40" x14ac:dyDescent="0.25">
      <c r="A3645"/>
      <c r="B3645">
        <f t="shared" si="1925"/>
        <v>1711000</v>
      </c>
      <c r="C3645" s="186" t="str">
        <f t="shared" si="1893"/>
        <v>-3.35986065166827E-08+0.00184213442969184i</v>
      </c>
      <c r="D3645" s="158" t="str">
        <f t="shared" si="1894"/>
        <v>-7.66666692425601+0.0141230306276374i</v>
      </c>
      <c r="E3645" t="str">
        <f t="shared" si="1895"/>
        <v>7.99100977407538-0.268031683266734i</v>
      </c>
      <c r="F3645" t="str">
        <f t="shared" si="1896"/>
        <v>0.999201536358403+0.0000267603827232949i</v>
      </c>
      <c r="G3645">
        <f t="shared" si="1891"/>
        <v>1</v>
      </c>
      <c r="H3645" t="str">
        <f t="shared" si="1897"/>
        <v>11.748272003777+0.281902638541427i</v>
      </c>
      <c r="I3645" t="str">
        <f t="shared" si="1898"/>
        <v>6719.08128786517i</v>
      </c>
      <c r="J3645" t="str">
        <f t="shared" si="1892"/>
        <v>-61108.6978185394+1469.91997518368i</v>
      </c>
      <c r="K3645" t="str">
        <f t="shared" si="1899"/>
        <v>0.00264329915120378-0.109889362551678i</v>
      </c>
      <c r="L3645" t="str">
        <f t="shared" si="1900"/>
        <v>0.000341897180722785-0.0120494567564267i</v>
      </c>
      <c r="M3645" t="str">
        <f t="shared" si="1901"/>
        <v>0.00298519633192657-0.121938819308105i</v>
      </c>
      <c r="N3645" t="str">
        <f t="shared" si="1902"/>
        <v>-12.6064894545668i</v>
      </c>
      <c r="O3645" t="str">
        <f t="shared" si="1903"/>
        <v>0.999195347264363-0.0401080790521067i</v>
      </c>
      <c r="P3645" t="str">
        <f t="shared" si="1904"/>
        <v>0.000804652735637013+0.0401080790521067i</v>
      </c>
      <c r="Q3645" t="str">
        <f t="shared" si="1905"/>
        <v>-0.000804652735637013+12.5663813755147i</v>
      </c>
      <c r="R3645" t="str">
        <f t="shared" si="1906"/>
        <v>0.00319169267313051-0.0000642365463657351i</v>
      </c>
      <c r="S3645" t="str">
        <f t="shared" si="1907"/>
        <v>1.32921125236274i</v>
      </c>
      <c r="T3645" t="str">
        <f t="shared" si="1908"/>
        <v>0.000085383940242256+0.00424243381520879i</v>
      </c>
      <c r="U3645" t="e">
        <f t="shared" si="1909"/>
        <v>#DIV/0!</v>
      </c>
      <c r="V3645" t="str">
        <f t="shared" si="1910"/>
        <v>1.33333333333333E-06-0.0000620124461686715i</v>
      </c>
      <c r="W3645" t="e">
        <f t="shared" si="1911"/>
        <v>#DIV/0!</v>
      </c>
      <c r="X3645" t="e">
        <f t="shared" si="1912"/>
        <v>#DIV/0!</v>
      </c>
      <c r="Y3645" t="str">
        <f t="shared" si="1913"/>
        <v>0.00083+1.72008480969348i</v>
      </c>
      <c r="Z3645" t="e">
        <f t="shared" si="1914"/>
        <v>#DIV/0!</v>
      </c>
      <c r="AA3645" t="e">
        <f t="shared" si="1915"/>
        <v>#DIV/0!</v>
      </c>
      <c r="AB3645" t="str">
        <f t="shared" si="1916"/>
        <v>0.000526497613299902+0.0261598524494518i</v>
      </c>
      <c r="AC3645" t="str">
        <f t="shared" si="1917"/>
        <v>1.0031914732197+0.0000138917982415185i</v>
      </c>
      <c r="AD3645" t="str">
        <f t="shared" si="1918"/>
        <v>0.000525183754587692+0.0260766223119363i</v>
      </c>
      <c r="AE3645" t="e">
        <f t="shared" si="1919"/>
        <v>#DIV/0!</v>
      </c>
      <c r="AF3645" t="str">
        <f t="shared" si="1920"/>
        <v>-19.414938928033-0.26777960791379i</v>
      </c>
      <c r="AG3645" t="e">
        <f t="shared" si="1921"/>
        <v>#DIV/0!</v>
      </c>
      <c r="AH3645" t="e">
        <f t="shared" si="1922"/>
        <v>#DIV/0!</v>
      </c>
      <c r="AI3645" t="e">
        <f t="shared" si="1923"/>
        <v>#DIV/0!</v>
      </c>
      <c r="AJ3645" t="e">
        <f t="shared" si="1924"/>
        <v>#DIV/0!</v>
      </c>
      <c r="AK3645"/>
      <c r="AL3645"/>
      <c r="AM3645"/>
      <c r="AN3645"/>
    </row>
    <row r="3646" spans="1:40" x14ac:dyDescent="0.25">
      <c r="A3646"/>
      <c r="B3646">
        <f t="shared" si="1925"/>
        <v>1712000</v>
      </c>
      <c r="C3646" s="186" t="str">
        <f t="shared" si="1893"/>
        <v>-3.35593672715562E-08+0.00184105841659111i</v>
      </c>
      <c r="D3646" s="158" t="str">
        <f t="shared" si="1894"/>
        <v>-7.66666692395517+0.0141147811938652i</v>
      </c>
      <c r="E3646" t="str">
        <f t="shared" si="1895"/>
        <v>7.99099927409252-0.268187982939138i</v>
      </c>
      <c r="F3646" t="str">
        <f t="shared" si="1896"/>
        <v>0.999201537405891+0.0000267759877967524i</v>
      </c>
      <c r="G3646">
        <f t="shared" si="1891"/>
        <v>1</v>
      </c>
      <c r="H3646" t="str">
        <f t="shared" si="1897"/>
        <v>11.7482805044454+0.281738195301648i</v>
      </c>
      <c r="I3646" t="str">
        <f t="shared" si="1898"/>
        <v>6723.00827868216i</v>
      </c>
      <c r="J3646" t="str">
        <f t="shared" si="1892"/>
        <v>-61180.1502506937+1470.77907511074i</v>
      </c>
      <c r="K3646" t="str">
        <f t="shared" si="1899"/>
        <v>0.00264021376897686-0.109825246913982i</v>
      </c>
      <c r="L3646" t="str">
        <f t="shared" si="1900"/>
        <v>0.000341498205623705-0.0120424298364421i</v>
      </c>
      <c r="M3646" t="str">
        <f t="shared" si="1901"/>
        <v>0.00298171197460056-0.121867676750424i</v>
      </c>
      <c r="N3646" t="str">
        <f t="shared" si="1902"/>
        <v>-12.6138573619044i</v>
      </c>
      <c r="O3646" t="str">
        <f t="shared" si="1903"/>
        <v>0.998872716262249-0.0474689025244514i</v>
      </c>
      <c r="P3646" t="str">
        <f t="shared" si="1904"/>
        <v>0.00112728373775095+0.0474689025244514i</v>
      </c>
      <c r="Q3646" t="str">
        <f t="shared" si="1905"/>
        <v>-0.00112728373775095+12.5663884593799i</v>
      </c>
      <c r="R3646" t="str">
        <f t="shared" si="1906"/>
        <v>0.00377744179813392-0.0000900451223609654i</v>
      </c>
      <c r="S3646" t="str">
        <f t="shared" si="1907"/>
        <v>1.3299881145792i</v>
      </c>
      <c r="T3646" t="str">
        <f t="shared" si="1908"/>
        <v>0.000119758942515914+0.0050239526950328i</v>
      </c>
      <c r="U3646" t="e">
        <f t="shared" si="1909"/>
        <v>#DIV/0!</v>
      </c>
      <c r="V3646" t="str">
        <f t="shared" si="1910"/>
        <v>1.33333333333333E-06-0.000061976223945442i</v>
      </c>
      <c r="W3646" t="e">
        <f t="shared" si="1911"/>
        <v>#DIV/0!</v>
      </c>
      <c r="X3646" t="e">
        <f t="shared" si="1912"/>
        <v>#DIV/0!</v>
      </c>
      <c r="Y3646" t="str">
        <f t="shared" si="1913"/>
        <v>0.00083+1.72109011934263i</v>
      </c>
      <c r="Z3646" t="e">
        <f t="shared" si="1914"/>
        <v>#DIV/0!</v>
      </c>
      <c r="AA3646" t="e">
        <f t="shared" si="1915"/>
        <v>#DIV/0!</v>
      </c>
      <c r="AB3646" t="str">
        <f t="shared" si="1916"/>
        <v>0.000738462024908338+0.0309788830986432i</v>
      </c>
      <c r="AC3646" t="str">
        <f t="shared" si="1917"/>
        <v>1.00377752639262+2.37545535098244E-06i</v>
      </c>
      <c r="AD3646" t="str">
        <f t="shared" si="1918"/>
        <v>0.000735755999214192+0.0308622982048818i</v>
      </c>
      <c r="AE3646" t="e">
        <f t="shared" si="1919"/>
        <v>#DIV/0!</v>
      </c>
      <c r="AF3646" t="str">
        <f t="shared" si="1920"/>
        <v>-19.4149474284006-0.267623414107783i</v>
      </c>
      <c r="AG3646" t="e">
        <f t="shared" si="1921"/>
        <v>#DIV/0!</v>
      </c>
      <c r="AH3646" t="e">
        <f t="shared" si="1922"/>
        <v>#DIV/0!</v>
      </c>
      <c r="AI3646" t="e">
        <f t="shared" si="1923"/>
        <v>#DIV/0!</v>
      </c>
      <c r="AJ3646" t="e">
        <f t="shared" si="1924"/>
        <v>#DIV/0!</v>
      </c>
      <c r="AK3646"/>
      <c r="AL3646"/>
      <c r="AM3646"/>
      <c r="AN3646"/>
    </row>
    <row r="3647" spans="1:40" x14ac:dyDescent="0.25">
      <c r="A3647"/>
      <c r="B3647">
        <f t="shared" si="1925"/>
        <v>1713000</v>
      </c>
      <c r="C3647" s="186" t="str">
        <f t="shared" si="1893"/>
        <v>-3.35201967265885E-08+0.0018399836597812i</v>
      </c>
      <c r="D3647" s="158" t="str">
        <f t="shared" si="1894"/>
        <v>-7.66666692365487+0.0141065413916559i</v>
      </c>
      <c r="E3647" t="str">
        <f t="shared" si="1895"/>
        <v>7.99098876800232-0.268344281994778i</v>
      </c>
      <c r="F3647" t="str">
        <f t="shared" si="1896"/>
        <v>0.999201538453987+0.0000267915928087301i</v>
      </c>
      <c r="G3647">
        <f t="shared" si="1891"/>
        <v>1</v>
      </c>
      <c r="H3647" t="str">
        <f t="shared" si="1897"/>
        <v>11.7482889902441+0.281573943672548i</v>
      </c>
      <c r="I3647" t="str">
        <f t="shared" si="1898"/>
        <v>6726.93526949914i</v>
      </c>
      <c r="J3647" t="str">
        <f t="shared" si="1892"/>
        <v>-61251.6444312747+1471.63817503779i</v>
      </c>
      <c r="K3647" t="str">
        <f t="shared" si="1899"/>
        <v>0.00263713378472267-0.109761206007983i</v>
      </c>
      <c r="L3647" t="str">
        <f t="shared" si="1900"/>
        <v>0.000341099928303405-0.012035411100908i</v>
      </c>
      <c r="M3647" t="str">
        <f t="shared" si="1901"/>
        <v>0.00297823371302608-0.121796617108891i</v>
      </c>
      <c r="N3647" t="str">
        <f t="shared" si="1902"/>
        <v>-12.6212252692419i</v>
      </c>
      <c r="O3647" t="str">
        <f t="shared" si="1903"/>
        <v>0.998495860642701-0.0548271491087351i</v>
      </c>
      <c r="P3647" t="str">
        <f t="shared" si="1904"/>
        <v>0.00150413935729898+0.0548271491087351i</v>
      </c>
      <c r="Q3647" t="str">
        <f t="shared" si="1905"/>
        <v>-0.00150413935729898+12.5663981201332i</v>
      </c>
      <c r="R3647" t="str">
        <f t="shared" si="1906"/>
        <v>0.00436298195876116-0.000120217573543048i</v>
      </c>
      <c r="S3647" t="str">
        <f t="shared" si="1907"/>
        <v>1.33076497679566i</v>
      </c>
      <c r="T3647" t="str">
        <f t="shared" si="1908"/>
        <v>0.000159981336466445+0.00580610358511068i</v>
      </c>
      <c r="U3647" t="e">
        <f t="shared" si="1909"/>
        <v>#DIV/0!</v>
      </c>
      <c r="V3647" t="str">
        <f t="shared" si="1910"/>
        <v>1.33333333333333E-06-0.0000619400440131916i</v>
      </c>
      <c r="W3647" t="e">
        <f t="shared" si="1911"/>
        <v>#DIV/0!</v>
      </c>
      <c r="X3647" t="e">
        <f t="shared" si="1912"/>
        <v>#DIV/0!</v>
      </c>
      <c r="Y3647" t="str">
        <f t="shared" si="1913"/>
        <v>0.00083+1.72209542899178i</v>
      </c>
      <c r="Z3647" t="e">
        <f t="shared" si="1914"/>
        <v>#DIV/0!</v>
      </c>
      <c r="AA3647" t="e">
        <f t="shared" si="1915"/>
        <v>#DIV/0!</v>
      </c>
      <c r="AB3647" t="str">
        <f t="shared" si="1916"/>
        <v>0.000986482839549575+0.0358018108728594i</v>
      </c>
      <c r="AC3647" t="str">
        <f t="shared" si="1917"/>
        <v>1.00436347742714-0.0000135241125641776i</v>
      </c>
      <c r="AD3647" t="str">
        <f t="shared" si="1918"/>
        <v>0.000981717055004537+0.0356462824010927i</v>
      </c>
      <c r="AE3647" t="e">
        <f t="shared" si="1919"/>
        <v>#DIV/0!</v>
      </c>
      <c r="AF3647" t="str">
        <f t="shared" si="1920"/>
        <v>-19.414955913899-0.267467402280892i</v>
      </c>
      <c r="AG3647" t="e">
        <f t="shared" si="1921"/>
        <v>#DIV/0!</v>
      </c>
      <c r="AH3647" t="e">
        <f t="shared" si="1922"/>
        <v>#DIV/0!</v>
      </c>
      <c r="AI3647" t="e">
        <f t="shared" si="1923"/>
        <v>#DIV/0!</v>
      </c>
      <c r="AJ3647" t="e">
        <f t="shared" si="1924"/>
        <v>#DIV/0!</v>
      </c>
      <c r="AK3647"/>
      <c r="AL3647"/>
      <c r="AM3647"/>
      <c r="AN3647"/>
    </row>
    <row r="3648" spans="1:40" x14ac:dyDescent="0.25">
      <c r="A3648"/>
      <c r="B3648">
        <f t="shared" si="1925"/>
        <v>1714000</v>
      </c>
      <c r="C3648" s="186" t="str">
        <f t="shared" si="1893"/>
        <v>-3.34810947214991E-08+0.00183891015706326i</v>
      </c>
      <c r="D3648" s="158" t="str">
        <f t="shared" si="1894"/>
        <v>-7.66666692335503+0.0140983112041517i</v>
      </c>
      <c r="E3648" t="str">
        <f t="shared" si="1895"/>
        <v>7.99097825580483-0.268500580433298i</v>
      </c>
      <c r="F3648" t="str">
        <f t="shared" si="1896"/>
        <v>0.999201539502692+0.0000268071977591925i</v>
      </c>
      <c r="G3648">
        <f t="shared" si="1891"/>
        <v>1</v>
      </c>
      <c r="H3648" t="str">
        <f t="shared" si="1897"/>
        <v>11.7482974612075+0.281409883319644i</v>
      </c>
      <c r="I3648" t="str">
        <f t="shared" si="1898"/>
        <v>6730.86226031613i</v>
      </c>
      <c r="J3648" t="str">
        <f t="shared" si="1892"/>
        <v>-61323.1803602822+1472.49727496484i</v>
      </c>
      <c r="K3648" t="str">
        <f t="shared" si="1899"/>
        <v>0.00263405918585899-0.109697239703174i</v>
      </c>
      <c r="L3648" t="str">
        <f t="shared" si="1900"/>
        <v>0.000340702347136112-0.0120284005355452i</v>
      </c>
      <c r="M3648" t="str">
        <f t="shared" si="1901"/>
        <v>0.0029747615329951-0.121725640238719i</v>
      </c>
      <c r="N3648" t="str">
        <f t="shared" si="1902"/>
        <v>-12.6285931765795i</v>
      </c>
      <c r="O3648" t="str">
        <f t="shared" si="1903"/>
        <v>0.998064800863622-0.0621824193567549i</v>
      </c>
      <c r="P3648" t="str">
        <f t="shared" si="1904"/>
        <v>0.00193519913637796+0.0621824193567549i</v>
      </c>
      <c r="Q3648" t="str">
        <f t="shared" si="1905"/>
        <v>-0.00193519913637796+12.5664107572227i</v>
      </c>
      <c r="R3648" t="str">
        <f t="shared" si="1906"/>
        <v>0.00494828006716318-0.000154759786327429i</v>
      </c>
      <c r="S3648" t="str">
        <f t="shared" si="1907"/>
        <v>1.33154183901212i</v>
      </c>
      <c r="T3648" t="str">
        <f t="shared" si="1908"/>
        <v>0.000206069130491548+0.00658884194057748i</v>
      </c>
      <c r="U3648" t="e">
        <f t="shared" si="1909"/>
        <v>#DIV/0!</v>
      </c>
      <c r="V3648" t="str">
        <f t="shared" si="1910"/>
        <v>1.33333333333333E-06-0.0000619039062978979i</v>
      </c>
      <c r="W3648" t="e">
        <f t="shared" si="1911"/>
        <v>#DIV/0!</v>
      </c>
      <c r="X3648" t="e">
        <f t="shared" si="1912"/>
        <v>#DIV/0!</v>
      </c>
      <c r="Y3648" t="str">
        <f t="shared" si="1913"/>
        <v>0.00083+1.72310073864093i</v>
      </c>
      <c r="Z3648" t="e">
        <f t="shared" si="1914"/>
        <v>#DIV/0!</v>
      </c>
      <c r="AA3648" t="e">
        <f t="shared" si="1915"/>
        <v>#DIV/0!</v>
      </c>
      <c r="AB3648" t="str">
        <f t="shared" si="1916"/>
        <v>0.00127067110127219+0.0406283610979053i</v>
      </c>
      <c r="AC3648" t="str">
        <f t="shared" si="1917"/>
        <v>1.00494929321001-0.0000338135675925122i</v>
      </c>
      <c r="AD3648" t="str">
        <f t="shared" si="1918"/>
        <v>0.00126305285687536+0.0404283122349916i</v>
      </c>
      <c r="AE3648" t="e">
        <f t="shared" si="1919"/>
        <v>#DIV/0!</v>
      </c>
      <c r="AF3648" t="str">
        <f t="shared" si="1920"/>
        <v>-19.4149643845625-0.267311572115492i</v>
      </c>
      <c r="AG3648" t="e">
        <f t="shared" si="1921"/>
        <v>#DIV/0!</v>
      </c>
      <c r="AH3648" t="e">
        <f t="shared" si="1922"/>
        <v>#DIV/0!</v>
      </c>
      <c r="AI3648" t="e">
        <f t="shared" si="1923"/>
        <v>#DIV/0!</v>
      </c>
      <c r="AJ3648" t="e">
        <f t="shared" si="1924"/>
        <v>#DIV/0!</v>
      </c>
      <c r="AK3648"/>
      <c r="AL3648"/>
      <c r="AM3648"/>
      <c r="AN3648"/>
    </row>
    <row r="3649" spans="1:40" x14ac:dyDescent="0.25">
      <c r="A3649"/>
      <c r="B3649">
        <f t="shared" si="1925"/>
        <v>1715000</v>
      </c>
      <c r="C3649" s="186" t="str">
        <f t="shared" si="1893"/>
        <v>-3.34420610964744E-08+0.00183783790624351i</v>
      </c>
      <c r="D3649" s="158" t="str">
        <f t="shared" si="1894"/>
        <v>-7.6666669230558+0.0140900906145336i</v>
      </c>
      <c r="E3649" t="str">
        <f t="shared" si="1895"/>
        <v>7.9909677375001-0.268656878254338i</v>
      </c>
      <c r="F3649" t="str">
        <f t="shared" si="1896"/>
        <v>0.999201540552006+0.0000268228026481037i</v>
      </c>
      <c r="G3649">
        <f t="shared" si="1891"/>
        <v>1</v>
      </c>
      <c r="H3649" t="str">
        <f t="shared" si="1897"/>
        <v>11.7483059173706+0.281246013909236i</v>
      </c>
      <c r="I3649" t="str">
        <f t="shared" si="1898"/>
        <v>6734.78925113312i</v>
      </c>
      <c r="J3649" t="str">
        <f t="shared" si="1892"/>
        <v>-61394.7580377164+1473.35637489189i</v>
      </c>
      <c r="K3649" t="str">
        <f t="shared" si="1899"/>
        <v>0.00263098995984014-0.10963334786935i</v>
      </c>
      <c r="L3649" t="str">
        <f t="shared" si="1900"/>
        <v>0.000340305460500789-0.0120213981261078i</v>
      </c>
      <c r="M3649" t="str">
        <f t="shared" si="1901"/>
        <v>0.00297129542034093-0.121654745995458i</v>
      </c>
      <c r="N3649" t="str">
        <f t="shared" si="1902"/>
        <v>-12.635961083917i</v>
      </c>
      <c r="O3649" t="str">
        <f t="shared" si="1903"/>
        <v>0.997579560325453-0.0695343139814893i</v>
      </c>
      <c r="P3649" t="str">
        <f t="shared" si="1904"/>
        <v>0.00242043967454697+0.0695343139814893i</v>
      </c>
      <c r="Q3649" t="str">
        <f t="shared" si="1905"/>
        <v>-0.00242043967454697+12.5664267699355i</v>
      </c>
      <c r="R3649" t="str">
        <f t="shared" si="1906"/>
        <v>0.0055333028608748-0.000193677386967752i</v>
      </c>
      <c r="S3649" t="str">
        <f t="shared" si="1907"/>
        <v>1.33231870122858i</v>
      </c>
      <c r="T3649" t="str">
        <f t="shared" si="1908"/>
        <v>0.00025804000466222+0.0073721228811051i</v>
      </c>
      <c r="U3649" t="e">
        <f t="shared" si="1909"/>
        <v>#DIV/0!</v>
      </c>
      <c r="V3649" t="str">
        <f t="shared" si="1910"/>
        <v>1.33333333333333E-06-0.0000618678107257124i</v>
      </c>
      <c r="W3649" t="e">
        <f t="shared" si="1911"/>
        <v>#DIV/0!</v>
      </c>
      <c r="X3649" t="e">
        <f t="shared" si="1912"/>
        <v>#DIV/0!</v>
      </c>
      <c r="Y3649" t="str">
        <f t="shared" si="1913"/>
        <v>0.00083+1.72410604829008i</v>
      </c>
      <c r="Z3649" t="e">
        <f t="shared" si="1914"/>
        <v>#DIV/0!</v>
      </c>
      <c r="AA3649" t="e">
        <f t="shared" si="1915"/>
        <v>#DIV/0!</v>
      </c>
      <c r="AB3649" t="str">
        <f t="shared" si="1916"/>
        <v>0.00159113582958449+0.04545825703104i</v>
      </c>
      <c r="AC3649" t="str">
        <f t="shared" si="1917"/>
        <v>1.00553494044711-0.0000584993142593634i</v>
      </c>
      <c r="AD3649" t="str">
        <f t="shared" si="1918"/>
        <v>0.00157974737760687+0.0452081251646664i</v>
      </c>
      <c r="AE3649" t="e">
        <f t="shared" si="1919"/>
        <v>#DIV/0!</v>
      </c>
      <c r="AF3649" t="str">
        <f t="shared" si="1920"/>
        <v>-19.4149728404264-0.267155923294702i</v>
      </c>
      <c r="AG3649" t="e">
        <f t="shared" si="1921"/>
        <v>#DIV/0!</v>
      </c>
      <c r="AH3649" t="e">
        <f t="shared" si="1922"/>
        <v>#DIV/0!</v>
      </c>
      <c r="AI3649" t="e">
        <f t="shared" si="1923"/>
        <v>#DIV/0!</v>
      </c>
      <c r="AJ3649" t="e">
        <f t="shared" si="1924"/>
        <v>#DIV/0!</v>
      </c>
      <c r="AK3649"/>
      <c r="AL3649"/>
      <c r="AM3649"/>
      <c r="AN3649"/>
    </row>
    <row r="3650" spans="1:40" x14ac:dyDescent="0.25">
      <c r="A3650"/>
      <c r="B3650">
        <f t="shared" si="1925"/>
        <v>1716000</v>
      </c>
      <c r="C3650" s="186" t="str">
        <f t="shared" si="1893"/>
        <v>-3.34030956921678E-08+0.00183676690513336i</v>
      </c>
      <c r="D3650" s="158" t="str">
        <f t="shared" si="1894"/>
        <v>-7.6666669227571+0.0140818796060224i</v>
      </c>
      <c r="E3650" t="str">
        <f t="shared" si="1895"/>
        <v>7.99095721308816-0.268813175457543i</v>
      </c>
      <c r="F3650" t="str">
        <f t="shared" si="1896"/>
        <v>0.999201541601928+0.0000268384074754283i</v>
      </c>
      <c r="G3650">
        <f t="shared" si="1891"/>
        <v>1</v>
      </c>
      <c r="H3650" t="str">
        <f t="shared" si="1897"/>
        <v>11.7483143587675+0.281082335108395i</v>
      </c>
      <c r="I3650" t="str">
        <f t="shared" si="1898"/>
        <v>6738.71624195011i</v>
      </c>
      <c r="J3650" t="str">
        <f t="shared" si="1892"/>
        <v>-61466.3774635772+1474.21547481894i</v>
      </c>
      <c r="K3650" t="str">
        <f t="shared" si="1899"/>
        <v>0.002627926094157-0.109569530376607i</v>
      </c>
      <c r="L3650" t="str">
        <f t="shared" si="1900"/>
        <v>0.000339909266781108-0.012014403858383i</v>
      </c>
      <c r="M3650" t="str">
        <f t="shared" si="1901"/>
        <v>0.00296783536093811-0.12158393423499i</v>
      </c>
      <c r="N3650" t="str">
        <f t="shared" si="1902"/>
        <v>-12.6433289912546i</v>
      </c>
      <c r="O3650" t="str">
        <f t="shared" si="1903"/>
        <v>0.997040165369859-0.076882433879562i</v>
      </c>
      <c r="P3650" t="str">
        <f t="shared" si="1904"/>
        <v>0.00295983463014104+0.076882433879562i</v>
      </c>
      <c r="Q3650" t="str">
        <f t="shared" si="1905"/>
        <v>-0.00295983463014104+12.566446557375i</v>
      </c>
      <c r="R3650" t="str">
        <f t="shared" si="1906"/>
        <v>0.00611801690474269-0.000236975738117136i</v>
      </c>
      <c r="S3650" t="str">
        <f t="shared" si="1907"/>
        <v>1.33309556344504i</v>
      </c>
      <c r="T3650" t="str">
        <f t="shared" si="1908"/>
        <v>0.000315911305128068+0.00815590119279424i</v>
      </c>
      <c r="U3650" t="e">
        <f t="shared" si="1909"/>
        <v>#DIV/0!</v>
      </c>
      <c r="V3650" t="str">
        <f t="shared" si="1910"/>
        <v>1.33333333333333E-06-0.0000618317572229584i</v>
      </c>
      <c r="W3650" t="e">
        <f t="shared" si="1911"/>
        <v>#DIV/0!</v>
      </c>
      <c r="X3650" t="e">
        <f t="shared" si="1912"/>
        <v>#DIV/0!</v>
      </c>
      <c r="Y3650" t="str">
        <f t="shared" si="1913"/>
        <v>0.00083+1.72511135793923i</v>
      </c>
      <c r="Z3650" t="e">
        <f t="shared" si="1914"/>
        <v>#DIV/0!</v>
      </c>
      <c r="AA3650" t="e">
        <f t="shared" si="1915"/>
        <v>#DIV/0!</v>
      </c>
      <c r="AB3650" t="str">
        <f t="shared" si="1916"/>
        <v>0.00194798398495635+0.050291219872644i</v>
      </c>
      <c r="AC3650" t="str">
        <f t="shared" si="1917"/>
        <v>1.00612038566535-0.0000875874960350003i</v>
      </c>
      <c r="AD3650" t="str">
        <f t="shared" si="1918"/>
        <v>0.00193178262907148+0.0499854587872102i</v>
      </c>
      <c r="AE3650" t="e">
        <f t="shared" si="1919"/>
        <v>#DIV/0!</v>
      </c>
      <c r="AF3650" t="str">
        <f t="shared" si="1920"/>
        <v>-19.4149812815246-0.267000455502373i</v>
      </c>
      <c r="AG3650" t="e">
        <f t="shared" si="1921"/>
        <v>#DIV/0!</v>
      </c>
      <c r="AH3650" t="e">
        <f t="shared" si="1922"/>
        <v>#DIV/0!</v>
      </c>
      <c r="AI3650" t="e">
        <f t="shared" si="1923"/>
        <v>#DIV/0!</v>
      </c>
      <c r="AJ3650" t="e">
        <f t="shared" si="1924"/>
        <v>#DIV/0!</v>
      </c>
      <c r="AK3650"/>
      <c r="AL3650"/>
      <c r="AM3650"/>
      <c r="AN3650"/>
    </row>
    <row r="3651" spans="1:40" x14ac:dyDescent="0.25">
      <c r="A3651"/>
      <c r="B3651">
        <f t="shared" si="1925"/>
        <v>1717000</v>
      </c>
      <c r="C3651" s="186" t="str">
        <f t="shared" si="1893"/>
        <v>-3.33641983496952E-08+0.00183569715154925i</v>
      </c>
      <c r="D3651" s="158" t="str">
        <f t="shared" si="1894"/>
        <v>-7.66666692245887+0.0140736781618776i</v>
      </c>
      <c r="E3651" t="str">
        <f t="shared" si="1895"/>
        <v>7.99094668256908-0.268969472042554i</v>
      </c>
      <c r="F3651" t="str">
        <f t="shared" si="1896"/>
        <v>0.999201542652458+0.0000268540122411304i</v>
      </c>
      <c r="G3651">
        <f t="shared" si="1891"/>
        <v>1</v>
      </c>
      <c r="H3651" t="str">
        <f t="shared" si="1897"/>
        <v>11.7483227854326+0.280918846584962i</v>
      </c>
      <c r="I3651" t="str">
        <f t="shared" si="1898"/>
        <v>6742.64323276709i</v>
      </c>
      <c r="J3651" t="str">
        <f t="shared" si="1892"/>
        <v>-61538.0386378646+1475.07457474599i</v>
      </c>
      <c r="K3651" t="str">
        <f t="shared" si="1899"/>
        <v>0.0026248675763368-0.109505787095346i</v>
      </c>
      <c r="L3651" t="str">
        <f t="shared" si="1900"/>
        <v>0.000339513764365444-0.0120074177181907i</v>
      </c>
      <c r="M3651" t="str">
        <f t="shared" si="1901"/>
        <v>0.00296438134070224-0.121513204813537i</v>
      </c>
      <c r="N3651" t="str">
        <f t="shared" si="1902"/>
        <v>-12.6506968985922i</v>
      </c>
      <c r="O3651" t="str">
        <f t="shared" si="1903"/>
        <v>0.996446645278339-0.0842263801522078i</v>
      </c>
      <c r="P3651" t="str">
        <f t="shared" si="1904"/>
        <v>0.00355335472166096+0.0842263801522078i</v>
      </c>
      <c r="Q3651" t="str">
        <f t="shared" si="1905"/>
        <v>-0.00355335472166096+12.56647051844i</v>
      </c>
      <c r="R3651" t="str">
        <f t="shared" si="1906"/>
        <v>0.00670238859279463-0.000284659935386348i</v>
      </c>
      <c r="S3651" t="str">
        <f t="shared" si="1907"/>
        <v>1.3338724256615i</v>
      </c>
      <c r="T3651" t="str">
        <f t="shared" si="1908"/>
        <v>0.000379700038502434+0.00894013132999694i</v>
      </c>
      <c r="U3651" t="e">
        <f t="shared" si="1909"/>
        <v>#DIV/0!</v>
      </c>
      <c r="V3651" t="str">
        <f t="shared" si="1910"/>
        <v>1.33333333333333E-06-0.0000617957457161311i</v>
      </c>
      <c r="W3651" t="e">
        <f t="shared" si="1911"/>
        <v>#DIV/0!</v>
      </c>
      <c r="X3651" t="e">
        <f t="shared" si="1912"/>
        <v>#DIV/0!</v>
      </c>
      <c r="Y3651" t="str">
        <f t="shared" si="1913"/>
        <v>0.00083+1.72611666758838i</v>
      </c>
      <c r="Z3651" t="e">
        <f t="shared" si="1914"/>
        <v>#DIV/0!</v>
      </c>
      <c r="AA3651" t="e">
        <f t="shared" si="1915"/>
        <v>#DIV/0!</v>
      </c>
      <c r="AB3651" t="str">
        <f t="shared" si="1916"/>
        <v>0.00234132043419657+0.0551269687774567i</v>
      </c>
      <c r="AC3651" t="str">
        <f t="shared" si="1917"/>
        <v>1.00670559521441-0.00012108399184128i</v>
      </c>
      <c r="AD3651" t="str">
        <f t="shared" si="1918"/>
        <v>0.00231913866352218+0.0547600508530824i</v>
      </c>
      <c r="AE3651" t="e">
        <f t="shared" si="1919"/>
        <v>#DIV/0!</v>
      </c>
      <c r="AF3651" t="str">
        <f t="shared" si="1920"/>
        <v>-19.4149897078915-0.266845168423084i</v>
      </c>
      <c r="AG3651" t="e">
        <f t="shared" si="1921"/>
        <v>#DIV/0!</v>
      </c>
      <c r="AH3651" t="e">
        <f t="shared" si="1922"/>
        <v>#DIV/0!</v>
      </c>
      <c r="AI3651" t="e">
        <f t="shared" si="1923"/>
        <v>#DIV/0!</v>
      </c>
      <c r="AJ3651" t="e">
        <f t="shared" si="1924"/>
        <v>#DIV/0!</v>
      </c>
      <c r="AK3651"/>
      <c r="AL3651"/>
      <c r="AM3651"/>
      <c r="AN3651"/>
    </row>
    <row r="3652" spans="1:40" x14ac:dyDescent="0.25">
      <c r="A3652"/>
      <c r="B3652">
        <f t="shared" si="1925"/>
        <v>1718000</v>
      </c>
      <c r="C3652" s="186" t="str">
        <f t="shared" si="1893"/>
        <v>-3.33253689106349E-08+0.00183462864331274i</v>
      </c>
      <c r="D3652" s="158" t="str">
        <f t="shared" si="1894"/>
        <v>-7.66666692216117+0.0140654862653977i</v>
      </c>
      <c r="E3652" t="str">
        <f t="shared" si="1895"/>
        <v>7.9909361459429-0.269125768009014i</v>
      </c>
      <c r="F3652" t="str">
        <f t="shared" si="1896"/>
        <v>0.999201543703607+0.0000268696169451752i</v>
      </c>
      <c r="G3652">
        <f t="shared" si="1891"/>
        <v>1</v>
      </c>
      <c r="H3652" t="str">
        <f t="shared" si="1897"/>
        <v>11.7483311974001+0.280755548007557i</v>
      </c>
      <c r="I3652" t="str">
        <f t="shared" si="1898"/>
        <v>6746.57022358408i</v>
      </c>
      <c r="J3652" t="str">
        <f t="shared" si="1892"/>
        <v>-61609.7415605786+1475.93367467305i</v>
      </c>
      <c r="K3652" t="str">
        <f t="shared" si="1899"/>
        <v>0.00262181439394306-0.109442117896266i</v>
      </c>
      <c r="L3652" t="str">
        <f t="shared" si="1900"/>
        <v>0.000339118951646853-0.0120004396913841i</v>
      </c>
      <c r="M3652" t="str">
        <f t="shared" si="1901"/>
        <v>0.00296093334558991-0.12144255758765i</v>
      </c>
      <c r="N3652" t="str">
        <f t="shared" si="1902"/>
        <v>-12.6580648059297i</v>
      </c>
      <c r="O3652" t="str">
        <f t="shared" si="1903"/>
        <v>0.995799032270624-0.0915657541272358i</v>
      </c>
      <c r="P3652" t="str">
        <f t="shared" si="1904"/>
        <v>0.00420096772937595+0.0915657541272358i</v>
      </c>
      <c r="Q3652" t="str">
        <f t="shared" si="1905"/>
        <v>-0.00420096772937595+12.5664990518025i</v>
      </c>
      <c r="R3652" t="str">
        <f t="shared" si="1906"/>
        <v>0.00728638415025046-0.000336734803910881i</v>
      </c>
      <c r="S3652" t="str">
        <f t="shared" si="1907"/>
        <v>1.33464928787796i</v>
      </c>
      <c r="T3652" t="str">
        <f t="shared" si="1908"/>
        <v>0.000449422866243382+0.00972476741733703i</v>
      </c>
      <c r="U3652" t="e">
        <f t="shared" si="1909"/>
        <v>#DIV/0!</v>
      </c>
      <c r="V3652" t="str">
        <f t="shared" si="1910"/>
        <v>1.33333333333333E-06-0.0000617597761318957i</v>
      </c>
      <c r="W3652" t="e">
        <f t="shared" si="1911"/>
        <v>#DIV/0!</v>
      </c>
      <c r="X3652" t="e">
        <f t="shared" si="1912"/>
        <v>#DIV/0!</v>
      </c>
      <c r="Y3652" t="str">
        <f t="shared" si="1913"/>
        <v>0.00083+1.72712197723752i</v>
      </c>
      <c r="Z3652" t="e">
        <f t="shared" si="1914"/>
        <v>#DIV/0!</v>
      </c>
      <c r="AA3652" t="e">
        <f t="shared" si="1915"/>
        <v>#DIV/0!</v>
      </c>
      <c r="AB3652" t="str">
        <f t="shared" si="1916"/>
        <v>0.00277124791580466+0.059965220867035i</v>
      </c>
      <c r="AC3652" t="str">
        <f t="shared" si="1917"/>
        <v>1.00729053526876-0.000158994412563895i</v>
      </c>
      <c r="AD3652" t="str">
        <f t="shared" si="1918"/>
        <v>0.00274179357502978+0.0595316392811078i</v>
      </c>
      <c r="AE3652" t="e">
        <f t="shared" si="1919"/>
        <v>#DIV/0!</v>
      </c>
      <c r="AF3652" t="str">
        <f t="shared" si="1920"/>
        <v>-19.4149981195613-0.266690061742159i</v>
      </c>
      <c r="AG3652" t="e">
        <f t="shared" si="1921"/>
        <v>#DIV/0!</v>
      </c>
      <c r="AH3652" t="e">
        <f t="shared" si="1922"/>
        <v>#DIV/0!</v>
      </c>
      <c r="AI3652" t="e">
        <f t="shared" si="1923"/>
        <v>#DIV/0!</v>
      </c>
      <c r="AJ3652" t="e">
        <f t="shared" si="1924"/>
        <v>#DIV/0!</v>
      </c>
      <c r="AK3652"/>
      <c r="AL3652"/>
      <c r="AM3652"/>
      <c r="AN3652"/>
    </row>
    <row r="3653" spans="1:40" x14ac:dyDescent="0.25">
      <c r="A3653"/>
      <c r="B3653">
        <f t="shared" si="1925"/>
        <v>1719000</v>
      </c>
      <c r="C3653" s="186" t="str">
        <f t="shared" si="1893"/>
        <v>-3.32866072170262E-08+0.00183356137825044i</v>
      </c>
      <c r="D3653" s="158" t="str">
        <f t="shared" si="1894"/>
        <v>-7.66666692186401+0.01405730389992i</v>
      </c>
      <c r="E3653" t="str">
        <f t="shared" si="1895"/>
        <v>7.99092560320966-0.269282063356565i</v>
      </c>
      <c r="F3653" t="str">
        <f t="shared" si="1896"/>
        <v>0.999201544755355+0.0000268852215875258i</v>
      </c>
      <c r="G3653">
        <f t="shared" ref="G3653:G3716" si="1926">IF($C$11=$C$7,$C$24,F3653)</f>
        <v>1</v>
      </c>
      <c r="H3653" t="str">
        <f t="shared" si="1897"/>
        <v>11.7483395947044+0.280592439045563i</v>
      </c>
      <c r="I3653" t="str">
        <f t="shared" si="1898"/>
        <v>6750.49721440107i</v>
      </c>
      <c r="J3653" t="str">
        <f t="shared" ref="J3653:J3716" si="1927">IMSUM(COMPLEX(0,2*PI()*B3653*$C$113*$C$112),COMPLEX(0,2*PI()*B3653*$C$113*$C$111),COMPLEX(0,2*PI()*B3653*$C$28*10^-12*$C$111),COMPLEX(-1*2*PI()*B3653*2*PI()*B3653*$C$113*$C$112*$C$28*10^-12*$C$111,0),COMPLEX(1,0))</f>
        <v>-61681.4862317193+1476.79277460009i</v>
      </c>
      <c r="K3653" t="str">
        <f t="shared" si="1899"/>
        <v>0.00261876653457532-0.109378522650368i</v>
      </c>
      <c r="L3653" t="str">
        <f t="shared" si="1900"/>
        <v>0.000338724827023052-0.0119934697638488i</v>
      </c>
      <c r="M3653" t="str">
        <f t="shared" si="1901"/>
        <v>0.00295749136159837-0.121371992414217i</v>
      </c>
      <c r="N3653" t="str">
        <f t="shared" si="1902"/>
        <v>-12.6654327132673i</v>
      </c>
      <c r="O3653" t="str">
        <f t="shared" si="1903"/>
        <v>0.995097361502894-0.0989001573809631i</v>
      </c>
      <c r="P3653" t="str">
        <f t="shared" si="1904"/>
        <v>0.00490263849710604+0.0989001573809631i</v>
      </c>
      <c r="Q3653" t="str">
        <f t="shared" si="1905"/>
        <v>-0.00490263849710604+12.5665325558863i</v>
      </c>
      <c r="R3653" t="str">
        <f t="shared" si="1906"/>
        <v>0.00786996963559236-0.000393204894925293i</v>
      </c>
      <c r="S3653" t="str">
        <f t="shared" si="1907"/>
        <v>1.33542615009442i</v>
      </c>
      <c r="T3653" t="str">
        <f t="shared" si="1908"/>
        <v>0.000525096099028365+0.0105097632518191i</v>
      </c>
      <c r="U3653" t="e">
        <f t="shared" si="1909"/>
        <v>#DIV/0!</v>
      </c>
      <c r="V3653" t="str">
        <f t="shared" si="1910"/>
        <v>1.33333333333333E-06-0.0000617238483970894i</v>
      </c>
      <c r="W3653" t="e">
        <f t="shared" si="1911"/>
        <v>#DIV/0!</v>
      </c>
      <c r="X3653" t="e">
        <f t="shared" si="1912"/>
        <v>#DIV/0!</v>
      </c>
      <c r="Y3653" t="str">
        <f t="shared" si="1913"/>
        <v>0.00083+1.72812728688667i</v>
      </c>
      <c r="Z3653" t="e">
        <f t="shared" si="1914"/>
        <v>#DIV/0!</v>
      </c>
      <c r="AA3653" t="e">
        <f t="shared" si="1915"/>
        <v>#DIV/0!</v>
      </c>
      <c r="AB3653" t="str">
        <f t="shared" si="1916"/>
        <v>0.00323786700528379+0.0648056912427584i</v>
      </c>
      <c r="AC3653" t="str">
        <f t="shared" si="1917"/>
        <v>1.00787517182961-0.000201324097570679i</v>
      </c>
      <c r="AD3653" t="str">
        <f t="shared" si="1918"/>
        <v>0.0031997235010474+0.0642999621734514i</v>
      </c>
      <c r="AE3653" t="e">
        <f t="shared" si="1919"/>
        <v>#DIV/0!</v>
      </c>
      <c r="AF3653" t="str">
        <f t="shared" si="1920"/>
        <v>-19.4150065165684-0.266535135145643i</v>
      </c>
      <c r="AG3653" t="e">
        <f t="shared" si="1921"/>
        <v>#DIV/0!</v>
      </c>
      <c r="AH3653" t="e">
        <f t="shared" si="1922"/>
        <v>#DIV/0!</v>
      </c>
      <c r="AI3653" t="e">
        <f t="shared" si="1923"/>
        <v>#DIV/0!</v>
      </c>
      <c r="AJ3653" t="e">
        <f t="shared" si="1924"/>
        <v>#DIV/0!</v>
      </c>
      <c r="AK3653"/>
      <c r="AL3653"/>
      <c r="AM3653"/>
      <c r="AN3653"/>
    </row>
    <row r="3654" spans="1:40" x14ac:dyDescent="0.25">
      <c r="A3654"/>
      <c r="B3654">
        <f t="shared" si="1925"/>
        <v>1720000</v>
      </c>
      <c r="C3654" s="186" t="str">
        <f t="shared" ref="C3654:C3717" si="1928">IMPRODUCT(COMPLEX(-1,0),IMDIV(IMPRODUCT(G3654,COMPLEX($C$100+$C$101,0)),COMPLEX($C$100,2*PI()*B3654*$C$103*$C$102*(2*$C$100+$C$101))))</f>
        <v>-3.32479131113667E-08+0.00183249535419401i</v>
      </c>
      <c r="D3654" s="158" t="str">
        <f t="shared" ref="D3654:D3717" si="1929">IMPRODUCT(COMPLEX($C$106,0),IMSUB(C3654,G3654))</f>
        <v>-7.66666692156731+0.0140491310488207i</v>
      </c>
      <c r="E3654" t="str">
        <f t="shared" ref="E3654:E3717" si="1930">IMDIV(COMPLEX($C$20*10^3,0),COMPLEX(1,2*PI()*B3654*$C$20*1000*$C$29*10^-12))</f>
        <v>7.99091505436943-0.26943835808485i</v>
      </c>
      <c r="F3654" t="str">
        <f t="shared" ref="F3654:F3717" si="1931">IMDIV(COMPLEX($C$22*1000,0),IMSUM(COMPLEX($C$22*1000,0),E3654))</f>
        <v>0.999201545807711+0.0000269008261681471i</v>
      </c>
      <c r="G3654">
        <f t="shared" si="1926"/>
        <v>1</v>
      </c>
      <c r="H3654" t="str">
        <f t="shared" ref="H3654:H3717" si="1932">IMPRODUCT(COMPLEX($C$108,0),IMPRODUCT(COMPLEX(-1,0),D3654),IMDIV(COMPLEX(0,2*PI()*B3654*$C$109*$C$110),COMPLEX(1,2*PI()*B3654*$C$109*$C$110)))</f>
        <v>11.7483479773792+0.28042951936913i</v>
      </c>
      <c r="I3654" t="str">
        <f t="shared" ref="I3654:I3717" si="1933">COMPLEX(0,2*PI()*B3654*$C$113*$C$112*$C$114)</f>
        <v>6754.42420521806i</v>
      </c>
      <c r="J3654" t="str">
        <f t="shared" si="1927"/>
        <v>-61753.2726512865+1477.65187452714i</v>
      </c>
      <c r="K3654" t="str">
        <f t="shared" ref="K3654:K3717" si="1934">IMDIV(I3654,J3654)</f>
        <v>0.00261572398586928-0.10931500122895i</v>
      </c>
      <c r="L3654" t="str">
        <f t="shared" ref="L3654:L3717" si="1935">IMDIV(COMPLEX($C$117,0),COMPLEX(1,2*PI()*B3654*$C$115*$C$116))</f>
        <v>0.000338331388896412-0.0119865079215034i</v>
      </c>
      <c r="M3654" t="str">
        <f t="shared" ref="M3654:M3717" si="1936">IMSUM(K3654,L3654)</f>
        <v>0.00295405537476569-0.121301509150453i</v>
      </c>
      <c r="N3654" t="str">
        <f t="shared" ref="N3654:N3717" si="1937">COMPLEX(0,-2*PI()*B3654*$C$43)</f>
        <v>-12.6728006206048i</v>
      </c>
      <c r="O3654" t="str">
        <f t="shared" ref="O3654:O3717" si="1938">IMEXP(N3654)</f>
        <v>0.994341671065936-0.106229191759145i</v>
      </c>
      <c r="P3654" t="str">
        <f t="shared" ref="P3654:P3717" si="1939">IMSUB(COMPLEX(1,0),O3654)</f>
        <v>0.00565832893406404+0.106229191759145i</v>
      </c>
      <c r="Q3654" t="str">
        <f t="shared" ref="Q3654:Q3717" si="1940">IMSUM(COMPLEX(0,2*PI()*B3654*$C$43),O3654,COMPLEX(-1,0))</f>
        <v>-0.00565832893406404+12.5665714288457i</v>
      </c>
      <c r="R3654" t="str">
        <f t="shared" ref="R3654:R3717" si="1941">IMDIV(P3654,Q3654)</f>
        <v>0.00845311094261777-0.000454074482336161i</v>
      </c>
      <c r="S3654" t="str">
        <f t="shared" ref="S3654:S3717" si="1942">IMDIV(COMPLEX(0,2*PI()*B3654*$C$123),COMPLEX($C$124,0))</f>
        <v>1.33620301231088i</v>
      </c>
      <c r="T3654" t="str">
        <f t="shared" ref="T3654:T3717" si="1943">IMPRODUCT(R3654,S3654)</f>
        <v>0.000606735691111082+0.0112950723049239i</v>
      </c>
      <c r="U3654" t="e">
        <f t="shared" ref="U3654:U3717" si="1944">IMDIV(COMPLEX(1,2*PI()*B3654*$C$16*10^-3*$C$15*10^-6),COMPLEX(0,2*PI()*B3654*$C$15*10^-6))</f>
        <v>#DIV/0!</v>
      </c>
      <c r="V3654" t="str">
        <f t="shared" ref="V3654:V3717" si="1945">IMSUM(COMPLEX($C$18*10^-3,0),IMDIV(COMPLEX(1,0),COMPLEX(0,2*PI()*B3654*($C$17*1*10^-6))))</f>
        <v>1.33333333333333E-06-0.0000616879624387193i</v>
      </c>
      <c r="W3654" t="e">
        <f t="shared" ref="W3654:W3717" si="1946">IMDIV(IMPRODUCT(U3654,V3654),IMSUM(U3654,V3654))</f>
        <v>#DIV/0!</v>
      </c>
      <c r="X3654" t="e">
        <f t="shared" ref="X3654:X3717" si="1947">IMDIV(IMPRODUCT(COMPLEX($C$19,0),W3654),IMSUM(COMPLEX($C$19,0),W3654))</f>
        <v>#DIV/0!</v>
      </c>
      <c r="Y3654" t="str">
        <f t="shared" ref="Y3654:Y3717" si="1948">COMPLEX($C$13*10^-3,2*PI()*B3654*$C$12*0.000001)</f>
        <v>0.00083+1.72913259653582i</v>
      </c>
      <c r="Z3654" t="e">
        <f t="shared" ref="Z3654:Z3717" si="1949">IMPRODUCT(COMPLEX($C$6,0),IMDIV(X3654,IMSUM(X3654,Y3654)))</f>
        <v>#DIV/0!</v>
      </c>
      <c r="AA3654" t="e">
        <f t="shared" ref="AA3654:AA3717" si="1950">IMDIV(COMPLEX($C$6,0),IMSUM(X3654,Y3654))</f>
        <v>#DIV/0!</v>
      </c>
      <c r="AB3654" t="str">
        <f t="shared" ref="AB3654:AB3717" si="1951">IMPRODUCT(COMPLEX($C$119,0),T3654)</f>
        <v>0.00374127608034374+0.0696480929987489i</v>
      </c>
      <c r="AC3654" t="str">
        <f t="shared" ref="AC3654:AC3717" si="1952">IMSUM(COMPLEX(1,0),IMPRODUCT(AB3654,M3654))</f>
        <v>1.00845947072691-0.000248078111229052i</v>
      </c>
      <c r="AD3654" t="str">
        <f t="shared" ref="AD3654:AD3717" si="1953">IMDIV(AB3654,AC3654)</f>
        <v>0.00369290262402354+0.0690647578299334i</v>
      </c>
      <c r="AE3654" t="e">
        <f t="shared" ref="AE3654:AE3717" si="1954">IMPRODUCT(AD3654,AA3654,X3654)</f>
        <v>#DIV/0!</v>
      </c>
      <c r="AF3654" t="str">
        <f t="shared" ref="AF3654:AF3717" si="1955">IMSUB(D3654,H3654)</f>
        <v>-19.4150148989465-0.266380388320309i</v>
      </c>
      <c r="AG3654" t="e">
        <f t="shared" ref="AG3654:AG3717" si="1956">IMSUM(COMPLEX(1,0),IMPRODUCT(AD3654,AA3654,COMPLEX($C$127,0)))</f>
        <v>#DIV/0!</v>
      </c>
      <c r="AH3654" t="e">
        <f t="shared" ref="AH3654:AH3717" si="1957">IMDIV(IMPRODUCT(AE3654,AF3654),AG3654)</f>
        <v>#DIV/0!</v>
      </c>
      <c r="AI3654" t="e">
        <f t="shared" ref="AI3654:AI3717" si="1958">20*LOG10(IMABS(AH3654))</f>
        <v>#DIV/0!</v>
      </c>
      <c r="AJ3654" t="e">
        <f t="shared" ref="AJ3654:AJ3717" si="1959">IMARGUMENT(AH3654)*180/PI()</f>
        <v>#DIV/0!</v>
      </c>
      <c r="AK3654"/>
      <c r="AL3654"/>
      <c r="AM3654"/>
      <c r="AN3654"/>
    </row>
    <row r="3655" spans="1:40" x14ac:dyDescent="0.25">
      <c r="A3655"/>
      <c r="B3655">
        <f t="shared" si="1925"/>
        <v>1721000</v>
      </c>
      <c r="C3655" s="186" t="str">
        <f t="shared" si="1928"/>
        <v>-3.32092864366133E-08+0.00183143056898019i</v>
      </c>
      <c r="D3655" s="158" t="str">
        <f t="shared" si="1929"/>
        <v>-7.66666692127123+0.0140409676955148i</v>
      </c>
      <c r="E3655" t="str">
        <f t="shared" si="1930"/>
        <v>7.99090449942224-0.269594652193512i</v>
      </c>
      <c r="F3655" t="str">
        <f t="shared" si="1931"/>
        <v>0.999201546860686+0.0000269164306870041i</v>
      </c>
      <c r="G3655">
        <f t="shared" si="1926"/>
        <v>1</v>
      </c>
      <c r="H3655" t="str">
        <f t="shared" si="1932"/>
        <v>11.7483563454588+0.280266788649176i</v>
      </c>
      <c r="I3655" t="str">
        <f t="shared" si="1933"/>
        <v>6758.35119603504i</v>
      </c>
      <c r="J3655" t="str">
        <f t="shared" si="1927"/>
        <v>-61825.1008192804+1478.5109744542i</v>
      </c>
      <c r="K3655" t="str">
        <f t="shared" si="1934"/>
        <v>0.00261268673549638-0.109251553503612i</v>
      </c>
      <c r="L3655" t="str">
        <f t="shared" si="1935"/>
        <v>0.000337938635673933-0.0119795541502988i</v>
      </c>
      <c r="M3655" t="str">
        <f t="shared" si="1936"/>
        <v>0.00295062537117031-0.121231107653911i</v>
      </c>
      <c r="N3655" t="str">
        <f t="shared" si="1937"/>
        <v>-12.6801685279424i</v>
      </c>
      <c r="O3655" t="str">
        <f t="shared" si="1938"/>
        <v>0.993532001983001-0.113552459399392i</v>
      </c>
      <c r="P3655" t="str">
        <f t="shared" si="1939"/>
        <v>0.00646799801699904+0.113552459399392i</v>
      </c>
      <c r="Q3655" t="str">
        <f t="shared" si="1940"/>
        <v>-0.00646799801699904+12.566616068543i</v>
      </c>
      <c r="R3655" t="str">
        <f t="shared" si="1941"/>
        <v>0.00903577380267442-0.00051934755931423i</v>
      </c>
      <c r="S3655" t="str">
        <f t="shared" si="1942"/>
        <v>1.33697987452734i</v>
      </c>
      <c r="T3655" t="str">
        <f t="shared" si="1943"/>
        <v>0.000694357234688019+0.0120806477249571i</v>
      </c>
      <c r="U3655" t="e">
        <f t="shared" si="1944"/>
        <v>#DIV/0!</v>
      </c>
      <c r="V3655" t="str">
        <f t="shared" si="1945"/>
        <v>1.33333333333333E-06-0.000061652118183961i</v>
      </c>
      <c r="W3655" t="e">
        <f t="shared" si="1946"/>
        <v>#DIV/0!</v>
      </c>
      <c r="X3655" t="e">
        <f t="shared" si="1947"/>
        <v>#DIV/0!</v>
      </c>
      <c r="Y3655" t="str">
        <f t="shared" si="1948"/>
        <v>0.00083+1.73013790618497i</v>
      </c>
      <c r="Z3655" t="e">
        <f t="shared" si="1949"/>
        <v>#DIV/0!</v>
      </c>
      <c r="AA3655" t="e">
        <f t="shared" si="1950"/>
        <v>#DIV/0!</v>
      </c>
      <c r="AB3655" t="str">
        <f t="shared" si="1951"/>
        <v>0.00428157128616372+0.0744921372363543i</v>
      </c>
      <c r="AC3655" t="str">
        <f t="shared" si="1952"/>
        <v>1.00904339762154-0.000299261239438521i</v>
      </c>
      <c r="AD3655" t="str">
        <f t="shared" si="1953"/>
        <v>0.00422130317322164+0.0738257647633051i</v>
      </c>
      <c r="AE3655" t="e">
        <f t="shared" si="1954"/>
        <v>#DIV/0!</v>
      </c>
      <c r="AF3655" t="str">
        <f t="shared" si="1955"/>
        <v>-19.41502326673-0.266225820953661i</v>
      </c>
      <c r="AG3655" t="e">
        <f t="shared" si="1956"/>
        <v>#DIV/0!</v>
      </c>
      <c r="AH3655" t="e">
        <f t="shared" si="1957"/>
        <v>#DIV/0!</v>
      </c>
      <c r="AI3655" t="e">
        <f t="shared" si="1958"/>
        <v>#DIV/0!</v>
      </c>
      <c r="AJ3655" t="e">
        <f t="shared" si="1959"/>
        <v>#DIV/0!</v>
      </c>
      <c r="AK3655"/>
      <c r="AL3655"/>
      <c r="AM3655"/>
      <c r="AN3655"/>
    </row>
    <row r="3656" spans="1:40" x14ac:dyDescent="0.25">
      <c r="A3656"/>
      <c r="B3656">
        <f t="shared" si="1925"/>
        <v>1722000</v>
      </c>
      <c r="C3656" s="186" t="str">
        <f t="shared" si="1928"/>
        <v>-3.3170727036177E-08+0.0018303670204507i</v>
      </c>
      <c r="D3656" s="158" t="str">
        <f t="shared" si="1929"/>
        <v>-7.6666669209756+0.0140328138234554i</v>
      </c>
      <c r="E3656" t="str">
        <f t="shared" si="1930"/>
        <v>7.99089393836814-0.269750945682192i</v>
      </c>
      <c r="F3656" t="str">
        <f t="shared" si="1931"/>
        <v>0.999201547914259+0.00002693203514406i</v>
      </c>
      <c r="G3656">
        <f t="shared" si="1926"/>
        <v>1</v>
      </c>
      <c r="H3656" t="str">
        <f t="shared" si="1932"/>
        <v>11.7483646989769+0.280104246557374i</v>
      </c>
      <c r="I3656" t="str">
        <f t="shared" si="1933"/>
        <v>6762.27818685203i</v>
      </c>
      <c r="J3656" t="str">
        <f t="shared" si="1927"/>
        <v>-61896.9707357009+1479.37007438125i</v>
      </c>
      <c r="K3656" t="str">
        <f t="shared" si="1934"/>
        <v>0.00260965477116384-0.109188179346247i</v>
      </c>
      <c r="L3656" t="str">
        <f t="shared" si="1935"/>
        <v>0.000337546565767233-0.0119726084362186i</v>
      </c>
      <c r="M3656" t="str">
        <f t="shared" si="1936"/>
        <v>0.00294720133693107-0.121160787782466i</v>
      </c>
      <c r="N3656" t="str">
        <f t="shared" si="1937"/>
        <v>-12.68753643528i</v>
      </c>
      <c r="O3656" t="str">
        <f t="shared" si="1938"/>
        <v>0.992668398207641-0.120869562752069i</v>
      </c>
      <c r="P3656" t="str">
        <f t="shared" si="1939"/>
        <v>0.00733160179235903+0.120869562752069i</v>
      </c>
      <c r="Q3656" t="str">
        <f t="shared" si="1940"/>
        <v>-0.00733160179235903+12.5666668725279i</v>
      </c>
      <c r="R3656" t="str">
        <f t="shared" si="1941"/>
        <v>0.00961792378683671-0.000589027834883982i</v>
      </c>
      <c r="S3656" t="str">
        <f t="shared" si="1942"/>
        <v>1.3377567367438i</v>
      </c>
      <c r="T3656" t="str">
        <f t="shared" si="1943"/>
        <v>0.000787975954245662+0.0128664423393292i</v>
      </c>
      <c r="U3656" t="e">
        <f t="shared" si="1944"/>
        <v>#DIV/0!</v>
      </c>
      <c r="V3656" t="str">
        <f t="shared" si="1945"/>
        <v>1.33333333333333E-06-0.0000616163155601607i</v>
      </c>
      <c r="W3656" t="e">
        <f t="shared" si="1946"/>
        <v>#DIV/0!</v>
      </c>
      <c r="X3656" t="e">
        <f t="shared" si="1947"/>
        <v>#DIV/0!</v>
      </c>
      <c r="Y3656" t="str">
        <f t="shared" si="1948"/>
        <v>0.00083+1.73114321583412i</v>
      </c>
      <c r="Z3656" t="e">
        <f t="shared" si="1949"/>
        <v>#DIV/0!</v>
      </c>
      <c r="AA3656" t="e">
        <f t="shared" si="1950"/>
        <v>#DIV/0!</v>
      </c>
      <c r="AB3656" t="str">
        <f t="shared" si="1951"/>
        <v>0.00485884650053593+0.079337533078207i</v>
      </c>
      <c r="AC3656" t="str">
        <f t="shared" si="1952"/>
        <v>1.00962691800738-0.000354877986162107i</v>
      </c>
      <c r="AD3656" t="str">
        <f t="shared" si="1953"/>
        <v>0.0047848954265617+0.0785827217135271i</v>
      </c>
      <c r="AE3656" t="e">
        <f t="shared" si="1954"/>
        <v>#DIV/0!</v>
      </c>
      <c r="AF3656" t="str">
        <f t="shared" si="1955"/>
        <v>-19.4150316199525-0.266071432733919i</v>
      </c>
      <c r="AG3656" t="e">
        <f t="shared" si="1956"/>
        <v>#DIV/0!</v>
      </c>
      <c r="AH3656" t="e">
        <f t="shared" si="1957"/>
        <v>#DIV/0!</v>
      </c>
      <c r="AI3656" t="e">
        <f t="shared" si="1958"/>
        <v>#DIV/0!</v>
      </c>
      <c r="AJ3656" t="e">
        <f t="shared" si="1959"/>
        <v>#DIV/0!</v>
      </c>
      <c r="AK3656"/>
      <c r="AL3656"/>
      <c r="AM3656"/>
      <c r="AN3656"/>
    </row>
    <row r="3657" spans="1:40" x14ac:dyDescent="0.25">
      <c r="A3657"/>
      <c r="B3657">
        <f t="shared" si="1925"/>
        <v>1723000</v>
      </c>
      <c r="C3657" s="186" t="str">
        <f t="shared" si="1928"/>
        <v>-3.31322347539237E-08+0.0018293047064523i</v>
      </c>
      <c r="D3657" s="158" t="str">
        <f t="shared" si="1929"/>
        <v>-7.66666692068043+0.0140246694161343i</v>
      </c>
      <c r="E3657" t="str">
        <f t="shared" si="1930"/>
        <v>7.99088337120718-0.269907238550533i</v>
      </c>
      <c r="F3657" t="str">
        <f t="shared" si="1931"/>
        <v>0.999201548968451+0.0000269476395392802i</v>
      </c>
      <c r="G3657">
        <f t="shared" si="1926"/>
        <v>1</v>
      </c>
      <c r="H3657" t="str">
        <f t="shared" si="1932"/>
        <v>11.7483730379671+0.27994189276616i</v>
      </c>
      <c r="I3657" t="str">
        <f t="shared" si="1933"/>
        <v>6766.20517766902i</v>
      </c>
      <c r="J3657" t="str">
        <f t="shared" si="1927"/>
        <v>-61968.882400548+1480.22917430829i</v>
      </c>
      <c r="K3657" t="str">
        <f t="shared" si="1934"/>
        <v>0.00260662808061452-0.109124878629048i</v>
      </c>
      <c r="L3657" t="str">
        <f t="shared" si="1935"/>
        <v>0.000337155177592535-0.0119656707652789i</v>
      </c>
      <c r="M3657" t="str">
        <f t="shared" si="1936"/>
        <v>0.00294378325820705-0.121090549394327i</v>
      </c>
      <c r="N3657" t="str">
        <f t="shared" si="1937"/>
        <v>-12.6949043426175i</v>
      </c>
      <c r="O3657" t="str">
        <f t="shared" si="1938"/>
        <v>0.991750906621303-0.12818010460217i</v>
      </c>
      <c r="P3657" t="str">
        <f t="shared" si="1939"/>
        <v>0.00824909337869695+0.12818010460217i</v>
      </c>
      <c r="Q3657" t="str">
        <f t="shared" si="1940"/>
        <v>-0.00824909337869695+12.5667242380153i</v>
      </c>
      <c r="R3657" t="str">
        <f t="shared" si="1941"/>
        <v>0.0101995263082246-0.000663118730529895i</v>
      </c>
      <c r="S3657" t="str">
        <f t="shared" si="1942"/>
        <v>1.33853359896026i</v>
      </c>
      <c r="T3657" t="str">
        <f t="shared" si="1943"/>
        <v>0.000887606700914139+0.0136524086570377i</v>
      </c>
      <c r="U3657" t="e">
        <f t="shared" si="1944"/>
        <v>#DIV/0!</v>
      </c>
      <c r="V3657" t="str">
        <f t="shared" si="1945"/>
        <v>1.33333333333333E-06-0.0000615805544948329i</v>
      </c>
      <c r="W3657" t="e">
        <f t="shared" si="1946"/>
        <v>#DIV/0!</v>
      </c>
      <c r="X3657" t="e">
        <f t="shared" si="1947"/>
        <v>#DIV/0!</v>
      </c>
      <c r="Y3657" t="str">
        <f t="shared" si="1948"/>
        <v>0.00083+1.73214852548327i</v>
      </c>
      <c r="Z3657" t="e">
        <f t="shared" si="1949"/>
        <v>#DIV/0!</v>
      </c>
      <c r="AA3657" t="e">
        <f t="shared" si="1950"/>
        <v>#DIV/0!</v>
      </c>
      <c r="AB3657" t="str">
        <f t="shared" si="1951"/>
        <v>0.00547319329904875+0.0841839876835292i</v>
      </c>
      <c r="AC3657" t="str">
        <f t="shared" si="1952"/>
        <v>1.01020999721361-0.00041493256997128i</v>
      </c>
      <c r="AD3657" t="str">
        <f t="shared" si="1953"/>
        <v>0.00538364771262996+0.0833353676626793i</v>
      </c>
      <c r="AE3657" t="e">
        <f t="shared" si="1954"/>
        <v>#DIV/0!</v>
      </c>
      <c r="AF3657" t="str">
        <f t="shared" si="1955"/>
        <v>-19.4150399586475-0.265917223350026i</v>
      </c>
      <c r="AG3657" t="e">
        <f t="shared" si="1956"/>
        <v>#DIV/0!</v>
      </c>
      <c r="AH3657" t="e">
        <f t="shared" si="1957"/>
        <v>#DIV/0!</v>
      </c>
      <c r="AI3657" t="e">
        <f t="shared" si="1958"/>
        <v>#DIV/0!</v>
      </c>
      <c r="AJ3657" t="e">
        <f t="shared" si="1959"/>
        <v>#DIV/0!</v>
      </c>
      <c r="AK3657"/>
      <c r="AL3657"/>
      <c r="AM3657"/>
      <c r="AN3657"/>
    </row>
    <row r="3658" spans="1:40" x14ac:dyDescent="0.25">
      <c r="A3658"/>
      <c r="B3658">
        <f t="shared" si="1925"/>
        <v>1724000</v>
      </c>
      <c r="C3658" s="186" t="str">
        <f t="shared" si="1928"/>
        <v>-3.30938094341712E-08+0.00182824362483671i</v>
      </c>
      <c r="D3658" s="158" t="str">
        <f t="shared" si="1929"/>
        <v>-7.66666692038588+0.0140165344570814i</v>
      </c>
      <c r="E3658" t="str">
        <f t="shared" si="1930"/>
        <v>7.99087279793942-0.270063530798178i</v>
      </c>
      <c r="F3658" t="str">
        <f t="shared" si="1931"/>
        <v>0.999201550023251+0.0000269632438726287i</v>
      </c>
      <c r="G3658">
        <f t="shared" si="1926"/>
        <v>1</v>
      </c>
      <c r="H3658" t="str">
        <f t="shared" si="1932"/>
        <v>11.7483813624634+0.279779726948734i</v>
      </c>
      <c r="I3658" t="str">
        <f t="shared" si="1933"/>
        <v>6770.132168486i</v>
      </c>
      <c r="J3658" t="str">
        <f t="shared" si="1927"/>
        <v>-62040.8358138217+1481.08827423535i</v>
      </c>
      <c r="K3658" t="str">
        <f t="shared" si="1934"/>
        <v>0.00260360665162682-0.109061651224501i</v>
      </c>
      <c r="L3658" t="str">
        <f t="shared" si="1935"/>
        <v>0.000336764469570637-0.0119587411235278i</v>
      </c>
      <c r="M3658" t="str">
        <f t="shared" si="1936"/>
        <v>0.00294037112119746-0.121020392348029i</v>
      </c>
      <c r="N3658" t="str">
        <f t="shared" si="1937"/>
        <v>-12.7022722499551i</v>
      </c>
      <c r="O3658" t="str">
        <f t="shared" si="1938"/>
        <v>0.990779577030739-0.135483688091188i</v>
      </c>
      <c r="P3658" t="str">
        <f t="shared" si="1939"/>
        <v>0.00922042296926096+0.135483688091188i</v>
      </c>
      <c r="Q3658" t="str">
        <f t="shared" si="1940"/>
        <v>-0.00922042296926096+12.5667885618639i</v>
      </c>
      <c r="R3658" t="str">
        <f t="shared" si="1941"/>
        <v>0.0107805466243856-0.000741623376815637i</v>
      </c>
      <c r="S3658" t="str">
        <f t="shared" si="1942"/>
        <v>1.33931046117672i</v>
      </c>
      <c r="T3658" t="str">
        <f t="shared" si="1943"/>
        <v>0.000993263946822387+0.014438498871243i</v>
      </c>
      <c r="U3658" t="e">
        <f t="shared" si="1944"/>
        <v>#DIV/0!</v>
      </c>
      <c r="V3658" t="str">
        <f t="shared" si="1945"/>
        <v>1.33333333333333E-06-0.0000615448349156595i</v>
      </c>
      <c r="W3658" t="e">
        <f t="shared" si="1946"/>
        <v>#DIV/0!</v>
      </c>
      <c r="X3658" t="e">
        <f t="shared" si="1947"/>
        <v>#DIV/0!</v>
      </c>
      <c r="Y3658" t="str">
        <f t="shared" si="1948"/>
        <v>0.00083+1.73315383513242i</v>
      </c>
      <c r="Z3658" t="e">
        <f t="shared" si="1949"/>
        <v>#DIV/0!</v>
      </c>
      <c r="AA3658" t="e">
        <f t="shared" si="1950"/>
        <v>#DIV/0!</v>
      </c>
      <c r="AB3658" t="str">
        <f t="shared" si="1951"/>
        <v>0.00612470092027942+0.0890312062640168i</v>
      </c>
      <c r="AC3658" t="str">
        <f t="shared" si="1952"/>
        <v>1.010792600407-0.00047942892060246i</v>
      </c>
      <c r="AD3658" t="str">
        <f t="shared" si="1953"/>
        <v>0.00601752641281828+0.0880834418498509i</v>
      </c>
      <c r="AE3658" t="e">
        <f t="shared" si="1954"/>
        <v>#DIV/0!</v>
      </c>
      <c r="AF3658" t="str">
        <f t="shared" si="1955"/>
        <v>-19.4150482828493-0.265763192491653i</v>
      </c>
      <c r="AG3658" t="e">
        <f t="shared" si="1956"/>
        <v>#DIV/0!</v>
      </c>
      <c r="AH3658" t="e">
        <f t="shared" si="1957"/>
        <v>#DIV/0!</v>
      </c>
      <c r="AI3658" t="e">
        <f t="shared" si="1958"/>
        <v>#DIV/0!</v>
      </c>
      <c r="AJ3658" t="e">
        <f t="shared" si="1959"/>
        <v>#DIV/0!</v>
      </c>
      <c r="AK3658"/>
      <c r="AL3658"/>
      <c r="AM3658"/>
      <c r="AN3658"/>
    </row>
    <row r="3659" spans="1:40" x14ac:dyDescent="0.25">
      <c r="A3659"/>
      <c r="B3659">
        <f t="shared" si="1925"/>
        <v>1725000</v>
      </c>
      <c r="C3659" s="186" t="str">
        <f t="shared" si="1928"/>
        <v>-3.30554509216904E-08+0.00182718377346069i</v>
      </c>
      <c r="D3659" s="158" t="str">
        <f t="shared" si="1929"/>
        <v>-7.66666692009179+0.0140084089298653i</v>
      </c>
      <c r="E3659" t="str">
        <f t="shared" si="1930"/>
        <v>7.9908622185649-0.270219822424769i</v>
      </c>
      <c r="F3659" t="str">
        <f t="shared" si="1931"/>
        <v>0.99920155107865+0.0000269788481440691i</v>
      </c>
      <c r="G3659">
        <f t="shared" si="1926"/>
        <v>1</v>
      </c>
      <c r="H3659" t="str">
        <f t="shared" si="1932"/>
        <v>11.7483896724991+0.279617748779039i</v>
      </c>
      <c r="I3659" t="str">
        <f t="shared" si="1933"/>
        <v>6774.05915930299i</v>
      </c>
      <c r="J3659" t="str">
        <f t="shared" si="1927"/>
        <v>-62112.830975522+1481.9473741624i</v>
      </c>
      <c r="K3659" t="str">
        <f t="shared" si="1934"/>
        <v>0.00260059047201444-0.10899849700539i</v>
      </c>
      <c r="L3659" t="str">
        <f t="shared" si="1935"/>
        <v>0.000336374440126918-0.011951819497046i</v>
      </c>
      <c r="M3659" t="str">
        <f t="shared" si="1936"/>
        <v>0.00293696491214136-0.120950316502436i</v>
      </c>
      <c r="N3659" t="str">
        <f t="shared" si="1937"/>
        <v>-12.7096401572926i</v>
      </c>
      <c r="O3659" t="str">
        <f t="shared" si="1938"/>
        <v>0.989754462165391-0.142779916737957i</v>
      </c>
      <c r="P3659" t="str">
        <f t="shared" si="1939"/>
        <v>0.010245537834609+0.142779916737957i</v>
      </c>
      <c r="Q3659" t="str">
        <f t="shared" si="1940"/>
        <v>-0.010245537834609+12.5668602405546i</v>
      </c>
      <c r="R3659" t="str">
        <f t="shared" si="1941"/>
        <v>0.01136094983966-0.000824544610004435i</v>
      </c>
      <c r="S3659" t="str">
        <f t="shared" si="1942"/>
        <v>1.34008732339318i</v>
      </c>
      <c r="T3659" t="str">
        <f t="shared" si="1943"/>
        <v>0.00110496177943912+0.0152246648618341i</v>
      </c>
      <c r="U3659" t="e">
        <f t="shared" si="1944"/>
        <v>#DIV/0!</v>
      </c>
      <c r="V3659" t="str">
        <f t="shared" si="1945"/>
        <v>1.33333333333333E-06-0.0000615091567504909i</v>
      </c>
      <c r="W3659" t="e">
        <f t="shared" si="1946"/>
        <v>#DIV/0!</v>
      </c>
      <c r="X3659" t="e">
        <f t="shared" si="1947"/>
        <v>#DIV/0!</v>
      </c>
      <c r="Y3659" t="str">
        <f t="shared" si="1948"/>
        <v>0.00083+1.73415914478157i</v>
      </c>
      <c r="Z3659" t="e">
        <f t="shared" si="1949"/>
        <v>#DIV/0!</v>
      </c>
      <c r="AA3659" t="e">
        <f t="shared" si="1950"/>
        <v>#DIV/0!</v>
      </c>
      <c r="AB3659" t="str">
        <f t="shared" si="1951"/>
        <v>0.00681345623089903+0.0938788920996597i</v>
      </c>
      <c r="AC3659" t="str">
        <f t="shared" si="1952"/>
        <v>1.01137469259423-0.000548370675515327i</v>
      </c>
      <c r="AD3659" t="str">
        <f t="shared" si="1953"/>
        <v>0.00668649596348856+0.0928266837853677i</v>
      </c>
      <c r="AE3659" t="e">
        <f t="shared" si="1954"/>
        <v>#DIV/0!</v>
      </c>
      <c r="AF3659" t="str">
        <f t="shared" si="1955"/>
        <v>-19.4150565925909-0.265609339849174i</v>
      </c>
      <c r="AG3659" t="e">
        <f t="shared" si="1956"/>
        <v>#DIV/0!</v>
      </c>
      <c r="AH3659" t="e">
        <f t="shared" si="1957"/>
        <v>#DIV/0!</v>
      </c>
      <c r="AI3659" t="e">
        <f t="shared" si="1958"/>
        <v>#DIV/0!</v>
      </c>
      <c r="AJ3659" t="e">
        <f t="shared" si="1959"/>
        <v>#DIV/0!</v>
      </c>
      <c r="AK3659"/>
      <c r="AL3659"/>
      <c r="AM3659"/>
      <c r="AN3659"/>
    </row>
    <row r="3660" spans="1:40" x14ac:dyDescent="0.25">
      <c r="A3660"/>
      <c r="B3660">
        <f t="shared" si="1925"/>
        <v>1726000</v>
      </c>
      <c r="C3660" s="186" t="str">
        <f t="shared" si="1928"/>
        <v>-3.30171590616999E-08+0.00182612515018592i</v>
      </c>
      <c r="D3660" s="158" t="str">
        <f t="shared" si="1929"/>
        <v>-7.66666691979823+0.0140002928180921i</v>
      </c>
      <c r="E3660" t="str">
        <f t="shared" si="1930"/>
        <v>7.99085163308366-0.270376113429949i</v>
      </c>
      <c r="F3660" t="str">
        <f t="shared" si="1931"/>
        <v>0.999201552134667+0.000026994452353567i</v>
      </c>
      <c r="G3660">
        <f t="shared" si="1926"/>
        <v>1</v>
      </c>
      <c r="H3660" t="str">
        <f t="shared" si="1932"/>
        <v>11.7483979681078+0.279455957931779i</v>
      </c>
      <c r="I3660" t="str">
        <f t="shared" si="1933"/>
        <v>6777.98615011998i</v>
      </c>
      <c r="J3660" t="str">
        <f t="shared" si="1927"/>
        <v>-62184.867885649+1482.80647408945i</v>
      </c>
      <c r="K3660" t="str">
        <f t="shared" si="1934"/>
        <v>0.00259757952962635-0.10893541584479i</v>
      </c>
      <c r="L3660" t="str">
        <f t="shared" si="1935"/>
        <v>0.000335985087691297-0.011944905871946i</v>
      </c>
      <c r="M3660" t="str">
        <f t="shared" si="1936"/>
        <v>0.00293356461731765-0.120880321716736i</v>
      </c>
      <c r="N3660" t="str">
        <f t="shared" si="1937"/>
        <v>-12.7170080646302i</v>
      </c>
      <c r="O3660" t="str">
        <f t="shared" si="1938"/>
        <v>0.988675617674425-0.15006839446097i</v>
      </c>
      <c r="P3660" t="str">
        <f t="shared" si="1939"/>
        <v>0.011324382325575+0.15006839446097i</v>
      </c>
      <c r="Q3660" t="str">
        <f t="shared" si="1940"/>
        <v>-0.011324382325575+12.5669396701692i</v>
      </c>
      <c r="R3660" t="str">
        <f t="shared" si="1941"/>
        <v>0.0119407009077276-0.00091188496870815i</v>
      </c>
      <c r="S3660" t="str">
        <f t="shared" si="1942"/>
        <v>1.34086418560964i</v>
      </c>
      <c r="T3660" t="str">
        <f t="shared" si="1943"/>
        <v>0.00122271389593653+0.0160108581982485i</v>
      </c>
      <c r="U3660" t="e">
        <f t="shared" si="1944"/>
        <v>#DIV/0!</v>
      </c>
      <c r="V3660" t="str">
        <f t="shared" si="1945"/>
        <v>1.33333333333333E-06-0.0000614735199273448i</v>
      </c>
      <c r="W3660" t="e">
        <f t="shared" si="1946"/>
        <v>#DIV/0!</v>
      </c>
      <c r="X3660" t="e">
        <f t="shared" si="1947"/>
        <v>#DIV/0!</v>
      </c>
      <c r="Y3660" t="str">
        <f t="shared" si="1948"/>
        <v>0.00083+1.73516445443071i</v>
      </c>
      <c r="Z3660" t="e">
        <f t="shared" si="1949"/>
        <v>#DIV/0!</v>
      </c>
      <c r="AA3660" t="e">
        <f t="shared" si="1950"/>
        <v>#DIV/0!</v>
      </c>
      <c r="AB3660" t="str">
        <f t="shared" si="1951"/>
        <v>0.00753954369091785+0.0987267465561306i</v>
      </c>
      <c r="AC3660" t="str">
        <f t="shared" si="1952"/>
        <v>1.01195623862435-0.000621761176475585i</v>
      </c>
      <c r="AD3660" t="str">
        <f t="shared" si="1953"/>
        <v>0.00739051885837527+0.0975648332659581i</v>
      </c>
      <c r="AE3660" t="e">
        <f t="shared" si="1954"/>
        <v>#DIV/0!</v>
      </c>
      <c r="AF3660" t="str">
        <f t="shared" si="1955"/>
        <v>-19.415064887906-0.265455665113687i</v>
      </c>
      <c r="AG3660" t="e">
        <f t="shared" si="1956"/>
        <v>#DIV/0!</v>
      </c>
      <c r="AH3660" t="e">
        <f t="shared" si="1957"/>
        <v>#DIV/0!</v>
      </c>
      <c r="AI3660" t="e">
        <f t="shared" si="1958"/>
        <v>#DIV/0!</v>
      </c>
      <c r="AJ3660" t="e">
        <f t="shared" si="1959"/>
        <v>#DIV/0!</v>
      </c>
      <c r="AK3660"/>
      <c r="AL3660"/>
      <c r="AM3660"/>
      <c r="AN3660"/>
    </row>
    <row r="3661" spans="1:40" x14ac:dyDescent="0.25">
      <c r="A3661"/>
      <c r="B3661">
        <f t="shared" si="1925"/>
        <v>1727000</v>
      </c>
      <c r="C3661" s="186" t="str">
        <f t="shared" si="1928"/>
        <v>-3.29789336998669E-08+0.00182506775287904i</v>
      </c>
      <c r="D3661" s="158" t="str">
        <f t="shared" si="1929"/>
        <v>-7.66666691950513+0.013992186105406i</v>
      </c>
      <c r="E3661" t="str">
        <f t="shared" si="1930"/>
        <v>7.99084104149576-0.270532403813361i</v>
      </c>
      <c r="F3661" t="str">
        <f t="shared" si="1931"/>
        <v>0.999201553191293+0.0000270100565010862i</v>
      </c>
      <c r="G3661">
        <f t="shared" si="1926"/>
        <v>1</v>
      </c>
      <c r="H3661" t="str">
        <f t="shared" si="1932"/>
        <v>11.7484062493227+0.279294354082407i</v>
      </c>
      <c r="I3661" t="str">
        <f t="shared" si="1933"/>
        <v>6781.91314093697i</v>
      </c>
      <c r="J3661" t="str">
        <f t="shared" si="1927"/>
        <v>-62256.9465442026+1483.66557401649i</v>
      </c>
      <c r="K3661" t="str">
        <f t="shared" si="1934"/>
        <v>0.00259457381234667-0.108872407616071i</v>
      </c>
      <c r="L3661" t="str">
        <f t="shared" si="1935"/>
        <v>0.00033559641069824-0.0119380002343725i</v>
      </c>
      <c r="M3661" t="str">
        <f t="shared" si="1936"/>
        <v>0.00293017022304491-0.120810407850444i</v>
      </c>
      <c r="N3661" t="str">
        <f t="shared" si="1937"/>
        <v>-12.7243759719678i</v>
      </c>
      <c r="O3661" t="str">
        <f t="shared" si="1938"/>
        <v>0.987543102123806-0.157348725599193i</v>
      </c>
      <c r="P3661" t="str">
        <f t="shared" si="1939"/>
        <v>0.012456897876194+0.157348725599193i</v>
      </c>
      <c r="Q3661" t="str">
        <f t="shared" si="1940"/>
        <v>-0.012456897876194+12.5670272463686i</v>
      </c>
      <c r="R3661" t="str">
        <f t="shared" si="1941"/>
        <v>0.0125197646341007-0.00100364669053452i</v>
      </c>
      <c r="S3661" t="str">
        <f t="shared" si="1942"/>
        <v>1.3416410478261i</v>
      </c>
      <c r="T3661" t="str">
        <f t="shared" si="1943"/>
        <v>0.00134653359753593+0.016797030142231i</v>
      </c>
      <c r="U3661" t="e">
        <f t="shared" si="1944"/>
        <v>#DIV/0!</v>
      </c>
      <c r="V3661" t="str">
        <f t="shared" si="1945"/>
        <v>1.33333333333333E-06-0.0000614379243744048i</v>
      </c>
      <c r="W3661" t="e">
        <f t="shared" si="1946"/>
        <v>#DIV/0!</v>
      </c>
      <c r="X3661" t="e">
        <f t="shared" si="1947"/>
        <v>#DIV/0!</v>
      </c>
      <c r="Y3661" t="str">
        <f t="shared" si="1948"/>
        <v>0.00083+1.73616976407986i</v>
      </c>
      <c r="Z3661" t="e">
        <f t="shared" si="1949"/>
        <v>#DIV/0!</v>
      </c>
      <c r="AA3661" t="e">
        <f t="shared" si="1950"/>
        <v>#DIV/0!</v>
      </c>
      <c r="AB3661" t="str">
        <f t="shared" si="1951"/>
        <v>0.00830304531881916+0.103574469101796i</v>
      </c>
      <c r="AC3661" t="str">
        <f t="shared" si="1952"/>
        <v>1.01253720319123-0.000699603466137495i</v>
      </c>
      <c r="AD3661" t="str">
        <f t="shared" si="1953"/>
        <v>0.00812955565097077+0.10229763038894i</v>
      </c>
      <c r="AE3661" t="e">
        <f t="shared" si="1954"/>
        <v>#DIV/0!</v>
      </c>
      <c r="AF3661" t="str">
        <f t="shared" si="1955"/>
        <v>-19.4150731688278-0.265302167977001i</v>
      </c>
      <c r="AG3661" t="e">
        <f t="shared" si="1956"/>
        <v>#DIV/0!</v>
      </c>
      <c r="AH3661" t="e">
        <f t="shared" si="1957"/>
        <v>#DIV/0!</v>
      </c>
      <c r="AI3661" t="e">
        <f t="shared" si="1958"/>
        <v>#DIV/0!</v>
      </c>
      <c r="AJ3661" t="e">
        <f t="shared" si="1959"/>
        <v>#DIV/0!</v>
      </c>
      <c r="AK3661"/>
      <c r="AL3661"/>
      <c r="AM3661"/>
      <c r="AN3661"/>
    </row>
    <row r="3662" spans="1:40" x14ac:dyDescent="0.25">
      <c r="A3662"/>
      <c r="B3662">
        <f t="shared" si="1925"/>
        <v>1728000</v>
      </c>
      <c r="C3662" s="186" t="str">
        <f t="shared" si="1928"/>
        <v>-3.29407746823044E-08+0.00182401157941161i</v>
      </c>
      <c r="D3662" s="158" t="str">
        <f t="shared" si="1929"/>
        <v>-7.66666691921257+0.013984088775489i</v>
      </c>
      <c r="E3662" t="str">
        <f t="shared" si="1930"/>
        <v>7.99083044380125-0.270688693574646i</v>
      </c>
      <c r="F3662" t="str">
        <f t="shared" si="1931"/>
        <v>0.999201554248538+0.0000270256605865916i</v>
      </c>
      <c r="G3662">
        <f t="shared" si="1926"/>
        <v>1</v>
      </c>
      <c r="H3662" t="str">
        <f t="shared" si="1932"/>
        <v>11.7484145161773+0.279132936907128i</v>
      </c>
      <c r="I3662" t="str">
        <f t="shared" si="1933"/>
        <v>6785.84013175395i</v>
      </c>
      <c r="J3662" t="str">
        <f t="shared" si="1927"/>
        <v>-62329.0669511828+1484.52467394355i</v>
      </c>
      <c r="K3662" t="str">
        <f t="shared" si="1934"/>
        <v>0.00259157330809458-0.108809472192894i</v>
      </c>
      <c r="L3662" t="str">
        <f t="shared" si="1935"/>
        <v>0.000335208407586734-0.0119311025705022i</v>
      </c>
      <c r="M3662" t="str">
        <f t="shared" si="1936"/>
        <v>0.00292678171568131-0.120740574763396i</v>
      </c>
      <c r="N3662" t="str">
        <f t="shared" si="1937"/>
        <v>-12.7317438793053i</v>
      </c>
      <c r="O3662" t="str">
        <f t="shared" si="1938"/>
        <v>0.986356976993077-0.164620514933829i</v>
      </c>
      <c r="P3662" t="str">
        <f t="shared" si="1939"/>
        <v>0.013643023006923+0.164620514933829i</v>
      </c>
      <c r="Q3662" t="str">
        <f t="shared" si="1940"/>
        <v>-0.013643023006923+12.5671233643715i</v>
      </c>
      <c r="R3662" t="str">
        <f t="shared" si="1941"/>
        <v>0.0130981056787577-0.00109983170876087i</v>
      </c>
      <c r="S3662" t="str">
        <f t="shared" si="1942"/>
        <v>1.34241791004256i</v>
      </c>
      <c r="T3662" t="str">
        <f t="shared" si="1943"/>
        <v>0.0014764337838733+0.0175831316507945i</v>
      </c>
      <c r="U3662" t="e">
        <f t="shared" si="1944"/>
        <v>#DIV/0!</v>
      </c>
      <c r="V3662" t="str">
        <f t="shared" si="1945"/>
        <v>1.33333333333333E-06-0.0000614023700200213i</v>
      </c>
      <c r="W3662" t="e">
        <f t="shared" si="1946"/>
        <v>#DIV/0!</v>
      </c>
      <c r="X3662" t="e">
        <f t="shared" si="1947"/>
        <v>#DIV/0!</v>
      </c>
      <c r="Y3662" t="str">
        <f t="shared" si="1948"/>
        <v>0.00083+1.73717507372901i</v>
      </c>
      <c r="Z3662" t="e">
        <f t="shared" si="1949"/>
        <v>#DIV/0!</v>
      </c>
      <c r="AA3662" t="e">
        <f t="shared" si="1950"/>
        <v>#DIV/0!</v>
      </c>
      <c r="AB3662" t="str">
        <f t="shared" si="1951"/>
        <v>0.00910404065681588+0.108421757325973i</v>
      </c>
      <c r="AC3662" t="str">
        <f t="shared" si="1952"/>
        <v>1.01311755083613-0.000781900284649581i</v>
      </c>
      <c r="AD3662" t="str">
        <f t="shared" si="1953"/>
        <v>0.00890356495711176+0.10702481556702i</v>
      </c>
      <c r="AE3662" t="e">
        <f t="shared" si="1954"/>
        <v>#DIV/0!</v>
      </c>
      <c r="AF3662" t="str">
        <f t="shared" si="1955"/>
        <v>-19.4150814353899-0.265148848131639i</v>
      </c>
      <c r="AG3662" t="e">
        <f t="shared" si="1956"/>
        <v>#DIV/0!</v>
      </c>
      <c r="AH3662" t="e">
        <f t="shared" si="1957"/>
        <v>#DIV/0!</v>
      </c>
      <c r="AI3662" t="e">
        <f t="shared" si="1958"/>
        <v>#DIV/0!</v>
      </c>
      <c r="AJ3662" t="e">
        <f t="shared" si="1959"/>
        <v>#DIV/0!</v>
      </c>
      <c r="AK3662"/>
      <c r="AL3662"/>
      <c r="AM3662"/>
      <c r="AN3662"/>
    </row>
    <row r="3663" spans="1:40" x14ac:dyDescent="0.25">
      <c r="A3663"/>
      <c r="B3663">
        <f t="shared" si="1925"/>
        <v>1729000</v>
      </c>
      <c r="C3663" s="186" t="str">
        <f t="shared" si="1928"/>
        <v>-3.29026818555722E-08+0.00182295662766019i</v>
      </c>
      <c r="D3663" s="158" t="str">
        <f t="shared" si="1929"/>
        <v>-7.66666691892055+0.0139760008120615i</v>
      </c>
      <c r="E3663" t="str">
        <f t="shared" si="1930"/>
        <v>7.99081984000017-0.270844982713447i</v>
      </c>
      <c r="F3663" t="str">
        <f t="shared" si="1931"/>
        <v>0.999201555306371+0.0000270412646100459i</v>
      </c>
      <c r="G3663">
        <f t="shared" si="1926"/>
        <v>1</v>
      </c>
      <c r="H3663" t="str">
        <f t="shared" si="1932"/>
        <v>11.7484227687046+0.27897170608289i</v>
      </c>
      <c r="I3663" t="str">
        <f t="shared" si="1933"/>
        <v>6789.76712257094i</v>
      </c>
      <c r="J3663" t="str">
        <f t="shared" si="1927"/>
        <v>-62401.2291065896+1485.3837738706i</v>
      </c>
      <c r="K3663" t="str">
        <f t="shared" si="1934"/>
        <v>0.00258857800482406-0.108746609449213i</v>
      </c>
      <c r="L3663" t="str">
        <f t="shared" si="1935"/>
        <v>0.000334821076800263-0.0119242128665435i</v>
      </c>
      <c r="M3663" t="str">
        <f t="shared" si="1936"/>
        <v>0.00292339908162432-0.120670822315756i</v>
      </c>
      <c r="N3663" t="str">
        <f t="shared" si="1937"/>
        <v>-12.7391117866429i</v>
      </c>
      <c r="O3663" t="str">
        <f t="shared" si="1938"/>
        <v>0.985117306671972-0.171883367710082i</v>
      </c>
      <c r="P3663" t="str">
        <f t="shared" si="1939"/>
        <v>0.0148826933280281+0.171883367710082i</v>
      </c>
      <c r="Q3663" t="str">
        <f t="shared" si="1940"/>
        <v>-0.0148826933280281+12.5672284189328i</v>
      </c>
      <c r="R3663" t="str">
        <f t="shared" si="1941"/>
        <v>0.0136756885588426-0.00120044164902511i</v>
      </c>
      <c r="S3663" t="str">
        <f t="shared" si="1942"/>
        <v>1.34319477225902i</v>
      </c>
      <c r="T3663" t="str">
        <f t="shared" si="1943"/>
        <v>0.00161242694737252+0.0183691133792799i</v>
      </c>
      <c r="U3663" t="e">
        <f t="shared" si="1944"/>
        <v>#DIV/0!</v>
      </c>
      <c r="V3663" t="str">
        <f t="shared" si="1945"/>
        <v>1.33333333333333E-06-0.0000613668567927106i</v>
      </c>
      <c r="W3663" t="e">
        <f t="shared" si="1946"/>
        <v>#DIV/0!</v>
      </c>
      <c r="X3663" t="e">
        <f t="shared" si="1947"/>
        <v>#DIV/0!</v>
      </c>
      <c r="Y3663" t="str">
        <f t="shared" si="1948"/>
        <v>0.00083+1.73818038337816i</v>
      </c>
      <c r="Z3663" t="e">
        <f t="shared" si="1949"/>
        <v>#DIV/0!</v>
      </c>
      <c r="AA3663" t="e">
        <f t="shared" si="1950"/>
        <v>#DIV/0!</v>
      </c>
      <c r="AB3663" t="str">
        <f t="shared" si="1951"/>
        <v>0.00994260673615463+0.113268306957798i</v>
      </c>
      <c r="AC3663" t="str">
        <f t="shared" si="1952"/>
        <v>1.01369724595031-0.000868654066276386i</v>
      </c>
      <c r="AD3663" t="str">
        <f t="shared" si="1953"/>
        <v>0.00971250345768327+0.111746129543074i</v>
      </c>
      <c r="AE3663" t="e">
        <f t="shared" si="1954"/>
        <v>#DIV/0!</v>
      </c>
      <c r="AF3663" t="str">
        <f t="shared" si="1955"/>
        <v>-19.4150896876251-0.264995705270828i</v>
      </c>
      <c r="AG3663" t="e">
        <f t="shared" si="1956"/>
        <v>#DIV/0!</v>
      </c>
      <c r="AH3663" t="e">
        <f t="shared" si="1957"/>
        <v>#DIV/0!</v>
      </c>
      <c r="AI3663" t="e">
        <f t="shared" si="1958"/>
        <v>#DIV/0!</v>
      </c>
      <c r="AJ3663" t="e">
        <f t="shared" si="1959"/>
        <v>#DIV/0!</v>
      </c>
      <c r="AK3663"/>
      <c r="AL3663"/>
      <c r="AM3663"/>
      <c r="AN3663"/>
    </row>
    <row r="3664" spans="1:40" x14ac:dyDescent="0.25">
      <c r="A3664"/>
      <c r="B3664">
        <f t="shared" si="1925"/>
        <v>1730000</v>
      </c>
      <c r="C3664" s="186" t="str">
        <f t="shared" si="1928"/>
        <v>-3.28646550666715E-08+0.00182190289550616i</v>
      </c>
      <c r="D3664" s="158" t="str">
        <f t="shared" si="1929"/>
        <v>-7.66666691862899+0.0139679221988806i</v>
      </c>
      <c r="E3664" t="str">
        <f t="shared" si="1930"/>
        <v>7.99080923009257-0.271001271229407i</v>
      </c>
      <c r="F3664" t="str">
        <f t="shared" si="1931"/>
        <v>0.999201556364822+0.0000270568685714151i</v>
      </c>
      <c r="G3664">
        <f t="shared" si="1926"/>
        <v>1</v>
      </c>
      <c r="H3664" t="str">
        <f t="shared" si="1932"/>
        <v>11.7484310069378+0.278810661287382i</v>
      </c>
      <c r="I3664" t="str">
        <f t="shared" si="1933"/>
        <v>6793.69411338793i</v>
      </c>
      <c r="J3664" t="str">
        <f t="shared" si="1927"/>
        <v>-62473.433010423+1486.24287379765i</v>
      </c>
      <c r="K3664" t="str">
        <f t="shared" si="1934"/>
        <v>0.00258558789052389-0.108683819259272i</v>
      </c>
      <c r="L3664" t="str">
        <f t="shared" si="1935"/>
        <v>0.000334434416786811-0.0119173311087367i</v>
      </c>
      <c r="M3664" t="str">
        <f t="shared" si="1936"/>
        <v>0.0029200223073107-0.120601150368009i</v>
      </c>
      <c r="N3664" t="str">
        <f t="shared" si="1937"/>
        <v>-12.7464796939804i</v>
      </c>
      <c r="O3664" t="str">
        <f t="shared" si="1938"/>
        <v>0.983824158457038-0.179136889657887i</v>
      </c>
      <c r="P3664" t="str">
        <f t="shared" si="1939"/>
        <v>0.016175841542962+0.179136889657887i</v>
      </c>
      <c r="Q3664" t="str">
        <f t="shared" si="1940"/>
        <v>-0.016175841542962+12.5673428043225i</v>
      </c>
      <c r="R3664" t="str">
        <f t="shared" si="1941"/>
        <v>0.014252477651348-0.00130547782602078i</v>
      </c>
      <c r="S3664" t="str">
        <f t="shared" si="1942"/>
        <v>1.34397163447548i</v>
      </c>
      <c r="T3664" t="str">
        <f t="shared" si="1943"/>
        <v>0.00175452516760864+0.0191549256844074i</v>
      </c>
      <c r="U3664" t="e">
        <f t="shared" si="1944"/>
        <v>#DIV/0!</v>
      </c>
      <c r="V3664" t="str">
        <f t="shared" si="1945"/>
        <v>1.33333333333333E-06-0.0000613313846211544i</v>
      </c>
      <c r="W3664" t="e">
        <f t="shared" si="1946"/>
        <v>#DIV/0!</v>
      </c>
      <c r="X3664" t="e">
        <f t="shared" si="1947"/>
        <v>#DIV/0!</v>
      </c>
      <c r="Y3664" t="str">
        <f t="shared" si="1948"/>
        <v>0.00083+1.73918569302731i</v>
      </c>
      <c r="Z3664" t="e">
        <f t="shared" si="1949"/>
        <v>#DIV/0!</v>
      </c>
      <c r="AA3664" t="e">
        <f t="shared" si="1950"/>
        <v>#DIV/0!</v>
      </c>
      <c r="AB3664" t="str">
        <f t="shared" si="1951"/>
        <v>0.0108188180423583+0.118113811885042i</v>
      </c>
      <c r="AC3664" t="str">
        <f t="shared" si="1952"/>
        <v>1.01427625277771-0.00095986693602476i</v>
      </c>
      <c r="AD3664" t="str">
        <f t="shared" si="1953"/>
        <v>0.0105563259013243+0.116461313404257i</v>
      </c>
      <c r="AE3664" t="e">
        <f t="shared" si="1954"/>
        <v>#DIV/0!</v>
      </c>
      <c r="AF3664" t="str">
        <f t="shared" si="1955"/>
        <v>-19.4150979255668-0.264842739088501i</v>
      </c>
      <c r="AG3664" t="e">
        <f t="shared" si="1956"/>
        <v>#DIV/0!</v>
      </c>
      <c r="AH3664" t="e">
        <f t="shared" si="1957"/>
        <v>#DIV/0!</v>
      </c>
      <c r="AI3664" t="e">
        <f t="shared" si="1958"/>
        <v>#DIV/0!</v>
      </c>
      <c r="AJ3664" t="e">
        <f t="shared" si="1959"/>
        <v>#DIV/0!</v>
      </c>
      <c r="AK3664"/>
      <c r="AL3664"/>
      <c r="AM3664"/>
      <c r="AN3664"/>
    </row>
    <row r="3665" spans="1:40" x14ac:dyDescent="0.25">
      <c r="A3665"/>
      <c r="B3665">
        <f t="shared" si="1925"/>
        <v>1731000</v>
      </c>
      <c r="C3665" s="186" t="str">
        <f t="shared" si="1928"/>
        <v>-3.28266941630459E-08+0.00182085038083585i</v>
      </c>
      <c r="D3665" s="158" t="str">
        <f t="shared" si="1929"/>
        <v>-7.66666691833796+0.0139598529197415i</v>
      </c>
      <c r="E3665" t="str">
        <f t="shared" si="1930"/>
        <v>7.9907986140785-0.271157559122169i</v>
      </c>
      <c r="F3665" t="str">
        <f t="shared" si="1931"/>
        <v>0.999201557423883+0.0000270724724706631i</v>
      </c>
      <c r="G3665">
        <f t="shared" si="1926"/>
        <v>1</v>
      </c>
      <c r="H3665" t="str">
        <f t="shared" si="1932"/>
        <v>11.7484392309098+0.278649802199045i</v>
      </c>
      <c r="I3665" t="str">
        <f t="shared" si="1933"/>
        <v>6797.62110420491i</v>
      </c>
      <c r="J3665" t="str">
        <f t="shared" si="1927"/>
        <v>-62545.678662683+1487.1019737247i</v>
      </c>
      <c r="K3665" t="str">
        <f t="shared" si="1934"/>
        <v>0.00258260295321751-0.108621101497604i</v>
      </c>
      <c r="L3665" t="str">
        <f t="shared" si="1935"/>
        <v>0.000334048425998834-0.0119104572833537i</v>
      </c>
      <c r="M3665" t="str">
        <f t="shared" si="1936"/>
        <v>0.00291665137921634-0.120531558780958i</v>
      </c>
      <c r="N3665" t="str">
        <f t="shared" si="1937"/>
        <v>-12.753847601318i</v>
      </c>
      <c r="O3665" t="str">
        <f t="shared" si="1938"/>
        <v>0.982477602547839-0.186380687014107i</v>
      </c>
      <c r="P3665" t="str">
        <f t="shared" si="1939"/>
        <v>0.017522397452161+0.186380687014107i</v>
      </c>
      <c r="Q3665" t="str">
        <f t="shared" si="1940"/>
        <v>-0.017522397452161+12.5674669143039i</v>
      </c>
      <c r="R3665" t="str">
        <f t="shared" si="1941"/>
        <v>0.014828437195981-0.00141494124023229i</v>
      </c>
      <c r="S3665" t="str">
        <f t="shared" si="1942"/>
        <v>1.34474849669194i</v>
      </c>
      <c r="T3665" t="str">
        <f t="shared" si="1943"/>
        <v>0.0019027401057098+0.0199405186275863i</v>
      </c>
      <c r="U3665" t="e">
        <f t="shared" si="1944"/>
        <v>#DIV/0!</v>
      </c>
      <c r="V3665" t="str">
        <f t="shared" si="1945"/>
        <v>1.33333333333333E-06-0.0000612959534341981i</v>
      </c>
      <c r="W3665" t="e">
        <f t="shared" si="1946"/>
        <v>#DIV/0!</v>
      </c>
      <c r="X3665" t="e">
        <f t="shared" si="1947"/>
        <v>#DIV/0!</v>
      </c>
      <c r="Y3665" t="str">
        <f t="shared" si="1948"/>
        <v>0.00083+1.74019100267646i</v>
      </c>
      <c r="Z3665" t="e">
        <f t="shared" si="1949"/>
        <v>#DIV/0!</v>
      </c>
      <c r="AA3665" t="e">
        <f t="shared" si="1950"/>
        <v>#DIV/0!</v>
      </c>
      <c r="AB3665" t="str">
        <f t="shared" si="1951"/>
        <v>0.0117327464807069+0.122957964174517i</v>
      </c>
      <c r="AC3665" t="str">
        <f t="shared" si="1952"/>
        <v>1.01485453541769-0.00105554070630616i</v>
      </c>
      <c r="AD3665" t="str">
        <f t="shared" si="1953"/>
        <v>0.0114349851074163+0.121170108597054i</v>
      </c>
      <c r="AE3665" t="e">
        <f t="shared" si="1954"/>
        <v>#DIV/0!</v>
      </c>
      <c r="AF3665" t="str">
        <f t="shared" si="1955"/>
        <v>-19.4151061492478-0.264689949279304i</v>
      </c>
      <c r="AG3665" t="e">
        <f t="shared" si="1956"/>
        <v>#DIV/0!</v>
      </c>
      <c r="AH3665" t="e">
        <f t="shared" si="1957"/>
        <v>#DIV/0!</v>
      </c>
      <c r="AI3665" t="e">
        <f t="shared" si="1958"/>
        <v>#DIV/0!</v>
      </c>
      <c r="AJ3665" t="e">
        <f t="shared" si="1959"/>
        <v>#DIV/0!</v>
      </c>
      <c r="AK3665"/>
      <c r="AL3665"/>
      <c r="AM3665"/>
      <c r="AN3665"/>
    </row>
    <row r="3666" spans="1:40" x14ac:dyDescent="0.25">
      <c r="A3666"/>
      <c r="B3666">
        <f t="shared" si="1925"/>
        <v>1732000</v>
      </c>
      <c r="C3666" s="186" t="str">
        <f t="shared" si="1928"/>
        <v>-3.27887989925795E-08+0.00181979908154044i</v>
      </c>
      <c r="D3666" s="158" t="str">
        <f t="shared" si="1929"/>
        <v>-7.66666691804747+0.0139517929584767i</v>
      </c>
      <c r="E3666" t="str">
        <f t="shared" si="1930"/>
        <v>7.99078799195802-0.271313846391374i</v>
      </c>
      <c r="F3666" t="str">
        <f t="shared" si="1931"/>
        <v>0.999201558483551+0.0000270880763077541i</v>
      </c>
      <c r="G3666">
        <f t="shared" si="1926"/>
        <v>1</v>
      </c>
      <c r="H3666" t="str">
        <f t="shared" si="1932"/>
        <v>11.7484474406536+0.278489128497052i</v>
      </c>
      <c r="I3666" t="str">
        <f t="shared" si="1933"/>
        <v>6801.5480950219i</v>
      </c>
      <c r="J3666" t="str">
        <f t="shared" si="1927"/>
        <v>-62617.9660633697+1487.96107365175i</v>
      </c>
      <c r="K3666" t="str">
        <f t="shared" si="1934"/>
        <v>0.00257962318096287-0.108558456039032i</v>
      </c>
      <c r="L3666" t="str">
        <f t="shared" si="1935"/>
        <v>0.000333663102893242-0.0119035913766978i</v>
      </c>
      <c r="M3666" t="str">
        <f t="shared" si="1936"/>
        <v>0.00291328628385611-0.12046204741573i</v>
      </c>
      <c r="N3666" t="str">
        <f t="shared" si="1937"/>
        <v>-12.7612155086556i</v>
      </c>
      <c r="O3666" t="str">
        <f t="shared" si="1938"/>
        <v>0.981077712043277-0.193614366543211i</v>
      </c>
      <c r="P3666" t="str">
        <f t="shared" si="1939"/>
        <v>0.018922287956723+0.193614366543211i</v>
      </c>
      <c r="Q3666" t="str">
        <f t="shared" si="1940"/>
        <v>-0.018922287956723+12.5676011421124i</v>
      </c>
      <c r="R3666" t="str">
        <f t="shared" si="1941"/>
        <v>0.0154035312979751-0.0015288325746678i</v>
      </c>
      <c r="S3666" t="str">
        <f t="shared" si="1942"/>
        <v>1.3455253589084i</v>
      </c>
      <c r="T3666" t="str">
        <f t="shared" si="1943"/>
        <v>0.00205708299874075+0.0207258419781647i</v>
      </c>
      <c r="U3666" t="e">
        <f t="shared" si="1944"/>
        <v>#DIV/0!</v>
      </c>
      <c r="V3666" t="str">
        <f t="shared" si="1945"/>
        <v>1.33333333333333E-06-0.0000612605631608526i</v>
      </c>
      <c r="W3666" t="e">
        <f t="shared" si="1946"/>
        <v>#DIV/0!</v>
      </c>
      <c r="X3666" t="e">
        <f t="shared" si="1947"/>
        <v>#DIV/0!</v>
      </c>
      <c r="Y3666" t="str">
        <f t="shared" si="1948"/>
        <v>0.00083+1.74119631232561i</v>
      </c>
      <c r="Z3666" t="e">
        <f t="shared" si="1949"/>
        <v>#DIV/0!</v>
      </c>
      <c r="AA3666" t="e">
        <f t="shared" si="1950"/>
        <v>#DIV/0!</v>
      </c>
      <c r="AB3666" t="str">
        <f t="shared" si="1951"/>
        <v>0.012684461341605+0.127800454092119i</v>
      </c>
      <c r="AC3666" t="str">
        <f t="shared" si="1952"/>
        <v>1.01543205782784-0.00115567687359826i</v>
      </c>
      <c r="AD3666" t="str">
        <f t="shared" si="1953"/>
        <v>0.0123484319690015+0.125872256941331i</v>
      </c>
      <c r="AE3666" t="e">
        <f t="shared" si="1954"/>
        <v>#DIV/0!</v>
      </c>
      <c r="AF3666" t="str">
        <f t="shared" si="1955"/>
        <v>-19.4151143587011-0.264537335538575i</v>
      </c>
      <c r="AG3666" t="e">
        <f t="shared" si="1956"/>
        <v>#DIV/0!</v>
      </c>
      <c r="AH3666" t="e">
        <f t="shared" si="1957"/>
        <v>#DIV/0!</v>
      </c>
      <c r="AI3666" t="e">
        <f t="shared" si="1958"/>
        <v>#DIV/0!</v>
      </c>
      <c r="AJ3666" t="e">
        <f t="shared" si="1959"/>
        <v>#DIV/0!</v>
      </c>
      <c r="AK3666"/>
      <c r="AL3666"/>
      <c r="AM3666"/>
      <c r="AN3666"/>
    </row>
    <row r="3667" spans="1:40" x14ac:dyDescent="0.25">
      <c r="A3667"/>
      <c r="B3667">
        <f t="shared" si="1925"/>
        <v>1733000</v>
      </c>
      <c r="C3667" s="186" t="str">
        <f t="shared" si="1928"/>
        <v>-3.27509694035943E-08+0.00181874899551598i</v>
      </c>
      <c r="D3667" s="158" t="str">
        <f t="shared" si="1929"/>
        <v>-7.66666691775744+0.0139437422989559i</v>
      </c>
      <c r="E3667" t="str">
        <f t="shared" si="1930"/>
        <v>7.99077736373116-0.271470133036666i</v>
      </c>
      <c r="F3667" t="str">
        <f t="shared" si="1931"/>
        <v>0.999201559543838+0.0000271036800826532i</v>
      </c>
      <c r="G3667">
        <f t="shared" si="1926"/>
        <v>1</v>
      </c>
      <c r="H3667" t="str">
        <f t="shared" si="1932"/>
        <v>11.7484556362019+0.278328639861318i</v>
      </c>
      <c r="I3667" t="str">
        <f t="shared" si="1933"/>
        <v>6805.47508583889i</v>
      </c>
      <c r="J3667" t="str">
        <f t="shared" si="1927"/>
        <v>-62690.295212483+1488.8201735788i</v>
      </c>
      <c r="K3667" t="str">
        <f t="shared" si="1934"/>
        <v>0.00257664856185235-0.108495882758667i</v>
      </c>
      <c r="L3667" t="str">
        <f t="shared" si="1935"/>
        <v>0.000333278445931396-0.0118967333751043i</v>
      </c>
      <c r="M3667" t="str">
        <f t="shared" si="1936"/>
        <v>0.00290992700778375-0.120392616133771i</v>
      </c>
      <c r="N3667" t="str">
        <f t="shared" si="1937"/>
        <v>-12.7685834159931i</v>
      </c>
      <c r="O3667" t="str">
        <f t="shared" si="1938"/>
        <v>0.979624562937565-0.200837535558932i</v>
      </c>
      <c r="P3667" t="str">
        <f t="shared" si="1939"/>
        <v>0.0203754370624351+0.200837535558932i</v>
      </c>
      <c r="Q3667" t="str">
        <f t="shared" si="1940"/>
        <v>-0.0203754370624351+12.5677458804342i</v>
      </c>
      <c r="R3667" t="str">
        <f t="shared" si="1941"/>
        <v>0.0159777239310461-0.00164715219162897i</v>
      </c>
      <c r="S3667" t="str">
        <f t="shared" si="1942"/>
        <v>1.34630222112486i</v>
      </c>
      <c r="T3667" t="str">
        <f t="shared" si="1943"/>
        <v>0.00221756465412076+0.0215108452168872i</v>
      </c>
      <c r="U3667" t="e">
        <f t="shared" si="1944"/>
        <v>#DIV/0!</v>
      </c>
      <c r="V3667" t="str">
        <f t="shared" si="1945"/>
        <v>1.33333333333333E-06-0.0000612252137302926i</v>
      </c>
      <c r="W3667" t="e">
        <f t="shared" si="1946"/>
        <v>#DIV/0!</v>
      </c>
      <c r="X3667" t="e">
        <f t="shared" si="1947"/>
        <v>#DIV/0!</v>
      </c>
      <c r="Y3667" t="str">
        <f t="shared" si="1948"/>
        <v>0.00083+1.74220162197476i</v>
      </c>
      <c r="Z3667" t="e">
        <f t="shared" si="1949"/>
        <v>#DIV/0!</v>
      </c>
      <c r="AA3667" t="e">
        <f t="shared" si="1950"/>
        <v>#DIV/0!</v>
      </c>
      <c r="AB3667" t="str">
        <f t="shared" si="1951"/>
        <v>0.0136740292661616+0.132640970124143i</v>
      </c>
      <c r="AC3667" t="str">
        <f t="shared" si="1952"/>
        <v>1.01600878382683-0.00126027661514006i</v>
      </c>
      <c r="AD3667" t="str">
        <f t="shared" si="1953"/>
        <v>0.0132966154559388+0.130567500645027i</v>
      </c>
      <c r="AE3667" t="e">
        <f t="shared" si="1954"/>
        <v>#DIV/0!</v>
      </c>
      <c r="AF3667" t="str">
        <f t="shared" si="1955"/>
        <v>-19.4151225539593-0.264384897562362i</v>
      </c>
      <c r="AG3667" t="e">
        <f t="shared" si="1956"/>
        <v>#DIV/0!</v>
      </c>
      <c r="AH3667" t="e">
        <f t="shared" si="1957"/>
        <v>#DIV/0!</v>
      </c>
      <c r="AI3667" t="e">
        <f t="shared" si="1958"/>
        <v>#DIV/0!</v>
      </c>
      <c r="AJ3667" t="e">
        <f t="shared" si="1959"/>
        <v>#DIV/0!</v>
      </c>
      <c r="AK3667"/>
      <c r="AL3667"/>
      <c r="AM3667"/>
      <c r="AN3667"/>
    </row>
    <row r="3668" spans="1:40" x14ac:dyDescent="0.25">
      <c r="A3668"/>
      <c r="B3668">
        <f t="shared" si="1925"/>
        <v>1734000</v>
      </c>
      <c r="C3668" s="186" t="str">
        <f t="shared" si="1928"/>
        <v>-3.27132052448514E-08+0.00181770012066343i</v>
      </c>
      <c r="D3668" s="158" t="str">
        <f t="shared" si="1929"/>
        <v>-7.66666691746795+0.0139357009250863i</v>
      </c>
      <c r="E3668" t="str">
        <f t="shared" si="1930"/>
        <v>7.99076672939799-0.271626419057687i</v>
      </c>
      <c r="F3668" t="str">
        <f t="shared" si="1931"/>
        <v>0.999201560604724+0.0000271192837953237i</v>
      </c>
      <c r="G3668">
        <f t="shared" si="1926"/>
        <v>1</v>
      </c>
      <c r="H3668" t="str">
        <f t="shared" si="1932"/>
        <v>11.7484638175874+0.278168335972493i</v>
      </c>
      <c r="I3668" t="str">
        <f t="shared" si="1933"/>
        <v>6809.40207665588i</v>
      </c>
      <c r="J3668" t="str">
        <f t="shared" si="1927"/>
        <v>-62762.6661100229+1489.67927350586i</v>
      </c>
      <c r="K3668" t="str">
        <f t="shared" si="1934"/>
        <v>0.00257367908401263-0.108433381531906i</v>
      </c>
      <c r="L3668" t="str">
        <f t="shared" si="1935"/>
        <v>0.00033289445357908-0.0118898832649394i</v>
      </c>
      <c r="M3668" t="str">
        <f t="shared" si="1936"/>
        <v>0.00290657353759171-0.120323264796845i</v>
      </c>
      <c r="N3668" t="str">
        <f t="shared" si="1937"/>
        <v>-12.7759513233307i</v>
      </c>
      <c r="O3668" t="str">
        <f t="shared" si="1938"/>
        <v>0.978118234116044-0.20804980194586i</v>
      </c>
      <c r="P3668" t="str">
        <f t="shared" si="1939"/>
        <v>0.021881765883956+0.20804980194586i</v>
      </c>
      <c r="Q3668" t="str">
        <f t="shared" si="1940"/>
        <v>-0.021881765883956+12.5679015213848i</v>
      </c>
      <c r="R3668" t="str">
        <f t="shared" si="1941"/>
        <v>0.0165509789404101-0.00176990012950303i</v>
      </c>
      <c r="S3668" t="str">
        <f t="shared" si="1942"/>
        <v>1.34707908334131i</v>
      </c>
      <c r="T3668" t="str">
        <f t="shared" si="1943"/>
        <v>0.00238419544405661+0.022295477539449i</v>
      </c>
      <c r="U3668" t="e">
        <f t="shared" si="1944"/>
        <v>#DIV/0!</v>
      </c>
      <c r="V3668" t="str">
        <f t="shared" si="1945"/>
        <v>1.33333333333333E-06-0.0000611899050718552i</v>
      </c>
      <c r="W3668" t="e">
        <f t="shared" si="1946"/>
        <v>#DIV/0!</v>
      </c>
      <c r="X3668" t="e">
        <f t="shared" si="1947"/>
        <v>#DIV/0!</v>
      </c>
      <c r="Y3668" t="str">
        <f t="shared" si="1948"/>
        <v>0.00083+1.7432069316239i</v>
      </c>
      <c r="Z3668" t="e">
        <f t="shared" si="1949"/>
        <v>#DIV/0!</v>
      </c>
      <c r="AA3668" t="e">
        <f t="shared" si="1950"/>
        <v>#DIV/0!</v>
      </c>
      <c r="AB3668" t="str">
        <f t="shared" si="1951"/>
        <v>0.014701514211862+0.137479198999207i</v>
      </c>
      <c r="AC3668" t="str">
        <f t="shared" si="1952"/>
        <v>1.01658467709741-0.00136934078564805i</v>
      </c>
      <c r="AD3668" t="str">
        <f t="shared" si="1953"/>
        <v>0.014279482618166+0.135255582318775i</v>
      </c>
      <c r="AE3668" t="e">
        <f t="shared" si="1954"/>
        <v>#DIV/0!</v>
      </c>
      <c r="AF3668" t="str">
        <f t="shared" si="1955"/>
        <v>-19.4151307350553-0.264232635047407i</v>
      </c>
      <c r="AG3668" t="e">
        <f t="shared" si="1956"/>
        <v>#DIV/0!</v>
      </c>
      <c r="AH3668" t="e">
        <f t="shared" si="1957"/>
        <v>#DIV/0!</v>
      </c>
      <c r="AI3668" t="e">
        <f t="shared" si="1958"/>
        <v>#DIV/0!</v>
      </c>
      <c r="AJ3668" t="e">
        <f t="shared" si="1959"/>
        <v>#DIV/0!</v>
      </c>
      <c r="AK3668"/>
      <c r="AL3668"/>
      <c r="AM3668"/>
      <c r="AN3668"/>
    </row>
    <row r="3669" spans="1:40" x14ac:dyDescent="0.25">
      <c r="A3669"/>
      <c r="B3669">
        <f t="shared" si="1925"/>
        <v>1735000</v>
      </c>
      <c r="C3669" s="186" t="str">
        <f t="shared" si="1928"/>
        <v>-3.26755063655459E-08+0.00181665245488851i</v>
      </c>
      <c r="D3669" s="158" t="str">
        <f t="shared" si="1929"/>
        <v>-7.66666691717891+0.0139276688208119i</v>
      </c>
      <c r="E3669" t="str">
        <f t="shared" si="1930"/>
        <v>7.99075608895854-0.271782704454079i</v>
      </c>
      <c r="F3669" t="str">
        <f t="shared" si="1931"/>
        <v>0.999201561666218+0.0000271348874457303i</v>
      </c>
      <c r="G3669">
        <f t="shared" si="1926"/>
        <v>1</v>
      </c>
      <c r="H3669" t="str">
        <f t="shared" si="1932"/>
        <v>11.7484719848427+0.278008216511959i</v>
      </c>
      <c r="I3669" t="str">
        <f t="shared" si="1933"/>
        <v>6813.32906747286i</v>
      </c>
      <c r="J3669" t="str">
        <f t="shared" si="1927"/>
        <v>-62835.0787559894+1490.5383734329i</v>
      </c>
      <c r="K3669" t="str">
        <f t="shared" si="1934"/>
        <v>0.00257071473560447-0.108370952234435i</v>
      </c>
      <c r="L3669" t="str">
        <f t="shared" si="1935"/>
        <v>0.000332511124306495-0.0118830410326007i</v>
      </c>
      <c r="M3669" t="str">
        <f t="shared" si="1936"/>
        <v>0.00290322585991097-0.120253993267036i</v>
      </c>
      <c r="N3669" t="str">
        <f t="shared" si="1937"/>
        <v>-12.7833192306683i</v>
      </c>
      <c r="O3669" t="str">
        <f t="shared" si="1938"/>
        <v>0.976558807351019-0.215250774180153i</v>
      </c>
      <c r="P3669" t="str">
        <f t="shared" si="1939"/>
        <v>0.023441192648981+0.215250774180153i</v>
      </c>
      <c r="Q3669" t="str">
        <f t="shared" si="1940"/>
        <v>-0.023441192648981+12.5680684564881i</v>
      </c>
      <c r="R3669" t="str">
        <f t="shared" si="1941"/>
        <v>0.0171232600457977-0.00189707609956443i</v>
      </c>
      <c r="S3669" t="str">
        <f t="shared" si="1942"/>
        <v>1.34785594555778i</v>
      </c>
      <c r="T3669" t="str">
        <f t="shared" si="1943"/>
        <v>0.00255698529997348+0.0230796878600604i</v>
      </c>
      <c r="U3669" t="e">
        <f t="shared" si="1944"/>
        <v>#DIV/0!</v>
      </c>
      <c r="V3669" t="str">
        <f t="shared" si="1945"/>
        <v>1.33333333333333E-06-0.0000611546371150413i</v>
      </c>
      <c r="W3669" t="e">
        <f t="shared" si="1946"/>
        <v>#DIV/0!</v>
      </c>
      <c r="X3669" t="e">
        <f t="shared" si="1947"/>
        <v>#DIV/0!</v>
      </c>
      <c r="Y3669" t="str">
        <f t="shared" si="1948"/>
        <v>0.00083+1.74421224127305i</v>
      </c>
      <c r="Z3669" t="e">
        <f t="shared" si="1949"/>
        <v>#DIV/0!</v>
      </c>
      <c r="AA3669" t="e">
        <f t="shared" si="1950"/>
        <v>#DIV/0!</v>
      </c>
      <c r="AB3669" t="str">
        <f t="shared" si="1951"/>
        <v>0.0157669774182279+0.14231482571022i</v>
      </c>
      <c r="AC3669" t="str">
        <f t="shared" si="1952"/>
        <v>1.01715970118933-0.00148286991404245i</v>
      </c>
      <c r="AD3669" t="str">
        <f t="shared" si="1953"/>
        <v>0.015296978588962+0.139936244989961i</v>
      </c>
      <c r="AE3669" t="e">
        <f t="shared" si="1954"/>
        <v>#DIV/0!</v>
      </c>
      <c r="AF3669" t="str">
        <f t="shared" si="1955"/>
        <v>-19.4151389020216-0.264080547691147i</v>
      </c>
      <c r="AG3669" t="e">
        <f t="shared" si="1956"/>
        <v>#DIV/0!</v>
      </c>
      <c r="AH3669" t="e">
        <f t="shared" si="1957"/>
        <v>#DIV/0!</v>
      </c>
      <c r="AI3669" t="e">
        <f t="shared" si="1958"/>
        <v>#DIV/0!</v>
      </c>
      <c r="AJ3669" t="e">
        <f t="shared" si="1959"/>
        <v>#DIV/0!</v>
      </c>
      <c r="AK3669"/>
      <c r="AL3669"/>
      <c r="AM3669"/>
      <c r="AN3669"/>
    </row>
    <row r="3670" spans="1:40" x14ac:dyDescent="0.25">
      <c r="A3670"/>
      <c r="B3670">
        <f t="shared" si="1925"/>
        <v>1736000</v>
      </c>
      <c r="C3670" s="186" t="str">
        <f t="shared" si="1928"/>
        <v>-3.26378726153078E-08+0.00181560599610181i</v>
      </c>
      <c r="D3670" s="158" t="str">
        <f t="shared" si="1929"/>
        <v>-7.66666691689034+0.0139196459701139i</v>
      </c>
      <c r="E3670" t="str">
        <f t="shared" si="1930"/>
        <v>7.99074544241286-0.271938989225485i</v>
      </c>
      <c r="F3670" t="str">
        <f t="shared" si="1931"/>
        <v>0.999201562728331+0.000027150491033838i</v>
      </c>
      <c r="G3670">
        <f t="shared" si="1926"/>
        <v>1</v>
      </c>
      <c r="H3670" t="str">
        <f t="shared" si="1932"/>
        <v>11.7484801380003+0.27784828116183i</v>
      </c>
      <c r="I3670" t="str">
        <f t="shared" si="1933"/>
        <v>6817.25605828985i</v>
      </c>
      <c r="J3670" t="str">
        <f t="shared" si="1927"/>
        <v>-62907.5331503825+1491.39747335995i</v>
      </c>
      <c r="K3670" t="str">
        <f t="shared" si="1934"/>
        <v>0.00256775550482282-0.108308594742223i</v>
      </c>
      <c r="L3670" t="str">
        <f t="shared" si="1935"/>
        <v>0.000332128456588239-0.0118762066645173i</v>
      </c>
      <c r="M3670" t="str">
        <f t="shared" si="1936"/>
        <v>0.00289988396141106-0.12018480140674i</v>
      </c>
      <c r="N3670" t="str">
        <f t="shared" si="1937"/>
        <v>-12.7906871380058i</v>
      </c>
      <c r="O3670" t="str">
        <f t="shared" si="1938"/>
        <v>0.974946367297261-0.222440061351086i</v>
      </c>
      <c r="P3670" t="str">
        <f t="shared" si="1939"/>
        <v>0.025053632702739+0.222440061351086i</v>
      </c>
      <c r="Q3670" t="str">
        <f t="shared" si="1940"/>
        <v>-0.025053632702739+12.5682470766547i</v>
      </c>
      <c r="R3670" t="str">
        <f t="shared" si="1941"/>
        <v>0.0176945308446025-0.00202867948281563i</v>
      </c>
      <c r="S3670" t="str">
        <f t="shared" si="1942"/>
        <v>1.34863280777424i</v>
      </c>
      <c r="T3670" t="str">
        <f t="shared" si="1943"/>
        <v>0.00273594370698364+0.0238634248152042i</v>
      </c>
      <c r="U3670" t="e">
        <f t="shared" si="1944"/>
        <v>#DIV/0!</v>
      </c>
      <c r="V3670" t="str">
        <f t="shared" si="1945"/>
        <v>1.33333333333333E-06-0.0000611194097895145i</v>
      </c>
      <c r="W3670" t="e">
        <f t="shared" si="1946"/>
        <v>#DIV/0!</v>
      </c>
      <c r="X3670" t="e">
        <f t="shared" si="1947"/>
        <v>#DIV/0!</v>
      </c>
      <c r="Y3670" t="str">
        <f t="shared" si="1948"/>
        <v>0.00083+1.7452175509222i</v>
      </c>
      <c r="Z3670" t="e">
        <f t="shared" si="1949"/>
        <v>#DIV/0!</v>
      </c>
      <c r="AA3670" t="e">
        <f t="shared" si="1950"/>
        <v>#DIV/0!</v>
      </c>
      <c r="AB3670" t="str">
        <f t="shared" si="1951"/>
        <v>0.0168704773727097+0.147147533537563i</v>
      </c>
      <c r="AC3670" t="str">
        <f t="shared" si="1952"/>
        <v>1.01773381952246-0.00160086420020924i</v>
      </c>
      <c r="AD3670" t="str">
        <f t="shared" si="1953"/>
        <v>0.0163490465884299+0.144609232117304i</v>
      </c>
      <c r="AE3670" t="e">
        <f t="shared" si="1954"/>
        <v>#DIV/0!</v>
      </c>
      <c r="AF3670" t="str">
        <f t="shared" si="1955"/>
        <v>-19.4151470548906-0.263928635191716i</v>
      </c>
      <c r="AG3670" t="e">
        <f t="shared" si="1956"/>
        <v>#DIV/0!</v>
      </c>
      <c r="AH3670" t="e">
        <f t="shared" si="1957"/>
        <v>#DIV/0!</v>
      </c>
      <c r="AI3670" t="e">
        <f t="shared" si="1958"/>
        <v>#DIV/0!</v>
      </c>
      <c r="AJ3670" t="e">
        <f t="shared" si="1959"/>
        <v>#DIV/0!</v>
      </c>
      <c r="AK3670"/>
      <c r="AL3670"/>
      <c r="AM3670"/>
      <c r="AN3670"/>
    </row>
    <row r="3671" spans="1:40" x14ac:dyDescent="0.25">
      <c r="A3671"/>
      <c r="B3671">
        <f t="shared" si="1925"/>
        <v>1737000</v>
      </c>
      <c r="C3671" s="186" t="str">
        <f t="shared" si="1928"/>
        <v>-3.26003038441989E-08+0.00181456074221871i</v>
      </c>
      <c r="D3671" s="158" t="str">
        <f t="shared" si="1929"/>
        <v>-7.6666669166023+0.0139116323570101i</v>
      </c>
      <c r="E3671" t="str">
        <f t="shared" si="1930"/>
        <v>7.99073478976101-0.272095273371548i</v>
      </c>
      <c r="F3671" t="str">
        <f t="shared" si="1931"/>
        <v>0.999201563791043+0.0000271660945596101i</v>
      </c>
      <c r="G3671">
        <f t="shared" si="1926"/>
        <v>1</v>
      </c>
      <c r="H3671" t="str">
        <f t="shared" si="1932"/>
        <v>11.7484882770927+0.277688529604956i</v>
      </c>
      <c r="I3671" t="str">
        <f t="shared" si="1933"/>
        <v>6821.18304910684i</v>
      </c>
      <c r="J3671" t="str">
        <f t="shared" si="1927"/>
        <v>-62980.0292932023+1492.25657328701i</v>
      </c>
      <c r="K3671" t="str">
        <f t="shared" si="1934"/>
        <v>0.00256480137989647-0.108246308931526i</v>
      </c>
      <c r="L3671" t="str">
        <f t="shared" si="1935"/>
        <v>0.00033174644890329-0.0118693801471491i</v>
      </c>
      <c r="M3671" t="str">
        <f t="shared" si="1936"/>
        <v>0.00289654782879976-0.120115689078675i</v>
      </c>
      <c r="N3671" t="str">
        <f t="shared" si="1937"/>
        <v>-12.7980550453434i</v>
      </c>
      <c r="O3671" t="str">
        <f t="shared" si="1938"/>
        <v>0.973281001487345-0.229617273182551i</v>
      </c>
      <c r="P3671" t="str">
        <f t="shared" si="1939"/>
        <v>0.026718998512655+0.229617273182551i</v>
      </c>
      <c r="Q3671" t="str">
        <f t="shared" si="1940"/>
        <v>-0.026718998512655+12.5684377721608i</v>
      </c>
      <c r="R3671" t="str">
        <f t="shared" si="1941"/>
        <v>0.0182647548150927-0.00216470932685502i</v>
      </c>
      <c r="S3671" t="str">
        <f t="shared" si="1942"/>
        <v>1.34940966999069i</v>
      </c>
      <c r="T3671" t="str">
        <f t="shared" si="1943"/>
        <v>0.0029210796983772+0.0246466367674951i</v>
      </c>
      <c r="U3671" t="e">
        <f t="shared" si="1944"/>
        <v>#DIV/0!</v>
      </c>
      <c r="V3671" t="str">
        <f t="shared" si="1945"/>
        <v>1.33333333333333E-06-0.000061084223025099i</v>
      </c>
      <c r="W3671" t="e">
        <f t="shared" si="1946"/>
        <v>#DIV/0!</v>
      </c>
      <c r="X3671" t="e">
        <f t="shared" si="1947"/>
        <v>#DIV/0!</v>
      </c>
      <c r="Y3671" t="str">
        <f t="shared" si="1948"/>
        <v>0.00083+1.74622286057135i</v>
      </c>
      <c r="Z3671" t="e">
        <f t="shared" si="1949"/>
        <v>#DIV/0!</v>
      </c>
      <c r="AA3671" t="e">
        <f t="shared" si="1950"/>
        <v>#DIV/0!</v>
      </c>
      <c r="AB3671" t="str">
        <f t="shared" si="1951"/>
        <v>0.0180120697767152+0.151977004072879i</v>
      </c>
      <c r="AC3671" t="str">
        <f t="shared" si="1952"/>
        <v>1.01830699538993-0.00172332351178853i</v>
      </c>
      <c r="AD3671" t="str">
        <f t="shared" si="1953"/>
        <v>0.0174356279270974+0.149274287605401i</v>
      </c>
      <c r="AE3671" t="e">
        <f t="shared" si="1954"/>
        <v>#DIV/0!</v>
      </c>
      <c r="AF3671" t="str">
        <f t="shared" si="1955"/>
        <v>-19.415155193695-0.263776897247946i</v>
      </c>
      <c r="AG3671" t="e">
        <f t="shared" si="1956"/>
        <v>#DIV/0!</v>
      </c>
      <c r="AH3671" t="e">
        <f t="shared" si="1957"/>
        <v>#DIV/0!</v>
      </c>
      <c r="AI3671" t="e">
        <f t="shared" si="1958"/>
        <v>#DIV/0!</v>
      </c>
      <c r="AJ3671" t="e">
        <f t="shared" si="1959"/>
        <v>#DIV/0!</v>
      </c>
      <c r="AK3671"/>
      <c r="AL3671"/>
      <c r="AM3671"/>
      <c r="AN3671"/>
    </row>
    <row r="3672" spans="1:40" x14ac:dyDescent="0.25">
      <c r="A3672"/>
      <c r="B3672">
        <f t="shared" si="1925"/>
        <v>1738000</v>
      </c>
      <c r="C3672" s="186" t="str">
        <f t="shared" si="1928"/>
        <v>-3.25627999027144E-08+0.00181351669115942i</v>
      </c>
      <c r="D3672" s="158" t="str">
        <f t="shared" si="1929"/>
        <v>-7.6666669163148+0.0139036279655556i</v>
      </c>
      <c r="E3672" t="str">
        <f t="shared" si="1930"/>
        <v>7.99072413100304-0.27225155689191i</v>
      </c>
      <c r="F3672" t="str">
        <f t="shared" si="1931"/>
        <v>0.999201564854383+0.0000271816980230127i</v>
      </c>
      <c r="G3672">
        <f t="shared" si="1926"/>
        <v>1</v>
      </c>
      <c r="H3672" t="str">
        <f t="shared" si="1932"/>
        <v>11.7484964021523+0.27752896152491i</v>
      </c>
      <c r="I3672" t="str">
        <f t="shared" si="1933"/>
        <v>6825.11003992383i</v>
      </c>
      <c r="J3672" t="str">
        <f t="shared" si="1927"/>
        <v>-63052.5671844486+1493.11567321406i</v>
      </c>
      <c r="K3672" t="str">
        <f t="shared" si="1934"/>
        <v>0.00256185234908806-0.108184094678882i</v>
      </c>
      <c r="L3672" t="str">
        <f t="shared" si="1935"/>
        <v>0.000331365099734998-0.0118625614669873i</v>
      </c>
      <c r="M3672" t="str">
        <f t="shared" si="1936"/>
        <v>0.00289321744882306-0.120046656145869i</v>
      </c>
      <c r="N3672" t="str">
        <f t="shared" si="1937"/>
        <v>-12.8054229526809i</v>
      </c>
      <c r="O3672" t="str">
        <f t="shared" si="1938"/>
        <v>0.971562800327055-0.236782020053575i</v>
      </c>
      <c r="P3672" t="str">
        <f t="shared" si="1939"/>
        <v>0.028437199672945+0.236782020053575i</v>
      </c>
      <c r="Q3672" t="str">
        <f t="shared" si="1940"/>
        <v>-0.028437199672945+12.5686409326273i</v>
      </c>
      <c r="R3672" t="str">
        <f t="shared" si="1941"/>
        <v>0.018833895319611-0.00230516434275378i</v>
      </c>
      <c r="S3672" t="str">
        <f t="shared" si="1942"/>
        <v>1.35018653220716i</v>
      </c>
      <c r="T3672" t="str">
        <f t="shared" si="1943"/>
        <v>0.00311240185011032+0.0254292718095382i</v>
      </c>
      <c r="U3672" t="e">
        <f t="shared" si="1944"/>
        <v>#DIV/0!</v>
      </c>
      <c r="V3672" t="str">
        <f t="shared" si="1945"/>
        <v>1.33333333333333E-06-0.0000610490767517818i</v>
      </c>
      <c r="W3672" t="e">
        <f t="shared" si="1946"/>
        <v>#DIV/0!</v>
      </c>
      <c r="X3672" t="e">
        <f t="shared" si="1947"/>
        <v>#DIV/0!</v>
      </c>
      <c r="Y3672" t="str">
        <f t="shared" si="1948"/>
        <v>0.00083+1.7472281702205i</v>
      </c>
      <c r="Z3672" t="e">
        <f t="shared" si="1949"/>
        <v>#DIV/0!</v>
      </c>
      <c r="AA3672" t="e">
        <f t="shared" si="1950"/>
        <v>#DIV/0!</v>
      </c>
      <c r="AB3672" t="str">
        <f t="shared" si="1951"/>
        <v>0.0191918075116228+0.156802917242867i</v>
      </c>
      <c r="AC3672" t="str">
        <f t="shared" si="1952"/>
        <v>1.01887919196129-0.00185024738097207i</v>
      </c>
      <c r="AD3672" t="str">
        <f t="shared" si="1953"/>
        <v>0.0185566620094816+0.153931155818627i</v>
      </c>
      <c r="AE3672" t="e">
        <f t="shared" si="1954"/>
        <v>#DIV/0!</v>
      </c>
      <c r="AF3672" t="str">
        <f t="shared" si="1955"/>
        <v>-19.4151633184671-0.263625333559354i</v>
      </c>
      <c r="AG3672" t="e">
        <f t="shared" si="1956"/>
        <v>#DIV/0!</v>
      </c>
      <c r="AH3672" t="e">
        <f t="shared" si="1957"/>
        <v>#DIV/0!</v>
      </c>
      <c r="AI3672" t="e">
        <f t="shared" si="1958"/>
        <v>#DIV/0!</v>
      </c>
      <c r="AJ3672" t="e">
        <f t="shared" si="1959"/>
        <v>#DIV/0!</v>
      </c>
      <c r="AK3672"/>
      <c r="AL3672"/>
      <c r="AM3672"/>
      <c r="AN3672"/>
    </row>
    <row r="3673" spans="1:40" x14ac:dyDescent="0.25">
      <c r="A3673"/>
      <c r="B3673">
        <f t="shared" ref="B3673:B3736" si="1960">B3672+1000</f>
        <v>1739000</v>
      </c>
      <c r="C3673" s="186" t="str">
        <f t="shared" si="1928"/>
        <v>-3.25253606417771E-08+0.00181247384084891i</v>
      </c>
      <c r="D3673" s="158" t="str">
        <f t="shared" si="1929"/>
        <v>-7.66666691602776+0.0138956327798416i</v>
      </c>
      <c r="E3673" t="str">
        <f t="shared" si="1930"/>
        <v>7.99071346613898-0.272407839786213i</v>
      </c>
      <c r="F3673" t="str">
        <f t="shared" si="1931"/>
        <v>0.999201565918311+0.0000271973014240078i</v>
      </c>
      <c r="G3673">
        <f t="shared" si="1926"/>
        <v>1</v>
      </c>
      <c r="H3673" t="str">
        <f t="shared" si="1932"/>
        <v>11.7485045132111+0.277369576605985i</v>
      </c>
      <c r="I3673" t="str">
        <f t="shared" si="1933"/>
        <v>6829.03703074081i</v>
      </c>
      <c r="J3673" t="str">
        <f t="shared" si="1927"/>
        <v>-63125.1468241216+1493.9747731411i</v>
      </c>
      <c r="K3673" t="str">
        <f t="shared" si="1934"/>
        <v>0.00255890840069389-0.108121951861113i</v>
      </c>
      <c r="L3673" t="str">
        <f t="shared" si="1935"/>
        <v>0.000330984407571062-0.0118557506105538i</v>
      </c>
      <c r="M3673" t="str">
        <f t="shared" si="1936"/>
        <v>0.00288989280826495-0.119977702471667i</v>
      </c>
      <c r="N3673" t="str">
        <f t="shared" si="1937"/>
        <v>-12.8127908600185i</v>
      </c>
      <c r="O3673" t="str">
        <f t="shared" si="1938"/>
        <v>0.969791857090289-0.243933913020247i</v>
      </c>
      <c r="P3673" t="str">
        <f t="shared" si="1939"/>
        <v>0.030208142909711+0.243933913020247i</v>
      </c>
      <c r="Q3673" t="str">
        <f t="shared" si="1940"/>
        <v>-0.030208142909711+12.5688569469983i</v>
      </c>
      <c r="R3673" t="str">
        <f t="shared" si="1941"/>
        <v>0.0194019156079557-0.00245004290198979i</v>
      </c>
      <c r="S3673" t="str">
        <f t="shared" si="1942"/>
        <v>1.35096339442361i</v>
      </c>
      <c r="T3673" t="str">
        <f t="shared" si="1943"/>
        <v>0.0033099182753556+0.0262112777680442i</v>
      </c>
      <c r="U3673" t="e">
        <f t="shared" si="1944"/>
        <v>#DIV/0!</v>
      </c>
      <c r="V3673" t="str">
        <f t="shared" si="1945"/>
        <v>1.33333333333333E-06-0.0000610139708997105i</v>
      </c>
      <c r="W3673" t="e">
        <f t="shared" si="1946"/>
        <v>#DIV/0!</v>
      </c>
      <c r="X3673" t="e">
        <f t="shared" si="1947"/>
        <v>#DIV/0!</v>
      </c>
      <c r="Y3673" t="str">
        <f t="shared" si="1948"/>
        <v>0.00083+1.74823347986965i</v>
      </c>
      <c r="Z3673" t="e">
        <f t="shared" si="1949"/>
        <v>#DIV/0!</v>
      </c>
      <c r="AA3673" t="e">
        <f t="shared" si="1950"/>
        <v>#DIV/0!</v>
      </c>
      <c r="AB3673" t="str">
        <f t="shared" si="1951"/>
        <v>0.0204097406051779+0.161624951334659i</v>
      </c>
      <c r="AC3673" t="str">
        <f t="shared" si="1952"/>
        <v>1.01945037228582-0.00198163500135373i</v>
      </c>
      <c r="AD3673" t="str">
        <f t="shared" si="1953"/>
        <v>0.0197120863379834+0.158579581595926i</v>
      </c>
      <c r="AE3673" t="e">
        <f t="shared" si="1954"/>
        <v>#DIV/0!</v>
      </c>
      <c r="AF3673" t="str">
        <f t="shared" si="1955"/>
        <v>-19.4151714292389-0.263473943826143i</v>
      </c>
      <c r="AG3673" t="e">
        <f t="shared" si="1956"/>
        <v>#DIV/0!</v>
      </c>
      <c r="AH3673" t="e">
        <f t="shared" si="1957"/>
        <v>#DIV/0!</v>
      </c>
      <c r="AI3673" t="e">
        <f t="shared" si="1958"/>
        <v>#DIV/0!</v>
      </c>
      <c r="AJ3673" t="e">
        <f t="shared" si="1959"/>
        <v>#DIV/0!</v>
      </c>
      <c r="AK3673"/>
      <c r="AL3673"/>
      <c r="AM3673"/>
      <c r="AN3673"/>
    </row>
    <row r="3674" spans="1:40" x14ac:dyDescent="0.25">
      <c r="A3674"/>
      <c r="B3674">
        <f t="shared" si="1960"/>
        <v>1740000</v>
      </c>
      <c r="C3674" s="186" t="str">
        <f t="shared" si="1928"/>
        <v>-3.24879859127389E-08+0.00181143218921691i</v>
      </c>
      <c r="D3674" s="158" t="str">
        <f t="shared" si="1929"/>
        <v>-7.66666691574126+0.0138876467839963i</v>
      </c>
      <c r="E3674" t="str">
        <f t="shared" si="1930"/>
        <v>7.9907027951689-0.272564122054101i</v>
      </c>
      <c r="F3674" t="str">
        <f t="shared" si="1931"/>
        <v>0.999201566982848+0.000027212904762561i</v>
      </c>
      <c r="G3674">
        <f t="shared" si="1926"/>
        <v>1</v>
      </c>
      <c r="H3674" t="str">
        <f t="shared" si="1932"/>
        <v>11.7485126103014+0.277210374533208i</v>
      </c>
      <c r="I3674" t="str">
        <f t="shared" si="1933"/>
        <v>6832.9640215578i</v>
      </c>
      <c r="J3674" t="str">
        <f t="shared" si="1927"/>
        <v>-63197.7682122212+1494.83387306816i</v>
      </c>
      <c r="K3674" t="str">
        <f t="shared" si="1934"/>
        <v>0.00255596952304395-0.108059880355326i</v>
      </c>
      <c r="L3674" t="str">
        <f t="shared" si="1935"/>
        <v>0.000330604370903519-0.0118489475644015i</v>
      </c>
      <c r="M3674" t="str">
        <f t="shared" si="1936"/>
        <v>0.00288657389394747-0.119908827919727i</v>
      </c>
      <c r="N3674" t="str">
        <f t="shared" si="1937"/>
        <v>-12.8201587673561i</v>
      </c>
      <c r="O3674" t="str">
        <f t="shared" si="1938"/>
        <v>0.967968267914164-0.251072563836141i</v>
      </c>
      <c r="P3674" t="str">
        <f t="shared" si="1939"/>
        <v>0.032031732085836+0.251072563836141i</v>
      </c>
      <c r="Q3674" t="str">
        <f t="shared" si="1940"/>
        <v>-0.032031732085836+12.56908620352i</v>
      </c>
      <c r="R3674" t="str">
        <f t="shared" si="1941"/>
        <v>0.0199687788207075-0.00259934303338237i</v>
      </c>
      <c r="S3674" t="str">
        <f t="shared" si="1942"/>
        <v>1.35174025664007i</v>
      </c>
      <c r="T3674" t="str">
        <f t="shared" si="1943"/>
        <v>0.00351363661903986+0.026992602207892i</v>
      </c>
      <c r="U3674" t="e">
        <f t="shared" si="1944"/>
        <v>#DIV/0!</v>
      </c>
      <c r="V3674" t="str">
        <f t="shared" si="1945"/>
        <v>1.33333333333333E-06-0.0000609789053991937i</v>
      </c>
      <c r="W3674" t="e">
        <f t="shared" si="1946"/>
        <v>#DIV/0!</v>
      </c>
      <c r="X3674" t="e">
        <f t="shared" si="1947"/>
        <v>#DIV/0!</v>
      </c>
      <c r="Y3674" t="str">
        <f t="shared" si="1948"/>
        <v>0.00083+1.7492387895188i</v>
      </c>
      <c r="Z3674" t="e">
        <f t="shared" si="1949"/>
        <v>#DIV/0!</v>
      </c>
      <c r="AA3674" t="e">
        <f t="shared" si="1950"/>
        <v>#DIV/0!</v>
      </c>
      <c r="AB3674" t="str">
        <f t="shared" si="1951"/>
        <v>0.021665916197811+0.166442783020871i</v>
      </c>
      <c r="AC3674" t="str">
        <f t="shared" si="1952"/>
        <v>1.02002049929582-0.00211748522478254i</v>
      </c>
      <c r="AD3674" t="str">
        <f t="shared" si="1953"/>
        <v>0.0209018365166632+0.163219310264648i</v>
      </c>
      <c r="AE3674" t="e">
        <f t="shared" si="1954"/>
        <v>#DIV/0!</v>
      </c>
      <c r="AF3674" t="str">
        <f t="shared" si="1955"/>
        <v>-19.4151795260427-0.263322727749212i</v>
      </c>
      <c r="AG3674" t="e">
        <f t="shared" si="1956"/>
        <v>#DIV/0!</v>
      </c>
      <c r="AH3674" t="e">
        <f t="shared" si="1957"/>
        <v>#DIV/0!</v>
      </c>
      <c r="AI3674" t="e">
        <f t="shared" si="1958"/>
        <v>#DIV/0!</v>
      </c>
      <c r="AJ3674" t="e">
        <f t="shared" si="1959"/>
        <v>#DIV/0!</v>
      </c>
      <c r="AK3674"/>
      <c r="AL3674"/>
      <c r="AM3674"/>
      <c r="AN3674"/>
    </row>
    <row r="3675" spans="1:40" x14ac:dyDescent="0.25">
      <c r="A3675"/>
      <c r="B3675">
        <f t="shared" si="1960"/>
        <v>1741000</v>
      </c>
      <c r="C3675" s="186" t="str">
        <f t="shared" si="1928"/>
        <v>-3.24506755673779E-08+0.00181039173419791i</v>
      </c>
      <c r="D3675" s="158" t="str">
        <f t="shared" si="1929"/>
        <v>-7.66666691545522+0.013879669962184i</v>
      </c>
      <c r="E3675" t="str">
        <f t="shared" si="1930"/>
        <v>7.99069211809284-0.272720403695216i</v>
      </c>
      <c r="F3675" t="str">
        <f t="shared" si="1931"/>
        <v>0.999201568048004+0.0000272285080386372i</v>
      </c>
      <c r="G3675">
        <f t="shared" si="1926"/>
        <v>1</v>
      </c>
      <c r="H3675" t="str">
        <f t="shared" si="1932"/>
        <v>11.7485206934552+0.277051354992318i</v>
      </c>
      <c r="I3675" t="str">
        <f t="shared" si="1933"/>
        <v>6836.89101237479i</v>
      </c>
      <c r="J3675" t="str">
        <f t="shared" si="1927"/>
        <v>-63270.4313487474+1495.69297299521i</v>
      </c>
      <c r="K3675" t="str">
        <f t="shared" si="1934"/>
        <v>0.00255303570450159-0.107997880038904i</v>
      </c>
      <c r="L3675" t="str">
        <f t="shared" si="1935"/>
        <v>0.000330224988228735-0.0118421523151141i</v>
      </c>
      <c r="M3675" t="str">
        <f t="shared" si="1936"/>
        <v>0.00288326069273032-0.119840032354018i</v>
      </c>
      <c r="N3675" t="str">
        <f t="shared" si="1937"/>
        <v>-12.8275266746936i</v>
      </c>
      <c r="O3675" t="str">
        <f t="shared" si="1938"/>
        <v>0.966092131793727-0.258197584973701i</v>
      </c>
      <c r="P3675" t="str">
        <f t="shared" si="1939"/>
        <v>0.033907868206273+0.258197584973701i</v>
      </c>
      <c r="Q3675" t="str">
        <f t="shared" si="1940"/>
        <v>-0.033907868206273+12.5693290897199i</v>
      </c>
      <c r="R3675" t="str">
        <f t="shared" si="1941"/>
        <v>0.020534447992701-0.00275306242007776i</v>
      </c>
      <c r="S3675" t="str">
        <f t="shared" si="1942"/>
        <v>1.35251711885653i</v>
      </c>
      <c r="T3675" t="str">
        <f t="shared" si="1943"/>
        <v>0.00372356405243576+0.0277731924363972i</v>
      </c>
      <c r="U3675" t="e">
        <f t="shared" si="1944"/>
        <v>#DIV/0!</v>
      </c>
      <c r="V3675" t="str">
        <f t="shared" si="1945"/>
        <v>1.33333333333333E-06-0.0000609438801806989i</v>
      </c>
      <c r="W3675" t="e">
        <f t="shared" si="1946"/>
        <v>#DIV/0!</v>
      </c>
      <c r="X3675" t="e">
        <f t="shared" si="1947"/>
        <v>#DIV/0!</v>
      </c>
      <c r="Y3675" t="str">
        <f t="shared" si="1948"/>
        <v>0.00083+1.75024409916795i</v>
      </c>
      <c r="Z3675" t="e">
        <f t="shared" si="1949"/>
        <v>#DIV/0!</v>
      </c>
      <c r="AA3675" t="e">
        <f t="shared" si="1950"/>
        <v>#DIV/0!</v>
      </c>
      <c r="AB3675" t="str">
        <f t="shared" si="1951"/>
        <v>0.0229603785092893+0.171256087385921i</v>
      </c>
      <c r="AC3675" t="str">
        <f t="shared" si="1952"/>
        <v>1.02058953581-0.00225779655826311i</v>
      </c>
      <c r="AD3675" t="str">
        <f t="shared" si="1953"/>
        <v>0.0221258462552782+0.167850087654961i</v>
      </c>
      <c r="AE3675" t="e">
        <f t="shared" si="1954"/>
        <v>#DIV/0!</v>
      </c>
      <c r="AF3675" t="str">
        <f t="shared" si="1955"/>
        <v>-19.4151876089104-0.263171685030134i</v>
      </c>
      <c r="AG3675" t="e">
        <f t="shared" si="1956"/>
        <v>#DIV/0!</v>
      </c>
      <c r="AH3675" t="e">
        <f t="shared" si="1957"/>
        <v>#DIV/0!</v>
      </c>
      <c r="AI3675" t="e">
        <f t="shared" si="1958"/>
        <v>#DIV/0!</v>
      </c>
      <c r="AJ3675" t="e">
        <f t="shared" si="1959"/>
        <v>#DIV/0!</v>
      </c>
      <c r="AK3675"/>
      <c r="AL3675"/>
      <c r="AM3675"/>
      <c r="AN3675"/>
    </row>
    <row r="3676" spans="1:40" x14ac:dyDescent="0.25">
      <c r="A3676"/>
      <c r="B3676">
        <f t="shared" si="1960"/>
        <v>1742000</v>
      </c>
      <c r="C3676" s="186" t="str">
        <f t="shared" si="1928"/>
        <v>-3.24134294578991E-08+0.00180935247373119i</v>
      </c>
      <c r="D3676" s="158" t="str">
        <f t="shared" si="1929"/>
        <v>-7.66666691516963+0.0138717022986058i</v>
      </c>
      <c r="E3676" t="str">
        <f t="shared" si="1930"/>
        <v>7.99068143491085-0.2728766847092i</v>
      </c>
      <c r="F3676" t="str">
        <f t="shared" si="1931"/>
        <v>0.999201569113768+0.0000272441112522002i</v>
      </c>
      <c r="G3676">
        <f t="shared" si="1926"/>
        <v>1</v>
      </c>
      <c r="H3676" t="str">
        <f t="shared" si="1932"/>
        <v>11.7485287627045+0.276892517669776i</v>
      </c>
      <c r="I3676" t="str">
        <f t="shared" si="1933"/>
        <v>6840.81800319177i</v>
      </c>
      <c r="J3676" t="str">
        <f t="shared" si="1927"/>
        <v>-63343.1362337002+1496.55207292225i</v>
      </c>
      <c r="K3676" t="str">
        <f t="shared" si="1934"/>
        <v>0.00255010693346355-0.107935950789517i</v>
      </c>
      <c r="L3676" t="str">
        <f t="shared" si="1935"/>
        <v>0.000329846258047372-0.0118353648493059i</v>
      </c>
      <c r="M3676" t="str">
        <f t="shared" si="1936"/>
        <v>0.00287995319151092-0.119771315638823i</v>
      </c>
      <c r="N3676" t="str">
        <f t="shared" si="1937"/>
        <v>-12.8348945820312i</v>
      </c>
      <c r="O3676" t="str">
        <f t="shared" si="1938"/>
        <v>0.964163550576502-0.265308589645555i</v>
      </c>
      <c r="P3676" t="str">
        <f t="shared" si="1939"/>
        <v>0.035836449423498+0.265308589645555i</v>
      </c>
      <c r="Q3676" t="str">
        <f t="shared" si="1940"/>
        <v>-0.035836449423498+12.5695859923856i</v>
      </c>
      <c r="R3676" t="str">
        <f t="shared" si="1941"/>
        <v>0.0210988860565583-0.00291119839656796i</v>
      </c>
      <c r="S3676" t="str">
        <f t="shared" si="1942"/>
        <v>1.35329398107299i</v>
      </c>
      <c r="T3676" t="str">
        <f t="shared" si="1943"/>
        <v>0.00393970726778476+0.0285529955076852i</v>
      </c>
      <c r="U3676" t="e">
        <f t="shared" si="1944"/>
        <v>#DIV/0!</v>
      </c>
      <c r="V3676" t="str">
        <f t="shared" si="1945"/>
        <v>1.33333333333333E-06-0.0000609088951748545i</v>
      </c>
      <c r="W3676" t="e">
        <f t="shared" si="1946"/>
        <v>#DIV/0!</v>
      </c>
      <c r="X3676" t="e">
        <f t="shared" si="1947"/>
        <v>#DIV/0!</v>
      </c>
      <c r="Y3676" t="str">
        <f t="shared" si="1948"/>
        <v>0.00083+1.75124940881709i</v>
      </c>
      <c r="Z3676" t="e">
        <f t="shared" si="1949"/>
        <v>#DIV/0!</v>
      </c>
      <c r="AA3676" t="e">
        <f t="shared" si="1950"/>
        <v>#DIV/0!</v>
      </c>
      <c r="AB3676" t="str">
        <f t="shared" si="1951"/>
        <v>0.0242931688055598+0.176064537952997i</v>
      </c>
      <c r="AC3676" t="str">
        <f t="shared" si="1952"/>
        <v>1.02115744453701-0.00240256716088828i</v>
      </c>
      <c r="AD3676" t="str">
        <f t="shared" si="1953"/>
        <v>0.0233840473734313+0.172471660114232i</v>
      </c>
      <c r="AE3676" t="e">
        <f t="shared" si="1954"/>
        <v>#DIV/0!</v>
      </c>
      <c r="AF3676" t="str">
        <f t="shared" si="1955"/>
        <v>-19.4151956778741-0.26302081537117i</v>
      </c>
      <c r="AG3676" t="e">
        <f t="shared" si="1956"/>
        <v>#DIV/0!</v>
      </c>
      <c r="AH3676" t="e">
        <f t="shared" si="1957"/>
        <v>#DIV/0!</v>
      </c>
      <c r="AI3676" t="e">
        <f t="shared" si="1958"/>
        <v>#DIV/0!</v>
      </c>
      <c r="AJ3676" t="e">
        <f t="shared" si="1959"/>
        <v>#DIV/0!</v>
      </c>
      <c r="AK3676"/>
      <c r="AL3676"/>
      <c r="AM3676"/>
      <c r="AN3676"/>
    </row>
    <row r="3677" spans="1:40" x14ac:dyDescent="0.25">
      <c r="A3677"/>
      <c r="B3677">
        <f t="shared" si="1960"/>
        <v>1743000</v>
      </c>
      <c r="C3677" s="186" t="str">
        <f t="shared" si="1928"/>
        <v>-3.23762474369297E-08+0.0018083144057607i</v>
      </c>
      <c r="D3677" s="158" t="str">
        <f t="shared" si="1929"/>
        <v>-7.66666691488459+0.0138637437774987i</v>
      </c>
      <c r="E3677" t="str">
        <f t="shared" si="1930"/>
        <v>7.99067074562298-0.273032965095696i</v>
      </c>
      <c r="F3677" t="str">
        <f t="shared" si="1931"/>
        <v>0.99920157018014+0.0000272597144032144i</v>
      </c>
      <c r="G3677">
        <f t="shared" si="1926"/>
        <v>1</v>
      </c>
      <c r="H3677" t="str">
        <f t="shared" si="1932"/>
        <v>11.7485368180811+0.276733862252767i</v>
      </c>
      <c r="I3677" t="str">
        <f t="shared" si="1933"/>
        <v>6844.74499400876i</v>
      </c>
      <c r="J3677" t="str">
        <f t="shared" si="1927"/>
        <v>-63415.8828670796+1497.41117284931i</v>
      </c>
      <c r="K3677" t="str">
        <f t="shared" si="1934"/>
        <v>0.00254718319835988-0.10787409248511i</v>
      </c>
      <c r="L3677" t="str">
        <f t="shared" si="1935"/>
        <v>0.000329468178864397-0.0118285851536219i</v>
      </c>
      <c r="M3677" t="str">
        <f t="shared" si="1936"/>
        <v>0.00287665137722428-0.119702677638732i</v>
      </c>
      <c r="N3677" t="str">
        <f t="shared" si="1937"/>
        <v>-12.8422624893687i</v>
      </c>
      <c r="O3677" t="str">
        <f t="shared" si="1938"/>
        <v>0.962182628957139-0.27240519182484i</v>
      </c>
      <c r="P3677" t="str">
        <f t="shared" si="1939"/>
        <v>0.037817371042861+0.27240519182484i</v>
      </c>
      <c r="Q3677" t="str">
        <f t="shared" si="1940"/>
        <v>-0.037817371042861+12.5698572975439i</v>
      </c>
      <c r="R3677" t="str">
        <f t="shared" si="1941"/>
        <v>0.0216620558462099-0.00307374794572232i</v>
      </c>
      <c r="S3677" t="str">
        <f t="shared" si="1942"/>
        <v>1.35407084328945i</v>
      </c>
      <c r="T3677" t="str">
        <f t="shared" si="1943"/>
        <v>0.00416207247292344+0.0293319582270606i</v>
      </c>
      <c r="U3677" t="e">
        <f t="shared" si="1944"/>
        <v>#DIV/0!</v>
      </c>
      <c r="V3677" t="str">
        <f t="shared" si="1945"/>
        <v>1.33333333333333E-06-0.0000608739503124481i</v>
      </c>
      <c r="W3677" t="e">
        <f t="shared" si="1946"/>
        <v>#DIV/0!</v>
      </c>
      <c r="X3677" t="e">
        <f t="shared" si="1947"/>
        <v>#DIV/0!</v>
      </c>
      <c r="Y3677" t="str">
        <f t="shared" si="1948"/>
        <v>0.00083+1.75225471846624i</v>
      </c>
      <c r="Z3677" t="e">
        <f t="shared" si="1949"/>
        <v>#DIV/0!</v>
      </c>
      <c r="AA3677" t="e">
        <f t="shared" si="1950"/>
        <v>#DIV/0!</v>
      </c>
      <c r="AB3677" t="str">
        <f t="shared" si="1951"/>
        <v>0.0256643253656142+0.180867806710999i</v>
      </c>
      <c r="AC3677" t="str">
        <f t="shared" si="1952"/>
        <v>1.02172418807886-0.00255179484078492i</v>
      </c>
      <c r="AD3677" t="str">
        <f t="shared" si="1953"/>
        <v>0.0246763698046654+0.177083774520753i</v>
      </c>
      <c r="AE3677" t="e">
        <f t="shared" si="1954"/>
        <v>#DIV/0!</v>
      </c>
      <c r="AF3677" t="str">
        <f t="shared" si="1955"/>
        <v>-19.4152037329657-0.262870118475268i</v>
      </c>
      <c r="AG3677" t="e">
        <f t="shared" si="1956"/>
        <v>#DIV/0!</v>
      </c>
      <c r="AH3677" t="e">
        <f t="shared" si="1957"/>
        <v>#DIV/0!</v>
      </c>
      <c r="AI3677" t="e">
        <f t="shared" si="1958"/>
        <v>#DIV/0!</v>
      </c>
      <c r="AJ3677" t="e">
        <f t="shared" si="1959"/>
        <v>#DIV/0!</v>
      </c>
      <c r="AK3677"/>
      <c r="AL3677"/>
      <c r="AM3677"/>
      <c r="AN3677"/>
    </row>
    <row r="3678" spans="1:40" x14ac:dyDescent="0.25">
      <c r="A3678"/>
      <c r="B3678">
        <f t="shared" si="1960"/>
        <v>1744000</v>
      </c>
      <c r="C3678" s="186" t="str">
        <f t="shared" si="1928"/>
        <v>-3.23391293575198E-08+0.00180727752823513i</v>
      </c>
      <c r="D3678" s="158" t="str">
        <f t="shared" si="1929"/>
        <v>-7.6666669146+0.013855794383136i</v>
      </c>
      <c r="E3678" t="str">
        <f t="shared" si="1930"/>
        <v>7.99066005022927-0.273189244854347i</v>
      </c>
      <c r="F3678" t="str">
        <f t="shared" si="1931"/>
        <v>0.999201571247122+0.0000272753174916441i</v>
      </c>
      <c r="G3678">
        <f t="shared" si="1926"/>
        <v>1</v>
      </c>
      <c r="H3678" t="str">
        <f t="shared" si="1932"/>
        <v>11.7485448596168+0.276575388429182i</v>
      </c>
      <c r="I3678" t="str">
        <f t="shared" si="1933"/>
        <v>6848.67198482575i</v>
      </c>
      <c r="J3678" t="str">
        <f t="shared" si="1927"/>
        <v>-63488.6712488857+1498.27027277636i</v>
      </c>
      <c r="K3678" t="str">
        <f t="shared" si="1934"/>
        <v>0.00254426448765363-0.10781230500391i</v>
      </c>
      <c r="L3678" t="str">
        <f t="shared" si="1935"/>
        <v>0.000329090749189049-0.0118218132147376i</v>
      </c>
      <c r="M3678" t="str">
        <f t="shared" si="1936"/>
        <v>0.00287335523684268-0.119634118218648i</v>
      </c>
      <c r="N3678" t="str">
        <f t="shared" si="1937"/>
        <v>-12.8496303967063i</v>
      </c>
      <c r="O3678" t="str">
        <f t="shared" si="1938"/>
        <v>0.960149474471527-0.279487006266929i</v>
      </c>
      <c r="P3678" t="str">
        <f t="shared" si="1939"/>
        <v>0.039850525528473+0.279487006266929i</v>
      </c>
      <c r="Q3678" t="str">
        <f t="shared" si="1940"/>
        <v>-0.039850525528473+12.5701433904394i</v>
      </c>
      <c r="R3678" t="str">
        <f t="shared" si="1941"/>
        <v>0.0222239201005963-0.00324070769588577i</v>
      </c>
      <c r="S3678" t="str">
        <f t="shared" si="1942"/>
        <v>1.35484770550591i</v>
      </c>
      <c r="T3678" t="str">
        <f t="shared" si="1943"/>
        <v>0.00439066538598618+0.0301100271556396i</v>
      </c>
      <c r="U3678" t="e">
        <f t="shared" si="1944"/>
        <v>#DIV/0!</v>
      </c>
      <c r="V3678" t="str">
        <f t="shared" si="1945"/>
        <v>1.33333333333333E-06-0.0000608390455244248i</v>
      </c>
      <c r="W3678" t="e">
        <f t="shared" si="1946"/>
        <v>#DIV/0!</v>
      </c>
      <c r="X3678" t="e">
        <f t="shared" si="1947"/>
        <v>#DIV/0!</v>
      </c>
      <c r="Y3678" t="str">
        <f t="shared" si="1948"/>
        <v>0.00083+1.75326002811539i</v>
      </c>
      <c r="Z3678" t="e">
        <f t="shared" si="1949"/>
        <v>#DIV/0!</v>
      </c>
      <c r="AA3678" t="e">
        <f t="shared" si="1950"/>
        <v>#DIV/0!</v>
      </c>
      <c r="AB3678" t="str">
        <f t="shared" si="1951"/>
        <v>0.0270738834488243+0.185665564143104i</v>
      </c>
      <c r="AC3678" t="str">
        <f t="shared" si="1952"/>
        <v>1.02228972893462-0.00270547705212261i</v>
      </c>
      <c r="AD3678" t="str">
        <f t="shared" si="1953"/>
        <v>0.026002741600909+0.18168617829836i</v>
      </c>
      <c r="AE3678" t="e">
        <f t="shared" si="1954"/>
        <v>#DIV/0!</v>
      </c>
      <c r="AF3678" t="str">
        <f t="shared" si="1955"/>
        <v>-19.4152117742168-0.262719594046046i</v>
      </c>
      <c r="AG3678" t="e">
        <f t="shared" si="1956"/>
        <v>#DIV/0!</v>
      </c>
      <c r="AH3678" t="e">
        <f t="shared" si="1957"/>
        <v>#DIV/0!</v>
      </c>
      <c r="AI3678" t="e">
        <f t="shared" si="1958"/>
        <v>#DIV/0!</v>
      </c>
      <c r="AJ3678" t="e">
        <f t="shared" si="1959"/>
        <v>#DIV/0!</v>
      </c>
      <c r="AK3678"/>
      <c r="AL3678"/>
      <c r="AM3678"/>
      <c r="AN3678"/>
    </row>
    <row r="3679" spans="1:40" x14ac:dyDescent="0.25">
      <c r="A3679"/>
      <c r="B3679">
        <f t="shared" si="1960"/>
        <v>1745000</v>
      </c>
      <c r="C3679" s="186" t="str">
        <f t="shared" si="1928"/>
        <v>-3.23020750731405E-08+0.00180624183910787i</v>
      </c>
      <c r="D3679" s="158" t="str">
        <f t="shared" si="1929"/>
        <v>-7.66666691431595+0.013847854099827i</v>
      </c>
      <c r="E3679" t="str">
        <f t="shared" si="1930"/>
        <v>7.99064934872979-0.273345523984795i</v>
      </c>
      <c r="F3679" t="str">
        <f t="shared" si="1931"/>
        <v>0.999201572314711+0.0000272909205174538i</v>
      </c>
      <c r="G3679">
        <f t="shared" si="1926"/>
        <v>1</v>
      </c>
      <c r="H3679" t="str">
        <f t="shared" si="1932"/>
        <v>11.7485528873434+0.276417095887629i</v>
      </c>
      <c r="I3679" t="str">
        <f t="shared" si="1933"/>
        <v>6852.59897564274i</v>
      </c>
      <c r="J3679" t="str">
        <f t="shared" si="1927"/>
        <v>-63561.5013791184+1499.12937270341i</v>
      </c>
      <c r="K3679" t="str">
        <f t="shared" si="1934"/>
        <v>0.00254135078984095-0.107750588224421i</v>
      </c>
      <c r="L3679" t="str">
        <f t="shared" si="1935"/>
        <v>0.000328713967534831-0.0118150490193588i</v>
      </c>
      <c r="M3679" t="str">
        <f t="shared" si="1936"/>
        <v>0.00287006475737578-0.11956563724378i</v>
      </c>
      <c r="N3679" t="str">
        <f t="shared" si="1937"/>
        <v>-12.8569983040439i</v>
      </c>
      <c r="O3679" t="str">
        <f t="shared" si="1938"/>
        <v>0.958064197491135-0.286553648529674i</v>
      </c>
      <c r="P3679" t="str">
        <f t="shared" si="1939"/>
        <v>0.041935802508865+0.286553648529674i</v>
      </c>
      <c r="Q3679" t="str">
        <f t="shared" si="1940"/>
        <v>-0.041935802508865+12.5704446555142i</v>
      </c>
      <c r="R3679" t="str">
        <f t="shared" si="1941"/>
        <v>0.0227844414673164-0.00341207391798176i</v>
      </c>
      <c r="S3679" t="str">
        <f t="shared" si="1942"/>
        <v>1.35562456772237i</v>
      </c>
      <c r="T3679" t="str">
        <f t="shared" si="1943"/>
        <v>0.0046254912301008+0.0308871486149264i</v>
      </c>
      <c r="U3679" t="e">
        <f t="shared" si="1944"/>
        <v>#DIV/0!</v>
      </c>
      <c r="V3679" t="str">
        <f t="shared" si="1945"/>
        <v>1.33333333333333E-06-0.0000608041807418892i</v>
      </c>
      <c r="W3679" t="e">
        <f t="shared" si="1946"/>
        <v>#DIV/0!</v>
      </c>
      <c r="X3679" t="e">
        <f t="shared" si="1947"/>
        <v>#DIV/0!</v>
      </c>
      <c r="Y3679" t="str">
        <f t="shared" si="1948"/>
        <v>0.00083+1.75426533776454i</v>
      </c>
      <c r="Z3679" t="e">
        <f t="shared" si="1949"/>
        <v>#DIV/0!</v>
      </c>
      <c r="AA3679" t="e">
        <f t="shared" si="1950"/>
        <v>#DIV/0!</v>
      </c>
      <c r="AB3679" t="str">
        <f t="shared" si="1951"/>
        <v>0.0285218752622344+0.190457479254982i</v>
      </c>
      <c r="AC3679" t="str">
        <f t="shared" si="1952"/>
        <v>1.02285402950397-0.00286361089212831i</v>
      </c>
      <c r="AD3679" t="str">
        <f t="shared" si="1953"/>
        <v>0.0273630889367828+0.18627861943009i</v>
      </c>
      <c r="AE3679" t="e">
        <f t="shared" si="1954"/>
        <v>#DIV/0!</v>
      </c>
      <c r="AF3679" t="str">
        <f t="shared" si="1955"/>
        <v>-19.4152198016594-0.262569241787802i</v>
      </c>
      <c r="AG3679" t="e">
        <f t="shared" si="1956"/>
        <v>#DIV/0!</v>
      </c>
      <c r="AH3679" t="e">
        <f t="shared" si="1957"/>
        <v>#DIV/0!</v>
      </c>
      <c r="AI3679" t="e">
        <f t="shared" si="1958"/>
        <v>#DIV/0!</v>
      </c>
      <c r="AJ3679" t="e">
        <f t="shared" si="1959"/>
        <v>#DIV/0!</v>
      </c>
      <c r="AK3679"/>
      <c r="AL3679"/>
      <c r="AM3679"/>
      <c r="AN3679"/>
    </row>
    <row r="3680" spans="1:40" x14ac:dyDescent="0.25">
      <c r="A3680"/>
      <c r="B3680">
        <f t="shared" si="1960"/>
        <v>1746000</v>
      </c>
      <c r="C3680" s="186" t="str">
        <f t="shared" si="1928"/>
        <v>-3.22650844376819E-08+0.00180520733633698i</v>
      </c>
      <c r="D3680" s="158" t="str">
        <f t="shared" si="1929"/>
        <v>-7.66666691403228+0.0138399229119169i</v>
      </c>
      <c r="E3680" t="str">
        <f t="shared" si="1930"/>
        <v>7.99063864112457-0.273501802486683i</v>
      </c>
      <c r="F3680" t="str">
        <f t="shared" si="1931"/>
        <v>0.999201573382909+0.0000273065234806077i</v>
      </c>
      <c r="G3680">
        <f t="shared" si="1926"/>
        <v>1</v>
      </c>
      <c r="H3680" t="str">
        <f t="shared" si="1932"/>
        <v>11.7485609012922+0.276258984317425i</v>
      </c>
      <c r="I3680" t="str">
        <f t="shared" si="1933"/>
        <v>6856.52596645972i</v>
      </c>
      <c r="J3680" t="str">
        <f t="shared" si="1927"/>
        <v>-63634.3732577776+1499.98847263046i</v>
      </c>
      <c r="K3680" t="str">
        <f t="shared" si="1934"/>
        <v>0.00253844209345089-0.107688942025426i</v>
      </c>
      <c r="L3680" t="str">
        <f t="shared" si="1935"/>
        <v>0.000328337832419497-0.0118082925542217i</v>
      </c>
      <c r="M3680" t="str">
        <f t="shared" si="1936"/>
        <v>0.00286677992587039-0.119497234579648i</v>
      </c>
      <c r="N3680" t="str">
        <f t="shared" si="1937"/>
        <v>-12.8643662113814i</v>
      </c>
      <c r="O3680" t="str">
        <f t="shared" si="1938"/>
        <v>0.955926911216949-0.293604734994557i</v>
      </c>
      <c r="P3680" t="str">
        <f t="shared" si="1939"/>
        <v>0.0440730887830511+0.293604734994557i</v>
      </c>
      <c r="Q3680" t="str">
        <f t="shared" si="1940"/>
        <v>-0.0440730887830511+12.5707614763868i</v>
      </c>
      <c r="R3680" t="str">
        <f t="shared" si="1941"/>
        <v>0.0233435825064164-0.00358784252267385i</v>
      </c>
      <c r="S3680" t="str">
        <f t="shared" si="1942"/>
        <v>1.35640142993883i</v>
      </c>
      <c r="T3680" t="str">
        <f t="shared" si="1943"/>
        <v>0.00486655472815015+0.0316632686915983i</v>
      </c>
      <c r="U3680" t="e">
        <f t="shared" si="1944"/>
        <v>#DIV/0!</v>
      </c>
      <c r="V3680" t="str">
        <f t="shared" si="1945"/>
        <v>1.33333333333333E-06-0.0000607693558961037i</v>
      </c>
      <c r="W3680" t="e">
        <f t="shared" si="1946"/>
        <v>#DIV/0!</v>
      </c>
      <c r="X3680" t="e">
        <f t="shared" si="1947"/>
        <v>#DIV/0!</v>
      </c>
      <c r="Y3680" t="str">
        <f t="shared" si="1948"/>
        <v>0.00083+1.75527064741369i</v>
      </c>
      <c r="Z3680" t="e">
        <f t="shared" si="1949"/>
        <v>#DIV/0!</v>
      </c>
      <c r="AA3680" t="e">
        <f t="shared" si="1950"/>
        <v>#DIV/0!</v>
      </c>
      <c r="AB3680" t="str">
        <f t="shared" si="1951"/>
        <v>0.0300083299282595+0.19524321960431i</v>
      </c>
      <c r="AC3680" t="str">
        <f t="shared" si="1952"/>
        <v>1.02341705209099-0.00302619309815676i</v>
      </c>
      <c r="AD3680" t="str">
        <f t="shared" si="1953"/>
        <v>0.0287573361141727+0.190860846472405i</v>
      </c>
      <c r="AE3680" t="e">
        <f t="shared" si="1954"/>
        <v>#DIV/0!</v>
      </c>
      <c r="AF3680" t="str">
        <f t="shared" si="1955"/>
        <v>-19.4152278153245-0.262419061405508i</v>
      </c>
      <c r="AG3680" t="e">
        <f t="shared" si="1956"/>
        <v>#DIV/0!</v>
      </c>
      <c r="AH3680" t="e">
        <f t="shared" si="1957"/>
        <v>#DIV/0!</v>
      </c>
      <c r="AI3680" t="e">
        <f t="shared" si="1958"/>
        <v>#DIV/0!</v>
      </c>
      <c r="AJ3680" t="e">
        <f t="shared" si="1959"/>
        <v>#DIV/0!</v>
      </c>
      <c r="AK3680"/>
      <c r="AL3680"/>
      <c r="AM3680"/>
      <c r="AN3680"/>
    </row>
    <row r="3681" spans="1:40" x14ac:dyDescent="0.25">
      <c r="A3681"/>
      <c r="B3681">
        <f t="shared" si="1960"/>
        <v>1747000</v>
      </c>
      <c r="C3681" s="186" t="str">
        <f t="shared" si="1928"/>
        <v>-3.22281573054538E-08+0.00180417401788524i</v>
      </c>
      <c r="D3681" s="158" t="str">
        <f t="shared" si="1929"/>
        <v>-7.66666691374923+0.0138320008037868i</v>
      </c>
      <c r="E3681" t="str">
        <f t="shared" si="1930"/>
        <v>7.99062792741366-0.273658080359653i</v>
      </c>
      <c r="F3681" t="str">
        <f t="shared" si="1931"/>
        <v>0.999201574451716+0.0000273221263810703i</v>
      </c>
      <c r="G3681">
        <f t="shared" si="1926"/>
        <v>1</v>
      </c>
      <c r="H3681" t="str">
        <f t="shared" si="1932"/>
        <v>11.7485689014951+0.276101053408604i</v>
      </c>
      <c r="I3681" t="str">
        <f t="shared" si="1933"/>
        <v>6860.45295727671i</v>
      </c>
      <c r="J3681" t="str">
        <f t="shared" si="1927"/>
        <v>-63707.2868848636+1500.84757255751i</v>
      </c>
      <c r="K3681" t="str">
        <f t="shared" si="1934"/>
        <v>0.00253553838704523-0.107627366285983i</v>
      </c>
      <c r="L3681" t="str">
        <f t="shared" si="1935"/>
        <v>0.000327962342365034-0.0118015438060929i</v>
      </c>
      <c r="M3681" t="str">
        <f t="shared" si="1936"/>
        <v>0.00286350072941026-0.119428910092076i</v>
      </c>
      <c r="N3681" t="str">
        <f t="shared" si="1937"/>
        <v>-12.871734118719i</v>
      </c>
      <c r="O3681" t="str">
        <f t="shared" si="1938"/>
        <v>0.953737731673233-0.30063988288781i</v>
      </c>
      <c r="P3681" t="str">
        <f t="shared" si="1939"/>
        <v>0.0462622683267671+0.30063988288781i</v>
      </c>
      <c r="Q3681" t="str">
        <f t="shared" si="1940"/>
        <v>-0.0462622683267671+12.5710942358312i</v>
      </c>
      <c r="R3681" t="str">
        <f t="shared" si="1941"/>
        <v>0.0239013056942425-0.00376800905756811i</v>
      </c>
      <c r="S3681" t="str">
        <f t="shared" si="1942"/>
        <v>1.35717829215529i</v>
      </c>
      <c r="T3681" t="str">
        <f t="shared" si="1943"/>
        <v>0.00511386009757595+0.0324383332423935i</v>
      </c>
      <c r="U3681" t="e">
        <f t="shared" si="1944"/>
        <v>#DIV/0!</v>
      </c>
      <c r="V3681" t="str">
        <f t="shared" si="1945"/>
        <v>1.33333333333333E-06-0.0000607345709184871i</v>
      </c>
      <c r="W3681" t="e">
        <f t="shared" si="1946"/>
        <v>#DIV/0!</v>
      </c>
      <c r="X3681" t="e">
        <f t="shared" si="1947"/>
        <v>#DIV/0!</v>
      </c>
      <c r="Y3681" t="str">
        <f t="shared" si="1948"/>
        <v>0.00083+1.75627595706284i</v>
      </c>
      <c r="Z3681" t="e">
        <f t="shared" si="1949"/>
        <v>#DIV/0!</v>
      </c>
      <c r="AA3681" t="e">
        <f t="shared" si="1950"/>
        <v>#DIV/0!</v>
      </c>
      <c r="AB3681" t="str">
        <f t="shared" si="1951"/>
        <v>0.0315332734526448+0.200022451330899i</v>
      </c>
      <c r="AC3681" t="str">
        <f t="shared" si="1952"/>
        <v>1.02397875890793-0.0031932200448003i</v>
      </c>
      <c r="AD3681" t="str">
        <f t="shared" si="1953"/>
        <v>0.030185405566926+0.195432608569383i</v>
      </c>
      <c r="AE3681" t="e">
        <f t="shared" si="1954"/>
        <v>#DIV/0!</v>
      </c>
      <c r="AF3681" t="str">
        <f t="shared" si="1955"/>
        <v>-19.4152358152443-0.262269052604817i</v>
      </c>
      <c r="AG3681" t="e">
        <f t="shared" si="1956"/>
        <v>#DIV/0!</v>
      </c>
      <c r="AH3681" t="e">
        <f t="shared" si="1957"/>
        <v>#DIV/0!</v>
      </c>
      <c r="AI3681" t="e">
        <f t="shared" si="1958"/>
        <v>#DIV/0!</v>
      </c>
      <c r="AJ3681" t="e">
        <f t="shared" si="1959"/>
        <v>#DIV/0!</v>
      </c>
      <c r="AK3681"/>
      <c r="AL3681"/>
      <c r="AM3681"/>
      <c r="AN3681"/>
    </row>
    <row r="3682" spans="1:40" x14ac:dyDescent="0.25">
      <c r="A3682"/>
      <c r="B3682">
        <f t="shared" si="1960"/>
        <v>1748000</v>
      </c>
      <c r="C3682" s="186" t="str">
        <f t="shared" si="1928"/>
        <v>-3.21912935311808E-08+0.00180314188172007i</v>
      </c>
      <c r="D3682" s="158" t="str">
        <f t="shared" si="1929"/>
        <v>-7.66666691346656+0.0138240877598539i</v>
      </c>
      <c r="E3682" t="str">
        <f t="shared" si="1930"/>
        <v>7.99061720759712-0.273814357603349i</v>
      </c>
      <c r="F3682" t="str">
        <f t="shared" si="1931"/>
        <v>0.999201575521132+0.000027337729218806i</v>
      </c>
      <c r="G3682">
        <f t="shared" si="1926"/>
        <v>1</v>
      </c>
      <c r="H3682" t="str">
        <f t="shared" si="1932"/>
        <v>11.7485768879831+0.275943302851893i</v>
      </c>
      <c r="I3682" t="str">
        <f t="shared" si="1933"/>
        <v>6864.3799480937i</v>
      </c>
      <c r="J3682" t="str">
        <f t="shared" si="1927"/>
        <v>-63780.2422603761+1501.70667248456i</v>
      </c>
      <c r="K3682" t="str">
        <f t="shared" si="1934"/>
        <v>0.00253263965921849-0.107565860885427i</v>
      </c>
      <c r="L3682" t="str">
        <f t="shared" si="1935"/>
        <v>0.000327587495897649-0.0117948027617689i</v>
      </c>
      <c r="M3682" t="str">
        <f t="shared" si="1936"/>
        <v>0.00286022715511614-0.119360663647196i</v>
      </c>
      <c r="N3682" t="str">
        <f t="shared" si="1937"/>
        <v>-12.8791020260565i</v>
      </c>
      <c r="O3682" t="str">
        <f t="shared" si="1938"/>
        <v>0.951496777701439-0.307658710300519i</v>
      </c>
      <c r="P3682" t="str">
        <f t="shared" si="1939"/>
        <v>0.048503222298561+0.307658710300519i</v>
      </c>
      <c r="Q3682" t="str">
        <f t="shared" si="1940"/>
        <v>-0.048503222298561+12.571443315756i</v>
      </c>
      <c r="R3682" t="str">
        <f t="shared" si="1941"/>
        <v>0.0244575734272806-0.00395256870443118i</v>
      </c>
      <c r="S3682" t="str">
        <f t="shared" si="1942"/>
        <v>1.35795515437175i</v>
      </c>
      <c r="T3682" t="str">
        <f t="shared" si="1943"/>
        <v>0.00536741104519079+0.0332122878990012i</v>
      </c>
      <c r="U3682" t="e">
        <f t="shared" si="1944"/>
        <v>#DIV/0!</v>
      </c>
      <c r="V3682" t="str">
        <f t="shared" si="1945"/>
        <v>1.33333333333333E-06-0.000060699825740616i</v>
      </c>
      <c r="W3682" t="e">
        <f t="shared" si="1946"/>
        <v>#DIV/0!</v>
      </c>
      <c r="X3682" t="e">
        <f t="shared" si="1947"/>
        <v>#DIV/0!</v>
      </c>
      <c r="Y3682" t="str">
        <f t="shared" si="1948"/>
        <v>0.00083+1.75728126671199i</v>
      </c>
      <c r="Z3682" t="e">
        <f t="shared" si="1949"/>
        <v>#DIV/0!</v>
      </c>
      <c r="AA3682" t="e">
        <f t="shared" si="1950"/>
        <v>#DIV/0!</v>
      </c>
      <c r="AB3682" t="str">
        <f t="shared" si="1951"/>
        <v>0.0330967286924755+0.204794839186861i</v>
      </c>
      <c r="AC3682" t="str">
        <f t="shared" si="1952"/>
        <v>1.02453911207902-0.00336468774101517i</v>
      </c>
      <c r="AD3682" t="str">
        <f t="shared" si="1953"/>
        <v>0.0316472178654577+0.19999365546627i</v>
      </c>
      <c r="AE3682" t="e">
        <f t="shared" si="1954"/>
        <v>#DIV/0!</v>
      </c>
      <c r="AF3682" t="str">
        <f t="shared" si="1955"/>
        <v>-19.4152438014497-0.262119215092039i</v>
      </c>
      <c r="AG3682" t="e">
        <f t="shared" si="1956"/>
        <v>#DIV/0!</v>
      </c>
      <c r="AH3682" t="e">
        <f t="shared" si="1957"/>
        <v>#DIV/0!</v>
      </c>
      <c r="AI3682" t="e">
        <f t="shared" si="1958"/>
        <v>#DIV/0!</v>
      </c>
      <c r="AJ3682" t="e">
        <f t="shared" si="1959"/>
        <v>#DIV/0!</v>
      </c>
      <c r="AK3682"/>
      <c r="AL3682"/>
      <c r="AM3682"/>
      <c r="AN3682"/>
    </row>
    <row r="3683" spans="1:40" x14ac:dyDescent="0.25">
      <c r="A3683"/>
      <c r="B3683">
        <f t="shared" si="1960"/>
        <v>1749000</v>
      </c>
      <c r="C3683" s="186" t="str">
        <f t="shared" si="1928"/>
        <v>-3.21544929700034E-08+0.00180211092581351i</v>
      </c>
      <c r="D3683" s="158" t="str">
        <f t="shared" si="1929"/>
        <v>-7.66666691318443+0.0138161837645702i</v>
      </c>
      <c r="E3683" t="str">
        <f t="shared" si="1930"/>
        <v>7.990606481675-0.273970634217412i</v>
      </c>
      <c r="F3683" t="str">
        <f t="shared" si="1931"/>
        <v>0.999201576591156+0.0000273533319937791i</v>
      </c>
      <c r="G3683">
        <f t="shared" si="1926"/>
        <v>1</v>
      </c>
      <c r="H3683" t="str">
        <f t="shared" si="1932"/>
        <v>11.7485848607879+0.275785732338739i</v>
      </c>
      <c r="I3683" t="str">
        <f t="shared" si="1933"/>
        <v>6868.30693891069i</v>
      </c>
      <c r="J3683" t="str">
        <f t="shared" si="1927"/>
        <v>-63853.2393843152+1502.56577241162i</v>
      </c>
      <c r="K3683" t="str">
        <f t="shared" si="1934"/>
        <v>0.00252974589859773-0.107504425703369i</v>
      </c>
      <c r="L3683" t="str">
        <f t="shared" si="1935"/>
        <v>0.000327213291547757-0.0117880694080766i</v>
      </c>
      <c r="M3683" t="str">
        <f t="shared" si="1936"/>
        <v>0.00285695919014549-0.119292495111446i</v>
      </c>
      <c r="N3683" t="str">
        <f t="shared" si="1937"/>
        <v>-12.8864699333941i</v>
      </c>
      <c r="O3683" t="str">
        <f t="shared" si="1938"/>
        <v>0.949204170953514-0.31466083621012i</v>
      </c>
      <c r="P3683" t="str">
        <f t="shared" si="1939"/>
        <v>0.0507958290464861+0.31466083621012i</v>
      </c>
      <c r="Q3683" t="str">
        <f t="shared" si="1940"/>
        <v>-0.0507958290464861+12.571809097184i</v>
      </c>
      <c r="R3683" t="str">
        <f t="shared" si="1941"/>
        <v>0.0250123480261708-0.00414151627648699i</v>
      </c>
      <c r="S3683" t="str">
        <f t="shared" si="1942"/>
        <v>1.35873201658821i</v>
      </c>
      <c r="T3683" t="str">
        <f t="shared" si="1943"/>
        <v>0.00562721076208406+0.0339850780732052i</v>
      </c>
      <c r="U3683" t="e">
        <f t="shared" si="1944"/>
        <v>#DIV/0!</v>
      </c>
      <c r="V3683" t="str">
        <f t="shared" si="1945"/>
        <v>1.33333333333333E-06-0.0000606651202942237i</v>
      </c>
      <c r="W3683" t="e">
        <f t="shared" si="1946"/>
        <v>#DIV/0!</v>
      </c>
      <c r="X3683" t="e">
        <f t="shared" si="1947"/>
        <v>#DIV/0!</v>
      </c>
      <c r="Y3683" t="str">
        <f t="shared" si="1948"/>
        <v>0.00083+1.75828657636114i</v>
      </c>
      <c r="Z3683" t="e">
        <f t="shared" si="1949"/>
        <v>#DIV/0!</v>
      </c>
      <c r="AA3683" t="e">
        <f t="shared" si="1950"/>
        <v>#DIV/0!</v>
      </c>
      <c r="AB3683" t="str">
        <f t="shared" si="1951"/>
        <v>0.0346987153247649+0.209560046568315i</v>
      </c>
      <c r="AC3683" t="str">
        <f t="shared" si="1952"/>
        <v>1.02509807364444-0.00354059182732231i</v>
      </c>
      <c r="AD3683" t="str">
        <f t="shared" si="1953"/>
        <v>0.0331426917217504+0.204543737523877i</v>
      </c>
      <c r="AE3683" t="e">
        <f t="shared" si="1954"/>
        <v>#DIV/0!</v>
      </c>
      <c r="AF3683" t="str">
        <f t="shared" si="1955"/>
        <v>-19.4152517739723-0.261969548574169i</v>
      </c>
      <c r="AG3683" t="e">
        <f t="shared" si="1956"/>
        <v>#DIV/0!</v>
      </c>
      <c r="AH3683" t="e">
        <f t="shared" si="1957"/>
        <v>#DIV/0!</v>
      </c>
      <c r="AI3683" t="e">
        <f t="shared" si="1958"/>
        <v>#DIV/0!</v>
      </c>
      <c r="AJ3683" t="e">
        <f t="shared" si="1959"/>
        <v>#DIV/0!</v>
      </c>
      <c r="AK3683"/>
      <c r="AL3683"/>
      <c r="AM3683"/>
      <c r="AN3683"/>
    </row>
    <row r="3684" spans="1:40" x14ac:dyDescent="0.25">
      <c r="A3684"/>
      <c r="B3684">
        <f t="shared" si="1960"/>
        <v>1750000</v>
      </c>
      <c r="C3684" s="186" t="str">
        <f t="shared" si="1928"/>
        <v>-3.21177554774752E-08+0.00180108114814226i</v>
      </c>
      <c r="D3684" s="158" t="str">
        <f t="shared" si="1929"/>
        <v>-7.66666691290283+0.013808288802424i</v>
      </c>
      <c r="E3684" t="str">
        <f t="shared" si="1930"/>
        <v>7.99059574964734-0.274126910201485i</v>
      </c>
      <c r="F3684" t="str">
        <f t="shared" si="1931"/>
        <v>0.999201577661798+0.0000273689347059545i</v>
      </c>
      <c r="G3684">
        <f t="shared" si="1926"/>
        <v>1</v>
      </c>
      <c r="H3684" t="str">
        <f t="shared" si="1932"/>
        <v>11.7485928199406+0.275628341561282i</v>
      </c>
      <c r="I3684" t="str">
        <f t="shared" si="1933"/>
        <v>6872.23392972767i</v>
      </c>
      <c r="J3684" t="str">
        <f t="shared" si="1927"/>
        <v>-63926.278256681+1503.42487233866i</v>
      </c>
      <c r="K3684" t="str">
        <f t="shared" si="1934"/>
        <v>0.00252685709384239-0.107443060619693i</v>
      </c>
      <c r="L3684" t="str">
        <f t="shared" si="1935"/>
        <v>0.000326839727849959-0.0117813437318725i</v>
      </c>
      <c r="M3684" t="str">
        <f t="shared" si="1936"/>
        <v>0.00285369682169235-0.119224404351566i</v>
      </c>
      <c r="N3684" t="str">
        <f t="shared" si="1937"/>
        <v>-12.8938378407317i</v>
      </c>
      <c r="O3684" t="str">
        <f t="shared" si="1938"/>
        <v>0.946860035885508-0.321645880500425i</v>
      </c>
      <c r="P3684" t="str">
        <f t="shared" si="1939"/>
        <v>0.053139964114492+0.321645880500425i</v>
      </c>
      <c r="Q3684" t="str">
        <f t="shared" si="1940"/>
        <v>-0.053139964114492+12.5721919602313i</v>
      </c>
      <c r="R3684" t="str">
        <f t="shared" si="1941"/>
        <v>0.0255655917396736-0.0043348462157192i</v>
      </c>
      <c r="S3684" t="str">
        <f t="shared" si="1942"/>
        <v>1.35950887880467i</v>
      </c>
      <c r="T3684" t="str">
        <f t="shared" si="1943"/>
        <v>0.00589326191852308+0.0347566489619816i</v>
      </c>
      <c r="U3684" t="e">
        <f t="shared" si="1944"/>
        <v>#DIV/0!</v>
      </c>
      <c r="V3684" t="str">
        <f t="shared" si="1945"/>
        <v>1.33333333333333E-06-0.0000606304545111983i</v>
      </c>
      <c r="W3684" t="e">
        <f t="shared" si="1946"/>
        <v>#DIV/0!</v>
      </c>
      <c r="X3684" t="e">
        <f t="shared" si="1947"/>
        <v>#DIV/0!</v>
      </c>
      <c r="Y3684" t="str">
        <f t="shared" si="1948"/>
        <v>0.00083+1.75929188601028i</v>
      </c>
      <c r="Z3684" t="e">
        <f t="shared" si="1949"/>
        <v>#DIV/0!</v>
      </c>
      <c r="AA3684" t="e">
        <f t="shared" si="1950"/>
        <v>#DIV/0!</v>
      </c>
      <c r="AB3684" t="str">
        <f t="shared" si="1951"/>
        <v>0.0363392498150144+0.214317735546826i</v>
      </c>
      <c r="AC3684" t="str">
        <f t="shared" si="1952"/>
        <v>1.02565560556425-0.00372092757301557i</v>
      </c>
      <c r="AD3684" t="str">
        <f t="shared" si="1953"/>
        <v>0.034671743994169+0.209082605732051i</v>
      </c>
      <c r="AE3684" t="e">
        <f t="shared" si="1954"/>
        <v>#DIV/0!</v>
      </c>
      <c r="AF3684" t="str">
        <f t="shared" si="1955"/>
        <v>-19.4152597328434-0.261820052758858i</v>
      </c>
      <c r="AG3684" t="e">
        <f t="shared" si="1956"/>
        <v>#DIV/0!</v>
      </c>
      <c r="AH3684" t="e">
        <f t="shared" si="1957"/>
        <v>#DIV/0!</v>
      </c>
      <c r="AI3684" t="e">
        <f t="shared" si="1958"/>
        <v>#DIV/0!</v>
      </c>
      <c r="AJ3684" t="e">
        <f t="shared" si="1959"/>
        <v>#DIV/0!</v>
      </c>
      <c r="AK3684"/>
      <c r="AL3684"/>
      <c r="AM3684"/>
      <c r="AN3684"/>
    </row>
    <row r="3685" spans="1:40" x14ac:dyDescent="0.25">
      <c r="A3685"/>
      <c r="B3685">
        <f t="shared" si="1960"/>
        <v>1751000</v>
      </c>
      <c r="C3685" s="186" t="str">
        <f t="shared" si="1928"/>
        <v>-3.20810809095639E-08+0.00180005254668767i</v>
      </c>
      <c r="D3685" s="158" t="str">
        <f t="shared" si="1929"/>
        <v>-7.66666691262162+0.0138004028579388i</v>
      </c>
      <c r="E3685" t="str">
        <f t="shared" si="1930"/>
        <v>7.99058501151419-0.274283185555211i</v>
      </c>
      <c r="F3685" t="str">
        <f t="shared" si="1931"/>
        <v>0.999201578733039+0.0000273845373552956i</v>
      </c>
      <c r="G3685">
        <f t="shared" si="1926"/>
        <v>1</v>
      </c>
      <c r="H3685" t="str">
        <f t="shared" si="1932"/>
        <v>11.7486007654721+0.275471130212362i</v>
      </c>
      <c r="I3685" t="str">
        <f t="shared" si="1933"/>
        <v>6876.16092054466i</v>
      </c>
      <c r="J3685" t="str">
        <f t="shared" si="1927"/>
        <v>-63999.3588774734+1504.28397226571i</v>
      </c>
      <c r="K3685" t="str">
        <f t="shared" si="1934"/>
        <v>0.00252397323364438-0.107381765514557i</v>
      </c>
      <c r="L3685" t="str">
        <f t="shared" si="1935"/>
        <v>0.000326466803343039-0.0117746257200434i</v>
      </c>
      <c r="M3685" t="str">
        <f t="shared" si="1936"/>
        <v>0.00285044003698742-0.1191563912346i</v>
      </c>
      <c r="N3685" t="str">
        <f t="shared" si="1937"/>
        <v>-12.9012057480692i</v>
      </c>
      <c r="O3685" t="str">
        <f t="shared" si="1938"/>
        <v>0.944464499750734-0.328613463982528i</v>
      </c>
      <c r="P3685" t="str">
        <f t="shared" si="1939"/>
        <v>0.055535500249266+0.328613463982528i</v>
      </c>
      <c r="Q3685" t="str">
        <f t="shared" si="1940"/>
        <v>-0.055535500249266+12.5725922840867i</v>
      </c>
      <c r="R3685" t="str">
        <f t="shared" si="1941"/>
        <v>0.0261172667487702-0.00453255259024269i</v>
      </c>
      <c r="S3685" t="str">
        <f t="shared" si="1942"/>
        <v>1.36028574102113i</v>
      </c>
      <c r="T3685" t="str">
        <f t="shared" si="1943"/>
        <v>0.00616556665893552+0.0355269455527974i</v>
      </c>
      <c r="U3685" t="e">
        <f t="shared" si="1944"/>
        <v>#DIV/0!</v>
      </c>
      <c r="V3685" t="str">
        <f t="shared" si="1945"/>
        <v>1.33333333333333E-06-0.0000605958283235847i</v>
      </c>
      <c r="W3685" t="e">
        <f t="shared" si="1946"/>
        <v>#DIV/0!</v>
      </c>
      <c r="X3685" t="e">
        <f t="shared" si="1947"/>
        <v>#DIV/0!</v>
      </c>
      <c r="Y3685" t="str">
        <f t="shared" si="1948"/>
        <v>0.00083+1.76029719565943i</v>
      </c>
      <c r="Z3685" t="e">
        <f t="shared" si="1949"/>
        <v>#DIV/0!</v>
      </c>
      <c r="AA3685" t="e">
        <f t="shared" si="1950"/>
        <v>#DIV/0!</v>
      </c>
      <c r="AB3685" t="str">
        <f t="shared" si="1951"/>
        <v>0.0380183453862733+0.219067566902078i</v>
      </c>
      <c r="AC3685" t="str">
        <f t="shared" si="1952"/>
        <v>1.02621166972243-0.00390568987343583i</v>
      </c>
      <c r="AD3685" t="str">
        <f t="shared" si="1953"/>
        <v>0.036234289692571+0.213610011723696i</v>
      </c>
      <c r="AE3685" t="e">
        <f t="shared" si="1954"/>
        <v>#DIV/0!</v>
      </c>
      <c r="AF3685" t="str">
        <f t="shared" si="1955"/>
        <v>-19.4152676780937-0.261670727354423i</v>
      </c>
      <c r="AG3685" t="e">
        <f t="shared" si="1956"/>
        <v>#DIV/0!</v>
      </c>
      <c r="AH3685" t="e">
        <f t="shared" si="1957"/>
        <v>#DIV/0!</v>
      </c>
      <c r="AI3685" t="e">
        <f t="shared" si="1958"/>
        <v>#DIV/0!</v>
      </c>
      <c r="AJ3685" t="e">
        <f t="shared" si="1959"/>
        <v>#DIV/0!</v>
      </c>
      <c r="AK3685"/>
      <c r="AL3685"/>
      <c r="AM3685"/>
      <c r="AN3685"/>
    </row>
    <row r="3686" spans="1:40" x14ac:dyDescent="0.25">
      <c r="A3686"/>
      <c r="B3686">
        <f t="shared" si="1960"/>
        <v>1752000</v>
      </c>
      <c r="C3686" s="186" t="str">
        <f t="shared" si="1928"/>
        <v>-3.20444691226465E-08+0.00179902511943565i</v>
      </c>
      <c r="D3686" s="158" t="str">
        <f t="shared" si="1929"/>
        <v>-7.66666691234094+0.0137925259156733i</v>
      </c>
      <c r="E3686" t="str">
        <f t="shared" si="1930"/>
        <v>7.9905742672756-0.274439460278232i</v>
      </c>
      <c r="F3686" t="str">
        <f t="shared" si="1931"/>
        <v>0.999201579804889+0.0000274001399417671i</v>
      </c>
      <c r="G3686">
        <f t="shared" si="1926"/>
        <v>1</v>
      </c>
      <c r="H3686" t="str">
        <f t="shared" si="1932"/>
        <v>11.7486086974138+0.275314097985528i</v>
      </c>
      <c r="I3686" t="str">
        <f t="shared" si="1933"/>
        <v>6880.08791136165i</v>
      </c>
      <c r="J3686" t="str">
        <f t="shared" si="1927"/>
        <v>-64072.4812466923+1505.14307219277i</v>
      </c>
      <c r="K3686" t="str">
        <f t="shared" si="1934"/>
        <v>0.00252109430672777-0.107320540268394i</v>
      </c>
      <c r="L3686" t="str">
        <f t="shared" si="1935"/>
        <v>0.000326094516569941-0.0117679153595056i</v>
      </c>
      <c r="M3686" t="str">
        <f t="shared" si="1936"/>
        <v>0.00284718882329771-0.1190884556279i</v>
      </c>
      <c r="N3686" t="str">
        <f t="shared" si="1937"/>
        <v>-12.9085736554068i</v>
      </c>
      <c r="O3686" t="str">
        <f t="shared" si="1938"/>
        <v>0.942017692592752-0.335563208415684i</v>
      </c>
      <c r="P3686" t="str">
        <f t="shared" si="1939"/>
        <v>0.057982307407248+0.335563208415684i</v>
      </c>
      <c r="Q3686" t="str">
        <f t="shared" si="1940"/>
        <v>-0.057982307407248+12.5730104469911i</v>
      </c>
      <c r="R3686" t="str">
        <f t="shared" si="1941"/>
        <v>0.0266673351708276-0.00473462909172251i</v>
      </c>
      <c r="S3686" t="str">
        <f t="shared" si="1942"/>
        <v>1.36106260323759i</v>
      </c>
      <c r="T3686" t="str">
        <f t="shared" si="1943"/>
        <v>0.00644412659694427+0.036295912629016i</v>
      </c>
      <c r="U3686" t="e">
        <f t="shared" si="1944"/>
        <v>#DIV/0!</v>
      </c>
      <c r="V3686" t="str">
        <f t="shared" si="1945"/>
        <v>1.33333333333333E-06-0.0000605612416635825i</v>
      </c>
      <c r="W3686" t="e">
        <f t="shared" si="1946"/>
        <v>#DIV/0!</v>
      </c>
      <c r="X3686" t="e">
        <f t="shared" si="1947"/>
        <v>#DIV/0!</v>
      </c>
      <c r="Y3686" t="str">
        <f t="shared" si="1948"/>
        <v>0.00083+1.76130250530858i</v>
      </c>
      <c r="Z3686" t="e">
        <f t="shared" si="1949"/>
        <v>#DIV/0!</v>
      </c>
      <c r="AA3686" t="e">
        <f t="shared" si="1950"/>
        <v>#DIV/0!</v>
      </c>
      <c r="AB3686" t="str">
        <f t="shared" si="1951"/>
        <v>0.0397360119885226+0.2238092001552i</v>
      </c>
      <c r="AC3686" t="str">
        <f t="shared" si="1952"/>
        <v>1.02676622793101-0.00409487324729179i</v>
      </c>
      <c r="AD3686" t="str">
        <f t="shared" si="1953"/>
        <v>0.0378302419835353+0.21812570778875i</v>
      </c>
      <c r="AE3686" t="e">
        <f t="shared" si="1954"/>
        <v>#DIV/0!</v>
      </c>
      <c r="AF3686" t="str">
        <f t="shared" si="1955"/>
        <v>-19.4152756097547-0.261521572069855i</v>
      </c>
      <c r="AG3686" t="e">
        <f t="shared" si="1956"/>
        <v>#DIV/0!</v>
      </c>
      <c r="AH3686" t="e">
        <f t="shared" si="1957"/>
        <v>#DIV/0!</v>
      </c>
      <c r="AI3686" t="e">
        <f t="shared" si="1958"/>
        <v>#DIV/0!</v>
      </c>
      <c r="AJ3686" t="e">
        <f t="shared" si="1959"/>
        <v>#DIV/0!</v>
      </c>
      <c r="AK3686"/>
      <c r="AL3686"/>
      <c r="AM3686"/>
      <c r="AN3686"/>
    </row>
    <row r="3687" spans="1:40" x14ac:dyDescent="0.25">
      <c r="A3687"/>
      <c r="B3687">
        <f t="shared" si="1960"/>
        <v>1753000</v>
      </c>
      <c r="C3687" s="186" t="str">
        <f t="shared" si="1928"/>
        <v>-3.200791997351E-08+0.00179799886437673i</v>
      </c>
      <c r="D3687" s="158" t="str">
        <f t="shared" si="1929"/>
        <v>-7.66666691206072+0.0137846579602216i</v>
      </c>
      <c r="E3687" t="str">
        <f t="shared" si="1930"/>
        <v>7.99056351693162-0.274595734370192i</v>
      </c>
      <c r="F3687" t="str">
        <f t="shared" si="1931"/>
        <v>0.999201580877357+0.0000274157424653342i</v>
      </c>
      <c r="G3687">
        <f t="shared" si="1926"/>
        <v>1</v>
      </c>
      <c r="H3687" t="str">
        <f t="shared" si="1932"/>
        <v>11.7486166157965+0.275157244575019i</v>
      </c>
      <c r="I3687" t="str">
        <f t="shared" si="1933"/>
        <v>6884.01490217863i</v>
      </c>
      <c r="J3687" t="str">
        <f t="shared" si="1927"/>
        <v>-64145.6453643379+1506.00217211982i</v>
      </c>
      <c r="K3687" t="str">
        <f t="shared" si="1934"/>
        <v>0.00251822030184871-0.107259384761904i</v>
      </c>
      <c r="L3687" t="str">
        <f t="shared" si="1935"/>
        <v>0.000325722866077753-0.0117612126372054i</v>
      </c>
      <c r="M3687" t="str">
        <f t="shared" si="1936"/>
        <v>0.00284394316792646-0.119020597399109i</v>
      </c>
      <c r="N3687" t="str">
        <f t="shared" si="1937"/>
        <v>-12.9159415627444i</v>
      </c>
      <c r="O3687" t="str">
        <f t="shared" si="1938"/>
        <v>0.939519747238509-0.342494736527276i</v>
      </c>
      <c r="P3687" t="str">
        <f t="shared" si="1939"/>
        <v>0.060480252761491+0.342494736527276i</v>
      </c>
      <c r="Q3687" t="str">
        <f t="shared" si="1940"/>
        <v>-0.060480252761491+12.5734468262171i</v>
      </c>
      <c r="R3687" t="str">
        <f t="shared" si="1941"/>
        <v>0.027215759063755-0.00494106903281463i</v>
      </c>
      <c r="S3687" t="str">
        <f t="shared" si="1942"/>
        <v>1.36183946545405i</v>
      </c>
      <c r="T3687" t="str">
        <f t="shared" si="1943"/>
        <v>0.00672894281041984+0.0370634947753103i</v>
      </c>
      <c r="U3687" t="e">
        <f t="shared" si="1944"/>
        <v>#DIV/0!</v>
      </c>
      <c r="V3687" t="str">
        <f t="shared" si="1945"/>
        <v>1.33333333333333E-06-0.0000605266944635465i</v>
      </c>
      <c r="W3687" t="e">
        <f t="shared" si="1946"/>
        <v>#DIV/0!</v>
      </c>
      <c r="X3687" t="e">
        <f t="shared" si="1947"/>
        <v>#DIV/0!</v>
      </c>
      <c r="Y3687" t="str">
        <f t="shared" si="1948"/>
        <v>0.00083+1.76230781495773i</v>
      </c>
      <c r="Z3687" t="e">
        <f t="shared" si="1949"/>
        <v>#DIV/0!</v>
      </c>
      <c r="AA3687" t="e">
        <f t="shared" si="1950"/>
        <v>#DIV/0!</v>
      </c>
      <c r="AB3687" t="str">
        <f t="shared" si="1951"/>
        <v>0.0414922562681675+0.228542293602152i</v>
      </c>
      <c r="AC3687" t="str">
        <f t="shared" si="1952"/>
        <v>1.02731924193423-0.00428847183400214i</v>
      </c>
      <c r="AD3687" t="str">
        <f t="shared" si="1953"/>
        <v>0.0394595121954952+0.22262944688758i</v>
      </c>
      <c r="AE3687" t="e">
        <f t="shared" si="1954"/>
        <v>#DIV/0!</v>
      </c>
      <c r="AF3687" t="str">
        <f t="shared" si="1955"/>
        <v>-19.4152835278572-0.261372586614797i</v>
      </c>
      <c r="AG3687" t="e">
        <f t="shared" si="1956"/>
        <v>#DIV/0!</v>
      </c>
      <c r="AH3687" t="e">
        <f t="shared" si="1957"/>
        <v>#DIV/0!</v>
      </c>
      <c r="AI3687" t="e">
        <f t="shared" si="1958"/>
        <v>#DIV/0!</v>
      </c>
      <c r="AJ3687" t="e">
        <f t="shared" si="1959"/>
        <v>#DIV/0!</v>
      </c>
      <c r="AK3687"/>
      <c r="AL3687"/>
      <c r="AM3687"/>
      <c r="AN3687"/>
    </row>
    <row r="3688" spans="1:40" x14ac:dyDescent="0.25">
      <c r="A3688"/>
      <c r="B3688">
        <f t="shared" si="1960"/>
        <v>1754000</v>
      </c>
      <c r="C3688" s="186" t="str">
        <f t="shared" si="1928"/>
        <v>-3.19714333193489E-08+0.001796973779506i</v>
      </c>
      <c r="D3688" s="158" t="str">
        <f t="shared" si="1929"/>
        <v>-7.66666691178097+0.0137767989762127i</v>
      </c>
      <c r="E3688" t="str">
        <f t="shared" si="1930"/>
        <v>7.99055276048231-0.274752007830732i</v>
      </c>
      <c r="F3688" t="str">
        <f t="shared" si="1931"/>
        <v>0.999201581950423+0.00002743134492596i</v>
      </c>
      <c r="G3688">
        <f t="shared" si="1926"/>
        <v>1</v>
      </c>
      <c r="H3688" t="str">
        <f t="shared" si="1932"/>
        <v>11.7486245206511+0.275000569675766i</v>
      </c>
      <c r="I3688" t="str">
        <f t="shared" si="1933"/>
        <v>6887.94189299562i</v>
      </c>
      <c r="J3688" t="str">
        <f t="shared" si="1927"/>
        <v>-64218.8512304102+1506.86127204686i</v>
      </c>
      <c r="K3688" t="str">
        <f t="shared" si="1934"/>
        <v>0.0025153512077954-0.107198298876064i</v>
      </c>
      <c r="L3688" t="str">
        <f t="shared" si="1935"/>
        <v>0.000325351850417706-0.0117545175401186i</v>
      </c>
      <c r="M3688" t="str">
        <f t="shared" si="1936"/>
        <v>0.00284070305821311-0.118952816416183i</v>
      </c>
      <c r="N3688" t="str">
        <f t="shared" si="1937"/>
        <v>-12.9233094700819i</v>
      </c>
      <c r="O3688" t="str">
        <f t="shared" si="1938"/>
        <v>0.936970799291036-0.349407672033568i</v>
      </c>
      <c r="P3688" t="str">
        <f t="shared" si="1939"/>
        <v>0.063029200708964+0.349407672033568i</v>
      </c>
      <c r="Q3688" t="str">
        <f t="shared" si="1940"/>
        <v>-0.063029200708964+12.5739017980483i</v>
      </c>
      <c r="R3688" t="str">
        <f t="shared" si="1941"/>
        <v>0.0277625004302894-0.00515186534467943i</v>
      </c>
      <c r="S3688" t="str">
        <f t="shared" si="1942"/>
        <v>1.36261632767051i</v>
      </c>
      <c r="T3688" t="str">
        <f t="shared" si="1943"/>
        <v>0.00702001583662005+0.0378296363832719i</v>
      </c>
      <c r="U3688" t="e">
        <f t="shared" si="1944"/>
        <v>#DIV/0!</v>
      </c>
      <c r="V3688" t="str">
        <f t="shared" si="1945"/>
        <v>1.33333333333333E-06-0.0000604921866559845i</v>
      </c>
      <c r="W3688" t="e">
        <f t="shared" si="1946"/>
        <v>#DIV/0!</v>
      </c>
      <c r="X3688" t="e">
        <f t="shared" si="1947"/>
        <v>#DIV/0!</v>
      </c>
      <c r="Y3688" t="str">
        <f t="shared" si="1948"/>
        <v>0.00083+1.76331312460688i</v>
      </c>
      <c r="Z3688" t="e">
        <f t="shared" si="1949"/>
        <v>#DIV/0!</v>
      </c>
      <c r="AA3688" t="e">
        <f t="shared" si="1950"/>
        <v>#DIV/0!</v>
      </c>
      <c r="AB3688" t="str">
        <f t="shared" si="1951"/>
        <v>0.043287081538067+0.233266504348307i</v>
      </c>
      <c r="AC3688" t="str">
        <f t="shared" si="1952"/>
        <v>1.0278706734127-0.00448647939110911i</v>
      </c>
      <c r="AD3688" t="str">
        <f t="shared" si="1953"/>
        <v>0.0411220098241693+0.22712098266488i</v>
      </c>
      <c r="AE3688" t="e">
        <f t="shared" si="1954"/>
        <v>#DIV/0!</v>
      </c>
      <c r="AF3688" t="str">
        <f t="shared" si="1955"/>
        <v>-19.4152914324321-0.261223770699553i</v>
      </c>
      <c r="AG3688" t="e">
        <f t="shared" si="1956"/>
        <v>#DIV/0!</v>
      </c>
      <c r="AH3688" t="e">
        <f t="shared" si="1957"/>
        <v>#DIV/0!</v>
      </c>
      <c r="AI3688" t="e">
        <f t="shared" si="1958"/>
        <v>#DIV/0!</v>
      </c>
      <c r="AJ3688" t="e">
        <f t="shared" si="1959"/>
        <v>#DIV/0!</v>
      </c>
      <c r="AK3688"/>
      <c r="AL3688"/>
      <c r="AM3688"/>
      <c r="AN3688"/>
    </row>
    <row r="3689" spans="1:40" x14ac:dyDescent="0.25">
      <c r="A3689"/>
      <c r="B3689">
        <f t="shared" si="1960"/>
        <v>1755000</v>
      </c>
      <c r="C3689" s="186" t="str">
        <f t="shared" si="1928"/>
        <v>-3.19350090177664E-08+0.00179594986282317i</v>
      </c>
      <c r="D3689" s="158" t="str">
        <f t="shared" si="1929"/>
        <v>-7.66666691150175+0.013768948948311i</v>
      </c>
      <c r="E3689" t="str">
        <f t="shared" si="1930"/>
        <v>7.9905419979277-0.274908280659496i</v>
      </c>
      <c r="F3689" t="str">
        <f t="shared" si="1931"/>
        <v>0.999201583024108+0.0000274469473236101i</v>
      </c>
      <c r="G3689">
        <f t="shared" si="1926"/>
        <v>1</v>
      </c>
      <c r="H3689" t="str">
        <f t="shared" si="1932"/>
        <v>11.7486324120084+0.274844072983403i</v>
      </c>
      <c r="I3689" t="str">
        <f t="shared" si="1933"/>
        <v>6891.86888381261i</v>
      </c>
      <c r="J3689" t="str">
        <f t="shared" si="1927"/>
        <v>-64292.098844909+1507.72037197392i</v>
      </c>
      <c r="K3689" t="str">
        <f t="shared" si="1934"/>
        <v>0.002512487013388-0.107137282492118i</v>
      </c>
      <c r="L3689" t="str">
        <f t="shared" si="1935"/>
        <v>0.000324981468145142-0.0117478300552505i</v>
      </c>
      <c r="M3689" t="str">
        <f t="shared" si="1936"/>
        <v>0.00283746848153314-0.118885112547368i</v>
      </c>
      <c r="N3689" t="str">
        <f t="shared" si="1937"/>
        <v>-12.9306773774195i</v>
      </c>
      <c r="O3689" t="str">
        <f t="shared" si="1938"/>
        <v>0.934370987121974-0.356301639660425i</v>
      </c>
      <c r="P3689" t="str">
        <f t="shared" si="1939"/>
        <v>0.065629012878026+0.356301639660425i</v>
      </c>
      <c r="Q3689" t="str">
        <f t="shared" si="1940"/>
        <v>-0.065629012878026+12.5743757377591i</v>
      </c>
      <c r="R3689" t="str">
        <f t="shared" si="1941"/>
        <v>0.0283075212223415-0.00536701057454634i</v>
      </c>
      <c r="S3689" t="str">
        <f t="shared" si="1942"/>
        <v>1.36339318988697i</v>
      </c>
      <c r="T3689" t="str">
        <f t="shared" si="1943"/>
        <v>0.00731734566738783+0.0385942816571213i</v>
      </c>
      <c r="U3689" t="e">
        <f t="shared" si="1944"/>
        <v>#DIV/0!</v>
      </c>
      <c r="V3689" t="str">
        <f t="shared" si="1945"/>
        <v>1.33333333333333E-06-0.0000604577181735593i</v>
      </c>
      <c r="W3689" t="e">
        <f t="shared" si="1946"/>
        <v>#DIV/0!</v>
      </c>
      <c r="X3689" t="e">
        <f t="shared" si="1947"/>
        <v>#DIV/0!</v>
      </c>
      <c r="Y3689" t="str">
        <f t="shared" si="1948"/>
        <v>0.00083+1.76431843425603i</v>
      </c>
      <c r="Z3689" t="e">
        <f t="shared" si="1949"/>
        <v>#DIV/0!</v>
      </c>
      <c r="AA3689" t="e">
        <f t="shared" si="1950"/>
        <v>#DIV/0!</v>
      </c>
      <c r="AB3689" t="str">
        <f t="shared" si="1951"/>
        <v>0.0451204877479227+0.237981488343664i</v>
      </c>
      <c r="AC3689" t="str">
        <f t="shared" si="1952"/>
        <v>1.02842048398778-0.00468888929174044i</v>
      </c>
      <c r="AD3689" t="str">
        <f t="shared" si="1953"/>
        <v>0.0428176425381004+0.231600069463502i</v>
      </c>
      <c r="AE3689" t="e">
        <f t="shared" si="1954"/>
        <v>#DIV/0!</v>
      </c>
      <c r="AF3689" t="str">
        <f t="shared" si="1955"/>
        <v>-19.4152993235101-0.261075124035092i</v>
      </c>
      <c r="AG3689" t="e">
        <f t="shared" si="1956"/>
        <v>#DIV/0!</v>
      </c>
      <c r="AH3689" t="e">
        <f t="shared" si="1957"/>
        <v>#DIV/0!</v>
      </c>
      <c r="AI3689" t="e">
        <f t="shared" si="1958"/>
        <v>#DIV/0!</v>
      </c>
      <c r="AJ3689" t="e">
        <f t="shared" si="1959"/>
        <v>#DIV/0!</v>
      </c>
      <c r="AK3689"/>
      <c r="AL3689"/>
      <c r="AM3689"/>
      <c r="AN3689"/>
    </row>
    <row r="3690" spans="1:40" x14ac:dyDescent="0.25">
      <c r="A3690"/>
      <c r="B3690">
        <f t="shared" si="1960"/>
        <v>1756000</v>
      </c>
      <c r="C3690" s="186" t="str">
        <f t="shared" si="1928"/>
        <v>-3.18986469267691E-08+0.00179492711233246i</v>
      </c>
      <c r="D3690" s="158" t="str">
        <f t="shared" si="1929"/>
        <v>-7.66666691122299+0.0137611078612155i</v>
      </c>
      <c r="E3690" t="str">
        <f t="shared" si="1930"/>
        <v>7.99053122926786-0.275064552856126i</v>
      </c>
      <c r="F3690" t="str">
        <f t="shared" si="1931"/>
        <v>0.999201584098392+0.0000274625496582477i</v>
      </c>
      <c r="G3690">
        <f t="shared" si="1926"/>
        <v>1</v>
      </c>
      <c r="H3690" t="str">
        <f t="shared" si="1932"/>
        <v>11.7486402898992+0.274687754194247i</v>
      </c>
      <c r="I3690" t="str">
        <f t="shared" si="1933"/>
        <v>6895.7958746296i</v>
      </c>
      <c r="J3690" t="str">
        <f t="shared" si="1927"/>
        <v>-64365.3882078344+1508.57947190097i</v>
      </c>
      <c r="K3690" t="str">
        <f t="shared" si="1934"/>
        <v>0.00250962770747835-0.107076335491582i</v>
      </c>
      <c r="L3690" t="str">
        <f t="shared" si="1935"/>
        <v>0.000324611717819515-0.0117411501696362i</v>
      </c>
      <c r="M3690" t="str">
        <f t="shared" si="1936"/>
        <v>0.00283423942529787-0.118817485661218i</v>
      </c>
      <c r="N3690" t="str">
        <f t="shared" si="1937"/>
        <v>-12.938045284757i</v>
      </c>
      <c r="O3690" t="str">
        <f t="shared" si="1938"/>
        <v>0.931720451864311-0.363176265163024i</v>
      </c>
      <c r="P3690" t="str">
        <f t="shared" si="1939"/>
        <v>0.068279548135689+0.363176265163024i</v>
      </c>
      <c r="Q3690" t="str">
        <f t="shared" si="1940"/>
        <v>-0.068279548135689+12.574869019594i</v>
      </c>
      <c r="R3690" t="str">
        <f t="shared" si="1941"/>
        <v>0.028850783345327-0.00558649688330008i</v>
      </c>
      <c r="S3690" t="str">
        <f t="shared" si="1942"/>
        <v>1.36417005210343i</v>
      </c>
      <c r="T3690" t="str">
        <f t="shared" si="1943"/>
        <v>0.00762093174436712+0.0393573746194195i</v>
      </c>
      <c r="U3690" t="e">
        <f t="shared" si="1944"/>
        <v>#DIV/0!</v>
      </c>
      <c r="V3690" t="str">
        <f t="shared" si="1945"/>
        <v>1.33333333333333E-06-0.0000604232889490872i</v>
      </c>
      <c r="W3690" t="e">
        <f t="shared" si="1946"/>
        <v>#DIV/0!</v>
      </c>
      <c r="X3690" t="e">
        <f t="shared" si="1947"/>
        <v>#DIV/0!</v>
      </c>
      <c r="Y3690" t="str">
        <f t="shared" si="1948"/>
        <v>0.00083+1.76532374390518i</v>
      </c>
      <c r="Z3690" t="e">
        <f t="shared" si="1949"/>
        <v>#DIV/0!</v>
      </c>
      <c r="AA3690" t="e">
        <f t="shared" si="1950"/>
        <v>#DIV/0!</v>
      </c>
      <c r="AB3690" t="str">
        <f t="shared" si="1951"/>
        <v>0.0469924714547788+0.242686900418066i</v>
      </c>
      <c r="AC3690" t="str">
        <f t="shared" si="1952"/>
        <v>1.02896863522588-0.00489569452209516i</v>
      </c>
      <c r="AD3690" t="str">
        <f t="shared" si="1953"/>
        <v>0.0445463161840689+0.236066462337664i</v>
      </c>
      <c r="AE3690" t="e">
        <f t="shared" si="1954"/>
        <v>#DIV/0!</v>
      </c>
      <c r="AF3690" t="str">
        <f t="shared" si="1955"/>
        <v>-19.4153072011222-0.260926646333032i</v>
      </c>
      <c r="AG3690" t="e">
        <f t="shared" si="1956"/>
        <v>#DIV/0!</v>
      </c>
      <c r="AH3690" t="e">
        <f t="shared" si="1957"/>
        <v>#DIV/0!</v>
      </c>
      <c r="AI3690" t="e">
        <f t="shared" si="1958"/>
        <v>#DIV/0!</v>
      </c>
      <c r="AJ3690" t="e">
        <f t="shared" si="1959"/>
        <v>#DIV/0!</v>
      </c>
      <c r="AK3690"/>
      <c r="AL3690"/>
      <c r="AM3690"/>
      <c r="AN3690"/>
    </row>
    <row r="3691" spans="1:40" x14ac:dyDescent="0.25">
      <c r="A3691"/>
      <c r="B3691">
        <f t="shared" si="1960"/>
        <v>1757000</v>
      </c>
      <c r="C3691" s="186" t="str">
        <f t="shared" si="1928"/>
        <v>-3.18623469047681E-08+0.00179390552604265i</v>
      </c>
      <c r="D3691" s="158" t="str">
        <f t="shared" si="1929"/>
        <v>-7.66666691094469+0.0137532756996603i</v>
      </c>
      <c r="E3691" t="str">
        <f t="shared" si="1930"/>
        <v>7.99052045450282-0.275220824420264i</v>
      </c>
      <c r="F3691" t="str">
        <f t="shared" si="1931"/>
        <v>0.999201585173294+0.0000274781519298382i</v>
      </c>
      <c r="G3691">
        <f t="shared" si="1926"/>
        <v>1</v>
      </c>
      <c r="H3691" t="str">
        <f t="shared" si="1932"/>
        <v>11.748648154354+0.274531613005304i</v>
      </c>
      <c r="I3691" t="str">
        <f t="shared" si="1933"/>
        <v>6899.72286544658i</v>
      </c>
      <c r="J3691" t="str">
        <f t="shared" si="1927"/>
        <v>-64438.7193191865+1509.43857182802i</v>
      </c>
      <c r="K3691" t="str">
        <f t="shared" si="1934"/>
        <v>0.00250677327895004-0.107015457756238i</v>
      </c>
      <c r="L3691" t="str">
        <f t="shared" si="1935"/>
        <v>0.00032424259800437-0.0117344778703399i</v>
      </c>
      <c r="M3691" t="str">
        <f t="shared" si="1936"/>
        <v>0.00283101587695441-0.118749935626578i</v>
      </c>
      <c r="N3691" t="str">
        <f t="shared" si="1937"/>
        <v>-12.9454131920946i</v>
      </c>
      <c r="O3691" t="str">
        <f t="shared" si="1938"/>
        <v>0.929019337404438-0.370031175346915i</v>
      </c>
      <c r="P3691" t="str">
        <f t="shared" si="1939"/>
        <v>0.070980662595562+0.370031175346915i</v>
      </c>
      <c r="Q3691" t="str">
        <f t="shared" si="1940"/>
        <v>-0.070980662595562+12.5753820167477i</v>
      </c>
      <c r="R3691" t="str">
        <f t="shared" si="1941"/>
        <v>0.0293922486626672-0.00581031604316292i</v>
      </c>
      <c r="S3691" t="str">
        <f t="shared" si="1942"/>
        <v>1.36494691431989i</v>
      </c>
      <c r="T3691" t="str">
        <f t="shared" si="1943"/>
        <v>0.00793077295433858+0.0401188591170305i</v>
      </c>
      <c r="U3691" t="e">
        <f t="shared" si="1944"/>
        <v>#DIV/0!</v>
      </c>
      <c r="V3691" t="str">
        <f t="shared" si="1945"/>
        <v>1.33333333333333E-06-0.0000603888989155361i</v>
      </c>
      <c r="W3691" t="e">
        <f t="shared" si="1946"/>
        <v>#DIV/0!</v>
      </c>
      <c r="X3691" t="e">
        <f t="shared" si="1947"/>
        <v>#DIV/0!</v>
      </c>
      <c r="Y3691" t="str">
        <f t="shared" si="1948"/>
        <v>0.00083+1.76632905355433i</v>
      </c>
      <c r="Z3691" t="e">
        <f t="shared" si="1949"/>
        <v>#DIV/0!</v>
      </c>
      <c r="AA3691" t="e">
        <f t="shared" si="1950"/>
        <v>#DIV/0!</v>
      </c>
      <c r="AB3691" t="str">
        <f t="shared" si="1951"/>
        <v>0.0489030257942609+0.247382394317968i</v>
      </c>
      <c r="AC3691" t="str">
        <f t="shared" si="1952"/>
        <v>1.02951508864286-0.0051068876790202i</v>
      </c>
      <c r="AD3691" t="str">
        <f t="shared" si="1953"/>
        <v>0.0463079347929508+0.240519917066997i</v>
      </c>
      <c r="AE3691" t="e">
        <f t="shared" si="1954"/>
        <v>#DIV/0!</v>
      </c>
      <c r="AF3691" t="str">
        <f t="shared" si="1955"/>
        <v>-19.4153150652987-0.260778337305644i</v>
      </c>
      <c r="AG3691" t="e">
        <f t="shared" si="1956"/>
        <v>#DIV/0!</v>
      </c>
      <c r="AH3691" t="e">
        <f t="shared" si="1957"/>
        <v>#DIV/0!</v>
      </c>
      <c r="AI3691" t="e">
        <f t="shared" si="1958"/>
        <v>#DIV/0!</v>
      </c>
      <c r="AJ3691" t="e">
        <f t="shared" si="1959"/>
        <v>#DIV/0!</v>
      </c>
      <c r="AK3691"/>
      <c r="AL3691"/>
      <c r="AM3691"/>
      <c r="AN3691"/>
    </row>
    <row r="3692" spans="1:40" x14ac:dyDescent="0.25">
      <c r="A3692"/>
      <c r="B3692">
        <f t="shared" si="1960"/>
        <v>1758000</v>
      </c>
      <c r="C3692" s="186" t="str">
        <f t="shared" si="1928"/>
        <v>-3.18261088105774E-08+0.00179288510196705i</v>
      </c>
      <c r="D3692" s="158" t="str">
        <f t="shared" si="1929"/>
        <v>-7.66666691066685+0.0137454524484141i</v>
      </c>
      <c r="E3692" t="str">
        <f t="shared" si="1930"/>
        <v>7.99050967363265-0.275377095351554i</v>
      </c>
      <c r="F3692" t="str">
        <f t="shared" si="1931"/>
        <v>0.999201586248805+0.0000274937541383455i</v>
      </c>
      <c r="G3692">
        <f t="shared" si="1926"/>
        <v>1</v>
      </c>
      <c r="H3692" t="str">
        <f t="shared" si="1932"/>
        <v>11.7486560054033+0.274375649114272i</v>
      </c>
      <c r="I3692" t="str">
        <f t="shared" si="1933"/>
        <v>6903.64985626357i</v>
      </c>
      <c r="J3692" t="str">
        <f t="shared" si="1927"/>
        <v>-64512.0921789652+1510.29767175506i</v>
      </c>
      <c r="K3692" t="str">
        <f t="shared" si="1934"/>
        <v>0.0025039237167182-0.10695464916814i</v>
      </c>
      <c r="L3692" t="str">
        <f t="shared" si="1935"/>
        <v>0.000323874107267328-0.0117278131444552i</v>
      </c>
      <c r="M3692" t="str">
        <f t="shared" si="1936"/>
        <v>0.00282779782398553-0.118682462312595i</v>
      </c>
      <c r="N3692" t="str">
        <f t="shared" si="1937"/>
        <v>-12.9527810994322i</v>
      </c>
      <c r="O3692" t="str">
        <f t="shared" si="1938"/>
        <v>0.926267790374583-0.376865998087633i</v>
      </c>
      <c r="P3692" t="str">
        <f t="shared" si="1939"/>
        <v>0.073732209625417+0.376865998087633i</v>
      </c>
      <c r="Q3692" t="str">
        <f t="shared" si="1940"/>
        <v>-0.073732209625417+12.5759151013446i</v>
      </c>
      <c r="R3692" t="str">
        <f t="shared" si="1941"/>
        <v>0.0299318790002393-0.00603845943538741i</v>
      </c>
      <c r="S3692" t="str">
        <f t="shared" si="1942"/>
        <v>1.36572377653635i</v>
      </c>
      <c r="T3692" t="str">
        <f t="shared" si="1943"/>
        <v>0.00824686762455885+0.0408786788270359i</v>
      </c>
      <c r="U3692" t="e">
        <f t="shared" si="1944"/>
        <v>#DIV/0!</v>
      </c>
      <c r="V3692" t="str">
        <f t="shared" si="1945"/>
        <v>1.33333333333333E-06-0.0000603545480060277i</v>
      </c>
      <c r="W3692" t="e">
        <f t="shared" si="1946"/>
        <v>#DIV/0!</v>
      </c>
      <c r="X3692" t="e">
        <f t="shared" si="1947"/>
        <v>#DIV/0!</v>
      </c>
      <c r="Y3692" t="str">
        <f t="shared" si="1948"/>
        <v>0.00083+1.76733436320347i</v>
      </c>
      <c r="Z3692" t="e">
        <f t="shared" si="1949"/>
        <v>#DIV/0!</v>
      </c>
      <c r="AA3692" t="e">
        <f t="shared" si="1950"/>
        <v>#DIV/0!</v>
      </c>
      <c r="AB3692" t="str">
        <f t="shared" si="1951"/>
        <v>0.0508521404518371+0.252067622742904i</v>
      </c>
      <c r="AC3692" t="str">
        <f t="shared" si="1952"/>
        <v>1.03005980570852-0.00532246096760036i</v>
      </c>
      <c r="AD3692" t="str">
        <f t="shared" si="1953"/>
        <v>0.0481024005853346+0.244960190169646i</v>
      </c>
      <c r="AE3692" t="e">
        <f t="shared" si="1954"/>
        <v>#DIV/0!</v>
      </c>
      <c r="AF3692" t="str">
        <f t="shared" si="1955"/>
        <v>-19.4153229160701-0.260630196665858i</v>
      </c>
      <c r="AG3692" t="e">
        <f t="shared" si="1956"/>
        <v>#DIV/0!</v>
      </c>
      <c r="AH3692" t="e">
        <f t="shared" si="1957"/>
        <v>#DIV/0!</v>
      </c>
      <c r="AI3692" t="e">
        <f t="shared" si="1958"/>
        <v>#DIV/0!</v>
      </c>
      <c r="AJ3692" t="e">
        <f t="shared" si="1959"/>
        <v>#DIV/0!</v>
      </c>
      <c r="AK3692"/>
      <c r="AL3692"/>
      <c r="AM3692"/>
      <c r="AN3692"/>
    </row>
    <row r="3693" spans="1:40" x14ac:dyDescent="0.25">
      <c r="A3693"/>
      <c r="B3693">
        <f t="shared" si="1960"/>
        <v>1759000</v>
      </c>
      <c r="C3693" s="186" t="str">
        <f t="shared" si="1928"/>
        <v>-3.17899325034112E-08+0.00179186583812347i</v>
      </c>
      <c r="D3693" s="158" t="str">
        <f t="shared" si="1929"/>
        <v>-7.66666691038947+0.0137376380922799i</v>
      </c>
      <c r="E3693" t="str">
        <f t="shared" si="1930"/>
        <v>7.99049888665738-0.275533365649639i</v>
      </c>
      <c r="F3693" t="str">
        <f t="shared" si="1931"/>
        <v>0.999201587324914+0.0000275093562837336i</v>
      </c>
      <c r="G3693">
        <f t="shared" si="1926"/>
        <v>1</v>
      </c>
      <c r="H3693" t="str">
        <f t="shared" si="1932"/>
        <v>11.7486638430775+0.274219862219531i</v>
      </c>
      <c r="I3693" t="str">
        <f t="shared" si="1933"/>
        <v>6907.57684708056i</v>
      </c>
      <c r="J3693" t="str">
        <f t="shared" si="1927"/>
        <v>-64585.5067871705+1511.15677168212i</v>
      </c>
      <c r="K3693" t="str">
        <f t="shared" si="1934"/>
        <v>0.00250107900972951-0.106893909609607i</v>
      </c>
      <c r="L3693" t="str">
        <f t="shared" si="1935"/>
        <v>0.000323506244180077-0.011721155979105i</v>
      </c>
      <c r="M3693" t="str">
        <f t="shared" si="1936"/>
        <v>0.00282458525390959-0.118615065588712i</v>
      </c>
      <c r="N3693" t="str">
        <f t="shared" si="1937"/>
        <v>-12.9601490067697i</v>
      </c>
      <c r="O3693" t="str">
        <f t="shared" si="1938"/>
        <v>0.923465960144751-0.383680362351181i</v>
      </c>
      <c r="P3693" t="str">
        <f t="shared" si="1939"/>
        <v>0.076534039855249+0.383680362351181i</v>
      </c>
      <c r="Q3693" t="str">
        <f t="shared" si="1940"/>
        <v>-0.076534039855249+12.5764686444185i</v>
      </c>
      <c r="R3693" t="str">
        <f t="shared" si="1941"/>
        <v>0.030469636150958-0.0062709180480327i</v>
      </c>
      <c r="S3693" t="str">
        <f t="shared" si="1942"/>
        <v>1.36650063875281i</v>
      </c>
      <c r="T3693" t="str">
        <f t="shared" si="1943"/>
        <v>0.00856921351820321+0.0416367772628498i</v>
      </c>
      <c r="U3693" t="e">
        <f t="shared" si="1944"/>
        <v>#DIV/0!</v>
      </c>
      <c r="V3693" t="str">
        <f t="shared" si="1945"/>
        <v>1.33333333333333E-06-0.0000603202361538358i</v>
      </c>
      <c r="W3693" t="e">
        <f t="shared" si="1946"/>
        <v>#DIV/0!</v>
      </c>
      <c r="X3693" t="e">
        <f t="shared" si="1947"/>
        <v>#DIV/0!</v>
      </c>
      <c r="Y3693" t="str">
        <f t="shared" si="1948"/>
        <v>0.00083+1.76833967285262i</v>
      </c>
      <c r="Z3693" t="e">
        <f t="shared" si="1949"/>
        <v>#DIV/0!</v>
      </c>
      <c r="AA3693" t="e">
        <f t="shared" si="1950"/>
        <v>#DIV/0!</v>
      </c>
      <c r="AB3693" t="str">
        <f t="shared" si="1951"/>
        <v>0.052839801634716+0.256742237383198i</v>
      </c>
      <c r="AC3693" t="str">
        <f t="shared" si="1952"/>
        <v>1.03060274785112-0.00554240619882803i</v>
      </c>
      <c r="AD3693" t="str">
        <f t="shared" si="1953"/>
        <v>0.0499296139774649+0.24938703891593i</v>
      </c>
      <c r="AE3693" t="e">
        <f t="shared" si="1954"/>
        <v>#DIV/0!</v>
      </c>
      <c r="AF3693" t="str">
        <f t="shared" si="1955"/>
        <v>-19.415330753467-0.260482224127251i</v>
      </c>
      <c r="AG3693" t="e">
        <f t="shared" si="1956"/>
        <v>#DIV/0!</v>
      </c>
      <c r="AH3693" t="e">
        <f t="shared" si="1957"/>
        <v>#DIV/0!</v>
      </c>
      <c r="AI3693" t="e">
        <f t="shared" si="1958"/>
        <v>#DIV/0!</v>
      </c>
      <c r="AJ3693" t="e">
        <f t="shared" si="1959"/>
        <v>#DIV/0!</v>
      </c>
      <c r="AK3693"/>
      <c r="AL3693"/>
      <c r="AM3693"/>
      <c r="AN3693"/>
    </row>
    <row r="3694" spans="1:40" x14ac:dyDescent="0.25">
      <c r="A3694"/>
      <c r="B3694">
        <f t="shared" si="1960"/>
        <v>1760000</v>
      </c>
      <c r="C3694" s="186" t="str">
        <f t="shared" si="1928"/>
        <v>-3.17538178428857E-08+0.00179084773253427i</v>
      </c>
      <c r="D3694" s="158" t="str">
        <f t="shared" si="1929"/>
        <v>-7.66666691011262+0.0137298326160961i</v>
      </c>
      <c r="E3694" t="str">
        <f t="shared" si="1930"/>
        <v>7.99048809357707-0.275689635314159i</v>
      </c>
      <c r="F3694" t="str">
        <f t="shared" si="1931"/>
        <v>0.999201588401643+0.0000275249583659677i</v>
      </c>
      <c r="G3694">
        <f t="shared" si="1926"/>
        <v>1</v>
      </c>
      <c r="H3694" t="str">
        <f t="shared" si="1932"/>
        <v>11.7486716674072+0.274064252020148i</v>
      </c>
      <c r="I3694" t="str">
        <f t="shared" si="1933"/>
        <v>6911.50383789754i</v>
      </c>
      <c r="J3694" t="str">
        <f t="shared" si="1927"/>
        <v>-64658.9631438024+1512.01587160917i</v>
      </c>
      <c r="K3694" t="str">
        <f t="shared" si="1934"/>
        <v>0.00249823914696188-0.106833238963226i</v>
      </c>
      <c r="L3694" t="str">
        <f t="shared" si="1935"/>
        <v>0.000323139007318351-0.0117145063614413i</v>
      </c>
      <c r="M3694" t="str">
        <f t="shared" si="1936"/>
        <v>0.00282137815428023-0.118547745324667i</v>
      </c>
      <c r="N3694" t="str">
        <f t="shared" si="1937"/>
        <v>-12.9675169141073i</v>
      </c>
      <c r="O3694" t="str">
        <f t="shared" si="1938"/>
        <v>0.9206139988145-0.390473898214433i</v>
      </c>
      <c r="P3694" t="str">
        <f t="shared" si="1939"/>
        <v>0.0793860011855+0.390473898214433i</v>
      </c>
      <c r="Q3694" t="str">
        <f t="shared" si="1940"/>
        <v>-0.0793860011855+12.5770430158929i</v>
      </c>
      <c r="R3694" t="str">
        <f t="shared" si="1941"/>
        <v>0.0310054818794121-0.0065076824737985i</v>
      </c>
      <c r="S3694" t="str">
        <f t="shared" si="1942"/>
        <v>1.36727750096927i</v>
      </c>
      <c r="T3694" t="str">
        <f t="shared" si="1943"/>
        <v>0.00889780782987673+0.0423930977804306i</v>
      </c>
      <c r="U3694" t="e">
        <f t="shared" si="1944"/>
        <v>#DIV/0!</v>
      </c>
      <c r="V3694" t="str">
        <f t="shared" si="1945"/>
        <v>1.33333333333333E-06-0.0000602859632923846i</v>
      </c>
      <c r="W3694" t="e">
        <f t="shared" si="1946"/>
        <v>#DIV/0!</v>
      </c>
      <c r="X3694" t="e">
        <f t="shared" si="1947"/>
        <v>#DIV/0!</v>
      </c>
      <c r="Y3694" t="str">
        <f t="shared" si="1948"/>
        <v>0.00083+1.76934498250177i</v>
      </c>
      <c r="Z3694" t="e">
        <f t="shared" si="1949"/>
        <v>#DIV/0!</v>
      </c>
      <c r="AA3694" t="e">
        <f t="shared" si="1950"/>
        <v>#DIV/0!</v>
      </c>
      <c r="AB3694" t="str">
        <f t="shared" si="1951"/>
        <v>0.0548659920441674+0.261405888958263i</v>
      </c>
      <c r="AC3694" t="str">
        <f t="shared" si="1952"/>
        <v>1.03114387646196-0.00576671478733012i</v>
      </c>
      <c r="AD3694" t="str">
        <f t="shared" si="1953"/>
        <v>0.0517894735872946+0.253800221341936i</v>
      </c>
      <c r="AE3694" t="e">
        <f t="shared" si="1954"/>
        <v>#DIV/0!</v>
      </c>
      <c r="AF3694" t="str">
        <f t="shared" si="1955"/>
        <v>-19.4153385775198-0.260334419404052i</v>
      </c>
      <c r="AG3694" t="e">
        <f t="shared" si="1956"/>
        <v>#DIV/0!</v>
      </c>
      <c r="AH3694" t="e">
        <f t="shared" si="1957"/>
        <v>#DIV/0!</v>
      </c>
      <c r="AI3694" t="e">
        <f t="shared" si="1958"/>
        <v>#DIV/0!</v>
      </c>
      <c r="AJ3694" t="e">
        <f t="shared" si="1959"/>
        <v>#DIV/0!</v>
      </c>
      <c r="AK3694"/>
      <c r="AL3694"/>
      <c r="AM3694"/>
      <c r="AN3694"/>
    </row>
    <row r="3695" spans="1:40" x14ac:dyDescent="0.25">
      <c r="A3695"/>
      <c r="B3695">
        <f t="shared" si="1960"/>
        <v>1761000</v>
      </c>
      <c r="C3695" s="186" t="str">
        <f t="shared" si="1928"/>
        <v>-3.17177646890135E-08+0.00178983078322627i</v>
      </c>
      <c r="D3695" s="158" t="str">
        <f t="shared" si="1929"/>
        <v>-7.66666690983616+0.0137220360047347i</v>
      </c>
      <c r="E3695" t="str">
        <f t="shared" si="1930"/>
        <v>7.99047729439176-0.275845904344759i</v>
      </c>
      <c r="F3695" t="str">
        <f t="shared" si="1931"/>
        <v>0.999201589478979+0.0000275405603850118i</v>
      </c>
      <c r="G3695">
        <f t="shared" si="1926"/>
        <v>1</v>
      </c>
      <c r="H3695" t="str">
        <f t="shared" si="1932"/>
        <v>11.7486794784224+0.273908818215865i</v>
      </c>
      <c r="I3695" t="str">
        <f t="shared" si="1933"/>
        <v>6915.43082871453i</v>
      </c>
      <c r="J3695" t="str">
        <f t="shared" si="1927"/>
        <v>-64732.461248861+1512.87497153622i</v>
      </c>
      <c r="K3695" t="str">
        <f t="shared" si="1934"/>
        <v>0.00249540411742457-0.106772637111848i</v>
      </c>
      <c r="L3695" t="str">
        <f t="shared" si="1935"/>
        <v>0.000322772395261925-0.0117078642786451i</v>
      </c>
      <c r="M3695" t="str">
        <f t="shared" si="1936"/>
        <v>0.0028181765126865-0.118480501390493i</v>
      </c>
      <c r="N3695" t="str">
        <f t="shared" si="1937"/>
        <v>-12.9748848214448i</v>
      </c>
      <c r="O3695" t="str">
        <f t="shared" si="1938"/>
        <v>0.917712061204946-0.397246236884593i</v>
      </c>
      <c r="P3695" t="str">
        <f t="shared" si="1939"/>
        <v>0.082287938795054+0.397246236884593i</v>
      </c>
      <c r="Q3695" t="str">
        <f t="shared" si="1940"/>
        <v>-0.082287938795054+12.5776385845602i</v>
      </c>
      <c r="R3695" t="str">
        <f t="shared" si="1941"/>
        <v>0.0315393779264899-0.00674874290788593i</v>
      </c>
      <c r="S3695" t="str">
        <f t="shared" si="1942"/>
        <v>1.36805436318573i</v>
      </c>
      <c r="T3695" t="str">
        <f t="shared" si="1943"/>
        <v>0.0092326471811521+0.0431475835844982i</v>
      </c>
      <c r="U3695" t="e">
        <f t="shared" si="1944"/>
        <v>#DIV/0!</v>
      </c>
      <c r="V3695" t="str">
        <f t="shared" si="1945"/>
        <v>1.33333333333333E-06-0.0000602517293552509i</v>
      </c>
      <c r="W3695" t="e">
        <f t="shared" si="1946"/>
        <v>#DIV/0!</v>
      </c>
      <c r="X3695" t="e">
        <f t="shared" si="1947"/>
        <v>#DIV/0!</v>
      </c>
      <c r="Y3695" t="str">
        <f t="shared" si="1948"/>
        <v>0.00083+1.77035029215092i</v>
      </c>
      <c r="Z3695" t="e">
        <f t="shared" si="1949"/>
        <v>#DIV/0!</v>
      </c>
      <c r="AA3695" t="e">
        <f t="shared" si="1950"/>
        <v>#DIV/0!</v>
      </c>
      <c r="AB3695" t="str">
        <f t="shared" si="1951"/>
        <v>0.0569306908480078+0.26605822725494i</v>
      </c>
      <c r="AC3695" t="str">
        <f t="shared" si="1952"/>
        <v>1.03168315290003-0.00599537774912224i</v>
      </c>
      <c r="AD3695" t="str">
        <f t="shared" si="1953"/>
        <v>0.0536818762403962+0.258199496262488i</v>
      </c>
      <c r="AE3695" t="e">
        <f t="shared" si="1954"/>
        <v>#DIV/0!</v>
      </c>
      <c r="AF3695" t="str">
        <f t="shared" si="1955"/>
        <v>-19.4153463882586-0.26018678221113i</v>
      </c>
      <c r="AG3695" t="e">
        <f t="shared" si="1956"/>
        <v>#DIV/0!</v>
      </c>
      <c r="AH3695" t="e">
        <f t="shared" si="1957"/>
        <v>#DIV/0!</v>
      </c>
      <c r="AI3695" t="e">
        <f t="shared" si="1958"/>
        <v>#DIV/0!</v>
      </c>
      <c r="AJ3695" t="e">
        <f t="shared" si="1959"/>
        <v>#DIV/0!</v>
      </c>
      <c r="AK3695"/>
      <c r="AL3695"/>
      <c r="AM3695"/>
      <c r="AN3695"/>
    </row>
    <row r="3696" spans="1:40" x14ac:dyDescent="0.25">
      <c r="A3696"/>
      <c r="B3696">
        <f t="shared" si="1960"/>
        <v>1762000</v>
      </c>
      <c r="C3696" s="186" t="str">
        <f t="shared" si="1928"/>
        <v>-3.16817729022051E-08+0.00178881498823075i</v>
      </c>
      <c r="D3696" s="158" t="str">
        <f t="shared" si="1929"/>
        <v>-7.66666690956024+0.0137142482431024i</v>
      </c>
      <c r="E3696" t="str">
        <f t="shared" si="1930"/>
        <v>7.99046648910152-0.276002172741081i</v>
      </c>
      <c r="F3696" t="str">
        <f t="shared" si="1931"/>
        <v>0.999201590556924+0.0000275561623408302i</v>
      </c>
      <c r="G3696">
        <f t="shared" si="1926"/>
        <v>1</v>
      </c>
      <c r="H3696" t="str">
        <f t="shared" si="1932"/>
        <v>11.7486872761536+0.273753560507111i</v>
      </c>
      <c r="I3696" t="str">
        <f t="shared" si="1933"/>
        <v>6919.35781953152i</v>
      </c>
      <c r="J3696" t="str">
        <f t="shared" si="1927"/>
        <v>-64806.0011023461+1513.73407146327i</v>
      </c>
      <c r="K3696" t="str">
        <f t="shared" si="1934"/>
        <v>0.00249257391015797-0.106712103938592i</v>
      </c>
      <c r="L3696" t="str">
        <f t="shared" si="1935"/>
        <v>0.000322406406594597-0.0117012297179267i</v>
      </c>
      <c r="M3696" t="str">
        <f t="shared" si="1936"/>
        <v>0.00281498031675257-0.118413333656519i</v>
      </c>
      <c r="N3696" t="str">
        <f t="shared" si="1937"/>
        <v>-12.9822527287824i</v>
      </c>
      <c r="O3696" t="str">
        <f t="shared" si="1938"/>
        <v>0.914760304850051-0.403997010719933i</v>
      </c>
      <c r="P3696" t="str">
        <f t="shared" si="1939"/>
        <v>0.085239695149949+0.403997010719933i</v>
      </c>
      <c r="Q3696" t="str">
        <f t="shared" si="1940"/>
        <v>-0.085239695149949+12.5782557180625i</v>
      </c>
      <c r="R3696" t="str">
        <f t="shared" si="1941"/>
        <v>0.0320712860141643-0.00699408914596421i</v>
      </c>
      <c r="S3696" t="str">
        <f t="shared" si="1942"/>
        <v>1.36883122540219i</v>
      </c>
      <c r="T3696" t="str">
        <f t="shared" si="1943"/>
        <v>0.00957372761624235+0.0439001777349926i</v>
      </c>
      <c r="U3696" t="e">
        <f t="shared" si="1944"/>
        <v>#DIV/0!</v>
      </c>
      <c r="V3696" t="str">
        <f t="shared" si="1945"/>
        <v>1.33333333333333E-06-0.0000602175342761619i</v>
      </c>
      <c r="W3696" t="e">
        <f t="shared" si="1946"/>
        <v>#DIV/0!</v>
      </c>
      <c r="X3696" t="e">
        <f t="shared" si="1947"/>
        <v>#DIV/0!</v>
      </c>
      <c r="Y3696" t="str">
        <f t="shared" si="1948"/>
        <v>0.00083+1.77135560180007i</v>
      </c>
      <c r="Z3696" t="e">
        <f t="shared" si="1949"/>
        <v>#DIV/0!</v>
      </c>
      <c r="AA3696" t="e">
        <f t="shared" si="1950"/>
        <v>#DIV/0!</v>
      </c>
      <c r="AB3696" t="str">
        <f t="shared" si="1951"/>
        <v>0.0590338736539172+0.270698901167324i</v>
      </c>
      <c r="AC3696" t="str">
        <f t="shared" si="1952"/>
        <v>1.03222053849674-0.00622838569946552i</v>
      </c>
      <c r="AD3696" t="str">
        <f t="shared" si="1953"/>
        <v>0.0556067169763364+0.26258462328493i</v>
      </c>
      <c r="AE3696" t="e">
        <f t="shared" si="1954"/>
        <v>#DIV/0!</v>
      </c>
      <c r="AF3696" t="str">
        <f t="shared" si="1955"/>
        <v>-19.4153541857138-0.260039312264009i</v>
      </c>
      <c r="AG3696" t="e">
        <f t="shared" si="1956"/>
        <v>#DIV/0!</v>
      </c>
      <c r="AH3696" t="e">
        <f t="shared" si="1957"/>
        <v>#DIV/0!</v>
      </c>
      <c r="AI3696" t="e">
        <f t="shared" si="1958"/>
        <v>#DIV/0!</v>
      </c>
      <c r="AJ3696" t="e">
        <f t="shared" si="1959"/>
        <v>#DIV/0!</v>
      </c>
      <c r="AK3696"/>
      <c r="AL3696"/>
      <c r="AM3696"/>
      <c r="AN3696"/>
    </row>
    <row r="3697" spans="1:40" x14ac:dyDescent="0.25">
      <c r="A3697"/>
      <c r="B3697">
        <f t="shared" si="1960"/>
        <v>1763000</v>
      </c>
      <c r="C3697" s="186" t="str">
        <f t="shared" si="1928"/>
        <v>-3.16458423432662E-08+0.00178780034558348i</v>
      </c>
      <c r="D3697" s="158" t="str">
        <f t="shared" si="1929"/>
        <v>-7.66666690928478+0.01370646931614i</v>
      </c>
      <c r="E3697" t="str">
        <f t="shared" si="1930"/>
        <v>7.99045567770638-0.276158440502768i</v>
      </c>
      <c r="F3697" t="str">
        <f t="shared" si="1931"/>
        <v>0.999201591635477+0.0000275717642333874i</v>
      </c>
      <c r="G3697">
        <f t="shared" si="1926"/>
        <v>1</v>
      </c>
      <c r="H3697" t="str">
        <f t="shared" si="1932"/>
        <v>11.7486950606306+0.273598478594986i</v>
      </c>
      <c r="I3697" t="str">
        <f t="shared" si="1933"/>
        <v>6923.28481034851i</v>
      </c>
      <c r="J3697" t="str">
        <f t="shared" si="1927"/>
        <v>-64879.5827042579+1514.59317139032i</v>
      </c>
      <c r="K3697" t="str">
        <f t="shared" si="1934"/>
        <v>0.00248974851423348-0.10665163932684i</v>
      </c>
      <c r="L3697" t="str">
        <f t="shared" si="1935"/>
        <v>0.00032204103990417-0.0116946026665248i</v>
      </c>
      <c r="M3697" t="str">
        <f t="shared" si="1936"/>
        <v>0.00281178955413765-0.118346241993365i</v>
      </c>
      <c r="N3697" t="str">
        <f t="shared" si="1937"/>
        <v>-12.98962063612i</v>
      </c>
      <c r="O3697" t="str">
        <f t="shared" si="1938"/>
        <v>0.91175888998835-0.410725853249113i</v>
      </c>
      <c r="P3697" t="str">
        <f t="shared" si="1939"/>
        <v>0.08824111001165+0.410725853249113i</v>
      </c>
      <c r="Q3697" t="str">
        <f t="shared" si="1940"/>
        <v>-0.08824111001165+12.5788947828709i</v>
      </c>
      <c r="R3697" t="str">
        <f t="shared" si="1941"/>
        <v>0.0326011678502287-0.00724371058214976i</v>
      </c>
      <c r="S3697" t="str">
        <f t="shared" si="1942"/>
        <v>1.36960808761865i</v>
      </c>
      <c r="T3697" t="str">
        <f t="shared" si="1943"/>
        <v>0.00992104459768111+0.0446508231534863i</v>
      </c>
      <c r="U3697" t="e">
        <f t="shared" si="1944"/>
        <v>#DIV/0!</v>
      </c>
      <c r="V3697" t="str">
        <f t="shared" si="1945"/>
        <v>1.33333333333333E-06-0.0000601833779889943i</v>
      </c>
      <c r="W3697" t="e">
        <f t="shared" si="1946"/>
        <v>#DIV/0!</v>
      </c>
      <c r="X3697" t="e">
        <f t="shared" si="1947"/>
        <v>#DIV/0!</v>
      </c>
      <c r="Y3697" t="str">
        <f t="shared" si="1948"/>
        <v>0.00083+1.77236091144922i</v>
      </c>
      <c r="Z3697" t="e">
        <f t="shared" si="1949"/>
        <v>#DIV/0!</v>
      </c>
      <c r="AA3697" t="e">
        <f t="shared" si="1950"/>
        <v>#DIV/0!</v>
      </c>
      <c r="AB3697" t="str">
        <f t="shared" si="1951"/>
        <v>0.0611755124828025+0.275327558736301i</v>
      </c>
      <c r="AC3697" t="str">
        <f t="shared" si="1952"/>
        <v>1.03275599456062-0.00646572885073691i</v>
      </c>
      <c r="AD3697" t="str">
        <f t="shared" si="1953"/>
        <v>0.0575638890547789+0.266955362821997i</v>
      </c>
      <c r="AE3697" t="e">
        <f t="shared" si="1954"/>
        <v>#DIV/0!</v>
      </c>
      <c r="AF3697" t="str">
        <f t="shared" si="1955"/>
        <v>-19.4153619699154-0.259892009278846i</v>
      </c>
      <c r="AG3697" t="e">
        <f t="shared" si="1956"/>
        <v>#DIV/0!</v>
      </c>
      <c r="AH3697" t="e">
        <f t="shared" si="1957"/>
        <v>#DIV/0!</v>
      </c>
      <c r="AI3697" t="e">
        <f t="shared" si="1958"/>
        <v>#DIV/0!</v>
      </c>
      <c r="AJ3697" t="e">
        <f t="shared" si="1959"/>
        <v>#DIV/0!</v>
      </c>
      <c r="AK3697"/>
      <c r="AL3697"/>
      <c r="AM3697"/>
      <c r="AN3697"/>
    </row>
    <row r="3698" spans="1:40" x14ac:dyDescent="0.25">
      <c r="A3698"/>
      <c r="B3698">
        <f t="shared" si="1960"/>
        <v>1764000</v>
      </c>
      <c r="C3698" s="186" t="str">
        <f t="shared" si="1928"/>
        <v>-3.16099728733985E-08+0.00178678685332472i</v>
      </c>
      <c r="D3698" s="158" t="str">
        <f t="shared" si="1929"/>
        <v>-7.66666690900977+0.0136986992088229i</v>
      </c>
      <c r="E3698" t="str">
        <f t="shared" si="1930"/>
        <v>7.9904448602064-0.276314707629462i</v>
      </c>
      <c r="F3698" t="str">
        <f t="shared" si="1931"/>
        <v>0.99920159271464+0.0000275873660626477i</v>
      </c>
      <c r="G3698">
        <f t="shared" si="1926"/>
        <v>1</v>
      </c>
      <c r="H3698" t="str">
        <f t="shared" si="1932"/>
        <v>11.7487028318835+0.273443572181268i</v>
      </c>
      <c r="I3698" t="str">
        <f t="shared" si="1933"/>
        <v>6927.21180116549i</v>
      </c>
      <c r="J3698" t="str">
        <f t="shared" si="1927"/>
        <v>-64953.2060545963+1515.45227131737i</v>
      </c>
      <c r="K3698" t="str">
        <f t="shared" si="1934"/>
        <v>0.00248692791875347-0.106591243160236i</v>
      </c>
      <c r="L3698" t="str">
        <f t="shared" si="1935"/>
        <v>0.000321676293782449-0.0116879831117075i</v>
      </c>
      <c r="M3698" t="str">
        <f t="shared" si="1936"/>
        <v>0.00280860421253592-0.118279226271943i</v>
      </c>
      <c r="N3698" t="str">
        <f t="shared" si="1937"/>
        <v>-12.9969885434575i</v>
      </c>
      <c r="O3698" t="str">
        <f t="shared" si="1938"/>
        <v>0.908707979554129-0.417432399191358i</v>
      </c>
      <c r="P3698" t="str">
        <f t="shared" si="1939"/>
        <v>0.091292020445871+0.417432399191358i</v>
      </c>
      <c r="Q3698" t="str">
        <f t="shared" si="1940"/>
        <v>-0.091292020445871+12.5795561442661i</v>
      </c>
      <c r="R3698" t="str">
        <f t="shared" si="1941"/>
        <v>0.0331289851331587-0.00749759620707991i</v>
      </c>
      <c r="S3698" t="str">
        <f t="shared" si="1942"/>
        <v>1.37038494983511i</v>
      </c>
      <c r="T3698" t="str">
        <f t="shared" si="1943"/>
        <v>0.0102745930021231+0.0453994626297918i</v>
      </c>
      <c r="U3698" t="e">
        <f t="shared" si="1944"/>
        <v>#DIV/0!</v>
      </c>
      <c r="V3698" t="str">
        <f t="shared" si="1945"/>
        <v>1.33333333333333E-06-0.000060149260427776i</v>
      </c>
      <c r="W3698" t="e">
        <f t="shared" si="1946"/>
        <v>#DIV/0!</v>
      </c>
      <c r="X3698" t="e">
        <f t="shared" si="1947"/>
        <v>#DIV/0!</v>
      </c>
      <c r="Y3698" t="str">
        <f t="shared" si="1948"/>
        <v>0.00083+1.77336622109837i</v>
      </c>
      <c r="Z3698" t="e">
        <f t="shared" si="1949"/>
        <v>#DIV/0!</v>
      </c>
      <c r="AA3698" t="e">
        <f t="shared" si="1950"/>
        <v>#DIV/0!</v>
      </c>
      <c r="AB3698" t="str">
        <f t="shared" si="1951"/>
        <v>0.0633555757429023+0.279943847190296i</v>
      </c>
      <c r="AC3698" t="str">
        <f t="shared" si="1952"/>
        <v>1.03328948238218-0.00670739701039179i</v>
      </c>
      <c r="AD3698" t="str">
        <f t="shared" si="1953"/>
        <v>0.0595532839619373+0.271311476105214i</v>
      </c>
      <c r="AE3698" t="e">
        <f t="shared" si="1954"/>
        <v>#DIV/0!</v>
      </c>
      <c r="AF3698" t="str">
        <f t="shared" si="1955"/>
        <v>-19.4153697408933-0.259744872972445i</v>
      </c>
      <c r="AG3698" t="e">
        <f t="shared" si="1956"/>
        <v>#DIV/0!</v>
      </c>
      <c r="AH3698" t="e">
        <f t="shared" si="1957"/>
        <v>#DIV/0!</v>
      </c>
      <c r="AI3698" t="e">
        <f t="shared" si="1958"/>
        <v>#DIV/0!</v>
      </c>
      <c r="AJ3698" t="e">
        <f t="shared" si="1959"/>
        <v>#DIV/0!</v>
      </c>
      <c r="AK3698"/>
      <c r="AL3698"/>
      <c r="AM3698"/>
      <c r="AN3698"/>
    </row>
    <row r="3699" spans="1:40" x14ac:dyDescent="0.25">
      <c r="A3699"/>
      <c r="B3699">
        <f t="shared" si="1960"/>
        <v>1765000</v>
      </c>
      <c r="C3699" s="186" t="str">
        <f t="shared" si="1928"/>
        <v>-3.15741643541953E-08+0.00178577450949911i</v>
      </c>
      <c r="D3699" s="158" t="str">
        <f t="shared" si="1929"/>
        <v>-7.66666690873523+0.0136909379061598i</v>
      </c>
      <c r="E3699" t="str">
        <f t="shared" si="1930"/>
        <v>7.99043403660162-0.276470974120806i</v>
      </c>
      <c r="F3699" t="str">
        <f t="shared" si="1931"/>
        <v>0.99920159379441+0.0000276029678285754i</v>
      </c>
      <c r="G3699">
        <f t="shared" si="1926"/>
        <v>1</v>
      </c>
      <c r="H3699" t="str">
        <f t="shared" si="1932"/>
        <v>11.7487105899423+0.273288840968411i</v>
      </c>
      <c r="I3699" t="str">
        <f t="shared" si="1933"/>
        <v>6931.13879198248i</v>
      </c>
      <c r="J3699" t="str">
        <f t="shared" si="1927"/>
        <v>-65026.8711533613+1516.31137124443i</v>
      </c>
      <c r="K3699" t="str">
        <f t="shared" si="1934"/>
        <v>0.00248411211285114-0.106530915322692i</v>
      </c>
      <c r="L3699" t="str">
        <f t="shared" si="1935"/>
        <v>0.000321312166825212-0.0116813710407711i</v>
      </c>
      <c r="M3699" t="str">
        <f t="shared" si="1936"/>
        <v>0.00280542427967635-0.118212286363463i</v>
      </c>
      <c r="N3699" t="str">
        <f t="shared" si="1937"/>
        <v>-13.0043564507951i</v>
      </c>
      <c r="O3699" t="str">
        <f t="shared" si="1938"/>
        <v>0.905607739168458-0.424116284476551i</v>
      </c>
      <c r="P3699" t="str">
        <f t="shared" si="1939"/>
        <v>0.094392260831542+0.424116284476551i</v>
      </c>
      <c r="Q3699" t="str">
        <f t="shared" si="1940"/>
        <v>-0.094392260831542+12.5802401663185i</v>
      </c>
      <c r="R3699" t="str">
        <f t="shared" si="1941"/>
        <v>0.0336546995570257-0.00775573460604995i</v>
      </c>
      <c r="S3699" t="str">
        <f t="shared" si="1942"/>
        <v>1.37116181205157i</v>
      </c>
      <c r="T3699" t="str">
        <f t="shared" si="1943"/>
        <v>0.0106343671162225+0.0461460388286625i</v>
      </c>
      <c r="U3699" t="e">
        <f t="shared" si="1944"/>
        <v>#DIV/0!</v>
      </c>
      <c r="V3699" t="str">
        <f t="shared" si="1945"/>
        <v>1.33333333333333E-06-0.0000601151815266836i</v>
      </c>
      <c r="W3699" t="e">
        <f t="shared" si="1946"/>
        <v>#DIV/0!</v>
      </c>
      <c r="X3699" t="e">
        <f t="shared" si="1947"/>
        <v>#DIV/0!</v>
      </c>
      <c r="Y3699" t="str">
        <f t="shared" si="1948"/>
        <v>0.00083+1.77437153074752i</v>
      </c>
      <c r="Z3699" t="e">
        <f t="shared" si="1949"/>
        <v>#DIV/0!</v>
      </c>
      <c r="AA3699" t="e">
        <f t="shared" si="1950"/>
        <v>#DIV/0!</v>
      </c>
      <c r="AB3699" t="str">
        <f t="shared" si="1951"/>
        <v>0.065574028204372+0.284547412986589i</v>
      </c>
      <c r="AC3699" t="str">
        <f t="shared" si="1952"/>
        <v>1.03382096323879-0.00695337957898935i</v>
      </c>
      <c r="AD3699" t="str">
        <f t="shared" si="1953"/>
        <v>0.0615747914171311+0.275652725198208i</v>
      </c>
      <c r="AE3699" t="e">
        <f t="shared" si="1954"/>
        <v>#DIV/0!</v>
      </c>
      <c r="AF3699" t="str">
        <f t="shared" si="1955"/>
        <v>-19.4153774986775-0.259597903062251i</v>
      </c>
      <c r="AG3699" t="e">
        <f t="shared" si="1956"/>
        <v>#DIV/0!</v>
      </c>
      <c r="AH3699" t="e">
        <f t="shared" si="1957"/>
        <v>#DIV/0!</v>
      </c>
      <c r="AI3699" t="e">
        <f t="shared" si="1958"/>
        <v>#DIV/0!</v>
      </c>
      <c r="AJ3699" t="e">
        <f t="shared" si="1959"/>
        <v>#DIV/0!</v>
      </c>
      <c r="AK3699"/>
      <c r="AL3699"/>
      <c r="AM3699"/>
      <c r="AN3699"/>
    </row>
    <row r="3700" spans="1:40" x14ac:dyDescent="0.25">
      <c r="A3700"/>
      <c r="B3700">
        <f t="shared" si="1960"/>
        <v>1766000</v>
      </c>
      <c r="C3700" s="186" t="str">
        <f t="shared" si="1928"/>
        <v>-3.15384166476419E-08+0.00178476331215575i</v>
      </c>
      <c r="D3700" s="158" t="str">
        <f t="shared" si="1929"/>
        <v>-7.66666690846122+0.0136831853931941i</v>
      </c>
      <c r="E3700" t="str">
        <f t="shared" si="1930"/>
        <v>7.9904232068921-0.276627239976443i</v>
      </c>
      <c r="F3700" t="str">
        <f t="shared" si="1931"/>
        <v>0.999201594874789+0.000027618569531135i</v>
      </c>
      <c r="G3700">
        <f t="shared" si="1926"/>
        <v>1</v>
      </c>
      <c r="H3700" t="str">
        <f t="shared" si="1932"/>
        <v>11.7487183348369+0.273134284659541i</v>
      </c>
      <c r="I3700" t="str">
        <f t="shared" si="1933"/>
        <v>6935.06578279947i</v>
      </c>
      <c r="J3700" t="str">
        <f t="shared" si="1927"/>
        <v>-65100.5780005529+1517.17047117147i</v>
      </c>
      <c r="K3700" t="str">
        <f t="shared" si="1934"/>
        <v>0.00248130108569035-0.106470655698377i</v>
      </c>
      <c r="L3700" t="str">
        <f t="shared" si="1935"/>
        <v>0.000320948657632214-0.0116747664410409i</v>
      </c>
      <c r="M3700" t="str">
        <f t="shared" si="1936"/>
        <v>0.00280224974332256-0.118145422139418i</v>
      </c>
      <c r="N3700" t="str">
        <f t="shared" si="1937"/>
        <v>-13.0117243581326i</v>
      </c>
      <c r="O3700" t="str">
        <f t="shared" si="1938"/>
        <v>0.902458337130491-0.430777146264363i</v>
      </c>
      <c r="P3700" t="str">
        <f t="shared" si="1939"/>
        <v>0.097541662869509+0.430777146264363i</v>
      </c>
      <c r="Q3700" t="str">
        <f t="shared" si="1940"/>
        <v>-0.097541662869509+12.5809472118682i</v>
      </c>
      <c r="R3700" t="str">
        <f t="shared" si="1941"/>
        <v>0.0341782728163956-0.00801811395718022i</v>
      </c>
      <c r="S3700" t="str">
        <f t="shared" si="1942"/>
        <v>1.37193867426803i</v>
      </c>
      <c r="T3700" t="str">
        <f t="shared" si="1943"/>
        <v>0.0110003606325438+0.0468904942964968i</v>
      </c>
      <c r="U3700" t="e">
        <f t="shared" si="1944"/>
        <v>#DIV/0!</v>
      </c>
      <c r="V3700" t="str">
        <f t="shared" si="1945"/>
        <v>1.33333333333333E-06-0.0000600811412200436i</v>
      </c>
      <c r="W3700" t="e">
        <f t="shared" si="1946"/>
        <v>#DIV/0!</v>
      </c>
      <c r="X3700" t="e">
        <f t="shared" si="1947"/>
        <v>#DIV/0!</v>
      </c>
      <c r="Y3700" t="str">
        <f t="shared" si="1948"/>
        <v>0.00083+1.77537684039666i</v>
      </c>
      <c r="Z3700" t="e">
        <f t="shared" si="1949"/>
        <v>#DIV/0!</v>
      </c>
      <c r="AA3700" t="e">
        <f t="shared" si="1950"/>
        <v>#DIV/0!</v>
      </c>
      <c r="AB3700" t="str">
        <f t="shared" si="1951"/>
        <v>0.0678308309740695+0.289137901852654i</v>
      </c>
      <c r="AC3700" t="str">
        <f t="shared" si="1952"/>
        <v>1.03435039839957-0.00720366554824753i</v>
      </c>
      <c r="AD3700" t="str">
        <f t="shared" si="1953"/>
        <v>0.0636282993791725+0.279978873009448i</v>
      </c>
      <c r="AE3700" t="e">
        <f t="shared" si="1954"/>
        <v>#DIV/0!</v>
      </c>
      <c r="AF3700" t="str">
        <f t="shared" si="1955"/>
        <v>-19.4153852432981-0.259451099266347i</v>
      </c>
      <c r="AG3700" t="e">
        <f t="shared" si="1956"/>
        <v>#DIV/0!</v>
      </c>
      <c r="AH3700" t="e">
        <f t="shared" si="1957"/>
        <v>#DIV/0!</v>
      </c>
      <c r="AI3700" t="e">
        <f t="shared" si="1958"/>
        <v>#DIV/0!</v>
      </c>
      <c r="AJ3700" t="e">
        <f t="shared" si="1959"/>
        <v>#DIV/0!</v>
      </c>
      <c r="AK3700"/>
      <c r="AL3700"/>
      <c r="AM3700"/>
      <c r="AN3700"/>
    </row>
    <row r="3701" spans="1:40" x14ac:dyDescent="0.25">
      <c r="A3701"/>
      <c r="B3701">
        <f t="shared" si="1960"/>
        <v>1767000</v>
      </c>
      <c r="C3701" s="186" t="str">
        <f t="shared" si="1928"/>
        <v>-3.15027296161139E-08+0.00178375325934813i</v>
      </c>
      <c r="D3701" s="158" t="str">
        <f t="shared" si="1929"/>
        <v>-7.6666669081876+0.0136754416550023i</v>
      </c>
      <c r="E3701" t="str">
        <f t="shared" si="1930"/>
        <v>7.99041237107788-0.276783505196016i</v>
      </c>
      <c r="F3701" t="str">
        <f t="shared" si="1931"/>
        <v>0.999201595955777+0.0000276341711702909i</v>
      </c>
      <c r="G3701">
        <f t="shared" si="1926"/>
        <v>1</v>
      </c>
      <c r="H3701" t="str">
        <f t="shared" si="1932"/>
        <v>11.7487260665968+0.272979902958444i</v>
      </c>
      <c r="I3701" t="str">
        <f t="shared" si="1933"/>
        <v>6938.99277361646i</v>
      </c>
      <c r="J3701" t="str">
        <f t="shared" si="1927"/>
        <v>-65174.3265961712+1518.02957109852i</v>
      </c>
      <c r="K3701" t="str">
        <f t="shared" si="1934"/>
        <v>0.00247849482646569-0.106410464171723i</v>
      </c>
      <c r="L3701" t="str">
        <f t="shared" si="1935"/>
        <v>0.000320585764807163-0.0116681692998708i</v>
      </c>
      <c r="M3701" t="str">
        <f t="shared" si="1936"/>
        <v>0.00279908059127285-0.118078633471594i</v>
      </c>
      <c r="N3701" t="str">
        <f t="shared" si="1937"/>
        <v>-13.0190922654702i</v>
      </c>
      <c r="O3701" t="str">
        <f t="shared" si="1938"/>
        <v>0.899259944407994-0.437414622964678i</v>
      </c>
      <c r="P3701" t="str">
        <f t="shared" si="1939"/>
        <v>0.100740055592006+0.437414622964678i</v>
      </c>
      <c r="Q3701" t="str">
        <f t="shared" si="1940"/>
        <v>-0.100740055592006+12.5816776425055i</v>
      </c>
      <c r="R3701" t="str">
        <f t="shared" si="1941"/>
        <v>0.0346996666113838-0.00828472202970092i</v>
      </c>
      <c r="S3701" t="str">
        <f t="shared" si="1942"/>
        <v>1.37271553648449i</v>
      </c>
      <c r="T3701" t="str">
        <f t="shared" si="1943"/>
        <v>0.0113725666456258+0.0476327714682787i</v>
      </c>
      <c r="U3701" t="e">
        <f t="shared" si="1944"/>
        <v>#DIV/0!</v>
      </c>
      <c r="V3701" t="str">
        <f t="shared" si="1945"/>
        <v>1.33333333333333E-06-0.0000600471394423299i</v>
      </c>
      <c r="W3701" t="e">
        <f t="shared" si="1946"/>
        <v>#DIV/0!</v>
      </c>
      <c r="X3701" t="e">
        <f t="shared" si="1947"/>
        <v>#DIV/0!</v>
      </c>
      <c r="Y3701" t="str">
        <f t="shared" si="1948"/>
        <v>0.00083+1.77638215004581i</v>
      </c>
      <c r="Z3701" t="e">
        <f t="shared" si="1949"/>
        <v>#DIV/0!</v>
      </c>
      <c r="AA3701" t="e">
        <f t="shared" si="1950"/>
        <v>#DIV/0!</v>
      </c>
      <c r="AB3701" t="str">
        <f t="shared" si="1951"/>
        <v>0.0701259414712841+0.293714958828958i</v>
      </c>
      <c r="AC3701" t="str">
        <f t="shared" si="1952"/>
        <v>1.03487774913041-0.00745824349921357i</v>
      </c>
      <c r="AD3701" t="str">
        <f t="shared" si="1953"/>
        <v>0.0657136940532537+0.284289683305739i</v>
      </c>
      <c r="AE3701" t="e">
        <f t="shared" si="1954"/>
        <v>#DIV/0!</v>
      </c>
      <c r="AF3701" t="str">
        <f t="shared" si="1955"/>
        <v>-19.4153929747844-0.259304461303442i</v>
      </c>
      <c r="AG3701" t="e">
        <f t="shared" si="1956"/>
        <v>#DIV/0!</v>
      </c>
      <c r="AH3701" t="e">
        <f t="shared" si="1957"/>
        <v>#DIV/0!</v>
      </c>
      <c r="AI3701" t="e">
        <f t="shared" si="1958"/>
        <v>#DIV/0!</v>
      </c>
      <c r="AJ3701" t="e">
        <f t="shared" si="1959"/>
        <v>#DIV/0!</v>
      </c>
      <c r="AK3701"/>
      <c r="AL3701"/>
      <c r="AM3701"/>
      <c r="AN3701"/>
    </row>
    <row r="3702" spans="1:40" x14ac:dyDescent="0.25">
      <c r="A3702"/>
      <c r="B3702">
        <f t="shared" si="1960"/>
        <v>1768000</v>
      </c>
      <c r="C3702" s="186" t="str">
        <f t="shared" si="1928"/>
        <v>-3.14671031223772E-08+0.0017827443491342i</v>
      </c>
      <c r="D3702" s="158" t="str">
        <f t="shared" si="1929"/>
        <v>-7.66666690791444+0.0136677066766955i</v>
      </c>
      <c r="E3702" t="str">
        <f t="shared" si="1930"/>
        <v>7.99040152915902-0.276939769779166i</v>
      </c>
      <c r="F3702" t="str">
        <f t="shared" si="1931"/>
        <v>0.999201597037373+0.0000276497727460073i</v>
      </c>
      <c r="G3702">
        <f t="shared" si="1926"/>
        <v>1</v>
      </c>
      <c r="H3702" t="str">
        <f t="shared" si="1932"/>
        <v>11.7487337852519+0.272825695569589i</v>
      </c>
      <c r="I3702" t="str">
        <f t="shared" si="1933"/>
        <v>6942.91976443344i</v>
      </c>
      <c r="J3702" t="str">
        <f t="shared" si="1927"/>
        <v>-65248.116940216+1518.88867102558i</v>
      </c>
      <c r="K3702" t="str">
        <f t="shared" si="1934"/>
        <v>0.00247569332440222-0.106350340627426i</v>
      </c>
      <c r="L3702" t="str">
        <f t="shared" si="1935"/>
        <v>0.000320223486957705-0.011661579604643i</v>
      </c>
      <c r="M3702" t="str">
        <f t="shared" si="1936"/>
        <v>0.00279591681135993-0.118011920232069i</v>
      </c>
      <c r="N3702" t="str">
        <f t="shared" si="1937"/>
        <v>-13.0264601728078i</v>
      </c>
      <c r="O3702" t="str">
        <f t="shared" si="1938"/>
        <v>0.896012734628356-0.444028354256589i</v>
      </c>
      <c r="P3702" t="str">
        <f t="shared" si="1939"/>
        <v>0.103987265371644+0.444028354256589i</v>
      </c>
      <c r="Q3702" t="str">
        <f t="shared" si="1940"/>
        <v>-0.103987265371644+12.5824318185512i</v>
      </c>
      <c r="R3702" t="str">
        <f t="shared" si="1941"/>
        <v>0.0352188426526567-0.0085555461822517i</v>
      </c>
      <c r="S3702" t="str">
        <f t="shared" si="1942"/>
        <v>1.37349239870095i</v>
      </c>
      <c r="T3702" t="str">
        <f t="shared" si="1943"/>
        <v>0.0117509776480576+0.0483728126744688i</v>
      </c>
      <c r="U3702" t="e">
        <f t="shared" si="1944"/>
        <v>#DIV/0!</v>
      </c>
      <c r="V3702" t="str">
        <f t="shared" si="1945"/>
        <v>1.33333333333333E-06-0.0000600131761281655i</v>
      </c>
      <c r="W3702" t="e">
        <f t="shared" si="1946"/>
        <v>#DIV/0!</v>
      </c>
      <c r="X3702" t="e">
        <f t="shared" si="1947"/>
        <v>#DIV/0!</v>
      </c>
      <c r="Y3702" t="str">
        <f t="shared" si="1948"/>
        <v>0.00083+1.77738745969496i</v>
      </c>
      <c r="Z3702" t="e">
        <f t="shared" si="1949"/>
        <v>#DIV/0!</v>
      </c>
      <c r="AA3702" t="e">
        <f t="shared" si="1950"/>
        <v>#DIV/0!</v>
      </c>
      <c r="AB3702" t="str">
        <f t="shared" si="1951"/>
        <v>0.0724593134035408+0.298278228311453i</v>
      </c>
      <c r="AC3702" t="str">
        <f t="shared" si="1952"/>
        <v>1.03540297669894-0.0077171016004505i</v>
      </c>
      <c r="AD3702" t="str">
        <f t="shared" si="1953"/>
        <v>0.067830859897528+0.288584920724841i</v>
      </c>
      <c r="AE3702" t="e">
        <f t="shared" si="1954"/>
        <v>#DIV/0!</v>
      </c>
      <c r="AF3702" t="str">
        <f t="shared" si="1955"/>
        <v>-19.4154006931663-0.259157988892894i</v>
      </c>
      <c r="AG3702" t="e">
        <f t="shared" si="1956"/>
        <v>#DIV/0!</v>
      </c>
      <c r="AH3702" t="e">
        <f t="shared" si="1957"/>
        <v>#DIV/0!</v>
      </c>
      <c r="AI3702" t="e">
        <f t="shared" si="1958"/>
        <v>#DIV/0!</v>
      </c>
      <c r="AJ3702" t="e">
        <f t="shared" si="1959"/>
        <v>#DIV/0!</v>
      </c>
      <c r="AK3702"/>
      <c r="AL3702"/>
      <c r="AM3702"/>
      <c r="AN3702"/>
    </row>
    <row r="3703" spans="1:40" x14ac:dyDescent="0.25">
      <c r="A3703"/>
      <c r="B3703">
        <f t="shared" si="1960"/>
        <v>1769000</v>
      </c>
      <c r="C3703" s="186" t="str">
        <f t="shared" si="1928"/>
        <v>-3.14315370295842E-08+0.00178173657957625i</v>
      </c>
      <c r="D3703" s="158" t="str">
        <f t="shared" si="1929"/>
        <v>-7.66666690764181+0.0136599804434179i</v>
      </c>
      <c r="E3703" t="str">
        <f t="shared" si="1930"/>
        <v>7.99039068113557-0.277096033725538i</v>
      </c>
      <c r="F3703" t="str">
        <f t="shared" si="1931"/>
        <v>0.999201598119588+0.0000276653742582495i</v>
      </c>
      <c r="G3703">
        <f t="shared" si="1926"/>
        <v>1</v>
      </c>
      <c r="H3703" t="str">
        <f t="shared" si="1932"/>
        <v>11.7487414908318+0.272671662198104i</v>
      </c>
      <c r="I3703" t="str">
        <f t="shared" si="1933"/>
        <v>6946.84675525043i</v>
      </c>
      <c r="J3703" t="str">
        <f t="shared" si="1927"/>
        <v>-65321.9490326875+1519.74777095263i</v>
      </c>
      <c r="K3703" t="str">
        <f t="shared" si="1934"/>
        <v>0.00247289656875537-0.106290284950437i</v>
      </c>
      <c r="L3703" t="str">
        <f t="shared" si="1935"/>
        <v>0.000319861822695418-0.0116549973427682i</v>
      </c>
      <c r="M3703" t="str">
        <f t="shared" si="1936"/>
        <v>0.00279275839145079-0.117945282293205i</v>
      </c>
      <c r="N3703" t="str">
        <f t="shared" si="1937"/>
        <v>-13.0338280801453i</v>
      </c>
      <c r="O3703" t="str">
        <f t="shared" si="1938"/>
        <v>0.892716884069047-0.450617981108223i</v>
      </c>
      <c r="P3703" t="str">
        <f t="shared" si="1939"/>
        <v>0.107283115930953+0.450617981108223i</v>
      </c>
      <c r="Q3703" t="str">
        <f t="shared" si="1940"/>
        <v>-0.107283115930953+12.5832100990371i</v>
      </c>
      <c r="R3703" t="str">
        <f t="shared" si="1941"/>
        <v>0.0357357626665534-0.00883057336128345i</v>
      </c>
      <c r="S3703" t="str">
        <f t="shared" si="1942"/>
        <v>1.37426926091741i</v>
      </c>
      <c r="T3703" t="str">
        <f t="shared" si="1943"/>
        <v>0.012135585526688+0.0491105601480843i</v>
      </c>
      <c r="U3703" t="e">
        <f t="shared" si="1944"/>
        <v>#DIV/0!</v>
      </c>
      <c r="V3703" t="str">
        <f t="shared" si="1945"/>
        <v>1.33333333333333E-06-0.0000599792512123217i</v>
      </c>
      <c r="W3703" t="e">
        <f t="shared" si="1946"/>
        <v>#DIV/0!</v>
      </c>
      <c r="X3703" t="e">
        <f t="shared" si="1947"/>
        <v>#DIV/0!</v>
      </c>
      <c r="Y3703" t="str">
        <f t="shared" si="1948"/>
        <v>0.00083+1.77839276934411i</v>
      </c>
      <c r="Z3703" t="e">
        <f t="shared" si="1949"/>
        <v>#DIV/0!</v>
      </c>
      <c r="AA3703" t="e">
        <f t="shared" si="1950"/>
        <v>#DIV/0!</v>
      </c>
      <c r="AB3703" t="str">
        <f t="shared" si="1951"/>
        <v>0.0748308967432264+0.302827354095231i</v>
      </c>
      <c r="AC3703" t="str">
        <f t="shared" si="1952"/>
        <v>1.03592604237969-0.00798022760632322i</v>
      </c>
      <c r="AD3703" t="str">
        <f t="shared" si="1953"/>
        <v>0.0699796796300493+0.292864350788566i</v>
      </c>
      <c r="AE3703" t="e">
        <f t="shared" si="1954"/>
        <v>#DIV/0!</v>
      </c>
      <c r="AF3703" t="str">
        <f t="shared" si="1955"/>
        <v>-19.4154083984736-0.259011681754686i</v>
      </c>
      <c r="AG3703" t="e">
        <f t="shared" si="1956"/>
        <v>#DIV/0!</v>
      </c>
      <c r="AH3703" t="e">
        <f t="shared" si="1957"/>
        <v>#DIV/0!</v>
      </c>
      <c r="AI3703" t="e">
        <f t="shared" si="1958"/>
        <v>#DIV/0!</v>
      </c>
      <c r="AJ3703" t="e">
        <f t="shared" si="1959"/>
        <v>#DIV/0!</v>
      </c>
      <c r="AK3703"/>
      <c r="AL3703"/>
      <c r="AM3703"/>
      <c r="AN3703"/>
    </row>
    <row r="3704" spans="1:40" x14ac:dyDescent="0.25">
      <c r="A3704"/>
      <c r="B3704">
        <f t="shared" si="1960"/>
        <v>1770000</v>
      </c>
      <c r="C3704" s="186" t="str">
        <f t="shared" si="1928"/>
        <v>-3.13960312012741E-08+0.00178072994874096i</v>
      </c>
      <c r="D3704" s="158" t="str">
        <f t="shared" si="1929"/>
        <v>-7.66666690736957+0.0136522629403474i</v>
      </c>
      <c r="E3704" t="str">
        <f t="shared" si="1930"/>
        <v>7.99037982700757-0.277252297034773i</v>
      </c>
      <c r="F3704" t="str">
        <f t="shared" si="1931"/>
        <v>0.999201599202401+0.0000276809757069804i</v>
      </c>
      <c r="G3704">
        <f t="shared" si="1926"/>
        <v>1</v>
      </c>
      <c r="H3704" t="str">
        <f t="shared" si="1932"/>
        <v>11.7487491833658+0.272517802549776i</v>
      </c>
      <c r="I3704" t="str">
        <f t="shared" si="1933"/>
        <v>6950.77374606742i</v>
      </c>
      <c r="J3704" t="str">
        <f t="shared" si="1927"/>
        <v>-65395.8228735856+1520.60687087967i</v>
      </c>
      <c r="K3704" t="str">
        <f t="shared" si="1934"/>
        <v>0.00247010454881093-0.10623029702597i</v>
      </c>
      <c r="L3704" t="str">
        <f t="shared" si="1935"/>
        <v>0.000319500770635796-0.0116484225016856i</v>
      </c>
      <c r="M3704" t="str">
        <f t="shared" si="1936"/>
        <v>0.00278960531944673-0.117878719527656i</v>
      </c>
      <c r="N3704" t="str">
        <f t="shared" si="1937"/>
        <v>-13.0411959874829i</v>
      </c>
      <c r="O3704" t="str">
        <f t="shared" si="1938"/>
        <v>0.889372571647904-0.457183145796512i</v>
      </c>
      <c r="P3704" t="str">
        <f t="shared" si="1939"/>
        <v>0.110627428352096+0.457183145796512i</v>
      </c>
      <c r="Q3704" t="str">
        <f t="shared" si="1940"/>
        <v>-0.110627428352096+12.5840128416864i</v>
      </c>
      <c r="R3704" t="str">
        <f t="shared" si="1941"/>
        <v>0.0362503884002586-0.00910979009953223i</v>
      </c>
      <c r="S3704" t="str">
        <f t="shared" si="1942"/>
        <v>1.37504612313387i</v>
      </c>
      <c r="T3704" t="str">
        <f t="shared" si="1943"/>
        <v>0.0125263815589251+0.0498459560318726i</v>
      </c>
      <c r="U3704" t="e">
        <f t="shared" si="1944"/>
        <v>#DIV/0!</v>
      </c>
      <c r="V3704" t="str">
        <f t="shared" si="1945"/>
        <v>1.33333333333333E-06-0.0000599453646297158i</v>
      </c>
      <c r="W3704" t="e">
        <f t="shared" si="1946"/>
        <v>#DIV/0!</v>
      </c>
      <c r="X3704" t="e">
        <f t="shared" si="1947"/>
        <v>#DIV/0!</v>
      </c>
      <c r="Y3704" t="str">
        <f t="shared" si="1948"/>
        <v>0.00083+1.77939807899326i</v>
      </c>
      <c r="Z3704" t="e">
        <f t="shared" si="1949"/>
        <v>#DIV/0!</v>
      </c>
      <c r="AA3704" t="e">
        <f t="shared" si="1950"/>
        <v>#DIV/0!</v>
      </c>
      <c r="AB3704" t="str">
        <f t="shared" si="1951"/>
        <v>0.0772406377047717+0.307361979418759i</v>
      </c>
      <c r="AC3704" t="str">
        <f t="shared" si="1952"/>
        <v>1.03644690745919-0.00824760885535583i</v>
      </c>
      <c r="AD3704" t="str">
        <f t="shared" si="1953"/>
        <v>0.0721600342358248+0.297127739915854i</v>
      </c>
      <c r="AE3704" t="e">
        <f t="shared" si="1954"/>
        <v>#DIV/0!</v>
      </c>
      <c r="AF3704" t="str">
        <f t="shared" si="1955"/>
        <v>-19.4154160907354-0.258865539609429i</v>
      </c>
      <c r="AG3704" t="e">
        <f t="shared" si="1956"/>
        <v>#DIV/0!</v>
      </c>
      <c r="AH3704" t="e">
        <f t="shared" si="1957"/>
        <v>#DIV/0!</v>
      </c>
      <c r="AI3704" t="e">
        <f t="shared" si="1958"/>
        <v>#DIV/0!</v>
      </c>
      <c r="AJ3704" t="e">
        <f t="shared" si="1959"/>
        <v>#DIV/0!</v>
      </c>
      <c r="AK3704"/>
      <c r="AL3704"/>
      <c r="AM3704"/>
      <c r="AN3704"/>
    </row>
    <row r="3705" spans="1:40" x14ac:dyDescent="0.25">
      <c r="A3705"/>
      <c r="B3705">
        <f t="shared" si="1960"/>
        <v>1771000</v>
      </c>
      <c r="C3705" s="186" t="str">
        <f t="shared" si="1928"/>
        <v>-3.13605855013714E-08+0.00177972445469938i</v>
      </c>
      <c r="D3705" s="158" t="str">
        <f t="shared" si="1929"/>
        <v>-7.66666690709786+0.0136445541526953i</v>
      </c>
      <c r="E3705" t="str">
        <f t="shared" si="1930"/>
        <v>7.99036896677507-0.277408559706514i</v>
      </c>
      <c r="F3705" t="str">
        <f t="shared" si="1931"/>
        <v>0.999201600285823+0.000027696577092165i</v>
      </c>
      <c r="G3705">
        <f t="shared" si="1926"/>
        <v>1</v>
      </c>
      <c r="H3705" t="str">
        <f t="shared" si="1932"/>
        <v>11.7487568628836+0.272364116331066i</v>
      </c>
      <c r="I3705" t="str">
        <f t="shared" si="1933"/>
        <v>6954.70073688441i</v>
      </c>
      <c r="J3705" t="str">
        <f t="shared" si="1927"/>
        <v>-65469.7384629103+1521.46597080673i</v>
      </c>
      <c r="K3705" t="str">
        <f t="shared" si="1934"/>
        <v>0.00246731725388494-0.106170376739496i</v>
      </c>
      <c r="L3705" t="str">
        <f t="shared" si="1935"/>
        <v>0.00031914032939823-0.0116418550688625i</v>
      </c>
      <c r="M3705" t="str">
        <f t="shared" si="1936"/>
        <v>0.00278645758328317-0.117812231808359i</v>
      </c>
      <c r="N3705" t="str">
        <f t="shared" si="1937"/>
        <v>-13.0485638948204i</v>
      </c>
      <c r="O3705" t="str">
        <f t="shared" si="1938"/>
        <v>0.885979978913735-0.463723491925973i</v>
      </c>
      <c r="P3705" t="str">
        <f t="shared" si="1939"/>
        <v>0.114020021086265+0.463723491925973i</v>
      </c>
      <c r="Q3705" t="str">
        <f t="shared" si="1940"/>
        <v>-0.114020021086265+12.5848404028944i</v>
      </c>
      <c r="R3705" t="str">
        <f t="shared" si="1941"/>
        <v>0.0367626816269512-0.00939318251452517i</v>
      </c>
      <c r="S3705" t="str">
        <f t="shared" si="1942"/>
        <v>1.37582298535033i</v>
      </c>
      <c r="T3705" t="str">
        <f t="shared" si="1943"/>
        <v>0.0129233564090745+0.0505789423854757i</v>
      </c>
      <c r="U3705" t="e">
        <f t="shared" si="1944"/>
        <v>#DIV/0!</v>
      </c>
      <c r="V3705" t="str">
        <f t="shared" si="1945"/>
        <v>1.33333333333333E-06-0.0000599115163154132i</v>
      </c>
      <c r="W3705" t="e">
        <f t="shared" si="1946"/>
        <v>#DIV/0!</v>
      </c>
      <c r="X3705" t="e">
        <f t="shared" si="1947"/>
        <v>#DIV/0!</v>
      </c>
      <c r="Y3705" t="str">
        <f t="shared" si="1948"/>
        <v>0.00083+1.78040338864241i</v>
      </c>
      <c r="Z3705" t="e">
        <f t="shared" si="1949"/>
        <v>#DIV/0!</v>
      </c>
      <c r="AA3705" t="e">
        <f t="shared" si="1950"/>
        <v>#DIV/0!</v>
      </c>
      <c r="AB3705" t="str">
        <f t="shared" si="1951"/>
        <v>0.0796884787220724+0.311881747008056i</v>
      </c>
      <c r="AC3705" t="str">
        <f t="shared" si="1952"/>
        <v>1.03696553324114-0.00851923226862208i</v>
      </c>
      <c r="AD3705" t="str">
        <f t="shared" si="1953"/>
        <v>0.0743718029736708+0.301374855435192i</v>
      </c>
      <c r="AE3705" t="e">
        <f t="shared" si="1954"/>
        <v>#DIV/0!</v>
      </c>
      <c r="AF3705" t="str">
        <f t="shared" si="1955"/>
        <v>-19.4154237699815-0.258719562178371i</v>
      </c>
      <c r="AG3705" t="e">
        <f t="shared" si="1956"/>
        <v>#DIV/0!</v>
      </c>
      <c r="AH3705" t="e">
        <f t="shared" si="1957"/>
        <v>#DIV/0!</v>
      </c>
      <c r="AI3705" t="e">
        <f t="shared" si="1958"/>
        <v>#DIV/0!</v>
      </c>
      <c r="AJ3705" t="e">
        <f t="shared" si="1959"/>
        <v>#DIV/0!</v>
      </c>
      <c r="AK3705"/>
      <c r="AL3705"/>
      <c r="AM3705"/>
      <c r="AN3705"/>
    </row>
    <row r="3706" spans="1:40" x14ac:dyDescent="0.25">
      <c r="A3706"/>
      <c r="B3706">
        <f t="shared" si="1960"/>
        <v>1772000</v>
      </c>
      <c r="C3706" s="186" t="str">
        <f t="shared" si="1928"/>
        <v>-3.13251997941836E-08+0.00177872009552691i</v>
      </c>
      <c r="D3706" s="158" t="str">
        <f t="shared" si="1929"/>
        <v>-7.66666690682654+0.0136368540657063i</v>
      </c>
      <c r="E3706" t="str">
        <f t="shared" si="1930"/>
        <v>7.99035810043813-0.277564821740405i</v>
      </c>
      <c r="F3706" t="str">
        <f t="shared" si="1931"/>
        <v>0.999201601369864+0.0000277121784137685i</v>
      </c>
      <c r="G3706">
        <f t="shared" si="1926"/>
        <v>1</v>
      </c>
      <c r="H3706" t="str">
        <f t="shared" si="1932"/>
        <v>11.7487645294144+0.272210603249085i</v>
      </c>
      <c r="I3706" t="str">
        <f t="shared" si="1933"/>
        <v>6958.62772770139i</v>
      </c>
      <c r="J3706" t="str">
        <f t="shared" si="1927"/>
        <v>-65543.6958006616+1522.32507073378i</v>
      </c>
      <c r="K3706" t="str">
        <f t="shared" si="1934"/>
        <v>0.00246453467332344-0.106110523976744i</v>
      </c>
      <c r="L3706" t="str">
        <f t="shared" si="1935"/>
        <v>0.000318780497606006-0.0116352950317944i</v>
      </c>
      <c r="M3706" t="str">
        <f t="shared" si="1936"/>
        <v>0.00278331517092945-0.117745819008538i</v>
      </c>
      <c r="N3706" t="str">
        <f t="shared" si="1937"/>
        <v>-13.055931802158i</v>
      </c>
      <c r="O3706" t="str">
        <f t="shared" si="1938"/>
        <v>0.882539290036104-0.470238664448776i</v>
      </c>
      <c r="P3706" t="str">
        <f t="shared" si="1939"/>
        <v>0.117460709963896+0.470238664448776i</v>
      </c>
      <c r="Q3706" t="str">
        <f t="shared" si="1940"/>
        <v>-0.117460709963896+12.5856931377092i</v>
      </c>
      <c r="R3706" t="str">
        <f t="shared" si="1941"/>
        <v>0.0372726041511085-0.00968073630721503i</v>
      </c>
      <c r="S3706" t="str">
        <f t="shared" si="1942"/>
        <v>1.37659984756679i</v>
      </c>
      <c r="T3706" t="str">
        <f t="shared" si="1943"/>
        <v>0.0133265001248465+0.0513094611928333i</v>
      </c>
      <c r="U3706" t="e">
        <f t="shared" si="1944"/>
        <v>#DIV/0!</v>
      </c>
      <c r="V3706" t="str">
        <f t="shared" si="1945"/>
        <v>1.33333333333333E-06-0.0000598777062046259i</v>
      </c>
      <c r="W3706" t="e">
        <f t="shared" si="1946"/>
        <v>#DIV/0!</v>
      </c>
      <c r="X3706" t="e">
        <f t="shared" si="1947"/>
        <v>#DIV/0!</v>
      </c>
      <c r="Y3706" t="str">
        <f t="shared" si="1948"/>
        <v>0.00083+1.78140869829156i</v>
      </c>
      <c r="Z3706" t="e">
        <f t="shared" si="1949"/>
        <v>#DIV/0!</v>
      </c>
      <c r="AA3706" t="e">
        <f t="shared" si="1950"/>
        <v>#DIV/0!</v>
      </c>
      <c r="AB3706" t="str">
        <f t="shared" si="1951"/>
        <v>0.0821743584269513+0.316386299122343i</v>
      </c>
      <c r="AC3706" t="str">
        <f t="shared" si="1952"/>
        <v>1.03748188105171-0.0087950843482611i</v>
      </c>
      <c r="AD3706" t="str">
        <f t="shared" si="1953"/>
        <v>0.0766148633835919+0.305605465597841i</v>
      </c>
      <c r="AE3706" t="e">
        <f t="shared" si="1954"/>
        <v>#DIV/0!</v>
      </c>
      <c r="AF3706" t="str">
        <f t="shared" si="1955"/>
        <v>-19.4154314362409-0.258573749183379i</v>
      </c>
      <c r="AG3706" t="e">
        <f t="shared" si="1956"/>
        <v>#DIV/0!</v>
      </c>
      <c r="AH3706" t="e">
        <f t="shared" si="1957"/>
        <v>#DIV/0!</v>
      </c>
      <c r="AI3706" t="e">
        <f t="shared" si="1958"/>
        <v>#DIV/0!</v>
      </c>
      <c r="AJ3706" t="e">
        <f t="shared" si="1959"/>
        <v>#DIV/0!</v>
      </c>
      <c r="AK3706"/>
      <c r="AL3706"/>
      <c r="AM3706"/>
      <c r="AN3706"/>
    </row>
    <row r="3707" spans="1:40" x14ac:dyDescent="0.25">
      <c r="A3707"/>
      <c r="B3707">
        <f t="shared" si="1960"/>
        <v>1773000</v>
      </c>
      <c r="C3707" s="186" t="str">
        <f t="shared" si="1928"/>
        <v>-3.12898739444028E-08+0.00177771686930333i</v>
      </c>
      <c r="D3707" s="158" t="str">
        <f t="shared" si="1929"/>
        <v>-7.66666690655567+0.0136291626646589i</v>
      </c>
      <c r="E3707" t="str">
        <f t="shared" si="1930"/>
        <v>7.9903472279968-0.277721083136087i</v>
      </c>
      <c r="F3707" t="str">
        <f t="shared" si="1931"/>
        <v>0.999201602454503+0.0000277277796717539i</v>
      </c>
      <c r="G3707">
        <f t="shared" si="1926"/>
        <v>1</v>
      </c>
      <c r="H3707" t="str">
        <f t="shared" si="1932"/>
        <v>11.7487721829873+0.272057263011606i</v>
      </c>
      <c r="I3707" t="str">
        <f t="shared" si="1933"/>
        <v>6962.55471851838i</v>
      </c>
      <c r="J3707" t="str">
        <f t="shared" si="1927"/>
        <v>-65617.6948868395+1523.18417066083i</v>
      </c>
      <c r="K3707" t="str">
        <f t="shared" si="1934"/>
        <v>0.00246175679650257-0.1060507386237i</v>
      </c>
      <c r="L3707" t="str">
        <f t="shared" si="1935"/>
        <v>0.000318421273886278-0.0116287423780048i</v>
      </c>
      <c r="M3707" t="str">
        <f t="shared" si="1936"/>
        <v>0.00278017807038885-0.117679481001705i</v>
      </c>
      <c r="N3707" t="str">
        <f t="shared" si="1937"/>
        <v>-13.0632997094956i</v>
      </c>
      <c r="O3707" t="str">
        <f t="shared" si="1938"/>
        <v>0.879050691795649-0.476728309683399i</v>
      </c>
      <c r="P3707" t="str">
        <f t="shared" si="1939"/>
        <v>0.120949308204351+0.476728309683399i</v>
      </c>
      <c r="Q3707" t="str">
        <f t="shared" si="1940"/>
        <v>-0.120949308204351+12.5865713998122i</v>
      </c>
      <c r="R3707" t="str">
        <f t="shared" si="1941"/>
        <v>0.0377801178137506-0.00997243676063172i</v>
      </c>
      <c r="S3707" t="str">
        <f t="shared" si="1942"/>
        <v>1.37737670978325i</v>
      </c>
      <c r="T3707" t="str">
        <f t="shared" si="1943"/>
        <v>0.0137358021338805+0.0520374543695274i</v>
      </c>
      <c r="U3707" t="e">
        <f t="shared" si="1944"/>
        <v>#DIV/0!</v>
      </c>
      <c r="V3707" t="str">
        <f t="shared" si="1945"/>
        <v>1.33333333333333E-06-0.0000598439342327112i</v>
      </c>
      <c r="W3707" t="e">
        <f t="shared" si="1946"/>
        <v>#DIV/0!</v>
      </c>
      <c r="X3707" t="e">
        <f t="shared" si="1947"/>
        <v>#DIV/0!</v>
      </c>
      <c r="Y3707" t="str">
        <f t="shared" si="1948"/>
        <v>0.00083+1.78241400794071i</v>
      </c>
      <c r="Z3707" t="e">
        <f t="shared" si="1949"/>
        <v>#DIV/0!</v>
      </c>
      <c r="AA3707" t="e">
        <f t="shared" si="1950"/>
        <v>#DIV/0!</v>
      </c>
      <c r="AB3707" t="str">
        <f t="shared" si="1951"/>
        <v>0.0846982116277269+0.320875277599333i</v>
      </c>
      <c r="AC3707" t="str">
        <f t="shared" si="1952"/>
        <v>1.03799591224474-0.00907515117601188i</v>
      </c>
      <c r="AD3707" t="str">
        <f t="shared" si="1953"/>
        <v>0.0788890912938264+0.309819339590171i</v>
      </c>
      <c r="AE3707" t="e">
        <f t="shared" si="1954"/>
        <v>#DIV/0!</v>
      </c>
      <c r="AF3707" t="str">
        <f t="shared" si="1955"/>
        <v>-19.415439089543-0.258428100346947i</v>
      </c>
      <c r="AG3707" t="e">
        <f t="shared" si="1956"/>
        <v>#DIV/0!</v>
      </c>
      <c r="AH3707" t="e">
        <f t="shared" si="1957"/>
        <v>#DIV/0!</v>
      </c>
      <c r="AI3707" t="e">
        <f t="shared" si="1958"/>
        <v>#DIV/0!</v>
      </c>
      <c r="AJ3707" t="e">
        <f t="shared" si="1959"/>
        <v>#DIV/0!</v>
      </c>
      <c r="AK3707"/>
      <c r="AL3707"/>
      <c r="AM3707"/>
      <c r="AN3707"/>
    </row>
    <row r="3708" spans="1:40" x14ac:dyDescent="0.25">
      <c r="A3708"/>
      <c r="B3708">
        <f t="shared" si="1960"/>
        <v>1774000</v>
      </c>
      <c r="C3708" s="186" t="str">
        <f t="shared" si="1928"/>
        <v>-3.12546078171005E-08+0.00177671477411269i</v>
      </c>
      <c r="D3708" s="158" t="str">
        <f t="shared" si="1929"/>
        <v>-7.66666690628535+0.013621479934864i</v>
      </c>
      <c r="E3708" t="str">
        <f t="shared" si="1930"/>
        <v>7.99033634945112-0.277877343893204i</v>
      </c>
      <c r="F3708" t="str">
        <f t="shared" si="1931"/>
        <v>0.99920160353975+0.0000277433808660864i</v>
      </c>
      <c r="G3708">
        <f t="shared" si="1926"/>
        <v>1</v>
      </c>
      <c r="H3708" t="str">
        <f t="shared" si="1932"/>
        <v>11.7487798236319+0.271904095327068i</v>
      </c>
      <c r="I3708" t="str">
        <f t="shared" si="1933"/>
        <v>6966.48170933537i</v>
      </c>
      <c r="J3708" t="str">
        <f t="shared" si="1927"/>
        <v>-65691.7357214441+1524.04327058788i</v>
      </c>
      <c r="K3708" t="str">
        <f t="shared" si="1934"/>
        <v>0.00245898361282833-0.105991020566608i</v>
      </c>
      <c r="L3708" t="str">
        <f t="shared" si="1935"/>
        <v>0.000318062656870069-0.0116221970950455i</v>
      </c>
      <c r="M3708" t="str">
        <f t="shared" si="1936"/>
        <v>0.0027770462696984-0.117613217661654i</v>
      </c>
      <c r="N3708" t="str">
        <f t="shared" si="1937"/>
        <v>-13.0706676168331i</v>
      </c>
      <c r="O3708" t="str">
        <f t="shared" si="1938"/>
        <v>0.87551437357381-0.483192075334084i</v>
      </c>
      <c r="P3708" t="str">
        <f t="shared" si="1939"/>
        <v>0.12448562642619+0.483192075334084i</v>
      </c>
      <c r="Q3708" t="str">
        <f t="shared" si="1940"/>
        <v>-0.12448562642619+12.587475541499i</v>
      </c>
      <c r="R3708" t="str">
        <f t="shared" si="1941"/>
        <v>0.0382851844978006-0.0102682687386457i</v>
      </c>
      <c r="S3708" t="str">
        <f t="shared" si="1942"/>
        <v>1.37815357199971i</v>
      </c>
      <c r="T3708" t="str">
        <f t="shared" si="1943"/>
        <v>0.0141512512404175+0.0527628637703118i</v>
      </c>
      <c r="U3708" t="e">
        <f t="shared" si="1944"/>
        <v>#DIV/0!</v>
      </c>
      <c r="V3708" t="str">
        <f t="shared" si="1945"/>
        <v>1.33333333333333E-06-0.0000598102003351729i</v>
      </c>
      <c r="W3708" t="e">
        <f t="shared" si="1946"/>
        <v>#DIV/0!</v>
      </c>
      <c r="X3708" t="e">
        <f t="shared" si="1947"/>
        <v>#DIV/0!</v>
      </c>
      <c r="Y3708" t="str">
        <f t="shared" si="1948"/>
        <v>0.00083+1.78341931758985i</v>
      </c>
      <c r="Z3708" t="e">
        <f t="shared" si="1949"/>
        <v>#DIV/0!</v>
      </c>
      <c r="AA3708" t="e">
        <f t="shared" si="1950"/>
        <v>#DIV/0!</v>
      </c>
      <c r="AB3708" t="str">
        <f t="shared" si="1951"/>
        <v>0.0872599692886958+0.325348323901655i</v>
      </c>
      <c r="AC3708" t="str">
        <f t="shared" si="1952"/>
        <v>1.03850758820711-0.0093594184118569i</v>
      </c>
      <c r="AD3708" t="str">
        <f t="shared" si="1953"/>
        <v>0.0811943608282726+0.314016247546469i</v>
      </c>
      <c r="AE3708" t="e">
        <f t="shared" si="1954"/>
        <v>#DIV/0!</v>
      </c>
      <c r="AF3708" t="str">
        <f t="shared" si="1955"/>
        <v>-19.4154467299172-0.258282615392204i</v>
      </c>
      <c r="AG3708" t="e">
        <f t="shared" si="1956"/>
        <v>#DIV/0!</v>
      </c>
      <c r="AH3708" t="e">
        <f t="shared" si="1957"/>
        <v>#DIV/0!</v>
      </c>
      <c r="AI3708" t="e">
        <f t="shared" si="1958"/>
        <v>#DIV/0!</v>
      </c>
      <c r="AJ3708" t="e">
        <f t="shared" si="1959"/>
        <v>#DIV/0!</v>
      </c>
      <c r="AK3708"/>
      <c r="AL3708"/>
      <c r="AM3708"/>
      <c r="AN3708"/>
    </row>
    <row r="3709" spans="1:40" x14ac:dyDescent="0.25">
      <c r="A3709"/>
      <c r="B3709">
        <f t="shared" si="1960"/>
        <v>1775000</v>
      </c>
      <c r="C3709" s="186" t="str">
        <f t="shared" si="1928"/>
        <v>-3.12194012777287E-08+0.00177571380804339i</v>
      </c>
      <c r="D3709" s="158" t="str">
        <f t="shared" si="1929"/>
        <v>-7.6666669060154+0.013613805861666i</v>
      </c>
      <c r="E3709" t="str">
        <f t="shared" si="1930"/>
        <v>7.99032546480114-0.278033604011399i</v>
      </c>
      <c r="F3709" t="str">
        <f t="shared" si="1931"/>
        <v>0.999201604625616+0.0000277589819967308i</v>
      </c>
      <c r="G3709">
        <f t="shared" si="1926"/>
        <v>1</v>
      </c>
      <c r="H3709" t="str">
        <f t="shared" si="1932"/>
        <v>11.7487874513769+0.271751099904547i</v>
      </c>
      <c r="I3709" t="str">
        <f t="shared" si="1933"/>
        <v>6970.40870015235i</v>
      </c>
      <c r="J3709" t="str">
        <f t="shared" si="1927"/>
        <v>-65765.8183044753+1524.90237051493i</v>
      </c>
      <c r="K3709" t="str">
        <f t="shared" si="1934"/>
        <v>0.00245621511173652-0.105931369691965i</v>
      </c>
      <c r="L3709" t="str">
        <f t="shared" si="1935"/>
        <v>0.000317704645192252-0.0116156591704961i</v>
      </c>
      <c r="M3709" t="str">
        <f t="shared" si="1936"/>
        <v>0.00277391975692877-0.117547028862461i</v>
      </c>
      <c r="N3709" t="str">
        <f t="shared" si="1937"/>
        <v>-13.0780355241707i</v>
      </c>
      <c r="O3709" t="str">
        <f t="shared" si="1938"/>
        <v>0.871930527342401-0.489629610510233i</v>
      </c>
      <c r="P3709" t="str">
        <f t="shared" si="1939"/>
        <v>0.128069472657599+0.489629610510233i</v>
      </c>
      <c r="Q3709" t="str">
        <f t="shared" si="1940"/>
        <v>-0.128069472657599+12.5884059136605i</v>
      </c>
      <c r="R3709" t="str">
        <f t="shared" si="1941"/>
        <v>0.0387877661334878-0.0105682166848079i</v>
      </c>
      <c r="S3709" t="str">
        <f t="shared" si="1942"/>
        <v>1.37893043421617i</v>
      </c>
      <c r="T3709" t="str">
        <f t="shared" si="1943"/>
        <v>0.0145728356220727+0.0534856311967256i</v>
      </c>
      <c r="U3709" t="e">
        <f t="shared" si="1944"/>
        <v>#DIV/0!</v>
      </c>
      <c r="V3709" t="str">
        <f t="shared" si="1945"/>
        <v>1.33333333333333E-06-0.0000597765044476604i</v>
      </c>
      <c r="W3709" t="e">
        <f t="shared" si="1946"/>
        <v>#DIV/0!</v>
      </c>
      <c r="X3709" t="e">
        <f t="shared" si="1947"/>
        <v>#DIV/0!</v>
      </c>
      <c r="Y3709" t="str">
        <f t="shared" si="1948"/>
        <v>0.00083+1.784424627239i</v>
      </c>
      <c r="Z3709" t="e">
        <f t="shared" si="1949"/>
        <v>#DIV/0!</v>
      </c>
      <c r="AA3709" t="e">
        <f t="shared" si="1950"/>
        <v>#DIV/0!</v>
      </c>
      <c r="AB3709" t="str">
        <f t="shared" si="1951"/>
        <v>0.0898595585102311+0.329805079163805i</v>
      </c>
      <c r="AC3709" t="str">
        <f t="shared" si="1952"/>
        <v>1.03901687036415-0.0096478712927422i</v>
      </c>
      <c r="AD3709" t="str">
        <f t="shared" si="1953"/>
        <v>0.083530544414013+0.318195960561692i</v>
      </c>
      <c r="AE3709" t="e">
        <f t="shared" si="1954"/>
        <v>#DIV/0!</v>
      </c>
      <c r="AF3709" t="str">
        <f t="shared" si="1955"/>
        <v>-19.4154543573923-0.258137294042881i</v>
      </c>
      <c r="AG3709" t="e">
        <f t="shared" si="1956"/>
        <v>#DIV/0!</v>
      </c>
      <c r="AH3709" t="e">
        <f t="shared" si="1957"/>
        <v>#DIV/0!</v>
      </c>
      <c r="AI3709" t="e">
        <f t="shared" si="1958"/>
        <v>#DIV/0!</v>
      </c>
      <c r="AJ3709" t="e">
        <f t="shared" si="1959"/>
        <v>#DIV/0!</v>
      </c>
      <c r="AK3709"/>
      <c r="AL3709"/>
      <c r="AM3709"/>
      <c r="AN3709"/>
    </row>
    <row r="3710" spans="1:40" x14ac:dyDescent="0.25">
      <c r="A3710"/>
      <c r="B3710">
        <f t="shared" si="1960"/>
        <v>1776000</v>
      </c>
      <c r="C3710" s="186" t="str">
        <f t="shared" si="1928"/>
        <v>-3.11842541921177E-08+0.00177471396918811i</v>
      </c>
      <c r="D3710" s="158" t="str">
        <f t="shared" si="1929"/>
        <v>-7.66666690574592+0.0136061404304422i</v>
      </c>
      <c r="E3710" t="str">
        <f t="shared" si="1930"/>
        <v>7.99031457404692-0.278189863490312i</v>
      </c>
      <c r="F3710" t="str">
        <f t="shared" si="1931"/>
        <v>0.999201605712091+0.0000277745830636507i</v>
      </c>
      <c r="G3710">
        <f t="shared" si="1926"/>
        <v>1</v>
      </c>
      <c r="H3710" t="str">
        <f t="shared" si="1932"/>
        <v>11.7487950662514+0.271598276453788i</v>
      </c>
      <c r="I3710" t="str">
        <f t="shared" si="1933"/>
        <v>6974.33569096934i</v>
      </c>
      <c r="J3710" t="str">
        <f t="shared" si="1927"/>
        <v>-65839.9426359331+1525.76147044198i</v>
      </c>
      <c r="K3710" t="str">
        <f t="shared" si="1934"/>
        <v>0.00245345128269269-0.105871785886525i</v>
      </c>
      <c r="L3710" t="str">
        <f t="shared" si="1935"/>
        <v>0.000317347237491528-0.011609128591964i</v>
      </c>
      <c r="M3710" t="str">
        <f t="shared" si="1936"/>
        <v>0.00277079852018422-0.117480914478489i</v>
      </c>
      <c r="N3710" t="str">
        <f t="shared" si="1937"/>
        <v>-13.0854034315083i</v>
      </c>
      <c r="O3710" t="str">
        <f t="shared" si="1938"/>
        <v>0.868299347653474-0.496040565744931i</v>
      </c>
      <c r="P3710" t="str">
        <f t="shared" si="1939"/>
        <v>0.131700652346526+0.496040565744931i</v>
      </c>
      <c r="Q3710" t="str">
        <f t="shared" si="1940"/>
        <v>-0.131700652346526+12.5893628657634i</v>
      </c>
      <c r="R3710" t="str">
        <f t="shared" si="1941"/>
        <v>0.0392878247037356-0.0108722646212314i</v>
      </c>
      <c r="S3710" t="str">
        <f t="shared" si="1942"/>
        <v>1.37970729643263i</v>
      </c>
      <c r="T3710" t="str">
        <f t="shared" si="1943"/>
        <v>0.0150005428266593+0.0542056984047101i</v>
      </c>
      <c r="U3710" t="e">
        <f t="shared" si="1944"/>
        <v>#DIV/0!</v>
      </c>
      <c r="V3710" t="str">
        <f t="shared" si="1945"/>
        <v>1.33333333333333E-06-0.0000597428465059668i</v>
      </c>
      <c r="W3710" t="e">
        <f t="shared" si="1946"/>
        <v>#DIV/0!</v>
      </c>
      <c r="X3710" t="e">
        <f t="shared" si="1947"/>
        <v>#DIV/0!</v>
      </c>
      <c r="Y3710" t="str">
        <f t="shared" si="1948"/>
        <v>0.00083+1.78542993688815i</v>
      </c>
      <c r="Z3710" t="e">
        <f t="shared" si="1949"/>
        <v>#DIV/0!</v>
      </c>
      <c r="AA3710" t="e">
        <f t="shared" si="1950"/>
        <v>#DIV/0!</v>
      </c>
      <c r="AB3710" t="str">
        <f t="shared" si="1951"/>
        <v>0.0924969025091974+0.334245184239112i</v>
      </c>
      <c r="AC3710" t="str">
        <f t="shared" si="1952"/>
        <v>1.03952372018504-0.00994049463133972i</v>
      </c>
      <c r="AD3710" t="str">
        <f t="shared" si="1953"/>
        <v>0.0858975127886595+0.322358250703682i</v>
      </c>
      <c r="AE3710" t="e">
        <f t="shared" si="1954"/>
        <v>#DIV/0!</v>
      </c>
      <c r="AF3710" t="str">
        <f t="shared" si="1955"/>
        <v>-19.4154619719973-0.257992136023346i</v>
      </c>
      <c r="AG3710" t="e">
        <f t="shared" si="1956"/>
        <v>#DIV/0!</v>
      </c>
      <c r="AH3710" t="e">
        <f t="shared" si="1957"/>
        <v>#DIV/0!</v>
      </c>
      <c r="AI3710" t="e">
        <f t="shared" si="1958"/>
        <v>#DIV/0!</v>
      </c>
      <c r="AJ3710" t="e">
        <f t="shared" si="1959"/>
        <v>#DIV/0!</v>
      </c>
      <c r="AK3710"/>
      <c r="AL3710"/>
      <c r="AM3710"/>
      <c r="AN3710"/>
    </row>
    <row r="3711" spans="1:40" x14ac:dyDescent="0.25">
      <c r="A3711"/>
      <c r="B3711">
        <f t="shared" si="1960"/>
        <v>1777000</v>
      </c>
      <c r="C3711" s="186" t="str">
        <f t="shared" si="1928"/>
        <v>-3.11491664264766E-08+0.00177371525564389i</v>
      </c>
      <c r="D3711" s="158" t="str">
        <f t="shared" si="1929"/>
        <v>-7.66666690547697+0.0135984836266032i</v>
      </c>
      <c r="E3711" t="str">
        <f t="shared" si="1930"/>
        <v>7.9903036771885-0.278346122329589i</v>
      </c>
      <c r="F3711" t="str">
        <f t="shared" si="1931"/>
        <v>0.999201606799164+0.0000277901840668103i</v>
      </c>
      <c r="G3711">
        <f t="shared" si="1926"/>
        <v>1</v>
      </c>
      <c r="H3711" t="str">
        <f t="shared" si="1932"/>
        <v>11.7488026682846+0.271445624685183i</v>
      </c>
      <c r="I3711" t="str">
        <f t="shared" si="1933"/>
        <v>6978.26268178633i</v>
      </c>
      <c r="J3711" t="str">
        <f t="shared" si="1927"/>
        <v>-65914.1087158175+1526.62057036904i</v>
      </c>
      <c r="K3711" t="str">
        <f t="shared" si="1934"/>
        <v>0.00245069211519194-0.105812269037296i</v>
      </c>
      <c r="L3711" t="str">
        <f t="shared" si="1935"/>
        <v>0.000316990432410431-0.0116026053470845i</v>
      </c>
      <c r="M3711" t="str">
        <f t="shared" si="1936"/>
        <v>0.00276768254760237-0.117414874384381i</v>
      </c>
      <c r="N3711" t="str">
        <f t="shared" si="1937"/>
        <v>-13.0927713388458i</v>
      </c>
      <c r="O3711" t="str">
        <f t="shared" si="1938"/>
        <v>0.864621031628623-0.502424593014171i</v>
      </c>
      <c r="P3711" t="str">
        <f t="shared" si="1939"/>
        <v>0.135378968371377+0.502424593014171i</v>
      </c>
      <c r="Q3711" t="str">
        <f t="shared" si="1940"/>
        <v>-0.135378968371377+12.5903467458316i</v>
      </c>
      <c r="R3711" t="str">
        <f t="shared" si="1941"/>
        <v>0.0397853222496488-0.0111803961475852i</v>
      </c>
      <c r="S3711" t="str">
        <f t="shared" si="1942"/>
        <v>1.38048415864909i</v>
      </c>
      <c r="T3711" t="str">
        <f t="shared" si="1943"/>
        <v>0.0154343597691627+0.0549230071123893i</v>
      </c>
      <c r="U3711" t="e">
        <f t="shared" si="1944"/>
        <v>#DIV/0!</v>
      </c>
      <c r="V3711" t="str">
        <f t="shared" si="1945"/>
        <v>1.33333333333333E-06-0.0000597092264460308i</v>
      </c>
      <c r="W3711" t="e">
        <f t="shared" si="1946"/>
        <v>#DIV/0!</v>
      </c>
      <c r="X3711" t="e">
        <f t="shared" si="1947"/>
        <v>#DIV/0!</v>
      </c>
      <c r="Y3711" t="str">
        <f t="shared" si="1948"/>
        <v>0.00083+1.7864352465373i</v>
      </c>
      <c r="Z3711" t="e">
        <f t="shared" si="1949"/>
        <v>#DIV/0!</v>
      </c>
      <c r="AA3711" t="e">
        <f t="shared" si="1950"/>
        <v>#DIV/0!</v>
      </c>
      <c r="AB3711" t="str">
        <f t="shared" si="1951"/>
        <v>0.0951719206002935+0.338668279747715i</v>
      </c>
      <c r="AC3711" t="str">
        <f t="shared" si="1952"/>
        <v>1.04002809918822-0.0102372728149195i</v>
      </c>
      <c r="AD3711" t="str">
        <f t="shared" si="1953"/>
        <v>0.0882951350080624+0.326502891025801i</v>
      </c>
      <c r="AE3711" t="e">
        <f t="shared" si="1954"/>
        <v>#DIV/0!</v>
      </c>
      <c r="AF3711" t="str">
        <f t="shared" si="1955"/>
        <v>-19.4154695737616-0.25784714105858i</v>
      </c>
      <c r="AG3711" t="e">
        <f t="shared" si="1956"/>
        <v>#DIV/0!</v>
      </c>
      <c r="AH3711" t="e">
        <f t="shared" si="1957"/>
        <v>#DIV/0!</v>
      </c>
      <c r="AI3711" t="e">
        <f t="shared" si="1958"/>
        <v>#DIV/0!</v>
      </c>
      <c r="AJ3711" t="e">
        <f t="shared" si="1959"/>
        <v>#DIV/0!</v>
      </c>
      <c r="AK3711"/>
      <c r="AL3711"/>
      <c r="AM3711"/>
      <c r="AN3711"/>
    </row>
    <row r="3712" spans="1:40" x14ac:dyDescent="0.25">
      <c r="A3712"/>
      <c r="B3712">
        <f t="shared" si="1960"/>
        <v>1778000</v>
      </c>
      <c r="C3712" s="186" t="str">
        <f t="shared" si="1928"/>
        <v>-3.11141378473892E-08+0.00177271766551197i</v>
      </c>
      <c r="D3712" s="158" t="str">
        <f t="shared" si="1929"/>
        <v>-7.66666690520841+0.0135908354355918i</v>
      </c>
      <c r="E3712" t="str">
        <f t="shared" si="1930"/>
        <v>7.99029277422594-0.278502380528872i</v>
      </c>
      <c r="F3712" t="str">
        <f t="shared" si="1931"/>
        <v>0.999201607886856+0.000027805785006175i</v>
      </c>
      <c r="G3712">
        <f t="shared" si="1926"/>
        <v>1</v>
      </c>
      <c r="H3712" t="str">
        <f t="shared" si="1932"/>
        <v>11.748810257505+0.271293144309766i</v>
      </c>
      <c r="I3712" t="str">
        <f t="shared" si="1933"/>
        <v>6982.18967260332i</v>
      </c>
      <c r="J3712" t="str">
        <f t="shared" si="1927"/>
        <v>-65988.3165441285+1527.47967029608i</v>
      </c>
      <c r="K3712" t="str">
        <f t="shared" si="1934"/>
        <v>0.00244793759875888-0.105752819031538i</v>
      </c>
      <c r="L3712" t="str">
        <f t="shared" si="1935"/>
        <v>0.000316634228595299-0.0115960894235205i</v>
      </c>
      <c r="M3712" t="str">
        <f t="shared" si="1936"/>
        <v>0.00276457182735418-0.117348908455059i</v>
      </c>
      <c r="N3712" t="str">
        <f t="shared" si="1937"/>
        <v>-13.1001392461834i</v>
      </c>
      <c r="O3712" t="str">
        <f t="shared" si="1938"/>
        <v>0.860895778948123-0.508781345756018i</v>
      </c>
      <c r="P3712" t="str">
        <f t="shared" si="1939"/>
        <v>0.139104221051877+0.508781345756018i</v>
      </c>
      <c r="Q3712" t="str">
        <f t="shared" si="1940"/>
        <v>-0.139104221051877+12.5913579004274i</v>
      </c>
      <c r="R3712" t="str">
        <f t="shared" si="1941"/>
        <v>0.0402802208760452-0.0114925944401695i</v>
      </c>
      <c r="S3712" t="str">
        <f t="shared" si="1942"/>
        <v>1.38126102086555i</v>
      </c>
      <c r="T3712" t="str">
        <f t="shared" si="1943"/>
        <v>0.0158742727288223+0.055637499007936i</v>
      </c>
      <c r="U3712" t="e">
        <f t="shared" si="1944"/>
        <v>#DIV/0!</v>
      </c>
      <c r="V3712" t="str">
        <f t="shared" si="1945"/>
        <v>1.33333333333333E-06-0.0000596756442039351i</v>
      </c>
      <c r="W3712" t="e">
        <f t="shared" si="1946"/>
        <v>#DIV/0!</v>
      </c>
      <c r="X3712" t="e">
        <f t="shared" si="1947"/>
        <v>#DIV/0!</v>
      </c>
      <c r="Y3712" t="str">
        <f t="shared" si="1948"/>
        <v>0.00083+1.78744055618645i</v>
      </c>
      <c r="Z3712" t="e">
        <f t="shared" si="1949"/>
        <v>#DIV/0!</v>
      </c>
      <c r="AA3712" t="e">
        <f t="shared" si="1950"/>
        <v>#DIV/0!</v>
      </c>
      <c r="AB3712" t="str">
        <f t="shared" si="1951"/>
        <v>0.0978845281780573+0.343074006125066i</v>
      </c>
      <c r="AC3712" t="str">
        <f t="shared" si="1952"/>
        <v>1.04052996894702-0.0105381898043026i</v>
      </c>
      <c r="AD3712" t="str">
        <f t="shared" si="1953"/>
        <v>0.0907232784541125+0.330629655579484i</v>
      </c>
      <c r="AE3712" t="e">
        <f t="shared" si="1954"/>
        <v>#DIV/0!</v>
      </c>
      <c r="AF3712" t="str">
        <f t="shared" si="1955"/>
        <v>-19.4154771627134-0.257702308874174i</v>
      </c>
      <c r="AG3712" t="e">
        <f t="shared" si="1956"/>
        <v>#DIV/0!</v>
      </c>
      <c r="AH3712" t="e">
        <f t="shared" si="1957"/>
        <v>#DIV/0!</v>
      </c>
      <c r="AI3712" t="e">
        <f t="shared" si="1958"/>
        <v>#DIV/0!</v>
      </c>
      <c r="AJ3712" t="e">
        <f t="shared" si="1959"/>
        <v>#DIV/0!</v>
      </c>
      <c r="AK3712"/>
      <c r="AL3712"/>
      <c r="AM3712"/>
      <c r="AN3712"/>
    </row>
    <row r="3713" spans="1:40" x14ac:dyDescent="0.25">
      <c r="A3713"/>
      <c r="B3713">
        <f t="shared" si="1960"/>
        <v>1779000</v>
      </c>
      <c r="C3713" s="186" t="str">
        <f t="shared" si="1928"/>
        <v>-3.10791683218147E-08+0.00177172119689791i</v>
      </c>
      <c r="D3713" s="158" t="str">
        <f t="shared" si="1929"/>
        <v>-7.66666690494031+0.013583195842884i</v>
      </c>
      <c r="E3713" t="str">
        <f t="shared" si="1930"/>
        <v>7.99028186515928-0.278658638087803i</v>
      </c>
      <c r="F3713" t="str">
        <f t="shared" si="1931"/>
        <v>0.999201608975146+0.000027821385881708i</v>
      </c>
      <c r="G3713">
        <f t="shared" si="1926"/>
        <v>1</v>
      </c>
      <c r="H3713" t="str">
        <f t="shared" si="1932"/>
        <v>11.7488178339416+0.271140835039228i</v>
      </c>
      <c r="I3713" t="str">
        <f t="shared" si="1933"/>
        <v>6986.1166634203i</v>
      </c>
      <c r="J3713" t="str">
        <f t="shared" si="1927"/>
        <v>-66062.5661208661+1528.33877022313i</v>
      </c>
      <c r="K3713" t="str">
        <f t="shared" si="1934"/>
        <v>0.00244518772294755-0.105693435756766i</v>
      </c>
      <c r="L3713" t="str">
        <f t="shared" si="1935"/>
        <v>0.000316278624696272-0.0115895808089627i</v>
      </c>
      <c r="M3713" t="str">
        <f t="shared" si="1936"/>
        <v>0.00276146634764382-0.117283016565729i</v>
      </c>
      <c r="N3713" t="str">
        <f t="shared" si="1937"/>
        <v>-13.1075071535209i</v>
      </c>
      <c r="O3713" t="str">
        <f t="shared" si="1938"/>
        <v>0.857123791840445-0.515110478888808i</v>
      </c>
      <c r="P3713" t="str">
        <f t="shared" si="1939"/>
        <v>0.142876208159555+0.515110478888808i</v>
      </c>
      <c r="Q3713" t="str">
        <f t="shared" si="1940"/>
        <v>-0.142876208159555+12.5923966746321i</v>
      </c>
      <c r="R3713" t="str">
        <f t="shared" si="1941"/>
        <v>0.0407724827569591-0.0118088422510296i</v>
      </c>
      <c r="S3713" t="str">
        <f t="shared" si="1942"/>
        <v>1.38203788308201i</v>
      </c>
      <c r="T3713" t="str">
        <f t="shared" si="1943"/>
        <v>0.0163202673462623+0.0563491157574255i</v>
      </c>
      <c r="U3713" t="e">
        <f t="shared" si="1944"/>
        <v>#DIV/0!</v>
      </c>
      <c r="V3713" t="str">
        <f t="shared" si="1945"/>
        <v>1.33333333333333E-06-0.0000596420997159062i</v>
      </c>
      <c r="W3713" t="e">
        <f t="shared" si="1946"/>
        <v>#DIV/0!</v>
      </c>
      <c r="X3713" t="e">
        <f t="shared" si="1947"/>
        <v>#DIV/0!</v>
      </c>
      <c r="Y3713" t="str">
        <f t="shared" si="1948"/>
        <v>0.00083+1.7884458658356i</v>
      </c>
      <c r="Z3713" t="e">
        <f t="shared" si="1949"/>
        <v>#DIV/0!</v>
      </c>
      <c r="AA3713" t="e">
        <f t="shared" si="1950"/>
        <v>#DIV/0!</v>
      </c>
      <c r="AB3713" t="str">
        <f t="shared" si="1951"/>
        <v>0.100634636699174+0.347462003670359i</v>
      </c>
      <c r="AC3713" t="str">
        <f t="shared" si="1952"/>
        <v>1.04102929109508-0.0108432291328548i</v>
      </c>
      <c r="AD3713" t="str">
        <f t="shared" si="1953"/>
        <v>0.0931818088423305+0.334738319426233i</v>
      </c>
      <c r="AE3713" t="e">
        <f t="shared" si="1954"/>
        <v>#DIV/0!</v>
      </c>
      <c r="AF3713" t="str">
        <f t="shared" si="1955"/>
        <v>-19.4154847388819-0.257557639196344i</v>
      </c>
      <c r="AG3713" t="e">
        <f t="shared" si="1956"/>
        <v>#DIV/0!</v>
      </c>
      <c r="AH3713" t="e">
        <f t="shared" si="1957"/>
        <v>#DIV/0!</v>
      </c>
      <c r="AI3713" t="e">
        <f t="shared" si="1958"/>
        <v>#DIV/0!</v>
      </c>
      <c r="AJ3713" t="e">
        <f t="shared" si="1959"/>
        <v>#DIV/0!</v>
      </c>
      <c r="AK3713"/>
      <c r="AL3713"/>
      <c r="AM3713"/>
      <c r="AN3713"/>
    </row>
    <row r="3714" spans="1:40" x14ac:dyDescent="0.25">
      <c r="A3714"/>
      <c r="B3714">
        <f t="shared" si="1960"/>
        <v>1780000</v>
      </c>
      <c r="C3714" s="186" t="str">
        <f t="shared" si="1928"/>
        <v>-3.10442577170853E-08+0.00177072584791149i</v>
      </c>
      <c r="D3714" s="158" t="str">
        <f t="shared" si="1929"/>
        <v>-7.66666690467266+0.0135755648339881i</v>
      </c>
      <c r="E3714" t="str">
        <f t="shared" si="1930"/>
        <v>7.99027094998858-0.278814895006024i</v>
      </c>
      <c r="F3714" t="str">
        <f t="shared" si="1931"/>
        <v>0.999201610064055+0.0000278369866933748i</v>
      </c>
      <c r="G3714">
        <f t="shared" si="1926"/>
        <v>1</v>
      </c>
      <c r="H3714" t="str">
        <f t="shared" si="1932"/>
        <v>11.748825397623+0.270988696585903i</v>
      </c>
      <c r="I3714" t="str">
        <f t="shared" si="1933"/>
        <v>6990.04365423729i</v>
      </c>
      <c r="J3714" t="str">
        <f t="shared" si="1927"/>
        <v>-66136.8574460304+1529.19787015019i</v>
      </c>
      <c r="K3714" t="str">
        <f t="shared" si="1934"/>
        <v>0.0024424424773413-0.105634119100745i</v>
      </c>
      <c r="L3714" t="str">
        <f t="shared" si="1935"/>
        <v>0.000315923619367275-0.0115830794911292i</v>
      </c>
      <c r="M3714" t="str">
        <f t="shared" si="1936"/>
        <v>0.00275836609670858-0.117217198591874i</v>
      </c>
      <c r="N3714" t="str">
        <f t="shared" si="1937"/>
        <v>-13.1148750608585i</v>
      </c>
      <c r="O3714" t="str">
        <f t="shared" si="1938"/>
        <v>0.853305275070873-0.521411648830579i</v>
      </c>
      <c r="P3714" t="str">
        <f t="shared" si="1939"/>
        <v>0.146694724929127+0.521411648830579i</v>
      </c>
      <c r="Q3714" t="str">
        <f t="shared" si="1940"/>
        <v>-0.146694724929127+12.5934634120279i</v>
      </c>
      <c r="R3714" t="str">
        <f t="shared" si="1941"/>
        <v>0.0412620701412824-0.0121291219072127i</v>
      </c>
      <c r="S3714" t="str">
        <f t="shared" si="1942"/>
        <v>1.38281474529847i</v>
      </c>
      <c r="T3714" t="str">
        <f t="shared" si="1943"/>
        <v>0.0167723286208164+0.057057799012905i</v>
      </c>
      <c r="U3714" t="e">
        <f t="shared" si="1944"/>
        <v>#DIV/0!</v>
      </c>
      <c r="V3714" t="str">
        <f t="shared" si="1945"/>
        <v>1.33333333333333E-06-0.0000596085929183129i</v>
      </c>
      <c r="W3714" t="e">
        <f t="shared" si="1946"/>
        <v>#DIV/0!</v>
      </c>
      <c r="X3714" t="e">
        <f t="shared" si="1947"/>
        <v>#DIV/0!</v>
      </c>
      <c r="Y3714" t="str">
        <f t="shared" si="1948"/>
        <v>0.00083+1.78945117548475i</v>
      </c>
      <c r="Z3714" t="e">
        <f t="shared" si="1949"/>
        <v>#DIV/0!</v>
      </c>
      <c r="AA3714" t="e">
        <f t="shared" si="1950"/>
        <v>#DIV/0!</v>
      </c>
      <c r="AB3714" t="str">
        <f t="shared" si="1951"/>
        <v>0.10342215366598+0.351831912596287i</v>
      </c>
      <c r="AC3714" t="str">
        <f t="shared" si="1952"/>
        <v>1.04152602733208-0.0111523739056188i</v>
      </c>
      <c r="AD3714" t="str">
        <f t="shared" si="1953"/>
        <v>0.0956705902300052+0.338828658650299i</v>
      </c>
      <c r="AE3714" t="e">
        <f t="shared" si="1954"/>
        <v>#DIV/0!</v>
      </c>
      <c r="AF3714" t="str">
        <f t="shared" si="1955"/>
        <v>-19.4154923022957-0.257413131751915i</v>
      </c>
      <c r="AG3714" t="e">
        <f t="shared" si="1956"/>
        <v>#DIV/0!</v>
      </c>
      <c r="AH3714" t="e">
        <f t="shared" si="1957"/>
        <v>#DIV/0!</v>
      </c>
      <c r="AI3714" t="e">
        <f t="shared" si="1958"/>
        <v>#DIV/0!</v>
      </c>
      <c r="AJ3714" t="e">
        <f t="shared" si="1959"/>
        <v>#DIV/0!</v>
      </c>
      <c r="AK3714"/>
      <c r="AL3714"/>
      <c r="AM3714"/>
      <c r="AN3714"/>
    </row>
    <row r="3715" spans="1:40" x14ac:dyDescent="0.25">
      <c r="A3715"/>
      <c r="B3715">
        <f t="shared" si="1960"/>
        <v>1781000</v>
      </c>
      <c r="C3715" s="186" t="str">
        <f t="shared" si="1928"/>
        <v>-3.10094059009072E-08+0.00176973161666679i</v>
      </c>
      <c r="D3715" s="158" t="str">
        <f t="shared" si="1929"/>
        <v>-7.66666690440548+0.0135679423944454i</v>
      </c>
      <c r="E3715" t="str">
        <f t="shared" si="1930"/>
        <v>7.99026002871389-0.27897115128318i</v>
      </c>
      <c r="F3715" t="str">
        <f t="shared" si="1931"/>
        <v>0.999201611153572+0.0000278525874411393i</v>
      </c>
      <c r="G3715">
        <f t="shared" si="1926"/>
        <v>1</v>
      </c>
      <c r="H3715" t="str">
        <f t="shared" si="1932"/>
        <v>11.7488329485778+0.270836728662767i</v>
      </c>
      <c r="I3715" t="str">
        <f t="shared" si="1933"/>
        <v>6993.97064505428i</v>
      </c>
      <c r="J3715" t="str">
        <f t="shared" si="1927"/>
        <v>-66211.1905196212+1530.05697007724i</v>
      </c>
      <c r="K3715" t="str">
        <f t="shared" si="1934"/>
        <v>0.00243970185155264-0.105574868951494i</v>
      </c>
      <c r="L3715" t="str">
        <f t="shared" si="1935"/>
        <v>0.000315569211266-0.0115765854577656i</v>
      </c>
      <c r="M3715" t="str">
        <f t="shared" si="1936"/>
        <v>0.00275527106281864-0.11715145440926i</v>
      </c>
      <c r="N3715" t="str">
        <f t="shared" si="1937"/>
        <v>-13.1222429681961i</v>
      </c>
      <c r="O3715" t="str">
        <f t="shared" si="1938"/>
        <v>0.849440435930745-0.527684513517106i</v>
      </c>
      <c r="P3715" t="str">
        <f t="shared" si="1939"/>
        <v>0.150559564069255+0.527684513517106i</v>
      </c>
      <c r="Q3715" t="str">
        <f t="shared" si="1940"/>
        <v>-0.150559564069255+12.594558454679i</v>
      </c>
      <c r="R3715" t="str">
        <f t="shared" si="1941"/>
        <v>0.0417489453583431-0.0124534153100452i</v>
      </c>
      <c r="S3715" t="str">
        <f t="shared" si="1942"/>
        <v>1.38359160751493i</v>
      </c>
      <c r="T3715" t="str">
        <f t="shared" si="1943"/>
        <v>0.0172304409078765+0.0577634904204029i</v>
      </c>
      <c r="U3715" t="e">
        <f t="shared" si="1944"/>
        <v>#DIV/0!</v>
      </c>
      <c r="V3715" t="str">
        <f t="shared" si="1945"/>
        <v>1.33333333333333E-06-0.000059575123747668i</v>
      </c>
      <c r="W3715" t="e">
        <f t="shared" si="1946"/>
        <v>#DIV/0!</v>
      </c>
      <c r="X3715" t="e">
        <f t="shared" si="1947"/>
        <v>#DIV/0!</v>
      </c>
      <c r="Y3715" t="str">
        <f t="shared" si="1948"/>
        <v>0.00083+1.79045648513389i</v>
      </c>
      <c r="Z3715" t="e">
        <f t="shared" si="1949"/>
        <v>#DIV/0!</v>
      </c>
      <c r="AA3715" t="e">
        <f t="shared" si="1950"/>
        <v>#DIV/0!</v>
      </c>
      <c r="AB3715" t="str">
        <f t="shared" si="1951"/>
        <v>0.106246982610114+0.356183373078431i</v>
      </c>
      <c r="AC3715" t="str">
        <f t="shared" si="1952"/>
        <v>1.04202013942923-0.0114656067984701i</v>
      </c>
      <c r="AD3715" t="str">
        <f t="shared" si="1953"/>
        <v>0.0981894850239561+0.342900450370544i</v>
      </c>
      <c r="AE3715" t="e">
        <f t="shared" si="1954"/>
        <v>#DIV/0!</v>
      </c>
      <c r="AF3715" t="str">
        <f t="shared" si="1955"/>
        <v>-19.4154998529833-0.257268786268322i</v>
      </c>
      <c r="AG3715" t="e">
        <f t="shared" si="1956"/>
        <v>#DIV/0!</v>
      </c>
      <c r="AH3715" t="e">
        <f t="shared" si="1957"/>
        <v>#DIV/0!</v>
      </c>
      <c r="AI3715" t="e">
        <f t="shared" si="1958"/>
        <v>#DIV/0!</v>
      </c>
      <c r="AJ3715" t="e">
        <f t="shared" si="1959"/>
        <v>#DIV/0!</v>
      </c>
      <c r="AK3715"/>
      <c r="AL3715"/>
      <c r="AM3715"/>
      <c r="AN3715"/>
    </row>
    <row r="3716" spans="1:40" x14ac:dyDescent="0.25">
      <c r="A3716"/>
      <c r="B3716">
        <f t="shared" si="1960"/>
        <v>1782000</v>
      </c>
      <c r="C3716" s="186" t="str">
        <f t="shared" si="1928"/>
        <v>-3.0974612741356E-08+0.00176873850128207i</v>
      </c>
      <c r="D3716" s="158" t="str">
        <f t="shared" si="1929"/>
        <v>-7.66666690413868+0.0135603285098292i</v>
      </c>
      <c r="E3716" t="str">
        <f t="shared" si="1930"/>
        <v>7.99024910133524-0.279127406918912i</v>
      </c>
      <c r="F3716" t="str">
        <f t="shared" si="1931"/>
        <v>0.999201612243698+0.0000278681881249659i</v>
      </c>
      <c r="G3716">
        <f t="shared" si="1926"/>
        <v>1</v>
      </c>
      <c r="H3716" t="str">
        <f t="shared" si="1932"/>
        <v>11.7488404868344+0.27068493098344i</v>
      </c>
      <c r="I3716" t="str">
        <f t="shared" si="1933"/>
        <v>6997.89763587126i</v>
      </c>
      <c r="J3716" t="str">
        <f t="shared" si="1927"/>
        <v>-66285.5653416387+1530.91607000428i</v>
      </c>
      <c r="K3716" t="str">
        <f t="shared" si="1934"/>
        <v>0.0024369658352232-0.10551568519728i</v>
      </c>
      <c r="L3716" t="str">
        <f t="shared" si="1935"/>
        <v>0.000315215399053905-0.0115700986966451i</v>
      </c>
      <c r="M3716" t="str">
        <f t="shared" si="1936"/>
        <v>0.00275218123427711-0.117085783893925i</v>
      </c>
      <c r="N3716" t="str">
        <f t="shared" si="1937"/>
        <v>-13.1296108755336i</v>
      </c>
      <c r="O3716" t="str">
        <f t="shared" si="1938"/>
        <v>0.845529484226049-0.533928732420752i</v>
      </c>
      <c r="P3716" t="str">
        <f t="shared" si="1939"/>
        <v>0.154470515773951+0.533928732420752i</v>
      </c>
      <c r="Q3716" t="str">
        <f t="shared" si="1940"/>
        <v>-0.154470515773951+12.5956821431128i</v>
      </c>
      <c r="R3716" t="str">
        <f t="shared" si="1941"/>
        <v>0.0422330708235903-0.0127817039345359i</v>
      </c>
      <c r="S3716" t="str">
        <f t="shared" si="1942"/>
        <v>1.38436846973139i</v>
      </c>
      <c r="T3716" t="str">
        <f t="shared" si="1943"/>
        <v>0.0176945879164132+0.0584661316281111i</v>
      </c>
      <c r="U3716" t="e">
        <f t="shared" si="1944"/>
        <v>#DIV/0!</v>
      </c>
      <c r="V3716" t="str">
        <f t="shared" si="1945"/>
        <v>1.33333333333333E-06-0.0000595416921406269i</v>
      </c>
      <c r="W3716" t="e">
        <f t="shared" si="1946"/>
        <v>#DIV/0!</v>
      </c>
      <c r="X3716" t="e">
        <f t="shared" si="1947"/>
        <v>#DIV/0!</v>
      </c>
      <c r="Y3716" t="str">
        <f t="shared" si="1948"/>
        <v>0.00083+1.79146179478304i</v>
      </c>
      <c r="Z3716" t="e">
        <f t="shared" si="1949"/>
        <v>#DIV/0!</v>
      </c>
      <c r="AA3716" t="e">
        <f t="shared" si="1950"/>
        <v>#DIV/0!</v>
      </c>
      <c r="AB3716" t="str">
        <f t="shared" si="1951"/>
        <v>0.109109023077227+0.36051602530571i</v>
      </c>
      <c r="AC3716" t="str">
        <f t="shared" si="1952"/>
        <v>1.04251158923504-0.0117829100573949i</v>
      </c>
      <c r="AD3716" t="str">
        <f t="shared" si="1953"/>
        <v>0.100738353988699+0.346953472752753i</v>
      </c>
      <c r="AE3716" t="e">
        <f t="shared" si="1954"/>
        <v>#DIV/0!</v>
      </c>
      <c r="AF3716" t="str">
        <f t="shared" si="1955"/>
        <v>-19.4155073909731-0.257124602473611i</v>
      </c>
      <c r="AG3716" t="e">
        <f t="shared" si="1956"/>
        <v>#DIV/0!</v>
      </c>
      <c r="AH3716" t="e">
        <f t="shared" si="1957"/>
        <v>#DIV/0!</v>
      </c>
      <c r="AI3716" t="e">
        <f t="shared" si="1958"/>
        <v>#DIV/0!</v>
      </c>
      <c r="AJ3716" t="e">
        <f t="shared" si="1959"/>
        <v>#DIV/0!</v>
      </c>
      <c r="AK3716"/>
      <c r="AL3716"/>
      <c r="AM3716"/>
      <c r="AN3716"/>
    </row>
    <row r="3717" spans="1:40" x14ac:dyDescent="0.25">
      <c r="A3717"/>
      <c r="B3717">
        <f t="shared" si="1960"/>
        <v>1783000</v>
      </c>
      <c r="C3717" s="186" t="str">
        <f t="shared" si="1928"/>
        <v>-3.09398781068778E-08+0.00176774649987983i</v>
      </c>
      <c r="D3717" s="158" t="str">
        <f t="shared" si="1929"/>
        <v>-7.66666690387242+0.0135527231657454i</v>
      </c>
      <c r="E3717" t="str">
        <f t="shared" si="1930"/>
        <v>7.99023816785271-0.279283661912863i</v>
      </c>
      <c r="F3717" t="str">
        <f t="shared" si="1931"/>
        <v>0.999201613334422+0.0000278837887448184i</v>
      </c>
      <c r="G3717">
        <f t="shared" ref="G3717:G3780" si="1961">IF($C$11=$C$7,$C$24,F3717)</f>
        <v>1</v>
      </c>
      <c r="H3717" t="str">
        <f t="shared" si="1932"/>
        <v>11.7488480124216+0.270533303262185i</v>
      </c>
      <c r="I3717" t="str">
        <f t="shared" si="1933"/>
        <v>7001.82462668825i</v>
      </c>
      <c r="J3717" t="str">
        <f t="shared" ref="J3717:J3780" si="1962">IMSUM(COMPLEX(0,2*PI()*B3717*$C$113*$C$112),COMPLEX(0,2*PI()*B3717*$C$113*$C$111),COMPLEX(0,2*PI()*B3717*$C$28*10^-12*$C$111),COMPLEX(-1*2*PI()*B3717*2*PI()*B3717*$C$113*$C$112*$C$28*10^-12*$C$111,0),COMPLEX(1,0))</f>
        <v>-66359.9819120828+1531.77516993134i</v>
      </c>
      <c r="K3717" t="str">
        <f t="shared" si="1934"/>
        <v>0.00243423441802369-0.105456567726621i</v>
      </c>
      <c r="L3717" t="str">
        <f t="shared" si="1935"/>
        <v>0.000314862181396194-0.011563619195568i</v>
      </c>
      <c r="M3717" t="str">
        <f t="shared" si="1936"/>
        <v>0.00274909659941988-0.117020186922189i</v>
      </c>
      <c r="N3717" t="str">
        <f t="shared" si="1937"/>
        <v>-13.1369787828712i</v>
      </c>
      <c r="O3717" t="str">
        <f t="shared" si="1938"/>
        <v>0.841572632265874-0.540143966569181i</v>
      </c>
      <c r="P3717" t="str">
        <f t="shared" si="1939"/>
        <v>0.158427367734126+0.540143966569181i</v>
      </c>
      <c r="Q3717" t="str">
        <f t="shared" si="1940"/>
        <v>-0.158427367734126+12.596834816302i</v>
      </c>
      <c r="R3717" t="str">
        <f t="shared" si="1941"/>
        <v>0.0427144090443058-0.0131139688288641i</v>
      </c>
      <c r="S3717" t="str">
        <f t="shared" si="1942"/>
        <v>1.38514533194785i</v>
      </c>
      <c r="T3717" t="str">
        <f t="shared" si="1943"/>
        <v>0.0181647527066107+0.0591656642946312i</v>
      </c>
      <c r="U3717" t="e">
        <f t="shared" si="1944"/>
        <v>#DIV/0!</v>
      </c>
      <c r="V3717" t="str">
        <f t="shared" si="1945"/>
        <v>1.33333333333333E-06-0.0000595082980339859i</v>
      </c>
      <c r="W3717" t="e">
        <f t="shared" si="1946"/>
        <v>#DIV/0!</v>
      </c>
      <c r="X3717" t="e">
        <f t="shared" si="1947"/>
        <v>#DIV/0!</v>
      </c>
      <c r="Y3717" t="str">
        <f t="shared" si="1948"/>
        <v>0.00083+1.79246710443219i</v>
      </c>
      <c r="Z3717" t="e">
        <f t="shared" si="1949"/>
        <v>#DIV/0!</v>
      </c>
      <c r="AA3717" t="e">
        <f t="shared" si="1950"/>
        <v>#DIV/0!</v>
      </c>
      <c r="AB3717" t="str">
        <f t="shared" si="1951"/>
        <v>0.112008170612399+0.364829509531236i</v>
      </c>
      <c r="AC3717" t="str">
        <f t="shared" si="1952"/>
        <v>1.04300033868101-0.012104265497855i</v>
      </c>
      <c r="AD3717" t="str">
        <f t="shared" si="1953"/>
        <v>0.103317056254707+0.350987505021857i</v>
      </c>
      <c r="AE3717" t="e">
        <f t="shared" si="1954"/>
        <v>#DIV/0!</v>
      </c>
      <c r="AF3717" t="str">
        <f t="shared" si="1955"/>
        <v>-19.415514916294-0.25698058009644i</v>
      </c>
      <c r="AG3717" t="e">
        <f t="shared" si="1956"/>
        <v>#DIV/0!</v>
      </c>
      <c r="AH3717" t="e">
        <f t="shared" si="1957"/>
        <v>#DIV/0!</v>
      </c>
      <c r="AI3717" t="e">
        <f t="shared" si="1958"/>
        <v>#DIV/0!</v>
      </c>
      <c r="AJ3717" t="e">
        <f t="shared" si="1959"/>
        <v>#DIV/0!</v>
      </c>
      <c r="AK3717"/>
      <c r="AL3717"/>
      <c r="AM3717"/>
      <c r="AN3717"/>
    </row>
    <row r="3718" spans="1:40" x14ac:dyDescent="0.25">
      <c r="A3718"/>
      <c r="B3718">
        <f t="shared" si="1960"/>
        <v>1784000</v>
      </c>
      <c r="C3718" s="186" t="str">
        <f t="shared" ref="C3718:C3781" si="1963">IMPRODUCT(COMPLEX(-1,0),IMDIV(IMPRODUCT(G3718,COMPLEX($C$100+$C$101,0)),COMPLEX($C$100,2*PI()*B3718*$C$103*$C$102*(2*$C$100+$C$101))))</f>
        <v>-3.09052018662872E-08+0.00176675561058678i</v>
      </c>
      <c r="D3718" s="158" t="str">
        <f t="shared" ref="D3718:D3781" si="1964">IMPRODUCT(COMPLEX($C$106,0),IMSUB(C3718,G3718))</f>
        <v>-7.66666690360654+0.013545126347832i</v>
      </c>
      <c r="E3718" t="str">
        <f t="shared" ref="E3718:E3781" si="1965">IMDIV(COMPLEX($C$20*10^3,0),COMPLEX(1,2*PI()*B3718*$C$20*1000*$C$29*10^-12))</f>
        <v>7.99022722826633-0.279439916264677i</v>
      </c>
      <c r="F3718" t="str">
        <f t="shared" ref="F3718:F3781" si="1966">IMDIV(COMPLEX($C$22*1000,0),IMSUM(COMPLEX($C$22*1000,0),E3718))</f>
        <v>0.999201614425765+0.0000278993893006623i</v>
      </c>
      <c r="G3718">
        <f t="shared" si="1961"/>
        <v>1</v>
      </c>
      <c r="H3718" t="str">
        <f t="shared" ref="H3718:H3781" si="1967">IMPRODUCT(COMPLEX($C$108,0),IMPRODUCT(COMPLEX(-1,0),D3718),IMDIV(COMPLEX(0,2*PI()*B3718*$C$109*$C$110),COMPLEX(1,2*PI()*B3718*$C$109*$C$110)))</f>
        <v>11.7488555253674+0.270381845213898i</v>
      </c>
      <c r="I3718" t="str">
        <f t="shared" ref="I3718:I3781" si="1968">COMPLEX(0,2*PI()*B3718*$C$113*$C$112*$C$114)</f>
        <v>7005.75161750524i</v>
      </c>
      <c r="J3718" t="str">
        <f t="shared" si="1962"/>
        <v>-66434.4402309536+1532.63426985839i</v>
      </c>
      <c r="K3718" t="str">
        <f t="shared" ref="K3718:K3781" si="1969">IMDIV(I3718,J3718)</f>
        <v>0.00243150758965363-0.105397516428286i</v>
      </c>
      <c r="L3718" t="str">
        <f t="shared" ref="L3718:L3781" si="1970">IMDIV(COMPLEX($C$117,0),COMPLEX(1,2*PI()*B3718*$C$115*$C$116))</f>
        <v>0.0003145095569618-0.0115571469423619i</v>
      </c>
      <c r="M3718" t="str">
        <f t="shared" ref="M3718:M3781" si="1971">IMSUM(K3718,L3718)</f>
        <v>0.00274601714661543-0.116954663370648i</v>
      </c>
      <c r="N3718" t="str">
        <f t="shared" ref="N3718:N3781" si="1972">COMPLEX(0,-2*PI()*B3718*$C$43)</f>
        <v>-13.1443466902087i</v>
      </c>
      <c r="O3718" t="str">
        <f t="shared" ref="O3718:O3781" si="1973">IMEXP(N3718)</f>
        <v>0.83757009485125-0.546329878563189i</v>
      </c>
      <c r="P3718" t="str">
        <f t="shared" ref="P3718:P3781" si="1974">IMSUB(COMPLEX(1,0),O3718)</f>
        <v>0.16242990514875+0.546329878563189i</v>
      </c>
      <c r="Q3718" t="str">
        <f t="shared" ref="Q3718:Q3781" si="1975">IMSUM(COMPLEX(0,2*PI()*B3718*$C$43),O3718,COMPLEX(-1,0))</f>
        <v>-0.16242990514875+12.5980168116455i</v>
      </c>
      <c r="R3718" t="str">
        <f t="shared" ref="R3718:R3781" si="1976">IMDIV(P3718,Q3718)</f>
        <v>0.0431929226252926-0.0134501906139099i</v>
      </c>
      <c r="S3718" t="str">
        <f t="shared" ref="S3718:S3781" si="1977">IMDIV(COMPLEX(0,2*PI()*B3718*$C$123),COMPLEX($C$124,0))</f>
        <v>1.38592219416431i</v>
      </c>
      <c r="T3718" t="str">
        <f t="shared" ref="T3718:T3781" si="1978">IMPRODUCT(R3718,S3718)</f>
        <v>0.0186409176875582+0.0598620300972148i</v>
      </c>
      <c r="U3718" t="e">
        <f t="shared" ref="U3718:U3781" si="1979">IMDIV(COMPLEX(1,2*PI()*B3718*$C$16*10^-3*$C$15*10^-6),COMPLEX(0,2*PI()*B3718*$C$15*10^-6))</f>
        <v>#DIV/0!</v>
      </c>
      <c r="V3718" t="str">
        <f t="shared" ref="V3718:V3781" si="1980">IMSUM(COMPLEX($C$18*10^-3,0),IMDIV(COMPLEX(1,0),COMPLEX(0,2*PI()*B3718*($C$17*1*10^-6))))</f>
        <v>1.33333333333333E-06-0.0000594749413646843i</v>
      </c>
      <c r="W3718" t="e">
        <f t="shared" ref="W3718:W3781" si="1981">IMDIV(IMPRODUCT(U3718,V3718),IMSUM(U3718,V3718))</f>
        <v>#DIV/0!</v>
      </c>
      <c r="X3718" t="e">
        <f t="shared" ref="X3718:X3781" si="1982">IMDIV(IMPRODUCT(COMPLEX($C$19,0),W3718),IMSUM(COMPLEX($C$19,0),W3718))</f>
        <v>#DIV/0!</v>
      </c>
      <c r="Y3718" t="str">
        <f t="shared" ref="Y3718:Y3781" si="1983">COMPLEX($C$13*10^-3,2*PI()*B3718*$C$12*0.000001)</f>
        <v>0.00083+1.79347241408134i</v>
      </c>
      <c r="Z3718" t="e">
        <f t="shared" ref="Z3718:Z3781" si="1984">IMPRODUCT(COMPLEX($C$6,0),IMDIV(X3718,IMSUM(X3718,Y3718)))</f>
        <v>#DIV/0!</v>
      </c>
      <c r="AA3718" t="e">
        <f t="shared" ref="AA3718:AA3781" si="1985">IMDIV(COMPLEX($C$6,0),IMSUM(X3718,Y3718))</f>
        <v>#DIV/0!</v>
      </c>
      <c r="AB3718" t="str">
        <f t="shared" ref="AB3718:AB3781" si="1986">IMPRODUCT(COMPLEX($C$119,0),T3718)</f>
        <v>0.114944316745905+0.369123466123116i</v>
      </c>
      <c r="AC3718" t="str">
        <f t="shared" ref="AC3718:AC3781" si="1987">IMSUM(COMPLEX(1,0),IMPRODUCT(AB3718,M3718))</f>
        <v>1.04348634978733-0.0124296545041943i</v>
      </c>
      <c r="AD3718" t="str">
        <f t="shared" ref="AD3718:AD3781" si="1988">IMDIV(AB3718,AC3718)</f>
        <v>0.105925449326434+0.355002327473611i</v>
      </c>
      <c r="AE3718" t="e">
        <f t="shared" ref="AE3718:AE3781" si="1989">IMPRODUCT(AD3718,AA3718,X3718)</f>
        <v>#DIV/0!</v>
      </c>
      <c r="AF3718" t="str">
        <f t="shared" ref="AF3718:AF3781" si="1990">IMSUB(D3718,H3718)</f>
        <v>-19.4155224289739-0.256836718866066i</v>
      </c>
      <c r="AG3718" t="e">
        <f t="shared" ref="AG3718:AG3781" si="1991">IMSUM(COMPLEX(1,0),IMPRODUCT(AD3718,AA3718,COMPLEX($C$127,0)))</f>
        <v>#DIV/0!</v>
      </c>
      <c r="AH3718" t="e">
        <f t="shared" ref="AH3718:AH3781" si="1992">IMDIV(IMPRODUCT(AE3718,AF3718),AG3718)</f>
        <v>#DIV/0!</v>
      </c>
      <c r="AI3718" t="e">
        <f t="shared" ref="AI3718:AI3781" si="1993">20*LOG10(IMABS(AH3718))</f>
        <v>#DIV/0!</v>
      </c>
      <c r="AJ3718" t="e">
        <f t="shared" ref="AJ3718:AJ3781" si="1994">IMARGUMENT(AH3718)*180/PI()</f>
        <v>#DIV/0!</v>
      </c>
      <c r="AK3718"/>
      <c r="AL3718"/>
      <c r="AM3718"/>
      <c r="AN3718"/>
    </row>
    <row r="3719" spans="1:40" x14ac:dyDescent="0.25">
      <c r="A3719"/>
      <c r="B3719">
        <f t="shared" si="1960"/>
        <v>1785000</v>
      </c>
      <c r="C3719" s="186" t="str">
        <f t="shared" si="1963"/>
        <v>-3.08705838887657E-08+0.00176576583153383i</v>
      </c>
      <c r="D3719" s="158" t="str">
        <f t="shared" si="1964"/>
        <v>-7.66666690334112+0.0135375380417594i</v>
      </c>
      <c r="E3719" t="str">
        <f t="shared" si="1965"/>
        <v>7.99021628257616-0.279596169973996i</v>
      </c>
      <c r="F3719" t="str">
        <f t="shared" si="1966"/>
        <v>0.999201615517717+0.0000279149897924615i</v>
      </c>
      <c r="G3719">
        <f t="shared" si="1961"/>
        <v>1</v>
      </c>
      <c r="H3719" t="str">
        <f t="shared" si="1967"/>
        <v>11.7488630257004+0.270230556554117i</v>
      </c>
      <c r="I3719" t="str">
        <f t="shared" si="1968"/>
        <v>7009.67860832223i</v>
      </c>
      <c r="J3719" t="str">
        <f t="shared" si="1962"/>
        <v>-66508.9402982509+1533.49336978544i</v>
      </c>
      <c r="K3719" t="str">
        <f t="shared" si="1969"/>
        <v>0.00242878533984142-0.10533853119129i</v>
      </c>
      <c r="L3719" t="str">
        <f t="shared" si="1970"/>
        <v>0.000314157524423386-0.0115506819248816i</v>
      </c>
      <c r="M3719" t="str">
        <f t="shared" si="1971"/>
        <v>0.00274294286426481-0.116889213116172i</v>
      </c>
      <c r="N3719" t="str">
        <f t="shared" si="1972"/>
        <v>-13.1517145975463i</v>
      </c>
      <c r="O3719" t="str">
        <f t="shared" si="1973"/>
        <v>0.833522089263065-0.552486132595683i</v>
      </c>
      <c r="P3719" t="str">
        <f t="shared" si="1974"/>
        <v>0.166477910736935+0.552486132595683i</v>
      </c>
      <c r="Q3719" t="str">
        <f t="shared" si="1975"/>
        <v>-0.166477910736935+12.5992284649506i</v>
      </c>
      <c r="R3719" t="str">
        <f t="shared" si="1976"/>
        <v>0.0436685742746858-0.0137903494829377i</v>
      </c>
      <c r="S3719" t="str">
        <f t="shared" si="1977"/>
        <v>1.38669905638077i</v>
      </c>
      <c r="T3719" t="str">
        <f t="shared" si="1978"/>
        <v>0.0191230646151507+0.0605551707402004i</v>
      </c>
      <c r="U3719" t="e">
        <f t="shared" si="1979"/>
        <v>#DIV/0!</v>
      </c>
      <c r="V3719" t="str">
        <f t="shared" si="1980"/>
        <v>1.33333333333333E-06-0.0000594416220698023i</v>
      </c>
      <c r="W3719" t="e">
        <f t="shared" si="1981"/>
        <v>#DIV/0!</v>
      </c>
      <c r="X3719" t="e">
        <f t="shared" si="1982"/>
        <v>#DIV/0!</v>
      </c>
      <c r="Y3719" t="str">
        <f t="shared" si="1983"/>
        <v>0.00083+1.79447772373049i</v>
      </c>
      <c r="Z3719" t="e">
        <f t="shared" si="1984"/>
        <v>#DIV/0!</v>
      </c>
      <c r="AA3719" t="e">
        <f t="shared" si="1985"/>
        <v>#DIV/0!</v>
      </c>
      <c r="AB3719" t="str">
        <f t="shared" si="1986"/>
        <v>0.11791734898027+0.373397535616485i</v>
      </c>
      <c r="AC3719" t="str">
        <f t="shared" si="1987"/>
        <v>1.04396958466869-0.0127590580291955i</v>
      </c>
      <c r="AD3719" t="str">
        <f t="shared" si="1988"/>
        <v>0.108563389090916+0.358997721486955i</v>
      </c>
      <c r="AE3719" t="e">
        <f t="shared" si="1989"/>
        <v>#DIV/0!</v>
      </c>
      <c r="AF3719" t="str">
        <f t="shared" si="1990"/>
        <v>-19.4155299290415-0.256693018512358i</v>
      </c>
      <c r="AG3719" t="e">
        <f t="shared" si="1991"/>
        <v>#DIV/0!</v>
      </c>
      <c r="AH3719" t="e">
        <f t="shared" si="1992"/>
        <v>#DIV/0!</v>
      </c>
      <c r="AI3719" t="e">
        <f t="shared" si="1993"/>
        <v>#DIV/0!</v>
      </c>
      <c r="AJ3719" t="e">
        <f t="shared" si="1994"/>
        <v>#DIV/0!</v>
      </c>
      <c r="AK3719"/>
      <c r="AL3719"/>
      <c r="AM3719"/>
      <c r="AN3719"/>
    </row>
    <row r="3720" spans="1:40" x14ac:dyDescent="0.25">
      <c r="A3720"/>
      <c r="B3720">
        <f t="shared" si="1960"/>
        <v>1786000</v>
      </c>
      <c r="C3720" s="186" t="str">
        <f t="shared" si="1963"/>
        <v>-3.08360240438625E-08+0.00176477716085608i</v>
      </c>
      <c r="D3720" s="158" t="str">
        <f t="shared" si="1964"/>
        <v>-7.66666690307616+0.01352995823323i</v>
      </c>
      <c r="E3720" t="str">
        <f t="shared" si="1965"/>
        <v>7.99020533078224-0.279752423040462i</v>
      </c>
      <c r="F3720" t="str">
        <f t="shared" si="1966"/>
        <v>0.999201616610277+0.0000279305902201802i</v>
      </c>
      <c r="G3720">
        <f t="shared" si="1961"/>
        <v>1</v>
      </c>
      <c r="H3720" t="str">
        <f t="shared" si="1967"/>
        <v>11.7488705134486+0.270079436999012i</v>
      </c>
      <c r="I3720" t="str">
        <f t="shared" si="1968"/>
        <v>7013.60559913921i</v>
      </c>
      <c r="J3720" t="str">
        <f t="shared" si="1962"/>
        <v>-66583.4821139748+1534.35246971248i</v>
      </c>
      <c r="K3720" t="str">
        <f t="shared" si="1969"/>
        <v>0.00242606765834415-0.105279611904897i</v>
      </c>
      <c r="L3720" t="str">
        <f t="shared" si="1970"/>
        <v>0.000313806082457316-0.0115442241310091i</v>
      </c>
      <c r="M3720" t="str">
        <f t="shared" si="1971"/>
        <v>0.00273987374080147-0.116823836035906i</v>
      </c>
      <c r="N3720" t="str">
        <f t="shared" si="1972"/>
        <v>-13.1590825048839i</v>
      </c>
      <c r="O3720" t="str">
        <f t="shared" si="1973"/>
        <v>0.829428835250651-0.558612394469322i</v>
      </c>
      <c r="P3720" t="str">
        <f t="shared" si="1974"/>
        <v>0.170571164749349+0.558612394469322i</v>
      </c>
      <c r="Q3720" t="str">
        <f t="shared" si="1975"/>
        <v>-0.170571164749349+12.6004701104146i</v>
      </c>
      <c r="R3720" t="str">
        <f t="shared" si="1976"/>
        <v>0.0441413268097005-0.0141344252012992i</v>
      </c>
      <c r="S3720" t="str">
        <f t="shared" si="1977"/>
        <v>1.38747591859723i</v>
      </c>
      <c r="T3720" t="str">
        <f t="shared" si="1978"/>
        <v>0.0196111745900164+0.0612450279633897i</v>
      </c>
      <c r="U3720" t="e">
        <f t="shared" si="1979"/>
        <v>#DIV/0!</v>
      </c>
      <c r="V3720" t="str">
        <f t="shared" si="1980"/>
        <v>1.33333333333333E-06-0.0000594083400865605i</v>
      </c>
      <c r="W3720" t="e">
        <f t="shared" si="1981"/>
        <v>#DIV/0!</v>
      </c>
      <c r="X3720" t="e">
        <f t="shared" si="1982"/>
        <v>#DIV/0!</v>
      </c>
      <c r="Y3720" t="str">
        <f t="shared" si="1983"/>
        <v>0.00083+1.79548303337964i</v>
      </c>
      <c r="Z3720" t="e">
        <f t="shared" si="1984"/>
        <v>#DIV/0!</v>
      </c>
      <c r="AA3720" t="e">
        <f t="shared" si="1985"/>
        <v>#DIV/0!</v>
      </c>
      <c r="AB3720" t="str">
        <f t="shared" si="1986"/>
        <v>0.120927150777488+0.377651358765151i</v>
      </c>
      <c r="AC3720" t="str">
        <f t="shared" si="1987"/>
        <v>1.04445000554008-0.0130924565936599i</v>
      </c>
      <c r="AD3720" t="str">
        <f t="shared" si="1988"/>
        <v>0.111230729825953+0.362973469535522i</v>
      </c>
      <c r="AE3720" t="e">
        <f t="shared" si="1989"/>
        <v>#DIV/0!</v>
      </c>
      <c r="AF3720" t="str">
        <f t="shared" si="1990"/>
        <v>-19.4155374165248-0.256549478765782i</v>
      </c>
      <c r="AG3720" t="e">
        <f t="shared" si="1991"/>
        <v>#DIV/0!</v>
      </c>
      <c r="AH3720" t="e">
        <f t="shared" si="1992"/>
        <v>#DIV/0!</v>
      </c>
      <c r="AI3720" t="e">
        <f t="shared" si="1993"/>
        <v>#DIV/0!</v>
      </c>
      <c r="AJ3720" t="e">
        <f t="shared" si="1994"/>
        <v>#DIV/0!</v>
      </c>
      <c r="AK3720"/>
      <c r="AL3720"/>
      <c r="AM3720"/>
      <c r="AN3720"/>
    </row>
    <row r="3721" spans="1:40" x14ac:dyDescent="0.25">
      <c r="A3721"/>
      <c r="B3721">
        <f t="shared" si="1960"/>
        <v>1787000</v>
      </c>
      <c r="C3721" s="186" t="str">
        <f t="shared" si="1963"/>
        <v>-3.08015222014902E-08+0.00176378959669281i</v>
      </c>
      <c r="D3721" s="158" t="str">
        <f t="shared" si="1964"/>
        <v>-7.66666690281166+0.0135223869079782i</v>
      </c>
      <c r="E3721" t="str">
        <f t="shared" si="1965"/>
        <v>7.99019437288463-0.279908675463719i</v>
      </c>
      <c r="F3721" t="str">
        <f t="shared" si="1966"/>
        <v>0.999201617703445+0.000027946190583783i</v>
      </c>
      <c r="G3721">
        <f t="shared" si="1961"/>
        <v>1</v>
      </c>
      <c r="H3721" t="str">
        <f t="shared" si="1967"/>
        <v>11.7488779886402+0.26992848626539i</v>
      </c>
      <c r="I3721" t="str">
        <f t="shared" si="1968"/>
        <v>7017.5325899562i</v>
      </c>
      <c r="J3721" t="str">
        <f t="shared" si="1962"/>
        <v>-66658.0656781254+1535.21156963954i</v>
      </c>
      <c r="K3721" t="str">
        <f t="shared" si="1969"/>
        <v>0.00242335453494759-0.105220758458619i</v>
      </c>
      <c r="L3721" t="str">
        <f t="shared" si="1970"/>
        <v>0.000313455229743658-0.0115377735486532i</v>
      </c>
      <c r="M3721" t="str">
        <f t="shared" si="1971"/>
        <v>0.00273680976469125-0.116758532007272i</v>
      </c>
      <c r="N3721" t="str">
        <f t="shared" si="1972"/>
        <v>-13.1664504122214i</v>
      </c>
      <c r="O3721" t="str">
        <f t="shared" si="1973"/>
        <v>0.825290555019683-0.564708331614918i</v>
      </c>
      <c r="P3721" t="str">
        <f t="shared" si="1974"/>
        <v>0.174709444980317+0.564708331614918i</v>
      </c>
      <c r="Q3721" t="str">
        <f t="shared" si="1975"/>
        <v>-0.174709444980317+12.6017420806065i</v>
      </c>
      <c r="R3721" t="str">
        <f t="shared" si="1976"/>
        <v>0.044611143162473-0.0144823971062727i</v>
      </c>
      <c r="S3721" t="str">
        <f t="shared" si="1977"/>
        <v>1.38825278081369i</v>
      </c>
      <c r="T3721" t="str">
        <f t="shared" si="1978"/>
        <v>0.0201052280556312+0.0619315435505808i</v>
      </c>
      <c r="U3721" t="e">
        <f t="shared" si="1979"/>
        <v>#DIV/0!</v>
      </c>
      <c r="V3721" t="str">
        <f t="shared" si="1980"/>
        <v>1.33333333333333E-06-0.0000593750953523205i</v>
      </c>
      <c r="W3721" t="e">
        <f t="shared" si="1981"/>
        <v>#DIV/0!</v>
      </c>
      <c r="X3721" t="e">
        <f t="shared" si="1982"/>
        <v>#DIV/0!</v>
      </c>
      <c r="Y3721" t="str">
        <f t="shared" si="1983"/>
        <v>0.00083+1.79648834302879i</v>
      </c>
      <c r="Z3721" t="e">
        <f t="shared" si="1984"/>
        <v>#DIV/0!</v>
      </c>
      <c r="AA3721" t="e">
        <f t="shared" si="1985"/>
        <v>#DIV/0!</v>
      </c>
      <c r="AB3721" t="str">
        <f t="shared" si="1986"/>
        <v>0.123973601547395+0.381884576594216i</v>
      </c>
      <c r="AC3721" t="str">
        <f t="shared" si="1987"/>
        <v>1.04492757472264-0.0134298302861203i</v>
      </c>
      <c r="AD3721" t="str">
        <f t="shared" si="1988"/>
        <v>0.11392732420873+0.36692935519963i</v>
      </c>
      <c r="AE3721" t="e">
        <f t="shared" si="1989"/>
        <v>#DIV/0!</v>
      </c>
      <c r="AF3721" t="str">
        <f t="shared" si="1990"/>
        <v>-19.4155448914519-0.256406099357412i</v>
      </c>
      <c r="AG3721" t="e">
        <f t="shared" si="1991"/>
        <v>#DIV/0!</v>
      </c>
      <c r="AH3721" t="e">
        <f t="shared" si="1992"/>
        <v>#DIV/0!</v>
      </c>
      <c r="AI3721" t="e">
        <f t="shared" si="1993"/>
        <v>#DIV/0!</v>
      </c>
      <c r="AJ3721" t="e">
        <f t="shared" si="1994"/>
        <v>#DIV/0!</v>
      </c>
      <c r="AK3721"/>
      <c r="AL3721"/>
      <c r="AM3721"/>
      <c r="AN3721"/>
    </row>
    <row r="3722" spans="1:40" x14ac:dyDescent="0.25">
      <c r="A3722"/>
      <c r="B3722">
        <f t="shared" si="1960"/>
        <v>1788000</v>
      </c>
      <c r="C3722" s="186" t="str">
        <f t="shared" si="1963"/>
        <v>-3.07670782319254E-08+0.00176280313718743i</v>
      </c>
      <c r="D3722" s="158" t="str">
        <f t="shared" si="1964"/>
        <v>-7.66666690254762+0.0135148240517703i</v>
      </c>
      <c r="E3722" t="str">
        <f t="shared" si="1965"/>
        <v>7.99018340888337-0.280064927243409i</v>
      </c>
      <c r="F3722" t="str">
        <f t="shared" si="1966"/>
        <v>0.999201618797222+0.0000279617908832342i</v>
      </c>
      <c r="G3722">
        <f t="shared" si="1961"/>
        <v>1</v>
      </c>
      <c r="H3722" t="str">
        <f t="shared" si="1967"/>
        <v>11.7488854513033+0.269777704070684i</v>
      </c>
      <c r="I3722" t="str">
        <f t="shared" si="1968"/>
        <v>7021.45958077319i</v>
      </c>
      <c r="J3722" t="str">
        <f t="shared" si="1962"/>
        <v>-66732.6909907026+1536.07066956659i</v>
      </c>
      <c r="K3722" t="str">
        <f t="shared" si="1969"/>
        <v>0.00242064595946595-0.105161970742214i</v>
      </c>
      <c r="L3722" t="str">
        <f t="shared" si="1970"/>
        <v>0.000313104964966162-0.0115313301657499i</v>
      </c>
      <c r="M3722" t="str">
        <f t="shared" si="1971"/>
        <v>0.00273375092443211-0.116693300907964i</v>
      </c>
      <c r="N3722" t="str">
        <f t="shared" si="1972"/>
        <v>-13.173818319559i</v>
      </c>
      <c r="O3722" t="str">
        <f t="shared" si="1973"/>
        <v>0.821107473219955-0.570773613109734i</v>
      </c>
      <c r="P3722" t="str">
        <f t="shared" si="1974"/>
        <v>0.178892526780045+0.570773613109734i</v>
      </c>
      <c r="Q3722" t="str">
        <f t="shared" si="1975"/>
        <v>-0.178892526780045+12.6030447064493i</v>
      </c>
      <c r="R3722" t="str">
        <f t="shared" si="1976"/>
        <v>0.0450779863859279-0.0148342441069902i</v>
      </c>
      <c r="S3722" t="str">
        <f t="shared" si="1977"/>
        <v>1.38902964303014i</v>
      </c>
      <c r="T3722" t="str">
        <f t="shared" si="1978"/>
        <v>0.0206052047965546+0.0626146593381629i</v>
      </c>
      <c r="U3722" t="e">
        <f t="shared" si="1979"/>
        <v>#DIV/0!</v>
      </c>
      <c r="V3722" t="str">
        <f t="shared" si="1980"/>
        <v>1.33333333333333E-06-0.0000593418878045842i</v>
      </c>
      <c r="W3722" t="e">
        <f t="shared" si="1981"/>
        <v>#DIV/0!</v>
      </c>
      <c r="X3722" t="e">
        <f t="shared" si="1982"/>
        <v>#DIV/0!</v>
      </c>
      <c r="Y3722" t="str">
        <f t="shared" si="1983"/>
        <v>0.00083+1.79749365267794i</v>
      </c>
      <c r="Z3722" t="e">
        <f t="shared" si="1984"/>
        <v>#DIV/0!</v>
      </c>
      <c r="AA3722" t="e">
        <f t="shared" si="1985"/>
        <v>#DIV/0!</v>
      </c>
      <c r="AB3722" t="str">
        <f t="shared" si="1986"/>
        <v>0.127056576636795+0.386096830453068i</v>
      </c>
      <c r="AC3722" t="str">
        <f t="shared" si="1987"/>
        <v>1.04540225464951-0.0137711587626419i</v>
      </c>
      <c r="AD3722" t="str">
        <f t="shared" si="1988"/>
        <v>0.11665302332452+0.370865163178165i</v>
      </c>
      <c r="AE3722" t="e">
        <f t="shared" si="1989"/>
        <v>#DIV/0!</v>
      </c>
      <c r="AF3722" t="str">
        <f t="shared" si="1990"/>
        <v>-19.4155523538509-0.256262880018914i</v>
      </c>
      <c r="AG3722" t="e">
        <f t="shared" si="1991"/>
        <v>#DIV/0!</v>
      </c>
      <c r="AH3722" t="e">
        <f t="shared" si="1992"/>
        <v>#DIV/0!</v>
      </c>
      <c r="AI3722" t="e">
        <f t="shared" si="1993"/>
        <v>#DIV/0!</v>
      </c>
      <c r="AJ3722" t="e">
        <f t="shared" si="1994"/>
        <v>#DIV/0!</v>
      </c>
      <c r="AK3722"/>
      <c r="AL3722"/>
      <c r="AM3722"/>
      <c r="AN3722"/>
    </row>
    <row r="3723" spans="1:40" x14ac:dyDescent="0.25">
      <c r="A3723"/>
      <c r="B3723">
        <f t="shared" si="1960"/>
        <v>1789000</v>
      </c>
      <c r="C3723" s="186" t="str">
        <f t="shared" si="1963"/>
        <v>-3.07326920058068E-08+0.00176181778048752i</v>
      </c>
      <c r="D3723" s="158" t="str">
        <f t="shared" si="1964"/>
        <v>-7.66666690228396+0.0135072696504043i</v>
      </c>
      <c r="E3723" t="str">
        <f t="shared" si="1965"/>
        <v>7.99017243877853-0.280221178379175i</v>
      </c>
      <c r="F3723" t="str">
        <f t="shared" si="1966"/>
        <v>0.999201619891608+0.0000279773911184982i</v>
      </c>
      <c r="G3723">
        <f t="shared" si="1961"/>
        <v>1</v>
      </c>
      <c r="H3723" t="str">
        <f t="shared" si="1967"/>
        <v>11.7488929014658+0.269627090132961i</v>
      </c>
      <c r="I3723" t="str">
        <f t="shared" si="1968"/>
        <v>7025.38657159017i</v>
      </c>
      <c r="J3723" t="str">
        <f t="shared" si="1962"/>
        <v>-66807.3580517064+1536.92976949363i</v>
      </c>
      <c r="K3723" t="str">
        <f t="shared" si="1969"/>
        <v>0.00241794192174191-0.105103248645684i</v>
      </c>
      <c r="L3723" t="str">
        <f t="shared" si="1970"/>
        <v>0.000312755286812249-0.0115248939702618i</v>
      </c>
      <c r="M3723" t="str">
        <f t="shared" si="1971"/>
        <v>0.00273069720855416-0.116628142615946i</v>
      </c>
      <c r="N3723" t="str">
        <f t="shared" si="1972"/>
        <v>-13.1811862268965i</v>
      </c>
      <c r="O3723" t="str">
        <f t="shared" si="1973"/>
        <v>0.816879816933579-0.576807909694867i</v>
      </c>
      <c r="P3723" t="str">
        <f t="shared" si="1974"/>
        <v>0.183120183066421+0.576807909694867i</v>
      </c>
      <c r="Q3723" t="str">
        <f t="shared" si="1975"/>
        <v>-0.183120183066421+12.6043783172016i</v>
      </c>
      <c r="R3723" t="str">
        <f t="shared" si="1976"/>
        <v>0.0455418196596096-0.0151899446844098i</v>
      </c>
      <c r="S3723" t="str">
        <f t="shared" si="1977"/>
        <v>1.38980650524661i</v>
      </c>
      <c r="T3723" t="str">
        <f t="shared" si="1978"/>
        <v>0.0211110839367289+0.0632943172236934i</v>
      </c>
      <c r="U3723" t="e">
        <f t="shared" si="1979"/>
        <v>#DIV/0!</v>
      </c>
      <c r="V3723" t="str">
        <f t="shared" si="1980"/>
        <v>1.33333333333333E-06-0.0000593087173809933i</v>
      </c>
      <c r="W3723" t="e">
        <f t="shared" si="1981"/>
        <v>#DIV/0!</v>
      </c>
      <c r="X3723" t="e">
        <f t="shared" si="1982"/>
        <v>#DIV/0!</v>
      </c>
      <c r="Y3723" t="str">
        <f t="shared" si="1983"/>
        <v>0.00083+1.79849896232708i</v>
      </c>
      <c r="Z3723" t="e">
        <f t="shared" si="1984"/>
        <v>#DIV/0!</v>
      </c>
      <c r="AA3723" t="e">
        <f t="shared" si="1985"/>
        <v>#DIV/0!</v>
      </c>
      <c r="AB3723" t="str">
        <f t="shared" si="1986"/>
        <v>0.130175947318966+0.390287762068276i</v>
      </c>
      <c r="AC3723" t="str">
        <f t="shared" si="1987"/>
        <v>1.04587400787172-0.0141164212466695i</v>
      </c>
      <c r="AD3723" t="str">
        <f t="shared" si="1988"/>
        <v>0.119407676675117+0.374780679299934i</v>
      </c>
      <c r="AE3723" t="e">
        <f t="shared" si="1989"/>
        <v>#DIV/0!</v>
      </c>
      <c r="AF3723" t="str">
        <f t="shared" si="1990"/>
        <v>-19.4155598037498-0.256119820482557i</v>
      </c>
      <c r="AG3723" t="e">
        <f t="shared" si="1991"/>
        <v>#DIV/0!</v>
      </c>
      <c r="AH3723" t="e">
        <f t="shared" si="1992"/>
        <v>#DIV/0!</v>
      </c>
      <c r="AI3723" t="e">
        <f t="shared" si="1993"/>
        <v>#DIV/0!</v>
      </c>
      <c r="AJ3723" t="e">
        <f t="shared" si="1994"/>
        <v>#DIV/0!</v>
      </c>
      <c r="AK3723"/>
      <c r="AL3723"/>
      <c r="AM3723"/>
      <c r="AN3723"/>
    </row>
    <row r="3724" spans="1:40" x14ac:dyDescent="0.25">
      <c r="A3724"/>
      <c r="B3724">
        <f t="shared" si="1960"/>
        <v>1790000</v>
      </c>
      <c r="C3724" s="186" t="str">
        <f t="shared" si="1963"/>
        <v>-3.06983633941358E-08+0.00176083352474484i</v>
      </c>
      <c r="D3724" s="158" t="str">
        <f t="shared" si="1964"/>
        <v>-7.66666690202076+0.0134997236897104i</v>
      </c>
      <c r="E3724" t="str">
        <f t="shared" si="1965"/>
        <v>7.99016146257014-0.28037742887066i</v>
      </c>
      <c r="F3724" t="str">
        <f t="shared" si="1966"/>
        <v>0.999201620986602+0.0000279929912895395i</v>
      </c>
      <c r="G3724">
        <f t="shared" si="1961"/>
        <v>1</v>
      </c>
      <c r="H3724" t="str">
        <f t="shared" si="1967"/>
        <v>11.7489003391556+0.269476644170914i</v>
      </c>
      <c r="I3724" t="str">
        <f t="shared" si="1968"/>
        <v>7029.31356240716i</v>
      </c>
      <c r="J3724" t="str">
        <f t="shared" si="1962"/>
        <v>-66882.0668611368+1537.78886942069i</v>
      </c>
      <c r="K3724" t="str">
        <f t="shared" si="1969"/>
        <v>0.00241524241164654-0.10504459205928i</v>
      </c>
      <c r="L3724" t="str">
        <f t="shared" si="1970"/>
        <v>0.000312406193973001-0.0115184649501786i</v>
      </c>
      <c r="M3724" t="str">
        <f t="shared" si="1971"/>
        <v>0.00272764860561954-0.116563057009459i</v>
      </c>
      <c r="N3724" t="str">
        <f t="shared" si="1972"/>
        <v>-13.1885541342341i</v>
      </c>
      <c r="O3724" t="str">
        <f t="shared" si="1973"/>
        <v>0.812607815662198-0.582810893793785i</v>
      </c>
      <c r="P3724" t="str">
        <f t="shared" si="1974"/>
        <v>0.187392184337802+0.582810893793785i</v>
      </c>
      <c r="Q3724" t="str">
        <f t="shared" si="1975"/>
        <v>-0.187392184337802+12.6057432404403i</v>
      </c>
      <c r="R3724" t="str">
        <f t="shared" si="1976"/>
        <v>0.0460026062956309-0.0155494768914495i</v>
      </c>
      <c r="S3724" t="str">
        <f t="shared" si="1977"/>
        <v>1.39058336746306i</v>
      </c>
      <c r="T3724" t="str">
        <f t="shared" si="1978"/>
        <v>0.0216228439380009+0.0639704591746558i</v>
      </c>
      <c r="U3724" t="e">
        <f t="shared" si="1979"/>
        <v>#DIV/0!</v>
      </c>
      <c r="V3724" t="str">
        <f t="shared" si="1980"/>
        <v>1.33333333333333E-06-0.0000592755840193278i</v>
      </c>
      <c r="W3724" t="e">
        <f t="shared" si="1981"/>
        <v>#DIV/0!</v>
      </c>
      <c r="X3724" t="e">
        <f t="shared" si="1982"/>
        <v>#DIV/0!</v>
      </c>
      <c r="Y3724" t="str">
        <f t="shared" si="1983"/>
        <v>0.00083+1.79950427197623i</v>
      </c>
      <c r="Z3724" t="e">
        <f t="shared" si="1984"/>
        <v>#DIV/0!</v>
      </c>
      <c r="AA3724" t="e">
        <f t="shared" si="1985"/>
        <v>#DIV/0!</v>
      </c>
      <c r="AB3724" t="str">
        <f t="shared" si="1986"/>
        <v>0.133331580784552+0.394457013597587i</v>
      </c>
      <c r="AC3724" t="str">
        <f t="shared" si="1987"/>
        <v>1.04634279706417-0.0144655965290347i</v>
      </c>
      <c r="AD3724" t="str">
        <f t="shared" si="1988"/>
        <v>0.122191132187886+0.378675690535616i</v>
      </c>
      <c r="AE3724" t="e">
        <f t="shared" si="1989"/>
        <v>#DIV/0!</v>
      </c>
      <c r="AF3724" t="str">
        <f t="shared" si="1990"/>
        <v>-19.4155672411764-0.255976920481204i</v>
      </c>
      <c r="AG3724" t="e">
        <f t="shared" si="1991"/>
        <v>#DIV/0!</v>
      </c>
      <c r="AH3724" t="e">
        <f t="shared" si="1992"/>
        <v>#DIV/0!</v>
      </c>
      <c r="AI3724" t="e">
        <f t="shared" si="1993"/>
        <v>#DIV/0!</v>
      </c>
      <c r="AJ3724" t="e">
        <f t="shared" si="1994"/>
        <v>#DIV/0!</v>
      </c>
      <c r="AK3724"/>
      <c r="AL3724"/>
      <c r="AM3724"/>
      <c r="AN3724"/>
    </row>
    <row r="3725" spans="1:40" x14ac:dyDescent="0.25">
      <c r="A3725"/>
      <c r="B3725">
        <f t="shared" si="1960"/>
        <v>1791000</v>
      </c>
      <c r="C3725" s="186" t="str">
        <f t="shared" si="1963"/>
        <v>-3.06640922682724E-08+0.00175985036811521i</v>
      </c>
      <c r="D3725" s="158" t="str">
        <f t="shared" si="1964"/>
        <v>-7.66666690175803+0.0134921861555499i</v>
      </c>
      <c r="E3725" t="str">
        <f t="shared" si="1965"/>
        <v>7.99015048025826-0.280533678717506i</v>
      </c>
      <c r="F3725" t="str">
        <f t="shared" si="1966"/>
        <v>0.999201622082205+0.0000280085913963222i</v>
      </c>
      <c r="G3725">
        <f t="shared" si="1961"/>
        <v>1</v>
      </c>
      <c r="H3725" t="str">
        <f t="shared" si="1967"/>
        <v>11.7489077644007+0.269326365903868i</v>
      </c>
      <c r="I3725" t="str">
        <f t="shared" si="1968"/>
        <v>7033.24055322415i</v>
      </c>
      <c r="J3725" t="str">
        <f t="shared" si="1962"/>
        <v>-66956.8174189939+1538.64796934774i</v>
      </c>
      <c r="K3725" t="str">
        <f t="shared" si="1969"/>
        <v>0.00241254741907905-0.104986000873493i</v>
      </c>
      <c r="L3725" t="str">
        <f t="shared" si="1970"/>
        <v>0.00031205768514315-0.0115120430935165i</v>
      </c>
      <c r="M3725" t="str">
        <f t="shared" si="1971"/>
        <v>0.0027246051042222-0.116498043967009i</v>
      </c>
      <c r="N3725" t="str">
        <f t="shared" si="1972"/>
        <v>-13.1959220415717i</v>
      </c>
      <c r="O3725" t="str">
        <f t="shared" si="1973"/>
        <v>0.80829170131493-0.588782239529537i</v>
      </c>
      <c r="P3725" t="str">
        <f t="shared" si="1974"/>
        <v>0.19170829868507+0.588782239529537i</v>
      </c>
      <c r="Q3725" t="str">
        <f t="shared" si="1975"/>
        <v>-0.19170829868507+12.6071398020422i</v>
      </c>
      <c r="R3725" t="str">
        <f t="shared" si="1976"/>
        <v>0.0464603097445536-0.0159128183531432i</v>
      </c>
      <c r="S3725" t="str">
        <f t="shared" si="1977"/>
        <v>1.39136022967952i</v>
      </c>
      <c r="T3725" t="str">
        <f t="shared" si="1978"/>
        <v>0.0221404625986778+0.0646430272371637i</v>
      </c>
      <c r="U3725" t="e">
        <f t="shared" si="1979"/>
        <v>#DIV/0!</v>
      </c>
      <c r="V3725" t="str">
        <f t="shared" si="1980"/>
        <v>1.33333333333333E-06-0.0000592424876575079i</v>
      </c>
      <c r="W3725" t="e">
        <f t="shared" si="1981"/>
        <v>#DIV/0!</v>
      </c>
      <c r="X3725" t="e">
        <f t="shared" si="1982"/>
        <v>#DIV/0!</v>
      </c>
      <c r="Y3725" t="str">
        <f t="shared" si="1983"/>
        <v>0.00083+1.80050958162538i</v>
      </c>
      <c r="Z3725" t="e">
        <f t="shared" si="1984"/>
        <v>#DIV/0!</v>
      </c>
      <c r="AA3725" t="e">
        <f t="shared" si="1985"/>
        <v>#DIV/0!</v>
      </c>
      <c r="AB3725" t="str">
        <f t="shared" si="1986"/>
        <v>0.136523340132653+0.398604227683602i</v>
      </c>
      <c r="AC3725" t="str">
        <f t="shared" si="1987"/>
        <v>1.04680858503149-0.0148186629679854i</v>
      </c>
      <c r="AD3725" t="str">
        <f t="shared" si="1988"/>
        <v>0.125003236224376+0.382549985009028i</v>
      </c>
      <c r="AE3725" t="e">
        <f t="shared" si="1989"/>
        <v>#DIV/0!</v>
      </c>
      <c r="AF3725" t="str">
        <f t="shared" si="1990"/>
        <v>-19.4155746661587-0.255834179748318i</v>
      </c>
      <c r="AG3725" t="e">
        <f t="shared" si="1991"/>
        <v>#DIV/0!</v>
      </c>
      <c r="AH3725" t="e">
        <f t="shared" si="1992"/>
        <v>#DIV/0!</v>
      </c>
      <c r="AI3725" t="e">
        <f t="shared" si="1993"/>
        <v>#DIV/0!</v>
      </c>
      <c r="AJ3725" t="e">
        <f t="shared" si="1994"/>
        <v>#DIV/0!</v>
      </c>
      <c r="AK3725"/>
      <c r="AL3725"/>
      <c r="AM3725"/>
      <c r="AN3725"/>
    </row>
    <row r="3726" spans="1:40" x14ac:dyDescent="0.25">
      <c r="A3726"/>
      <c r="B3726">
        <f t="shared" si="1960"/>
        <v>1792000</v>
      </c>
      <c r="C3726" s="186" t="str">
        <f t="shared" si="1963"/>
        <v>-3.06298784999359E-08+0.0017588683087586i</v>
      </c>
      <c r="D3726" s="158" t="str">
        <f t="shared" si="1964"/>
        <v>-7.66666690149575+0.0134846570338159i</v>
      </c>
      <c r="E3726" t="str">
        <f t="shared" si="1965"/>
        <v>7.99013949184294-0.280689927919358i</v>
      </c>
      <c r="F3726" t="str">
        <f t="shared" si="1966"/>
        <v>0.999201623178426+0.0000280241914388117i</v>
      </c>
      <c r="G3726">
        <f t="shared" si="1961"/>
        <v>1</v>
      </c>
      <c r="H3726" t="str">
        <f t="shared" si="1967"/>
        <v>11.7489151772286+0.269176255051764i</v>
      </c>
      <c r="I3726" t="str">
        <f t="shared" si="1968"/>
        <v>7037.16754404114i</v>
      </c>
      <c r="J3726" t="str">
        <f t="shared" si="1962"/>
        <v>-67031.6097252775+1539.50706927479i</v>
      </c>
      <c r="K3726" t="str">
        <f t="shared" si="1969"/>
        <v>0.00240985693396687-0.104927474979063i</v>
      </c>
      <c r="L3726" t="str">
        <f t="shared" si="1970"/>
        <v>0.000311709759021059-0.0115056283883185i</v>
      </c>
      <c r="M3726" t="str">
        <f t="shared" si="1971"/>
        <v>0.00272156669298793-0.116433103367381i</v>
      </c>
      <c r="N3726" t="str">
        <f t="shared" si="1972"/>
        <v>-13.2032899489092i</v>
      </c>
      <c r="O3726" t="str">
        <f t="shared" si="1973"/>
        <v>0.803931708195611-0.59472162274268i</v>
      </c>
      <c r="P3726" t="str">
        <f t="shared" si="1974"/>
        <v>0.196068291804389+0.59472162274268i</v>
      </c>
      <c r="Q3726" t="str">
        <f t="shared" si="1975"/>
        <v>-0.196068291804389+12.6085683261665i</v>
      </c>
      <c r="R3726" t="str">
        <f t="shared" si="1976"/>
        <v>0.0469148936013501-0.0162799462669367i</v>
      </c>
      <c r="S3726" t="str">
        <f t="shared" si="1977"/>
        <v>1.39213709189599i</v>
      </c>
      <c r="T3726" t="str">
        <f t="shared" si="1978"/>
        <v>0.0226639170522762+0.0653119635447933i</v>
      </c>
      <c r="U3726" t="e">
        <f t="shared" si="1979"/>
        <v>#DIV/0!</v>
      </c>
      <c r="V3726" t="str">
        <f t="shared" si="1980"/>
        <v>1.33333333333333E-06-0.0000592094282335921i</v>
      </c>
      <c r="W3726" t="e">
        <f t="shared" si="1981"/>
        <v>#DIV/0!</v>
      </c>
      <c r="X3726" t="e">
        <f t="shared" si="1982"/>
        <v>#DIV/0!</v>
      </c>
      <c r="Y3726" t="str">
        <f t="shared" si="1983"/>
        <v>0.00083+1.80151489127453i</v>
      </c>
      <c r="Z3726" t="e">
        <f t="shared" si="1984"/>
        <v>#DIV/0!</v>
      </c>
      <c r="AA3726" t="e">
        <f t="shared" si="1985"/>
        <v>#DIV/0!</v>
      </c>
      <c r="AB3726" t="str">
        <f t="shared" si="1986"/>
        <v>0.139751084363111+0.402729047508236i</v>
      </c>
      <c r="AC3726" t="str">
        <f t="shared" si="1987"/>
        <v>1.04727133471408-0.0151755984893565i</v>
      </c>
      <c r="AD3726" t="str">
        <f t="shared" si="1988"/>
        <v>0.127843833589352+0.386403352008683i</v>
      </c>
      <c r="AE3726" t="e">
        <f t="shared" si="1989"/>
        <v>#DIV/0!</v>
      </c>
      <c r="AF3726" t="str">
        <f t="shared" si="1990"/>
        <v>-19.4155820787243-0.255691598017948i</v>
      </c>
      <c r="AG3726" t="e">
        <f t="shared" si="1991"/>
        <v>#DIV/0!</v>
      </c>
      <c r="AH3726" t="e">
        <f t="shared" si="1992"/>
        <v>#DIV/0!</v>
      </c>
      <c r="AI3726" t="e">
        <f t="shared" si="1993"/>
        <v>#DIV/0!</v>
      </c>
      <c r="AJ3726" t="e">
        <f t="shared" si="1994"/>
        <v>#DIV/0!</v>
      </c>
      <c r="AK3726"/>
      <c r="AL3726"/>
      <c r="AM3726"/>
      <c r="AN3726"/>
    </row>
    <row r="3727" spans="1:40" x14ac:dyDescent="0.25">
      <c r="A3727"/>
      <c r="B3727">
        <f t="shared" si="1960"/>
        <v>1793000</v>
      </c>
      <c r="C3727" s="186" t="str">
        <f t="shared" si="1963"/>
        <v>-3.05957219612025E-08+0.00175788734483907i</v>
      </c>
      <c r="D3727" s="158" t="str">
        <f t="shared" si="1964"/>
        <v>-7.66666690123386+0.0134771363104329i</v>
      </c>
      <c r="E3727" t="str">
        <f t="shared" si="1965"/>
        <v>7.99012849732423-0.280846176475857i</v>
      </c>
      <c r="F3727" t="str">
        <f t="shared" si="1966"/>
        <v>0.999201624275246+0.000028039791416971i</v>
      </c>
      <c r="G3727">
        <f t="shared" si="1961"/>
        <v>1</v>
      </c>
      <c r="H3727" t="str">
        <f t="shared" si="1967"/>
        <v>11.748922577667+0.269026311335169i</v>
      </c>
      <c r="I3727" t="str">
        <f t="shared" si="1968"/>
        <v>7041.09453485812i</v>
      </c>
      <c r="J3727" t="str">
        <f t="shared" si="1962"/>
        <v>-67106.4437799878+1540.36616920184i</v>
      </c>
      <c r="K3727" t="str">
        <f t="shared" si="1969"/>
        <v>0.00240717094626545-0.104869014266968i</v>
      </c>
      <c r="L3727" t="str">
        <f t="shared" si="1970"/>
        <v>0.000311362414308719-0.0114992208226541i</v>
      </c>
      <c r="M3727" t="str">
        <f t="shared" si="1971"/>
        <v>0.00271853336057417-0.116368235089622i</v>
      </c>
      <c r="N3727" t="str">
        <f t="shared" si="1972"/>
        <v>-13.2106578562468i</v>
      </c>
      <c r="O3727" t="str">
        <f t="shared" si="1973"/>
        <v>0.799528072989894-0.600628721009132i</v>
      </c>
      <c r="P3727" t="str">
        <f t="shared" si="1974"/>
        <v>0.200471927010106+0.600628721009132i</v>
      </c>
      <c r="Q3727" t="str">
        <f t="shared" si="1975"/>
        <v>-0.200471927010106+12.6100291352377i</v>
      </c>
      <c r="R3727" t="str">
        <f t="shared" si="1976"/>
        <v>0.0473663216113851-0.0166508374030781i</v>
      </c>
      <c r="S3727" t="str">
        <f t="shared" si="1977"/>
        <v>1.39291395411244i</v>
      </c>
      <c r="T3727" t="str">
        <f t="shared" si="1978"/>
        <v>0.0231931837664048+0.0659772103274759i</v>
      </c>
      <c r="U3727" t="e">
        <f t="shared" si="1979"/>
        <v>#DIV/0!</v>
      </c>
      <c r="V3727" t="str">
        <f t="shared" si="1980"/>
        <v>1.33333333333333E-06-0.0000591764056857763i</v>
      </c>
      <c r="W3727" t="e">
        <f t="shared" si="1981"/>
        <v>#DIV/0!</v>
      </c>
      <c r="X3727" t="e">
        <f t="shared" si="1982"/>
        <v>#DIV/0!</v>
      </c>
      <c r="Y3727" t="str">
        <f t="shared" si="1983"/>
        <v>0.00083+1.80252020092368i</v>
      </c>
      <c r="Z3727" t="e">
        <f t="shared" si="1984"/>
        <v>#DIV/0!</v>
      </c>
      <c r="AA3727" t="e">
        <f t="shared" si="1985"/>
        <v>#DIV/0!</v>
      </c>
      <c r="AB3727" t="str">
        <f t="shared" si="1986"/>
        <v>0.143014668369626+0.406831116847553i</v>
      </c>
      <c r="AC3727" t="str">
        <f t="shared" si="1987"/>
        <v>1.0477310091941-0.0155363805868312i</v>
      </c>
      <c r="AD3727" t="str">
        <f t="shared" si="1988"/>
        <v>0.130712767539926+0.390235581999336i</v>
      </c>
      <c r="AE3727" t="e">
        <f t="shared" si="1989"/>
        <v>#DIV/0!</v>
      </c>
      <c r="AF3727" t="str">
        <f t="shared" si="1990"/>
        <v>-19.4155894789009-0.255549175024736i</v>
      </c>
      <c r="AG3727" t="e">
        <f t="shared" si="1991"/>
        <v>#DIV/0!</v>
      </c>
      <c r="AH3727" t="e">
        <f t="shared" si="1992"/>
        <v>#DIV/0!</v>
      </c>
      <c r="AI3727" t="e">
        <f t="shared" si="1993"/>
        <v>#DIV/0!</v>
      </c>
      <c r="AJ3727" t="e">
        <f t="shared" si="1994"/>
        <v>#DIV/0!</v>
      </c>
      <c r="AK3727"/>
      <c r="AL3727"/>
      <c r="AM3727"/>
      <c r="AN3727"/>
    </row>
    <row r="3728" spans="1:40" x14ac:dyDescent="0.25">
      <c r="A3728"/>
      <c r="B3728">
        <f t="shared" si="1960"/>
        <v>1794000</v>
      </c>
      <c r="C3728" s="186" t="str">
        <f t="shared" si="1963"/>
        <v>-3.05616225245068E-08+0.00175690747452482i</v>
      </c>
      <c r="D3728" s="158" t="str">
        <f t="shared" si="1964"/>
        <v>-7.66666690097242+0.013469623971357i</v>
      </c>
      <c r="E3728" t="str">
        <f t="shared" si="1965"/>
        <v>7.99011749670217-0.281002424386646i</v>
      </c>
      <c r="F3728" t="str">
        <f t="shared" si="1966"/>
        <v>0.999201625372675+0.000028055391330765i</v>
      </c>
      <c r="G3728">
        <f t="shared" si="1961"/>
        <v>1</v>
      </c>
      <c r="H3728" t="str">
        <f t="shared" si="1967"/>
        <v>11.7489299657436+0.268876534475274i</v>
      </c>
      <c r="I3728" t="str">
        <f t="shared" si="1968"/>
        <v>7045.02152567511i</v>
      </c>
      <c r="J3728" t="str">
        <f t="shared" si="1962"/>
        <v>-67181.3195831247+1541.22526912889i</v>
      </c>
      <c r="K3728" t="str">
        <f t="shared" si="1969"/>
        <v>0.00240448944595822-0.104810618628431i</v>
      </c>
      <c r="L3728" t="str">
        <f t="shared" si="1970"/>
        <v>0.000311015649711728-0.0114928203846192i</v>
      </c>
      <c r="M3728" t="str">
        <f t="shared" si="1971"/>
        <v>0.00271550509566995-0.11630343901305i</v>
      </c>
      <c r="N3728" t="str">
        <f t="shared" si="1972"/>
        <v>-13.2180257635843i</v>
      </c>
      <c r="O3728" t="str">
        <f t="shared" si="1973"/>
        <v>0.795081034752815-0.606503213657103i</v>
      </c>
      <c r="P3728" t="str">
        <f t="shared" si="1974"/>
        <v>0.204918965247185+0.606503213657103i</v>
      </c>
      <c r="Q3728" t="str">
        <f t="shared" si="1975"/>
        <v>-0.204918965247185+12.6115225499272i</v>
      </c>
      <c r="R3728" t="str">
        <f t="shared" si="1976"/>
        <v>0.0478145576763566-0.0170254681050557i</v>
      </c>
      <c r="S3728" t="str">
        <f t="shared" si="1977"/>
        <v>1.3936908163289i</v>
      </c>
      <c r="T3728" t="str">
        <f t="shared" si="1978"/>
        <v>0.0237282385417167+0.0666387099203667i</v>
      </c>
      <c r="U3728" t="e">
        <f t="shared" si="1979"/>
        <v>#DIV/0!</v>
      </c>
      <c r="V3728" t="str">
        <f t="shared" si="1980"/>
        <v>1.33333333333333E-06-0.000059143419952395i</v>
      </c>
      <c r="W3728" t="e">
        <f t="shared" si="1981"/>
        <v>#DIV/0!</v>
      </c>
      <c r="X3728" t="e">
        <f t="shared" si="1982"/>
        <v>#DIV/0!</v>
      </c>
      <c r="Y3728" t="str">
        <f t="shared" si="1983"/>
        <v>0.00083+1.80352551057283i</v>
      </c>
      <c r="Z3728" t="e">
        <f t="shared" si="1984"/>
        <v>#DIV/0!</v>
      </c>
      <c r="AA3728" t="e">
        <f t="shared" si="1985"/>
        <v>#DIV/0!</v>
      </c>
      <c r="AB3728" t="str">
        <f t="shared" si="1986"/>
        <v>0.146313942933287+0.410910080126452i</v>
      </c>
      <c r="AC3728" t="str">
        <f t="shared" si="1987"/>
        <v>1.04818757170144-0.0159009863222549i</v>
      </c>
      <c r="AD3728" t="str">
        <f t="shared" si="1988"/>
        <v>0.133609879794409+0.394046466633004i</v>
      </c>
      <c r="AE3728" t="e">
        <f t="shared" si="1989"/>
        <v>#DIV/0!</v>
      </c>
      <c r="AF3728" t="str">
        <f t="shared" si="1990"/>
        <v>-19.415596866716-0.255406910503917i</v>
      </c>
      <c r="AG3728" t="e">
        <f t="shared" si="1991"/>
        <v>#DIV/0!</v>
      </c>
      <c r="AH3728" t="e">
        <f t="shared" si="1992"/>
        <v>#DIV/0!</v>
      </c>
      <c r="AI3728" t="e">
        <f t="shared" si="1993"/>
        <v>#DIV/0!</v>
      </c>
      <c r="AJ3728" t="e">
        <f t="shared" si="1994"/>
        <v>#DIV/0!</v>
      </c>
      <c r="AK3728"/>
      <c r="AL3728"/>
      <c r="AM3728"/>
      <c r="AN3728"/>
    </row>
    <row r="3729" spans="1:40" x14ac:dyDescent="0.25">
      <c r="A3729"/>
      <c r="B3729">
        <f t="shared" si="1960"/>
        <v>1795000</v>
      </c>
      <c r="C3729" s="186" t="str">
        <f t="shared" si="1963"/>
        <v>-3.05275800626367E-08+0.00175592869598807i</v>
      </c>
      <c r="D3729" s="158" t="str">
        <f t="shared" si="1964"/>
        <v>-7.66666690071145+0.0134621200025752i</v>
      </c>
      <c r="E3729" t="str">
        <f t="shared" si="1965"/>
        <v>7.99010648997683-0.281158671651368i</v>
      </c>
      <c r="F3729" t="str">
        <f t="shared" si="1966"/>
        <v>0.999201626470712+0.0000280709911801582i</v>
      </c>
      <c r="G3729">
        <f t="shared" si="1961"/>
        <v>1</v>
      </c>
      <c r="H3729" t="str">
        <f t="shared" si="1967"/>
        <v>11.7489373414859+0.26872692419389i</v>
      </c>
      <c r="I3729" t="str">
        <f t="shared" si="1968"/>
        <v>7048.9485164921i</v>
      </c>
      <c r="J3729" t="str">
        <f t="shared" si="1962"/>
        <v>-67256.2371346882+1542.08436905594i</v>
      </c>
      <c r="K3729" t="str">
        <f t="shared" si="1969"/>
        <v>0.00240181242305647-0.104752287954918i</v>
      </c>
      <c r="L3729" t="str">
        <f t="shared" si="1970"/>
        <v>0.000310669463939286-0.0114864270623363i</v>
      </c>
      <c r="M3729" t="str">
        <f t="shared" si="1971"/>
        <v>0.00271248188699576-0.116238715017254i</v>
      </c>
      <c r="N3729" t="str">
        <f t="shared" si="1972"/>
        <v>-13.2253936709219i</v>
      </c>
      <c r="O3729" t="str">
        <f t="shared" si="1973"/>
        <v>0.79059083489534-0.612344781785139i</v>
      </c>
      <c r="P3729" t="str">
        <f t="shared" si="1974"/>
        <v>0.20940916510466+0.612344781785139i</v>
      </c>
      <c r="Q3729" t="str">
        <f t="shared" si="1975"/>
        <v>-0.20940916510466+12.6130488891368i</v>
      </c>
      <c r="R3729" t="str">
        <f t="shared" si="1976"/>
        <v>0.0482595658603404-0.0174038142902029i</v>
      </c>
      <c r="S3729" t="str">
        <f t="shared" si="1977"/>
        <v>1.39446767854536i</v>
      </c>
      <c r="T3729" t="str">
        <f t="shared" si="1978"/>
        <v>0.0242690565110938+0.0672964047728758i</v>
      </c>
      <c r="U3729" t="e">
        <f t="shared" si="1979"/>
        <v>#DIV/0!</v>
      </c>
      <c r="V3729" t="str">
        <f t="shared" si="1980"/>
        <v>1.33333333333333E-06-0.0000591104709719204i</v>
      </c>
      <c r="W3729" t="e">
        <f t="shared" si="1981"/>
        <v>#DIV/0!</v>
      </c>
      <c r="X3729" t="e">
        <f t="shared" si="1982"/>
        <v>#DIV/0!</v>
      </c>
      <c r="Y3729" t="str">
        <f t="shared" si="1983"/>
        <v>0.00083+1.80453082022198i</v>
      </c>
      <c r="Z3729" t="e">
        <f t="shared" si="1984"/>
        <v>#DIV/0!</v>
      </c>
      <c r="AA3729" t="e">
        <f t="shared" si="1985"/>
        <v>#DIV/0!</v>
      </c>
      <c r="AB3729" t="str">
        <f t="shared" si="1986"/>
        <v>0.14964875471755+0.414965582474355i</v>
      </c>
      <c r="AC3729" t="str">
        <f t="shared" si="1987"/>
        <v>1.04864098561979-0.0162693923261119i</v>
      </c>
      <c r="AD3729" t="str">
        <f t="shared" si="1988"/>
        <v>0.136535010541782+0.397835798760559i</v>
      </c>
      <c r="AE3729" t="e">
        <f t="shared" si="1989"/>
        <v>#DIV/0!</v>
      </c>
      <c r="AF3729" t="str">
        <f t="shared" si="1990"/>
        <v>-19.4156042421974-0.255264804191315i</v>
      </c>
      <c r="AG3729" t="e">
        <f t="shared" si="1991"/>
        <v>#DIV/0!</v>
      </c>
      <c r="AH3729" t="e">
        <f t="shared" si="1992"/>
        <v>#DIV/0!</v>
      </c>
      <c r="AI3729" t="e">
        <f t="shared" si="1993"/>
        <v>#DIV/0!</v>
      </c>
      <c r="AJ3729" t="e">
        <f t="shared" si="1994"/>
        <v>#DIV/0!</v>
      </c>
      <c r="AK3729"/>
      <c r="AL3729"/>
      <c r="AM3729"/>
      <c r="AN3729"/>
    </row>
    <row r="3730" spans="1:40" x14ac:dyDescent="0.25">
      <c r="A3730"/>
      <c r="B3730">
        <f t="shared" si="1960"/>
        <v>1796000</v>
      </c>
      <c r="C3730" s="186" t="str">
        <f t="shared" si="1963"/>
        <v>-3.04935944487349E-08+0.00175495100740516i</v>
      </c>
      <c r="D3730" s="158" t="str">
        <f t="shared" si="1964"/>
        <v>-7.66666690045086+0.0134546243901062i</v>
      </c>
      <c r="E3730" t="str">
        <f t="shared" si="1965"/>
        <v>7.99009547714825-0.281314918269666i</v>
      </c>
      <c r="F3730" t="str">
        <f t="shared" si="1966"/>
        <v>0.999201627569367+0.0000280865909651156i</v>
      </c>
      <c r="G3730">
        <f t="shared" si="1961"/>
        <v>1</v>
      </c>
      <c r="H3730" t="str">
        <f t="shared" si="1967"/>
        <v>11.7489447049212+0.268577480213437i</v>
      </c>
      <c r="I3730" t="str">
        <f t="shared" si="1968"/>
        <v>7052.87550730909i</v>
      </c>
      <c r="J3730" t="str">
        <f t="shared" si="1962"/>
        <v>-67331.1964346783+1542.943468983i</v>
      </c>
      <c r="K3730" t="str">
        <f t="shared" si="1969"/>
        <v>0.00239913986759926-0.104694022138133i</v>
      </c>
      <c r="L3730" t="str">
        <f t="shared" si="1970"/>
        <v>0.000310323855704183-0.0114800408439543i</v>
      </c>
      <c r="M3730" t="str">
        <f t="shared" si="1971"/>
        <v>0.00270946372330344-0.116174062982087i</v>
      </c>
      <c r="N3730" t="str">
        <f t="shared" si="1972"/>
        <v>-13.2327615782595i</v>
      </c>
      <c r="O3730" t="str">
        <f t="shared" si="1973"/>
        <v>0.786057717171678-0.618153108278888i</v>
      </c>
      <c r="P3730" t="str">
        <f t="shared" si="1974"/>
        <v>0.213942282828322+0.618153108278888i</v>
      </c>
      <c r="Q3730" t="str">
        <f t="shared" si="1975"/>
        <v>-0.213942282828322+12.6146084699806i</v>
      </c>
      <c r="R3730" t="str">
        <f t="shared" si="1976"/>
        <v>0.0487013103957641-0.0177858514503278i</v>
      </c>
      <c r="S3730" t="str">
        <f t="shared" si="1977"/>
        <v>1.39524454076182i</v>
      </c>
      <c r="T3730" t="str">
        <f t="shared" si="1978"/>
        <v>0.0248156121388706+0.0679502374576367i</v>
      </c>
      <c r="U3730" t="e">
        <f t="shared" si="1979"/>
        <v>#DIV/0!</v>
      </c>
      <c r="V3730" t="str">
        <f t="shared" si="1980"/>
        <v>1.33333333333333E-06-0.0000590775586829604i</v>
      </c>
      <c r="W3730" t="e">
        <f t="shared" si="1981"/>
        <v>#DIV/0!</v>
      </c>
      <c r="X3730" t="e">
        <f t="shared" si="1982"/>
        <v>#DIV/0!</v>
      </c>
      <c r="Y3730" t="str">
        <f t="shared" si="1983"/>
        <v>0.00083+1.80553612987113i</v>
      </c>
      <c r="Z3730" t="e">
        <f t="shared" si="1984"/>
        <v>#DIV/0!</v>
      </c>
      <c r="AA3730" t="e">
        <f t="shared" si="1985"/>
        <v>#DIV/0!</v>
      </c>
      <c r="AB3730" t="str">
        <f t="shared" si="1986"/>
        <v>0.153018946263451+0.418997269780508i</v>
      </c>
      <c r="AC3730" t="str">
        <f t="shared" si="1987"/>
        <v>1.04909121449268-0.0166415747980293i</v>
      </c>
      <c r="AD3730" t="str">
        <f t="shared" si="1988"/>
        <v>0.139487998450708+0.40160337244259i</v>
      </c>
      <c r="AE3730" t="e">
        <f t="shared" si="1989"/>
        <v>#DIV/0!</v>
      </c>
      <c r="AF3730" t="str">
        <f t="shared" si="1990"/>
        <v>-19.4156116053721-0.255122855823331i</v>
      </c>
      <c r="AG3730" t="e">
        <f t="shared" si="1991"/>
        <v>#DIV/0!</v>
      </c>
      <c r="AH3730" t="e">
        <f t="shared" si="1992"/>
        <v>#DIV/0!</v>
      </c>
      <c r="AI3730" t="e">
        <f t="shared" si="1993"/>
        <v>#DIV/0!</v>
      </c>
      <c r="AJ3730" t="e">
        <f t="shared" si="1994"/>
        <v>#DIV/0!</v>
      </c>
      <c r="AK3730"/>
      <c r="AL3730"/>
      <c r="AM3730"/>
      <c r="AN3730"/>
    </row>
    <row r="3731" spans="1:40" x14ac:dyDescent="0.25">
      <c r="A3731"/>
      <c r="B3731">
        <f t="shared" si="1960"/>
        <v>1797000</v>
      </c>
      <c r="C3731" s="186" t="str">
        <f t="shared" si="1963"/>
        <v>-3.04596655562964E-08+0.00175397440695643i</v>
      </c>
      <c r="D3731" s="158" t="str">
        <f t="shared" si="1964"/>
        <v>-7.66666690019081+0.0134471371199993i</v>
      </c>
      <c r="E3731" t="str">
        <f t="shared" si="1965"/>
        <v>7.99008445821648-0.281471164241182i</v>
      </c>
      <c r="F3731" t="str">
        <f t="shared" si="1966"/>
        <v>0.999201628668621+0.0000281021906856004i</v>
      </c>
      <c r="G3731">
        <f t="shared" si="1961"/>
        <v>1</v>
      </c>
      <c r="H3731" t="str">
        <f t="shared" si="1967"/>
        <v>11.7489520560771+0.268428202256964i</v>
      </c>
      <c r="I3731" t="str">
        <f t="shared" si="1968"/>
        <v>7056.80249812607i</v>
      </c>
      <c r="J3731" t="str">
        <f t="shared" si="1962"/>
        <v>-67406.197483095+1543.80256891004i</v>
      </c>
      <c r="K3731" t="str">
        <f t="shared" si="1969"/>
        <v>0.0023964717696533-0.104635821070023i</v>
      </c>
      <c r="L3731" t="str">
        <f t="shared" si="1970"/>
        <v>0.000309978823722777-0.0114736617176481i</v>
      </c>
      <c r="M3731" t="str">
        <f t="shared" si="1971"/>
        <v>0.00270645059337608-0.116109482787671i</v>
      </c>
      <c r="N3731" t="str">
        <f t="shared" si="1972"/>
        <v>-13.240129485597i</v>
      </c>
      <c r="O3731" t="str">
        <f t="shared" si="1973"/>
        <v>0.781481927665873-0.623927877828545i</v>
      </c>
      <c r="P3731" t="str">
        <f t="shared" si="1974"/>
        <v>0.218518072334127+0.623927877828545i</v>
      </c>
      <c r="Q3731" t="str">
        <f t="shared" si="1975"/>
        <v>-0.218518072334127+12.6162016077685i</v>
      </c>
      <c r="R3731" t="str">
        <f t="shared" si="1976"/>
        <v>0.0491397556894483-0.0181715546524866i</v>
      </c>
      <c r="S3731" t="str">
        <f t="shared" si="1977"/>
        <v>1.39602140297828i</v>
      </c>
      <c r="T3731" t="str">
        <f t="shared" si="1978"/>
        <v>0.0253678792202608+0.0686001506795935i</v>
      </c>
      <c r="U3731" t="e">
        <f t="shared" si="1979"/>
        <v>#DIV/0!</v>
      </c>
      <c r="V3731" t="str">
        <f t="shared" si="1980"/>
        <v>1.33333333333333E-06-0.0000590446830242608i</v>
      </c>
      <c r="W3731" t="e">
        <f t="shared" si="1981"/>
        <v>#DIV/0!</v>
      </c>
      <c r="X3731" t="e">
        <f t="shared" si="1982"/>
        <v>#DIV/0!</v>
      </c>
      <c r="Y3731" t="str">
        <f t="shared" si="1983"/>
        <v>0.00083+1.80654143952027i</v>
      </c>
      <c r="Z3731" t="e">
        <f t="shared" si="1984"/>
        <v>#DIV/0!</v>
      </c>
      <c r="AA3731" t="e">
        <f t="shared" si="1985"/>
        <v>#DIV/0!</v>
      </c>
      <c r="AB3731" t="str">
        <f t="shared" si="1986"/>
        <v>0.156424355986064+0.423004788750018i</v>
      </c>
      <c r="AC3731" t="str">
        <f t="shared" si="1987"/>
        <v>1.04953822202955-0.017017509507423i</v>
      </c>
      <c r="AD3731" t="str">
        <f t="shared" si="1988"/>
        <v>0.142468680678975+0.405348982960627i</v>
      </c>
      <c r="AE3731" t="e">
        <f t="shared" si="1989"/>
        <v>#DIV/0!</v>
      </c>
      <c r="AF3731" t="str">
        <f t="shared" si="1990"/>
        <v>-19.4156189562679-0.254981065136965i</v>
      </c>
      <c r="AG3731" t="e">
        <f t="shared" si="1991"/>
        <v>#DIV/0!</v>
      </c>
      <c r="AH3731" t="e">
        <f t="shared" si="1992"/>
        <v>#DIV/0!</v>
      </c>
      <c r="AI3731" t="e">
        <f t="shared" si="1993"/>
        <v>#DIV/0!</v>
      </c>
      <c r="AJ3731" t="e">
        <f t="shared" si="1994"/>
        <v>#DIV/0!</v>
      </c>
      <c r="AK3731"/>
      <c r="AL3731"/>
      <c r="AM3731"/>
      <c r="AN3731"/>
    </row>
    <row r="3732" spans="1:40" x14ac:dyDescent="0.25">
      <c r="A3732"/>
      <c r="B3732">
        <f t="shared" si="1960"/>
        <v>1798000</v>
      </c>
      <c r="C3732" s="186" t="str">
        <f t="shared" si="1963"/>
        <v>-3.04257932591694E-08+0.00175299889282634i</v>
      </c>
      <c r="D3732" s="158" t="str">
        <f t="shared" si="1964"/>
        <v>-7.66666689993106+0.0134396581783353i</v>
      </c>
      <c r="E3732" t="str">
        <f t="shared" si="1965"/>
        <v>7.99007343318157-0.281627409565561i</v>
      </c>
      <c r="F3732" t="str">
        <f t="shared" si="1966"/>
        <v>0.999201629768484+0.0000281177903415776i</v>
      </c>
      <c r="G3732">
        <f t="shared" si="1961"/>
        <v>1</v>
      </c>
      <c r="H3732" t="str">
        <f t="shared" si="1967"/>
        <v>11.7489593949806+0.26827909004812i</v>
      </c>
      <c r="I3732" t="str">
        <f t="shared" si="1968"/>
        <v>7060.72948894306i</v>
      </c>
      <c r="J3732" t="str">
        <f t="shared" si="1962"/>
        <v>-67481.2402799384+1544.66166883709i</v>
      </c>
      <c r="K3732" t="str">
        <f t="shared" si="1969"/>
        <v>0.00239380811931296-0.104577684642773i</v>
      </c>
      <c r="L3732" t="str">
        <f t="shared" si="1970"/>
        <v>0.000309634366714997-0.0114672896716191i</v>
      </c>
      <c r="M3732" t="str">
        <f t="shared" si="1971"/>
        <v>0.00270344248602796-0.116044974314392i</v>
      </c>
      <c r="N3732" t="str">
        <f t="shared" si="1972"/>
        <v>-13.2474973929346i</v>
      </c>
      <c r="O3732" t="str">
        <f t="shared" si="1973"/>
        <v>0.776863714778254-0.629668776946207i</v>
      </c>
      <c r="P3732" t="str">
        <f t="shared" si="1974"/>
        <v>0.223136285221746+0.629668776946207i</v>
      </c>
      <c r="Q3732" t="str">
        <f t="shared" si="1975"/>
        <v>-0.223136285221746+12.6178286159884i</v>
      </c>
      <c r="R3732" t="str">
        <f t="shared" si="1976"/>
        <v>0.0495748663286663-0.0185608985398589i</v>
      </c>
      <c r="S3732" t="str">
        <f t="shared" si="1977"/>
        <v>1.39679826519474i</v>
      </c>
      <c r="T3732" t="str">
        <f t="shared" si="1978"/>
        <v>0.0259258308809305+0.0692460872851422i</v>
      </c>
      <c r="U3732" t="e">
        <f t="shared" si="1979"/>
        <v>#DIV/0!</v>
      </c>
      <c r="V3732" t="str">
        <f t="shared" si="1980"/>
        <v>1.33333333333333E-06-0.0000590118439347037i</v>
      </c>
      <c r="W3732" t="e">
        <f t="shared" si="1981"/>
        <v>#DIV/0!</v>
      </c>
      <c r="X3732" t="e">
        <f t="shared" si="1982"/>
        <v>#DIV/0!</v>
      </c>
      <c r="Y3732" t="str">
        <f t="shared" si="1983"/>
        <v>0.00083+1.80754674916942i</v>
      </c>
      <c r="Z3732" t="e">
        <f t="shared" si="1984"/>
        <v>#DIV/0!</v>
      </c>
      <c r="AA3732" t="e">
        <f t="shared" si="1985"/>
        <v>#DIV/0!</v>
      </c>
      <c r="AB3732" t="str">
        <f t="shared" si="1986"/>
        <v>0.159864818171879+0.426987786960214i</v>
      </c>
      <c r="AC3732" t="str">
        <f t="shared" si="1987"/>
        <v>1.04998197211182-0.0173971717942473i</v>
      </c>
      <c r="AD3732" t="str">
        <f t="shared" si="1988"/>
        <v>0.145476892883061+0.409072426828345i</v>
      </c>
      <c r="AE3732" t="e">
        <f t="shared" si="1989"/>
        <v>#DIV/0!</v>
      </c>
      <c r="AF3732" t="str">
        <f t="shared" si="1990"/>
        <v>-19.4156262949117-0.254839431869785i</v>
      </c>
      <c r="AG3732" t="e">
        <f t="shared" si="1991"/>
        <v>#DIV/0!</v>
      </c>
      <c r="AH3732" t="e">
        <f t="shared" si="1992"/>
        <v>#DIV/0!</v>
      </c>
      <c r="AI3732" t="e">
        <f t="shared" si="1993"/>
        <v>#DIV/0!</v>
      </c>
      <c r="AJ3732" t="e">
        <f t="shared" si="1994"/>
        <v>#DIV/0!</v>
      </c>
      <c r="AK3732"/>
      <c r="AL3732"/>
      <c r="AM3732"/>
      <c r="AN3732"/>
    </row>
    <row r="3733" spans="1:40" x14ac:dyDescent="0.25">
      <c r="A3733"/>
      <c r="B3733">
        <f t="shared" si="1960"/>
        <v>1799000</v>
      </c>
      <c r="C3733" s="186" t="str">
        <f t="shared" si="1963"/>
        <v>-3.0391977431551E-08+0.00175202446320335i</v>
      </c>
      <c r="D3733" s="158" t="str">
        <f t="shared" si="1964"/>
        <v>-7.66666689967185+0.0134321875512257i</v>
      </c>
      <c r="E3733" t="str">
        <f t="shared" si="1965"/>
        <v>7.99006240204358-0.281783654242444i</v>
      </c>
      <c r="F3733" t="str">
        <f t="shared" si="1966"/>
        <v>0.999201630868965+0.0000281333899330122i</v>
      </c>
      <c r="G3733">
        <f t="shared" si="1961"/>
        <v>1</v>
      </c>
      <c r="H3733" t="str">
        <f t="shared" si="1967"/>
        <v>11.7489667216591+0.268130143311181i</v>
      </c>
      <c r="I3733" t="str">
        <f t="shared" si="1968"/>
        <v>7064.65647976005i</v>
      </c>
      <c r="J3733" t="str">
        <f t="shared" si="1962"/>
        <v>-67556.3248252083+1545.52076876415i</v>
      </c>
      <c r="K3733" t="str">
        <f t="shared" si="1969"/>
        <v>0.00239114890670006-0.104519612748809i</v>
      </c>
      <c r="L3733" t="str">
        <f t="shared" si="1970"/>
        <v>0.000309290483404317-0.0114609246940947i</v>
      </c>
      <c r="M3733" t="str">
        <f t="shared" si="1971"/>
        <v>0.00270043939010438-0.115980537442904i</v>
      </c>
      <c r="N3733" t="str">
        <f t="shared" si="1972"/>
        <v>-13.2548653002722i</v>
      </c>
      <c r="O3733" t="str">
        <f t="shared" si="1973"/>
        <v>0.772203329212322-0.635375493982422i</v>
      </c>
      <c r="P3733" t="str">
        <f t="shared" si="1974"/>
        <v>0.227796670787678+0.635375493982422i</v>
      </c>
      <c r="Q3733" t="str">
        <f t="shared" si="1975"/>
        <v>-0.227796670787678+12.6194898062898i</v>
      </c>
      <c r="R3733" t="str">
        <f t="shared" si="1976"/>
        <v>0.0500066070871521-0.0189538573326715i</v>
      </c>
      <c r="S3733" t="str">
        <f t="shared" si="1977"/>
        <v>1.3975751274112i</v>
      </c>
      <c r="T3733" t="str">
        <f t="shared" si="1978"/>
        <v>0.0264894395766421+0.0698879902712284i</v>
      </c>
      <c r="U3733" t="e">
        <f t="shared" si="1979"/>
        <v>#DIV/0!</v>
      </c>
      <c r="V3733" t="str">
        <f t="shared" si="1980"/>
        <v>1.33333333333333E-06-0.0000589790413533057i</v>
      </c>
      <c r="W3733" t="e">
        <f t="shared" si="1981"/>
        <v>#DIV/0!</v>
      </c>
      <c r="X3733" t="e">
        <f t="shared" si="1982"/>
        <v>#DIV/0!</v>
      </c>
      <c r="Y3733" t="str">
        <f t="shared" si="1983"/>
        <v>0.00083+1.80855205881857i</v>
      </c>
      <c r="Z3733" t="e">
        <f t="shared" si="1984"/>
        <v>#DIV/0!</v>
      </c>
      <c r="AA3733" t="e">
        <f t="shared" si="1985"/>
        <v>#DIV/0!</v>
      </c>
      <c r="AB3733" t="str">
        <f t="shared" si="1986"/>
        <v>0.163340162976596+0.430945912916754i</v>
      </c>
      <c r="AC3733" t="str">
        <f t="shared" si="1987"/>
        <v>1.050422428799-0.0177805365697922i</v>
      </c>
      <c r="AD3733" t="str">
        <f t="shared" si="1988"/>
        <v>0.14851246922738+0.412773501802187i</v>
      </c>
      <c r="AE3733" t="e">
        <f t="shared" si="1989"/>
        <v>#DIV/0!</v>
      </c>
      <c r="AF3733" t="str">
        <f t="shared" si="1990"/>
        <v>-19.415633621331-0.254697955759955i</v>
      </c>
      <c r="AG3733" t="e">
        <f t="shared" si="1991"/>
        <v>#DIV/0!</v>
      </c>
      <c r="AH3733" t="e">
        <f t="shared" si="1992"/>
        <v>#DIV/0!</v>
      </c>
      <c r="AI3733" t="e">
        <f t="shared" si="1993"/>
        <v>#DIV/0!</v>
      </c>
      <c r="AJ3733" t="e">
        <f t="shared" si="1994"/>
        <v>#DIV/0!</v>
      </c>
      <c r="AK3733"/>
      <c r="AL3733"/>
      <c r="AM3733"/>
      <c r="AN3733"/>
    </row>
    <row r="3734" spans="1:40" x14ac:dyDescent="0.25">
      <c r="A3734"/>
      <c r="B3734">
        <f t="shared" si="1960"/>
        <v>1800000</v>
      </c>
      <c r="C3734" s="186" t="str">
        <f t="shared" si="1963"/>
        <v>-3.03582179479884E-08+0.00175105111627993i</v>
      </c>
      <c r="D3734" s="158" t="str">
        <f t="shared" si="1964"/>
        <v>-7.66666689941302+0.0134247252248128i</v>
      </c>
      <c r="E3734" t="str">
        <f t="shared" si="1965"/>
        <v>7.99005136480255-0.281939898271473i</v>
      </c>
      <c r="F3734" t="str">
        <f t="shared" si="1966"/>
        <v>0.999201631970044+0.0000281489894598672i</v>
      </c>
      <c r="G3734">
        <f t="shared" si="1961"/>
        <v>1</v>
      </c>
      <c r="H3734" t="str">
        <f t="shared" si="1967"/>
        <v>11.7489740361397+0.267981361771023i</v>
      </c>
      <c r="I3734" t="str">
        <f t="shared" si="1968"/>
        <v>7068.58347057703i</v>
      </c>
      <c r="J3734" t="str">
        <f t="shared" si="1962"/>
        <v>-67631.4511189049+1546.3798686912i</v>
      </c>
      <c r="K3734" t="str">
        <f t="shared" si="1969"/>
        <v>0.00238849412196379-0.104461605280794i</v>
      </c>
      <c r="L3734" t="str">
        <f t="shared" si="1970"/>
        <v>0.000308947172517755-0.0114545667733284i</v>
      </c>
      <c r="M3734" t="str">
        <f t="shared" si="1971"/>
        <v>0.00269744129448154-0.115916172054122i</v>
      </c>
      <c r="N3734" t="str">
        <f t="shared" si="1972"/>
        <v>-13.2622332076097i</v>
      </c>
      <c r="O3734" t="str">
        <f t="shared" si="1973"/>
        <v>0.767501023960962-0.641047719143337i</v>
      </c>
      <c r="P3734" t="str">
        <f t="shared" si="1974"/>
        <v>0.232498976039038+0.641047719143337i</v>
      </c>
      <c r="Q3734" t="str">
        <f t="shared" si="1975"/>
        <v>-0.232498976039038+12.6211854884664i</v>
      </c>
      <c r="R3734" t="str">
        <f t="shared" si="1976"/>
        <v>0.0504349429311761-0.0193504048292693i</v>
      </c>
      <c r="S3734" t="str">
        <f t="shared" si="1977"/>
        <v>1.39835198962766i</v>
      </c>
      <c r="T3734" t="str">
        <f t="shared" si="1978"/>
        <v>0.0270586770931094+0.0705258027945676i</v>
      </c>
      <c r="U3734" t="e">
        <f t="shared" si="1979"/>
        <v>#DIV/0!</v>
      </c>
      <c r="V3734" t="str">
        <f t="shared" si="1980"/>
        <v>1.33333333333333E-06-0.0000589462752192204i</v>
      </c>
      <c r="W3734" t="e">
        <f t="shared" si="1981"/>
        <v>#DIV/0!</v>
      </c>
      <c r="X3734" t="e">
        <f t="shared" si="1982"/>
        <v>#DIV/0!</v>
      </c>
      <c r="Y3734" t="str">
        <f t="shared" si="1983"/>
        <v>0.00083+1.80955736846772i</v>
      </c>
      <c r="Z3734" t="e">
        <f t="shared" si="1984"/>
        <v>#DIV/0!</v>
      </c>
      <c r="AA3734" t="e">
        <f t="shared" si="1985"/>
        <v>#DIV/0!</v>
      </c>
      <c r="AB3734" t="str">
        <f t="shared" si="1986"/>
        <v>0.166850216424241+0.43487881611047i</v>
      </c>
      <c r="AC3734" t="str">
        <f t="shared" si="1987"/>
        <v>1.05085955633473-0.0181675783176282i</v>
      </c>
      <c r="AD3734" t="str">
        <f t="shared" si="1988"/>
        <v>0.151575242394001+0.41645200689242i</v>
      </c>
      <c r="AE3734" t="e">
        <f t="shared" si="1989"/>
        <v>#DIV/0!</v>
      </c>
      <c r="AF3734" t="str">
        <f t="shared" si="1990"/>
        <v>-19.4156409355527-0.25455663654621i</v>
      </c>
      <c r="AG3734" t="e">
        <f t="shared" si="1991"/>
        <v>#DIV/0!</v>
      </c>
      <c r="AH3734" t="e">
        <f t="shared" si="1992"/>
        <v>#DIV/0!</v>
      </c>
      <c r="AI3734" t="e">
        <f t="shared" si="1993"/>
        <v>#DIV/0!</v>
      </c>
      <c r="AJ3734" t="e">
        <f t="shared" si="1994"/>
        <v>#DIV/0!</v>
      </c>
      <c r="AK3734"/>
      <c r="AL3734"/>
      <c r="AM3734"/>
      <c r="AN3734"/>
    </row>
    <row r="3735" spans="1:40" x14ac:dyDescent="0.25">
      <c r="A3735"/>
      <c r="B3735">
        <f t="shared" si="1960"/>
        <v>1801000</v>
      </c>
      <c r="C3735" s="186" t="str">
        <f t="shared" si="1963"/>
        <v>-3.03245146833768E-08+0.0017500788502526i</v>
      </c>
      <c r="D3735" s="158" t="str">
        <f t="shared" si="1964"/>
        <v>-7.66666689915458+0.0134172711852699i</v>
      </c>
      <c r="E3735" t="str">
        <f t="shared" si="1965"/>
        <v>7.99004032145853-0.282096141652294i</v>
      </c>
      <c r="F3735" t="str">
        <f t="shared" si="1966"/>
        <v>0.999201633071733+0.0000281645889221081i</v>
      </c>
      <c r="G3735">
        <f t="shared" si="1961"/>
        <v>1</v>
      </c>
      <c r="H3735" t="str">
        <f t="shared" si="1967"/>
        <v>11.7489813384493+0.267832745153134i</v>
      </c>
      <c r="I3735" t="str">
        <f t="shared" si="1968"/>
        <v>7072.51046139402i</v>
      </c>
      <c r="J3735" t="str">
        <f t="shared" si="1962"/>
        <v>-67706.6191610281+1547.23896861824i</v>
      </c>
      <c r="K3735" t="str">
        <f t="shared" si="1969"/>
        <v>0.00238584375528071-0.104403662131628i</v>
      </c>
      <c r="L3735" t="str">
        <f t="shared" si="1970"/>
        <v>0.000308604432785859-0.0114482158975997i</v>
      </c>
      <c r="M3735" t="str">
        <f t="shared" si="1971"/>
        <v>0.00269444818806657-0.115851878029228i</v>
      </c>
      <c r="N3735" t="str">
        <f t="shared" si="1972"/>
        <v>-13.2696011149473i</v>
      </c>
      <c r="O3735" t="str">
        <f t="shared" si="1973"/>
        <v>0.76275705429251-0.646685144507752i</v>
      </c>
      <c r="P3735" t="str">
        <f t="shared" si="1974"/>
        <v>0.23724294570749+0.646685144507752i</v>
      </c>
      <c r="Q3735" t="str">
        <f t="shared" si="1975"/>
        <v>-0.23724294570749+12.6229159704395i</v>
      </c>
      <c r="R3735" t="str">
        <f t="shared" si="1976"/>
        <v>0.0508598390256238-0.0197505144072869i</v>
      </c>
      <c r="S3735" t="str">
        <f t="shared" si="1977"/>
        <v>1.39912885184412i</v>
      </c>
      <c r="T3735" t="str">
        <f t="shared" si="1978"/>
        <v>0.0276335145459981+0.0711594681808978i</v>
      </c>
      <c r="U3735" t="e">
        <f t="shared" si="1979"/>
        <v>#DIV/0!</v>
      </c>
      <c r="V3735" t="str">
        <f t="shared" si="1980"/>
        <v>1.33333333333333E-06-0.000058913545471736i</v>
      </c>
      <c r="W3735" t="e">
        <f t="shared" si="1981"/>
        <v>#DIV/0!</v>
      </c>
      <c r="X3735" t="e">
        <f t="shared" si="1982"/>
        <v>#DIV/0!</v>
      </c>
      <c r="Y3735" t="str">
        <f t="shared" si="1983"/>
        <v>0.00083+1.81056267811687i</v>
      </c>
      <c r="Z3735" t="e">
        <f t="shared" si="1984"/>
        <v>#DIV/0!</v>
      </c>
      <c r="AA3735" t="e">
        <f t="shared" si="1985"/>
        <v>#DIV/0!</v>
      </c>
      <c r="AB3735" t="str">
        <f t="shared" si="1986"/>
        <v>0.170394800407161+0.438786147074432i</v>
      </c>
      <c r="AC3735" t="str">
        <f t="shared" si="1987"/>
        <v>1.05129331915299-0.0185582710946517i</v>
      </c>
      <c r="AD3735" t="str">
        <f t="shared" si="1988"/>
        <v>0.154665043592424+0.420107742374052i</v>
      </c>
      <c r="AE3735" t="e">
        <f t="shared" si="1989"/>
        <v>#DIV/0!</v>
      </c>
      <c r="AF3735" t="str">
        <f t="shared" si="1990"/>
        <v>-19.4156482376039-0.254415473967864i</v>
      </c>
      <c r="AG3735" t="e">
        <f t="shared" si="1991"/>
        <v>#DIV/0!</v>
      </c>
      <c r="AH3735" t="e">
        <f t="shared" si="1992"/>
        <v>#DIV/0!</v>
      </c>
      <c r="AI3735" t="e">
        <f t="shared" si="1993"/>
        <v>#DIV/0!</v>
      </c>
      <c r="AJ3735" t="e">
        <f t="shared" si="1994"/>
        <v>#DIV/0!</v>
      </c>
      <c r="AK3735"/>
      <c r="AL3735"/>
      <c r="AM3735"/>
      <c r="AN3735"/>
    </row>
    <row r="3736" spans="1:40" x14ac:dyDescent="0.25">
      <c r="A3736"/>
      <c r="B3736">
        <f t="shared" si="1960"/>
        <v>1802000</v>
      </c>
      <c r="C3736" s="186" t="str">
        <f t="shared" si="1963"/>
        <v>-3.02908675129579E-08+0.00174910766332185i</v>
      </c>
      <c r="D3736" s="158" t="str">
        <f t="shared" si="1964"/>
        <v>-7.66666689889667+0.0134098254188009i</v>
      </c>
      <c r="E3736" t="str">
        <f t="shared" si="1965"/>
        <v>7.99002927201158-0.282252384384547i</v>
      </c>
      <c r="F3736" t="str">
        <f t="shared" si="1966"/>
        <v>0.999201634174039+0.0000281801883196994i</v>
      </c>
      <c r="G3736">
        <f t="shared" si="1961"/>
        <v>1</v>
      </c>
      <c r="H3736" t="str">
        <f t="shared" si="1967"/>
        <v>11.7489886286152+0.267684293183617i</v>
      </c>
      <c r="I3736" t="str">
        <f t="shared" si="1968"/>
        <v>7076.43745221101i</v>
      </c>
      <c r="J3736" t="str">
        <f t="shared" si="1962"/>
        <v>-67781.8289515779+1548.0980685453i</v>
      </c>
      <c r="K3736" t="str">
        <f t="shared" si="1969"/>
        <v>0.00238319779685462-0.104345783194451i</v>
      </c>
      <c r="L3736" t="str">
        <f t="shared" si="1970"/>
        <v>0.000308262262942685-0.011441872055214i</v>
      </c>
      <c r="M3736" t="str">
        <f t="shared" si="1971"/>
        <v>0.00269146005979731-0.115787655249665i</v>
      </c>
      <c r="N3736" t="str">
        <f t="shared" si="1972"/>
        <v>-13.2769690222848i</v>
      </c>
      <c r="O3736" t="str">
        <f t="shared" si="1973"/>
        <v>0.757971677737344-0.652287464043297i</v>
      </c>
      <c r="P3736" t="str">
        <f t="shared" si="1974"/>
        <v>0.242028322262656+0.652287464043297i</v>
      </c>
      <c r="Q3736" t="str">
        <f t="shared" si="1975"/>
        <v>-0.242028322262656+12.6246815582415i</v>
      </c>
      <c r="R3736" t="str">
        <f t="shared" si="1976"/>
        <v>0.0512812607400192-0.0201541590248648i</v>
      </c>
      <c r="S3736" t="str">
        <f t="shared" si="1977"/>
        <v>1.39990571406058i</v>
      </c>
      <c r="T3736" t="str">
        <f t="shared" si="1978"/>
        <v>0.0282139223809938+0.0717889299341834i</v>
      </c>
      <c r="U3736" t="e">
        <f t="shared" si="1979"/>
        <v>#DIV/0!</v>
      </c>
      <c r="V3736" t="str">
        <f t="shared" si="1980"/>
        <v>1.33333333333333E-06-0.0000588808520502758i</v>
      </c>
      <c r="W3736" t="e">
        <f t="shared" si="1981"/>
        <v>#DIV/0!</v>
      </c>
      <c r="X3736" t="e">
        <f t="shared" si="1982"/>
        <v>#DIV/0!</v>
      </c>
      <c r="Y3736" t="str">
        <f t="shared" si="1983"/>
        <v>0.00083+1.81156798776602i</v>
      </c>
      <c r="Z3736" t="e">
        <f t="shared" si="1984"/>
        <v>#DIV/0!</v>
      </c>
      <c r="AA3736" t="e">
        <f t="shared" si="1985"/>
        <v>#DIV/0!</v>
      </c>
      <c r="AB3736" t="str">
        <f t="shared" si="1986"/>
        <v>0.173973732686448+0.442667557440692i</v>
      </c>
      <c r="AC3736" t="str">
        <f t="shared" si="1987"/>
        <v>1.05172368188413-0.0189525885321762i</v>
      </c>
      <c r="AD3736" t="str">
        <f t="shared" si="1988"/>
        <v>0.15778170256903+0.423740509797219i</v>
      </c>
      <c r="AE3736" t="e">
        <f t="shared" si="1989"/>
        <v>#DIV/0!</v>
      </c>
      <c r="AF3736" t="str">
        <f t="shared" si="1990"/>
        <v>-19.4156555275119-0.254274467764816i</v>
      </c>
      <c r="AG3736" t="e">
        <f t="shared" si="1991"/>
        <v>#DIV/0!</v>
      </c>
      <c r="AH3736" t="e">
        <f t="shared" si="1992"/>
        <v>#DIV/0!</v>
      </c>
      <c r="AI3736" t="e">
        <f t="shared" si="1993"/>
        <v>#DIV/0!</v>
      </c>
      <c r="AJ3736" t="e">
        <f t="shared" si="1994"/>
        <v>#DIV/0!</v>
      </c>
      <c r="AK3736"/>
      <c r="AL3736"/>
      <c r="AM3736"/>
      <c r="AN3736"/>
    </row>
    <row r="3737" spans="1:40" x14ac:dyDescent="0.25">
      <c r="A3737"/>
      <c r="B3737">
        <f t="shared" ref="B3737:B3800" si="1995">B3736+1000</f>
        <v>1803000</v>
      </c>
      <c r="C3737" s="186" t="str">
        <f t="shared" si="1963"/>
        <v>-3.02572763123211E-08+0.00174813755369219i</v>
      </c>
      <c r="D3737" s="158" t="str">
        <f t="shared" si="1964"/>
        <v>-7.66666689863915+0.0134023879116401i</v>
      </c>
      <c r="E3737" t="str">
        <f t="shared" si="1965"/>
        <v>7.99001821646174-0.282408626467877i</v>
      </c>
      <c r="F3737" t="str">
        <f t="shared" si="1966"/>
        <v>0.999201635276945+0.0000281957876526046i</v>
      </c>
      <c r="G3737">
        <f t="shared" si="1961"/>
        <v>1</v>
      </c>
      <c r="H3737" t="str">
        <f t="shared" si="1967"/>
        <v>11.7489959066641+0.267536005589167i</v>
      </c>
      <c r="I3737" t="str">
        <f t="shared" si="1968"/>
        <v>7080.364443028i</v>
      </c>
      <c r="J3737" t="str">
        <f t="shared" si="1962"/>
        <v>-67857.0804905544+1548.95716847235i</v>
      </c>
      <c r="K3737" t="str">
        <f t="shared" si="1969"/>
        <v>0.00238055623691636-0.104287968362637i</v>
      </c>
      <c r="L3737" t="str">
        <f t="shared" si="1970"/>
        <v>0.000307920661725804-0.0114355352345025i</v>
      </c>
      <c r="M3737" t="str">
        <f t="shared" si="1971"/>
        <v>0.00268847689864216-0.115723503597139i</v>
      </c>
      <c r="N3737" t="str">
        <f t="shared" si="1972"/>
        <v>-13.2843369296224i</v>
      </c>
      <c r="O3737" t="str">
        <f t="shared" si="1973"/>
        <v>0.75314515407339-0.657854373623654i</v>
      </c>
      <c r="P3737" t="str">
        <f t="shared" si="1974"/>
        <v>0.24685484592661+0.657854373623654i</v>
      </c>
      <c r="Q3737" t="str">
        <f t="shared" si="1975"/>
        <v>-0.24685484592661+12.6264825559987i</v>
      </c>
      <c r="R3737" t="str">
        <f t="shared" si="1976"/>
        <v>0.0516991736546421-0.0205613112220488i</v>
      </c>
      <c r="S3737" t="str">
        <f t="shared" si="1977"/>
        <v>1.40068257627704i</v>
      </c>
      <c r="T3737" t="str">
        <f t="shared" si="1978"/>
        <v>0.0287998703741333+0.0724141317459782i</v>
      </c>
      <c r="U3737" t="e">
        <f t="shared" si="1979"/>
        <v>#DIV/0!</v>
      </c>
      <c r="V3737" t="str">
        <f t="shared" si="1980"/>
        <v>1.33333333333333E-06-0.0000588481948943965i</v>
      </c>
      <c r="W3737" t="e">
        <f t="shared" si="1981"/>
        <v>#DIV/0!</v>
      </c>
      <c r="X3737" t="e">
        <f t="shared" si="1982"/>
        <v>#DIV/0!</v>
      </c>
      <c r="Y3737" t="str">
        <f t="shared" si="1983"/>
        <v>0.00083+1.81257329741517i</v>
      </c>
      <c r="Z3737" t="e">
        <f t="shared" si="1984"/>
        <v>#DIV/0!</v>
      </c>
      <c r="AA3737" t="e">
        <f t="shared" si="1985"/>
        <v>#DIV/0!</v>
      </c>
      <c r="AB3737" t="str">
        <f t="shared" si="1986"/>
        <v>0.177586826893984+0.446522699998026i</v>
      </c>
      <c r="AC3737" t="str">
        <f t="shared" si="1987"/>
        <v>1.05215060936103-0.0193505038372064i</v>
      </c>
      <c r="AD3737" t="str">
        <f t="shared" si="1988"/>
        <v>0.16092504761724+0.427350111998234i</v>
      </c>
      <c r="AE3737" t="e">
        <f t="shared" si="1989"/>
        <v>#DIV/0!</v>
      </c>
      <c r="AF3737" t="str">
        <f t="shared" si="1990"/>
        <v>-19.4156628053032-0.254133617677527i</v>
      </c>
      <c r="AG3737" t="e">
        <f t="shared" si="1991"/>
        <v>#DIV/0!</v>
      </c>
      <c r="AH3737" t="e">
        <f t="shared" si="1992"/>
        <v>#DIV/0!</v>
      </c>
      <c r="AI3737" t="e">
        <f t="shared" si="1993"/>
        <v>#DIV/0!</v>
      </c>
      <c r="AJ3737" t="e">
        <f t="shared" si="1994"/>
        <v>#DIV/0!</v>
      </c>
      <c r="AK3737"/>
      <c r="AL3737"/>
      <c r="AM3737"/>
      <c r="AN3737"/>
    </row>
    <row r="3738" spans="1:40" x14ac:dyDescent="0.25">
      <c r="A3738"/>
      <c r="B3738">
        <f t="shared" si="1995"/>
        <v>1804000</v>
      </c>
      <c r="C3738" s="186" t="str">
        <f t="shared" si="1963"/>
        <v>-3.02237409573986E-08+0.0017471685195721i</v>
      </c>
      <c r="D3738" s="158" t="str">
        <f t="shared" si="1964"/>
        <v>-7.66666689838201+0.0133949586500528i</v>
      </c>
      <c r="E3738" t="str">
        <f t="shared" si="1965"/>
        <v>7.99000715480907-0.282564867901925i</v>
      </c>
      <c r="F3738" t="str">
        <f t="shared" si="1966"/>
        <v>0.999201636380469+0.000028211386920789i</v>
      </c>
      <c r="G3738">
        <f t="shared" si="1961"/>
        <v>1</v>
      </c>
      <c r="H3738" t="str">
        <f t="shared" si="1967"/>
        <v>11.7490031726227+0.267387882097091i</v>
      </c>
      <c r="I3738" t="str">
        <f t="shared" si="1968"/>
        <v>7084.29143384498i</v>
      </c>
      <c r="J3738" t="str">
        <f t="shared" si="1962"/>
        <v>-67932.3737779574+1549.8162683994i</v>
      </c>
      <c r="K3738" t="str">
        <f t="shared" si="1969"/>
        <v>0.00237791906572391-0.104230217529797i</v>
      </c>
      <c r="L3738" t="str">
        <f t="shared" si="1970"/>
        <v>0.00030757962787627-0.0114292054238223i</v>
      </c>
      <c r="M3738" t="str">
        <f t="shared" si="1971"/>
        <v>0.00268549869360018-0.115659422953619i</v>
      </c>
      <c r="N3738" t="str">
        <f t="shared" si="1972"/>
        <v>-13.29170483696i</v>
      </c>
      <c r="O3738" t="str">
        <f t="shared" si="1973"/>
        <v>0.748277745312475-0.663385571044531i</v>
      </c>
      <c r="P3738" t="str">
        <f t="shared" si="1974"/>
        <v>0.251722254687525+0.663385571044531i</v>
      </c>
      <c r="Q3738" t="str">
        <f t="shared" si="1975"/>
        <v>-0.251722254687525+12.6283192659155i</v>
      </c>
      <c r="R3738" t="str">
        <f t="shared" si="1976"/>
        <v>0.0521135435665532-0.0209719431222073i</v>
      </c>
      <c r="S3738" t="str">
        <f t="shared" si="1977"/>
        <v>1.4014594384935i</v>
      </c>
      <c r="T3738" t="str">
        <f t="shared" si="1978"/>
        <v>0.0293913276321663+0.0730350175046882i</v>
      </c>
      <c r="U3738" t="e">
        <f t="shared" si="1979"/>
        <v>#DIV/0!</v>
      </c>
      <c r="V3738" t="str">
        <f t="shared" si="1980"/>
        <v>1.33333333333333E-06-0.0000588155739437897i</v>
      </c>
      <c r="W3738" t="e">
        <f t="shared" si="1981"/>
        <v>#DIV/0!</v>
      </c>
      <c r="X3738" t="e">
        <f t="shared" si="1982"/>
        <v>#DIV/0!</v>
      </c>
      <c r="Y3738" t="str">
        <f t="shared" si="1983"/>
        <v>0.00083+1.81357860706432i</v>
      </c>
      <c r="Z3738" t="e">
        <f t="shared" si="1984"/>
        <v>#DIV/0!</v>
      </c>
      <c r="AA3738" t="e">
        <f t="shared" si="1985"/>
        <v>#DIV/0!</v>
      </c>
      <c r="AB3738" t="str">
        <f t="shared" si="1986"/>
        <v>0.181233892534662+0.450351228749044i</v>
      </c>
      <c r="AC3738" t="str">
        <f t="shared" si="1987"/>
        <v>1.05257406662521-0.0197519897937304i</v>
      </c>
      <c r="AD3738" t="str">
        <f t="shared" si="1988"/>
        <v>0.164094905587097+0.430936353109785i</v>
      </c>
      <c r="AE3738" t="e">
        <f t="shared" si="1989"/>
        <v>#DIV/0!</v>
      </c>
      <c r="AF3738" t="str">
        <f t="shared" si="1990"/>
        <v>-19.4156700710047-0.253992923447038i</v>
      </c>
      <c r="AG3738" t="e">
        <f t="shared" si="1991"/>
        <v>#DIV/0!</v>
      </c>
      <c r="AH3738" t="e">
        <f t="shared" si="1992"/>
        <v>#DIV/0!</v>
      </c>
      <c r="AI3738" t="e">
        <f t="shared" si="1993"/>
        <v>#DIV/0!</v>
      </c>
      <c r="AJ3738" t="e">
        <f t="shared" si="1994"/>
        <v>#DIV/0!</v>
      </c>
      <c r="AK3738"/>
      <c r="AL3738"/>
      <c r="AM3738"/>
      <c r="AN3738"/>
    </row>
    <row r="3739" spans="1:40" x14ac:dyDescent="0.25">
      <c r="A3739"/>
      <c r="B3739">
        <f t="shared" si="1995"/>
        <v>1805000</v>
      </c>
      <c r="C3739" s="186" t="str">
        <f t="shared" si="1963"/>
        <v>-3.01902613244669E-08+0.00174620055917403i</v>
      </c>
      <c r="D3739" s="158" t="str">
        <f t="shared" si="1964"/>
        <v>-7.66666689812533+0.0133875376203342i</v>
      </c>
      <c r="E3739" t="str">
        <f t="shared" si="1965"/>
        <v>7.98999608705362-0.282721108686335i</v>
      </c>
      <c r="F3739" t="str">
        <f t="shared" si="1966"/>
        <v>0.999201637484591+0.0000282269861242162i</v>
      </c>
      <c r="G3739">
        <f t="shared" si="1961"/>
        <v>1</v>
      </c>
      <c r="H3739" t="str">
        <f t="shared" si="1967"/>
        <v>11.7490104265181+0.267239922435304i</v>
      </c>
      <c r="I3739" t="str">
        <f t="shared" si="1968"/>
        <v>7088.21842466197i</v>
      </c>
      <c r="J3739" t="str">
        <f t="shared" si="1962"/>
        <v>-68007.7088137871+1550.67536832645i</v>
      </c>
      <c r="K3739" t="str">
        <f t="shared" si="1969"/>
        <v>0.00237528627356214-0.104172530589776i</v>
      </c>
      <c r="L3739" t="str">
        <f t="shared" si="1970"/>
        <v>0.000307239160138624-0.0114228826115562i</v>
      </c>
      <c r="M3739" t="str">
        <f t="shared" si="1971"/>
        <v>0.00268252543370076-0.115595413201332i</v>
      </c>
      <c r="N3739" t="str">
        <f t="shared" si="1972"/>
        <v>-13.2990727442975i</v>
      </c>
      <c r="O3739" t="str">
        <f t="shared" si="1973"/>
        <v>0.743369715685906-0.668880756040309i</v>
      </c>
      <c r="P3739" t="str">
        <f t="shared" si="1974"/>
        <v>0.256630284314094+0.668880756040309i</v>
      </c>
      <c r="Q3739" t="str">
        <f t="shared" si="1975"/>
        <v>-0.256630284314094+12.6301919882572i</v>
      </c>
      <c r="R3739" t="str">
        <f t="shared" si="1976"/>
        <v>0.0525243364956833-0.0213860264336063i</v>
      </c>
      <c r="S3739" t="str">
        <f t="shared" si="1977"/>
        <v>1.40223630070996i</v>
      </c>
      <c r="T3739" t="str">
        <f t="shared" si="1978"/>
        <v>0.0299882625931455+0.0736515313049521i</v>
      </c>
      <c r="U3739" t="e">
        <f t="shared" si="1979"/>
        <v>#DIV/0!</v>
      </c>
      <c r="V3739" t="str">
        <f t="shared" si="1980"/>
        <v>1.33333333333333E-06-0.0000587829891382809i</v>
      </c>
      <c r="W3739" t="e">
        <f t="shared" si="1981"/>
        <v>#DIV/0!</v>
      </c>
      <c r="X3739" t="e">
        <f t="shared" si="1982"/>
        <v>#DIV/0!</v>
      </c>
      <c r="Y3739" t="str">
        <f t="shared" si="1983"/>
        <v>0.00083+1.81458391671346i</v>
      </c>
      <c r="Z3739" t="e">
        <f t="shared" si="1984"/>
        <v>#DIV/0!</v>
      </c>
      <c r="AA3739" t="e">
        <f t="shared" si="1985"/>
        <v>#DIV/0!</v>
      </c>
      <c r="AB3739" t="str">
        <f t="shared" si="1986"/>
        <v>0.184914734990036+0.454152798968039i</v>
      </c>
      <c r="AC3739" t="str">
        <f t="shared" si="1987"/>
        <v>1.05299401893293-0.0201570187641699i</v>
      </c>
      <c r="AD3739" t="str">
        <f t="shared" si="1988"/>
        <v>0.16729110189538+0.434499038571619i</v>
      </c>
      <c r="AE3739" t="e">
        <f t="shared" si="1989"/>
        <v>#DIV/0!</v>
      </c>
      <c r="AF3739" t="str">
        <f t="shared" si="1990"/>
        <v>-19.4156773246434-0.25385238481497i</v>
      </c>
      <c r="AG3739" t="e">
        <f t="shared" si="1991"/>
        <v>#DIV/0!</v>
      </c>
      <c r="AH3739" t="e">
        <f t="shared" si="1992"/>
        <v>#DIV/0!</v>
      </c>
      <c r="AI3739" t="e">
        <f t="shared" si="1993"/>
        <v>#DIV/0!</v>
      </c>
      <c r="AJ3739" t="e">
        <f t="shared" si="1994"/>
        <v>#DIV/0!</v>
      </c>
      <c r="AK3739"/>
      <c r="AL3739"/>
      <c r="AM3739"/>
      <c r="AN3739"/>
    </row>
    <row r="3740" spans="1:40" x14ac:dyDescent="0.25">
      <c r="A3740"/>
      <c r="B3740">
        <f t="shared" si="1995"/>
        <v>1806000</v>
      </c>
      <c r="C3740" s="186" t="str">
        <f t="shared" si="1963"/>
        <v>-3.01568372901444E-08+0.00174523367071437i</v>
      </c>
      <c r="D3740" s="158" t="str">
        <f t="shared" si="1964"/>
        <v>-7.66666689786911+0.0133801248088102i</v>
      </c>
      <c r="E3740" t="str">
        <f t="shared" si="1965"/>
        <v>7.98998501319543-0.28287734882075i</v>
      </c>
      <c r="F3740" t="str">
        <f t="shared" si="1966"/>
        <v>0.999201638589332+0.0000282425852628515i</v>
      </c>
      <c r="G3740">
        <f t="shared" si="1961"/>
        <v>1</v>
      </c>
      <c r="H3740" t="str">
        <f t="shared" si="1967"/>
        <v>11.7490176683767+0.267092126332312i</v>
      </c>
      <c r="I3740" t="str">
        <f t="shared" si="1968"/>
        <v>7092.14541547896i</v>
      </c>
      <c r="J3740" t="str">
        <f t="shared" si="1962"/>
        <v>-68083.0855980434+1551.5344682535i</v>
      </c>
      <c r="K3740" t="str">
        <f t="shared" si="1969"/>
        <v>0.00237265785074282-0.104114907436655i</v>
      </c>
      <c r="L3740" t="str">
        <f t="shared" si="1970"/>
        <v>0.00030689925726088-0.0114165667861125i</v>
      </c>
      <c r="M3740" t="str">
        <f t="shared" si="1971"/>
        <v>0.0026795571080037-0.115531474222767i</v>
      </c>
      <c r="N3740" t="str">
        <f t="shared" si="1972"/>
        <v>-13.3064406516351i</v>
      </c>
      <c r="O3740" t="str">
        <f t="shared" si="1973"/>
        <v>0.73842133162993-0.674339630300549i</v>
      </c>
      <c r="P3740" t="str">
        <f t="shared" si="1974"/>
        <v>0.26157866837007+0.674339630300549i</v>
      </c>
      <c r="Q3740" t="str">
        <f t="shared" si="1975"/>
        <v>-0.26157866837007+12.6321010213346i</v>
      </c>
      <c r="R3740" t="str">
        <f t="shared" si="1976"/>
        <v>0.0529315186909096-0.0218035324510843i</v>
      </c>
      <c r="S3740" t="str">
        <f t="shared" si="1977"/>
        <v>1.40301316292642i</v>
      </c>
      <c r="T3740" t="str">
        <f t="shared" si="1978"/>
        <v>0.0305906430271646+0.074263617457032i</v>
      </c>
      <c r="U3740" t="e">
        <f t="shared" si="1979"/>
        <v>#DIV/0!</v>
      </c>
      <c r="V3740" t="str">
        <f t="shared" si="1980"/>
        <v>1.33333333333333E-06-0.0000587504404178277i</v>
      </c>
      <c r="W3740" t="e">
        <f t="shared" si="1981"/>
        <v>#DIV/0!</v>
      </c>
      <c r="X3740" t="e">
        <f t="shared" si="1982"/>
        <v>#DIV/0!</v>
      </c>
      <c r="Y3740" t="str">
        <f t="shared" si="1983"/>
        <v>0.00083+1.81558922636261i</v>
      </c>
      <c r="Z3740" t="e">
        <f t="shared" si="1984"/>
        <v>#DIV/0!</v>
      </c>
      <c r="AA3740" t="e">
        <f t="shared" si="1985"/>
        <v>#DIV/0!</v>
      </c>
      <c r="AB3740" t="str">
        <f t="shared" si="1986"/>
        <v>0.188629155522864+0.457927067258887i</v>
      </c>
      <c r="AC3740" t="str">
        <f t="shared" si="1987"/>
        <v>1.05341043176139-0.0205655626909312i</v>
      </c>
      <c r="AD3740" t="str">
        <f t="shared" si="1988"/>
        <v>0.17051346053575+0.438037975141016i</v>
      </c>
      <c r="AE3740" t="e">
        <f t="shared" si="1989"/>
        <v>#DIV/0!</v>
      </c>
      <c r="AF3740" t="str">
        <f t="shared" si="1990"/>
        <v>-19.4156845662458-0.253712001523502i</v>
      </c>
      <c r="AG3740" t="e">
        <f t="shared" si="1991"/>
        <v>#DIV/0!</v>
      </c>
      <c r="AH3740" t="e">
        <f t="shared" si="1992"/>
        <v>#DIV/0!</v>
      </c>
      <c r="AI3740" t="e">
        <f t="shared" si="1993"/>
        <v>#DIV/0!</v>
      </c>
      <c r="AJ3740" t="e">
        <f t="shared" si="1994"/>
        <v>#DIV/0!</v>
      </c>
      <c r="AK3740"/>
      <c r="AL3740"/>
      <c r="AM3740"/>
      <c r="AN3740"/>
    </row>
    <row r="3741" spans="1:40" x14ac:dyDescent="0.25">
      <c r="A3741"/>
      <c r="B3741">
        <f t="shared" si="1995"/>
        <v>1807000</v>
      </c>
      <c r="C3741" s="186" t="str">
        <f t="shared" si="1963"/>
        <v>-3.01234687313924E-08+0.0017442678524135i</v>
      </c>
      <c r="D3741" s="158" t="str">
        <f t="shared" si="1964"/>
        <v>-7.66666689761327+0.0133727202018368i</v>
      </c>
      <c r="E3741" t="str">
        <f t="shared" si="1965"/>
        <v>7.98997393323456-0.283033588304812i</v>
      </c>
      <c r="F3741" t="str">
        <f t="shared" si="1966"/>
        <v>0.999201639694681+0.0000282581843366588i</v>
      </c>
      <c r="G3741">
        <f t="shared" si="1961"/>
        <v>1</v>
      </c>
      <c r="H3741" t="str">
        <f t="shared" si="1967"/>
        <v>11.7490248982252+0.266944493517224i</v>
      </c>
      <c r="I3741" t="str">
        <f t="shared" si="1968"/>
        <v>7096.07240629595i</v>
      </c>
      <c r="J3741" t="str">
        <f t="shared" si="1962"/>
        <v>-68158.5041307263+1552.39356818055i</v>
      </c>
      <c r="K3741" t="str">
        <f t="shared" si="1969"/>
        <v>0.00237003378760447-0.104057347964748i</v>
      </c>
      <c r="L3741" t="str">
        <f t="shared" si="1970"/>
        <v>0.000306559917994501-0.0114102579359251i</v>
      </c>
      <c r="M3741" t="str">
        <f t="shared" si="1971"/>
        <v>0.00267659370559897-0.115467605900673i</v>
      </c>
      <c r="N3741" t="str">
        <f t="shared" si="1972"/>
        <v>-13.3138085589726i</v>
      </c>
      <c r="O3741" t="str">
        <f t="shared" si="1973"/>
        <v>0.733432861771731-0.679761897485677i</v>
      </c>
      <c r="P3741" t="str">
        <f t="shared" si="1974"/>
        <v>0.266567138228269+0.679761897485677i</v>
      </c>
      <c r="Q3741" t="str">
        <f t="shared" si="1975"/>
        <v>-0.266567138228269+12.6340466614869i</v>
      </c>
      <c r="R3741" t="str">
        <f t="shared" si="1976"/>
        <v>0.0533350566360804-0.0222244320577763i</v>
      </c>
      <c r="S3741" t="str">
        <f t="shared" si="1977"/>
        <v>1.40379002514288i</v>
      </c>
      <c r="T3741" t="str">
        <f t="shared" si="1978"/>
        <v>0.031198436037172+0.0748712204961602i</v>
      </c>
      <c r="U3741" t="e">
        <f t="shared" si="1979"/>
        <v>#DIV/0!</v>
      </c>
      <c r="V3741" t="str">
        <f t="shared" si="1980"/>
        <v>1.33333333333333E-06-0.0000587179277225217i</v>
      </c>
      <c r="W3741" t="e">
        <f t="shared" si="1981"/>
        <v>#DIV/0!</v>
      </c>
      <c r="X3741" t="e">
        <f t="shared" si="1982"/>
        <v>#DIV/0!</v>
      </c>
      <c r="Y3741" t="str">
        <f t="shared" si="1983"/>
        <v>0.00083+1.81659453601176i</v>
      </c>
      <c r="Z3741" t="e">
        <f t="shared" si="1984"/>
        <v>#DIV/0!</v>
      </c>
      <c r="AA3741" t="e">
        <f t="shared" si="1985"/>
        <v>#DIV/0!</v>
      </c>
      <c r="AB3741" t="str">
        <f t="shared" si="1986"/>
        <v>0.192376951282129+0.461673691612683i</v>
      </c>
      <c r="AC3741" t="str">
        <f t="shared" si="1987"/>
        <v>1.05382327081475-0.0209775930980067i</v>
      </c>
      <c r="AD3741" t="str">
        <f t="shared" si="1988"/>
        <v>0.173761804088593+0.441552970902867i</v>
      </c>
      <c r="AE3741" t="e">
        <f t="shared" si="1989"/>
        <v>#DIV/0!</v>
      </c>
      <c r="AF3741" t="str">
        <f t="shared" si="1990"/>
        <v>-19.4156917958385-0.253571773315387i</v>
      </c>
      <c r="AG3741" t="e">
        <f t="shared" si="1991"/>
        <v>#DIV/0!</v>
      </c>
      <c r="AH3741" t="e">
        <f t="shared" si="1992"/>
        <v>#DIV/0!</v>
      </c>
      <c r="AI3741" t="e">
        <f t="shared" si="1993"/>
        <v>#DIV/0!</v>
      </c>
      <c r="AJ3741" t="e">
        <f t="shared" si="1994"/>
        <v>#DIV/0!</v>
      </c>
      <c r="AK3741"/>
      <c r="AL3741"/>
      <c r="AM3741"/>
      <c r="AN3741"/>
    </row>
    <row r="3742" spans="1:40" x14ac:dyDescent="0.25">
      <c r="A3742"/>
      <c r="B3742">
        <f t="shared" si="1995"/>
        <v>1808000</v>
      </c>
      <c r="C3742" s="186" t="str">
        <f t="shared" si="1963"/>
        <v>-3.00901555255107E-08+0.00174330310249571i</v>
      </c>
      <c r="D3742" s="158" t="str">
        <f t="shared" si="1964"/>
        <v>-7.6666668973579+0.0133653237858004i</v>
      </c>
      <c r="E3742" t="str">
        <f t="shared" si="1965"/>
        <v>7.98996284717107-0.283189827138164i</v>
      </c>
      <c r="F3742" t="str">
        <f t="shared" si="1966"/>
        <v>0.999201640800629+0.0000282737833456019i</v>
      </c>
      <c r="G3742">
        <f t="shared" si="1961"/>
        <v>1</v>
      </c>
      <c r="H3742" t="str">
        <f t="shared" si="1967"/>
        <v>11.7490321160902+0.266797023719748i</v>
      </c>
      <c r="I3742" t="str">
        <f t="shared" si="1968"/>
        <v>7099.99939711293i</v>
      </c>
      <c r="J3742" t="str">
        <f t="shared" si="1962"/>
        <v>-68233.9644118358+1553.25266810761i</v>
      </c>
      <c r="K3742" t="str">
        <f t="shared" si="1969"/>
        <v>0.00236741407451232-0.103999852068602i</v>
      </c>
      <c r="L3742" t="str">
        <f t="shared" si="1970"/>
        <v>0.000306221141094404-0.0114039560494536i</v>
      </c>
      <c r="M3742" t="str">
        <f t="shared" si="1971"/>
        <v>0.00267363521560672-0.115403808118056i</v>
      </c>
      <c r="N3742" t="str">
        <f t="shared" si="1972"/>
        <v>-13.3211764663102i</v>
      </c>
      <c r="O3742" t="str">
        <f t="shared" si="1973"/>
        <v>0.728404576914315-0.68514726324366i</v>
      </c>
      <c r="P3742" t="str">
        <f t="shared" si="1974"/>
        <v>0.271595423085685+0.68514726324366i</v>
      </c>
      <c r="Q3742" t="str">
        <f t="shared" si="1975"/>
        <v>-0.271595423085685+12.6360292030665i</v>
      </c>
      <c r="R3742" t="str">
        <f t="shared" si="1976"/>
        <v>0.0537349170561083-0.0226486957270216i</v>
      </c>
      <c r="S3742" t="str">
        <f t="shared" si="1977"/>
        <v>1.40456688735934i</v>
      </c>
      <c r="T3742" t="str">
        <f t="shared" si="1978"/>
        <v>0.0318116080600515+0.0754742851920103i</v>
      </c>
      <c r="U3742" t="e">
        <f t="shared" si="1979"/>
        <v>#DIV/0!</v>
      </c>
      <c r="V3742" t="str">
        <f t="shared" si="1980"/>
        <v>1.33333333333333E-06-0.0000586854509925869i</v>
      </c>
      <c r="W3742" t="e">
        <f t="shared" si="1981"/>
        <v>#DIV/0!</v>
      </c>
      <c r="X3742" t="e">
        <f t="shared" si="1982"/>
        <v>#DIV/0!</v>
      </c>
      <c r="Y3742" t="str">
        <f t="shared" si="1983"/>
        <v>0.00083+1.81759984566091i</v>
      </c>
      <c r="Z3742" t="e">
        <f t="shared" si="1984"/>
        <v>#DIV/0!</v>
      </c>
      <c r="AA3742" t="e">
        <f t="shared" si="1985"/>
        <v>#DIV/0!</v>
      </c>
      <c r="AB3742" t="str">
        <f t="shared" si="1986"/>
        <v>0.196157915309701+0.465392331466146i</v>
      </c>
      <c r="AC3742" t="str">
        <f t="shared" si="1987"/>
        <v>1.05423250203033-0.0213930810927574i</v>
      </c>
      <c r="AD3742" t="str">
        <f t="shared" si="1988"/>
        <v>0.177035953731532+0.445043835280237i</v>
      </c>
      <c r="AE3742" t="e">
        <f t="shared" si="1989"/>
        <v>#DIV/0!</v>
      </c>
      <c r="AF3742" t="str">
        <f t="shared" si="1990"/>
        <v>-19.4156990134481-0.253431699933948i</v>
      </c>
      <c r="AG3742" t="e">
        <f t="shared" si="1991"/>
        <v>#DIV/0!</v>
      </c>
      <c r="AH3742" t="e">
        <f t="shared" si="1992"/>
        <v>#DIV/0!</v>
      </c>
      <c r="AI3742" t="e">
        <f t="shared" si="1993"/>
        <v>#DIV/0!</v>
      </c>
      <c r="AJ3742" t="e">
        <f t="shared" si="1994"/>
        <v>#DIV/0!</v>
      </c>
      <c r="AK3742"/>
      <c r="AL3742"/>
      <c r="AM3742"/>
      <c r="AN3742"/>
    </row>
    <row r="3743" spans="1:40" x14ac:dyDescent="0.25">
      <c r="A3743"/>
      <c r="B3743">
        <f t="shared" si="1995"/>
        <v>1809000</v>
      </c>
      <c r="C3743" s="186" t="str">
        <f t="shared" si="1963"/>
        <v>-3.00568975501388E-08+0.00174233941918921i</v>
      </c>
      <c r="D3743" s="158" t="str">
        <f t="shared" si="1964"/>
        <v>-7.6666668971029+0.0133579355471173i</v>
      </c>
      <c r="E3743" t="str">
        <f t="shared" si="1965"/>
        <v>7.98995175500499-0.28334606532045i</v>
      </c>
      <c r="F3743" t="str">
        <f t="shared" si="1966"/>
        <v>0.999201641907196+0.0000282893822896464i</v>
      </c>
      <c r="G3743">
        <f t="shared" si="1961"/>
        <v>1</v>
      </c>
      <c r="H3743" t="str">
        <f t="shared" si="1967"/>
        <v>11.7490393219981+0.266649716670185i</v>
      </c>
      <c r="I3743" t="str">
        <f t="shared" si="1968"/>
        <v>7103.92638792992i</v>
      </c>
      <c r="J3743" t="str">
        <f t="shared" si="1962"/>
        <v>-68309.466441372+1554.11176803465i</v>
      </c>
      <c r="K3743" t="str">
        <f t="shared" si="1969"/>
        <v>0.00236479870185813-0.103942419642997i</v>
      </c>
      <c r="L3743" t="str">
        <f t="shared" si="1970"/>
        <v>0.000305882925318941-0.0113976611151827i</v>
      </c>
      <c r="M3743" t="str">
        <f t="shared" si="1971"/>
        <v>0.00267068162717707-0.11534008075818i</v>
      </c>
      <c r="N3743" t="str">
        <f t="shared" si="1972"/>
        <v>-13.3285443736478i</v>
      </c>
      <c r="O3743" t="str">
        <f t="shared" si="1973"/>
        <v>0.723336750022283-0.690495435225463i</v>
      </c>
      <c r="P3743" t="str">
        <f t="shared" si="1974"/>
        <v>0.276663249977717+0.690495435225463i</v>
      </c>
      <c r="Q3743" t="str">
        <f t="shared" si="1975"/>
        <v>-0.276663249977717+12.6380489384223i</v>
      </c>
      <c r="R3743" t="str">
        <f t="shared" si="1976"/>
        <v>0.0541310669229768-0.0230762935242911i</v>
      </c>
      <c r="S3743" t="str">
        <f t="shared" si="1977"/>
        <v>1.4053437495758i</v>
      </c>
      <c r="T3743" t="str">
        <f t="shared" si="1978"/>
        <v>0.032430124867739+0.0760727565580748i</v>
      </c>
      <c r="U3743" t="e">
        <f t="shared" si="1979"/>
        <v>#DIV/0!</v>
      </c>
      <c r="V3743" t="str">
        <f t="shared" si="1980"/>
        <v>1.33333333333333E-06-0.0000586530101683786i</v>
      </c>
      <c r="W3743" t="e">
        <f t="shared" si="1981"/>
        <v>#DIV/0!</v>
      </c>
      <c r="X3743" t="e">
        <f t="shared" si="1982"/>
        <v>#DIV/0!</v>
      </c>
      <c r="Y3743" t="str">
        <f t="shared" si="1983"/>
        <v>0.00083+1.81860515531006i</v>
      </c>
      <c r="Z3743" t="e">
        <f t="shared" si="1984"/>
        <v>#DIV/0!</v>
      </c>
      <c r="AA3743" t="e">
        <f t="shared" si="1985"/>
        <v>#DIV/0!</v>
      </c>
      <c r="AB3743" t="str">
        <f t="shared" si="1986"/>
        <v>0.199971836547224+0.469082647759436i</v>
      </c>
      <c r="AC3743" t="str">
        <f t="shared" si="1987"/>
        <v>1.05463809158465-0.0218119973677197i</v>
      </c>
      <c r="AD3743" t="str">
        <f t="shared" si="1988"/>
        <v>0.180335729249402+0.448510379044244i</v>
      </c>
      <c r="AE3743" t="e">
        <f t="shared" si="1989"/>
        <v>#DIV/0!</v>
      </c>
      <c r="AF3743" t="str">
        <f t="shared" si="1990"/>
        <v>-19.415706219101-0.253291781123068i</v>
      </c>
      <c r="AG3743" t="e">
        <f t="shared" si="1991"/>
        <v>#DIV/0!</v>
      </c>
      <c r="AH3743" t="e">
        <f t="shared" si="1992"/>
        <v>#DIV/0!</v>
      </c>
      <c r="AI3743" t="e">
        <f t="shared" si="1993"/>
        <v>#DIV/0!</v>
      </c>
      <c r="AJ3743" t="e">
        <f t="shared" si="1994"/>
        <v>#DIV/0!</v>
      </c>
      <c r="AK3743"/>
      <c r="AL3743"/>
      <c r="AM3743"/>
      <c r="AN3743"/>
    </row>
    <row r="3744" spans="1:40" x14ac:dyDescent="0.25">
      <c r="A3744"/>
      <c r="B3744">
        <f t="shared" si="1995"/>
        <v>1810000</v>
      </c>
      <c r="C3744" s="186" t="str">
        <f t="shared" si="1963"/>
        <v>-3.00236946832536E-08+0.00174137680072613i</v>
      </c>
      <c r="D3744" s="158" t="str">
        <f t="shared" si="1964"/>
        <v>-7.66666689684829+0.0133505554722337i</v>
      </c>
      <c r="E3744" t="str">
        <f t="shared" si="1965"/>
        <v>7.98994065673639-0.283502302851312i</v>
      </c>
      <c r="F3744" t="str">
        <f t="shared" si="1966"/>
        <v>0.999201643014371+0.0000283049811687561i</v>
      </c>
      <c r="G3744">
        <f t="shared" si="1961"/>
        <v>1</v>
      </c>
      <c r="H3744" t="str">
        <f t="shared" si="1967"/>
        <v>11.7490465159752+0.266502572099428i</v>
      </c>
      <c r="I3744" t="str">
        <f t="shared" si="1968"/>
        <v>7107.85337874691i</v>
      </c>
      <c r="J3744" t="str">
        <f t="shared" si="1962"/>
        <v>-68385.0102193347+1554.9708679617i</v>
      </c>
      <c r="K3744" t="str">
        <f t="shared" si="1969"/>
        <v>0.00236218766006028-0.103885050582946i</v>
      </c>
      <c r="L3744" t="str">
        <f t="shared" si="1970"/>
        <v>0.000305545269429884-0.0113913731216228i</v>
      </c>
      <c r="M3744" t="str">
        <f t="shared" si="1971"/>
        <v>0.00266773292949016-0.115276423704569i</v>
      </c>
      <c r="N3744" t="str">
        <f t="shared" si="1972"/>
        <v>-13.3359122809853i</v>
      </c>
      <c r="O3744" t="str">
        <f t="shared" si="1973"/>
        <v>0.718229656206805-0.695806123101151i</v>
      </c>
      <c r="P3744" t="str">
        <f t="shared" si="1974"/>
        <v>0.281770343793195+0.695806123101151i</v>
      </c>
      <c r="Q3744" t="str">
        <f t="shared" si="1975"/>
        <v>-0.281770343793195+12.6401061578841i</v>
      </c>
      <c r="R3744" t="str">
        <f t="shared" si="1976"/>
        <v>0.0545234734617896-0.0235071951092744i</v>
      </c>
      <c r="S3744" t="str">
        <f t="shared" si="1977"/>
        <v>1.40612061179226i</v>
      </c>
      <c r="T3744" t="str">
        <f t="shared" si="1978"/>
        <v>0.0330539515685729+0.0766665798611307i</v>
      </c>
      <c r="U3744" t="e">
        <f t="shared" si="1979"/>
        <v>#DIV/0!</v>
      </c>
      <c r="V3744" t="str">
        <f t="shared" si="1980"/>
        <v>1.33333333333333E-06-0.0000586206051903849i</v>
      </c>
      <c r="W3744" t="e">
        <f t="shared" si="1981"/>
        <v>#DIV/0!</v>
      </c>
      <c r="X3744" t="e">
        <f t="shared" si="1982"/>
        <v>#DIV/0!</v>
      </c>
      <c r="Y3744" t="str">
        <f t="shared" si="1983"/>
        <v>0.00083+1.81961046495921i</v>
      </c>
      <c r="Z3744" t="e">
        <f t="shared" si="1984"/>
        <v>#DIV/0!</v>
      </c>
      <c r="AA3744" t="e">
        <f t="shared" si="1985"/>
        <v>#DIV/0!</v>
      </c>
      <c r="AB3744" t="str">
        <f t="shared" si="1986"/>
        <v>0.203818499844443+0.472744302994527i</v>
      </c>
      <c r="AC3744" t="str">
        <f t="shared" si="1987"/>
        <v>1.05504000589959-0.0222343122025703i</v>
      </c>
      <c r="AD3744" t="str">
        <f t="shared" si="1988"/>
        <v>0.183660949044707+0.451952414324266i</v>
      </c>
      <c r="AE3744" t="e">
        <f t="shared" si="1989"/>
        <v>#DIV/0!</v>
      </c>
      <c r="AF3744" t="str">
        <f t="shared" si="1990"/>
        <v>-19.4157134128235-0.253152016627194i</v>
      </c>
      <c r="AG3744" t="e">
        <f t="shared" si="1991"/>
        <v>#DIV/0!</v>
      </c>
      <c r="AH3744" t="e">
        <f t="shared" si="1992"/>
        <v>#DIV/0!</v>
      </c>
      <c r="AI3744" t="e">
        <f t="shared" si="1993"/>
        <v>#DIV/0!</v>
      </c>
      <c r="AJ3744" t="e">
        <f t="shared" si="1994"/>
        <v>#DIV/0!</v>
      </c>
      <c r="AK3744"/>
      <c r="AL3744"/>
      <c r="AM3744"/>
      <c r="AN3744"/>
    </row>
    <row r="3745" spans="1:40" x14ac:dyDescent="0.25">
      <c r="A3745"/>
      <c r="B3745">
        <f t="shared" si="1995"/>
        <v>1811000</v>
      </c>
      <c r="C3745" s="186" t="str">
        <f t="shared" si="1963"/>
        <v>-2.999054680317E-08+0.00174041524534254i</v>
      </c>
      <c r="D3745" s="158" t="str">
        <f t="shared" si="1964"/>
        <v>-7.66666689659422+0.0133431835476261i</v>
      </c>
      <c r="E3745" t="str">
        <f t="shared" si="1965"/>
        <v>7.98992955236531-0.283658539730393i</v>
      </c>
      <c r="F3745" t="str">
        <f t="shared" si="1966"/>
        <v>0.999201644122145+0.0000283205799828949i</v>
      </c>
      <c r="G3745">
        <f t="shared" si="1961"/>
        <v>1</v>
      </c>
      <c r="H3745" t="str">
        <f t="shared" si="1967"/>
        <v>11.7490536980481+0.266355589738977i</v>
      </c>
      <c r="I3745" t="str">
        <f t="shared" si="1968"/>
        <v>7111.78036956389i</v>
      </c>
      <c r="J3745" t="str">
        <f t="shared" si="1962"/>
        <v>-68460.5957457241+1555.82996788876i</v>
      </c>
      <c r="K3745" t="str">
        <f t="shared" si="1969"/>
        <v>0.00235958093956349-0.103827744783691i</v>
      </c>
      <c r="L3745" t="str">
        <f t="shared" si="1970"/>
        <v>0.000305208172192424-0.0113850920573093i</v>
      </c>
      <c r="M3745" t="str">
        <f t="shared" si="1971"/>
        <v>0.00266478911175591-0.115212836841i</v>
      </c>
      <c r="N3745" t="str">
        <f t="shared" si="1972"/>
        <v>-13.3432801883229i</v>
      </c>
      <c r="O3745" t="str">
        <f t="shared" si="1973"/>
        <v>0.713083572710482-0.701079038575862i</v>
      </c>
      <c r="P3745" t="str">
        <f t="shared" si="1974"/>
        <v>0.286916427289518+0.701079038575862i</v>
      </c>
      <c r="Q3745" t="str">
        <f t="shared" si="1975"/>
        <v>-0.286916427289518+12.642201149747i</v>
      </c>
      <c r="R3745" t="str">
        <f t="shared" si="1976"/>
        <v>0.0549121041568058-0.0239413697380694i</v>
      </c>
      <c r="S3745" t="str">
        <f t="shared" si="1977"/>
        <v>1.40689747400872i</v>
      </c>
      <c r="T3745" t="str">
        <f t="shared" si="1978"/>
        <v>0.0336830526087986+0.0772557006307138i</v>
      </c>
      <c r="U3745" t="e">
        <f t="shared" si="1979"/>
        <v>#DIV/0!</v>
      </c>
      <c r="V3745" t="str">
        <f t="shared" si="1980"/>
        <v>1.33333333333333E-06-0.0000585882359992254i</v>
      </c>
      <c r="W3745" t="e">
        <f t="shared" si="1981"/>
        <v>#DIV/0!</v>
      </c>
      <c r="X3745" t="e">
        <f t="shared" si="1982"/>
        <v>#DIV/0!</v>
      </c>
      <c r="Y3745" t="str">
        <f t="shared" si="1983"/>
        <v>0.00083+1.82061577460836i</v>
      </c>
      <c r="Z3745" t="e">
        <f t="shared" si="1984"/>
        <v>#DIV/0!</v>
      </c>
      <c r="AA3745" t="e">
        <f t="shared" si="1985"/>
        <v>#DIV/0!</v>
      </c>
      <c r="AB3745" t="str">
        <f t="shared" si="1986"/>
        <v>0.20769768596848+0.476376961293627i</v>
      </c>
      <c r="AC3745" t="str">
        <f t="shared" si="1987"/>
        <v>1.05543821164844-0.0226599954661931i</v>
      </c>
      <c r="AD3745" t="str">
        <f t="shared" si="1988"/>
        <v>0.187011430148161+0.455369754618094i</v>
      </c>
      <c r="AE3745" t="e">
        <f t="shared" si="1989"/>
        <v>#DIV/0!</v>
      </c>
      <c r="AF3745" t="str">
        <f t="shared" si="1990"/>
        <v>-19.4157205946423-0.253012406191351i</v>
      </c>
      <c r="AG3745" t="e">
        <f t="shared" si="1991"/>
        <v>#DIV/0!</v>
      </c>
      <c r="AH3745" t="e">
        <f t="shared" si="1992"/>
        <v>#DIV/0!</v>
      </c>
      <c r="AI3745" t="e">
        <f t="shared" si="1993"/>
        <v>#DIV/0!</v>
      </c>
      <c r="AJ3745" t="e">
        <f t="shared" si="1994"/>
        <v>#DIV/0!</v>
      </c>
      <c r="AK3745"/>
      <c r="AL3745"/>
      <c r="AM3745"/>
      <c r="AN3745"/>
    </row>
    <row r="3746" spans="1:40" x14ac:dyDescent="0.25">
      <c r="A3746"/>
      <c r="B3746">
        <f t="shared" si="1995"/>
        <v>1812000</v>
      </c>
      <c r="C3746" s="186" t="str">
        <f t="shared" si="1963"/>
        <v>-2.99574537885376E-08+0.00173945475127836i</v>
      </c>
      <c r="D3746" s="158" t="str">
        <f t="shared" si="1964"/>
        <v>-7.66666689634045+0.0133358197598008i</v>
      </c>
      <c r="E3746" t="str">
        <f t="shared" si="1965"/>
        <v>7.9899184418918-0.283814775957336i</v>
      </c>
      <c r="F3746" t="str">
        <f t="shared" si="1966"/>
        <v>0.999201645230537+0.0000283361787320282i</v>
      </c>
      <c r="G3746">
        <f t="shared" si="1961"/>
        <v>1</v>
      </c>
      <c r="H3746" t="str">
        <f t="shared" si="1967"/>
        <v>11.7490608682426+0.266208769320901i</v>
      </c>
      <c r="I3746" t="str">
        <f t="shared" si="1968"/>
        <v>7115.70736038088i</v>
      </c>
      <c r="J3746" t="str">
        <f t="shared" si="1962"/>
        <v>-68536.2230205401+1556.68906781581i</v>
      </c>
      <c r="K3746" t="str">
        <f t="shared" si="1969"/>
        <v>0.00235697853083881-0.103770502140706i</v>
      </c>
      <c r="L3746" t="str">
        <f t="shared" si="1970"/>
        <v>0.000304871632375145-0.0113788179108029i</v>
      </c>
      <c r="M3746" t="str">
        <f t="shared" si="1971"/>
        <v>0.00266185016321395-0.115149320051509i</v>
      </c>
      <c r="N3746" t="str">
        <f t="shared" si="1972"/>
        <v>-13.3506480956604i</v>
      </c>
      <c r="O3746" t="str">
        <f t="shared" si="1973"/>
        <v>0.707898778892781-0.706313895404946i</v>
      </c>
      <c r="P3746" t="str">
        <f t="shared" si="1974"/>
        <v>0.292101221107219+0.706313895404946i</v>
      </c>
      <c r="Q3746" t="str">
        <f t="shared" si="1975"/>
        <v>-0.292101221107219+12.6443342002555i</v>
      </c>
      <c r="R3746" t="str">
        <f t="shared" si="1976"/>
        <v>0.0552969267574071-0.0243787862654172i</v>
      </c>
      <c r="S3746" t="str">
        <f t="shared" si="1977"/>
        <v>1.40767433622518i</v>
      </c>
      <c r="T3746" t="str">
        <f t="shared" si="1978"/>
        <v>0.0343173917741467+0.0778400646685254i</v>
      </c>
      <c r="U3746" t="e">
        <f t="shared" si="1979"/>
        <v>#DIV/0!</v>
      </c>
      <c r="V3746" t="str">
        <f t="shared" si="1980"/>
        <v>1.33333333333333E-06-0.0000585559025356496i</v>
      </c>
      <c r="W3746" t="e">
        <f t="shared" si="1981"/>
        <v>#DIV/0!</v>
      </c>
      <c r="X3746" t="e">
        <f t="shared" si="1982"/>
        <v>#DIV/0!</v>
      </c>
      <c r="Y3746" t="str">
        <f t="shared" si="1983"/>
        <v>0.00083+1.82162108425751i</v>
      </c>
      <c r="Z3746" t="e">
        <f t="shared" si="1984"/>
        <v>#DIV/0!</v>
      </c>
      <c r="AA3746" t="e">
        <f t="shared" si="1985"/>
        <v>#DIV/0!</v>
      </c>
      <c r="AB3746" t="str">
        <f t="shared" si="1986"/>
        <v>0.211609171613565+0.47998028845718i</v>
      </c>
      <c r="AC3746" t="str">
        <f t="shared" si="1987"/>
        <v>1.05583267576197-0.0230890166187959i</v>
      </c>
      <c r="AD3746" t="str">
        <f t="shared" si="1988"/>
        <v>0.190386988228857+0.458762214801541i</v>
      </c>
      <c r="AE3746" t="e">
        <f t="shared" si="1989"/>
        <v>#DIV/0!</v>
      </c>
      <c r="AF3746" t="str">
        <f t="shared" si="1990"/>
        <v>-19.415727764583-0.2528729495611i</v>
      </c>
      <c r="AG3746" t="e">
        <f t="shared" si="1991"/>
        <v>#DIV/0!</v>
      </c>
      <c r="AH3746" t="e">
        <f t="shared" si="1992"/>
        <v>#DIV/0!</v>
      </c>
      <c r="AI3746" t="e">
        <f t="shared" si="1993"/>
        <v>#DIV/0!</v>
      </c>
      <c r="AJ3746" t="e">
        <f t="shared" si="1994"/>
        <v>#DIV/0!</v>
      </c>
      <c r="AK3746"/>
      <c r="AL3746"/>
      <c r="AM3746"/>
      <c r="AN3746"/>
    </row>
    <row r="3747" spans="1:40" x14ac:dyDescent="0.25">
      <c r="A3747"/>
      <c r="B3747">
        <f t="shared" si="1995"/>
        <v>1813000</v>
      </c>
      <c r="C3747" s="186" t="str">
        <f t="shared" si="1963"/>
        <v>-2.99244155183407E-08+0.0017384953167774i</v>
      </c>
      <c r="D3747" s="158" t="str">
        <f t="shared" si="1964"/>
        <v>-7.66666689608722+0.0133284640952934i</v>
      </c>
      <c r="E3747" t="str">
        <f t="shared" si="1965"/>
        <v>7.98990732531592-0.283971011531784i</v>
      </c>
      <c r="F3747" t="str">
        <f t="shared" si="1966"/>
        <v>0.999201646339538+0.00002835177741612i</v>
      </c>
      <c r="G3747">
        <f t="shared" si="1961"/>
        <v>1</v>
      </c>
      <c r="H3747" t="str">
        <f t="shared" si="1967"/>
        <v>11.7490680265854+0.266062110577878i</v>
      </c>
      <c r="I3747" t="str">
        <f t="shared" si="1968"/>
        <v>7119.63435119787i</v>
      </c>
      <c r="J3747" t="str">
        <f t="shared" si="1962"/>
        <v>-68611.8920437827+1557.54816774285i</v>
      </c>
      <c r="K3747" t="str">
        <f t="shared" si="1969"/>
        <v>0.00235438042438357-0.103713322549695i</v>
      </c>
      <c r="L3747" t="str">
        <f t="shared" si="1970"/>
        <v>0.000304535648750029-0.0113725506706896i</v>
      </c>
      <c r="M3747" t="str">
        <f t="shared" si="1971"/>
        <v>0.0026589160731336-0.115085873220385i</v>
      </c>
      <c r="N3747" t="str">
        <f t="shared" si="1972"/>
        <v>-13.358016002998i</v>
      </c>
      <c r="O3747" t="str">
        <f t="shared" si="1973"/>
        <v>0.702675556214309-0.711510409410089i</v>
      </c>
      <c r="P3747" t="str">
        <f t="shared" si="1974"/>
        <v>0.297324443785691+0.711510409410089i</v>
      </c>
      <c r="Q3747" t="str">
        <f t="shared" si="1975"/>
        <v>-0.297324443785691+12.6465055935879i</v>
      </c>
      <c r="R3747" t="str">
        <f t="shared" si="1976"/>
        <v>0.0556779092841301-0.0248194131471297i</v>
      </c>
      <c r="S3747" t="str">
        <f t="shared" si="1977"/>
        <v>1.40845119844164i</v>
      </c>
      <c r="T3747" t="str">
        <f t="shared" si="1978"/>
        <v>0.034956932191693+0.0784196180579579i</v>
      </c>
      <c r="U3747" t="e">
        <f t="shared" si="1979"/>
        <v>#DIV/0!</v>
      </c>
      <c r="V3747" t="str">
        <f t="shared" si="1980"/>
        <v>1.33333333333333E-06-0.0000585236047405388i</v>
      </c>
      <c r="W3747" t="e">
        <f t="shared" si="1981"/>
        <v>#DIV/0!</v>
      </c>
      <c r="X3747" t="e">
        <f t="shared" si="1982"/>
        <v>#DIV/0!</v>
      </c>
      <c r="Y3747" t="str">
        <f t="shared" si="1983"/>
        <v>0.00083+1.82262639390665i</v>
      </c>
      <c r="Z3747" t="e">
        <f t="shared" si="1984"/>
        <v>#DIV/0!</v>
      </c>
      <c r="AA3747" t="e">
        <f t="shared" si="1985"/>
        <v>#DIV/0!</v>
      </c>
      <c r="AB3747" t="str">
        <f t="shared" si="1986"/>
        <v>0.215552729412509+0.483553952022604i</v>
      </c>
      <c r="AC3747" t="str">
        <f t="shared" si="1987"/>
        <v>1.05622336543453-0.0235213447142158i</v>
      </c>
      <c r="AD3747" t="str">
        <f t="shared" si="1988"/>
        <v>0.193787437605174+0.462129611138635i</v>
      </c>
      <c r="AE3747" t="e">
        <f t="shared" si="1989"/>
        <v>#DIV/0!</v>
      </c>
      <c r="AF3747" t="str">
        <f t="shared" si="1990"/>
        <v>-19.4157349226726-0.252733646482585i</v>
      </c>
      <c r="AG3747" t="e">
        <f t="shared" si="1991"/>
        <v>#DIV/0!</v>
      </c>
      <c r="AH3747" t="e">
        <f t="shared" si="1992"/>
        <v>#DIV/0!</v>
      </c>
      <c r="AI3747" t="e">
        <f t="shared" si="1993"/>
        <v>#DIV/0!</v>
      </c>
      <c r="AJ3747" t="e">
        <f t="shared" si="1994"/>
        <v>#DIV/0!</v>
      </c>
      <c r="AK3747"/>
      <c r="AL3747"/>
      <c r="AM3747"/>
      <c r="AN3747"/>
    </row>
    <row r="3748" spans="1:40" x14ac:dyDescent="0.25">
      <c r="A3748"/>
      <c r="B3748">
        <f t="shared" si="1995"/>
        <v>1814000</v>
      </c>
      <c r="C3748" s="186" t="str">
        <f t="shared" si="1963"/>
        <v>-2.98914318718972E-08+0.00173753694008735i</v>
      </c>
      <c r="D3748" s="158" t="str">
        <f t="shared" si="1964"/>
        <v>-7.6666668958343+0.0133211165406697i</v>
      </c>
      <c r="E3748" t="str">
        <f t="shared" si="1965"/>
        <v>7.98989620263771-0.28412724645338i</v>
      </c>
      <c r="F3748" t="str">
        <f t="shared" si="1966"/>
        <v>0.999201647449147+0.0000283673760351346i</v>
      </c>
      <c r="G3748">
        <f t="shared" si="1961"/>
        <v>1</v>
      </c>
      <c r="H3748" t="str">
        <f t="shared" si="1967"/>
        <v>11.7490751731022+0.265915613243159i</v>
      </c>
      <c r="I3748" t="str">
        <f t="shared" si="1968"/>
        <v>7123.56134201486i</v>
      </c>
      <c r="J3748" t="str">
        <f t="shared" si="1962"/>
        <v>-68687.6028154519+1558.4072676699i</v>
      </c>
      <c r="K3748" t="str">
        <f t="shared" si="1969"/>
        <v>0.00235178661072128-0.103656205906592i</v>
      </c>
      <c r="L3748" t="str">
        <f t="shared" si="1970"/>
        <v>0.000304200220092435-0.0113662903255803i</v>
      </c>
      <c r="M3748" t="str">
        <f t="shared" si="1971"/>
        <v>0.00265598683081372-0.115022496232172i</v>
      </c>
      <c r="N3748" t="str">
        <f t="shared" si="1972"/>
        <v>-13.3653839103356i</v>
      </c>
      <c r="O3748" t="str">
        <f t="shared" si="1973"/>
        <v>0.697414188222023-0.716668298494232i</v>
      </c>
      <c r="P3748" t="str">
        <f t="shared" si="1974"/>
        <v>0.302585811777977+0.716668298494232i</v>
      </c>
      <c r="Q3748" t="str">
        <f t="shared" si="1975"/>
        <v>-0.302585811777977+12.6487156118414i</v>
      </c>
      <c r="R3748" t="str">
        <f t="shared" si="1976"/>
        <v>0.0560550200345959-0.025263218442529i</v>
      </c>
      <c r="S3748" t="str">
        <f t="shared" si="1977"/>
        <v>1.4092280606581i</v>
      </c>
      <c r="T3748" t="str">
        <f t="shared" si="1978"/>
        <v>0.0356016363317471+0.0789943071735045i</v>
      </c>
      <c r="U3748" t="e">
        <f t="shared" si="1979"/>
        <v>#DIV/0!</v>
      </c>
      <c r="V3748" t="str">
        <f t="shared" si="1980"/>
        <v>1.33333333333333E-06-0.0000584913425549044i</v>
      </c>
      <c r="W3748" t="e">
        <f t="shared" si="1981"/>
        <v>#DIV/0!</v>
      </c>
      <c r="X3748" t="e">
        <f t="shared" si="1982"/>
        <v>#DIV/0!</v>
      </c>
      <c r="Y3748" t="str">
        <f t="shared" si="1983"/>
        <v>0.00083+1.8236317035558i</v>
      </c>
      <c r="Z3748" t="e">
        <f t="shared" si="1984"/>
        <v>#DIV/0!</v>
      </c>
      <c r="AA3748" t="e">
        <f t="shared" si="1985"/>
        <v>#DIV/0!</v>
      </c>
      <c r="AB3748" t="str">
        <f t="shared" si="1986"/>
        <v>0.219528127948346+0.487097621322314i</v>
      </c>
      <c r="AC3748" t="str">
        <f t="shared" si="1987"/>
        <v>1.05661024813007-0.0239569484022416i</v>
      </c>
      <c r="AD3748" t="str">
        <f t="shared" si="1988"/>
        <v>0.197212591255072+0.465471761291057i</v>
      </c>
      <c r="AE3748" t="e">
        <f t="shared" si="1989"/>
        <v>#DIV/0!</v>
      </c>
      <c r="AF3748" t="str">
        <f t="shared" si="1990"/>
        <v>-19.4157420689365-0.252594496702489i</v>
      </c>
      <c r="AG3748" t="e">
        <f t="shared" si="1991"/>
        <v>#DIV/0!</v>
      </c>
      <c r="AH3748" t="e">
        <f t="shared" si="1992"/>
        <v>#DIV/0!</v>
      </c>
      <c r="AI3748" t="e">
        <f t="shared" si="1993"/>
        <v>#DIV/0!</v>
      </c>
      <c r="AJ3748" t="e">
        <f t="shared" si="1994"/>
        <v>#DIV/0!</v>
      </c>
      <c r="AK3748"/>
      <c r="AL3748"/>
      <c r="AM3748"/>
      <c r="AN3748"/>
    </row>
    <row r="3749" spans="1:40" x14ac:dyDescent="0.25">
      <c r="A3749"/>
      <c r="B3749">
        <f t="shared" si="1995"/>
        <v>1815000</v>
      </c>
      <c r="C3749" s="186" t="str">
        <f t="shared" si="1963"/>
        <v>-2.98585027288567E-08+0.00173657961945976i</v>
      </c>
      <c r="D3749" s="158" t="str">
        <f t="shared" si="1964"/>
        <v>-7.66666689558184+0.0133137770825248i</v>
      </c>
      <c r="E3749" t="str">
        <f t="shared" si="1965"/>
        <v>7.98988507385723-0.284283480721767i</v>
      </c>
      <c r="F3749" t="str">
        <f t="shared" si="1966"/>
        <v>0.999201648559355+0.0000283829745890359i</v>
      </c>
      <c r="G3749">
        <f t="shared" si="1961"/>
        <v>1</v>
      </c>
      <c r="H3749" t="str">
        <f t="shared" si="1967"/>
        <v>11.7490823078192+0.265769277050591i</v>
      </c>
      <c r="I3749" t="str">
        <f t="shared" si="1968"/>
        <v>7127.48833283184i</v>
      </c>
      <c r="J3749" t="str">
        <f t="shared" si="1962"/>
        <v>-68763.3553355477+1559.26636759696i</v>
      </c>
      <c r="K3749" t="str">
        <f t="shared" si="1969"/>
        <v>0.00234919708040148-0.103599152107559i</v>
      </c>
      <c r="L3749" t="str">
        <f t="shared" si="1970"/>
        <v>0.000303865345181086-0.0113600368641109i</v>
      </c>
      <c r="M3749" t="str">
        <f t="shared" si="1971"/>
        <v>0.00265306242558257-0.11495918897167i</v>
      </c>
      <c r="N3749" t="str">
        <f t="shared" si="1972"/>
        <v>-13.3727518176731i</v>
      </c>
      <c r="O3749" t="str">
        <f t="shared" si="1973"/>
        <v>0.692114960533636-0.721787282657102i</v>
      </c>
      <c r="P3749" t="str">
        <f t="shared" si="1974"/>
        <v>0.307885039466364+0.721787282657102i</v>
      </c>
      <c r="Q3749" t="str">
        <f t="shared" si="1975"/>
        <v>-0.307885039466364+12.650964535016i</v>
      </c>
      <c r="R3749" t="str">
        <f t="shared" si="1976"/>
        <v>0.0564282275894776-0.0257101698170523i</v>
      </c>
      <c r="S3749" t="str">
        <f t="shared" si="1977"/>
        <v>1.41000492287456i</v>
      </c>
      <c r="T3749" t="str">
        <f t="shared" si="1978"/>
        <v>0.0362514660099847+0.0795640786902495i</v>
      </c>
      <c r="U3749" t="e">
        <f t="shared" si="1979"/>
        <v>#DIV/0!</v>
      </c>
      <c r="V3749" t="str">
        <f t="shared" si="1980"/>
        <v>1.33333333333333E-06-0.0000584591159198882i</v>
      </c>
      <c r="W3749" t="e">
        <f t="shared" si="1981"/>
        <v>#DIV/0!</v>
      </c>
      <c r="X3749" t="e">
        <f t="shared" si="1982"/>
        <v>#DIV/0!</v>
      </c>
      <c r="Y3749" t="str">
        <f t="shared" si="1983"/>
        <v>0.00083+1.82463701320495i</v>
      </c>
      <c r="Z3749" t="e">
        <f t="shared" si="1984"/>
        <v>#DIV/0!</v>
      </c>
      <c r="AA3749" t="e">
        <f t="shared" si="1985"/>
        <v>#DIV/0!</v>
      </c>
      <c r="AB3749" t="str">
        <f t="shared" si="1986"/>
        <v>0.223535131767482+0.49061096754224i</v>
      </c>
      <c r="AC3749" t="str">
        <f t="shared" si="1987"/>
        <v>1.05699329158815-0.0243957959311001i</v>
      </c>
      <c r="AD3749" t="str">
        <f t="shared" si="1988"/>
        <v>0.200662260826921+0.468788484327976i</v>
      </c>
      <c r="AE3749" t="e">
        <f t="shared" si="1989"/>
        <v>#DIV/0!</v>
      </c>
      <c r="AF3749" t="str">
        <f t="shared" si="1990"/>
        <v>-19.415749203401-0.252455499968066i</v>
      </c>
      <c r="AG3749" t="e">
        <f t="shared" si="1991"/>
        <v>#DIV/0!</v>
      </c>
      <c r="AH3749" t="e">
        <f t="shared" si="1992"/>
        <v>#DIV/0!</v>
      </c>
      <c r="AI3749" t="e">
        <f t="shared" si="1993"/>
        <v>#DIV/0!</v>
      </c>
      <c r="AJ3749" t="e">
        <f t="shared" si="1994"/>
        <v>#DIV/0!</v>
      </c>
      <c r="AK3749"/>
      <c r="AL3749"/>
      <c r="AM3749"/>
      <c r="AN3749"/>
    </row>
    <row r="3750" spans="1:40" x14ac:dyDescent="0.25">
      <c r="A3750"/>
      <c r="B3750">
        <f t="shared" si="1995"/>
        <v>1816000</v>
      </c>
      <c r="C3750" s="186" t="str">
        <f t="shared" si="1963"/>
        <v>-2.9825627969202E-08+0.00173562335315005i</v>
      </c>
      <c r="D3750" s="158" t="str">
        <f t="shared" si="1964"/>
        <v>-7.66666689532983+0.0133064457074837i</v>
      </c>
      <c r="E3750" t="str">
        <f t="shared" si="1965"/>
        <v>7.98987393897453-0.284439714336588i</v>
      </c>
      <c r="F3750" t="str">
        <f t="shared" si="1966"/>
        <v>0.999201649670181+0.0000283985730777895i</v>
      </c>
      <c r="G3750">
        <f t="shared" si="1961"/>
        <v>1</v>
      </c>
      <c r="H3750" t="str">
        <f t="shared" si="1967"/>
        <v>11.7490894307624+0.265623101734602i</v>
      </c>
      <c r="I3750" t="str">
        <f t="shared" si="1968"/>
        <v>7131.41532364883i</v>
      </c>
      <c r="J3750" t="str">
        <f t="shared" si="1962"/>
        <v>-68839.1496040702+1560.12546752401i</v>
      </c>
      <c r="K3750" t="str">
        <f t="shared" si="1969"/>
        <v>0.00234661182399968-0.103542161048985i</v>
      </c>
      <c r="L3750" t="str">
        <f t="shared" si="1970"/>
        <v>0.000303531022798068-0.0113537902749425i</v>
      </c>
      <c r="M3750" t="str">
        <f t="shared" si="1971"/>
        <v>0.00265014284679775-0.114895951323928i</v>
      </c>
      <c r="N3750" t="str">
        <f t="shared" si="1972"/>
        <v>-13.3801197250107i</v>
      </c>
      <c r="O3750" t="str">
        <f t="shared" si="1973"/>
        <v>0.686778160821888-0.726867084010622i</v>
      </c>
      <c r="P3750" t="str">
        <f t="shared" si="1974"/>
        <v>0.313221839178112+0.726867084010622i</v>
      </c>
      <c r="Q3750" t="str">
        <f t="shared" si="1975"/>
        <v>-0.313221839178112+12.6532526410001i</v>
      </c>
      <c r="R3750" t="str">
        <f t="shared" si="1976"/>
        <v>0.0567975008184391-0.0261602345449589i</v>
      </c>
      <c r="S3750" t="str">
        <f t="shared" si="1977"/>
        <v>1.41078178509102i</v>
      </c>
      <c r="T3750" t="str">
        <f t="shared" si="1978"/>
        <v>0.0369063823897369+0.0801288795933462i</v>
      </c>
      <c r="U3750" t="e">
        <f t="shared" si="1979"/>
        <v>#DIV/0!</v>
      </c>
      <c r="V3750" t="str">
        <f t="shared" si="1980"/>
        <v>1.33333333333333E-06-0.0000584269247767604i</v>
      </c>
      <c r="W3750" t="e">
        <f t="shared" si="1981"/>
        <v>#DIV/0!</v>
      </c>
      <c r="X3750" t="e">
        <f t="shared" si="1982"/>
        <v>#DIV/0!</v>
      </c>
      <c r="Y3750" t="str">
        <f t="shared" si="1983"/>
        <v>0.00083+1.8256423228541i</v>
      </c>
      <c r="Z3750" t="e">
        <f t="shared" si="1984"/>
        <v>#DIV/0!</v>
      </c>
      <c r="AA3750" t="e">
        <f t="shared" si="1985"/>
        <v>#DIV/0!</v>
      </c>
      <c r="AB3750" t="str">
        <f t="shared" si="1986"/>
        <v>0.22757350139381+0.494093663780272i</v>
      </c>
      <c r="AC3750" t="str">
        <f t="shared" si="1987"/>
        <v>1.05737246383-0.0248378551500437i</v>
      </c>
      <c r="AD3750" t="str">
        <f t="shared" si="1988"/>
        <v>0.20413625665038+0.472079600735734i</v>
      </c>
      <c r="AE3750" t="e">
        <f t="shared" si="1989"/>
        <v>#DIV/0!</v>
      </c>
      <c r="AF3750" t="str">
        <f t="shared" si="1990"/>
        <v>-19.4157563260922-0.252316656027118i</v>
      </c>
      <c r="AG3750" t="e">
        <f t="shared" si="1991"/>
        <v>#DIV/0!</v>
      </c>
      <c r="AH3750" t="e">
        <f t="shared" si="1992"/>
        <v>#DIV/0!</v>
      </c>
      <c r="AI3750" t="e">
        <f t="shared" si="1993"/>
        <v>#DIV/0!</v>
      </c>
      <c r="AJ3750" t="e">
        <f t="shared" si="1994"/>
        <v>#DIV/0!</v>
      </c>
      <c r="AK3750"/>
      <c r="AL3750"/>
      <c r="AM3750"/>
      <c r="AN3750"/>
    </row>
    <row r="3751" spans="1:40" x14ac:dyDescent="0.25">
      <c r="A3751"/>
      <c r="B3751">
        <f t="shared" si="1995"/>
        <v>1817000</v>
      </c>
      <c r="C3751" s="186" t="str">
        <f t="shared" si="1963"/>
        <v>-2.9792807473244E-08+0.00173466813941746i</v>
      </c>
      <c r="D3751" s="158" t="str">
        <f t="shared" si="1964"/>
        <v>-7.66666689507821+0.0132991224022005i</v>
      </c>
      <c r="E3751" t="str">
        <f t="shared" si="1965"/>
        <v>7.98986279798966-0.284595947297485i</v>
      </c>
      <c r="F3751" t="str">
        <f t="shared" si="1966"/>
        <v>0.999201650781616+0.000028414171501359i</v>
      </c>
      <c r="G3751">
        <f t="shared" si="1961"/>
        <v>1</v>
      </c>
      <c r="H3751" t="str">
        <f t="shared" si="1967"/>
        <v>11.7490965419575+0.2654770870302i</v>
      </c>
      <c r="I3751" t="str">
        <f t="shared" si="1968"/>
        <v>7135.34231446582i</v>
      </c>
      <c r="J3751" t="str">
        <f t="shared" si="1962"/>
        <v>-68914.9856210192+1560.98456745105i</v>
      </c>
      <c r="K3751" t="str">
        <f t="shared" si="1969"/>
        <v>0.00234403083211735-0.103485232627489i</v>
      </c>
      <c r="L3751" t="str">
        <f t="shared" si="1970"/>
        <v>0.000303197251728808-0.0113475505467606i</v>
      </c>
      <c r="M3751" t="str">
        <f t="shared" si="1971"/>
        <v>0.00264722808384616-0.11483278317425i</v>
      </c>
      <c r="N3751" t="str">
        <f t="shared" si="1972"/>
        <v>-13.3874876323483i</v>
      </c>
      <c r="O3751" t="str">
        <f t="shared" si="1973"/>
        <v>0.681404078799358-0.731907426793579i</v>
      </c>
      <c r="P3751" t="str">
        <f t="shared" si="1974"/>
        <v>0.318595921200642+0.731907426793579i</v>
      </c>
      <c r="Q3751" t="str">
        <f t="shared" si="1975"/>
        <v>-0.318595921200642+12.6555802055547i</v>
      </c>
      <c r="R3751" t="str">
        <f t="shared" si="1976"/>
        <v>0.0571628088860075-0.026613379512088i</v>
      </c>
      <c r="S3751" t="str">
        <f t="shared" si="1977"/>
        <v>1.41155864730748i</v>
      </c>
      <c r="T3751" t="str">
        <f t="shared" si="1978"/>
        <v>0.0375663459843635+0.0806886571874287i</v>
      </c>
      <c r="U3751" t="e">
        <f t="shared" si="1979"/>
        <v>#DIV/0!</v>
      </c>
      <c r="V3751" t="str">
        <f t="shared" si="1980"/>
        <v>1.33333333333333E-06-0.0000583947690669217i</v>
      </c>
      <c r="W3751" t="e">
        <f t="shared" si="1981"/>
        <v>#DIV/0!</v>
      </c>
      <c r="X3751" t="e">
        <f t="shared" si="1982"/>
        <v>#DIV/0!</v>
      </c>
      <c r="Y3751" t="str">
        <f t="shared" si="1983"/>
        <v>0.00083+1.82664763250325i</v>
      </c>
      <c r="Z3751" t="e">
        <f t="shared" si="1984"/>
        <v>#DIV/0!</v>
      </c>
      <c r="AA3751" t="e">
        <f t="shared" si="1985"/>
        <v>#DIV/0!</v>
      </c>
      <c r="AB3751" t="str">
        <f t="shared" si="1986"/>
        <v>0.231642993343348+0.497545385104293i</v>
      </c>
      <c r="AC3751" t="str">
        <f t="shared" si="1987"/>
        <v>1.05774773316443-0.0252830935119948i</v>
      </c>
      <c r="AD3751" t="str">
        <f t="shared" si="1988"/>
        <v>0.207634387746968+0.475344932427139i</v>
      </c>
      <c r="AE3751" t="e">
        <f t="shared" si="1989"/>
        <v>#DIV/0!</v>
      </c>
      <c r="AF3751" t="str">
        <f t="shared" si="1990"/>
        <v>-19.4157634370357-0.252177964628i</v>
      </c>
      <c r="AG3751" t="e">
        <f t="shared" si="1991"/>
        <v>#DIV/0!</v>
      </c>
      <c r="AH3751" t="e">
        <f t="shared" si="1992"/>
        <v>#DIV/0!</v>
      </c>
      <c r="AI3751" t="e">
        <f t="shared" si="1993"/>
        <v>#DIV/0!</v>
      </c>
      <c r="AJ3751" t="e">
        <f t="shared" si="1994"/>
        <v>#DIV/0!</v>
      </c>
      <c r="AK3751"/>
      <c r="AL3751"/>
      <c r="AM3751"/>
      <c r="AN3751"/>
    </row>
    <row r="3752" spans="1:40" x14ac:dyDescent="0.25">
      <c r="A3752"/>
      <c r="B3752">
        <f t="shared" si="1995"/>
        <v>1818000</v>
      </c>
      <c r="C3752" s="186" t="str">
        <f t="shared" si="1963"/>
        <v>-2.97600411216236E-08+0.00173371397652506i</v>
      </c>
      <c r="D3752" s="158" t="str">
        <f t="shared" si="1964"/>
        <v>-7.66666689482698+0.0132918071533588i</v>
      </c>
      <c r="E3752" t="str">
        <f t="shared" si="1965"/>
        <v>7.98985165090266-0.284752179604103i</v>
      </c>
      <c r="F3752" t="str">
        <f t="shared" si="1966"/>
        <v>0.99920165189366+0.0000284297698597091i</v>
      </c>
      <c r="G3752">
        <f t="shared" si="1961"/>
        <v>1</v>
      </c>
      <c r="H3752" t="str">
        <f t="shared" si="1967"/>
        <v>11.7491036414305+0.26533123267298i</v>
      </c>
      <c r="I3752" t="str">
        <f t="shared" si="1968"/>
        <v>7139.2693052828i</v>
      </c>
      <c r="J3752" t="str">
        <f t="shared" si="1962"/>
        <v>-68990.8633863949+1561.84366737811i</v>
      </c>
      <c r="K3752" t="str">
        <f t="shared" si="1969"/>
        <v>0.00234145409538176-0.103428366739916i</v>
      </c>
      <c r="L3752" t="str">
        <f t="shared" si="1970"/>
        <v>0.000302864030762068-0.011341317668276i</v>
      </c>
      <c r="M3752" t="str">
        <f t="shared" si="1971"/>
        <v>0.00264431812614383-0.114769684408192i</v>
      </c>
      <c r="N3752" t="str">
        <f t="shared" si="1972"/>
        <v>-13.3948555396858i</v>
      </c>
      <c r="O3752" t="str">
        <f t="shared" si="1973"/>
        <v>0.675993006202536-0.736908037386796i</v>
      </c>
      <c r="P3752" t="str">
        <f t="shared" si="1974"/>
        <v>0.324006993797464+0.736908037386796i</v>
      </c>
      <c r="Q3752" t="str">
        <f t="shared" si="1975"/>
        <v>-0.324006993797464+12.657947502299i</v>
      </c>
      <c r="R3752" t="str">
        <f t="shared" si="1976"/>
        <v>0.0575241212574604-0.02706957121877i</v>
      </c>
      <c r="S3752" t="str">
        <f t="shared" si="1977"/>
        <v>1.41233550952394i</v>
      </c>
      <c r="T3752" t="str">
        <f t="shared" si="1978"/>
        <v>0.0382313166598561+0.0812433591060722i</v>
      </c>
      <c r="U3752" t="e">
        <f t="shared" si="1979"/>
        <v>#DIV/0!</v>
      </c>
      <c r="V3752" t="str">
        <f t="shared" si="1980"/>
        <v>1.33333333333333E-06-0.0000583626487319016i</v>
      </c>
      <c r="W3752" t="e">
        <f t="shared" si="1981"/>
        <v>#DIV/0!</v>
      </c>
      <c r="X3752" t="e">
        <f t="shared" si="1982"/>
        <v>#DIV/0!</v>
      </c>
      <c r="Y3752" t="str">
        <f t="shared" si="1983"/>
        <v>0.00083+1.8276529421524i</v>
      </c>
      <c r="Z3752" t="e">
        <f t="shared" si="1984"/>
        <v>#DIV/0!</v>
      </c>
      <c r="AA3752" t="e">
        <f t="shared" si="1985"/>
        <v>#DIV/0!</v>
      </c>
      <c r="AB3752" t="str">
        <f t="shared" si="1986"/>
        <v>0.235743360140289+0.500965808610518i</v>
      </c>
      <c r="AC3752" t="str">
        <f t="shared" si="1987"/>
        <v>1.05811906819386-0.0257314780763406i</v>
      </c>
      <c r="AD3752" t="str">
        <f t="shared" si="1988"/>
        <v>0.211156461841057+0.478584302750965i</v>
      </c>
      <c r="AE3752" t="e">
        <f t="shared" si="1989"/>
        <v>#DIV/0!</v>
      </c>
      <c r="AF3752" t="str">
        <f t="shared" si="1990"/>
        <v>-19.4157705362575-0.252039425519621i</v>
      </c>
      <c r="AG3752" t="e">
        <f t="shared" si="1991"/>
        <v>#DIV/0!</v>
      </c>
      <c r="AH3752" t="e">
        <f t="shared" si="1992"/>
        <v>#DIV/0!</v>
      </c>
      <c r="AI3752" t="e">
        <f t="shared" si="1993"/>
        <v>#DIV/0!</v>
      </c>
      <c r="AJ3752" t="e">
        <f t="shared" si="1994"/>
        <v>#DIV/0!</v>
      </c>
      <c r="AK3752"/>
      <c r="AL3752"/>
      <c r="AM3752"/>
      <c r="AN3752"/>
    </row>
    <row r="3753" spans="1:40" x14ac:dyDescent="0.25">
      <c r="A3753"/>
      <c r="B3753">
        <f t="shared" si="1995"/>
        <v>1819000</v>
      </c>
      <c r="C3753" s="186" t="str">
        <f t="shared" si="1963"/>
        <v>-2.97273287953091E-08+0.00173276086273972i</v>
      </c>
      <c r="D3753" s="158" t="str">
        <f t="shared" si="1964"/>
        <v>-7.6666668945762+0.0132844999476712i</v>
      </c>
      <c r="E3753" t="str">
        <f t="shared" si="1965"/>
        <v>7.9898404977136-0.284908411256082i</v>
      </c>
      <c r="F3753" t="str">
        <f t="shared" si="1966"/>
        <v>0.999201653006312+0.000028445368152804i</v>
      </c>
      <c r="G3753">
        <f t="shared" si="1961"/>
        <v>1</v>
      </c>
      <c r="H3753" t="str">
        <f t="shared" si="1967"/>
        <v>11.749110729207+0.265185538399114i</v>
      </c>
      <c r="I3753" t="str">
        <f t="shared" si="1968"/>
        <v>7143.19629609979i</v>
      </c>
      <c r="J3753" t="str">
        <f t="shared" si="1962"/>
        <v>-69066.7829001972+1562.70276730516i</v>
      </c>
      <c r="K3753" t="str">
        <f t="shared" si="1969"/>
        <v>0.00233888160444588-0.103371563283335i</v>
      </c>
      <c r="L3753" t="str">
        <f t="shared" si="1970"/>
        <v>0.000302531358689939-0.011335091628224i</v>
      </c>
      <c r="M3753" t="str">
        <f t="shared" si="1971"/>
        <v>0.00264141296313582-0.114706654911559i</v>
      </c>
      <c r="N3753" t="str">
        <f t="shared" si="1972"/>
        <v>-13.4022234470234i</v>
      </c>
      <c r="O3753" t="str">
        <f t="shared" si="1973"/>
        <v>0.670545236775745-0.741868644328199i</v>
      </c>
      <c r="P3753" t="str">
        <f t="shared" si="1974"/>
        <v>0.329454763224255+0.741868644328199i</v>
      </c>
      <c r="Q3753" t="str">
        <f t="shared" si="1975"/>
        <v>-0.329454763224255+12.6603548026952i</v>
      </c>
      <c r="R3753" t="str">
        <f t="shared" si="1976"/>
        <v>0.0578814077046881-0.0275287757828473i</v>
      </c>
      <c r="S3753" t="str">
        <f t="shared" si="1977"/>
        <v>1.4131123717404i</v>
      </c>
      <c r="T3753" t="str">
        <f t="shared" si="1978"/>
        <v>0.038901253637609+0.0817929333212449i</v>
      </c>
      <c r="U3753" t="e">
        <f t="shared" si="1979"/>
        <v>#DIV/0!</v>
      </c>
      <c r="V3753" t="str">
        <f t="shared" si="1980"/>
        <v>1.33333333333333E-06-0.0000583305637133573i</v>
      </c>
      <c r="W3753" t="e">
        <f t="shared" si="1981"/>
        <v>#DIV/0!</v>
      </c>
      <c r="X3753" t="e">
        <f t="shared" si="1982"/>
        <v>#DIV/0!</v>
      </c>
      <c r="Y3753" t="str">
        <f t="shared" si="1983"/>
        <v>0.00083+1.82865825180155i</v>
      </c>
      <c r="Z3753" t="e">
        <f t="shared" si="1984"/>
        <v>#DIV/0!</v>
      </c>
      <c r="AA3753" t="e">
        <f t="shared" si="1985"/>
        <v>#DIV/0!</v>
      </c>
      <c r="AB3753" t="str">
        <f t="shared" si="1986"/>
        <v>0.239874350334083+0.504354613481769i</v>
      </c>
      <c r="AC3753" t="str">
        <f t="shared" si="1987"/>
        <v>1.0584864378202-0.026182975511838i</v>
      </c>
      <c r="AD3753" t="str">
        <f t="shared" si="1988"/>
        <v>0.214702285370996+0.481797536501456i</v>
      </c>
      <c r="AE3753" t="e">
        <f t="shared" si="1989"/>
        <v>#DIV/0!</v>
      </c>
      <c r="AF3753" t="str">
        <f t="shared" si="1990"/>
        <v>-19.4157776237832-0.251901038451443i</v>
      </c>
      <c r="AG3753" t="e">
        <f t="shared" si="1991"/>
        <v>#DIV/0!</v>
      </c>
      <c r="AH3753" t="e">
        <f t="shared" si="1992"/>
        <v>#DIV/0!</v>
      </c>
      <c r="AI3753" t="e">
        <f t="shared" si="1993"/>
        <v>#DIV/0!</v>
      </c>
      <c r="AJ3753" t="e">
        <f t="shared" si="1994"/>
        <v>#DIV/0!</v>
      </c>
      <c r="AK3753"/>
      <c r="AL3753"/>
      <c r="AM3753"/>
      <c r="AN3753"/>
    </row>
    <row r="3754" spans="1:40" x14ac:dyDescent="0.25">
      <c r="A3754"/>
      <c r="B3754">
        <f t="shared" si="1995"/>
        <v>1820000</v>
      </c>
      <c r="C3754" s="186" t="str">
        <f t="shared" si="1963"/>
        <v>-2.96946703755971E-08+0.00173180879633219i</v>
      </c>
      <c r="D3754" s="158" t="str">
        <f t="shared" si="1964"/>
        <v>-7.66666689432581+0.0132772007718801i</v>
      </c>
      <c r="E3754" t="str">
        <f t="shared" si="1965"/>
        <v>7.98982933842252-0.285064642253068i</v>
      </c>
      <c r="F3754" t="str">
        <f t="shared" si="1966"/>
        <v>0.999201654119572+0.0000284609663806083i</v>
      </c>
      <c r="G3754">
        <f t="shared" si="1961"/>
        <v>1</v>
      </c>
      <c r="H3754" t="str">
        <f t="shared" si="1967"/>
        <v>11.7491178053128+0.265040003945348i</v>
      </c>
      <c r="I3754" t="str">
        <f t="shared" si="1968"/>
        <v>7147.12328691678i</v>
      </c>
      <c r="J3754" t="str">
        <f t="shared" si="1962"/>
        <v>-69142.7441624261+1563.56186723221i</v>
      </c>
      <c r="K3754" t="str">
        <f t="shared" si="1969"/>
        <v>0.00233631334998836-0.103314822155045i</v>
      </c>
      <c r="L3754" t="str">
        <f t="shared" si="1970"/>
        <v>0.000302199234307817-0.0113288724153645i</v>
      </c>
      <c r="M3754" t="str">
        <f t="shared" si="1971"/>
        <v>0.00263851258429618-0.11464369457041i</v>
      </c>
      <c r="N3754" t="str">
        <f t="shared" si="1972"/>
        <v>-13.4095913543609i</v>
      </c>
      <c r="O3754" t="str">
        <f t="shared" si="1973"/>
        <v>0.665061066255729-0.746788978327072i</v>
      </c>
      <c r="P3754" t="str">
        <f t="shared" si="1974"/>
        <v>0.334938933744271+0.746788978327072i</v>
      </c>
      <c r="Q3754" t="str">
        <f t="shared" si="1975"/>
        <v>-0.334938933744271+12.6628023760338i</v>
      </c>
      <c r="R3754" t="str">
        <f t="shared" si="1976"/>
        <v>0.0582346383119725-0.02799095894273i</v>
      </c>
      <c r="S3754" t="str">
        <f t="shared" si="1977"/>
        <v>1.41388923395686i</v>
      </c>
      <c r="T3754" t="str">
        <f t="shared" si="1978"/>
        <v>0.0395761154972544+0.0823373281526696i</v>
      </c>
      <c r="U3754" t="e">
        <f t="shared" si="1979"/>
        <v>#DIV/0!</v>
      </c>
      <c r="V3754" t="str">
        <f t="shared" si="1980"/>
        <v>1.33333333333333E-06-0.0000582985139530751i</v>
      </c>
      <c r="W3754" t="e">
        <f t="shared" si="1981"/>
        <v>#DIV/0!</v>
      </c>
      <c r="X3754" t="e">
        <f t="shared" si="1982"/>
        <v>#DIV/0!</v>
      </c>
      <c r="Y3754" t="str">
        <f t="shared" si="1983"/>
        <v>0.00083+1.8296635614507i</v>
      </c>
      <c r="Z3754" t="e">
        <f t="shared" si="1984"/>
        <v>#DIV/0!</v>
      </c>
      <c r="AA3754" t="e">
        <f t="shared" si="1985"/>
        <v>#DIV/0!</v>
      </c>
      <c r="AB3754" t="str">
        <f t="shared" si="1986"/>
        <v>0.244035708516925+0.507711481045209i</v>
      </c>
      <c r="AC3754" t="str">
        <f t="shared" si="1987"/>
        <v>1.05884981125078-0.0266375520995585i</v>
      </c>
      <c r="AD3754" t="str">
        <f t="shared" si="1988"/>
        <v>0.21827166349978+0.484984459927261i</v>
      </c>
      <c r="AE3754" t="e">
        <f t="shared" si="1989"/>
        <v>#DIV/0!</v>
      </c>
      <c r="AF3754" t="str">
        <f t="shared" si="1990"/>
        <v>-19.4157846996386-0.251762803173468i</v>
      </c>
      <c r="AG3754" t="e">
        <f t="shared" si="1991"/>
        <v>#DIV/0!</v>
      </c>
      <c r="AH3754" t="e">
        <f t="shared" si="1992"/>
        <v>#DIV/0!</v>
      </c>
      <c r="AI3754" t="e">
        <f t="shared" si="1993"/>
        <v>#DIV/0!</v>
      </c>
      <c r="AJ3754" t="e">
        <f t="shared" si="1994"/>
        <v>#DIV/0!</v>
      </c>
      <c r="AK3754"/>
      <c r="AL3754"/>
      <c r="AM3754"/>
      <c r="AN3754"/>
    </row>
    <row r="3755" spans="1:40" x14ac:dyDescent="0.25">
      <c r="A3755"/>
      <c r="B3755">
        <f t="shared" si="1995"/>
        <v>1821000</v>
      </c>
      <c r="C3755" s="186" t="str">
        <f t="shared" si="1963"/>
        <v>-2.96620657441087E-08+0.00173085777557694i</v>
      </c>
      <c r="D3755" s="158" t="str">
        <f t="shared" si="1964"/>
        <v>-7.66666689407587+0.0132699096127565i</v>
      </c>
      <c r="E3755" t="str">
        <f t="shared" si="1965"/>
        <v>7.98981817302948-0.285220872594702i</v>
      </c>
      <c r="F3755" t="str">
        <f t="shared" si="1966"/>
        <v>0.999201655233441+0.0000284765645430862i</v>
      </c>
      <c r="G3755">
        <f t="shared" si="1961"/>
        <v>1</v>
      </c>
      <c r="H3755" t="str">
        <f t="shared" si="1967"/>
        <v>11.7491248697735+0.264894629049014i</v>
      </c>
      <c r="I3755" t="str">
        <f t="shared" si="1968"/>
        <v>7151.05027773377i</v>
      </c>
      <c r="J3755" t="str">
        <f t="shared" si="1962"/>
        <v>-69218.7471730817+1564.42096715926i</v>
      </c>
      <c r="K3755" t="str">
        <f t="shared" si="1969"/>
        <v>0.00233374932271339-0.103258143252566i</v>
      </c>
      <c r="L3755" t="str">
        <f t="shared" si="1970"/>
        <v>0.000301867656414406-0.0113226600184821i</v>
      </c>
      <c r="M3755" t="str">
        <f t="shared" si="1971"/>
        <v>0.0026356169791278-0.114580803271048i</v>
      </c>
      <c r="N3755" t="str">
        <f t="shared" si="1972"/>
        <v>-13.4169592616985i</v>
      </c>
      <c r="O3755" t="str">
        <f t="shared" si="1973"/>
        <v>0.659540792354993-0.751668772279218i</v>
      </c>
      <c r="P3755" t="str">
        <f t="shared" si="1974"/>
        <v>0.340459207645007+0.751668772279218i</v>
      </c>
      <c r="Q3755" t="str">
        <f t="shared" si="1975"/>
        <v>-0.340459207645007+12.6652904894193i</v>
      </c>
      <c r="R3755" t="str">
        <f t="shared" si="1976"/>
        <v>0.0585837834818071-0.0284560860606517i</v>
      </c>
      <c r="S3755" t="str">
        <f t="shared" si="1977"/>
        <v>1.41466609617332i</v>
      </c>
      <c r="T3755" t="str">
        <f t="shared" si="1978"/>
        <v>0.0402558601797942+0.0828764922772711i</v>
      </c>
      <c r="U3755" t="e">
        <f t="shared" si="1979"/>
        <v>#DIV/0!</v>
      </c>
      <c r="V3755" t="str">
        <f t="shared" si="1980"/>
        <v>1.33333333333333E-06-0.0000582664993929693i</v>
      </c>
      <c r="W3755" t="e">
        <f t="shared" si="1981"/>
        <v>#DIV/0!</v>
      </c>
      <c r="X3755" t="e">
        <f t="shared" si="1982"/>
        <v>#DIV/0!</v>
      </c>
      <c r="Y3755" t="str">
        <f t="shared" si="1983"/>
        <v>0.00083+1.83066887109984i</v>
      </c>
      <c r="Z3755" t="e">
        <f t="shared" si="1984"/>
        <v>#DIV/0!</v>
      </c>
      <c r="AA3755" t="e">
        <f t="shared" si="1985"/>
        <v>#DIV/0!</v>
      </c>
      <c r="AB3755" t="str">
        <f t="shared" si="1986"/>
        <v>0.248227175343065+0.511036094830591i</v>
      </c>
      <c r="AC3755" t="str">
        <f t="shared" si="1987"/>
        <v>1.0592091580042-0.027095173736029i</v>
      </c>
      <c r="AD3755" t="str">
        <f t="shared" si="1988"/>
        <v>0.221864400126533+0.488144900740944i</v>
      </c>
      <c r="AE3755" t="e">
        <f t="shared" si="1989"/>
        <v>#DIV/0!</v>
      </c>
      <c r="AF3755" t="str">
        <f t="shared" si="1990"/>
        <v>-19.4157917638494-0.251624719436258i</v>
      </c>
      <c r="AG3755" t="e">
        <f t="shared" si="1991"/>
        <v>#DIV/0!</v>
      </c>
      <c r="AH3755" t="e">
        <f t="shared" si="1992"/>
        <v>#DIV/0!</v>
      </c>
      <c r="AI3755" t="e">
        <f t="shared" si="1993"/>
        <v>#DIV/0!</v>
      </c>
      <c r="AJ3755" t="e">
        <f t="shared" si="1994"/>
        <v>#DIV/0!</v>
      </c>
      <c r="AK3755"/>
      <c r="AL3755"/>
      <c r="AM3755"/>
      <c r="AN3755"/>
    </row>
    <row r="3756" spans="1:40" x14ac:dyDescent="0.25">
      <c r="A3756"/>
      <c r="B3756">
        <f t="shared" si="1995"/>
        <v>1822000</v>
      </c>
      <c r="C3756" s="186" t="str">
        <f t="shared" si="1963"/>
        <v>-2.96295147827902E-08+0.00172990779875226i</v>
      </c>
      <c r="D3756" s="158" t="str">
        <f t="shared" si="1964"/>
        <v>-7.66666689382625+0.0132626264571007i</v>
      </c>
      <c r="E3756" t="str">
        <f t="shared" si="1965"/>
        <v>7.98980700153453-0.285377102280628i</v>
      </c>
      <c r="F3756" t="str">
        <f t="shared" si="1966"/>
        <v>0.999201656347919+0.0000284921626402022i</v>
      </c>
      <c r="G3756">
        <f t="shared" si="1961"/>
        <v>1</v>
      </c>
      <c r="H3756" t="str">
        <f t="shared" si="1967"/>
        <v>11.7491319226145+0.264749413448008i</v>
      </c>
      <c r="I3756" t="str">
        <f t="shared" si="1968"/>
        <v>7154.97726855075i</v>
      </c>
      <c r="J3756" t="str">
        <f t="shared" si="1962"/>
        <v>-69294.7919321638+1565.28006708631i</v>
      </c>
      <c r="K3756" t="str">
        <f t="shared" si="1969"/>
        <v>0.00233118951335066-0.103201526473645i</v>
      </c>
      <c r="L3756" t="str">
        <f t="shared" si="1970"/>
        <v>0.000301536623811699-0.011316454426386i</v>
      </c>
      <c r="M3756" t="str">
        <f t="shared" si="1971"/>
        <v>0.00263272613716236-0.114517980900031i</v>
      </c>
      <c r="N3756" t="str">
        <f t="shared" si="1972"/>
        <v>-13.4243271690361i</v>
      </c>
      <c r="O3756" t="str">
        <f t="shared" si="1973"/>
        <v>0.653984714746167-0.75650776128099i</v>
      </c>
      <c r="P3756" t="str">
        <f t="shared" si="1974"/>
        <v>0.346015285253833+0.75650776128099i</v>
      </c>
      <c r="Q3756" t="str">
        <f t="shared" si="1975"/>
        <v>-0.346015285253833+12.6678194077551i</v>
      </c>
      <c r="R3756" t="str">
        <f t="shared" si="1976"/>
        <v>0.0589288139406116-0.0289241221259323i</v>
      </c>
      <c r="S3756" t="str">
        <f t="shared" si="1977"/>
        <v>1.41544295838978i</v>
      </c>
      <c r="T3756" t="str">
        <f t="shared" si="1978"/>
        <v>0.0409404449907569+0.0834103747385002i</v>
      </c>
      <c r="U3756" t="e">
        <f t="shared" si="1979"/>
        <v>#DIV/0!</v>
      </c>
      <c r="V3756" t="str">
        <f t="shared" si="1980"/>
        <v>1.33333333333333E-06-0.0000582345199750807i</v>
      </c>
      <c r="W3756" t="e">
        <f t="shared" si="1981"/>
        <v>#DIV/0!</v>
      </c>
      <c r="X3756" t="e">
        <f t="shared" si="1982"/>
        <v>#DIV/0!</v>
      </c>
      <c r="Y3756" t="str">
        <f t="shared" si="1983"/>
        <v>0.00083+1.83167418074899i</v>
      </c>
      <c r="Z3756" t="e">
        <f t="shared" si="1984"/>
        <v>#DIV/0!</v>
      </c>
      <c r="AA3756" t="e">
        <f t="shared" si="1985"/>
        <v>#DIV/0!</v>
      </c>
      <c r="AB3756" t="str">
        <f t="shared" si="1986"/>
        <v>0.252448487548271+0.514328140627754i</v>
      </c>
      <c r="AC3756" t="str">
        <f t="shared" si="1987"/>
        <v>1.05956444791621-0.0275558059363858i</v>
      </c>
      <c r="AD3756" t="str">
        <f t="shared" si="1988"/>
        <v>0.225480297897305+0.491278688127761i</v>
      </c>
      <c r="AE3756" t="e">
        <f t="shared" si="1989"/>
        <v>#DIV/0!</v>
      </c>
      <c r="AF3756" t="str">
        <f t="shared" si="1990"/>
        <v>-19.4157988164407-0.251486786990907i</v>
      </c>
      <c r="AG3756" t="e">
        <f t="shared" si="1991"/>
        <v>#DIV/0!</v>
      </c>
      <c r="AH3756" t="e">
        <f t="shared" si="1992"/>
        <v>#DIV/0!</v>
      </c>
      <c r="AI3756" t="e">
        <f t="shared" si="1993"/>
        <v>#DIV/0!</v>
      </c>
      <c r="AJ3756" t="e">
        <f t="shared" si="1994"/>
        <v>#DIV/0!</v>
      </c>
      <c r="AK3756"/>
      <c r="AL3756"/>
      <c r="AM3756"/>
      <c r="AN3756"/>
    </row>
    <row r="3757" spans="1:40" x14ac:dyDescent="0.25">
      <c r="A3757"/>
      <c r="B3757">
        <f t="shared" si="1995"/>
        <v>1823000</v>
      </c>
      <c r="C3757" s="186" t="str">
        <f t="shared" si="1963"/>
        <v>-2.95970173739111E-08+0.00172895886414022i</v>
      </c>
      <c r="D3757" s="158" t="str">
        <f t="shared" si="1964"/>
        <v>-7.66666689357716+0.0132553512917417i</v>
      </c>
      <c r="E3757" t="str">
        <f t="shared" si="1965"/>
        <v>7.9897958239377-0.285533331310488i</v>
      </c>
      <c r="F3757" t="str">
        <f t="shared" si="1966"/>
        <v>0.999201657463005+0.0000285077606719208i</v>
      </c>
      <c r="G3757">
        <f t="shared" si="1961"/>
        <v>1</v>
      </c>
      <c r="H3757" t="str">
        <f t="shared" si="1967"/>
        <v>11.7491389638614+0.264604356880812i</v>
      </c>
      <c r="I3757" t="str">
        <f t="shared" si="1968"/>
        <v>7158.90425936774i</v>
      </c>
      <c r="J3757" t="str">
        <f t="shared" si="1962"/>
        <v>-69370.8784396726+1566.13916701336i</v>
      </c>
      <c r="K3757" t="str">
        <f t="shared" si="1969"/>
        <v>0.00232863391265523-0.103144971716251i</v>
      </c>
      <c r="L3757" t="str">
        <f t="shared" si="1970"/>
        <v>0.000301206135304967-0.0113102556279098i</v>
      </c>
      <c r="M3757" t="str">
        <f t="shared" si="1971"/>
        <v>0.0026298400479602-0.114455227344161i</v>
      </c>
      <c r="N3757" t="str">
        <f t="shared" si="1972"/>
        <v>-13.4316950763736i</v>
      </c>
      <c r="O3757" t="str">
        <f t="shared" si="1973"/>
        <v>0.648393135045517-0.761305682643868i</v>
      </c>
      <c r="P3757" t="str">
        <f t="shared" si="1974"/>
        <v>0.351606864954483+0.761305682643868i</v>
      </c>
      <c r="Q3757" t="str">
        <f t="shared" si="1975"/>
        <v>-0.351606864954483+12.6703893937297i</v>
      </c>
      <c r="R3757" t="str">
        <f t="shared" si="1976"/>
        <v>0.0592697007444536-0.0293950317584041i</v>
      </c>
      <c r="S3757" t="str">
        <f t="shared" si="1977"/>
        <v>1.41621982060624i</v>
      </c>
      <c r="T3757" t="str">
        <f t="shared" si="1978"/>
        <v>0.0416298266036018+0.0839389249556956i</v>
      </c>
      <c r="U3757" t="e">
        <f t="shared" si="1979"/>
        <v>#DIV/0!</v>
      </c>
      <c r="V3757" t="str">
        <f t="shared" si="1980"/>
        <v>1.33333333333333E-06-0.000058202575641578i</v>
      </c>
      <c r="W3757" t="e">
        <f t="shared" si="1981"/>
        <v>#DIV/0!</v>
      </c>
      <c r="X3757" t="e">
        <f t="shared" si="1982"/>
        <v>#DIV/0!</v>
      </c>
      <c r="Y3757" t="str">
        <f t="shared" si="1983"/>
        <v>0.00083+1.83267949039814i</v>
      </c>
      <c r="Z3757" t="e">
        <f t="shared" si="1984"/>
        <v>#DIV/0!</v>
      </c>
      <c r="AA3757" t="e">
        <f t="shared" si="1985"/>
        <v>#DIV/0!</v>
      </c>
      <c r="AB3757" t="str">
        <f t="shared" si="1986"/>
        <v>0.256699377970824+0.517587306544354i</v>
      </c>
      <c r="AC3757" t="str">
        <f t="shared" si="1987"/>
        <v>1.05991565114546-0.0280194138376892i</v>
      </c>
      <c r="AD3757" t="str">
        <f t="shared" si="1988"/>
        <v>0.229119158216434+0.494385652754787i</v>
      </c>
      <c r="AE3757" t="e">
        <f t="shared" si="1989"/>
        <v>#DIV/0!</v>
      </c>
      <c r="AF3757" t="str">
        <f t="shared" si="1990"/>
        <v>-19.4158058574386-0.25134900558907i</v>
      </c>
      <c r="AG3757" t="e">
        <f t="shared" si="1991"/>
        <v>#DIV/0!</v>
      </c>
      <c r="AH3757" t="e">
        <f t="shared" si="1992"/>
        <v>#DIV/0!</v>
      </c>
      <c r="AI3757" t="e">
        <f t="shared" si="1993"/>
        <v>#DIV/0!</v>
      </c>
      <c r="AJ3757" t="e">
        <f t="shared" si="1994"/>
        <v>#DIV/0!</v>
      </c>
      <c r="AK3757"/>
      <c r="AL3757"/>
      <c r="AM3757"/>
      <c r="AN3757"/>
    </row>
    <row r="3758" spans="1:40" x14ac:dyDescent="0.25">
      <c r="A3758"/>
      <c r="B3758">
        <f t="shared" si="1995"/>
        <v>1824000</v>
      </c>
      <c r="C3758" s="186" t="str">
        <f t="shared" si="1963"/>
        <v>-2.95645734000649E-08+0.00172801097002666i</v>
      </c>
      <c r="D3758" s="158" t="str">
        <f t="shared" si="1964"/>
        <v>-7.66666689332837+0.0132480841035377i</v>
      </c>
      <c r="E3758" t="str">
        <f t="shared" si="1965"/>
        <v>7.98978464023907-0.285689559683925i</v>
      </c>
      <c r="F3758" t="str">
        <f t="shared" si="1966"/>
        <v>0.9992016585787+0.0000285233586382062i</v>
      </c>
      <c r="G3758">
        <f t="shared" si="1961"/>
        <v>1</v>
      </c>
      <c r="H3758" t="str">
        <f t="shared" si="1967"/>
        <v>11.7491459935395+0.264459459086464i</v>
      </c>
      <c r="I3758" t="str">
        <f t="shared" si="1968"/>
        <v>7162.83125018473i</v>
      </c>
      <c r="J3758" t="str">
        <f t="shared" si="1962"/>
        <v>-69447.006695608+1566.99826694042i</v>
      </c>
      <c r="K3758" t="str">
        <f t="shared" si="1969"/>
        <v>0.00232608251140752-0.103088478878577i</v>
      </c>
      <c r="L3758" t="str">
        <f t="shared" si="1970"/>
        <v>0.000300876189702755-0.0113040636119115i</v>
      </c>
      <c r="M3758" t="str">
        <f t="shared" si="1971"/>
        <v>0.00262695870111028-0.114392542490488i</v>
      </c>
      <c r="N3758" t="str">
        <f t="shared" si="1972"/>
        <v>-13.4390629837112i</v>
      </c>
      <c r="O3758" t="str">
        <f t="shared" si="1973"/>
        <v>0.642766356796342-0.766062275908922i</v>
      </c>
      <c r="P3758" t="str">
        <f t="shared" si="1974"/>
        <v>0.357233643203658+0.766062275908922i</v>
      </c>
      <c r="Q3758" t="str">
        <f t="shared" si="1975"/>
        <v>-0.357233643203658+12.6730007078023i</v>
      </c>
      <c r="R3758" t="str">
        <f t="shared" si="1976"/>
        <v>0.0596064152847342-0.0298687792119422i</v>
      </c>
      <c r="S3758" t="str">
        <f t="shared" si="1977"/>
        <v>1.4169966828227i</v>
      </c>
      <c r="T3758" t="str">
        <f t="shared" si="1978"/>
        <v>0.0423239610632857+0.0844620927334206i</v>
      </c>
      <c r="U3758" t="e">
        <f t="shared" si="1979"/>
        <v>#DIV/0!</v>
      </c>
      <c r="V3758" t="str">
        <f t="shared" si="1980"/>
        <v>1.33333333333333E-06-0.0000581706663347572i</v>
      </c>
      <c r="W3758" t="e">
        <f t="shared" si="1981"/>
        <v>#DIV/0!</v>
      </c>
      <c r="X3758" t="e">
        <f t="shared" si="1982"/>
        <v>#DIV/0!</v>
      </c>
      <c r="Y3758" t="str">
        <f t="shared" si="1983"/>
        <v>0.00083+1.83368480004729i</v>
      </c>
      <c r="Z3758" t="e">
        <f t="shared" si="1984"/>
        <v>#DIV/0!</v>
      </c>
      <c r="AA3758" t="e">
        <f t="shared" si="1985"/>
        <v>#DIV/0!</v>
      </c>
      <c r="AB3758" t="str">
        <f t="shared" si="1986"/>
        <v>0.26097957557351+0.520813283063429i</v>
      </c>
      <c r="AC3758" t="str">
        <f t="shared" si="1987"/>
        <v>1.06026273817931-0.028485962202345i</v>
      </c>
      <c r="AD3758" t="str">
        <f t="shared" si="1988"/>
        <v>0.232780781257967+0.497465626779931i</v>
      </c>
      <c r="AE3758" t="e">
        <f t="shared" si="1989"/>
        <v>#DIV/0!</v>
      </c>
      <c r="AF3758" t="str">
        <f t="shared" si="1990"/>
        <v>-19.4158128868679-0.251211374982926i</v>
      </c>
      <c r="AG3758" t="e">
        <f t="shared" si="1991"/>
        <v>#DIV/0!</v>
      </c>
      <c r="AH3758" t="e">
        <f t="shared" si="1992"/>
        <v>#DIV/0!</v>
      </c>
      <c r="AI3758" t="e">
        <f t="shared" si="1993"/>
        <v>#DIV/0!</v>
      </c>
      <c r="AJ3758" t="e">
        <f t="shared" si="1994"/>
        <v>#DIV/0!</v>
      </c>
      <c r="AK3758"/>
      <c r="AL3758"/>
      <c r="AM3758"/>
      <c r="AN3758"/>
    </row>
    <row r="3759" spans="1:40" x14ac:dyDescent="0.25">
      <c r="A3759"/>
      <c r="B3759">
        <f t="shared" si="1995"/>
        <v>1825000</v>
      </c>
      <c r="C3759" s="186" t="str">
        <f t="shared" si="1963"/>
        <v>-2.95321827441656E-08+0.00172706411470118i</v>
      </c>
      <c r="D3759" s="158" t="str">
        <f t="shared" si="1964"/>
        <v>-7.66666689308005+0.0132408248793757i</v>
      </c>
      <c r="E3759" t="str">
        <f t="shared" si="1965"/>
        <v>7.98977345043868-0.285845787400583i</v>
      </c>
      <c r="F3759" t="str">
        <f t="shared" si="1966"/>
        <v>0.999201659695003+0.000028538956539023i</v>
      </c>
      <c r="G3759">
        <f t="shared" si="1961"/>
        <v>1</v>
      </c>
      <c r="H3759" t="str">
        <f t="shared" si="1967"/>
        <v>11.7491530116742+0.264314719804588i</v>
      </c>
      <c r="I3759" t="str">
        <f t="shared" si="1968"/>
        <v>7166.75824100172i</v>
      </c>
      <c r="J3759" t="str">
        <f t="shared" si="1962"/>
        <v>-69523.17669997+1567.85736686746i</v>
      </c>
      <c r="K3759" t="str">
        <f t="shared" si="1969"/>
        <v>0.00232353530041308-0.10303204785904i</v>
      </c>
      <c r="L3759" t="str">
        <f t="shared" si="1970"/>
        <v>0.000300546785816862-0.0112978783672733i</v>
      </c>
      <c r="M3759" t="str">
        <f t="shared" si="1971"/>
        <v>0.00262408208622994-0.114329926226313i</v>
      </c>
      <c r="N3759" t="str">
        <f t="shared" si="1972"/>
        <v>-13.4464308910487i</v>
      </c>
      <c r="O3759" t="str">
        <f t="shared" si="1973"/>
        <v>0.637104685453025-0.770777282860491i</v>
      </c>
      <c r="P3759" t="str">
        <f t="shared" si="1974"/>
        <v>0.362895314546975+0.770777282860491i</v>
      </c>
      <c r="Q3759" t="str">
        <f t="shared" si="1975"/>
        <v>-0.362895314546975+12.6756536081882i</v>
      </c>
      <c r="R3759" t="str">
        <f t="shared" si="1976"/>
        <v>0.0599389292937858-0.0303453283780316i</v>
      </c>
      <c r="S3759" t="str">
        <f t="shared" si="1977"/>
        <v>1.41777354503916i</v>
      </c>
      <c r="T3759" t="str">
        <f t="shared" si="1978"/>
        <v>0.0430228037898993+0.0849798282707022i</v>
      </c>
      <c r="U3759" t="e">
        <f t="shared" si="1979"/>
        <v>#DIV/0!</v>
      </c>
      <c r="V3759" t="str">
        <f t="shared" si="1980"/>
        <v>1.33333333333333E-06-0.0000581387919970394i</v>
      </c>
      <c r="W3759" t="e">
        <f t="shared" si="1981"/>
        <v>#DIV/0!</v>
      </c>
      <c r="X3759" t="e">
        <f t="shared" si="1982"/>
        <v>#DIV/0!</v>
      </c>
      <c r="Y3759" t="str">
        <f t="shared" si="1983"/>
        <v>0.00083+1.83469010969644i</v>
      </c>
      <c r="Z3759" t="e">
        <f t="shared" si="1984"/>
        <v>#DIV/0!</v>
      </c>
      <c r="AA3759" t="e">
        <f t="shared" si="1985"/>
        <v>#DIV/0!</v>
      </c>
      <c r="AB3759" t="str">
        <f t="shared" si="1986"/>
        <v>0.265288805466042+0.524005763100376i</v>
      </c>
      <c r="AC3759" t="str">
        <f t="shared" si="1987"/>
        <v>1.06060567983953-0.0289554154215663i</v>
      </c>
      <c r="AD3759" t="str">
        <f t="shared" si="1988"/>
        <v>0.236464965976659+0.500518443860488i</v>
      </c>
      <c r="AE3759" t="e">
        <f t="shared" si="1989"/>
        <v>#DIV/0!</v>
      </c>
      <c r="AF3759" t="str">
        <f t="shared" si="1990"/>
        <v>-19.4158199047543-0.251073894925212i</v>
      </c>
      <c r="AG3759" t="e">
        <f t="shared" si="1991"/>
        <v>#DIV/0!</v>
      </c>
      <c r="AH3759" t="e">
        <f t="shared" si="1992"/>
        <v>#DIV/0!</v>
      </c>
      <c r="AI3759" t="e">
        <f t="shared" si="1993"/>
        <v>#DIV/0!</v>
      </c>
      <c r="AJ3759" t="e">
        <f t="shared" si="1994"/>
        <v>#DIV/0!</v>
      </c>
      <c r="AK3759"/>
      <c r="AL3759"/>
      <c r="AM3759"/>
      <c r="AN3759"/>
    </row>
    <row r="3760" spans="1:40" x14ac:dyDescent="0.25">
      <c r="A3760"/>
      <c r="B3760">
        <f t="shared" si="1995"/>
        <v>1826000</v>
      </c>
      <c r="C3760" s="186" t="str">
        <f t="shared" si="1963"/>
        <v>-2.94998452894476E-08+0.0017261182964571i</v>
      </c>
      <c r="D3760" s="158" t="str">
        <f t="shared" si="1964"/>
        <v>-7.66666689283219+0.0132335736061711i</v>
      </c>
      <c r="E3760" t="str">
        <f t="shared" si="1965"/>
        <v>7.98976225453657-0.286002014460105i</v>
      </c>
      <c r="F3760" t="str">
        <f t="shared" si="1966"/>
        <v>0.999201660811915+0.0000285545543743356i</v>
      </c>
      <c r="G3760">
        <f t="shared" si="1961"/>
        <v>1</v>
      </c>
      <c r="H3760" t="str">
        <f t="shared" si="1967"/>
        <v>11.7491600182908+0.26417013877537i</v>
      </c>
      <c r="I3760" t="str">
        <f t="shared" si="1968"/>
        <v>7170.6852318187i</v>
      </c>
      <c r="J3760" t="str">
        <f t="shared" si="1962"/>
        <v>-69599.3884527586+1568.71646679451i</v>
      </c>
      <c r="K3760" t="str">
        <f t="shared" si="1969"/>
        <v>0.00232099227050271-0.102975678556276i</v>
      </c>
      <c r="L3760" t="str">
        <f t="shared" si="1970"/>
        <v>0.000300217922462339-0.0112916998829019i</v>
      </c>
      <c r="M3760" t="str">
        <f t="shared" si="1971"/>
        <v>0.00262121019296505-0.114267378439178i</v>
      </c>
      <c r="N3760" t="str">
        <f t="shared" si="1972"/>
        <v>-13.4537987983863i</v>
      </c>
      <c r="O3760" t="str">
        <f t="shared" si="1973"/>
        <v>0.631408428363844-0.775450447540719i</v>
      </c>
      <c r="P3760" t="str">
        <f t="shared" si="1974"/>
        <v>0.368591571636156+0.775450447540719i</v>
      </c>
      <c r="Q3760" t="str">
        <f t="shared" si="1975"/>
        <v>-0.368591571636156+12.6783483508456i</v>
      </c>
      <c r="R3760" t="str">
        <f t="shared" si="1976"/>
        <v>0.0602672148504928-0.0308246427895293i</v>
      </c>
      <c r="S3760" t="str">
        <f t="shared" si="1977"/>
        <v>1.41855040725562i</v>
      </c>
      <c r="T3760" t="str">
        <f t="shared" si="1978"/>
        <v>0.0437263095825958+0.0854920821703285i</v>
      </c>
      <c r="U3760" t="e">
        <f t="shared" si="1979"/>
        <v>#DIV/0!</v>
      </c>
      <c r="V3760" t="str">
        <f t="shared" si="1980"/>
        <v>1.33333333333333E-06-0.0000581069525709731i</v>
      </c>
      <c r="W3760" t="e">
        <f t="shared" si="1981"/>
        <v>#DIV/0!</v>
      </c>
      <c r="X3760" t="e">
        <f t="shared" si="1982"/>
        <v>#DIV/0!</v>
      </c>
      <c r="Y3760" t="str">
        <f t="shared" si="1983"/>
        <v>0.00083+1.83569541934559i</v>
      </c>
      <c r="Z3760" t="e">
        <f t="shared" si="1984"/>
        <v>#DIV/0!</v>
      </c>
      <c r="AA3760" t="e">
        <f t="shared" si="1985"/>
        <v>#DIV/0!</v>
      </c>
      <c r="AB3760" t="str">
        <f t="shared" si="1986"/>
        <v>0.269626788929284+0.527164442060279i</v>
      </c>
      <c r="AC3760" t="str">
        <f t="shared" si="1987"/>
        <v>1.06094444728802-0.0294277375190257i</v>
      </c>
      <c r="AD3760" t="str">
        <f t="shared" si="1988"/>
        <v>0.240171510119747+0.503543939162161i</v>
      </c>
      <c r="AE3760" t="e">
        <f t="shared" si="1989"/>
        <v>#DIV/0!</v>
      </c>
      <c r="AF3760" t="str">
        <f t="shared" si="1990"/>
        <v>-19.415826911123-0.250936565169199i</v>
      </c>
      <c r="AG3760" t="e">
        <f t="shared" si="1991"/>
        <v>#DIV/0!</v>
      </c>
      <c r="AH3760" t="e">
        <f t="shared" si="1992"/>
        <v>#DIV/0!</v>
      </c>
      <c r="AI3760" t="e">
        <f t="shared" si="1993"/>
        <v>#DIV/0!</v>
      </c>
      <c r="AJ3760" t="e">
        <f t="shared" si="1994"/>
        <v>#DIV/0!</v>
      </c>
      <c r="AK3760"/>
      <c r="AL3760"/>
      <c r="AM3760"/>
      <c r="AN3760"/>
    </row>
    <row r="3761" spans="1:40" x14ac:dyDescent="0.25">
      <c r="A3761"/>
      <c r="B3761">
        <f t="shared" si="1995"/>
        <v>1827000</v>
      </c>
      <c r="C3761" s="186" t="str">
        <f t="shared" si="1963"/>
        <v>-2.94675609194654E-08+0.00172517351359151i</v>
      </c>
      <c r="D3761" s="158" t="str">
        <f t="shared" si="1964"/>
        <v>-7.66666689258463+0.0132263302708682i</v>
      </c>
      <c r="E3761" t="str">
        <f t="shared" si="1965"/>
        <v>7.98975105253281-0.286158240862133i</v>
      </c>
      <c r="F3761" t="str">
        <f t="shared" si="1966"/>
        <v>0.999201661929435+0.0000285701521441083i</v>
      </c>
      <c r="G3761">
        <f t="shared" si="1961"/>
        <v>1</v>
      </c>
      <c r="H3761" t="str">
        <f t="shared" si="1967"/>
        <v>11.7491670134142+0.264025715739555i</v>
      </c>
      <c r="I3761" t="str">
        <f t="shared" si="1968"/>
        <v>7174.61222263569i</v>
      </c>
      <c r="J3761" t="str">
        <f t="shared" si="1962"/>
        <v>-69675.6419539738+1569.57556672157i</v>
      </c>
      <c r="K3761" t="str">
        <f t="shared" si="1969"/>
        <v>0.00231845341253225-0.102919370869145i</v>
      </c>
      <c r="L3761" t="str">
        <f t="shared" si="1970"/>
        <v>0.000299889598457474-0.0112855281477281i</v>
      </c>
      <c r="M3761" t="str">
        <f t="shared" si="1971"/>
        <v>0.00261834301098972-0.114204899016873i</v>
      </c>
      <c r="N3761" t="str">
        <f t="shared" si="1972"/>
        <v>-13.4611667057239i</v>
      </c>
      <c r="O3761" t="str">
        <f t="shared" si="1973"/>
        <v>0.625677894754824-0.780081516262994i</v>
      </c>
      <c r="P3761" t="str">
        <f t="shared" si="1974"/>
        <v>0.374322105245176+0.780081516262994i</v>
      </c>
      <c r="Q3761" t="str">
        <f t="shared" si="1975"/>
        <v>-0.374322105245176+12.6810851894609i</v>
      </c>
      <c r="R3761" t="str">
        <f t="shared" si="1976"/>
        <v>0.0605912443858026-0.0313066856244321i</v>
      </c>
      <c r="S3761" t="str">
        <f t="shared" si="1977"/>
        <v>1.41932726947208i</v>
      </c>
      <c r="T3761" t="str">
        <f t="shared" si="1978"/>
        <v>0.044434432623546+0.0859988054480167i</v>
      </c>
      <c r="U3761" t="e">
        <f t="shared" si="1979"/>
        <v>#DIV/0!</v>
      </c>
      <c r="V3761" t="str">
        <f t="shared" si="1980"/>
        <v>1.33333333333333E-06-0.0000580751479992319i</v>
      </c>
      <c r="W3761" t="e">
        <f t="shared" si="1981"/>
        <v>#DIV/0!</v>
      </c>
      <c r="X3761" t="e">
        <f t="shared" si="1982"/>
        <v>#DIV/0!</v>
      </c>
      <c r="Y3761" t="str">
        <f t="shared" si="1983"/>
        <v>0.00083+1.83670072899474i</v>
      </c>
      <c r="Z3761" t="e">
        <f t="shared" si="1984"/>
        <v>#DIV/0!</v>
      </c>
      <c r="AA3761" t="e">
        <f t="shared" si="1985"/>
        <v>#DIV/0!</v>
      </c>
      <c r="AB3761" t="str">
        <f t="shared" si="1986"/>
        <v>0.273993243439642+0.530289017894439i</v>
      </c>
      <c r="AC3761" t="str">
        <f t="shared" si="1987"/>
        <v>1.06127901203241-0.0299028921545213i</v>
      </c>
      <c r="AD3761" t="str">
        <f t="shared" si="1988"/>
        <v>0.24390021023808+0.506541949367445i</v>
      </c>
      <c r="AE3761" t="e">
        <f t="shared" si="1989"/>
        <v>#DIV/0!</v>
      </c>
      <c r="AF3761" t="str">
        <f t="shared" si="1990"/>
        <v>-19.4158339059988-0.250799385468687i</v>
      </c>
      <c r="AG3761" t="e">
        <f t="shared" si="1991"/>
        <v>#DIV/0!</v>
      </c>
      <c r="AH3761" t="e">
        <f t="shared" si="1992"/>
        <v>#DIV/0!</v>
      </c>
      <c r="AI3761" t="e">
        <f t="shared" si="1993"/>
        <v>#DIV/0!</v>
      </c>
      <c r="AJ3761" t="e">
        <f t="shared" si="1994"/>
        <v>#DIV/0!</v>
      </c>
      <c r="AK3761"/>
      <c r="AL3761"/>
      <c r="AM3761"/>
      <c r="AN3761"/>
    </row>
    <row r="3762" spans="1:40" x14ac:dyDescent="0.25">
      <c r="A3762"/>
      <c r="B3762">
        <f t="shared" si="1995"/>
        <v>1828000</v>
      </c>
      <c r="C3762" s="186" t="str">
        <f t="shared" si="1963"/>
        <v>-2.94353295180909E-08+0.00172422976440518i</v>
      </c>
      <c r="D3762" s="158" t="str">
        <f t="shared" si="1964"/>
        <v>-7.66666689233753+0.0132190948604397i</v>
      </c>
      <c r="E3762" t="str">
        <f t="shared" si="1965"/>
        <v>7.98973984442745-0.286314466606311i</v>
      </c>
      <c r="F3762" t="str">
        <f t="shared" si="1966"/>
        <v>0.999201663047564+0.0000285857498483057i</v>
      </c>
      <c r="G3762">
        <f t="shared" si="1961"/>
        <v>1</v>
      </c>
      <c r="H3762" t="str">
        <f t="shared" si="1967"/>
        <v>11.7491739970699+0.263881450438469i</v>
      </c>
      <c r="I3762" t="str">
        <f t="shared" si="1968"/>
        <v>7178.53921345268i</v>
      </c>
      <c r="J3762" t="str">
        <f t="shared" si="1962"/>
        <v>-69751.9372036157+1570.43466664862i</v>
      </c>
      <c r="K3762" t="str">
        <f t="shared" si="1969"/>
        <v>0.00231591871738245-0.102863124696727i</v>
      </c>
      <c r="L3762" t="str">
        <f t="shared" si="1970"/>
        <v>0.000299561812623777-0.0112793631507068i</v>
      </c>
      <c r="M3762" t="str">
        <f t="shared" si="1971"/>
        <v>0.00261548053000623-0.114142487847434i</v>
      </c>
      <c r="N3762" t="str">
        <f t="shared" si="1972"/>
        <v>-13.4685346130614i</v>
      </c>
      <c r="O3762" t="str">
        <f t="shared" si="1973"/>
        <v>0.619913395712716-0.784670237625928i</v>
      </c>
      <c r="P3762" t="str">
        <f t="shared" si="1974"/>
        <v>0.380086604287284+0.784670237625928i</v>
      </c>
      <c r="Q3762" t="str">
        <f t="shared" si="1975"/>
        <v>-0.380086604287284+12.6838643754355i</v>
      </c>
      <c r="R3762" t="str">
        <f t="shared" si="1976"/>
        <v>0.0609109906882325-0.0317914197098078i</v>
      </c>
      <c r="S3762" t="str">
        <f t="shared" si="1977"/>
        <v>1.42010413168854i</v>
      </c>
      <c r="T3762" t="str">
        <f t="shared" si="1978"/>
        <v>0.0451471264821425+0.0864999495416012i</v>
      </c>
      <c r="U3762" t="e">
        <f t="shared" si="1979"/>
        <v>#DIV/0!</v>
      </c>
      <c r="V3762" t="str">
        <f t="shared" si="1980"/>
        <v>1.33333333333333E-06-0.0000580433782246155i</v>
      </c>
      <c r="W3762" t="e">
        <f t="shared" si="1981"/>
        <v>#DIV/0!</v>
      </c>
      <c r="X3762" t="e">
        <f t="shared" si="1982"/>
        <v>#DIV/0!</v>
      </c>
      <c r="Y3762" t="str">
        <f t="shared" si="1983"/>
        <v>0.00083+1.83770603864389i</v>
      </c>
      <c r="Z3762" t="e">
        <f t="shared" si="1984"/>
        <v>#DIV/0!</v>
      </c>
      <c r="AA3762" t="e">
        <f t="shared" si="1985"/>
        <v>#DIV/0!</v>
      </c>
      <c r="AB3762" t="str">
        <f t="shared" si="1986"/>
        <v>0.278387882694986+0.533379191157034i</v>
      </c>
      <c r="AC3762" t="str">
        <f t="shared" si="1987"/>
        <v>1.06160934593169-0.0303808426278036i</v>
      </c>
      <c r="AD3762" t="str">
        <f t="shared" si="1988"/>
        <v>0.247650861697777+0.509512312684292i</v>
      </c>
      <c r="AE3762" t="e">
        <f t="shared" si="1989"/>
        <v>#DIV/0!</v>
      </c>
      <c r="AF3762" t="str">
        <f t="shared" si="1990"/>
        <v>-19.4158408894074-0.250662355578029i</v>
      </c>
      <c r="AG3762" t="e">
        <f t="shared" si="1991"/>
        <v>#DIV/0!</v>
      </c>
      <c r="AH3762" t="e">
        <f t="shared" si="1992"/>
        <v>#DIV/0!</v>
      </c>
      <c r="AI3762" t="e">
        <f t="shared" si="1993"/>
        <v>#DIV/0!</v>
      </c>
      <c r="AJ3762" t="e">
        <f t="shared" si="1994"/>
        <v>#DIV/0!</v>
      </c>
      <c r="AK3762"/>
      <c r="AL3762"/>
      <c r="AM3762"/>
      <c r="AN3762"/>
    </row>
    <row r="3763" spans="1:40" x14ac:dyDescent="0.25">
      <c r="A3763"/>
      <c r="B3763">
        <f t="shared" si="1995"/>
        <v>1829000</v>
      </c>
      <c r="C3763" s="186" t="str">
        <f t="shared" si="1963"/>
        <v>-2.94031509695152E-08+0.00172328704720267i</v>
      </c>
      <c r="D3763" s="158" t="str">
        <f t="shared" si="1964"/>
        <v>-7.66666689209082+0.0132118673618871i</v>
      </c>
      <c r="E3763" t="str">
        <f t="shared" si="1965"/>
        <v>7.98972863022052-0.286470691692281i</v>
      </c>
      <c r="F3763" t="str">
        <f t="shared" si="1966"/>
        <v>0.999201664166302+0.000028601347486892i</v>
      </c>
      <c r="G3763">
        <f t="shared" si="1961"/>
        <v>1</v>
      </c>
      <c r="H3763" t="str">
        <f t="shared" si="1967"/>
        <v>11.7491809692827+0.263737342613992i</v>
      </c>
      <c r="I3763" t="str">
        <f t="shared" si="1968"/>
        <v>7182.46620426967i</v>
      </c>
      <c r="J3763" t="str">
        <f t="shared" si="1962"/>
        <v>-69828.2742016842+1571.29376657566i</v>
      </c>
      <c r="K3763" t="str">
        <f t="shared" si="1969"/>
        <v>0.00231338817595903-0.10280693993832i</v>
      </c>
      <c r="L3763" t="str">
        <f t="shared" si="1970"/>
        <v>0.000299234563785982-0.0112732048808171i</v>
      </c>
      <c r="M3763" t="str">
        <f t="shared" si="1971"/>
        <v>0.00261262273974501-0.114080144819137i</v>
      </c>
      <c r="N3763" t="str">
        <f t="shared" si="1972"/>
        <v>-13.475902520399i</v>
      </c>
      <c r="O3763" t="str">
        <f t="shared" si="1973"/>
        <v>0.614115244167884-0.789216362527172i</v>
      </c>
      <c r="P3763" t="str">
        <f t="shared" si="1974"/>
        <v>0.385884755832116+0.789216362527172i</v>
      </c>
      <c r="Q3763" t="str">
        <f t="shared" si="1975"/>
        <v>-0.385884755832116+12.6866861578718i</v>
      </c>
      <c r="R3763" t="str">
        <f t="shared" si="1976"/>
        <v>0.0612264269093277-0.0322788075258252i</v>
      </c>
      <c r="S3763" t="str">
        <f t="shared" si="1977"/>
        <v>1.420880993905i</v>
      </c>
      <c r="T3763" t="str">
        <f t="shared" si="1978"/>
        <v>0.0458643441193627+0.0869954663201774i</v>
      </c>
      <c r="U3763" t="e">
        <f t="shared" si="1979"/>
        <v>#DIV/0!</v>
      </c>
      <c r="V3763" t="str">
        <f t="shared" si="1980"/>
        <v>1.33333333333333E-06-0.0000580116431900475i</v>
      </c>
      <c r="W3763" t="e">
        <f t="shared" si="1981"/>
        <v>#DIV/0!</v>
      </c>
      <c r="X3763" t="e">
        <f t="shared" si="1982"/>
        <v>#DIV/0!</v>
      </c>
      <c r="Y3763" t="str">
        <f t="shared" si="1983"/>
        <v>0.00083+1.83871134829303i</v>
      </c>
      <c r="Z3763" t="e">
        <f t="shared" si="1984"/>
        <v>#DIV/0!</v>
      </c>
      <c r="AA3763" t="e">
        <f t="shared" si="1985"/>
        <v>#DIV/0!</v>
      </c>
      <c r="AB3763" t="str">
        <f t="shared" si="1986"/>
        <v>0.282810416641553+0.536434665061497i</v>
      </c>
      <c r="AC3763" t="str">
        <f t="shared" si="1987"/>
        <v>1.06193542120178-0.0308615518825017i</v>
      </c>
      <c r="AD3763" t="str">
        <f t="shared" si="1988"/>
        <v>0.251423258691944+0.512454868854669i</v>
      </c>
      <c r="AE3763" t="e">
        <f t="shared" si="1989"/>
        <v>#DIV/0!</v>
      </c>
      <c r="AF3763" t="str">
        <f t="shared" si="1990"/>
        <v>-19.4158478613735-0.250525475252105i</v>
      </c>
      <c r="AG3763" t="e">
        <f t="shared" si="1991"/>
        <v>#DIV/0!</v>
      </c>
      <c r="AH3763" t="e">
        <f t="shared" si="1992"/>
        <v>#DIV/0!</v>
      </c>
      <c r="AI3763" t="e">
        <f t="shared" si="1993"/>
        <v>#DIV/0!</v>
      </c>
      <c r="AJ3763" t="e">
        <f t="shared" si="1994"/>
        <v>#DIV/0!</v>
      </c>
      <c r="AK3763"/>
      <c r="AL3763"/>
      <c r="AM3763"/>
      <c r="AN3763"/>
    </row>
    <row r="3764" spans="1:40" x14ac:dyDescent="0.25">
      <c r="A3764"/>
      <c r="B3764">
        <f t="shared" si="1995"/>
        <v>1830000</v>
      </c>
      <c r="C3764" s="186" t="str">
        <f t="shared" si="1963"/>
        <v>-2.93710251582441E-08+0.00172234536029218i</v>
      </c>
      <c r="D3764" s="158" t="str">
        <f t="shared" si="1964"/>
        <v>-7.66666689184457+0.0132046477622401i</v>
      </c>
      <c r="E3764" t="str">
        <f t="shared" si="1965"/>
        <v>7.9897174099121-0.286626916119686i</v>
      </c>
      <c r="F3764" t="str">
        <f t="shared" si="1966"/>
        <v>0.999201665285648+0.0000286169450598317i</v>
      </c>
      <c r="G3764">
        <f t="shared" si="1961"/>
        <v>1</v>
      </c>
      <c r="H3764" t="str">
        <f t="shared" si="1967"/>
        <v>11.7491879300778+0.263593392008572i</v>
      </c>
      <c r="I3764" t="str">
        <f t="shared" si="1968"/>
        <v>7186.39319508665i</v>
      </c>
      <c r="J3764" t="str">
        <f t="shared" si="1962"/>
        <v>-69904.6529481792+1572.15286650272i</v>
      </c>
      <c r="K3764" t="str">
        <f t="shared" si="1969"/>
        <v>0.00231086177919254-0.102750816493446i</v>
      </c>
      <c r="L3764" t="str">
        <f t="shared" si="1970"/>
        <v>0.000298907850772021-0.0112670533270619i</v>
      </c>
      <c r="M3764" t="str">
        <f t="shared" si="1971"/>
        <v>0.00260976962996456-0.114017869820508i</v>
      </c>
      <c r="N3764" t="str">
        <f t="shared" si="1972"/>
        <v>-13.4832704277365i</v>
      </c>
      <c r="O3764" t="str">
        <f t="shared" si="1973"/>
        <v>0.608283754877854-0.793719644176518i</v>
      </c>
      <c r="P3764" t="str">
        <f t="shared" si="1974"/>
        <v>0.391716245122146+0.793719644176518i</v>
      </c>
      <c r="Q3764" t="str">
        <f t="shared" si="1975"/>
        <v>-0.391716245122146+12.68955078356i</v>
      </c>
      <c r="R3764" t="str">
        <f t="shared" si="1976"/>
        <v>0.0615375265690231-0.0327688112098174i</v>
      </c>
      <c r="S3764" t="str">
        <f t="shared" si="1977"/>
        <v>1.42165785612146i</v>
      </c>
      <c r="T3764" t="str">
        <f t="shared" si="1978"/>
        <v>0.0465860378921979+0.0874853080931348i</v>
      </c>
      <c r="U3764" t="e">
        <f t="shared" si="1979"/>
        <v>#DIV/0!</v>
      </c>
      <c r="V3764" t="str">
        <f t="shared" si="1980"/>
        <v>1.33333333333333E-06-0.0000579799428385774i</v>
      </c>
      <c r="W3764" t="e">
        <f t="shared" si="1981"/>
        <v>#DIV/0!</v>
      </c>
      <c r="X3764" t="e">
        <f t="shared" si="1982"/>
        <v>#DIV/0!</v>
      </c>
      <c r="Y3764" t="str">
        <f t="shared" si="1983"/>
        <v>0.00083+1.83971665794218i</v>
      </c>
      <c r="Z3764" t="e">
        <f t="shared" si="1984"/>
        <v>#DIV/0!</v>
      </c>
      <c r="AA3764" t="e">
        <f t="shared" si="1985"/>
        <v>#DIV/0!</v>
      </c>
      <c r="AB3764" t="str">
        <f t="shared" si="1986"/>
        <v>0.287260551501259+0.53945514553622i</v>
      </c>
      <c r="AC3764" t="str">
        <f t="shared" si="1987"/>
        <v>1.06225721042095-0.0313449825100893i</v>
      </c>
      <c r="AD3764" t="str">
        <f t="shared" si="1988"/>
        <v>0.25521719425198+0.515369459162699i</v>
      </c>
      <c r="AE3764" t="e">
        <f t="shared" si="1989"/>
        <v>#DIV/0!</v>
      </c>
      <c r="AF3764" t="str">
        <f t="shared" si="1990"/>
        <v>-19.4158548219224-0.250388744246332i</v>
      </c>
      <c r="AG3764" t="e">
        <f t="shared" si="1991"/>
        <v>#DIV/0!</v>
      </c>
      <c r="AH3764" t="e">
        <f t="shared" si="1992"/>
        <v>#DIV/0!</v>
      </c>
      <c r="AI3764" t="e">
        <f t="shared" si="1993"/>
        <v>#DIV/0!</v>
      </c>
      <c r="AJ3764" t="e">
        <f t="shared" si="1994"/>
        <v>#DIV/0!</v>
      </c>
      <c r="AK3764"/>
      <c r="AL3764"/>
      <c r="AM3764"/>
      <c r="AN3764"/>
    </row>
    <row r="3765" spans="1:40" x14ac:dyDescent="0.25">
      <c r="A3765"/>
      <c r="B3765">
        <f t="shared" si="1995"/>
        <v>1831000</v>
      </c>
      <c r="C3765" s="186" t="str">
        <f t="shared" si="1963"/>
        <v>-2.93389519690992E-08+0.00172140470198563i</v>
      </c>
      <c r="D3765" s="158" t="str">
        <f t="shared" si="1964"/>
        <v>-7.66666689159862+0.0131974360485565i</v>
      </c>
      <c r="E3765" t="str">
        <f t="shared" si="1965"/>
        <v>7.98970618350222-0.286783139888171i</v>
      </c>
      <c r="F3765" t="str">
        <f t="shared" si="1966"/>
        <v>0.999201666405603+0.0000286325425670894i</v>
      </c>
      <c r="G3765">
        <f t="shared" si="1961"/>
        <v>1</v>
      </c>
      <c r="H3765" t="str">
        <f t="shared" si="1967"/>
        <v>11.7491948794797+0.263449598365206i</v>
      </c>
      <c r="I3765" t="str">
        <f t="shared" si="1968"/>
        <v>7190.32018590364i</v>
      </c>
      <c r="J3765" t="str">
        <f t="shared" si="1962"/>
        <v>-69981.0734431009+1573.01196642977i</v>
      </c>
      <c r="K3765" t="str">
        <f t="shared" si="1969"/>
        <v>0.00230833951803819-0.102694754261842i</v>
      </c>
      <c r="L3765" t="str">
        <f t="shared" si="1970"/>
        <v>0.000298581672413026-0.0112609084784681i</v>
      </c>
      <c r="M3765" t="str">
        <f t="shared" si="1971"/>
        <v>0.00260692119045122-0.11395566274031i</v>
      </c>
      <c r="N3765" t="str">
        <f t="shared" si="1972"/>
        <v>-13.4906383350741i</v>
      </c>
      <c r="O3765" t="str">
        <f t="shared" si="1973"/>
        <v>0.602419244409603-0.798179838109785i</v>
      </c>
      <c r="P3765" t="str">
        <f t="shared" si="1974"/>
        <v>0.397580755590397+0.798179838109785i</v>
      </c>
      <c r="Q3765" t="str">
        <f t="shared" si="1975"/>
        <v>-0.397580755590397+12.6924584969643i</v>
      </c>
      <c r="R3765" t="str">
        <f t="shared" si="1976"/>
        <v>0.0618442635610206-0.0332613925605422i</v>
      </c>
      <c r="S3765" t="str">
        <f t="shared" si="1977"/>
        <v>1.42243471833792i</v>
      </c>
      <c r="T3765" t="str">
        <f t="shared" si="1978"/>
        <v>0.0473121595583818+0.0879694276192364i</v>
      </c>
      <c r="U3765" t="e">
        <f t="shared" si="1979"/>
        <v>#DIV/0!</v>
      </c>
      <c r="V3765" t="str">
        <f t="shared" si="1980"/>
        <v>1.33333333333333E-06-0.0000579482771133791i</v>
      </c>
      <c r="W3765" t="e">
        <f t="shared" si="1981"/>
        <v>#DIV/0!</v>
      </c>
      <c r="X3765" t="e">
        <f t="shared" si="1982"/>
        <v>#DIV/0!</v>
      </c>
      <c r="Y3765" t="str">
        <f t="shared" si="1983"/>
        <v>0.00083+1.84072196759133i</v>
      </c>
      <c r="Z3765" t="e">
        <f t="shared" si="1984"/>
        <v>#DIV/0!</v>
      </c>
      <c r="AA3765" t="e">
        <f t="shared" si="1985"/>
        <v>#DIV/0!</v>
      </c>
      <c r="AB3765" t="str">
        <f t="shared" si="1986"/>
        <v>0.291737989800856+0.542440341280539i</v>
      </c>
      <c r="AC3765" t="str">
        <f t="shared" si="1987"/>
        <v>1.06257468653538-0.0318310967540425i</v>
      </c>
      <c r="AD3765" t="str">
        <f t="shared" si="1988"/>
        <v>0.25903246025965+0.518255926443214i</v>
      </c>
      <c r="AE3765" t="e">
        <f t="shared" si="1989"/>
        <v>#DIV/0!</v>
      </c>
      <c r="AF3765" t="str">
        <f t="shared" si="1990"/>
        <v>-19.4158617710783-0.250252162316649i</v>
      </c>
      <c r="AG3765" t="e">
        <f t="shared" si="1991"/>
        <v>#DIV/0!</v>
      </c>
      <c r="AH3765" t="e">
        <f t="shared" si="1992"/>
        <v>#DIV/0!</v>
      </c>
      <c r="AI3765" t="e">
        <f t="shared" si="1993"/>
        <v>#DIV/0!</v>
      </c>
      <c r="AJ3765" t="e">
        <f t="shared" si="1994"/>
        <v>#DIV/0!</v>
      </c>
      <c r="AK3765"/>
      <c r="AL3765"/>
      <c r="AM3765"/>
      <c r="AN3765"/>
    </row>
    <row r="3766" spans="1:40" x14ac:dyDescent="0.25">
      <c r="A3766"/>
      <c r="B3766">
        <f t="shared" si="1995"/>
        <v>1832000</v>
      </c>
      <c r="C3766" s="186" t="str">
        <f t="shared" si="1963"/>
        <v>-2.9306931287216E-08+0.00172046507059862i</v>
      </c>
      <c r="D3766" s="158" t="str">
        <f t="shared" si="1964"/>
        <v>-7.66666689135313+0.0131902322079228i</v>
      </c>
      <c r="E3766" t="str">
        <f t="shared" si="1965"/>
        <v>7.98969495099095-0.286939362997376i</v>
      </c>
      <c r="F3766" t="str">
        <f t="shared" si="1966"/>
        <v>0.999201667526166+0.0000286481400086291i</v>
      </c>
      <c r="G3766">
        <f t="shared" si="1961"/>
        <v>1</v>
      </c>
      <c r="H3766" t="str">
        <f t="shared" si="1967"/>
        <v>11.7492018175137+0.263305961427471i</v>
      </c>
      <c r="I3766" t="str">
        <f t="shared" si="1968"/>
        <v>7194.24717672063i</v>
      </c>
      <c r="J3766" t="str">
        <f t="shared" si="1962"/>
        <v>-70057.5356864492+1573.87106635682i</v>
      </c>
      <c r="K3766" t="str">
        <f t="shared" si="1969"/>
        <v>0.0023058213834759-0.102638753143466i</v>
      </c>
      <c r="L3766" t="str">
        <f t="shared" si="1970"/>
        <v>0.000298256027543315-0.0112547703240867i</v>
      </c>
      <c r="M3766" t="str">
        <f t="shared" si="1971"/>
        <v>0.00260407741101921-0.113893523467553i</v>
      </c>
      <c r="N3766" t="str">
        <f t="shared" si="1972"/>
        <v>-13.4980062424117i</v>
      </c>
      <c r="O3766" t="str">
        <f t="shared" si="1973"/>
        <v>0.596522031122931-0.802596702201655i</v>
      </c>
      <c r="P3766" t="str">
        <f t="shared" si="1974"/>
        <v>0.403477968877069+0.802596702201655i</v>
      </c>
      <c r="Q3766" t="str">
        <f t="shared" si="1975"/>
        <v>-0.403477968877069+12.69540954021i</v>
      </c>
      <c r="R3766" t="str">
        <f t="shared" si="1976"/>
        <v>0.0621466121580406-0.0337565130424377i</v>
      </c>
      <c r="S3766" t="str">
        <f t="shared" si="1977"/>
        <v>1.42321158055438i</v>
      </c>
      <c r="T3766" t="str">
        <f t="shared" si="1978"/>
        <v>0.0480426602811323+0.088447778115545i</v>
      </c>
      <c r="U3766" t="e">
        <f t="shared" si="1979"/>
        <v>#DIV/0!</v>
      </c>
      <c r="V3766" t="str">
        <f t="shared" si="1980"/>
        <v>1.33333333333333E-06-0.0000579166459577497i</v>
      </c>
      <c r="W3766" t="e">
        <f t="shared" si="1981"/>
        <v>#DIV/0!</v>
      </c>
      <c r="X3766" t="e">
        <f t="shared" si="1982"/>
        <v>#DIV/0!</v>
      </c>
      <c r="Y3766" t="str">
        <f t="shared" si="1983"/>
        <v>0.00083+1.84172727724048i</v>
      </c>
      <c r="Z3766" t="e">
        <f t="shared" si="1984"/>
        <v>#DIV/0!</v>
      </c>
      <c r="AA3766" t="e">
        <f t="shared" si="1985"/>
        <v>#DIV/0!</v>
      </c>
      <c r="AB3766" t="str">
        <f t="shared" si="1986"/>
        <v>0.29624243040117+0.545389963819774i</v>
      </c>
      <c r="AC3766" t="str">
        <f t="shared" si="1987"/>
        <v>1.06288782286447-0.0323198565140009i</v>
      </c>
      <c r="AD3766" t="str">
        <f t="shared" si="1988"/>
        <v>0.262868847458493+0.521114115089697i</v>
      </c>
      <c r="AE3766" t="e">
        <f t="shared" si="1989"/>
        <v>#DIV/0!</v>
      </c>
      <c r="AF3766" t="str">
        <f t="shared" si="1990"/>
        <v>-19.4158687088668-0.250115729219548i</v>
      </c>
      <c r="AG3766" t="e">
        <f t="shared" si="1991"/>
        <v>#DIV/0!</v>
      </c>
      <c r="AH3766" t="e">
        <f t="shared" si="1992"/>
        <v>#DIV/0!</v>
      </c>
      <c r="AI3766" t="e">
        <f t="shared" si="1993"/>
        <v>#DIV/0!</v>
      </c>
      <c r="AJ3766" t="e">
        <f t="shared" si="1994"/>
        <v>#DIV/0!</v>
      </c>
      <c r="AK3766"/>
      <c r="AL3766"/>
      <c r="AM3766"/>
      <c r="AN3766"/>
    </row>
    <row r="3767" spans="1:40" x14ac:dyDescent="0.25">
      <c r="A3767"/>
      <c r="B3767">
        <f t="shared" si="1995"/>
        <v>1833000</v>
      </c>
      <c r="C3767" s="186" t="str">
        <f t="shared" si="1963"/>
        <v>-2.92749629980445E-08+0.00171952646445045i</v>
      </c>
      <c r="D3767" s="158" t="str">
        <f t="shared" si="1964"/>
        <v>-7.66666689110803+0.0131830362274535i</v>
      </c>
      <c r="E3767" t="str">
        <f t="shared" si="1965"/>
        <v>7.98968371237832-0.287095585446947i</v>
      </c>
      <c r="F3767" t="str">
        <f t="shared" si="1966"/>
        <v>0.999201668647337+0.0000286637373844157i</v>
      </c>
      <c r="G3767">
        <f t="shared" si="1961"/>
        <v>1</v>
      </c>
      <c r="H3767" t="str">
        <f t="shared" si="1967"/>
        <v>11.7492087442043+0.263162480939484i</v>
      </c>
      <c r="I3767" t="str">
        <f t="shared" si="1968"/>
        <v>7198.17416753761i</v>
      </c>
      <c r="J3767" t="str">
        <f t="shared" si="1962"/>
        <v>-70134.0396782242+1574.73016628387i</v>
      </c>
      <c r="K3767" t="str">
        <f t="shared" si="1969"/>
        <v>0.00230330736651015-0.10258281303849i</v>
      </c>
      <c r="L3767" t="str">
        <f t="shared" si="1970"/>
        <v>0.000297930915000375-0.0112486388529922i</v>
      </c>
      <c r="M3767" t="str">
        <f t="shared" si="1971"/>
        <v>0.00260123828151053-0.113831451891482i</v>
      </c>
      <c r="N3767" t="str">
        <f t="shared" si="1972"/>
        <v>-13.5053741497492i</v>
      </c>
      <c r="O3767" t="str">
        <f t="shared" si="1973"/>
        <v>0.590592435152935-0.806969996679013i</v>
      </c>
      <c r="P3767" t="str">
        <f t="shared" si="1974"/>
        <v>0.409407564847065+0.806969996679013i</v>
      </c>
      <c r="Q3767" t="str">
        <f t="shared" si="1975"/>
        <v>-0.409407564847065+12.6984041530702i</v>
      </c>
      <c r="R3767" t="str">
        <f t="shared" si="1976"/>
        <v>0.062444547017065-0.0342541337900426i</v>
      </c>
      <c r="S3767" t="str">
        <f t="shared" si="1977"/>
        <v>1.42398844277084i</v>
      </c>
      <c r="T3767" t="str">
        <f t="shared" si="1978"/>
        <v>0.0487774906341468+0.0889203132663609i</v>
      </c>
      <c r="U3767" t="e">
        <f t="shared" si="1979"/>
        <v>#DIV/0!</v>
      </c>
      <c r="V3767" t="str">
        <f t="shared" si="1980"/>
        <v>1.33333333333333E-06-0.00005788504931511i</v>
      </c>
      <c r="W3767" t="e">
        <f t="shared" si="1981"/>
        <v>#DIV/0!</v>
      </c>
      <c r="X3767" t="e">
        <f t="shared" si="1982"/>
        <v>#DIV/0!</v>
      </c>
      <c r="Y3767" t="str">
        <f t="shared" si="1983"/>
        <v>0.00083+1.84273258688963i</v>
      </c>
      <c r="Z3767" t="e">
        <f t="shared" si="1984"/>
        <v>#DIV/0!</v>
      </c>
      <c r="AA3767" t="e">
        <f t="shared" si="1985"/>
        <v>#DIV/0!</v>
      </c>
      <c r="AB3767" t="str">
        <f t="shared" si="1986"/>
        <v>0.300773568527904+0.548303727560344i</v>
      </c>
      <c r="AC3767" t="str">
        <f t="shared" si="1987"/>
        <v>1.06319659310623-0.0328112233500886i</v>
      </c>
      <c r="AD3767" t="str">
        <f t="shared" si="1988"/>
        <v>0.266726145465769+0.52394387106249i</v>
      </c>
      <c r="AE3767" t="e">
        <f t="shared" si="1989"/>
        <v>#DIV/0!</v>
      </c>
      <c r="AF3767" t="str">
        <f t="shared" si="1990"/>
        <v>-19.4158756353123-0.249979444712031i</v>
      </c>
      <c r="AG3767" t="e">
        <f t="shared" si="1991"/>
        <v>#DIV/0!</v>
      </c>
      <c r="AH3767" t="e">
        <f t="shared" si="1992"/>
        <v>#DIV/0!</v>
      </c>
      <c r="AI3767" t="e">
        <f t="shared" si="1993"/>
        <v>#DIV/0!</v>
      </c>
      <c r="AJ3767" t="e">
        <f t="shared" si="1994"/>
        <v>#DIV/0!</v>
      </c>
      <c r="AK3767"/>
      <c r="AL3767"/>
      <c r="AM3767"/>
      <c r="AN3767"/>
    </row>
    <row r="3768" spans="1:40" x14ac:dyDescent="0.25">
      <c r="A3768"/>
      <c r="B3768">
        <f t="shared" si="1995"/>
        <v>1834000</v>
      </c>
      <c r="C3768" s="186" t="str">
        <f t="shared" si="1963"/>
        <v>-2.92430469873456E-08+0.00171858888186406i</v>
      </c>
      <c r="D3768" s="158" t="str">
        <f t="shared" si="1964"/>
        <v>-7.66666689086339+0.0131758480942911i</v>
      </c>
      <c r="E3768" t="str">
        <f t="shared" si="1965"/>
        <v>7.9896724676644-0.287251807236525i</v>
      </c>
      <c r="F3768" t="str">
        <f t="shared" si="1966"/>
        <v>0.999201669769118+0.0000286793346944133i</v>
      </c>
      <c r="G3768">
        <f t="shared" si="1961"/>
        <v>1</v>
      </c>
      <c r="H3768" t="str">
        <f t="shared" si="1967"/>
        <v>11.7492156595765+0.26301915664593i</v>
      </c>
      <c r="I3768" t="str">
        <f t="shared" si="1968"/>
        <v>7202.1011583546i</v>
      </c>
      <c r="J3768" t="str">
        <f t="shared" si="1962"/>
        <v>-70210.5854184257+1575.58926621092i</v>
      </c>
      <c r="K3768" t="str">
        <f t="shared" si="1969"/>
        <v>0.00230079745816994-0.102526933847309i</v>
      </c>
      <c r="L3768" t="str">
        <f t="shared" si="1970"/>
        <v>0.000297606333624862-0.0112425140542831i</v>
      </c>
      <c r="M3768" t="str">
        <f t="shared" si="1971"/>
        <v>0.0025984037917948-0.113769447901592i</v>
      </c>
      <c r="N3768" t="str">
        <f t="shared" si="1972"/>
        <v>-13.5127420570868i</v>
      </c>
      <c r="O3768" t="str">
        <f t="shared" si="1973"/>
        <v>0.584630778392391-0.811299484134131i</v>
      </c>
      <c r="P3768" t="str">
        <f t="shared" si="1974"/>
        <v>0.415369221607609+0.811299484134131i</v>
      </c>
      <c r="Q3768" t="str">
        <f t="shared" si="1975"/>
        <v>-0.415369221607609+12.7014425729527i</v>
      </c>
      <c r="R3768" t="str">
        <f t="shared" si="1976"/>
        <v>0.0627380431845177-0.0347542156125127i</v>
      </c>
      <c r="S3768" t="str">
        <f t="shared" si="1977"/>
        <v>1.4247653049873i</v>
      </c>
      <c r="T3768" t="str">
        <f t="shared" si="1978"/>
        <v>0.049516600606756+0.0893869872320958i</v>
      </c>
      <c r="U3768" t="e">
        <f t="shared" si="1979"/>
        <v>#DIV/0!</v>
      </c>
      <c r="V3768" t="str">
        <f t="shared" si="1980"/>
        <v>1.33333333333333E-06-0.0000578534871290061i</v>
      </c>
      <c r="W3768" t="e">
        <f t="shared" si="1981"/>
        <v>#DIV/0!</v>
      </c>
      <c r="X3768" t="e">
        <f t="shared" si="1982"/>
        <v>#DIV/0!</v>
      </c>
      <c r="Y3768" t="str">
        <f t="shared" si="1983"/>
        <v>0.00083+1.84373789653878i</v>
      </c>
      <c r="Z3768" t="e">
        <f t="shared" si="1984"/>
        <v>#DIV/0!</v>
      </c>
      <c r="AA3768" t="e">
        <f t="shared" si="1985"/>
        <v>#DIV/0!</v>
      </c>
      <c r="AB3768" t="str">
        <f t="shared" si="1986"/>
        <v>0.305331095803417+0.551181349844482i</v>
      </c>
      <c r="AC3768" t="str">
        <f t="shared" si="1987"/>
        <v>1.06350097134255-0.0333051584873404i</v>
      </c>
      <c r="AD3768" t="str">
        <f t="shared" si="1988"/>
        <v>0.270604142784486+0.526745041896923i</v>
      </c>
      <c r="AE3768" t="e">
        <f t="shared" si="1989"/>
        <v>#DIV/0!</v>
      </c>
      <c r="AF3768" t="str">
        <f t="shared" si="1990"/>
        <v>-19.4158825504399-0.249843308551639i</v>
      </c>
      <c r="AG3768" t="e">
        <f t="shared" si="1991"/>
        <v>#DIV/0!</v>
      </c>
      <c r="AH3768" t="e">
        <f t="shared" si="1992"/>
        <v>#DIV/0!</v>
      </c>
      <c r="AI3768" t="e">
        <f t="shared" si="1993"/>
        <v>#DIV/0!</v>
      </c>
      <c r="AJ3768" t="e">
        <f t="shared" si="1994"/>
        <v>#DIV/0!</v>
      </c>
      <c r="AK3768"/>
      <c r="AL3768"/>
      <c r="AM3768"/>
      <c r="AN3768"/>
    </row>
    <row r="3769" spans="1:40" x14ac:dyDescent="0.25">
      <c r="A3769"/>
      <c r="B3769">
        <f t="shared" si="1995"/>
        <v>1835000</v>
      </c>
      <c r="C3769" s="186" t="str">
        <f t="shared" si="1963"/>
        <v>-2.92111831411918E-08+0.00171765232116604i</v>
      </c>
      <c r="D3769" s="158" t="str">
        <f t="shared" si="1964"/>
        <v>-7.66666689061905+0.0131686677956063i</v>
      </c>
      <c r="E3769" t="str">
        <f t="shared" si="1965"/>
        <v>7.98966121684923-0.287408028365753i</v>
      </c>
      <c r="F3769" t="str">
        <f t="shared" si="1966"/>
        <v>0.999201670891516+0.0000286949319385868i</v>
      </c>
      <c r="G3769">
        <f t="shared" si="1961"/>
        <v>1</v>
      </c>
      <c r="H3769" t="str">
        <f t="shared" si="1967"/>
        <v>11.7492225636545+0.262875988292035i</v>
      </c>
      <c r="I3769" t="str">
        <f t="shared" si="1968"/>
        <v>7206.02814917159i</v>
      </c>
      <c r="J3769" t="str">
        <f t="shared" si="1962"/>
        <v>-70287.1729070539+1576.44836613797i</v>
      </c>
      <c r="K3769" t="str">
        <f t="shared" si="1969"/>
        <v>0.00229829164950864-0.10247111547053i</v>
      </c>
      <c r="L3769" t="str">
        <f t="shared" si="1970"/>
        <v>0.000297282282260581-0.0112363959170813i</v>
      </c>
      <c r="M3769" t="str">
        <f t="shared" si="1971"/>
        <v>0.00259557393176922-0.113707511387611i</v>
      </c>
      <c r="N3769" t="str">
        <f t="shared" si="1972"/>
        <v>-13.5201099644243i</v>
      </c>
      <c r="O3769" t="str">
        <f t="shared" si="1973"/>
        <v>0.578637384474846-0.815584929537145i</v>
      </c>
      <c r="P3769" t="str">
        <f t="shared" si="1974"/>
        <v>0.421362615525154+0.815584929537145i</v>
      </c>
      <c r="Q3769" t="str">
        <f t="shared" si="1975"/>
        <v>-0.421362615525154+12.7045250348872i</v>
      </c>
      <c r="R3769" t="str">
        <f t="shared" si="1976"/>
        <v>0.0630270761013424-0.0352567189981609i</v>
      </c>
      <c r="S3769" t="str">
        <f t="shared" si="1977"/>
        <v>1.42554216720376i</v>
      </c>
      <c r="T3769" t="str">
        <f t="shared" si="1978"/>
        <v>0.0502599396091323+0.0898477546580239i</v>
      </c>
      <c r="U3769" t="e">
        <f t="shared" si="1979"/>
        <v>#DIV/0!</v>
      </c>
      <c r="V3769" t="str">
        <f t="shared" si="1980"/>
        <v>1.33333333333333E-06-0.0000578219593431046i</v>
      </c>
      <c r="W3769" t="e">
        <f t="shared" si="1981"/>
        <v>#DIV/0!</v>
      </c>
      <c r="X3769" t="e">
        <f t="shared" si="1982"/>
        <v>#DIV/0!</v>
      </c>
      <c r="Y3769" t="str">
        <f t="shared" si="1983"/>
        <v>0.00083+1.84474320618793i</v>
      </c>
      <c r="Z3769" t="e">
        <f t="shared" si="1984"/>
        <v>#DIV/0!</v>
      </c>
      <c r="AA3769" t="e">
        <f t="shared" si="1985"/>
        <v>#DIV/0!</v>
      </c>
      <c r="AB3769" t="str">
        <f t="shared" si="1986"/>
        <v>0.309914700278843+0.554022551004199i</v>
      </c>
      <c r="AC3769" t="str">
        <f t="shared" si="1987"/>
        <v>1.06380093204442-0.0338016228201458i</v>
      </c>
      <c r="AD3769" t="str">
        <f t="shared" si="1988"/>
        <v>0.274502626814948+0.529517476710968i</v>
      </c>
      <c r="AE3769" t="e">
        <f t="shared" si="1989"/>
        <v>#DIV/0!</v>
      </c>
      <c r="AF3769" t="str">
        <f t="shared" si="1990"/>
        <v>-19.4158894542736-0.249707320496429i</v>
      </c>
      <c r="AG3769" t="e">
        <f t="shared" si="1991"/>
        <v>#DIV/0!</v>
      </c>
      <c r="AH3769" t="e">
        <f t="shared" si="1992"/>
        <v>#DIV/0!</v>
      </c>
      <c r="AI3769" t="e">
        <f t="shared" si="1993"/>
        <v>#DIV/0!</v>
      </c>
      <c r="AJ3769" t="e">
        <f t="shared" si="1994"/>
        <v>#DIV/0!</v>
      </c>
      <c r="AK3769"/>
      <c r="AL3769"/>
      <c r="AM3769"/>
      <c r="AN3769"/>
    </row>
    <row r="3770" spans="1:40" x14ac:dyDescent="0.25">
      <c r="A3770"/>
      <c r="B3770">
        <f t="shared" si="1995"/>
        <v>1836000</v>
      </c>
      <c r="C3770" s="186" t="str">
        <f t="shared" si="1963"/>
        <v>-2.91793713459654E-08+0.00171671678068663i</v>
      </c>
      <c r="D3770" s="158" t="str">
        <f t="shared" si="1964"/>
        <v>-7.66666689037517+0.0131614953185975i</v>
      </c>
      <c r="E3770" t="str">
        <f t="shared" si="1965"/>
        <v>7.98964995993287-0.287564248834275i</v>
      </c>
      <c r="F3770" t="str">
        <f t="shared" si="1966"/>
        <v>0.999201672014514+0.0000287105291168998i</v>
      </c>
      <c r="G3770">
        <f t="shared" si="1961"/>
        <v>1</v>
      </c>
      <c r="H3770" t="str">
        <f t="shared" si="1967"/>
        <v>11.7492294564632+0.262732975623597i</v>
      </c>
      <c r="I3770" t="str">
        <f t="shared" si="1968"/>
        <v>7209.95513998857i</v>
      </c>
      <c r="J3770" t="str">
        <f t="shared" si="1962"/>
        <v>-70363.8021441087+1577.30746606503i</v>
      </c>
      <c r="K3770" t="str">
        <f t="shared" si="1969"/>
        <v>0.002295789931604-0.102415357808977i</v>
      </c>
      <c r="L3770" t="str">
        <f t="shared" si="1970"/>
        <v>0.000296958759754486-0.0112302844305325i</v>
      </c>
      <c r="M3770" t="str">
        <f t="shared" si="1971"/>
        <v>0.00259274869135849-0.11364564223951i</v>
      </c>
      <c r="N3770" t="str">
        <f t="shared" si="1972"/>
        <v>-13.5274778717619i</v>
      </c>
      <c r="O3770" t="str">
        <f t="shared" si="1973"/>
        <v>0.572612578756398-0.819826100249283i</v>
      </c>
      <c r="P3770" t="str">
        <f t="shared" si="1974"/>
        <v>0.427387421243602+0.819826100249283i</v>
      </c>
      <c r="Q3770" t="str">
        <f t="shared" si="1975"/>
        <v>-0.427387421243602+12.7076517715126i</v>
      </c>
      <c r="R3770" t="str">
        <f t="shared" si="1976"/>
        <v>0.0633116216080794-0.0357616041191957i</v>
      </c>
      <c r="S3770" t="str">
        <f t="shared" si="1977"/>
        <v>1.42631902942022i</v>
      </c>
      <c r="T3770" t="str">
        <f t="shared" si="1978"/>
        <v>0.0510074564778013+0.090302570683056i</v>
      </c>
      <c r="U3770" t="e">
        <f t="shared" si="1979"/>
        <v>#DIV/0!</v>
      </c>
      <c r="V3770" t="str">
        <f t="shared" si="1980"/>
        <v>1.33333333333333E-06-0.0000577904659011965i</v>
      </c>
      <c r="W3770" t="e">
        <f t="shared" si="1981"/>
        <v>#DIV/0!</v>
      </c>
      <c r="X3770" t="e">
        <f t="shared" si="1982"/>
        <v>#DIV/0!</v>
      </c>
      <c r="Y3770" t="str">
        <f t="shared" si="1983"/>
        <v>0.00083+1.84574851583707i</v>
      </c>
      <c r="Z3770" t="e">
        <f t="shared" si="1984"/>
        <v>#DIV/0!</v>
      </c>
      <c r="AA3770" t="e">
        <f t="shared" si="1985"/>
        <v>#DIV/0!</v>
      </c>
      <c r="AB3770" t="str">
        <f t="shared" si="1986"/>
        <v>0.31452406646807+0.556827054415386i</v>
      </c>
      <c r="AC3770" t="str">
        <f t="shared" si="1987"/>
        <v>1.06409645007711-0.0343005769168977i</v>
      </c>
      <c r="AD3770" t="str">
        <f t="shared" si="1988"/>
        <v>0.278421383867132+0.532261026213354i</v>
      </c>
      <c r="AE3770" t="e">
        <f t="shared" si="1989"/>
        <v>#DIV/0!</v>
      </c>
      <c r="AF3770" t="str">
        <f t="shared" si="1990"/>
        <v>-19.4158963468384-0.249571480304999i</v>
      </c>
      <c r="AG3770" t="e">
        <f t="shared" si="1991"/>
        <v>#DIV/0!</v>
      </c>
      <c r="AH3770" t="e">
        <f t="shared" si="1992"/>
        <v>#DIV/0!</v>
      </c>
      <c r="AI3770" t="e">
        <f t="shared" si="1993"/>
        <v>#DIV/0!</v>
      </c>
      <c r="AJ3770" t="e">
        <f t="shared" si="1994"/>
        <v>#DIV/0!</v>
      </c>
      <c r="AK3770"/>
      <c r="AL3770"/>
      <c r="AM3770"/>
      <c r="AN3770"/>
    </row>
    <row r="3771" spans="1:40" x14ac:dyDescent="0.25">
      <c r="A3771"/>
      <c r="B3771">
        <f t="shared" si="1995"/>
        <v>1837000</v>
      </c>
      <c r="C3771" s="186" t="str">
        <f t="shared" si="1963"/>
        <v>-2.91476114883591E-08+0.00171578225875974i</v>
      </c>
      <c r="D3771" s="158" t="str">
        <f t="shared" si="1964"/>
        <v>-7.66666689013168+0.0131543306504913i</v>
      </c>
      <c r="E3771" t="str">
        <f t="shared" si="1965"/>
        <v>7.98963869691537-0.287720468641734i</v>
      </c>
      <c r="F3771" t="str">
        <f t="shared" si="1966"/>
        <v>0.999201673138119+0.0000287261262293171i</v>
      </c>
      <c r="G3771">
        <f t="shared" si="1961"/>
        <v>1</v>
      </c>
      <c r="H3771" t="str">
        <f t="shared" si="1967"/>
        <v>11.749236338027+0.262590118386951i</v>
      </c>
      <c r="I3771" t="str">
        <f t="shared" si="1968"/>
        <v>7213.88213080556i</v>
      </c>
      <c r="J3771" t="str">
        <f t="shared" si="1962"/>
        <v>-70440.4731295901+1578.16656599207i</v>
      </c>
      <c r="K3771" t="str">
        <f t="shared" si="1969"/>
        <v>0.00229329229555795-0.10235966076369i</v>
      </c>
      <c r="L3771" t="str">
        <f t="shared" si="1970"/>
        <v>0.000296635764956661-0.0112241795838061i</v>
      </c>
      <c r="M3771" t="str">
        <f t="shared" si="1971"/>
        <v>0.00258992806051461-0.113583840347496i</v>
      </c>
      <c r="N3771" t="str">
        <f t="shared" si="1972"/>
        <v>-13.5348457790995i</v>
      </c>
      <c r="O3771" t="str">
        <f t="shared" si="1973"/>
        <v>0.566556688298602-0.82402276603509i</v>
      </c>
      <c r="P3771" t="str">
        <f t="shared" si="1974"/>
        <v>0.433443311701398+0.82402276603509i</v>
      </c>
      <c r="Q3771" t="str">
        <f t="shared" si="1975"/>
        <v>-0.433443311701398+12.7108230130644i</v>
      </c>
      <c r="R3771" t="str">
        <f t="shared" si="1976"/>
        <v>0.0635916559498166-0.0362688308364479i</v>
      </c>
      <c r="S3771" t="str">
        <f t="shared" si="1977"/>
        <v>1.42709589163668i</v>
      </c>
      <c r="T3771" t="str">
        <f t="shared" si="1978"/>
        <v>0.0517590994811605+0.0907513909483565i</v>
      </c>
      <c r="U3771" t="e">
        <f t="shared" si="1979"/>
        <v>#DIV/0!</v>
      </c>
      <c r="V3771" t="str">
        <f t="shared" si="1980"/>
        <v>1.33333333333333E-06-0.000057759006747195i</v>
      </c>
      <c r="W3771" t="e">
        <f t="shared" si="1981"/>
        <v>#DIV/0!</v>
      </c>
      <c r="X3771" t="e">
        <f t="shared" si="1982"/>
        <v>#DIV/0!</v>
      </c>
      <c r="Y3771" t="str">
        <f t="shared" si="1983"/>
        <v>0.00083+1.84675382548622i</v>
      </c>
      <c r="Z3771" t="e">
        <f t="shared" si="1984"/>
        <v>#DIV/0!</v>
      </c>
      <c r="AA3771" t="e">
        <f t="shared" si="1985"/>
        <v>#DIV/0!</v>
      </c>
      <c r="AB3771" t="str">
        <f t="shared" si="1986"/>
        <v>0.319158875381776+0.559594586550948i</v>
      </c>
      <c r="AC3771" t="str">
        <f t="shared" si="1987"/>
        <v>1.06438750070524-0.0348019810246296i</v>
      </c>
      <c r="AD3771" t="str">
        <f t="shared" si="1988"/>
        <v>0.282360199172363+0.534975542711061i</v>
      </c>
      <c r="AE3771" t="e">
        <f t="shared" si="1989"/>
        <v>#DIV/0!</v>
      </c>
      <c r="AF3771" t="str">
        <f t="shared" si="1990"/>
        <v>-19.4159032281587-0.24943578773646i</v>
      </c>
      <c r="AG3771" t="e">
        <f t="shared" si="1991"/>
        <v>#DIV/0!</v>
      </c>
      <c r="AH3771" t="e">
        <f t="shared" si="1992"/>
        <v>#DIV/0!</v>
      </c>
      <c r="AI3771" t="e">
        <f t="shared" si="1993"/>
        <v>#DIV/0!</v>
      </c>
      <c r="AJ3771" t="e">
        <f t="shared" si="1994"/>
        <v>#DIV/0!</v>
      </c>
      <c r="AK3771"/>
      <c r="AL3771"/>
      <c r="AM3771"/>
      <c r="AN3771"/>
    </row>
    <row r="3772" spans="1:40" x14ac:dyDescent="0.25">
      <c r="A3772"/>
      <c r="B3772">
        <f t="shared" si="1995"/>
        <v>1838000</v>
      </c>
      <c r="C3772" s="186" t="str">
        <f t="shared" si="1963"/>
        <v>-2.91159034553726E-08+0.00171484875372288i</v>
      </c>
      <c r="D3772" s="158" t="str">
        <f t="shared" si="1964"/>
        <v>-7.66666688988857+0.0131471737785421i</v>
      </c>
      <c r="E3772" t="str">
        <f t="shared" si="1965"/>
        <v>7.98962742779678-0.287876687787773i</v>
      </c>
      <c r="F3772" t="str">
        <f t="shared" si="1966"/>
        <v>0.999201674262334+0.0000287417232758031i</v>
      </c>
      <c r="G3772">
        <f t="shared" si="1961"/>
        <v>1</v>
      </c>
      <c r="H3772" t="str">
        <f t="shared" si="1967"/>
        <v>11.7492432083704+0.262447416328987i</v>
      </c>
      <c r="I3772" t="str">
        <f t="shared" si="1968"/>
        <v>7217.80912162255i</v>
      </c>
      <c r="J3772" t="str">
        <f t="shared" si="1962"/>
        <v>-70517.1858634981+1579.02566591912i</v>
      </c>
      <c r="K3772" t="str">
        <f t="shared" si="1969"/>
        <v>0.00229079873249671-0.102304024235924i</v>
      </c>
      <c r="L3772" t="str">
        <f t="shared" si="1970"/>
        <v>0.000296313296720312-0.0112180813660946i</v>
      </c>
      <c r="M3772" t="str">
        <f t="shared" si="1971"/>
        <v>0.00258711202921702-0.113522105602019i</v>
      </c>
      <c r="N3772" t="str">
        <f t="shared" si="1972"/>
        <v>-13.542213686437i</v>
      </c>
      <c r="O3772" t="str">
        <f t="shared" si="1973"/>
        <v>0.560470041850482-0.828174699075092i</v>
      </c>
      <c r="P3772" t="str">
        <f t="shared" si="1974"/>
        <v>0.439529958149518+0.828174699075092i</v>
      </c>
      <c r="Q3772" t="str">
        <f t="shared" si="1975"/>
        <v>-0.439529958149518+12.7140389873619i</v>
      </c>
      <c r="R3772" t="str">
        <f t="shared" si="1976"/>
        <v>0.0638671557811142-0.0367783587042582i</v>
      </c>
      <c r="S3772" t="str">
        <f t="shared" si="1977"/>
        <v>1.42787275385314i</v>
      </c>
      <c r="T3772" t="str">
        <f t="shared" si="1978"/>
        <v>0.0525148163252478+0.091194171605947i</v>
      </c>
      <c r="U3772" t="e">
        <f t="shared" si="1979"/>
        <v>#DIV/0!</v>
      </c>
      <c r="V3772" t="str">
        <f t="shared" si="1980"/>
        <v>1.33333333333333E-06-0.0000577275818251344i</v>
      </c>
      <c r="W3772" t="e">
        <f t="shared" si="1981"/>
        <v>#DIV/0!</v>
      </c>
      <c r="X3772" t="e">
        <f t="shared" si="1982"/>
        <v>#DIV/0!</v>
      </c>
      <c r="Y3772" t="str">
        <f t="shared" si="1983"/>
        <v>0.00083+1.84775913513537i</v>
      </c>
      <c r="Z3772" t="e">
        <f t="shared" si="1984"/>
        <v>#DIV/0!</v>
      </c>
      <c r="AA3772" t="e">
        <f t="shared" si="1985"/>
        <v>#DIV/0!</v>
      </c>
      <c r="AB3772" t="str">
        <f t="shared" si="1986"/>
        <v>0.323818804562997+0.562324877033857i</v>
      </c>
      <c r="AC3772" t="str">
        <f t="shared" si="1987"/>
        <v>1.06467405959785-0.0353057950738178i</v>
      </c>
      <c r="AD3772" t="str">
        <f t="shared" si="1988"/>
        <v>0.286318856895526+0.537660880117057i</v>
      </c>
      <c r="AE3772" t="e">
        <f t="shared" si="1989"/>
        <v>#DIV/0!</v>
      </c>
      <c r="AF3772" t="str">
        <f t="shared" si="1990"/>
        <v>-19.415910098259-0.249300242550445i</v>
      </c>
      <c r="AG3772" t="e">
        <f t="shared" si="1991"/>
        <v>#DIV/0!</v>
      </c>
      <c r="AH3772" t="e">
        <f t="shared" si="1992"/>
        <v>#DIV/0!</v>
      </c>
      <c r="AI3772" t="e">
        <f t="shared" si="1993"/>
        <v>#DIV/0!</v>
      </c>
      <c r="AJ3772" t="e">
        <f t="shared" si="1994"/>
        <v>#DIV/0!</v>
      </c>
      <c r="AK3772"/>
      <c r="AL3772"/>
      <c r="AM3772"/>
      <c r="AN3772"/>
    </row>
    <row r="3773" spans="1:40" x14ac:dyDescent="0.25">
      <c r="A3773"/>
      <c r="B3773">
        <f t="shared" si="1995"/>
        <v>1839000</v>
      </c>
      <c r="C3773" s="186" t="str">
        <f t="shared" si="1963"/>
        <v>-2.9084247134313E-08+0.00171391626391715i</v>
      </c>
      <c r="D3773" s="158" t="str">
        <f t="shared" si="1964"/>
        <v>-7.66666688964592+0.0131400246900315i</v>
      </c>
      <c r="E3773" t="str">
        <f t="shared" si="1965"/>
        <v>7.98961615257715-0.288032906272035i</v>
      </c>
      <c r="F3773" t="str">
        <f t="shared" si="1966"/>
        <v>0.999201675387157+0.0000287573202563224i</v>
      </c>
      <c r="G3773">
        <f t="shared" si="1961"/>
        <v>1</v>
      </c>
      <c r="H3773" t="str">
        <f t="shared" si="1967"/>
        <v>11.7492500675178+0.262304869197152i</v>
      </c>
      <c r="I3773" t="str">
        <f t="shared" si="1968"/>
        <v>7221.73611243954i</v>
      </c>
      <c r="J3773" t="str">
        <f t="shared" si="1962"/>
        <v>-70593.9403458327+1579.88476584618i</v>
      </c>
      <c r="K3773" t="str">
        <f t="shared" si="1969"/>
        <v>0.00228830923357051-0.102248448127148i</v>
      </c>
      <c r="L3773" t="str">
        <f t="shared" si="1970"/>
        <v>0.000295991353901759-0.0112119897666143i</v>
      </c>
      <c r="M3773" t="str">
        <f t="shared" si="1971"/>
        <v>0.00258430058747227-0.113460437893762i</v>
      </c>
      <c r="N3773" t="str">
        <f t="shared" si="1972"/>
        <v>-13.5495815937746i</v>
      </c>
      <c r="O3773" t="str">
        <f t="shared" si="1973"/>
        <v>0.554352969830421-0.832281673978343i</v>
      </c>
      <c r="P3773" t="str">
        <f t="shared" si="1974"/>
        <v>0.445647030169579+0.832281673978343i</v>
      </c>
      <c r="Q3773" t="str">
        <f t="shared" si="1975"/>
        <v>-0.445647030169579+12.7172999197963i</v>
      </c>
      <c r="R3773" t="str">
        <f t="shared" si="1976"/>
        <v>0.0641380981708584-0.0372901469754551i</v>
      </c>
      <c r="S3773" t="str">
        <f t="shared" si="1977"/>
        <v>1.4286496160696i</v>
      </c>
      <c r="T3773" t="str">
        <f t="shared" si="1978"/>
        <v>0.0532745541596629+0.0916308693272312i</v>
      </c>
      <c r="U3773" t="e">
        <f t="shared" si="1979"/>
        <v>#DIV/0!</v>
      </c>
      <c r="V3773" t="str">
        <f t="shared" si="1980"/>
        <v>1.33333333333333E-06-0.0000576961910791717i</v>
      </c>
      <c r="W3773" t="e">
        <f t="shared" si="1981"/>
        <v>#DIV/0!</v>
      </c>
      <c r="X3773" t="e">
        <f t="shared" si="1982"/>
        <v>#DIV/0!</v>
      </c>
      <c r="Y3773" t="str">
        <f t="shared" si="1983"/>
        <v>0.00083+1.84876444478452i</v>
      </c>
      <c r="Z3773" t="e">
        <f t="shared" si="1984"/>
        <v>#DIV/0!</v>
      </c>
      <c r="AA3773" t="e">
        <f t="shared" si="1985"/>
        <v>#DIV/0!</v>
      </c>
      <c r="AB3773" t="str">
        <f t="shared" si="1986"/>
        <v>0.328503528123637+0.56501765868972i</v>
      </c>
      <c r="AC3773" t="str">
        <f t="shared" si="1987"/>
        <v>1.06495610283336-0.0358119786832696i</v>
      </c>
      <c r="AD3773" t="str">
        <f t="shared" si="1988"/>
        <v>0.290297140147362+0.540316893957957i</v>
      </c>
      <c r="AE3773" t="e">
        <f t="shared" si="1989"/>
        <v>#DIV/0!</v>
      </c>
      <c r="AF3773" t="str">
        <f t="shared" si="1990"/>
        <v>-19.4159169571637-0.249164844507121i</v>
      </c>
      <c r="AG3773" t="e">
        <f t="shared" si="1991"/>
        <v>#DIV/0!</v>
      </c>
      <c r="AH3773" t="e">
        <f t="shared" si="1992"/>
        <v>#DIV/0!</v>
      </c>
      <c r="AI3773" t="e">
        <f t="shared" si="1993"/>
        <v>#DIV/0!</v>
      </c>
      <c r="AJ3773" t="e">
        <f t="shared" si="1994"/>
        <v>#DIV/0!</v>
      </c>
      <c r="AK3773"/>
      <c r="AL3773"/>
      <c r="AM3773"/>
      <c r="AN3773"/>
    </row>
    <row r="3774" spans="1:40" x14ac:dyDescent="0.25">
      <c r="A3774"/>
      <c r="B3774">
        <f t="shared" si="1995"/>
        <v>1840000</v>
      </c>
      <c r="C3774" s="186" t="str">
        <f t="shared" si="1963"/>
        <v>-2.90526424127937E-08+0.0017129847876873i</v>
      </c>
      <c r="D3774" s="158" t="str">
        <f t="shared" si="1964"/>
        <v>-7.66666688940358+0.0131328833722693i</v>
      </c>
      <c r="E3774" t="str">
        <f t="shared" si="1965"/>
        <v>7.98960487125653-0.288189124094162i</v>
      </c>
      <c r="F3774" t="str">
        <f t="shared" si="1966"/>
        <v>0.999201676512588+0.0000287729171708391i</v>
      </c>
      <c r="G3774">
        <f t="shared" si="1961"/>
        <v>1</v>
      </c>
      <c r="H3774" t="str">
        <f t="shared" si="1967"/>
        <v>11.7492569154933+0.262162476739422i</v>
      </c>
      <c r="I3774" t="str">
        <f t="shared" si="1968"/>
        <v>7225.66310325652i</v>
      </c>
      <c r="J3774" t="str">
        <f t="shared" si="1962"/>
        <v>-70670.736576594+1580.74386577322i</v>
      </c>
      <c r="K3774" t="str">
        <f t="shared" si="1969"/>
        <v>0.0022858237899536-0.102192932339045i</v>
      </c>
      <c r="L3774" t="str">
        <f t="shared" si="1970"/>
        <v>0.000295669935360427-0.0112059047746046i</v>
      </c>
      <c r="M3774" t="str">
        <f t="shared" si="1971"/>
        <v>0.00258149372531403-0.11339883711365i</v>
      </c>
      <c r="N3774" t="str">
        <f t="shared" si="1972"/>
        <v>-13.5569495011122i</v>
      </c>
      <c r="O3774" t="str">
        <f t="shared" si="1973"/>
        <v>0.548205804308727-0.836343467794316i</v>
      </c>
      <c r="P3774" t="str">
        <f t="shared" si="1974"/>
        <v>0.451794195691273+0.836343467794316i</v>
      </c>
      <c r="Q3774" t="str">
        <f t="shared" si="1975"/>
        <v>-0.451794195691273+12.7206060333179i</v>
      </c>
      <c r="R3774" t="str">
        <f t="shared" si="1976"/>
        <v>0.0644044606070124-0.0378041546063602i</v>
      </c>
      <c r="S3774" t="str">
        <f t="shared" si="1977"/>
        <v>1.42942647828606i</v>
      </c>
      <c r="T3774" t="str">
        <f t="shared" si="1978"/>
        <v>0.0540382595835512+0.092061441311395i</v>
      </c>
      <c r="U3774" t="e">
        <f t="shared" si="1979"/>
        <v>#DIV/0!</v>
      </c>
      <c r="V3774" t="str">
        <f t="shared" si="1980"/>
        <v>1.33333333333333E-06-0.0000576648344535851i</v>
      </c>
      <c r="W3774" t="e">
        <f t="shared" si="1981"/>
        <v>#DIV/0!</v>
      </c>
      <c r="X3774" t="e">
        <f t="shared" si="1982"/>
        <v>#DIV/0!</v>
      </c>
      <c r="Y3774" t="str">
        <f t="shared" si="1983"/>
        <v>0.00083+1.84976975443367i</v>
      </c>
      <c r="Z3774" t="e">
        <f t="shared" si="1984"/>
        <v>#DIV/0!</v>
      </c>
      <c r="AA3774" t="e">
        <f t="shared" si="1985"/>
        <v>#DIV/0!</v>
      </c>
      <c r="AB3774" t="str">
        <f t="shared" si="1986"/>
        <v>0.33321271678137+0.567672667598572i</v>
      </c>
      <c r="AC3774" t="str">
        <f t="shared" si="1987"/>
        <v>1.06523360690445-0.0363204911650494i</v>
      </c>
      <c r="AD3774" t="str">
        <f t="shared" si="1988"/>
        <v>0.294294830996333+0.542943441381278i</v>
      </c>
      <c r="AE3774" t="e">
        <f t="shared" si="1989"/>
        <v>#DIV/0!</v>
      </c>
      <c r="AF3774" t="str">
        <f t="shared" si="1990"/>
        <v>-19.4159238048969-0.249029593367153i</v>
      </c>
      <c r="AG3774" t="e">
        <f t="shared" si="1991"/>
        <v>#DIV/0!</v>
      </c>
      <c r="AH3774" t="e">
        <f t="shared" si="1992"/>
        <v>#DIV/0!</v>
      </c>
      <c r="AI3774" t="e">
        <f t="shared" si="1993"/>
        <v>#DIV/0!</v>
      </c>
      <c r="AJ3774" t="e">
        <f t="shared" si="1994"/>
        <v>#DIV/0!</v>
      </c>
      <c r="AK3774"/>
      <c r="AL3774"/>
      <c r="AM3774"/>
      <c r="AN3774"/>
    </row>
    <row r="3775" spans="1:40" x14ac:dyDescent="0.25">
      <c r="A3775"/>
      <c r="B3775">
        <f t="shared" si="1995"/>
        <v>1841000</v>
      </c>
      <c r="C3775" s="186" t="str">
        <f t="shared" si="1963"/>
        <v>-2.90210891787325E-08+0.00171205432338164i</v>
      </c>
      <c r="D3775" s="158" t="str">
        <f t="shared" si="1964"/>
        <v>-7.66666688916169+0.0131257498125926i</v>
      </c>
      <c r="E3775" t="str">
        <f t="shared" si="1965"/>
        <v>7.98959358383498-0.288345341253799i</v>
      </c>
      <c r="F3775" t="str">
        <f t="shared" si="1966"/>
        <v>0.999201677638638+0.0000287885140193186i</v>
      </c>
      <c r="G3775">
        <f t="shared" si="1961"/>
        <v>1</v>
      </c>
      <c r="H3775" t="str">
        <f t="shared" si="1967"/>
        <v>11.7492637523214+0.26202023870434i</v>
      </c>
      <c r="I3775" t="str">
        <f t="shared" si="1968"/>
        <v>7229.59009407351i</v>
      </c>
      <c r="J3775" t="str">
        <f t="shared" si="1962"/>
        <v>-70747.5745557819+1581.60296570027i</v>
      </c>
      <c r="K3775" t="str">
        <f t="shared" si="1969"/>
        <v>0.00228334239284423-0.102137476773509i</v>
      </c>
      <c r="L3775" t="str">
        <f t="shared" si="1970"/>
        <v>0.000295349039958828-0.0111998263793283i</v>
      </c>
      <c r="M3775" t="str">
        <f t="shared" si="1971"/>
        <v>0.00257869143280306-0.113337303152837i</v>
      </c>
      <c r="N3775" t="str">
        <f t="shared" si="1972"/>
        <v>-13.5643174084497i</v>
      </c>
      <c r="O3775" t="str">
        <f t="shared" si="1973"/>
        <v>0.542028878989365-0.840359860025175i</v>
      </c>
      <c r="P3775" t="str">
        <f t="shared" si="1974"/>
        <v>0.457971121010635+0.840359860025175i</v>
      </c>
      <c r="Q3775" t="str">
        <f t="shared" si="1975"/>
        <v>-0.457971121010635+12.7239575484245i</v>
      </c>
      <c r="R3775" t="str">
        <f t="shared" si="1976"/>
        <v>0.0646662210013256-0.0383203402619421i</v>
      </c>
      <c r="S3775" t="str">
        <f t="shared" si="1977"/>
        <v>1.43020334050252i</v>
      </c>
      <c r="T3775" t="str">
        <f t="shared" si="1978"/>
        <v>0.0548058786518228+0.0924858452937701i</v>
      </c>
      <c r="U3775" t="e">
        <f t="shared" si="1979"/>
        <v>#DIV/0!</v>
      </c>
      <c r="V3775" t="str">
        <f t="shared" si="1980"/>
        <v>1.33333333333333E-06-0.0000576335118927741i</v>
      </c>
      <c r="W3775" t="e">
        <f t="shared" si="1981"/>
        <v>#DIV/0!</v>
      </c>
      <c r="X3775" t="e">
        <f t="shared" si="1982"/>
        <v>#DIV/0!</v>
      </c>
      <c r="Y3775" t="str">
        <f t="shared" si="1983"/>
        <v>0.00083+1.85077506408282i</v>
      </c>
      <c r="Z3775" t="e">
        <f t="shared" si="1984"/>
        <v>#DIV/0!</v>
      </c>
      <c r="AA3775" t="e">
        <f t="shared" si="1985"/>
        <v>#DIV/0!</v>
      </c>
      <c r="AB3775" t="str">
        <f t="shared" si="1986"/>
        <v>0.337946037897985+0.57028964314645i</v>
      </c>
      <c r="AC3775" t="str">
        <f t="shared" si="1987"/>
        <v>1.06550654872289-0.036831291529546i</v>
      </c>
      <c r="AD3775" t="str">
        <f t="shared" si="1988"/>
        <v>0.298311710481002+0.545540381162902i</v>
      </c>
      <c r="AE3775" t="e">
        <f t="shared" si="1989"/>
        <v>#DIV/0!</v>
      </c>
      <c r="AF3775" t="str">
        <f t="shared" si="1990"/>
        <v>-19.4159306414831-0.248894488891747i</v>
      </c>
      <c r="AG3775" t="e">
        <f t="shared" si="1991"/>
        <v>#DIV/0!</v>
      </c>
      <c r="AH3775" t="e">
        <f t="shared" si="1992"/>
        <v>#DIV/0!</v>
      </c>
      <c r="AI3775" t="e">
        <f t="shared" si="1993"/>
        <v>#DIV/0!</v>
      </c>
      <c r="AJ3775" t="e">
        <f t="shared" si="1994"/>
        <v>#DIV/0!</v>
      </c>
      <c r="AK3775"/>
      <c r="AL3775"/>
      <c r="AM3775"/>
      <c r="AN3775"/>
    </row>
    <row r="3776" spans="1:40" x14ac:dyDescent="0.25">
      <c r="A3776"/>
      <c r="B3776">
        <f t="shared" si="1995"/>
        <v>1842000</v>
      </c>
      <c r="C3776" s="186" t="str">
        <f t="shared" si="1963"/>
        <v>-2.89895873203532E-08+0.00171112486935211i</v>
      </c>
      <c r="D3776" s="158" t="str">
        <f t="shared" si="1964"/>
        <v>-7.66666688892019+0.0131186239983662i</v>
      </c>
      <c r="E3776" t="str">
        <f t="shared" si="1965"/>
        <v>7.98958229031254-0.288501557750587i</v>
      </c>
      <c r="F3776" t="str">
        <f t="shared" si="1966"/>
        <v>0.999201678765287+0.0000288041108017238i</v>
      </c>
      <c r="G3776">
        <f t="shared" si="1961"/>
        <v>1</v>
      </c>
      <c r="H3776" t="str">
        <f t="shared" si="1967"/>
        <v>11.7492705780262+0.261878154840978i</v>
      </c>
      <c r="I3776" t="str">
        <f t="shared" si="1968"/>
        <v>7233.5170848905i</v>
      </c>
      <c r="J3776" t="str">
        <f t="shared" si="1962"/>
        <v>-70824.4542833963+1582.46206562732i</v>
      </c>
      <c r="K3776" t="str">
        <f t="shared" si="1969"/>
        <v>0.00228086503346447-0.10208208133265i</v>
      </c>
      <c r="L3776" t="str">
        <f t="shared" si="1970"/>
        <v>0.000295028666562564-0.0111937545700715i</v>
      </c>
      <c r="M3776" t="str">
        <f t="shared" si="1971"/>
        <v>0.00257589370002703-0.113275835902722i</v>
      </c>
      <c r="N3776" t="str">
        <f t="shared" si="1972"/>
        <v>-13.5716853157873i</v>
      </c>
      <c r="O3776" t="str">
        <f t="shared" si="1973"/>
        <v>0.535822529191578-0.844330632637914i</v>
      </c>
      <c r="P3776" t="str">
        <f t="shared" si="1974"/>
        <v>0.464177470808422+0.844330632637914i</v>
      </c>
      <c r="Q3776" t="str">
        <f t="shared" si="1975"/>
        <v>-0.464177470808422+12.7273546831494i</v>
      </c>
      <c r="R3776" t="str">
        <f t="shared" si="1976"/>
        <v>0.0649233576939707-0.0388386623210599i</v>
      </c>
      <c r="S3776" t="str">
        <f t="shared" si="1977"/>
        <v>1.43098020271897i</v>
      </c>
      <c r="T3776" t="str">
        <f t="shared" si="1978"/>
        <v>0.0555773568815239+0.0929040395541144i</v>
      </c>
      <c r="U3776" t="e">
        <f t="shared" si="1979"/>
        <v>#DIV/0!</v>
      </c>
      <c r="V3776" t="str">
        <f t="shared" si="1980"/>
        <v>1.33333333333333E-06-0.0000576022233412578i</v>
      </c>
      <c r="W3776" t="e">
        <f t="shared" si="1981"/>
        <v>#DIV/0!</v>
      </c>
      <c r="X3776" t="e">
        <f t="shared" si="1982"/>
        <v>#DIV/0!</v>
      </c>
      <c r="Y3776" t="str">
        <f t="shared" si="1983"/>
        <v>0.00083+1.85178037373197i</v>
      </c>
      <c r="Z3776" t="e">
        <f t="shared" si="1984"/>
        <v>#DIV/0!</v>
      </c>
      <c r="AA3776" t="e">
        <f t="shared" si="1985"/>
        <v>#DIV/0!</v>
      </c>
      <c r="AB3776" t="str">
        <f t="shared" si="1986"/>
        <v>0.342703155518676+0.572868328076453i</v>
      </c>
      <c r="AC3776" t="str">
        <f t="shared" si="1987"/>
        <v>1.06577490562433-0.0373443384906414i</v>
      </c>
      <c r="AD3776" t="str">
        <f t="shared" si="1988"/>
        <v>0.302347558622461+0.548107573714423i</v>
      </c>
      <c r="AE3776" t="e">
        <f t="shared" si="1989"/>
        <v>#DIV/0!</v>
      </c>
      <c r="AF3776" t="str">
        <f t="shared" si="1990"/>
        <v>-19.4159374669464-0.248759530842612i</v>
      </c>
      <c r="AG3776" t="e">
        <f t="shared" si="1991"/>
        <v>#DIV/0!</v>
      </c>
      <c r="AH3776" t="e">
        <f t="shared" si="1992"/>
        <v>#DIV/0!</v>
      </c>
      <c r="AI3776" t="e">
        <f t="shared" si="1993"/>
        <v>#DIV/0!</v>
      </c>
      <c r="AJ3776" t="e">
        <f t="shared" si="1994"/>
        <v>#DIV/0!</v>
      </c>
      <c r="AK3776"/>
      <c r="AL3776"/>
      <c r="AM3776"/>
      <c r="AN3776"/>
    </row>
    <row r="3777" spans="1:40" x14ac:dyDescent="0.25">
      <c r="A3777"/>
      <c r="B3777">
        <f t="shared" si="1995"/>
        <v>1843000</v>
      </c>
      <c r="C3777" s="186" t="str">
        <f t="shared" si="1963"/>
        <v>-2.89581367261809E-08+0.00171019642395419i</v>
      </c>
      <c r="D3777" s="158" t="str">
        <f t="shared" si="1964"/>
        <v>-7.66666688867908+0.0131115059169821i</v>
      </c>
      <c r="E3777" t="str">
        <f t="shared" si="1965"/>
        <v>7.98957099068928-0.288657773584171i</v>
      </c>
      <c r="F3777" t="str">
        <f t="shared" si="1966"/>
        <v>0.999201679892544+0.0000288197075180199i</v>
      </c>
      <c r="G3777">
        <f t="shared" si="1961"/>
        <v>1</v>
      </c>
      <c r="H3777" t="str">
        <f t="shared" si="1967"/>
        <v>11.7492773926318+0.261736224898959i</v>
      </c>
      <c r="I3777" t="str">
        <f t="shared" si="1968"/>
        <v>7237.44407570749i</v>
      </c>
      <c r="J3777" t="str">
        <f t="shared" si="1962"/>
        <v>-70901.3757594374+1583.32116555438i</v>
      </c>
      <c r="K3777" t="str">
        <f t="shared" si="1969"/>
        <v>0.0022783917030602-0.102026745918788i</v>
      </c>
      <c r="L3777" t="str">
        <f t="shared" si="1970"/>
        <v>0.0002947088140403-0.0111876893361433i</v>
      </c>
      <c r="M3777" t="str">
        <f t="shared" si="1971"/>
        <v>0.0025731005171005-0.113214435254931i</v>
      </c>
      <c r="N3777" t="str">
        <f t="shared" si="1972"/>
        <v>-13.5790532231248i</v>
      </c>
      <c r="O3777" t="str">
        <f t="shared" si="1973"/>
        <v>0.52958709183228-0.848255570075804i</v>
      </c>
      <c r="P3777" t="str">
        <f t="shared" si="1974"/>
        <v>0.47041290816772+0.848255570075804i</v>
      </c>
      <c r="Q3777" t="str">
        <f t="shared" si="1975"/>
        <v>-0.47041290816772+12.730797653049i</v>
      </c>
      <c r="R3777" t="str">
        <f t="shared" si="1976"/>
        <v>0.0651758494580683-0.0393590788817216i</v>
      </c>
      <c r="S3777" t="str">
        <f t="shared" si="1977"/>
        <v>1.43175706493544i</v>
      </c>
      <c r="T3777" t="str">
        <f t="shared" si="1978"/>
        <v>0.0563526392582562+0.093315982924758i</v>
      </c>
      <c r="U3777" t="e">
        <f t="shared" si="1979"/>
        <v>#DIV/0!</v>
      </c>
      <c r="V3777" t="str">
        <f t="shared" si="1980"/>
        <v>1.33333333333333E-06-0.000057570968743677i</v>
      </c>
      <c r="W3777" t="e">
        <f t="shared" si="1981"/>
        <v>#DIV/0!</v>
      </c>
      <c r="X3777" t="e">
        <f t="shared" si="1982"/>
        <v>#DIV/0!</v>
      </c>
      <c r="Y3777" t="str">
        <f t="shared" si="1983"/>
        <v>0.00083+1.85278568338112i</v>
      </c>
      <c r="Z3777" t="e">
        <f t="shared" si="1984"/>
        <v>#DIV/0!</v>
      </c>
      <c r="AA3777" t="e">
        <f t="shared" si="1985"/>
        <v>#DIV/0!</v>
      </c>
      <c r="AB3777" t="str">
        <f t="shared" si="1986"/>
        <v>0.347483730411624+0.575408468538971i</v>
      </c>
      <c r="AC3777" t="str">
        <f t="shared" si="1987"/>
        <v>1.06603865537295-0.0378595904708871i</v>
      </c>
      <c r="AD3777" t="str">
        <f t="shared" si="1988"/>
        <v>0.306402154436312+0.550644881090137i</v>
      </c>
      <c r="AE3777" t="e">
        <f t="shared" si="1989"/>
        <v>#DIV/0!</v>
      </c>
      <c r="AF3777" t="str">
        <f t="shared" si="1990"/>
        <v>-19.4159442813109-0.248624718981977i</v>
      </c>
      <c r="AG3777" t="e">
        <f t="shared" si="1991"/>
        <v>#DIV/0!</v>
      </c>
      <c r="AH3777" t="e">
        <f t="shared" si="1992"/>
        <v>#DIV/0!</v>
      </c>
      <c r="AI3777" t="e">
        <f t="shared" si="1993"/>
        <v>#DIV/0!</v>
      </c>
      <c r="AJ3777" t="e">
        <f t="shared" si="1994"/>
        <v>#DIV/0!</v>
      </c>
      <c r="AK3777"/>
      <c r="AL3777"/>
      <c r="AM3777"/>
      <c r="AN3777"/>
    </row>
    <row r="3778" spans="1:40" x14ac:dyDescent="0.25">
      <c r="A3778"/>
      <c r="B3778">
        <f t="shared" si="1995"/>
        <v>1844000</v>
      </c>
      <c r="C3778" s="186" t="str">
        <f t="shared" si="1963"/>
        <v>-2.89267372850438E-08+0.00170926898554694i</v>
      </c>
      <c r="D3778" s="158" t="str">
        <f t="shared" si="1964"/>
        <v>-7.66666688843834+0.0131043955558599i</v>
      </c>
      <c r="E3778" t="str">
        <f t="shared" si="1965"/>
        <v>7.98955968496523-0.288813988754193i</v>
      </c>
      <c r="F3778" t="str">
        <f t="shared" si="1966"/>
        <v>0.99920168102041+0.0000288353041681713i</v>
      </c>
      <c r="G3778">
        <f t="shared" si="1961"/>
        <v>1</v>
      </c>
      <c r="H3778" t="str">
        <f t="shared" si="1967"/>
        <v>11.7492841961621+0.261594448628443i</v>
      </c>
      <c r="I3778" t="str">
        <f t="shared" si="1968"/>
        <v>7241.37106652447i</v>
      </c>
      <c r="J3778" t="str">
        <f t="shared" si="1962"/>
        <v>-70978.3389839052+1584.18026548142i</v>
      </c>
      <c r="K3778" t="str">
        <f t="shared" si="1969"/>
        <v>0.00227592239290092-0.101971470434453i</v>
      </c>
      <c r="L3778" t="str">
        <f t="shared" si="1970"/>
        <v>0.000294389481263772-0.0111816306668761i</v>
      </c>
      <c r="M3778" t="str">
        <f t="shared" si="1971"/>
        <v>0.00257031187416469-0.113153101101329i</v>
      </c>
      <c r="N3778" t="str">
        <f t="shared" si="1972"/>
        <v>-13.5864211304624i</v>
      </c>
      <c r="O3778" t="str">
        <f t="shared" si="1973"/>
        <v>0.523322905407088-0.852134459270533i</v>
      </c>
      <c r="P3778" t="str">
        <f t="shared" si="1974"/>
        <v>0.476677094592912+0.852134459270533i</v>
      </c>
      <c r="Q3778" t="str">
        <f t="shared" si="1975"/>
        <v>-0.476677094592912+12.7342866711919i</v>
      </c>
      <c r="R3778" t="str">
        <f t="shared" si="1976"/>
        <v>0.065423675504184-0.0398815477665308i</v>
      </c>
      <c r="S3778" t="str">
        <f t="shared" si="1977"/>
        <v>1.43253392715189i</v>
      </c>
      <c r="T3778" t="str">
        <f t="shared" si="1978"/>
        <v>0.0571316702428841+0.0937216347987196i</v>
      </c>
      <c r="U3778" t="e">
        <f t="shared" si="1979"/>
        <v>#DIV/0!</v>
      </c>
      <c r="V3778" t="str">
        <f t="shared" si="1980"/>
        <v>1.33333333333333E-06-0.0000575397480447924i</v>
      </c>
      <c r="W3778" t="e">
        <f t="shared" si="1981"/>
        <v>#DIV/0!</v>
      </c>
      <c r="X3778" t="e">
        <f t="shared" si="1982"/>
        <v>#DIV/0!</v>
      </c>
      <c r="Y3778" t="str">
        <f t="shared" si="1983"/>
        <v>0.00083+1.85379099303026i</v>
      </c>
      <c r="Z3778" t="e">
        <f t="shared" si="1984"/>
        <v>#DIV/0!</v>
      </c>
      <c r="AA3778" t="e">
        <f t="shared" si="1985"/>
        <v>#DIV/0!</v>
      </c>
      <c r="AB3778" t="str">
        <f t="shared" si="1986"/>
        <v>0.352287420109353+0.577909814141732i</v>
      </c>
      <c r="AC3778" t="str">
        <f t="shared" si="1987"/>
        <v>1.06629777616606-0.0383770056068752i</v>
      </c>
      <c r="AD3778" t="str">
        <f t="shared" si="1988"/>
        <v>0.310475275945431+0.553152166994325i</v>
      </c>
      <c r="AE3778" t="e">
        <f t="shared" si="1989"/>
        <v>#DIV/0!</v>
      </c>
      <c r="AF3778" t="str">
        <f t="shared" si="1990"/>
        <v>-19.4159510846004-0.248490053072583i</v>
      </c>
      <c r="AG3778" t="e">
        <f t="shared" si="1991"/>
        <v>#DIV/0!</v>
      </c>
      <c r="AH3778" t="e">
        <f t="shared" si="1992"/>
        <v>#DIV/0!</v>
      </c>
      <c r="AI3778" t="e">
        <f t="shared" si="1993"/>
        <v>#DIV/0!</v>
      </c>
      <c r="AJ3778" t="e">
        <f t="shared" si="1994"/>
        <v>#DIV/0!</v>
      </c>
      <c r="AK3778"/>
      <c r="AL3778"/>
      <c r="AM3778"/>
      <c r="AN3778"/>
    </row>
    <row r="3779" spans="1:40" x14ac:dyDescent="0.25">
      <c r="A3779"/>
      <c r="B3779">
        <f t="shared" si="1995"/>
        <v>1845000</v>
      </c>
      <c r="C3779" s="186" t="str">
        <f t="shared" si="1963"/>
        <v>-2.88953888860705E-08+0.00170834255249296i</v>
      </c>
      <c r="D3779" s="158" t="str">
        <f t="shared" si="1964"/>
        <v>-7.66666688819799+0.013097292902446i</v>
      </c>
      <c r="E3779" t="str">
        <f t="shared" si="1965"/>
        <v>7.98954837314046-0.288970203260296i</v>
      </c>
      <c r="F3779" t="str">
        <f t="shared" si="1966"/>
        <v>0.999201682148894+0.0000288509007521429i</v>
      </c>
      <c r="G3779">
        <f t="shared" si="1961"/>
        <v>1</v>
      </c>
      <c r="H3779" t="str">
        <f t="shared" si="1967"/>
        <v>11.7492909886413+0.261452825780134i</v>
      </c>
      <c r="I3779" t="str">
        <f t="shared" si="1968"/>
        <v>7245.29805734146i</v>
      </c>
      <c r="J3779" t="str">
        <f t="shared" si="1962"/>
        <v>-71055.3439567995+1585.03936540847i</v>
      </c>
      <c r="K3779" t="str">
        <f t="shared" si="1969"/>
        <v>0.00227345709427992-0.101916254782389i</v>
      </c>
      <c r="L3779" t="str">
        <f t="shared" si="1970"/>
        <v>0.000294070667107766-0.0111755785516253i</v>
      </c>
      <c r="M3779" t="str">
        <f t="shared" si="1971"/>
        <v>0.00256752776138769-0.113091833334014i</v>
      </c>
      <c r="N3779" t="str">
        <f t="shared" si="1972"/>
        <v>-13.5937890378i</v>
      </c>
      <c r="O3779" t="str">
        <f t="shared" si="1973"/>
        <v>0.517030309972537-0.855967089653395i</v>
      </c>
      <c r="P3779" t="str">
        <f t="shared" si="1974"/>
        <v>0.482969690027463+0.855967089653395i</v>
      </c>
      <c r="Q3779" t="str">
        <f t="shared" si="1975"/>
        <v>-0.482969690027463+12.7378219481466i</v>
      </c>
      <c r="R3779" t="str">
        <f t="shared" si="1976"/>
        <v>0.0656668154846973-0.0404060265281135i</v>
      </c>
      <c r="S3779" t="str">
        <f t="shared" si="1977"/>
        <v>1.43331078936835i</v>
      </c>
      <c r="T3779" t="str">
        <f t="shared" si="1978"/>
        <v>0.0579143937782489+0.0941209551376773i</v>
      </c>
      <c r="U3779" t="e">
        <f t="shared" si="1979"/>
        <v>#DIV/0!</v>
      </c>
      <c r="V3779" t="str">
        <f t="shared" si="1980"/>
        <v>1.33333333333333E-06-0.0000575085611894834i</v>
      </c>
      <c r="W3779" t="e">
        <f t="shared" si="1981"/>
        <v>#DIV/0!</v>
      </c>
      <c r="X3779" t="e">
        <f t="shared" si="1982"/>
        <v>#DIV/0!</v>
      </c>
      <c r="Y3779" t="str">
        <f t="shared" si="1983"/>
        <v>0.00083+1.85479630267941i</v>
      </c>
      <c r="Z3779" t="e">
        <f t="shared" si="1984"/>
        <v>#DIV/0!</v>
      </c>
      <c r="AA3779" t="e">
        <f t="shared" si="1985"/>
        <v>#DIV/0!</v>
      </c>
      <c r="AB3779" t="str">
        <f t="shared" si="1986"/>
        <v>0.357113878950137+0.580372117998955i</v>
      </c>
      <c r="AC3779" t="str">
        <f t="shared" si="1987"/>
        <v>1.06655224663863-0.0388965417545945i</v>
      </c>
      <c r="AD3779" t="str">
        <f t="shared" si="1988"/>
        <v>0.314566700192061+0.555629296788091i</v>
      </c>
      <c r="AE3779" t="e">
        <f t="shared" si="1989"/>
        <v>#DIV/0!</v>
      </c>
      <c r="AF3779" t="str">
        <f t="shared" si="1990"/>
        <v>-19.4159578768393-0.248355532877688i</v>
      </c>
      <c r="AG3779" t="e">
        <f t="shared" si="1991"/>
        <v>#DIV/0!</v>
      </c>
      <c r="AH3779" t="e">
        <f t="shared" si="1992"/>
        <v>#DIV/0!</v>
      </c>
      <c r="AI3779" t="e">
        <f t="shared" si="1993"/>
        <v>#DIV/0!</v>
      </c>
      <c r="AJ3779" t="e">
        <f t="shared" si="1994"/>
        <v>#DIV/0!</v>
      </c>
      <c r="AK3779"/>
      <c r="AL3779"/>
      <c r="AM3779"/>
      <c r="AN3779"/>
    </row>
    <row r="3780" spans="1:40" x14ac:dyDescent="0.25">
      <c r="A3780"/>
      <c r="B3780">
        <f t="shared" si="1995"/>
        <v>1846000</v>
      </c>
      <c r="C3780" s="186" t="str">
        <f t="shared" si="1963"/>
        <v>-2.88640914186912E-08+0.00170741712315845i</v>
      </c>
      <c r="D3780" s="158" t="str">
        <f t="shared" si="1964"/>
        <v>-7.66666688795803+0.0130901979442148i</v>
      </c>
      <c r="E3780" t="str">
        <f t="shared" si="1965"/>
        <v>7.98953705521501-0.289126417102123i</v>
      </c>
      <c r="F3780" t="str">
        <f t="shared" si="1966"/>
        <v>0.999201683277976+0.000028866497269898i</v>
      </c>
      <c r="G3780">
        <f t="shared" si="1961"/>
        <v>1</v>
      </c>
      <c r="H3780" t="str">
        <f t="shared" si="1967"/>
        <v>11.7492977700931+0.261311356105271i</v>
      </c>
      <c r="I3780" t="str">
        <f t="shared" si="1968"/>
        <v>7249.22504815845i</v>
      </c>
      <c r="J3780" t="str">
        <f t="shared" si="1962"/>
        <v>-71132.3906781204+1585.89846533553i</v>
      </c>
      <c r="K3780" t="str">
        <f t="shared" si="1969"/>
        <v>0.00227099579851393-0.101861098865548i</v>
      </c>
      <c r="L3780" t="str">
        <f t="shared" si="1970"/>
        <v>0.000293752370450107-0.0111695329797691i</v>
      </c>
      <c r="M3780" t="str">
        <f t="shared" si="1971"/>
        <v>0.00256474816896404-0.113030631845317i</v>
      </c>
      <c r="N3780" t="str">
        <f t="shared" si="1972"/>
        <v>-13.6011569451375i</v>
      </c>
      <c r="O3780" t="str">
        <f t="shared" si="1973"/>
        <v>0.510709647127373-0.85975325316688i</v>
      </c>
      <c r="P3780" t="str">
        <f t="shared" si="1974"/>
        <v>0.489290352872627+0.85975325316688i</v>
      </c>
      <c r="Q3780" t="str">
        <f t="shared" si="1975"/>
        <v>-0.489290352872627+12.7414036919706i</v>
      </c>
      <c r="R3780" t="str">
        <f t="shared" si="1976"/>
        <v>0.0659052494981188-0.0409324724546938i</v>
      </c>
      <c r="S3780" t="str">
        <f t="shared" si="1977"/>
        <v>1.43408765158482i</v>
      </c>
      <c r="T3780" t="str">
        <f t="shared" si="1978"/>
        <v>0.0587007532961122+0.0945139044798688i</v>
      </c>
      <c r="U3780" t="e">
        <f t="shared" si="1979"/>
        <v>#DIV/0!</v>
      </c>
      <c r="V3780" t="str">
        <f t="shared" si="1980"/>
        <v>1.33333333333333E-06-0.0000574774081227501i</v>
      </c>
      <c r="W3780" t="e">
        <f t="shared" si="1981"/>
        <v>#DIV/0!</v>
      </c>
      <c r="X3780" t="e">
        <f t="shared" si="1982"/>
        <v>#DIV/0!</v>
      </c>
      <c r="Y3780" t="str">
        <f t="shared" si="1983"/>
        <v>0.00083+1.85580161232856i</v>
      </c>
      <c r="Z3780" t="e">
        <f t="shared" si="1984"/>
        <v>#DIV/0!</v>
      </c>
      <c r="AA3780" t="e">
        <f t="shared" si="1985"/>
        <v>#DIV/0!</v>
      </c>
      <c r="AB3780" t="str">
        <f t="shared" si="1986"/>
        <v>0.361962758120811+0.582795136780058i</v>
      </c>
      <c r="AC3780" t="str">
        <f t="shared" si="1987"/>
        <v>1.06680204586775-0.0394181564949311i</v>
      </c>
      <c r="AD3780" t="str">
        <f t="shared" si="1988"/>
        <v>0.318676203250402+0.55807613749627i</v>
      </c>
      <c r="AE3780" t="e">
        <f t="shared" si="1989"/>
        <v>#DIV/0!</v>
      </c>
      <c r="AF3780" t="str">
        <f t="shared" si="1990"/>
        <v>-19.4159646580511-0.248221158161056i</v>
      </c>
      <c r="AG3780" t="e">
        <f t="shared" si="1991"/>
        <v>#DIV/0!</v>
      </c>
      <c r="AH3780" t="e">
        <f t="shared" si="1992"/>
        <v>#DIV/0!</v>
      </c>
      <c r="AI3780" t="e">
        <f t="shared" si="1993"/>
        <v>#DIV/0!</v>
      </c>
      <c r="AJ3780" t="e">
        <f t="shared" si="1994"/>
        <v>#DIV/0!</v>
      </c>
      <c r="AK3780"/>
      <c r="AL3780"/>
      <c r="AM3780"/>
      <c r="AN3780"/>
    </row>
    <row r="3781" spans="1:40" x14ac:dyDescent="0.25">
      <c r="A3781"/>
      <c r="B3781">
        <f t="shared" si="1995"/>
        <v>1847000</v>
      </c>
      <c r="C3781" s="186" t="str">
        <f t="shared" si="1963"/>
        <v>-2.88328447726343E-08+0.00170649269591309i</v>
      </c>
      <c r="D3781" s="158" t="str">
        <f t="shared" si="1964"/>
        <v>-7.66666688771844+0.013083110668667i</v>
      </c>
      <c r="E3781" t="str">
        <f t="shared" si="1965"/>
        <v>7.98952573118894-0.289282630279318i</v>
      </c>
      <c r="F3781" t="str">
        <f t="shared" si="1966"/>
        <v>0.999201684407668+0.0000288820937214017i</v>
      </c>
      <c r="G3781">
        <f t="shared" ref="G3781:G3844" si="1996">IF($C$11=$C$7,$C$24,F3781)</f>
        <v>1</v>
      </c>
      <c r="H3781" t="str">
        <f t="shared" si="1967"/>
        <v>11.7493045405416+0.261170039355635i</v>
      </c>
      <c r="I3781" t="str">
        <f t="shared" si="1968"/>
        <v>7253.15203897544i</v>
      </c>
      <c r="J3781" t="str">
        <f t="shared" ref="J3781:J3844" si="1997">IMSUM(COMPLEX(0,2*PI()*B3781*$C$113*$C$112),COMPLEX(0,2*PI()*B3781*$C$113*$C$111),COMPLEX(0,2*PI()*B3781*$C$28*10^-12*$C$111),COMPLEX(-1*2*PI()*B3781*2*PI()*B3781*$C$113*$C$112*$C$28*10^-12*$C$111,0),COMPLEX(1,0))</f>
        <v>-71209.479147868+1586.75756526258i</v>
      </c>
      <c r="K3781" t="str">
        <f t="shared" si="1969"/>
        <v>0.00226853849694316-0.101806002587092i</v>
      </c>
      <c r="L3781" t="str">
        <f t="shared" si="1970"/>
        <v>0.000293434590171658-0.011163493940709i</v>
      </c>
      <c r="M3781" t="str">
        <f t="shared" si="1971"/>
        <v>0.00256197308711482-0.112969496527801i</v>
      </c>
      <c r="N3781" t="str">
        <f t="shared" si="1972"/>
        <v>-13.6085248524751i</v>
      </c>
      <c r="O3781" t="str">
        <f t="shared" si="1973"/>
        <v>0.504361259993746-0.863492744276129i</v>
      </c>
      <c r="P3781" t="str">
        <f t="shared" si="1974"/>
        <v>0.495638740006254+0.863492744276129i</v>
      </c>
      <c r="Q3781" t="str">
        <f t="shared" si="1975"/>
        <v>-0.495638740006254+12.745032108199i</v>
      </c>
      <c r="R3781" t="str">
        <f t="shared" si="1976"/>
        <v>0.0661389580933273-0.0414608425757531i</v>
      </c>
      <c r="S3781" t="str">
        <f t="shared" si="1977"/>
        <v>1.43486451380127i</v>
      </c>
      <c r="T3781" t="str">
        <f t="shared" si="1978"/>
        <v>0.059490691724249+0.0949004439479046i</v>
      </c>
      <c r="U3781" t="e">
        <f t="shared" si="1979"/>
        <v>#DIV/0!</v>
      </c>
      <c r="V3781" t="str">
        <f t="shared" si="1980"/>
        <v>1.33333333333333E-06-0.0000574462887897115i</v>
      </c>
      <c r="W3781" t="e">
        <f t="shared" si="1981"/>
        <v>#DIV/0!</v>
      </c>
      <c r="X3781" t="e">
        <f t="shared" si="1982"/>
        <v>#DIV/0!</v>
      </c>
      <c r="Y3781" t="str">
        <f t="shared" si="1983"/>
        <v>0.00083+1.85680692197771i</v>
      </c>
      <c r="Z3781" t="e">
        <f t="shared" si="1984"/>
        <v>#DIV/0!</v>
      </c>
      <c r="AA3781" t="e">
        <f t="shared" si="1985"/>
        <v>#DIV/0!</v>
      </c>
      <c r="AB3781" t="str">
        <f t="shared" si="1986"/>
        <v>0.366833705700506+0.585178630757844i</v>
      </c>
      <c r="AC3781" t="str">
        <f t="shared" si="1987"/>
        <v>1.06704715337699-0.0399418071392574i</v>
      </c>
      <c r="AD3781" t="str">
        <f t="shared" si="1988"/>
        <v>0.322803560239294+0.560492557814347i</v>
      </c>
      <c r="AE3781" t="e">
        <f t="shared" si="1989"/>
        <v>#DIV/0!</v>
      </c>
      <c r="AF3781" t="str">
        <f t="shared" si="1990"/>
        <v>-19.41597142826-0.248086928686968i</v>
      </c>
      <c r="AG3781" t="e">
        <f t="shared" si="1991"/>
        <v>#DIV/0!</v>
      </c>
      <c r="AH3781" t="e">
        <f t="shared" si="1992"/>
        <v>#DIV/0!</v>
      </c>
      <c r="AI3781" t="e">
        <f t="shared" si="1993"/>
        <v>#DIV/0!</v>
      </c>
      <c r="AJ3781" t="e">
        <f t="shared" si="1994"/>
        <v>#DIV/0!</v>
      </c>
      <c r="AK3781"/>
      <c r="AL3781"/>
      <c r="AM3781"/>
      <c r="AN3781"/>
    </row>
    <row r="3782" spans="1:40" x14ac:dyDescent="0.25">
      <c r="A3782"/>
      <c r="B3782">
        <f t="shared" si="1995"/>
        <v>1848000</v>
      </c>
      <c r="C3782" s="186" t="str">
        <f t="shared" ref="C3782:C3845" si="1998">IMPRODUCT(COMPLEX(-1,0),IMDIV(IMPRODUCT(G3782,COMPLEX($C$100+$C$101,0)),COMPLEX($C$100,2*PI()*B3782*$C$103*$C$102*(2*$C$100+$C$101))))</f>
        <v>-2.88016488379266E-08+0.00170556926913012i</v>
      </c>
      <c r="D3782" s="158" t="str">
        <f t="shared" ref="D3782:D3845" si="1999">IMPRODUCT(COMPLEX($C$106,0),IMSUB(C3782,G3782))</f>
        <v>-7.66666688747932+0.0130760310633309i</v>
      </c>
      <c r="E3782" t="str">
        <f t="shared" ref="E3782:E3845" si="2000">IMDIV(COMPLEX($C$20*10^3,0),COMPLEX(1,2*PI()*B3782*$C$20*1000*$C$29*10^-12))</f>
        <v>7.9895144010623-0.289438842791524i</v>
      </c>
      <c r="F3782" t="str">
        <f t="shared" ref="F3782:F3845" si="2001">IMDIV(COMPLEX($C$22*1000,0),IMSUM(COMPLEX($C$22*1000,0),E3782))</f>
        <v>0.999201685537968+0.0000288976901066184i</v>
      </c>
      <c r="G3782">
        <f t="shared" si="1996"/>
        <v>1</v>
      </c>
      <c r="H3782" t="str">
        <f t="shared" ref="H3782:H3845" si="2002">IMPRODUCT(COMPLEX($C$108,0),IMPRODUCT(COMPLEX(-1,0),D3782),IMDIV(COMPLEX(0,2*PI()*B3782*$C$109*$C$110),COMPLEX(1,2*PI()*B3782*$C$109*$C$110)))</f>
        <v>11.7493113000105+0.261028875283539i</v>
      </c>
      <c r="I3782" t="str">
        <f t="shared" ref="I3782:I3845" si="2003">COMPLEX(0,2*PI()*B3782*$C$113*$C$112*$C$114)</f>
        <v>7257.07902979242i</v>
      </c>
      <c r="J3782" t="str">
        <f t="shared" si="1997"/>
        <v>-71286.6093660422+1587.61666518962i</v>
      </c>
      <c r="K3782" t="str">
        <f t="shared" ref="K3782:K3845" si="2004">IMDIV(I3782,J3782)</f>
        <v>0.00226608518093125-0.101750965850393i</v>
      </c>
      <c r="L3782" t="str">
        <f t="shared" ref="L3782:L3845" si="2005">IMDIV(COMPLEX($C$117,0),COMPLEX(1,2*PI()*B3782*$C$115*$C$116))</f>
        <v>0.000293117325156304-0.0111574614238689i</v>
      </c>
      <c r="M3782" t="str">
        <f t="shared" ref="M3782:M3845" si="2006">IMSUM(K3782,L3782)</f>
        <v>0.00255920250608755-0.112908427274262i</v>
      </c>
      <c r="N3782" t="str">
        <f t="shared" ref="N3782:N3845" si="2007">COMPLEX(0,-2*PI()*B3782*$C$43)</f>
        <v>-13.6158927598126i</v>
      </c>
      <c r="O3782" t="str">
        <f t="shared" ref="O3782:O3845" si="2008">IMEXP(N3782)</f>
        <v>0.497985493199185-0.867185359979725i</v>
      </c>
      <c r="P3782" t="str">
        <f t="shared" ref="P3782:P3845" si="2009">IMSUB(COMPLEX(1,0),O3782)</f>
        <v>0.502014506800815+0.867185359979725i</v>
      </c>
      <c r="Q3782" t="str">
        <f t="shared" ref="Q3782:Q3845" si="2010">IMSUM(COMPLEX(0,2*PI()*B3782*$C$43),O3782,COMPLEX(-1,0))</f>
        <v>-0.502014506800815+12.7487073998329i</v>
      </c>
      <c r="R3782" t="str">
        <f t="shared" ref="R3782:R3845" si="2011">IMDIV(P3782,Q3782)</f>
        <v>0.0663679222736887-0.0419910936676963i</v>
      </c>
      <c r="S3782" t="str">
        <f t="shared" ref="S3782:S3845" si="2012">IMDIV(COMPLEX(0,2*PI()*B3782*$C$123),COMPLEX($C$124,0))</f>
        <v>1.43564137601773i</v>
      </c>
      <c r="T3782" t="str">
        <f t="shared" ref="T3782:T3845" si="2013">IMPRODUCT(R3782,S3782)</f>
        <v>0.0602841514935809+0.0952805352564362i</v>
      </c>
      <c r="U3782" t="e">
        <f t="shared" ref="U3782:U3845" si="2014">IMDIV(COMPLEX(1,2*PI()*B3782*$C$16*10^-3*$C$15*10^-6),COMPLEX(0,2*PI()*B3782*$C$15*10^-6))</f>
        <v>#DIV/0!</v>
      </c>
      <c r="V3782" t="str">
        <f t="shared" ref="V3782:V3845" si="2015">IMSUM(COMPLEX($C$18*10^-3,0),IMDIV(COMPLEX(1,0),COMPLEX(0,2*PI()*B3782*($C$17*1*10^-6))))</f>
        <v>1.33333333333333E-06-0.0000574152031356044i</v>
      </c>
      <c r="W3782" t="e">
        <f t="shared" ref="W3782:W3845" si="2016">IMDIV(IMPRODUCT(U3782,V3782),IMSUM(U3782,V3782))</f>
        <v>#DIV/0!</v>
      </c>
      <c r="X3782" t="e">
        <f t="shared" ref="X3782:X3845" si="2017">IMDIV(IMPRODUCT(COMPLEX($C$19,0),W3782),IMSUM(COMPLEX($C$19,0),W3782))</f>
        <v>#DIV/0!</v>
      </c>
      <c r="Y3782" t="str">
        <f t="shared" ref="Y3782:Y3845" si="2018">COMPLEX($C$13*10^-3,2*PI()*B3782*$C$12*0.000001)</f>
        <v>0.00083+1.85781223162686i</v>
      </c>
      <c r="Z3782" t="e">
        <f t="shared" ref="Z3782:Z3845" si="2019">IMPRODUCT(COMPLEX($C$6,0),IMDIV(X3782,IMSUM(X3782,Y3782)))</f>
        <v>#DIV/0!</v>
      </c>
      <c r="AA3782" t="e">
        <f t="shared" ref="AA3782:AA3845" si="2020">IMDIV(COMPLEX($C$6,0),IMSUM(X3782,Y3782))</f>
        <v>#DIV/0!</v>
      </c>
      <c r="AB3782" t="str">
        <f t="shared" ref="AB3782:AB3845" si="2021">IMPRODUCT(COMPLEX($C$119,0),T3782)</f>
        <v>0.371726366704642+0.587522363855779i</v>
      </c>
      <c r="AC3782" t="str">
        <f t="shared" ref="AC3782:AC3845" si="2022">IMSUM(COMPLEX(1,0),IMPRODUCT(AB3782,M3782))</f>
        <v>1.06728754914066-0.0404674507350345i</v>
      </c>
      <c r="AD3782" t="str">
        <f t="shared" ref="AD3782:AD3845" si="2023">IMDIV(AB3782,AC3782)</f>
        <v>0.326948545334428+0.562878428114987i</v>
      </c>
      <c r="AE3782" t="e">
        <f t="shared" ref="AE3782:AE3845" si="2024">IMPRODUCT(AD3782,AA3782,X3782)</f>
        <v>#DIV/0!</v>
      </c>
      <c r="AF3782" t="str">
        <f t="shared" ref="AF3782:AF3845" si="2025">IMSUB(D3782,H3782)</f>
        <v>-19.4159781874898-0.247952844220208i</v>
      </c>
      <c r="AG3782" t="e">
        <f t="shared" ref="AG3782:AG3845" si="2026">IMSUM(COMPLEX(1,0),IMPRODUCT(AD3782,AA3782,COMPLEX($C$127,0)))</f>
        <v>#DIV/0!</v>
      </c>
      <c r="AH3782" t="e">
        <f t="shared" ref="AH3782:AH3845" si="2027">IMDIV(IMPRODUCT(AE3782,AF3782),AG3782)</f>
        <v>#DIV/0!</v>
      </c>
      <c r="AI3782" t="e">
        <f t="shared" ref="AI3782:AI3845" si="2028">20*LOG10(IMABS(AH3782))</f>
        <v>#DIV/0!</v>
      </c>
      <c r="AJ3782" t="e">
        <f t="shared" ref="AJ3782:AJ3845" si="2029">IMARGUMENT(AH3782)*180/PI()</f>
        <v>#DIV/0!</v>
      </c>
      <c r="AK3782"/>
      <c r="AL3782"/>
      <c r="AM3782"/>
      <c r="AN3782"/>
    </row>
    <row r="3783" spans="1:40" x14ac:dyDescent="0.25">
      <c r="A3783"/>
      <c r="B3783">
        <f t="shared" si="1995"/>
        <v>1849000</v>
      </c>
      <c r="C3783" s="186" t="str">
        <f t="shared" si="1998"/>
        <v>-2.87705035048918E-08+0.00170464684118627i</v>
      </c>
      <c r="D3783" s="158" t="str">
        <f t="shared" si="1999"/>
        <v>-7.6666668872405+0.0130689591157614i</v>
      </c>
      <c r="E3783" t="str">
        <f t="shared" si="2000"/>
        <v>7.98950306483514-0.289595054638383i</v>
      </c>
      <c r="F3783" t="str">
        <f t="shared" si="2001"/>
        <v>0.999201686668886+0.000028913286425513i</v>
      </c>
      <c r="G3783">
        <f t="shared" si="1996"/>
        <v>1</v>
      </c>
      <c r="H3783" t="str">
        <f t="shared" si="2002"/>
        <v>11.7493180485234+0.26088786364183i</v>
      </c>
      <c r="I3783" t="str">
        <f t="shared" si="2003"/>
        <v>7261.00602060941i</v>
      </c>
      <c r="J3783" t="str">
        <f t="shared" si="1997"/>
        <v>-71363.781332643+1588.47576511668i</v>
      </c>
      <c r="K3783" t="str">
        <f t="shared" si="2004"/>
        <v>0.00226363584186521-0.10169598855903i</v>
      </c>
      <c r="L3783" t="str">
        <f t="shared" si="2005"/>
        <v>0.000292800574290939-0.0111514354186958i</v>
      </c>
      <c r="M3783" t="str">
        <f t="shared" si="2006"/>
        <v>0.00255643641615615-0.112847423977726i</v>
      </c>
      <c r="N3783" t="str">
        <f t="shared" si="2007"/>
        <v>-13.6232606671502i</v>
      </c>
      <c r="O3783" t="str">
        <f t="shared" si="2008"/>
        <v>0.491582692857197-0.870830899821123i</v>
      </c>
      <c r="P3783" t="str">
        <f t="shared" si="2009"/>
        <v>0.508417307142803+0.870830899821123i</v>
      </c>
      <c r="Q3783" t="str">
        <f t="shared" si="2010"/>
        <v>-0.508417307142803+12.7524297673291i</v>
      </c>
      <c r="R3783" t="str">
        <f t="shared" si="2011"/>
        <v>0.0665921235011329-0.0425231822597009i</v>
      </c>
      <c r="S3783" t="str">
        <f t="shared" si="2012"/>
        <v>1.43641823823419i</v>
      </c>
      <c r="T3783" t="str">
        <f t="shared" si="2013"/>
        <v>0.0610810745455909+0.0956541407197709i</v>
      </c>
      <c r="U3783" t="e">
        <f t="shared" si="2014"/>
        <v>#DIV/0!</v>
      </c>
      <c r="V3783" t="str">
        <f t="shared" si="2015"/>
        <v>1.33333333333333E-06-0.0000573841511057852i</v>
      </c>
      <c r="W3783" t="e">
        <f t="shared" si="2016"/>
        <v>#DIV/0!</v>
      </c>
      <c r="X3783" t="e">
        <f t="shared" si="2017"/>
        <v>#DIV/0!</v>
      </c>
      <c r="Y3783" t="str">
        <f t="shared" si="2018"/>
        <v>0.00083+1.85881754127601i</v>
      </c>
      <c r="Z3783" t="e">
        <f t="shared" si="2019"/>
        <v>#DIV/0!</v>
      </c>
      <c r="AA3783" t="e">
        <f t="shared" si="2020"/>
        <v>#DIV/0!</v>
      </c>
      <c r="AB3783" t="str">
        <f t="shared" si="2021"/>
        <v>0.376640383130641+0.589826103694951i</v>
      </c>
      <c r="AC3783" t="str">
        <f t="shared" si="2022"/>
        <v>1.06752321358802-0.0409950440715913i</v>
      </c>
      <c r="AD3783" t="str">
        <f t="shared" si="2023"/>
        <v>0.33111093178135+0.565233620454813i</v>
      </c>
      <c r="AE3783" t="e">
        <f t="shared" si="2024"/>
        <v>#DIV/0!</v>
      </c>
      <c r="AF3783" t="str">
        <f t="shared" si="2025"/>
        <v>-19.4159849357639-0.247818904526069i</v>
      </c>
      <c r="AG3783" t="e">
        <f t="shared" si="2026"/>
        <v>#DIV/0!</v>
      </c>
      <c r="AH3783" t="e">
        <f t="shared" si="2027"/>
        <v>#DIV/0!</v>
      </c>
      <c r="AI3783" t="e">
        <f t="shared" si="2028"/>
        <v>#DIV/0!</v>
      </c>
      <c r="AJ3783" t="e">
        <f t="shared" si="2029"/>
        <v>#DIV/0!</v>
      </c>
      <c r="AK3783"/>
      <c r="AL3783"/>
      <c r="AM3783"/>
      <c r="AN3783"/>
    </row>
    <row r="3784" spans="1:40" x14ac:dyDescent="0.25">
      <c r="A3784"/>
      <c r="B3784">
        <f t="shared" si="1995"/>
        <v>1850000</v>
      </c>
      <c r="C3784" s="186" t="str">
        <f t="shared" si="1998"/>
        <v>-2.87394086641514E-08+0.00170372541046183i</v>
      </c>
      <c r="D3784" s="158" t="str">
        <f t="shared" si="1999"/>
        <v>-7.66666688700215+0.0130618948135407i</v>
      </c>
      <c r="E3784" t="str">
        <f t="shared" si="2000"/>
        <v>7.98949172250751-0.289751265819539i</v>
      </c>
      <c r="F3784" t="str">
        <f t="shared" si="2001"/>
        <v>0.999201687800403+0.0000289288826780489i</v>
      </c>
      <c r="G3784">
        <f t="shared" si="1996"/>
        <v>1</v>
      </c>
      <c r="H3784" t="str">
        <f t="shared" si="2002"/>
        <v>11.7493247861041+0.260747004183893i</v>
      </c>
      <c r="I3784" t="str">
        <f t="shared" si="2003"/>
        <v>7264.9330114264i</v>
      </c>
      <c r="J3784" t="str">
        <f t="shared" si="1997"/>
        <v>-71440.9950476704+1589.33486504373i</v>
      </c>
      <c r="K3784" t="str">
        <f t="shared" si="2004"/>
        <v>0.0022611904711552-0.101641070616791i</v>
      </c>
      <c r="L3784" t="str">
        <f t="shared" si="2005"/>
        <v>0.000292484336465466-0.0111454159146595i</v>
      </c>
      <c r="M3784" t="str">
        <f t="shared" si="2006"/>
        <v>0.00255367480762067-0.11278648653145i</v>
      </c>
      <c r="N3784" t="str">
        <f t="shared" si="2007"/>
        <v>-13.6306285744878i</v>
      </c>
      <c r="O3784" t="str">
        <f t="shared" si="2008"/>
        <v>0.485153206549095-0.874429165899177i</v>
      </c>
      <c r="P3784" t="str">
        <f t="shared" si="2009"/>
        <v>0.514846793450905+0.874429165899177i</v>
      </c>
      <c r="Q3784" t="str">
        <f t="shared" si="2010"/>
        <v>-0.514846793450905+12.7561994085886i</v>
      </c>
      <c r="R3784" t="str">
        <f t="shared" si="2011"/>
        <v>0.0668115437000997-0.0430570646395357i</v>
      </c>
      <c r="S3784" t="str">
        <f t="shared" si="2012"/>
        <v>1.43719510045065i</v>
      </c>
      <c r="T3784" t="str">
        <f t="shared" si="2013"/>
        <v>0.0618814023397276+0.0960212232593278i</v>
      </c>
      <c r="U3784" t="e">
        <f t="shared" si="2014"/>
        <v>#DIV/0!</v>
      </c>
      <c r="V3784" t="str">
        <f t="shared" si="2015"/>
        <v>1.33333333333333E-06-0.0000573531326457279i</v>
      </c>
      <c r="W3784" t="e">
        <f t="shared" si="2016"/>
        <v>#DIV/0!</v>
      </c>
      <c r="X3784" t="e">
        <f t="shared" si="2017"/>
        <v>#DIV/0!</v>
      </c>
      <c r="Y3784" t="str">
        <f t="shared" si="2018"/>
        <v>0.00083+1.85982285092516i</v>
      </c>
      <c r="Z3784" t="e">
        <f t="shared" si="2019"/>
        <v>#DIV/0!</v>
      </c>
      <c r="AA3784" t="e">
        <f t="shared" si="2020"/>
        <v>#DIV/0!</v>
      </c>
      <c r="AB3784" t="str">
        <f t="shared" si="2021"/>
        <v>0.381575394003587+0.59208962164004i</v>
      </c>
      <c r="AC3784" t="str">
        <f t="shared" si="2022"/>
        <v>1.06775412760739-0.0415245436858825i</v>
      </c>
      <c r="AD3784" t="str">
        <f t="shared" si="2023"/>
        <v>0.335290491907742+0.567558008580748i</v>
      </c>
      <c r="AE3784" t="e">
        <f t="shared" si="2024"/>
        <v>#DIV/0!</v>
      </c>
      <c r="AF3784" t="str">
        <f t="shared" si="2025"/>
        <v>-19.4159916731063-0.247685109370352i</v>
      </c>
      <c r="AG3784" t="e">
        <f t="shared" si="2026"/>
        <v>#DIV/0!</v>
      </c>
      <c r="AH3784" t="e">
        <f t="shared" si="2027"/>
        <v>#DIV/0!</v>
      </c>
      <c r="AI3784" t="e">
        <f t="shared" si="2028"/>
        <v>#DIV/0!</v>
      </c>
      <c r="AJ3784" t="e">
        <f t="shared" si="2029"/>
        <v>#DIV/0!</v>
      </c>
      <c r="AK3784"/>
      <c r="AL3784"/>
      <c r="AM3784"/>
      <c r="AN3784"/>
    </row>
    <row r="3785" spans="1:40" x14ac:dyDescent="0.25">
      <c r="A3785"/>
      <c r="B3785">
        <f t="shared" si="1995"/>
        <v>1851000</v>
      </c>
      <c r="C3785" s="186" t="str">
        <f t="shared" si="1998"/>
        <v>-2.87083642066209E-08+0.00170280497534055i</v>
      </c>
      <c r="D3785" s="158" t="str">
        <f t="shared" si="1999"/>
        <v>-7.6666668867641+0.0130548381442776i</v>
      </c>
      <c r="E3785" t="str">
        <f t="shared" si="2000"/>
        <v>7.98948037407947-0.289907476334635i</v>
      </c>
      <c r="F3785" t="str">
        <f t="shared" si="2001"/>
        <v>0.999201688932528+0.000028944478864191i</v>
      </c>
      <c r="G3785">
        <f t="shared" si="1996"/>
        <v>1</v>
      </c>
      <c r="H3785" t="str">
        <f t="shared" si="2002"/>
        <v>11.7493315127761+0.260606296663632i</v>
      </c>
      <c r="I3785" t="str">
        <f t="shared" si="2003"/>
        <v>7268.86000224338i</v>
      </c>
      <c r="J3785" t="str">
        <f t="shared" si="1997"/>
        <v>-71518.2505111245+1590.19396497078i</v>
      </c>
      <c r="K3785" t="str">
        <f t="shared" si="2004"/>
        <v>0.00225874906023462-0.101586211927672i</v>
      </c>
      <c r="L3785" t="str">
        <f t="shared" si="2005"/>
        <v>0.000292168610572776-0.0111394029012522i</v>
      </c>
      <c r="M3785" t="str">
        <f t="shared" si="2006"/>
        <v>0.0025509176708074-0.112725614828924i</v>
      </c>
      <c r="N3785" t="str">
        <f t="shared" si="2007"/>
        <v>-13.6379964818253i</v>
      </c>
      <c r="O3785" t="str">
        <f t="shared" si="2008"/>
        <v>0.478697383304854-0.877979962879043i</v>
      </c>
      <c r="P3785" t="str">
        <f t="shared" si="2009"/>
        <v>0.521302616695146+0.877979962879043i</v>
      </c>
      <c r="Q3785" t="str">
        <f t="shared" si="2010"/>
        <v>-0.521302616695146+12.7600165189463i</v>
      </c>
      <c r="R3785" t="str">
        <f t="shared" si="2011"/>
        <v>0.0670261652614224-0.0435926968595257i</v>
      </c>
      <c r="S3785" t="str">
        <f t="shared" si="2012"/>
        <v>1.43797196266711i</v>
      </c>
      <c r="T3785" t="str">
        <f t="shared" si="2013"/>
        <v>0.0626850758610445+0.0963817464110176i</v>
      </c>
      <c r="U3785" t="e">
        <f t="shared" si="2014"/>
        <v>#DIV/0!</v>
      </c>
      <c r="V3785" t="str">
        <f t="shared" si="2015"/>
        <v>1.33333333333333E-06-0.0000573221477010249i</v>
      </c>
      <c r="W3785" t="e">
        <f t="shared" si="2016"/>
        <v>#DIV/0!</v>
      </c>
      <c r="X3785" t="e">
        <f t="shared" si="2017"/>
        <v>#DIV/0!</v>
      </c>
      <c r="Y3785" t="str">
        <f t="shared" si="2018"/>
        <v>0.00083+1.86082816057431i</v>
      </c>
      <c r="Z3785" t="e">
        <f t="shared" si="2019"/>
        <v>#DIV/0!</v>
      </c>
      <c r="AA3785" t="e">
        <f t="shared" si="2020"/>
        <v>#DIV/0!</v>
      </c>
      <c r="AB3785" t="str">
        <f t="shared" si="2021"/>
        <v>0.386531035423334+0.59431269284483i</v>
      </c>
      <c r="AC3785" t="str">
        <f t="shared" si="2022"/>
        <v>1.06798027255014-0.0420559058683929i</v>
      </c>
      <c r="AD3785" t="str">
        <f t="shared" si="2023"/>
        <v>0.339486997136278+0.569851467936515i</v>
      </c>
      <c r="AE3785" t="e">
        <f t="shared" si="2024"/>
        <v>#DIV/0!</v>
      </c>
      <c r="AF3785" t="str">
        <f t="shared" si="2025"/>
        <v>-19.4159983995402-0.247551458519354i</v>
      </c>
      <c r="AG3785" t="e">
        <f t="shared" si="2026"/>
        <v>#DIV/0!</v>
      </c>
      <c r="AH3785" t="e">
        <f t="shared" si="2027"/>
        <v>#DIV/0!</v>
      </c>
      <c r="AI3785" t="e">
        <f t="shared" si="2028"/>
        <v>#DIV/0!</v>
      </c>
      <c r="AJ3785" t="e">
        <f t="shared" si="2029"/>
        <v>#DIV/0!</v>
      </c>
      <c r="AK3785"/>
      <c r="AL3785"/>
      <c r="AM3785"/>
      <c r="AN3785"/>
    </row>
    <row r="3786" spans="1:40" x14ac:dyDescent="0.25">
      <c r="A3786"/>
      <c r="B3786">
        <f t="shared" si="1995"/>
        <v>1852000</v>
      </c>
      <c r="C3786" s="186" t="str">
        <f t="shared" si="1998"/>
        <v>-2.86773700235107E-08+0.00170188553420969i</v>
      </c>
      <c r="D3786" s="158" t="str">
        <f t="shared" si="1999"/>
        <v>-7.66666688652651+0.0130477890956076i</v>
      </c>
      <c r="E3786" t="str">
        <f t="shared" si="2000"/>
        <v>7.98946901955107-0.290063686183314i</v>
      </c>
      <c r="F3786" t="str">
        <f t="shared" si="2001"/>
        <v>0.999201690065262+0.0000289600749839038i</v>
      </c>
      <c r="G3786">
        <f t="shared" si="1996"/>
        <v>1</v>
      </c>
      <c r="H3786" t="str">
        <f t="shared" si="2002"/>
        <v>11.7493382285631+0.260465740835497i</v>
      </c>
      <c r="I3786" t="str">
        <f t="shared" si="2003"/>
        <v>7272.78699306037i</v>
      </c>
      <c r="J3786" t="str">
        <f t="shared" si="1997"/>
        <v>-71595.5477230051+1591.05306489783i</v>
      </c>
      <c r="K3786" t="str">
        <f t="shared" si="2004"/>
        <v>0.00225631160055997-0.101531412395874i</v>
      </c>
      <c r="L3786" t="str">
        <f t="shared" si="2005"/>
        <v>0.00029185339550875-0.0111333963679889i</v>
      </c>
      <c r="M3786" t="str">
        <f t="shared" si="2006"/>
        <v>0.00254816499606872-0.112664808763863i</v>
      </c>
      <c r="N3786" t="str">
        <f t="shared" si="2007"/>
        <v>-13.6453643891629i</v>
      </c>
      <c r="O3786" t="str">
        <f t="shared" si="2008"/>
        <v>0.472215573583916-0.881483098002913i</v>
      </c>
      <c r="P3786" t="str">
        <f t="shared" si="2009"/>
        <v>0.527784426416084+0.881483098002913i</v>
      </c>
      <c r="Q3786" t="str">
        <f t="shared" si="2010"/>
        <v>-0.527784426416084+12.76388129116i</v>
      </c>
      <c r="R3786" t="str">
        <f t="shared" si="2011"/>
        <v>0.0672359710461221-0.0441300347425904i</v>
      </c>
      <c r="S3786" t="str">
        <f t="shared" si="2012"/>
        <v>1.43874882488357i</v>
      </c>
      <c r="T3786" t="str">
        <f t="shared" si="2013"/>
        <v>0.0634920356279731+0.0967356743325139i</v>
      </c>
      <c r="U3786" t="e">
        <f t="shared" si="2014"/>
        <v>#DIV/0!</v>
      </c>
      <c r="V3786" t="str">
        <f t="shared" si="2015"/>
        <v>1.33333333333333E-06-0.0000572911962173849i</v>
      </c>
      <c r="W3786" t="e">
        <f t="shared" si="2016"/>
        <v>#DIV/0!</v>
      </c>
      <c r="X3786" t="e">
        <f t="shared" si="2017"/>
        <v>#DIV/0!</v>
      </c>
      <c r="Y3786" t="str">
        <f t="shared" si="2018"/>
        <v>0.00083+1.86183347022346i</v>
      </c>
      <c r="Z3786" t="e">
        <f t="shared" si="2019"/>
        <v>#DIV/0!</v>
      </c>
      <c r="AA3786" t="e">
        <f t="shared" si="2020"/>
        <v>#DIV/0!</v>
      </c>
      <c r="AB3786" t="str">
        <f t="shared" si="2021"/>
        <v>0.39150694061243+0.59649509629704i</v>
      </c>
      <c r="AC3786" t="str">
        <f t="shared" si="2022"/>
        <v>1.06820163023467-0.0425890866691137i</v>
      </c>
      <c r="AD3786" t="str">
        <f t="shared" si="2023"/>
        <v>0.343700217997517+0.572113875669027i</v>
      </c>
      <c r="AE3786" t="e">
        <f t="shared" si="2024"/>
        <v>#DIV/0!</v>
      </c>
      <c r="AF3786" t="str">
        <f t="shared" si="2025"/>
        <v>-19.4160051150896-0.247417951739889i</v>
      </c>
      <c r="AG3786" t="e">
        <f t="shared" si="2026"/>
        <v>#DIV/0!</v>
      </c>
      <c r="AH3786" t="e">
        <f t="shared" si="2027"/>
        <v>#DIV/0!</v>
      </c>
      <c r="AI3786" t="e">
        <f t="shared" si="2028"/>
        <v>#DIV/0!</v>
      </c>
      <c r="AJ3786" t="e">
        <f t="shared" si="2029"/>
        <v>#DIV/0!</v>
      </c>
      <c r="AK3786"/>
      <c r="AL3786"/>
      <c r="AM3786"/>
      <c r="AN3786"/>
    </row>
    <row r="3787" spans="1:40" x14ac:dyDescent="0.25">
      <c r="A3787"/>
      <c r="B3787">
        <f t="shared" si="1995"/>
        <v>1853000</v>
      </c>
      <c r="C3787" s="186" t="str">
        <f t="shared" si="1998"/>
        <v>-2.86464260063245E-08+0.00170096708545996i</v>
      </c>
      <c r="D3787" s="158" t="str">
        <f t="shared" si="1999"/>
        <v>-7.6666668862893+0.013040747655193i</v>
      </c>
      <c r="E3787" t="str">
        <f t="shared" si="2000"/>
        <v>7.98945765892235-0.29021989536522i</v>
      </c>
      <c r="F3787" t="str">
        <f t="shared" si="2001"/>
        <v>0.999201691198615+0.0000289756710371523i</v>
      </c>
      <c r="G3787">
        <f t="shared" si="1996"/>
        <v>1</v>
      </c>
      <c r="H3787" t="str">
        <f t="shared" si="2002"/>
        <v>11.7493449334884+0.260325336454457i</v>
      </c>
      <c r="I3787" t="str">
        <f t="shared" si="2003"/>
        <v>7276.71398387736i</v>
      </c>
      <c r="J3787" t="str">
        <f t="shared" si="1997"/>
        <v>-71672.8866833124+1591.91216482488i</v>
      </c>
      <c r="K3787" t="str">
        <f t="shared" si="2004"/>
        <v>0.00225387808361076-0.101476671925807i</v>
      </c>
      <c r="L3787" t="str">
        <f t="shared" si="2005"/>
        <v>0.000291538690172241-0.0111273963044072i</v>
      </c>
      <c r="M3787" t="str">
        <f t="shared" si="2006"/>
        <v>0.002545416773783-0.112604068230214i</v>
      </c>
      <c r="N3787" t="str">
        <f t="shared" si="2007"/>
        <v>-13.6527322965004i</v>
      </c>
      <c r="O3787" t="str">
        <f t="shared" si="2008"/>
        <v>0.465708129256764-0.884938381100156i</v>
      </c>
      <c r="P3787" t="str">
        <f t="shared" si="2009"/>
        <v>0.534291870743236+0.884938381100156i</v>
      </c>
      <c r="Q3787" t="str">
        <f t="shared" si="2010"/>
        <v>-0.534291870743236+12.7677939154002i</v>
      </c>
      <c r="R3787" t="str">
        <f t="shared" si="2011"/>
        <v>0.0674409443890766-0.0446690338882784i</v>
      </c>
      <c r="S3787" t="str">
        <f t="shared" si="2012"/>
        <v>1.43952568710003i</v>
      </c>
      <c r="T3787" t="str">
        <f t="shared" si="2013"/>
        <v>0.0643022217001185+0.0970829718103604i</v>
      </c>
      <c r="U3787" t="e">
        <f t="shared" si="2014"/>
        <v>#DIV/0!</v>
      </c>
      <c r="V3787" t="str">
        <f t="shared" si="2015"/>
        <v>1.33333333333333E-06-0.000057260278140635i</v>
      </c>
      <c r="W3787" t="e">
        <f t="shared" si="2016"/>
        <v>#DIV/0!</v>
      </c>
      <c r="X3787" t="e">
        <f t="shared" si="2017"/>
        <v>#DIV/0!</v>
      </c>
      <c r="Y3787" t="str">
        <f t="shared" si="2018"/>
        <v>0.00083+1.8628387798726i</v>
      </c>
      <c r="Z3787" t="e">
        <f t="shared" si="2019"/>
        <v>#DIV/0!</v>
      </c>
      <c r="AA3787" t="e">
        <f t="shared" si="2020"/>
        <v>#DIV/0!</v>
      </c>
      <c r="AB3787" t="str">
        <f t="shared" si="2021"/>
        <v>0.396502739964195+0.598636614862152i</v>
      </c>
      <c r="AC3787" t="str">
        <f t="shared" si="2022"/>
        <v>1.0684181829502-0.0431240419035242i</v>
      </c>
      <c r="AD3787" t="str">
        <f t="shared" si="2023"/>
        <v>0.347929924142295+0.574345110634416i</v>
      </c>
      <c r="AE3787" t="e">
        <f t="shared" si="2024"/>
        <v>#DIV/0!</v>
      </c>
      <c r="AF3787" t="str">
        <f t="shared" si="2025"/>
        <v>-19.4160118197777-0.247284588799264i</v>
      </c>
      <c r="AG3787" t="e">
        <f t="shared" si="2026"/>
        <v>#DIV/0!</v>
      </c>
      <c r="AH3787" t="e">
        <f t="shared" si="2027"/>
        <v>#DIV/0!</v>
      </c>
      <c r="AI3787" t="e">
        <f t="shared" si="2028"/>
        <v>#DIV/0!</v>
      </c>
      <c r="AJ3787" t="e">
        <f t="shared" si="2029"/>
        <v>#DIV/0!</v>
      </c>
      <c r="AK3787"/>
      <c r="AL3787"/>
      <c r="AM3787"/>
      <c r="AN3787"/>
    </row>
    <row r="3788" spans="1:40" x14ac:dyDescent="0.25">
      <c r="A3788"/>
      <c r="B3788">
        <f t="shared" si="1995"/>
        <v>1854000</v>
      </c>
      <c r="C3788" s="186" t="str">
        <f t="shared" si="1998"/>
        <v>-2.86155320468583E-08+0.00170004962748557i</v>
      </c>
      <c r="D3788" s="158" t="str">
        <f t="shared" si="1999"/>
        <v>-7.6666668860524+0.0130337138107227i</v>
      </c>
      <c r="E3788" t="str">
        <f t="shared" si="2000"/>
        <v>7.98944629219338-0.290376103879994i</v>
      </c>
      <c r="F3788" t="str">
        <f t="shared" si="2001"/>
        <v>0.999201692332566+0.0000289912670238997i</v>
      </c>
      <c r="G3788">
        <f t="shared" si="1996"/>
        <v>1</v>
      </c>
      <c r="H3788" t="str">
        <f t="shared" si="2002"/>
        <v>11.7493516275753+0.260185083276007i</v>
      </c>
      <c r="I3788" t="str">
        <f t="shared" si="2003"/>
        <v>7280.64097469435i</v>
      </c>
      <c r="J3788" t="str">
        <f t="shared" si="1997"/>
        <v>-71750.2673920463+1592.77126475193i</v>
      </c>
      <c r="K3788" t="str">
        <f t="shared" si="2004"/>
        <v>0.00225144850088946-0.101421990422084i</v>
      </c>
      <c r="L3788" t="str">
        <f t="shared" si="2005"/>
        <v>0.000291224493465063-0.011121402700067i</v>
      </c>
      <c r="M3788" t="str">
        <f t="shared" si="2006"/>
        <v>0.00254267299435452-0.112543393122151i</v>
      </c>
      <c r="N3788" t="str">
        <f t="shared" si="2007"/>
        <v>-13.660100203838i</v>
      </c>
      <c r="O3788" t="str">
        <f t="shared" si="2008"/>
        <v>0.459175403585126-0.888345624598015i</v>
      </c>
      <c r="P3788" t="str">
        <f t="shared" si="2009"/>
        <v>0.540824596414874+0.888345624598015i</v>
      </c>
      <c r="Q3788" t="str">
        <f t="shared" si="2010"/>
        <v>-0.540824596414874+12.77175457924i</v>
      </c>
      <c r="R3788" t="str">
        <f t="shared" si="2011"/>
        <v>0.0676410691026392-0.0452096496789824i</v>
      </c>
      <c r="S3788" t="str">
        <f t="shared" si="2012"/>
        <v>1.44030254931649i</v>
      </c>
      <c r="T3788" t="str">
        <f t="shared" si="2013"/>
        <v>0.0651155736863438+0.0974236042670241i</v>
      </c>
      <c r="U3788" t="e">
        <f t="shared" si="2014"/>
        <v>#DIV/0!</v>
      </c>
      <c r="V3788" t="str">
        <f t="shared" si="2015"/>
        <v>1.33333333333333E-06-0.000057229393416719i</v>
      </c>
      <c r="W3788" t="e">
        <f t="shared" si="2016"/>
        <v>#DIV/0!</v>
      </c>
      <c r="X3788" t="e">
        <f t="shared" si="2017"/>
        <v>#DIV/0!</v>
      </c>
      <c r="Y3788" t="str">
        <f t="shared" si="2018"/>
        <v>0.00083+1.86384408952175i</v>
      </c>
      <c r="Z3788" t="e">
        <f t="shared" si="2019"/>
        <v>#DIV/0!</v>
      </c>
      <c r="AA3788" t="e">
        <f t="shared" si="2020"/>
        <v>#DIV/0!</v>
      </c>
      <c r="AB3788" t="str">
        <f t="shared" si="2021"/>
        <v>0.401518061092563+0.600737035326904i</v>
      </c>
      <c r="AC3788" t="str">
        <f t="shared" si="2022"/>
        <v>1.06862991346052-0.0436607271587498i</v>
      </c>
      <c r="AD3788" t="str">
        <f t="shared" si="2023"/>
        <v>0.352175884354983+0.576545053404385i</v>
      </c>
      <c r="AE3788" t="e">
        <f t="shared" si="2024"/>
        <v>#DIV/0!</v>
      </c>
      <c r="AF3788" t="str">
        <f t="shared" si="2025"/>
        <v>-19.4160185136277-0.247151369465284i</v>
      </c>
      <c r="AG3788" t="e">
        <f t="shared" si="2026"/>
        <v>#DIV/0!</v>
      </c>
      <c r="AH3788" t="e">
        <f t="shared" si="2027"/>
        <v>#DIV/0!</v>
      </c>
      <c r="AI3788" t="e">
        <f t="shared" si="2028"/>
        <v>#DIV/0!</v>
      </c>
      <c r="AJ3788" t="e">
        <f t="shared" si="2029"/>
        <v>#DIV/0!</v>
      </c>
      <c r="AK3788"/>
      <c r="AL3788"/>
      <c r="AM3788"/>
      <c r="AN3788"/>
    </row>
    <row r="3789" spans="1:40" x14ac:dyDescent="0.25">
      <c r="A3789"/>
      <c r="B3789">
        <f t="shared" si="1995"/>
        <v>1855000</v>
      </c>
      <c r="C3789" s="186" t="str">
        <f t="shared" si="1998"/>
        <v>-2.85846880372009E-08+0.00169913315868422i</v>
      </c>
      <c r="D3789" s="158" t="str">
        <f t="shared" si="1999"/>
        <v>-7.66666688581596+0.0130266875499124i</v>
      </c>
      <c r="E3789" t="str">
        <f t="shared" si="2000"/>
        <v>7.9894349193642-0.290532311727281i</v>
      </c>
      <c r="F3789" t="str">
        <f t="shared" si="2001"/>
        <v>0.999201693467126+0.000029006862944111i</v>
      </c>
      <c r="G3789">
        <f t="shared" si="1996"/>
        <v>1</v>
      </c>
      <c r="H3789" t="str">
        <f t="shared" si="2002"/>
        <v>11.7493583108475+0.260044981056175i</v>
      </c>
      <c r="I3789" t="str">
        <f t="shared" si="2003"/>
        <v>7284.56796551133i</v>
      </c>
      <c r="J3789" t="str">
        <f t="shared" si="1997"/>
        <v>-71827.6898492067+1593.63036467899i</v>
      </c>
      <c r="K3789" t="str">
        <f t="shared" si="2004"/>
        <v>0.00224902284392142-0.101367367789524i</v>
      </c>
      <c r="L3789" t="str">
        <f t="shared" si="2005"/>
        <v>0.000290910804291992-0.0111154155445508i</v>
      </c>
      <c r="M3789" t="str">
        <f t="shared" si="2006"/>
        <v>0.00253993364821341-0.112482783334075i</v>
      </c>
      <c r="N3789" t="str">
        <f t="shared" si="2007"/>
        <v>-13.6674681111756i</v>
      </c>
      <c r="O3789" t="str">
        <f t="shared" si="2008"/>
        <v>0.452617751203417-0.891704643531456i</v>
      </c>
      <c r="P3789" t="str">
        <f t="shared" si="2009"/>
        <v>0.547382248796583+0.891704643531456i</v>
      </c>
      <c r="Q3789" t="str">
        <f t="shared" si="2010"/>
        <v>-0.547382248796583+12.7757634676441i</v>
      </c>
      <c r="R3789" t="str">
        <f t="shared" si="2011"/>
        <v>0.0678363294801218-0.0457518372861129i</v>
      </c>
      <c r="S3789" t="str">
        <f t="shared" si="2012"/>
        <v>1.44107941153295i</v>
      </c>
      <c r="T3789" t="str">
        <f t="shared" si="2013"/>
        <v>0.0659320307528229+0.0977575377677692i</v>
      </c>
      <c r="U3789" t="e">
        <f t="shared" si="2014"/>
        <v>#DIV/0!</v>
      </c>
      <c r="V3789" t="str">
        <f t="shared" si="2015"/>
        <v>1.33333333333333E-06-0.0000571985419916964i</v>
      </c>
      <c r="W3789" t="e">
        <f t="shared" si="2016"/>
        <v>#DIV/0!</v>
      </c>
      <c r="X3789" t="e">
        <f t="shared" si="2017"/>
        <v>#DIV/0!</v>
      </c>
      <c r="Y3789" t="str">
        <f t="shared" si="2018"/>
        <v>0.00083+1.8648493991709i</v>
      </c>
      <c r="Z3789" t="e">
        <f t="shared" si="2019"/>
        <v>#DIV/0!</v>
      </c>
      <c r="AA3789" t="e">
        <f t="shared" si="2020"/>
        <v>#DIV/0!</v>
      </c>
      <c r="AB3789" t="str">
        <f t="shared" si="2021"/>
        <v>0.406552528881746+0.602796148441669i</v>
      </c>
      <c r="AC3789" t="str">
        <f t="shared" si="2022"/>
        <v>1.06883680500765-0.0441990977996853i</v>
      </c>
      <c r="AD3789" t="str">
        <f t="shared" si="2023"/>
        <v>0.356437866565958+0.578713586272043i</v>
      </c>
      <c r="AE3789" t="e">
        <f t="shared" si="2024"/>
        <v>#DIV/0!</v>
      </c>
      <c r="AF3789" t="str">
        <f t="shared" si="2025"/>
        <v>-19.4160251966635-0.247018293506263i</v>
      </c>
      <c r="AG3789" t="e">
        <f t="shared" si="2026"/>
        <v>#DIV/0!</v>
      </c>
      <c r="AH3789" t="e">
        <f t="shared" si="2027"/>
        <v>#DIV/0!</v>
      </c>
      <c r="AI3789" t="e">
        <f t="shared" si="2028"/>
        <v>#DIV/0!</v>
      </c>
      <c r="AJ3789" t="e">
        <f t="shared" si="2029"/>
        <v>#DIV/0!</v>
      </c>
      <c r="AK3789"/>
      <c r="AL3789"/>
      <c r="AM3789"/>
      <c r="AN3789"/>
    </row>
    <row r="3790" spans="1:40" x14ac:dyDescent="0.25">
      <c r="A3790"/>
      <c r="B3790">
        <f t="shared" si="1995"/>
        <v>1856000</v>
      </c>
      <c r="C3790" s="186" t="str">
        <f t="shared" si="1998"/>
        <v>-2.85538938697304E-08+0.001698217677457i</v>
      </c>
      <c r="D3790" s="158" t="str">
        <f t="shared" si="1999"/>
        <v>-7.66666688557983+0.0130196688605037i</v>
      </c>
      <c r="E3790" t="str">
        <f t="shared" si="2000"/>
        <v>7.98942354043486-0.290688518906724i</v>
      </c>
      <c r="F3790" t="str">
        <f t="shared" si="2001"/>
        <v>0.999201694602304+0.0000290224587977513i</v>
      </c>
      <c r="G3790">
        <f t="shared" si="1996"/>
        <v>1</v>
      </c>
      <c r="H3790" t="str">
        <f t="shared" si="2002"/>
        <v>11.7493649833279+0.259905029551506i</v>
      </c>
      <c r="I3790" t="str">
        <f t="shared" si="2003"/>
        <v>7288.49495632832i</v>
      </c>
      <c r="J3790" t="str">
        <f t="shared" si="1997"/>
        <v>-71905.1540547939+1594.48946460603i</v>
      </c>
      <c r="K3790" t="str">
        <f t="shared" si="2004"/>
        <v>0.00224660110425474-0.101312803933152i</v>
      </c>
      <c r="L3790" t="str">
        <f t="shared" si="2005"/>
        <v>0.000290597621560743-0.0111094348274635i</v>
      </c>
      <c r="M3790" t="str">
        <f t="shared" si="2006"/>
        <v>0.00253719872581548-0.112422238760616i</v>
      </c>
      <c r="N3790" t="str">
        <f t="shared" si="2007"/>
        <v>-13.6748360185131i</v>
      </c>
      <c r="O3790" t="str">
        <f t="shared" si="2008"/>
        <v>0.446035528099216-0.895015255553364i</v>
      </c>
      <c r="P3790" t="str">
        <f t="shared" si="2009"/>
        <v>0.553964471900784+0.895015255553364i</v>
      </c>
      <c r="Q3790" t="str">
        <f t="shared" si="2010"/>
        <v>-0.553964471900784+12.7798207629597i</v>
      </c>
      <c r="R3790" t="str">
        <f t="shared" si="2011"/>
        <v>0.0680267102992021-0.0462955516764077i</v>
      </c>
      <c r="S3790" t="str">
        <f t="shared" si="2012"/>
        <v>1.44185627374941i</v>
      </c>
      <c r="T3790" t="str">
        <f t="shared" si="2013"/>
        <v>0.0667515316313185+0.0980847390274382i</v>
      </c>
      <c r="U3790" t="e">
        <f t="shared" si="2014"/>
        <v>#DIV/0!</v>
      </c>
      <c r="V3790" t="str">
        <f t="shared" si="2015"/>
        <v>1.33333333333333E-06-0.0000571677238117439i</v>
      </c>
      <c r="W3790" t="e">
        <f t="shared" si="2016"/>
        <v>#DIV/0!</v>
      </c>
      <c r="X3790" t="e">
        <f t="shared" si="2017"/>
        <v>#DIV/0!</v>
      </c>
      <c r="Y3790" t="str">
        <f t="shared" si="2018"/>
        <v>0.00083+1.86585470882005i</v>
      </c>
      <c r="Z3790" t="e">
        <f t="shared" si="2019"/>
        <v>#DIV/0!</v>
      </c>
      <c r="AA3790" t="e">
        <f t="shared" si="2020"/>
        <v>#DIV/0!</v>
      </c>
      <c r="AB3790" t="str">
        <f t="shared" si="2021"/>
        <v>0.411605765537268+0.604813748962278i</v>
      </c>
      <c r="AC3790" t="str">
        <f t="shared" si="2022"/>
        <v>1.0690388413154-0.0447391089752541i</v>
      </c>
      <c r="AD3790" t="str">
        <f t="shared" si="2023"/>
        <v>0.360715637864642+0.580850593257895i</v>
      </c>
      <c r="AE3790" t="e">
        <f t="shared" si="2024"/>
        <v>#DIV/0!</v>
      </c>
      <c r="AF3790" t="str">
        <f t="shared" si="2025"/>
        <v>-19.4160318689077-0.246885360691002i</v>
      </c>
      <c r="AG3790" t="e">
        <f t="shared" si="2026"/>
        <v>#DIV/0!</v>
      </c>
      <c r="AH3790" t="e">
        <f t="shared" si="2027"/>
        <v>#DIV/0!</v>
      </c>
      <c r="AI3790" t="e">
        <f t="shared" si="2028"/>
        <v>#DIV/0!</v>
      </c>
      <c r="AJ3790" t="e">
        <f t="shared" si="2029"/>
        <v>#DIV/0!</v>
      </c>
      <c r="AK3790"/>
      <c r="AL3790"/>
      <c r="AM3790"/>
      <c r="AN3790"/>
    </row>
    <row r="3791" spans="1:40" x14ac:dyDescent="0.25">
      <c r="A3791"/>
      <c r="B3791">
        <f t="shared" si="1995"/>
        <v>1857000</v>
      </c>
      <c r="C3791" s="186" t="str">
        <f t="shared" si="1998"/>
        <v>-2.8523149437115E-08+0.00169730318220848i</v>
      </c>
      <c r="D3791" s="158" t="str">
        <f t="shared" si="1999"/>
        <v>-7.66666688534415+0.013012657730265i</v>
      </c>
      <c r="E3791" t="str">
        <f t="shared" si="2000"/>
        <v>7.98941215540542-0.290844725417965i</v>
      </c>
      <c r="F3791" t="str">
        <f t="shared" si="2001"/>
        <v>0.999201695738081+0.0000290380545847838i</v>
      </c>
      <c r="G3791">
        <f t="shared" si="1996"/>
        <v>1</v>
      </c>
      <c r="H3791" t="str">
        <f t="shared" si="2002"/>
        <v>11.7493716450401+0.259765228519074i</v>
      </c>
      <c r="I3791" t="str">
        <f t="shared" si="2003"/>
        <v>7292.42194714531i</v>
      </c>
      <c r="J3791" t="str">
        <f t="shared" si="1997"/>
        <v>-71982.6600088076+1595.34856453308i</v>
      </c>
      <c r="K3791" t="str">
        <f t="shared" si="2004"/>
        <v>0.00224418327346034-0.101258298758195i</v>
      </c>
      <c r="L3791" t="str">
        <f t="shared" si="2005"/>
        <v>0.000290284944181972-0.0111034605384321i</v>
      </c>
      <c r="M3791" t="str">
        <f t="shared" si="2006"/>
        <v>0.00253446821764231-0.112361759296627i</v>
      </c>
      <c r="N3791" t="str">
        <f t="shared" si="2007"/>
        <v>-13.6822039258507i</v>
      </c>
      <c r="O3791" t="str">
        <f t="shared" si="2008"/>
        <v>0.439429091593675-0.898277280944563i</v>
      </c>
      <c r="P3791" t="str">
        <f t="shared" si="2009"/>
        <v>0.560570908406325+0.898277280944563i</v>
      </c>
      <c r="Q3791" t="str">
        <f t="shared" si="2010"/>
        <v>-0.560570908406325+12.7839266449061i</v>
      </c>
      <c r="R3791" t="str">
        <f t="shared" si="2011"/>
        <v>0.0682121968252377-0.0468407476183103i</v>
      </c>
      <c r="S3791" t="str">
        <f t="shared" si="2012"/>
        <v>1.44263313596587i</v>
      </c>
      <c r="T3791" t="str">
        <f t="shared" si="2013"/>
        <v>0.0675740146275888+0.0984051754171138i</v>
      </c>
      <c r="U3791" t="e">
        <f t="shared" si="2014"/>
        <v>#DIV/0!</v>
      </c>
      <c r="V3791" t="str">
        <f t="shared" si="2015"/>
        <v>1.33333333333333E-06-0.0000571369388231544i</v>
      </c>
      <c r="W3791" t="e">
        <f t="shared" si="2016"/>
        <v>#DIV/0!</v>
      </c>
      <c r="X3791" t="e">
        <f t="shared" si="2017"/>
        <v>#DIV/0!</v>
      </c>
      <c r="Y3791" t="str">
        <f t="shared" si="2018"/>
        <v>0.00083+1.8668600184692i</v>
      </c>
      <c r="Z3791" t="e">
        <f t="shared" si="2019"/>
        <v>#DIV/0!</v>
      </c>
      <c r="AA3791" t="e">
        <f t="shared" si="2020"/>
        <v>#DIV/0!</v>
      </c>
      <c r="AB3791" t="str">
        <f t="shared" si="2021"/>
        <v>0.416677390637813+0.606789635691094i</v>
      </c>
      <c r="AC3791" t="str">
        <f t="shared" si="2022"/>
        <v>1.06923600659279-0.0452807156247387i</v>
      </c>
      <c r="AD3791" t="str">
        <f t="shared" si="2023"/>
        <v>0.365008964512639+0.582955960115788i</v>
      </c>
      <c r="AE3791" t="e">
        <f t="shared" si="2024"/>
        <v>#DIV/0!</v>
      </c>
      <c r="AF3791" t="str">
        <f t="shared" si="2025"/>
        <v>-19.4160385303842-0.246752570788809i</v>
      </c>
      <c r="AG3791" t="e">
        <f t="shared" si="2026"/>
        <v>#DIV/0!</v>
      </c>
      <c r="AH3791" t="e">
        <f t="shared" si="2027"/>
        <v>#DIV/0!</v>
      </c>
      <c r="AI3791" t="e">
        <f t="shared" si="2028"/>
        <v>#DIV/0!</v>
      </c>
      <c r="AJ3791" t="e">
        <f t="shared" si="2029"/>
        <v>#DIV/0!</v>
      </c>
      <c r="AK3791"/>
      <c r="AL3791"/>
      <c r="AM3791"/>
      <c r="AN3791"/>
    </row>
    <row r="3792" spans="1:40" x14ac:dyDescent="0.25">
      <c r="A3792"/>
      <c r="B3792">
        <f t="shared" si="1995"/>
        <v>1858000</v>
      </c>
      <c r="C3792" s="186" t="str">
        <f t="shared" si="1998"/>
        <v>-2.84924546323113E-08+0.00169638967134666i</v>
      </c>
      <c r="D3792" s="158" t="str">
        <f t="shared" si="1999"/>
        <v>-7.66666688510879+0.0130056541469911i</v>
      </c>
      <c r="E3792" t="str">
        <f t="shared" si="2000"/>
        <v>7.98940076427594-0.291000931260649i</v>
      </c>
      <c r="F3792" t="str">
        <f t="shared" si="2001"/>
        <v>0.999201696874466+0.0000290536503051737i</v>
      </c>
      <c r="G3792">
        <f t="shared" si="1996"/>
        <v>1</v>
      </c>
      <c r="H3792" t="str">
        <f t="shared" si="2002"/>
        <v>11.7493782960068+0.259625577716469i</v>
      </c>
      <c r="I3792" t="str">
        <f t="shared" si="2003"/>
        <v>7296.3489379623i</v>
      </c>
      <c r="J3792" t="str">
        <f t="shared" si="1997"/>
        <v>-72060.207711248+1596.20766446014i</v>
      </c>
      <c r="K3792" t="str">
        <f t="shared" si="2004"/>
        <v>0.00224176934313176-0.101203852170086i</v>
      </c>
      <c r="L3792" t="str">
        <f t="shared" si="2005"/>
        <v>0.000289972771069262-0.0110974926671061i</v>
      </c>
      <c r="M3792" t="str">
        <f t="shared" si="2006"/>
        <v>0.00253174211420102-0.112301344837192i</v>
      </c>
      <c r="N3792" t="str">
        <f t="shared" si="2007"/>
        <v>-13.6895718331883i</v>
      </c>
      <c r="O3792" t="str">
        <f t="shared" si="2008"/>
        <v>0.432798800322663-0.901490542623307i</v>
      </c>
      <c r="P3792" t="str">
        <f t="shared" si="2009"/>
        <v>0.567201199677337+0.901490542623307i</v>
      </c>
      <c r="Q3792" t="str">
        <f t="shared" si="2010"/>
        <v>-0.567201199677337+12.788081290565i</v>
      </c>
      <c r="R3792" t="str">
        <f t="shared" si="2011"/>
        <v>0.0683927748144517-0.0473873796883396i</v>
      </c>
      <c r="S3792" t="str">
        <f t="shared" si="2012"/>
        <v>1.44340999818233i</v>
      </c>
      <c r="T3792" t="str">
        <f t="shared" si="2013"/>
        <v>0.0683994176298117+0.0987188149706122i</v>
      </c>
      <c r="U3792" t="e">
        <f t="shared" si="2014"/>
        <v>#DIV/0!</v>
      </c>
      <c r="V3792" t="str">
        <f t="shared" si="2015"/>
        <v>1.33333333333333E-06-0.0000571061869723342i</v>
      </c>
      <c r="W3792" t="e">
        <f t="shared" si="2016"/>
        <v>#DIV/0!</v>
      </c>
      <c r="X3792" t="e">
        <f t="shared" si="2017"/>
        <v>#DIV/0!</v>
      </c>
      <c r="Y3792" t="str">
        <f t="shared" si="2018"/>
        <v>0.00083+1.86786532811835i</v>
      </c>
      <c r="Z3792" t="e">
        <f t="shared" si="2019"/>
        <v>#DIV/0!</v>
      </c>
      <c r="AA3792" t="e">
        <f t="shared" si="2020"/>
        <v>#DIV/0!</v>
      </c>
      <c r="AB3792" t="str">
        <f t="shared" si="2021"/>
        <v>0.421767021187164+0.608723611517049i</v>
      </c>
      <c r="AC3792" t="str">
        <f t="shared" si="2022"/>
        <v>1.06942828553744-0.0458238724841087i</v>
      </c>
      <c r="AD3792" t="str">
        <f t="shared" si="2023"/>
        <v>0.369317611956336+0.585029574338455i</v>
      </c>
      <c r="AE3792" t="e">
        <f t="shared" si="2024"/>
        <v>#DIV/0!</v>
      </c>
      <c r="AF3792" t="str">
        <f t="shared" si="2025"/>
        <v>-19.4160451811156-0.246619923569478i</v>
      </c>
      <c r="AG3792" t="e">
        <f t="shared" si="2026"/>
        <v>#DIV/0!</v>
      </c>
      <c r="AH3792" t="e">
        <f t="shared" si="2027"/>
        <v>#DIV/0!</v>
      </c>
      <c r="AI3792" t="e">
        <f t="shared" si="2028"/>
        <v>#DIV/0!</v>
      </c>
      <c r="AJ3792" t="e">
        <f t="shared" si="2029"/>
        <v>#DIV/0!</v>
      </c>
      <c r="AK3792"/>
      <c r="AL3792"/>
      <c r="AM3792"/>
      <c r="AN3792"/>
    </row>
    <row r="3793" spans="1:40" x14ac:dyDescent="0.25">
      <c r="A3793"/>
      <c r="B3793">
        <f t="shared" si="1995"/>
        <v>1859000</v>
      </c>
      <c r="C3793" s="186" t="str">
        <f t="shared" si="1998"/>
        <v>-2.84618093485651E-08+0.00169547714328298i</v>
      </c>
      <c r="D3793" s="158" t="str">
        <f t="shared" si="1999"/>
        <v>-7.66666688487388+0.0129986580985029i</v>
      </c>
      <c r="E3793" t="str">
        <f t="shared" si="2000"/>
        <v>7.98938936704645-0.291157136434417i</v>
      </c>
      <c r="F3793" t="str">
        <f t="shared" si="2001"/>
        <v>0.99920169801147+0.0000290692459588856i</v>
      </c>
      <c r="G3793">
        <f t="shared" si="1996"/>
        <v>1</v>
      </c>
      <c r="H3793" t="str">
        <f t="shared" si="2002"/>
        <v>11.7493849362516+0.259486076901805i</v>
      </c>
      <c r="I3793" t="str">
        <f t="shared" si="2003"/>
        <v>7300.27592877928i</v>
      </c>
      <c r="J3793" t="str">
        <f t="shared" si="1997"/>
        <v>-72137.7971621149+1597.06676438719i</v>
      </c>
      <c r="K3793" t="str">
        <f t="shared" si="2004"/>
        <v>0.00223935930488507-0.101149464074459i</v>
      </c>
      <c r="L3793" t="str">
        <f t="shared" si="2005"/>
        <v>0.000289661101139107-0.0110915312031571i</v>
      </c>
      <c r="M3793" t="str">
        <f t="shared" si="2006"/>
        <v>0.00252902040602418-0.112240995277616i</v>
      </c>
      <c r="N3793" t="str">
        <f t="shared" si="2007"/>
        <v>-13.6969397405258i</v>
      </c>
      <c r="O3793" t="str">
        <f t="shared" si="2008"/>
        <v>0.426145014217019-0.904654866155031i</v>
      </c>
      <c r="P3793" t="str">
        <f t="shared" si="2009"/>
        <v>0.573854985782981+0.904654866155031i</v>
      </c>
      <c r="Q3793" t="str">
        <f t="shared" si="2010"/>
        <v>-0.573854985782981+12.7922848743708i</v>
      </c>
      <c r="R3793" t="str">
        <f t="shared" si="2011"/>
        <v>0.0685684305170437-0.0479354022775905i</v>
      </c>
      <c r="S3793" t="str">
        <f t="shared" si="2012"/>
        <v>1.44418686039879i</v>
      </c>
      <c r="T3793" t="str">
        <f t="shared" si="2013"/>
        <v>0.0692276781172264+0.0990256263908819i</v>
      </c>
      <c r="U3793" t="e">
        <f t="shared" si="2014"/>
        <v>#DIV/0!</v>
      </c>
      <c r="V3793" t="str">
        <f t="shared" si="2015"/>
        <v>1.33333333333333E-06-0.0000570754682058078i</v>
      </c>
      <c r="W3793" t="e">
        <f t="shared" si="2016"/>
        <v>#DIV/0!</v>
      </c>
      <c r="X3793" t="e">
        <f t="shared" si="2017"/>
        <v>#DIV/0!</v>
      </c>
      <c r="Y3793" t="str">
        <f t="shared" si="2018"/>
        <v>0.00083+1.8688706377675i</v>
      </c>
      <c r="Z3793" t="e">
        <f t="shared" si="2019"/>
        <v>#DIV/0!</v>
      </c>
      <c r="AA3793" t="e">
        <f t="shared" si="2020"/>
        <v>#DIV/0!</v>
      </c>
      <c r="AB3793" t="str">
        <f t="shared" si="2021"/>
        <v>0.426874271667491+0.610615483455107i</v>
      </c>
      <c r="AC3793" t="str">
        <f t="shared" si="2022"/>
        <v>1.06961566333878-0.0463685340924743i</v>
      </c>
      <c r="AD3793" t="str">
        <f t="shared" si="2023"/>
        <v>0.373641344840106+0.587071325163266i</v>
      </c>
      <c r="AE3793" t="e">
        <f t="shared" si="2024"/>
        <v>#DIV/0!</v>
      </c>
      <c r="AF3793" t="str">
        <f t="shared" si="2025"/>
        <v>-19.4160518211255-0.246487418803302i</v>
      </c>
      <c r="AG3793" t="e">
        <f t="shared" si="2026"/>
        <v>#DIV/0!</v>
      </c>
      <c r="AH3793" t="e">
        <f t="shared" si="2027"/>
        <v>#DIV/0!</v>
      </c>
      <c r="AI3793" t="e">
        <f t="shared" si="2028"/>
        <v>#DIV/0!</v>
      </c>
      <c r="AJ3793" t="e">
        <f t="shared" si="2029"/>
        <v>#DIV/0!</v>
      </c>
      <c r="AK3793"/>
      <c r="AL3793"/>
      <c r="AM3793"/>
      <c r="AN3793"/>
    </row>
    <row r="3794" spans="1:40" x14ac:dyDescent="0.25">
      <c r="A3794"/>
      <c r="B3794">
        <f t="shared" si="1995"/>
        <v>1860000</v>
      </c>
      <c r="C3794" s="186" t="str">
        <f t="shared" si="1998"/>
        <v>-2.84312134794077E-08+0.00169456559643227i</v>
      </c>
      <c r="D3794" s="158" t="str">
        <f t="shared" si="1999"/>
        <v>-7.66666688463928+0.0129916695726474i</v>
      </c>
      <c r="E3794" t="str">
        <f t="shared" si="2000"/>
        <v>7.98937796371703-0.291313340938913i</v>
      </c>
      <c r="F3794" t="str">
        <f t="shared" si="2001"/>
        <v>0.999201699149072+0.000029084841545883i</v>
      </c>
      <c r="G3794">
        <f t="shared" si="1996"/>
        <v>1</v>
      </c>
      <c r="H3794" t="str">
        <f t="shared" si="2002"/>
        <v>11.7493915657971+0.259346725833713i</v>
      </c>
      <c r="I3794" t="str">
        <f t="shared" si="2003"/>
        <v>7304.20291959627i</v>
      </c>
      <c r="J3794" t="str">
        <f t="shared" si="1997"/>
        <v>-72215.4283614085+1597.92586431423i</v>
      </c>
      <c r="K3794" t="str">
        <f t="shared" si="2004"/>
        <v>0.00223695315035891-0.10109513437715i</v>
      </c>
      <c r="L3794" t="str">
        <f t="shared" si="2005"/>
        <v>0.000289349933310916-0.0110855761362787i</v>
      </c>
      <c r="M3794" t="str">
        <f t="shared" si="2006"/>
        <v>0.00252630308366983-0.112180710513429i</v>
      </c>
      <c r="N3794" t="str">
        <f t="shared" si="2007"/>
        <v>-13.7043076478634i</v>
      </c>
      <c r="O3794" t="str">
        <f t="shared" si="2008"/>
        <v>0.419468094482751-0.907770079761946i</v>
      </c>
      <c r="P3794" t="str">
        <f t="shared" si="2009"/>
        <v>0.580531905517249+0.907770079761946i</v>
      </c>
      <c r="Q3794" t="str">
        <f t="shared" si="2010"/>
        <v>-0.580531905517249+12.7965375681015i</v>
      </c>
      <c r="R3794" t="str">
        <f t="shared" si="2011"/>
        <v>0.0687391506801935-0.0484847695982897i</v>
      </c>
      <c r="S3794" t="str">
        <f t="shared" si="2012"/>
        <v>1.44496372261525i</v>
      </c>
      <c r="T3794" t="str">
        <f t="shared" si="2013"/>
        <v>0.0700587331688874+0.099325579056263i</v>
      </c>
      <c r="U3794" t="e">
        <f t="shared" si="2014"/>
        <v>#DIV/0!</v>
      </c>
      <c r="V3794" t="str">
        <f t="shared" si="2015"/>
        <v>1.33333333333333E-06-0.0000570447824702135i</v>
      </c>
      <c r="W3794" t="e">
        <f t="shared" si="2016"/>
        <v>#DIV/0!</v>
      </c>
      <c r="X3794" t="e">
        <f t="shared" si="2017"/>
        <v>#DIV/0!</v>
      </c>
      <c r="Y3794" t="str">
        <f t="shared" si="2018"/>
        <v>0.00083+1.86987594741664i</v>
      </c>
      <c r="Z3794" t="e">
        <f t="shared" si="2019"/>
        <v>#DIV/0!</v>
      </c>
      <c r="AA3794" t="e">
        <f t="shared" si="2020"/>
        <v>#DIV/0!</v>
      </c>
      <c r="AB3794" t="str">
        <f t="shared" si="2021"/>
        <v>0.43199875409333+0.612465062684855i</v>
      </c>
      <c r="AC3794" t="str">
        <f t="shared" si="2022"/>
        <v>1.06979812568125-0.0469146547986051i</v>
      </c>
      <c r="AD3794" t="str">
        <f t="shared" si="2023"/>
        <v>0.377979927019499+0.589081103577804i</v>
      </c>
      <c r="AE3794" t="e">
        <f t="shared" si="2024"/>
        <v>#DIV/0!</v>
      </c>
      <c r="AF3794" t="str">
        <f t="shared" si="2025"/>
        <v>-19.4160584504364-0.246355056261066i</v>
      </c>
      <c r="AG3794" t="e">
        <f t="shared" si="2026"/>
        <v>#DIV/0!</v>
      </c>
      <c r="AH3794" t="e">
        <f t="shared" si="2027"/>
        <v>#DIV/0!</v>
      </c>
      <c r="AI3794" t="e">
        <f t="shared" si="2028"/>
        <v>#DIV/0!</v>
      </c>
      <c r="AJ3794" t="e">
        <f t="shared" si="2029"/>
        <v>#DIV/0!</v>
      </c>
      <c r="AK3794"/>
      <c r="AL3794"/>
      <c r="AM3794"/>
      <c r="AN3794"/>
    </row>
    <row r="3795" spans="1:40" x14ac:dyDescent="0.25">
      <c r="A3795"/>
      <c r="B3795">
        <f t="shared" si="1995"/>
        <v>1861000</v>
      </c>
      <c r="C3795" s="186" t="str">
        <f t="shared" si="1998"/>
        <v>-2.84006669186567E-08+0.00169365502921278i</v>
      </c>
      <c r="D3795" s="158" t="str">
        <f t="shared" si="1999"/>
        <v>-7.66666688440514+0.012984688557298i</v>
      </c>
      <c r="E3795" t="str">
        <f t="shared" si="2000"/>
        <v>7.98936655428771-0.291469544773781i</v>
      </c>
      <c r="F3795" t="str">
        <f t="shared" si="2001"/>
        <v>0.999201700287283+0.0000291004370661311i</v>
      </c>
      <c r="G3795">
        <f t="shared" si="1996"/>
        <v>1</v>
      </c>
      <c r="H3795" t="str">
        <f t="shared" si="2002"/>
        <v>11.7493981846665+0.259207524271343i</v>
      </c>
      <c r="I3795" t="str">
        <f t="shared" si="2003"/>
        <v>7308.12991041326i</v>
      </c>
      <c r="J3795" t="str">
        <f t="shared" si="1997"/>
        <v>-72293.1013091287+1598.78496424129i</v>
      </c>
      <c r="K3795" t="str">
        <f t="shared" si="2004"/>
        <v>0.00223455087121437-0.1010408629842i</v>
      </c>
      <c r="L3795" t="str">
        <f t="shared" si="2005"/>
        <v>0.000289039266506996-0.0110796274561869i</v>
      </c>
      <c r="M3795" t="str">
        <f t="shared" si="2006"/>
        <v>0.00252359013772137-0.112120490440387i</v>
      </c>
      <c r="N3795" t="str">
        <f t="shared" si="2007"/>
        <v>-13.7116755552009i</v>
      </c>
      <c r="O3795" t="str">
        <f t="shared" si="2008"/>
        <v>0.412768403582057-0.910836014332064i</v>
      </c>
      <c r="P3795" t="str">
        <f t="shared" si="2009"/>
        <v>0.587231596417943+0.910836014332064i</v>
      </c>
      <c r="Q3795" t="str">
        <f t="shared" si="2010"/>
        <v>-0.587231596417943+12.8008395408688i</v>
      </c>
      <c r="R3795" t="str">
        <f t="shared" si="2011"/>
        <v>0.0689049225509403-0.0490354356903363i</v>
      </c>
      <c r="S3795" t="str">
        <f t="shared" si="2012"/>
        <v>1.44574058483171i</v>
      </c>
      <c r="T3795" t="str">
        <f t="shared" si="2013"/>
        <v>0.0708925194724245+0.0996186430265801i</v>
      </c>
      <c r="U3795" t="e">
        <f t="shared" si="2014"/>
        <v>#DIV/0!</v>
      </c>
      <c r="V3795" t="str">
        <f t="shared" si="2015"/>
        <v>1.33333333333333E-06-0.0000570141297123036i</v>
      </c>
      <c r="W3795" t="e">
        <f t="shared" si="2016"/>
        <v>#DIV/0!</v>
      </c>
      <c r="X3795" t="e">
        <f t="shared" si="2017"/>
        <v>#DIV/0!</v>
      </c>
      <c r="Y3795" t="str">
        <f t="shared" si="2018"/>
        <v>0.00083+1.87088125706579i</v>
      </c>
      <c r="Z3795" t="e">
        <f t="shared" si="2019"/>
        <v>#DIV/0!</v>
      </c>
      <c r="AA3795" t="e">
        <f t="shared" si="2020"/>
        <v>#DIV/0!</v>
      </c>
      <c r="AB3795" t="str">
        <f t="shared" si="2021"/>
        <v>0.437140078065601+0.614272164588074i</v>
      </c>
      <c r="AC3795" t="str">
        <f t="shared" si="2022"/>
        <v>1.0699756587473-0.047462188767433i</v>
      </c>
      <c r="AD3795" t="str">
        <f t="shared" si="2023"/>
        <v>0.382333121573943+0.591058802325165i</v>
      </c>
      <c r="AE3795" t="e">
        <f t="shared" si="2024"/>
        <v>#DIV/0!</v>
      </c>
      <c r="AF3795" t="str">
        <f t="shared" si="2025"/>
        <v>-19.4160650690716-0.246222835714045i</v>
      </c>
      <c r="AG3795" t="e">
        <f t="shared" si="2026"/>
        <v>#DIV/0!</v>
      </c>
      <c r="AH3795" t="e">
        <f t="shared" si="2027"/>
        <v>#DIV/0!</v>
      </c>
      <c r="AI3795" t="e">
        <f t="shared" si="2028"/>
        <v>#DIV/0!</v>
      </c>
      <c r="AJ3795" t="e">
        <f t="shared" si="2029"/>
        <v>#DIV/0!</v>
      </c>
      <c r="AK3795"/>
      <c r="AL3795"/>
      <c r="AM3795"/>
      <c r="AN3795"/>
    </row>
    <row r="3796" spans="1:40" x14ac:dyDescent="0.25">
      <c r="A3796"/>
      <c r="B3796">
        <f t="shared" si="1995"/>
        <v>1862000</v>
      </c>
      <c r="C3796" s="186" t="str">
        <f t="shared" si="1998"/>
        <v>-2.83701695604144E-08+0.00169274544004614i</v>
      </c>
      <c r="D3796" s="158" t="str">
        <f t="shared" si="1999"/>
        <v>-7.66666688417131+0.0129777150403537i</v>
      </c>
      <c r="E3796" t="str">
        <f t="shared" si="2000"/>
        <v>7.98935513875855-0.291625747938664i</v>
      </c>
      <c r="F3796" t="str">
        <f t="shared" si="2001"/>
        <v>0.999201701426103+0.0000291160325195941i</v>
      </c>
      <c r="G3796">
        <f t="shared" si="1996"/>
        <v>1</v>
      </c>
      <c r="H3796" t="str">
        <f t="shared" si="2002"/>
        <v>11.7494047928826+0.259068471974358i</v>
      </c>
      <c r="I3796" t="str">
        <f t="shared" si="2003"/>
        <v>7312.05690123024i</v>
      </c>
      <c r="J3796" t="str">
        <f t="shared" si="1997"/>
        <v>-72370.8160052755+1599.64406416834i</v>
      </c>
      <c r="K3796" t="str">
        <f t="shared" si="2004"/>
        <v>0.00223215245913485-0.100986649801847i</v>
      </c>
      <c r="L3796" t="str">
        <f t="shared" si="2005"/>
        <v>0.000288729099652536-0.0110736851526193i</v>
      </c>
      <c r="M3796" t="str">
        <f t="shared" si="2006"/>
        <v>0.00252088155878739-0.112060334954466i</v>
      </c>
      <c r="N3796" t="str">
        <f t="shared" si="2007"/>
        <v>-13.7190434625385i</v>
      </c>
      <c r="O3796" t="str">
        <f t="shared" si="2008"/>
        <v>0.406046305212923-0.913852503428717i</v>
      </c>
      <c r="P3796" t="str">
        <f t="shared" si="2009"/>
        <v>0.593953694787077+0.913852503428717i</v>
      </c>
      <c r="Q3796" t="str">
        <f t="shared" si="2010"/>
        <v>-0.593953694787077+12.8051909591098i</v>
      </c>
      <c r="R3796" t="str">
        <f t="shared" si="2011"/>
        <v>0.0690657338789869-0.0495873544280065i</v>
      </c>
      <c r="S3796" t="str">
        <f t="shared" si="2012"/>
        <v>1.44651744704817i</v>
      </c>
      <c r="T3796" t="str">
        <f t="shared" si="2013"/>
        <v>0.0717289733330727+0.0999047890491404i</v>
      </c>
      <c r="U3796" t="e">
        <f t="shared" si="2014"/>
        <v>#DIV/0!</v>
      </c>
      <c r="V3796" t="str">
        <f t="shared" si="2015"/>
        <v>1.33333333333333E-06-0.0000569835098789457i</v>
      </c>
      <c r="W3796" t="e">
        <f t="shared" si="2016"/>
        <v>#DIV/0!</v>
      </c>
      <c r="X3796" t="e">
        <f t="shared" si="2017"/>
        <v>#DIV/0!</v>
      </c>
      <c r="Y3796" t="str">
        <f t="shared" si="2018"/>
        <v>0.00083+1.87188656671494i</v>
      </c>
      <c r="Z3796" t="e">
        <f t="shared" si="2019"/>
        <v>#DIV/0!</v>
      </c>
      <c r="AA3796" t="e">
        <f t="shared" si="2020"/>
        <v>#DIV/0!</v>
      </c>
      <c r="AB3796" t="str">
        <f t="shared" si="2021"/>
        <v>0.442297850827285+0.616036608785728i</v>
      </c>
      <c r="AC3796" t="str">
        <f t="shared" si="2022"/>
        <v>1.07014824922038-0.0480110899867201i</v>
      </c>
      <c r="AD3796" t="str">
        <f t="shared" si="2023"/>
        <v>0.386700690820288+0.593004315909451i</v>
      </c>
      <c r="AE3796" t="e">
        <f t="shared" si="2024"/>
        <v>#DIV/0!</v>
      </c>
      <c r="AF3796" t="str">
        <f t="shared" si="2025"/>
        <v>-19.4160716770539-0.246090756934004i</v>
      </c>
      <c r="AG3796" t="e">
        <f t="shared" si="2026"/>
        <v>#DIV/0!</v>
      </c>
      <c r="AH3796" t="e">
        <f t="shared" si="2027"/>
        <v>#DIV/0!</v>
      </c>
      <c r="AI3796" t="e">
        <f t="shared" si="2028"/>
        <v>#DIV/0!</v>
      </c>
      <c r="AJ3796" t="e">
        <f t="shared" si="2029"/>
        <v>#DIV/0!</v>
      </c>
      <c r="AK3796"/>
      <c r="AL3796"/>
      <c r="AM3796"/>
      <c r="AN3796"/>
    </row>
    <row r="3797" spans="1:40" x14ac:dyDescent="0.25">
      <c r="A3797"/>
      <c r="B3797">
        <f t="shared" si="1995"/>
        <v>1863000</v>
      </c>
      <c r="C3797" s="186" t="str">
        <f t="shared" si="1998"/>
        <v>-2.83397212990687E-08+0.00169183682735741i</v>
      </c>
      <c r="D3797" s="158" t="str">
        <f t="shared" si="1999"/>
        <v>-7.66666688393786+0.0129707490097401i</v>
      </c>
      <c r="E3797" t="str">
        <f t="shared" si="2000"/>
        <v>7.9893437171296-0.291781950433204i</v>
      </c>
      <c r="F3797" t="str">
        <f t="shared" si="2001"/>
        <v>0.999201702565541+0.000029131627906237i</v>
      </c>
      <c r="G3797">
        <f t="shared" si="1996"/>
        <v>1</v>
      </c>
      <c r="H3797" t="str">
        <f t="shared" si="2002"/>
        <v>11.7494113904683+0.258929568702935i</v>
      </c>
      <c r="I3797" t="str">
        <f t="shared" si="2003"/>
        <v>7315.98389204723i</v>
      </c>
      <c r="J3797" t="str">
        <f t="shared" si="1997"/>
        <v>-72448.5724498489+1600.50316409539i</v>
      </c>
      <c r="K3797" t="str">
        <f t="shared" si="2004"/>
        <v>0.00222975790582608-0.100932494736534i</v>
      </c>
      <c r="L3797" t="str">
        <f t="shared" si="2005"/>
        <v>0.000288419431675613-0.0110677492153359i</v>
      </c>
      <c r="M3797" t="str">
        <f t="shared" si="2006"/>
        <v>0.00251817733750169-0.11200024395187i</v>
      </c>
      <c r="N3797" t="str">
        <f t="shared" si="2007"/>
        <v>-13.7264113698761i</v>
      </c>
      <c r="O3797" t="str">
        <f t="shared" si="2008"/>
        <v>0.399302164290011-0.916819383299302i</v>
      </c>
      <c r="P3797" t="str">
        <f t="shared" si="2009"/>
        <v>0.600697835709989+0.916819383299302i</v>
      </c>
      <c r="Q3797" t="str">
        <f t="shared" si="2010"/>
        <v>-0.600697835709989+12.8095919865768i</v>
      </c>
      <c r="R3797" t="str">
        <f t="shared" si="2011"/>
        <v>0.0692215729193705-0.0501404795266033i</v>
      </c>
      <c r="S3797" t="str">
        <f t="shared" si="2012"/>
        <v>1.44729430926463i</v>
      </c>
      <c r="T3797" t="str">
        <f t="shared" si="2013"/>
        <v>0.0725680306826526+0.100183988564552i</v>
      </c>
      <c r="U3797" t="e">
        <f t="shared" si="2014"/>
        <v>#DIV/0!</v>
      </c>
      <c r="V3797" t="str">
        <f t="shared" si="2015"/>
        <v>1.33333333333333E-06-0.0000569529229171211i</v>
      </c>
      <c r="W3797" t="e">
        <f t="shared" si="2016"/>
        <v>#DIV/0!</v>
      </c>
      <c r="X3797" t="e">
        <f t="shared" si="2017"/>
        <v>#DIV/0!</v>
      </c>
      <c r="Y3797" t="str">
        <f t="shared" si="2018"/>
        <v>0.00083+1.87289187636409i</v>
      </c>
      <c r="Z3797" t="e">
        <f t="shared" si="2019"/>
        <v>#DIV/0!</v>
      </c>
      <c r="AA3797" t="e">
        <f t="shared" si="2020"/>
        <v>#DIV/0!</v>
      </c>
      <c r="AB3797" t="str">
        <f t="shared" si="2021"/>
        <v>0.447471677318802+0.617758219173837i</v>
      </c>
      <c r="AC3797" t="str">
        <f t="shared" si="2022"/>
        <v>1.07031588428774-0.0485613122736793i</v>
      </c>
      <c r="AD3797" t="str">
        <f t="shared" si="2023"/>
        <v>0.39108239632559+0.594917540600903i</v>
      </c>
      <c r="AE3797" t="e">
        <f t="shared" si="2024"/>
        <v>#DIV/0!</v>
      </c>
      <c r="AF3797" t="str">
        <f t="shared" si="2025"/>
        <v>-19.4160782744062-0.245958819693195i</v>
      </c>
      <c r="AG3797" t="e">
        <f t="shared" si="2026"/>
        <v>#DIV/0!</v>
      </c>
      <c r="AH3797" t="e">
        <f t="shared" si="2027"/>
        <v>#DIV/0!</v>
      </c>
      <c r="AI3797" t="e">
        <f t="shared" si="2028"/>
        <v>#DIV/0!</v>
      </c>
      <c r="AJ3797" t="e">
        <f t="shared" si="2029"/>
        <v>#DIV/0!</v>
      </c>
      <c r="AK3797"/>
      <c r="AL3797"/>
      <c r="AM3797"/>
      <c r="AN3797"/>
    </row>
    <row r="3798" spans="1:40" x14ac:dyDescent="0.25">
      <c r="A3798"/>
      <c r="B3798">
        <f t="shared" si="1995"/>
        <v>1864000</v>
      </c>
      <c r="C3798" s="186" t="str">
        <f t="shared" si="1998"/>
        <v>-2.83093220292892E-08+0.00169092918957501i</v>
      </c>
      <c r="D3798" s="158" t="str">
        <f t="shared" si="1999"/>
        <v>-7.66666688370479+0.0129637904534084i</v>
      </c>
      <c r="E3798" t="str">
        <f t="shared" si="2000"/>
        <v>7.98933228940091-0.291938152257045i</v>
      </c>
      <c r="F3798" t="str">
        <f t="shared" si="2001"/>
        <v>0.999201703705577+0.0000291472232260232i</v>
      </c>
      <c r="G3798">
        <f t="shared" si="1996"/>
        <v>1</v>
      </c>
      <c r="H3798" t="str">
        <f t="shared" si="2002"/>
        <v>11.7494179774464+0.258790814217771i</v>
      </c>
      <c r="I3798" t="str">
        <f t="shared" si="2003"/>
        <v>7319.91088286422i</v>
      </c>
      <c r="J3798" t="str">
        <f t="shared" si="1997"/>
        <v>-72526.370642849+1601.36226402244i</v>
      </c>
      <c r="K3798" t="str">
        <f t="shared" si="2004"/>
        <v>0.002227367203016-0.100878397694902i</v>
      </c>
      <c r="L3798" t="str">
        <f t="shared" si="2005"/>
        <v>0.000288110261507171-0.0110618196341182i</v>
      </c>
      <c r="M3798" t="str">
        <f t="shared" si="2006"/>
        <v>0.00251547746452317-0.11194021732902i</v>
      </c>
      <c r="N3798" t="str">
        <f t="shared" si="2007"/>
        <v>-13.7337792772136i</v>
      </c>
      <c r="O3798" t="str">
        <f t="shared" si="2008"/>
        <v>0.39253634692459-0.919736492884292i</v>
      </c>
      <c r="P3798" t="str">
        <f t="shared" si="2009"/>
        <v>0.60746365307541+0.919736492884292i</v>
      </c>
      <c r="Q3798" t="str">
        <f t="shared" si="2010"/>
        <v>-0.60746365307541+12.8140427843293i</v>
      </c>
      <c r="R3798" t="str">
        <f t="shared" si="2011"/>
        <v>0.0693724284350397-0.0506947645492252i</v>
      </c>
      <c r="S3798" t="str">
        <f t="shared" si="2012"/>
        <v>1.44807117148109i</v>
      </c>
      <c r="T3798" t="str">
        <f t="shared" si="2013"/>
        <v>0.0734096270887546+0.100456213712416i</v>
      </c>
      <c r="U3798" t="e">
        <f t="shared" si="2014"/>
        <v>#DIV/0!</v>
      </c>
      <c r="V3798" t="str">
        <f t="shared" si="2015"/>
        <v>1.33333333333333E-06-0.0000569223687739254i</v>
      </c>
      <c r="W3798" t="e">
        <f t="shared" si="2016"/>
        <v>#DIV/0!</v>
      </c>
      <c r="X3798" t="e">
        <f t="shared" si="2017"/>
        <v>#DIV/0!</v>
      </c>
      <c r="Y3798" t="str">
        <f t="shared" si="2018"/>
        <v>0.00083+1.87389718601324i</v>
      </c>
      <c r="Z3798" t="e">
        <f t="shared" si="2019"/>
        <v>#DIV/0!</v>
      </c>
      <c r="AA3798" t="e">
        <f t="shared" si="2020"/>
        <v>#DIV/0!</v>
      </c>
      <c r="AB3798" t="str">
        <f t="shared" si="2021"/>
        <v>0.452661160234645+0.619436823958577i</v>
      </c>
      <c r="AC3798" t="str">
        <f t="shared" si="2022"/>
        <v>1.07047855164316-0.0491128092817089i</v>
      </c>
      <c r="AD3798" t="str">
        <f t="shared" si="2023"/>
        <v>0.395477998920439+0.59679837444107i</v>
      </c>
      <c r="AE3798" t="e">
        <f t="shared" si="2024"/>
        <v>#DIV/0!</v>
      </c>
      <c r="AF3798" t="str">
        <f t="shared" si="2025"/>
        <v>-19.4160848611512-0.245827023764363i</v>
      </c>
      <c r="AG3798" t="e">
        <f t="shared" si="2026"/>
        <v>#DIV/0!</v>
      </c>
      <c r="AH3798" t="e">
        <f t="shared" si="2027"/>
        <v>#DIV/0!</v>
      </c>
      <c r="AI3798" t="e">
        <f t="shared" si="2028"/>
        <v>#DIV/0!</v>
      </c>
      <c r="AJ3798" t="e">
        <f t="shared" si="2029"/>
        <v>#DIV/0!</v>
      </c>
      <c r="AK3798"/>
      <c r="AL3798"/>
      <c r="AM3798"/>
      <c r="AN3798"/>
    </row>
    <row r="3799" spans="1:40" x14ac:dyDescent="0.25">
      <c r="A3799"/>
      <c r="B3799">
        <f t="shared" si="1995"/>
        <v>1865000</v>
      </c>
      <c r="C3799" s="186" t="str">
        <f t="shared" si="1998"/>
        <v>-2.82789716460285E-08+0.00169002252513071i</v>
      </c>
      <c r="D3799" s="158" t="str">
        <f t="shared" si="1999"/>
        <v>-7.66666688347211+0.0129568393593354i</v>
      </c>
      <c r="E3799" t="str">
        <f t="shared" si="2000"/>
        <v>7.98932085557255-0.292094353409831i</v>
      </c>
      <c r="F3799" t="str">
        <f t="shared" si="2001"/>
        <v>0.999201704846223+0.0000291628184789176i</v>
      </c>
      <c r="G3799">
        <f t="shared" si="1996"/>
        <v>1</v>
      </c>
      <c r="H3799" t="str">
        <f t="shared" si="2002"/>
        <v>11.7494245538396+0.258652208280067i</v>
      </c>
      <c r="I3799" t="str">
        <f t="shared" si="2003"/>
        <v>7323.83787368121i</v>
      </c>
      <c r="J3799" t="str">
        <f t="shared" si="1997"/>
        <v>-72604.2105842756+1602.22136394949i</v>
      </c>
      <c r="K3799" t="str">
        <f t="shared" si="2004"/>
        <v>0.00222498034245472-0.100824358583792i</v>
      </c>
      <c r="L3799" t="str">
        <f t="shared" si="2005"/>
        <v>0.000287801588081015-0.0110558963987697i</v>
      </c>
      <c r="M3799" t="str">
        <f t="shared" si="2006"/>
        <v>0.00251278193053574-0.111880254982562i</v>
      </c>
      <c r="N3799" t="str">
        <f t="shared" si="2007"/>
        <v>-13.7411471845512i</v>
      </c>
      <c r="O3799" t="str">
        <f t="shared" si="2008"/>
        <v>0.385749220404368-0.922603673826103i</v>
      </c>
      <c r="P3799" t="str">
        <f t="shared" si="2009"/>
        <v>0.614250779595632+0.922603673826103i</v>
      </c>
      <c r="Q3799" t="str">
        <f t="shared" si="2010"/>
        <v>-0.614250779595632+12.8185435107251i</v>
      </c>
      <c r="R3799" t="str">
        <f t="shared" si="2011"/>
        <v>0.0695182896993279-0.0512501629135897i</v>
      </c>
      <c r="S3799" t="str">
        <f t="shared" si="2012"/>
        <v>1.44884803369755i</v>
      </c>
      <c r="T3799" t="str">
        <f t="shared" si="2013"/>
        <v>0.0742536977640335+0.100721437336888i</v>
      </c>
      <c r="U3799" t="e">
        <f t="shared" si="2014"/>
        <v>#DIV/0!</v>
      </c>
      <c r="V3799" t="str">
        <f t="shared" si="2015"/>
        <v>1.33333333333333E-06-0.0000568918473965667i</v>
      </c>
      <c r="W3799" t="e">
        <f t="shared" si="2016"/>
        <v>#DIV/0!</v>
      </c>
      <c r="X3799" t="e">
        <f t="shared" si="2017"/>
        <v>#DIV/0!</v>
      </c>
      <c r="Y3799" t="str">
        <f t="shared" si="2018"/>
        <v>0.00083+1.87490249566239i</v>
      </c>
      <c r="Z3799" t="e">
        <f t="shared" si="2019"/>
        <v>#DIV/0!</v>
      </c>
      <c r="AA3799" t="e">
        <f t="shared" si="2020"/>
        <v>#DIV/0!</v>
      </c>
      <c r="AB3799" t="str">
        <f t="shared" si="2021"/>
        <v>0.457865900080685+0.621072255690575i</v>
      </c>
      <c r="AC3799" t="str">
        <f t="shared" si="2022"/>
        <v>1.07063623948959-0.0496655345071909i</v>
      </c>
      <c r="AD3799" t="str">
        <f t="shared" si="2023"/>
        <v>0.399887258712349+0.598646717247956i</v>
      </c>
      <c r="AE3799" t="e">
        <f t="shared" si="2024"/>
        <v>#DIV/0!</v>
      </c>
      <c r="AF3799" t="str">
        <f t="shared" si="2025"/>
        <v>-19.4160914373117-0.245695368920732i</v>
      </c>
      <c r="AG3799" t="e">
        <f t="shared" si="2026"/>
        <v>#DIV/0!</v>
      </c>
      <c r="AH3799" t="e">
        <f t="shared" si="2027"/>
        <v>#DIV/0!</v>
      </c>
      <c r="AI3799" t="e">
        <f t="shared" si="2028"/>
        <v>#DIV/0!</v>
      </c>
      <c r="AJ3799" t="e">
        <f t="shared" si="2029"/>
        <v>#DIV/0!</v>
      </c>
      <c r="AK3799"/>
      <c r="AL3799"/>
      <c r="AM3799"/>
      <c r="AN3799"/>
    </row>
    <row r="3800" spans="1:40" x14ac:dyDescent="0.25">
      <c r="A3800"/>
      <c r="B3800">
        <f t="shared" si="1995"/>
        <v>1866000</v>
      </c>
      <c r="C3800" s="186" t="str">
        <f t="shared" si="1998"/>
        <v>-2.82486700445197E-08+0.00168911683245964i</v>
      </c>
      <c r="D3800" s="158" t="str">
        <f t="shared" si="1999"/>
        <v>-7.66666688323981+0.0129498957155239i</v>
      </c>
      <c r="E3800" t="str">
        <f t="shared" si="2000"/>
        <v>7.98930941564455-0.292250553891203i</v>
      </c>
      <c r="F3800" t="str">
        <f t="shared" si="2001"/>
        <v>0.999201705987486+0.0000291784136648853i</v>
      </c>
      <c r="G3800">
        <f t="shared" si="1996"/>
        <v>1</v>
      </c>
      <c r="H3800" t="str">
        <f t="shared" si="2002"/>
        <v>11.7494311196706+0.258513750651541i</v>
      </c>
      <c r="I3800" t="str">
        <f t="shared" si="2003"/>
        <v>7327.76486449819i</v>
      </c>
      <c r="J3800" t="str">
        <f t="shared" si="1997"/>
        <v>-72682.0922741289+1603.08046387654i</v>
      </c>
      <c r="K3800" t="str">
        <f t="shared" si="2004"/>
        <v>0.00222259731591439-0.100770377310245i</v>
      </c>
      <c r="L3800" t="str">
        <f t="shared" si="2005"/>
        <v>0.000287493410333805-0.0110499794991159i</v>
      </c>
      <c r="M3800" t="str">
        <f t="shared" si="2006"/>
        <v>0.00251009072624819-0.111820356809361i</v>
      </c>
      <c r="N3800" t="str">
        <f t="shared" si="2007"/>
        <v>-13.7485150918887i</v>
      </c>
      <c r="O3800" t="str">
        <f t="shared" si="2008"/>
        <v>0.378941153174215-0.925420770477406i</v>
      </c>
      <c r="P3800" t="str">
        <f t="shared" si="2009"/>
        <v>0.621058846825785+0.925420770477406i</v>
      </c>
      <c r="Q3800" t="str">
        <f t="shared" si="2010"/>
        <v>-0.621058846825785+12.8230943214113i</v>
      </c>
      <c r="R3800" t="str">
        <f t="shared" si="2011"/>
        <v>0.0696591464982938-0.0518066278988244i</v>
      </c>
      <c r="S3800" t="str">
        <f t="shared" si="2012"/>
        <v>1.44962489591401i</v>
      </c>
      <c r="T3800" t="str">
        <f t="shared" si="2013"/>
        <v>0.0751001775754892+0.100979632992048i</v>
      </c>
      <c r="U3800" t="e">
        <f t="shared" si="2014"/>
        <v>#DIV/0!</v>
      </c>
      <c r="V3800" t="str">
        <f t="shared" si="2015"/>
        <v>1.33333333333333E-06-0.0000568613587323669i</v>
      </c>
      <c r="W3800" t="e">
        <f t="shared" si="2016"/>
        <v>#DIV/0!</v>
      </c>
      <c r="X3800" t="e">
        <f t="shared" si="2017"/>
        <v>#DIV/0!</v>
      </c>
      <c r="Y3800" t="str">
        <f t="shared" si="2018"/>
        <v>0.00083+1.87590780531154i</v>
      </c>
      <c r="Z3800" t="e">
        <f t="shared" si="2019"/>
        <v>#DIV/0!</v>
      </c>
      <c r="AA3800" t="e">
        <f t="shared" si="2020"/>
        <v>#DIV/0!</v>
      </c>
      <c r="AB3800" t="str">
        <f t="shared" si="2021"/>
        <v>0.463085495231406+0.622664351298021i</v>
      </c>
      <c r="AC3800" t="str">
        <f t="shared" si="2022"/>
        <v>1.07078893654165-0.050219441296257i</v>
      </c>
      <c r="AD3800" t="str">
        <f t="shared" si="2023"/>
        <v>0.404309935098606+0.600462470620782i</v>
      </c>
      <c r="AE3800" t="e">
        <f t="shared" si="2024"/>
        <v>#DIV/0!</v>
      </c>
      <c r="AF3800" t="str">
        <f t="shared" si="2025"/>
        <v>-19.4160980029104-0.245563854936017i</v>
      </c>
      <c r="AG3800" t="e">
        <f t="shared" si="2026"/>
        <v>#DIV/0!</v>
      </c>
      <c r="AH3800" t="e">
        <f t="shared" si="2027"/>
        <v>#DIV/0!</v>
      </c>
      <c r="AI3800" t="e">
        <f t="shared" si="2028"/>
        <v>#DIV/0!</v>
      </c>
      <c r="AJ3800" t="e">
        <f t="shared" si="2029"/>
        <v>#DIV/0!</v>
      </c>
      <c r="AK3800"/>
      <c r="AL3800"/>
      <c r="AM3800"/>
      <c r="AN3800"/>
    </row>
    <row r="3801" spans="1:40" x14ac:dyDescent="0.25">
      <c r="A3801"/>
      <c r="B3801">
        <f t="shared" ref="B3801:B3864" si="2030">B3800+1000</f>
        <v>1867000</v>
      </c>
      <c r="C3801" s="186" t="str">
        <f t="shared" si="1998"/>
        <v>-2.82184171202782E-08+0.00168821211000035i</v>
      </c>
      <c r="D3801" s="158" t="str">
        <f t="shared" si="1999"/>
        <v>-7.66666688300789+0.0129429595100027i</v>
      </c>
      <c r="E3801" t="str">
        <f t="shared" si="2000"/>
        <v>7.98929796961698-0.292406753700807i</v>
      </c>
      <c r="F3801" t="str">
        <f t="shared" si="2001"/>
        <v>0.999201707129349+0.0000291940087838896i</v>
      </c>
      <c r="G3801">
        <f t="shared" si="1996"/>
        <v>1</v>
      </c>
      <c r="H3801" t="str">
        <f t="shared" si="2002"/>
        <v>11.7494376749619+0.258375441094413i</v>
      </c>
      <c r="I3801" t="str">
        <f t="shared" si="2003"/>
        <v>7331.69185531518i</v>
      </c>
      <c r="J3801" t="str">
        <f t="shared" si="1997"/>
        <v>-72760.0157124088+1603.9395638036i</v>
      </c>
      <c r="K3801" t="str">
        <f t="shared" si="2004"/>
        <v>0.00222021811518923-0.100716453781499i</v>
      </c>
      <c r="L3801" t="str">
        <f t="shared" si="2005"/>
        <v>0.000287185727205041-0.0110440689250037i</v>
      </c>
      <c r="M3801" t="str">
        <f t="shared" si="2006"/>
        <v>0.00250740384239427-0.111760522706503i</v>
      </c>
      <c r="N3801" t="str">
        <f t="shared" si="2007"/>
        <v>-13.7558829992263i</v>
      </c>
      <c r="O3801" t="str">
        <f t="shared" si="2008"/>
        <v>0.372112514815407-0.928187629909898i</v>
      </c>
      <c r="P3801" t="str">
        <f t="shared" si="2009"/>
        <v>0.627887485184593+0.928187629909898i</v>
      </c>
      <c r="Q3801" t="str">
        <f t="shared" si="2010"/>
        <v>-0.627887485184593+12.8276953693164i</v>
      </c>
      <c r="R3801" t="str">
        <f t="shared" si="2011"/>
        <v>0.0697949891329825-0.0523641126524182i</v>
      </c>
      <c r="S3801" t="str">
        <f t="shared" si="2012"/>
        <v>1.45040175813047i</v>
      </c>
      <c r="T3801" t="str">
        <f t="shared" si="2013"/>
        <v>0.0759490010540093+0.101230774947175i</v>
      </c>
      <c r="U3801" t="e">
        <f t="shared" si="2014"/>
        <v>#DIV/0!</v>
      </c>
      <c r="V3801" t="str">
        <f t="shared" si="2015"/>
        <v>1.33333333333333E-06-0.0000568309027287612i</v>
      </c>
      <c r="W3801" t="e">
        <f t="shared" si="2016"/>
        <v>#DIV/0!</v>
      </c>
      <c r="X3801" t="e">
        <f t="shared" si="2017"/>
        <v>#DIV/0!</v>
      </c>
      <c r="Y3801" t="str">
        <f t="shared" si="2018"/>
        <v>0.00083+1.87691311496069i</v>
      </c>
      <c r="Z3801" t="e">
        <f t="shared" si="2019"/>
        <v>#DIV/0!</v>
      </c>
      <c r="AA3801" t="e">
        <f t="shared" si="2020"/>
        <v>#DIV/0!</v>
      </c>
      <c r="AB3801" t="str">
        <f t="shared" si="2021"/>
        <v>0.468319541988745+0.624212952119191i</v>
      </c>
      <c r="AC3801" t="str">
        <f t="shared" si="2022"/>
        <v>1.07093663202806-0.0507744828517163i</v>
      </c>
      <c r="AD3801" t="str">
        <f t="shared" si="2023"/>
        <v>0.40874578678+0.602245537945017i</v>
      </c>
      <c r="AE3801" t="e">
        <f t="shared" si="2024"/>
        <v>#DIV/0!</v>
      </c>
      <c r="AF3801" t="str">
        <f t="shared" si="2025"/>
        <v>-19.4161045579698-0.24543248158441i</v>
      </c>
      <c r="AG3801" t="e">
        <f t="shared" si="2026"/>
        <v>#DIV/0!</v>
      </c>
      <c r="AH3801" t="e">
        <f t="shared" si="2027"/>
        <v>#DIV/0!</v>
      </c>
      <c r="AI3801" t="e">
        <f t="shared" si="2028"/>
        <v>#DIV/0!</v>
      </c>
      <c r="AJ3801" t="e">
        <f t="shared" si="2029"/>
        <v>#DIV/0!</v>
      </c>
      <c r="AK3801"/>
      <c r="AL3801"/>
      <c r="AM3801"/>
      <c r="AN3801"/>
    </row>
    <row r="3802" spans="1:40" x14ac:dyDescent="0.25">
      <c r="A3802"/>
      <c r="B3802">
        <f t="shared" si="2030"/>
        <v>1868000</v>
      </c>
      <c r="C3802" s="186" t="str">
        <f t="shared" si="1998"/>
        <v>-2.81882127690975E-08+0.00168730835619464i</v>
      </c>
      <c r="D3802" s="158" t="str">
        <f t="shared" si="1999"/>
        <v>-7.66666688277628+0.0129360307308256i</v>
      </c>
      <c r="E3802" t="str">
        <f t="shared" si="2000"/>
        <v>7.98928651748988-0.292562952838283i</v>
      </c>
      <c r="F3802" t="str">
        <f t="shared" si="2001"/>
        <v>0.999201708271819+0.0000292096038358952i</v>
      </c>
      <c r="G3802">
        <f t="shared" si="1996"/>
        <v>1</v>
      </c>
      <c r="H3802" t="str">
        <f t="shared" si="2002"/>
        <v>11.7494442197361+0.258237279371414i</v>
      </c>
      <c r="I3802" t="str">
        <f t="shared" si="2003"/>
        <v>7335.61884613217i</v>
      </c>
      <c r="J3802" t="str">
        <f t="shared" si="1997"/>
        <v>-72837.9808991154+1604.79866373064i</v>
      </c>
      <c r="K3802" t="str">
        <f t="shared" si="2004"/>
        <v>0.0022178427320953-0.100662587904992i</v>
      </c>
      <c r="L3802" t="str">
        <f t="shared" si="2005"/>
        <v>0.00028687853763706-0.0110381646663018i</v>
      </c>
      <c r="M3802" t="str">
        <f t="shared" si="2006"/>
        <v>0.00250472126973236-0.111700752571294i</v>
      </c>
      <c r="N3802" t="str">
        <f t="shared" si="2007"/>
        <v>-13.7632509065639i</v>
      </c>
      <c r="O3802" t="str">
        <f t="shared" si="2008"/>
        <v>0.36526367602622-0.930904101922326i</v>
      </c>
      <c r="P3802" t="str">
        <f t="shared" si="2009"/>
        <v>0.63473632397378+0.930904101922326i</v>
      </c>
      <c r="Q3802" t="str">
        <f t="shared" si="2010"/>
        <v>-0.63473632397378+12.8323468046416i</v>
      </c>
      <c r="R3802" t="str">
        <f t="shared" si="2011"/>
        <v>0.0699258084215435-0.0529225701970991i</v>
      </c>
      <c r="S3802" t="str">
        <f t="shared" si="2012"/>
        <v>1.45117862034693i</v>
      </c>
      <c r="T3802" t="str">
        <f t="shared" si="2013"/>
        <v>0.0768001024038398+0.101474838191819i</v>
      </c>
      <c r="U3802" t="e">
        <f t="shared" si="2014"/>
        <v>#DIV/0!</v>
      </c>
      <c r="V3802" t="str">
        <f t="shared" si="2015"/>
        <v>1.33333333333333E-06-0.000056800479333296i</v>
      </c>
      <c r="W3802" t="e">
        <f t="shared" si="2016"/>
        <v>#DIV/0!</v>
      </c>
      <c r="X3802" t="e">
        <f t="shared" si="2017"/>
        <v>#DIV/0!</v>
      </c>
      <c r="Y3802" t="str">
        <f t="shared" si="2018"/>
        <v>0.00083+1.87791842460983i</v>
      </c>
      <c r="Z3802" t="e">
        <f t="shared" si="2019"/>
        <v>#DIV/0!</v>
      </c>
      <c r="AA3802" t="e">
        <f t="shared" si="2020"/>
        <v>#DIV/0!</v>
      </c>
      <c r="AB3802" t="str">
        <f t="shared" si="2021"/>
        <v>0.473567634640486+0.625717903933721i</v>
      </c>
      <c r="AC3802" t="str">
        <f t="shared" si="2022"/>
        <v>1.07107931569387-0.0513306122399147i</v>
      </c>
      <c r="AD3802" t="str">
        <f t="shared" si="2023"/>
        <v>0.413194571773738+0.603995824396984i</v>
      </c>
      <c r="AE3802" t="e">
        <f t="shared" si="2024"/>
        <v>#DIV/0!</v>
      </c>
      <c r="AF3802" t="str">
        <f t="shared" si="2025"/>
        <v>-19.4161111025124-0.245301248640588i</v>
      </c>
      <c r="AG3802" t="e">
        <f t="shared" si="2026"/>
        <v>#DIV/0!</v>
      </c>
      <c r="AH3802" t="e">
        <f t="shared" si="2027"/>
        <v>#DIV/0!</v>
      </c>
      <c r="AI3802" t="e">
        <f t="shared" si="2028"/>
        <v>#DIV/0!</v>
      </c>
      <c r="AJ3802" t="e">
        <f t="shared" si="2029"/>
        <v>#DIV/0!</v>
      </c>
      <c r="AK3802"/>
      <c r="AL3802"/>
      <c r="AM3802"/>
      <c r="AN3802"/>
    </row>
    <row r="3803" spans="1:40" x14ac:dyDescent="0.25">
      <c r="A3803"/>
      <c r="B3803">
        <f t="shared" si="2030"/>
        <v>1869000</v>
      </c>
      <c r="C3803" s="186" t="str">
        <f t="shared" si="1998"/>
        <v>-2.81580568870501E-08+0.00168640556948772i</v>
      </c>
      <c r="D3803" s="158" t="str">
        <f t="shared" si="1999"/>
        <v>-7.66666688254513+0.0129291093660725i</v>
      </c>
      <c r="E3803" t="str">
        <f t="shared" si="2000"/>
        <v>7.98927505926331-0.292719151303277i</v>
      </c>
      <c r="F3803" t="str">
        <f t="shared" si="2001"/>
        <v>0.999201709414898+0.000029225198820867i</v>
      </c>
      <c r="G3803">
        <f t="shared" si="1996"/>
        <v>1</v>
      </c>
      <c r="H3803" t="str">
        <f t="shared" si="2002"/>
        <v>11.7494507540158+0.258099265245789i</v>
      </c>
      <c r="I3803" t="str">
        <f t="shared" si="2003"/>
        <v>7339.54583694915i</v>
      </c>
      <c r="J3803" t="str">
        <f t="shared" si="1997"/>
        <v>-72915.9878342485+1605.65776365769i</v>
      </c>
      <c r="K3803" t="str">
        <f t="shared" si="2004"/>
        <v>0.00221547115847065-0.100608779588359i</v>
      </c>
      <c r="L3803" t="str">
        <f t="shared" si="2005"/>
        <v>0.00028657184057502-0.0110322667129005i</v>
      </c>
      <c r="M3803" t="str">
        <f t="shared" si="2006"/>
        <v>0.00250204299904567-0.111641046301259i</v>
      </c>
      <c r="N3803" t="str">
        <f t="shared" si="2007"/>
        <v>-13.7706188139014i</v>
      </c>
      <c r="O3803" t="str">
        <f t="shared" si="2008"/>
        <v>0.358395008601532-0.933570039048762i</v>
      </c>
      <c r="P3803" t="str">
        <f t="shared" si="2009"/>
        <v>0.641604991398468+0.933570039048762i</v>
      </c>
      <c r="Q3803" t="str">
        <f t="shared" si="2010"/>
        <v>-0.641604991398468+12.8370487748526i</v>
      </c>
      <c r="R3803" t="str">
        <f t="shared" si="2011"/>
        <v>0.0700515957012585-0.0534819534378303i</v>
      </c>
      <c r="S3803" t="str">
        <f t="shared" si="2012"/>
        <v>1.45195548256339i</v>
      </c>
      <c r="T3803" t="str">
        <f t="shared" si="2013"/>
        <v>0.0776534155122576+0.101711798440756i</v>
      </c>
      <c r="U3803" t="e">
        <f t="shared" si="2014"/>
        <v>#DIV/0!</v>
      </c>
      <c r="V3803" t="str">
        <f t="shared" si="2015"/>
        <v>1.33333333333333E-06-0.0000567700884936312i</v>
      </c>
      <c r="W3803" t="e">
        <f t="shared" si="2016"/>
        <v>#DIV/0!</v>
      </c>
      <c r="X3803" t="e">
        <f t="shared" si="2017"/>
        <v>#DIV/0!</v>
      </c>
      <c r="Y3803" t="str">
        <f t="shared" si="2018"/>
        <v>0.00083+1.87892373425898i</v>
      </c>
      <c r="Z3803" t="e">
        <f t="shared" si="2019"/>
        <v>#DIV/0!</v>
      </c>
      <c r="AA3803" t="e">
        <f t="shared" si="2020"/>
        <v>#DIV/0!</v>
      </c>
      <c r="AB3803" t="str">
        <f t="shared" si="2021"/>
        <v>0.478829365519909+0.627179056993164i</v>
      </c>
      <c r="AC3803" t="str">
        <f t="shared" si="2022"/>
        <v>1.07121697780269-0.0518877823977128i</v>
      </c>
      <c r="AD3803" t="str">
        <f t="shared" si="2023"/>
        <v>0.417656047426943+0.605713236948579i</v>
      </c>
      <c r="AE3803" t="e">
        <f t="shared" si="2024"/>
        <v>#DIV/0!</v>
      </c>
      <c r="AF3803" t="str">
        <f t="shared" si="2025"/>
        <v>-19.4161176365609-0.245170155879717i</v>
      </c>
      <c r="AG3803" t="e">
        <f t="shared" si="2026"/>
        <v>#DIV/0!</v>
      </c>
      <c r="AH3803" t="e">
        <f t="shared" si="2027"/>
        <v>#DIV/0!</v>
      </c>
      <c r="AI3803" t="e">
        <f t="shared" si="2028"/>
        <v>#DIV/0!</v>
      </c>
      <c r="AJ3803" t="e">
        <f t="shared" si="2029"/>
        <v>#DIV/0!</v>
      </c>
      <c r="AK3803"/>
      <c r="AL3803"/>
      <c r="AM3803"/>
      <c r="AN3803"/>
    </row>
    <row r="3804" spans="1:40" x14ac:dyDescent="0.25">
      <c r="A3804"/>
      <c r="B3804">
        <f t="shared" si="2030"/>
        <v>1870000</v>
      </c>
      <c r="C3804" s="186" t="str">
        <f t="shared" si="1998"/>
        <v>-2.81279493704866E-08+0.00168550374832807i</v>
      </c>
      <c r="D3804" s="158" t="str">
        <f t="shared" si="1999"/>
        <v>-7.66666688231429+0.0129221954038485i</v>
      </c>
      <c r="E3804" t="str">
        <f t="shared" si="2000"/>
        <v>7.98926359493732-0.292875349095431i</v>
      </c>
      <c r="F3804" t="str">
        <f t="shared" si="2001"/>
        <v>0.999201710558597+0.0000292407937387698i</v>
      </c>
      <c r="G3804">
        <f t="shared" si="1996"/>
        <v>1</v>
      </c>
      <c r="H3804" t="str">
        <f t="shared" si="2002"/>
        <v>11.7494572778232+0.257961398481271i</v>
      </c>
      <c r="I3804" t="str">
        <f t="shared" si="2003"/>
        <v>7343.47282776614i</v>
      </c>
      <c r="J3804" t="str">
        <f t="shared" si="1997"/>
        <v>-72994.0365178082+1606.51686358474i</v>
      </c>
      <c r="K3804" t="str">
        <f t="shared" si="2004"/>
        <v>0.00221310338617505-0.100555028739433i</v>
      </c>
      <c r="L3804" t="str">
        <f t="shared" si="2005"/>
        <v>0.000286265634966897-0.0110263750547117i</v>
      </c>
      <c r="M3804" t="str">
        <f t="shared" si="2006"/>
        <v>0.00249936902114195-0.111581403794145i</v>
      </c>
      <c r="N3804" t="str">
        <f t="shared" si="2007"/>
        <v>-13.777986721239i</v>
      </c>
      <c r="O3804" t="str">
        <f t="shared" si="2008"/>
        <v>0.351506885412351-0.936185296566715i</v>
      </c>
      <c r="P3804" t="str">
        <f t="shared" si="2009"/>
        <v>0.648493114587649+0.936185296566715i</v>
      </c>
      <c r="Q3804" t="str">
        <f t="shared" si="2010"/>
        <v>-0.648493114587649+12.8418014246723i</v>
      </c>
      <c r="R3804" t="str">
        <f t="shared" si="2011"/>
        <v>0.0701723428304493-0.0540422151688418i</v>
      </c>
      <c r="S3804" t="str">
        <f t="shared" si="2012"/>
        <v>1.45273234477985i</v>
      </c>
      <c r="T3804" t="str">
        <f t="shared" si="2013"/>
        <v>0.0785088739593287+0.101941632138774i</v>
      </c>
      <c r="U3804" t="e">
        <f t="shared" si="2014"/>
        <v>#DIV/0!</v>
      </c>
      <c r="V3804" t="str">
        <f t="shared" si="2015"/>
        <v>1.33333333333333E-06-0.0000567397301575386i</v>
      </c>
      <c r="W3804" t="e">
        <f t="shared" si="2016"/>
        <v>#DIV/0!</v>
      </c>
      <c r="X3804" t="e">
        <f t="shared" si="2017"/>
        <v>#DIV/0!</v>
      </c>
      <c r="Y3804" t="str">
        <f t="shared" si="2018"/>
        <v>0.00083+1.87992904390813i</v>
      </c>
      <c r="Z3804" t="e">
        <f t="shared" si="2019"/>
        <v>#DIV/0!</v>
      </c>
      <c r="AA3804" t="e">
        <f t="shared" si="2020"/>
        <v>#DIV/0!</v>
      </c>
      <c r="AB3804" t="str">
        <f t="shared" si="2021"/>
        <v>0.484104325065958+0.6285962660505i</v>
      </c>
      <c r="AC3804" t="str">
        <f t="shared" si="2022"/>
        <v>1.07134960913874-0.0524459461395046i</v>
      </c>
      <c r="AD3804" t="str">
        <f t="shared" si="2023"/>
        <v>0.42212997043019+0.607397684371845i</v>
      </c>
      <c r="AE3804" t="e">
        <f t="shared" si="2024"/>
        <v>#DIV/0!</v>
      </c>
      <c r="AF3804" t="str">
        <f t="shared" si="2025"/>
        <v>-19.4161241601375-0.245039203077422i</v>
      </c>
      <c r="AG3804" t="e">
        <f t="shared" si="2026"/>
        <v>#DIV/0!</v>
      </c>
      <c r="AH3804" t="e">
        <f t="shared" si="2027"/>
        <v>#DIV/0!</v>
      </c>
      <c r="AI3804" t="e">
        <f t="shared" si="2028"/>
        <v>#DIV/0!</v>
      </c>
      <c r="AJ3804" t="e">
        <f t="shared" si="2029"/>
        <v>#DIV/0!</v>
      </c>
      <c r="AK3804"/>
      <c r="AL3804"/>
      <c r="AM3804"/>
      <c r="AN3804"/>
    </row>
    <row r="3805" spans="1:40" x14ac:dyDescent="0.25">
      <c r="A3805"/>
      <c r="B3805">
        <f t="shared" si="2030"/>
        <v>1871000</v>
      </c>
      <c r="C3805" s="186" t="str">
        <f t="shared" si="1998"/>
        <v>-2.80978901160338E-08+0.00168460289116751i</v>
      </c>
      <c r="D3805" s="158" t="str">
        <f t="shared" si="1999"/>
        <v>-7.66666688208383+0.0129152888322842i</v>
      </c>
      <c r="E3805" t="str">
        <f t="shared" si="2000"/>
        <v>7.98925212451196-0.293031546214388i</v>
      </c>
      <c r="F3805" t="str">
        <f t="shared" si="2001"/>
        <v>0.999201711702893+0.0000292563885895667i</v>
      </c>
      <c r="G3805">
        <f t="shared" si="1996"/>
        <v>1</v>
      </c>
      <c r="H3805" t="str">
        <f t="shared" si="2002"/>
        <v>11.7494637911808+0.257823678842114i</v>
      </c>
      <c r="I3805" t="str">
        <f t="shared" si="2003"/>
        <v>7347.39981858313i</v>
      </c>
      <c r="J3805" t="str">
        <f t="shared" si="1997"/>
        <v>-73072.1269497946+1607.3759635118i</v>
      </c>
      <c r="K3805" t="str">
        <f t="shared" si="2004"/>
        <v>0.00221073940709002-0.10050133526624i</v>
      </c>
      <c r="L3805" t="str">
        <f t="shared" si="2005"/>
        <v>0.000285959919763478-0.0110204896816687i</v>
      </c>
      <c r="M3805" t="str">
        <f t="shared" si="2006"/>
        <v>0.0024966993268535-0.111521824947909i</v>
      </c>
      <c r="N3805" t="str">
        <f t="shared" si="2007"/>
        <v>-13.7853546285765i</v>
      </c>
      <c r="O3805" t="str">
        <f t="shared" si="2008"/>
        <v>0.344599680386229-0.938749732504733i</v>
      </c>
      <c r="P3805" t="str">
        <f t="shared" si="2009"/>
        <v>0.655400319613771+0.938749732504733i</v>
      </c>
      <c r="Q3805" t="str">
        <f t="shared" si="2010"/>
        <v>-0.655400319613771+12.8466048960718i</v>
      </c>
      <c r="R3805" t="str">
        <f t="shared" si="2011"/>
        <v>0.070288042190262-0.0546033080806266i</v>
      </c>
      <c r="S3805" t="str">
        <f t="shared" si="2012"/>
        <v>1.45350920699631i</v>
      </c>
      <c r="T3805" t="str">
        <f t="shared" si="2013"/>
        <v>0.0793664110276468+0.102164316465291i</v>
      </c>
      <c r="U3805" t="e">
        <f t="shared" si="2014"/>
        <v>#DIV/0!</v>
      </c>
      <c r="V3805" t="str">
        <f t="shared" si="2015"/>
        <v>1.33333333333333E-06-0.0000567094042729006i</v>
      </c>
      <c r="W3805" t="e">
        <f t="shared" si="2016"/>
        <v>#DIV/0!</v>
      </c>
      <c r="X3805" t="e">
        <f t="shared" si="2017"/>
        <v>#DIV/0!</v>
      </c>
      <c r="Y3805" t="str">
        <f t="shared" si="2018"/>
        <v>0.00083+1.88093435355728i</v>
      </c>
      <c r="Z3805" t="e">
        <f t="shared" si="2019"/>
        <v>#DIV/0!</v>
      </c>
      <c r="AA3805" t="e">
        <f t="shared" si="2020"/>
        <v>#DIV/0!</v>
      </c>
      <c r="AB3805" t="str">
        <f t="shared" si="2021"/>
        <v>0.489392101883292+0.629969390388611i</v>
      </c>
      <c r="AC3805" t="str">
        <f t="shared" si="2022"/>
        <v>1.0714772010088-0.0530050561641962i</v>
      </c>
      <c r="AD3805" t="str">
        <f t="shared" si="2023"/>
        <v>0.426616096830514+0.609049077243318i</v>
      </c>
      <c r="AE3805" t="e">
        <f t="shared" si="2024"/>
        <v>#DIV/0!</v>
      </c>
      <c r="AF3805" t="str">
        <f t="shared" si="2025"/>
        <v>-19.4161306732646-0.24490839000983i</v>
      </c>
      <c r="AG3805" t="e">
        <f t="shared" si="2026"/>
        <v>#DIV/0!</v>
      </c>
      <c r="AH3805" t="e">
        <f t="shared" si="2027"/>
        <v>#DIV/0!</v>
      </c>
      <c r="AI3805" t="e">
        <f t="shared" si="2028"/>
        <v>#DIV/0!</v>
      </c>
      <c r="AJ3805" t="e">
        <f t="shared" si="2029"/>
        <v>#DIV/0!</v>
      </c>
      <c r="AK3805"/>
      <c r="AL3805"/>
      <c r="AM3805"/>
      <c r="AN3805"/>
    </row>
    <row r="3806" spans="1:40" x14ac:dyDescent="0.25">
      <c r="A3806"/>
      <c r="B3806">
        <f t="shared" si="2030"/>
        <v>1872000</v>
      </c>
      <c r="C3806" s="186" t="str">
        <f t="shared" si="1998"/>
        <v>-2.8067879020596E-08+0.00168370299646119i</v>
      </c>
      <c r="D3806" s="158" t="str">
        <f t="shared" si="1999"/>
        <v>-7.66666688185375+0.0129083896395358i</v>
      </c>
      <c r="E3806" t="str">
        <f t="shared" si="2000"/>
        <v>7.98924064798729-0.293187742659792i</v>
      </c>
      <c r="F3806" t="str">
        <f t="shared" si="2001"/>
        <v>0.999201712847798+0.0000292719833732231i</v>
      </c>
      <c r="G3806">
        <f t="shared" si="1996"/>
        <v>1</v>
      </c>
      <c r="H3806" t="str">
        <f t="shared" si="2002"/>
        <v>11.7494702941108+0.257686106093061i</v>
      </c>
      <c r="I3806" t="str">
        <f t="shared" si="2003"/>
        <v>7351.32680940012i</v>
      </c>
      <c r="J3806" t="str">
        <f t="shared" si="1997"/>
        <v>-73150.2591302076+1608.23506343884i</v>
      </c>
      <c r="K3806" t="str">
        <f t="shared" si="2004"/>
        <v>0.0022083792131187-0.100447699077007i</v>
      </c>
      <c r="L3806" t="str">
        <f t="shared" si="2005"/>
        <v>0.00028565469391834-0.0110146105837264i</v>
      </c>
      <c r="M3806" t="str">
        <f t="shared" si="2006"/>
        <v>0.00249403390703704-0.111462309660733i</v>
      </c>
      <c r="N3806" t="str">
        <f t="shared" si="2007"/>
        <v>-13.7927225359141i</v>
      </c>
      <c r="O3806" t="str">
        <f t="shared" si="2008"/>
        <v>0.337673768486219-0.941263207650397i</v>
      </c>
      <c r="P3806" t="str">
        <f t="shared" si="2009"/>
        <v>0.662326231513781+0.941263207650397i</v>
      </c>
      <c r="Q3806" t="str">
        <f t="shared" si="2010"/>
        <v>-0.662326231513781+12.8514593282637i</v>
      </c>
      <c r="R3806" t="str">
        <f t="shared" si="2011"/>
        <v>0.0703986866863539-0.0551651847670794i</v>
      </c>
      <c r="S3806" t="str">
        <f t="shared" si="2012"/>
        <v>1.45428606921277i</v>
      </c>
      <c r="T3806" t="str">
        <f t="shared" si="2013"/>
        <v>0.0802259597123121+0.102379829338839i</v>
      </c>
      <c r="U3806" t="e">
        <f t="shared" si="2014"/>
        <v>#DIV/0!</v>
      </c>
      <c r="V3806" t="str">
        <f t="shared" si="2015"/>
        <v>1.33333333333333E-06-0.0000566791107877119i</v>
      </c>
      <c r="W3806" t="e">
        <f t="shared" si="2016"/>
        <v>#DIV/0!</v>
      </c>
      <c r="X3806" t="e">
        <f t="shared" si="2017"/>
        <v>#DIV/0!</v>
      </c>
      <c r="Y3806" t="str">
        <f t="shared" si="2018"/>
        <v>0.00083+1.88193966320643i</v>
      </c>
      <c r="Z3806" t="e">
        <f t="shared" si="2019"/>
        <v>#DIV/0!</v>
      </c>
      <c r="AA3806" t="e">
        <f t="shared" si="2020"/>
        <v>#DIV/0!</v>
      </c>
      <c r="AB3806" t="str">
        <f t="shared" si="2021"/>
        <v>0.494692282803818+0.631298293847933i</v>
      </c>
      <c r="AC3806" t="str">
        <f t="shared" si="2022"/>
        <v>1.07159974524403-0.0535650650623427i</v>
      </c>
      <c r="AD3806" t="str">
        <f t="shared" si="2023"/>
        <v>0.431114182045278+0.61066732794852i</v>
      </c>
      <c r="AE3806" t="e">
        <f t="shared" si="2024"/>
        <v>#DIV/0!</v>
      </c>
      <c r="AF3806" t="str">
        <f t="shared" si="2025"/>
        <v>-19.4161371759646-0.244777716453525i</v>
      </c>
      <c r="AG3806" t="e">
        <f t="shared" si="2026"/>
        <v>#DIV/0!</v>
      </c>
      <c r="AH3806" t="e">
        <f t="shared" si="2027"/>
        <v>#DIV/0!</v>
      </c>
      <c r="AI3806" t="e">
        <f t="shared" si="2028"/>
        <v>#DIV/0!</v>
      </c>
      <c r="AJ3806" t="e">
        <f t="shared" si="2029"/>
        <v>#DIV/0!</v>
      </c>
      <c r="AK3806"/>
      <c r="AL3806"/>
      <c r="AM3806"/>
      <c r="AN3806"/>
    </row>
    <row r="3807" spans="1:40" x14ac:dyDescent="0.25">
      <c r="A3807"/>
      <c r="B3807">
        <f t="shared" si="2030"/>
        <v>1873000</v>
      </c>
      <c r="C3807" s="186" t="str">
        <f t="shared" si="1998"/>
        <v>-2.80379159813513E-08+0.00168280406266753i</v>
      </c>
      <c r="D3807" s="158" t="str">
        <f t="shared" si="1999"/>
        <v>-7.66666688162406+0.0129014978137844i</v>
      </c>
      <c r="E3807" t="str">
        <f t="shared" si="2000"/>
        <v>7.98922916536336-0.293343938431286i</v>
      </c>
      <c r="F3807" t="str">
        <f t="shared" si="2001"/>
        <v>0.999201713993311+0.0000292875780897031i</v>
      </c>
      <c r="G3807">
        <f t="shared" si="1996"/>
        <v>1</v>
      </c>
      <c r="H3807" t="str">
        <f t="shared" si="2002"/>
        <v>11.7494767866357+0.257548679999369i</v>
      </c>
      <c r="I3807" t="str">
        <f t="shared" si="2003"/>
        <v>7355.2538002171i</v>
      </c>
      <c r="J3807" t="str">
        <f t="shared" si="1997"/>
        <v>-73228.4330590472+1609.09416336589i</v>
      </c>
      <c r="K3807" t="str">
        <f t="shared" si="2004"/>
        <v>0.00220602279618588-0.100394120080154i</v>
      </c>
      <c r="L3807" t="str">
        <f t="shared" si="2005"/>
        <v>0.000285349956387855-0.0110087377508608i</v>
      </c>
      <c r="M3807" t="str">
        <f t="shared" si="2006"/>
        <v>0.00249137275257374-0.111402857831015i</v>
      </c>
      <c r="N3807" t="str">
        <f t="shared" si="2007"/>
        <v>-13.8000904432517i</v>
      </c>
      <c r="O3807" t="str">
        <f t="shared" si="2008"/>
        <v>0.330729525691175-0.943725585557629i</v>
      </c>
      <c r="P3807" t="str">
        <f t="shared" si="2009"/>
        <v>0.669270474308825+0.943725585557629i</v>
      </c>
      <c r="Q3807" t="str">
        <f t="shared" si="2010"/>
        <v>-0.669270474308825+12.8563648576941i</v>
      </c>
      <c r="R3807" t="str">
        <f t="shared" si="2011"/>
        <v>0.0705042697504426-0.0557277977325547i</v>
      </c>
      <c r="S3807" t="str">
        <f t="shared" si="2012"/>
        <v>1.45506293142923i</v>
      </c>
      <c r="T3807" t="str">
        <f t="shared" si="2013"/>
        <v>0.0810874527308262+0.102588149421356i</v>
      </c>
      <c r="U3807" t="e">
        <f t="shared" si="2014"/>
        <v>#DIV/0!</v>
      </c>
      <c r="V3807" t="str">
        <f t="shared" si="2015"/>
        <v>1.33333333333333E-06-0.0000566488496500786i</v>
      </c>
      <c r="W3807" t="e">
        <f t="shared" si="2016"/>
        <v>#DIV/0!</v>
      </c>
      <c r="X3807" t="e">
        <f t="shared" si="2017"/>
        <v>#DIV/0!</v>
      </c>
      <c r="Y3807" t="str">
        <f t="shared" si="2018"/>
        <v>0.00083+1.88294497285558i</v>
      </c>
      <c r="Z3807" t="e">
        <f t="shared" si="2019"/>
        <v>#DIV/0!</v>
      </c>
      <c r="AA3807" t="e">
        <f t="shared" si="2020"/>
        <v>#DIV/0!</v>
      </c>
      <c r="AB3807" t="str">
        <f t="shared" si="2021"/>
        <v>0.500004452947704+0.632582844852916i</v>
      </c>
      <c r="AC3807" t="str">
        <f t="shared" si="2022"/>
        <v>1.07171723420173-0.0541259253231954i</v>
      </c>
      <c r="AD3807" t="str">
        <f t="shared" si="2023"/>
        <v>0.435623980875203+0.612252350686049i</v>
      </c>
      <c r="AE3807" t="e">
        <f t="shared" si="2024"/>
        <v>#DIV/0!</v>
      </c>
      <c r="AF3807" t="str">
        <f t="shared" si="2025"/>
        <v>-19.4161436682598-0.244647182185585i</v>
      </c>
      <c r="AG3807" t="e">
        <f t="shared" si="2026"/>
        <v>#DIV/0!</v>
      </c>
      <c r="AH3807" t="e">
        <f t="shared" si="2027"/>
        <v>#DIV/0!</v>
      </c>
      <c r="AI3807" t="e">
        <f t="shared" si="2028"/>
        <v>#DIV/0!</v>
      </c>
      <c r="AJ3807" t="e">
        <f t="shared" si="2029"/>
        <v>#DIV/0!</v>
      </c>
      <c r="AK3807"/>
      <c r="AL3807"/>
      <c r="AM3807"/>
      <c r="AN3807"/>
    </row>
    <row r="3808" spans="1:40" x14ac:dyDescent="0.25">
      <c r="A3808"/>
      <c r="B3808">
        <f t="shared" si="2030"/>
        <v>1874000</v>
      </c>
      <c r="C3808" s="186" t="str">
        <f t="shared" si="1998"/>
        <v>-2.80080008957524E-08+0.00168190608824825i</v>
      </c>
      <c r="D3808" s="158" t="str">
        <f t="shared" si="1999"/>
        <v>-7.66666688139467+0.0128946133432366i</v>
      </c>
      <c r="E3808" t="str">
        <f t="shared" si="2000"/>
        <v>7.98921767664021-0.293500133528513i</v>
      </c>
      <c r="F3808" t="str">
        <f t="shared" si="2001"/>
        <v>0.999201715139443+0.0000293031727389719i</v>
      </c>
      <c r="G3808">
        <f t="shared" si="1996"/>
        <v>1</v>
      </c>
      <c r="H3808" t="str">
        <f t="shared" si="2002"/>
        <v>11.7494832687773+0.257411400326779i</v>
      </c>
      <c r="I3808" t="str">
        <f t="shared" si="2003"/>
        <v>7359.18079103409i</v>
      </c>
      <c r="J3808" t="str">
        <f t="shared" si="1997"/>
        <v>-73306.6487363134+1609.95326329295i</v>
      </c>
      <c r="K3808" t="str">
        <f t="shared" si="2004"/>
        <v>0.00220367014823787-0.100340598184295i</v>
      </c>
      <c r="L3808" t="str">
        <f t="shared" si="2005"/>
        <v>0.000285045706131171-0.0110028711730695i</v>
      </c>
      <c r="M3808" t="str">
        <f t="shared" si="2006"/>
        <v>0.00248871585436904-0.111343469357364i</v>
      </c>
      <c r="N3808" t="str">
        <f t="shared" si="2007"/>
        <v>-13.8074583505892i</v>
      </c>
      <c r="O3808" t="str">
        <f t="shared" si="2008"/>
        <v>0.323767328975053-0.946136732554212i</v>
      </c>
      <c r="P3808" t="str">
        <f t="shared" si="2009"/>
        <v>0.676232671024947+0.946136732554212i</v>
      </c>
      <c r="Q3808" t="str">
        <f t="shared" si="2010"/>
        <v>-0.676232671024947+12.861321618035i</v>
      </c>
      <c r="R3808" t="str">
        <f t="shared" si="2011"/>
        <v>0.070604785341758-0.0562910993990335i</v>
      </c>
      <c r="S3808" t="str">
        <f t="shared" si="2012"/>
        <v>1.45583979364569i</v>
      </c>
      <c r="T3808" t="str">
        <f t="shared" si="2013"/>
        <v>0.081950822533178+0.102789256122343i</v>
      </c>
      <c r="U3808" t="e">
        <f t="shared" si="2014"/>
        <v>#DIV/0!</v>
      </c>
      <c r="V3808" t="str">
        <f t="shared" si="2015"/>
        <v>1.33333333333333E-06-0.0000566186208082161i</v>
      </c>
      <c r="W3808" t="e">
        <f t="shared" si="2016"/>
        <v>#DIV/0!</v>
      </c>
      <c r="X3808" t="e">
        <f t="shared" si="2017"/>
        <v>#DIV/0!</v>
      </c>
      <c r="Y3808" t="str">
        <f t="shared" si="2018"/>
        <v>0.00083+1.88395028250473i</v>
      </c>
      <c r="Z3808" t="e">
        <f t="shared" si="2019"/>
        <v>#DIV/0!</v>
      </c>
      <c r="AA3808" t="e">
        <f t="shared" si="2020"/>
        <v>#DIV/0!</v>
      </c>
      <c r="AB3808" t="str">
        <f t="shared" si="2021"/>
        <v>0.505328195785569+0.633822916437665i</v>
      </c>
      <c r="AC3808" t="str">
        <f t="shared" si="2022"/>
        <v>1.07182966076688-0.0546875893418617i</v>
      </c>
      <c r="AD3808" t="str">
        <f t="shared" si="2023"/>
        <v>0.440145247518053+0.613804061471848i</v>
      </c>
      <c r="AE3808" t="e">
        <f t="shared" si="2024"/>
        <v>#DIV/0!</v>
      </c>
      <c r="AF3808" t="str">
        <f t="shared" si="2025"/>
        <v>-19.416150150172-0.244516786983542i</v>
      </c>
      <c r="AG3808" t="e">
        <f t="shared" si="2026"/>
        <v>#DIV/0!</v>
      </c>
      <c r="AH3808" t="e">
        <f t="shared" si="2027"/>
        <v>#DIV/0!</v>
      </c>
      <c r="AI3808" t="e">
        <f t="shared" si="2028"/>
        <v>#DIV/0!</v>
      </c>
      <c r="AJ3808" t="e">
        <f t="shared" si="2029"/>
        <v>#DIV/0!</v>
      </c>
      <c r="AK3808"/>
      <c r="AL3808"/>
      <c r="AM3808"/>
      <c r="AN3808"/>
    </row>
    <row r="3809" spans="1:40" x14ac:dyDescent="0.25">
      <c r="A3809"/>
      <c r="B3809">
        <f t="shared" si="2030"/>
        <v>1875000</v>
      </c>
      <c r="C3809" s="186" t="str">
        <f t="shared" si="1998"/>
        <v>-2.79781336615251E-08+0.00168100907166834i</v>
      </c>
      <c r="D3809" s="158" t="str">
        <f t="shared" si="1999"/>
        <v>-7.66666688116567+0.0128877362161239i</v>
      </c>
      <c r="E3809" t="str">
        <f t="shared" si="2000"/>
        <v>7.98920618181791-0.293656327951116i</v>
      </c>
      <c r="F3809" t="str">
        <f t="shared" si="2001"/>
        <v>0.999201716286174+0.0000293187673209927i</v>
      </c>
      <c r="G3809">
        <f t="shared" si="1996"/>
        <v>1</v>
      </c>
      <c r="H3809" t="str">
        <f t="shared" si="2002"/>
        <v>11.749489740558+0.257274266841545i</v>
      </c>
      <c r="I3809" t="str">
        <f t="shared" si="2003"/>
        <v>7363.10778185108i</v>
      </c>
      <c r="J3809" t="str">
        <f t="shared" si="1997"/>
        <v>-73384.9061620062+1610.81236322i</v>
      </c>
      <c r="K3809" t="str">
        <f t="shared" si="2004"/>
        <v>0.00220132126124236-0.100287133298241i</v>
      </c>
      <c r="L3809" t="str">
        <f t="shared" si="2005"/>
        <v>0.000284741942110209-0.0109970108403712i</v>
      </c>
      <c r="M3809" t="str">
        <f t="shared" si="2006"/>
        <v>0.00248606320335257-0.111284144138612i</v>
      </c>
      <c r="N3809" t="str">
        <f t="shared" si="2007"/>
        <v>-13.8148262579268i</v>
      </c>
      <c r="O3809" t="str">
        <f t="shared" si="2008"/>
        <v>0.316787556286177-0.948496517749133i</v>
      </c>
      <c r="P3809" t="str">
        <f t="shared" si="2009"/>
        <v>0.683212443713823+0.948496517749133i</v>
      </c>
      <c r="Q3809" t="str">
        <f t="shared" si="2010"/>
        <v>-0.683212443713823+12.8663297401777i</v>
      </c>
      <c r="R3809" t="str">
        <f t="shared" si="2011"/>
        <v>0.0707002279483692-0.0568550421133113i</v>
      </c>
      <c r="S3809" t="str">
        <f t="shared" si="2012"/>
        <v>1.45661665586215i</v>
      </c>
      <c r="T3809" t="str">
        <f t="shared" si="2013"/>
        <v>0.0828160013119932+0.102983129602845i</v>
      </c>
      <c r="U3809" t="e">
        <f t="shared" si="2014"/>
        <v>#DIV/0!</v>
      </c>
      <c r="V3809" t="str">
        <f t="shared" si="2015"/>
        <v>1.33333333333333E-06-0.0000565884242104516i</v>
      </c>
      <c r="W3809" t="e">
        <f t="shared" si="2016"/>
        <v>#DIV/0!</v>
      </c>
      <c r="X3809" t="e">
        <f t="shared" si="2017"/>
        <v>#DIV/0!</v>
      </c>
      <c r="Y3809" t="str">
        <f t="shared" si="2018"/>
        <v>0.00083+1.88495559215388i</v>
      </c>
      <c r="Z3809" t="e">
        <f t="shared" si="2019"/>
        <v>#DIV/0!</v>
      </c>
      <c r="AA3809" t="e">
        <f t="shared" si="2020"/>
        <v>#DIV/0!</v>
      </c>
      <c r="AB3809" t="str">
        <f t="shared" si="2021"/>
        <v>0.510663093201073+0.635018386270479i</v>
      </c>
      <c r="AC3809" t="str">
        <f t="shared" si="2022"/>
        <v>1.07193701835371-0.0552500094264983i</v>
      </c>
      <c r="AD3809" t="str">
        <f t="shared" si="2023"/>
        <v>0.444677735582258+0.615322378143216i</v>
      </c>
      <c r="AE3809" t="e">
        <f t="shared" si="2024"/>
        <v>#DIV/0!</v>
      </c>
      <c r="AF3809" t="str">
        <f t="shared" si="2025"/>
        <v>-19.4161566217237-0.244386530625421i</v>
      </c>
      <c r="AG3809" t="e">
        <f t="shared" si="2026"/>
        <v>#DIV/0!</v>
      </c>
      <c r="AH3809" t="e">
        <f t="shared" si="2027"/>
        <v>#DIV/0!</v>
      </c>
      <c r="AI3809" t="e">
        <f t="shared" si="2028"/>
        <v>#DIV/0!</v>
      </c>
      <c r="AJ3809" t="e">
        <f t="shared" si="2029"/>
        <v>#DIV/0!</v>
      </c>
      <c r="AK3809"/>
      <c r="AL3809"/>
      <c r="AM3809"/>
      <c r="AN3809"/>
    </row>
    <row r="3810" spans="1:40" x14ac:dyDescent="0.25">
      <c r="A3810"/>
      <c r="B3810">
        <f t="shared" si="2030"/>
        <v>1876000</v>
      </c>
      <c r="C3810" s="186" t="str">
        <f t="shared" si="1998"/>
        <v>-2.7948314176669E-08+0.0016801130113961i</v>
      </c>
      <c r="D3810" s="158" t="str">
        <f t="shared" si="1999"/>
        <v>-7.66666688093705+0.0128808664207034i</v>
      </c>
      <c r="E3810" t="str">
        <f t="shared" si="2000"/>
        <v>7.98919468089651-0.293812521698739i</v>
      </c>
      <c r="F3810" t="str">
        <f t="shared" si="2001"/>
        <v>0.999201717433513+0.0000293343618357306i</v>
      </c>
      <c r="G3810">
        <f t="shared" si="1996"/>
        <v>1</v>
      </c>
      <c r="H3810" t="str">
        <f t="shared" si="2002"/>
        <v>11.7494962019998+0.25713727931041i</v>
      </c>
      <c r="I3810" t="str">
        <f t="shared" si="2003"/>
        <v>7367.03477266807i</v>
      </c>
      <c r="J3810" t="str">
        <f t="shared" si="1997"/>
        <v>-73463.2053361257+1611.67146314704i</v>
      </c>
      <c r="K3810" t="str">
        <f t="shared" si="2004"/>
        <v>0.00219897612718845-0.100233725330995i</v>
      </c>
      <c r="L3810" t="str">
        <f t="shared" si="2005"/>
        <v>0.000284438663289655-0.010991156742806i</v>
      </c>
      <c r="M3810" t="str">
        <f t="shared" si="2006"/>
        <v>0.00248341479047811-0.111224882073801i</v>
      </c>
      <c r="N3810" t="str">
        <f t="shared" si="2007"/>
        <v>-13.8221941652643i</v>
      </c>
      <c r="O3810" t="str">
        <f t="shared" si="2008"/>
        <v>0.30979058652737-0.950804813039474i</v>
      </c>
      <c r="P3810" t="str">
        <f t="shared" si="2009"/>
        <v>0.69020941347263+0.950804813039474i</v>
      </c>
      <c r="Q3810" t="str">
        <f t="shared" si="2010"/>
        <v>-0.69020941347263+12.8713893522248i</v>
      </c>
      <c r="R3810" t="str">
        <f t="shared" si="2011"/>
        <v>0.0707905925883878-0.0574195781541403i</v>
      </c>
      <c r="S3810" t="str">
        <f t="shared" si="2012"/>
        <v>1.45739351807861i</v>
      </c>
      <c r="T3810" t="str">
        <f t="shared" si="2013"/>
        <v>0.0836829210126522+0.10316975077926i</v>
      </c>
      <c r="U3810" t="e">
        <f t="shared" si="2014"/>
        <v>#DIV/0!</v>
      </c>
      <c r="V3810" t="str">
        <f t="shared" si="2015"/>
        <v>1.33333333333333E-06-0.0000565582598052221i</v>
      </c>
      <c r="W3810" t="e">
        <f t="shared" si="2016"/>
        <v>#DIV/0!</v>
      </c>
      <c r="X3810" t="e">
        <f t="shared" si="2017"/>
        <v>#DIV/0!</v>
      </c>
      <c r="Y3810" t="str">
        <f t="shared" si="2018"/>
        <v>0.00083+1.88596090180302i</v>
      </c>
      <c r="Z3810" t="e">
        <f t="shared" si="2019"/>
        <v>#DIV/0!</v>
      </c>
      <c r="AA3810" t="e">
        <f t="shared" si="2020"/>
        <v>#DIV/0!</v>
      </c>
      <c r="AB3810" t="str">
        <f t="shared" si="2021"/>
        <v>0.5160087255533+0.636169136677346i</v>
      </c>
      <c r="AC3810" t="str">
        <f t="shared" si="2022"/>
        <v>1.07203930090698-0.0558131378054479i</v>
      </c>
      <c r="AD3810" t="str">
        <f t="shared" si="2023"/>
        <v>0.449221198100075+0.616807220362726i</v>
      </c>
      <c r="AE3810" t="e">
        <f t="shared" si="2024"/>
        <v>#DIV/0!</v>
      </c>
      <c r="AF3810" t="str">
        <f t="shared" si="2025"/>
        <v>-19.4161630829369-0.244256412889707i</v>
      </c>
      <c r="AG3810" t="e">
        <f t="shared" si="2026"/>
        <v>#DIV/0!</v>
      </c>
      <c r="AH3810" t="e">
        <f t="shared" si="2027"/>
        <v>#DIV/0!</v>
      </c>
      <c r="AI3810" t="e">
        <f t="shared" si="2028"/>
        <v>#DIV/0!</v>
      </c>
      <c r="AJ3810" t="e">
        <f t="shared" si="2029"/>
        <v>#DIV/0!</v>
      </c>
      <c r="AK3810"/>
      <c r="AL3810"/>
      <c r="AM3810"/>
      <c r="AN3810"/>
    </row>
    <row r="3811" spans="1:40" x14ac:dyDescent="0.25">
      <c r="A3811"/>
      <c r="B3811">
        <f t="shared" si="2030"/>
        <v>1877000</v>
      </c>
      <c r="C3811" s="186" t="str">
        <f t="shared" si="1998"/>
        <v>-2.79185423394539E-08+0.00167921790590304i</v>
      </c>
      <c r="D3811" s="158" t="str">
        <f t="shared" si="1999"/>
        <v>-7.66666688070881+0.0128740039452566i</v>
      </c>
      <c r="E3811" t="str">
        <f t="shared" si="2000"/>
        <v>7.98918317387606-0.293968714771024i</v>
      </c>
      <c r="F3811" t="str">
        <f t="shared" si="2001"/>
        <v>0.999201718581461+0.0000293499562831498i</v>
      </c>
      <c r="G3811">
        <f t="shared" si="1996"/>
        <v>1</v>
      </c>
      <c r="H3811" t="str">
        <f t="shared" si="2002"/>
        <v>11.7495026531247+0.257000437500617i</v>
      </c>
      <c r="I3811" t="str">
        <f t="shared" si="2003"/>
        <v>7370.96176348505i</v>
      </c>
      <c r="J3811" t="str">
        <f t="shared" si="1997"/>
        <v>-73541.5462586717+1612.5305630741i</v>
      </c>
      <c r="K3811" t="str">
        <f t="shared" si="2004"/>
        <v>0.00219663473808665-0.100180374191755i</v>
      </c>
      <c r="L3811" t="str">
        <f t="shared" si="2005"/>
        <v>0.000284135868636943-0.0109853088704349i</v>
      </c>
      <c r="M3811" t="str">
        <f t="shared" si="2006"/>
        <v>0.00248077060672359-0.11116568306219i</v>
      </c>
      <c r="N3811" t="str">
        <f t="shared" si="2007"/>
        <v>-13.8295620726019i</v>
      </c>
      <c r="O3811" t="str">
        <f t="shared" si="2008"/>
        <v>0.30277679953463-0.953061493117609i</v>
      </c>
      <c r="P3811" t="str">
        <f t="shared" si="2009"/>
        <v>0.69722320046537+0.953061493117609i</v>
      </c>
      <c r="Q3811" t="str">
        <f t="shared" si="2010"/>
        <v>-0.69722320046537+12.8765005794843i</v>
      </c>
      <c r="R3811" t="str">
        <f t="shared" si="2011"/>
        <v>0.0708758748110651-0.057984659739504i</v>
      </c>
      <c r="S3811" t="str">
        <f t="shared" si="2012"/>
        <v>1.45817038029507i</v>
      </c>
      <c r="T3811" t="str">
        <f t="shared" si="2013"/>
        <v>0.0845515133436328+0.103349101326997i</v>
      </c>
      <c r="U3811" t="e">
        <f t="shared" si="2014"/>
        <v>#DIV/0!</v>
      </c>
      <c r="V3811" t="str">
        <f t="shared" si="2015"/>
        <v>1.33333333333333E-06-0.0000565281275410746i</v>
      </c>
      <c r="W3811" t="e">
        <f t="shared" si="2016"/>
        <v>#DIV/0!</v>
      </c>
      <c r="X3811" t="e">
        <f t="shared" si="2017"/>
        <v>#DIV/0!</v>
      </c>
      <c r="Y3811" t="str">
        <f t="shared" si="2018"/>
        <v>0.00083+1.88696621145217i</v>
      </c>
      <c r="Z3811" t="e">
        <f t="shared" si="2019"/>
        <v>#DIV/0!</v>
      </c>
      <c r="AA3811" t="e">
        <f t="shared" si="2020"/>
        <v>#DIV/0!</v>
      </c>
      <c r="AB3811" t="str">
        <f t="shared" si="2021"/>
        <v>0.521364671740538+0.637275054664495i</v>
      </c>
      <c r="AC3811" t="str">
        <f t="shared" si="2022"/>
        <v>1.07213650290331-0.0563769266345215i</v>
      </c>
      <c r="AD3811" t="str">
        <f t="shared" si="2023"/>
        <v>0.45377538754156+0.618258509622124i</v>
      </c>
      <c r="AE3811" t="e">
        <f t="shared" si="2024"/>
        <v>#DIV/0!</v>
      </c>
      <c r="AF3811" t="str">
        <f t="shared" si="2025"/>
        <v>-19.4161695338335-0.24412643355536i</v>
      </c>
      <c r="AG3811" t="e">
        <f t="shared" si="2026"/>
        <v>#DIV/0!</v>
      </c>
      <c r="AH3811" t="e">
        <f t="shared" si="2027"/>
        <v>#DIV/0!</v>
      </c>
      <c r="AI3811" t="e">
        <f t="shared" si="2028"/>
        <v>#DIV/0!</v>
      </c>
      <c r="AJ3811" t="e">
        <f t="shared" si="2029"/>
        <v>#DIV/0!</v>
      </c>
      <c r="AK3811"/>
      <c r="AL3811"/>
      <c r="AM3811"/>
      <c r="AN3811"/>
    </row>
    <row r="3812" spans="1:40" x14ac:dyDescent="0.25">
      <c r="A3812"/>
      <c r="B3812">
        <f t="shared" si="2030"/>
        <v>1878000</v>
      </c>
      <c r="C3812" s="186" t="str">
        <f t="shared" si="1998"/>
        <v>-2.7888818048421E-08+0.00167832375366398i</v>
      </c>
      <c r="D3812" s="158" t="str">
        <f t="shared" si="1999"/>
        <v>-7.66666688048096+0.0128671487780905i</v>
      </c>
      <c r="E3812" t="str">
        <f t="shared" si="2000"/>
        <v>7.98917166075661-0.294124907167616i</v>
      </c>
      <c r="F3812" t="str">
        <f t="shared" si="2001"/>
        <v>0.999201719730017+0.0000293655506632151i</v>
      </c>
      <c r="G3812">
        <f t="shared" si="1996"/>
        <v>1</v>
      </c>
      <c r="H3812" t="str">
        <f t="shared" si="2002"/>
        <v>11.7495090939547+0.256863741179899i</v>
      </c>
      <c r="I3812" t="str">
        <f t="shared" si="2003"/>
        <v>7374.88875430204i</v>
      </c>
      <c r="J3812" t="str">
        <f t="shared" si="1997"/>
        <v>-73619.9289296444+1613.38966300115i</v>
      </c>
      <c r="K3812" t="str">
        <f t="shared" si="2004"/>
        <v>0.00219429708596857-0.10012707978991i</v>
      </c>
      <c r="L3812" t="str">
        <f t="shared" si="2005"/>
        <v>0.000283833557122255-0.0109794672133401i</v>
      </c>
      <c r="M3812" t="str">
        <f t="shared" si="2006"/>
        <v>0.00247813064309082-0.11110654700325i</v>
      </c>
      <c r="N3812" t="str">
        <f t="shared" si="2007"/>
        <v>-13.8369299799395i</v>
      </c>
      <c r="O3812" t="str">
        <f t="shared" si="2008"/>
        <v>0.295746576057186-0.955266435477794i</v>
      </c>
      <c r="P3812" t="str">
        <f t="shared" si="2009"/>
        <v>0.704253423942814+0.955266435477794i</v>
      </c>
      <c r="Q3812" t="str">
        <f t="shared" si="2010"/>
        <v>-0.704253423942814+12.8816635444617i</v>
      </c>
      <c r="R3812" t="str">
        <f t="shared" si="2011"/>
        <v>0.070956070697759-0.0585502390338015i</v>
      </c>
      <c r="S3812" t="str">
        <f t="shared" si="2012"/>
        <v>1.45894724251153i</v>
      </c>
      <c r="T3812" t="str">
        <f t="shared" si="2013"/>
        <v>0.0854217097867556+0.103521163683949i</v>
      </c>
      <c r="U3812" t="e">
        <f t="shared" si="2014"/>
        <v>#DIV/0!</v>
      </c>
      <c r="V3812" t="str">
        <f t="shared" si="2015"/>
        <v>1.33333333333333E-06-0.000056498027366665i</v>
      </c>
      <c r="W3812" t="e">
        <f t="shared" si="2016"/>
        <v>#DIV/0!</v>
      </c>
      <c r="X3812" t="e">
        <f t="shared" si="2017"/>
        <v>#DIV/0!</v>
      </c>
      <c r="Y3812" t="str">
        <f t="shared" si="2018"/>
        <v>0.00083+1.88797152110132i</v>
      </c>
      <c r="Z3812" t="e">
        <f t="shared" si="2019"/>
        <v>#DIV/0!</v>
      </c>
      <c r="AA3812" t="e">
        <f t="shared" si="2020"/>
        <v>#DIV/0!</v>
      </c>
      <c r="AB3812" t="str">
        <f t="shared" si="2021"/>
        <v>0.526730509263453+0.638336031939811i</v>
      </c>
      <c r="AC3812" t="str">
        <f t="shared" si="2022"/>
        <v>1.07222861935225-0.0569413280041866i</v>
      </c>
      <c r="AD3812" t="str">
        <f t="shared" si="2023"/>
        <v>0.458340055827765+0.619676169246025i</v>
      </c>
      <c r="AE3812" t="e">
        <f t="shared" si="2024"/>
        <v>#DIV/0!</v>
      </c>
      <c r="AF3812" t="str">
        <f t="shared" si="2025"/>
        <v>-19.4161759744357-0.243996592401809i</v>
      </c>
      <c r="AG3812" t="e">
        <f t="shared" si="2026"/>
        <v>#DIV/0!</v>
      </c>
      <c r="AH3812" t="e">
        <f t="shared" si="2027"/>
        <v>#DIV/0!</v>
      </c>
      <c r="AI3812" t="e">
        <f t="shared" si="2028"/>
        <v>#DIV/0!</v>
      </c>
      <c r="AJ3812" t="e">
        <f t="shared" si="2029"/>
        <v>#DIV/0!</v>
      </c>
      <c r="AK3812"/>
      <c r="AL3812"/>
      <c r="AM3812"/>
      <c r="AN3812"/>
    </row>
    <row r="3813" spans="1:40" x14ac:dyDescent="0.25">
      <c r="A3813"/>
      <c r="B3813">
        <f t="shared" si="2030"/>
        <v>1879000</v>
      </c>
      <c r="C3813" s="186" t="str">
        <f t="shared" si="1998"/>
        <v>-2.78591412023808E-08+0.00167743055315692i</v>
      </c>
      <c r="D3813" s="158" t="str">
        <f t="shared" si="1999"/>
        <v>-7.66666688025341+0.0128603009075364i</v>
      </c>
      <c r="E3813" t="str">
        <f t="shared" si="2000"/>
        <v>7.98916014153821-0.294281098888156i</v>
      </c>
      <c r="F3813" t="str">
        <f t="shared" si="2001"/>
        <v>0.999201720879192+0.0000293811449758912i</v>
      </c>
      <c r="G3813">
        <f t="shared" si="1996"/>
        <v>1</v>
      </c>
      <c r="H3813" t="str">
        <f t="shared" si="2002"/>
        <v>11.7495155245115+0.256727190116481i</v>
      </c>
      <c r="I3813" t="str">
        <f t="shared" si="2003"/>
        <v>7378.81574511903i</v>
      </c>
      <c r="J3813" t="str">
        <f t="shared" si="1997"/>
        <v>-73698.3533490437+1614.2487629282i</v>
      </c>
      <c r="K3813" t="str">
        <f t="shared" si="2004"/>
        <v>0.00219196316288708-0.100073842035043i</v>
      </c>
      <c r="L3813" t="str">
        <f t="shared" si="2005"/>
        <v>0.00028353172771851-0.0109736317616249i</v>
      </c>
      <c r="M3813" t="str">
        <f t="shared" si="2006"/>
        <v>0.00247549489060559-0.111047473796668i</v>
      </c>
      <c r="N3813" t="str">
        <f t="shared" si="2007"/>
        <v>-13.844297887277i</v>
      </c>
      <c r="O3813" t="str">
        <f t="shared" si="2008"/>
        <v>0.288700297736527-0.957419520422913i</v>
      </c>
      <c r="P3813" t="str">
        <f t="shared" si="2009"/>
        <v>0.711299702263473+0.957419520422913i</v>
      </c>
      <c r="Q3813" t="str">
        <f t="shared" si="2010"/>
        <v>-0.711299702263473+12.8868783668541i</v>
      </c>
      <c r="R3813" t="str">
        <f t="shared" si="2011"/>
        <v>0.0710311768627877-0.0591162681551228i</v>
      </c>
      <c r="S3813" t="str">
        <f t="shared" si="2012"/>
        <v>1.45972410472799i</v>
      </c>
      <c r="T3813" t="str">
        <f t="shared" si="2013"/>
        <v>0.0862934416075964+0.103685921053808i</v>
      </c>
      <c r="U3813" t="e">
        <f t="shared" si="2014"/>
        <v>#DIV/0!</v>
      </c>
      <c r="V3813" t="str">
        <f t="shared" si="2015"/>
        <v>1.33333333333333E-06-0.0000564679592307593i</v>
      </c>
      <c r="W3813" t="e">
        <f t="shared" si="2016"/>
        <v>#DIV/0!</v>
      </c>
      <c r="X3813" t="e">
        <f t="shared" si="2017"/>
        <v>#DIV/0!</v>
      </c>
      <c r="Y3813" t="str">
        <f t="shared" si="2018"/>
        <v>0.00083+1.88897683075047i</v>
      </c>
      <c r="Z3813" t="e">
        <f t="shared" si="2019"/>
        <v>#DIV/0!</v>
      </c>
      <c r="AA3813" t="e">
        <f t="shared" si="2020"/>
        <v>#DIV/0!</v>
      </c>
      <c r="AB3813" t="str">
        <f t="shared" si="2021"/>
        <v>0.532105814289293+0.639351964933279i</v>
      </c>
      <c r="AC3813" t="str">
        <f t="shared" si="2022"/>
        <v>1.07231564579731-0.057506293946854i</v>
      </c>
      <c r="AD3813" t="str">
        <f t="shared" si="2023"/>
        <v>0.462914954344478+0.621060124395583i</v>
      </c>
      <c r="AE3813" t="e">
        <f t="shared" si="2024"/>
        <v>#DIV/0!</v>
      </c>
      <c r="AF3813" t="str">
        <f t="shared" si="2025"/>
        <v>-19.4161824047649-0.243866889208945i</v>
      </c>
      <c r="AG3813" t="e">
        <f t="shared" si="2026"/>
        <v>#DIV/0!</v>
      </c>
      <c r="AH3813" t="e">
        <f t="shared" si="2027"/>
        <v>#DIV/0!</v>
      </c>
      <c r="AI3813" t="e">
        <f t="shared" si="2028"/>
        <v>#DIV/0!</v>
      </c>
      <c r="AJ3813" t="e">
        <f t="shared" si="2029"/>
        <v>#DIV/0!</v>
      </c>
      <c r="AK3813"/>
      <c r="AL3813"/>
      <c r="AM3813"/>
      <c r="AN3813"/>
    </row>
    <row r="3814" spans="1:40" x14ac:dyDescent="0.25">
      <c r="A3814"/>
      <c r="B3814">
        <f t="shared" si="2030"/>
        <v>1880000</v>
      </c>
      <c r="C3814" s="186" t="str">
        <f t="shared" si="1998"/>
        <v>-2.78295117004143E-08+0.00167653830286318i</v>
      </c>
      <c r="D3814" s="158" t="str">
        <f t="shared" si="1999"/>
        <v>-7.66666688002625+0.0128534603219511i</v>
      </c>
      <c r="E3814" t="str">
        <f t="shared" si="2000"/>
        <v>7.98914861622093-0.29443728993229i</v>
      </c>
      <c r="F3814" t="str">
        <f t="shared" si="2001"/>
        <v>0.999201722028965+0.0000293967392211417i</v>
      </c>
      <c r="G3814">
        <f t="shared" si="1996"/>
        <v>1</v>
      </c>
      <c r="H3814" t="str">
        <f t="shared" si="2002"/>
        <v>11.7495219448171+0.256590784079088i</v>
      </c>
      <c r="I3814" t="str">
        <f t="shared" si="2003"/>
        <v>7382.74273593602i</v>
      </c>
      <c r="J3814" t="str">
        <f t="shared" si="1997"/>
        <v>-73776.8195168696+1615.10786285525i</v>
      </c>
      <c r="K3814" t="str">
        <f t="shared" si="2004"/>
        <v>0.00218963296091617-0.100020660836928i</v>
      </c>
      <c r="L3814" t="str">
        <f t="shared" si="2005"/>
        <v>0.00028323037940135-0.0109678025054137i</v>
      </c>
      <c r="M3814" t="str">
        <f t="shared" si="2006"/>
        <v>0.00247286334031752-0.110988463342342i</v>
      </c>
      <c r="N3814" t="str">
        <f t="shared" si="2007"/>
        <v>-13.8516657946146i</v>
      </c>
      <c r="O3814" t="str">
        <f t="shared" si="2008"/>
        <v>0.281638347085409-0.959520631071057i</v>
      </c>
      <c r="P3814" t="str">
        <f t="shared" si="2009"/>
        <v>0.718361652914591+0.959520631071057i</v>
      </c>
      <c r="Q3814" t="str">
        <f t="shared" si="2010"/>
        <v>-0.718361652914591+12.8921451635435i</v>
      </c>
      <c r="R3814" t="str">
        <f t="shared" si="2011"/>
        <v>0.0711011904541675-0.0596826991825429i</v>
      </c>
      <c r="S3814" t="str">
        <f t="shared" si="2012"/>
        <v>1.46050096694445i</v>
      </c>
      <c r="T3814" t="str">
        <f t="shared" si="2013"/>
        <v>0.0871666398659586+0.103843357409213i</v>
      </c>
      <c r="U3814" t="e">
        <f t="shared" si="2014"/>
        <v>#DIV/0!</v>
      </c>
      <c r="V3814" t="str">
        <f t="shared" si="2015"/>
        <v>1.33333333333333E-06-0.0000564379230822325i</v>
      </c>
      <c r="W3814" t="e">
        <f t="shared" si="2016"/>
        <v>#DIV/0!</v>
      </c>
      <c r="X3814" t="e">
        <f t="shared" si="2017"/>
        <v>#DIV/0!</v>
      </c>
      <c r="Y3814" t="str">
        <f t="shared" si="2018"/>
        <v>0.00083+1.88998214039962i</v>
      </c>
      <c r="Z3814" t="e">
        <f t="shared" si="2019"/>
        <v>#DIV/0!</v>
      </c>
      <c r="AA3814" t="e">
        <f t="shared" si="2020"/>
        <v>#DIV/0!</v>
      </c>
      <c r="AB3814" t="str">
        <f t="shared" si="2021"/>
        <v>0.537490161716467+0.64032275481639i</v>
      </c>
      <c r="AC3814" t="str">
        <f t="shared" si="2022"/>
        <v>1.0723975783169-0.058071776444181i</v>
      </c>
      <c r="AD3814" t="str">
        <f t="shared" si="2023"/>
        <v>0.467499833956015+0.622410302072068i</v>
      </c>
      <c r="AE3814" t="e">
        <f t="shared" si="2024"/>
        <v>#DIV/0!</v>
      </c>
      <c r="AF3814" t="str">
        <f t="shared" si="2025"/>
        <v>-19.4161888248434-0.243737323757137i</v>
      </c>
      <c r="AG3814" t="e">
        <f t="shared" si="2026"/>
        <v>#DIV/0!</v>
      </c>
      <c r="AH3814" t="e">
        <f t="shared" si="2027"/>
        <v>#DIV/0!</v>
      </c>
      <c r="AI3814" t="e">
        <f t="shared" si="2028"/>
        <v>#DIV/0!</v>
      </c>
      <c r="AJ3814" t="e">
        <f t="shared" si="2029"/>
        <v>#DIV/0!</v>
      </c>
      <c r="AK3814"/>
      <c r="AL3814"/>
      <c r="AM3814"/>
      <c r="AN3814"/>
    </row>
    <row r="3815" spans="1:40" x14ac:dyDescent="0.25">
      <c r="A3815"/>
      <c r="B3815">
        <f t="shared" si="2030"/>
        <v>1881000</v>
      </c>
      <c r="C3815" s="186" t="str">
        <f t="shared" si="1998"/>
        <v>-2.77999294418692E-08+0.00167564700126726i</v>
      </c>
      <c r="D3815" s="158" t="str">
        <f t="shared" si="1999"/>
        <v>-7.66666687979947+0.0128466270097157i</v>
      </c>
      <c r="E3815" t="str">
        <f t="shared" si="2000"/>
        <v>7.9891370848048-0.294593480299659i</v>
      </c>
      <c r="F3815" t="str">
        <f t="shared" si="2001"/>
        <v>0.999201723179347+0.0000294123333989312i</v>
      </c>
      <c r="G3815">
        <f t="shared" si="1996"/>
        <v>1</v>
      </c>
      <c r="H3815" t="str">
        <f t="shared" si="2002"/>
        <v>11.7495283548933+0.256454522836927i</v>
      </c>
      <c r="I3815" t="str">
        <f t="shared" si="2003"/>
        <v>7386.669726753i</v>
      </c>
      <c r="J3815" t="str">
        <f t="shared" si="1997"/>
        <v>-73855.3274331222+1615.9669627823i</v>
      </c>
      <c r="K3815" t="str">
        <f t="shared" si="2004"/>
        <v>0.00218730647215082-0.0999675361055319i</v>
      </c>
      <c r="L3815" t="str">
        <f t="shared" si="2005"/>
        <v>0.000282929511149142-0.0109619794348515i</v>
      </c>
      <c r="M3815" t="str">
        <f t="shared" si="2006"/>
        <v>0.00247023598329996-0.110929515540383i</v>
      </c>
      <c r="N3815" t="str">
        <f t="shared" si="2007"/>
        <v>-13.8590337019522i</v>
      </c>
      <c r="O3815" t="str">
        <f t="shared" si="2008"/>
        <v>0.274561107467662-0.961569653361695i</v>
      </c>
      <c r="P3815" t="str">
        <f t="shared" si="2009"/>
        <v>0.725438892532338+0.961569653361695i</v>
      </c>
      <c r="Q3815" t="str">
        <f t="shared" si="2010"/>
        <v>-0.725438892532338+12.8974640485905i</v>
      </c>
      <c r="R3815" t="str">
        <f t="shared" si="2011"/>
        <v>0.0711661091542173-0.0602494841633562i</v>
      </c>
      <c r="S3815" t="str">
        <f t="shared" si="2012"/>
        <v>1.46127782916091i</v>
      </c>
      <c r="T3815" t="str">
        <f t="shared" si="2013"/>
        <v>0.0880412354262938+0.103993457494703i</v>
      </c>
      <c r="U3815" t="e">
        <f t="shared" si="2014"/>
        <v>#DIV/0!</v>
      </c>
      <c r="V3815" t="str">
        <f t="shared" si="2015"/>
        <v>1.33333333333333E-06-0.0000564079188700675i</v>
      </c>
      <c r="W3815" t="e">
        <f t="shared" si="2016"/>
        <v>#DIV/0!</v>
      </c>
      <c r="X3815" t="e">
        <f t="shared" si="2017"/>
        <v>#DIV/0!</v>
      </c>
      <c r="Y3815" t="str">
        <f t="shared" si="2018"/>
        <v>0.00083+1.89098745004877i</v>
      </c>
      <c r="Z3815" t="e">
        <f t="shared" si="2019"/>
        <v>#DIV/0!</v>
      </c>
      <c r="AA3815" t="e">
        <f t="shared" si="2020"/>
        <v>#DIV/0!</v>
      </c>
      <c r="AB3815" t="str">
        <f t="shared" si="2021"/>
        <v>0.542883125238796+0.641248307520357i</v>
      </c>
      <c r="AC3815" t="str">
        <f t="shared" si="2022"/>
        <v>1.07247441352501-0.0586377274343217i</v>
      </c>
      <c r="AD3815" t="str">
        <f t="shared" si="2023"/>
        <v>0.472094445018508+0.62372663112024i</v>
      </c>
      <c r="AE3815" t="e">
        <f t="shared" si="2024"/>
        <v>#DIV/0!</v>
      </c>
      <c r="AF3815" t="str">
        <f t="shared" si="2025"/>
        <v>-19.4161952346928-0.243607895827211i</v>
      </c>
      <c r="AG3815" t="e">
        <f t="shared" si="2026"/>
        <v>#DIV/0!</v>
      </c>
      <c r="AH3815" t="e">
        <f t="shared" si="2027"/>
        <v>#DIV/0!</v>
      </c>
      <c r="AI3815" t="e">
        <f t="shared" si="2028"/>
        <v>#DIV/0!</v>
      </c>
      <c r="AJ3815" t="e">
        <f t="shared" si="2029"/>
        <v>#DIV/0!</v>
      </c>
      <c r="AK3815"/>
      <c r="AL3815"/>
      <c r="AM3815"/>
      <c r="AN3815"/>
    </row>
    <row r="3816" spans="1:40" x14ac:dyDescent="0.25">
      <c r="A3816"/>
      <c r="B3816">
        <f t="shared" si="2030"/>
        <v>1882000</v>
      </c>
      <c r="C3816" s="186" t="str">
        <f t="shared" si="1998"/>
        <v>-2.77703943263612E-08+0.00167475664685688i</v>
      </c>
      <c r="D3816" s="158" t="str">
        <f t="shared" si="1999"/>
        <v>-7.66666687957299+0.0128398009592361i</v>
      </c>
      <c r="E3816" t="str">
        <f t="shared" si="2000"/>
        <v>7.98912554728989-0.294749669989908i</v>
      </c>
      <c r="F3816" t="str">
        <f t="shared" si="2001"/>
        <v>0.999201724330337+0.0000294279275092246i</v>
      </c>
      <c r="G3816">
        <f t="shared" si="1996"/>
        <v>1</v>
      </c>
      <c r="H3816" t="str">
        <f t="shared" si="2002"/>
        <v>11.7495347547617+0.256318406159698i</v>
      </c>
      <c r="I3816" t="str">
        <f t="shared" si="2003"/>
        <v>7390.59671756999i</v>
      </c>
      <c r="J3816" t="str">
        <f t="shared" si="1997"/>
        <v>-73933.8770978013+1616.82606270935i</v>
      </c>
      <c r="K3816" t="str">
        <f t="shared" si="2004"/>
        <v>0.00218498368870705-0.0999144677510112i</v>
      </c>
      <c r="L3816" t="str">
        <f t="shared" si="2005"/>
        <v>0.000282629121942954-0.0109561625401043i</v>
      </c>
      <c r="M3816" t="str">
        <f t="shared" si="2006"/>
        <v>0.00246761281065-0.110870630291116i</v>
      </c>
      <c r="N3816" t="str">
        <f t="shared" si="2007"/>
        <v>-13.8664016092897i</v>
      </c>
      <c r="O3816" t="str">
        <f t="shared" si="2008"/>
        <v>0.267468963077086-0.963566476061962i</v>
      </c>
      <c r="P3816" t="str">
        <f t="shared" si="2009"/>
        <v>0.732531036922914+0.963566476061962i</v>
      </c>
      <c r="Q3816" t="str">
        <f t="shared" si="2010"/>
        <v>-0.732531036922914+12.9028351332277i</v>
      </c>
      <c r="R3816" t="str">
        <f t="shared" si="2011"/>
        <v>0.0712259311800585-0.0608165751203972i</v>
      </c>
      <c r="S3816" t="str">
        <f t="shared" si="2012"/>
        <v>1.46205469137737i</v>
      </c>
      <c r="T3816" t="str">
        <f t="shared" si="2013"/>
        <v>0.088917158968281+0.104136206829526i</v>
      </c>
      <c r="U3816" t="e">
        <f t="shared" si="2014"/>
        <v>#DIV/0!</v>
      </c>
      <c r="V3816" t="str">
        <f t="shared" si="2015"/>
        <v>1.33333333333333E-06-0.0000563779465433564i</v>
      </c>
      <c r="W3816" t="e">
        <f t="shared" si="2016"/>
        <v>#DIV/0!</v>
      </c>
      <c r="X3816" t="e">
        <f t="shared" si="2017"/>
        <v>#DIV/0!</v>
      </c>
      <c r="Y3816" t="str">
        <f t="shared" si="2018"/>
        <v>0.00083+1.89199275969792i</v>
      </c>
      <c r="Z3816" t="e">
        <f t="shared" si="2019"/>
        <v>#DIV/0!</v>
      </c>
      <c r="AA3816" t="e">
        <f t="shared" si="2020"/>
        <v>#DIV/0!</v>
      </c>
      <c r="AB3816" t="str">
        <f t="shared" si="2021"/>
        <v>0.54828427741075+0.642128533753431i</v>
      </c>
      <c r="AC3816" t="str">
        <f t="shared" si="2022"/>
        <v>1.07254614857197-0.0592040988192651i</v>
      </c>
      <c r="AD3816" t="str">
        <f t="shared" si="2023"/>
        <v>0.476698537393723+0.625009042231721i</v>
      </c>
      <c r="AE3816" t="e">
        <f t="shared" si="2024"/>
        <v>#DIV/0!</v>
      </c>
      <c r="AF3816" t="str">
        <f t="shared" si="2025"/>
        <v>-19.4162016343347-0.243478605200462i</v>
      </c>
      <c r="AG3816" t="e">
        <f t="shared" si="2026"/>
        <v>#DIV/0!</v>
      </c>
      <c r="AH3816" t="e">
        <f t="shared" si="2027"/>
        <v>#DIV/0!</v>
      </c>
      <c r="AI3816" t="e">
        <f t="shared" si="2028"/>
        <v>#DIV/0!</v>
      </c>
      <c r="AJ3816" t="e">
        <f t="shared" si="2029"/>
        <v>#DIV/0!</v>
      </c>
      <c r="AK3816"/>
      <c r="AL3816"/>
      <c r="AM3816"/>
      <c r="AN3816"/>
    </row>
    <row r="3817" spans="1:40" x14ac:dyDescent="0.25">
      <c r="A3817"/>
      <c r="B3817">
        <f t="shared" si="2030"/>
        <v>1883000</v>
      </c>
      <c r="C3817" s="186" t="str">
        <f t="shared" si="1998"/>
        <v>-2.77409062537723E-08+0.00167386723812298i</v>
      </c>
      <c r="D3817" s="158" t="str">
        <f t="shared" si="1999"/>
        <v>-7.66666687934698+0.0128329821589429i</v>
      </c>
      <c r="E3817" t="str">
        <f t="shared" si="2000"/>
        <v>7.98911400367624-0.294905859002678i</v>
      </c>
      <c r="F3817" t="str">
        <f t="shared" si="2001"/>
        <v>0.999201725481936+0.0000294435215519859i</v>
      </c>
      <c r="G3817">
        <f t="shared" si="1996"/>
        <v>1</v>
      </c>
      <c r="H3817" t="str">
        <f t="shared" si="2002"/>
        <v>11.7495411444441+0.256182433817591i</v>
      </c>
      <c r="I3817" t="str">
        <f t="shared" si="2003"/>
        <v>7394.52370838698i</v>
      </c>
      <c r="J3817" t="str">
        <f t="shared" si="1997"/>
        <v>-74012.4685109071+1617.68516263641i</v>
      </c>
      <c r="K3817" t="str">
        <f t="shared" si="2004"/>
        <v>0.00218266460272176-0.0998614556837129i</v>
      </c>
      <c r="L3817" t="str">
        <f t="shared" si="2005"/>
        <v>0.000282329210766564-0.0109503518113592i</v>
      </c>
      <c r="M3817" t="str">
        <f t="shared" si="2006"/>
        <v>0.00246499381348832-0.110811807495072i</v>
      </c>
      <c r="N3817" t="str">
        <f t="shared" si="2007"/>
        <v>-13.8737695166273i</v>
      </c>
      <c r="O3817" t="str">
        <f t="shared" si="2008"/>
        <v>0.260362298916312-0.965510990772768i</v>
      </c>
      <c r="P3817" t="str">
        <f t="shared" si="2009"/>
        <v>0.739637701083688+0.965510990772768i</v>
      </c>
      <c r="Q3817" t="str">
        <f t="shared" si="2010"/>
        <v>-0.739637701083688+12.9082585258545i</v>
      </c>
      <c r="R3817" t="str">
        <f t="shared" si="2011"/>
        <v>0.0712806552839858-0.0613839240593627i</v>
      </c>
      <c r="S3817" t="str">
        <f t="shared" si="2012"/>
        <v>1.46283155359383i</v>
      </c>
      <c r="T3817" t="str">
        <f t="shared" si="2013"/>
        <v>0.0897943409974432+0.104271591710259i</v>
      </c>
      <c r="U3817" t="e">
        <f t="shared" si="2014"/>
        <v>#DIV/0!</v>
      </c>
      <c r="V3817" t="str">
        <f t="shared" si="2015"/>
        <v>1.33333333333333E-06-0.0000563480060512996i</v>
      </c>
      <c r="W3817" t="e">
        <f t="shared" si="2016"/>
        <v>#DIV/0!</v>
      </c>
      <c r="X3817" t="e">
        <f t="shared" si="2017"/>
        <v>#DIV/0!</v>
      </c>
      <c r="Y3817" t="str">
        <f t="shared" si="2018"/>
        <v>0.00083+1.89299806934707i</v>
      </c>
      <c r="Z3817" t="e">
        <f t="shared" si="2019"/>
        <v>#DIV/0!</v>
      </c>
      <c r="AA3817" t="e">
        <f t="shared" si="2020"/>
        <v>#DIV/0!</v>
      </c>
      <c r="AB3817" t="str">
        <f t="shared" si="2021"/>
        <v>0.553693189712912+0.642963349017058i</v>
      </c>
      <c r="AC3817" t="str">
        <f t="shared" si="2022"/>
        <v>1.07261278114488-0.0597708424721728i</v>
      </c>
      <c r="AD3817" t="str">
        <f t="shared" si="2023"/>
        <v>0.481311860462923+0.626257467948299i</v>
      </c>
      <c r="AE3817" t="e">
        <f t="shared" si="2024"/>
        <v>#DIV/0!</v>
      </c>
      <c r="AF3817" t="str">
        <f t="shared" si="2025"/>
        <v>-19.4162080237911-0.243349451658648i</v>
      </c>
      <c r="AG3817" t="e">
        <f t="shared" si="2026"/>
        <v>#DIV/0!</v>
      </c>
      <c r="AH3817" t="e">
        <f t="shared" si="2027"/>
        <v>#DIV/0!</v>
      </c>
      <c r="AI3817" t="e">
        <f t="shared" si="2028"/>
        <v>#DIV/0!</v>
      </c>
      <c r="AJ3817" t="e">
        <f t="shared" si="2029"/>
        <v>#DIV/0!</v>
      </c>
      <c r="AK3817"/>
      <c r="AL3817"/>
      <c r="AM3817"/>
      <c r="AN3817"/>
    </row>
    <row r="3818" spans="1:40" x14ac:dyDescent="0.25">
      <c r="A3818"/>
      <c r="B3818">
        <f t="shared" si="2030"/>
        <v>1884000</v>
      </c>
      <c r="C3818" s="186" t="str">
        <f t="shared" si="1998"/>
        <v>-2.77114651242497E-08+0.00167297877355969i</v>
      </c>
      <c r="D3818" s="158" t="str">
        <f t="shared" si="1999"/>
        <v>-7.66666687912127+0.012826170597291i</v>
      </c>
      <c r="E3818" t="str">
        <f t="shared" si="2000"/>
        <v>7.98910245396392-0.295062047337615i</v>
      </c>
      <c r="F3818" t="str">
        <f t="shared" si="2001"/>
        <v>0.999201726634144+0.00002945911552718i</v>
      </c>
      <c r="G3818">
        <f t="shared" si="1996"/>
        <v>1</v>
      </c>
      <c r="H3818" t="str">
        <f t="shared" si="2002"/>
        <v>11.749547523962+0.256046605581276i</v>
      </c>
      <c r="I3818" t="str">
        <f t="shared" si="2003"/>
        <v>7398.45069920396i</v>
      </c>
      <c r="J3818" t="str">
        <f t="shared" si="1997"/>
        <v>-74091.1016724394+1618.54426256345i</v>
      </c>
      <c r="K3818" t="str">
        <f t="shared" si="2004"/>
        <v>0.00218034920635265-0.0998084998141742i</v>
      </c>
      <c r="L3818" t="str">
        <f t="shared" si="2005"/>
        <v>0.000282029776606439-0.0109445472388237i</v>
      </c>
      <c r="M3818" t="str">
        <f t="shared" si="2006"/>
        <v>0.00246237898295909-0.110753047052998i</v>
      </c>
      <c r="N3818" t="str">
        <f t="shared" si="2007"/>
        <v>-13.8811374239648i</v>
      </c>
      <c r="O3818" t="str">
        <f t="shared" si="2008"/>
        <v>0.253241500776576-0.967403091934498i</v>
      </c>
      <c r="P3818" t="str">
        <f t="shared" si="2009"/>
        <v>0.746758499223424+0.967403091934498i</v>
      </c>
      <c r="Q3818" t="str">
        <f t="shared" si="2010"/>
        <v>-0.746758499223424+12.9137343320303i</v>
      </c>
      <c r="R3818" t="str">
        <f t="shared" si="2011"/>
        <v>0.071330280753716-0.0619514829760691i</v>
      </c>
      <c r="S3818" t="str">
        <f t="shared" si="2012"/>
        <v>1.46360841581029i</v>
      </c>
      <c r="T3818" t="str">
        <f t="shared" si="2013"/>
        <v>0.0906727118557027+0.104399599213249i</v>
      </c>
      <c r="U3818" t="e">
        <f t="shared" si="2014"/>
        <v>#DIV/0!</v>
      </c>
      <c r="V3818" t="str">
        <f t="shared" si="2015"/>
        <v>1.33333333333333E-06-0.0000563180973432043i</v>
      </c>
      <c r="W3818" t="e">
        <f t="shared" si="2016"/>
        <v>#DIV/0!</v>
      </c>
      <c r="X3818" t="e">
        <f t="shared" si="2017"/>
        <v>#DIV/0!</v>
      </c>
      <c r="Y3818" t="str">
        <f t="shared" si="2018"/>
        <v>0.00083+1.89400337899621i</v>
      </c>
      <c r="Z3818" t="e">
        <f t="shared" si="2019"/>
        <v>#DIV/0!</v>
      </c>
      <c r="AA3818" t="e">
        <f t="shared" si="2020"/>
        <v>#DIV/0!</v>
      </c>
      <c r="AB3818" t="str">
        <f t="shared" si="2021"/>
        <v>0.559109432617066+0.643752673620929i</v>
      </c>
      <c r="AC3818" t="str">
        <f t="shared" si="2022"/>
        <v>1.07267430946808-0.060337910244665i</v>
      </c>
      <c r="AD3818" t="str">
        <f t="shared" si="2023"/>
        <v>0.485934163140135+0.627471842664955i</v>
      </c>
      <c r="AE3818" t="e">
        <f t="shared" si="2024"/>
        <v>#DIV/0!</v>
      </c>
      <c r="AF3818" t="str">
        <f t="shared" si="2025"/>
        <v>-19.4162144030833-0.243220434983985i</v>
      </c>
      <c r="AG3818" t="e">
        <f t="shared" si="2026"/>
        <v>#DIV/0!</v>
      </c>
      <c r="AH3818" t="e">
        <f t="shared" si="2027"/>
        <v>#DIV/0!</v>
      </c>
      <c r="AI3818" t="e">
        <f t="shared" si="2028"/>
        <v>#DIV/0!</v>
      </c>
      <c r="AJ3818" t="e">
        <f t="shared" si="2029"/>
        <v>#DIV/0!</v>
      </c>
      <c r="AK3818"/>
      <c r="AL3818"/>
      <c r="AM3818"/>
      <c r="AN3818"/>
    </row>
    <row r="3819" spans="1:40" x14ac:dyDescent="0.25">
      <c r="A3819"/>
      <c r="B3819">
        <f t="shared" si="2030"/>
        <v>1885000</v>
      </c>
      <c r="C3819" s="186" t="str">
        <f t="shared" si="1998"/>
        <v>-2.7682070838207E-08+0.0016720912516644i</v>
      </c>
      <c r="D3819" s="158" t="str">
        <f t="shared" si="1999"/>
        <v>-7.66666687889587+0.0128193662627604i</v>
      </c>
      <c r="E3819" t="str">
        <f t="shared" si="2000"/>
        <v>7.98909089815296-0.295218234994361i</v>
      </c>
      <c r="F3819" t="str">
        <f t="shared" si="2001"/>
        <v>0.99920172778696+0.000029474709434771i</v>
      </c>
      <c r="G3819">
        <f t="shared" si="1996"/>
        <v>1</v>
      </c>
      <c r="H3819" t="str">
        <f t="shared" si="2002"/>
        <v>11.7495538933368+0.255910921221912i</v>
      </c>
      <c r="I3819" t="str">
        <f t="shared" si="2003"/>
        <v>7402.37769002095i</v>
      </c>
      <c r="J3819" t="str">
        <f t="shared" si="1997"/>
        <v>-74169.7765823985+1619.4033624905i</v>
      </c>
      <c r="K3819" t="str">
        <f t="shared" si="2004"/>
        <v>0.00217803749177828-0.0997556000531217i</v>
      </c>
      <c r="L3819" t="str">
        <f t="shared" si="2005"/>
        <v>0.000281730818451728-0.0109387488127262i</v>
      </c>
      <c r="M3819" t="str">
        <f t="shared" si="2006"/>
        <v>0.00245976831023001-0.110694348865848i</v>
      </c>
      <c r="N3819" t="str">
        <f t="shared" si="2007"/>
        <v>-13.8885053313024i</v>
      </c>
      <c r="O3819" t="str">
        <f t="shared" si="2008"/>
        <v>0.246106955216001-0.969242676832954i</v>
      </c>
      <c r="P3819" t="str">
        <f t="shared" si="2009"/>
        <v>0.753893044783999+0.969242676832954i</v>
      </c>
      <c r="Q3819" t="str">
        <f t="shared" si="2010"/>
        <v>-0.753893044783999+12.9192626544694i</v>
      </c>
      <c r="R3819" t="str">
        <f t="shared" si="2011"/>
        <v>0.0713748074125252-0.062519203863827i</v>
      </c>
      <c r="S3819" t="str">
        <f t="shared" si="2012"/>
        <v>1.46438527802675i</v>
      </c>
      <c r="T3819" t="str">
        <f t="shared" si="2013"/>
        <v>0.0915522017321414+0.104520217196896i</v>
      </c>
      <c r="U3819" t="e">
        <f t="shared" si="2014"/>
        <v>#DIV/0!</v>
      </c>
      <c r="V3819" t="str">
        <f t="shared" si="2015"/>
        <v>1.33333333333333E-06-0.0000562882203684864i</v>
      </c>
      <c r="W3819" t="e">
        <f t="shared" si="2016"/>
        <v>#DIV/0!</v>
      </c>
      <c r="X3819" t="e">
        <f t="shared" si="2017"/>
        <v>#DIV/0!</v>
      </c>
      <c r="Y3819" t="str">
        <f t="shared" si="2018"/>
        <v>0.00083+1.89500868864536i</v>
      </c>
      <c r="Z3819" t="e">
        <f t="shared" si="2019"/>
        <v>#DIV/0!</v>
      </c>
      <c r="AA3819" t="e">
        <f t="shared" si="2020"/>
        <v>#DIV/0!</v>
      </c>
      <c r="AB3819" t="str">
        <f t="shared" si="2021"/>
        <v>0.564532575652543+0.644496432697063i</v>
      </c>
      <c r="AC3819" t="str">
        <f t="shared" si="2022"/>
        <v>1.07273073230345-0.0609052539742138i</v>
      </c>
      <c r="AD3819" t="str">
        <f t="shared" si="2023"/>
        <v>0.49056519388632+0.628652102633016i</v>
      </c>
      <c r="AE3819" t="e">
        <f t="shared" si="2024"/>
        <v>#DIV/0!</v>
      </c>
      <c r="AF3819" t="str">
        <f t="shared" si="2025"/>
        <v>-19.4162207722327-0.243091554959152i</v>
      </c>
      <c r="AG3819" t="e">
        <f t="shared" si="2026"/>
        <v>#DIV/0!</v>
      </c>
      <c r="AH3819" t="e">
        <f t="shared" si="2027"/>
        <v>#DIV/0!</v>
      </c>
      <c r="AI3819" t="e">
        <f t="shared" si="2028"/>
        <v>#DIV/0!</v>
      </c>
      <c r="AJ3819" t="e">
        <f t="shared" si="2029"/>
        <v>#DIV/0!</v>
      </c>
      <c r="AK3819"/>
      <c r="AL3819"/>
      <c r="AM3819"/>
      <c r="AN3819"/>
    </row>
    <row r="3820" spans="1:40" x14ac:dyDescent="0.25">
      <c r="A3820"/>
      <c r="B3820">
        <f t="shared" si="2030"/>
        <v>1886000</v>
      </c>
      <c r="C3820" s="186" t="str">
        <f t="shared" si="1998"/>
        <v>-2.765272329632E-08+0.0016712046709376i</v>
      </c>
      <c r="D3820" s="158" t="str">
        <f t="shared" si="1999"/>
        <v>-7.66666687867086+0.0128125691438549i</v>
      </c>
      <c r="E3820" t="str">
        <f t="shared" si="2000"/>
        <v>7.98907933624344-0.295374421972558i</v>
      </c>
      <c r="F3820" t="str">
        <f t="shared" si="2001"/>
        <v>0.999201728940395+0.0000294903032747239i</v>
      </c>
      <c r="G3820">
        <f t="shared" si="1996"/>
        <v>1</v>
      </c>
      <c r="H3820" t="str">
        <f t="shared" si="2002"/>
        <v>11.7495602525902+0.255775380511146i</v>
      </c>
      <c r="I3820" t="str">
        <f t="shared" si="2003"/>
        <v>7406.30468083794i</v>
      </c>
      <c r="J3820" t="str">
        <f t="shared" si="1997"/>
        <v>-74248.4932407841+1620.26246241756i</v>
      </c>
      <c r="K3820" t="str">
        <f t="shared" si="2004"/>
        <v>0.00217572945119789-0.0997027563114709i</v>
      </c>
      <c r="L3820" t="str">
        <f t="shared" si="2005"/>
        <v>0.00028143233529426-0.0109329565233157i</v>
      </c>
      <c r="M3820" t="str">
        <f t="shared" si="2006"/>
        <v>0.00245716178649215-0.110635712834787i</v>
      </c>
      <c r="N3820" t="str">
        <f t="shared" si="2007"/>
        <v>-13.89587323864i</v>
      </c>
      <c r="O3820" t="str">
        <f t="shared" si="2008"/>
        <v>0.238959049539287-0.971029645604747i</v>
      </c>
      <c r="P3820" t="str">
        <f t="shared" si="2009"/>
        <v>0.761040950460713+0.971029645604747i</v>
      </c>
      <c r="Q3820" t="str">
        <f t="shared" si="2010"/>
        <v>-0.761040950460713+12.9248435930353i</v>
      </c>
      <c r="R3820" t="str">
        <f t="shared" si="2011"/>
        <v>0.0714142356192513-0.0630870387207003i</v>
      </c>
      <c r="S3820" t="str">
        <f t="shared" si="2012"/>
        <v>1.46516214024321i</v>
      </c>
      <c r="T3820" t="str">
        <f t="shared" si="2013"/>
        <v>0.0924327406736275+0.104633434303735i</v>
      </c>
      <c r="U3820" t="e">
        <f t="shared" si="2014"/>
        <v>#DIV/0!</v>
      </c>
      <c r="V3820" t="str">
        <f t="shared" si="2015"/>
        <v>1.33333333333333E-06-0.0000562583750766687i</v>
      </c>
      <c r="W3820" t="e">
        <f t="shared" si="2016"/>
        <v>#DIV/0!</v>
      </c>
      <c r="X3820" t="e">
        <f t="shared" si="2017"/>
        <v>#DIV/0!</v>
      </c>
      <c r="Y3820" t="str">
        <f t="shared" si="2018"/>
        <v>0.00083+1.89601399829451i</v>
      </c>
      <c r="Z3820" t="e">
        <f t="shared" si="2019"/>
        <v>#DIV/0!</v>
      </c>
      <c r="AA3820" t="e">
        <f t="shared" si="2020"/>
        <v>#DIV/0!</v>
      </c>
      <c r="AB3820" t="str">
        <f t="shared" si="2021"/>
        <v>0.569962187471753+0.645194556212636i</v>
      </c>
      <c r="AC3820" t="str">
        <f t="shared" si="2022"/>
        <v>1.07278204895051-0.0614728254914335i</v>
      </c>
      <c r="AD3820" t="str">
        <f t="shared" si="2023"/>
        <v>0.495204700722706+0.629798185962999i</v>
      </c>
      <c r="AE3820" t="e">
        <f t="shared" si="2024"/>
        <v>#DIV/0!</v>
      </c>
      <c r="AF3820" t="str">
        <f t="shared" si="2025"/>
        <v>-19.4162271312611-0.242962811367291i</v>
      </c>
      <c r="AG3820" t="e">
        <f t="shared" si="2026"/>
        <v>#DIV/0!</v>
      </c>
      <c r="AH3820" t="e">
        <f t="shared" si="2027"/>
        <v>#DIV/0!</v>
      </c>
      <c r="AI3820" t="e">
        <f t="shared" si="2028"/>
        <v>#DIV/0!</v>
      </c>
      <c r="AJ3820" t="e">
        <f t="shared" si="2029"/>
        <v>#DIV/0!</v>
      </c>
      <c r="AK3820"/>
      <c r="AL3820"/>
      <c r="AM3820"/>
      <c r="AN3820"/>
    </row>
    <row r="3821" spans="1:40" x14ac:dyDescent="0.25">
      <c r="A3821"/>
      <c r="B3821">
        <f t="shared" si="2030"/>
        <v>1887000</v>
      </c>
      <c r="C3821" s="186" t="str">
        <f t="shared" si="1998"/>
        <v>-2.76234223995283E-08+0.001670319029883i</v>
      </c>
      <c r="D3821" s="158" t="str">
        <f t="shared" si="1999"/>
        <v>-7.66666687844622+0.012805779229103i</v>
      </c>
      <c r="E3821" t="str">
        <f t="shared" si="2000"/>
        <v>7.98906776823539-0.295530608271852i</v>
      </c>
      <c r="F3821" t="str">
        <f t="shared" si="2001"/>
        <v>0.999201730094428+0.0000295058970470023i</v>
      </c>
      <c r="G3821">
        <f t="shared" si="1996"/>
        <v>1</v>
      </c>
      <c r="H3821" t="str">
        <f t="shared" si="2002"/>
        <v>11.7495666017436+0.255639983221101i</v>
      </c>
      <c r="I3821" t="str">
        <f t="shared" si="2003"/>
        <v>7410.23167165492i</v>
      </c>
      <c r="J3821" t="str">
        <f t="shared" si="1997"/>
        <v>-74327.2516475963+1621.1215623446i</v>
      </c>
      <c r="K3821" t="str">
        <f t="shared" si="2004"/>
        <v>0.00217342507683132-0.0996499685003254i</v>
      </c>
      <c r="L3821" t="str">
        <f t="shared" si="2005"/>
        <v>0.000281134326128527-0.0109271703608618i</v>
      </c>
      <c r="M3821" t="str">
        <f t="shared" si="2006"/>
        <v>0.00245455940295985-0.110577138861187i</v>
      </c>
      <c r="N3821" t="str">
        <f t="shared" si="2007"/>
        <v>-13.9032411459775i</v>
      </c>
      <c r="O3821" t="str">
        <f t="shared" si="2008"/>
        <v>0.231798171776404-0.972763901242803i</v>
      </c>
      <c r="P3821" t="str">
        <f t="shared" si="2009"/>
        <v>0.768201828223596+0.972763901242803i</v>
      </c>
      <c r="Q3821" t="str">
        <f t="shared" si="2010"/>
        <v>-0.768201828223596+12.9304772447347i</v>
      </c>
      <c r="R3821" t="str">
        <f t="shared" si="2011"/>
        <v>0.0714485662681916-0.0636549395568472i</v>
      </c>
      <c r="S3821" t="str">
        <f t="shared" si="2012"/>
        <v>1.46593900245967i</v>
      </c>
      <c r="T3821" t="str">
        <f t="shared" si="2013"/>
        <v>0.0933142585955952+0.104739239962366i</v>
      </c>
      <c r="U3821" t="e">
        <f t="shared" si="2014"/>
        <v>#DIV/0!</v>
      </c>
      <c r="V3821" t="str">
        <f t="shared" si="2015"/>
        <v>1.33333333333333E-06-0.0000562285614173805i</v>
      </c>
      <c r="W3821" t="e">
        <f t="shared" si="2016"/>
        <v>#DIV/0!</v>
      </c>
      <c r="X3821" t="e">
        <f t="shared" si="2017"/>
        <v>#DIV/0!</v>
      </c>
      <c r="Y3821" t="str">
        <f t="shared" si="2018"/>
        <v>0.00083+1.89701930794366i</v>
      </c>
      <c r="Z3821" t="e">
        <f t="shared" si="2019"/>
        <v>#DIV/0!</v>
      </c>
      <c r="AA3821" t="e">
        <f t="shared" si="2020"/>
        <v>#DIV/0!</v>
      </c>
      <c r="AB3821" t="str">
        <f t="shared" si="2021"/>
        <v>0.575397835916651+0.645846978981892i</v>
      </c>
      <c r="AC3821" t="str">
        <f t="shared" si="2022"/>
        <v>1.07282825924655-0.0620405766274488i</v>
      </c>
      <c r="AD3821" t="str">
        <f t="shared" si="2023"/>
        <v>0.499852431244692+0.6309100326275i</v>
      </c>
      <c r="AE3821" t="e">
        <f t="shared" si="2024"/>
        <v>#DIV/0!</v>
      </c>
      <c r="AF3821" t="str">
        <f t="shared" si="2025"/>
        <v>-19.4162334801898-0.242834203991998i</v>
      </c>
      <c r="AG3821" t="e">
        <f t="shared" si="2026"/>
        <v>#DIV/0!</v>
      </c>
      <c r="AH3821" t="e">
        <f t="shared" si="2027"/>
        <v>#DIV/0!</v>
      </c>
      <c r="AI3821" t="e">
        <f t="shared" si="2028"/>
        <v>#DIV/0!</v>
      </c>
      <c r="AJ3821" t="e">
        <f t="shared" si="2029"/>
        <v>#DIV/0!</v>
      </c>
      <c r="AK3821"/>
      <c r="AL3821"/>
      <c r="AM3821"/>
      <c r="AN3821"/>
    </row>
    <row r="3822" spans="1:40" x14ac:dyDescent="0.25">
      <c r="A3822"/>
      <c r="B3822">
        <f t="shared" si="2030"/>
        <v>1888000</v>
      </c>
      <c r="C3822" s="186" t="str">
        <f t="shared" si="1998"/>
        <v>-2.75941680490332E-08+0.00166943432700748i</v>
      </c>
      <c r="D3822" s="158" t="str">
        <f t="shared" si="1999"/>
        <v>-7.66666687822197+0.0127989965070574i</v>
      </c>
      <c r="E3822" t="str">
        <f t="shared" si="2000"/>
        <v>7.98905619412887-0.295686793891884i</v>
      </c>
      <c r="F3822" t="str">
        <f t="shared" si="2001"/>
        <v>0.999201731249069+0.0000295214907515709i</v>
      </c>
      <c r="G3822">
        <f t="shared" si="1996"/>
        <v>1</v>
      </c>
      <c r="H3822" t="str">
        <f t="shared" si="2002"/>
        <v>11.7495729408185+0.255504729124389i</v>
      </c>
      <c r="I3822" t="str">
        <f t="shared" si="2003"/>
        <v>7414.15866247191i</v>
      </c>
      <c r="J3822" t="str">
        <f t="shared" si="1997"/>
        <v>-74406.0518028351+1621.98066227165i</v>
      </c>
      <c r="K3822" t="str">
        <f t="shared" si="2004"/>
        <v>0.00217112436091906-0.0995972365309772i</v>
      </c>
      <c r="L3822" t="str">
        <f t="shared" si="2005"/>
        <v>0.000280836789951683-0.0109213903156546i</v>
      </c>
      <c r="M3822" t="str">
        <f t="shared" si="2006"/>
        <v>0.00245196115087074-0.110518626846632i</v>
      </c>
      <c r="N3822" t="str">
        <f t="shared" si="2007"/>
        <v>-13.9106090533151i</v>
      </c>
      <c r="O3822" t="str">
        <f t="shared" si="2008"/>
        <v>0.224624710661226-0.97444534960169i</v>
      </c>
      <c r="P3822" t="str">
        <f t="shared" si="2009"/>
        <v>0.775375289338774+0.97444534960169i</v>
      </c>
      <c r="Q3822" t="str">
        <f t="shared" si="2010"/>
        <v>-0.775375289338774+12.9361637037134i</v>
      </c>
      <c r="R3822" t="str">
        <f t="shared" si="2011"/>
        <v>0.0714778007888665-0.0642228584018503i</v>
      </c>
      <c r="S3822" t="str">
        <f t="shared" si="2012"/>
        <v>1.46671586467613i</v>
      </c>
      <c r="T3822" t="str">
        <f t="shared" si="2013"/>
        <v>0.0941966852928425+0.10483762438919i</v>
      </c>
      <c r="U3822" t="e">
        <f t="shared" si="2014"/>
        <v>#DIV/0!</v>
      </c>
      <c r="V3822" t="str">
        <f t="shared" si="2015"/>
        <v>1.33333333333333E-06-0.0000561987793403585i</v>
      </c>
      <c r="W3822" t="e">
        <f t="shared" si="2016"/>
        <v>#DIV/0!</v>
      </c>
      <c r="X3822" t="e">
        <f t="shared" si="2017"/>
        <v>#DIV/0!</v>
      </c>
      <c r="Y3822" t="str">
        <f t="shared" si="2018"/>
        <v>0.00083+1.89802461759281i</v>
      </c>
      <c r="Z3822" t="e">
        <f t="shared" si="2019"/>
        <v>#DIV/0!</v>
      </c>
      <c r="AA3822" t="e">
        <f t="shared" si="2020"/>
        <v>#DIV/0!</v>
      </c>
      <c r="AB3822" t="str">
        <f t="shared" si="2021"/>
        <v>0.580839088085322+0.64645364067684i</v>
      </c>
      <c r="AC3822" t="str">
        <f t="shared" si="2022"/>
        <v>1.0728693635665-0.0626084592212612i</v>
      </c>
      <c r="AD3822" t="str">
        <f t="shared" si="2023"/>
        <v>0.504508132635775+0.631987584463944i</v>
      </c>
      <c r="AE3822" t="e">
        <f t="shared" si="2024"/>
        <v>#DIV/0!</v>
      </c>
      <c r="AF3822" t="str">
        <f t="shared" si="2025"/>
        <v>-19.4162398190405-0.242705732617332i</v>
      </c>
      <c r="AG3822" t="e">
        <f t="shared" si="2026"/>
        <v>#DIV/0!</v>
      </c>
      <c r="AH3822" t="e">
        <f t="shared" si="2027"/>
        <v>#DIV/0!</v>
      </c>
      <c r="AI3822" t="e">
        <f t="shared" si="2028"/>
        <v>#DIV/0!</v>
      </c>
      <c r="AJ3822" t="e">
        <f t="shared" si="2029"/>
        <v>#DIV/0!</v>
      </c>
      <c r="AK3822"/>
      <c r="AL3822"/>
      <c r="AM3822"/>
      <c r="AN3822"/>
    </row>
    <row r="3823" spans="1:40" x14ac:dyDescent="0.25">
      <c r="A3823"/>
      <c r="B3823">
        <f t="shared" si="2030"/>
        <v>1889000</v>
      </c>
      <c r="C3823" s="186" t="str">
        <f t="shared" si="1998"/>
        <v>-2.75649601462991E-08+0.00166855056082109i</v>
      </c>
      <c r="D3823" s="158" t="str">
        <f t="shared" si="1999"/>
        <v>-7.66666687799803+0.012792220966295i</v>
      </c>
      <c r="E3823" t="str">
        <f t="shared" si="2000"/>
        <v>7.98904461392395-0.295842978832299i</v>
      </c>
      <c r="F3823" t="str">
        <f t="shared" si="2001"/>
        <v>0.99920173240432+0.0000295370843883944i</v>
      </c>
      <c r="G3823">
        <f t="shared" si="1996"/>
        <v>1</v>
      </c>
      <c r="H3823" t="str">
        <f t="shared" si="2002"/>
        <v>11.7495792698359+0.25536961799409i</v>
      </c>
      <c r="I3823" t="str">
        <f t="shared" si="2003"/>
        <v>7418.0856532889i</v>
      </c>
      <c r="J3823" t="str">
        <f t="shared" si="1997"/>
        <v>-74484.8937065006+1622.83976219871i</v>
      </c>
      <c r="K3823" t="str">
        <f t="shared" si="2004"/>
        <v>0.00216882729572208-0.0995445603149053i</v>
      </c>
      <c r="L3823" t="str">
        <f t="shared" si="2005"/>
        <v>0.000280539725763531-0.0109156163780049i</v>
      </c>
      <c r="M3823" t="str">
        <f t="shared" si="2006"/>
        <v>0.00244936702148561-0.11046017669291i</v>
      </c>
      <c r="N3823" t="str">
        <f t="shared" si="2007"/>
        <v>-13.9179769606526i</v>
      </c>
      <c r="O3823" t="str">
        <f t="shared" si="2008"/>
        <v>0.217439055611119-0.976073899402573i</v>
      </c>
      <c r="P3823" t="str">
        <f t="shared" si="2009"/>
        <v>0.782560944388881+0.976073899402573i</v>
      </c>
      <c r="Q3823" t="str">
        <f t="shared" si="2010"/>
        <v>-0.782560944388881+12.94190306125i</v>
      </c>
      <c r="R3823" t="str">
        <f t="shared" si="2011"/>
        <v>0.0715019411456694-0.0647907473119711i</v>
      </c>
      <c r="S3823" t="str">
        <f t="shared" si="2012"/>
        <v>1.46749272689259i</v>
      </c>
      <c r="T3823" t="str">
        <f t="shared" si="2013"/>
        <v>0.0950799504502532+0.104928578589972i</v>
      </c>
      <c r="U3823" t="e">
        <f t="shared" si="2014"/>
        <v>#DIV/0!</v>
      </c>
      <c r="V3823" t="str">
        <f t="shared" si="2015"/>
        <v>1.33333333333333E-06-0.0000561690287954456i</v>
      </c>
      <c r="W3823" t="e">
        <f t="shared" si="2016"/>
        <v>#DIV/0!</v>
      </c>
      <c r="X3823" t="e">
        <f t="shared" si="2017"/>
        <v>#DIV/0!</v>
      </c>
      <c r="Y3823" t="str">
        <f t="shared" si="2018"/>
        <v>0.00083+1.89902992724196i</v>
      </c>
      <c r="Z3823" t="e">
        <f t="shared" si="2019"/>
        <v>#DIV/0!</v>
      </c>
      <c r="AA3823" t="e">
        <f t="shared" si="2020"/>
        <v>#DIV/0!</v>
      </c>
      <c r="AB3823" t="str">
        <f t="shared" si="2021"/>
        <v>0.586285510398093+0.647014485836896i</v>
      </c>
      <c r="AC3823" t="str">
        <f t="shared" si="2022"/>
        <v>1.07290536282276-0.0631764251270339i</v>
      </c>
      <c r="AD3823" t="str">
        <f t="shared" si="2023"/>
        <v>0.509171551680916+0.633030785177163i</v>
      </c>
      <c r="AE3823" t="e">
        <f t="shared" si="2024"/>
        <v>#DIV/0!</v>
      </c>
      <c r="AF3823" t="str">
        <f t="shared" si="2025"/>
        <v>-19.4162461478339-0.242577397027795i</v>
      </c>
      <c r="AG3823" t="e">
        <f t="shared" si="2026"/>
        <v>#DIV/0!</v>
      </c>
      <c r="AH3823" t="e">
        <f t="shared" si="2027"/>
        <v>#DIV/0!</v>
      </c>
      <c r="AI3823" t="e">
        <f t="shared" si="2028"/>
        <v>#DIV/0!</v>
      </c>
      <c r="AJ3823" t="e">
        <f t="shared" si="2029"/>
        <v>#DIV/0!</v>
      </c>
      <c r="AK3823"/>
      <c r="AL3823"/>
      <c r="AM3823"/>
      <c r="AN3823"/>
    </row>
    <row r="3824" spans="1:40" x14ac:dyDescent="0.25">
      <c r="A3824"/>
      <c r="B3824">
        <f t="shared" si="2030"/>
        <v>1890000</v>
      </c>
      <c r="C3824" s="186" t="str">
        <f t="shared" si="1998"/>
        <v>-2.75357985930491E-08+0.00166766772983701i</v>
      </c>
      <c r="D3824" s="158" t="str">
        <f t="shared" si="1999"/>
        <v>-7.66666687777447+0.0127854525954171i</v>
      </c>
      <c r="E3824" t="str">
        <f t="shared" si="2000"/>
        <v>7.98903302762065-0.295999163092739i</v>
      </c>
      <c r="F3824" t="str">
        <f t="shared" si="2001"/>
        <v>0.999201733560179+0.0000295526779574371i</v>
      </c>
      <c r="G3824">
        <f t="shared" si="1996"/>
        <v>1</v>
      </c>
      <c r="H3824" t="str">
        <f t="shared" si="2002"/>
        <v>11.7495855888173+0.255234649603777i</v>
      </c>
      <c r="I3824" t="str">
        <f t="shared" si="2003"/>
        <v>7422.01264410589i</v>
      </c>
      <c r="J3824" t="str">
        <f t="shared" si="1997"/>
        <v>-74563.7773585927+1623.69886212576i</v>
      </c>
      <c r="K3824" t="str">
        <f t="shared" si="2004"/>
        <v>0.00216653387352178-0.0994919397637758i</v>
      </c>
      <c r="L3824" t="str">
        <f t="shared" si="2005"/>
        <v>0.000280243132566514-0.0109098485382437i</v>
      </c>
      <c r="M3824" t="str">
        <f t="shared" si="2006"/>
        <v>0.00244677700608829-0.110401788302019i</v>
      </c>
      <c r="N3824" t="str">
        <f t="shared" si="2007"/>
        <v>-13.9253448679902i</v>
      </c>
      <c r="O3824" t="str">
        <f t="shared" si="2008"/>
        <v>0.210241596705014-0.977649462238346i</v>
      </c>
      <c r="P3824" t="str">
        <f t="shared" si="2009"/>
        <v>0.789758403294986+0.977649462238346i</v>
      </c>
      <c r="Q3824" t="str">
        <f t="shared" si="2010"/>
        <v>-0.789758403294986+12.9476954057519i</v>
      </c>
      <c r="R3824" t="str">
        <f t="shared" si="2011"/>
        <v>0.0715209898373946-0.0653585583775092i</v>
      </c>
      <c r="S3824" t="str">
        <f t="shared" si="2012"/>
        <v>1.46826958910905i</v>
      </c>
      <c r="T3824" t="str">
        <f t="shared" si="2013"/>
        <v>0.0959639836537053+0.105012094361224i</v>
      </c>
      <c r="U3824" t="e">
        <f t="shared" si="2014"/>
        <v>#DIV/0!</v>
      </c>
      <c r="V3824" t="str">
        <f t="shared" si="2015"/>
        <v>1.33333333333333E-06-0.000056139309732591i</v>
      </c>
      <c r="W3824" t="e">
        <f t="shared" si="2016"/>
        <v>#DIV/0!</v>
      </c>
      <c r="X3824" t="e">
        <f t="shared" si="2017"/>
        <v>#DIV/0!</v>
      </c>
      <c r="Y3824" t="str">
        <f t="shared" si="2018"/>
        <v>0.00083+1.90003523689111i</v>
      </c>
      <c r="Z3824" t="e">
        <f t="shared" si="2019"/>
        <v>#DIV/0!</v>
      </c>
      <c r="AA3824" t="e">
        <f t="shared" si="2020"/>
        <v>#DIV/0!</v>
      </c>
      <c r="AB3824" t="str">
        <f t="shared" si="2021"/>
        <v>0.591736668664797+0.647529463877407i</v>
      </c>
      <c r="AC3824" t="str">
        <f t="shared" si="2022"/>
        <v>1.07293625846486-0.063744426221493i</v>
      </c>
      <c r="AD3824" t="str">
        <f t="shared" si="2023"/>
        <v>0.513842434780795+0.634039580341989i</v>
      </c>
      <c r="AE3824" t="e">
        <f t="shared" si="2024"/>
        <v>#DIV/0!</v>
      </c>
      <c r="AF3824" t="str">
        <f t="shared" si="2025"/>
        <v>-19.4162524665918-0.24244919700836i</v>
      </c>
      <c r="AG3824" t="e">
        <f t="shared" si="2026"/>
        <v>#DIV/0!</v>
      </c>
      <c r="AH3824" t="e">
        <f t="shared" si="2027"/>
        <v>#DIV/0!</v>
      </c>
      <c r="AI3824" t="e">
        <f t="shared" si="2028"/>
        <v>#DIV/0!</v>
      </c>
      <c r="AJ3824" t="e">
        <f t="shared" si="2029"/>
        <v>#DIV/0!</v>
      </c>
      <c r="AK3824"/>
      <c r="AL3824"/>
      <c r="AM3824"/>
      <c r="AN3824"/>
    </row>
    <row r="3825" spans="1:40" x14ac:dyDescent="0.25">
      <c r="A3825"/>
      <c r="B3825">
        <f t="shared" si="2030"/>
        <v>1891000</v>
      </c>
      <c r="C3825" s="186" t="str">
        <f t="shared" si="1998"/>
        <v>-2.75066832912671E-08+0.00166678583257159i</v>
      </c>
      <c r="D3825" s="158" t="str">
        <f t="shared" si="1999"/>
        <v>-7.66666687755122+0.0127786913830489i</v>
      </c>
      <c r="E3825" t="str">
        <f t="shared" si="2000"/>
        <v>7.98902143521905-0.296155346672848i</v>
      </c>
      <c r="F3825" t="str">
        <f t="shared" si="2001"/>
        <v>0.999201734716646+0.0000295682714586634i</v>
      </c>
      <c r="G3825">
        <f t="shared" si="1996"/>
        <v>1</v>
      </c>
      <c r="H3825" t="str">
        <f t="shared" si="2002"/>
        <v>11.7495918977837+0.255099823727488i</v>
      </c>
      <c r="I3825" t="str">
        <f t="shared" si="2003"/>
        <v>7425.93963492287i</v>
      </c>
      <c r="J3825" t="str">
        <f t="shared" si="1997"/>
        <v>-74642.7027591114+1624.5579620528i</v>
      </c>
      <c r="K3825" t="str">
        <f t="shared" si="2004"/>
        <v>0.00216424408661997-0.0994393747894411i</v>
      </c>
      <c r="L3825" t="str">
        <f t="shared" si="2005"/>
        <v>0.000279947009365711-0.0109040867867224i</v>
      </c>
      <c r="M3825" t="str">
        <f t="shared" si="2006"/>
        <v>0.00244419109598568-0.110343461576164i</v>
      </c>
      <c r="N3825" t="str">
        <f t="shared" si="2007"/>
        <v>-13.9327127753278i</v>
      </c>
      <c r="O3825" t="str">
        <f t="shared" si="2008"/>
        <v>0.203032724662912-0.979171952578276i</v>
      </c>
      <c r="P3825" t="str">
        <f t="shared" si="2009"/>
        <v>0.796967275337088+0.979171952578276i</v>
      </c>
      <c r="Q3825" t="str">
        <f t="shared" si="2010"/>
        <v>-0.796967275337088+12.9535408227495i</v>
      </c>
      <c r="R3825" t="str">
        <f t="shared" si="2011"/>
        <v>0.0715349498966455-0.0659262437300389i</v>
      </c>
      <c r="S3825" t="str">
        <f t="shared" si="2012"/>
        <v>1.46904645132551i</v>
      </c>
      <c r="T3825" t="str">
        <f t="shared" si="2013"/>
        <v>0.0968487144008343+0.105088164291415i</v>
      </c>
      <c r="U3825" t="e">
        <f t="shared" si="2014"/>
        <v>#DIV/0!</v>
      </c>
      <c r="V3825" t="str">
        <f t="shared" si="2015"/>
        <v>1.33333333333333E-06-0.0000561096221018492i</v>
      </c>
      <c r="W3825" t="e">
        <f t="shared" si="2016"/>
        <v>#DIV/0!</v>
      </c>
      <c r="X3825" t="e">
        <f t="shared" si="2017"/>
        <v>#DIV/0!</v>
      </c>
      <c r="Y3825" t="str">
        <f t="shared" si="2018"/>
        <v>0.00083+1.90104054654026i</v>
      </c>
      <c r="Z3825" t="e">
        <f t="shared" si="2019"/>
        <v>#DIV/0!</v>
      </c>
      <c r="AA3825" t="e">
        <f t="shared" si="2020"/>
        <v>#DIV/0!</v>
      </c>
      <c r="AB3825" t="str">
        <f t="shared" si="2021"/>
        <v>0.597192128151146+0.647998529097117i</v>
      </c>
      <c r="AC3825" t="str">
        <f t="shared" si="2022"/>
        <v>1.07296205247906-0.0643124144112026i</v>
      </c>
      <c r="AD3825" t="str">
        <f t="shared" si="2023"/>
        <v>0.518520527965206+0.635013917405646i</v>
      </c>
      <c r="AE3825" t="e">
        <f t="shared" si="2024"/>
        <v>#DIV/0!</v>
      </c>
      <c r="AF3825" t="str">
        <f t="shared" si="2025"/>
        <v>-19.4162587753349-0.242321132344439i</v>
      </c>
      <c r="AG3825" t="e">
        <f t="shared" si="2026"/>
        <v>#DIV/0!</v>
      </c>
      <c r="AH3825" t="e">
        <f t="shared" si="2027"/>
        <v>#DIV/0!</v>
      </c>
      <c r="AI3825" t="e">
        <f t="shared" si="2028"/>
        <v>#DIV/0!</v>
      </c>
      <c r="AJ3825" t="e">
        <f t="shared" si="2029"/>
        <v>#DIV/0!</v>
      </c>
      <c r="AK3825"/>
      <c r="AL3825"/>
      <c r="AM3825"/>
      <c r="AN3825"/>
    </row>
    <row r="3826" spans="1:40" x14ac:dyDescent="0.25">
      <c r="A3826"/>
      <c r="B3826">
        <f t="shared" si="2030"/>
        <v>1892000</v>
      </c>
      <c r="C3826" s="186" t="str">
        <f t="shared" si="1998"/>
        <v>-2.74776141431952E-08+0.00166590486754427i</v>
      </c>
      <c r="D3826" s="158" t="str">
        <f t="shared" si="1999"/>
        <v>-7.66666687732835+0.0127719373178394i</v>
      </c>
      <c r="E3826" t="str">
        <f t="shared" si="2000"/>
        <v>7.9890098367192-0.296311529572269i</v>
      </c>
      <c r="F3826" t="str">
        <f t="shared" si="2001"/>
        <v>0.999201735873722+0.0000295838648920379i</v>
      </c>
      <c r="G3826">
        <f t="shared" si="1996"/>
        <v>1</v>
      </c>
      <c r="H3826" t="str">
        <f t="shared" si="2002"/>
        <v>11.7495981967564+0.25496514013975i</v>
      </c>
      <c r="I3826" t="str">
        <f t="shared" si="2003"/>
        <v>7429.86662573986i</v>
      </c>
      <c r="J3826" t="str">
        <f t="shared" si="1997"/>
        <v>-74721.6699080567+1625.41706197986i</v>
      </c>
      <c r="K3826" t="str">
        <f t="shared" si="2004"/>
        <v>0.00216195792733882-0.0993868653039398i</v>
      </c>
      <c r="L3826" t="str">
        <f t="shared" si="2005"/>
        <v>0.000279651355168827-0.010898331113813i</v>
      </c>
      <c r="M3826" t="str">
        <f t="shared" si="2006"/>
        <v>0.00244160928250765-0.110285196417753i</v>
      </c>
      <c r="N3826" t="str">
        <f t="shared" si="2007"/>
        <v>-13.9400806826653i</v>
      </c>
      <c r="O3826" t="str">
        <f t="shared" si="2008"/>
        <v>0.195812830824395-0.980641287772719i</v>
      </c>
      <c r="P3826" t="str">
        <f t="shared" si="2009"/>
        <v>0.804187169175605+0.980641287772719i</v>
      </c>
      <c r="Q3826" t="str">
        <f t="shared" si="2010"/>
        <v>-0.804187169175605+12.9594393948926i</v>
      </c>
      <c r="R3826" t="str">
        <f t="shared" si="2011"/>
        <v>0.0715438248891192-0.0664937555497031i</v>
      </c>
      <c r="S3826" t="str">
        <f t="shared" si="2012"/>
        <v>1.46982331354197i</v>
      </c>
      <c r="T3826" t="str">
        <f t="shared" si="2013"/>
        <v>0.0977340721119144+0.105156781761992i</v>
      </c>
      <c r="U3826" t="e">
        <f t="shared" si="2014"/>
        <v>#DIV/0!</v>
      </c>
      <c r="V3826" t="str">
        <f t="shared" si="2015"/>
        <v>1.33333333333333E-06-0.0000560799658533809i</v>
      </c>
      <c r="W3826" t="e">
        <f t="shared" si="2016"/>
        <v>#DIV/0!</v>
      </c>
      <c r="X3826" t="e">
        <f t="shared" si="2017"/>
        <v>#DIV/0!</v>
      </c>
      <c r="Y3826" t="str">
        <f t="shared" si="2018"/>
        <v>0.00083+1.9020458561894i</v>
      </c>
      <c r="Z3826" t="e">
        <f t="shared" si="2019"/>
        <v>#DIV/0!</v>
      </c>
      <c r="AA3826" t="e">
        <f t="shared" si="2020"/>
        <v>#DIV/0!</v>
      </c>
      <c r="AB3826" t="str">
        <f t="shared" si="2021"/>
        <v>0.602651453645821+0.64842164068446i</v>
      </c>
      <c r="AC3826" t="str">
        <f t="shared" si="2022"/>
        <v>1.07298274738775-0.0648803416398997i</v>
      </c>
      <c r="AD3826" t="str">
        <f t="shared" si="2023"/>
        <v>0.523205576907008+0.635953745690094i</v>
      </c>
      <c r="AE3826" t="e">
        <f t="shared" si="2024"/>
        <v>#DIV/0!</v>
      </c>
      <c r="AF3826" t="str">
        <f t="shared" si="2025"/>
        <v>-19.4162650740847-0.242193202821911i</v>
      </c>
      <c r="AG3826" t="e">
        <f t="shared" si="2026"/>
        <v>#DIV/0!</v>
      </c>
      <c r="AH3826" t="e">
        <f t="shared" si="2027"/>
        <v>#DIV/0!</v>
      </c>
      <c r="AI3826" t="e">
        <f t="shared" si="2028"/>
        <v>#DIV/0!</v>
      </c>
      <c r="AJ3826" t="e">
        <f t="shared" si="2029"/>
        <v>#DIV/0!</v>
      </c>
      <c r="AK3826"/>
      <c r="AL3826"/>
      <c r="AM3826"/>
      <c r="AN3826"/>
    </row>
    <row r="3827" spans="1:40" x14ac:dyDescent="0.25">
      <c r="A3827"/>
      <c r="B3827">
        <f t="shared" si="2030"/>
        <v>1893000</v>
      </c>
      <c r="C3827" s="186" t="str">
        <f t="shared" si="1998"/>
        <v>-2.7448591051335E-08+0.00166502483327769i</v>
      </c>
      <c r="D3827" s="158" t="str">
        <f t="shared" si="1999"/>
        <v>-7.66666687710586+0.0127651903884623i</v>
      </c>
      <c r="E3827" t="str">
        <f t="shared" si="2000"/>
        <v>7.98899823212115-0.296467711790646i</v>
      </c>
      <c r="F3827" t="str">
        <f t="shared" si="2001"/>
        <v>0.999201737031406+0.0000295994582575249i</v>
      </c>
      <c r="G3827">
        <f t="shared" si="1996"/>
        <v>1</v>
      </c>
      <c r="H3827" t="str">
        <f t="shared" si="2002"/>
        <v>11.7496044857566+0.254830598615556i</v>
      </c>
      <c r="I3827" t="str">
        <f t="shared" si="2003"/>
        <v>7433.79361655685i</v>
      </c>
      <c r="J3827" t="str">
        <f t="shared" si="1997"/>
        <v>-74800.6788054286+1626.27616190691i</v>
      </c>
      <c r="K3827" t="str">
        <f t="shared" si="2004"/>
        <v>0.00215967538802068-0.0993344112194956i</v>
      </c>
      <c r="L3827" t="str">
        <f t="shared" si="2005"/>
        <v>0.000279356168986178-0.0108925815099073i</v>
      </c>
      <c r="M3827" t="str">
        <f t="shared" si="2006"/>
        <v>0.00243903155700686-0.110226992729403i</v>
      </c>
      <c r="N3827" t="str">
        <f t="shared" si="2007"/>
        <v>-13.9474485900029i</v>
      </c>
      <c r="O3827" t="str">
        <f t="shared" si="2008"/>
        <v>0.188582307127073-0.982057388057658i</v>
      </c>
      <c r="P3827" t="str">
        <f t="shared" si="2009"/>
        <v>0.811417692872927+0.982057388057658i</v>
      </c>
      <c r="Q3827" t="str">
        <f t="shared" si="2010"/>
        <v>-0.811417692872927+12.9653912019452i</v>
      </c>
      <c r="R3827" t="str">
        <f t="shared" si="2011"/>
        <v>0.0715476189127781-0.067061046072504i</v>
      </c>
      <c r="S3827" t="str">
        <f t="shared" si="2012"/>
        <v>1.47060017575843i</v>
      </c>
      <c r="T3827" t="str">
        <f t="shared" si="2013"/>
        <v>0.0986199861407686+0.105217940948229i</v>
      </c>
      <c r="U3827" t="e">
        <f t="shared" si="2014"/>
        <v>#DIV/0!</v>
      </c>
      <c r="V3827" t="str">
        <f t="shared" si="2015"/>
        <v>1.33333333333333E-06-0.0000560503409374522i</v>
      </c>
      <c r="W3827" t="e">
        <f t="shared" si="2016"/>
        <v>#DIV/0!</v>
      </c>
      <c r="X3827" t="e">
        <f t="shared" si="2017"/>
        <v>#DIV/0!</v>
      </c>
      <c r="Y3827" t="str">
        <f t="shared" si="2018"/>
        <v>0.00083+1.90305116583855i</v>
      </c>
      <c r="Z3827" t="e">
        <f t="shared" si="2019"/>
        <v>#DIV/0!</v>
      </c>
      <c r="AA3827" t="e">
        <f t="shared" si="2020"/>
        <v>#DIV/0!</v>
      </c>
      <c r="AB3827" t="str">
        <f t="shared" si="2021"/>
        <v>0.60811420952775+0.648798762722794i</v>
      </c>
      <c r="AC3827" t="str">
        <f t="shared" si="2022"/>
        <v>1.07299834624879-0.0654481598958341i</v>
      </c>
      <c r="AD3827" t="str">
        <f t="shared" si="2023"/>
        <v>0.527897326936176+0.636859016394283i</v>
      </c>
      <c r="AE3827" t="e">
        <f t="shared" si="2024"/>
        <v>#DIV/0!</v>
      </c>
      <c r="AF3827" t="str">
        <f t="shared" si="2025"/>
        <v>-19.4162713628625-0.242065408227094i</v>
      </c>
      <c r="AG3827" t="e">
        <f t="shared" si="2026"/>
        <v>#DIV/0!</v>
      </c>
      <c r="AH3827" t="e">
        <f t="shared" si="2027"/>
        <v>#DIV/0!</v>
      </c>
      <c r="AI3827" t="e">
        <f t="shared" si="2028"/>
        <v>#DIV/0!</v>
      </c>
      <c r="AJ3827" t="e">
        <f t="shared" si="2029"/>
        <v>#DIV/0!</v>
      </c>
      <c r="AK3827"/>
      <c r="AL3827"/>
      <c r="AM3827"/>
      <c r="AN3827"/>
    </row>
    <row r="3828" spans="1:40" x14ac:dyDescent="0.25">
      <c r="A3828"/>
      <c r="B3828">
        <f t="shared" si="2030"/>
        <v>1894000</v>
      </c>
      <c r="C3828" s="186" t="str">
        <f t="shared" si="1998"/>
        <v>-2.74196139184441E-08+0.00166414572829756i</v>
      </c>
      <c r="D3828" s="158" t="str">
        <f t="shared" si="1999"/>
        <v>-7.66666687688368+0.0127584505836146i</v>
      </c>
      <c r="E3828" t="str">
        <f t="shared" si="2000"/>
        <v>7.98898662142494-0.296623893327621i</v>
      </c>
      <c r="F3828" t="str">
        <f t="shared" si="2001"/>
        <v>0.999201738189699+0.0000296150515550889i</v>
      </c>
      <c r="G3828">
        <f t="shared" si="1996"/>
        <v>1</v>
      </c>
      <c r="H3828" t="str">
        <f t="shared" si="2002"/>
        <v>11.7496107648051+0.254696198930373i</v>
      </c>
      <c r="I3828" t="str">
        <f t="shared" si="2003"/>
        <v>7437.72060737384i</v>
      </c>
      <c r="J3828" t="str">
        <f t="shared" si="1997"/>
        <v>-74879.7294512272+1627.13526183396i</v>
      </c>
      <c r="K3828" t="str">
        <f t="shared" si="2004"/>
        <v>0.00215739646102812-0.0992820124485173i</v>
      </c>
      <c r="L3828" t="str">
        <f t="shared" si="2005"/>
        <v>0.000279061449830698-0.0108868379654179i</v>
      </c>
      <c r="M3828" t="str">
        <f t="shared" si="2006"/>
        <v>0.00243645791085882-0.110168850413935i</v>
      </c>
      <c r="N3828" t="str">
        <f t="shared" si="2007"/>
        <v>-13.9548164973404i</v>
      </c>
      <c r="O3828" t="str">
        <f t="shared" si="2008"/>
        <v>0.181341546085997-0.983420176558901i</v>
      </c>
      <c r="P3828" t="str">
        <f t="shared" si="2009"/>
        <v>0.818658453914003+0.983420176558901i</v>
      </c>
      <c r="Q3828" t="str">
        <f t="shared" si="2010"/>
        <v>-0.818658453914003+12.9713963207815i</v>
      </c>
      <c r="R3828" t="str">
        <f t="shared" si="2011"/>
        <v>0.0715463365968943-0.0676280675974887i</v>
      </c>
      <c r="S3828" t="str">
        <f t="shared" si="2012"/>
        <v>1.47137703797489i</v>
      </c>
      <c r="T3828" t="str">
        <f t="shared" si="2013"/>
        <v>0.0995063857855586+0.105271636819893i</v>
      </c>
      <c r="U3828" t="e">
        <f t="shared" si="2014"/>
        <v>#DIV/0!</v>
      </c>
      <c r="V3828" t="str">
        <f t="shared" si="2015"/>
        <v>1.33333333333333E-06-0.0000560207473044334i</v>
      </c>
      <c r="W3828" t="e">
        <f t="shared" si="2016"/>
        <v>#DIV/0!</v>
      </c>
      <c r="X3828" t="e">
        <f t="shared" si="2017"/>
        <v>#DIV/0!</v>
      </c>
      <c r="Y3828" t="str">
        <f t="shared" si="2018"/>
        <v>0.00083+1.9040564754877i</v>
      </c>
      <c r="Z3828" t="e">
        <f t="shared" si="2019"/>
        <v>#DIV/0!</v>
      </c>
      <c r="AA3828" t="e">
        <f t="shared" si="2020"/>
        <v>#DIV/0!</v>
      </c>
      <c r="AB3828" t="str">
        <f t="shared" si="2021"/>
        <v>0.61357995983264+0.64912986419451i</v>
      </c>
      <c r="AC3828" t="str">
        <f t="shared" si="2022"/>
        <v>1.07300885265474-0.0660158212189989i</v>
      </c>
      <c r="AD3828" t="str">
        <f t="shared" si="2023"/>
        <v>0.532595523053158+0.637729682596206i</v>
      </c>
      <c r="AE3828" t="e">
        <f t="shared" si="2024"/>
        <v>#DIV/0!</v>
      </c>
      <c r="AF3828" t="str">
        <f t="shared" si="2025"/>
        <v>-19.4162776416888-0.241937748346758i</v>
      </c>
      <c r="AG3828" t="e">
        <f t="shared" si="2026"/>
        <v>#DIV/0!</v>
      </c>
      <c r="AH3828" t="e">
        <f t="shared" si="2027"/>
        <v>#DIV/0!</v>
      </c>
      <c r="AI3828" t="e">
        <f t="shared" si="2028"/>
        <v>#DIV/0!</v>
      </c>
      <c r="AJ3828" t="e">
        <f t="shared" si="2029"/>
        <v>#DIV/0!</v>
      </c>
      <c r="AK3828"/>
      <c r="AL3828"/>
      <c r="AM3828"/>
      <c r="AN3828"/>
    </row>
    <row r="3829" spans="1:40" x14ac:dyDescent="0.25">
      <c r="A3829"/>
      <c r="B3829">
        <f t="shared" si="2030"/>
        <v>1895000</v>
      </c>
      <c r="C3829" s="186" t="str">
        <f t="shared" si="1998"/>
        <v>-2.73906826475372E-08+0.00166326755113271i</v>
      </c>
      <c r="D3829" s="158" t="str">
        <f t="shared" si="1999"/>
        <v>-7.66666687666188+0.0127517178920174i</v>
      </c>
      <c r="E3829" t="str">
        <f t="shared" si="2000"/>
        <v>7.98897500463064-0.296780074182839i</v>
      </c>
      <c r="F3829" t="str">
        <f t="shared" si="2001"/>
        <v>0.9992017393486+0.0000296306447846944i</v>
      </c>
      <c r="G3829">
        <f t="shared" si="1996"/>
        <v>1</v>
      </c>
      <c r="H3829" t="str">
        <f t="shared" si="2002"/>
        <v>11.749617033923+0.254561940860147i</v>
      </c>
      <c r="I3829" t="str">
        <f t="shared" si="2003"/>
        <v>7441.64759819082i</v>
      </c>
      <c r="J3829" t="str">
        <f t="shared" si="1997"/>
        <v>-74958.8218454523+1627.99436176101i</v>
      </c>
      <c r="K3829" t="str">
        <f t="shared" si="2004"/>
        <v>0.00215512113874386-0.0992296689035981i</v>
      </c>
      <c r="L3829" t="str">
        <f t="shared" si="2005"/>
        <v>0.00027876719671791-0.0108811004707771i</v>
      </c>
      <c r="M3829" t="str">
        <f t="shared" si="2006"/>
        <v>0.00243388833546177-0.110110769374375i</v>
      </c>
      <c r="N3829" t="str">
        <f t="shared" si="2007"/>
        <v>-13.962184404678i</v>
      </c>
      <c r="O3829" t="str">
        <f t="shared" si="2008"/>
        <v>0.17409094077157-0.984729579296402i</v>
      </c>
      <c r="P3829" t="str">
        <f t="shared" si="2009"/>
        <v>0.82590905922843+0.984729579296402i</v>
      </c>
      <c r="Q3829" t="str">
        <f t="shared" si="2010"/>
        <v>-0.82590905922843+12.9774548253816i</v>
      </c>
      <c r="R3829" t="str">
        <f t="shared" si="2011"/>
        <v>0.0715399831009817-0.06819477249404i</v>
      </c>
      <c r="S3829" t="str">
        <f t="shared" si="2012"/>
        <v>1.47215390019135i</v>
      </c>
      <c r="T3829" t="str">
        <f t="shared" si="2013"/>
        <v>0.100393200299763+0.105317865141733i</v>
      </c>
      <c r="U3829" t="e">
        <f t="shared" si="2014"/>
        <v>#DIV/0!</v>
      </c>
      <c r="V3829" t="str">
        <f t="shared" si="2015"/>
        <v>1.33333333333333E-06-0.0000559911849048004i</v>
      </c>
      <c r="W3829" t="e">
        <f t="shared" si="2016"/>
        <v>#DIV/0!</v>
      </c>
      <c r="X3829" t="e">
        <f t="shared" si="2017"/>
        <v>#DIV/0!</v>
      </c>
      <c r="Y3829" t="str">
        <f t="shared" si="2018"/>
        <v>0.00083+1.90506178513685i</v>
      </c>
      <c r="Z3829" t="e">
        <f t="shared" si="2019"/>
        <v>#DIV/0!</v>
      </c>
      <c r="AA3829" t="e">
        <f t="shared" si="2020"/>
        <v>#DIV/0!</v>
      </c>
      <c r="AB3829" t="str">
        <f t="shared" si="2021"/>
        <v>0.619048268320671+0.649414918984047i</v>
      </c>
      <c r="AC3829" t="str">
        <f t="shared" si="2022"/>
        <v>1.07301427073188-0.0665832777084735i</v>
      </c>
      <c r="AD3829" t="str">
        <f t="shared" si="2023"/>
        <v>0.537299909943256+0.638565699255037i</v>
      </c>
      <c r="AE3829" t="e">
        <f t="shared" si="2024"/>
        <v>#DIV/0!</v>
      </c>
      <c r="AF3829" t="str">
        <f t="shared" si="2025"/>
        <v>-19.4162839105849-0.24181022296813i</v>
      </c>
      <c r="AG3829" t="e">
        <f t="shared" si="2026"/>
        <v>#DIV/0!</v>
      </c>
      <c r="AH3829" t="e">
        <f t="shared" si="2027"/>
        <v>#DIV/0!</v>
      </c>
      <c r="AI3829" t="e">
        <f t="shared" si="2028"/>
        <v>#DIV/0!</v>
      </c>
      <c r="AJ3829" t="e">
        <f t="shared" si="2029"/>
        <v>#DIV/0!</v>
      </c>
      <c r="AK3829"/>
      <c r="AL3829"/>
      <c r="AM3829"/>
      <c r="AN3829"/>
    </row>
    <row r="3830" spans="1:40" x14ac:dyDescent="0.25">
      <c r="A3830"/>
      <c r="B3830">
        <f t="shared" si="2030"/>
        <v>1896000</v>
      </c>
      <c r="C3830" s="186" t="str">
        <f t="shared" si="1998"/>
        <v>-2.73617971418845E-08+0.00166239030031508i</v>
      </c>
      <c r="D3830" s="158" t="str">
        <f t="shared" si="1999"/>
        <v>-7.66666687644047+0.0127449923024156i</v>
      </c>
      <c r="E3830" t="str">
        <f t="shared" si="2000"/>
        <v>7.9889633817383-0.296936254355942i</v>
      </c>
      <c r="F3830" t="str">
        <f t="shared" si="2001"/>
        <v>0.999201740508111+0.0000296462379463058i</v>
      </c>
      <c r="G3830">
        <f t="shared" si="1996"/>
        <v>1</v>
      </c>
      <c r="H3830" t="str">
        <f t="shared" si="2002"/>
        <v>11.7496232931313+0.254427824181291i</v>
      </c>
      <c r="I3830" t="str">
        <f t="shared" si="2003"/>
        <v>7445.57458900781i</v>
      </c>
      <c r="J3830" t="str">
        <f t="shared" si="1997"/>
        <v>-75037.9559881041+1628.85346168806i</v>
      </c>
      <c r="K3830" t="str">
        <f t="shared" si="2004"/>
        <v>0.00215284941357067-0.0991773804975155i</v>
      </c>
      <c r="L3830" t="str">
        <f t="shared" si="2005"/>
        <v>0.000278473408665939-0.0108753690164376i</v>
      </c>
      <c r="M3830" t="str">
        <f t="shared" si="2006"/>
        <v>0.00243132282223661-0.110052749513953i</v>
      </c>
      <c r="N3830" t="str">
        <f t="shared" si="2007"/>
        <v>-13.9695523120156i</v>
      </c>
      <c r="O3830" t="str">
        <f t="shared" si="2008"/>
        <v>0.166830884788897-0.985985525188151i</v>
      </c>
      <c r="P3830" t="str">
        <f t="shared" si="2009"/>
        <v>0.833169115211103+0.985985525188151i</v>
      </c>
      <c r="Q3830" t="str">
        <f t="shared" si="2010"/>
        <v>-0.833169115211103+12.9835667868274i</v>
      </c>
      <c r="R3830" t="str">
        <f t="shared" si="2011"/>
        <v>0.0715285641136052-0.0687611132090235i</v>
      </c>
      <c r="S3830" t="str">
        <f t="shared" si="2012"/>
        <v>1.47293076240781i</v>
      </c>
      <c r="T3830" t="str">
        <f t="shared" si="2013"/>
        <v>0.101280358902977+0.105356622473788i</v>
      </c>
      <c r="U3830" t="e">
        <f t="shared" si="2014"/>
        <v>#DIV/0!</v>
      </c>
      <c r="V3830" t="str">
        <f t="shared" si="2015"/>
        <v>1.33333333333333E-06-0.0000559616536891335i</v>
      </c>
      <c r="W3830" t="e">
        <f t="shared" si="2016"/>
        <v>#DIV/0!</v>
      </c>
      <c r="X3830" t="e">
        <f t="shared" si="2017"/>
        <v>#DIV/0!</v>
      </c>
      <c r="Y3830" t="str">
        <f t="shared" si="2018"/>
        <v>0.00083+1.906067094786i</v>
      </c>
      <c r="Z3830" t="e">
        <f t="shared" si="2019"/>
        <v>#DIV/0!</v>
      </c>
      <c r="AA3830" t="e">
        <f t="shared" si="2020"/>
        <v>#DIV/0!</v>
      </c>
      <c r="AB3830" t="str">
        <f t="shared" si="2021"/>
        <v>0.624518698543093+0.649653905879791i</v>
      </c>
      <c r="AC3830" t="str">
        <f t="shared" si="2022"/>
        <v>1.07301460513923-0.0671504815296222i</v>
      </c>
      <c r="AD3830" t="str">
        <f t="shared" si="2023"/>
        <v>0.542010231990009+0.639367023212963i</v>
      </c>
      <c r="AE3830" t="e">
        <f t="shared" si="2024"/>
        <v>#DIV/0!</v>
      </c>
      <c r="AF3830" t="str">
        <f t="shared" si="2025"/>
        <v>-19.4162901695718-0.241682831878875i</v>
      </c>
      <c r="AG3830" t="e">
        <f t="shared" si="2026"/>
        <v>#DIV/0!</v>
      </c>
      <c r="AH3830" t="e">
        <f t="shared" si="2027"/>
        <v>#DIV/0!</v>
      </c>
      <c r="AI3830" t="e">
        <f t="shared" si="2028"/>
        <v>#DIV/0!</v>
      </c>
      <c r="AJ3830" t="e">
        <f t="shared" si="2029"/>
        <v>#DIV/0!</v>
      </c>
      <c r="AK3830"/>
      <c r="AL3830"/>
      <c r="AM3830"/>
      <c r="AN3830"/>
    </row>
    <row r="3831" spans="1:40" x14ac:dyDescent="0.25">
      <c r="A3831"/>
      <c r="B3831">
        <f t="shared" si="2030"/>
        <v>1897000</v>
      </c>
      <c r="C3831" s="186" t="str">
        <f t="shared" si="1998"/>
        <v>-2.73329573050108E-08+0.00166151397437969i</v>
      </c>
      <c r="D3831" s="158" t="str">
        <f t="shared" si="1999"/>
        <v>-7.66666687621936+0.0127382738035776i</v>
      </c>
      <c r="E3831" t="str">
        <f t="shared" si="2000"/>
        <v>7.98895175274797-0.297092433846575i</v>
      </c>
      <c r="F3831" t="str">
        <f t="shared" si="2001"/>
        <v>0.999201741668229+0.0000296618310398876i</v>
      </c>
      <c r="G3831">
        <f t="shared" si="1996"/>
        <v>1</v>
      </c>
      <c r="H3831" t="str">
        <f t="shared" si="2002"/>
        <v>11.7496295424507+0.254293848670688i</v>
      </c>
      <c r="I3831" t="str">
        <f t="shared" si="2003"/>
        <v>7449.5015798248i</v>
      </c>
      <c r="J3831" t="str">
        <f t="shared" si="1997"/>
        <v>-75117.1318791825+1629.71256161511i</v>
      </c>
      <c r="K3831" t="str">
        <f t="shared" si="2004"/>
        <v>0.00215058127793132-0.09912514714323i</v>
      </c>
      <c r="L3831" t="str">
        <f t="shared" si="2005"/>
        <v>0.000278180084695489-0.0108696435928719i</v>
      </c>
      <c r="M3831" t="str">
        <f t="shared" si="2006"/>
        <v>0.00242876136262681-0.109994790736102i</v>
      </c>
      <c r="N3831" t="str">
        <f t="shared" si="2007"/>
        <v>-13.9769202193531i</v>
      </c>
      <c r="O3831" t="str">
        <f t="shared" si="2008"/>
        <v>0.159561772256114-0.987187946054088i</v>
      </c>
      <c r="P3831" t="str">
        <f t="shared" si="2009"/>
        <v>0.840438227743886+0.987187946054088i</v>
      </c>
      <c r="Q3831" t="str">
        <f t="shared" si="2010"/>
        <v>-0.840438227743886+12.989732273299i</v>
      </c>
      <c r="R3831" t="str">
        <f t="shared" si="2011"/>
        <v>0.0715120858510728-0.0693270422739914i</v>
      </c>
      <c r="S3831" t="str">
        <f t="shared" si="2012"/>
        <v>1.47370762462427i</v>
      </c>
      <c r="T3831" t="str">
        <f t="shared" si="2013"/>
        <v>0.10216779079183+0.105387906171511i</v>
      </c>
      <c r="U3831" t="e">
        <f t="shared" si="2014"/>
        <v>#DIV/0!</v>
      </c>
      <c r="V3831" t="str">
        <f t="shared" si="2015"/>
        <v>1.33333333333333E-06-0.0000559321536081165i</v>
      </c>
      <c r="W3831" t="e">
        <f t="shared" si="2016"/>
        <v>#DIV/0!</v>
      </c>
      <c r="X3831" t="e">
        <f t="shared" si="2017"/>
        <v>#DIV/0!</v>
      </c>
      <c r="Y3831" t="str">
        <f t="shared" si="2018"/>
        <v>0.00083+1.90707240443515i</v>
      </c>
      <c r="Z3831" t="e">
        <f t="shared" si="2019"/>
        <v>#DIV/0!</v>
      </c>
      <c r="AA3831" t="e">
        <f t="shared" si="2020"/>
        <v>#DIV/0!</v>
      </c>
      <c r="AB3831" t="str">
        <f t="shared" si="2021"/>
        <v>0.629990813909538+0.649846808574836i</v>
      </c>
      <c r="AC3831" t="str">
        <f t="shared" si="2022"/>
        <v>1.07300986106735-0.0677173849213533i</v>
      </c>
      <c r="AD3831" t="str">
        <f t="shared" si="2023"/>
        <v>0.546726233289254+0.64013361319703i</v>
      </c>
      <c r="AE3831" t="e">
        <f t="shared" si="2024"/>
        <v>#DIV/0!</v>
      </c>
      <c r="AF3831" t="str">
        <f t="shared" si="2025"/>
        <v>-19.4162964186701-0.24155557486711i</v>
      </c>
      <c r="AG3831" t="e">
        <f t="shared" si="2026"/>
        <v>#DIV/0!</v>
      </c>
      <c r="AH3831" t="e">
        <f t="shared" si="2027"/>
        <v>#DIV/0!</v>
      </c>
      <c r="AI3831" t="e">
        <f t="shared" si="2028"/>
        <v>#DIV/0!</v>
      </c>
      <c r="AJ3831" t="e">
        <f t="shared" si="2029"/>
        <v>#DIV/0!</v>
      </c>
      <c r="AK3831"/>
      <c r="AL3831"/>
      <c r="AM3831"/>
      <c r="AN3831"/>
    </row>
    <row r="3832" spans="1:40" x14ac:dyDescent="0.25">
      <c r="A3832"/>
      <c r="B3832">
        <f t="shared" si="2030"/>
        <v>1898000</v>
      </c>
      <c r="C3832" s="186" t="str">
        <f t="shared" si="1998"/>
        <v>-2.73041630406962E-08+0.00166063857186469i</v>
      </c>
      <c r="D3832" s="158" t="str">
        <f t="shared" si="1999"/>
        <v>-7.66666687599856+0.012731562384296i</v>
      </c>
      <c r="E3832" t="str">
        <f t="shared" si="2000"/>
        <v>7.98894011765971-0.297248612654379i</v>
      </c>
      <c r="F3832" t="str">
        <f t="shared" si="2001"/>
        <v>0.999201742828946+0.0000296774240654036i</v>
      </c>
      <c r="G3832">
        <f t="shared" si="1996"/>
        <v>1</v>
      </c>
      <c r="H3832" t="str">
        <f t="shared" si="2002"/>
        <v>11.7496357819021+0.254160014105688i</v>
      </c>
      <c r="I3832" t="str">
        <f t="shared" si="2003"/>
        <v>7453.42857064178i</v>
      </c>
      <c r="J3832" t="str">
        <f t="shared" si="1997"/>
        <v>-75196.3495186876+1630.57166154216i</v>
      </c>
      <c r="K3832" t="str">
        <f t="shared" si="2004"/>
        <v>0.00214831672426851-0.0990729687538853i</v>
      </c>
      <c r="L3832" t="str">
        <f t="shared" si="2005"/>
        <v>0.00027788722382984-0.0108639241905729i</v>
      </c>
      <c r="M3832" t="str">
        <f t="shared" si="2006"/>
        <v>0.00242620394809835-0.109936892944458i</v>
      </c>
      <c r="N3832" t="str">
        <f t="shared" si="2007"/>
        <v>-13.9842881266907i</v>
      </c>
      <c r="O3832" t="str">
        <f t="shared" si="2008"/>
        <v>0.152283997782711-0.98833677661985i</v>
      </c>
      <c r="P3832" t="str">
        <f t="shared" si="2009"/>
        <v>0.847716002217289+0.98833677661985i</v>
      </c>
      <c r="Q3832" t="str">
        <f t="shared" si="2010"/>
        <v>-0.847716002217289+12.9959513500709i</v>
      </c>
      <c r="R3832" t="str">
        <f t="shared" si="2011"/>
        <v>0.0714905550560117-0.0698925123123603i</v>
      </c>
      <c r="S3832" t="str">
        <f t="shared" si="2012"/>
        <v>1.47448448684072i</v>
      </c>
      <c r="T3832" t="str">
        <f t="shared" si="2013"/>
        <v>0.103055425150899+0.105411714385722i</v>
      </c>
      <c r="U3832" t="e">
        <f t="shared" si="2014"/>
        <v>#DIV/0!</v>
      </c>
      <c r="V3832" t="str">
        <f t="shared" si="2015"/>
        <v>1.33333333333333E-06-0.0000559026846125378i</v>
      </c>
      <c r="W3832" t="e">
        <f t="shared" si="2016"/>
        <v>#DIV/0!</v>
      </c>
      <c r="X3832" t="e">
        <f t="shared" si="2017"/>
        <v>#DIV/0!</v>
      </c>
      <c r="Y3832" t="str">
        <f t="shared" si="2018"/>
        <v>0.00083+1.9080777140843i</v>
      </c>
      <c r="Z3832" t="e">
        <f t="shared" si="2019"/>
        <v>#DIV/0!</v>
      </c>
      <c r="AA3832" t="e">
        <f t="shared" si="2020"/>
        <v>#DIV/0!</v>
      </c>
      <c r="AB3832" t="str">
        <f t="shared" si="2021"/>
        <v>0.635464177755325+0.649993615666702i</v>
      </c>
      <c r="AC3832" t="str">
        <f t="shared" si="2022"/>
        <v>1.07300004423708-0.0682839402033559i</v>
      </c>
      <c r="AD3832" t="str">
        <f t="shared" si="2023"/>
        <v>0.551447657663189+0.640865429820914i</v>
      </c>
      <c r="AE3832" t="e">
        <f t="shared" si="2024"/>
        <v>#DIV/0!</v>
      </c>
      <c r="AF3832" t="str">
        <f t="shared" si="2025"/>
        <v>-19.4163026579007-0.241428451721392i</v>
      </c>
      <c r="AG3832" t="e">
        <f t="shared" si="2026"/>
        <v>#DIV/0!</v>
      </c>
      <c r="AH3832" t="e">
        <f t="shared" si="2027"/>
        <v>#DIV/0!</v>
      </c>
      <c r="AI3832" t="e">
        <f t="shared" si="2028"/>
        <v>#DIV/0!</v>
      </c>
      <c r="AJ3832" t="e">
        <f t="shared" si="2029"/>
        <v>#DIV/0!</v>
      </c>
      <c r="AK3832"/>
      <c r="AL3832"/>
      <c r="AM3832"/>
      <c r="AN3832"/>
    </row>
    <row r="3833" spans="1:40" x14ac:dyDescent="0.25">
      <c r="A3833"/>
      <c r="B3833">
        <f t="shared" si="2030"/>
        <v>1899000</v>
      </c>
      <c r="C3833" s="186" t="str">
        <f t="shared" si="1998"/>
        <v>-2.72754142529727E-08+0.00165976409131126i</v>
      </c>
      <c r="D3833" s="158" t="str">
        <f t="shared" si="1999"/>
        <v>-7.66666687577815+0.0127248580333863i</v>
      </c>
      <c r="E3833" t="str">
        <f t="shared" si="2000"/>
        <v>7.98892847647356-0.297404790778999i</v>
      </c>
      <c r="F3833" t="str">
        <f t="shared" si="2001"/>
        <v>0.999201743990282+0.0000296930170228194i</v>
      </c>
      <c r="G3833">
        <f t="shared" si="1996"/>
        <v>1</v>
      </c>
      <c r="H3833" t="str">
        <f t="shared" si="2002"/>
        <v>11.7496420115062+0.254026320264117i</v>
      </c>
      <c r="I3833" t="str">
        <f t="shared" si="2003"/>
        <v>7457.35556145877i</v>
      </c>
      <c r="J3833" t="str">
        <f t="shared" si="1997"/>
        <v>-75275.6089066191+1631.43076146921i</v>
      </c>
      <c r="K3833" t="str">
        <f t="shared" si="2004"/>
        <v>0.00214605574504485-0.0990208452428081i</v>
      </c>
      <c r="L3833" t="str">
        <f t="shared" si="2005"/>
        <v>0.000277594825094842-0.010858210800053i</v>
      </c>
      <c r="M3833" t="str">
        <f t="shared" si="2006"/>
        <v>0.00242365057013969-0.109879056042861i</v>
      </c>
      <c r="N3833" t="str">
        <f t="shared" si="2007"/>
        <v>-13.9916560340282i</v>
      </c>
      <c r="O3833" t="str">
        <f t="shared" si="2008"/>
        <v>0.144997956448787-0.989431954520206i</v>
      </c>
      <c r="P3833" t="str">
        <f t="shared" si="2009"/>
        <v>0.855002043551213+0.989431954520206i</v>
      </c>
      <c r="Q3833" t="str">
        <f t="shared" si="2010"/>
        <v>-0.855002043551213+13.002224079508i</v>
      </c>
      <c r="R3833" t="str">
        <f t="shared" si="2011"/>
        <v>0.0714639789958275-0.0704574760464835i</v>
      </c>
      <c r="S3833" t="str">
        <f t="shared" si="2012"/>
        <v>1.47526134905718i</v>
      </c>
      <c r="T3833" t="str">
        <f t="shared" si="2013"/>
        <v>0.103943191163499+0.105428046062378i</v>
      </c>
      <c r="U3833" t="e">
        <f t="shared" si="2014"/>
        <v>#DIV/0!</v>
      </c>
      <c r="V3833" t="str">
        <f t="shared" si="2015"/>
        <v>1.33333333333333E-06-0.0000558732466532894i</v>
      </c>
      <c r="W3833" t="e">
        <f t="shared" si="2016"/>
        <v>#DIV/0!</v>
      </c>
      <c r="X3833" t="e">
        <f t="shared" si="2017"/>
        <v>#DIV/0!</v>
      </c>
      <c r="Y3833" t="str">
        <f t="shared" si="2018"/>
        <v>0.00083+1.90908302373345i</v>
      </c>
      <c r="Z3833" t="e">
        <f t="shared" si="2019"/>
        <v>#DIV/0!</v>
      </c>
      <c r="AA3833" t="e">
        <f t="shared" si="2020"/>
        <v>#DIV/0!</v>
      </c>
      <c r="AB3833" t="str">
        <f t="shared" si="2021"/>
        <v>0.640938353407989+0.65009432065591i</v>
      </c>
      <c r="AC3833" t="str">
        <f t="shared" si="2022"/>
        <v>1.07298516089816-0.0688500997832332i</v>
      </c>
      <c r="AD3833" t="str">
        <f t="shared" si="2023"/>
        <v>0.556174248673815+0.641562435586473i</v>
      </c>
      <c r="AE3833" t="e">
        <f t="shared" si="2024"/>
        <v>#DIV/0!</v>
      </c>
      <c r="AF3833" t="str">
        <f t="shared" si="2025"/>
        <v>-19.4163088872844-0.241301462230731i</v>
      </c>
      <c r="AG3833" t="e">
        <f t="shared" si="2026"/>
        <v>#DIV/0!</v>
      </c>
      <c r="AH3833" t="e">
        <f t="shared" si="2027"/>
        <v>#DIV/0!</v>
      </c>
      <c r="AI3833" t="e">
        <f t="shared" si="2028"/>
        <v>#DIV/0!</v>
      </c>
      <c r="AJ3833" t="e">
        <f t="shared" si="2029"/>
        <v>#DIV/0!</v>
      </c>
      <c r="AK3833"/>
      <c r="AL3833"/>
      <c r="AM3833"/>
      <c r="AN3833"/>
    </row>
    <row r="3834" spans="1:40" x14ac:dyDescent="0.25">
      <c r="A3834"/>
      <c r="B3834">
        <f t="shared" si="2030"/>
        <v>1900000</v>
      </c>
      <c r="C3834" s="186" t="str">
        <f t="shared" si="1998"/>
        <v>-2.72467108461254E-08+0.00165889053126368i</v>
      </c>
      <c r="D3834" s="158" t="str">
        <f t="shared" si="1999"/>
        <v>-7.66666687555811+0.0127181607396882i</v>
      </c>
      <c r="E3834" t="str">
        <f t="shared" si="2000"/>
        <v>7.98891682918959-0.297560968220079i</v>
      </c>
      <c r="F3834" t="str">
        <f t="shared" si="2001"/>
        <v>0.999201745152227+0.000029708609912099i</v>
      </c>
      <c r="G3834">
        <f t="shared" si="1996"/>
        <v>1</v>
      </c>
      <c r="H3834" t="str">
        <f t="shared" si="2002"/>
        <v>11.7496482312839+0.253892766924259i</v>
      </c>
      <c r="I3834" t="str">
        <f t="shared" si="2003"/>
        <v>7461.28255227576i</v>
      </c>
      <c r="J3834" t="str">
        <f t="shared" si="1997"/>
        <v>-75354.9100429774+1632.28986139626i</v>
      </c>
      <c r="K3834" t="str">
        <f t="shared" si="2004"/>
        <v>0.0021437983327427-0.0989687765235062i</v>
      </c>
      <c r="L3834" t="str">
        <f t="shared" si="2005"/>
        <v>0.000277302887518899-0.0108525034118449i</v>
      </c>
      <c r="M3834" t="str">
        <f t="shared" si="2006"/>
        <v>0.0024211012202616-0.109821279935351i</v>
      </c>
      <c r="N3834" t="str">
        <f t="shared" si="2007"/>
        <v>-13.9990239413658i</v>
      </c>
      <c r="O3834" t="str">
        <f t="shared" si="2008"/>
        <v>0.13770404378282-0.990473420302564i</v>
      </c>
      <c r="P3834" t="str">
        <f t="shared" si="2009"/>
        <v>0.86229595621718+0.990473420302564i</v>
      </c>
      <c r="Q3834" t="str">
        <f t="shared" si="2010"/>
        <v>-0.86229595621718+13.0085505210632i</v>
      </c>
      <c r="R3834" t="str">
        <f t="shared" si="2011"/>
        <v>0.071432365461042-0.0710218863048051i</v>
      </c>
      <c r="S3834" t="str">
        <f t="shared" si="2012"/>
        <v>1.47603821127364i</v>
      </c>
      <c r="T3834" t="str">
        <f t="shared" si="2013"/>
        <v>0.104831018022624+0.105436900942161i</v>
      </c>
      <c r="U3834" t="e">
        <f t="shared" si="2014"/>
        <v>#DIV/0!</v>
      </c>
      <c r="V3834" t="str">
        <f t="shared" si="2015"/>
        <v>1.33333333333333E-06-0.0000558438396813668i</v>
      </c>
      <c r="W3834" t="e">
        <f t="shared" si="2016"/>
        <v>#DIV/0!</v>
      </c>
      <c r="X3834" t="e">
        <f t="shared" si="2017"/>
        <v>#DIV/0!</v>
      </c>
      <c r="Y3834" t="str">
        <f t="shared" si="2018"/>
        <v>0.00083+1.91008833338259i</v>
      </c>
      <c r="Z3834" t="e">
        <f t="shared" si="2019"/>
        <v>#DIV/0!</v>
      </c>
      <c r="AA3834" t="e">
        <f t="shared" si="2020"/>
        <v>#DIV/0!</v>
      </c>
      <c r="AB3834" t="str">
        <f t="shared" si="2021"/>
        <v>0.646412904254748+0.650148921943442i</v>
      </c>
      <c r="AC3834" t="str">
        <f t="shared" si="2022"/>
        <v>1.0729652178277-0.0694158161637149i</v>
      </c>
      <c r="AD3834" t="str">
        <f t="shared" si="2023"/>
        <v>0.560905749637279+0.64222459488532i</v>
      </c>
      <c r="AE3834" t="e">
        <f t="shared" si="2024"/>
        <v>#DIV/0!</v>
      </c>
      <c r="AF3834" t="str">
        <f t="shared" si="2025"/>
        <v>-19.416315106842-0.241174606184571i</v>
      </c>
      <c r="AG3834" t="e">
        <f t="shared" si="2026"/>
        <v>#DIV/0!</v>
      </c>
      <c r="AH3834" t="e">
        <f t="shared" si="2027"/>
        <v>#DIV/0!</v>
      </c>
      <c r="AI3834" t="e">
        <f t="shared" si="2028"/>
        <v>#DIV/0!</v>
      </c>
      <c r="AJ3834" t="e">
        <f t="shared" si="2029"/>
        <v>#DIV/0!</v>
      </c>
      <c r="AK3834"/>
      <c r="AL3834"/>
      <c r="AM3834"/>
      <c r="AN3834"/>
    </row>
    <row r="3835" spans="1:40" x14ac:dyDescent="0.25">
      <c r="A3835"/>
      <c r="B3835">
        <f t="shared" si="2030"/>
        <v>1901000</v>
      </c>
      <c r="C3835" s="186" t="str">
        <f t="shared" si="1998"/>
        <v>-2.72180527246906E-08+0.00165801789026926i</v>
      </c>
      <c r="D3835" s="158" t="str">
        <f t="shared" si="1999"/>
        <v>-7.66666687533839+0.0127114704920643i</v>
      </c>
      <c r="E3835" t="str">
        <f t="shared" si="2000"/>
        <v>7.98890517580784-0.29771714497726i</v>
      </c>
      <c r="F3835" t="str">
        <f t="shared" si="2001"/>
        <v>0.999201746314779+0.0000297242027332067i</v>
      </c>
      <c r="G3835">
        <f t="shared" si="1996"/>
        <v>1</v>
      </c>
      <c r="H3835" t="str">
        <f t="shared" si="2002"/>
        <v>11.7496544412557+0.253759353864865i</v>
      </c>
      <c r="I3835" t="str">
        <f t="shared" si="2003"/>
        <v>7465.20954309275i</v>
      </c>
      <c r="J3835" t="str">
        <f t="shared" si="1997"/>
        <v>-75434.2529277623+1633.14896132331i</v>
      </c>
      <c r="K3835" t="str">
        <f t="shared" si="2004"/>
        <v>0.00214154447986424-0.0989167625096699i</v>
      </c>
      <c r="L3835" t="str">
        <f t="shared" si="2005"/>
        <v>0.000277011410132974-0.010846802016501i</v>
      </c>
      <c r="M3835" t="str">
        <f t="shared" si="2006"/>
        <v>0.00241855588999721-0.109763564526171i</v>
      </c>
      <c r="N3835" t="str">
        <f t="shared" si="2007"/>
        <v>-14.0063918487034i</v>
      </c>
      <c r="O3835" t="str">
        <f t="shared" si="2008"/>
        <v>0.130402655740891-0.99146111743009i</v>
      </c>
      <c r="P3835" t="str">
        <f t="shared" si="2009"/>
        <v>0.869597344259109+0.99146111743009i</v>
      </c>
      <c r="Q3835" t="str">
        <f t="shared" si="2010"/>
        <v>-0.869597344259109+13.0149307312733i</v>
      </c>
      <c r="R3835" t="str">
        <f t="shared" si="2011"/>
        <v>0.0713957227635231-0.0715856960288699i</v>
      </c>
      <c r="S3835" t="str">
        <f t="shared" si="2012"/>
        <v>1.4768150734901i</v>
      </c>
      <c r="T3835" t="str">
        <f t="shared" si="2013"/>
        <v>0.105718834941715+0.105438279559891i</v>
      </c>
      <c r="U3835" t="e">
        <f t="shared" si="2014"/>
        <v>#DIV/0!</v>
      </c>
      <c r="V3835" t="str">
        <f t="shared" si="2015"/>
        <v>1.33333333333333E-06-0.0000558144636478679i</v>
      </c>
      <c r="W3835" t="e">
        <f t="shared" si="2016"/>
        <v>#DIV/0!</v>
      </c>
      <c r="X3835" t="e">
        <f t="shared" si="2017"/>
        <v>#DIV/0!</v>
      </c>
      <c r="Y3835" t="str">
        <f t="shared" si="2018"/>
        <v>0.00083+1.91109364303174i</v>
      </c>
      <c r="Z3835" t="e">
        <f t="shared" si="2019"/>
        <v>#DIV/0!</v>
      </c>
      <c r="AA3835" t="e">
        <f t="shared" si="2020"/>
        <v>#DIV/0!</v>
      </c>
      <c r="AB3835" t="str">
        <f t="shared" si="2021"/>
        <v>0.651887393808902+0.650157422827126i</v>
      </c>
      <c r="AC3835" t="str">
        <f t="shared" si="2022"/>
        <v>1.07294022232857-0.0699810419497369i</v>
      </c>
      <c r="AD3835" t="str">
        <f t="shared" si="2023"/>
        <v>0.565641903637363+0.64285187400019i</v>
      </c>
      <c r="AE3835" t="e">
        <f t="shared" si="2024"/>
        <v>#DIV/0!</v>
      </c>
      <c r="AF3835" t="str">
        <f t="shared" si="2025"/>
        <v>-19.4163213165941-0.241047883372801i</v>
      </c>
      <c r="AG3835" t="e">
        <f t="shared" si="2026"/>
        <v>#DIV/0!</v>
      </c>
      <c r="AH3835" t="e">
        <f t="shared" si="2027"/>
        <v>#DIV/0!</v>
      </c>
      <c r="AI3835" t="e">
        <f t="shared" si="2028"/>
        <v>#DIV/0!</v>
      </c>
      <c r="AJ3835" t="e">
        <f t="shared" si="2029"/>
        <v>#DIV/0!</v>
      </c>
      <c r="AK3835"/>
      <c r="AL3835"/>
      <c r="AM3835"/>
      <c r="AN3835"/>
    </row>
    <row r="3836" spans="1:40" x14ac:dyDescent="0.25">
      <c r="A3836"/>
      <c r="B3836">
        <f t="shared" si="2030"/>
        <v>1902000</v>
      </c>
      <c r="C3836" s="186" t="str">
        <f t="shared" si="1998"/>
        <v>-2.71894397934566E-08+0.00165714616687842i</v>
      </c>
      <c r="D3836" s="158" t="str">
        <f t="shared" si="1999"/>
        <v>-7.66666687511904+0.0127047872794012i</v>
      </c>
      <c r="E3836" t="str">
        <f t="shared" si="2000"/>
        <v>7.98889351632837-0.297873321050188i</v>
      </c>
      <c r="F3836" t="str">
        <f t="shared" si="2001"/>
        <v>0.999201747477941+0.000029739795486107i</v>
      </c>
      <c r="G3836">
        <f t="shared" si="1996"/>
        <v>1</v>
      </c>
      <c r="H3836" t="str">
        <f t="shared" si="2002"/>
        <v>11.7496606414422+0.253626080865154i</v>
      </c>
      <c r="I3836" t="str">
        <f t="shared" si="2003"/>
        <v>7469.13653390973i</v>
      </c>
      <c r="J3836" t="str">
        <f t="shared" si="1997"/>
        <v>-75513.6375609738+1634.00806125037i</v>
      </c>
      <c r="K3836" t="str">
        <f t="shared" si="2004"/>
        <v>0.00213929417893129-0.0988648031151698i</v>
      </c>
      <c r="L3836" t="str">
        <f t="shared" si="2005"/>
        <v>0.00027672039197057-0.0108411066045935i</v>
      </c>
      <c r="M3836" t="str">
        <f t="shared" si="2006"/>
        <v>0.00241601457090186-0.109705909719763i</v>
      </c>
      <c r="N3836" t="str">
        <f t="shared" si="2007"/>
        <v>-14.0137597560409i</v>
      </c>
      <c r="O3836" t="str">
        <f t="shared" si="2008"/>
        <v>0.123094188684883-0.992394992284831i</v>
      </c>
      <c r="P3836" t="str">
        <f t="shared" si="2009"/>
        <v>0.876905811315117+0.992394992284831i</v>
      </c>
      <c r="Q3836" t="str">
        <f t="shared" si="2010"/>
        <v>-0.876905811315117+13.0213647637561i</v>
      </c>
      <c r="R3836" t="str">
        <f t="shared" si="2011"/>
        <v>0.0713540597345962-0.0721488582803752i</v>
      </c>
      <c r="S3836" t="str">
        <f t="shared" si="2012"/>
        <v>1.47759193570657i</v>
      </c>
      <c r="T3836" t="str">
        <f t="shared" si="2013"/>
        <v>0.106606571165519+0.105432183243764i</v>
      </c>
      <c r="U3836" t="e">
        <f t="shared" si="2014"/>
        <v>#DIV/0!</v>
      </c>
      <c r="V3836" t="str">
        <f t="shared" si="2015"/>
        <v>1.33333333333333E-06-0.000055785118503994i</v>
      </c>
      <c r="W3836" t="e">
        <f t="shared" si="2016"/>
        <v>#DIV/0!</v>
      </c>
      <c r="X3836" t="e">
        <f t="shared" si="2017"/>
        <v>#DIV/0!</v>
      </c>
      <c r="Y3836" t="str">
        <f t="shared" si="2018"/>
        <v>0.00083+1.91209895268089i</v>
      </c>
      <c r="Z3836" t="e">
        <f t="shared" si="2019"/>
        <v>#DIV/0!</v>
      </c>
      <c r="AA3836" t="e">
        <f t="shared" si="2020"/>
        <v>#DIV/0!</v>
      </c>
      <c r="AB3836" t="str">
        <f t="shared" si="2021"/>
        <v>0.657361385776789+0.650119831496933i</v>
      </c>
      <c r="AC3836" t="str">
        <f t="shared" si="2022"/>
        <v>1.07291018222762-0.0705457298555579i</v>
      </c>
      <c r="AD3836" t="str">
        <f t="shared" si="2023"/>
        <v>0.570382453539581+0.643444241106313i</v>
      </c>
      <c r="AE3836" t="e">
        <f t="shared" si="2024"/>
        <v>#DIV/0!</v>
      </c>
      <c r="AF3836" t="str">
        <f t="shared" si="2025"/>
        <v>-19.4163275165612-0.240921293585753i</v>
      </c>
      <c r="AG3836" t="e">
        <f t="shared" si="2026"/>
        <v>#DIV/0!</v>
      </c>
      <c r="AH3836" t="e">
        <f t="shared" si="2027"/>
        <v>#DIV/0!</v>
      </c>
      <c r="AI3836" t="e">
        <f t="shared" si="2028"/>
        <v>#DIV/0!</v>
      </c>
      <c r="AJ3836" t="e">
        <f t="shared" si="2029"/>
        <v>#DIV/0!</v>
      </c>
      <c r="AK3836"/>
      <c r="AL3836"/>
      <c r="AM3836"/>
      <c r="AN3836"/>
    </row>
    <row r="3837" spans="1:40" x14ac:dyDescent="0.25">
      <c r="A3837"/>
      <c r="B3837">
        <f t="shared" si="2030"/>
        <v>1903000</v>
      </c>
      <c r="C3837" s="186" t="str">
        <f t="shared" si="1998"/>
        <v>-2.71608719574607E-08+0.00165627535964459i</v>
      </c>
      <c r="D3837" s="158" t="str">
        <f t="shared" si="1999"/>
        <v>-7.66666687490001+0.0126981110906085i</v>
      </c>
      <c r="E3837" t="str">
        <f t="shared" si="2000"/>
        <v>7.98888185075124-0.298029496438504i</v>
      </c>
      <c r="F3837" t="str">
        <f t="shared" si="2001"/>
        <v>0.999201748641701+0.0000297553881707638i</v>
      </c>
      <c r="G3837">
        <f t="shared" si="1996"/>
        <v>1</v>
      </c>
      <c r="H3837" t="str">
        <f t="shared" si="2002"/>
        <v>11.7496668318639+0.253492947704804i</v>
      </c>
      <c r="I3837" t="str">
        <f t="shared" si="2003"/>
        <v>7473.06352472672i</v>
      </c>
      <c r="J3837" t="str">
        <f t="shared" si="1997"/>
        <v>-75593.0639426118+1634.86716117741i</v>
      </c>
      <c r="K3837" t="str">
        <f t="shared" si="2004"/>
        <v>0.00213704742248529-0.0988128982540583i</v>
      </c>
      <c r="L3837" t="str">
        <f t="shared" si="2005"/>
        <v>0.000276429832067721-0.0108354171667142i</v>
      </c>
      <c r="M3837" t="str">
        <f t="shared" si="2006"/>
        <v>0.00241347725455301-0.109648315420772i</v>
      </c>
      <c r="N3837" t="str">
        <f t="shared" si="2007"/>
        <v>-14.0211276633785i</v>
      </c>
      <c r="O3837" t="str">
        <f t="shared" si="2008"/>
        <v>0.115779039360671-0.993274994170658i</v>
      </c>
      <c r="P3837" t="str">
        <f t="shared" si="2009"/>
        <v>0.884220960639329+0.993274994170658i</v>
      </c>
      <c r="Q3837" t="str">
        <f t="shared" si="2010"/>
        <v>-0.884220960639329+13.0278526692078i</v>
      </c>
      <c r="R3837" t="str">
        <f t="shared" si="2011"/>
        <v>0.0713073857230395-0.0727113262481833i</v>
      </c>
      <c r="S3837" t="str">
        <f t="shared" si="2012"/>
        <v>1.47836879792302i</v>
      </c>
      <c r="T3837" t="str">
        <f t="shared" si="2013"/>
        <v>0.107494155980915+0.105418614114403i</v>
      </c>
      <c r="U3837" t="e">
        <f t="shared" si="2014"/>
        <v>#DIV/0!</v>
      </c>
      <c r="V3837" t="str">
        <f t="shared" si="2015"/>
        <v>1.33333333333333E-06-0.0000557558042010494i</v>
      </c>
      <c r="W3837" t="e">
        <f t="shared" si="2016"/>
        <v>#DIV/0!</v>
      </c>
      <c r="X3837" t="e">
        <f t="shared" si="2017"/>
        <v>#DIV/0!</v>
      </c>
      <c r="Y3837" t="str">
        <f t="shared" si="2018"/>
        <v>0.00083+1.91310426233004i</v>
      </c>
      <c r="Z3837" t="e">
        <f t="shared" si="2019"/>
        <v>#DIV/0!</v>
      </c>
      <c r="AA3837" t="e">
        <f t="shared" si="2020"/>
        <v>#DIV/0!</v>
      </c>
      <c r="AB3837" t="str">
        <f t="shared" si="2021"/>
        <v>0.662834444124546+0.650036161029128i</v>
      </c>
      <c r="AC3837" t="str">
        <f t="shared" si="2022"/>
        <v>1.07287510587386-0.0711098327118395i</v>
      </c>
      <c r="AD3837" t="str">
        <f t="shared" si="2023"/>
        <v>0.575127142005196+0.644001666272598i</v>
      </c>
      <c r="AE3837" t="e">
        <f t="shared" si="2024"/>
        <v>#DIV/0!</v>
      </c>
      <c r="AF3837" t="str">
        <f t="shared" si="2025"/>
        <v>-19.4163337067639-0.240794836614196i</v>
      </c>
      <c r="AG3837" t="e">
        <f t="shared" si="2026"/>
        <v>#DIV/0!</v>
      </c>
      <c r="AH3837" t="e">
        <f t="shared" si="2027"/>
        <v>#DIV/0!</v>
      </c>
      <c r="AI3837" t="e">
        <f t="shared" si="2028"/>
        <v>#DIV/0!</v>
      </c>
      <c r="AJ3837" t="e">
        <f t="shared" si="2029"/>
        <v>#DIV/0!</v>
      </c>
      <c r="AK3837"/>
      <c r="AL3837"/>
      <c r="AM3837"/>
      <c r="AN3837"/>
    </row>
    <row r="3838" spans="1:40" x14ac:dyDescent="0.25">
      <c r="A3838"/>
      <c r="B3838">
        <f t="shared" si="2030"/>
        <v>1904000</v>
      </c>
      <c r="C3838" s="186" t="str">
        <f t="shared" si="1998"/>
        <v>-2.713234912199E-08+0.00165540546712424i</v>
      </c>
      <c r="D3838" s="158" t="str">
        <f t="shared" si="1999"/>
        <v>-7.66666687468135+0.0126914419146192i</v>
      </c>
      <c r="E3838" t="str">
        <f t="shared" si="2000"/>
        <v>7.98887017907649-0.298185671141853i</v>
      </c>
      <c r="F3838" t="str">
        <f t="shared" si="2001"/>
        <v>0.999201749806079+0.0000297709807871427i</v>
      </c>
      <c r="G3838">
        <f t="shared" si="1996"/>
        <v>1</v>
      </c>
      <c r="H3838" t="str">
        <f t="shared" si="2002"/>
        <v>11.7496730125414+0.253359954163954i</v>
      </c>
      <c r="I3838" t="str">
        <f t="shared" si="2003"/>
        <v>7476.99051554371i</v>
      </c>
      <c r="J3838" t="str">
        <f t="shared" si="1997"/>
        <v>-75672.5320726766+1635.72626110446i</v>
      </c>
      <c r="K3838" t="str">
        <f t="shared" si="2004"/>
        <v>0.0021348042030873-0.0987610478405663i</v>
      </c>
      <c r="L3838" t="str">
        <f t="shared" si="2005"/>
        <v>0.000276139729462997-0.0108297336934749i</v>
      </c>
      <c r="M3838" t="str">
        <f t="shared" si="2006"/>
        <v>0.0024109439325503-0.109590781534041i</v>
      </c>
      <c r="N3838" t="str">
        <f t="shared" si="2007"/>
        <v>-14.0284955707161i</v>
      </c>
      <c r="O3838" t="str">
        <f t="shared" si="2008"/>
        <v>0.108457604877186-0.994101075315938i</v>
      </c>
      <c r="P3838" t="str">
        <f t="shared" si="2009"/>
        <v>0.891542395122814+0.994101075315938i</v>
      </c>
      <c r="Q3838" t="str">
        <f t="shared" si="2010"/>
        <v>-0.891542395122814+13.0343944954002i</v>
      </c>
      <c r="R3838" t="str">
        <f t="shared" si="2011"/>
        <v>0.0712557105929682-0.0732730532552232i</v>
      </c>
      <c r="S3838" t="str">
        <f t="shared" si="2012"/>
        <v>1.47914566013948i</v>
      </c>
      <c r="T3838" t="str">
        <f t="shared" si="2013"/>
        <v>0.108381518727632+0.105397575083744i</v>
      </c>
      <c r="U3838" t="e">
        <f t="shared" si="2014"/>
        <v>#DIV/0!</v>
      </c>
      <c r="V3838" t="str">
        <f t="shared" si="2015"/>
        <v>1.33333333333333E-06-0.0000557265206904395i</v>
      </c>
      <c r="W3838" t="e">
        <f t="shared" si="2016"/>
        <v>#DIV/0!</v>
      </c>
      <c r="X3838" t="e">
        <f t="shared" si="2017"/>
        <v>#DIV/0!</v>
      </c>
      <c r="Y3838" t="str">
        <f t="shared" si="2018"/>
        <v>0.00083+1.91410957197919i</v>
      </c>
      <c r="Z3838" t="e">
        <f t="shared" si="2019"/>
        <v>#DIV/0!</v>
      </c>
      <c r="AA3838" t="e">
        <f t="shared" si="2020"/>
        <v>#DIV/0!</v>
      </c>
      <c r="AB3838" t="str">
        <f t="shared" si="2021"/>
        <v>0.668306133144193+0.649906429379398i</v>
      </c>
      <c r="AC3838" t="str">
        <f t="shared" si="2022"/>
        <v>1.07283500213648-0.0716733034726273i</v>
      </c>
      <c r="AD3838" t="str">
        <f t="shared" si="2023"/>
        <v>0.579875711504819+0.644524121462737i</v>
      </c>
      <c r="AE3838" t="e">
        <f t="shared" si="2024"/>
        <v>#DIV/0!</v>
      </c>
      <c r="AF3838" t="str">
        <f t="shared" si="2025"/>
        <v>-19.4163398872228-0.240668512249335i</v>
      </c>
      <c r="AG3838" t="e">
        <f t="shared" si="2026"/>
        <v>#DIV/0!</v>
      </c>
      <c r="AH3838" t="e">
        <f t="shared" si="2027"/>
        <v>#DIV/0!</v>
      </c>
      <c r="AI3838" t="e">
        <f t="shared" si="2028"/>
        <v>#DIV/0!</v>
      </c>
      <c r="AJ3838" t="e">
        <f t="shared" si="2029"/>
        <v>#DIV/0!</v>
      </c>
      <c r="AK3838"/>
      <c r="AL3838"/>
      <c r="AM3838"/>
      <c r="AN3838"/>
    </row>
    <row r="3839" spans="1:40" x14ac:dyDescent="0.25">
      <c r="A3839"/>
      <c r="B3839">
        <f t="shared" si="2030"/>
        <v>1905000</v>
      </c>
      <c r="C3839" s="186" t="str">
        <f t="shared" si="1998"/>
        <v>-2.71038711925794E-08+0.00165453648787686i</v>
      </c>
      <c r="D3839" s="158" t="str">
        <f t="shared" si="1999"/>
        <v>-7.66666687446301+0.0126847797403893i</v>
      </c>
      <c r="E3839" t="str">
        <f t="shared" si="2000"/>
        <v>7.98885850130418-0.298341845159878i</v>
      </c>
      <c r="F3839" t="str">
        <f t="shared" si="2001"/>
        <v>0.999201750971066+0.0000297865733352075i</v>
      </c>
      <c r="G3839">
        <f t="shared" si="1996"/>
        <v>1</v>
      </c>
      <c r="H3839" t="str">
        <f t="shared" si="2002"/>
        <v>11.7496791834951+0.253227100023207i</v>
      </c>
      <c r="I3839" t="str">
        <f t="shared" si="2003"/>
        <v>7480.91750636069i</v>
      </c>
      <c r="J3839" t="str">
        <f t="shared" si="1997"/>
        <v>-75752.0419511679+1636.58536103152i</v>
      </c>
      <c r="K3839" t="str">
        <f t="shared" si="2004"/>
        <v>0.00213256451331784-0.0987092517891058i</v>
      </c>
      <c r="L3839" t="str">
        <f t="shared" si="2005"/>
        <v>0.000275850083197481-0.0108240561755069i</v>
      </c>
      <c r="M3839" t="str">
        <f t="shared" si="2006"/>
        <v>0.00240841459651532-0.109533307964613i</v>
      </c>
      <c r="N3839" t="str">
        <f t="shared" si="2007"/>
        <v>-14.0358634780536i</v>
      </c>
      <c r="O3839" t="str">
        <f t="shared" si="2008"/>
        <v>0.101130282684549-0.994873190876176i</v>
      </c>
      <c r="P3839" t="str">
        <f t="shared" si="2009"/>
        <v>0.898869717315451+0.994873190876176i</v>
      </c>
      <c r="Q3839" t="str">
        <f t="shared" si="2010"/>
        <v>-0.898869717315451+13.0409902871774i</v>
      </c>
      <c r="R3839" t="str">
        <f t="shared" si="2011"/>
        <v>0.0711990447216114-0.0738339927654298i</v>
      </c>
      <c r="S3839" t="str">
        <f t="shared" si="2012"/>
        <v>1.47992252235594i</v>
      </c>
      <c r="T3839" t="str">
        <f t="shared" si="2013"/>
        <v>0.109268588809025+0.105369069853741i</v>
      </c>
      <c r="U3839" t="e">
        <f t="shared" si="2014"/>
        <v>#DIV/0!</v>
      </c>
      <c r="V3839" t="str">
        <f t="shared" si="2015"/>
        <v>1.33333333333333E-06-0.0000556972679236728i</v>
      </c>
      <c r="W3839" t="e">
        <f t="shared" si="2016"/>
        <v>#DIV/0!</v>
      </c>
      <c r="X3839" t="e">
        <f t="shared" si="2017"/>
        <v>#DIV/0!</v>
      </c>
      <c r="Y3839" t="str">
        <f t="shared" si="2018"/>
        <v>0.00083+1.91511488162834i</v>
      </c>
      <c r="Z3839" t="e">
        <f t="shared" si="2019"/>
        <v>#DIV/0!</v>
      </c>
      <c r="AA3839" t="e">
        <f t="shared" si="2020"/>
        <v>#DIV/0!</v>
      </c>
      <c r="AB3839" t="str">
        <f t="shared" si="2021"/>
        <v>0.673776017520084+0.649730659374868i</v>
      </c>
      <c r="AC3839" t="str">
        <f t="shared" si="2022"/>
        <v>1.07278988040274-0.0722360952223559i</v>
      </c>
      <c r="AD3839" t="str">
        <f t="shared" si="2023"/>
        <v>0.584627904332479+0.645011580536259i</v>
      </c>
      <c r="AE3839" t="e">
        <f t="shared" si="2024"/>
        <v>#DIV/0!</v>
      </c>
      <c r="AF3839" t="str">
        <f t="shared" si="2025"/>
        <v>-19.4163460579581-0.240542320282818i</v>
      </c>
      <c r="AG3839" t="e">
        <f t="shared" si="2026"/>
        <v>#DIV/0!</v>
      </c>
      <c r="AH3839" t="e">
        <f t="shared" si="2027"/>
        <v>#DIV/0!</v>
      </c>
      <c r="AI3839" t="e">
        <f t="shared" si="2028"/>
        <v>#DIV/0!</v>
      </c>
      <c r="AJ3839" t="e">
        <f t="shared" si="2029"/>
        <v>#DIV/0!</v>
      </c>
      <c r="AK3839"/>
      <c r="AL3839"/>
      <c r="AM3839"/>
      <c r="AN3839"/>
    </row>
    <row r="3840" spans="1:40" x14ac:dyDescent="0.25">
      <c r="A3840"/>
      <c r="B3840">
        <f t="shared" si="2030"/>
        <v>1906000</v>
      </c>
      <c r="C3840" s="186" t="str">
        <f t="shared" si="1998"/>
        <v>-2.70754380750132E-08+0.00165366842046501i</v>
      </c>
      <c r="D3840" s="158" t="str">
        <f t="shared" si="1999"/>
        <v>-7.66666687424504+0.0126781245568984i</v>
      </c>
      <c r="E3840" t="str">
        <f t="shared" si="2000"/>
        <v>7.98884681743436-0.298498018492223i</v>
      </c>
      <c r="F3840" t="str">
        <f t="shared" si="2001"/>
        <v>0.999201752136662+0.0000298021658149229i</v>
      </c>
      <c r="G3840">
        <f t="shared" si="1996"/>
        <v>1</v>
      </c>
      <c r="H3840" t="str">
        <f t="shared" si="2002"/>
        <v>11.7496853447454+0.253094385063624i</v>
      </c>
      <c r="I3840" t="str">
        <f t="shared" si="2003"/>
        <v>7484.84449717768i</v>
      </c>
      <c r="J3840" t="str">
        <f t="shared" si="1997"/>
        <v>-75831.5935780858+1637.44446095857i</v>
      </c>
      <c r="K3840" t="str">
        <f t="shared" si="2004"/>
        <v>0.00213032834577686-0.0986575100142675i</v>
      </c>
      <c r="L3840" t="str">
        <f t="shared" si="2005"/>
        <v>0.00027556089231477-0.0108183846034611i</v>
      </c>
      <c r="M3840" t="str">
        <f t="shared" si="2006"/>
        <v>0.00240588923809163-0.109475894617729i</v>
      </c>
      <c r="N3840" t="str">
        <f t="shared" si="2007"/>
        <v>-14.0432313853912i</v>
      </c>
      <c r="O3840" t="str">
        <f t="shared" si="2008"/>
        <v>0.0937974705522005-0.995591298936471i</v>
      </c>
      <c r="P3840" t="str">
        <f t="shared" si="2009"/>
        <v>0.9062025294478+0.995591298936471i</v>
      </c>
      <c r="Q3840" t="str">
        <f t="shared" si="2010"/>
        <v>-0.9062025294478+13.0476400864547i</v>
      </c>
      <c r="R3840" t="str">
        <f t="shared" si="2011"/>
        <v>0.071137398996963-0.0743940983906259i</v>
      </c>
      <c r="S3840" t="str">
        <f t="shared" si="2012"/>
        <v>1.4806993845724i</v>
      </c>
      <c r="T3840" t="str">
        <f t="shared" si="2013"/>
        <v>0.110155295702818+0.105333102914884i</v>
      </c>
      <c r="U3840" t="e">
        <f t="shared" si="2014"/>
        <v>#DIV/0!</v>
      </c>
      <c r="V3840" t="str">
        <f t="shared" si="2015"/>
        <v>1.33333333333333E-06-0.0000556680458523594i</v>
      </c>
      <c r="W3840" t="e">
        <f t="shared" si="2016"/>
        <v>#DIV/0!</v>
      </c>
      <c r="X3840" t="e">
        <f t="shared" si="2017"/>
        <v>#DIV/0!</v>
      </c>
      <c r="Y3840" t="str">
        <f t="shared" si="2018"/>
        <v>0.00083+1.91612019127749i</v>
      </c>
      <c r="Z3840" t="e">
        <f t="shared" si="2019"/>
        <v>#DIV/0!</v>
      </c>
      <c r="AA3840" t="e">
        <f t="shared" si="2020"/>
        <v>#DIV/0!</v>
      </c>
      <c r="AB3840" t="str">
        <f t="shared" si="2021"/>
        <v>0.679243662395151+0.649508878704965i</v>
      </c>
      <c r="AC3840" t="str">
        <f t="shared" si="2022"/>
        <v>1.07273975057578-0.0727981611828106i</v>
      </c>
      <c r="AD3840" t="str">
        <f t="shared" si="2023"/>
        <v>0.589383462619683+0.645464019249394i</v>
      </c>
      <c r="AE3840" t="e">
        <f t="shared" si="2024"/>
        <v>#DIV/0!</v>
      </c>
      <c r="AF3840" t="str">
        <f t="shared" si="2025"/>
        <v>-19.4163522189904-0.240416260506726i</v>
      </c>
      <c r="AG3840" t="e">
        <f t="shared" si="2026"/>
        <v>#DIV/0!</v>
      </c>
      <c r="AH3840" t="e">
        <f t="shared" si="2027"/>
        <v>#DIV/0!</v>
      </c>
      <c r="AI3840" t="e">
        <f t="shared" si="2028"/>
        <v>#DIV/0!</v>
      </c>
      <c r="AJ3840" t="e">
        <f t="shared" si="2029"/>
        <v>#DIV/0!</v>
      </c>
      <c r="AK3840"/>
      <c r="AL3840"/>
      <c r="AM3840"/>
      <c r="AN3840"/>
    </row>
    <row r="3841" spans="1:40" x14ac:dyDescent="0.25">
      <c r="A3841"/>
      <c r="B3841">
        <f t="shared" si="2030"/>
        <v>1907000</v>
      </c>
      <c r="C3841" s="186" t="str">
        <f t="shared" si="1998"/>
        <v>-2.7047049675321E-08+0.00165280126345422i</v>
      </c>
      <c r="D3841" s="158" t="str">
        <f t="shared" si="1999"/>
        <v>-7.66666687402739+0.012671476353149i</v>
      </c>
      <c r="E3841" t="str">
        <f t="shared" si="2000"/>
        <v>7.98883512746709-0.29865419113853i</v>
      </c>
      <c r="F3841" t="str">
        <f t="shared" si="2001"/>
        <v>0.999201753302856+0.0000298177582262524i</v>
      </c>
      <c r="G3841">
        <f t="shared" si="1996"/>
        <v>1</v>
      </c>
      <c r="H3841" t="str">
        <f t="shared" si="2002"/>
        <v>11.7496914963126+0.25296180906672i</v>
      </c>
      <c r="I3841" t="str">
        <f t="shared" si="2003"/>
        <v>7488.77148799467i</v>
      </c>
      <c r="J3841" t="str">
        <f t="shared" si="1997"/>
        <v>-75911.1869534304+1638.30356088561i</v>
      </c>
      <c r="K3841" t="str">
        <f t="shared" si="2004"/>
        <v>0.00212809569308371-0.0986058224308206i</v>
      </c>
      <c r="L3841" t="str">
        <f t="shared" si="2005"/>
        <v>0.000275272155860966-0.0108127189680079i</v>
      </c>
      <c r="M3841" t="str">
        <f t="shared" si="2006"/>
        <v>0.00240336784894468-0.109418541398828i</v>
      </c>
      <c r="N3841" t="str">
        <f t="shared" si="2007"/>
        <v>-14.0505992927287i</v>
      </c>
      <c r="O3841" t="str">
        <f t="shared" si="2008"/>
        <v>0.0864595665480113-0.996255360513724i</v>
      </c>
      <c r="P3841" t="str">
        <f t="shared" si="2009"/>
        <v>0.913540433451989+0.996255360513724i</v>
      </c>
      <c r="Q3841" t="str">
        <f t="shared" si="2010"/>
        <v>-0.913540433451989+13.054343932215i</v>
      </c>
      <c r="R3841" t="str">
        <f t="shared" si="2011"/>
        <v>0.0710707848153425-0.0749533238972928i</v>
      </c>
      <c r="S3841" t="str">
        <f t="shared" si="2012"/>
        <v>1.48147624678886i</v>
      </c>
      <c r="T3841" t="str">
        <f t="shared" si="2013"/>
        <v>0.111041568971711+0.105289679544572i</v>
      </c>
      <c r="U3841" t="e">
        <f t="shared" si="2014"/>
        <v>#DIV/0!</v>
      </c>
      <c r="V3841" t="str">
        <f t="shared" si="2015"/>
        <v>1.33333333333333E-06-0.0000556388544282102i</v>
      </c>
      <c r="W3841" t="e">
        <f t="shared" si="2016"/>
        <v>#DIV/0!</v>
      </c>
      <c r="X3841" t="e">
        <f t="shared" si="2017"/>
        <v>#DIV/0!</v>
      </c>
      <c r="Y3841" t="str">
        <f t="shared" si="2018"/>
        <v>0.00083+1.91712550092664i</v>
      </c>
      <c r="Z3841" t="e">
        <f t="shared" si="2019"/>
        <v>#DIV/0!</v>
      </c>
      <c r="AA3841" t="e">
        <f t="shared" si="2020"/>
        <v>#DIV/0!</v>
      </c>
      <c r="AB3841" t="str">
        <f t="shared" si="2021"/>
        <v>0.684708633436306+0.649241119911381i</v>
      </c>
      <c r="AC3841" t="str">
        <f t="shared" si="2022"/>
        <v>1.07268462307234-0.0733594547199775i</v>
      </c>
      <c r="AD3841" t="str">
        <f t="shared" si="2023"/>
        <v>0.594142128348925+0.645881415255919i</v>
      </c>
      <c r="AE3841" t="e">
        <f t="shared" si="2024"/>
        <v>#DIV/0!</v>
      </c>
      <c r="AF3841" t="str">
        <f t="shared" si="2025"/>
        <v>-19.41635837034-0.240290332713571i</v>
      </c>
      <c r="AG3841" t="e">
        <f t="shared" si="2026"/>
        <v>#DIV/0!</v>
      </c>
      <c r="AH3841" t="e">
        <f t="shared" si="2027"/>
        <v>#DIV/0!</v>
      </c>
      <c r="AI3841" t="e">
        <f t="shared" si="2028"/>
        <v>#DIV/0!</v>
      </c>
      <c r="AJ3841" t="e">
        <f t="shared" si="2029"/>
        <v>#DIV/0!</v>
      </c>
      <c r="AK3841"/>
      <c r="AL3841"/>
      <c r="AM3841"/>
      <c r="AN3841"/>
    </row>
    <row r="3842" spans="1:40" x14ac:dyDescent="0.25">
      <c r="A3842"/>
      <c r="B3842">
        <f t="shared" si="2030"/>
        <v>1908000</v>
      </c>
      <c r="C3842" s="186" t="str">
        <f t="shared" si="1998"/>
        <v>-2.70187058997794E-08+0.00165193501541305i</v>
      </c>
      <c r="D3842" s="158" t="str">
        <f t="shared" si="1999"/>
        <v>-7.66666687381011+0.0126648351181667i</v>
      </c>
      <c r="E3842" t="str">
        <f t="shared" si="2000"/>
        <v>7.98882343140242-0.298810363098443i</v>
      </c>
      <c r="F3842" t="str">
        <f t="shared" si="2001"/>
        <v>0.999201754469668+0.0000298333505691619i</v>
      </c>
      <c r="G3842">
        <f t="shared" si="1996"/>
        <v>1</v>
      </c>
      <c r="H3842" t="str">
        <f t="shared" si="2002"/>
        <v>11.749697638217+0.252829371814472i</v>
      </c>
      <c r="I3842" t="str">
        <f t="shared" si="2003"/>
        <v>7492.69847881166i</v>
      </c>
      <c r="J3842" t="str">
        <f t="shared" si="1997"/>
        <v>-75990.8220772016+1639.16266081267i</v>
      </c>
      <c r="K3842" t="str">
        <f t="shared" si="2004"/>
        <v>0.00212586654787709-0.0985541889537129i</v>
      </c>
      <c r="L3842" t="str">
        <f t="shared" si="2005"/>
        <v>0.000274983872884661-0.0108070592598373i</v>
      </c>
      <c r="M3842" t="str">
        <f t="shared" si="2006"/>
        <v>0.00240085042076175-0.10936124821355i</v>
      </c>
      <c r="N3842" t="str">
        <f t="shared" si="2007"/>
        <v>-14.0579672000663i</v>
      </c>
      <c r="O3842" t="str">
        <f t="shared" si="2008"/>
        <v>0.0791169690158653-0.996865339558831i</v>
      </c>
      <c r="P3842" t="str">
        <f t="shared" si="2009"/>
        <v>0.920883030984135+0.996865339558831i</v>
      </c>
      <c r="Q3842" t="str">
        <f t="shared" si="2010"/>
        <v>-0.920883030984135+13.0611018605075i</v>
      </c>
      <c r="R3842" t="str">
        <f t="shared" si="2011"/>
        <v>0.0709992140788271-0.0755116232134043i</v>
      </c>
      <c r="S3842" t="str">
        <f t="shared" si="2012"/>
        <v>1.48225310900532i</v>
      </c>
      <c r="T3842" t="str">
        <f t="shared" si="2013"/>
        <v>0.111927338274107+0.105238805805276i</v>
      </c>
      <c r="U3842" t="e">
        <f t="shared" si="2014"/>
        <v>#DIV/0!</v>
      </c>
      <c r="V3842" t="str">
        <f t="shared" si="2015"/>
        <v>1.33333333333333E-06-0.0000556096936030381i</v>
      </c>
      <c r="W3842" t="e">
        <f t="shared" si="2016"/>
        <v>#DIV/0!</v>
      </c>
      <c r="X3842" t="e">
        <f t="shared" si="2017"/>
        <v>#DIV/0!</v>
      </c>
      <c r="Y3842" t="str">
        <f t="shared" si="2018"/>
        <v>0.00083+1.91813081057578i</v>
      </c>
      <c r="Z3842" t="e">
        <f t="shared" si="2019"/>
        <v>#DIV/0!</v>
      </c>
      <c r="AA3842" t="e">
        <f t="shared" si="2020"/>
        <v>#DIV/0!</v>
      </c>
      <c r="AB3842" t="str">
        <f t="shared" si="2021"/>
        <v>0.690170496900591+0.64892742037675i</v>
      </c>
      <c r="AC3842" t="str">
        <f t="shared" si="2022"/>
        <v>1.07262450882028-0.0739199293509593i</v>
      </c>
      <c r="AD3842" t="str">
        <f t="shared" si="2023"/>
        <v>0.598903643368088+0.646263748107864i</v>
      </c>
      <c r="AE3842" t="e">
        <f t="shared" si="2024"/>
        <v>#DIV/0!</v>
      </c>
      <c r="AF3842" t="str">
        <f t="shared" si="2025"/>
        <v>-19.4163645120271-0.240164536696305i</v>
      </c>
      <c r="AG3842" t="e">
        <f t="shared" si="2026"/>
        <v>#DIV/0!</v>
      </c>
      <c r="AH3842" t="e">
        <f t="shared" si="2027"/>
        <v>#DIV/0!</v>
      </c>
      <c r="AI3842" t="e">
        <f t="shared" si="2028"/>
        <v>#DIV/0!</v>
      </c>
      <c r="AJ3842" t="e">
        <f t="shared" si="2029"/>
        <v>#DIV/0!</v>
      </c>
      <c r="AK3842"/>
      <c r="AL3842"/>
      <c r="AM3842"/>
      <c r="AN3842"/>
    </row>
    <row r="3843" spans="1:40" x14ac:dyDescent="0.25">
      <c r="A3843"/>
      <c r="B3843">
        <f t="shared" si="2030"/>
        <v>1909000</v>
      </c>
      <c r="C3843" s="186" t="str">
        <f t="shared" si="1998"/>
        <v>-2.69904066549101E-08+0.00165106967491304i</v>
      </c>
      <c r="D3843" s="158" t="str">
        <f t="shared" si="1999"/>
        <v>-7.66666687359315+0.012658200841i</v>
      </c>
      <c r="E3843" t="str">
        <f t="shared" si="2000"/>
        <v>7.98881172924041-0.298966534371606i</v>
      </c>
      <c r="F3843" t="str">
        <f t="shared" si="2001"/>
        <v>0.99920175563709+0.0000298489428436152i</v>
      </c>
      <c r="G3843">
        <f t="shared" si="1996"/>
        <v>1</v>
      </c>
      <c r="H3843" t="str">
        <f t="shared" si="2002"/>
        <v>11.7497037704787+0.252697073089311i</v>
      </c>
      <c r="I3843" t="str">
        <f t="shared" si="2003"/>
        <v>7496.62546962864i</v>
      </c>
      <c r="J3843" t="str">
        <f t="shared" si="1997"/>
        <v>-76070.4989493994+1640.02176073972i</v>
      </c>
      <c r="K3843" t="str">
        <f t="shared" si="2004"/>
        <v>0.00212364090281489-0.0985026094980699i</v>
      </c>
      <c r="L3843" t="str">
        <f t="shared" si="2005"/>
        <v>0.000274696042436943-0.0108014054696586i</v>
      </c>
      <c r="M3843" t="str">
        <f t="shared" si="2006"/>
        <v>0.00239833694525183-0.109304014967728i</v>
      </c>
      <c r="N3843" t="str">
        <f t="shared" si="2007"/>
        <v>-14.0653351074039i</v>
      </c>
      <c r="O3843" t="str">
        <f t="shared" si="2008"/>
        <v>0.0717700765547359-0.997421202958573i</v>
      </c>
      <c r="P3843" t="str">
        <f t="shared" si="2009"/>
        <v>0.928229923445264+0.997421202958573i</v>
      </c>
      <c r="Q3843" t="str">
        <f t="shared" si="2010"/>
        <v>-0.928229923445264+13.0679139044453i</v>
      </c>
      <c r="R3843" t="str">
        <f t="shared" si="2011"/>
        <v>0.0709226991925904-0.0760689504350946i</v>
      </c>
      <c r="S3843" t="str">
        <f t="shared" si="2012"/>
        <v>1.48302997122178i</v>
      </c>
      <c r="T3843" t="str">
        <f t="shared" si="2013"/>
        <v>0.112812533374629+0.105180488542558i</v>
      </c>
      <c r="U3843" t="e">
        <f t="shared" si="2014"/>
        <v>#DIV/0!</v>
      </c>
      <c r="V3843" t="str">
        <f t="shared" si="2015"/>
        <v>1.33333333333333E-06-0.000055580563328757i</v>
      </c>
      <c r="W3843" t="e">
        <f t="shared" si="2016"/>
        <v>#DIV/0!</v>
      </c>
      <c r="X3843" t="e">
        <f t="shared" si="2017"/>
        <v>#DIV/0!</v>
      </c>
      <c r="Y3843" t="str">
        <f t="shared" si="2018"/>
        <v>0.00083+1.91913612022493i</v>
      </c>
      <c r="Z3843" t="e">
        <f t="shared" si="2019"/>
        <v>#DIV/0!</v>
      </c>
      <c r="AA3843" t="e">
        <f t="shared" si="2020"/>
        <v>#DIV/0!</v>
      </c>
      <c r="AB3843" t="str">
        <f t="shared" si="2021"/>
        <v>0.695628819700022+0.648567822312429i</v>
      </c>
      <c r="AC3843" t="str">
        <f t="shared" si="2022"/>
        <v>1.07255941925609-0.0744795387507207i</v>
      </c>
      <c r="AD3843" t="str">
        <f t="shared" si="2023"/>
        <v>0.603667749403907+0.646610999256095i</v>
      </c>
      <c r="AE3843" t="e">
        <f t="shared" si="2024"/>
        <v>#DIV/0!</v>
      </c>
      <c r="AF3843" t="str">
        <f t="shared" si="2025"/>
        <v>-19.4163706440719-0.240038872248311i</v>
      </c>
      <c r="AG3843" t="e">
        <f t="shared" si="2026"/>
        <v>#DIV/0!</v>
      </c>
      <c r="AH3843" t="e">
        <f t="shared" si="2027"/>
        <v>#DIV/0!</v>
      </c>
      <c r="AI3843" t="e">
        <f t="shared" si="2028"/>
        <v>#DIV/0!</v>
      </c>
      <c r="AJ3843" t="e">
        <f t="shared" si="2029"/>
        <v>#DIV/0!</v>
      </c>
      <c r="AK3843"/>
      <c r="AL3843"/>
      <c r="AM3843"/>
      <c r="AN3843"/>
    </row>
    <row r="3844" spans="1:40" x14ac:dyDescent="0.25">
      <c r="A3844"/>
      <c r="B3844">
        <f t="shared" si="2030"/>
        <v>1910000</v>
      </c>
      <c r="C3844" s="186" t="str">
        <f t="shared" si="1998"/>
        <v>-2.69621518474792E-08+0.00165020524052872i</v>
      </c>
      <c r="D3844" s="158" t="str">
        <f t="shared" si="1999"/>
        <v>-7.66666687337649+0.0126515735107202i</v>
      </c>
      <c r="E3844" t="str">
        <f t="shared" si="2000"/>
        <v>7.9888000209811-0.299122704957663i</v>
      </c>
      <c r="F3844" t="str">
        <f t="shared" si="2001"/>
        <v>0.999201756805109+0.0000298645350495762i</v>
      </c>
      <c r="G3844">
        <f t="shared" si="1996"/>
        <v>1</v>
      </c>
      <c r="H3844" t="str">
        <f t="shared" si="2002"/>
        <v>11.749709893118+0.252564912674119i</v>
      </c>
      <c r="I3844" t="str">
        <f t="shared" si="2003"/>
        <v>7500.55246044563i</v>
      </c>
      <c r="J3844" t="str">
        <f t="shared" si="1997"/>
        <v>-76150.2175700238+1640.88086066677i</v>
      </c>
      <c r="K3844" t="str">
        <f t="shared" si="2004"/>
        <v>0.00212141875057425-0.0984510839791946i</v>
      </c>
      <c r="L3844" t="str">
        <f t="shared" si="2005"/>
        <v>0.000274408663571377-0.0107957575882007i</v>
      </c>
      <c r="M3844" t="str">
        <f t="shared" si="2006"/>
        <v>0.00239582741414563-0.109246841567395i</v>
      </c>
      <c r="N3844" t="str">
        <f t="shared" si="2007"/>
        <v>-14.0727030147414i</v>
      </c>
      <c r="O3844" t="str">
        <f t="shared" si="2008"/>
        <v>0.0644192879967561-0.997922920537449i</v>
      </c>
      <c r="P3844" t="str">
        <f t="shared" si="2009"/>
        <v>0.935580712003244+0.997922920537449i</v>
      </c>
      <c r="Q3844" t="str">
        <f t="shared" si="2010"/>
        <v>-0.935580712003244+13.074780094204i</v>
      </c>
      <c r="R3844" t="str">
        <f t="shared" si="2011"/>
        <v>0.0708412530621241-0.0766252598333511i</v>
      </c>
      <c r="S3844" t="str">
        <f t="shared" si="2012"/>
        <v>1.48380683343824i</v>
      </c>
      <c r="T3844" t="str">
        <f t="shared" si="2013"/>
        <v>0.113697084154707+0.105114735382907i</v>
      </c>
      <c r="U3844" t="e">
        <f t="shared" si="2014"/>
        <v>#DIV/0!</v>
      </c>
      <c r="V3844" t="str">
        <f t="shared" si="2015"/>
        <v>1.33333333333333E-06-0.0000555514635573806i</v>
      </c>
      <c r="W3844" t="e">
        <f t="shared" si="2016"/>
        <v>#DIV/0!</v>
      </c>
      <c r="X3844" t="e">
        <f t="shared" si="2017"/>
        <v>#DIV/0!</v>
      </c>
      <c r="Y3844" t="str">
        <f t="shared" si="2018"/>
        <v>0.00083+1.92014142987408i</v>
      </c>
      <c r="Z3844" t="e">
        <f t="shared" si="2019"/>
        <v>#DIV/0!</v>
      </c>
      <c r="AA3844" t="e">
        <f t="shared" si="2020"/>
        <v>#DIV/0!</v>
      </c>
      <c r="AB3844" t="str">
        <f t="shared" si="2021"/>
        <v>0.701083169466878+0.648162372745157i</v>
      </c>
      <c r="AC3844" t="str">
        <f t="shared" si="2022"/>
        <v>1.07248936632224-0.0750382367588746i</v>
      </c>
      <c r="AD3844" t="str">
        <f t="shared" si="2023"/>
        <v>0.608434188076068+0.64692315205085i</v>
      </c>
      <c r="AE3844" t="e">
        <f t="shared" si="2024"/>
        <v>#DIV/0!</v>
      </c>
      <c r="AF3844" t="str">
        <f t="shared" si="2025"/>
        <v>-19.4163767664945-0.239913339163399i</v>
      </c>
      <c r="AG3844" t="e">
        <f t="shared" si="2026"/>
        <v>#DIV/0!</v>
      </c>
      <c r="AH3844" t="e">
        <f t="shared" si="2027"/>
        <v>#DIV/0!</v>
      </c>
      <c r="AI3844" t="e">
        <f t="shared" si="2028"/>
        <v>#DIV/0!</v>
      </c>
      <c r="AJ3844" t="e">
        <f t="shared" si="2029"/>
        <v>#DIV/0!</v>
      </c>
      <c r="AK3844"/>
      <c r="AL3844"/>
      <c r="AM3844"/>
      <c r="AN3844"/>
    </row>
    <row r="3845" spans="1:40" x14ac:dyDescent="0.25">
      <c r="A3845"/>
      <c r="B3845">
        <f t="shared" si="2030"/>
        <v>1911000</v>
      </c>
      <c r="C3845" s="186" t="str">
        <f t="shared" si="1998"/>
        <v>-2.69339413844978E-08+0.00164934171083764i</v>
      </c>
      <c r="D3845" s="158" t="str">
        <f t="shared" si="1999"/>
        <v>-7.66666687316021+0.0126449531164219i</v>
      </c>
      <c r="E3845" t="str">
        <f t="shared" si="2000"/>
        <v>7.98878830662455-0.299278874856255i</v>
      </c>
      <c r="F3845" t="str">
        <f t="shared" si="2001"/>
        <v>0.999201757973747+0.0000298801271870104i</v>
      </c>
      <c r="G3845">
        <f t="shared" ref="G3845:G3908" si="2031">IF($C$11=$C$7,$C$24,F3845)</f>
        <v>1</v>
      </c>
      <c r="H3845" t="str">
        <f t="shared" si="2002"/>
        <v>11.749716006155+0.25243289035224i</v>
      </c>
      <c r="I3845" t="str">
        <f t="shared" si="2003"/>
        <v>7504.47945126262i</v>
      </c>
      <c r="J3845" t="str">
        <f t="shared" ref="J3845:J3908" si="2032">IMSUM(COMPLEX(0,2*PI()*B3845*$C$113*$C$112),COMPLEX(0,2*PI()*B3845*$C$113*$C$111),COMPLEX(0,2*PI()*B3845*$C$28*10^-12*$C$111),COMPLEX(-1*2*PI()*B3845*2*PI()*B3845*$C$113*$C$112*$C$28*10^-12*$C$111,0),COMPLEX(1,0))</f>
        <v>-76229.9779390748+1641.73996059382i</v>
      </c>
      <c r="K3845" t="str">
        <f t="shared" si="2004"/>
        <v>0.00211920008385143-0.0983996123125666i</v>
      </c>
      <c r="L3845" t="str">
        <f t="shared" si="2005"/>
        <v>0.000274121735343997-0.0107901156062116i</v>
      </c>
      <c r="M3845" t="str">
        <f t="shared" si="2006"/>
        <v>0.00239332181919543-0.109189727918778i</v>
      </c>
      <c r="N3845" t="str">
        <f t="shared" si="2007"/>
        <v>-14.080070922079i</v>
      </c>
      <c r="O3845" t="str">
        <f t="shared" si="2008"/>
        <v>0.0570650023852563-0.998370465059324i</v>
      </c>
      <c r="P3845" t="str">
        <f t="shared" si="2009"/>
        <v>0.942934997614744+0.998370465059324i</v>
      </c>
      <c r="Q3845" t="str">
        <f t="shared" si="2010"/>
        <v>-0.942934997614744+13.0817004570197i</v>
      </c>
      <c r="R3845" t="str">
        <f t="shared" si="2011"/>
        <v>0.0707548890903568-0.0771805058606587i</v>
      </c>
      <c r="S3845" t="str">
        <f t="shared" si="2012"/>
        <v>1.4845836956547i</v>
      </c>
      <c r="T3845" t="str">
        <f t="shared" si="2013"/>
        <v>0.114580920623116+0.1050415547314i</v>
      </c>
      <c r="U3845" t="e">
        <f t="shared" si="2014"/>
        <v>#DIV/0!</v>
      </c>
      <c r="V3845" t="str">
        <f t="shared" si="2015"/>
        <v>1.33333333333333E-06-0.000055522394241024i</v>
      </c>
      <c r="W3845" t="e">
        <f t="shared" si="2016"/>
        <v>#DIV/0!</v>
      </c>
      <c r="X3845" t="e">
        <f t="shared" si="2017"/>
        <v>#DIV/0!</v>
      </c>
      <c r="Y3845" t="str">
        <f t="shared" si="2018"/>
        <v>0.00083+1.92114673952323i</v>
      </c>
      <c r="Z3845" t="e">
        <f t="shared" si="2019"/>
        <v>#DIV/0!</v>
      </c>
      <c r="AA3845" t="e">
        <f t="shared" si="2020"/>
        <v>#DIV/0!</v>
      </c>
      <c r="AB3845" t="str">
        <f t="shared" si="2021"/>
        <v>0.706533114618677+0.647711123502631i</v>
      </c>
      <c r="AC3845" t="str">
        <f t="shared" si="2022"/>
        <v>1.07241436246442-0.0755959773864057i</v>
      </c>
      <c r="AD3845" t="str">
        <f t="shared" si="2023"/>
        <v>0.613202700911307+0.647200191742147i</v>
      </c>
      <c r="AE3845" t="e">
        <f t="shared" si="2024"/>
        <v>#DIV/0!</v>
      </c>
      <c r="AF3845" t="str">
        <f t="shared" si="2025"/>
        <v>-19.4163828793152-0.239787937235818i</v>
      </c>
      <c r="AG3845" t="e">
        <f t="shared" si="2026"/>
        <v>#DIV/0!</v>
      </c>
      <c r="AH3845" t="e">
        <f t="shared" si="2027"/>
        <v>#DIV/0!</v>
      </c>
      <c r="AI3845" t="e">
        <f t="shared" si="2028"/>
        <v>#DIV/0!</v>
      </c>
      <c r="AJ3845" t="e">
        <f t="shared" si="2029"/>
        <v>#DIV/0!</v>
      </c>
      <c r="AK3845"/>
      <c r="AL3845"/>
      <c r="AM3845"/>
      <c r="AN3845"/>
    </row>
    <row r="3846" spans="1:40" x14ac:dyDescent="0.25">
      <c r="A3846"/>
      <c r="B3846">
        <f t="shared" si="2030"/>
        <v>1912000</v>
      </c>
      <c r="C3846" s="186" t="str">
        <f t="shared" ref="C3846:C3909" si="2033">IMPRODUCT(COMPLEX(-1,0),IMDIV(IMPRODUCT(G3846,COMPLEX($C$100+$C$101,0)),COMPLEX($C$100,2*PI()*B3846*$C$103*$C$102*(2*$C$100+$C$101))))</f>
        <v>-2.6905775173219E-08+0.0016484790844203i</v>
      </c>
      <c r="D3846" s="158" t="str">
        <f t="shared" ref="D3846:D3909" si="2034">IMPRODUCT(COMPLEX($C$106,0),IMSUB(C3846,G3846))</f>
        <v>-7.66666687294432+0.0126383396472223i</v>
      </c>
      <c r="E3846" t="str">
        <f t="shared" ref="E3846:E3909" si="2035">IMDIV(COMPLEX($C$20*10^3,0),COMPLEX(1,2*PI()*B3846*$C$20*1000*$C$29*10^-12))</f>
        <v>7.98877658617083-0.299435044067027i</v>
      </c>
      <c r="F3846" t="str">
        <f t="shared" ref="F3846:F3909" si="2036">IMDIV(COMPLEX($C$22*1000,0),IMSUM(COMPLEX($C$22*1000,0),E3846))</f>
        <v>0.999201759142984+0.0000298957192558811i</v>
      </c>
      <c r="G3846">
        <f t="shared" si="2031"/>
        <v>1</v>
      </c>
      <c r="H3846" t="str">
        <f t="shared" ref="H3846:H3909" si="2037">IMPRODUCT(COMPLEX($C$108,0),IMPRODUCT(COMPLEX(-1,0),D3846),IMDIV(COMPLEX(0,2*PI()*B3846*$C$109*$C$110),COMPLEX(1,2*PI()*B3846*$C$109*$C$110)))</f>
        <v>11.7497221096098+0.252301005907461i</v>
      </c>
      <c r="I3846" t="str">
        <f t="shared" ref="I3846:I3909" si="2038">COMPLEX(0,2*PI()*B3846*$C$113*$C$112*$C$114)</f>
        <v>7508.40644207961i</v>
      </c>
      <c r="J3846" t="str">
        <f t="shared" si="2032"/>
        <v>-76309.7800565525+1642.59906052087i</v>
      </c>
      <c r="K3846" t="str">
        <f t="shared" ref="K3846:K3909" si="2039">IMDIV(I3846,J3846)</f>
        <v>0.00211698489536177-0.098348194413842i</v>
      </c>
      <c r="L3846" t="str">
        <f t="shared" ref="L3846:L3909" si="2040">IMDIV(COMPLEX($C$117,0),COMPLEX(1,2*PI()*B3846*$C$115*$C$116))</f>
        <v>0.000273835256813307-0.0107844795144588i</v>
      </c>
      <c r="M3846" t="str">
        <f t="shared" ref="M3846:M3909" si="2041">IMSUM(K3846,L3846)</f>
        <v>0.00239082015217508-0.109132673928301i</v>
      </c>
      <c r="N3846" t="str">
        <f t="shared" ref="N3846:N3909" si="2042">COMPLEX(0,-2*PI()*B3846*$C$43)</f>
        <v>-14.0874388294165i</v>
      </c>
      <c r="O3846" t="str">
        <f t="shared" ref="O3846:O3909" si="2043">IMEXP(N3846)</f>
        <v>0.049707618953812-0.998763812228869i</v>
      </c>
      <c r="P3846" t="str">
        <f t="shared" ref="P3846:P3909" si="2044">IMSUB(COMPLEX(1,0),O3846)</f>
        <v>0.950292381046188+0.998763812228869i</v>
      </c>
      <c r="Q3846" t="str">
        <f t="shared" ref="Q3846:Q3909" si="2045">IMSUM(COMPLEX(0,2*PI()*B3846*$C$43),O3846,COMPLEX(-1,0))</f>
        <v>-0.950292381046188+13.0886750171876i</v>
      </c>
      <c r="R3846" t="str">
        <f t="shared" ref="R3846:R3909" si="2046">IMDIV(P3846,Q3846)</f>
        <v>0.0706636211746728-0.0777346431575038i</v>
      </c>
      <c r="S3846" t="str">
        <f t="shared" ref="S3846:S3909" si="2047">IMDIV(COMPLEX(0,2*PI()*B3846*$C$123),COMPLEX($C$124,0))</f>
        <v>1.48536055787116i</v>
      </c>
      <c r="T3846" t="str">
        <f t="shared" ref="T3846:T3909" si="2048">IMPRODUCT(R3846,S3846)</f>
        <v>0.115463972926345+0.104960955769208i</v>
      </c>
      <c r="U3846" t="e">
        <f t="shared" ref="U3846:U3909" si="2049">IMDIV(COMPLEX(1,2*PI()*B3846*$C$16*10^-3*$C$15*10^-6),COMPLEX(0,2*PI()*B3846*$C$15*10^-6))</f>
        <v>#DIV/0!</v>
      </c>
      <c r="V3846" t="str">
        <f t="shared" ref="V3846:V3909" si="2050">IMSUM(COMPLEX($C$18*10^-3,0),IMDIV(COMPLEX(1,0),COMPLEX(0,2*PI()*B3846*($C$17*1*10^-6))))</f>
        <v>1.33333333333333E-06-0.000055493355331902i</v>
      </c>
      <c r="W3846" t="e">
        <f t="shared" ref="W3846:W3909" si="2051">IMDIV(IMPRODUCT(U3846,V3846),IMSUM(U3846,V3846))</f>
        <v>#DIV/0!</v>
      </c>
      <c r="X3846" t="e">
        <f t="shared" ref="X3846:X3909" si="2052">IMDIV(IMPRODUCT(COMPLEX($C$19,0),W3846),IMSUM(COMPLEX($C$19,0),W3846))</f>
        <v>#DIV/0!</v>
      </c>
      <c r="Y3846" t="str">
        <f t="shared" ref="Y3846:Y3909" si="2053">COMPLEX($C$13*10^-3,2*PI()*B3846*$C$12*0.000001)</f>
        <v>0.00083+1.92215204917238i</v>
      </c>
      <c r="Z3846" t="e">
        <f t="shared" ref="Z3846:Z3909" si="2054">IMPRODUCT(COMPLEX($C$6,0),IMDIV(X3846,IMSUM(X3846,Y3846)))</f>
        <v>#DIV/0!</v>
      </c>
      <c r="AA3846" t="e">
        <f t="shared" ref="AA3846:AA3909" si="2055">IMDIV(COMPLEX($C$6,0),IMSUM(X3846,Y3846))</f>
        <v>#DIV/0!</v>
      </c>
      <c r="AB3846" t="str">
        <f t="shared" ref="AB3846:AB3909" si="2056">IMPRODUCT(COMPLEX($C$119,0),T3846)</f>
        <v>0.711978224422113+0.647214131198128i</v>
      </c>
      <c r="AC3846" t="str">
        <f t="shared" ref="AC3846:AC3909" si="2057">IMSUM(COMPLEX(1,0),IMPRODUCT(AB3846,M3846))</f>
        <v>1.07233442062869-0.0761527148222682i</v>
      </c>
      <c r="AD3846" t="str">
        <f t="shared" ref="AD3846:AD3909" si="2058">IMDIV(AB3846,AC3846)</f>
        <v>0.617973029356874+0.647442105480075i</v>
      </c>
      <c r="AE3846" t="e">
        <f t="shared" ref="AE3846:AE3909" si="2059">IMPRODUCT(AD3846,AA3846,X3846)</f>
        <v>#DIV/0!</v>
      </c>
      <c r="AF3846" t="str">
        <f t="shared" ref="AF3846:AF3909" si="2060">IMSUB(D3846,H3846)</f>
        <v>-19.4163889825541-0.239662666260239i</v>
      </c>
      <c r="AG3846" t="e">
        <f t="shared" ref="AG3846:AG3909" si="2061">IMSUM(COMPLEX(1,0),IMPRODUCT(AD3846,AA3846,COMPLEX($C$127,0)))</f>
        <v>#DIV/0!</v>
      </c>
      <c r="AH3846" t="e">
        <f t="shared" ref="AH3846:AH3909" si="2062">IMDIV(IMPRODUCT(AE3846,AF3846),AG3846)</f>
        <v>#DIV/0!</v>
      </c>
      <c r="AI3846" t="e">
        <f t="shared" ref="AI3846:AI3909" si="2063">20*LOG10(IMABS(AH3846))</f>
        <v>#DIV/0!</v>
      </c>
      <c r="AJ3846" t="e">
        <f t="shared" ref="AJ3846:AJ3909" si="2064">IMARGUMENT(AH3846)*180/PI()</f>
        <v>#DIV/0!</v>
      </c>
      <c r="AK3846"/>
      <c r="AL3846"/>
      <c r="AM3846"/>
      <c r="AN3846"/>
    </row>
    <row r="3847" spans="1:40" x14ac:dyDescent="0.25">
      <c r="A3847"/>
      <c r="B3847">
        <f t="shared" si="2030"/>
        <v>1913000</v>
      </c>
      <c r="C3847" s="186" t="str">
        <f t="shared" si="2033"/>
        <v>-2.68776531211386E-08+0.00164761735986017i</v>
      </c>
      <c r="D3847" s="158" t="str">
        <f t="shared" si="2034"/>
        <v>-7.66666687272865+0.0126317330922613i</v>
      </c>
      <c r="E3847" t="str">
        <f t="shared" si="2035"/>
        <v>7.98876485961997-0.299591212589623i</v>
      </c>
      <c r="F3847" t="str">
        <f t="shared" si="2036"/>
        <v>0.99920176031284+0.0000299113112561542i</v>
      </c>
      <c r="G3847">
        <f t="shared" si="2031"/>
        <v>1</v>
      </c>
      <c r="H3847" t="str">
        <f t="shared" si="2037"/>
        <v>11.7497282035023+0.25216925912402i</v>
      </c>
      <c r="I3847" t="str">
        <f t="shared" si="2038"/>
        <v>7512.33343289659i</v>
      </c>
      <c r="J3847" t="str">
        <f t="shared" si="2032"/>
        <v>-76389.6239224567+1643.45816044792i</v>
      </c>
      <c r="K3847" t="str">
        <f t="shared" si="2039"/>
        <v>0.00211477317783964-0.0982968301988531i</v>
      </c>
      <c r="L3847" t="str">
        <f t="shared" si="2040"/>
        <v>0.000273549227040263-0.0107788493037289i</v>
      </c>
      <c r="M3847" t="str">
        <f t="shared" si="2041"/>
        <v>0.0023883224048799-0.109075679502582i</v>
      </c>
      <c r="N3847" t="str">
        <f t="shared" si="2042"/>
        <v>-14.0948067367541i</v>
      </c>
      <c r="O3847" t="str">
        <f t="shared" si="2043"/>
        <v>0.0423475371037634-0.999102940692922i</v>
      </c>
      <c r="P3847" t="str">
        <f t="shared" si="2044"/>
        <v>0.957652462896237+0.999102940692922i</v>
      </c>
      <c r="Q3847" t="str">
        <f t="shared" si="2045"/>
        <v>-0.957652462896237+13.0957037960612i</v>
      </c>
      <c r="R3847" t="str">
        <f t="shared" si="2046"/>
        <v>0.0705674637038143-0.0782876265589403i</v>
      </c>
      <c r="S3847" t="str">
        <f t="shared" si="2047"/>
        <v>1.48613742008762i</v>
      </c>
      <c r="T3847" t="str">
        <f t="shared" si="2048"/>
        <v>0.116346171359087+0.104872948450913i</v>
      </c>
      <c r="U3847" t="e">
        <f t="shared" si="2049"/>
        <v>#DIV/0!</v>
      </c>
      <c r="V3847" t="str">
        <f t="shared" si="2050"/>
        <v>1.33333333333333E-06-0.0000554643467823299i</v>
      </c>
      <c r="W3847" t="e">
        <f t="shared" si="2051"/>
        <v>#DIV/0!</v>
      </c>
      <c r="X3847" t="e">
        <f t="shared" si="2052"/>
        <v>#DIV/0!</v>
      </c>
      <c r="Y3847" t="str">
        <f t="shared" si="2053"/>
        <v>0.00083+1.92315735882153i</v>
      </c>
      <c r="Z3847" t="e">
        <f t="shared" si="2054"/>
        <v>#DIV/0!</v>
      </c>
      <c r="AA3847" t="e">
        <f t="shared" si="2055"/>
        <v>#DIV/0!</v>
      </c>
      <c r="AB3847" t="str">
        <f t="shared" si="2056"/>
        <v>0.71741806905774+0.64667145721396i</v>
      </c>
      <c r="AC3847" t="str">
        <f t="shared" si="2057"/>
        <v>1.07224955425853-0.0767084034400428i</v>
      </c>
      <c r="AD3847" t="str">
        <f t="shared" si="2058"/>
        <v>0.622744914794929+0.647648882314991i</v>
      </c>
      <c r="AE3847" t="e">
        <f t="shared" si="2059"/>
        <v>#DIV/0!</v>
      </c>
      <c r="AF3847" t="str">
        <f t="shared" si="2060"/>
        <v>-19.416395076231-0.239537526031759i</v>
      </c>
      <c r="AG3847" t="e">
        <f t="shared" si="2061"/>
        <v>#DIV/0!</v>
      </c>
      <c r="AH3847" t="e">
        <f t="shared" si="2062"/>
        <v>#DIV/0!</v>
      </c>
      <c r="AI3847" t="e">
        <f t="shared" si="2063"/>
        <v>#DIV/0!</v>
      </c>
      <c r="AJ3847" t="e">
        <f t="shared" si="2064"/>
        <v>#DIV/0!</v>
      </c>
      <c r="AK3847"/>
      <c r="AL3847"/>
      <c r="AM3847"/>
      <c r="AN3847"/>
    </row>
    <row r="3848" spans="1:40" x14ac:dyDescent="0.25">
      <c r="A3848"/>
      <c r="B3848">
        <f t="shared" si="2030"/>
        <v>1914000</v>
      </c>
      <c r="C3848" s="186" t="str">
        <f t="shared" si="2033"/>
        <v>-2.68495751359936E-08+0.00164675653574366i</v>
      </c>
      <c r="D3848" s="158" t="str">
        <f t="shared" si="2034"/>
        <v>-7.66666687251345+0.0126251334407014i</v>
      </c>
      <c r="E3848" t="str">
        <f t="shared" si="2035"/>
        <v>7.98875312697203-0.299747380423685i</v>
      </c>
      <c r="F3848" t="str">
        <f t="shared" si="2036"/>
        <v>0.999201761483294+0.0000299269031877926i</v>
      </c>
      <c r="G3848">
        <f t="shared" si="2031"/>
        <v>1</v>
      </c>
      <c r="H3848" t="str">
        <f t="shared" si="2037"/>
        <v>11.7497342878527+0.252037649786617i</v>
      </c>
      <c r="I3848" t="str">
        <f t="shared" si="2038"/>
        <v>7516.26042371358i</v>
      </c>
      <c r="J3848" t="str">
        <f t="shared" si="2032"/>
        <v>-76469.5095367876+1644.31726037498i</v>
      </c>
      <c r="K3848" t="str">
        <f t="shared" si="2039"/>
        <v>0.00211256492403835-0.0982455195836074i</v>
      </c>
      <c r="L3848" t="str">
        <f t="shared" si="2040"/>
        <v>0.000273263645088275-0.0107732249648278i</v>
      </c>
      <c r="M3848" t="str">
        <f t="shared" si="2041"/>
        <v>0.00238582856912663-0.109018744548435i</v>
      </c>
      <c r="N3848" t="str">
        <f t="shared" si="2042"/>
        <v>-14.1021746440917i</v>
      </c>
      <c r="O3848" t="str">
        <f t="shared" si="2043"/>
        <v>0.0349851563832347-0.999387832041616i</v>
      </c>
      <c r="P3848" t="str">
        <f t="shared" si="2044"/>
        <v>0.965014843616765+0.999387832041616i</v>
      </c>
      <c r="Q3848" t="str">
        <f t="shared" si="2045"/>
        <v>-0.965014843616765+13.1027868120501i</v>
      </c>
      <c r="R3848" t="str">
        <f t="shared" si="2046"/>
        <v>0.0704664315547007-0.078839411100983i</v>
      </c>
      <c r="S3848" t="str">
        <f t="shared" si="2047"/>
        <v>1.48691428230408i</v>
      </c>
      <c r="T3848" t="str">
        <f t="shared" si="2048"/>
        <v>0.117227446374494+0.104777543501687i</v>
      </c>
      <c r="U3848" t="e">
        <f t="shared" si="2049"/>
        <v>#DIV/0!</v>
      </c>
      <c r="V3848" t="str">
        <f t="shared" si="2050"/>
        <v>1.33333333333333E-06-0.0000554353685447214i</v>
      </c>
      <c r="W3848" t="e">
        <f t="shared" si="2051"/>
        <v>#DIV/0!</v>
      </c>
      <c r="X3848" t="e">
        <f t="shared" si="2052"/>
        <v>#DIV/0!</v>
      </c>
      <c r="Y3848" t="str">
        <f t="shared" si="2053"/>
        <v>0.00083+1.92416266847068i</v>
      </c>
      <c r="Z3848" t="e">
        <f t="shared" si="2054"/>
        <v>#DIV/0!</v>
      </c>
      <c r="AA3848" t="e">
        <f t="shared" si="2055"/>
        <v>#DIV/0!</v>
      </c>
      <c r="AB3848" t="str">
        <f t="shared" si="2056"/>
        <v>0.722852219683211+0.646083167684079i</v>
      </c>
      <c r="AC3848" t="str">
        <f t="shared" si="2057"/>
        <v>1.07215977729177-0.0772629978044207i</v>
      </c>
      <c r="AD3848" t="str">
        <f t="shared" si="2058"/>
        <v>0.627518098556005+0.647820513197663i</v>
      </c>
      <c r="AE3848" t="e">
        <f t="shared" si="2059"/>
        <v>#DIV/0!</v>
      </c>
      <c r="AF3848" t="str">
        <f t="shared" si="2060"/>
        <v>-19.4164011603661-0.239412516345916i</v>
      </c>
      <c r="AG3848" t="e">
        <f t="shared" si="2061"/>
        <v>#DIV/0!</v>
      </c>
      <c r="AH3848" t="e">
        <f t="shared" si="2062"/>
        <v>#DIV/0!</v>
      </c>
      <c r="AI3848" t="e">
        <f t="shared" si="2063"/>
        <v>#DIV/0!</v>
      </c>
      <c r="AJ3848" t="e">
        <f t="shared" si="2064"/>
        <v>#DIV/0!</v>
      </c>
      <c r="AK3848"/>
      <c r="AL3848"/>
      <c r="AM3848"/>
      <c r="AN3848"/>
    </row>
    <row r="3849" spans="1:40" x14ac:dyDescent="0.25">
      <c r="A3849"/>
      <c r="B3849">
        <f t="shared" si="2030"/>
        <v>1915000</v>
      </c>
      <c r="C3849" s="186" t="str">
        <f t="shared" si="2033"/>
        <v>-2.68215411257629E-08+0.00164589661066018i</v>
      </c>
      <c r="D3849" s="158" t="str">
        <f t="shared" si="2034"/>
        <v>-7.66666687229848+0.0126185406817281i</v>
      </c>
      <c r="E3849" t="str">
        <f t="shared" si="2035"/>
        <v>7.98874138822707-0.299903547568858i</v>
      </c>
      <c r="F3849" t="str">
        <f t="shared" si="2036"/>
        <v>0.999201762654366+0.0000299424950507622i</v>
      </c>
      <c r="G3849">
        <f t="shared" si="2031"/>
        <v>1</v>
      </c>
      <c r="H3849" t="str">
        <f t="shared" si="2037"/>
        <v>11.7497403626805+0.251906177680382i</v>
      </c>
      <c r="I3849" t="str">
        <f t="shared" si="2038"/>
        <v>7520.18741453057i</v>
      </c>
      <c r="J3849" t="str">
        <f t="shared" si="2032"/>
        <v>-76549.4368995451+1645.17636030202i</v>
      </c>
      <c r="K3849" t="str">
        <f t="shared" si="2039"/>
        <v>0.0021103601267301-0.0981942624842877i</v>
      </c>
      <c r="L3849" t="str">
        <f t="shared" si="2040"/>
        <v>0.000272978510023193-0.0107676064885806i</v>
      </c>
      <c r="M3849" t="str">
        <f t="shared" si="2041"/>
        <v>0.00238333863675329-0.108961868972868i</v>
      </c>
      <c r="N3849" t="str">
        <f t="shared" si="2042"/>
        <v>-14.1095425514292i</v>
      </c>
      <c r="O3849" t="str">
        <f t="shared" si="2043"/>
        <v>0.0276208764651517-0.999618470809387i</v>
      </c>
      <c r="P3849" t="str">
        <f t="shared" si="2044"/>
        <v>0.972379123534848+0.999618470809387i</v>
      </c>
      <c r="Q3849" t="str">
        <f t="shared" si="2045"/>
        <v>-0.972379123534848+13.1099240806198i</v>
      </c>
      <c r="R3849" t="str">
        <f t="shared" si="2046"/>
        <v>0.0703605400891291-0.0793899520270104i</v>
      </c>
      <c r="S3849" t="str">
        <f t="shared" si="2047"/>
        <v>1.48769114452054i</v>
      </c>
      <c r="T3849" t="str">
        <f t="shared" si="2048"/>
        <v>0.118107728594494+0.10467475241428i</v>
      </c>
      <c r="U3849" t="e">
        <f t="shared" si="2049"/>
        <v>#DIV/0!</v>
      </c>
      <c r="V3849" t="str">
        <f t="shared" si="2050"/>
        <v>1.33333333333333E-06-0.000055406420571591i</v>
      </c>
      <c r="W3849" t="e">
        <f t="shared" si="2051"/>
        <v>#DIV/0!</v>
      </c>
      <c r="X3849" t="e">
        <f t="shared" si="2052"/>
        <v>#DIV/0!</v>
      </c>
      <c r="Y3849" t="str">
        <f t="shared" si="2053"/>
        <v>0.00083+1.92516797811983i</v>
      </c>
      <c r="Z3849" t="e">
        <f t="shared" si="2054"/>
        <v>#DIV/0!</v>
      </c>
      <c r="AA3849" t="e">
        <f t="shared" si="2055"/>
        <v>#DIV/0!</v>
      </c>
      <c r="AB3849" t="str">
        <f t="shared" si="2056"/>
        <v>0.728280248496889+0.645449333475506i</v>
      </c>
      <c r="AC3849" t="str">
        <f t="shared" si="2057"/>
        <v>1.07206510415741-0.0778164526777069i</v>
      </c>
      <c r="AD3849" t="str">
        <f t="shared" si="2058"/>
        <v>0.632292321933122+0.647956990979251i</v>
      </c>
      <c r="AE3849" t="e">
        <f t="shared" si="2059"/>
        <v>#DIV/0!</v>
      </c>
      <c r="AF3849" t="str">
        <f t="shared" si="2060"/>
        <v>-19.416407234979-0.239287636998654i</v>
      </c>
      <c r="AG3849" t="e">
        <f t="shared" si="2061"/>
        <v>#DIV/0!</v>
      </c>
      <c r="AH3849" t="e">
        <f t="shared" si="2062"/>
        <v>#DIV/0!</v>
      </c>
      <c r="AI3849" t="e">
        <f t="shared" si="2063"/>
        <v>#DIV/0!</v>
      </c>
      <c r="AJ3849" t="e">
        <f t="shared" si="2064"/>
        <v>#DIV/0!</v>
      </c>
      <c r="AK3849"/>
      <c r="AL3849"/>
      <c r="AM3849"/>
      <c r="AN3849"/>
    </row>
    <row r="3850" spans="1:40" x14ac:dyDescent="0.25">
      <c r="A3850"/>
      <c r="B3850">
        <f t="shared" si="2030"/>
        <v>1916000</v>
      </c>
      <c r="C3850" s="186" t="str">
        <f t="shared" si="2033"/>
        <v>-2.67935509986646E-08+0.00164503758320205i</v>
      </c>
      <c r="D3850" s="158" t="str">
        <f t="shared" si="2034"/>
        <v>-7.66666687208389+0.0126119548045491i</v>
      </c>
      <c r="E3850" t="str">
        <f t="shared" si="2035"/>
        <v>7.98872964338514-0.300059714024784i</v>
      </c>
      <c r="F3850" t="str">
        <f t="shared" si="2036"/>
        <v>0.999201763826037+0.0000299580868450262i</v>
      </c>
      <c r="G3850">
        <f t="shared" si="2031"/>
        <v>1</v>
      </c>
      <c r="H3850" t="str">
        <f t="shared" si="2037"/>
        <v>11.7497464280059+0.251774842590906i</v>
      </c>
      <c r="I3850" t="str">
        <f t="shared" si="2038"/>
        <v>7524.11440534755i</v>
      </c>
      <c r="J3850" t="str">
        <f t="shared" si="2032"/>
        <v>-76629.4060107292+1646.03546022907i</v>
      </c>
      <c r="K3850" t="str">
        <f t="shared" si="2039"/>
        <v>0.00210815877870597-0.098143058817251i</v>
      </c>
      <c r="L3850" t="str">
        <f t="shared" si="2040"/>
        <v>0.000272693820913299-0.0107619938658312i</v>
      </c>
      <c r="M3850" t="str">
        <f t="shared" si="2041"/>
        <v>0.00238085259961927-0.108905052683082i</v>
      </c>
      <c r="N3850" t="str">
        <f t="shared" si="2042"/>
        <v>-14.1169104587668i</v>
      </c>
      <c r="O3850" t="str">
        <f t="shared" si="2043"/>
        <v>0.0202550971252358-0.999794844475829i</v>
      </c>
      <c r="P3850" t="str">
        <f t="shared" si="2044"/>
        <v>0.979744902874764+0.999794844475829i</v>
      </c>
      <c r="Q3850" t="str">
        <f t="shared" si="2045"/>
        <v>-0.979744902874764+13.117115614291i</v>
      </c>
      <c r="R3850" t="str">
        <f t="shared" si="2046"/>
        <v>0.0702498051503793-0.0799392047941075i</v>
      </c>
      <c r="S3850" t="str">
        <f t="shared" si="2047"/>
        <v>1.488468006737i</v>
      </c>
      <c r="T3850" t="str">
        <f t="shared" si="2048"/>
        <v>0.118986948820026+0.104564587445848i</v>
      </c>
      <c r="U3850" t="e">
        <f t="shared" si="2049"/>
        <v>#DIV/0!</v>
      </c>
      <c r="V3850" t="str">
        <f t="shared" si="2050"/>
        <v>1.33333333333333E-06-0.0000553775028155517i</v>
      </c>
      <c r="W3850" t="e">
        <f t="shared" si="2051"/>
        <v>#DIV/0!</v>
      </c>
      <c r="X3850" t="e">
        <f t="shared" si="2052"/>
        <v>#DIV/0!</v>
      </c>
      <c r="Y3850" t="str">
        <f t="shared" si="2053"/>
        <v>0.00083+1.92617328776897i</v>
      </c>
      <c r="Z3850" t="e">
        <f t="shared" si="2054"/>
        <v>#DIV/0!</v>
      </c>
      <c r="AA3850" t="e">
        <f t="shared" si="2055"/>
        <v>#DIV/0!</v>
      </c>
      <c r="AB3850" t="str">
        <f t="shared" si="2056"/>
        <v>0.733701728800963+0.644770030168771i</v>
      </c>
      <c r="AC3850" t="str">
        <f t="shared" si="2057"/>
        <v>1.07196554977236-0.0783687230262533i</v>
      </c>
      <c r="AD3850" t="str">
        <f t="shared" si="2058"/>
        <v>0.637067326195798+0.648058310411197i</v>
      </c>
      <c r="AE3850" t="e">
        <f t="shared" si="2059"/>
        <v>#DIV/0!</v>
      </c>
      <c r="AF3850" t="str">
        <f t="shared" si="2060"/>
        <v>-19.4164133000898-0.239162887786357i</v>
      </c>
      <c r="AG3850" t="e">
        <f t="shared" si="2061"/>
        <v>#DIV/0!</v>
      </c>
      <c r="AH3850" t="e">
        <f t="shared" si="2062"/>
        <v>#DIV/0!</v>
      </c>
      <c r="AI3850" t="e">
        <f t="shared" si="2063"/>
        <v>#DIV/0!</v>
      </c>
      <c r="AJ3850" t="e">
        <f t="shared" si="2064"/>
        <v>#DIV/0!</v>
      </c>
      <c r="AK3850"/>
      <c r="AL3850"/>
      <c r="AM3850"/>
      <c r="AN3850"/>
    </row>
    <row r="3851" spans="1:40" x14ac:dyDescent="0.25">
      <c r="A3851"/>
      <c r="B3851">
        <f t="shared" si="2030"/>
        <v>1917000</v>
      </c>
      <c r="C3851" s="186" t="str">
        <f t="shared" si="2033"/>
        <v>-2.67656046631561E-08+0.00164417945196453i</v>
      </c>
      <c r="D3851" s="158" t="str">
        <f t="shared" si="2034"/>
        <v>-7.6666668718696+0.0126053757983947i</v>
      </c>
      <c r="E3851" t="str">
        <f t="shared" si="2035"/>
        <v>7.9887178924463-0.300215879791108i</v>
      </c>
      <c r="F3851" t="str">
        <f t="shared" si="2036"/>
        <v>0.999201764998326+0.0000299736785705503i</v>
      </c>
      <c r="G3851">
        <f t="shared" si="2031"/>
        <v>1</v>
      </c>
      <c r="H3851" t="str">
        <f t="shared" si="2037"/>
        <v>11.7497524838486+0.251643644304221i</v>
      </c>
      <c r="I3851" t="str">
        <f t="shared" si="2038"/>
        <v>7528.04139616454i</v>
      </c>
      <c r="J3851" t="str">
        <f t="shared" si="2032"/>
        <v>-76709.4168703399+1646.89456015613i</v>
      </c>
      <c r="K3851" t="str">
        <f t="shared" si="2039"/>
        <v>0.0021059608727758-0.0980919084990291i</v>
      </c>
      <c r="L3851" t="str">
        <f t="shared" si="2040"/>
        <v>0.000272409576829304-0.0107563870874428i</v>
      </c>
      <c r="M3851" t="str">
        <f t="shared" si="2041"/>
        <v>0.0023783704496051-0.108848295586472i</v>
      </c>
      <c r="N3851" t="str">
        <f t="shared" si="2042"/>
        <v>-14.1242783661043i</v>
      </c>
      <c r="O3851" t="str">
        <f t="shared" si="2043"/>
        <v>0.0128882182210054-0.99991694346635i</v>
      </c>
      <c r="P3851" t="str">
        <f t="shared" si="2044"/>
        <v>0.987111781778995+0.99991694346635i</v>
      </c>
      <c r="Q3851" t="str">
        <f t="shared" si="2045"/>
        <v>-0.987111781778995+13.1243614226379i</v>
      </c>
      <c r="R3851" t="str">
        <f t="shared" si="2046"/>
        <v>0.070134243059734-0.0804871250792706i</v>
      </c>
      <c r="S3851" t="str">
        <f t="shared" si="2047"/>
        <v>1.48924486895346i</v>
      </c>
      <c r="T3851" t="str">
        <f t="shared" si="2048"/>
        <v>0.119865038041119+0.104447061614644i</v>
      </c>
      <c r="U3851" t="e">
        <f t="shared" si="2049"/>
        <v>#DIV/0!</v>
      </c>
      <c r="V3851" t="str">
        <f t="shared" si="2050"/>
        <v>1.33333333333333E-06-0.000055348615229315i</v>
      </c>
      <c r="W3851" t="e">
        <f t="shared" si="2051"/>
        <v>#DIV/0!</v>
      </c>
      <c r="X3851" t="e">
        <f t="shared" si="2052"/>
        <v>#DIV/0!</v>
      </c>
      <c r="Y3851" t="str">
        <f t="shared" si="2053"/>
        <v>0.00083+1.92717859741812i</v>
      </c>
      <c r="Z3851" t="e">
        <f t="shared" si="2054"/>
        <v>#DIV/0!</v>
      </c>
      <c r="AA3851" t="e">
        <f t="shared" si="2055"/>
        <v>#DIV/0!</v>
      </c>
      <c r="AB3851" t="str">
        <f t="shared" si="2056"/>
        <v>0.739116235063594+0.644045338037505i</v>
      </c>
      <c r="AC3851" t="str">
        <f t="shared" si="2057"/>
        <v>1.07186112953809-0.0789197640267681i</v>
      </c>
      <c r="AD3851" t="str">
        <f t="shared" si="2058"/>
        <v>0.641842852603568+0.648124468145068i</v>
      </c>
      <c r="AE3851" t="e">
        <f t="shared" si="2059"/>
        <v>#DIV/0!</v>
      </c>
      <c r="AF3851" t="str">
        <f t="shared" si="2060"/>
        <v>-19.4164193557182-0.239038268505826i</v>
      </c>
      <c r="AG3851" t="e">
        <f t="shared" si="2061"/>
        <v>#DIV/0!</v>
      </c>
      <c r="AH3851" t="e">
        <f t="shared" si="2062"/>
        <v>#DIV/0!</v>
      </c>
      <c r="AI3851" t="e">
        <f t="shared" si="2063"/>
        <v>#DIV/0!</v>
      </c>
      <c r="AJ3851" t="e">
        <f t="shared" si="2064"/>
        <v>#DIV/0!</v>
      </c>
      <c r="AK3851"/>
      <c r="AL3851"/>
      <c r="AM3851"/>
      <c r="AN3851"/>
    </row>
    <row r="3852" spans="1:40" x14ac:dyDescent="0.25">
      <c r="A3852"/>
      <c r="B3852">
        <f t="shared" si="2030"/>
        <v>1918000</v>
      </c>
      <c r="C3852" s="186" t="str">
        <f t="shared" si="2033"/>
        <v>-2.67377020279334E-08+0.0016433222155458i</v>
      </c>
      <c r="D3852" s="158" t="str">
        <f t="shared" si="2034"/>
        <v>-7.6666668716557+0.0125988036525178i</v>
      </c>
      <c r="E3852" t="str">
        <f t="shared" si="2035"/>
        <v>7.9887061354106-0.300372044867472i</v>
      </c>
      <c r="F3852" t="str">
        <f t="shared" si="2036"/>
        <v>0.999201766171215+0.0000299892702272976i</v>
      </c>
      <c r="G3852">
        <f t="shared" si="2031"/>
        <v>1</v>
      </c>
      <c r="H3852" t="str">
        <f t="shared" si="2037"/>
        <v>11.7497585302284+0.251512582606808i</v>
      </c>
      <c r="I3852" t="str">
        <f t="shared" si="2038"/>
        <v>7531.96838698153i</v>
      </c>
      <c r="J3852" t="str">
        <f t="shared" si="2032"/>
        <v>-76789.4694783773+1647.75366008318i</v>
      </c>
      <c r="K3852" t="str">
        <f t="shared" si="2039"/>
        <v>0.00210376640176814-0.0980408114463268i</v>
      </c>
      <c r="L3852" t="str">
        <f t="shared" si="2040"/>
        <v>0.000272125776844335-0.0107507861442975i</v>
      </c>
      <c r="M3852" t="str">
        <f t="shared" si="2041"/>
        <v>0.00237589217861248-0.108791597590624i</v>
      </c>
      <c r="N3852" t="str">
        <f t="shared" si="2042"/>
        <v>-14.1316462734419i</v>
      </c>
      <c r="O3852" t="str">
        <f t="shared" si="2043"/>
        <v>0.00552063966927019-0.99998476115271i</v>
      </c>
      <c r="P3852" t="str">
        <f t="shared" si="2044"/>
        <v>0.99447936033073+0.99998476115271i</v>
      </c>
      <c r="Q3852" t="str">
        <f t="shared" si="2045"/>
        <v>-0.99447936033073+13.1316615122892i</v>
      </c>
      <c r="R3852" t="str">
        <f t="shared" si="2046"/>
        <v>0.0700138706128764-0.0810336687856493i</v>
      </c>
      <c r="S3852" t="str">
        <f t="shared" si="2047"/>
        <v>1.49002173116992i</v>
      </c>
      <c r="T3852" t="str">
        <f t="shared" si="2048"/>
        <v>0.120741927447043+0.104322188696505i</v>
      </c>
      <c r="U3852" t="e">
        <f t="shared" si="2049"/>
        <v>#DIV/0!</v>
      </c>
      <c r="V3852" t="str">
        <f t="shared" si="2050"/>
        <v>1.33333333333333E-06-0.0000553197577656917i</v>
      </c>
      <c r="W3852" t="e">
        <f t="shared" si="2051"/>
        <v>#DIV/0!</v>
      </c>
      <c r="X3852" t="e">
        <f t="shared" si="2052"/>
        <v>#DIV/0!</v>
      </c>
      <c r="Y3852" t="str">
        <f t="shared" si="2053"/>
        <v>0.00083+1.92818390706727i</v>
      </c>
      <c r="Z3852" t="e">
        <f t="shared" si="2054"/>
        <v>#DIV/0!</v>
      </c>
      <c r="AA3852" t="e">
        <f t="shared" si="2055"/>
        <v>#DIV/0!</v>
      </c>
      <c r="AB3852" t="str">
        <f t="shared" si="2056"/>
        <v>0.744523342981512+0.643275342026787i</v>
      </c>
      <c r="AC3852" t="str">
        <f t="shared" si="2057"/>
        <v>1.07175185933713-0.0794695310726551i</v>
      </c>
      <c r="AD3852" t="str">
        <f t="shared" si="2058"/>
        <v>0.646618642420296+0.648155462732211i</v>
      </c>
      <c r="AE3852" t="e">
        <f t="shared" si="2059"/>
        <v>#DIV/0!</v>
      </c>
      <c r="AF3852" t="str">
        <f t="shared" si="2060"/>
        <v>-19.4164254018841-0.23891377895429i</v>
      </c>
      <c r="AG3852" t="e">
        <f t="shared" si="2061"/>
        <v>#DIV/0!</v>
      </c>
      <c r="AH3852" t="e">
        <f t="shared" si="2062"/>
        <v>#DIV/0!</v>
      </c>
      <c r="AI3852" t="e">
        <f t="shared" si="2063"/>
        <v>#DIV/0!</v>
      </c>
      <c r="AJ3852" t="e">
        <f t="shared" si="2064"/>
        <v>#DIV/0!</v>
      </c>
      <c r="AK3852"/>
      <c r="AL3852"/>
      <c r="AM3852"/>
      <c r="AN3852"/>
    </row>
    <row r="3853" spans="1:40" x14ac:dyDescent="0.25">
      <c r="A3853"/>
      <c r="B3853">
        <f t="shared" si="2030"/>
        <v>1919000</v>
      </c>
      <c r="C3853" s="186" t="str">
        <f t="shared" si="2033"/>
        <v>-2.67098430019312E-08+0.00164246587254702i</v>
      </c>
      <c r="D3853" s="158" t="str">
        <f t="shared" si="2034"/>
        <v>-7.66666687144211+0.0125922383561938i</v>
      </c>
      <c r="E3853" t="str">
        <f t="shared" si="2035"/>
        <v>7.98869437227809-0.30052820925352i</v>
      </c>
      <c r="F3853" t="str">
        <f t="shared" si="2036"/>
        <v>0.999201767344711+0.0000300048618152333i</v>
      </c>
      <c r="G3853">
        <f t="shared" si="2031"/>
        <v>1</v>
      </c>
      <c r="H3853" t="str">
        <f t="shared" si="2037"/>
        <v>11.7497645671649+0.251381657285585i</v>
      </c>
      <c r="I3853" t="str">
        <f t="shared" si="2038"/>
        <v>7535.89537779852i</v>
      </c>
      <c r="J3853" t="str">
        <f t="shared" si="2032"/>
        <v>-76869.5638348413+1648.61276001022i</v>
      </c>
      <c r="K3853" t="str">
        <f t="shared" si="2039"/>
        <v>0.0021015753585302-0.0979897675760225i</v>
      </c>
      <c r="L3853" t="str">
        <f t="shared" si="2040"/>
        <v>0.000271842420033933-0.0107451910272964i</v>
      </c>
      <c r="M3853" t="str">
        <f t="shared" si="2041"/>
        <v>0.00237341777856413-0.108734958603319i</v>
      </c>
      <c r="N3853" t="str">
        <f t="shared" si="2042"/>
        <v>-14.1390141807795i</v>
      </c>
      <c r="O3853" t="str">
        <f t="shared" si="2043"/>
        <v>-0.00184723857487576-0.999998293853368i</v>
      </c>
      <c r="P3853" t="str">
        <f t="shared" si="2044"/>
        <v>1.00184723857488+0.999998293853368i</v>
      </c>
      <c r="Q3853" t="str">
        <f t="shared" si="2045"/>
        <v>-1.00184723857488+13.1390158869261i</v>
      </c>
      <c r="R3853" t="str">
        <f t="shared" si="2046"/>
        <v>0.0698887050762227-0.0815787920486207i</v>
      </c>
      <c r="S3853" t="str">
        <f t="shared" si="2047"/>
        <v>1.49079859338638i</v>
      </c>
      <c r="T3853" t="str">
        <f t="shared" si="2048"/>
        <v>0.121617548436244+0.104189983221228i</v>
      </c>
      <c r="U3853" t="e">
        <f t="shared" si="2049"/>
        <v>#DIV/0!</v>
      </c>
      <c r="V3853" t="str">
        <f t="shared" si="2050"/>
        <v>1.33333333333333E-06-0.000055290930377591i</v>
      </c>
      <c r="W3853" t="e">
        <f t="shared" si="2051"/>
        <v>#DIV/0!</v>
      </c>
      <c r="X3853" t="e">
        <f t="shared" si="2052"/>
        <v>#DIV/0!</v>
      </c>
      <c r="Y3853" t="str">
        <f t="shared" si="2053"/>
        <v>0.00083+1.92918921671642i</v>
      </c>
      <c r="Z3853" t="e">
        <f t="shared" si="2054"/>
        <v>#DIV/0!</v>
      </c>
      <c r="AA3853" t="e">
        <f t="shared" si="2055"/>
        <v>#DIV/0!</v>
      </c>
      <c r="AB3853" t="str">
        <f t="shared" si="2056"/>
        <v>0.749922629541275+0.642460131730787i</v>
      </c>
      <c r="AC3853" t="str">
        <f t="shared" si="2057"/>
        <v>1.07163775552953-0.0800179797801942i</v>
      </c>
      <c r="AD3853" t="str">
        <f t="shared" si="2058"/>
        <v>0.651394436927671+0.648151294623416i</v>
      </c>
      <c r="AE3853" t="e">
        <f t="shared" si="2059"/>
        <v>#DIV/0!</v>
      </c>
      <c r="AF3853" t="str">
        <f t="shared" si="2060"/>
        <v>-19.416431438607-0.238789418929391i</v>
      </c>
      <c r="AG3853" t="e">
        <f t="shared" si="2061"/>
        <v>#DIV/0!</v>
      </c>
      <c r="AH3853" t="e">
        <f t="shared" si="2062"/>
        <v>#DIV/0!</v>
      </c>
      <c r="AI3853" t="e">
        <f t="shared" si="2063"/>
        <v>#DIV/0!</v>
      </c>
      <c r="AJ3853" t="e">
        <f t="shared" si="2064"/>
        <v>#DIV/0!</v>
      </c>
      <c r="AK3853"/>
      <c r="AL3853"/>
      <c r="AM3853"/>
      <c r="AN3853"/>
    </row>
    <row r="3854" spans="1:40" x14ac:dyDescent="0.25">
      <c r="A3854"/>
      <c r="B3854">
        <f t="shared" si="2030"/>
        <v>1920000</v>
      </c>
      <c r="C3854" s="186" t="str">
        <f t="shared" si="2033"/>
        <v>-2.66820274943202E-08+0.00164161042157219i</v>
      </c>
      <c r="D3854" s="158" t="str">
        <f t="shared" si="2034"/>
        <v>-7.6666668712289+0.0125856798987201i</v>
      </c>
      <c r="E3854" t="str">
        <f t="shared" si="2035"/>
        <v>7.98868260304882-0.300684372948895i</v>
      </c>
      <c r="F3854" t="str">
        <f t="shared" si="2036"/>
        <v>0.999201768518827+0.0000300204533343224i</v>
      </c>
      <c r="G3854">
        <f t="shared" si="2031"/>
        <v>1</v>
      </c>
      <c r="H3854" t="str">
        <f t="shared" si="2037"/>
        <v>11.7497705946779+0.251250868127921i</v>
      </c>
      <c r="I3854" t="str">
        <f t="shared" si="2038"/>
        <v>7539.8223686155i</v>
      </c>
      <c r="J3854" t="str">
        <f t="shared" si="2032"/>
        <v>-76949.6999397318+1649.47185993728i</v>
      </c>
      <c r="K3854" t="str">
        <f t="shared" si="2039"/>
        <v>0.00209938773592786-0.0979387768051673i</v>
      </c>
      <c r="L3854" t="str">
        <f t="shared" si="2040"/>
        <v>0.000271559505476043-0.0107396017273595i</v>
      </c>
      <c r="M3854" t="str">
        <f t="shared" si="2041"/>
        <v>0.0023709472414039-0.108678378532527i</v>
      </c>
      <c r="N3854" t="str">
        <f t="shared" si="2042"/>
        <v>-14.146382088117i</v>
      </c>
      <c r="O3854" t="str">
        <f t="shared" si="2043"/>
        <v>-0.00921501654007625-0.999957540833693i</v>
      </c>
      <c r="P3854" t="str">
        <f t="shared" si="2044"/>
        <v>1.00921501654008+0.999957540833693i</v>
      </c>
      <c r="Q3854" t="str">
        <f t="shared" si="2045"/>
        <v>-1.00921501654008+13.1464245472833i</v>
      </c>
      <c r="R3854" t="str">
        <f t="shared" si="2046"/>
        <v>0.0697587641831366-0.0821224512418536i</v>
      </c>
      <c r="S3854" t="str">
        <f t="shared" si="2047"/>
        <v>1.49157545560284i</v>
      </c>
      <c r="T3854" t="str">
        <f t="shared" si="2048"/>
        <v>0.12249183262629+0.104050460468753i</v>
      </c>
      <c r="U3854" t="e">
        <f t="shared" si="2049"/>
        <v>#DIV/0!</v>
      </c>
      <c r="V3854" t="str">
        <f t="shared" si="2050"/>
        <v>1.33333333333333E-06-0.0000552621330180192i</v>
      </c>
      <c r="W3854" t="e">
        <f t="shared" si="2051"/>
        <v>#DIV/0!</v>
      </c>
      <c r="X3854" t="e">
        <f t="shared" si="2052"/>
        <v>#DIV/0!</v>
      </c>
      <c r="Y3854" t="str">
        <f t="shared" si="2053"/>
        <v>0.00083+1.93019452636557i</v>
      </c>
      <c r="Z3854" t="e">
        <f t="shared" si="2054"/>
        <v>#DIV/0!</v>
      </c>
      <c r="AA3854" t="e">
        <f t="shared" si="2055"/>
        <v>#DIV/0!</v>
      </c>
      <c r="AB3854" t="str">
        <f t="shared" si="2056"/>
        <v>0.7553136730806+0.641599801369238i</v>
      </c>
      <c r="AC3854" t="str">
        <f t="shared" si="2057"/>
        <v>1.07151883494919-0.0805650659947051i</v>
      </c>
      <c r="AD3854" t="str">
        <f t="shared" si="2058"/>
        <v>0.656169977439199+0.64811196616838i</v>
      </c>
      <c r="AE3854" t="e">
        <f t="shared" si="2059"/>
        <v>#DIV/0!</v>
      </c>
      <c r="AF3854" t="str">
        <f t="shared" si="2060"/>
        <v>-19.4164374659068-0.238665188229201i</v>
      </c>
      <c r="AG3854" t="e">
        <f t="shared" si="2061"/>
        <v>#DIV/0!</v>
      </c>
      <c r="AH3854" t="e">
        <f t="shared" si="2062"/>
        <v>#DIV/0!</v>
      </c>
      <c r="AI3854" t="e">
        <f t="shared" si="2063"/>
        <v>#DIV/0!</v>
      </c>
      <c r="AJ3854" t="e">
        <f t="shared" si="2064"/>
        <v>#DIV/0!</v>
      </c>
      <c r="AK3854"/>
      <c r="AL3854"/>
      <c r="AM3854"/>
      <c r="AN3854"/>
    </row>
    <row r="3855" spans="1:40" x14ac:dyDescent="0.25">
      <c r="A3855"/>
      <c r="B3855">
        <f t="shared" si="2030"/>
        <v>1921000</v>
      </c>
      <c r="C3855" s="186" t="str">
        <f t="shared" si="2033"/>
        <v>-2.6654255414508E-08+0.00164075586122825i</v>
      </c>
      <c r="D3855" s="158" t="str">
        <f t="shared" si="2034"/>
        <v>-7.666666871016+0.0125791282694166i</v>
      </c>
      <c r="E3855" t="str">
        <f t="shared" si="2035"/>
        <v>7.98867082772286-0.300840535953242i</v>
      </c>
      <c r="F3855" t="str">
        <f t="shared" si="2036"/>
        <v>0.99920176969354+0.0000300360447845283i</v>
      </c>
      <c r="G3855">
        <f t="shared" si="2031"/>
        <v>1</v>
      </c>
      <c r="H3855" t="str">
        <f t="shared" si="2037"/>
        <v>11.7497766127868+0.251120214921619i</v>
      </c>
      <c r="I3855" t="str">
        <f t="shared" si="2038"/>
        <v>7543.74935943249i</v>
      </c>
      <c r="J3855" t="str">
        <f t="shared" si="2032"/>
        <v>-77029.877793049+1650.33095986433i</v>
      </c>
      <c r="K3855" t="str">
        <f t="shared" si="2039"/>
        <v>0.00209720352684545-0.0978878390509847i</v>
      </c>
      <c r="L3855" t="str">
        <f t="shared" si="2040"/>
        <v>0.000271277032251003-0.0107340182354256i</v>
      </c>
      <c r="M3855" t="str">
        <f t="shared" si="2041"/>
        <v>0.00236848055909645-0.10862185728641i</v>
      </c>
      <c r="N3855" t="str">
        <f t="shared" si="2042"/>
        <v>-14.1537499954546i</v>
      </c>
      <c r="O3855" t="str">
        <f t="shared" si="2043"/>
        <v>-0.0165822942607102-0.999862504305993i</v>
      </c>
      <c r="P3855" t="str">
        <f t="shared" si="2044"/>
        <v>1.01658229426071+0.999862504305993i</v>
      </c>
      <c r="Q3855" t="str">
        <f t="shared" si="2045"/>
        <v>-1.01658229426071+13.1538874911486i</v>
      </c>
      <c r="R3855" t="str">
        <f t="shared" si="2046"/>
        <v>0.0696240661300575-0.0826646029833128i</v>
      </c>
      <c r="S3855" t="str">
        <f t="shared" si="2047"/>
        <v>1.4923523178193i</v>
      </c>
      <c r="T3855" t="str">
        <f t="shared" si="2048"/>
        <v>0.123364711863759+0.103903636465196i</v>
      </c>
      <c r="U3855" t="e">
        <f t="shared" si="2049"/>
        <v>#DIV/0!</v>
      </c>
      <c r="V3855" t="str">
        <f t="shared" si="2050"/>
        <v>1.33333333333333E-06-0.0000552333656400816i</v>
      </c>
      <c r="W3855" t="e">
        <f t="shared" si="2051"/>
        <v>#DIV/0!</v>
      </c>
      <c r="X3855" t="e">
        <f t="shared" si="2052"/>
        <v>#DIV/0!</v>
      </c>
      <c r="Y3855" t="str">
        <f t="shared" si="2053"/>
        <v>0.00083+1.93119983601472i</v>
      </c>
      <c r="Z3855" t="e">
        <f t="shared" si="2054"/>
        <v>#DIV/0!</v>
      </c>
      <c r="AA3855" t="e">
        <f t="shared" si="2055"/>
        <v>#DIV/0!</v>
      </c>
      <c r="AB3855" t="str">
        <f t="shared" si="2056"/>
        <v>0.760696053349331+0.640694449762969i</v>
      </c>
      <c r="AC3855" t="str">
        <f t="shared" si="2057"/>
        <v>1.07139511490009-0.0811107457966618i</v>
      </c>
      <c r="AD3855" t="str">
        <f t="shared" si="2058"/>
        <v>0.660945005314285+0.648037481615113i</v>
      </c>
      <c r="AE3855" t="e">
        <f t="shared" si="2059"/>
        <v>#DIV/0!</v>
      </c>
      <c r="AF3855" t="str">
        <f t="shared" si="2060"/>
        <v>-19.4164434838028-0.238541086652202i</v>
      </c>
      <c r="AG3855" t="e">
        <f t="shared" si="2061"/>
        <v>#DIV/0!</v>
      </c>
      <c r="AH3855" t="e">
        <f t="shared" si="2062"/>
        <v>#DIV/0!</v>
      </c>
      <c r="AI3855" t="e">
        <f t="shared" si="2063"/>
        <v>#DIV/0!</v>
      </c>
      <c r="AJ3855" t="e">
        <f t="shared" si="2064"/>
        <v>#DIV/0!</v>
      </c>
      <c r="AK3855"/>
      <c r="AL3855"/>
      <c r="AM3855"/>
      <c r="AN3855"/>
    </row>
    <row r="3856" spans="1:40" x14ac:dyDescent="0.25">
      <c r="A3856"/>
      <c r="B3856">
        <f t="shared" si="2030"/>
        <v>1922000</v>
      </c>
      <c r="C3856" s="186" t="str">
        <f t="shared" si="2033"/>
        <v>-2.66265266721376E-08+0.00163990219012505i</v>
      </c>
      <c r="D3856" s="158" t="str">
        <f t="shared" si="2034"/>
        <v>-7.6666668708034+0.0125725834576254i</v>
      </c>
      <c r="E3856" t="str">
        <f t="shared" si="2035"/>
        <v>7.98865904630025-0.300996698266203i</v>
      </c>
      <c r="F3856" t="str">
        <f t="shared" si="2036"/>
        <v>0.999201770868863+0.0000300516361658159i</v>
      </c>
      <c r="G3856">
        <f t="shared" si="2031"/>
        <v>1</v>
      </c>
      <c r="H3856" t="str">
        <f t="shared" si="2037"/>
        <v>11.7497826215113+0.250989697454923i</v>
      </c>
      <c r="I3856" t="str">
        <f t="shared" si="2038"/>
        <v>7547.67635024948i</v>
      </c>
      <c r="J3856" t="str">
        <f t="shared" si="2032"/>
        <v>-77110.0973947929+1651.19005979138i</v>
      </c>
      <c r="K3856" t="str">
        <f t="shared" si="2039"/>
        <v>0.00209502272418587-0.0978369542308698i</v>
      </c>
      <c r="L3856" t="str">
        <f t="shared" si="2040"/>
        <v>0.000270994999441542-0.0107284405424522i</v>
      </c>
      <c r="M3856" t="str">
        <f t="shared" si="2041"/>
        <v>0.00236601772362741-0.108565394773322i</v>
      </c>
      <c r="N3856" t="str">
        <f t="shared" si="2042"/>
        <v>-14.1611179027922i</v>
      </c>
      <c r="O3856" t="str">
        <f t="shared" si="2043"/>
        <v>-0.0239486717980195-0.999713189429404i</v>
      </c>
      <c r="P3856" t="str">
        <f t="shared" si="2044"/>
        <v>1.02394867179802+0.999713189429404i</v>
      </c>
      <c r="Q3856" t="str">
        <f t="shared" si="2045"/>
        <v>-1.02394867179802+13.1614047133628i</v>
      </c>
      <c r="R3856" t="str">
        <f t="shared" si="2046"/>
        <v>0.0694846295725497-0.0832052041411169i</v>
      </c>
      <c r="S3856" t="str">
        <f t="shared" si="2047"/>
        <v>1.49312918003576i</v>
      </c>
      <c r="T3856" t="str">
        <f t="shared" si="2048"/>
        <v>0.124236118233934+0.10374952797875i</v>
      </c>
      <c r="U3856" t="e">
        <f t="shared" si="2049"/>
        <v>#DIV/0!</v>
      </c>
      <c r="V3856" t="str">
        <f t="shared" si="2050"/>
        <v>1.33333333333333E-06-0.0000552046281969808i</v>
      </c>
      <c r="W3856" t="e">
        <f t="shared" si="2051"/>
        <v>#DIV/0!</v>
      </c>
      <c r="X3856" t="e">
        <f t="shared" si="2052"/>
        <v>#DIV/0!</v>
      </c>
      <c r="Y3856" t="str">
        <f t="shared" si="2053"/>
        <v>0.00083+1.93220514566387i</v>
      </c>
      <c r="Z3856" t="e">
        <f t="shared" si="2054"/>
        <v>#DIV/0!</v>
      </c>
      <c r="AA3856" t="e">
        <f t="shared" si="2055"/>
        <v>#DIV/0!</v>
      </c>
      <c r="AB3856" t="str">
        <f t="shared" si="2056"/>
        <v>0.766069351569228+0.639744180308632i</v>
      </c>
      <c r="AC3856" t="str">
        <f t="shared" si="2057"/>
        <v>1.07126661315248-0.0816549755076583i</v>
      </c>
      <c r="AD3856" t="str">
        <f t="shared" si="2058"/>
        <v>0.6657192619717+0.647927847109253i</v>
      </c>
      <c r="AE3856" t="e">
        <f t="shared" si="2059"/>
        <v>#DIV/0!</v>
      </c>
      <c r="AF3856" t="str">
        <f t="shared" si="2060"/>
        <v>-19.4164494923147-0.238417113997298i</v>
      </c>
      <c r="AG3856" t="e">
        <f t="shared" si="2061"/>
        <v>#DIV/0!</v>
      </c>
      <c r="AH3856" t="e">
        <f t="shared" si="2062"/>
        <v>#DIV/0!</v>
      </c>
      <c r="AI3856" t="e">
        <f t="shared" si="2063"/>
        <v>#DIV/0!</v>
      </c>
      <c r="AJ3856" t="e">
        <f t="shared" si="2064"/>
        <v>#DIV/0!</v>
      </c>
      <c r="AK3856"/>
      <c r="AL3856"/>
      <c r="AM3856"/>
      <c r="AN3856"/>
    </row>
    <row r="3857" spans="1:40" x14ac:dyDescent="0.25">
      <c r="A3857"/>
      <c r="B3857">
        <f t="shared" si="2030"/>
        <v>1923000</v>
      </c>
      <c r="C3857" s="186" t="str">
        <f t="shared" si="2033"/>
        <v>-2.65988411770866E-08+0.00163904940687529i</v>
      </c>
      <c r="D3857" s="158" t="str">
        <f t="shared" si="2034"/>
        <v>-7.66666687059111+0.0125660454527106i</v>
      </c>
      <c r="E3857" t="str">
        <f t="shared" si="2035"/>
        <v>7.98864725878105-0.301152859887422i</v>
      </c>
      <c r="F3857" t="str">
        <f t="shared" si="2036"/>
        <v>0.999201772044793+0.0000300672274781496i</v>
      </c>
      <c r="G3857">
        <f t="shared" si="2031"/>
        <v>1</v>
      </c>
      <c r="H3857" t="str">
        <f t="shared" si="2037"/>
        <v>11.7497886208708+0.250859315516524i</v>
      </c>
      <c r="I3857" t="str">
        <f t="shared" si="2038"/>
        <v>7551.60334106647i</v>
      </c>
      <c r="J3857" t="str">
        <f t="shared" si="2032"/>
        <v>-77190.3587449633+1652.04915971843i</v>
      </c>
      <c r="K3857" t="str">
        <f t="shared" si="2039"/>
        <v>0.00209284532087041-0.0977861222623897i</v>
      </c>
      <c r="L3857" t="str">
        <f t="shared" si="2040"/>
        <v>0.000270713406132771-0.0107228686394158i</v>
      </c>
      <c r="M3857" t="str">
        <f t="shared" si="2041"/>
        <v>0.00236355872700318-0.108508990901805i</v>
      </c>
      <c r="N3857" t="str">
        <f t="shared" si="2042"/>
        <v>-14.1684858101297i</v>
      </c>
      <c r="O3857" t="str">
        <f t="shared" si="2043"/>
        <v>-0.0313137492621134-0.999509604309608i</v>
      </c>
      <c r="P3857" t="str">
        <f t="shared" si="2044"/>
        <v>1.03131374926211+0.999509604309608i</v>
      </c>
      <c r="Q3857" t="str">
        <f t="shared" si="2045"/>
        <v>-1.03131374926211+13.1689762058201i</v>
      </c>
      <c r="R3857" t="str">
        <f t="shared" si="2046"/>
        <v>0.0693404736212493-0.0837442118393874i</v>
      </c>
      <c r="S3857" t="str">
        <f t="shared" si="2047"/>
        <v>1.49390604225222i</v>
      </c>
      <c r="T3857" t="str">
        <f t="shared" si="2048"/>
        <v>0.125105984070511+0.103588152515415i</v>
      </c>
      <c r="U3857" t="e">
        <f t="shared" si="2049"/>
        <v>#DIV/0!</v>
      </c>
      <c r="V3857" t="str">
        <f t="shared" si="2050"/>
        <v>1.33333333333333E-06-0.0000551759206420161i</v>
      </c>
      <c r="W3857" t="e">
        <f t="shared" si="2051"/>
        <v>#DIV/0!</v>
      </c>
      <c r="X3857" t="e">
        <f t="shared" si="2052"/>
        <v>#DIV/0!</v>
      </c>
      <c r="Y3857" t="str">
        <f t="shared" si="2053"/>
        <v>0.00083+1.93321045531301i</v>
      </c>
      <c r="Z3857" t="e">
        <f t="shared" si="2054"/>
        <v>#DIV/0!</v>
      </c>
      <c r="AA3857" t="e">
        <f t="shared" si="2055"/>
        <v>#DIV/0!</v>
      </c>
      <c r="AB3857" t="str">
        <f t="shared" si="2056"/>
        <v>0.77143315049382+0.638749100952374i</v>
      </c>
      <c r="AC3857" t="str">
        <f t="shared" si="2057"/>
        <v>1.07113334793893-0.0821977116963633i</v>
      </c>
      <c r="AD3857" t="str">
        <f t="shared" si="2058"/>
        <v>0.670492488903572+0.647783070693274i</v>
      </c>
      <c r="AE3857" t="e">
        <f t="shared" si="2059"/>
        <v>#DIV/0!</v>
      </c>
      <c r="AF3857" t="str">
        <f t="shared" si="2060"/>
        <v>-19.4164554914619-0.238293270063813i</v>
      </c>
      <c r="AG3857" t="e">
        <f t="shared" si="2061"/>
        <v>#DIV/0!</v>
      </c>
      <c r="AH3857" t="e">
        <f t="shared" si="2062"/>
        <v>#DIV/0!</v>
      </c>
      <c r="AI3857" t="e">
        <f t="shared" si="2063"/>
        <v>#DIV/0!</v>
      </c>
      <c r="AJ3857" t="e">
        <f t="shared" si="2064"/>
        <v>#DIV/0!</v>
      </c>
      <c r="AK3857"/>
      <c r="AL3857"/>
      <c r="AM3857"/>
      <c r="AN3857"/>
    </row>
    <row r="3858" spans="1:40" x14ac:dyDescent="0.25">
      <c r="A3858"/>
      <c r="B3858">
        <f t="shared" si="2030"/>
        <v>1924000</v>
      </c>
      <c r="C3858" s="186" t="str">
        <f t="shared" si="2033"/>
        <v>-2.65711988394679E-08+0.00163819751009462i</v>
      </c>
      <c r="D3858" s="158" t="str">
        <f t="shared" si="2034"/>
        <v>-7.6666668703792+0.0125595142440588i</v>
      </c>
      <c r="E3858" t="str">
        <f t="shared" si="2035"/>
        <v>7.98863546516532-0.301309020816543i</v>
      </c>
      <c r="F3858" t="str">
        <f t="shared" si="2036"/>
        <v>0.999201773221333+0.0000300828187214942i</v>
      </c>
      <c r="G3858">
        <f t="shared" si="2031"/>
        <v>1</v>
      </c>
      <c r="H3858" t="str">
        <f t="shared" si="2037"/>
        <v>11.7497946108849+0.250729068895545i</v>
      </c>
      <c r="I3858" t="str">
        <f t="shared" si="2038"/>
        <v>7555.53033188345i</v>
      </c>
      <c r="J3858" t="str">
        <f t="shared" si="2032"/>
        <v>-77270.6618435603+1652.90825964548i</v>
      </c>
      <c r="K3858" t="str">
        <f t="shared" si="2039"/>
        <v>0.00209067130983875-0.0977353430632819i</v>
      </c>
      <c r="L3858" t="str">
        <f t="shared" si="2040"/>
        <v>0.000270432251412173-0.0107173025173114i</v>
      </c>
      <c r="M3858" t="str">
        <f t="shared" si="2041"/>
        <v>0.00236110356125092-0.108452645580593i</v>
      </c>
      <c r="N3858" t="str">
        <f t="shared" si="2042"/>
        <v>-14.1758537174673i</v>
      </c>
      <c r="O3858" t="str">
        <f t="shared" si="2043"/>
        <v>-0.0386771268339697-0.999251759998384i</v>
      </c>
      <c r="P3858" t="str">
        <f t="shared" si="2044"/>
        <v>1.03867712683397+0.999251759998384i</v>
      </c>
      <c r="Q3858" t="str">
        <f t="shared" si="2045"/>
        <v>-1.03867712683397+13.1766019574689i</v>
      </c>
      <c r="R3858" t="str">
        <f t="shared" si="2046"/>
        <v>0.0691916178377209-0.0842815834640248i</v>
      </c>
      <c r="S3858" t="str">
        <f t="shared" si="2047"/>
        <v>1.49468290446868i</v>
      </c>
      <c r="T3858" t="str">
        <f t="shared" si="2048"/>
        <v>0.125974241965228+0.103419528314572i</v>
      </c>
      <c r="U3858" t="e">
        <f t="shared" si="2049"/>
        <v>#DIV/0!</v>
      </c>
      <c r="V3858" t="str">
        <f t="shared" si="2050"/>
        <v>1.33333333333333E-06-0.0000551472429285846i</v>
      </c>
      <c r="W3858" t="e">
        <f t="shared" si="2051"/>
        <v>#DIV/0!</v>
      </c>
      <c r="X3858" t="e">
        <f t="shared" si="2052"/>
        <v>#DIV/0!</v>
      </c>
      <c r="Y3858" t="str">
        <f t="shared" si="2053"/>
        <v>0.00083+1.93421576496216i</v>
      </c>
      <c r="Z3858" t="e">
        <f t="shared" si="2054"/>
        <v>#DIV/0!</v>
      </c>
      <c r="AA3858" t="e">
        <f t="shared" si="2055"/>
        <v>#DIV/0!</v>
      </c>
      <c r="AB3858" t="str">
        <f t="shared" si="2056"/>
        <v>0.776787034467789+0.637709324162541i</v>
      </c>
      <c r="AC3858" t="str">
        <f t="shared" si="2057"/>
        <v>1.07099533795026-0.0827389111844119i</v>
      </c>
      <c r="AD3858" t="str">
        <f t="shared" si="2058"/>
        <v>0.675264427689442+0.647603162305588i</v>
      </c>
      <c r="AE3858" t="e">
        <f t="shared" si="2059"/>
        <v>#DIV/0!</v>
      </c>
      <c r="AF3858" t="str">
        <f t="shared" si="2060"/>
        <v>-19.4164614812641-0.238169554651486i</v>
      </c>
      <c r="AG3858" t="e">
        <f t="shared" si="2061"/>
        <v>#DIV/0!</v>
      </c>
      <c r="AH3858" t="e">
        <f t="shared" si="2062"/>
        <v>#DIV/0!</v>
      </c>
      <c r="AI3858" t="e">
        <f t="shared" si="2063"/>
        <v>#DIV/0!</v>
      </c>
      <c r="AJ3858" t="e">
        <f t="shared" si="2064"/>
        <v>#DIV/0!</v>
      </c>
      <c r="AK3858"/>
      <c r="AL3858"/>
      <c r="AM3858"/>
      <c r="AN3858"/>
    </row>
    <row r="3859" spans="1:40" x14ac:dyDescent="0.25">
      <c r="A3859"/>
      <c r="B3859">
        <f t="shared" si="2030"/>
        <v>1925000</v>
      </c>
      <c r="C3859" s="186" t="str">
        <f t="shared" si="2033"/>
        <v>-2.65435995696265E-08+0.00163734649840152i</v>
      </c>
      <c r="D3859" s="158" t="str">
        <f t="shared" si="2034"/>
        <v>-7.6666668701676+0.0125529898210783i</v>
      </c>
      <c r="E3859" t="str">
        <f t="shared" si="2035"/>
        <v>7.9886236654531-0.301465181053209i</v>
      </c>
      <c r="F3859" t="str">
        <f t="shared" si="2036"/>
        <v>0.999201774398481+0.0000300984098958138i</v>
      </c>
      <c r="G3859">
        <f t="shared" si="2031"/>
        <v>1</v>
      </c>
      <c r="H3859" t="str">
        <f t="shared" si="2037"/>
        <v>11.7498005915728+0.250598957381546i</v>
      </c>
      <c r="I3859" t="str">
        <f t="shared" si="2038"/>
        <v>7559.45732270044i</v>
      </c>
      <c r="J3859" t="str">
        <f t="shared" si="2032"/>
        <v>-77351.006690584+1653.76735957253i</v>
      </c>
      <c r="K3859" t="str">
        <f t="shared" si="2039"/>
        <v>0.00208850068404888-0.0976846165514548i</v>
      </c>
      <c r="L3859" t="str">
        <f t="shared" si="2040"/>
        <v>0.000270151534369601-0.0107117421671527i</v>
      </c>
      <c r="M3859" t="str">
        <f t="shared" si="2041"/>
        <v>0.00235865221841848-0.108396358718608i</v>
      </c>
      <c r="N3859" t="str">
        <f t="shared" si="2042"/>
        <v>-14.1832216248048i</v>
      </c>
      <c r="O3859" t="str">
        <f t="shared" si="2043"/>
        <v>-0.0460384047864537-0.998939670493028i</v>
      </c>
      <c r="P3859" t="str">
        <f t="shared" si="2044"/>
        <v>1.04603840478645+0.998939670493028i</v>
      </c>
      <c r="Q3859" t="str">
        <f t="shared" si="2045"/>
        <v>-1.04603840478645+13.1842819543118i</v>
      </c>
      <c r="R3859" t="str">
        <f t="shared" si="2046"/>
        <v>0.0690380822302486-0.084817276668327i</v>
      </c>
      <c r="S3859" t="str">
        <f t="shared" si="2047"/>
        <v>1.49545976668514i</v>
      </c>
      <c r="T3859" t="str">
        <f t="shared" si="2048"/>
        <v>0.126840824777285+0.103243674344437i</v>
      </c>
      <c r="U3859" t="e">
        <f t="shared" si="2049"/>
        <v>#DIV/0!</v>
      </c>
      <c r="V3859" t="str">
        <f t="shared" si="2050"/>
        <v>1.33333333333333E-06-0.0000551185950101801i</v>
      </c>
      <c r="W3859" t="e">
        <f t="shared" si="2051"/>
        <v>#DIV/0!</v>
      </c>
      <c r="X3859" t="e">
        <f t="shared" si="2052"/>
        <v>#DIV/0!</v>
      </c>
      <c r="Y3859" t="str">
        <f t="shared" si="2053"/>
        <v>0.00083+1.93522107461131i</v>
      </c>
      <c r="Z3859" t="e">
        <f t="shared" si="2054"/>
        <v>#DIV/0!</v>
      </c>
      <c r="AA3859" t="e">
        <f t="shared" si="2055"/>
        <v>#DIV/0!</v>
      </c>
      <c r="AB3859" t="str">
        <f t="shared" si="2056"/>
        <v>0.782130589485047+0.636624966901647i</v>
      </c>
      <c r="AC3859" t="str">
        <f t="shared" si="2057"/>
        <v>1.07085260233147-0.0832785310521343i</v>
      </c>
      <c r="AD3859" t="str">
        <f t="shared" si="2058"/>
        <v>0.680034820009609+0.647388133779555i</v>
      </c>
      <c r="AE3859" t="e">
        <f t="shared" si="2059"/>
        <v>#DIV/0!</v>
      </c>
      <c r="AF3859" t="str">
        <f t="shared" si="2060"/>
        <v>-19.4164674617404-0.238045967560468i</v>
      </c>
      <c r="AG3859" t="e">
        <f t="shared" si="2061"/>
        <v>#DIV/0!</v>
      </c>
      <c r="AH3859" t="e">
        <f t="shared" si="2062"/>
        <v>#DIV/0!</v>
      </c>
      <c r="AI3859" t="e">
        <f t="shared" si="2063"/>
        <v>#DIV/0!</v>
      </c>
      <c r="AJ3859" t="e">
        <f t="shared" si="2064"/>
        <v>#DIV/0!</v>
      </c>
      <c r="AK3859"/>
      <c r="AL3859"/>
      <c r="AM3859"/>
      <c r="AN3859"/>
    </row>
    <row r="3860" spans="1:40" x14ac:dyDescent="0.25">
      <c r="A3860"/>
      <c r="B3860">
        <f t="shared" si="2030"/>
        <v>1926000</v>
      </c>
      <c r="C3860" s="186" t="str">
        <f t="shared" si="2033"/>
        <v>-2.65160432781407E-08+0.00163649637041734i</v>
      </c>
      <c r="D3860" s="158" t="str">
        <f t="shared" si="2034"/>
        <v>-7.66666686995631+0.0125464721731996i</v>
      </c>
      <c r="E3860" t="str">
        <f t="shared" si="2035"/>
        <v>7.98861185964446-0.301621340597063i</v>
      </c>
      <c r="F3860" t="str">
        <f t="shared" si="2036"/>
        <v>0.999201775576247+0.0000301140010010736i</v>
      </c>
      <c r="G3860">
        <f t="shared" si="2031"/>
        <v>1</v>
      </c>
      <c r="H3860" t="str">
        <f t="shared" si="2037"/>
        <v>11.749806562954+0.250468980764525i</v>
      </c>
      <c r="I3860" t="str">
        <f t="shared" si="2038"/>
        <v>7563.38431351743i</v>
      </c>
      <c r="J3860" t="str">
        <f t="shared" si="2032"/>
        <v>-77431.3932860342+1654.62645949959i</v>
      </c>
      <c r="K3860" t="str">
        <f t="shared" si="2039"/>
        <v>0.00208633343647709-0.097633942644987i</v>
      </c>
      <c r="L3860" t="str">
        <f t="shared" si="2040"/>
        <v>0.000269871254097261-0.0107061875799721i</v>
      </c>
      <c r="M3860" t="str">
        <f t="shared" si="2041"/>
        <v>0.00235620469057435-0.108340130224959i</v>
      </c>
      <c r="N3860" t="str">
        <f t="shared" si="2042"/>
        <v>-14.1905895321424i</v>
      </c>
      <c r="O3860" t="str">
        <f t="shared" si="2043"/>
        <v>-0.0533971835068078-0.998573352735562i</v>
      </c>
      <c r="P3860" t="str">
        <f t="shared" si="2044"/>
        <v>1.05339718350681+0.998573352735562i</v>
      </c>
      <c r="Q3860" t="str">
        <f t="shared" si="2045"/>
        <v>-1.05339718350681+13.1920161794068i</v>
      </c>
      <c r="R3860" t="str">
        <f t="shared" si="2046"/>
        <v>0.0688798872495141-0.0853512493786484i</v>
      </c>
      <c r="S3860" t="str">
        <f t="shared" si="2047"/>
        <v>1.4962366289016i</v>
      </c>
      <c r="T3860" t="str">
        <f t="shared" si="2048"/>
        <v>0.127705665642849+0.103060610297335i</v>
      </c>
      <c r="U3860" t="e">
        <f t="shared" si="2049"/>
        <v>#DIV/0!</v>
      </c>
      <c r="V3860" t="str">
        <f t="shared" si="2050"/>
        <v>1.33333333333333E-06-0.0000550899768403931i</v>
      </c>
      <c r="W3860" t="e">
        <f t="shared" si="2051"/>
        <v>#DIV/0!</v>
      </c>
      <c r="X3860" t="e">
        <f t="shared" si="2052"/>
        <v>#DIV/0!</v>
      </c>
      <c r="Y3860" t="str">
        <f t="shared" si="2053"/>
        <v>0.00083+1.93622638426046i</v>
      </c>
      <c r="Z3860" t="e">
        <f t="shared" si="2054"/>
        <v>#DIV/0!</v>
      </c>
      <c r="AA3860" t="e">
        <f t="shared" si="2055"/>
        <v>#DIV/0!</v>
      </c>
      <c r="AB3860" t="str">
        <f t="shared" si="2056"/>
        <v>0.787463403247351+0.635496150597237i</v>
      </c>
      <c r="AC3860" t="str">
        <f t="shared" si="2057"/>
        <v>1.07070516067755-0.0838165286443283i</v>
      </c>
      <c r="AD3860" t="str">
        <f t="shared" si="2058"/>
        <v>0.684803407659452+0.647137998842362i</v>
      </c>
      <c r="AE3860" t="e">
        <f t="shared" si="2059"/>
        <v>#DIV/0!</v>
      </c>
      <c r="AF3860" t="str">
        <f t="shared" si="2060"/>
        <v>-19.4164734329103-0.237922508591325i</v>
      </c>
      <c r="AG3860" t="e">
        <f t="shared" si="2061"/>
        <v>#DIV/0!</v>
      </c>
      <c r="AH3860" t="e">
        <f t="shared" si="2062"/>
        <v>#DIV/0!</v>
      </c>
      <c r="AI3860" t="e">
        <f t="shared" si="2063"/>
        <v>#DIV/0!</v>
      </c>
      <c r="AJ3860" t="e">
        <f t="shared" si="2064"/>
        <v>#DIV/0!</v>
      </c>
      <c r="AK3860"/>
      <c r="AL3860"/>
      <c r="AM3860"/>
      <c r="AN3860"/>
    </row>
    <row r="3861" spans="1:40" x14ac:dyDescent="0.25">
      <c r="A3861"/>
      <c r="B3861">
        <f t="shared" si="2030"/>
        <v>1927000</v>
      </c>
      <c r="C3861" s="186" t="str">
        <f t="shared" si="2033"/>
        <v>-2.64885298758203E-08+0.00163564712476628i</v>
      </c>
      <c r="D3861" s="158" t="str">
        <f t="shared" si="2034"/>
        <v>-7.6666668697454+0.0125399612898748i</v>
      </c>
      <c r="E3861" t="str">
        <f t="shared" si="2035"/>
        <v>7.98860004773944-0.301777499447749i</v>
      </c>
      <c r="F3861" t="str">
        <f t="shared" si="2036"/>
        <v>0.999201776754612+0.0000301295920372369i</v>
      </c>
      <c r="G3861">
        <f t="shared" si="2031"/>
        <v>1</v>
      </c>
      <c r="H3861" t="str">
        <f t="shared" si="2037"/>
        <v>11.7498125250478+0.250339138834915i</v>
      </c>
      <c r="I3861" t="str">
        <f t="shared" si="2038"/>
        <v>7567.31130433441i</v>
      </c>
      <c r="J3861" t="str">
        <f t="shared" si="2032"/>
        <v>-77511.8216299111+1655.48555942663i</v>
      </c>
      <c r="K3861" t="str">
        <f t="shared" si="2039"/>
        <v>0.00208416956011778-0.0975833212621262i</v>
      </c>
      <c r="L3861" t="str">
        <f t="shared" si="2040"/>
        <v>0.000269591409689716-0.0107006387468202i</v>
      </c>
      <c r="M3861" t="str">
        <f t="shared" si="2041"/>
        <v>0.0023537609698075-0.108283960008946i</v>
      </c>
      <c r="N3861" t="str">
        <f t="shared" si="2042"/>
        <v>-14.19795743948i</v>
      </c>
      <c r="O3861" t="str">
        <f t="shared" si="2043"/>
        <v>-0.0607530635176441-0.998152826611848i</v>
      </c>
      <c r="P3861" t="str">
        <f t="shared" si="2044"/>
        <v>1.06075306351764+0.998152826611848i</v>
      </c>
      <c r="Q3861" t="str">
        <f t="shared" si="2045"/>
        <v>-1.06075306351764+13.1998046128682i</v>
      </c>
      <c r="R3861" t="str">
        <f t="shared" si="2046"/>
        <v>0.0687170537842202-0.0858834597998513i</v>
      </c>
      <c r="S3861" t="str">
        <f t="shared" si="2047"/>
        <v>1.49701349111806i</v>
      </c>
      <c r="T3861" t="str">
        <f t="shared" si="2048"/>
        <v>0.128568697984273+0.102870356584863i</v>
      </c>
      <c r="U3861" t="e">
        <f t="shared" si="2049"/>
        <v>#DIV/0!</v>
      </c>
      <c r="V3861" t="str">
        <f t="shared" si="2050"/>
        <v>1.33333333333333E-06-0.0000550613883729096i</v>
      </c>
      <c r="W3861" t="e">
        <f t="shared" si="2051"/>
        <v>#DIV/0!</v>
      </c>
      <c r="X3861" t="e">
        <f t="shared" si="2052"/>
        <v>#DIV/0!</v>
      </c>
      <c r="Y3861" t="str">
        <f t="shared" si="2053"/>
        <v>0.00083+1.93723169390961i</v>
      </c>
      <c r="Z3861" t="e">
        <f t="shared" si="2054"/>
        <v>#DIV/0!</v>
      </c>
      <c r="AA3861" t="e">
        <f t="shared" si="2055"/>
        <v>#DIV/0!</v>
      </c>
      <c r="AB3861" t="str">
        <f t="shared" si="2056"/>
        <v>0.79278506522115+0.634323001112056i</v>
      </c>
      <c r="AC3861" t="str">
        <f t="shared" si="2057"/>
        <v>1.07055303302914-0.0843528615758279i</v>
      </c>
      <c r="AD3861" t="str">
        <f t="shared" si="2058"/>
        <v>0.689569932562734+0.646852773113879i</v>
      </c>
      <c r="AE3861" t="e">
        <f t="shared" si="2059"/>
        <v>#DIV/0!</v>
      </c>
      <c r="AF3861" t="str">
        <f t="shared" si="2060"/>
        <v>-19.4164793947932-0.23779917754504i</v>
      </c>
      <c r="AG3861" t="e">
        <f t="shared" si="2061"/>
        <v>#DIV/0!</v>
      </c>
      <c r="AH3861" t="e">
        <f t="shared" si="2062"/>
        <v>#DIV/0!</v>
      </c>
      <c r="AI3861" t="e">
        <f t="shared" si="2063"/>
        <v>#DIV/0!</v>
      </c>
      <c r="AJ3861" t="e">
        <f t="shared" si="2064"/>
        <v>#DIV/0!</v>
      </c>
      <c r="AK3861"/>
      <c r="AL3861"/>
      <c r="AM3861"/>
      <c r="AN3861"/>
    </row>
    <row r="3862" spans="1:40" x14ac:dyDescent="0.25">
      <c r="A3862"/>
      <c r="B3862">
        <f t="shared" si="2030"/>
        <v>1928000</v>
      </c>
      <c r="C3862" s="186" t="str">
        <f t="shared" si="2033"/>
        <v>-2.64610592737075E-08+0.00163479876007546i</v>
      </c>
      <c r="D3862" s="158" t="str">
        <f t="shared" si="2034"/>
        <v>-7.6666668695348+0.0125334571605785i</v>
      </c>
      <c r="E3862" t="str">
        <f t="shared" si="2035"/>
        <v>7.9885882297381-0.301933657604911i</v>
      </c>
      <c r="F3862" t="str">
        <f t="shared" si="2036"/>
        <v>0.999201777933586+0.0000301451830042688i</v>
      </c>
      <c r="G3862">
        <f t="shared" si="2031"/>
        <v>1</v>
      </c>
      <c r="H3862" t="str">
        <f t="shared" si="2037"/>
        <v>11.7498184778733+0.250209431383579i</v>
      </c>
      <c r="I3862" t="str">
        <f t="shared" si="2038"/>
        <v>7571.2382951514i</v>
      </c>
      <c r="J3862" t="str">
        <f t="shared" si="2032"/>
        <v>-77592.2917222147+1656.34465935368i</v>
      </c>
      <c r="K3862" t="str">
        <f t="shared" si="2039"/>
        <v>0.0020820090479836-0.09753275232129i</v>
      </c>
      <c r="L3862" t="str">
        <f t="shared" si="2040"/>
        <v>0.000269312000243874-0.0106950956587667i</v>
      </c>
      <c r="M3862" t="str">
        <f t="shared" si="2041"/>
        <v>0.00235132104822747-0.108227847980057i</v>
      </c>
      <c r="N3862" t="str">
        <f t="shared" si="2042"/>
        <v>-14.2053253468175i</v>
      </c>
      <c r="O3862" t="str">
        <f t="shared" si="2043"/>
        <v>-0.0681056454989386-0.997678114950495i</v>
      </c>
      <c r="P3862" t="str">
        <f t="shared" si="2044"/>
        <v>1.06810564549894+0.997678114950495i</v>
      </c>
      <c r="Q3862" t="str">
        <f t="shared" si="2045"/>
        <v>-1.06810564549894+13.207647231867i</v>
      </c>
      <c r="R3862" t="str">
        <f t="shared" si="2046"/>
        <v>0.0685496031566172-0.0864138664207721i</v>
      </c>
      <c r="S3862" t="str">
        <f t="shared" si="2047"/>
        <v>1.49779035333452i</v>
      </c>
      <c r="T3862" t="str">
        <f t="shared" si="2048"/>
        <v>0.12942985551937+0.102672934332891i</v>
      </c>
      <c r="U3862" t="e">
        <f t="shared" si="2049"/>
        <v>#DIV/0!</v>
      </c>
      <c r="V3862" t="str">
        <f t="shared" si="2050"/>
        <v>1.33333333333333E-06-0.0000550328295615128i</v>
      </c>
      <c r="W3862" t="e">
        <f t="shared" si="2051"/>
        <v>#DIV/0!</v>
      </c>
      <c r="X3862" t="e">
        <f t="shared" si="2052"/>
        <v>#DIV/0!</v>
      </c>
      <c r="Y3862" t="str">
        <f t="shared" si="2053"/>
        <v>0.00083+1.93823700355876i</v>
      </c>
      <c r="Z3862" t="e">
        <f t="shared" si="2054"/>
        <v>#DIV/0!</v>
      </c>
      <c r="AA3862" t="e">
        <f t="shared" si="2055"/>
        <v>#DIV/0!</v>
      </c>
      <c r="AB3862" t="str">
        <f t="shared" si="2056"/>
        <v>0.798095166694769+0.633105648713225i</v>
      </c>
      <c r="AC3862" t="str">
        <f t="shared" si="2057"/>
        <v>1.07039623986819-0.0848874877370886i</v>
      </c>
      <c r="AD3862" t="str">
        <f t="shared" si="2058"/>
        <v>0.694334136785683+0.646532474105366i</v>
      </c>
      <c r="AE3862" t="e">
        <f t="shared" si="2059"/>
        <v>#DIV/0!</v>
      </c>
      <c r="AF3862" t="str">
        <f t="shared" si="2060"/>
        <v>-19.4164853474081-0.237675974223i</v>
      </c>
      <c r="AG3862" t="e">
        <f t="shared" si="2061"/>
        <v>#DIV/0!</v>
      </c>
      <c r="AH3862" t="e">
        <f t="shared" si="2062"/>
        <v>#DIV/0!</v>
      </c>
      <c r="AI3862" t="e">
        <f t="shared" si="2063"/>
        <v>#DIV/0!</v>
      </c>
      <c r="AJ3862" t="e">
        <f t="shared" si="2064"/>
        <v>#DIV/0!</v>
      </c>
      <c r="AK3862"/>
      <c r="AL3862"/>
      <c r="AM3862"/>
      <c r="AN3862"/>
    </row>
    <row r="3863" spans="1:40" x14ac:dyDescent="0.25">
      <c r="A3863"/>
      <c r="B3863">
        <f t="shared" si="2030"/>
        <v>1929000</v>
      </c>
      <c r="C3863" s="186" t="str">
        <f t="shared" si="2033"/>
        <v>-2.64336313830738E-08+0.00163395127497478i</v>
      </c>
      <c r="D3863" s="158" t="str">
        <f t="shared" si="2034"/>
        <v>-7.6666668693245+0.0125269597748067i</v>
      </c>
      <c r="E3863" t="str">
        <f t="shared" si="2035"/>
        <v>7.9885764056405-0.302089815068192i</v>
      </c>
      <c r="F3863" t="str">
        <f t="shared" si="2036"/>
        <v>0.999201779113168+0.0000301607739021336i</v>
      </c>
      <c r="G3863">
        <f t="shared" si="2031"/>
        <v>1</v>
      </c>
      <c r="H3863" t="str">
        <f t="shared" si="2037"/>
        <v>11.7498244214498+0.250079858201815i</v>
      </c>
      <c r="I3863" t="str">
        <f t="shared" si="2038"/>
        <v>7575.16528596839i</v>
      </c>
      <c r="J3863" t="str">
        <f t="shared" si="2032"/>
        <v>-77672.8035629448+1657.20375928073i</v>
      </c>
      <c r="K3863" t="str">
        <f t="shared" si="2039"/>
        <v>0.00207985189310525-0.0974822357410646i</v>
      </c>
      <c r="L3863" t="str">
        <f t="shared" si="2040"/>
        <v>0.000269033024858976-0.0106895583068993i</v>
      </c>
      <c r="M3863" t="str">
        <f t="shared" si="2041"/>
        <v>0.00234888491796423-0.108171794047964i</v>
      </c>
      <c r="N3863" t="str">
        <f t="shared" si="2042"/>
        <v>-14.2126932541551i</v>
      </c>
      <c r="O3863" t="str">
        <f t="shared" si="2043"/>
        <v>-0.0754545303100014-0.997149243521599i</v>
      </c>
      <c r="P3863" t="str">
        <f t="shared" si="2044"/>
        <v>1.07545453031+0.997149243521599i</v>
      </c>
      <c r="Q3863" t="str">
        <f t="shared" si="2045"/>
        <v>-1.07545453031+13.2155440106335i</v>
      </c>
      <c r="R3863" t="str">
        <f t="shared" si="2046"/>
        <v>0.0683775571179441-0.0869424280195746i</v>
      </c>
      <c r="S3863" t="str">
        <f t="shared" si="2047"/>
        <v>1.49856721555098i</v>
      </c>
      <c r="T3863" t="str">
        <f t="shared" si="2048"/>
        <v>0.130289072270535+0.102468365376416i</v>
      </c>
      <c r="U3863" t="e">
        <f t="shared" si="2049"/>
        <v>#DIV/0!</v>
      </c>
      <c r="V3863" t="str">
        <f t="shared" si="2050"/>
        <v>1.33333333333333E-06-0.0000550043003600814i</v>
      </c>
      <c r="W3863" t="e">
        <f t="shared" si="2051"/>
        <v>#DIV/0!</v>
      </c>
      <c r="X3863" t="e">
        <f t="shared" si="2052"/>
        <v>#DIV/0!</v>
      </c>
      <c r="Y3863" t="str">
        <f t="shared" si="2053"/>
        <v>0.00083+1.93924231320791i</v>
      </c>
      <c r="Z3863" t="e">
        <f t="shared" si="2054"/>
        <v>#DIV/0!</v>
      </c>
      <c r="AA3863" t="e">
        <f t="shared" si="2055"/>
        <v>#DIV/0!</v>
      </c>
      <c r="AB3863" t="str">
        <f t="shared" si="2056"/>
        <v>0.803393300834657+0.631844228040511i</v>
      </c>
      <c r="AC3863" t="str">
        <f t="shared" si="2057"/>
        <v>1.07023480211352-0.0854203652996534i</v>
      </c>
      <c r="AD3863" t="str">
        <f t="shared" si="2058"/>
        <v>0.699095762550782+0.646177121218008i</v>
      </c>
      <c r="AE3863" t="e">
        <f t="shared" si="2059"/>
        <v>#DIV/0!</v>
      </c>
      <c r="AF3863" t="str">
        <f t="shared" si="2060"/>
        <v>-19.4164912907743-0.237552898427008i</v>
      </c>
      <c r="AG3863" t="e">
        <f t="shared" si="2061"/>
        <v>#DIV/0!</v>
      </c>
      <c r="AH3863" t="e">
        <f t="shared" si="2062"/>
        <v>#DIV/0!</v>
      </c>
      <c r="AI3863" t="e">
        <f t="shared" si="2063"/>
        <v>#DIV/0!</v>
      </c>
      <c r="AJ3863" t="e">
        <f t="shared" si="2064"/>
        <v>#DIV/0!</v>
      </c>
      <c r="AK3863"/>
      <c r="AL3863"/>
      <c r="AM3863"/>
      <c r="AN3863"/>
    </row>
    <row r="3864" spans="1:40" x14ac:dyDescent="0.25">
      <c r="A3864"/>
      <c r="B3864">
        <f t="shared" si="2030"/>
        <v>1930000</v>
      </c>
      <c r="C3864" s="186" t="str">
        <f t="shared" si="2033"/>
        <v>-2.64062461154209E-08+0.001633104668097i</v>
      </c>
      <c r="D3864" s="158" t="str">
        <f t="shared" si="2034"/>
        <v>-7.66666686911459+0.012520469122077i</v>
      </c>
      <c r="E3864" t="str">
        <f t="shared" si="2035"/>
        <v>7.98856457544668-0.302245971837235i</v>
      </c>
      <c r="F3864" t="str">
        <f t="shared" si="2036"/>
        <v>0.999201780293359+0.0000301763647307959i</v>
      </c>
      <c r="G3864">
        <f t="shared" si="2031"/>
        <v>1</v>
      </c>
      <c r="H3864" t="str">
        <f t="shared" si="2037"/>
        <v>11.7498303557965+0.249950419081357i</v>
      </c>
      <c r="I3864" t="str">
        <f t="shared" si="2038"/>
        <v>7579.09227678538i</v>
      </c>
      <c r="J3864" t="str">
        <f t="shared" si="2032"/>
        <v>-77753.3571521016+1658.06285920779i</v>
      </c>
      <c r="K3864" t="str">
        <f t="shared" si="2039"/>
        <v>0.00207769808853146-0.0974317714402043i</v>
      </c>
      <c r="L3864" t="str">
        <f t="shared" si="2040"/>
        <v>0.000268754482636596-0.0106840266823242i</v>
      </c>
      <c r="M3864" t="str">
        <f t="shared" si="2041"/>
        <v>0.00234645257116806-0.108115798122529i</v>
      </c>
      <c r="N3864" t="str">
        <f t="shared" si="2042"/>
        <v>-14.2200611614926i</v>
      </c>
      <c r="O3864" t="str">
        <f t="shared" si="2043"/>
        <v>-0.0827993190104443-0.99656624103539i</v>
      </c>
      <c r="P3864" t="str">
        <f t="shared" si="2044"/>
        <v>1.08279931901044+0.99656624103539i</v>
      </c>
      <c r="Q3864" t="str">
        <f t="shared" si="2045"/>
        <v>-1.08279931901044+13.2234949204572i</v>
      </c>
      <c r="R3864" t="str">
        <f t="shared" si="2046"/>
        <v>0.0682009378438202-0.0874691036689725i</v>
      </c>
      <c r="S3864" t="str">
        <f t="shared" si="2047"/>
        <v>1.49934407776744i</v>
      </c>
      <c r="T3864" t="str">
        <f t="shared" si="2048"/>
        <v>0.1311462825737+0.102256672254317i</v>
      </c>
      <c r="U3864" t="e">
        <f t="shared" si="2049"/>
        <v>#DIV/0!</v>
      </c>
      <c r="V3864" t="str">
        <f t="shared" si="2050"/>
        <v>1.33333333333333E-06-0.0000549758007225891i</v>
      </c>
      <c r="W3864" t="e">
        <f t="shared" si="2051"/>
        <v>#DIV/0!</v>
      </c>
      <c r="X3864" t="e">
        <f t="shared" si="2052"/>
        <v>#DIV/0!</v>
      </c>
      <c r="Y3864" t="str">
        <f t="shared" si="2053"/>
        <v>0.00083+1.94024762285706i</v>
      </c>
      <c r="Z3864" t="e">
        <f t="shared" si="2054"/>
        <v>#DIV/0!</v>
      </c>
      <c r="AA3864" t="e">
        <f t="shared" si="2055"/>
        <v>#DIV/0!</v>
      </c>
      <c r="AB3864" t="str">
        <f t="shared" si="2056"/>
        <v>0.808679062740608+0.630538878073985i</v>
      </c>
      <c r="AC3864" t="str">
        <f t="shared" si="2057"/>
        <v>1.07006874111627-0.0859514527215014i</v>
      </c>
      <c r="AD3864" t="str">
        <f t="shared" si="2058"/>
        <v>0.703854552250218+0.645786735741538i</v>
      </c>
      <c r="AE3864" t="e">
        <f t="shared" si="2059"/>
        <v>#DIV/0!</v>
      </c>
      <c r="AF3864" t="str">
        <f t="shared" si="2060"/>
        <v>-19.4164972249111-0.23742994995928i</v>
      </c>
      <c r="AG3864" t="e">
        <f t="shared" si="2061"/>
        <v>#DIV/0!</v>
      </c>
      <c r="AH3864" t="e">
        <f t="shared" si="2062"/>
        <v>#DIV/0!</v>
      </c>
      <c r="AI3864" t="e">
        <f t="shared" si="2063"/>
        <v>#DIV/0!</v>
      </c>
      <c r="AJ3864" t="e">
        <f t="shared" si="2064"/>
        <v>#DIV/0!</v>
      </c>
      <c r="AK3864"/>
      <c r="AL3864"/>
      <c r="AM3864"/>
      <c r="AN3864"/>
    </row>
    <row r="3865" spans="1:40" x14ac:dyDescent="0.25">
      <c r="A3865"/>
      <c r="B3865">
        <f t="shared" ref="B3865:B3928" si="2065">B3864+1000</f>
        <v>1931000</v>
      </c>
      <c r="C3865" s="186" t="str">
        <f t="shared" si="2033"/>
        <v>-2.63789033824792E-08+0.0016322589380777i</v>
      </c>
      <c r="D3865" s="158" t="str">
        <f t="shared" si="2034"/>
        <v>-7.6666668689049+0.012513985191929i</v>
      </c>
      <c r="E3865" t="str">
        <f t="shared" si="2035"/>
        <v>7.98855273915671-0.302402127911685i</v>
      </c>
      <c r="F3865" t="str">
        <f t="shared" si="2036"/>
        <v>0.999201781474148+0.0000301919554902196i</v>
      </c>
      <c r="G3865">
        <f t="shared" si="2031"/>
        <v>1</v>
      </c>
      <c r="H3865" t="str">
        <f t="shared" si="2037"/>
        <v>11.7498362809323+0.249821113814356i</v>
      </c>
      <c r="I3865" t="str">
        <f t="shared" si="2038"/>
        <v>7583.01926760236i</v>
      </c>
      <c r="J3865" t="str">
        <f t="shared" si="2032"/>
        <v>-77833.9524896849+1658.92195913483i</v>
      </c>
      <c r="K3865" t="str">
        <f t="shared" si="2039"/>
        <v>0.00207554762732891-0.0973813593376316i</v>
      </c>
      <c r="L3865" t="str">
        <f t="shared" si="2040"/>
        <v>0.000268476372680632-0.0106785007761661i</v>
      </c>
      <c r="M3865" t="str">
        <f t="shared" si="2041"/>
        <v>0.00234402400000954-0.108059860113798i</v>
      </c>
      <c r="N3865" t="str">
        <f t="shared" si="2042"/>
        <v>-14.2274290688302i</v>
      </c>
      <c r="O3865" t="str">
        <f t="shared" si="2043"/>
        <v>-0.0901396128826419-0.995929139140616i</v>
      </c>
      <c r="P3865" t="str">
        <f t="shared" si="2044"/>
        <v>1.09013961288264+0.995929139140616i</v>
      </c>
      <c r="Q3865" t="str">
        <f t="shared" si="2045"/>
        <v>-1.09013961288264+13.2314999296896i</v>
      </c>
      <c r="R3865" t="str">
        <f t="shared" si="2046"/>
        <v>0.0680197679295235-0.0879938527414564i</v>
      </c>
      <c r="S3865" t="str">
        <f t="shared" si="2047"/>
        <v>1.5001209399839i</v>
      </c>
      <c r="T3865" t="str">
        <f t="shared" si="2048"/>
        <v>0.132001421087318+0.102037878203924i</v>
      </c>
      <c r="U3865" t="e">
        <f t="shared" si="2049"/>
        <v>#DIV/0!</v>
      </c>
      <c r="V3865" t="str">
        <f t="shared" si="2050"/>
        <v>1.33333333333333E-06-0.0000549473306031055i</v>
      </c>
      <c r="W3865" t="e">
        <f t="shared" si="2051"/>
        <v>#DIV/0!</v>
      </c>
      <c r="X3865" t="e">
        <f t="shared" si="2052"/>
        <v>#DIV/0!</v>
      </c>
      <c r="Y3865" t="str">
        <f t="shared" si="2053"/>
        <v>0.00083+1.9412529325062i</v>
      </c>
      <c r="Z3865" t="e">
        <f t="shared" si="2054"/>
        <v>#DIV/0!</v>
      </c>
      <c r="AA3865" t="e">
        <f t="shared" si="2055"/>
        <v>#DIV/0!</v>
      </c>
      <c r="AB3865" t="str">
        <f t="shared" si="2056"/>
        <v>0.813952049501154+0.62918974210053i</v>
      </c>
      <c r="AC3865" t="str">
        <f t="shared" si="2057"/>
        <v>1.06989807865531-0.0864807087523904i</v>
      </c>
      <c r="AD3865" t="str">
        <f t="shared" si="2058"/>
        <v>0.708610248460015+0.645361340852552i</v>
      </c>
      <c r="AE3865" t="e">
        <f t="shared" si="2059"/>
        <v>#DIV/0!</v>
      </c>
      <c r="AF3865" t="str">
        <f t="shared" si="2060"/>
        <v>-19.4165031498372-0.237307128622427i</v>
      </c>
      <c r="AG3865" t="e">
        <f t="shared" si="2061"/>
        <v>#DIV/0!</v>
      </c>
      <c r="AH3865" t="e">
        <f t="shared" si="2062"/>
        <v>#DIV/0!</v>
      </c>
      <c r="AI3865" t="e">
        <f t="shared" si="2063"/>
        <v>#DIV/0!</v>
      </c>
      <c r="AJ3865" t="e">
        <f t="shared" si="2064"/>
        <v>#DIV/0!</v>
      </c>
      <c r="AK3865"/>
      <c r="AL3865"/>
      <c r="AM3865"/>
      <c r="AN3865"/>
    </row>
    <row r="3866" spans="1:40" x14ac:dyDescent="0.25">
      <c r="A3866"/>
      <c r="B3866">
        <f t="shared" si="2065"/>
        <v>1932000</v>
      </c>
      <c r="C3866" s="186" t="str">
        <f t="shared" si="2033"/>
        <v>-2.63516030962089E-08+0.00163141408355533i</v>
      </c>
      <c r="D3866" s="158" t="str">
        <f t="shared" si="2034"/>
        <v>-7.6666668686956+0.0125075079739242i</v>
      </c>
      <c r="E3866" t="str">
        <f t="shared" si="2035"/>
        <v>7.98854089677063-0.302558283291184i</v>
      </c>
      <c r="F3866" t="str">
        <f t="shared" si="2036"/>
        <v>0.999201782655556+0.0000302075461803702i</v>
      </c>
      <c r="G3866">
        <f t="shared" si="2031"/>
        <v>1</v>
      </c>
      <c r="H3866" t="str">
        <f t="shared" si="2037"/>
        <v>11.7498421968765+0.249691942193409i</v>
      </c>
      <c r="I3866" t="str">
        <f t="shared" si="2038"/>
        <v>7586.94625841935i</v>
      </c>
      <c r="J3866" t="str">
        <f t="shared" si="2032"/>
        <v>-77914.5895756949+1659.78105906188i</v>
      </c>
      <c r="K3866" t="str">
        <f t="shared" si="2039"/>
        <v>0.00207340050258228-0.0973309993524365i</v>
      </c>
      <c r="L3866" t="str">
        <f t="shared" si="2040"/>
        <v>0.000268198694097292-0.0106729805795679i</v>
      </c>
      <c r="M3866" t="str">
        <f t="shared" si="2041"/>
        <v>0.00234159919667957-0.108003979932004i</v>
      </c>
      <c r="N3866" t="str">
        <f t="shared" si="2042"/>
        <v>-14.2347969761678i</v>
      </c>
      <c r="O3866" t="str">
        <f t="shared" si="2043"/>
        <v>-0.0974750134526765-0.995237972422878i</v>
      </c>
      <c r="P3866" t="str">
        <f t="shared" si="2044"/>
        <v>1.09747501345268+0.995237972422878i</v>
      </c>
      <c r="Q3866" t="str">
        <f t="shared" si="2045"/>
        <v>-1.09747501345268+13.2395590037449i</v>
      </c>
      <c r="R3866" t="str">
        <f t="shared" si="2046"/>
        <v>0.0678340703852335-0.0885166349143335i</v>
      </c>
      <c r="S3866" t="str">
        <f t="shared" si="2047"/>
        <v>1.50089780220036i</v>
      </c>
      <c r="T3866" t="str">
        <f t="shared" si="2048"/>
        <v>0.132854422801095+0.101812007155501i</v>
      </c>
      <c r="U3866" t="e">
        <f t="shared" si="2049"/>
        <v>#DIV/0!</v>
      </c>
      <c r="V3866" t="str">
        <f t="shared" si="2050"/>
        <v>1.33333333333333E-06-0.0000549188899557956i</v>
      </c>
      <c r="W3866" t="e">
        <f t="shared" si="2051"/>
        <v>#DIV/0!</v>
      </c>
      <c r="X3866" t="e">
        <f t="shared" si="2052"/>
        <v>#DIV/0!</v>
      </c>
      <c r="Y3866" t="str">
        <f t="shared" si="2053"/>
        <v>0.00083+1.94225824215535i</v>
      </c>
      <c r="Z3866" t="e">
        <f t="shared" si="2054"/>
        <v>#DIV/0!</v>
      </c>
      <c r="AA3866" t="e">
        <f t="shared" si="2055"/>
        <v>#DIV/0!</v>
      </c>
      <c r="AB3866" t="str">
        <f t="shared" si="2056"/>
        <v>0.819211860247415+0.627796967679827i</v>
      </c>
      <c r="AC3866" t="str">
        <f t="shared" si="2057"/>
        <v>1.06972283693253-0.0870080924390245i</v>
      </c>
      <c r="AD3866" t="str">
        <f t="shared" si="2058"/>
        <v>0.713362593953404+0.644900961612899i</v>
      </c>
      <c r="AE3866" t="e">
        <f t="shared" si="2059"/>
        <v>#DIV/0!</v>
      </c>
      <c r="AF3866" t="str">
        <f t="shared" si="2060"/>
        <v>-19.4165090655721-0.237184434219485i</v>
      </c>
      <c r="AG3866" t="e">
        <f t="shared" si="2061"/>
        <v>#DIV/0!</v>
      </c>
      <c r="AH3866" t="e">
        <f t="shared" si="2062"/>
        <v>#DIV/0!</v>
      </c>
      <c r="AI3866" t="e">
        <f t="shared" si="2063"/>
        <v>#DIV/0!</v>
      </c>
      <c r="AJ3866" t="e">
        <f t="shared" si="2064"/>
        <v>#DIV/0!</v>
      </c>
      <c r="AK3866"/>
      <c r="AL3866"/>
      <c r="AM3866"/>
      <c r="AN3866"/>
    </row>
    <row r="3867" spans="1:40" x14ac:dyDescent="0.25">
      <c r="A3867"/>
      <c r="B3867">
        <f t="shared" si="2065"/>
        <v>1933000</v>
      </c>
      <c r="C3867" s="186" t="str">
        <f t="shared" si="2033"/>
        <v>-2.63243451687963E-08+0.00163057010317111i</v>
      </c>
      <c r="D3867" s="158" t="str">
        <f t="shared" si="2034"/>
        <v>-7.66666686848669+0.0125010374576452i</v>
      </c>
      <c r="E3867" t="str">
        <f t="shared" si="2035"/>
        <v>7.98852904828851-0.302714437975376i</v>
      </c>
      <c r="F3867" t="str">
        <f t="shared" si="2036"/>
        <v>0.999201783837572+0.0000302231368012117i</v>
      </c>
      <c r="G3867">
        <f t="shared" si="2031"/>
        <v>1</v>
      </c>
      <c r="H3867" t="str">
        <f t="shared" si="2037"/>
        <v>11.749848103648+0.249562904011533i</v>
      </c>
      <c r="I3867" t="str">
        <f t="shared" si="2038"/>
        <v>7590.87324923634i</v>
      </c>
      <c r="J3867" t="str">
        <f t="shared" si="2032"/>
        <v>-77995.2684101315+1660.64015898894i</v>
      </c>
      <c r="K3867" t="str">
        <f t="shared" si="2039"/>
        <v>0.00207125670739408-0.0972806914038758i</v>
      </c>
      <c r="L3867" t="str">
        <f t="shared" si="2040"/>
        <v>0.0002679214459951-0.0106674660836908i</v>
      </c>
      <c r="M3867" t="str">
        <f t="shared" si="2041"/>
        <v>0.00233917815338918-0.107948157487567i</v>
      </c>
      <c r="N3867" t="str">
        <f t="shared" si="2042"/>
        <v>-14.2421648835053i</v>
      </c>
      <c r="O3867" t="str">
        <f t="shared" si="2043"/>
        <v>-0.104805122512262-0.994492778402734i</v>
      </c>
      <c r="P3867" t="str">
        <f t="shared" si="2044"/>
        <v>1.10480512251226+0.994492778402734i</v>
      </c>
      <c r="Q3867" t="str">
        <f t="shared" si="2045"/>
        <v>-1.10480512251226+13.2476721051026i</v>
      </c>
      <c r="R3867" t="str">
        <f t="shared" si="2046"/>
        <v>0.0676438686311758-0.0890374101747436i</v>
      </c>
      <c r="S3867" t="str">
        <f t="shared" si="2047"/>
        <v>1.50167466441682i</v>
      </c>
      <c r="T3867" t="str">
        <f t="shared" si="2048"/>
        <v>0.133705223044701+0.101579083726576i</v>
      </c>
      <c r="U3867" t="e">
        <f t="shared" si="2049"/>
        <v>#DIV/0!</v>
      </c>
      <c r="V3867" t="str">
        <f t="shared" si="2050"/>
        <v>1.33333333333333E-06-0.0000548904787349182i</v>
      </c>
      <c r="W3867" t="e">
        <f t="shared" si="2051"/>
        <v>#DIV/0!</v>
      </c>
      <c r="X3867" t="e">
        <f t="shared" si="2052"/>
        <v>#DIV/0!</v>
      </c>
      <c r="Y3867" t="str">
        <f t="shared" si="2053"/>
        <v>0.00083+1.9432635518045i</v>
      </c>
      <c r="Z3867" t="e">
        <f t="shared" si="2054"/>
        <v>#DIV/0!</v>
      </c>
      <c r="AA3867" t="e">
        <f t="shared" si="2055"/>
        <v>#DIV/0!</v>
      </c>
      <c r="AB3867" t="str">
        <f t="shared" si="2056"/>
        <v>0.824458096206807+0.626360706609388i</v>
      </c>
      <c r="AC3867" t="str">
        <f t="shared" si="2057"/>
        <v>1.06954303856813-0.08753356313019i</v>
      </c>
      <c r="AD3867" t="str">
        <f t="shared" si="2058"/>
        <v>0.718111331714593+0.644405624967872i</v>
      </c>
      <c r="AE3867" t="e">
        <f t="shared" si="2059"/>
        <v>#DIV/0!</v>
      </c>
      <c r="AF3867" t="str">
        <f t="shared" si="2060"/>
        <v>-19.4165149721347-0.237061866553888i</v>
      </c>
      <c r="AG3867" t="e">
        <f t="shared" si="2061"/>
        <v>#DIV/0!</v>
      </c>
      <c r="AH3867" t="e">
        <f t="shared" si="2062"/>
        <v>#DIV/0!</v>
      </c>
      <c r="AI3867" t="e">
        <f t="shared" si="2063"/>
        <v>#DIV/0!</v>
      </c>
      <c r="AJ3867" t="e">
        <f t="shared" si="2064"/>
        <v>#DIV/0!</v>
      </c>
      <c r="AK3867"/>
      <c r="AL3867"/>
      <c r="AM3867"/>
      <c r="AN3867"/>
    </row>
    <row r="3868" spans="1:40" x14ac:dyDescent="0.25">
      <c r="A3868"/>
      <c r="B3868">
        <f t="shared" si="2065"/>
        <v>1934000</v>
      </c>
      <c r="C3868" s="186" t="str">
        <f t="shared" si="2033"/>
        <v>-2.62971295126553E-08+0.00162972699556909i</v>
      </c>
      <c r="D3868" s="158" t="str">
        <f t="shared" si="2034"/>
        <v>-7.666666868278+0.0124945736326964i</v>
      </c>
      <c r="E3868" t="str">
        <f t="shared" si="2035"/>
        <v>7.98851719371039-0.302870591963905i</v>
      </c>
      <c r="F3868" t="str">
        <f t="shared" si="2036"/>
        <v>0.999201785020197+0.0000302387273527085i</v>
      </c>
      <c r="G3868">
        <f t="shared" si="2031"/>
        <v>1</v>
      </c>
      <c r="H3868" t="str">
        <f t="shared" si="2037"/>
        <v>11.7498540012657+0.249433999062164i</v>
      </c>
      <c r="I3868" t="str">
        <f t="shared" si="2038"/>
        <v>7594.80024005332i</v>
      </c>
      <c r="J3868" t="str">
        <f t="shared" si="2032"/>
        <v>-78075.9889929947+1661.49925891598i</v>
      </c>
      <c r="K3868" t="str">
        <f t="shared" si="2039"/>
        <v>0.00206911623488457-0.0972304354113731i</v>
      </c>
      <c r="L3868" t="str">
        <f t="shared" si="2040"/>
        <v>0.000267644627484875-0.0106619572797142i</v>
      </c>
      <c r="M3868" t="str">
        <f t="shared" si="2041"/>
        <v>0.00233676086236944-0.107892392691087i</v>
      </c>
      <c r="N3868" t="str">
        <f t="shared" si="2042"/>
        <v>-14.2495327908429i</v>
      </c>
      <c r="O3868" t="str">
        <f t="shared" si="2043"/>
        <v>-0.112129542140672-0.993693597533628i</v>
      </c>
      <c r="P3868" t="str">
        <f t="shared" si="2044"/>
        <v>1.11212954214067+0.993693597533628i</v>
      </c>
      <c r="Q3868" t="str">
        <f t="shared" si="2045"/>
        <v>-1.11212954214067+13.2558391933093i</v>
      </c>
      <c r="R3868" t="str">
        <f t="shared" si="2046"/>
        <v>0.0674491864926985-0.0895561388245981i</v>
      </c>
      <c r="S3868" t="str">
        <f t="shared" si="2047"/>
        <v>1.50245152663328i</v>
      </c>
      <c r="T3868" t="str">
        <f t="shared" si="2048"/>
        <v>0.134553757496399+0.101339133216128i</v>
      </c>
      <c r="U3868" t="e">
        <f t="shared" si="2049"/>
        <v>#DIV/0!</v>
      </c>
      <c r="V3868" t="str">
        <f t="shared" si="2050"/>
        <v>1.33333333333333E-06-0.0000548620968948277i</v>
      </c>
      <c r="W3868" t="e">
        <f t="shared" si="2051"/>
        <v>#DIV/0!</v>
      </c>
      <c r="X3868" t="e">
        <f t="shared" si="2052"/>
        <v>#DIV/0!</v>
      </c>
      <c r="Y3868" t="str">
        <f t="shared" si="2053"/>
        <v>0.00083+1.94426886145365i</v>
      </c>
      <c r="Z3868" t="e">
        <f t="shared" si="2054"/>
        <v>#DIV/0!</v>
      </c>
      <c r="AA3868" t="e">
        <f t="shared" si="2055"/>
        <v>#DIV/0!</v>
      </c>
      <c r="AB3868" t="str">
        <f t="shared" si="2056"/>
        <v>0.829690360756255+0.624881114888714i</v>
      </c>
      <c r="AC3868" t="str">
        <f t="shared" si="2057"/>
        <v>1.06935870659572-0.0880570804818178i</v>
      </c>
      <c r="AD3868" t="str">
        <f t="shared" si="2058"/>
        <v>0.722856204952776+0.643875359744303i</v>
      </c>
      <c r="AE3868" t="e">
        <f t="shared" si="2059"/>
        <v>#DIV/0!</v>
      </c>
      <c r="AF3868" t="str">
        <f t="shared" si="2060"/>
        <v>-19.4165208695437-0.236939425429468i</v>
      </c>
      <c r="AG3868" t="e">
        <f t="shared" si="2061"/>
        <v>#DIV/0!</v>
      </c>
      <c r="AH3868" t="e">
        <f t="shared" si="2062"/>
        <v>#DIV/0!</v>
      </c>
      <c r="AI3868" t="e">
        <f t="shared" si="2063"/>
        <v>#DIV/0!</v>
      </c>
      <c r="AJ3868" t="e">
        <f t="shared" si="2064"/>
        <v>#DIV/0!</v>
      </c>
      <c r="AK3868"/>
      <c r="AL3868"/>
      <c r="AM3868"/>
      <c r="AN3868"/>
    </row>
    <row r="3869" spans="1:40" x14ac:dyDescent="0.25">
      <c r="A3869"/>
      <c r="B3869">
        <f t="shared" si="2065"/>
        <v>1935000</v>
      </c>
      <c r="C3869" s="186" t="str">
        <f t="shared" si="2033"/>
        <v>-2.6269956040426E-08+0.00162888475939611i</v>
      </c>
      <c r="D3869" s="158" t="str">
        <f t="shared" si="2034"/>
        <v>-7.6666668680697+0.0124881164887035i</v>
      </c>
      <c r="E3869" t="str">
        <f t="shared" si="2035"/>
        <v>7.98850533303634-0.303026745256415i</v>
      </c>
      <c r="F3869" t="str">
        <f t="shared" si="2036"/>
        <v>0.99920178620343+0.0000302543178348252i</v>
      </c>
      <c r="G3869">
        <f t="shared" si="2031"/>
        <v>1</v>
      </c>
      <c r="H3869" t="str">
        <f t="shared" si="2037"/>
        <v>11.7498598897485+0.249305227139179i</v>
      </c>
      <c r="I3869" t="str">
        <f t="shared" si="2038"/>
        <v>7598.72723087031i</v>
      </c>
      <c r="J3869" t="str">
        <f t="shared" si="2032"/>
        <v>-78156.7513242845+1662.35835884303i</v>
      </c>
      <c r="K3869" t="str">
        <f t="shared" si="2039"/>
        <v>0.00206697907819188-0.0971802312945184i</v>
      </c>
      <c r="L3869" t="str">
        <f t="shared" si="2040"/>
        <v>0.000267368237679732-0.0106564541588357i</v>
      </c>
      <c r="M3869" t="str">
        <f t="shared" si="2041"/>
        <v>0.00233434731587161-0.107836685453354i</v>
      </c>
      <c r="N3869" t="str">
        <f t="shared" si="2042"/>
        <v>-14.2569006981804i</v>
      </c>
      <c r="O3869" t="str">
        <f t="shared" si="2043"/>
        <v>-0.119447874725629-0.992840473199764i</v>
      </c>
      <c r="P3869" t="str">
        <f t="shared" si="2044"/>
        <v>1.11944787472563+0.992840473199764i</v>
      </c>
      <c r="Q3869" t="str">
        <f t="shared" si="2045"/>
        <v>-1.11944787472563+13.2640602249806i</v>
      </c>
      <c r="R3869" t="str">
        <f t="shared" si="2046"/>
        <v>0.0672500481953051-0.0900727814853395i</v>
      </c>
      <c r="S3869" t="str">
        <f t="shared" si="2047"/>
        <v>1.50322838884974i</v>
      </c>
      <c r="T3869" t="str">
        <f t="shared" si="2048"/>
        <v>0.135399962191422+0.101092181598696i</v>
      </c>
      <c r="U3869" t="e">
        <f t="shared" si="2049"/>
        <v>#DIV/0!</v>
      </c>
      <c r="V3869" t="str">
        <f t="shared" si="2050"/>
        <v>1.33333333333333E-06-0.0000548337443899727i</v>
      </c>
      <c r="W3869" t="e">
        <f t="shared" si="2051"/>
        <v>#DIV/0!</v>
      </c>
      <c r="X3869" t="e">
        <f t="shared" si="2052"/>
        <v>#DIV/0!</v>
      </c>
      <c r="Y3869" t="str">
        <f t="shared" si="2053"/>
        <v>0.00083+1.9452741711028i</v>
      </c>
      <c r="Z3869" t="e">
        <f t="shared" si="2054"/>
        <v>#DIV/0!</v>
      </c>
      <c r="AA3869" t="e">
        <f t="shared" si="2055"/>
        <v>#DIV/0!</v>
      </c>
      <c r="AB3869" t="str">
        <f t="shared" si="2056"/>
        <v>0.834908259473845+0.623358352682969i</v>
      </c>
      <c r="AC3869" t="str">
        <f t="shared" si="2057"/>
        <v>1.0691698644575-0.0885786044618766i</v>
      </c>
      <c r="AD3869" t="str">
        <f t="shared" si="2058"/>
        <v>0.727596957115262+0.643310196648633i</v>
      </c>
      <c r="AE3869" t="e">
        <f t="shared" si="2059"/>
        <v>#DIV/0!</v>
      </c>
      <c r="AF3869" t="str">
        <f t="shared" si="2060"/>
        <v>-19.4165267578182-0.236817110650476i</v>
      </c>
      <c r="AG3869" t="e">
        <f t="shared" si="2061"/>
        <v>#DIV/0!</v>
      </c>
      <c r="AH3869" t="e">
        <f t="shared" si="2062"/>
        <v>#DIV/0!</v>
      </c>
      <c r="AI3869" t="e">
        <f t="shared" si="2063"/>
        <v>#DIV/0!</v>
      </c>
      <c r="AJ3869" t="e">
        <f t="shared" si="2064"/>
        <v>#DIV/0!</v>
      </c>
      <c r="AK3869"/>
      <c r="AL3869"/>
      <c r="AM3869"/>
      <c r="AN3869"/>
    </row>
    <row r="3870" spans="1:40" x14ac:dyDescent="0.25">
      <c r="A3870"/>
      <c r="B3870">
        <f t="shared" si="2065"/>
        <v>1936000</v>
      </c>
      <c r="C3870" s="186" t="str">
        <f t="shared" si="2033"/>
        <v>-2.62428246649737E-08+0.00162804339330181i</v>
      </c>
      <c r="D3870" s="158" t="str">
        <f t="shared" si="2034"/>
        <v>-7.66666686786162+0.0124816660153139i</v>
      </c>
      <c r="E3870" t="str">
        <f t="shared" si="2035"/>
        <v>7.9884934662664-0.303182897852548i</v>
      </c>
      <c r="F3870" t="str">
        <f t="shared" si="2036"/>
        <v>0.999201787387262+0.0000302699082475255i</v>
      </c>
      <c r="G3870">
        <f t="shared" si="2031"/>
        <v>1</v>
      </c>
      <c r="H3870" t="str">
        <f t="shared" si="2037"/>
        <v>11.7498657691152+0.249176588036869i</v>
      </c>
      <c r="I3870" t="str">
        <f t="shared" si="2038"/>
        <v>7602.6542216873i</v>
      </c>
      <c r="J3870" t="str">
        <f t="shared" si="2032"/>
        <v>-78237.555404001+1663.21745877009i</v>
      </c>
      <c r="K3870" t="str">
        <f t="shared" si="2039"/>
        <v>0.00206484523047177-0.097130078973067i</v>
      </c>
      <c r="L3870" t="str">
        <f t="shared" si="2040"/>
        <v>0.000267092275695077-0.0106509567122711i</v>
      </c>
      <c r="M3870" t="str">
        <f t="shared" si="2041"/>
        <v>0.00233193750616685-0.107781035685338i</v>
      </c>
      <c r="N3870" t="str">
        <f t="shared" si="2042"/>
        <v>-14.264268605518i</v>
      </c>
      <c r="O3870" t="str">
        <f t="shared" si="2043"/>
        <v>-0.1267597229857-0.991933451713666i</v>
      </c>
      <c r="P3870" t="str">
        <f t="shared" si="2044"/>
        <v>1.1267597229857+0.991933451713666i</v>
      </c>
      <c r="Q3870" t="str">
        <f t="shared" si="2045"/>
        <v>-1.1267597229857+13.2723351538043i</v>
      </c>
      <c r="R3870" t="str">
        <f t="shared" si="2046"/>
        <v>0.0670464783595816-0.090587299102727i</v>
      </c>
      <c r="S3870" t="str">
        <f t="shared" si="2047"/>
        <v>1.5040052510662i</v>
      </c>
      <c r="T3870" t="str">
        <f t="shared" si="2048"/>
        <v>0.136243773530406+0.100838255518307i</v>
      </c>
      <c r="U3870" t="e">
        <f t="shared" si="2049"/>
        <v>#DIV/0!</v>
      </c>
      <c r="V3870" t="str">
        <f t="shared" si="2050"/>
        <v>1.33333333333333E-06-0.0000548054211748952i</v>
      </c>
      <c r="W3870" t="e">
        <f t="shared" si="2051"/>
        <v>#DIV/0!</v>
      </c>
      <c r="X3870" t="e">
        <f t="shared" si="2052"/>
        <v>#DIV/0!</v>
      </c>
      <c r="Y3870" t="str">
        <f t="shared" si="2053"/>
        <v>0.00083+1.94627948075195i</v>
      </c>
      <c r="Z3870" t="e">
        <f t="shared" si="2054"/>
        <v>#DIV/0!</v>
      </c>
      <c r="AA3870" t="e">
        <f t="shared" si="2055"/>
        <v>#DIV/0!</v>
      </c>
      <c r="AB3870" t="str">
        <f t="shared" si="2056"/>
        <v>0.840111400190822+0.621792584285539i</v>
      </c>
      <c r="AC3870" t="str">
        <f t="shared" si="2057"/>
        <v>1.06897653599922-0.0890980953552744i</v>
      </c>
      <c r="AD3870" t="str">
        <f t="shared" si="2058"/>
        <v>0.732333331901622+0.642710168264775i</v>
      </c>
      <c r="AE3870" t="e">
        <f t="shared" si="2059"/>
        <v>#DIV/0!</v>
      </c>
      <c r="AF3870" t="str">
        <f t="shared" si="2060"/>
        <v>-19.4165326369768-0.236694922021555i</v>
      </c>
      <c r="AG3870" t="e">
        <f t="shared" si="2061"/>
        <v>#DIV/0!</v>
      </c>
      <c r="AH3870" t="e">
        <f t="shared" si="2062"/>
        <v>#DIV/0!</v>
      </c>
      <c r="AI3870" t="e">
        <f t="shared" si="2063"/>
        <v>#DIV/0!</v>
      </c>
      <c r="AJ3870" t="e">
        <f t="shared" si="2064"/>
        <v>#DIV/0!</v>
      </c>
      <c r="AK3870"/>
      <c r="AL3870"/>
      <c r="AM3870"/>
      <c r="AN3870"/>
    </row>
    <row r="3871" spans="1:40" x14ac:dyDescent="0.25">
      <c r="A3871"/>
      <c r="B3871">
        <f t="shared" si="2065"/>
        <v>1937000</v>
      </c>
      <c r="C3871" s="186" t="str">
        <f t="shared" si="2033"/>
        <v>-2.62157352993898E-08+0.00162720289593864i</v>
      </c>
      <c r="D3871" s="158" t="str">
        <f t="shared" si="2034"/>
        <v>-7.66666686765401+0.0124752222021962i</v>
      </c>
      <c r="E3871" t="str">
        <f t="shared" si="2035"/>
        <v>7.98848159340062-0.303339049751949i</v>
      </c>
      <c r="F3871" t="str">
        <f t="shared" si="2036"/>
        <v>0.999201788571713+0.0000302854985907752i</v>
      </c>
      <c r="G3871">
        <f t="shared" si="2031"/>
        <v>1</v>
      </c>
      <c r="H3871" t="str">
        <f t="shared" si="2037"/>
        <v>11.7498716393849+0.249048081549957i</v>
      </c>
      <c r="I3871" t="str">
        <f t="shared" si="2038"/>
        <v>7606.58121250429i</v>
      </c>
      <c r="J3871" t="str">
        <f t="shared" si="2032"/>
        <v>-78318.401232144+1664.07655869714i</v>
      </c>
      <c r="K3871" t="str">
        <f t="shared" si="2039"/>
        <v>0.00206271468489766-0.0970799783669401i</v>
      </c>
      <c r="L3871" t="str">
        <f t="shared" si="2040"/>
        <v>0.000266816740648589-0.0106454649312541i</v>
      </c>
      <c r="M3871" t="str">
        <f t="shared" si="2041"/>
        <v>0.00232953142554625-0.107725443298194i</v>
      </c>
      <c r="N3871" t="str">
        <f t="shared" si="2042"/>
        <v>-14.2716365128556i</v>
      </c>
      <c r="O3871" t="str">
        <f t="shared" si="2043"/>
        <v>-0.134064689991161-0.990972582313746i</v>
      </c>
      <c r="P3871" t="str">
        <f t="shared" si="2044"/>
        <v>1.13406468999116+0.990972582313746i</v>
      </c>
      <c r="Q3871" t="str">
        <f t="shared" si="2045"/>
        <v>-1.13406468999116+13.2806639305419i</v>
      </c>
      <c r="R3871" t="str">
        <f t="shared" si="2046"/>
        <v>0.0668385019961023-0.0910996529514226i</v>
      </c>
      <c r="S3871" t="str">
        <f t="shared" si="2047"/>
        <v>1.50478211328266i</v>
      </c>
      <c r="T3871" t="str">
        <f t="shared" si="2048"/>
        <v>0.137085128287559+0.100577382282342i</v>
      </c>
      <c r="U3871" t="e">
        <f t="shared" si="2049"/>
        <v>#DIV/0!</v>
      </c>
      <c r="V3871" t="str">
        <f t="shared" si="2050"/>
        <v>1.33333333333333E-06-0.0000547771272042317i</v>
      </c>
      <c r="W3871" t="e">
        <f t="shared" si="2051"/>
        <v>#DIV/0!</v>
      </c>
      <c r="X3871" t="e">
        <f t="shared" si="2052"/>
        <v>#DIV/0!</v>
      </c>
      <c r="Y3871" t="str">
        <f t="shared" si="2053"/>
        <v>0.00083+1.9472847904011i</v>
      </c>
      <c r="Z3871" t="e">
        <f t="shared" si="2054"/>
        <v>#DIV/0!</v>
      </c>
      <c r="AA3871" t="e">
        <f t="shared" si="2055"/>
        <v>#DIV/0!</v>
      </c>
      <c r="AB3871" t="str">
        <f t="shared" si="2056"/>
        <v>0.845299393041969+0.620183978080206i</v>
      </c>
      <c r="AC3871" t="str">
        <f t="shared" si="2057"/>
        <v>1.06877874546521-0.0896155137685823i</v>
      </c>
      <c r="AD3871" t="str">
        <f t="shared" si="2058"/>
        <v>0.737065073276941+0.642075309052012i</v>
      </c>
      <c r="AE3871" t="e">
        <f t="shared" si="2059"/>
        <v>#DIV/0!</v>
      </c>
      <c r="AF3871" t="str">
        <f t="shared" si="2060"/>
        <v>-19.4165385070389-0.236572859347761i</v>
      </c>
      <c r="AG3871" t="e">
        <f t="shared" si="2061"/>
        <v>#DIV/0!</v>
      </c>
      <c r="AH3871" t="e">
        <f t="shared" si="2062"/>
        <v>#DIV/0!</v>
      </c>
      <c r="AI3871" t="e">
        <f t="shared" si="2063"/>
        <v>#DIV/0!</v>
      </c>
      <c r="AJ3871" t="e">
        <f t="shared" si="2064"/>
        <v>#DIV/0!</v>
      </c>
      <c r="AK3871"/>
      <c r="AL3871"/>
      <c r="AM3871"/>
      <c r="AN3871"/>
    </row>
    <row r="3872" spans="1:40" x14ac:dyDescent="0.25">
      <c r="A3872"/>
      <c r="B3872">
        <f t="shared" si="2065"/>
        <v>1938000</v>
      </c>
      <c r="C3872" s="186" t="str">
        <f t="shared" si="2033"/>
        <v>-2.61886878569884E-08+0.00162636326596182i</v>
      </c>
      <c r="D3872" s="158" t="str">
        <f t="shared" si="2034"/>
        <v>-7.66666686744663+0.0124687850390406i</v>
      </c>
      <c r="E3872" t="str">
        <f t="shared" si="2035"/>
        <v>7.98846971443908-0.303495200954261i</v>
      </c>
      <c r="F3872" t="str">
        <f t="shared" si="2036"/>
        <v>0.999201789756772+0.0000303010888645381i</v>
      </c>
      <c r="G3872">
        <f t="shared" si="2031"/>
        <v>1</v>
      </c>
      <c r="H3872" t="str">
        <f t="shared" si="2037"/>
        <v>11.7498775005759+0.248919707473579i</v>
      </c>
      <c r="I3872" t="str">
        <f t="shared" si="2038"/>
        <v>7610.50820332127i</v>
      </c>
      <c r="J3872" t="str">
        <f t="shared" si="2032"/>
        <v>-78399.2888087137+1664.93565862419i</v>
      </c>
      <c r="K3872" t="str">
        <f t="shared" si="2039"/>
        <v>0.00206058743466055-0.0970299293962231i</v>
      </c>
      <c r="L3872" t="str">
        <f t="shared" si="2040"/>
        <v>0.000266541631660225-0.0106399788070366i</v>
      </c>
      <c r="M3872" t="str">
        <f t="shared" si="2041"/>
        <v>0.00232712906632078-0.10766990820326i</v>
      </c>
      <c r="N3872" t="str">
        <f t="shared" si="2042"/>
        <v>-14.2790044201931i</v>
      </c>
      <c r="O3872" t="str">
        <f t="shared" si="2043"/>
        <v>-0.141362379185837-0.989957917161593i</v>
      </c>
      <c r="P3872" t="str">
        <f t="shared" si="2044"/>
        <v>1.14136237918584+0.989957917161593i</v>
      </c>
      <c r="Q3872" t="str">
        <f t="shared" si="2045"/>
        <v>-1.14136237918584+13.2890465030315i</v>
      </c>
      <c r="R3872" t="str">
        <f t="shared" si="2046"/>
        <v>0.0666261445002445-0.0916098046395506i</v>
      </c>
      <c r="S3872" t="str">
        <f t="shared" si="2047"/>
        <v>1.50555897549912i</v>
      </c>
      <c r="T3872" t="str">
        <f t="shared" si="2048"/>
        <v>0.137923963618796+0.100309589855244i</v>
      </c>
      <c r="U3872" t="e">
        <f t="shared" si="2049"/>
        <v>#DIV/0!</v>
      </c>
      <c r="V3872" t="str">
        <f t="shared" si="2050"/>
        <v>1.33333333333333E-06-0.0000547488624327124i</v>
      </c>
      <c r="W3872" t="e">
        <f t="shared" si="2051"/>
        <v>#DIV/0!</v>
      </c>
      <c r="X3872" t="e">
        <f t="shared" si="2052"/>
        <v>#DIV/0!</v>
      </c>
      <c r="Y3872" t="str">
        <f t="shared" si="2053"/>
        <v>0.00083+1.94829010005025i</v>
      </c>
      <c r="Z3872" t="e">
        <f t="shared" si="2054"/>
        <v>#DIV/0!</v>
      </c>
      <c r="AA3872" t="e">
        <f t="shared" si="2055"/>
        <v>#DIV/0!</v>
      </c>
      <c r="AB3872" t="str">
        <f t="shared" si="2056"/>
        <v>0.850471850515762+0.618532706502356i</v>
      </c>
      <c r="AC3872" t="str">
        <f t="shared" si="2057"/>
        <v>1.06857651749325-0.0901308206347171i</v>
      </c>
      <c r="AD3872" t="str">
        <f t="shared" si="2058"/>
        <v>0.741791925485564+0.641405655342699i</v>
      </c>
      <c r="AE3872" t="e">
        <f t="shared" si="2059"/>
        <v>#DIV/0!</v>
      </c>
      <c r="AF3872" t="str">
        <f t="shared" si="2060"/>
        <v>-19.4165443680225-0.236450922434538i</v>
      </c>
      <c r="AG3872" t="e">
        <f t="shared" si="2061"/>
        <v>#DIV/0!</v>
      </c>
      <c r="AH3872" t="e">
        <f t="shared" si="2062"/>
        <v>#DIV/0!</v>
      </c>
      <c r="AI3872" t="e">
        <f t="shared" si="2063"/>
        <v>#DIV/0!</v>
      </c>
      <c r="AJ3872" t="e">
        <f t="shared" si="2064"/>
        <v>#DIV/0!</v>
      </c>
      <c r="AK3872"/>
      <c r="AL3872"/>
      <c r="AM3872"/>
      <c r="AN3872"/>
    </row>
    <row r="3873" spans="1:40" x14ac:dyDescent="0.25">
      <c r="A3873"/>
      <c r="B3873">
        <f t="shared" si="2065"/>
        <v>1939000</v>
      </c>
      <c r="C3873" s="186" t="str">
        <f t="shared" si="2033"/>
        <v>-2.61616822513079E-08+0.00162552450202932i</v>
      </c>
      <c r="D3873" s="158" t="str">
        <f t="shared" si="2034"/>
        <v>-7.66666686723955+0.0124623545155581i</v>
      </c>
      <c r="E3873" t="str">
        <f t="shared" si="2035"/>
        <v>7.98845782938181-0.303651351459127i</v>
      </c>
      <c r="F3873" t="str">
        <f t="shared" si="2036"/>
        <v>0.999201790942429+0.000030316679068778i</v>
      </c>
      <c r="G3873">
        <f t="shared" si="2031"/>
        <v>1</v>
      </c>
      <c r="H3873" t="str">
        <f t="shared" si="2037"/>
        <v>11.7498833527073+0.248791465603296i</v>
      </c>
      <c r="I3873" t="str">
        <f t="shared" si="2038"/>
        <v>7614.43519413826i</v>
      </c>
      <c r="J3873" t="str">
        <f t="shared" si="2032"/>
        <v>-78480.21813371+1665.79475855124i</v>
      </c>
      <c r="K3873" t="str">
        <f t="shared" si="2039"/>
        <v>0.00205846347296902-0.0969799319811667i</v>
      </c>
      <c r="L3873" t="str">
        <f t="shared" si="2040"/>
        <v>0.000266266947852207-0.0106344983308885i</v>
      </c>
      <c r="M3873" t="str">
        <f t="shared" si="2041"/>
        <v>0.00232473042082123-0.107614430312055i</v>
      </c>
      <c r="N3873" t="str">
        <f t="shared" si="2042"/>
        <v>-14.2863723275307i</v>
      </c>
      <c r="O3873" t="str">
        <f t="shared" si="2043"/>
        <v>-0.148652394408936-0.988889511339103i</v>
      </c>
      <c r="P3873" t="str">
        <f t="shared" si="2044"/>
        <v>1.14865239440894+0.988889511339103i</v>
      </c>
      <c r="Q3873" t="str">
        <f t="shared" si="2045"/>
        <v>-1.14865239440894+13.2974828161916i</v>
      </c>
      <c r="R3873" t="str">
        <f t="shared" si="2046"/>
        <v>0.0664094316469404-0.092117716113158i</v>
      </c>
      <c r="S3873" t="str">
        <f t="shared" si="2047"/>
        <v>1.50633583771558i</v>
      </c>
      <c r="T3873" t="str">
        <f t="shared" si="2048"/>
        <v>0.13876021706976+0.10003490685211i</v>
      </c>
      <c r="U3873" t="e">
        <f t="shared" si="2049"/>
        <v>#DIV/0!</v>
      </c>
      <c r="V3873" t="str">
        <f t="shared" si="2050"/>
        <v>1.33333333333333E-06-0.0000547206268151609i</v>
      </c>
      <c r="W3873" t="e">
        <f t="shared" si="2051"/>
        <v>#DIV/0!</v>
      </c>
      <c r="X3873" t="e">
        <f t="shared" si="2052"/>
        <v>#DIV/0!</v>
      </c>
      <c r="Y3873" t="str">
        <f t="shared" si="2053"/>
        <v>0.00083+1.94929540969939i</v>
      </c>
      <c r="Z3873" t="e">
        <f t="shared" si="2054"/>
        <v>#DIV/0!</v>
      </c>
      <c r="AA3873" t="e">
        <f t="shared" si="2055"/>
        <v>#DIV/0!</v>
      </c>
      <c r="AB3873" t="str">
        <f t="shared" si="2056"/>
        <v>0.855628387503832+0.616838945999459i</v>
      </c>
      <c r="AC3873" t="str">
        <f t="shared" si="2057"/>
        <v>1.06836987710937-0.0906439772175349i</v>
      </c>
      <c r="AD3873" t="str">
        <f t="shared" si="2058"/>
        <v>0.746513633064884+0.640701245339865i</v>
      </c>
      <c r="AE3873" t="e">
        <f t="shared" si="2059"/>
        <v>#DIV/0!</v>
      </c>
      <c r="AF3873" t="str">
        <f t="shared" si="2060"/>
        <v>-19.4165502199468-0.236329111087738i</v>
      </c>
      <c r="AG3873" t="e">
        <f t="shared" si="2061"/>
        <v>#DIV/0!</v>
      </c>
      <c r="AH3873" t="e">
        <f t="shared" si="2062"/>
        <v>#DIV/0!</v>
      </c>
      <c r="AI3873" t="e">
        <f t="shared" si="2063"/>
        <v>#DIV/0!</v>
      </c>
      <c r="AJ3873" t="e">
        <f t="shared" si="2064"/>
        <v>#DIV/0!</v>
      </c>
      <c r="AK3873"/>
      <c r="AL3873"/>
      <c r="AM3873"/>
      <c r="AN3873"/>
    </row>
    <row r="3874" spans="1:40" x14ac:dyDescent="0.25">
      <c r="A3874"/>
      <c r="B3874">
        <f t="shared" si="2065"/>
        <v>1940000</v>
      </c>
      <c r="C3874" s="186" t="str">
        <f t="shared" si="2033"/>
        <v>-2.61347183961087E-08+0.00162468660280189i</v>
      </c>
      <c r="D3874" s="158" t="str">
        <f t="shared" si="2034"/>
        <v>-7.66666686703286+0.0124559306214812i</v>
      </c>
      <c r="E3874" t="str">
        <f t="shared" si="2035"/>
        <v>7.98844593822887-0.303807501266192i</v>
      </c>
      <c r="F3874" t="str">
        <f t="shared" si="2036"/>
        <v>0.999201792128706+0.0000303322692034608i</v>
      </c>
      <c r="G3874">
        <f t="shared" si="2031"/>
        <v>1</v>
      </c>
      <c r="H3874" t="str">
        <f t="shared" si="2037"/>
        <v>11.7498891957976+0.248663355735098i</v>
      </c>
      <c r="I3874" t="str">
        <f t="shared" si="2038"/>
        <v>7618.36218495525i</v>
      </c>
      <c r="J3874" t="str">
        <f t="shared" si="2032"/>
        <v>-78561.1892071329+1666.65385847829i</v>
      </c>
      <c r="K3874" t="str">
        <f t="shared" si="2039"/>
        <v>0.0020563427930491-0.0969299860421852i</v>
      </c>
      <c r="L3874" t="str">
        <f t="shared" si="2040"/>
        <v>0.000265992688349013-0.0106290234940974i</v>
      </c>
      <c r="M3874" t="str">
        <f t="shared" si="2041"/>
        <v>0.00232233548139811-0.107559009536283i</v>
      </c>
      <c r="N3874" t="str">
        <f t="shared" si="2042"/>
        <v>-14.2937402348682i</v>
      </c>
      <c r="O3874" t="str">
        <f t="shared" si="2043"/>
        <v>-0.155934339915858-0.987767422845583i</v>
      </c>
      <c r="P3874" t="str">
        <f t="shared" si="2044"/>
        <v>1.15593433991586+0.987767422845583i</v>
      </c>
      <c r="Q3874" t="str">
        <f t="shared" si="2045"/>
        <v>-1.15593433991586+13.3059728120226i</v>
      </c>
      <c r="R3874" t="str">
        <f t="shared" si="2046"/>
        <v>0.0661883895854045-0.0926233496605212i</v>
      </c>
      <c r="S3874" t="str">
        <f t="shared" si="2047"/>
        <v>1.50711269993204i</v>
      </c>
      <c r="T3874" t="str">
        <f t="shared" si="2048"/>
        <v>0.139593826583617+0.0997533625322127i</v>
      </c>
      <c r="U3874" t="e">
        <f t="shared" si="2049"/>
        <v>#DIV/0!</v>
      </c>
      <c r="V3874" t="str">
        <f t="shared" si="2050"/>
        <v>1.33333333333333E-06-0.0000546924203064932i</v>
      </c>
      <c r="W3874" t="e">
        <f t="shared" si="2051"/>
        <v>#DIV/0!</v>
      </c>
      <c r="X3874" t="e">
        <f t="shared" si="2052"/>
        <v>#DIV/0!</v>
      </c>
      <c r="Y3874" t="str">
        <f t="shared" si="2053"/>
        <v>0.00083+1.95030071934854i</v>
      </c>
      <c r="Z3874" t="e">
        <f t="shared" si="2054"/>
        <v>#DIV/0!</v>
      </c>
      <c r="AA3874" t="e">
        <f t="shared" si="2055"/>
        <v>#DIV/0!</v>
      </c>
      <c r="AB3874" t="str">
        <f t="shared" si="2056"/>
        <v>0.860768621349032+0.615102876991124i</v>
      </c>
      <c r="AC3874" t="str">
        <f t="shared" si="2057"/>
        <v>1.06815884972272-0.0911549451162672i</v>
      </c>
      <c r="AD3874" t="str">
        <f t="shared" si="2058"/>
        <v>0.751229940858454+0.639962119114794i</v>
      </c>
      <c r="AE3874" t="e">
        <f t="shared" si="2059"/>
        <v>#DIV/0!</v>
      </c>
      <c r="AF3874" t="str">
        <f t="shared" si="2060"/>
        <v>-19.4165560628305-0.236207425113617i</v>
      </c>
      <c r="AG3874" t="e">
        <f t="shared" si="2061"/>
        <v>#DIV/0!</v>
      </c>
      <c r="AH3874" t="e">
        <f t="shared" si="2062"/>
        <v>#DIV/0!</v>
      </c>
      <c r="AI3874" t="e">
        <f t="shared" si="2063"/>
        <v>#DIV/0!</v>
      </c>
      <c r="AJ3874" t="e">
        <f t="shared" si="2064"/>
        <v>#DIV/0!</v>
      </c>
      <c r="AK3874"/>
      <c r="AL3874"/>
      <c r="AM3874"/>
      <c r="AN3874"/>
    </row>
    <row r="3875" spans="1:40" x14ac:dyDescent="0.25">
      <c r="A3875"/>
      <c r="B3875">
        <f t="shared" si="2065"/>
        <v>1941000</v>
      </c>
      <c r="C3875" s="186" t="str">
        <f t="shared" si="2033"/>
        <v>-2.61077962053747E-08+0.00162384956694308i</v>
      </c>
      <c r="D3875" s="158" t="str">
        <f t="shared" si="2034"/>
        <v>-7.66666686682647+0.0124495133465636i</v>
      </c>
      <c r="E3875" t="str">
        <f t="shared" si="2035"/>
        <v>7.98843404098032-0.303963650375098i</v>
      </c>
      <c r="F3875" t="str">
        <f t="shared" si="2036"/>
        <v>0.99920179331558+0.0000303478592685496i</v>
      </c>
      <c r="G3875">
        <f t="shared" si="2031"/>
        <v>1</v>
      </c>
      <c r="H3875" t="str">
        <f t="shared" si="2037"/>
        <v>11.7498950298654+0.248535377665381i</v>
      </c>
      <c r="I3875" t="str">
        <f t="shared" si="2038"/>
        <v>7622.28917577224i</v>
      </c>
      <c r="J3875" t="str">
        <f t="shared" si="2032"/>
        <v>-78642.2020289824+1667.51295840534i</v>
      </c>
      <c r="K3875" t="str">
        <f t="shared" si="2039"/>
        <v>0.00205422538814426-0.0968800914998566i</v>
      </c>
      <c r="L3875" t="str">
        <f t="shared" si="2040"/>
        <v>0.000265718852277378-0.0106235542879693i</v>
      </c>
      <c r="M3875" t="str">
        <f t="shared" si="2041"/>
        <v>0.00231994424042164-0.107503645787826i</v>
      </c>
      <c r="N3875" t="str">
        <f t="shared" si="2042"/>
        <v>-14.3011081422058i</v>
      </c>
      <c r="O3875" t="str">
        <f t="shared" si="2043"/>
        <v>-0.163207820400471-0.986591712594489i</v>
      </c>
      <c r="P3875" t="str">
        <f t="shared" si="2044"/>
        <v>1.16320782040047+0.986591712594489i</v>
      </c>
      <c r="Q3875" t="str">
        <f t="shared" si="2045"/>
        <v>-1.16320782040047+13.3145164296113i</v>
      </c>
      <c r="R3875" t="str">
        <f t="shared" si="2046"/>
        <v>0.0659630448337565-0.0931266679164495i</v>
      </c>
      <c r="S3875" t="str">
        <f t="shared" si="2047"/>
        <v>1.5078895621485i</v>
      </c>
      <c r="T3875" t="str">
        <f t="shared" si="2048"/>
        <v>0.140424730508884+0.099464986792355i</v>
      </c>
      <c r="U3875" t="e">
        <f t="shared" si="2049"/>
        <v>#DIV/0!</v>
      </c>
      <c r="V3875" t="str">
        <f t="shared" si="2050"/>
        <v>1.33333333333333E-06-0.0000546642428617191i</v>
      </c>
      <c r="W3875" t="e">
        <f t="shared" si="2051"/>
        <v>#DIV/0!</v>
      </c>
      <c r="X3875" t="e">
        <f t="shared" si="2052"/>
        <v>#DIV/0!</v>
      </c>
      <c r="Y3875" t="str">
        <f t="shared" si="2053"/>
        <v>0.00083+1.95130602899769i</v>
      </c>
      <c r="Z3875" t="e">
        <f t="shared" si="2054"/>
        <v>#DIV/0!</v>
      </c>
      <c r="AA3875" t="e">
        <f t="shared" si="2055"/>
        <v>#DIV/0!</v>
      </c>
      <c r="AB3875" t="str">
        <f t="shared" si="2056"/>
        <v>0.865892171893705+0.613324683828126i</v>
      </c>
      <c r="AC3875" t="str">
        <f t="shared" si="2057"/>
        <v>1.0679434611202-0.0916636862699567i</v>
      </c>
      <c r="AD3875" t="str">
        <f t="shared" si="2058"/>
        <v>0.755940594030064+0.639188318604436i</v>
      </c>
      <c r="AE3875" t="e">
        <f t="shared" si="2059"/>
        <v>#DIV/0!</v>
      </c>
      <c r="AF3875" t="str">
        <f t="shared" si="2060"/>
        <v>-19.4165618966919-0.236085864318817i</v>
      </c>
      <c r="AG3875" t="e">
        <f t="shared" si="2061"/>
        <v>#DIV/0!</v>
      </c>
      <c r="AH3875" t="e">
        <f t="shared" si="2062"/>
        <v>#DIV/0!</v>
      </c>
      <c r="AI3875" t="e">
        <f t="shared" si="2063"/>
        <v>#DIV/0!</v>
      </c>
      <c r="AJ3875" t="e">
        <f t="shared" si="2064"/>
        <v>#DIV/0!</v>
      </c>
      <c r="AK3875"/>
      <c r="AL3875"/>
      <c r="AM3875"/>
      <c r="AN3875"/>
    </row>
    <row r="3876" spans="1:40" x14ac:dyDescent="0.25">
      <c r="A3876"/>
      <c r="B3876">
        <f t="shared" si="2065"/>
        <v>1942000</v>
      </c>
      <c r="C3876" s="186" t="str">
        <f t="shared" si="2033"/>
        <v>-2.60809155933099E-08+0.00162301339311913i</v>
      </c>
      <c r="D3876" s="158" t="str">
        <f t="shared" si="2034"/>
        <v>-7.66666686662039+0.01244310268058i</v>
      </c>
      <c r="E3876" t="str">
        <f t="shared" si="2035"/>
        <v>7.98842213763622-0.30411979878549i</v>
      </c>
      <c r="F3876" t="str">
        <f t="shared" si="2036"/>
        <v>0.999201794503074+0.0000303634492640101i</v>
      </c>
      <c r="G3876">
        <f t="shared" si="2031"/>
        <v>1</v>
      </c>
      <c r="H3876" t="str">
        <f t="shared" si="2037"/>
        <v>11.7499008549293+0.248407531190967i</v>
      </c>
      <c r="I3876" t="str">
        <f t="shared" si="2038"/>
        <v>7626.21616658922i</v>
      </c>
      <c r="J3876" t="str">
        <f t="shared" si="2032"/>
        <v>-78723.2565992586+1668.37205833239i</v>
      </c>
      <c r="K3876" t="str">
        <f t="shared" si="2039"/>
        <v>0.00205211125151534-0.096830248274922i</v>
      </c>
      <c r="L3876" t="str">
        <f t="shared" si="2040"/>
        <v>0.000265445438766277-0.0106180907038274i</v>
      </c>
      <c r="M3876" t="str">
        <f t="shared" si="2041"/>
        <v>0.00231755669028162-0.107448338978749i</v>
      </c>
      <c r="N3876" t="str">
        <f t="shared" si="2042"/>
        <v>-14.3084760495434i</v>
      </c>
      <c r="O3876" t="str">
        <f t="shared" si="2043"/>
        <v>-0.170472441015871-0.985362444410223i</v>
      </c>
      <c r="P3876" t="str">
        <f t="shared" si="2044"/>
        <v>1.17047244101587+0.985362444410223i</v>
      </c>
      <c r="Q3876" t="str">
        <f t="shared" si="2045"/>
        <v>-1.17047244101587+13.3231136051332i</v>
      </c>
      <c r="R3876" t="str">
        <f t="shared" si="2046"/>
        <v>0.065733424273637-0.0936276338663927i</v>
      </c>
      <c r="S3876" t="str">
        <f t="shared" si="2047"/>
        <v>1.50866642436496i</v>
      </c>
      <c r="T3876" t="str">
        <f t="shared" si="2048"/>
        <v>0.141252867606962+0.0991698101601728i</v>
      </c>
      <c r="U3876" t="e">
        <f t="shared" si="2049"/>
        <v>#DIV/0!</v>
      </c>
      <c r="V3876" t="str">
        <f t="shared" si="2050"/>
        <v>1.33333333333333E-06-0.0000546360944359408i</v>
      </c>
      <c r="W3876" t="e">
        <f t="shared" si="2051"/>
        <v>#DIV/0!</v>
      </c>
      <c r="X3876" t="e">
        <f t="shared" si="2052"/>
        <v>#DIV/0!</v>
      </c>
      <c r="Y3876" t="str">
        <f t="shared" si="2053"/>
        <v>0.00083+1.95231133864684i</v>
      </c>
      <c r="Z3876" t="e">
        <f t="shared" si="2054"/>
        <v>#DIV/0!</v>
      </c>
      <c r="AA3876" t="e">
        <f t="shared" si="2055"/>
        <v>#DIV/0!</v>
      </c>
      <c r="AB3876" t="str">
        <f t="shared" si="2056"/>
        <v>0.870998661526136+0.611504554751101i</v>
      </c>
      <c r="AC3876" t="str">
        <f t="shared" si="2057"/>
        <v>1.06772373746119-0.0921701629616958i</v>
      </c>
      <c r="AD3876" t="str">
        <f t="shared" si="2058"/>
        <v>0.760645338076777+0.638379887608771i</v>
      </c>
      <c r="AE3876" t="e">
        <f t="shared" si="2059"/>
        <v>#DIV/0!</v>
      </c>
      <c r="AF3876" t="str">
        <f t="shared" si="2060"/>
        <v>-19.4165677215497-0.235964428510387i</v>
      </c>
      <c r="AG3876" t="e">
        <f t="shared" si="2061"/>
        <v>#DIV/0!</v>
      </c>
      <c r="AH3876" t="e">
        <f t="shared" si="2062"/>
        <v>#DIV/0!</v>
      </c>
      <c r="AI3876" t="e">
        <f t="shared" si="2063"/>
        <v>#DIV/0!</v>
      </c>
      <c r="AJ3876" t="e">
        <f t="shared" si="2064"/>
        <v>#DIV/0!</v>
      </c>
      <c r="AK3876"/>
      <c r="AL3876"/>
      <c r="AM3876"/>
      <c r="AN3876"/>
    </row>
    <row r="3877" spans="1:40" x14ac:dyDescent="0.25">
      <c r="A3877"/>
      <c r="B3877">
        <f t="shared" si="2065"/>
        <v>1943000</v>
      </c>
      <c r="C3877" s="186" t="str">
        <f t="shared" si="2033"/>
        <v>-2.60540764743396E-08+0.00162217807999908i</v>
      </c>
      <c r="D3877" s="158" t="str">
        <f t="shared" si="2034"/>
        <v>-7.66666686641462+0.0124366986133263i</v>
      </c>
      <c r="E3877" t="str">
        <f t="shared" si="2035"/>
        <v>7.98841022819661-0.304275946497011i</v>
      </c>
      <c r="F3877" t="str">
        <f t="shared" si="2036"/>
        <v>0.999201795691166+0.0000303790391898056i</v>
      </c>
      <c r="G3877">
        <f t="shared" si="2031"/>
        <v>1</v>
      </c>
      <c r="H3877" t="str">
        <f t="shared" si="2037"/>
        <v>11.7499066710077+0.248279816109094i</v>
      </c>
      <c r="I3877" t="str">
        <f t="shared" si="2038"/>
        <v>7630.14315740621i</v>
      </c>
      <c r="J3877" t="str">
        <f t="shared" si="2032"/>
        <v>-78804.3529179613+1669.23115825944i</v>
      </c>
      <c r="K3877" t="str">
        <f t="shared" si="2039"/>
        <v>0.00205000037644053-0.0967804562882859i</v>
      </c>
      <c r="L3877" t="str">
        <f t="shared" si="2040"/>
        <v>0.000265172446946925-0.0106126327330132i</v>
      </c>
      <c r="M3877" t="str">
        <f t="shared" si="2041"/>
        <v>0.00231517282338745-0.107393089021299i</v>
      </c>
      <c r="N3877" t="str">
        <f t="shared" si="2042"/>
        <v>-14.3158439568809i</v>
      </c>
      <c r="O3877" t="str">
        <f t="shared" si="2043"/>
        <v>-0.177727807396128-0.984079685024625i</v>
      </c>
      <c r="P3877" t="str">
        <f t="shared" si="2044"/>
        <v>1.17772780739613+0.984079685024625i</v>
      </c>
      <c r="Q3877" t="str">
        <f t="shared" si="2045"/>
        <v>-1.17772780739613+13.3317642718563i</v>
      </c>
      <c r="R3877" t="str">
        <f t="shared" si="2046"/>
        <v>0.0654995551447408-0.0941262108505194i</v>
      </c>
      <c r="S3877" t="str">
        <f t="shared" si="2047"/>
        <v>1.50944328658142i</v>
      </c>
      <c r="T3877" t="str">
        <f t="shared" si="2048"/>
        <v>0.142078177059664+0.0988678637872985i</v>
      </c>
      <c r="U3877" t="e">
        <f t="shared" si="2049"/>
        <v>#DIV/0!</v>
      </c>
      <c r="V3877" t="str">
        <f t="shared" si="2050"/>
        <v>1.33333333333333E-06-0.0000546079749843525i</v>
      </c>
      <c r="W3877" t="e">
        <f t="shared" si="2051"/>
        <v>#DIV/0!</v>
      </c>
      <c r="X3877" t="e">
        <f t="shared" si="2052"/>
        <v>#DIV/0!</v>
      </c>
      <c r="Y3877" t="str">
        <f t="shared" si="2053"/>
        <v>0.00083+1.95331664829599i</v>
      </c>
      <c r="Z3877" t="e">
        <f t="shared" si="2054"/>
        <v>#DIV/0!</v>
      </c>
      <c r="AA3877" t="e">
        <f t="shared" si="2055"/>
        <v>#DIV/0!</v>
      </c>
      <c r="AB3877" t="str">
        <f t="shared" si="2056"/>
        <v>0.876087715226968+0.6096426818484i</v>
      </c>
      <c r="AC3877" t="str">
        <f t="shared" si="2057"/>
        <v>1.06749970527213-0.0926743378228438i</v>
      </c>
      <c r="AD3877" t="str">
        <f t="shared" si="2058"/>
        <v>0.765343918842664+0.637536871788073i</v>
      </c>
      <c r="AE3877" t="e">
        <f t="shared" si="2059"/>
        <v>#DIV/0!</v>
      </c>
      <c r="AF3877" t="str">
        <f t="shared" si="2060"/>
        <v>-19.4165735374223-0.235843117495768i</v>
      </c>
      <c r="AG3877" t="e">
        <f t="shared" si="2061"/>
        <v>#DIV/0!</v>
      </c>
      <c r="AH3877" t="e">
        <f t="shared" si="2062"/>
        <v>#DIV/0!</v>
      </c>
      <c r="AI3877" t="e">
        <f t="shared" si="2063"/>
        <v>#DIV/0!</v>
      </c>
      <c r="AJ3877" t="e">
        <f t="shared" si="2064"/>
        <v>#DIV/0!</v>
      </c>
      <c r="AK3877"/>
      <c r="AL3877"/>
      <c r="AM3877"/>
      <c r="AN3877"/>
    </row>
    <row r="3878" spans="1:40" x14ac:dyDescent="0.25">
      <c r="A3878"/>
      <c r="B3878">
        <f t="shared" si="2065"/>
        <v>1944000</v>
      </c>
      <c r="C3878" s="186" t="str">
        <f t="shared" si="2033"/>
        <v>-2.60272787631086E-08+0.00162134362625464i</v>
      </c>
      <c r="D3878" s="158" t="str">
        <f t="shared" si="2034"/>
        <v>-7.66666686620915+0.0124303011346189i</v>
      </c>
      <c r="E3878" t="str">
        <f t="shared" si="2035"/>
        <v>7.98839831266156-0.304432093509304i</v>
      </c>
      <c r="F3878" t="str">
        <f t="shared" si="2036"/>
        <v>0.999201796879866+0.000030394629045901i</v>
      </c>
      <c r="G3878">
        <f t="shared" si="2031"/>
        <v>1</v>
      </c>
      <c r="H3878" t="str">
        <f t="shared" si="2037"/>
        <v>11.7499124781192+0.248152232217416i</v>
      </c>
      <c r="I3878" t="str">
        <f t="shared" si="2038"/>
        <v>7634.0701482232i</v>
      </c>
      <c r="J3878" t="str">
        <f t="shared" si="2032"/>
        <v>-78885.4909850907+1670.09025818649i</v>
      </c>
      <c r="K3878" t="str">
        <f t="shared" si="2039"/>
        <v>0.00204789275621524-0.0967307154610145i</v>
      </c>
      <c r="L3878" t="str">
        <f t="shared" si="2040"/>
        <v>0.000264899875952771-0.0106071803668858i</v>
      </c>
      <c r="M3878" t="str">
        <f t="shared" si="2041"/>
        <v>0.00231279263216801-0.1073378958279i</v>
      </c>
      <c r="N3878" t="str">
        <f t="shared" si="2042"/>
        <v>-14.3232118642185i</v>
      </c>
      <c r="O3878" t="str">
        <f t="shared" si="2043"/>
        <v>-0.184973525677973-0.982743504073296i</v>
      </c>
      <c r="P3878" t="str">
        <f t="shared" si="2044"/>
        <v>1.18497352567797+0.982743504073296i</v>
      </c>
      <c r="Q3878" t="str">
        <f t="shared" si="2045"/>
        <v>-1.18497352567797+13.3404683601452i</v>
      </c>
      <c r="R3878" t="str">
        <f t="shared" si="2046"/>
        <v>0.065261465039298-0.094622362567693i</v>
      </c>
      <c r="S3878" t="str">
        <f t="shared" si="2047"/>
        <v>1.51022014879788i</v>
      </c>
      <c r="T3878" t="str">
        <f t="shared" si="2048"/>
        <v>0.142900598476588+0.0985591794424163i</v>
      </c>
      <c r="U3878" t="e">
        <f t="shared" si="2049"/>
        <v>#DIV/0!</v>
      </c>
      <c r="V3878" t="str">
        <f t="shared" si="2050"/>
        <v>1.33333333333333E-06-0.0000545798844622411i</v>
      </c>
      <c r="W3878" t="e">
        <f t="shared" si="2051"/>
        <v>#DIV/0!</v>
      </c>
      <c r="X3878" t="e">
        <f t="shared" si="2052"/>
        <v>#DIV/0!</v>
      </c>
      <c r="Y3878" t="str">
        <f t="shared" si="2053"/>
        <v>0.00083+1.95432195794514i</v>
      </c>
      <c r="Z3878" t="e">
        <f t="shared" si="2054"/>
        <v>#DIV/0!</v>
      </c>
      <c r="AA3878" t="e">
        <f t="shared" si="2055"/>
        <v>#DIV/0!</v>
      </c>
      <c r="AB3878" t="str">
        <f t="shared" si="2056"/>
        <v>0.881158960614668+0.60773926101326i</v>
      </c>
      <c r="AC3878" t="str">
        <f t="shared" si="2057"/>
        <v>1.06727139144104-0.0931761738371272i</v>
      </c>
      <c r="AD3878" t="str">
        <f t="shared" si="2058"/>
        <v>0.770036082532414+0.636659318659998i</v>
      </c>
      <c r="AE3878" t="e">
        <f t="shared" si="2059"/>
        <v>#DIV/0!</v>
      </c>
      <c r="AF3878" t="str">
        <f t="shared" si="2060"/>
        <v>-19.4165793443283-0.235721931082797i</v>
      </c>
      <c r="AG3878" t="e">
        <f t="shared" si="2061"/>
        <v>#DIV/0!</v>
      </c>
      <c r="AH3878" t="e">
        <f t="shared" si="2062"/>
        <v>#DIV/0!</v>
      </c>
      <c r="AI3878" t="e">
        <f t="shared" si="2063"/>
        <v>#DIV/0!</v>
      </c>
      <c r="AJ3878" t="e">
        <f t="shared" si="2064"/>
        <v>#DIV/0!</v>
      </c>
      <c r="AK3878"/>
      <c r="AL3878"/>
      <c r="AM3878"/>
      <c r="AN3878"/>
    </row>
    <row r="3879" spans="1:40" x14ac:dyDescent="0.25">
      <c r="A3879"/>
      <c r="B3879">
        <f t="shared" si="2065"/>
        <v>1945000</v>
      </c>
      <c r="C3879" s="186" t="str">
        <f t="shared" si="2033"/>
        <v>-2.60005223744822E-08+0.00162051003056034i</v>
      </c>
      <c r="D3879" s="158" t="str">
        <f t="shared" si="2034"/>
        <v>-7.66666686600399+0.0124239102342959i</v>
      </c>
      <c r="E3879" t="str">
        <f t="shared" si="2035"/>
        <v>7.98838639103111-0.304588239822014i</v>
      </c>
      <c r="F3879" t="str">
        <f t="shared" si="2036"/>
        <v>0.999201798069185+0.0000304102188322617i</v>
      </c>
      <c r="G3879">
        <f t="shared" si="2031"/>
        <v>1</v>
      </c>
      <c r="H3879" t="str">
        <f t="shared" si="2037"/>
        <v>11.7499182762822+0.248024779313998i</v>
      </c>
      <c r="I3879" t="str">
        <f t="shared" si="2038"/>
        <v>7637.99713904018i</v>
      </c>
      <c r="J3879" t="str">
        <f t="shared" si="2032"/>
        <v>-78966.6708006467+1670.94935811355i</v>
      </c>
      <c r="K3879" t="str">
        <f t="shared" si="2039"/>
        <v>0.00204578838415215-0.0966810257143362i</v>
      </c>
      <c r="L3879" t="str">
        <f t="shared" si="2040"/>
        <v>0.000264627724919483-0.010601733596822i</v>
      </c>
      <c r="M3879" t="str">
        <f t="shared" si="2041"/>
        <v>0.00231041610907163-0.107282759311158i</v>
      </c>
      <c r="N3879" t="str">
        <f t="shared" si="2042"/>
        <v>-14.3305797715561i</v>
      </c>
      <c r="O3879" t="str">
        <f t="shared" si="2043"/>
        <v>-0.192209202521601-0.981353974091923i</v>
      </c>
      <c r="P3879" t="str">
        <f t="shared" si="2044"/>
        <v>1.1922092025216+0.981353974091923i</v>
      </c>
      <c r="Q3879" t="str">
        <f t="shared" si="2045"/>
        <v>-1.1922092025216+13.3492257974642i</v>
      </c>
      <c r="R3879" t="str">
        <f t="shared" si="2046"/>
        <v>0.0650191818965361-0.0951160530792933i</v>
      </c>
      <c r="S3879" t="str">
        <f t="shared" si="2047"/>
        <v>1.51099701101434i</v>
      </c>
      <c r="T3879" t="str">
        <f t="shared" si="2048"/>
        <v>0.143720071902293+0.0982437895042637i</v>
      </c>
      <c r="U3879" t="e">
        <f t="shared" si="2049"/>
        <v>#DIV/0!</v>
      </c>
      <c r="V3879" t="str">
        <f t="shared" si="2050"/>
        <v>1.33333333333333E-06-0.0000545518228249857i</v>
      </c>
      <c r="W3879" t="e">
        <f t="shared" si="2051"/>
        <v>#DIV/0!</v>
      </c>
      <c r="X3879" t="e">
        <f t="shared" si="2052"/>
        <v>#DIV/0!</v>
      </c>
      <c r="Y3879" t="str">
        <f t="shared" si="2053"/>
        <v>0.00083+1.95532726759429i</v>
      </c>
      <c r="Z3879" t="e">
        <f t="shared" si="2054"/>
        <v>#DIV/0!</v>
      </c>
      <c r="AA3879" t="e">
        <f t="shared" si="2055"/>
        <v>#DIV/0!</v>
      </c>
      <c r="AB3879" t="str">
        <f t="shared" si="2056"/>
        <v>0.886212027989777+0.605794491900649i</v>
      </c>
      <c r="AC3879" t="str">
        <f t="shared" si="2057"/>
        <v>1.06703882321212-0.0936756343446063i</v>
      </c>
      <c r="AD3879" t="str">
        <f t="shared" si="2058"/>
        <v>0.774721575724444+0.635747277596698i</v>
      </c>
      <c r="AE3879" t="e">
        <f t="shared" si="2059"/>
        <v>#DIV/0!</v>
      </c>
      <c r="AF3879" t="str">
        <f t="shared" si="2060"/>
        <v>-19.4165851422862-0.235600869079702i</v>
      </c>
      <c r="AG3879" t="e">
        <f t="shared" si="2061"/>
        <v>#DIV/0!</v>
      </c>
      <c r="AH3879" t="e">
        <f t="shared" si="2062"/>
        <v>#DIV/0!</v>
      </c>
      <c r="AI3879" t="e">
        <f t="shared" si="2063"/>
        <v>#DIV/0!</v>
      </c>
      <c r="AJ3879" t="e">
        <f t="shared" si="2064"/>
        <v>#DIV/0!</v>
      </c>
      <c r="AK3879"/>
      <c r="AL3879"/>
      <c r="AM3879"/>
      <c r="AN3879"/>
    </row>
    <row r="3880" spans="1:40" x14ac:dyDescent="0.25">
      <c r="A3880"/>
      <c r="B3880">
        <f t="shared" si="2065"/>
        <v>1946000</v>
      </c>
      <c r="C3880" s="186" t="str">
        <f t="shared" si="2033"/>
        <v>-2.59738072235433E-08+0.00161967729159337i</v>
      </c>
      <c r="D3880" s="158" t="str">
        <f t="shared" si="2034"/>
        <v>-7.66666686579921+0.0124175259022158i</v>
      </c>
      <c r="E3880" t="str">
        <f t="shared" si="2035"/>
        <v>7.98837446330532-0.304744385434783i</v>
      </c>
      <c r="F3880" t="str">
        <f t="shared" si="2036"/>
        <v>0.999201799259102+0.0000304258085488508i</v>
      </c>
      <c r="G3880">
        <f t="shared" si="2031"/>
        <v>1</v>
      </c>
      <c r="H3880" t="str">
        <f t="shared" si="2037"/>
        <v>11.7499240655151+0.247897457197331i</v>
      </c>
      <c r="I3880" t="str">
        <f t="shared" si="2038"/>
        <v>7641.92412985717i</v>
      </c>
      <c r="J3880" t="str">
        <f t="shared" si="2032"/>
        <v>-79047.8923646293+1671.80845804059i</v>
      </c>
      <c r="K3880" t="str">
        <f t="shared" si="2039"/>
        <v>0.00204368725358105-0.0966313869696413i</v>
      </c>
      <c r="L3880" t="str">
        <f t="shared" si="2040"/>
        <v>0.000264355992984951-0.0105962924142163i</v>
      </c>
      <c r="M3880" t="str">
        <f t="shared" si="2041"/>
        <v>0.002308043246566-0.107227679383858i</v>
      </c>
      <c r="N3880" t="str">
        <f t="shared" si="2042"/>
        <v>-14.3379476788936i</v>
      </c>
      <c r="O3880" t="str">
        <f t="shared" si="2043"/>
        <v>-0.199434445132316-0.979911170512289i</v>
      </c>
      <c r="P3880" t="str">
        <f t="shared" si="2044"/>
        <v>1.19943444513232+0.979911170512289i</v>
      </c>
      <c r="Q3880" t="str">
        <f t="shared" si="2045"/>
        <v>-1.19943444513232+13.3580365083813i</v>
      </c>
      <c r="R3880" t="str">
        <f t="shared" si="2046"/>
        <v>0.0647727339970689-0.0956072468129942i</v>
      </c>
      <c r="S3880" t="str">
        <f t="shared" si="2047"/>
        <v>1.5117738732308i</v>
      </c>
      <c r="T3880" t="str">
        <f t="shared" si="2048"/>
        <v>0.144536537823413+0.0979217269544972i</v>
      </c>
      <c r="U3880" t="e">
        <f t="shared" si="2049"/>
        <v>#DIV/0!</v>
      </c>
      <c r="V3880" t="str">
        <f t="shared" si="2050"/>
        <v>1.33333333333333E-06-0.000054523790028056i</v>
      </c>
      <c r="W3880" t="e">
        <f t="shared" si="2051"/>
        <v>#DIV/0!</v>
      </c>
      <c r="X3880" t="e">
        <f t="shared" si="2052"/>
        <v>#DIV/0!</v>
      </c>
      <c r="Y3880" t="str">
        <f t="shared" si="2053"/>
        <v>0.00083+1.95633257724344i</v>
      </c>
      <c r="Z3880" t="e">
        <f t="shared" si="2054"/>
        <v>#DIV/0!</v>
      </c>
      <c r="AA3880" t="e">
        <f t="shared" si="2055"/>
        <v>#DIV/0!</v>
      </c>
      <c r="AB3880" t="str">
        <f t="shared" si="2056"/>
        <v>0.891246550378774+0.603808577883279i</v>
      </c>
      <c r="AC3880" t="str">
        <f t="shared" si="2057"/>
        <v>1.06680202818012-0.0941726830455825i</v>
      </c>
      <c r="AD3880" t="str">
        <f t="shared" si="2058"/>
        <v>0.779400145384508+0.634800799821797i</v>
      </c>
      <c r="AE3880" t="e">
        <f t="shared" si="2059"/>
        <v>#DIV/0!</v>
      </c>
      <c r="AF3880" t="str">
        <f t="shared" si="2060"/>
        <v>-19.4165909313143-0.235479931295115i</v>
      </c>
      <c r="AG3880" t="e">
        <f t="shared" si="2061"/>
        <v>#DIV/0!</v>
      </c>
      <c r="AH3880" t="e">
        <f t="shared" si="2062"/>
        <v>#DIV/0!</v>
      </c>
      <c r="AI3880" t="e">
        <f t="shared" si="2063"/>
        <v>#DIV/0!</v>
      </c>
      <c r="AJ3880" t="e">
        <f t="shared" si="2064"/>
        <v>#DIV/0!</v>
      </c>
      <c r="AK3880"/>
      <c r="AL3880"/>
      <c r="AM3880"/>
      <c r="AN3880"/>
    </row>
    <row r="3881" spans="1:40" x14ac:dyDescent="0.25">
      <c r="A3881"/>
      <c r="B3881">
        <f t="shared" si="2065"/>
        <v>1947000</v>
      </c>
      <c r="C3881" s="186" t="str">
        <f t="shared" si="2033"/>
        <v>-2.59471332255933E-08+0.00161884540803366i</v>
      </c>
      <c r="D3881" s="158" t="str">
        <f t="shared" si="2034"/>
        <v>-7.66666686559467+0.0124111481282581i</v>
      </c>
      <c r="E3881" t="str">
        <f t="shared" si="2035"/>
        <v>7.98836252948425-0.304900530347256i</v>
      </c>
      <c r="F3881" t="str">
        <f t="shared" si="2036"/>
        <v>0.999201800449628+0.0000304413981956333i</v>
      </c>
      <c r="G3881">
        <f t="shared" si="2031"/>
        <v>1</v>
      </c>
      <c r="H3881" t="str">
        <f t="shared" si="2037"/>
        <v>11.7499298458361+0.247770265666302i</v>
      </c>
      <c r="I3881" t="str">
        <f t="shared" si="2038"/>
        <v>7645.85112067416i</v>
      </c>
      <c r="J3881" t="str">
        <f t="shared" si="2032"/>
        <v>-79129.1556770385+1672.66755796764i</v>
      </c>
      <c r="K3881" t="str">
        <f t="shared" si="2039"/>
        <v>0.0020415893578489-0.0965817991484807i</v>
      </c>
      <c r="L3881" t="str">
        <f t="shared" si="2040"/>
        <v>0.000264084679289271-0.0105908568104807i</v>
      </c>
      <c r="M3881" t="str">
        <f t="shared" si="2041"/>
        <v>0.00230567403713817-0.107172655958961i</v>
      </c>
      <c r="N3881" t="str">
        <f t="shared" si="2042"/>
        <v>-14.3453155862312i</v>
      </c>
      <c r="O3881" t="str">
        <f t="shared" si="2043"/>
        <v>-0.206648861282143-0.978415171658123i</v>
      </c>
      <c r="P3881" t="str">
        <f t="shared" si="2044"/>
        <v>1.20664886128214+0.978415171658123i</v>
      </c>
      <c r="Q3881" t="str">
        <f t="shared" si="2045"/>
        <v>-1.20664886128214+13.3669004145731i</v>
      </c>
      <c r="R3881" t="str">
        <f t="shared" si="2046"/>
        <v>0.0645221499572383-0.0960959085664394i</v>
      </c>
      <c r="S3881" t="str">
        <f t="shared" si="2047"/>
        <v>1.51255073544726i</v>
      </c>
      <c r="T3881" t="str">
        <f t="shared" si="2048"/>
        <v>0.145349937175641+0.0975930253704592i</v>
      </c>
      <c r="U3881" t="e">
        <f t="shared" si="2049"/>
        <v>#DIV/0!</v>
      </c>
      <c r="V3881" t="str">
        <f t="shared" si="2050"/>
        <v>1.33333333333333E-06-0.0000544957860270143i</v>
      </c>
      <c r="W3881" t="e">
        <f t="shared" si="2051"/>
        <v>#DIV/0!</v>
      </c>
      <c r="X3881" t="e">
        <f t="shared" si="2052"/>
        <v>#DIV/0!</v>
      </c>
      <c r="Y3881" t="str">
        <f t="shared" si="2053"/>
        <v>0.00083+1.95733788689258i</v>
      </c>
      <c r="Z3881" t="e">
        <f t="shared" si="2054"/>
        <v>#DIV/0!</v>
      </c>
      <c r="AA3881" t="e">
        <f t="shared" si="2055"/>
        <v>#DIV/0!</v>
      </c>
      <c r="AB3881" t="str">
        <f t="shared" si="2056"/>
        <v>0.896262163577142+0.601781726007003i</v>
      </c>
      <c r="AC3881" t="str">
        <f t="shared" si="2057"/>
        <v>1.06656103428477-0.0946672840044085i</v>
      </c>
      <c r="AD3881" t="str">
        <f t="shared" si="2058"/>
        <v>0.78407153887924+0.633819938407167i</v>
      </c>
      <c r="AE3881" t="e">
        <f t="shared" si="2059"/>
        <v>#DIV/0!</v>
      </c>
      <c r="AF3881" t="str">
        <f t="shared" si="2060"/>
        <v>-19.4165967114308-0.235359117538044i</v>
      </c>
      <c r="AG3881" t="e">
        <f t="shared" si="2061"/>
        <v>#DIV/0!</v>
      </c>
      <c r="AH3881" t="e">
        <f t="shared" si="2062"/>
        <v>#DIV/0!</v>
      </c>
      <c r="AI3881" t="e">
        <f t="shared" si="2063"/>
        <v>#DIV/0!</v>
      </c>
      <c r="AJ3881" t="e">
        <f t="shared" si="2064"/>
        <v>#DIV/0!</v>
      </c>
      <c r="AK3881"/>
      <c r="AL3881"/>
      <c r="AM3881"/>
      <c r="AN3881"/>
    </row>
    <row r="3882" spans="1:40" x14ac:dyDescent="0.25">
      <c r="A3882"/>
      <c r="B3882">
        <f t="shared" si="2065"/>
        <v>1948000</v>
      </c>
      <c r="C3882" s="186" t="str">
        <f t="shared" si="2033"/>
        <v>-2.59205002961508E-08+0.00161801437856385i</v>
      </c>
      <c r="D3882" s="158" t="str">
        <f t="shared" si="2034"/>
        <v>-7.6666668653905+0.0124047769023229i</v>
      </c>
      <c r="E3882" t="str">
        <f t="shared" si="2035"/>
        <v>7.98835058956794-0.305056674559075i</v>
      </c>
      <c r="F3882" t="str">
        <f t="shared" si="2036"/>
        <v>0.999201801640763+0.0000304569877725737i</v>
      </c>
      <c r="G3882">
        <f t="shared" si="2031"/>
        <v>1</v>
      </c>
      <c r="H3882" t="str">
        <f t="shared" si="2037"/>
        <v>11.7499356172637+0.247643204520225i</v>
      </c>
      <c r="I3882" t="str">
        <f t="shared" si="2038"/>
        <v>7649.77811149115i</v>
      </c>
      <c r="J3882" t="str">
        <f t="shared" si="2032"/>
        <v>-79210.4607378744+1673.5266578947i</v>
      </c>
      <c r="K3882" t="str">
        <f t="shared" si="2039"/>
        <v>0.00203949469031968-0.0965322621725664i</v>
      </c>
      <c r="L3882" t="str">
        <f t="shared" si="2040"/>
        <v>0.000263813782974748-0.010585426777045i</v>
      </c>
      <c r="M3882" t="str">
        <f t="shared" si="2041"/>
        <v>0.00230330847329443-0.107117688949611i</v>
      </c>
      <c r="N3882" t="str">
        <f t="shared" si="2042"/>
        <v>-14.3526834935687i</v>
      </c>
      <c r="O3882" t="str">
        <f t="shared" si="2043"/>
        <v>-0.213852059330441-0.976866058740977i</v>
      </c>
      <c r="P3882" t="str">
        <f t="shared" si="2044"/>
        <v>1.21385205933044+0.976866058740977i</v>
      </c>
      <c r="Q3882" t="str">
        <f t="shared" si="2045"/>
        <v>-1.21385205933044+13.3758174348277i</v>
      </c>
      <c r="R3882" t="str">
        <f t="shared" si="2046"/>
        <v>0.0642674587234491-0.0965820035107614i</v>
      </c>
      <c r="S3882" t="str">
        <f t="shared" si="2047"/>
        <v>1.51332759766372i</v>
      </c>
      <c r="T3882" t="str">
        <f t="shared" si="2048"/>
        <v>0.14616021135049+0.0972577189179095i</v>
      </c>
      <c r="U3882" t="e">
        <f t="shared" si="2049"/>
        <v>#DIV/0!</v>
      </c>
      <c r="V3882" t="str">
        <f t="shared" si="2050"/>
        <v>1.33333333333333E-06-0.0000544678107775137i</v>
      </c>
      <c r="W3882" t="e">
        <f t="shared" si="2051"/>
        <v>#DIV/0!</v>
      </c>
      <c r="X3882" t="e">
        <f t="shared" si="2052"/>
        <v>#DIV/0!</v>
      </c>
      <c r="Y3882" t="str">
        <f t="shared" si="2053"/>
        <v>0.00083+1.95834319654173i</v>
      </c>
      <c r="Z3882" t="e">
        <f t="shared" si="2054"/>
        <v>#DIV/0!</v>
      </c>
      <c r="AA3882" t="e">
        <f t="shared" si="2055"/>
        <v>#DIV/0!</v>
      </c>
      <c r="AB3882" t="str">
        <f t="shared" si="2056"/>
        <v>0.901258506191059+0.599714146945992i</v>
      </c>
      <c r="AC3882" t="str">
        <f t="shared" si="2057"/>
        <v>1.06631586980518-0.0951594016531497i</v>
      </c>
      <c r="AD3882" t="str">
        <f t="shared" si="2058"/>
        <v>0.788735503989161+0.632804748269834i</v>
      </c>
      <c r="AE3882" t="e">
        <f t="shared" si="2059"/>
        <v>#DIV/0!</v>
      </c>
      <c r="AF3882" t="str">
        <f t="shared" si="2060"/>
        <v>-19.4166024826542-0.235238427617902i</v>
      </c>
      <c r="AG3882" t="e">
        <f t="shared" si="2061"/>
        <v>#DIV/0!</v>
      </c>
      <c r="AH3882" t="e">
        <f t="shared" si="2062"/>
        <v>#DIV/0!</v>
      </c>
      <c r="AI3882" t="e">
        <f t="shared" si="2063"/>
        <v>#DIV/0!</v>
      </c>
      <c r="AJ3882" t="e">
        <f t="shared" si="2064"/>
        <v>#DIV/0!</v>
      </c>
      <c r="AK3882"/>
      <c r="AL3882"/>
      <c r="AM3882"/>
      <c r="AN3882"/>
    </row>
    <row r="3883" spans="1:40" x14ac:dyDescent="0.25">
      <c r="A3883"/>
      <c r="B3883">
        <f t="shared" si="2065"/>
        <v>1949000</v>
      </c>
      <c r="C3883" s="186" t="str">
        <f t="shared" si="2033"/>
        <v>-2.58939083509506E-08+0.00161718420186926i</v>
      </c>
      <c r="D3883" s="158" t="str">
        <f t="shared" si="2034"/>
        <v>-7.66666686518665+0.012398412214331i</v>
      </c>
      <c r="E3883" t="str">
        <f t="shared" si="2035"/>
        <v>7.98833864355647-0.305212818069886i</v>
      </c>
      <c r="F3883" t="str">
        <f t="shared" si="2036"/>
        <v>0.999201802832506+0.0000304725772796367i</v>
      </c>
      <c r="G3883">
        <f t="shared" si="2031"/>
        <v>1</v>
      </c>
      <c r="H3883" t="str">
        <f t="shared" si="2037"/>
        <v>11.7499413798159+0.247516273558816i</v>
      </c>
      <c r="I3883" t="str">
        <f t="shared" si="2038"/>
        <v>7653.70510230813i</v>
      </c>
      <c r="J3883" t="str">
        <f t="shared" si="2032"/>
        <v>-79291.8075471369+1674.38575782175i</v>
      </c>
      <c r="K3883" t="str">
        <f t="shared" si="2039"/>
        <v>0.00203740324437436-0.0964827759637704i</v>
      </c>
      <c r="L3883" t="str">
        <f t="shared" si="2040"/>
        <v>0.000263543303185883-0.0105800023053564i</v>
      </c>
      <c r="M3883" t="str">
        <f t="shared" si="2041"/>
        <v>0.00230094654756024-0.107062778269127i</v>
      </c>
      <c r="N3883" t="str">
        <f t="shared" si="2042"/>
        <v>-14.3600514009063i</v>
      </c>
      <c r="O3883" t="str">
        <f t="shared" si="2043"/>
        <v>-0.221043648245946-0.975263915855663i</v>
      </c>
      <c r="P3883" t="str">
        <f t="shared" si="2044"/>
        <v>1.22104364824595+0.975263915855663i</v>
      </c>
      <c r="Q3883" t="str">
        <f t="shared" si="2045"/>
        <v>-1.22104364824595+13.3847874850506i</v>
      </c>
      <c r="R3883" t="str">
        <f t="shared" si="2046"/>
        <v>0.0640086895664115-0.0970654971940821i</v>
      </c>
      <c r="S3883" t="str">
        <f t="shared" si="2047"/>
        <v>1.51410445988017i</v>
      </c>
      <c r="T3883" t="str">
        <f t="shared" si="2048"/>
        <v>0.146967302202046+0.096915842343589i</v>
      </c>
      <c r="U3883" t="e">
        <f t="shared" si="2049"/>
        <v>#DIV/0!</v>
      </c>
      <c r="V3883" t="str">
        <f t="shared" si="2050"/>
        <v>1.33333333333333E-06-0.0000544398642352986i</v>
      </c>
      <c r="W3883" t="e">
        <f t="shared" si="2051"/>
        <v>#DIV/0!</v>
      </c>
      <c r="X3883" t="e">
        <f t="shared" si="2052"/>
        <v>#DIV/0!</v>
      </c>
      <c r="Y3883" t="str">
        <f t="shared" si="2053"/>
        <v>0.00083+1.95934850619088i</v>
      </c>
      <c r="Z3883" t="e">
        <f t="shared" si="2054"/>
        <v>#DIV/0!</v>
      </c>
      <c r="AA3883" t="e">
        <f t="shared" si="2055"/>
        <v>#DIV/0!</v>
      </c>
      <c r="AB3883" t="str">
        <f t="shared" si="2056"/>
        <v>0.906235219679038+0.597606054956887i</v>
      </c>
      <c r="AC3883" t="str">
        <f t="shared" si="2057"/>
        <v>1.06606656335413-0.0956490007952163i</v>
      </c>
      <c r="AD3883" t="str">
        <f t="shared" si="2058"/>
        <v>0.793391788922435+0.63175528616849i</v>
      </c>
      <c r="AE3883" t="e">
        <f t="shared" si="2059"/>
        <v>#DIV/0!</v>
      </c>
      <c r="AF3883" t="str">
        <f t="shared" si="2060"/>
        <v>-19.4166082450025-0.235117861344485i</v>
      </c>
      <c r="AG3883" t="e">
        <f t="shared" si="2061"/>
        <v>#DIV/0!</v>
      </c>
      <c r="AH3883" t="e">
        <f t="shared" si="2062"/>
        <v>#DIV/0!</v>
      </c>
      <c r="AI3883" t="e">
        <f t="shared" si="2063"/>
        <v>#DIV/0!</v>
      </c>
      <c r="AJ3883" t="e">
        <f t="shared" si="2064"/>
        <v>#DIV/0!</v>
      </c>
      <c r="AK3883"/>
      <c r="AL3883"/>
      <c r="AM3883"/>
      <c r="AN3883"/>
    </row>
    <row r="3884" spans="1:40" x14ac:dyDescent="0.25">
      <c r="A3884"/>
      <c r="B3884">
        <f t="shared" si="2065"/>
        <v>1950000</v>
      </c>
      <c r="C3884" s="186" t="str">
        <f t="shared" si="2033"/>
        <v>-2.58673573059449E-08+0.00161635487663796i</v>
      </c>
      <c r="D3884" s="158" t="str">
        <f t="shared" si="2034"/>
        <v>-7.6666668649831+0.0123920540542244i</v>
      </c>
      <c r="E3884" t="str">
        <f t="shared" si="2035"/>
        <v>7.98832669144987-0.30536896087933i</v>
      </c>
      <c r="F3884" t="str">
        <f t="shared" si="2036"/>
        <v>0.999201804024867+0.000030488166716787i</v>
      </c>
      <c r="G3884">
        <f t="shared" si="2031"/>
        <v>1</v>
      </c>
      <c r="H3884" t="str">
        <f t="shared" si="2037"/>
        <v>11.749947133511+0.247389472582203i</v>
      </c>
      <c r="I3884" t="str">
        <f t="shared" si="2038"/>
        <v>7657.63209312512i</v>
      </c>
      <c r="J3884" t="str">
        <f t="shared" si="2032"/>
        <v>-79373.1961048259+1675.24485774879i</v>
      </c>
      <c r="K3884" t="str">
        <f t="shared" si="2039"/>
        <v>0.0020353150134109-0.0964333404441254i</v>
      </c>
      <c r="L3884" t="str">
        <f t="shared" si="2040"/>
        <v>0.000263273239069362-0.0105745833868795i</v>
      </c>
      <c r="M3884" t="str">
        <f t="shared" si="2041"/>
        <v>0.00229858825248026-0.107007923831005i</v>
      </c>
      <c r="N3884" t="str">
        <f t="shared" si="2042"/>
        <v>-14.3674193082439i</v>
      </c>
      <c r="O3884" t="str">
        <f t="shared" si="2043"/>
        <v>-0.228223237627306-0.973608829975833i</v>
      </c>
      <c r="P3884" t="str">
        <f t="shared" si="2044"/>
        <v>1.22822323762731+0.973608829975833i</v>
      </c>
      <c r="Q3884" t="str">
        <f t="shared" si="2045"/>
        <v>-1.22822323762731+13.3938104782681i</v>
      </c>
      <c r="R3884" t="str">
        <f t="shared" si="2046"/>
        <v>0.0637458720753995-0.0975463555448243i</v>
      </c>
      <c r="S3884" t="str">
        <f t="shared" si="2047"/>
        <v>1.51488132209664i</v>
      </c>
      <c r="T3884" t="str">
        <f t="shared" si="2048"/>
        <v>0.147771152053452+0.0965674309677845i</v>
      </c>
      <c r="U3884" t="e">
        <f t="shared" si="2049"/>
        <v>#DIV/0!</v>
      </c>
      <c r="V3884" t="str">
        <f t="shared" si="2050"/>
        <v>1.33333333333333E-06-0.0000544119463562035i</v>
      </c>
      <c r="W3884" t="e">
        <f t="shared" si="2051"/>
        <v>#DIV/0!</v>
      </c>
      <c r="X3884" t="e">
        <f t="shared" si="2052"/>
        <v>#DIV/0!</v>
      </c>
      <c r="Y3884" t="str">
        <f t="shared" si="2053"/>
        <v>0.00083+1.96035381584003i</v>
      </c>
      <c r="Z3884" t="e">
        <f t="shared" si="2054"/>
        <v>#DIV/0!</v>
      </c>
      <c r="AA3884" t="e">
        <f t="shared" si="2055"/>
        <v>#DIV/0!</v>
      </c>
      <c r="AB3884" t="str">
        <f t="shared" si="2056"/>
        <v>0.911191948391908+0.595457667832949i</v>
      </c>
      <c r="AC3884" t="str">
        <f t="shared" si="2057"/>
        <v>1.06581314387238-0.0961360466088162i</v>
      </c>
      <c r="AD3884" t="str">
        <f t="shared" si="2058"/>
        <v>0.798040142327817+0.630671610700242i</v>
      </c>
      <c r="AE3884" t="e">
        <f t="shared" si="2059"/>
        <v>#DIV/0!</v>
      </c>
      <c r="AF3884" t="str">
        <f t="shared" si="2060"/>
        <v>-19.4166139984941-0.234997418527979i</v>
      </c>
      <c r="AG3884" t="e">
        <f t="shared" si="2061"/>
        <v>#DIV/0!</v>
      </c>
      <c r="AH3884" t="e">
        <f t="shared" si="2062"/>
        <v>#DIV/0!</v>
      </c>
      <c r="AI3884" t="e">
        <f t="shared" si="2063"/>
        <v>#DIV/0!</v>
      </c>
      <c r="AJ3884" t="e">
        <f t="shared" si="2064"/>
        <v>#DIV/0!</v>
      </c>
      <c r="AK3884"/>
      <c r="AL3884"/>
      <c r="AM3884"/>
      <c r="AN3884"/>
    </row>
    <row r="3885" spans="1:40" x14ac:dyDescent="0.25">
      <c r="A3885"/>
      <c r="B3885">
        <f t="shared" si="2065"/>
        <v>1951000</v>
      </c>
      <c r="C3885" s="186" t="str">
        <f t="shared" si="2033"/>
        <v>-0.0000000258408470773+0.00161552640156066i</v>
      </c>
      <c r="D3885" s="158" t="str">
        <f t="shared" si="2034"/>
        <v>-7.66666686477985+0.0123857024119651i</v>
      </c>
      <c r="E3885" t="str">
        <f t="shared" si="2035"/>
        <v>7.98831473324821-0.305525102987053i</v>
      </c>
      <c r="F3885" t="str">
        <f t="shared" si="2036"/>
        <v>0.999201805217827+0.0000305037560839882i</v>
      </c>
      <c r="G3885">
        <f t="shared" si="2031"/>
        <v>1</v>
      </c>
      <c r="H3885" t="str">
        <f t="shared" si="2037"/>
        <v>11.7499528783672+0.247262801390921i</v>
      </c>
      <c r="I3885" t="str">
        <f t="shared" si="2038"/>
        <v>7661.55908394211i</v>
      </c>
      <c r="J3885" t="str">
        <f t="shared" si="2032"/>
        <v>-79454.6264109416+1676.10395767585i</v>
      </c>
      <c r="K3885" t="str">
        <f t="shared" si="2039"/>
        <v>0.00203322999084417-0.0963839555358226i</v>
      </c>
      <c r="L3885" t="str">
        <f t="shared" si="2040"/>
        <v>0.000263003589774062-0.0105691700130967i</v>
      </c>
      <c r="M3885" t="str">
        <f t="shared" si="2041"/>
        <v>0.00229623358061823-0.106953125548919i</v>
      </c>
      <c r="N3885" t="str">
        <f t="shared" si="2042"/>
        <v>-14.3747872155814i</v>
      </c>
      <c r="O3885" t="str">
        <f t="shared" si="2043"/>
        <v>-0.235390437724579-0.971900890949191i</v>
      </c>
      <c r="P3885" t="str">
        <f t="shared" si="2044"/>
        <v>1.23539043772458+0.971900890949191i</v>
      </c>
      <c r="Q3885" t="str">
        <f t="shared" si="2045"/>
        <v>-1.23539043772458+13.4028863246322i</v>
      </c>
      <c r="R3885" t="str">
        <f t="shared" si="2046"/>
        <v>0.0634790361524367-0.0980245448749881i</v>
      </c>
      <c r="S3885" t="str">
        <f t="shared" si="2047"/>
        <v>1.51565818431309i</v>
      </c>
      <c r="T3885" t="str">
        <f t="shared" si="2048"/>
        <v>0.148571703703341+0.0962125206767472i</v>
      </c>
      <c r="U3885" t="e">
        <f t="shared" si="2049"/>
        <v>#DIV/0!</v>
      </c>
      <c r="V3885" t="str">
        <f t="shared" si="2050"/>
        <v>1.33333333333333E-06-0.0000543840570961541i</v>
      </c>
      <c r="W3885" t="e">
        <f t="shared" si="2051"/>
        <v>#DIV/0!</v>
      </c>
      <c r="X3885" t="e">
        <f t="shared" si="2052"/>
        <v>#DIV/0!</v>
      </c>
      <c r="Y3885" t="str">
        <f t="shared" si="2053"/>
        <v>0.00083+1.96135912548918i</v>
      </c>
      <c r="Z3885" t="e">
        <f t="shared" si="2054"/>
        <v>#DIV/0!</v>
      </c>
      <c r="AA3885" t="e">
        <f t="shared" si="2055"/>
        <v>#DIV/0!</v>
      </c>
      <c r="AB3885" t="str">
        <f t="shared" si="2056"/>
        <v>0.916128339612481+0.593269206857307i</v>
      </c>
      <c r="AC3885" t="str">
        <f t="shared" si="2057"/>
        <v>1.06555564062289-0.0966205046503639i</v>
      </c>
      <c r="AD3885" t="str">
        <f t="shared" si="2058"/>
        <v>0.802680313308104+0.629553782297005i</v>
      </c>
      <c r="AE3885" t="e">
        <f t="shared" si="2059"/>
        <v>#DIV/0!</v>
      </c>
      <c r="AF3885" t="str">
        <f t="shared" si="2060"/>
        <v>-19.416619743147-0.234877098978956i</v>
      </c>
      <c r="AG3885" t="e">
        <f t="shared" si="2061"/>
        <v>#DIV/0!</v>
      </c>
      <c r="AH3885" t="e">
        <f t="shared" si="2062"/>
        <v>#DIV/0!</v>
      </c>
      <c r="AI3885" t="e">
        <f t="shared" si="2063"/>
        <v>#DIV/0!</v>
      </c>
      <c r="AJ3885" t="e">
        <f t="shared" si="2064"/>
        <v>#DIV/0!</v>
      </c>
      <c r="AK3885"/>
      <c r="AL3885"/>
      <c r="AM3885"/>
      <c r="AN3885"/>
    </row>
    <row r="3886" spans="1:40" x14ac:dyDescent="0.25">
      <c r="A3886"/>
      <c r="B3886">
        <f t="shared" si="2065"/>
        <v>1952000</v>
      </c>
      <c r="C3886" s="186" t="str">
        <f t="shared" si="2033"/>
        <v>-2.58143775813971E-08+0.00161469877533078i</v>
      </c>
      <c r="D3886" s="158" t="str">
        <f t="shared" si="2034"/>
        <v>-7.66666686457692+0.012379357277536i</v>
      </c>
      <c r="E3886" t="str">
        <f t="shared" si="2035"/>
        <v>7.98830276895154-0.305681244392697i</v>
      </c>
      <c r="F3886" t="str">
        <f t="shared" si="2036"/>
        <v>0.999201806411386+0.0000305193453812047i</v>
      </c>
      <c r="G3886">
        <f t="shared" si="2031"/>
        <v>1</v>
      </c>
      <c r="H3886" t="str">
        <f t="shared" si="2037"/>
        <v>11.7499586144024+0.247136259785917i</v>
      </c>
      <c r="I3886" t="str">
        <f t="shared" si="2038"/>
        <v>7665.4860747591i</v>
      </c>
      <c r="J3886" t="str">
        <f t="shared" si="2032"/>
        <v>-79536.0984654839+1676.9630576029i</v>
      </c>
      <c r="K3886" t="str">
        <f t="shared" si="2039"/>
        <v>0.00203114817010583-0.0963346211612129i</v>
      </c>
      <c r="L3886" t="str">
        <f t="shared" si="2040"/>
        <v>0.00026273435445103-0.0105637621755073i</v>
      </c>
      <c r="M3886" t="str">
        <f t="shared" si="2041"/>
        <v>0.00229388252455686-0.10689838333672i</v>
      </c>
      <c r="N3886" t="str">
        <f t="shared" si="2042"/>
        <v>-14.382155122919i</v>
      </c>
      <c r="O3886" t="str">
        <f t="shared" si="2043"/>
        <v>-0.242544859460677-0.970140191492549i</v>
      </c>
      <c r="P3886" t="str">
        <f t="shared" si="2044"/>
        <v>1.24254485946068+0.970140191492549i</v>
      </c>
      <c r="Q3886" t="str">
        <f t="shared" si="2045"/>
        <v>-1.24254485946068+13.4120149314265i</v>
      </c>
      <c r="R3886" t="str">
        <f t="shared" si="2046"/>
        <v>0.0632082120064459-0.0985000318833138i</v>
      </c>
      <c r="S3886" t="str">
        <f t="shared" si="2047"/>
        <v>1.51643504652955i</v>
      </c>
      <c r="T3886" t="str">
        <f t="shared" si="2048"/>
        <v>0.149368900432135+0.0958511479150444i</v>
      </c>
      <c r="U3886" t="e">
        <f t="shared" si="2049"/>
        <v>#DIV/0!</v>
      </c>
      <c r="V3886" t="str">
        <f t="shared" si="2050"/>
        <v>1.33333333333333E-06-0.0000543561964111665i</v>
      </c>
      <c r="W3886" t="e">
        <f t="shared" si="2051"/>
        <v>#DIV/0!</v>
      </c>
      <c r="X3886" t="e">
        <f t="shared" si="2052"/>
        <v>#DIV/0!</v>
      </c>
      <c r="Y3886" t="str">
        <f t="shared" si="2053"/>
        <v>0.00083+1.96236443513833i</v>
      </c>
      <c r="Z3886" t="e">
        <f t="shared" si="2054"/>
        <v>#DIV/0!</v>
      </c>
      <c r="AA3886" t="e">
        <f t="shared" si="2055"/>
        <v>#DIV/0!</v>
      </c>
      <c r="AB3886" t="str">
        <f t="shared" si="2056"/>
        <v>0.921044043594397+0.591040896755802i</v>
      </c>
      <c r="AC3886" t="str">
        <f t="shared" si="2057"/>
        <v>1.06529408318503-0.0971023408577899i</v>
      </c>
      <c r="AD3886" t="str">
        <f t="shared" si="2058"/>
        <v>0.807312051433576+0.62840186322187i</v>
      </c>
      <c r="AE3886" t="e">
        <f t="shared" si="2059"/>
        <v>#DIV/0!</v>
      </c>
      <c r="AF3886" t="str">
        <f t="shared" si="2060"/>
        <v>-19.4166254789793-0.234756902508381i</v>
      </c>
      <c r="AG3886" t="e">
        <f t="shared" si="2061"/>
        <v>#DIV/0!</v>
      </c>
      <c r="AH3886" t="e">
        <f t="shared" si="2062"/>
        <v>#DIV/0!</v>
      </c>
      <c r="AI3886" t="e">
        <f t="shared" si="2063"/>
        <v>#DIV/0!</v>
      </c>
      <c r="AJ3886" t="e">
        <f t="shared" si="2064"/>
        <v>#DIV/0!</v>
      </c>
      <c r="AK3886"/>
      <c r="AL3886"/>
      <c r="AM3886"/>
      <c r="AN3886"/>
    </row>
    <row r="3887" spans="1:40" x14ac:dyDescent="0.25">
      <c r="A3887"/>
      <c r="B3887">
        <f t="shared" si="2065"/>
        <v>1953000</v>
      </c>
      <c r="C3887" s="186" t="str">
        <f t="shared" si="2033"/>
        <v>-2.57879487348313E-08+0.00161387199664439i</v>
      </c>
      <c r="D3887" s="158" t="str">
        <f t="shared" si="2034"/>
        <v>-7.66666686437429+0.0123730186409403i</v>
      </c>
      <c r="E3887" t="str">
        <f t="shared" si="2035"/>
        <v>7.98829079855992-0.305837385095906i</v>
      </c>
      <c r="F3887" t="str">
        <f t="shared" si="2036"/>
        <v>0.999201807605564+0.000030534934608402i</v>
      </c>
      <c r="G3887">
        <f t="shared" si="2031"/>
        <v>1</v>
      </c>
      <c r="H3887" t="str">
        <f t="shared" si="2037"/>
        <v>11.7499643416348+0.247009847568543i</v>
      </c>
      <c r="I3887" t="str">
        <f t="shared" si="2038"/>
        <v>7669.41306557608i</v>
      </c>
      <c r="J3887" t="str">
        <f t="shared" si="2032"/>
        <v>-79617.6122684529+1677.82215752995i</v>
      </c>
      <c r="K3887" t="str">
        <f t="shared" si="2039"/>
        <v>0.00202906954464438-0.0962853372428054i</v>
      </c>
      <c r="L3887" t="str">
        <f t="shared" si="2040"/>
        <v>0.000262465532253489-0.0105583598656284i</v>
      </c>
      <c r="M3887" t="str">
        <f t="shared" si="2041"/>
        <v>0.00229153507689787-0.106843697108434i</v>
      </c>
      <c r="N3887" t="str">
        <f t="shared" si="2042"/>
        <v>-14.3895230302565i</v>
      </c>
      <c r="O3887" t="str">
        <f t="shared" si="2043"/>
        <v>-0.249686114451804-0.968326827186958i</v>
      </c>
      <c r="P3887" t="str">
        <f t="shared" si="2044"/>
        <v>1.2496861144518+0.968326827186958i</v>
      </c>
      <c r="Q3887" t="str">
        <f t="shared" si="2045"/>
        <v>-1.2496861144518+13.4211962030695i</v>
      </c>
      <c r="R3887" t="str">
        <f t="shared" si="2046"/>
        <v>0.0629334301474096-0.0989727836582884i</v>
      </c>
      <c r="S3887" t="str">
        <f t="shared" si="2047"/>
        <v>1.51721190874602i</v>
      </c>
      <c r="T3887" t="str">
        <f t="shared" si="2048"/>
        <v>0.150162686008099+0.0954833496778856i</v>
      </c>
      <c r="U3887" t="e">
        <f t="shared" si="2049"/>
        <v>#DIV/0!</v>
      </c>
      <c r="V3887" t="str">
        <f t="shared" si="2050"/>
        <v>1.33333333333333E-06-0.0000543283642573461i</v>
      </c>
      <c r="W3887" t="e">
        <f t="shared" si="2051"/>
        <v>#DIV/0!</v>
      </c>
      <c r="X3887" t="e">
        <f t="shared" si="2052"/>
        <v>#DIV/0!</v>
      </c>
      <c r="Y3887" t="str">
        <f t="shared" si="2053"/>
        <v>0.00083+1.96336974478748i</v>
      </c>
      <c r="Z3887" t="e">
        <f t="shared" si="2054"/>
        <v>#DIV/0!</v>
      </c>
      <c r="AA3887" t="e">
        <f t="shared" si="2055"/>
        <v>#DIV/0!</v>
      </c>
      <c r="AB3887" t="str">
        <f t="shared" si="2056"/>
        <v>0.925938713599449+0.588772965649664i</v>
      </c>
      <c r="AC3887" t="str">
        <f t="shared" si="2057"/>
        <v>1.06502850144878-0.0975815215536772i</v>
      </c>
      <c r="AD3887" t="str">
        <f t="shared" si="2058"/>
        <v>0.811935106754799+0.627215917565536i</v>
      </c>
      <c r="AE3887" t="e">
        <f t="shared" si="2059"/>
        <v>#DIV/0!</v>
      </c>
      <c r="AF3887" t="str">
        <f t="shared" si="2060"/>
        <v>-19.4166312060091-0.234636828927603i</v>
      </c>
      <c r="AG3887" t="e">
        <f t="shared" si="2061"/>
        <v>#DIV/0!</v>
      </c>
      <c r="AH3887" t="e">
        <f t="shared" si="2062"/>
        <v>#DIV/0!</v>
      </c>
      <c r="AI3887" t="e">
        <f t="shared" si="2063"/>
        <v>#DIV/0!</v>
      </c>
      <c r="AJ3887" t="e">
        <f t="shared" si="2064"/>
        <v>#DIV/0!</v>
      </c>
      <c r="AK3887"/>
      <c r="AL3887"/>
      <c r="AM3887"/>
      <c r="AN3887"/>
    </row>
    <row r="3888" spans="1:40" x14ac:dyDescent="0.25">
      <c r="A3888"/>
      <c r="B3888">
        <f t="shared" si="2065"/>
        <v>1954000</v>
      </c>
      <c r="C3888" s="186" t="str">
        <f t="shared" si="2033"/>
        <v>-2.57615604544122E-08+0.00161304606420027i</v>
      </c>
      <c r="D3888" s="158" t="str">
        <f t="shared" si="2034"/>
        <v>-7.66666686417196+0.0123666864922021i</v>
      </c>
      <c r="E3888" t="str">
        <f t="shared" si="2035"/>
        <v>7.98827882207339-0.305993525096325i</v>
      </c>
      <c r="F3888" t="str">
        <f t="shared" si="2036"/>
        <v>0.999201808800349+0.0000305505237655443i</v>
      </c>
      <c r="G3888">
        <f t="shared" si="2031"/>
        <v>1</v>
      </c>
      <c r="H3888" t="str">
        <f t="shared" si="2037"/>
        <v>11.7499700600823+0.246883564540553i</v>
      </c>
      <c r="I3888" t="str">
        <f t="shared" si="2038"/>
        <v>7673.34005639307i</v>
      </c>
      <c r="J3888" t="str">
        <f t="shared" si="2032"/>
        <v>-79699.1678198484+1678.681257457i</v>
      </c>
      <c r="K3888" t="str">
        <f t="shared" si="2039"/>
        <v>0.00202699410792508-0.0962361037032684i</v>
      </c>
      <c r="L3888" t="str">
        <f t="shared" si="2040"/>
        <v>0.000262197122336825-0.0105529630749941i</v>
      </c>
      <c r="M3888" t="str">
        <f t="shared" si="2041"/>
        <v>0.00228919123026191-0.106789066778262i</v>
      </c>
      <c r="N3888" t="str">
        <f t="shared" si="2042"/>
        <v>-14.3968909375941i</v>
      </c>
      <c r="O3888" t="str">
        <f t="shared" si="2043"/>
        <v>-0.25681381502932-0.966460896472323i</v>
      </c>
      <c r="P3888" t="str">
        <f t="shared" si="2044"/>
        <v>1.25681381502932+0.966460896472323i</v>
      </c>
      <c r="Q3888" t="str">
        <f t="shared" si="2045"/>
        <v>-1.25681381502932+13.4304300411218i</v>
      </c>
      <c r="R3888" t="str">
        <f t="shared" si="2046"/>
        <v>0.0626547213804354-0.0994427676811389i</v>
      </c>
      <c r="S3888" t="str">
        <f t="shared" si="2047"/>
        <v>1.51798877096247i</v>
      </c>
      <c r="T3888" t="str">
        <f t="shared" si="2048"/>
        <v>0.150953004693398+0.0951091635032831i</v>
      </c>
      <c r="U3888" t="e">
        <f t="shared" si="2049"/>
        <v>#DIV/0!</v>
      </c>
      <c r="V3888" t="str">
        <f t="shared" si="2050"/>
        <v>1.33333333333333E-06-0.0000543005605908888i</v>
      </c>
      <c r="W3888" t="e">
        <f t="shared" si="2051"/>
        <v>#DIV/0!</v>
      </c>
      <c r="X3888" t="e">
        <f t="shared" si="2052"/>
        <v>#DIV/0!</v>
      </c>
      <c r="Y3888" t="str">
        <f t="shared" si="2053"/>
        <v>0.00083+1.96437505443663i</v>
      </c>
      <c r="Z3888" t="e">
        <f t="shared" si="2054"/>
        <v>#DIV/0!</v>
      </c>
      <c r="AA3888" t="e">
        <f t="shared" si="2055"/>
        <v>#DIV/0!</v>
      </c>
      <c r="AB3888" t="str">
        <f t="shared" si="2056"/>
        <v>0.930812005934936+0.586465645007175i</v>
      </c>
      <c r="AC3888" t="str">
        <f t="shared" si="2057"/>
        <v>1.06475892560884-0.0980580134483936i</v>
      </c>
      <c r="AD3888" t="str">
        <f t="shared" si="2058"/>
        <v>0.81654922981627+0.625996011242304i</v>
      </c>
      <c r="AE3888" t="e">
        <f t="shared" si="2059"/>
        <v>#DIV/0!</v>
      </c>
      <c r="AF3888" t="str">
        <f t="shared" si="2060"/>
        <v>-19.4166369242543-0.234516878048351i</v>
      </c>
      <c r="AG3888" t="e">
        <f t="shared" si="2061"/>
        <v>#DIV/0!</v>
      </c>
      <c r="AH3888" t="e">
        <f t="shared" si="2062"/>
        <v>#DIV/0!</v>
      </c>
      <c r="AI3888" t="e">
        <f t="shared" si="2063"/>
        <v>#DIV/0!</v>
      </c>
      <c r="AJ3888" t="e">
        <f t="shared" si="2064"/>
        <v>#DIV/0!</v>
      </c>
      <c r="AK3888"/>
      <c r="AL3888"/>
      <c r="AM3888"/>
      <c r="AN3888"/>
    </row>
    <row r="3889" spans="1:40" x14ac:dyDescent="0.25">
      <c r="A3889"/>
      <c r="B3889">
        <f t="shared" si="2065"/>
        <v>1955000</v>
      </c>
      <c r="C3889" s="186" t="str">
        <f t="shared" si="2033"/>
        <v>-2.57352126571606E-08+0.00161222097669982i</v>
      </c>
      <c r="D3889" s="158" t="str">
        <f t="shared" si="2034"/>
        <v>-7.66666686396995+0.0123603608213653i</v>
      </c>
      <c r="E3889" t="str">
        <f t="shared" si="2035"/>
        <v>7.98826683949202-0.306149664393595i</v>
      </c>
      <c r="F3889" t="str">
        <f t="shared" si="2036"/>
        <v>0.999201809995744+0.0000305661128525957i</v>
      </c>
      <c r="G3889">
        <f t="shared" si="2031"/>
        <v>1</v>
      </c>
      <c r="H3889" t="str">
        <f t="shared" si="2037"/>
        <v>11.749975769763+0.246757410504111i</v>
      </c>
      <c r="I3889" t="str">
        <f t="shared" si="2038"/>
        <v>7677.26704721006i</v>
      </c>
      <c r="J3889" t="str">
        <f t="shared" si="2032"/>
        <v>-79780.7651196706+1679.54035738405i</v>
      </c>
      <c r="K3889" t="str">
        <f t="shared" si="2039"/>
        <v>0.00202492185342985-0.0961869204654271i</v>
      </c>
      <c r="L3889" t="str">
        <f t="shared" si="2040"/>
        <v>0.000261929123858574-0.0105475717951559i</v>
      </c>
      <c r="M3889" t="str">
        <f t="shared" si="2041"/>
        <v>0.00228685097728842-0.106734492260583i</v>
      </c>
      <c r="N3889" t="str">
        <f t="shared" si="2042"/>
        <v>-14.4042588449317i</v>
      </c>
      <c r="O3889" t="str">
        <f t="shared" si="2043"/>
        <v>-0.263927574260111-0.964542500642234i</v>
      </c>
      <c r="P3889" t="str">
        <f t="shared" si="2044"/>
        <v>1.26392757426011+0.964542500642234i</v>
      </c>
      <c r="Q3889" t="str">
        <f t="shared" si="2045"/>
        <v>-1.26392757426011+13.4397163442895i</v>
      </c>
      <c r="R3889" t="str">
        <f t="shared" si="2046"/>
        <v>0.0623721167998612-0.0999099518286308i</v>
      </c>
      <c r="S3889" t="str">
        <f t="shared" si="2047"/>
        <v>1.51876563317893i</v>
      </c>
      <c r="T3889" t="str">
        <f t="shared" si="2048"/>
        <v>0.151739801249887+0.0947286274642514i</v>
      </c>
      <c r="U3889" t="e">
        <f t="shared" si="2049"/>
        <v>#DIV/0!</v>
      </c>
      <c r="V3889" t="str">
        <f t="shared" si="2050"/>
        <v>1.33333333333333E-06-0.0000542727853680804i</v>
      </c>
      <c r="W3889" t="e">
        <f t="shared" si="2051"/>
        <v>#DIV/0!</v>
      </c>
      <c r="X3889" t="e">
        <f t="shared" si="2052"/>
        <v>#DIV/0!</v>
      </c>
      <c r="Y3889" t="str">
        <f t="shared" si="2053"/>
        <v>0.00083+1.96538036408577i</v>
      </c>
      <c r="Z3889" t="e">
        <f t="shared" si="2054"/>
        <v>#DIV/0!</v>
      </c>
      <c r="AA3889" t="e">
        <f t="shared" si="2055"/>
        <v>#DIV/0!</v>
      </c>
      <c r="AB3889" t="str">
        <f t="shared" si="2056"/>
        <v>0.935663579989363+0.584119169595565i</v>
      </c>
      <c r="AC3889" t="str">
        <f t="shared" si="2057"/>
        <v>1.06448538615877-0.0985317836430415i</v>
      </c>
      <c r="AD3889" t="str">
        <f t="shared" si="2058"/>
        <v>0.821154171669263+0.624742211986433i</v>
      </c>
      <c r="AE3889" t="e">
        <f t="shared" si="2059"/>
        <v>#DIV/0!</v>
      </c>
      <c r="AF3889" t="str">
        <f t="shared" si="2060"/>
        <v>-19.4166426337329-0.234397049682746i</v>
      </c>
      <c r="AG3889" t="e">
        <f t="shared" si="2061"/>
        <v>#DIV/0!</v>
      </c>
      <c r="AH3889" t="e">
        <f t="shared" si="2062"/>
        <v>#DIV/0!</v>
      </c>
      <c r="AI3889" t="e">
        <f t="shared" si="2063"/>
        <v>#DIV/0!</v>
      </c>
      <c r="AJ3889" t="e">
        <f t="shared" si="2064"/>
        <v>#DIV/0!</v>
      </c>
      <c r="AK3889"/>
      <c r="AL3889"/>
      <c r="AM3889"/>
      <c r="AN3889"/>
    </row>
    <row r="3890" spans="1:40" x14ac:dyDescent="0.25">
      <c r="A3890"/>
      <c r="B3890">
        <f t="shared" si="2065"/>
        <v>1956000</v>
      </c>
      <c r="C3890" s="186" t="str">
        <f t="shared" si="2033"/>
        <v>-2.57089052603103E-08+0.00161139673284712i</v>
      </c>
      <c r="D3890" s="158" t="str">
        <f t="shared" si="2034"/>
        <v>-7.66666686376831+0.0123540416184946i</v>
      </c>
      <c r="E3890" t="str">
        <f t="shared" si="2035"/>
        <v>7.98825485081586-0.306305802987363i</v>
      </c>
      <c r="F3890" t="str">
        <f t="shared" si="2036"/>
        <v>0.999201811191747+0.0000305817018695211i</v>
      </c>
      <c r="G3890">
        <f t="shared" si="2031"/>
        <v>1</v>
      </c>
      <c r="H3890" t="str">
        <f t="shared" si="2037"/>
        <v>11.7499814706947+0.246631385261781i</v>
      </c>
      <c r="I3890" t="str">
        <f t="shared" si="2038"/>
        <v>7681.19403802704i</v>
      </c>
      <c r="J3890" t="str">
        <f t="shared" si="2032"/>
        <v>-79862.4041679193+1680.3994573111i</v>
      </c>
      <c r="K3890" t="str">
        <f t="shared" si="2039"/>
        <v>0.00202285277465727-0.0961377874522647i</v>
      </c>
      <c r="L3890" t="str">
        <f t="shared" si="2040"/>
        <v>0.000261661535978431-0.0105421860176826i</v>
      </c>
      <c r="M3890" t="str">
        <f t="shared" si="2041"/>
        <v>0.0022845143106357-0.106679973469947i</v>
      </c>
      <c r="N3890" t="str">
        <f t="shared" si="2042"/>
        <v>-14.4116267522692i</v>
      </c>
      <c r="O3890" t="str">
        <f t="shared" si="2043"/>
        <v>-0.271027005967875-0.962571743838395i</v>
      </c>
      <c r="P3890" t="str">
        <f t="shared" si="2044"/>
        <v>1.27102700596787+0.962571743838395i</v>
      </c>
      <c r="Q3890" t="str">
        <f t="shared" si="2045"/>
        <v>-1.27102700596787+13.4490550084308i</v>
      </c>
      <c r="R3890" t="str">
        <f t="shared" si="2046"/>
        <v>0.0620856477832868-0.100374304375824i</v>
      </c>
      <c r="S3890" t="str">
        <f t="shared" si="2047"/>
        <v>1.51954249539539i</v>
      </c>
      <c r="T3890" t="str">
        <f t="shared" si="2048"/>
        <v>0.152523020944816+0.0943417801608549i</v>
      </c>
      <c r="U3890" t="e">
        <f t="shared" si="2049"/>
        <v>#DIV/0!</v>
      </c>
      <c r="V3890" t="str">
        <f t="shared" si="2050"/>
        <v>1.33333333333333E-06-0.000054245038545295i</v>
      </c>
      <c r="W3890" t="e">
        <f t="shared" si="2051"/>
        <v>#DIV/0!</v>
      </c>
      <c r="X3890" t="e">
        <f t="shared" si="2052"/>
        <v>#DIV/0!</v>
      </c>
      <c r="Y3890" t="str">
        <f t="shared" si="2053"/>
        <v>0.00083+1.96638567373492i</v>
      </c>
      <c r="Z3890" t="e">
        <f t="shared" si="2054"/>
        <v>#DIV/0!</v>
      </c>
      <c r="AA3890" t="e">
        <f t="shared" si="2055"/>
        <v>#DIV/0!</v>
      </c>
      <c r="AB3890" t="str">
        <f t="shared" si="2056"/>
        <v>0.94049309826762+0.581733777431982i</v>
      </c>
      <c r="AC3890" t="str">
        <f t="shared" si="2057"/>
        <v>1.06420791388506-0.0990027996323344i</v>
      </c>
      <c r="AD3890" t="str">
        <f t="shared" si="2058"/>
        <v>0.825749683885033+0.623454589348013i</v>
      </c>
      <c r="AE3890" t="e">
        <f t="shared" si="2059"/>
        <v>#DIV/0!</v>
      </c>
      <c r="AF3890" t="str">
        <f t="shared" si="2060"/>
        <v>-19.416648334463-0.234277343643286i</v>
      </c>
      <c r="AG3890" t="e">
        <f t="shared" si="2061"/>
        <v>#DIV/0!</v>
      </c>
      <c r="AH3890" t="e">
        <f t="shared" si="2062"/>
        <v>#DIV/0!</v>
      </c>
      <c r="AI3890" t="e">
        <f t="shared" si="2063"/>
        <v>#DIV/0!</v>
      </c>
      <c r="AJ3890" t="e">
        <f t="shared" si="2064"/>
        <v>#DIV/0!</v>
      </c>
      <c r="AK3890"/>
      <c r="AL3890"/>
      <c r="AM3890"/>
      <c r="AN3890"/>
    </row>
    <row r="3891" spans="1:40" x14ac:dyDescent="0.25">
      <c r="A3891"/>
      <c r="B3891">
        <f t="shared" si="2065"/>
        <v>1957000</v>
      </c>
      <c r="C3891" s="186" t="str">
        <f t="shared" si="2033"/>
        <v>-2.56826381813055E-08+0.00161057333134889i</v>
      </c>
      <c r="D3891" s="158" t="str">
        <f t="shared" si="2034"/>
        <v>-7.66666686356691+0.0123477288736748i</v>
      </c>
      <c r="E3891" t="str">
        <f t="shared" si="2035"/>
        <v>7.98824285604497-0.306461940877269i</v>
      </c>
      <c r="F3891" t="str">
        <f t="shared" si="2036"/>
        <v>0.999201812388358+0.0000305972908162845i</v>
      </c>
      <c r="G3891">
        <f t="shared" si="2031"/>
        <v>1</v>
      </c>
      <c r="H3891" t="str">
        <f t="shared" si="2037"/>
        <v>11.7499871628953+0.246505488616531i</v>
      </c>
      <c r="I3891" t="str">
        <f t="shared" si="2038"/>
        <v>7685.12102884403i</v>
      </c>
      <c r="J3891" t="str">
        <f t="shared" si="2032"/>
        <v>-79944.0849645947+1681.25855723815i</v>
      </c>
      <c r="K3891" t="str">
        <f t="shared" si="2039"/>
        <v>0.0020207868651225-0.0960887045869214i</v>
      </c>
      <c r="L3891" t="str">
        <f t="shared" si="2040"/>
        <v>0.000261394357858232-0.0105368057341601i</v>
      </c>
      <c r="M3891" t="str">
        <f t="shared" si="2041"/>
        <v>0.00228218122298073-0.106625510321082i</v>
      </c>
      <c r="N3891" t="str">
        <f t="shared" si="2042"/>
        <v>-14.4189946596068i</v>
      </c>
      <c r="O3891" t="str">
        <f t="shared" si="2043"/>
        <v>-0.278111724754386-0.960548733044889i</v>
      </c>
      <c r="P3891" t="str">
        <f t="shared" si="2044"/>
        <v>1.27811172475439+0.960548733044889i</v>
      </c>
      <c r="Q3891" t="str">
        <f t="shared" si="2045"/>
        <v>-1.27811172475439+13.4584459265619i</v>
      </c>
      <c r="R3891" t="str">
        <f t="shared" si="2046"/>
        <v>0.0617953459855862-0.100835793998728i</v>
      </c>
      <c r="S3891" t="str">
        <f t="shared" si="2047"/>
        <v>1.52031935761185i</v>
      </c>
      <c r="T3891" t="str">
        <f t="shared" si="2048"/>
        <v>0.153302609556427+0.0939486607122084i</v>
      </c>
      <c r="U3891" t="e">
        <f t="shared" si="2049"/>
        <v>#DIV/0!</v>
      </c>
      <c r="V3891" t="str">
        <f t="shared" si="2050"/>
        <v>1.33333333333333E-06-0.0000542173200789968i</v>
      </c>
      <c r="W3891" t="e">
        <f t="shared" si="2051"/>
        <v>#DIV/0!</v>
      </c>
      <c r="X3891" t="e">
        <f t="shared" si="2052"/>
        <v>#DIV/0!</v>
      </c>
      <c r="Y3891" t="str">
        <f t="shared" si="2053"/>
        <v>0.00083+1.96739098338407i</v>
      </c>
      <c r="Z3891" t="e">
        <f t="shared" si="2054"/>
        <v>#DIV/0!</v>
      </c>
      <c r="AA3891" t="e">
        <f t="shared" si="2055"/>
        <v>#DIV/0!</v>
      </c>
      <c r="AB3891" t="str">
        <f t="shared" si="2056"/>
        <v>0.945300226425496+0.579309709734158i</v>
      </c>
      <c r="AC3891" t="str">
        <f t="shared" si="2057"/>
        <v>1.06392653986119-0.0994710293074072i</v>
      </c>
      <c r="AD3891" t="str">
        <f t="shared" si="2058"/>
        <v>0.83033551856816+0.622133214688855i</v>
      </c>
      <c r="AE3891" t="e">
        <f t="shared" si="2059"/>
        <v>#DIV/0!</v>
      </c>
      <c r="AF3891" t="str">
        <f t="shared" si="2060"/>
        <v>-19.4166540264622-0.234157759742856i</v>
      </c>
      <c r="AG3891" t="e">
        <f t="shared" si="2061"/>
        <v>#DIV/0!</v>
      </c>
      <c r="AH3891" t="e">
        <f t="shared" si="2062"/>
        <v>#DIV/0!</v>
      </c>
      <c r="AI3891" t="e">
        <f t="shared" si="2063"/>
        <v>#DIV/0!</v>
      </c>
      <c r="AJ3891" t="e">
        <f t="shared" si="2064"/>
        <v>#DIV/0!</v>
      </c>
      <c r="AK3891"/>
      <c r="AL3891"/>
      <c r="AM3891"/>
      <c r="AN3891"/>
    </row>
    <row r="3892" spans="1:40" x14ac:dyDescent="0.25">
      <c r="A3892"/>
      <c r="B3892">
        <f t="shared" si="2065"/>
        <v>1958000</v>
      </c>
      <c r="C3892" s="186" t="str">
        <f t="shared" si="2033"/>
        <v>-2.56564113378029E-08+0.0016097507709145i</v>
      </c>
      <c r="D3892" s="158" t="str">
        <f t="shared" si="2034"/>
        <v>-7.66666686336581+0.0123414225770112i</v>
      </c>
      <c r="E3892" t="str">
        <f t="shared" si="2035"/>
        <v>7.9882308551794-0.30661807806296i</v>
      </c>
      <c r="F3892" t="str">
        <f t="shared" si="2036"/>
        <v>0.999201813585568+0.0000306128796928502i</v>
      </c>
      <c r="G3892">
        <f t="shared" si="2031"/>
        <v>1</v>
      </c>
      <c r="H3892" t="str">
        <f t="shared" si="2037"/>
        <v>11.7499928463825+0.246379720371727i</v>
      </c>
      <c r="I3892" t="str">
        <f t="shared" si="2038"/>
        <v>7689.04801966102i</v>
      </c>
      <c r="J3892" t="str">
        <f t="shared" si="2032"/>
        <v>-80025.8075096968+1682.1176571652i</v>
      </c>
      <c r="K3892" t="str">
        <f t="shared" si="2039"/>
        <v>0.00201872411835727-0.096039671792694i</v>
      </c>
      <c r="L3892" t="str">
        <f t="shared" si="2040"/>
        <v>0.000261127588661946-0.0105314309361913i</v>
      </c>
      <c r="M3892" t="str">
        <f t="shared" si="2041"/>
        <v>0.00227985170701922-0.106571102728885i</v>
      </c>
      <c r="N3892" t="str">
        <f t="shared" si="2042"/>
        <v>-14.4263625669443i</v>
      </c>
      <c r="O3892" t="str">
        <f t="shared" si="2043"/>
        <v>-0.285181346019728-0.958473578082555i</v>
      </c>
      <c r="P3892" t="str">
        <f t="shared" si="2044"/>
        <v>1.28518134601973+0.958473578082555i</v>
      </c>
      <c r="Q3892" t="str">
        <f t="shared" si="2045"/>
        <v>-1.28518134601973+13.4678889888617i</v>
      </c>
      <c r="R3892" t="str">
        <f t="shared" si="2046"/>
        <v>0.0615012433329379-0.101294389776786i</v>
      </c>
      <c r="S3892" t="str">
        <f t="shared" si="2047"/>
        <v>1.52109621982831i</v>
      </c>
      <c r="T3892" t="str">
        <f t="shared" si="2048"/>
        <v>0.154078513379285+0.0935493087484729i</v>
      </c>
      <c r="U3892" t="e">
        <f t="shared" si="2049"/>
        <v>#DIV/0!</v>
      </c>
      <c r="V3892" t="str">
        <f t="shared" si="2050"/>
        <v>1.33333333333333E-06-0.0000541896299257391i</v>
      </c>
      <c r="W3892" t="e">
        <f t="shared" si="2051"/>
        <v>#DIV/0!</v>
      </c>
      <c r="X3892" t="e">
        <f t="shared" si="2052"/>
        <v>#DIV/0!</v>
      </c>
      <c r="Y3892" t="str">
        <f t="shared" si="2053"/>
        <v>0.00083+1.96839629303322i</v>
      </c>
      <c r="Z3892" t="e">
        <f t="shared" si="2054"/>
        <v>#DIV/0!</v>
      </c>
      <c r="AA3892" t="e">
        <f t="shared" si="2055"/>
        <v>#DIV/0!</v>
      </c>
      <c r="AB3892" t="str">
        <f t="shared" si="2056"/>
        <v>0.95008463330255+0.57684721087106i</v>
      </c>
      <c r="AC3892" t="str">
        <f t="shared" si="2057"/>
        <v>1.06364129544166-0.0999364409584274i</v>
      </c>
      <c r="AD3892" t="str">
        <f t="shared" si="2058"/>
        <v>0.834911428369191+0.620778161178502i</v>
      </c>
      <c r="AE3892" t="e">
        <f t="shared" si="2059"/>
        <v>#DIV/0!</v>
      </c>
      <c r="AF3892" t="str">
        <f t="shared" si="2060"/>
        <v>-19.4166597097483-0.234038297794716i</v>
      </c>
      <c r="AG3892" t="e">
        <f t="shared" si="2061"/>
        <v>#DIV/0!</v>
      </c>
      <c r="AH3892" t="e">
        <f t="shared" si="2062"/>
        <v>#DIV/0!</v>
      </c>
      <c r="AI3892" t="e">
        <f t="shared" si="2063"/>
        <v>#DIV/0!</v>
      </c>
      <c r="AJ3892" t="e">
        <f t="shared" si="2064"/>
        <v>#DIV/0!</v>
      </c>
      <c r="AK3892"/>
      <c r="AL3892"/>
      <c r="AM3892"/>
      <c r="AN3892"/>
    </row>
    <row r="3893" spans="1:40" x14ac:dyDescent="0.25">
      <c r="A3893"/>
      <c r="B3893">
        <f t="shared" si="2065"/>
        <v>1959000</v>
      </c>
      <c r="C3893" s="186" t="str">
        <f t="shared" si="2033"/>
        <v>-2.56302246476678E-08+0.00160892905025596i</v>
      </c>
      <c r="D3893" s="158" t="str">
        <f t="shared" si="2034"/>
        <v>-7.66666686316502+0.012335122718629i</v>
      </c>
      <c r="E3893" t="str">
        <f t="shared" si="2035"/>
        <v>7.9882188482192-0.306774214544078i</v>
      </c>
      <c r="F3893" t="str">
        <f t="shared" si="2036"/>
        <v>0.999201814783397+0.0000306284684991837i</v>
      </c>
      <c r="G3893">
        <f t="shared" si="2031"/>
        <v>1</v>
      </c>
      <c r="H3893" t="str">
        <f t="shared" si="2037"/>
        <v>11.7499985211742+0.246254080331142i</v>
      </c>
      <c r="I3893" t="str">
        <f t="shared" si="2038"/>
        <v>7692.97501047801i</v>
      </c>
      <c r="J3893" t="str">
        <f t="shared" si="2032"/>
        <v>-80107.5718032254+1682.97675709225i</v>
      </c>
      <c r="K3893" t="str">
        <f t="shared" si="2039"/>
        <v>0.00201666452790977-0.0959906889930357i</v>
      </c>
      <c r="L3893" t="str">
        <f t="shared" si="2040"/>
        <v>0.00026086122755568-0.0105260616153964i</v>
      </c>
      <c r="M3893" t="str">
        <f t="shared" si="2041"/>
        <v>0.00227752575546545-0.106516750608432i</v>
      </c>
      <c r="N3893" t="str">
        <f t="shared" si="2042"/>
        <v>-14.4337304742819i</v>
      </c>
      <c r="O3893" t="str">
        <f t="shared" si="2043"/>
        <v>-0.292235485983958-0.956346391602812i</v>
      </c>
      <c r="P3893" t="str">
        <f t="shared" si="2044"/>
        <v>1.29223548598396+0.956346391602812i</v>
      </c>
      <c r="Q3893" t="str">
        <f t="shared" si="2045"/>
        <v>-1.29223548598396+13.4773840826791i</v>
      </c>
      <c r="R3893" t="str">
        <f t="shared" si="2046"/>
        <v>0.0612033720167723-0.101750061195356i</v>
      </c>
      <c r="S3893" t="str">
        <f t="shared" si="2047"/>
        <v>1.52187308204477i</v>
      </c>
      <c r="T3893" t="str">
        <f t="shared" si="2048"/>
        <v>0.15485067922962+0.0931437644026979i</v>
      </c>
      <c r="U3893" t="e">
        <f t="shared" si="2049"/>
        <v>#DIV/0!</v>
      </c>
      <c r="V3893" t="str">
        <f t="shared" si="2050"/>
        <v>1.33333333333333E-06-0.0000541619680421628i</v>
      </c>
      <c r="W3893" t="e">
        <f t="shared" si="2051"/>
        <v>#DIV/0!</v>
      </c>
      <c r="X3893" t="e">
        <f t="shared" si="2052"/>
        <v>#DIV/0!</v>
      </c>
      <c r="Y3893" t="str">
        <f t="shared" si="2053"/>
        <v>0.00083+1.96940160268237i</v>
      </c>
      <c r="Z3893" t="e">
        <f t="shared" si="2054"/>
        <v>#DIV/0!</v>
      </c>
      <c r="AA3893" t="e">
        <f t="shared" si="2055"/>
        <v>#DIV/0!</v>
      </c>
      <c r="AB3893" t="str">
        <f t="shared" si="2056"/>
        <v>0.95484599095505+0.574346528312584i</v>
      </c>
      <c r="AC3893" t="str">
        <f t="shared" si="2057"/>
        <v>1.06335221225599-0.100399003277226i</v>
      </c>
      <c r="AD3893" t="str">
        <f t="shared" si="2058"/>
        <v>0.839477166498135+0.619389503789765i</v>
      </c>
      <c r="AE3893" t="e">
        <f t="shared" si="2059"/>
        <v>#DIV/0!</v>
      </c>
      <c r="AF3893" t="str">
        <f t="shared" si="2060"/>
        <v>-19.4166653843392-0.233918957612513i</v>
      </c>
      <c r="AG3893" t="e">
        <f t="shared" si="2061"/>
        <v>#DIV/0!</v>
      </c>
      <c r="AH3893" t="e">
        <f t="shared" si="2062"/>
        <v>#DIV/0!</v>
      </c>
      <c r="AI3893" t="e">
        <f t="shared" si="2063"/>
        <v>#DIV/0!</v>
      </c>
      <c r="AJ3893" t="e">
        <f t="shared" si="2064"/>
        <v>#DIV/0!</v>
      </c>
      <c r="AK3893"/>
      <c r="AL3893"/>
      <c r="AM3893"/>
      <c r="AN3893"/>
    </row>
    <row r="3894" spans="1:40" x14ac:dyDescent="0.25">
      <c r="A3894"/>
      <c r="B3894">
        <f t="shared" si="2065"/>
        <v>1960000</v>
      </c>
      <c r="C3894" s="186" t="str">
        <f t="shared" si="2033"/>
        <v>-2.56040780289755E-08+0.00160810816808788i</v>
      </c>
      <c r="D3894" s="158" t="str">
        <f t="shared" si="2034"/>
        <v>-7.66666686296462+0.0123288292886738i</v>
      </c>
      <c r="E3894" t="str">
        <f t="shared" si="2035"/>
        <v>7.98820683516443-0.306930350320266i</v>
      </c>
      <c r="F3894" t="str">
        <f t="shared" si="2036"/>
        <v>0.999201815981824+0.0000306440572352482i</v>
      </c>
      <c r="G3894">
        <f t="shared" si="2031"/>
        <v>1</v>
      </c>
      <c r="H3894" t="str">
        <f t="shared" si="2037"/>
        <v>11.7500041872882+0.246128568298947i</v>
      </c>
      <c r="I3894" t="str">
        <f t="shared" si="2038"/>
        <v>7696.90200129499i</v>
      </c>
      <c r="J3894" t="str">
        <f t="shared" si="2032"/>
        <v>-80189.3778451806+1683.8358570193i</v>
      </c>
      <c r="K3894" t="str">
        <f t="shared" si="2039"/>
        <v>0.00201460808734466-0.0959417561115554i</v>
      </c>
      <c r="L3894" t="str">
        <f t="shared" si="2040"/>
        <v>0.000260595273707657-0.0105206977634126i</v>
      </c>
      <c r="M3894" t="str">
        <f t="shared" si="2041"/>
        <v>0.00227520336105232-0.106462453874968i</v>
      </c>
      <c r="N3894" t="str">
        <f t="shared" si="2042"/>
        <v>-14.4410983816195i</v>
      </c>
      <c r="O3894" t="str">
        <f t="shared" si="2043"/>
        <v>-0.299273761707259-0.954167289081735i</v>
      </c>
      <c r="P3894" t="str">
        <f t="shared" si="2044"/>
        <v>1.29927376170726+0.954167289081735i</v>
      </c>
      <c r="Q3894" t="str">
        <f t="shared" si="2045"/>
        <v>-1.29927376170726+13.4869310925378i</v>
      </c>
      <c r="R3894" t="str">
        <f t="shared" si="2046"/>
        <v>0.0609017644877657-0.102202778147991i</v>
      </c>
      <c r="S3894" t="str">
        <f t="shared" si="2047"/>
        <v>1.52264994426123i</v>
      </c>
      <c r="T3894" t="str">
        <f t="shared" si="2048"/>
        <v>0.155619054450381+0.092732068302707i</v>
      </c>
      <c r="U3894" t="e">
        <f t="shared" si="2049"/>
        <v>#DIV/0!</v>
      </c>
      <c r="V3894" t="str">
        <f t="shared" si="2050"/>
        <v>1.33333333333333E-06-0.0000541343343849984i</v>
      </c>
      <c r="W3894" t="e">
        <f t="shared" si="2051"/>
        <v>#DIV/0!</v>
      </c>
      <c r="X3894" t="e">
        <f t="shared" si="2052"/>
        <v>#DIV/0!</v>
      </c>
      <c r="Y3894" t="str">
        <f t="shared" si="2053"/>
        <v>0.00083+1.97040691233152i</v>
      </c>
      <c r="Z3894" t="e">
        <f t="shared" si="2054"/>
        <v>#DIV/0!</v>
      </c>
      <c r="AA3894" t="e">
        <f t="shared" si="2055"/>
        <v>#DIV/0!</v>
      </c>
      <c r="AB3894" t="str">
        <f t="shared" si="2056"/>
        <v>0.959583974687139+0.571807912579519i</v>
      </c>
      <c r="AC3894" t="str">
        <f t="shared" si="2057"/>
        <v>1.06305932220276-0.100858685359711i</v>
      </c>
      <c r="AD3894" t="str">
        <f t="shared" si="2058"/>
        <v>0.844032486737077+0.617967319294538i</v>
      </c>
      <c r="AE3894" t="e">
        <f t="shared" si="2059"/>
        <v>#DIV/0!</v>
      </c>
      <c r="AF3894" t="str">
        <f t="shared" si="2060"/>
        <v>-19.4166710502528-0.233799739010273i</v>
      </c>
      <c r="AG3894" t="e">
        <f t="shared" si="2061"/>
        <v>#DIV/0!</v>
      </c>
      <c r="AH3894" t="e">
        <f t="shared" si="2062"/>
        <v>#DIV/0!</v>
      </c>
      <c r="AI3894" t="e">
        <f t="shared" si="2063"/>
        <v>#DIV/0!</v>
      </c>
      <c r="AJ3894" t="e">
        <f t="shared" si="2064"/>
        <v>#DIV/0!</v>
      </c>
      <c r="AK3894"/>
      <c r="AL3894"/>
      <c r="AM3894"/>
      <c r="AN3894"/>
    </row>
    <row r="3895" spans="1:40" x14ac:dyDescent="0.25">
      <c r="A3895"/>
      <c r="B3895">
        <f t="shared" si="2065"/>
        <v>1961000</v>
      </c>
      <c r="C3895" s="186" t="str">
        <f t="shared" si="2033"/>
        <v>-2.55779714000097E-08+0.00160728812312751i</v>
      </c>
      <c r="D3895" s="158" t="str">
        <f t="shared" si="2034"/>
        <v>-7.66666686276444+0.0123225422773109i</v>
      </c>
      <c r="E3895" t="str">
        <f t="shared" si="2035"/>
        <v>7.98819481601515-0.30708648539117i</v>
      </c>
      <c r="F3895" t="str">
        <f t="shared" si="2036"/>
        <v>0.99920181718087+0.0000306596459010097i</v>
      </c>
      <c r="G3895">
        <f t="shared" si="2031"/>
        <v>1</v>
      </c>
      <c r="H3895" t="str">
        <f t="shared" si="2037"/>
        <v>11.750009844742+0.246003184079703i</v>
      </c>
      <c r="I3895" t="str">
        <f t="shared" si="2038"/>
        <v>7700.82899211198i</v>
      </c>
      <c r="J3895" t="str">
        <f t="shared" si="2032"/>
        <v>-80271.2256355625+1684.69495694636i</v>
      </c>
      <c r="K3895" t="str">
        <f t="shared" si="2039"/>
        <v>0.00201255479024297-0.0958928730720176i</v>
      </c>
      <c r="L3895" t="str">
        <f t="shared" si="2040"/>
        <v>0.000260329726288223-0.0105153393718941i</v>
      </c>
      <c r="M3895" t="str">
        <f t="shared" si="2041"/>
        <v>0.00227288451653119-0.106408212443912i</v>
      </c>
      <c r="N3895" t="str">
        <f t="shared" si="2042"/>
        <v>-14.448466288957i</v>
      </c>
      <c r="O3895" t="str">
        <f t="shared" si="2043"/>
        <v>-0.306295791111013-0.951936388813706i</v>
      </c>
      <c r="P3895" t="str">
        <f t="shared" si="2044"/>
        <v>1.30629579111101+0.951936388813706i</v>
      </c>
      <c r="Q3895" t="str">
        <f t="shared" si="2045"/>
        <v>-1.30629579111101+13.4965299001433i</v>
      </c>
      <c r="R3895" t="str">
        <f t="shared" si="2046"/>
        <v>0.0605964534497749-0.102652510938682i</v>
      </c>
      <c r="S3895" t="str">
        <f t="shared" si="2047"/>
        <v>1.52342680647769i</v>
      </c>
      <c r="T3895" t="str">
        <f t="shared" si="2048"/>
        <v>0.156383586916232+0.0923142615628646i</v>
      </c>
      <c r="U3895" t="e">
        <f t="shared" si="2049"/>
        <v>#DIV/0!</v>
      </c>
      <c r="V3895" t="str">
        <f t="shared" si="2050"/>
        <v>1.33333333333333E-06-0.0000541067289110641i</v>
      </c>
      <c r="W3895" t="e">
        <f t="shared" si="2051"/>
        <v>#DIV/0!</v>
      </c>
      <c r="X3895" t="e">
        <f t="shared" si="2052"/>
        <v>#DIV/0!</v>
      </c>
      <c r="Y3895" t="str">
        <f t="shared" si="2053"/>
        <v>0.00083+1.97141222198067i</v>
      </c>
      <c r="Z3895" t="e">
        <f t="shared" si="2054"/>
        <v>#DIV/0!</v>
      </c>
      <c r="AA3895" t="e">
        <f t="shared" si="2055"/>
        <v>#DIV/0!</v>
      </c>
      <c r="AB3895" t="str">
        <f t="shared" si="2056"/>
        <v>0.96429826308164+0.569231617192781i</v>
      </c>
      <c r="AC3895" t="str">
        <f t="shared" si="2057"/>
        <v>1.06276265744352-0.101315456708249i</v>
      </c>
      <c r="AD3895" t="str">
        <f t="shared" si="2058"/>
        <v>0.848577143453342+0.616511686259317i</v>
      </c>
      <c r="AE3895" t="e">
        <f t="shared" si="2059"/>
        <v>#DIV/0!</v>
      </c>
      <c r="AF3895" t="str">
        <f t="shared" si="2060"/>
        <v>-19.4166767075064-0.233680641802392i</v>
      </c>
      <c r="AG3895" t="e">
        <f t="shared" si="2061"/>
        <v>#DIV/0!</v>
      </c>
      <c r="AH3895" t="e">
        <f t="shared" si="2062"/>
        <v>#DIV/0!</v>
      </c>
      <c r="AI3895" t="e">
        <f t="shared" si="2063"/>
        <v>#DIV/0!</v>
      </c>
      <c r="AJ3895" t="e">
        <f t="shared" si="2064"/>
        <v>#DIV/0!</v>
      </c>
      <c r="AK3895"/>
      <c r="AL3895"/>
      <c r="AM3895"/>
      <c r="AN3895"/>
    </row>
    <row r="3896" spans="1:40" x14ac:dyDescent="0.25">
      <c r="A3896"/>
      <c r="B3896">
        <f t="shared" si="2065"/>
        <v>1962000</v>
      </c>
      <c r="C3896" s="186" t="str">
        <f t="shared" si="2033"/>
        <v>-2.55519046792634E-08+0.00160646891409473i</v>
      </c>
      <c r="D3896" s="158" t="str">
        <f t="shared" si="2034"/>
        <v>-7.66666686256457+0.0123162616747263i</v>
      </c>
      <c r="E3896" t="str">
        <f t="shared" si="2035"/>
        <v>7.98818279077141-0.307242619756432i</v>
      </c>
      <c r="F3896" t="str">
        <f t="shared" si="2036"/>
        <v>0.999201818380514+0.0000306752344964312i</v>
      </c>
      <c r="G3896">
        <f t="shared" si="2031"/>
        <v>1</v>
      </c>
      <c r="H3896" t="str">
        <f t="shared" si="2037"/>
        <v>11.7500154935533+0.245877927478378i</v>
      </c>
      <c r="I3896" t="str">
        <f t="shared" si="2038"/>
        <v>7704.75598292897i</v>
      </c>
      <c r="J3896" t="str">
        <f t="shared" si="2032"/>
        <v>-80353.115174371+1685.5540568734i</v>
      </c>
      <c r="K3896" t="str">
        <f t="shared" si="2039"/>
        <v>0.00201050463020204-0.095844039798342i</v>
      </c>
      <c r="L3896" t="str">
        <f t="shared" si="2040"/>
        <v>0.000260064584469837-0.0105099864325119i</v>
      </c>
      <c r="M3896" t="str">
        <f t="shared" si="2041"/>
        <v>0.00227056921467188-0.106354026230854i</v>
      </c>
      <c r="N3896" t="str">
        <f t="shared" si="2042"/>
        <v>-14.4558341962946i</v>
      </c>
      <c r="O3896" t="str">
        <f t="shared" si="2043"/>
        <v>-0.313301192998837-0.949653811904899i</v>
      </c>
      <c r="P3896" t="str">
        <f t="shared" si="2044"/>
        <v>1.31330119299884+0.949653811904899i</v>
      </c>
      <c r="Q3896" t="str">
        <f t="shared" si="2045"/>
        <v>-1.31330119299884+13.5061803843897i</v>
      </c>
      <c r="R3896" t="str">
        <f t="shared" si="2046"/>
        <v>0.0602874718537583-0.103099230283987i</v>
      </c>
      <c r="S3896" t="str">
        <f t="shared" si="2047"/>
        <v>1.52420366869415i</v>
      </c>
      <c r="T3896" t="str">
        <f t="shared" si="2048"/>
        <v>0.157144225038396+0.0918903857757937i</v>
      </c>
      <c r="U3896" t="e">
        <f t="shared" si="2049"/>
        <v>#DIV/0!</v>
      </c>
      <c r="V3896" t="str">
        <f t="shared" si="2050"/>
        <v>1.33333333333333E-06-0.0000540791515772666i</v>
      </c>
      <c r="W3896" t="e">
        <f t="shared" si="2051"/>
        <v>#DIV/0!</v>
      </c>
      <c r="X3896" t="e">
        <f t="shared" si="2052"/>
        <v>#DIV/0!</v>
      </c>
      <c r="Y3896" t="str">
        <f t="shared" si="2053"/>
        <v>0.00083+1.97241753162982i</v>
      </c>
      <c r="Z3896" t="e">
        <f t="shared" si="2054"/>
        <v>#DIV/0!</v>
      </c>
      <c r="AA3896" t="e">
        <f t="shared" si="2055"/>
        <v>#DIV/0!</v>
      </c>
      <c r="AB3896" t="str">
        <f t="shared" si="2056"/>
        <v>0.968988538029927+0.566617898622342i</v>
      </c>
      <c r="AC3896" t="str">
        <f t="shared" si="2057"/>
        <v>1.06246225039677-0.101769287233938i</v>
      </c>
      <c r="AD3896" t="str">
        <f t="shared" si="2058"/>
        <v>0.853110891612533+0.615022685040561i</v>
      </c>
      <c r="AE3896" t="e">
        <f t="shared" si="2059"/>
        <v>#DIV/0!</v>
      </c>
      <c r="AF3896" t="str">
        <f t="shared" si="2060"/>
        <v>-19.4166823561179-0.233561665803652i</v>
      </c>
      <c r="AG3896" t="e">
        <f t="shared" si="2061"/>
        <v>#DIV/0!</v>
      </c>
      <c r="AH3896" t="e">
        <f t="shared" si="2062"/>
        <v>#DIV/0!</v>
      </c>
      <c r="AI3896" t="e">
        <f t="shared" si="2063"/>
        <v>#DIV/0!</v>
      </c>
      <c r="AJ3896" t="e">
        <f t="shared" si="2064"/>
        <v>#DIV/0!</v>
      </c>
      <c r="AK3896"/>
      <c r="AL3896"/>
      <c r="AM3896"/>
      <c r="AN3896"/>
    </row>
    <row r="3897" spans="1:40" x14ac:dyDescent="0.25">
      <c r="A3897"/>
      <c r="B3897">
        <f t="shared" si="2065"/>
        <v>1963000</v>
      </c>
      <c r="C3897" s="186" t="str">
        <f t="shared" si="2033"/>
        <v>-2.55258777854361E-08+0.00160565053971201i</v>
      </c>
      <c r="D3897" s="158" t="str">
        <f t="shared" si="2034"/>
        <v>-7.66666686236508+0.0123099874711254i</v>
      </c>
      <c r="E3897" t="str">
        <f t="shared" si="2035"/>
        <v>7.98817075943326-0.307398753415695i</v>
      </c>
      <c r="F3897" t="str">
        <f t="shared" si="2036"/>
        <v>0.999201819580776+0.0000306908230214783i</v>
      </c>
      <c r="G3897">
        <f t="shared" si="2031"/>
        <v>1</v>
      </c>
      <c r="H3897" t="str">
        <f t="shared" si="2037"/>
        <v>11.7500211337398+0.245752798300336i</v>
      </c>
      <c r="I3897" t="str">
        <f t="shared" si="2038"/>
        <v>7708.68297374595i</v>
      </c>
      <c r="J3897" t="str">
        <f t="shared" si="2032"/>
        <v>-80435.046461606+1686.41315680045i</v>
      </c>
      <c r="K3897" t="str">
        <f t="shared" si="2039"/>
        <v>0.00200845760083559-0.0957952562146028i</v>
      </c>
      <c r="L3897" t="str">
        <f t="shared" si="2040"/>
        <v>0.000259799847427055-0.0105046389369543i</v>
      </c>
      <c r="M3897" t="str">
        <f t="shared" si="2041"/>
        <v>0.00226825744826264-0.106299895151557i</v>
      </c>
      <c r="N3897" t="str">
        <f t="shared" si="2042"/>
        <v>-14.4632021036322i</v>
      </c>
      <c r="O3897" t="str">
        <f t="shared" si="2043"/>
        <v>-0.320289587076701-0.947319682266887i</v>
      </c>
      <c r="P3897" t="str">
        <f t="shared" si="2044"/>
        <v>1.3202895870767+0.947319682266887i</v>
      </c>
      <c r="Q3897" t="str">
        <f t="shared" si="2045"/>
        <v>-1.3202895870767+13.5158824213653i</v>
      </c>
      <c r="R3897" t="str">
        <f t="shared" si="2046"/>
        <v>0.059974852891724-0.103542907315017i</v>
      </c>
      <c r="S3897" t="str">
        <f t="shared" si="2047"/>
        <v>1.52498053091061i</v>
      </c>
      <c r="T3897" t="str">
        <f t="shared" si="2048"/>
        <v>0.157900917769283+0.091460483004107i</v>
      </c>
      <c r="U3897" t="e">
        <f t="shared" si="2049"/>
        <v>#DIV/0!</v>
      </c>
      <c r="V3897" t="str">
        <f t="shared" si="2050"/>
        <v>1.33333333333333E-06-0.0000540516023405995i</v>
      </c>
      <c r="W3897" t="e">
        <f t="shared" si="2051"/>
        <v>#DIV/0!</v>
      </c>
      <c r="X3897" t="e">
        <f t="shared" si="2052"/>
        <v>#DIV/0!</v>
      </c>
      <c r="Y3897" t="str">
        <f t="shared" si="2053"/>
        <v>0.00083+1.97342284127896i</v>
      </c>
      <c r="Z3897" t="e">
        <f t="shared" si="2054"/>
        <v>#DIV/0!</v>
      </c>
      <c r="AA3897" t="e">
        <f t="shared" si="2055"/>
        <v>#DIV/0!</v>
      </c>
      <c r="AB3897" t="str">
        <f t="shared" si="2056"/>
        <v>0.97365448476046+0.563967016236241i</v>
      </c>
      <c r="AC3897" t="str">
        <f t="shared" si="2057"/>
        <v>1.06215813373194-0.102220147258728i</v>
      </c>
      <c r="AD3897" t="str">
        <f t="shared" si="2058"/>
        <v>0.857633486791125+0.613500397780225i</v>
      </c>
      <c r="AE3897" t="e">
        <f t="shared" si="2059"/>
        <v>#DIV/0!</v>
      </c>
      <c r="AF3897" t="str">
        <f t="shared" si="2060"/>
        <v>-19.4166879961049-0.233442810829211i</v>
      </c>
      <c r="AG3897" t="e">
        <f t="shared" si="2061"/>
        <v>#DIV/0!</v>
      </c>
      <c r="AH3897" t="e">
        <f t="shared" si="2062"/>
        <v>#DIV/0!</v>
      </c>
      <c r="AI3897" t="e">
        <f t="shared" si="2063"/>
        <v>#DIV/0!</v>
      </c>
      <c r="AJ3897" t="e">
        <f t="shared" si="2064"/>
        <v>#DIV/0!</v>
      </c>
      <c r="AK3897"/>
      <c r="AL3897"/>
      <c r="AM3897"/>
      <c r="AN3897"/>
    </row>
    <row r="3898" spans="1:40" x14ac:dyDescent="0.25">
      <c r="A3898"/>
      <c r="B3898">
        <f t="shared" si="2065"/>
        <v>1964000</v>
      </c>
      <c r="C3898" s="186" t="str">
        <f t="shared" si="2033"/>
        <v>-2.54998906374345E-08+0.00160483299870443i</v>
      </c>
      <c r="D3898" s="158" t="str">
        <f t="shared" si="2034"/>
        <v>-7.66666686216583+0.012303719656734i</v>
      </c>
      <c r="E3898" t="str">
        <f t="shared" si="2035"/>
        <v>7.98815872200077-0.307554886368605i</v>
      </c>
      <c r="F3898" t="str">
        <f t="shared" si="2036"/>
        <v>0.999201820781638+0.0000307064114761146i</v>
      </c>
      <c r="G3898">
        <f t="shared" si="2031"/>
        <v>1</v>
      </c>
      <c r="H3898" t="str">
        <f t="shared" si="2037"/>
        <v>11.7500267653189+0.245627796351327i</v>
      </c>
      <c r="I3898" t="str">
        <f t="shared" si="2038"/>
        <v>7712.60996456294i</v>
      </c>
      <c r="J3898" t="str">
        <f t="shared" si="2032"/>
        <v>-80517.0194972677+1687.27225672751i</v>
      </c>
      <c r="K3898" t="str">
        <f t="shared" si="2039"/>
        <v>0.0020064136957735-0.0957465222450286i</v>
      </c>
      <c r="L3898" t="str">
        <f t="shared" si="2040"/>
        <v>0.00025953551433654-0.010499296876926i</v>
      </c>
      <c r="M3898" t="str">
        <f t="shared" si="2041"/>
        <v>0.00226594921011004-0.106245819121955i</v>
      </c>
      <c r="N3898" t="str">
        <f t="shared" si="2042"/>
        <v>-14.4705700109697i</v>
      </c>
      <c r="O3898" t="str">
        <f t="shared" si="2043"/>
        <v>-0.327260593973854-0.944934126609829i</v>
      </c>
      <c r="P3898" t="str">
        <f t="shared" si="2044"/>
        <v>1.32726059397385+0.944934126609829i</v>
      </c>
      <c r="Q3898" t="str">
        <f t="shared" si="2045"/>
        <v>-1.32726059397385+13.5256358843599i</v>
      </c>
      <c r="R3898" t="str">
        <f t="shared" si="2046"/>
        <v>0.0596586299906284-0.103983513579365i</v>
      </c>
      <c r="S3898" t="str">
        <f t="shared" si="2047"/>
        <v>1.52575739312707i</v>
      </c>
      <c r="T3898" t="str">
        <f t="shared" si="2048"/>
        <v>0.158653614607045+0.0910245957720336i</v>
      </c>
      <c r="U3898" t="e">
        <f t="shared" si="2049"/>
        <v>#DIV/0!</v>
      </c>
      <c r="V3898" t="str">
        <f t="shared" si="2050"/>
        <v>1.33333333333333E-06-0.0000540240811581449i</v>
      </c>
      <c r="W3898" t="e">
        <f t="shared" si="2051"/>
        <v>#DIV/0!</v>
      </c>
      <c r="X3898" t="e">
        <f t="shared" si="2052"/>
        <v>#DIV/0!</v>
      </c>
      <c r="Y3898" t="str">
        <f t="shared" si="2053"/>
        <v>0.00083+1.97442815092811i</v>
      </c>
      <c r="Z3898" t="e">
        <f t="shared" si="2054"/>
        <v>#DIV/0!</v>
      </c>
      <c r="AA3898" t="e">
        <f t="shared" si="2055"/>
        <v>#DIV/0!</v>
      </c>
      <c r="AB3898" t="str">
        <f t="shared" si="2056"/>
        <v>0.978295791866874+0.561279232248955i</v>
      </c>
      <c r="AC3898" t="str">
        <f t="shared" si="2057"/>
        <v>1.06185034036327-0.102668007517492i</v>
      </c>
      <c r="AD3898" t="str">
        <f t="shared" si="2058"/>
        <v>0.862144685189515+0.611944908400987i</v>
      </c>
      <c r="AE3898" t="e">
        <f t="shared" si="2059"/>
        <v>#DIV/0!</v>
      </c>
      <c r="AF3898" t="str">
        <f t="shared" si="2060"/>
        <v>-19.4166936274847-0.233324076694593i</v>
      </c>
      <c r="AG3898" t="e">
        <f t="shared" si="2061"/>
        <v>#DIV/0!</v>
      </c>
      <c r="AH3898" t="e">
        <f t="shared" si="2062"/>
        <v>#DIV/0!</v>
      </c>
      <c r="AI3898" t="e">
        <f t="shared" si="2063"/>
        <v>#DIV/0!</v>
      </c>
      <c r="AJ3898" t="e">
        <f t="shared" si="2064"/>
        <v>#DIV/0!</v>
      </c>
      <c r="AK3898"/>
      <c r="AL3898"/>
      <c r="AM3898"/>
      <c r="AN3898"/>
    </row>
    <row r="3899" spans="1:40" x14ac:dyDescent="0.25">
      <c r="A3899"/>
      <c r="B3899">
        <f t="shared" si="2065"/>
        <v>1965000</v>
      </c>
      <c r="C3899" s="186" t="str">
        <f t="shared" si="2033"/>
        <v>-2.54739431543718E-08+0.00160401628979965i</v>
      </c>
      <c r="D3899" s="158" t="str">
        <f t="shared" si="2034"/>
        <v>-7.66666686196688+0.0122974582217973i</v>
      </c>
      <c r="E3899" t="str">
        <f t="shared" si="2035"/>
        <v>7.98814667847398-0.307711018614804i</v>
      </c>
      <c r="F3899" t="str">
        <f t="shared" si="2036"/>
        <v>0.999201821983108+0.0000307219998603049i</v>
      </c>
      <c r="G3899">
        <f t="shared" si="2031"/>
        <v>1</v>
      </c>
      <c r="H3899" t="str">
        <f t="shared" si="2037"/>
        <v>11.7500323883082+0.245502921437507i</v>
      </c>
      <c r="I3899" t="str">
        <f t="shared" si="2038"/>
        <v>7716.53695537993i</v>
      </c>
      <c r="J3899" t="str">
        <f t="shared" si="2032"/>
        <v>-80599.0342813561+1688.13135665456i</v>
      </c>
      <c r="K3899" t="str">
        <f t="shared" si="2039"/>
        <v>0.00200437290866186-0.0956978378140018i</v>
      </c>
      <c r="L3899" t="str">
        <f t="shared" si="2040"/>
        <v>0.00025927158437704-0.0104939602441489i</v>
      </c>
      <c r="M3899" t="str">
        <f t="shared" si="2041"/>
        <v>0.0022636444930389-0.106191798058151i</v>
      </c>
      <c r="N3899" t="str">
        <f t="shared" si="2042"/>
        <v>-14.4779379183073i</v>
      </c>
      <c r="O3899" t="str">
        <f t="shared" si="2043"/>
        <v>-0.33421383526371-0.942497274435487i</v>
      </c>
      <c r="P3899" t="str">
        <f t="shared" si="2044"/>
        <v>1.33421383526371+0.942497274435487i</v>
      </c>
      <c r="Q3899" t="str">
        <f t="shared" si="2045"/>
        <v>-1.33421383526371+13.5354406438718i</v>
      </c>
      <c r="R3899" t="str">
        <f t="shared" si="2046"/>
        <v>0.0593388368062687-0.104421021042932i</v>
      </c>
      <c r="S3899" t="str">
        <f t="shared" si="2047"/>
        <v>1.52653425534353i</v>
      </c>
      <c r="T3899" t="str">
        <f t="shared" si="2048"/>
        <v>0.159402265599983+0.0905827670570086i</v>
      </c>
      <c r="U3899" t="e">
        <f t="shared" si="2049"/>
        <v>#DIV/0!</v>
      </c>
      <c r="V3899" t="str">
        <f t="shared" si="2050"/>
        <v>1.33333333333333E-06-0.0000539965879870723i</v>
      </c>
      <c r="W3899" t="e">
        <f t="shared" si="2051"/>
        <v>#DIV/0!</v>
      </c>
      <c r="X3899" t="e">
        <f t="shared" si="2052"/>
        <v>#DIV/0!</v>
      </c>
      <c r="Y3899" t="str">
        <f t="shared" si="2053"/>
        <v>0.00083+1.97543346057726i</v>
      </c>
      <c r="Z3899" t="e">
        <f t="shared" si="2054"/>
        <v>#DIV/0!</v>
      </c>
      <c r="AA3899" t="e">
        <f t="shared" si="2055"/>
        <v>#DIV/0!</v>
      </c>
      <c r="AB3899" t="str">
        <f t="shared" si="2056"/>
        <v>0.982912151335155+0.558554811669534i</v>
      </c>
      <c r="AC3899" t="str">
        <f t="shared" si="2057"/>
        <v>1.06153890344373-0.103112839159989i</v>
      </c>
      <c r="AD3899" t="str">
        <f t="shared" si="2058"/>
        <v>0.866644243645+0.610356302601373i</v>
      </c>
      <c r="AE3899" t="e">
        <f t="shared" si="2059"/>
        <v>#DIV/0!</v>
      </c>
      <c r="AF3899" t="str">
        <f t="shared" si="2060"/>
        <v>-19.4166992502751-0.23320546321571i</v>
      </c>
      <c r="AG3899" t="e">
        <f t="shared" si="2061"/>
        <v>#DIV/0!</v>
      </c>
      <c r="AH3899" t="e">
        <f t="shared" si="2062"/>
        <v>#DIV/0!</v>
      </c>
      <c r="AI3899" t="e">
        <f t="shared" si="2063"/>
        <v>#DIV/0!</v>
      </c>
      <c r="AJ3899" t="e">
        <f t="shared" si="2064"/>
        <v>#DIV/0!</v>
      </c>
      <c r="AK3899"/>
      <c r="AL3899"/>
      <c r="AM3899"/>
      <c r="AN3899"/>
    </row>
    <row r="3900" spans="1:40" x14ac:dyDescent="0.25">
      <c r="A3900"/>
      <c r="B3900">
        <f t="shared" si="2065"/>
        <v>1966000</v>
      </c>
      <c r="C3900" s="186" t="str">
        <f t="shared" si="2033"/>
        <v>-2.54480352555662E-08+0.00160320041172792i</v>
      </c>
      <c r="D3900" s="158" t="str">
        <f t="shared" si="2034"/>
        <v>-7.66666686176831+0.0122912031565807i</v>
      </c>
      <c r="E3900" t="str">
        <f t="shared" si="2035"/>
        <v>7.98813462885295-0.307867150153936i</v>
      </c>
      <c r="F3900" t="str">
        <f t="shared" si="2036"/>
        <v>0.999201823185186+0.0000307375881740139i</v>
      </c>
      <c r="G3900">
        <f t="shared" si="2031"/>
        <v>1</v>
      </c>
      <c r="H3900" t="str">
        <f t="shared" si="2037"/>
        <v>11.7500380027251+0.245378173365421i</v>
      </c>
      <c r="I3900" t="str">
        <f t="shared" si="2038"/>
        <v>7720.46394619692i</v>
      </c>
      <c r="J3900" t="str">
        <f t="shared" si="2032"/>
        <v>-80681.090813871+1688.9904565816i</v>
      </c>
      <c r="K3900" t="str">
        <f t="shared" si="2039"/>
        <v>0.00200233523316292-0.0956492028460587i</v>
      </c>
      <c r="L3900" t="str">
        <f t="shared" si="2040"/>
        <v>0.000259008056729393-0.0104886290303615i</v>
      </c>
      <c r="M3900" t="str">
        <f t="shared" si="2041"/>
        <v>0.00226134328989231-0.10613783187642i</v>
      </c>
      <c r="N3900" t="str">
        <f t="shared" si="2042"/>
        <v>-14.4853058256448i</v>
      </c>
      <c r="O3900" t="str">
        <f t="shared" si="2043"/>
        <v>-0.341148933483726-0.940009258030428i</v>
      </c>
      <c r="P3900" t="str">
        <f t="shared" si="2044"/>
        <v>1.34114893348373+0.940009258030428i</v>
      </c>
      <c r="Q3900" t="str">
        <f t="shared" si="2045"/>
        <v>-1.34114893348373+13.5452965676144i</v>
      </c>
      <c r="R3900" t="str">
        <f t="shared" si="2046"/>
        <v>0.0590155072172087-0.104855402091594i</v>
      </c>
      <c r="S3900" t="str">
        <f t="shared" si="2047"/>
        <v>1.52731111755999i</v>
      </c>
      <c r="T3900" t="str">
        <f t="shared" si="2048"/>
        <v>0.160146821350715+0.0901350402812847i</v>
      </c>
      <c r="U3900" t="e">
        <f t="shared" si="2049"/>
        <v>#DIV/0!</v>
      </c>
      <c r="V3900" t="str">
        <f t="shared" si="2050"/>
        <v>1.33333333333333E-06-0.0000539691227846373i</v>
      </c>
      <c r="W3900" t="e">
        <f t="shared" si="2051"/>
        <v>#DIV/0!</v>
      </c>
      <c r="X3900" t="e">
        <f t="shared" si="2052"/>
        <v>#DIV/0!</v>
      </c>
      <c r="Y3900" t="str">
        <f t="shared" si="2053"/>
        <v>0.00083+1.97643877022641i</v>
      </c>
      <c r="Z3900" t="e">
        <f t="shared" si="2054"/>
        <v>#DIV/0!</v>
      </c>
      <c r="AA3900" t="e">
        <f t="shared" si="2055"/>
        <v>#DIV/0!</v>
      </c>
      <c r="AB3900" t="str">
        <f t="shared" si="2056"/>
        <v>0.987503258569337+0.555794022249881i</v>
      </c>
      <c r="AC3900" t="str">
        <f t="shared" si="2057"/>
        <v>1.06122385635899-0.103554613752672i</v>
      </c>
      <c r="AD3900" t="str">
        <f t="shared" si="2058"/>
        <v>0.871131919644141+0.608734667851006i</v>
      </c>
      <c r="AE3900" t="e">
        <f t="shared" si="2059"/>
        <v>#DIV/0!</v>
      </c>
      <c r="AF3900" t="str">
        <f t="shared" si="2060"/>
        <v>-19.4167048644934-0.23308697020884i</v>
      </c>
      <c r="AG3900" t="e">
        <f t="shared" si="2061"/>
        <v>#DIV/0!</v>
      </c>
      <c r="AH3900" t="e">
        <f t="shared" si="2062"/>
        <v>#DIV/0!</v>
      </c>
      <c r="AI3900" t="e">
        <f t="shared" si="2063"/>
        <v>#DIV/0!</v>
      </c>
      <c r="AJ3900" t="e">
        <f t="shared" si="2064"/>
        <v>#DIV/0!</v>
      </c>
      <c r="AK3900"/>
      <c r="AL3900"/>
      <c r="AM3900"/>
      <c r="AN3900"/>
    </row>
    <row r="3901" spans="1:40" x14ac:dyDescent="0.25">
      <c r="A3901"/>
      <c r="B3901">
        <f t="shared" si="2065"/>
        <v>1967000</v>
      </c>
      <c r="C3901" s="186" t="str">
        <f t="shared" si="2033"/>
        <v>-2.54221668605423E-08+0.00160238536322212i</v>
      </c>
      <c r="D3901" s="158" t="str">
        <f t="shared" si="2034"/>
        <v>-7.66666686156997+0.0122849544513696i</v>
      </c>
      <c r="E3901" t="str">
        <f t="shared" si="2035"/>
        <v>7.98812257313775-0.308023280985645i</v>
      </c>
      <c r="F3901" t="str">
        <f t="shared" si="2036"/>
        <v>0.999201824387883+0.0000307531764172065i</v>
      </c>
      <c r="G3901">
        <f t="shared" si="2031"/>
        <v>1</v>
      </c>
      <c r="H3901" t="str">
        <f t="shared" si="2037"/>
        <v>11.750043608587+0.245253551942001i</v>
      </c>
      <c r="I3901" t="str">
        <f t="shared" si="2038"/>
        <v>7724.39093701391i</v>
      </c>
      <c r="J3901" t="str">
        <f t="shared" si="2032"/>
        <v>-80763.1890948126+1689.84955650866i</v>
      </c>
      <c r="K3901" t="str">
        <f t="shared" si="2039"/>
        <v>0.00200030066295502-0.0956006172658882i</v>
      </c>
      <c r="L3901" t="str">
        <f t="shared" si="2040"/>
        <v>0.000258744930576516-0.0104833032273191i</v>
      </c>
      <c r="M3901" t="str">
        <f t="shared" si="2041"/>
        <v>0.00225904559353154-0.106083920493207i</v>
      </c>
      <c r="N3901" t="str">
        <f t="shared" si="2042"/>
        <v>-14.4926737329824i</v>
      </c>
      <c r="O3901" t="str">
        <f t="shared" si="2043"/>
        <v>-0.348065512156641-0.93747021245858i</v>
      </c>
      <c r="P3901" t="str">
        <f t="shared" si="2044"/>
        <v>1.34806551215664+0.93747021245858i</v>
      </c>
      <c r="Q3901" t="str">
        <f t="shared" si="2045"/>
        <v>-1.34806551215664+13.5552035205238i</v>
      </c>
      <c r="R3901" t="str">
        <f t="shared" si="2046"/>
        <v>0.0586886753186412-0.105286629532856i</v>
      </c>
      <c r="S3901" t="str">
        <f t="shared" si="2047"/>
        <v>1.52808797977645i</v>
      </c>
      <c r="T3901" t="str">
        <f t="shared" si="2048"/>
        <v>0.160887233020333+0.0896814593034184i</v>
      </c>
      <c r="U3901" t="e">
        <f t="shared" si="2049"/>
        <v>#DIV/0!</v>
      </c>
      <c r="V3901" t="str">
        <f t="shared" si="2050"/>
        <v>1.33333333333333E-06-0.0000539416855081834i</v>
      </c>
      <c r="W3901" t="e">
        <f t="shared" si="2051"/>
        <v>#DIV/0!</v>
      </c>
      <c r="X3901" t="e">
        <f t="shared" si="2052"/>
        <v>#DIV/0!</v>
      </c>
      <c r="Y3901" t="str">
        <f t="shared" si="2053"/>
        <v>0.00083+1.97744407987556i</v>
      </c>
      <c r="Z3901" t="e">
        <f t="shared" si="2054"/>
        <v>#DIV/0!</v>
      </c>
      <c r="AA3901" t="e">
        <f t="shared" si="2055"/>
        <v>#DIV/0!</v>
      </c>
      <c r="AB3901" t="str">
        <f t="shared" si="2056"/>
        <v>0.992068812417136+0.552997134432251i</v>
      </c>
      <c r="AC3901" t="str">
        <f t="shared" si="2057"/>
        <v>1.06090523272125-0.103993303280475i</v>
      </c>
      <c r="AD3901" t="str">
        <f t="shared" si="2058"/>
        <v>0.875607471335979+0.607080093385463i</v>
      </c>
      <c r="AE3901" t="e">
        <f t="shared" si="2059"/>
        <v>#DIV/0!</v>
      </c>
      <c r="AF3901" t="str">
        <f t="shared" si="2060"/>
        <v>-19.416710470157-0.232968597490631i</v>
      </c>
      <c r="AG3901" t="e">
        <f t="shared" si="2061"/>
        <v>#DIV/0!</v>
      </c>
      <c r="AH3901" t="e">
        <f t="shared" si="2062"/>
        <v>#DIV/0!</v>
      </c>
      <c r="AI3901" t="e">
        <f t="shared" si="2063"/>
        <v>#DIV/0!</v>
      </c>
      <c r="AJ3901" t="e">
        <f t="shared" si="2064"/>
        <v>#DIV/0!</v>
      </c>
      <c r="AK3901"/>
      <c r="AL3901"/>
      <c r="AM3901"/>
      <c r="AN3901"/>
    </row>
    <row r="3902" spans="1:40" x14ac:dyDescent="0.25">
      <c r="A3902"/>
      <c r="B3902">
        <f t="shared" si="2065"/>
        <v>1968000</v>
      </c>
      <c r="C3902" s="186" t="str">
        <f t="shared" si="2033"/>
        <v>-2.53963378890279E-08+0.00160157114301764i</v>
      </c>
      <c r="D3902" s="158" t="str">
        <f t="shared" si="2034"/>
        <v>-7.66666686137194+0.0122787120964686i</v>
      </c>
      <c r="E3902" t="str">
        <f t="shared" si="2035"/>
        <v>7.98811051132841-0.308179411109575i</v>
      </c>
      <c r="F3902" t="str">
        <f t="shared" si="2036"/>
        <v>0.999201825591178+0.0000307687645898462i</v>
      </c>
      <c r="G3902">
        <f t="shared" si="2031"/>
        <v>1</v>
      </c>
      <c r="H3902" t="str">
        <f t="shared" si="2037"/>
        <v>11.7500492059113+0.245129056974578i</v>
      </c>
      <c r="I3902" t="str">
        <f t="shared" si="2038"/>
        <v>7728.31792783089i</v>
      </c>
      <c r="J3902" t="str">
        <f t="shared" si="2032"/>
        <v>-80845.3291241808+1690.70865643571i</v>
      </c>
      <c r="K3902" t="str">
        <f t="shared" si="2039"/>
        <v>0.00199826919173252-0.0955520809983321i</v>
      </c>
      <c r="L3902" t="str">
        <f t="shared" si="2040"/>
        <v>0.000258482205103394-0.0104779828267939i</v>
      </c>
      <c r="M3902" t="str">
        <f t="shared" si="2041"/>
        <v>0.00225675139683591-0.106030063825126i</v>
      </c>
      <c r="N3902" t="str">
        <f t="shared" si="2042"/>
        <v>-14.50004164032i</v>
      </c>
      <c r="O3902" t="str">
        <f t="shared" si="2043"/>
        <v>-0.354963195810267-0.934880275554128i</v>
      </c>
      <c r="P3902" t="str">
        <f t="shared" si="2044"/>
        <v>1.35496319581027+0.934880275554128i</v>
      </c>
      <c r="Q3902" t="str">
        <f t="shared" si="2045"/>
        <v>-1.35496319581027+13.5651613647659i</v>
      </c>
      <c r="R3902" t="str">
        <f t="shared" si="2046"/>
        <v>0.058358375416306-0.105714676597317i</v>
      </c>
      <c r="S3902" t="str">
        <f t="shared" si="2047"/>
        <v>1.52886484199291i</v>
      </c>
      <c r="T3902" t="str">
        <f t="shared" si="2048"/>
        <v>0.161623452332289+0.0892220684098136i</v>
      </c>
      <c r="U3902" t="e">
        <f t="shared" si="2049"/>
        <v>#DIV/0!</v>
      </c>
      <c r="V3902" t="str">
        <f t="shared" si="2050"/>
        <v>1.33333333333333E-06-0.0000539142761151408i</v>
      </c>
      <c r="W3902" t="e">
        <f t="shared" si="2051"/>
        <v>#DIV/0!</v>
      </c>
      <c r="X3902" t="e">
        <f t="shared" si="2052"/>
        <v>#DIV/0!</v>
      </c>
      <c r="Y3902" t="str">
        <f t="shared" si="2053"/>
        <v>0.00083+1.97844938952471i</v>
      </c>
      <c r="Z3902" t="e">
        <f t="shared" si="2054"/>
        <v>#DIV/0!</v>
      </c>
      <c r="AA3902" t="e">
        <f t="shared" si="2055"/>
        <v>#DIV/0!</v>
      </c>
      <c r="AB3902" t="str">
        <f t="shared" si="2056"/>
        <v>0.996608515193915+0.550164421297106i</v>
      </c>
      <c r="AC3902" t="str">
        <f t="shared" si="2057"/>
        <v>1.06058306636321-0.104428880148423i</v>
      </c>
      <c r="AD3902" t="str">
        <f t="shared" si="2058"/>
        <v>0.880070657544399+0.605392670201345i</v>
      </c>
      <c r="AE3902" t="e">
        <f t="shared" si="2059"/>
        <v>#DIV/0!</v>
      </c>
      <c r="AF3902" t="str">
        <f t="shared" si="2060"/>
        <v>-19.4167160672832-0.232850344878109i</v>
      </c>
      <c r="AG3902" t="e">
        <f t="shared" si="2061"/>
        <v>#DIV/0!</v>
      </c>
      <c r="AH3902" t="e">
        <f t="shared" si="2062"/>
        <v>#DIV/0!</v>
      </c>
      <c r="AI3902" t="e">
        <f t="shared" si="2063"/>
        <v>#DIV/0!</v>
      </c>
      <c r="AJ3902" t="e">
        <f t="shared" si="2064"/>
        <v>#DIV/0!</v>
      </c>
      <c r="AK3902"/>
      <c r="AL3902"/>
      <c r="AM3902"/>
      <c r="AN3902"/>
    </row>
    <row r="3903" spans="1:40" x14ac:dyDescent="0.25">
      <c r="A3903"/>
      <c r="B3903">
        <f t="shared" si="2065"/>
        <v>1969000</v>
      </c>
      <c r="C3903" s="186" t="str">
        <f t="shared" si="2033"/>
        <v>-2.53705482609549E-08+0.00160075774985248i</v>
      </c>
      <c r="D3903" s="158" t="str">
        <f t="shared" si="2034"/>
        <v>-7.66666686117422+0.0122724760822024i</v>
      </c>
      <c r="E3903" t="str">
        <f t="shared" si="2035"/>
        <v>7.988098443425-0.308335540525369i</v>
      </c>
      <c r="F3903" t="str">
        <f t="shared" si="2036"/>
        <v>0.999201826795083+0.0000307843526918979i</v>
      </c>
      <c r="G3903">
        <f t="shared" si="2031"/>
        <v>1</v>
      </c>
      <c r="H3903" t="str">
        <f t="shared" si="2037"/>
        <v>11.7500547947153+0.24500468827087i</v>
      </c>
      <c r="I3903" t="str">
        <f t="shared" si="2038"/>
        <v>7732.24491864788i</v>
      </c>
      <c r="J3903" t="str">
        <f t="shared" si="2032"/>
        <v>-80927.5109019756+1691.56775636276i</v>
      </c>
      <c r="K3903" t="str">
        <f t="shared" si="2039"/>
        <v>0.0019962408132058-0.095503593968385i</v>
      </c>
      <c r="L3903" t="str">
        <f t="shared" si="2040"/>
        <v>0.000258219879497084-0.0104726678205743i</v>
      </c>
      <c r="M3903" t="str">
        <f t="shared" si="2041"/>
        <v>0.00225446069270288-0.105976261788959i</v>
      </c>
      <c r="N3903" t="str">
        <f t="shared" si="2042"/>
        <v>-14.5074095476575i</v>
      </c>
      <c r="O3903" t="str">
        <f t="shared" si="2043"/>
        <v>-0.361841609998149-0.932239587913937i</v>
      </c>
      <c r="P3903" t="str">
        <f t="shared" si="2044"/>
        <v>1.36184160999815+0.932239587913937i</v>
      </c>
      <c r="Q3903" t="str">
        <f t="shared" si="2045"/>
        <v>-1.36184160999815+13.5751699597436i</v>
      </c>
      <c r="R3903" t="str">
        <f t="shared" si="2046"/>
        <v>0.0580246420203717-0.106139516940085i</v>
      </c>
      <c r="S3903" t="str">
        <f t="shared" si="2047"/>
        <v>1.52964170420937i</v>
      </c>
      <c r="T3903" t="str">
        <f t="shared" si="2048"/>
        <v>0.162355431576191+0.08875691230618i</v>
      </c>
      <c r="U3903" t="e">
        <f t="shared" si="2049"/>
        <v>#DIV/0!</v>
      </c>
      <c r="V3903" t="str">
        <f t="shared" si="2050"/>
        <v>1.33333333333333E-06-0.0000538868945630254i</v>
      </c>
      <c r="W3903" t="e">
        <f t="shared" si="2051"/>
        <v>#DIV/0!</v>
      </c>
      <c r="X3903" t="e">
        <f t="shared" si="2052"/>
        <v>#DIV/0!</v>
      </c>
      <c r="Y3903" t="str">
        <f t="shared" si="2053"/>
        <v>0.00083+1.97945469917386i</v>
      </c>
      <c r="Z3903" t="e">
        <f t="shared" si="2054"/>
        <v>#DIV/0!</v>
      </c>
      <c r="AA3903" t="e">
        <f t="shared" si="2055"/>
        <v>#DIV/0!</v>
      </c>
      <c r="AB3903" t="str">
        <f t="shared" si="2056"/>
        <v>1.00112207270609+0.54729615851045i</v>
      </c>
      <c r="AC3903" t="str">
        <f t="shared" si="2057"/>
        <v>1.06025739133191-0.104861317183177i</v>
      </c>
      <c r="AD3903" t="str">
        <f t="shared" si="2058"/>
        <v>0.884521237780877+0.603672491051073i</v>
      </c>
      <c r="AE3903" t="e">
        <f t="shared" si="2059"/>
        <v>#DIV/0!</v>
      </c>
      <c r="AF3903" t="str">
        <f t="shared" si="2060"/>
        <v>-19.4167216558895-0.232732212188668i</v>
      </c>
      <c r="AG3903" t="e">
        <f t="shared" si="2061"/>
        <v>#DIV/0!</v>
      </c>
      <c r="AH3903" t="e">
        <f t="shared" si="2062"/>
        <v>#DIV/0!</v>
      </c>
      <c r="AI3903" t="e">
        <f t="shared" si="2063"/>
        <v>#DIV/0!</v>
      </c>
      <c r="AJ3903" t="e">
        <f t="shared" si="2064"/>
        <v>#DIV/0!</v>
      </c>
      <c r="AK3903"/>
      <c r="AL3903"/>
      <c r="AM3903"/>
      <c r="AN3903"/>
    </row>
    <row r="3904" spans="1:40" x14ac:dyDescent="0.25">
      <c r="A3904"/>
      <c r="B3904">
        <f t="shared" si="2065"/>
        <v>1970000</v>
      </c>
      <c r="C3904" s="186" t="str">
        <f t="shared" si="2033"/>
        <v>-2.5344797896458E-08+0.00159994518246717i</v>
      </c>
      <c r="D3904" s="158" t="str">
        <f t="shared" si="2034"/>
        <v>-7.6666668609768+0.012266246398915i</v>
      </c>
      <c r="E3904" t="str">
        <f t="shared" si="2035"/>
        <v>7.98808636942758-0.308491669232672i</v>
      </c>
      <c r="F3904" t="str">
        <f t="shared" si="2036"/>
        <v>0.999201827999595+0.0000307999407233262i</v>
      </c>
      <c r="G3904">
        <f t="shared" si="2031"/>
        <v>1</v>
      </c>
      <c r="H3904" t="str">
        <f t="shared" si="2037"/>
        <v>11.7500603750164+0.244880445638988i</v>
      </c>
      <c r="I3904" t="str">
        <f t="shared" si="2038"/>
        <v>7736.17190946487i</v>
      </c>
      <c r="J3904" t="str">
        <f t="shared" si="2032"/>
        <v>-81009.734428197+1692.42685628981i</v>
      </c>
      <c r="K3904" t="str">
        <f t="shared" si="2039"/>
        <v>0.00199421552110118-0.0954551561011929i</v>
      </c>
      <c r="L3904" t="str">
        <f t="shared" si="2040"/>
        <v>0.000257957952946703-0.0104673582004659i</v>
      </c>
      <c r="M3904" t="str">
        <f t="shared" si="2041"/>
        <v>0.00225217347404788-0.105922514301659i</v>
      </c>
      <c r="N3904" t="str">
        <f t="shared" si="2042"/>
        <v>-14.5147774549951i</v>
      </c>
      <c r="O3904" t="str">
        <f t="shared" si="2043"/>
        <v>-0.368700381320162-0.929548292889814i</v>
      </c>
      <c r="P3904" t="str">
        <f t="shared" si="2044"/>
        <v>1.36870038132016+0.929548292889814i</v>
      </c>
      <c r="Q3904" t="str">
        <f t="shared" si="2045"/>
        <v>-1.36870038132016+13.5852291621053i</v>
      </c>
      <c r="R3904" t="str">
        <f t="shared" si="2046"/>
        <v>0.0576875098393123-0.106561124642103i</v>
      </c>
      <c r="S3904" t="str">
        <f t="shared" si="2047"/>
        <v>1.53041856642583i</v>
      </c>
      <c r="T3904" t="str">
        <f t="shared" si="2048"/>
        <v>0.163083123611491+0.0882860361089563i</v>
      </c>
      <c r="U3904" t="e">
        <f t="shared" si="2049"/>
        <v>#DIV/0!</v>
      </c>
      <c r="V3904" t="str">
        <f t="shared" si="2050"/>
        <v>1.33333333333333E-06-0.00005385954080944i</v>
      </c>
      <c r="W3904" t="e">
        <f t="shared" si="2051"/>
        <v>#DIV/0!</v>
      </c>
      <c r="X3904" t="e">
        <f t="shared" si="2052"/>
        <v>#DIV/0!</v>
      </c>
      <c r="Y3904" t="str">
        <f t="shared" si="2053"/>
        <v>0.00083+1.98046000882301i</v>
      </c>
      <c r="Z3904" t="e">
        <f t="shared" si="2054"/>
        <v>#DIV/0!</v>
      </c>
      <c r="AA3904" t="e">
        <f t="shared" si="2055"/>
        <v>#DIV/0!</v>
      </c>
      <c r="AB3904" t="str">
        <f t="shared" si="2056"/>
        <v>1.00560919427387+0.544392624270936i</v>
      </c>
      <c r="AC3904" t="str">
        <f t="shared" si="2057"/>
        <v>1.05992824188266-0.105290587634503i</v>
      </c>
      <c r="AD3904" t="str">
        <f t="shared" si="2058"/>
        <v>0.888958972257349+0.60191965043753i</v>
      </c>
      <c r="AE3904" t="e">
        <f t="shared" si="2059"/>
        <v>#DIV/0!</v>
      </c>
      <c r="AF3904" t="str">
        <f t="shared" si="2060"/>
        <v>-19.4167272359932-0.232614199240073i</v>
      </c>
      <c r="AG3904" t="e">
        <f t="shared" si="2061"/>
        <v>#DIV/0!</v>
      </c>
      <c r="AH3904" t="e">
        <f t="shared" si="2062"/>
        <v>#DIV/0!</v>
      </c>
      <c r="AI3904" t="e">
        <f t="shared" si="2063"/>
        <v>#DIV/0!</v>
      </c>
      <c r="AJ3904" t="e">
        <f t="shared" si="2064"/>
        <v>#DIV/0!</v>
      </c>
      <c r="AK3904"/>
      <c r="AL3904"/>
      <c r="AM3904"/>
      <c r="AN3904"/>
    </row>
    <row r="3905" spans="1:40" x14ac:dyDescent="0.25">
      <c r="A3905"/>
      <c r="B3905">
        <f t="shared" si="2065"/>
        <v>1971000</v>
      </c>
      <c r="C3905" s="186" t="str">
        <f t="shared" si="2033"/>
        <v>-2.53190867158757E-08+0.00159913343960483i</v>
      </c>
      <c r="D3905" s="158" t="str">
        <f t="shared" si="2034"/>
        <v>-7.66666686077969+0.0122600230369704i</v>
      </c>
      <c r="E3905" t="str">
        <f t="shared" si="2035"/>
        <v>7.98807428933619-0.308647797231126i</v>
      </c>
      <c r="F3905" t="str">
        <f t="shared" si="2036"/>
        <v>0.999201829204716+0.0000308155286840955i</v>
      </c>
      <c r="G3905">
        <f t="shared" si="2031"/>
        <v>1</v>
      </c>
      <c r="H3905" t="str">
        <f t="shared" si="2037"/>
        <v>11.7500659468316+0.244756328887425i</v>
      </c>
      <c r="I3905" t="str">
        <f t="shared" si="2038"/>
        <v>7740.09890028185i</v>
      </c>
      <c r="J3905" t="str">
        <f t="shared" si="2032"/>
        <v>-81091.999702845+1693.28595621686i</v>
      </c>
      <c r="K3905" t="str">
        <f t="shared" si="2039"/>
        <v>0.00199219330916087-0.0954067673220537i</v>
      </c>
      <c r="L3905" t="str">
        <f t="shared" si="2040"/>
        <v>0.000257696424643417-0.0104620539582903i</v>
      </c>
      <c r="M3905" t="str">
        <f t="shared" si="2041"/>
        <v>0.00224988973380429-0.105868821280344i</v>
      </c>
      <c r="N3905" t="str">
        <f t="shared" si="2042"/>
        <v>-14.5221453623326i</v>
      </c>
      <c r="O3905" t="str">
        <f t="shared" si="2043"/>
        <v>-0.375539137442147-0.926806536580968i</v>
      </c>
      <c r="P3905" t="str">
        <f t="shared" si="2044"/>
        <v>1.37553913744215+0.926806536580968i</v>
      </c>
      <c r="Q3905" t="str">
        <f t="shared" si="2045"/>
        <v>-1.37553913744215+13.5953388257516i</v>
      </c>
      <c r="R3905" t="str">
        <f t="shared" si="2046"/>
        <v>0.0573470137738349-0.106979474211308i</v>
      </c>
      <c r="S3905" t="str">
        <f t="shared" si="2047"/>
        <v>1.53119542864229i</v>
      </c>
      <c r="T3905" t="str">
        <f t="shared" si="2048"/>
        <v>0.163806481870911+0.0878094853367824i</v>
      </c>
      <c r="U3905" t="e">
        <f t="shared" si="2049"/>
        <v>#DIV/0!</v>
      </c>
      <c r="V3905" t="str">
        <f t="shared" si="2050"/>
        <v>1.33333333333333E-06-0.0000538322148120736i</v>
      </c>
      <c r="W3905" t="e">
        <f t="shared" si="2051"/>
        <v>#DIV/0!</v>
      </c>
      <c r="X3905" t="e">
        <f t="shared" si="2052"/>
        <v>#DIV/0!</v>
      </c>
      <c r="Y3905" t="str">
        <f t="shared" si="2053"/>
        <v>0.00083+1.98146531847215i</v>
      </c>
      <c r="Z3905" t="e">
        <f t="shared" si="2054"/>
        <v>#DIV/0!</v>
      </c>
      <c r="AA3905" t="e">
        <f t="shared" si="2055"/>
        <v>#DIV/0!</v>
      </c>
      <c r="AB3905" t="str">
        <f t="shared" si="2056"/>
        <v>1.01006959275237+0.541454099257287i</v>
      </c>
      <c r="AC3905" t="str">
        <f t="shared" si="2057"/>
        <v>1.05959565247294-0.105716665176565i</v>
      </c>
      <c r="AD3905" t="str">
        <f t="shared" si="2058"/>
        <v>0.893383621898385+0.600134244608922i</v>
      </c>
      <c r="AE3905" t="e">
        <f t="shared" si="2059"/>
        <v>#DIV/0!</v>
      </c>
      <c r="AF3905" t="str">
        <f t="shared" si="2060"/>
        <v>-19.4167328076113-0.232496305850455i</v>
      </c>
      <c r="AG3905" t="e">
        <f t="shared" si="2061"/>
        <v>#DIV/0!</v>
      </c>
      <c r="AH3905" t="e">
        <f t="shared" si="2062"/>
        <v>#DIV/0!</v>
      </c>
      <c r="AI3905" t="e">
        <f t="shared" si="2063"/>
        <v>#DIV/0!</v>
      </c>
      <c r="AJ3905" t="e">
        <f t="shared" si="2064"/>
        <v>#DIV/0!</v>
      </c>
      <c r="AK3905"/>
      <c r="AL3905"/>
      <c r="AM3905"/>
      <c r="AN3905"/>
    </row>
    <row r="3906" spans="1:40" x14ac:dyDescent="0.25">
      <c r="A3906"/>
      <c r="B3906">
        <f t="shared" si="2065"/>
        <v>1972000</v>
      </c>
      <c r="C3906" s="186" t="str">
        <f t="shared" si="2033"/>
        <v>-2.52934146397472E-08+0.00159832252001112i</v>
      </c>
      <c r="D3906" s="158" t="str">
        <f t="shared" si="2034"/>
        <v>-7.66666686058281+0.0122538059867519i</v>
      </c>
      <c r="E3906" t="str">
        <f t="shared" si="2035"/>
        <v>7.9880622031509-0.308803924520376i</v>
      </c>
      <c r="F3906" t="str">
        <f t="shared" si="2036"/>
        <v>0.999201830410436+0.0000308311165741697i</v>
      </c>
      <c r="G3906">
        <f t="shared" si="2031"/>
        <v>1</v>
      </c>
      <c r="H3906" t="str">
        <f t="shared" si="2037"/>
        <v>11.7500715101782+0.244632337825064i</v>
      </c>
      <c r="I3906" t="str">
        <f t="shared" si="2038"/>
        <v>7744.02589109884i</v>
      </c>
      <c r="J3906" t="str">
        <f t="shared" si="2032"/>
        <v>-81174.3067259196+1694.14505614391i</v>
      </c>
      <c r="K3906" t="str">
        <f t="shared" si="2039"/>
        <v>0.00199017417114294-0.0953584275564165i</v>
      </c>
      <c r="L3906" t="str">
        <f t="shared" si="2040"/>
        <v>0.000257435293780447-0.0104567550858862i</v>
      </c>
      <c r="M3906" t="str">
        <f t="shared" si="2041"/>
        <v>0.00224760946492339-0.105815182642303i</v>
      </c>
      <c r="N3906" t="str">
        <f t="shared" si="2042"/>
        <v>-14.5295132696702i</v>
      </c>
      <c r="O3906" t="str">
        <f t="shared" si="2043"/>
        <v>-0.382357507116853-0.924014467825794i</v>
      </c>
      <c r="P3906" t="str">
        <f t="shared" si="2044"/>
        <v>1.38235750711685+0.924014467825794i</v>
      </c>
      <c r="Q3906" t="str">
        <f t="shared" si="2045"/>
        <v>-1.38235750711685+13.6054988018444i</v>
      </c>
      <c r="R3906" t="str">
        <f t="shared" si="2046"/>
        <v>0.0570031889107445-0.107394540583778i</v>
      </c>
      <c r="S3906" t="str">
        <f t="shared" si="2047"/>
        <v>1.53197229085875i</v>
      </c>
      <c r="T3906" t="str">
        <f t="shared" si="2048"/>
        <v>0.164525460363853+0.0873273059018473i</v>
      </c>
      <c r="U3906" t="e">
        <f t="shared" si="2049"/>
        <v>#DIV/0!</v>
      </c>
      <c r="V3906" t="str">
        <f t="shared" si="2050"/>
        <v>1.33333333333333E-06-0.0000538049165287003i</v>
      </c>
      <c r="W3906" t="e">
        <f t="shared" si="2051"/>
        <v>#DIV/0!</v>
      </c>
      <c r="X3906" t="e">
        <f t="shared" si="2052"/>
        <v>#DIV/0!</v>
      </c>
      <c r="Y3906" t="str">
        <f t="shared" si="2053"/>
        <v>0.00083+1.9824706281213i</v>
      </c>
      <c r="Z3906" t="e">
        <f t="shared" si="2054"/>
        <v>#DIV/0!</v>
      </c>
      <c r="AA3906" t="e">
        <f t="shared" si="2055"/>
        <v>#DIV/0!</v>
      </c>
      <c r="AB3906" t="str">
        <f t="shared" si="2056"/>
        <v>1.01450298455268+0.538480866574942i</v>
      </c>
      <c r="AC3906" t="str">
        <f t="shared" si="2057"/>
        <v>1.05925965775629-0.106139523909209i</v>
      </c>
      <c r="AD3906" t="str">
        <f t="shared" si="2058"/>
        <v>0.897794948354153+0.598316371553121i</v>
      </c>
      <c r="AE3906" t="e">
        <f t="shared" si="2059"/>
        <v>#DIV/0!</v>
      </c>
      <c r="AF3906" t="str">
        <f t="shared" si="2060"/>
        <v>-19.416738370761-0.232378531838312i</v>
      </c>
      <c r="AG3906" t="e">
        <f t="shared" si="2061"/>
        <v>#DIV/0!</v>
      </c>
      <c r="AH3906" t="e">
        <f t="shared" si="2062"/>
        <v>#DIV/0!</v>
      </c>
      <c r="AI3906" t="e">
        <f t="shared" si="2063"/>
        <v>#DIV/0!</v>
      </c>
      <c r="AJ3906" t="e">
        <f t="shared" si="2064"/>
        <v>#DIV/0!</v>
      </c>
      <c r="AK3906"/>
      <c r="AL3906"/>
      <c r="AM3906"/>
      <c r="AN3906"/>
    </row>
    <row r="3907" spans="1:40" x14ac:dyDescent="0.25">
      <c r="A3907"/>
      <c r="B3907">
        <f t="shared" si="2065"/>
        <v>1973000</v>
      </c>
      <c r="C3907" s="186" t="str">
        <f t="shared" si="2033"/>
        <v>-2.52677815888134E-08+0.00159751242243423i</v>
      </c>
      <c r="D3907" s="158" t="str">
        <f t="shared" si="2034"/>
        <v>-7.66666686038632+0.0122475952386624i</v>
      </c>
      <c r="E3907" t="str">
        <f t="shared" si="2035"/>
        <v>7.98805011087176-0.308960051100065i</v>
      </c>
      <c r="F3907" t="str">
        <f t="shared" si="2036"/>
        <v>0.999201831616774+0.0000308467043935146i</v>
      </c>
      <c r="G3907">
        <f t="shared" si="2031"/>
        <v>1</v>
      </c>
      <c r="H3907" t="str">
        <f t="shared" si="2037"/>
        <v>11.7500770650736+0.244508472261179i</v>
      </c>
      <c r="I3907" t="str">
        <f t="shared" si="2038"/>
        <v>7747.95288191583i</v>
      </c>
      <c r="J3907" t="str">
        <f t="shared" si="2032"/>
        <v>-81256.6554974209+1695.00415607097i</v>
      </c>
      <c r="K3907" t="str">
        <f t="shared" si="2039"/>
        <v>0.00198815810082127-0.0953101367298809i</v>
      </c>
      <c r="L3907" t="str">
        <f t="shared" si="2040"/>
        <v>0.000257174559553049-0.0104514615751083i</v>
      </c>
      <c r="M3907" t="str">
        <f t="shared" si="2041"/>
        <v>0.00224533266037432-0.105761598304989i</v>
      </c>
      <c r="N3907" t="str">
        <f t="shared" si="2042"/>
        <v>-14.5368811770078i</v>
      </c>
      <c r="O3907" t="str">
        <f t="shared" si="2043"/>
        <v>-0.389155120203445-0.921172238194054i</v>
      </c>
      <c r="P3907" t="str">
        <f t="shared" si="2044"/>
        <v>1.38915512020345+0.921172238194054i</v>
      </c>
      <c r="Q3907" t="str">
        <f t="shared" si="2045"/>
        <v>-1.38915512020345+13.6157089388137i</v>
      </c>
      <c r="R3907" t="str">
        <f t="shared" si="2046"/>
        <v>0.0566560705168838-0.107806299124699i</v>
      </c>
      <c r="S3907" t="str">
        <f t="shared" si="2047"/>
        <v>1.53274915307521i</v>
      </c>
      <c r="T3907" t="str">
        <f t="shared" si="2048"/>
        <v>0.165240013679555+0.086839544101323i</v>
      </c>
      <c r="U3907" t="e">
        <f t="shared" si="2049"/>
        <v>#DIV/0!</v>
      </c>
      <c r="V3907" t="str">
        <f t="shared" si="2050"/>
        <v>1.33333333333333E-06-0.0000537776459171803i</v>
      </c>
      <c r="W3907" t="e">
        <f t="shared" si="2051"/>
        <v>#DIV/0!</v>
      </c>
      <c r="X3907" t="e">
        <f t="shared" si="2052"/>
        <v>#DIV/0!</v>
      </c>
      <c r="Y3907" t="str">
        <f t="shared" si="2053"/>
        <v>0.00083+1.98347593777045i</v>
      </c>
      <c r="Z3907" t="e">
        <f t="shared" si="2054"/>
        <v>#DIV/0!</v>
      </c>
      <c r="AA3907" t="e">
        <f t="shared" si="2055"/>
        <v>#DIV/0!</v>
      </c>
      <c r="AB3907" t="str">
        <f t="shared" si="2056"/>
        <v>1.01890908966127+0.535473211703238i</v>
      </c>
      <c r="AC3907" t="str">
        <f t="shared" si="2057"/>
        <v>1.05892029257621-0.106559138359064i</v>
      </c>
      <c r="AD3907" t="str">
        <f t="shared" si="2058"/>
        <v>0.90219271401261+0.596466130992376i</v>
      </c>
      <c r="AE3907" t="e">
        <f t="shared" si="2059"/>
        <v>#DIV/0!</v>
      </c>
      <c r="AF3907" t="str">
        <f t="shared" si="2060"/>
        <v>-19.4167439254599-0.232260877022517i</v>
      </c>
      <c r="AG3907" t="e">
        <f t="shared" si="2061"/>
        <v>#DIV/0!</v>
      </c>
      <c r="AH3907" t="e">
        <f t="shared" si="2062"/>
        <v>#DIV/0!</v>
      </c>
      <c r="AI3907" t="e">
        <f t="shared" si="2063"/>
        <v>#DIV/0!</v>
      </c>
      <c r="AJ3907" t="e">
        <f t="shared" si="2064"/>
        <v>#DIV/0!</v>
      </c>
      <c r="AK3907"/>
      <c r="AL3907"/>
      <c r="AM3907"/>
      <c r="AN3907"/>
    </row>
    <row r="3908" spans="1:40" x14ac:dyDescent="0.25">
      <c r="A3908"/>
      <c r="B3908">
        <f t="shared" si="2065"/>
        <v>1974000</v>
      </c>
      <c r="C3908" s="186" t="str">
        <f t="shared" si="2033"/>
        <v>-2.52421874840155E-08+0.00159670314562488i</v>
      </c>
      <c r="D3908" s="158" t="str">
        <f t="shared" si="2034"/>
        <v>-7.66666686019013+0.0122413907831241i</v>
      </c>
      <c r="E3908" t="str">
        <f t="shared" si="2035"/>
        <v>7.98803801249882-0.309116176969837i</v>
      </c>
      <c r="F3908" t="str">
        <f t="shared" si="2036"/>
        <v>0.999201832823721+0.0000308622921420939i</v>
      </c>
      <c r="G3908">
        <f t="shared" si="2031"/>
        <v>1</v>
      </c>
      <c r="H3908" t="str">
        <f t="shared" si="2037"/>
        <v>11.7500826115346+0.244384732005426i</v>
      </c>
      <c r="I3908" t="str">
        <f t="shared" si="2038"/>
        <v>7751.87987273281i</v>
      </c>
      <c r="J3908" t="str">
        <f t="shared" si="2032"/>
        <v>-81339.0460173488+1695.86325599801i</v>
      </c>
      <c r="K3908" t="str">
        <f t="shared" si="2039"/>
        <v>0.00198614509198543-0.0952618947681972i</v>
      </c>
      <c r="L3908" t="str">
        <f t="shared" si="2040"/>
        <v>0.000256914221158518-0.010446173417828i</v>
      </c>
      <c r="M3908" t="str">
        <f t="shared" si="2041"/>
        <v>0.00224305931314395-0.105708068186025i</v>
      </c>
      <c r="N3908" t="str">
        <f t="shared" si="2042"/>
        <v>-14.5442490843453i</v>
      </c>
      <c r="O3908" t="str">
        <f t="shared" si="2043"/>
        <v>-0.39593160768788-0.918280001978531i</v>
      </c>
      <c r="P3908" t="str">
        <f t="shared" si="2044"/>
        <v>1.39593160768788+0.918280001978531i</v>
      </c>
      <c r="Q3908" t="str">
        <f t="shared" si="2045"/>
        <v>-1.39593160768788+13.6259690823668i</v>
      </c>
      <c r="R3908" t="str">
        <f t="shared" si="2046"/>
        <v>0.0563056940330354-0.108214725629282i</v>
      </c>
      <c r="S3908" t="str">
        <f t="shared" si="2047"/>
        <v>1.53352601529167i</v>
      </c>
      <c r="T3908" t="str">
        <f t="shared" si="2048"/>
        <v>0.165950096990154+0.0863462466087127i</v>
      </c>
      <c r="U3908" t="e">
        <f t="shared" si="2049"/>
        <v>#DIV/0!</v>
      </c>
      <c r="V3908" t="str">
        <f t="shared" si="2050"/>
        <v>1.33333333333333E-06-0.0000537504029354593i</v>
      </c>
      <c r="W3908" t="e">
        <f t="shared" si="2051"/>
        <v>#DIV/0!</v>
      </c>
      <c r="X3908" t="e">
        <f t="shared" si="2052"/>
        <v>#DIV/0!</v>
      </c>
      <c r="Y3908" t="str">
        <f t="shared" si="2053"/>
        <v>0.00083+1.9844812474196i</v>
      </c>
      <c r="Z3908" t="e">
        <f t="shared" si="2054"/>
        <v>#DIV/0!</v>
      </c>
      <c r="AA3908" t="e">
        <f t="shared" si="2055"/>
        <v>#DIV/0!</v>
      </c>
      <c r="AB3908" t="str">
        <f t="shared" si="2056"/>
        <v>1.0232876316589+0.532431422442058i</v>
      </c>
      <c r="AC3908" t="str">
        <f t="shared" si="2057"/>
        <v>1.0585775919601-0.106975483480596i</v>
      </c>
      <c r="AD3908" t="str">
        <f t="shared" si="2058"/>
        <v>0.906576682012022+0.594583624377581i</v>
      </c>
      <c r="AE3908" t="e">
        <f t="shared" si="2059"/>
        <v>#DIV/0!</v>
      </c>
      <c r="AF3908" t="str">
        <f t="shared" si="2060"/>
        <v>-19.4167494717247-0.232143341222302i</v>
      </c>
      <c r="AG3908" t="e">
        <f t="shared" si="2061"/>
        <v>#DIV/0!</v>
      </c>
      <c r="AH3908" t="e">
        <f t="shared" si="2062"/>
        <v>#DIV/0!</v>
      </c>
      <c r="AI3908" t="e">
        <f t="shared" si="2063"/>
        <v>#DIV/0!</v>
      </c>
      <c r="AJ3908" t="e">
        <f t="shared" si="2064"/>
        <v>#DIV/0!</v>
      </c>
      <c r="AK3908"/>
      <c r="AL3908"/>
      <c r="AM3908"/>
      <c r="AN3908"/>
    </row>
    <row r="3909" spans="1:40" x14ac:dyDescent="0.25">
      <c r="A3909"/>
      <c r="B3909">
        <f t="shared" si="2065"/>
        <v>1975000</v>
      </c>
      <c r="C3909" s="186" t="str">
        <f t="shared" si="2033"/>
        <v>-2.52166322464961E-08+0.00159589468833637i</v>
      </c>
      <c r="D3909" s="158" t="str">
        <f t="shared" si="2034"/>
        <v>-7.66666685999417+0.0122351926105788i</v>
      </c>
      <c r="E3909" t="str">
        <f t="shared" si="2035"/>
        <v>7.98802590803214-0.309272302129337i</v>
      </c>
      <c r="F3909" t="str">
        <f t="shared" si="2036"/>
        <v>0.999201834031276+0.0000308778798198723i</v>
      </c>
      <c r="G3909">
        <f t="shared" ref="G3909:G3934" si="2066">IF($C$11=$C$7,$C$24,F3909)</f>
        <v>1</v>
      </c>
      <c r="H3909" t="str">
        <f t="shared" si="2037"/>
        <v>11.7500881495783+0.244261116867841i</v>
      </c>
      <c r="I3909" t="str">
        <f t="shared" si="2038"/>
        <v>7755.8068635498i</v>
      </c>
      <c r="J3909" t="str">
        <f t="shared" ref="J3909:J3934" si="2067">IMSUM(COMPLEX(0,2*PI()*B3909*$C$113*$C$112),COMPLEX(0,2*PI()*B3909*$C$113*$C$111),COMPLEX(0,2*PI()*B3909*$C$28*10^-12*$C$111),COMPLEX(-1*2*PI()*B3909*2*PI()*B3909*$C$113*$C$112*$C$28*10^-12*$C$111,0),COMPLEX(1,0))</f>
        <v>-81421.4782857033+1696.72235592506i</v>
      </c>
      <c r="K3909" t="str">
        <f t="shared" si="2039"/>
        <v>0.0019841351384408-0.0952137015972661i</v>
      </c>
      <c r="L3909" t="str">
        <f t="shared" si="2040"/>
        <v>0.000256654277796178-0.0104408906059332i</v>
      </c>
      <c r="M3909" t="str">
        <f t="shared" si="2041"/>
        <v>0.00224078941623698-0.105654592203199i</v>
      </c>
      <c r="N3909" t="str">
        <f t="shared" si="2042"/>
        <v>-14.5516169916829i</v>
      </c>
      <c r="O3909" t="str">
        <f t="shared" si="2043"/>
        <v>-0.40268660170321-0.915337916186542i</v>
      </c>
      <c r="P3909" t="str">
        <f t="shared" si="2044"/>
        <v>1.40268660170321+0.915337916186542i</v>
      </c>
      <c r="Q3909" t="str">
        <f t="shared" si="2045"/>
        <v>-1.40268660170321+13.6362790754964i</v>
      </c>
      <c r="R3909" t="str">
        <f t="shared" si="2046"/>
        <v>0.0559520950678352-0.108619796323593i</v>
      </c>
      <c r="S3909" t="str">
        <f t="shared" si="2047"/>
        <v>1.53430287750813i</v>
      </c>
      <c r="T3909" t="str">
        <f t="shared" si="2048"/>
        <v>0.166655666053636+0.085847460465188i</v>
      </c>
      <c r="U3909" t="e">
        <f t="shared" si="2049"/>
        <v>#DIV/0!</v>
      </c>
      <c r="V3909" t="str">
        <f t="shared" si="2050"/>
        <v>1.33333333333333E-06-0.0000537231875415681i</v>
      </c>
      <c r="W3909" t="e">
        <f t="shared" si="2051"/>
        <v>#DIV/0!</v>
      </c>
      <c r="X3909" t="e">
        <f t="shared" si="2052"/>
        <v>#DIV/0!</v>
      </c>
      <c r="Y3909" t="str">
        <f t="shared" si="2053"/>
        <v>0.00083+1.98548655706875i</v>
      </c>
      <c r="Z3909" t="e">
        <f t="shared" si="2054"/>
        <v>#DIV/0!</v>
      </c>
      <c r="AA3909" t="e">
        <f t="shared" si="2055"/>
        <v>#DIV/0!</v>
      </c>
      <c r="AB3909" t="str">
        <f t="shared" si="2056"/>
        <v>1.02763833773885+0.529355788858415i</v>
      </c>
      <c r="AC3909" t="str">
        <f t="shared" si="2057"/>
        <v>1.05823159111316-0.107388534657074i</v>
      </c>
      <c r="AD3909" t="str">
        <f t="shared" si="2058"/>
        <v>0.910946616253675+0.592668954882534i</v>
      </c>
      <c r="AE3909" t="e">
        <f t="shared" si="2059"/>
        <v>#DIV/0!</v>
      </c>
      <c r="AF3909" t="str">
        <f t="shared" si="2060"/>
        <v>-19.4167550095725-0.232025924257262i</v>
      </c>
      <c r="AG3909" t="e">
        <f t="shared" si="2061"/>
        <v>#DIV/0!</v>
      </c>
      <c r="AH3909" t="e">
        <f t="shared" si="2062"/>
        <v>#DIV/0!</v>
      </c>
      <c r="AI3909" t="e">
        <f t="shared" si="2063"/>
        <v>#DIV/0!</v>
      </c>
      <c r="AJ3909" t="e">
        <f t="shared" si="2064"/>
        <v>#DIV/0!</v>
      </c>
      <c r="AK3909"/>
      <c r="AL3909"/>
      <c r="AM3909"/>
      <c r="AN3909"/>
    </row>
    <row r="3910" spans="1:40" x14ac:dyDescent="0.25">
      <c r="A3910"/>
      <c r="B3910">
        <f t="shared" si="2065"/>
        <v>1976000</v>
      </c>
      <c r="C3910" s="186" t="str">
        <f t="shared" ref="C3910:C3934" si="2068">IMPRODUCT(COMPLEX(-1,0),IMDIV(IMPRODUCT(G3910,COMPLEX($C$100+$C$101,0)),COMPLEX($C$100,2*PI()*B3910*$C$103*$C$102*(2*$C$100+$C$101))))</f>
        <v>-2.5191115797596E-08+0.00159508704932446i</v>
      </c>
      <c r="D3910" s="158" t="str">
        <f t="shared" ref="D3910:D3934" si="2069">IMPRODUCT(COMPLEX($C$106,0),IMSUB(C3910,G3910))</f>
        <v>-7.66666685979859+0.0122290007114875i</v>
      </c>
      <c r="E3910" t="str">
        <f t="shared" ref="E3910:E3934" si="2070">IMDIV(COMPLEX($C$20*10^3,0),COMPLEX(1,2*PI()*B3910*$C$20*1000*$C$29*10^-12))</f>
        <v>7.98801379747179-0.309428426578207i</v>
      </c>
      <c r="F3910" t="str">
        <f t="shared" ref="F3910:F3934" si="2071">IMDIV(COMPLEX($C$22*1000,0),IMSUM(COMPLEX($C$22*1000,0),E3910))</f>
        <v>0.99920183523943+0.0000308934674268136i</v>
      </c>
      <c r="G3910">
        <f t="shared" si="2066"/>
        <v>1</v>
      </c>
      <c r="H3910" t="str">
        <f t="shared" ref="H3910:H3934" si="2072">IMPRODUCT(COMPLEX($C$108,0),IMPRODUCT(COMPLEX(-1,0),D3910),IMDIV(COMPLEX(0,2*PI()*B3910*$C$109*$C$110),COMPLEX(1,2*PI()*B3910*$C$109*$C$110)))</f>
        <v>11.7500936792219+0.244137626658855i</v>
      </c>
      <c r="I3910" t="str">
        <f t="shared" ref="I3910:I3934" si="2073">COMPLEX(0,2*PI()*B3910*$C$113*$C$112*$C$114)</f>
        <v>7759.73385436679i</v>
      </c>
      <c r="J3910" t="str">
        <f t="shared" si="2067"/>
        <v>-81503.9523024844+1697.58145585212i</v>
      </c>
      <c r="K3910" t="str">
        <f t="shared" ref="K3910:K3934" si="2074">IMDIV(I3910,J3910)</f>
        <v>0.00198212823400836-0.0951655571431373i</v>
      </c>
      <c r="L3910" t="str">
        <f t="shared" ref="L3910:L3934" si="2075">IMDIV(COMPLEX($C$117,0),COMPLEX(1,2*PI()*B3910*$C$115*$C$116))</f>
        <v>0.000256394728667373-0.010435613131328i</v>
      </c>
      <c r="M3910" t="str">
        <f t="shared" ref="M3910:M3934" si="2076">IMSUM(K3910,L3910)</f>
        <v>0.00223852296267573-0.105601170274465i</v>
      </c>
      <c r="N3910" t="str">
        <f t="shared" ref="N3910:N3934" si="2077">COMPLEX(0,-2*PI()*B3910*$C$43)</f>
        <v>-14.5589848990204i</v>
      </c>
      <c r="O3910" t="str">
        <f t="shared" ref="O3910:O3934" si="2078">IMEXP(N3910)</f>
        <v>-0.409419735548908-0.912346140531686i</v>
      </c>
      <c r="P3910" t="str">
        <f t="shared" ref="P3910:P3934" si="2079">IMSUB(COMPLEX(1,0),O3910)</f>
        <v>1.40941973554891+0.912346140531686i</v>
      </c>
      <c r="Q3910" t="str">
        <f t="shared" ref="Q3910:Q3934" si="2080">IMSUM(COMPLEX(0,2*PI()*B3910*$C$43),O3910,COMPLEX(-1,0))</f>
        <v>-1.40941973554891+13.6466387584887i</v>
      </c>
      <c r="R3910" t="str">
        <f t="shared" ref="R3910:R3934" si="2081">IMDIV(P3910,Q3910)</f>
        <v>0.0555953093917438-0.109021487865217i</v>
      </c>
      <c r="S3910" t="str">
        <f t="shared" ref="S3910:S3934" si="2082">IMDIV(COMPLEX(0,2*PI()*B3910*$C$123),COMPLEX($C$124,0))</f>
        <v>1.53507973972459i</v>
      </c>
      <c r="T3910" t="str">
        <f t="shared" ref="T3910:T3934" si="2083">IMPRODUCT(R3910,S3910)</f>
        <v>0.167356677216525+0.0853432330709861i</v>
      </c>
      <c r="U3910" t="e">
        <f t="shared" ref="U3910:U3934" si="2084">IMDIV(COMPLEX(1,2*PI()*B3910*$C$16*10^-3*$C$15*10^-6),COMPLEX(0,2*PI()*B3910*$C$15*10^-6))</f>
        <v>#DIV/0!</v>
      </c>
      <c r="V3910" t="str">
        <f t="shared" ref="V3910:V3934" si="2085">IMSUM(COMPLEX($C$18*10^-3,0),IMDIV(COMPLEX(1,0),COMPLEX(0,2*PI()*B3910*($C$17*1*10^-6))))</f>
        <v>1.33333333333333E-06-0.0000536959996936219i</v>
      </c>
      <c r="W3910" t="e">
        <f t="shared" ref="W3910:W3934" si="2086">IMDIV(IMPRODUCT(U3910,V3910),IMSUM(U3910,V3910))</f>
        <v>#DIV/0!</v>
      </c>
      <c r="X3910" t="e">
        <f t="shared" ref="X3910:X3934" si="2087">IMDIV(IMPRODUCT(COMPLEX($C$19,0),W3910),IMSUM(COMPLEX($C$19,0),W3910))</f>
        <v>#DIV/0!</v>
      </c>
      <c r="Y3910" t="str">
        <f t="shared" ref="Y3910:Y3934" si="2088">COMPLEX($C$13*10^-3,2*PI()*B3910*$C$12*0.000001)</f>
        <v>0.00083+1.9864918667179i</v>
      </c>
      <c r="Z3910" t="e">
        <f t="shared" ref="Z3910:Z3934" si="2089">IMPRODUCT(COMPLEX($C$6,0),IMDIV(X3910,IMSUM(X3910,Y3910)))</f>
        <v>#DIV/0!</v>
      </c>
      <c r="AA3910" t="e">
        <f t="shared" ref="AA3910:AA3934" si="2090">IMDIV(COMPLEX($C$6,0),IMSUM(X3910,Y3910))</f>
        <v>#DIV/0!</v>
      </c>
      <c r="AB3910" t="str">
        <f t="shared" ref="AB3910:AB3934" si="2091">IMPRODUCT(COMPLEX($C$119,0),T3910)</f>
        <v>1.03196093872342+0.526246603233408i</v>
      </c>
      <c r="AC3910" t="str">
        <f t="shared" ref="AC3910:AC3934" si="2092">IMSUM(COMPLEX(1,0),IMPRODUCT(AB3910,M3910))</f>
        <v>1.05788232541233-0.107798267701361i</v>
      </c>
      <c r="AD3910" t="str">
        <f t="shared" ref="AD3910:AD3934" si="2093">IMDIV(AB3910,AC3910)</f>
        <v>0.91530228141375+0.590722227398346i</v>
      </c>
      <c r="AE3910" t="e">
        <f t="shared" ref="AE3910:AE3934" si="2094">IMPRODUCT(AD3910,AA3910,X3910)</f>
        <v>#DIV/0!</v>
      </c>
      <c r="AF3910" t="str">
        <f t="shared" ref="AF3910:AF3934" si="2095">IMSUB(D3910,H3910)</f>
        <v>-19.4167605390205-0.231908625947367i</v>
      </c>
      <c r="AG3910" t="e">
        <f t="shared" ref="AG3910:AG3934" si="2096">IMSUM(COMPLEX(1,0),IMPRODUCT(AD3910,AA3910,COMPLEX($C$127,0)))</f>
        <v>#DIV/0!</v>
      </c>
      <c r="AH3910" t="e">
        <f t="shared" ref="AH3910:AH3934" si="2097">IMDIV(IMPRODUCT(AE3910,AF3910),AG3910)</f>
        <v>#DIV/0!</v>
      </c>
      <c r="AI3910" t="e">
        <f t="shared" ref="AI3910:AI3934" si="2098">20*LOG10(IMABS(AH3910))</f>
        <v>#DIV/0!</v>
      </c>
      <c r="AJ3910" t="e">
        <f t="shared" ref="AJ3910:AJ3934" si="2099">IMARGUMENT(AH3910)*180/PI()</f>
        <v>#DIV/0!</v>
      </c>
      <c r="AK3910"/>
      <c r="AL3910"/>
      <c r="AM3910"/>
      <c r="AN3910"/>
    </row>
    <row r="3911" spans="1:40" x14ac:dyDescent="0.25">
      <c r="A3911"/>
      <c r="B3911">
        <f t="shared" si="2065"/>
        <v>1977000</v>
      </c>
      <c r="C3911" s="186" t="str">
        <f t="shared" si="2068"/>
        <v>-2.51656380588552E-08+0.00159428022734746i</v>
      </c>
      <c r="D3911" s="158" t="str">
        <f t="shared" si="2069"/>
        <v>-7.66666685960324+0.0122228150763305i</v>
      </c>
      <c r="E3911" t="str">
        <f t="shared" si="2070"/>
        <v>7.9880016808178-0.309584550316092i</v>
      </c>
      <c r="F3911" t="str">
        <f t="shared" si="2071"/>
        <v>0.999201836448203+0.0000309090549628835i</v>
      </c>
      <c r="G3911">
        <f t="shared" si="2066"/>
        <v>1</v>
      </c>
      <c r="H3911" t="str">
        <f t="shared" si="2072"/>
        <v>11.7500992004821+0.244014261189268i</v>
      </c>
      <c r="I3911" t="str">
        <f t="shared" si="2073"/>
        <v>7763.66084518378i</v>
      </c>
      <c r="J3911" t="str">
        <f t="shared" si="2067"/>
        <v>-81586.4680676921+1698.44055577917i</v>
      </c>
      <c r="K3911" t="str">
        <f t="shared" si="2074"/>
        <v>0.00198012437252468-0.0951174613320103i</v>
      </c>
      <c r="L3911" t="str">
        <f t="shared" si="2075"/>
        <v>0.00025613557297547-0.0104303409859329i</v>
      </c>
      <c r="M3911" t="str">
        <f t="shared" si="2076"/>
        <v>0.00223625994550015-0.105547802317943i</v>
      </c>
      <c r="N3911" t="str">
        <f t="shared" si="2077"/>
        <v>-14.566352806358i</v>
      </c>
      <c r="O3911" t="str">
        <f t="shared" si="2078"/>
        <v>-0.416130643711514-0.909304837424855i</v>
      </c>
      <c r="P3911" t="str">
        <f t="shared" si="2079"/>
        <v>1.41613064371151+0.909304837424855i</v>
      </c>
      <c r="Q3911" t="str">
        <f t="shared" si="2080"/>
        <v>-1.41613064371151+13.6570479689331i</v>
      </c>
      <c r="R3911" t="str">
        <f t="shared" si="2081"/>
        <v>0.0552353729309609-0.109419777343919i</v>
      </c>
      <c r="S3911" t="str">
        <f t="shared" si="2082"/>
        <v>1.53585660194105i</v>
      </c>
      <c r="T3911" t="str">
        <f t="shared" si="2083"/>
        <v>0.168053087416578+0.0848336121766923i</v>
      </c>
      <c r="U3911" t="e">
        <f t="shared" si="2084"/>
        <v>#DIV/0!</v>
      </c>
      <c r="V3911" t="str">
        <f t="shared" si="2085"/>
        <v>1.33333333333333E-06-0.0000536688393498213i</v>
      </c>
      <c r="W3911" t="e">
        <f t="shared" si="2086"/>
        <v>#DIV/0!</v>
      </c>
      <c r="X3911" t="e">
        <f t="shared" si="2087"/>
        <v>#DIV/0!</v>
      </c>
      <c r="Y3911" t="str">
        <f t="shared" si="2088"/>
        <v>0.00083+1.98749717636705i</v>
      </c>
      <c r="Z3911" t="e">
        <f t="shared" si="2089"/>
        <v>#DIV/0!</v>
      </c>
      <c r="AA3911" t="e">
        <f t="shared" si="2090"/>
        <v>#DIV/0!</v>
      </c>
      <c r="AB3911" t="str">
        <f t="shared" si="2091"/>
        <v>1.03625516908062+0.523104160008462i</v>
      </c>
      <c r="AC3911" t="str">
        <f t="shared" si="2092"/>
        <v>1.0575298304002-0.108204658856716i</v>
      </c>
      <c r="AD3911" t="str">
        <f t="shared" si="2093"/>
        <v>0.919643442956198+0.588743548527362i</v>
      </c>
      <c r="AE3911" t="e">
        <f t="shared" si="2094"/>
        <v>#DIV/0!</v>
      </c>
      <c r="AF3911" t="str">
        <f t="shared" si="2095"/>
        <v>-19.4167660600853-0.231791446112938i</v>
      </c>
      <c r="AG3911" t="e">
        <f t="shared" si="2096"/>
        <v>#DIV/0!</v>
      </c>
      <c r="AH3911" t="e">
        <f t="shared" si="2097"/>
        <v>#DIV/0!</v>
      </c>
      <c r="AI3911" t="e">
        <f t="shared" si="2098"/>
        <v>#DIV/0!</v>
      </c>
      <c r="AJ3911" t="e">
        <f t="shared" si="2099"/>
        <v>#DIV/0!</v>
      </c>
      <c r="AK3911"/>
      <c r="AL3911"/>
      <c r="AM3911"/>
      <c r="AN3911"/>
    </row>
    <row r="3912" spans="1:40" x14ac:dyDescent="0.25">
      <c r="A3912"/>
      <c r="B3912">
        <f t="shared" si="2065"/>
        <v>1978000</v>
      </c>
      <c r="C3912" s="186" t="str">
        <f t="shared" si="2068"/>
        <v>-2.51401989520122E-08+0.00159347422116619i</v>
      </c>
      <c r="D3912" s="158" t="str">
        <f t="shared" si="2069"/>
        <v>-7.6666668594082+0.0122166356956075i</v>
      </c>
      <c r="E3912" t="str">
        <f t="shared" si="2070"/>
        <v>7.98798955807024-0.309740673342634i</v>
      </c>
      <c r="F3912" t="str">
        <f t="shared" si="2071"/>
        <v>0.999201837657574+0.0000309246424280451i</v>
      </c>
      <c r="G3912">
        <f t="shared" si="2066"/>
        <v>1</v>
      </c>
      <c r="H3912" t="str">
        <f t="shared" si="2072"/>
        <v>11.750104713376+0.24389102027027i</v>
      </c>
      <c r="I3912" t="str">
        <f t="shared" si="2073"/>
        <v>7767.58783600076i</v>
      </c>
      <c r="J3912" t="str">
        <f t="shared" si="2067"/>
        <v>-81669.0255813264+1699.29965570621i</v>
      </c>
      <c r="K3912" t="str">
        <f t="shared" si="2074"/>
        <v>0.0019781235478419-0.0950694140902332i</v>
      </c>
      <c r="L3912" t="str">
        <f t="shared" si="2075"/>
        <v>0.00025587680992584-0.0104250741616846i</v>
      </c>
      <c r="M3912" t="str">
        <f t="shared" si="2076"/>
        <v>0.00223400035776774-0.105494488251918i</v>
      </c>
      <c r="N3912" t="str">
        <f t="shared" si="2077"/>
        <v>-14.5737207136956i</v>
      </c>
      <c r="O3912" t="str">
        <f t="shared" si="2078"/>
        <v>-0.422818961883832-0.9062141719657i</v>
      </c>
      <c r="P3912" t="str">
        <f t="shared" si="2079"/>
        <v>1.42281896188383+0.9062141719657i</v>
      </c>
      <c r="Q3912" t="str">
        <f t="shared" si="2080"/>
        <v>-1.42281896188383+13.6675065417299i</v>
      </c>
      <c r="R3912" t="str">
        <f t="shared" si="2081"/>
        <v>0.0548723217614271-0.109814642282118i</v>
      </c>
      <c r="S3912" t="str">
        <f t="shared" si="2082"/>
        <v>1.53663346415751i</v>
      </c>
      <c r="T3912" t="str">
        <f t="shared" si="2083"/>
        <v>0.168744854185189+0.0843186458746272i</v>
      </c>
      <c r="U3912" t="e">
        <f t="shared" si="2084"/>
        <v>#DIV/0!</v>
      </c>
      <c r="V3912" t="str">
        <f t="shared" si="2085"/>
        <v>1.33333333333333E-06-0.0000536417064684515i</v>
      </c>
      <c r="W3912" t="e">
        <f t="shared" si="2086"/>
        <v>#DIV/0!</v>
      </c>
      <c r="X3912" t="e">
        <f t="shared" si="2087"/>
        <v>#DIV/0!</v>
      </c>
      <c r="Y3912" t="str">
        <f t="shared" si="2088"/>
        <v>0.00083+1.9885024860162i</v>
      </c>
      <c r="Z3912" t="e">
        <f t="shared" si="2089"/>
        <v>#DIV/0!</v>
      </c>
      <c r="AA3912" t="e">
        <f t="shared" si="2090"/>
        <v>#DIV/0!</v>
      </c>
      <c r="AB3912" t="str">
        <f t="shared" si="2091"/>
        <v>1.04052076693895+0.519928755732226i</v>
      </c>
      <c r="AC3912" t="str">
        <f t="shared" si="2092"/>
        <v>1.05717414177903-0.108607684797398i</v>
      </c>
      <c r="AD3912" t="str">
        <f t="shared" si="2093"/>
        <v>0.923969867144537+0.586733026577379i</v>
      </c>
      <c r="AE3912" t="e">
        <f t="shared" si="2094"/>
        <v>#DIV/0!</v>
      </c>
      <c r="AF3912" t="str">
        <f t="shared" si="2095"/>
        <v>-19.4167715727842-0.231674384574662i</v>
      </c>
      <c r="AG3912" t="e">
        <f t="shared" si="2096"/>
        <v>#DIV/0!</v>
      </c>
      <c r="AH3912" t="e">
        <f t="shared" si="2097"/>
        <v>#DIV/0!</v>
      </c>
      <c r="AI3912" t="e">
        <f t="shared" si="2098"/>
        <v>#DIV/0!</v>
      </c>
      <c r="AJ3912" t="e">
        <f t="shared" si="2099"/>
        <v>#DIV/0!</v>
      </c>
      <c r="AK3912"/>
      <c r="AL3912"/>
      <c r="AM3912"/>
      <c r="AN3912"/>
    </row>
    <row r="3913" spans="1:40" x14ac:dyDescent="0.25">
      <c r="A3913"/>
      <c r="B3913">
        <f t="shared" si="2065"/>
        <v>1979000</v>
      </c>
      <c r="C3913" s="186" t="str">
        <f t="shared" si="2068"/>
        <v>-2.51147983990025E-08+0.00159266902954396i</v>
      </c>
      <c r="D3913" s="158" t="str">
        <f t="shared" si="2069"/>
        <v>-7.66666685921347+0.012210462559837i</v>
      </c>
      <c r="E3913" t="str">
        <f t="shared" si="2070"/>
        <v>7.98797742922916-0.309896795657479i</v>
      </c>
      <c r="F3913" t="str">
        <f t="shared" si="2071"/>
        <v>0.999201838867563+0.0000309402298222644i</v>
      </c>
      <c r="G3913">
        <f t="shared" si="2066"/>
        <v>1</v>
      </c>
      <c r="H3913" t="str">
        <f t="shared" si="2072"/>
        <v>11.7501102179206+0.243767903713434i</v>
      </c>
      <c r="I3913" t="str">
        <f t="shared" si="2073"/>
        <v>7771.51482681775i</v>
      </c>
      <c r="J3913" t="str">
        <f t="shared" si="2067"/>
        <v>-81751.6248433874+1700.15875563327i</v>
      </c>
      <c r="K3913" t="str">
        <f t="shared" si="2074"/>
        <v>0.00197612575382775-0.0950214153443029i</v>
      </c>
      <c r="L3913" t="str">
        <f t="shared" si="2075"/>
        <v>0.000255618438725863-0.0104198126505362i</v>
      </c>
      <c r="M3913" t="str">
        <f t="shared" si="2076"/>
        <v>0.00223174419255361-0.105441227994839i</v>
      </c>
      <c r="N3913" t="str">
        <f t="shared" si="2077"/>
        <v>-14.5810886210331i</v>
      </c>
      <c r="O3913" t="str">
        <f t="shared" si="2078"/>
        <v>-0.42948432698498-0.903074311933552i</v>
      </c>
      <c r="P3913" t="str">
        <f t="shared" si="2079"/>
        <v>1.42948432698498+0.903074311933552i</v>
      </c>
      <c r="Q3913" t="str">
        <f t="shared" si="2080"/>
        <v>-1.42948432698498+13.6780143090995i</v>
      </c>
      <c r="R3913" t="str">
        <f t="shared" si="2081"/>
        <v>0.0545061921027973-0.110206060635332i</v>
      </c>
      <c r="S3913" t="str">
        <f t="shared" si="2082"/>
        <v>1.53741032637397i</v>
      </c>
      <c r="T3913" t="str">
        <f t="shared" si="2083"/>
        <v>0.169431935649755+0.0837983825901639i</v>
      </c>
      <c r="U3913" t="e">
        <f t="shared" si="2084"/>
        <v>#DIV/0!</v>
      </c>
      <c r="V3913" t="str">
        <f t="shared" si="2085"/>
        <v>1.33333333333333E-06-0.0000536146010078812i</v>
      </c>
      <c r="W3913" t="e">
        <f t="shared" si="2086"/>
        <v>#DIV/0!</v>
      </c>
      <c r="X3913" t="e">
        <f t="shared" si="2087"/>
        <v>#DIV/0!</v>
      </c>
      <c r="Y3913" t="str">
        <f t="shared" si="2088"/>
        <v>0.00083+1.98950779566534i</v>
      </c>
      <c r="Z3913" t="e">
        <f t="shared" si="2089"/>
        <v>#DIV/0!</v>
      </c>
      <c r="AA3913" t="e">
        <f t="shared" si="2090"/>
        <v>#DIV/0!</v>
      </c>
      <c r="AB3913" t="str">
        <f t="shared" si="2091"/>
        <v>1.04475747410204+0.516720689007028i</v>
      </c>
      <c r="AC3913" t="str">
        <f t="shared" si="2092"/>
        <v>1.05681529540469-0.109007322629242i</v>
      </c>
      <c r="AD3913" t="str">
        <f t="shared" si="2093"/>
        <v>0.92828132105438+0.584690771555575i</v>
      </c>
      <c r="AE3913" t="e">
        <f t="shared" si="2094"/>
        <v>#DIV/0!</v>
      </c>
      <c r="AF3913" t="str">
        <f t="shared" si="2095"/>
        <v>-19.4167770771341-0.231557441153597i</v>
      </c>
      <c r="AG3913" t="e">
        <f t="shared" si="2096"/>
        <v>#DIV/0!</v>
      </c>
      <c r="AH3913" t="e">
        <f t="shared" si="2097"/>
        <v>#DIV/0!</v>
      </c>
      <c r="AI3913" t="e">
        <f t="shared" si="2098"/>
        <v>#DIV/0!</v>
      </c>
      <c r="AJ3913" t="e">
        <f t="shared" si="2099"/>
        <v>#DIV/0!</v>
      </c>
      <c r="AK3913"/>
      <c r="AL3913"/>
      <c r="AM3913"/>
      <c r="AN3913"/>
    </row>
    <row r="3914" spans="1:40" x14ac:dyDescent="0.25">
      <c r="A3914"/>
      <c r="B3914">
        <f t="shared" si="2065"/>
        <v>1980000</v>
      </c>
      <c r="C3914" s="186" t="str">
        <f t="shared" si="2068"/>
        <v>-2.50894363219602E-08+0.00159186465124661i</v>
      </c>
      <c r="D3914" s="158" t="str">
        <f t="shared" si="2069"/>
        <v>-7.66666685901904+0.0122042956595573i</v>
      </c>
      <c r="E3914" t="str">
        <f t="shared" si="2070"/>
        <v>7.98796529429462-0.31005291726027i</v>
      </c>
      <c r="F3914" t="str">
        <f t="shared" si="2071"/>
        <v>0.999201840078151+0.0000309558171455046i</v>
      </c>
      <c r="G3914">
        <f t="shared" si="2066"/>
        <v>1</v>
      </c>
      <c r="H3914" t="str">
        <f t="shared" si="2072"/>
        <v>11.7501157141326+0.243644911330704i</v>
      </c>
      <c r="I3914" t="str">
        <f t="shared" si="2073"/>
        <v>7775.44181763474i</v>
      </c>
      <c r="J3914" t="str">
        <f t="shared" si="2067"/>
        <v>-81834.265853875+1701.01785556032i</v>
      </c>
      <c r="K3914" t="str">
        <f t="shared" si="2074"/>
        <v>0.00197413098436532-0.0949734650208645i</v>
      </c>
      <c r="L3914" t="str">
        <f t="shared" si="2075"/>
        <v>0.000255360458584917-0.010414556444457i</v>
      </c>
      <c r="M3914" t="str">
        <f t="shared" si="2076"/>
        <v>0.00222949144295024-0.105388021465322i</v>
      </c>
      <c r="N3914" t="str">
        <f t="shared" si="2077"/>
        <v>-14.5884565283707i</v>
      </c>
      <c r="O3914" t="str">
        <f t="shared" si="2078"/>
        <v>-0.436126377180378-0.89988542777818i</v>
      </c>
      <c r="P3914" t="str">
        <f t="shared" si="2079"/>
        <v>1.43612637718038+0.89988542777818i</v>
      </c>
      <c r="Q3914" t="str">
        <f t="shared" si="2080"/>
        <v>-1.43612637718038+13.6885711005925i</v>
      </c>
      <c r="R3914" t="str">
        <f t="shared" si="2081"/>
        <v>0.0541370203124272-0.110594010792513i</v>
      </c>
      <c r="S3914" t="str">
        <f t="shared" si="2082"/>
        <v>1.53818718859043i</v>
      </c>
      <c r="T3914" t="str">
        <f t="shared" si="2083"/>
        <v>0.170114290535875+0.0832728710730354i</v>
      </c>
      <c r="U3914" t="e">
        <f t="shared" si="2084"/>
        <v>#DIV/0!</v>
      </c>
      <c r="V3914" t="str">
        <f t="shared" si="2085"/>
        <v>1.33333333333333E-06-0.000053587522926564i</v>
      </c>
      <c r="W3914" t="e">
        <f t="shared" si="2086"/>
        <v>#DIV/0!</v>
      </c>
      <c r="X3914" t="e">
        <f t="shared" si="2087"/>
        <v>#DIV/0!</v>
      </c>
      <c r="Y3914" t="str">
        <f t="shared" si="2088"/>
        <v>0.00083+1.99051310531449i</v>
      </c>
      <c r="Z3914" t="e">
        <f t="shared" si="2089"/>
        <v>#DIV/0!</v>
      </c>
      <c r="AA3914" t="e">
        <f t="shared" si="2090"/>
        <v>#DIV/0!</v>
      </c>
      <c r="AB3914" t="str">
        <f t="shared" si="2091"/>
        <v>1.04896503606212+0.513480260435276i</v>
      </c>
      <c r="AC3914" t="str">
        <f t="shared" si="2092"/>
        <v>1.05645332728063-0.109403549890123i</v>
      </c>
      <c r="AD3914" t="str">
        <f t="shared" si="2093"/>
        <v>0.932577572585656+0.582616895162242i</v>
      </c>
      <c r="AE3914" t="e">
        <f t="shared" si="2094"/>
        <v>#DIV/0!</v>
      </c>
      <c r="AF3914" t="str">
        <f t="shared" si="2095"/>
        <v>-19.4167825731516-0.231440615671147i</v>
      </c>
      <c r="AG3914" t="e">
        <f t="shared" si="2096"/>
        <v>#DIV/0!</v>
      </c>
      <c r="AH3914" t="e">
        <f t="shared" si="2097"/>
        <v>#DIV/0!</v>
      </c>
      <c r="AI3914" t="e">
        <f t="shared" si="2098"/>
        <v>#DIV/0!</v>
      </c>
      <c r="AJ3914" t="e">
        <f t="shared" si="2099"/>
        <v>#DIV/0!</v>
      </c>
      <c r="AK3914"/>
      <c r="AL3914"/>
      <c r="AM3914"/>
      <c r="AN3914"/>
    </row>
    <row r="3915" spans="1:40" x14ac:dyDescent="0.25">
      <c r="A3915"/>
      <c r="B3915">
        <f t="shared" si="2065"/>
        <v>1981000</v>
      </c>
      <c r="C3915" s="186" t="str">
        <f t="shared" si="2068"/>
        <v>-2.50641126432145E-08+0.00159106108504245i</v>
      </c>
      <c r="D3915" s="158" t="str">
        <f t="shared" si="2069"/>
        <v>-7.66666685882485+0.0121981349853255i</v>
      </c>
      <c r="E3915" t="str">
        <f t="shared" si="2070"/>
        <v>7.98795315326668-0.310209038150651i</v>
      </c>
      <c r="F3915" t="str">
        <f t="shared" si="2071"/>
        <v>0.999201841289348+0.0000309714043977307i</v>
      </c>
      <c r="G3915">
        <f t="shared" si="2066"/>
        <v>1</v>
      </c>
      <c r="H3915" t="str">
        <f t="shared" si="2072"/>
        <v>11.7501212020287+0.243522042934407i</v>
      </c>
      <c r="I3915" t="str">
        <f t="shared" si="2073"/>
        <v>7779.36880845173i</v>
      </c>
      <c r="J3915" t="str">
        <f t="shared" si="2067"/>
        <v>-81916.9486127892+1701.87695548736i</v>
      </c>
      <c r="K3915" t="str">
        <f t="shared" si="2074"/>
        <v>0.0019721392333532-0.0949255630467106i</v>
      </c>
      <c r="L3915" t="str">
        <f t="shared" si="2075"/>
        <v>0.000255102868714371-0.0104093055354323i</v>
      </c>
      <c r="M3915" t="str">
        <f t="shared" si="2076"/>
        <v>0.00222724210206757-0.105334868582143i</v>
      </c>
      <c r="N3915" t="str">
        <f t="shared" si="2077"/>
        <v>-14.5958244357082i</v>
      </c>
      <c r="O3915" t="str">
        <f t="shared" si="2078"/>
        <v>-0.44274475190075-0.89664769261084i</v>
      </c>
      <c r="P3915" t="str">
        <f t="shared" si="2079"/>
        <v>1.44274475190075+0.89664769261084i</v>
      </c>
      <c r="Q3915" t="str">
        <f t="shared" si="2080"/>
        <v>-1.44274475190075+13.6991767430974i</v>
      </c>
      <c r="R3915" t="str">
        <f t="shared" si="2081"/>
        <v>0.0537648428794351-0.110978471576247i</v>
      </c>
      <c r="S3915" t="str">
        <f t="shared" si="2082"/>
        <v>1.53896405080689i</v>
      </c>
      <c r="T3915" t="str">
        <f t="shared" si="2083"/>
        <v>0.170791878169338+0.0827421603887314i</v>
      </c>
      <c r="U3915" t="e">
        <f t="shared" si="2084"/>
        <v>#DIV/0!</v>
      </c>
      <c r="V3915" t="str">
        <f t="shared" si="2085"/>
        <v>1.33333333333333E-06-0.0000535604721830374i</v>
      </c>
      <c r="W3915" t="e">
        <f t="shared" si="2086"/>
        <v>#DIV/0!</v>
      </c>
      <c r="X3915" t="e">
        <f t="shared" si="2087"/>
        <v>#DIV/0!</v>
      </c>
      <c r="Y3915" t="str">
        <f t="shared" si="2088"/>
        <v>0.00083+1.99151841496364i</v>
      </c>
      <c r="Z3915" t="e">
        <f t="shared" si="2089"/>
        <v>#DIV/0!</v>
      </c>
      <c r="AA3915" t="e">
        <f t="shared" si="2090"/>
        <v>#DIV/0!</v>
      </c>
      <c r="AB3915" t="str">
        <f t="shared" si="2091"/>
        <v>1.05314320201239+0.510207772566409i</v>
      </c>
      <c r="AC3915" t="str">
        <f t="shared" si="2092"/>
        <v>1.0560882735519-0.10979634455029i</v>
      </c>
      <c r="AD3915" t="str">
        <f t="shared" si="2093"/>
        <v>0.93685839047452+0.580511510784852i</v>
      </c>
      <c r="AE3915" t="e">
        <f t="shared" si="2094"/>
        <v>#DIV/0!</v>
      </c>
      <c r="AF3915" t="str">
        <f t="shared" si="2095"/>
        <v>-19.4167880608535-0.231323907949082i</v>
      </c>
      <c r="AG3915" t="e">
        <f t="shared" si="2096"/>
        <v>#DIV/0!</v>
      </c>
      <c r="AH3915" t="e">
        <f t="shared" si="2097"/>
        <v>#DIV/0!</v>
      </c>
      <c r="AI3915" t="e">
        <f t="shared" si="2098"/>
        <v>#DIV/0!</v>
      </c>
      <c r="AJ3915" t="e">
        <f t="shared" si="2099"/>
        <v>#DIV/0!</v>
      </c>
      <c r="AK3915"/>
      <c r="AL3915"/>
      <c r="AM3915"/>
      <c r="AN3915"/>
    </row>
    <row r="3916" spans="1:40" x14ac:dyDescent="0.25">
      <c r="A3916"/>
      <c r="B3916">
        <f t="shared" si="2065"/>
        <v>1982000</v>
      </c>
      <c r="C3916" s="186" t="str">
        <f t="shared" si="2068"/>
        <v>-2.50388272852909E-08+0.00159025832970226i</v>
      </c>
      <c r="D3916" s="158" t="str">
        <f t="shared" si="2069"/>
        <v>-7.66666685863103+0.0121919805277173i</v>
      </c>
      <c r="E3916" t="str">
        <f t="shared" si="2070"/>
        <v>7.98794100614538-0.310365158328265i</v>
      </c>
      <c r="F3916" t="str">
        <f t="shared" si="2071"/>
        <v>0.999201842501163+0.0000309869915789079i</v>
      </c>
      <c r="G3916">
        <f t="shared" si="2066"/>
        <v>1</v>
      </c>
      <c r="H3916" t="str">
        <f t="shared" si="2072"/>
        <v>11.7501266816259+0.243399298337253i</v>
      </c>
      <c r="I3916" t="str">
        <f t="shared" si="2073"/>
        <v>7783.29579926871i</v>
      </c>
      <c r="J3916" t="str">
        <f t="shared" si="2067"/>
        <v>-81999.67312013+1702.73605541442i</v>
      </c>
      <c r="K3916" t="str">
        <f t="shared" si="2074"/>
        <v>0.00197015049470534-0.0948777093487815i</v>
      </c>
      <c r="L3916" t="str">
        <f t="shared" si="2075"/>
        <v>0.000254845668327583-0.0104040599154636i</v>
      </c>
      <c r="M3916" t="str">
        <f t="shared" si="2076"/>
        <v>0.00222499616303292-0.105281769264245i</v>
      </c>
      <c r="N3916" t="str">
        <f t="shared" si="2077"/>
        <v>-14.6031923430458i</v>
      </c>
      <c r="O3916" t="str">
        <f t="shared" si="2078"/>
        <v>-0.449339091862422-0.89336128219453i</v>
      </c>
      <c r="P3916" t="str">
        <f t="shared" si="2079"/>
        <v>1.44933909186242+0.89336128219453i</v>
      </c>
      <c r="Q3916" t="str">
        <f t="shared" si="2080"/>
        <v>-1.44933909186242+13.7098310608513i</v>
      </c>
      <c r="R3916" t="str">
        <f t="shared" si="2081"/>
        <v>0.0533896964187079-0.11135942224294i</v>
      </c>
      <c r="S3916" t="str">
        <f t="shared" si="2082"/>
        <v>1.53974091302335i</v>
      </c>
      <c r="T3916" t="str">
        <f t="shared" si="2083"/>
        <v>0.171464658478097+0.0822062999097808i</v>
      </c>
      <c r="U3916" t="e">
        <f t="shared" si="2084"/>
        <v>#DIV/0!</v>
      </c>
      <c r="V3916" t="str">
        <f t="shared" si="2085"/>
        <v>1.33333333333333E-06-0.0000535334487359218i</v>
      </c>
      <c r="W3916" t="e">
        <f t="shared" si="2086"/>
        <v>#DIV/0!</v>
      </c>
      <c r="X3916" t="e">
        <f t="shared" si="2087"/>
        <v>#DIV/0!</v>
      </c>
      <c r="Y3916" t="str">
        <f t="shared" si="2088"/>
        <v>0.00083+1.99252372461279i</v>
      </c>
      <c r="Z3916" t="e">
        <f t="shared" si="2089"/>
        <v>#DIV/0!</v>
      </c>
      <c r="AA3916" t="e">
        <f t="shared" si="2090"/>
        <v>#DIV/0!</v>
      </c>
      <c r="AB3916" t="str">
        <f t="shared" si="2091"/>
        <v>1.0572917248591+0.506903529843143i</v>
      </c>
      <c r="AC3916" t="str">
        <f t="shared" si="2092"/>
        <v>1.0557201704992-0.110185685012683i</v>
      </c>
      <c r="AD3916" t="str">
        <f t="shared" si="2093"/>
        <v>0.941123544305785+0.578374733491466i</v>
      </c>
      <c r="AE3916" t="e">
        <f t="shared" si="2094"/>
        <v>#DIV/0!</v>
      </c>
      <c r="AF3916" t="str">
        <f t="shared" si="2095"/>
        <v>-19.4167935402569-0.231207317809536i</v>
      </c>
      <c r="AG3916" t="e">
        <f t="shared" si="2096"/>
        <v>#DIV/0!</v>
      </c>
      <c r="AH3916" t="e">
        <f t="shared" si="2097"/>
        <v>#DIV/0!</v>
      </c>
      <c r="AI3916" t="e">
        <f t="shared" si="2098"/>
        <v>#DIV/0!</v>
      </c>
      <c r="AJ3916" t="e">
        <f t="shared" si="2099"/>
        <v>#DIV/0!</v>
      </c>
      <c r="AK3916"/>
      <c r="AL3916"/>
      <c r="AM3916"/>
      <c r="AN3916"/>
    </row>
    <row r="3917" spans="1:40" x14ac:dyDescent="0.25">
      <c r="A3917"/>
      <c r="B3917">
        <f t="shared" si="2065"/>
        <v>1983000</v>
      </c>
      <c r="C3917" s="186" t="str">
        <f t="shared" si="2068"/>
        <v>-2.50135801709097E-08+0.00158945638399932i</v>
      </c>
      <c r="D3917" s="158" t="str">
        <f t="shared" si="2069"/>
        <v>-7.66666685843745+0.0121858322773281i</v>
      </c>
      <c r="E3917" t="str">
        <f t="shared" si="2070"/>
        <v>7.9879288529308-0.310521277792756i</v>
      </c>
      <c r="F3917" t="str">
        <f t="shared" si="2071"/>
        <v>0.999201843713577+0.0000310025786889994i</v>
      </c>
      <c r="G3917">
        <f t="shared" si="2066"/>
        <v>1</v>
      </c>
      <c r="H3917" t="str">
        <f t="shared" si="2072"/>
        <v>11.7501321529408+0.243276677352322i</v>
      </c>
      <c r="I3917" t="str">
        <f t="shared" si="2073"/>
        <v>7787.2227900857i</v>
      </c>
      <c r="J3917" t="str">
        <f t="shared" si="2067"/>
        <v>-82082.4393758974+1703.59515534147i</v>
      </c>
      <c r="K3917" t="str">
        <f t="shared" si="2074"/>
        <v>0.00196816476235098-0.0948299038541646i</v>
      </c>
      <c r="L3917" t="str">
        <f t="shared" si="2075"/>
        <v>0.000254588856639888-0.0103988195765686i</v>
      </c>
      <c r="M3917" t="str">
        <f t="shared" si="2076"/>
        <v>0.00222275361899087-0.105228723430733i</v>
      </c>
      <c r="N3917" t="str">
        <f t="shared" si="2077"/>
        <v>-14.6105602503834i</v>
      </c>
      <c r="O3917" t="str">
        <f t="shared" si="2078"/>
        <v>-0.455909039086202-0.890026374934752i</v>
      </c>
      <c r="P3917" t="str">
        <f t="shared" si="2079"/>
        <v>1.4559090390862+0.890026374934752i</v>
      </c>
      <c r="Q3917" t="str">
        <f t="shared" si="2080"/>
        <v>-1.4559090390862+13.7205338754486i</v>
      </c>
      <c r="R3917" t="str">
        <f t="shared" si="2081"/>
        <v>0.0530116176650069-0.111736842482825i</v>
      </c>
      <c r="S3917" t="str">
        <f t="shared" si="2082"/>
        <v>1.54051777523981i</v>
      </c>
      <c r="T3917" t="str">
        <f t="shared" si="2083"/>
        <v>0.172132591993963+0.0816653393071598i</v>
      </c>
      <c r="U3917" t="e">
        <f t="shared" si="2084"/>
        <v>#DIV/0!</v>
      </c>
      <c r="V3917" t="str">
        <f t="shared" si="2085"/>
        <v>1.33333333333333E-06-0.0000535064525439217i</v>
      </c>
      <c r="W3917" t="e">
        <f t="shared" si="2086"/>
        <v>#DIV/0!</v>
      </c>
      <c r="X3917" t="e">
        <f t="shared" si="2087"/>
        <v>#DIV/0!</v>
      </c>
      <c r="Y3917" t="str">
        <f t="shared" si="2088"/>
        <v>0.00083+1.99352903426194i</v>
      </c>
      <c r="Z3917" t="e">
        <f t="shared" si="2089"/>
        <v>#DIV/0!</v>
      </c>
      <c r="AA3917" t="e">
        <f t="shared" si="2090"/>
        <v>#DIV/0!</v>
      </c>
      <c r="AB3917" t="str">
        <f t="shared" si="2091"/>
        <v>1.06141036123203+0.503567838548491i</v>
      </c>
      <c r="AC3917" t="str">
        <f t="shared" si="2092"/>
        <v>1.05534905453289-0.110571550113059i</v>
      </c>
      <c r="AD3917" t="str">
        <f t="shared" si="2093"/>
        <v>0.945372804524662+0.576206680024615i</v>
      </c>
      <c r="AE3917" t="e">
        <f t="shared" si="2094"/>
        <v>#DIV/0!</v>
      </c>
      <c r="AF3917" t="str">
        <f t="shared" si="2095"/>
        <v>-19.4167990113783-0.231090845074994i</v>
      </c>
      <c r="AG3917" t="e">
        <f t="shared" si="2096"/>
        <v>#DIV/0!</v>
      </c>
      <c r="AH3917" t="e">
        <f t="shared" si="2097"/>
        <v>#DIV/0!</v>
      </c>
      <c r="AI3917" t="e">
        <f t="shared" si="2098"/>
        <v>#DIV/0!</v>
      </c>
      <c r="AJ3917" t="e">
        <f t="shared" si="2099"/>
        <v>#DIV/0!</v>
      </c>
      <c r="AK3917"/>
      <c r="AL3917"/>
      <c r="AM3917"/>
      <c r="AN3917"/>
    </row>
    <row r="3918" spans="1:40" x14ac:dyDescent="0.25">
      <c r="A3918"/>
      <c r="B3918">
        <f t="shared" si="2065"/>
        <v>1984000</v>
      </c>
      <c r="C3918" s="186" t="str">
        <f t="shared" si="2068"/>
        <v>-2.49883712229873E-08+0.0015886552467094i</v>
      </c>
      <c r="D3918" s="158" t="str">
        <f t="shared" si="2069"/>
        <v>-7.66666685824417+0.0121796902247721i</v>
      </c>
      <c r="E3918" t="str">
        <f t="shared" si="2070"/>
        <v>7.98791669362297-0.310677396543768i</v>
      </c>
      <c r="F3918" t="str">
        <f t="shared" si="2071"/>
        <v>0.999201844926599+0.0000310181657279702i</v>
      </c>
      <c r="G3918">
        <f t="shared" si="2066"/>
        <v>1</v>
      </c>
      <c r="H3918" t="str">
        <f t="shared" si="2072"/>
        <v>11.7501376159901+0.243154179793069i</v>
      </c>
      <c r="I3918" t="str">
        <f t="shared" si="2073"/>
        <v>7791.14978090269i</v>
      </c>
      <c r="J3918" t="str">
        <f t="shared" si="2067"/>
        <v>-82165.2473800914+1704.45425526852i</v>
      </c>
      <c r="K3918" t="str">
        <f t="shared" si="2074"/>
        <v>0.0019661820302347-0.0947821464900939i</v>
      </c>
      <c r="L3918" t="str">
        <f t="shared" si="2075"/>
        <v>0.000254332432868599-0.010393584510781i</v>
      </c>
      <c r="M3918" t="str">
        <f t="shared" si="2076"/>
        <v>0.0022205144631033-0.105175731000875i</v>
      </c>
      <c r="N3918" t="str">
        <f t="shared" si="2077"/>
        <v>-14.6179281577209i</v>
      </c>
      <c r="O3918" t="str">
        <f t="shared" si="2078"/>
        <v>-0.462454236917072-0.886643151869707i</v>
      </c>
      <c r="P3918" t="str">
        <f t="shared" si="2079"/>
        <v>1.46245423691707+0.886643151869707i</v>
      </c>
      <c r="Q3918" t="str">
        <f t="shared" si="2080"/>
        <v>-1.46245423691707+13.7312850058512i</v>
      </c>
      <c r="R3918" t="str">
        <f t="shared" si="2081"/>
        <v>0.0526306434670486-0.112110712419933i</v>
      </c>
      <c r="S3918" t="str">
        <f t="shared" si="2082"/>
        <v>1.54129463745627i</v>
      </c>
      <c r="T3918" t="str">
        <f t="shared" si="2083"/>
        <v>0.172795639854245+0.0811193285416349i</v>
      </c>
      <c r="U3918" t="e">
        <f t="shared" si="2084"/>
        <v>#DIV/0!</v>
      </c>
      <c r="V3918" t="str">
        <f t="shared" si="2085"/>
        <v>1.33333333333333E-06-0.0000534794835658252i</v>
      </c>
      <c r="W3918" t="e">
        <f t="shared" si="2086"/>
        <v>#DIV/0!</v>
      </c>
      <c r="X3918" t="e">
        <f t="shared" si="2087"/>
        <v>#DIV/0!</v>
      </c>
      <c r="Y3918" t="str">
        <f t="shared" si="2088"/>
        <v>0.00083+1.99453434391109i</v>
      </c>
      <c r="Z3918" t="e">
        <f t="shared" si="2089"/>
        <v>#DIV/0!</v>
      </c>
      <c r="AA3918" t="e">
        <f t="shared" si="2090"/>
        <v>#DIV/0!</v>
      </c>
      <c r="AB3918" t="str">
        <f t="shared" si="2091"/>
        <v>1.06549887149464+0.500201006752379i</v>
      </c>
      <c r="AC3918" t="str">
        <f t="shared" si="2092"/>
        <v>1.05497496218713-0.110953919120104i</v>
      </c>
      <c r="AD3918" t="str">
        <f t="shared" si="2093"/>
        <v>0.949605942448857+0.574007468794701i</v>
      </c>
      <c r="AE3918" t="e">
        <f t="shared" si="2094"/>
        <v>#DIV/0!</v>
      </c>
      <c r="AF3918" t="str">
        <f t="shared" si="2095"/>
        <v>-19.4168044742343-0.230974489568297i</v>
      </c>
      <c r="AG3918" t="e">
        <f t="shared" si="2096"/>
        <v>#DIV/0!</v>
      </c>
      <c r="AH3918" t="e">
        <f t="shared" si="2097"/>
        <v>#DIV/0!</v>
      </c>
      <c r="AI3918" t="e">
        <f t="shared" si="2098"/>
        <v>#DIV/0!</v>
      </c>
      <c r="AJ3918" t="e">
        <f t="shared" si="2099"/>
        <v>#DIV/0!</v>
      </c>
      <c r="AK3918"/>
      <c r="AL3918"/>
      <c r="AM3918"/>
      <c r="AN3918"/>
    </row>
    <row r="3919" spans="1:40" x14ac:dyDescent="0.25">
      <c r="A3919"/>
      <c r="B3919">
        <f t="shared" si="2065"/>
        <v>1985000</v>
      </c>
      <c r="C3919" s="186" t="str">
        <f t="shared" si="2068"/>
        <v>-2.4963200364633E-08+0.0015878549166107i</v>
      </c>
      <c r="D3919" s="158" t="str">
        <f t="shared" si="2069"/>
        <v>-7.6666668580512+0.012173554360682i</v>
      </c>
      <c r="E3919" t="str">
        <f t="shared" si="2070"/>
        <v>7.98790452822197-0.310833514580946i</v>
      </c>
      <c r="F3919" t="str">
        <f t="shared" si="2071"/>
        <v>0.99920184614023+0.0000310337526957852i</v>
      </c>
      <c r="G3919">
        <f t="shared" si="2066"/>
        <v>1</v>
      </c>
      <c r="H3919" t="str">
        <f t="shared" si="2072"/>
        <v>11.7501430707905+0.243031805473331i</v>
      </c>
      <c r="I3919" t="str">
        <f t="shared" si="2073"/>
        <v>7795.07677171968i</v>
      </c>
      <c r="J3919" t="str">
        <f t="shared" si="2067"/>
        <v>-82248.0971327121+1705.31335519558i</v>
      </c>
      <c r="K3919" t="str">
        <f t="shared" si="2074"/>
        <v>0.00196420229231629-0.0947344371839495i</v>
      </c>
      <c r="L3919" t="str">
        <f t="shared" si="2075"/>
        <v>0.000254076396232999-0.0103883547101503i</v>
      </c>
      <c r="M3919" t="str">
        <f t="shared" si="2076"/>
        <v>0.00221827868854929-0.1051227918941i</v>
      </c>
      <c r="N3919" t="str">
        <f t="shared" si="2077"/>
        <v>-14.6252960650585i</v>
      </c>
      <c r="O3919" t="str">
        <f t="shared" si="2078"/>
        <v>-0.468974330043826-0.883211796660317i</v>
      </c>
      <c r="P3919" t="str">
        <f t="shared" si="2079"/>
        <v>1.46897433004383+0.883211796660317i</v>
      </c>
      <c r="Q3919" t="str">
        <f t="shared" si="2080"/>
        <v>-1.46897433004383+13.7420842683982i</v>
      </c>
      <c r="R3919" t="str">
        <f t="shared" si="2081"/>
        <v>0.0522468107816124-0.112481012611986i</v>
      </c>
      <c r="S3919" t="str">
        <f t="shared" si="2082"/>
        <v>1.54207149967273i</v>
      </c>
      <c r="T3919" t="str">
        <f t="shared" si="2083"/>
        <v>0.173453763803273+0.0805683178551184i</v>
      </c>
      <c r="U3919" t="e">
        <f t="shared" si="2084"/>
        <v>#DIV/0!</v>
      </c>
      <c r="V3919" t="str">
        <f t="shared" si="2085"/>
        <v>1.33333333333333E-06-0.0000534525417605023i</v>
      </c>
      <c r="W3919" t="e">
        <f t="shared" si="2086"/>
        <v>#DIV/0!</v>
      </c>
      <c r="X3919" t="e">
        <f t="shared" si="2087"/>
        <v>#DIV/0!</v>
      </c>
      <c r="Y3919" t="str">
        <f t="shared" si="2088"/>
        <v>0.00083+1.99553965356024i</v>
      </c>
      <c r="Z3919" t="e">
        <f t="shared" si="2089"/>
        <v>#DIV/0!</v>
      </c>
      <c r="AA3919" t="e">
        <f t="shared" si="2090"/>
        <v>#DIV/0!</v>
      </c>
      <c r="AB3919" t="str">
        <f t="shared" si="2091"/>
        <v>1.06955701975338+0.496803344258348i</v>
      </c>
      <c r="AC3919" t="str">
        <f t="shared" si="2092"/>
        <v>1.05459793011387-0.11133277173544i</v>
      </c>
      <c r="AD3919" t="str">
        <f t="shared" si="2093"/>
        <v>0.953822730280796+0.571777219873422i</v>
      </c>
      <c r="AE3919" t="e">
        <f t="shared" si="2094"/>
        <v>#DIV/0!</v>
      </c>
      <c r="AF3919" t="str">
        <f t="shared" si="2095"/>
        <v>-19.4168099288417-0.230858251112649i</v>
      </c>
      <c r="AG3919" t="e">
        <f t="shared" si="2096"/>
        <v>#DIV/0!</v>
      </c>
      <c r="AH3919" t="e">
        <f t="shared" si="2097"/>
        <v>#DIV/0!</v>
      </c>
      <c r="AI3919" t="e">
        <f t="shared" si="2098"/>
        <v>#DIV/0!</v>
      </c>
      <c r="AJ3919" t="e">
        <f t="shared" si="2099"/>
        <v>#DIV/0!</v>
      </c>
      <c r="AK3919"/>
      <c r="AL3919"/>
      <c r="AM3919"/>
      <c r="AN3919"/>
    </row>
    <row r="3920" spans="1:40" x14ac:dyDescent="0.25">
      <c r="A3920"/>
      <c r="B3920">
        <f t="shared" si="2065"/>
        <v>1986000</v>
      </c>
      <c r="C3920" s="186" t="str">
        <f t="shared" si="2068"/>
        <v>-2.49380675191499E-08+0.0015870553924839i</v>
      </c>
      <c r="D3920" s="158" t="str">
        <f t="shared" si="2069"/>
        <v>-7.66666685785854+0.0121674246757099i</v>
      </c>
      <c r="E3920" t="str">
        <f t="shared" si="2070"/>
        <v>7.98789235672783-0.310989631903932i</v>
      </c>
      <c r="F3920" t="str">
        <f t="shared" si="2071"/>
        <v>0.999201847354469+0.0000310493395924085i</v>
      </c>
      <c r="G3920">
        <f t="shared" si="2066"/>
        <v>1</v>
      </c>
      <c r="H3920" t="str">
        <f t="shared" si="2072"/>
        <v>11.7501485173585+0.242909554207315i</v>
      </c>
      <c r="I3920" t="str">
        <f t="shared" si="2073"/>
        <v>7799.00376253666i</v>
      </c>
      <c r="J3920" t="str">
        <f t="shared" si="2067"/>
        <v>-82330.9886337594+1706.17245512262i</v>
      </c>
      <c r="K3920" t="str">
        <f t="shared" si="2074"/>
        <v>0.00196222554257069-0.0946867758632576i</v>
      </c>
      <c r="L3920" t="str">
        <f t="shared" si="2075"/>
        <v>0.000253820745954327-0.0103831301667422i</v>
      </c>
      <c r="M3920" t="str">
        <f t="shared" si="2076"/>
        <v>0.00221604628852502-0.10506990603i</v>
      </c>
      <c r="N3920" t="str">
        <f t="shared" si="2077"/>
        <v>-14.6326639723961i</v>
      </c>
      <c r="O3920" t="str">
        <f t="shared" si="2078"/>
        <v>-0.475468964517819-0.879732495580533i</v>
      </c>
      <c r="P3920" t="str">
        <f t="shared" si="2079"/>
        <v>1.47546896451782+0.879732495580533i</v>
      </c>
      <c r="Q3920" t="str">
        <f t="shared" si="2080"/>
        <v>-1.47546896451782+13.7529314768156i</v>
      </c>
      <c r="R3920" t="str">
        <f t="shared" si="2081"/>
        <v>0.0518601566677211-0.112847724050133i</v>
      </c>
      <c r="S3920" t="str">
        <f t="shared" si="2082"/>
        <v>1.54284836188919i</v>
      </c>
      <c r="T3920" t="str">
        <f t="shared" si="2083"/>
        <v>0.174106926193671+0.0800123577621102i</v>
      </c>
      <c r="U3920" t="e">
        <f t="shared" si="2084"/>
        <v>#DIV/0!</v>
      </c>
      <c r="V3920" t="str">
        <f t="shared" si="2085"/>
        <v>1.33333333333333E-06-0.0000534256270869068i</v>
      </c>
      <c r="W3920" t="e">
        <f t="shared" si="2086"/>
        <v>#DIV/0!</v>
      </c>
      <c r="X3920" t="e">
        <f t="shared" si="2087"/>
        <v>#DIV/0!</v>
      </c>
      <c r="Y3920" t="str">
        <f t="shared" si="2088"/>
        <v>0.00083+1.99654496320939i</v>
      </c>
      <c r="Z3920" t="e">
        <f t="shared" si="2089"/>
        <v>#DIV/0!</v>
      </c>
      <c r="AA3920" t="e">
        <f t="shared" si="2090"/>
        <v>#DIV/0!</v>
      </c>
      <c r="AB3920" t="str">
        <f t="shared" si="2091"/>
        <v>1.07358457386562+0.493375162550778i</v>
      </c>
      <c r="AC3920" t="str">
        <f t="shared" si="2092"/>
        <v>1.05421799507708-0.111708088093497i</v>
      </c>
      <c r="AD3920" t="str">
        <f t="shared" si="2093"/>
        <v>0.958022941119114+0.569516054987284i</v>
      </c>
      <c r="AE3920" t="e">
        <f t="shared" si="2094"/>
        <v>#DIV/0!</v>
      </c>
      <c r="AF3920" t="str">
        <f t="shared" si="2095"/>
        <v>-19.416815375217-0.230742129531605i</v>
      </c>
      <c r="AG3920" t="e">
        <f t="shared" si="2096"/>
        <v>#DIV/0!</v>
      </c>
      <c r="AH3920" t="e">
        <f t="shared" si="2097"/>
        <v>#DIV/0!</v>
      </c>
      <c r="AI3920" t="e">
        <f t="shared" si="2098"/>
        <v>#DIV/0!</v>
      </c>
      <c r="AJ3920" t="e">
        <f t="shared" si="2099"/>
        <v>#DIV/0!</v>
      </c>
      <c r="AK3920"/>
      <c r="AL3920"/>
      <c r="AM3920"/>
      <c r="AN3920"/>
    </row>
    <row r="3921" spans="1:40" x14ac:dyDescent="0.25">
      <c r="A3921"/>
      <c r="B3921">
        <f t="shared" si="2065"/>
        <v>1987000</v>
      </c>
      <c r="C3921" s="186" t="str">
        <f t="shared" si="2068"/>
        <v>-2.49129726100337E-08+0.00158625667311213i</v>
      </c>
      <c r="D3921" s="158" t="str">
        <f t="shared" si="2069"/>
        <v>-7.66666685766611+0.0121613011605263i</v>
      </c>
      <c r="E3921" t="str">
        <f t="shared" si="2070"/>
        <v>7.98788017914063-0.311145748512371i</v>
      </c>
      <c r="F3921" t="str">
        <f t="shared" si="2071"/>
        <v>0.999201848569317+0.0000310649264178047i</v>
      </c>
      <c r="G3921">
        <f t="shared" si="2066"/>
        <v>1</v>
      </c>
      <c r="H3921" t="str">
        <f t="shared" si="2072"/>
        <v>11.7501539557106+0.242787425809597i</v>
      </c>
      <c r="I3921" t="str">
        <f t="shared" si="2073"/>
        <v>7802.93075335365i</v>
      </c>
      <c r="J3921" t="str">
        <f t="shared" si="2067"/>
        <v>-82413.9218832333+1707.03155504967i</v>
      </c>
      <c r="K3921" t="str">
        <f t="shared" si="2074"/>
        <v>0.00196025177498806-0.0946391624556905i</v>
      </c>
      <c r="L3921" t="str">
        <f t="shared" si="2075"/>
        <v>0.000253565481255786-0.0103779108726383i</v>
      </c>
      <c r="M3921" t="str">
        <f t="shared" si="2076"/>
        <v>0.00221381725624385-0.105017073328329i</v>
      </c>
      <c r="N3921" t="str">
        <f t="shared" si="2077"/>
        <v>-14.6400318797336i</v>
      </c>
      <c r="O3921" t="str">
        <f t="shared" si="2078"/>
        <v>-0.481937787772451-0.876205437507093i</v>
      </c>
      <c r="P3921" t="str">
        <f t="shared" si="2079"/>
        <v>1.48193778777245+0.876205437507093i</v>
      </c>
      <c r="Q3921" t="str">
        <f t="shared" si="2080"/>
        <v>-1.48193778777245+13.7638264422265i</v>
      </c>
      <c r="R3921" t="str">
        <f t="shared" si="2081"/>
        <v>0.0514707182808066-0.113210828158663i</v>
      </c>
      <c r="S3921" t="str">
        <f t="shared" si="2082"/>
        <v>1.54362522410565i</v>
      </c>
      <c r="T3921" t="str">
        <f t="shared" si="2083"/>
        <v>0.174755089987602+0.0794514990410889i</v>
      </c>
      <c r="U3921" t="e">
        <f t="shared" si="2084"/>
        <v>#DIV/0!</v>
      </c>
      <c r="V3921" t="str">
        <f t="shared" si="2085"/>
        <v>1.33333333333333E-06-0.0000533987395040748i</v>
      </c>
      <c r="W3921" t="e">
        <f t="shared" si="2086"/>
        <v>#DIV/0!</v>
      </c>
      <c r="X3921" t="e">
        <f t="shared" si="2087"/>
        <v>#DIV/0!</v>
      </c>
      <c r="Y3921" t="str">
        <f t="shared" si="2088"/>
        <v>0.00083+1.99755027285853i</v>
      </c>
      <c r="Z3921" t="e">
        <f t="shared" si="2089"/>
        <v>#DIV/0!</v>
      </c>
      <c r="AA3921" t="e">
        <f t="shared" si="2090"/>
        <v>#DIV/0!</v>
      </c>
      <c r="AB3921" t="str">
        <f t="shared" si="2091"/>
        <v>1.07758130544727+0.489916774741802i</v>
      </c>
      <c r="AC3921" t="str">
        <f t="shared" si="2092"/>
        <v>1.05383519394684-0.112079848761346i</v>
      </c>
      <c r="AD3921" t="str">
        <f t="shared" si="2093"/>
        <v>0.962206348970744+0.567224097510833i</v>
      </c>
      <c r="AE3921" t="e">
        <f t="shared" si="2094"/>
        <v>#DIV/0!</v>
      </c>
      <c r="AF3921" t="str">
        <f t="shared" si="2095"/>
        <v>-19.4168208133767-0.230626124649071i</v>
      </c>
      <c r="AG3921" t="e">
        <f t="shared" si="2096"/>
        <v>#DIV/0!</v>
      </c>
      <c r="AH3921" t="e">
        <f t="shared" si="2097"/>
        <v>#DIV/0!</v>
      </c>
      <c r="AI3921" t="e">
        <f t="shared" si="2098"/>
        <v>#DIV/0!</v>
      </c>
      <c r="AJ3921" t="e">
        <f t="shared" si="2099"/>
        <v>#DIV/0!</v>
      </c>
      <c r="AK3921"/>
      <c r="AL3921"/>
      <c r="AM3921"/>
      <c r="AN3921"/>
    </row>
    <row r="3922" spans="1:40" x14ac:dyDescent="0.25">
      <c r="A3922"/>
      <c r="B3922">
        <f t="shared" si="2065"/>
        <v>1988000</v>
      </c>
      <c r="C3922" s="186" t="str">
        <f t="shared" si="2068"/>
        <v>-2.48879155609737E-08+0.00158545875728098i</v>
      </c>
      <c r="D3922" s="158" t="str">
        <f t="shared" si="2069"/>
        <v>-7.66666685747406+0.0121551838058209i</v>
      </c>
      <c r="E3922" t="str">
        <f t="shared" si="2070"/>
        <v>7.98786799546041-0.311301864405906i</v>
      </c>
      <c r="F3922" t="str">
        <f t="shared" si="2071"/>
        <v>0.999201849784764+0.0000310805131719377i</v>
      </c>
      <c r="G3922">
        <f t="shared" si="2066"/>
        <v>1</v>
      </c>
      <c r="H3922" t="str">
        <f t="shared" si="2072"/>
        <v>11.7501593858636+0.242665420095135i</v>
      </c>
      <c r="I3922" t="str">
        <f t="shared" si="2073"/>
        <v>7806.85774417064i</v>
      </c>
      <c r="J3922" t="str">
        <f t="shared" si="2067"/>
        <v>-82496.8968811338+1707.89065497672i</v>
      </c>
      <c r="K3922" t="str">
        <f t="shared" si="2074"/>
        <v>0.00195828098357363-0.094591596889065i</v>
      </c>
      <c r="L3922" t="str">
        <f t="shared" si="2075"/>
        <v>0.000253310601362526-0.010372696819936i</v>
      </c>
      <c r="M3922" t="str">
        <f t="shared" si="2076"/>
        <v>0.00221159158493616-0.104964293709001i</v>
      </c>
      <c r="N3922" t="str">
        <f t="shared" si="2077"/>
        <v>-14.6473997870712i</v>
      </c>
      <c r="O3922" t="str">
        <f t="shared" si="2078"/>
        <v>-0.488380448642567-0.872630813909115i</v>
      </c>
      <c r="P3922" t="str">
        <f t="shared" si="2079"/>
        <v>1.48838044864257+0.872630813909115i</v>
      </c>
      <c r="Q3922" t="str">
        <f t="shared" si="2080"/>
        <v>-1.48838044864257+13.7747689731621i</v>
      </c>
      <c r="R3922" t="str">
        <f t="shared" si="2081"/>
        <v>0.0510785328669037-0.113570306794619i</v>
      </c>
      <c r="S3922" t="str">
        <f t="shared" si="2082"/>
        <v>1.54440208632211i</v>
      </c>
      <c r="T3922" t="str">
        <f t="shared" si="2083"/>
        <v>0.175398218757852+0.0788857927259185i</v>
      </c>
      <c r="U3922" t="e">
        <f t="shared" si="2084"/>
        <v>#DIV/0!</v>
      </c>
      <c r="V3922" t="str">
        <f t="shared" si="2085"/>
        <v>1.33333333333333E-06-0.0000533718789711253i</v>
      </c>
      <c r="W3922" t="e">
        <f t="shared" si="2086"/>
        <v>#DIV/0!</v>
      </c>
      <c r="X3922" t="e">
        <f t="shared" si="2087"/>
        <v>#DIV/0!</v>
      </c>
      <c r="Y3922" t="str">
        <f t="shared" si="2088"/>
        <v>0.00083+1.99855558250768i</v>
      </c>
      <c r="Z3922" t="e">
        <f t="shared" si="2089"/>
        <v>#DIV/0!</v>
      </c>
      <c r="AA3922" t="e">
        <f t="shared" si="2090"/>
        <v>#DIV/0!</v>
      </c>
      <c r="AB3922" t="str">
        <f t="shared" si="2091"/>
        <v>1.0815469898795+0.486428495518322i</v>
      </c>
      <c r="AC3922" t="str">
        <f t="shared" si="2092"/>
        <v>1.05344956369354-0.112448034738436i</v>
      </c>
      <c r="AD3922" t="str">
        <f t="shared" si="2093"/>
        <v>0.966372728762847+0.564901472459714i</v>
      </c>
      <c r="AE3922" t="e">
        <f t="shared" si="2094"/>
        <v>#DIV/0!</v>
      </c>
      <c r="AF3922" t="str">
        <f t="shared" si="2095"/>
        <v>-19.4168262433377-0.230510236289314i</v>
      </c>
      <c r="AG3922" t="e">
        <f t="shared" si="2096"/>
        <v>#DIV/0!</v>
      </c>
      <c r="AH3922" t="e">
        <f t="shared" si="2097"/>
        <v>#DIV/0!</v>
      </c>
      <c r="AI3922" t="e">
        <f t="shared" si="2098"/>
        <v>#DIV/0!</v>
      </c>
      <c r="AJ3922" t="e">
        <f t="shared" si="2099"/>
        <v>#DIV/0!</v>
      </c>
      <c r="AK3922"/>
      <c r="AL3922"/>
      <c r="AM3922"/>
      <c r="AN3922"/>
    </row>
    <row r="3923" spans="1:40" x14ac:dyDescent="0.25">
      <c r="A3923"/>
      <c r="B3923">
        <f t="shared" si="2065"/>
        <v>1989000</v>
      </c>
      <c r="C3923" s="186" t="str">
        <f t="shared" si="2068"/>
        <v>-2.48628962958498E-08+0.00158466164377847i</v>
      </c>
      <c r="D3923" s="158" t="str">
        <f t="shared" si="2069"/>
        <v>-7.66666685728224+0.0121490726023016i</v>
      </c>
      <c r="E3923" t="str">
        <f t="shared" si="2070"/>
        <v>7.98785580568723-0.311457979584181i</v>
      </c>
      <c r="F3923" t="str">
        <f t="shared" si="2071"/>
        <v>0.999201851000829+0.0000310960998547732i</v>
      </c>
      <c r="G3923">
        <f t="shared" si="2066"/>
        <v>1</v>
      </c>
      <c r="H3923" t="str">
        <f t="shared" si="2072"/>
        <v>11.7501648078337+0.242543536879247i</v>
      </c>
      <c r="I3923" t="str">
        <f t="shared" si="2073"/>
        <v>7810.78473498762i</v>
      </c>
      <c r="J3923" t="str">
        <f t="shared" si="2067"/>
        <v>-82579.9136274609+1708.74975490377i</v>
      </c>
      <c r="K3923" t="str">
        <f t="shared" si="2074"/>
        <v>0.00195631316234767-0.0945440790913431i</v>
      </c>
      <c r="L3923" t="str">
        <f t="shared" si="2075"/>
        <v>0.000253056105501643-0.0103674880007486i</v>
      </c>
      <c r="M3923" t="str">
        <f t="shared" si="2076"/>
        <v>0.00220936926784931-0.104911567092092i</v>
      </c>
      <c r="N3923" t="str">
        <f t="shared" si="2077"/>
        <v>-14.6547676944087i</v>
      </c>
      <c r="O3923" t="str">
        <f t="shared" si="2078"/>
        <v>-0.494796597382913-0.869008818838044i</v>
      </c>
      <c r="P3923" t="str">
        <f t="shared" si="2079"/>
        <v>1.49479659738291+0.869008818838044i</v>
      </c>
      <c r="Q3923" t="str">
        <f t="shared" si="2080"/>
        <v>-1.49479659738291+13.7857588755707i</v>
      </c>
      <c r="R3923" t="str">
        <f t="shared" si="2081"/>
        <v>0.050683637756933-0.113926142247279i</v>
      </c>
      <c r="S3923" t="str">
        <f t="shared" si="2082"/>
        <v>1.54517894853857i</v>
      </c>
      <c r="T3923" t="str">
        <f t="shared" si="2083"/>
        <v>0.176036276688706+0.0783152900973675i</v>
      </c>
      <c r="U3923" t="e">
        <f t="shared" si="2084"/>
        <v>#DIV/0!</v>
      </c>
      <c r="V3923" t="str">
        <f t="shared" si="2085"/>
        <v>1.33333333333333E-06-0.0000533450454472584i</v>
      </c>
      <c r="W3923" t="e">
        <f t="shared" si="2086"/>
        <v>#DIV/0!</v>
      </c>
      <c r="X3923" t="e">
        <f t="shared" si="2087"/>
        <v>#DIV/0!</v>
      </c>
      <c r="Y3923" t="str">
        <f t="shared" si="2088"/>
        <v>0.00083+1.99956089215683i</v>
      </c>
      <c r="Z3923" t="e">
        <f t="shared" si="2089"/>
        <v>#DIV/0!</v>
      </c>
      <c r="AA3923" t="e">
        <f t="shared" si="2090"/>
        <v>#DIV/0!</v>
      </c>
      <c r="AB3923" t="str">
        <f t="shared" si="2091"/>
        <v>1.08548140631412+0.482910641089712i</v>
      </c>
      <c r="AC3923" t="str">
        <f t="shared" si="2092"/>
        <v>1.0530611413821-0.112812627456201i</v>
      </c>
      <c r="AD3923" t="str">
        <f t="shared" si="2093"/>
        <v>0.970521856354187+0.562548306484084i</v>
      </c>
      <c r="AE3923" t="e">
        <f t="shared" si="2094"/>
        <v>#DIV/0!</v>
      </c>
      <c r="AF3923" t="str">
        <f t="shared" si="2095"/>
        <v>-19.4168316651159-0.230394464276945i</v>
      </c>
      <c r="AG3923" t="e">
        <f t="shared" si="2096"/>
        <v>#DIV/0!</v>
      </c>
      <c r="AH3923" t="e">
        <f t="shared" si="2097"/>
        <v>#DIV/0!</v>
      </c>
      <c r="AI3923" t="e">
        <f t="shared" si="2098"/>
        <v>#DIV/0!</v>
      </c>
      <c r="AJ3923" t="e">
        <f t="shared" si="2099"/>
        <v>#DIV/0!</v>
      </c>
      <c r="AK3923"/>
      <c r="AL3923"/>
      <c r="AM3923"/>
      <c r="AN3923"/>
    </row>
    <row r="3924" spans="1:40" x14ac:dyDescent="0.25">
      <c r="A3924"/>
      <c r="B3924">
        <f t="shared" si="2065"/>
        <v>1990000</v>
      </c>
      <c r="C3924" s="186" t="str">
        <f t="shared" si="2068"/>
        <v>-2.48379147387335E-08+0.00158386533139505i</v>
      </c>
      <c r="D3924" s="158" t="str">
        <f t="shared" si="2069"/>
        <v>-7.66666685709065+0.0121429675406954i</v>
      </c>
      <c r="E3924" t="str">
        <f t="shared" si="2070"/>
        <v>7.98784360982115-0.311614094046841i</v>
      </c>
      <c r="F3924" t="str">
        <f t="shared" si="2071"/>
        <v>0.999201852217502+0.0000311116864662753i</v>
      </c>
      <c r="G3924">
        <f t="shared" si="2066"/>
        <v>1</v>
      </c>
      <c r="H3924" t="str">
        <f t="shared" si="2072"/>
        <v>11.7501702216372+0.242421775977628i</v>
      </c>
      <c r="I3924" t="str">
        <f t="shared" si="2073"/>
        <v>7814.71172580461i</v>
      </c>
      <c r="J3924" t="str">
        <f t="shared" si="2067"/>
        <v>-82662.9721222146+1709.60885483082i</v>
      </c>
      <c r="K3924" t="str">
        <f t="shared" si="2074"/>
        <v>0.00195434830534546-0.0944966089906313i</v>
      </c>
      <c r="L3924" t="str">
        <f t="shared" si="2075"/>
        <v>0.000252801992902173-0.0103622844072052i</v>
      </c>
      <c r="M3924" t="str">
        <f t="shared" si="2076"/>
        <v>0.00220715029824763-0.104858893397836i</v>
      </c>
      <c r="N3924" t="str">
        <f t="shared" si="2077"/>
        <v>-14.6621356017463i</v>
      </c>
      <c r="O3924" t="str">
        <f t="shared" si="2078"/>
        <v>-0.501185885687808-0.865339648916729i</v>
      </c>
      <c r="P3924" t="str">
        <f t="shared" si="2079"/>
        <v>1.50118588568781+0.865339648916729i</v>
      </c>
      <c r="Q3924" t="str">
        <f t="shared" si="2080"/>
        <v>-1.50118588568781+13.7967959528296i</v>
      </c>
      <c r="R3924" t="str">
        <f t="shared" si="2081"/>
        <v>0.0502860703609341-0.114278317237633i</v>
      </c>
      <c r="S3924" t="str">
        <f t="shared" si="2082"/>
        <v>1.54595581075503i</v>
      </c>
      <c r="T3924" t="str">
        <f t="shared" si="2083"/>
        <v>0.176669228576825+0.0777400426745223i</v>
      </c>
      <c r="U3924" t="e">
        <f t="shared" si="2084"/>
        <v>#DIV/0!</v>
      </c>
      <c r="V3924" t="str">
        <f t="shared" si="2085"/>
        <v>1.33333333333333E-06-0.0000533182388917571i</v>
      </c>
      <c r="W3924" t="e">
        <f t="shared" si="2086"/>
        <v>#DIV/0!</v>
      </c>
      <c r="X3924" t="e">
        <f t="shared" si="2087"/>
        <v>#DIV/0!</v>
      </c>
      <c r="Y3924" t="str">
        <f t="shared" si="2088"/>
        <v>0.00083+2.00056620180598i</v>
      </c>
      <c r="Z3924" t="e">
        <f t="shared" si="2089"/>
        <v>#DIV/0!</v>
      </c>
      <c r="AA3924" t="e">
        <f t="shared" si="2090"/>
        <v>#DIV/0!</v>
      </c>
      <c r="AB3924" t="str">
        <f t="shared" si="2091"/>
        <v>1.089384337679+0.479363529134868i</v>
      </c>
      <c r="AC3924" t="str">
        <f t="shared" si="2092"/>
        <v>1.05266996416618-0.113173608777655i</v>
      </c>
      <c r="AD3924" t="str">
        <f t="shared" si="2093"/>
        <v>0.974653508547347+0.560164727861359i</v>
      </c>
      <c r="AE3924" t="e">
        <f t="shared" si="2094"/>
        <v>#DIV/0!</v>
      </c>
      <c r="AF3924" t="str">
        <f t="shared" si="2095"/>
        <v>-19.4168370787279-0.230278808436933i</v>
      </c>
      <c r="AG3924" t="e">
        <f t="shared" si="2096"/>
        <v>#DIV/0!</v>
      </c>
      <c r="AH3924" t="e">
        <f t="shared" si="2097"/>
        <v>#DIV/0!</v>
      </c>
      <c r="AI3924" t="e">
        <f t="shared" si="2098"/>
        <v>#DIV/0!</v>
      </c>
      <c r="AJ3924" t="e">
        <f t="shared" si="2099"/>
        <v>#DIV/0!</v>
      </c>
      <c r="AK3924"/>
      <c r="AL3924"/>
      <c r="AM3924"/>
      <c r="AN3924"/>
    </row>
    <row r="3925" spans="1:40" x14ac:dyDescent="0.25">
      <c r="A3925"/>
      <c r="B3925">
        <f t="shared" si="2065"/>
        <v>1991000</v>
      </c>
      <c r="C3925" s="186" t="str">
        <f t="shared" si="2068"/>
        <v>-2.48129708138868E-08+0.00158306981892363i</v>
      </c>
      <c r="D3925" s="158" t="str">
        <f t="shared" si="2069"/>
        <v>-7.66666685689944+0.0121368686117478i</v>
      </c>
      <c r="E3925" t="str">
        <f t="shared" si="2070"/>
        <v>7.98783140786222-0.311770207793529i</v>
      </c>
      <c r="F3925" t="str">
        <f t="shared" si="2071"/>
        <v>0.999201853434775+0.0000311272730064076i</v>
      </c>
      <c r="G3925">
        <f t="shared" si="2066"/>
        <v>1</v>
      </c>
      <c r="H3925" t="str">
        <f t="shared" si="2072"/>
        <v>11.750175627291+0.242300137206345i</v>
      </c>
      <c r="I3925" t="str">
        <f t="shared" si="2073"/>
        <v>7818.6387166216i</v>
      </c>
      <c r="J3925" t="str">
        <f t="shared" si="2067"/>
        <v>-82746.072365395+1710.46795475787i</v>
      </c>
      <c r="K3925" t="str">
        <f t="shared" si="2074"/>
        <v>0.00195238640661725-0.09444918651518i</v>
      </c>
      <c r="L3925" t="str">
        <f t="shared" si="2075"/>
        <v>0.000252548262795082-0.0103570860314506i</v>
      </c>
      <c r="M3925" t="str">
        <f t="shared" si="2076"/>
        <v>0.00220493466941233-0.104806272546631i</v>
      </c>
      <c r="N3925" t="str">
        <f t="shared" si="2077"/>
        <v>-14.6695035090839i</v>
      </c>
      <c r="O3925" t="str">
        <f t="shared" si="2078"/>
        <v>-0.507547966709457-0.861623503329091i</v>
      </c>
      <c r="P3925" t="str">
        <f t="shared" si="2079"/>
        <v>1.50754796670946+0.861623503329091i</v>
      </c>
      <c r="Q3925" t="str">
        <f t="shared" si="2080"/>
        <v>-1.50754796670946+13.8078800057548i</v>
      </c>
      <c r="R3925" t="str">
        <f t="shared" si="2081"/>
        <v>0.0498858681624168-0.114626814917684i</v>
      </c>
      <c r="S3925" t="str">
        <f t="shared" si="2082"/>
        <v>1.54673267297149i</v>
      </c>
      <c r="T3925" t="str">
        <f t="shared" si="2083"/>
        <v>0.177297039831838+0.0771601022063583i</v>
      </c>
      <c r="U3925" t="e">
        <f t="shared" si="2084"/>
        <v>#DIV/0!</v>
      </c>
      <c r="V3925" t="str">
        <f t="shared" si="2085"/>
        <v>1.33333333333333E-06-0.0000532914592639865i</v>
      </c>
      <c r="W3925" t="e">
        <f t="shared" si="2086"/>
        <v>#DIV/0!</v>
      </c>
      <c r="X3925" t="e">
        <f t="shared" si="2087"/>
        <v>#DIV/0!</v>
      </c>
      <c r="Y3925" t="str">
        <f t="shared" si="2088"/>
        <v>0.00083+2.00157151145513i</v>
      </c>
      <c r="Z3925" t="e">
        <f t="shared" si="2089"/>
        <v>#DIV/0!</v>
      </c>
      <c r="AA3925" t="e">
        <f t="shared" si="2090"/>
        <v>#DIV/0!</v>
      </c>
      <c r="AB3925" t="str">
        <f t="shared" si="2091"/>
        <v>1.09325557068171+0.47578747875024i</v>
      </c>
      <c r="AC3925" t="str">
        <f t="shared" si="2092"/>
        <v>1.0522760692825-0.113530960996821i</v>
      </c>
      <c r="AD3925" t="str">
        <f t="shared" si="2093"/>
        <v>0.97876746309989+0.557750866489416i</v>
      </c>
      <c r="AE3925" t="e">
        <f t="shared" si="2094"/>
        <v>#DIV/0!</v>
      </c>
      <c r="AF3925" t="str">
        <f t="shared" si="2095"/>
        <v>-19.4168424841904-0.230163268594597i</v>
      </c>
      <c r="AG3925" t="e">
        <f t="shared" si="2096"/>
        <v>#DIV/0!</v>
      </c>
      <c r="AH3925" t="e">
        <f t="shared" si="2097"/>
        <v>#DIV/0!</v>
      </c>
      <c r="AI3925" t="e">
        <f t="shared" si="2098"/>
        <v>#DIV/0!</v>
      </c>
      <c r="AJ3925" t="e">
        <f t="shared" si="2099"/>
        <v>#DIV/0!</v>
      </c>
      <c r="AK3925"/>
      <c r="AL3925"/>
      <c r="AM3925"/>
      <c r="AN3925"/>
    </row>
    <row r="3926" spans="1:40" x14ac:dyDescent="0.25">
      <c r="A3926"/>
      <c r="B3926">
        <f t="shared" si="2065"/>
        <v>1992000</v>
      </c>
      <c r="C3926" s="186" t="str">
        <f t="shared" si="2068"/>
        <v>-2.47880644457615E-08+0.00158227510515949i</v>
      </c>
      <c r="D3926" s="158" t="str">
        <f t="shared" si="2069"/>
        <v>-7.66666685670846+0.0121307758062228i</v>
      </c>
      <c r="E3926" t="str">
        <f t="shared" si="2070"/>
        <v>7.9878191998105-0.311926320823888i</v>
      </c>
      <c r="F3926" t="str">
        <f t="shared" si="2071"/>
        <v>0.999201854652665+0.0000311428594751359i</v>
      </c>
      <c r="G3926">
        <f t="shared" si="2066"/>
        <v>1</v>
      </c>
      <c r="H3926" t="str">
        <f t="shared" si="2072"/>
        <v>11.7501810248109+0.242178620381826i</v>
      </c>
      <c r="I3926" t="str">
        <f t="shared" si="2073"/>
        <v>7822.56570743858i</v>
      </c>
      <c r="J3926" t="str">
        <f t="shared" si="2067"/>
        <v>-82829.214357002+1711.32705468493i</v>
      </c>
      <c r="K3926" t="str">
        <f t="shared" si="2074"/>
        <v>0.00195042746022823-0.0944018115933836i</v>
      </c>
      <c r="L3926" t="str">
        <f t="shared" si="2075"/>
        <v>0.000252294914413268-0.0103518928656454i</v>
      </c>
      <c r="M3926" t="str">
        <f t="shared" si="2076"/>
        <v>0.0022027223746415-0.104753704459029i</v>
      </c>
      <c r="N3926" t="str">
        <f t="shared" si="2077"/>
        <v>-14.6768714164214i</v>
      </c>
      <c r="O3926" t="str">
        <f t="shared" si="2078"/>
        <v>-0.513882495077036-0.857860583809165i</v>
      </c>
      <c r="P3926" t="str">
        <f t="shared" si="2079"/>
        <v>1.51388249507704+0.857860583809165i</v>
      </c>
      <c r="Q3926" t="str">
        <f t="shared" si="2080"/>
        <v>-1.51388249507704+13.8190108326122i</v>
      </c>
      <c r="R3926" t="str">
        <f t="shared" si="2081"/>
        <v>0.049483068712693-0.114971618869739i</v>
      </c>
      <c r="S3926" t="str">
        <f t="shared" si="2082"/>
        <v>1.54750953518795i</v>
      </c>
      <c r="T3926" t="str">
        <f t="shared" si="2083"/>
        <v>0.177919676476916+0.0765755206632529i</v>
      </c>
      <c r="U3926" t="e">
        <f t="shared" si="2084"/>
        <v>#DIV/0!</v>
      </c>
      <c r="V3926" t="str">
        <f t="shared" si="2085"/>
        <v>1.33333333333333E-06-0.000053264706523392i</v>
      </c>
      <c r="W3926" t="e">
        <f t="shared" si="2086"/>
        <v>#DIV/0!</v>
      </c>
      <c r="X3926" t="e">
        <f t="shared" si="2087"/>
        <v>#DIV/0!</v>
      </c>
      <c r="Y3926" t="str">
        <f t="shared" si="2088"/>
        <v>0.00083+2.00257682110428i</v>
      </c>
      <c r="Z3926" t="e">
        <f t="shared" si="2089"/>
        <v>#DIV/0!</v>
      </c>
      <c r="AA3926" t="e">
        <f t="shared" si="2090"/>
        <v>#DIV/0!</v>
      </c>
      <c r="AB3926" t="str">
        <f t="shared" si="2091"/>
        <v>1.09709489581307+0.472182810397493i</v>
      </c>
      <c r="AC3926" t="str">
        <f t="shared" si="2092"/>
        <v>1.05187949404513-0.113884666838128i</v>
      </c>
      <c r="AD3926" t="str">
        <f t="shared" si="2093"/>
        <v>0.982863498736227+0.55530685387937i</v>
      </c>
      <c r="AE3926" t="e">
        <f t="shared" si="2094"/>
        <v>#DIV/0!</v>
      </c>
      <c r="AF3926" t="str">
        <f t="shared" si="2095"/>
        <v>-19.4168478815194-0.230047844575603i</v>
      </c>
      <c r="AG3926" t="e">
        <f t="shared" si="2096"/>
        <v>#DIV/0!</v>
      </c>
      <c r="AH3926" t="e">
        <f t="shared" si="2097"/>
        <v>#DIV/0!</v>
      </c>
      <c r="AI3926" t="e">
        <f t="shared" si="2098"/>
        <v>#DIV/0!</v>
      </c>
      <c r="AJ3926" t="e">
        <f t="shared" si="2099"/>
        <v>#DIV/0!</v>
      </c>
      <c r="AK3926"/>
      <c r="AL3926"/>
      <c r="AM3926"/>
      <c r="AN3926"/>
    </row>
    <row r="3927" spans="1:40" x14ac:dyDescent="0.25">
      <c r="A3927"/>
      <c r="B3927">
        <f t="shared" si="2065"/>
        <v>1993000</v>
      </c>
      <c r="C3927" s="186" t="str">
        <f t="shared" si="2068"/>
        <v>-2.47631955590001E-08+0.00158148118890039i</v>
      </c>
      <c r="D3927" s="158" t="str">
        <f t="shared" si="2069"/>
        <v>-7.66666685651787+0.012124689114903i</v>
      </c>
      <c r="E3927" t="str">
        <f t="shared" si="2070"/>
        <v>7.98780698566605-0.312082433137564i</v>
      </c>
      <c r="F3927" t="str">
        <f t="shared" si="2071"/>
        <v>0.999201855871154+0.0000311584458724236i</v>
      </c>
      <c r="G3927">
        <f t="shared" si="2066"/>
        <v>1</v>
      </c>
      <c r="H3927" t="str">
        <f t="shared" si="2072"/>
        <v>11.7501864142137+0.242057225320875i</v>
      </c>
      <c r="I3927" t="str">
        <f t="shared" si="2073"/>
        <v>7826.49269825557i</v>
      </c>
      <c r="J3927" t="str">
        <f t="shared" si="2067"/>
        <v>-82912.3980970356+1712.18615461197i</v>
      </c>
      <c r="K3927" t="str">
        <f t="shared" si="2074"/>
        <v>0.0019484714602584-0.0943544841537802i</v>
      </c>
      <c r="L3927" t="str">
        <f t="shared" si="2075"/>
        <v>0.000252041946991549-0.0103467049019659i</v>
      </c>
      <c r="M3927" t="str">
        <f t="shared" si="2076"/>
        <v>0.00220051340724995-0.104701189055746i</v>
      </c>
      <c r="N3927" t="str">
        <f t="shared" si="2077"/>
        <v>-14.684239323759i</v>
      </c>
      <c r="O3927" t="str">
        <f t="shared" si="2078"/>
        <v>-0.52018912691569-0.854051094629995i</v>
      </c>
      <c r="P3927" t="str">
        <f t="shared" si="2079"/>
        <v>1.52018912691569+0.854051094629995i</v>
      </c>
      <c r="Q3927" t="str">
        <f t="shared" si="2080"/>
        <v>-1.52018912691569+13.830188229129i</v>
      </c>
      <c r="R3927" t="str">
        <f t="shared" si="2081"/>
        <v>0.0490777096252485-0.115312713105594i</v>
      </c>
      <c r="S3927" t="str">
        <f t="shared" si="2082"/>
        <v>1.54828639740441i</v>
      </c>
      <c r="T3927" t="str">
        <f t="shared" si="2083"/>
        <v>0.178537105149188+0.0759863502285357i</v>
      </c>
      <c r="U3927" t="e">
        <f t="shared" si="2084"/>
        <v>#DIV/0!</v>
      </c>
      <c r="V3927" t="str">
        <f t="shared" si="2085"/>
        <v>1.33333333333333E-06-0.0000532379806295016i</v>
      </c>
      <c r="W3927" t="e">
        <f t="shared" si="2086"/>
        <v>#DIV/0!</v>
      </c>
      <c r="X3927" t="e">
        <f t="shared" si="2087"/>
        <v>#DIV/0!</v>
      </c>
      <c r="Y3927" t="str">
        <f t="shared" si="2088"/>
        <v>0.00083+2.00358213075343i</v>
      </c>
      <c r="Z3927" t="e">
        <f t="shared" si="2089"/>
        <v>#DIV/0!</v>
      </c>
      <c r="AA3927" t="e">
        <f t="shared" si="2090"/>
        <v>#DIV/0!</v>
      </c>
      <c r="AB3927" t="str">
        <f t="shared" si="2091"/>
        <v>1.10090210734971+0.468549845851404i</v>
      </c>
      <c r="AC3927" t="str">
        <f t="shared" si="2092"/>
        <v>1.05148027583982-0.11423470945573i</v>
      </c>
      <c r="AD3927" t="str">
        <f t="shared" si="2093"/>
        <v>0.986941395159241+0.552832823148273i</v>
      </c>
      <c r="AE3927" t="e">
        <f t="shared" si="2094"/>
        <v>#DIV/0!</v>
      </c>
      <c r="AF3927" t="str">
        <f t="shared" si="2095"/>
        <v>-19.4168532707316-0.229932536205972i</v>
      </c>
      <c r="AG3927" t="e">
        <f t="shared" si="2096"/>
        <v>#DIV/0!</v>
      </c>
      <c r="AH3927" t="e">
        <f t="shared" si="2097"/>
        <v>#DIV/0!</v>
      </c>
      <c r="AI3927" t="e">
        <f t="shared" si="2098"/>
        <v>#DIV/0!</v>
      </c>
      <c r="AJ3927" t="e">
        <f t="shared" si="2099"/>
        <v>#DIV/0!</v>
      </c>
      <c r="AK3927"/>
      <c r="AL3927"/>
      <c r="AM3927"/>
      <c r="AN3927"/>
    </row>
    <row r="3928" spans="1:40" x14ac:dyDescent="0.25">
      <c r="A3928"/>
      <c r="B3928">
        <f t="shared" si="2065"/>
        <v>1994000</v>
      </c>
      <c r="C3928" s="186" t="str">
        <f t="shared" si="2068"/>
        <v>-2.47383640784327E-08+0.00158068806894647i</v>
      </c>
      <c r="D3928" s="158" t="str">
        <f t="shared" si="2069"/>
        <v>-7.66666685632743+0.0121186085285896i</v>
      </c>
      <c r="E3928" t="str">
        <f t="shared" si="2070"/>
        <v>7.98779476542892-0.312238544734199i</v>
      </c>
      <c r="F3928" t="str">
        <f t="shared" si="2071"/>
        <v>0.999201857090262+0.0000311740321982363i</v>
      </c>
      <c r="G3928">
        <f t="shared" si="2066"/>
        <v>1</v>
      </c>
      <c r="H3928" t="str">
        <f t="shared" si="2072"/>
        <v>11.7501917955152+0.241935951840649i</v>
      </c>
      <c r="I3928" t="str">
        <f t="shared" si="2073"/>
        <v>7830.41968907256i</v>
      </c>
      <c r="J3928" t="str">
        <f t="shared" si="2067"/>
        <v>-82995.6235854958+1713.04525453902i</v>
      </c>
      <c r="K3928" t="str">
        <f t="shared" si="2074"/>
        <v>0.00194651840080268-0.0943072041250503i</v>
      </c>
      <c r="L3928" t="str">
        <f t="shared" si="2075"/>
        <v>0.000251789359766658-0.010341522132604i</v>
      </c>
      <c r="M3928" t="str">
        <f t="shared" si="2076"/>
        <v>0.00219830776056934-0.104648726257654i</v>
      </c>
      <c r="N3928" t="str">
        <f t="shared" si="2077"/>
        <v>-14.6916072310965i</v>
      </c>
      <c r="O3928" t="str">
        <f t="shared" si="2078"/>
        <v>-0.526467519864616-0.8501952425929i</v>
      </c>
      <c r="P3928" t="str">
        <f t="shared" si="2079"/>
        <v>1.52646751986462+0.8501952425929i</v>
      </c>
      <c r="Q3928" t="str">
        <f t="shared" si="2080"/>
        <v>-1.52646751986462+13.8414119885036i</v>
      </c>
      <c r="R3928" t="str">
        <f t="shared" si="2081"/>
        <v>0.0486698285702058-0.115650082065614i</v>
      </c>
      <c r="S3928" t="str">
        <f t="shared" si="2082"/>
        <v>1.54906325962087i</v>
      </c>
      <c r="T3928" t="str">
        <f t="shared" si="2083"/>
        <v>0.179149293099981+0.0753926432901519i</v>
      </c>
      <c r="U3928" t="e">
        <f t="shared" si="2084"/>
        <v>#DIV/0!</v>
      </c>
      <c r="V3928" t="str">
        <f t="shared" si="2085"/>
        <v>1.33333333333333E-06-0.0000532112815419243i</v>
      </c>
      <c r="W3928" t="e">
        <f t="shared" si="2086"/>
        <v>#DIV/0!</v>
      </c>
      <c r="X3928" t="e">
        <f t="shared" si="2087"/>
        <v>#DIV/0!</v>
      </c>
      <c r="Y3928" t="str">
        <f t="shared" si="2088"/>
        <v>0.00083+2.00458744040258i</v>
      </c>
      <c r="Z3928" t="e">
        <f t="shared" si="2089"/>
        <v>#DIV/0!</v>
      </c>
      <c r="AA3928" t="e">
        <f t="shared" si="2090"/>
        <v>#DIV/0!</v>
      </c>
      <c r="AB3928" t="str">
        <f t="shared" si="2091"/>
        <v>1.10467700335555+0.464888908148462i</v>
      </c>
      <c r="AC3928" t="str">
        <f t="shared" si="2092"/>
        <v>1.05107845211845-0.114581072432695i</v>
      </c>
      <c r="AD3928" t="str">
        <f t="shared" si="2093"/>
        <v>0.991000933061509+0.550328909012079i</v>
      </c>
      <c r="AE3928" t="e">
        <f t="shared" si="2094"/>
        <v>#DIV/0!</v>
      </c>
      <c r="AF3928" t="str">
        <f t="shared" si="2095"/>
        <v>-19.4168586518426-0.229817343312059i</v>
      </c>
      <c r="AG3928" t="e">
        <f t="shared" si="2096"/>
        <v>#DIV/0!</v>
      </c>
      <c r="AH3928" t="e">
        <f t="shared" si="2097"/>
        <v>#DIV/0!</v>
      </c>
      <c r="AI3928" t="e">
        <f t="shared" si="2098"/>
        <v>#DIV/0!</v>
      </c>
      <c r="AJ3928" t="e">
        <f t="shared" si="2099"/>
        <v>#DIV/0!</v>
      </c>
      <c r="AK3928"/>
      <c r="AL3928"/>
      <c r="AM3928"/>
      <c r="AN3928"/>
    </row>
    <row r="3929" spans="1:40" x14ac:dyDescent="0.25">
      <c r="A3929"/>
      <c r="B3929">
        <f t="shared" ref="B3929:B3934" si="2100">B3928+1000</f>
        <v>1995000</v>
      </c>
      <c r="C3929" s="186" t="str">
        <f t="shared" si="2068"/>
        <v>-2.47135699290783E-08+0.00157989574410027i</v>
      </c>
      <c r="D3929" s="158" t="str">
        <f t="shared" si="2069"/>
        <v>-7.66666685613737+0.0121125340381021i</v>
      </c>
      <c r="E3929" t="str">
        <f t="shared" si="2070"/>
        <v>7.98778253909916-0.312394655613437i</v>
      </c>
      <c r="F3929" t="str">
        <f t="shared" si="2071"/>
        <v>0.999201858309969+0.0000311896184525373i</v>
      </c>
      <c r="G3929">
        <f t="shared" si="2066"/>
        <v>1</v>
      </c>
      <c r="H3929" t="str">
        <f t="shared" si="2072"/>
        <v>11.7501971687319+0.241814799758686i</v>
      </c>
      <c r="I3929" t="str">
        <f t="shared" si="2073"/>
        <v>7834.34667988955i</v>
      </c>
      <c r="J3929" t="str">
        <f t="shared" si="2067"/>
        <v>-83078.8908223826+1713.90435446608i</v>
      </c>
      <c r="K3929" t="str">
        <f t="shared" si="2074"/>
        <v>0.0019445682759707-0.0942599714360176i</v>
      </c>
      <c r="L3929" t="str">
        <f t="shared" si="2075"/>
        <v>0.000251537151977238-0.0103363445497672i</v>
      </c>
      <c r="M3929" t="str">
        <f t="shared" si="2076"/>
        <v>0.00219610542794794-0.104596315985785i</v>
      </c>
      <c r="N3929" t="str">
        <f t="shared" si="2077"/>
        <v>-14.6989751384341i</v>
      </c>
      <c r="O3929" t="str">
        <f t="shared" si="2078"/>
        <v>-0.532717333096318-0.846293237015839i</v>
      </c>
      <c r="P3929" t="str">
        <f t="shared" si="2079"/>
        <v>1.53271733309632+0.846293237015839i</v>
      </c>
      <c r="Q3929" t="str">
        <f t="shared" si="2080"/>
        <v>-1.53271733309632+13.8526819014183i</v>
      </c>
      <c r="R3929" t="str">
        <f t="shared" si="2081"/>
        <v>0.0482594632687475-0.11598371061778i</v>
      </c>
      <c r="S3929" t="str">
        <f t="shared" si="2082"/>
        <v>1.54984012183733i</v>
      </c>
      <c r="T3929" t="str">
        <f t="shared" si="2083"/>
        <v>0.179756208195006+0.0747944524322398i</v>
      </c>
      <c r="U3929" t="e">
        <f t="shared" si="2084"/>
        <v>#DIV/0!</v>
      </c>
      <c r="V3929" t="str">
        <f t="shared" si="2085"/>
        <v>1.33333333333333E-06-0.0000531846092203494i</v>
      </c>
      <c r="W3929" t="e">
        <f t="shared" si="2086"/>
        <v>#DIV/0!</v>
      </c>
      <c r="X3929" t="e">
        <f t="shared" si="2087"/>
        <v>#DIV/0!</v>
      </c>
      <c r="Y3929" t="str">
        <f t="shared" si="2088"/>
        <v>0.00083+2.00559275005172i</v>
      </c>
      <c r="Z3929" t="e">
        <f t="shared" si="2089"/>
        <v>#DIV/0!</v>
      </c>
      <c r="AA3929" t="e">
        <f t="shared" si="2090"/>
        <v>#DIV/0!</v>
      </c>
      <c r="AB3929" t="str">
        <f t="shared" si="2091"/>
        <v>1.10841938568295+0.461200321534926i</v>
      </c>
      <c r="AC3929" t="str">
        <f t="shared" si="2092"/>
        <v>1.05067406039335-0.114923739780169i</v>
      </c>
      <c r="AD3929" t="str">
        <f t="shared" si="2093"/>
        <v>0.995041894137081+0.547795247778009i</v>
      </c>
      <c r="AE3929" t="e">
        <f t="shared" si="2094"/>
        <v>#DIV/0!</v>
      </c>
      <c r="AF3929" t="str">
        <f t="shared" si="2095"/>
        <v>-19.4168640248693-0.229702265720584i</v>
      </c>
      <c r="AG3929" t="e">
        <f t="shared" si="2096"/>
        <v>#DIV/0!</v>
      </c>
      <c r="AH3929" t="e">
        <f t="shared" si="2097"/>
        <v>#DIV/0!</v>
      </c>
      <c r="AI3929" t="e">
        <f t="shared" si="2098"/>
        <v>#DIV/0!</v>
      </c>
      <c r="AJ3929" t="e">
        <f t="shared" si="2099"/>
        <v>#DIV/0!</v>
      </c>
      <c r="AK3929"/>
      <c r="AL3929"/>
      <c r="AM3929"/>
      <c r="AN3929"/>
    </row>
    <row r="3930" spans="1:40" x14ac:dyDescent="0.25">
      <c r="A3930"/>
      <c r="B3930">
        <f t="shared" si="2100"/>
        <v>1996000</v>
      </c>
      <c r="C3930" s="186" t="str">
        <f t="shared" si="2068"/>
        <v>-2.46888130361431E-08+0.00157910421316673i</v>
      </c>
      <c r="D3930" s="158" t="str">
        <f t="shared" si="2069"/>
        <v>-7.66666685594755+0.0121064656342783i</v>
      </c>
      <c r="E3930" t="str">
        <f t="shared" si="2070"/>
        <v>7.98777030667684-0.312550765774923i</v>
      </c>
      <c r="F3930" t="str">
        <f t="shared" si="2071"/>
        <v>0.999201859530284+0.0000312052046352917i</v>
      </c>
      <c r="G3930">
        <f t="shared" si="2066"/>
        <v>1</v>
      </c>
      <c r="H3930" t="str">
        <f t="shared" si="2072"/>
        <v>11.7502025338799+0.24169376889288i</v>
      </c>
      <c r="I3930" t="str">
        <f t="shared" si="2073"/>
        <v>7838.27367070653i</v>
      </c>
      <c r="J3930" t="str">
        <f t="shared" si="2067"/>
        <v>-83162.199807696+1714.76345439313i</v>
      </c>
      <c r="K3930" t="str">
        <f t="shared" si="2074"/>
        <v>0.00194262107988686-0.0942127860156478i</v>
      </c>
      <c r="L3930" t="str">
        <f t="shared" si="2075"/>
        <v>0.000251285322863839-0.0103311721456786i</v>
      </c>
      <c r="M3930" t="str">
        <f t="shared" si="2076"/>
        <v>0.0021939064027507-0.104543958161326i</v>
      </c>
      <c r="N3930" t="str">
        <f t="shared" si="2077"/>
        <v>-14.7063430457717i</v>
      </c>
      <c r="O3930" t="str">
        <f t="shared" si="2078"/>
        <v>-0.538938227334516-0.842345289722409i</v>
      </c>
      <c r="P3930" t="str">
        <f t="shared" si="2079"/>
        <v>1.53893822733452+0.842345289722409i</v>
      </c>
      <c r="Q3930" t="str">
        <f t="shared" si="2080"/>
        <v>-1.53893822733452+13.8639977560493i</v>
      </c>
      <c r="R3930" t="str">
        <f t="shared" si="2081"/>
        <v>0.0478466514876614-0.116313584056606i</v>
      </c>
      <c r="S3930" t="str">
        <f t="shared" si="2082"/>
        <v>1.55061698405379i</v>
      </c>
      <c r="T3930" t="str">
        <f t="shared" si="2083"/>
        <v>0.180357818914341+0.0741918304268703i</v>
      </c>
      <c r="U3930" t="e">
        <f t="shared" si="2084"/>
        <v>#DIV/0!</v>
      </c>
      <c r="V3930" t="str">
        <f t="shared" si="2085"/>
        <v>1.33333333333333E-06-0.0000531579636245475i</v>
      </c>
      <c r="W3930" t="e">
        <f t="shared" si="2086"/>
        <v>#DIV/0!</v>
      </c>
      <c r="X3930" t="e">
        <f t="shared" si="2087"/>
        <v>#DIV/0!</v>
      </c>
      <c r="Y3930" t="str">
        <f t="shared" si="2088"/>
        <v>0.00083+2.00659805970087i</v>
      </c>
      <c r="Z3930" t="e">
        <f t="shared" si="2089"/>
        <v>#DIV/0!</v>
      </c>
      <c r="AA3930" t="e">
        <f t="shared" si="2090"/>
        <v>#DIV/0!</v>
      </c>
      <c r="AB3930" t="str">
        <f t="shared" si="2091"/>
        <v>1.1121290599726+0.457484411415893i</v>
      </c>
      <c r="AC3930" t="str">
        <f t="shared" si="2092"/>
        <v>1.05026713823188-0.115262695936406i</v>
      </c>
      <c r="AD3930" t="str">
        <f t="shared" si="2093"/>
        <v>0.99906406109252+0.545231977337334i</v>
      </c>
      <c r="AE3930" t="e">
        <f t="shared" si="2094"/>
        <v>#DIV/0!</v>
      </c>
      <c r="AF3930" t="str">
        <f t="shared" si="2095"/>
        <v>-19.4168693898275-0.229587303258602i</v>
      </c>
      <c r="AG3930" t="e">
        <f t="shared" si="2096"/>
        <v>#DIV/0!</v>
      </c>
      <c r="AH3930" t="e">
        <f t="shared" si="2097"/>
        <v>#DIV/0!</v>
      </c>
      <c r="AI3930" t="e">
        <f t="shared" si="2098"/>
        <v>#DIV/0!</v>
      </c>
      <c r="AJ3930" t="e">
        <f t="shared" si="2099"/>
        <v>#DIV/0!</v>
      </c>
      <c r="AK3930"/>
      <c r="AL3930"/>
      <c r="AM3930"/>
      <c r="AN3930"/>
    </row>
    <row r="3931" spans="1:40" x14ac:dyDescent="0.25">
      <c r="A3931"/>
      <c r="B3931">
        <f t="shared" si="2100"/>
        <v>1997000</v>
      </c>
      <c r="C3931" s="186" t="str">
        <f t="shared" si="2068"/>
        <v>-2.46640933250219E-08+0.00157831347495321i</v>
      </c>
      <c r="D3931" s="158" t="str">
        <f t="shared" si="2069"/>
        <v>-7.66666685575803+0.0121004033079746i</v>
      </c>
      <c r="E3931" t="str">
        <f t="shared" si="2070"/>
        <v>7.98775806816201-0.3127068752183i</v>
      </c>
      <c r="F3931" t="str">
        <f t="shared" si="2071"/>
        <v>0.999201860751207+0.000031220790746464i</v>
      </c>
      <c r="G3931">
        <f t="shared" si="2066"/>
        <v>1</v>
      </c>
      <c r="H3931" t="str">
        <f t="shared" si="2072"/>
        <v>11.7502078909754+0.241572859061492i</v>
      </c>
      <c r="I3931" t="str">
        <f t="shared" si="2073"/>
        <v>7842.20066152352i</v>
      </c>
      <c r="J3931" t="str">
        <f t="shared" si="2067"/>
        <v>-83245.5505414361+1715.62255432017i</v>
      </c>
      <c r="K3931" t="str">
        <f t="shared" si="2074"/>
        <v>0.00194067680669022-0.0941656477930488i</v>
      </c>
      <c r="L3931" t="str">
        <f t="shared" si="2075"/>
        <v>0.000251033871668907-0.0103260049125768i</v>
      </c>
      <c r="M3931" t="str">
        <f t="shared" si="2076"/>
        <v>0.00219171067835913-0.104491652705626i</v>
      </c>
      <c r="N3931" t="str">
        <f t="shared" si="2077"/>
        <v>-14.7137109531092i</v>
      </c>
      <c r="O3931" t="str">
        <f t="shared" si="2078"/>
        <v>-0.545129864872827-0.838351615030193i</v>
      </c>
      <c r="P3931" t="str">
        <f t="shared" si="2079"/>
        <v>1.54512986487283+0.838351615030193i</v>
      </c>
      <c r="Q3931" t="str">
        <f t="shared" si="2080"/>
        <v>-1.54512986487283+13.875359338079i</v>
      </c>
      <c r="R3931" t="str">
        <f t="shared" si="2081"/>
        <v>0.0474314310338742-0.116639688102016i</v>
      </c>
      <c r="S3931" t="str">
        <f t="shared" si="2082"/>
        <v>1.55139384627025i</v>
      </c>
      <c r="T3931" t="str">
        <f t="shared" si="2083"/>
        <v>0.180954094352349+0.0735848302257442i</v>
      </c>
      <c r="U3931" t="e">
        <f t="shared" si="2084"/>
        <v>#DIV/0!</v>
      </c>
      <c r="V3931" t="str">
        <f t="shared" si="2085"/>
        <v>1.33333333333333E-06-0.0000531313447143699i</v>
      </c>
      <c r="W3931" t="e">
        <f t="shared" si="2086"/>
        <v>#DIV/0!</v>
      </c>
      <c r="X3931" t="e">
        <f t="shared" si="2087"/>
        <v>#DIV/0!</v>
      </c>
      <c r="Y3931" t="str">
        <f t="shared" si="2088"/>
        <v>0.00083+2.00760336935002i</v>
      </c>
      <c r="Z3931" t="e">
        <f t="shared" si="2089"/>
        <v>#DIV/0!</v>
      </c>
      <c r="AA3931" t="e">
        <f t="shared" si="2090"/>
        <v>#DIV/0!</v>
      </c>
      <c r="AB3931" t="str">
        <f t="shared" si="2091"/>
        <v>1.11580583565301+0.453741504304103i</v>
      </c>
      <c r="AC3931" t="str">
        <f t="shared" si="2092"/>
        <v>1.04985772325085-0.115597925765767i</v>
      </c>
      <c r="AD3931" t="str">
        <f t="shared" si="2093"/>
        <v>1.00306721765844+0.542639237157792i</v>
      </c>
      <c r="AE3931" t="e">
        <f t="shared" si="2094"/>
        <v>#DIV/0!</v>
      </c>
      <c r="AF3931" t="str">
        <f t="shared" si="2095"/>
        <v>-19.4168747467334-0.229472455753517i</v>
      </c>
      <c r="AG3931" t="e">
        <f t="shared" si="2096"/>
        <v>#DIV/0!</v>
      </c>
      <c r="AH3931" t="e">
        <f t="shared" si="2097"/>
        <v>#DIV/0!</v>
      </c>
      <c r="AI3931" t="e">
        <f t="shared" si="2098"/>
        <v>#DIV/0!</v>
      </c>
      <c r="AJ3931" t="e">
        <f t="shared" si="2099"/>
        <v>#DIV/0!</v>
      </c>
      <c r="AK3931"/>
      <c r="AL3931"/>
      <c r="AM3931"/>
      <c r="AN3931"/>
    </row>
    <row r="3932" spans="1:40" x14ac:dyDescent="0.25">
      <c r="A3932"/>
      <c r="B3932">
        <f t="shared" si="2100"/>
        <v>1998000</v>
      </c>
      <c r="C3932" s="186" t="str">
        <f t="shared" si="2068"/>
        <v>-2.46394107212947E-08+0.00157752352826944i</v>
      </c>
      <c r="D3932" s="158" t="str">
        <f t="shared" si="2069"/>
        <v>-7.66666685556881+0.0120943470500657i</v>
      </c>
      <c r="E3932" t="str">
        <f t="shared" si="2070"/>
        <v>7.98774582355473-0.312862983943212i</v>
      </c>
      <c r="F3932" t="str">
        <f t="shared" si="2071"/>
        <v>0.999201861972739+0.0000312363767860188i</v>
      </c>
      <c r="G3932">
        <f t="shared" si="2066"/>
        <v>1</v>
      </c>
      <c r="H3932" t="str">
        <f t="shared" si="2072"/>
        <v>11.7502132400345+0.241452070083144i</v>
      </c>
      <c r="I3932" t="str">
        <f t="shared" si="2073"/>
        <v>7846.12765234051i</v>
      </c>
      <c r="J3932" t="str">
        <f t="shared" si="2067"/>
        <v>-83328.9430236028+1716.48165424723i</v>
      </c>
      <c r="K3932" t="str">
        <f t="shared" si="2074"/>
        <v>0.00193873545053459-0.0941185566974703i</v>
      </c>
      <c r="L3932" t="str">
        <f t="shared" si="2075"/>
        <v>0.000250782797636783-0.010320842842716i</v>
      </c>
      <c r="M3932" t="str">
        <f t="shared" si="2076"/>
        <v>0.00218951824817137-0.104439399540186i</v>
      </c>
      <c r="N3932" t="str">
        <f t="shared" si="2077"/>
        <v>-14.7210788604468i</v>
      </c>
      <c r="O3932" t="str">
        <f t="shared" si="2078"/>
        <v>-0.551291909593344-0.834312429738958i</v>
      </c>
      <c r="P3932" t="str">
        <f t="shared" si="2079"/>
        <v>1.55129190959334+0.834312429738958i</v>
      </c>
      <c r="Q3932" t="str">
        <f t="shared" si="2080"/>
        <v>-1.55129190959334+13.8867664307078i</v>
      </c>
      <c r="R3932" t="str">
        <f t="shared" si="2081"/>
        <v>0.0470138397490281-0.116962008898146i</v>
      </c>
      <c r="S3932" t="str">
        <f t="shared" si="2082"/>
        <v>1.55217070848671i</v>
      </c>
      <c r="T3932" t="str">
        <f t="shared" si="2083"/>
        <v>0.181545004217464+0.0729735049519296i</v>
      </c>
      <c r="U3932" t="e">
        <f t="shared" si="2084"/>
        <v>#DIV/0!</v>
      </c>
      <c r="V3932" t="str">
        <f t="shared" si="2085"/>
        <v>1.33333333333333E-06-0.0000531047524497483i</v>
      </c>
      <c r="W3932" t="e">
        <f t="shared" si="2086"/>
        <v>#DIV/0!</v>
      </c>
      <c r="X3932" t="e">
        <f t="shared" si="2087"/>
        <v>#DIV/0!</v>
      </c>
      <c r="Y3932" t="str">
        <f t="shared" si="2088"/>
        <v>0.00083+2.00860867899917i</v>
      </c>
      <c r="Z3932" t="e">
        <f t="shared" si="2089"/>
        <v>#DIV/0!</v>
      </c>
      <c r="AA3932" t="e">
        <f t="shared" si="2090"/>
        <v>#DIV/0!</v>
      </c>
      <c r="AB3932" t="str">
        <f t="shared" si="2091"/>
        <v>1.11944952593921+0.449971927768983i</v>
      </c>
      <c r="AC3932" t="str">
        <f t="shared" si="2092"/>
        <v>1.04944585311108-0.115929414557622i</v>
      </c>
      <c r="AD3932" t="str">
        <f t="shared" si="2093"/>
        <v>1.00705114860087+0.540017168275834i</v>
      </c>
      <c r="AE3932" t="e">
        <f t="shared" si="2094"/>
        <v>#DIV/0!</v>
      </c>
      <c r="AF3932" t="str">
        <f t="shared" si="2095"/>
        <v>-19.4168800956033-0.229357723033078i</v>
      </c>
      <c r="AG3932" t="e">
        <f t="shared" si="2096"/>
        <v>#DIV/0!</v>
      </c>
      <c r="AH3932" t="e">
        <f t="shared" si="2097"/>
        <v>#DIV/0!</v>
      </c>
      <c r="AI3932" t="e">
        <f t="shared" si="2098"/>
        <v>#DIV/0!</v>
      </c>
      <c r="AJ3932" t="e">
        <f t="shared" si="2099"/>
        <v>#DIV/0!</v>
      </c>
      <c r="AK3932"/>
      <c r="AL3932"/>
      <c r="AM3932"/>
      <c r="AN3932"/>
    </row>
    <row r="3933" spans="1:40" x14ac:dyDescent="0.25">
      <c r="A3933"/>
      <c r="B3933">
        <f t="shared" si="2100"/>
        <v>1999000</v>
      </c>
      <c r="C3933" s="186" t="str">
        <f t="shared" si="2068"/>
        <v>-2.46147651507284E-08+0.00157673437192752i</v>
      </c>
      <c r="D3933" s="158" t="str">
        <f t="shared" si="2069"/>
        <v>-7.66666685537991+0.0120882968514443i</v>
      </c>
      <c r="E3933" t="str">
        <f t="shared" si="2070"/>
        <v>7.98773357285504-0.313019091949303i</v>
      </c>
      <c r="F3933" t="str">
        <f t="shared" si="2071"/>
        <v>0.999201863194879+0.0000312519627539204i</v>
      </c>
      <c r="G3933">
        <f t="shared" si="2066"/>
        <v>1</v>
      </c>
      <c r="H3933" t="str">
        <f t="shared" si="2072"/>
        <v>11.7502185810733+0.241331401776824i</v>
      </c>
      <c r="I3933" t="str">
        <f t="shared" si="2073"/>
        <v>7850.0546431575i</v>
      </c>
      <c r="J3933" t="str">
        <f t="shared" si="2067"/>
        <v>-83412.3772541961+1717.34075417428i</v>
      </c>
      <c r="K3933" t="str">
        <f t="shared" si="2074"/>
        <v>0.00193679700558826-0.0940715126583029i</v>
      </c>
      <c r="L3933" t="str">
        <f t="shared" si="2075"/>
        <v>0.000250532100013693-0.0103156859283657i</v>
      </c>
      <c r="M3933" t="str">
        <f t="shared" si="2076"/>
        <v>0.00218732910560195-0.104387198586669i</v>
      </c>
      <c r="N3933" t="str">
        <f t="shared" si="2077"/>
        <v>-14.7284467677843i</v>
      </c>
      <c r="O3933" t="str">
        <f t="shared" si="2078"/>
        <v>-0.557424026984289-0.830227953119274i</v>
      </c>
      <c r="P3933" t="str">
        <f t="shared" si="2079"/>
        <v>1.55742402698429+0.830227953119274i</v>
      </c>
      <c r="Q3933" t="str">
        <f t="shared" si="2080"/>
        <v>-1.55742402698429+13.898218814665i</v>
      </c>
      <c r="R3933" t="str">
        <f t="shared" si="2081"/>
        <v>0.046593915504159-0.117280533012031i</v>
      </c>
      <c r="S3933" t="str">
        <f t="shared" si="2082"/>
        <v>1.55294757070317i</v>
      </c>
      <c r="T3933" t="str">
        <f t="shared" si="2083"/>
        <v>0.182130518831806+0.0723579078917325i</v>
      </c>
      <c r="U3933" t="e">
        <f t="shared" si="2084"/>
        <v>#DIV/0!</v>
      </c>
      <c r="V3933" t="str">
        <f t="shared" si="2085"/>
        <v>1.33333333333333E-06-0.0000530781867906938i</v>
      </c>
      <c r="W3933" t="e">
        <f t="shared" si="2086"/>
        <v>#DIV/0!</v>
      </c>
      <c r="X3933" t="e">
        <f t="shared" si="2087"/>
        <v>#DIV/0!</v>
      </c>
      <c r="Y3933" t="str">
        <f t="shared" si="2088"/>
        <v>0.00083+2.00961398864832i</v>
      </c>
      <c r="Z3933" t="e">
        <f t="shared" si="2089"/>
        <v>#DIV/0!</v>
      </c>
      <c r="AA3933" t="e">
        <f t="shared" si="2090"/>
        <v>#DIV/0!</v>
      </c>
      <c r="AB3933" t="str">
        <f t="shared" si="2091"/>
        <v>1.12305994783036+0.446176010386526i</v>
      </c>
      <c r="AC3933" t="str">
        <f t="shared" si="2092"/>
        <v>1.04903156551205-0.116257148025162i</v>
      </c>
      <c r="AD3933" t="str">
        <f t="shared" si="2093"/>
        <v>1.01101563973218+0.53736591328924i</v>
      </c>
      <c r="AE3933" t="e">
        <f t="shared" si="2094"/>
        <v>#DIV/0!</v>
      </c>
      <c r="AF3933" t="str">
        <f t="shared" si="2095"/>
        <v>-19.4168854364532-0.22924310492538i</v>
      </c>
      <c r="AG3933" t="e">
        <f t="shared" si="2096"/>
        <v>#DIV/0!</v>
      </c>
      <c r="AH3933" t="e">
        <f t="shared" si="2097"/>
        <v>#DIV/0!</v>
      </c>
      <c r="AI3933" t="e">
        <f t="shared" si="2098"/>
        <v>#DIV/0!</v>
      </c>
      <c r="AJ3933" t="e">
        <f t="shared" si="2099"/>
        <v>#DIV/0!</v>
      </c>
      <c r="AK3933"/>
      <c r="AL3933"/>
      <c r="AM3933"/>
      <c r="AN3933"/>
    </row>
    <row r="3934" spans="1:40" x14ac:dyDescent="0.25">
      <c r="A3934"/>
      <c r="B3934">
        <f t="shared" si="2100"/>
        <v>2000000</v>
      </c>
      <c r="C3934" s="186" t="str">
        <f t="shared" si="2068"/>
        <v>-2.45901565392747E-08+0.00157594600474193i</v>
      </c>
      <c r="D3934" s="158" t="str">
        <f t="shared" si="2069"/>
        <v>-7.66666685519123+0.0120822527030215i</v>
      </c>
      <c r="E3934" t="str">
        <f t="shared" si="2070"/>
        <v>7.98772131606302-0.313175199236218i</v>
      </c>
      <c r="F3934" t="str">
        <f t="shared" si="2071"/>
        <v>0.999201864417628+0.0000312675486501336i</v>
      </c>
      <c r="G3934">
        <f t="shared" si="2066"/>
        <v>1</v>
      </c>
      <c r="H3934" t="str">
        <f t="shared" si="2072"/>
        <v>11.7502239141077+0.241210853961873i</v>
      </c>
      <c r="I3934" t="str">
        <f t="shared" si="2073"/>
        <v>7853.98163397448i</v>
      </c>
      <c r="J3934" t="str">
        <f t="shared" si="2067"/>
        <v>-83495.853233216+1718.19985410133i</v>
      </c>
      <c r="K3934" t="str">
        <f t="shared" si="2074"/>
        <v>0.00193486146603416-0.0940245156050782i</v>
      </c>
      <c r="L3934" t="str">
        <f t="shared" si="2075"/>
        <v>0.000250281778047748-0.0103105341618109i</v>
      </c>
      <c r="M3934" t="str">
        <f t="shared" si="2076"/>
        <v>0.00218514324408191-0.104335049766889i</v>
      </c>
      <c r="N3934" t="str">
        <f t="shared" si="2077"/>
        <v>-14.7358146751219i</v>
      </c>
      <c r="O3934" t="str">
        <f t="shared" si="2078"/>
        <v>-0.563525884158852-0.826098406900161i</v>
      </c>
      <c r="P3934" t="str">
        <f t="shared" si="2079"/>
        <v>1.56352588415885+0.826098406900161i</v>
      </c>
      <c r="Q3934" t="str">
        <f t="shared" si="2080"/>
        <v>-1.56352588415885+13.9097162682217i</v>
      </c>
      <c r="R3934" t="str">
        <f t="shared" si="2081"/>
        <v>0.0461716961943357-0.117595247432271i</v>
      </c>
      <c r="S3934" t="str">
        <f t="shared" si="2082"/>
        <v>1.55372443291962i</v>
      </c>
      <c r="T3934" t="str">
        <f t="shared" si="2083"/>
        <v>0.182710609130748+0.0717380924864812i</v>
      </c>
      <c r="U3934" t="e">
        <f t="shared" si="2084"/>
        <v>#DIV/0!</v>
      </c>
      <c r="V3934" t="str">
        <f t="shared" si="2085"/>
        <v>1.33333333333333E-06-0.0000530516476972983i</v>
      </c>
      <c r="W3934" t="e">
        <f t="shared" si="2086"/>
        <v>#DIV/0!</v>
      </c>
      <c r="X3934" t="e">
        <f t="shared" si="2087"/>
        <v>#DIV/0!</v>
      </c>
      <c r="Y3934" t="str">
        <f t="shared" si="2088"/>
        <v>0.00083+2.01061929829747i</v>
      </c>
      <c r="Z3934" t="e">
        <f t="shared" si="2089"/>
        <v>#DIV/0!</v>
      </c>
      <c r="AA3934" t="e">
        <f t="shared" si="2090"/>
        <v>#DIV/0!</v>
      </c>
      <c r="AB3934" t="str">
        <f t="shared" si="2091"/>
        <v>1.12663692210708+0.44235408168863i</v>
      </c>
      <c r="AC3934" t="str">
        <f t="shared" si="2092"/>
        <v>1.04861489818645-0.116581112304163i</v>
      </c>
      <c r="AD3934" t="str">
        <f t="shared" si="2093"/>
        <v>1.01496047792259+0.534685616349043i</v>
      </c>
      <c r="AE3934" t="e">
        <f t="shared" si="2094"/>
        <v>#DIV/0!</v>
      </c>
      <c r="AF3934" t="str">
        <f t="shared" si="2095"/>
        <v>-19.4168907692989-0.229128601258852i</v>
      </c>
      <c r="AG3934" t="e">
        <f t="shared" si="2096"/>
        <v>#DIV/0!</v>
      </c>
      <c r="AH3934" t="e">
        <f t="shared" si="2097"/>
        <v>#DIV/0!</v>
      </c>
      <c r="AI3934" t="e">
        <f t="shared" si="2098"/>
        <v>#DIV/0!</v>
      </c>
      <c r="AJ3934" t="e">
        <f t="shared" si="2099"/>
        <v>#DIV/0!</v>
      </c>
      <c r="AK3934"/>
      <c r="AL3934"/>
      <c r="AM3934"/>
      <c r="AN3934"/>
    </row>
    <row r="3935" spans="1:40" x14ac:dyDescent="0.2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row>
    <row r="3936" spans="1:40" x14ac:dyDescent="0.2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row>
    <row r="3937" spans="1:40" x14ac:dyDescent="0.2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row>
    <row r="3938" spans="1:40" x14ac:dyDescent="0.2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row>
    <row r="3939" spans="1:40" x14ac:dyDescent="0.2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row>
    <row r="3940" spans="1:40" x14ac:dyDescent="0.2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row>
    <row r="3941" spans="1:40" x14ac:dyDescent="0.2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row>
    <row r="3942" spans="1:40" x14ac:dyDescent="0.2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row>
    <row r="3943" spans="1:40" x14ac:dyDescent="0.2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row>
    <row r="3944" spans="1:40" x14ac:dyDescent="0.2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row>
    <row r="3945" spans="1:40" x14ac:dyDescent="0.2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row>
    <row r="3946" spans="1:40" x14ac:dyDescent="0.2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row>
    <row r="3947" spans="1:40" x14ac:dyDescent="0.2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row>
    <row r="3948" spans="1:40" x14ac:dyDescent="0.2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row>
    <row r="3949" spans="1:40" x14ac:dyDescent="0.2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row>
    <row r="3950" spans="1:40" x14ac:dyDescent="0.2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row>
    <row r="3951" spans="1:40" x14ac:dyDescent="0.2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row>
    <row r="3952" spans="1:40" x14ac:dyDescent="0.2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row>
    <row r="3953" spans="1:40" x14ac:dyDescent="0.2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row>
    <row r="3954" spans="1:40" x14ac:dyDescent="0.2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row>
    <row r="3955" spans="1:40" x14ac:dyDescent="0.2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row>
    <row r="3956" spans="1:40" x14ac:dyDescent="0.2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row>
    <row r="3957" spans="1:40" x14ac:dyDescent="0.2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row>
    <row r="3958" spans="1:40" x14ac:dyDescent="0.2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row>
    <row r="3959" spans="1:40" x14ac:dyDescent="0.2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row>
    <row r="3960" spans="1:40" x14ac:dyDescent="0.2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row>
    <row r="3961" spans="1:40" x14ac:dyDescent="0.2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row>
    <row r="3962" spans="1:40" x14ac:dyDescent="0.2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row>
    <row r="3963" spans="1:40" x14ac:dyDescent="0.2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row>
    <row r="3964" spans="1:40" x14ac:dyDescent="0.2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row>
    <row r="3965" spans="1:40" x14ac:dyDescent="0.2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row>
    <row r="3966" spans="1:40" x14ac:dyDescent="0.2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row>
    <row r="3967" spans="1:40" x14ac:dyDescent="0.2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row>
    <row r="3968" spans="1:40" x14ac:dyDescent="0.2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row>
  </sheetData>
  <mergeCells count="11">
    <mergeCell ref="A53:D53"/>
    <mergeCell ref="A54:D54"/>
    <mergeCell ref="A55:D55"/>
    <mergeCell ref="A56:D56"/>
    <mergeCell ref="A57:D57"/>
    <mergeCell ref="A52:D52"/>
    <mergeCell ref="A47:D47"/>
    <mergeCell ref="A48:D48"/>
    <mergeCell ref="A49:D49"/>
    <mergeCell ref="A50:D50"/>
    <mergeCell ref="A51:D51"/>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Sheet4!$J$2:$J$11</xm:f>
          </x14:formula1>
          <xm:sqref>C27</xm:sqref>
        </x14:dataValidation>
        <x14:dataValidation type="list" allowBlank="1" showInputMessage="1" showErrorMessage="1" xr:uid="{00000000-0002-0000-0500-000001000000}">
          <x14:formula1>
            <xm:f>Sheet4!$D$2:$D$11</xm:f>
          </x14:formula1>
          <xm:sqref>C11</xm:sqref>
        </x14:dataValidation>
        <x14:dataValidation type="list" allowBlank="1" showInputMessage="1" showErrorMessage="1" xr:uid="{00000000-0002-0000-0500-000002000000}">
          <x14:formula1>
            <xm:f>Sheet4!$A$2:$A$11</xm:f>
          </x14:formula1>
          <xm:sqref>C28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E3807"/>
  <sheetViews>
    <sheetView workbookViewId="0"/>
  </sheetViews>
  <sheetFormatPr defaultRowHeight="15" x14ac:dyDescent="0.25"/>
  <cols>
    <col min="3" max="3" width="14.42578125" bestFit="1" customWidth="1"/>
    <col min="4" max="4" width="15.5703125" bestFit="1" customWidth="1"/>
    <col min="5" max="5" width="10.42578125" bestFit="1" customWidth="1"/>
  </cols>
  <sheetData>
    <row r="2" spans="3:5" x14ac:dyDescent="0.25">
      <c r="C2" t="s">
        <v>351</v>
      </c>
    </row>
    <row r="5" spans="3:5" x14ac:dyDescent="0.25">
      <c r="C5" t="s">
        <v>352</v>
      </c>
      <c r="D5" t="s">
        <v>353</v>
      </c>
      <c r="E5" t="s">
        <v>354</v>
      </c>
    </row>
    <row r="6" spans="3:5" x14ac:dyDescent="0.25">
      <c r="C6" t="e">
        <f>'TPS543C20 Loop Gain'!AI3934</f>
        <v>#DIV/0!</v>
      </c>
      <c r="D6" t="e">
        <f>'TPS543C20 Loop Gain'!AJ3934</f>
        <v>#DIV/0!</v>
      </c>
      <c r="E6">
        <f>'TPS543C20 Loop Gain'!B3934</f>
        <v>2000000</v>
      </c>
    </row>
    <row r="7" spans="3:5" x14ac:dyDescent="0.25">
      <c r="C7" t="e">
        <f>'TPS543C20 Loop Gain'!AI3933</f>
        <v>#DIV/0!</v>
      </c>
      <c r="D7" t="e">
        <f>'TPS543C20 Loop Gain'!AJ3933</f>
        <v>#DIV/0!</v>
      </c>
      <c r="E7">
        <f>'TPS543C20 Loop Gain'!B3933</f>
        <v>1999000</v>
      </c>
    </row>
    <row r="8" spans="3:5" x14ac:dyDescent="0.25">
      <c r="C8" t="e">
        <f>'TPS543C20 Loop Gain'!AI3932</f>
        <v>#DIV/0!</v>
      </c>
      <c r="D8" t="e">
        <f>'TPS543C20 Loop Gain'!AJ3932</f>
        <v>#DIV/0!</v>
      </c>
      <c r="E8">
        <f>'TPS543C20 Loop Gain'!B3932</f>
        <v>1998000</v>
      </c>
    </row>
    <row r="9" spans="3:5" x14ac:dyDescent="0.25">
      <c r="C9" t="e">
        <f>'TPS543C20 Loop Gain'!AI3931</f>
        <v>#DIV/0!</v>
      </c>
      <c r="D9" t="e">
        <f>'TPS543C20 Loop Gain'!AJ3931</f>
        <v>#DIV/0!</v>
      </c>
      <c r="E9">
        <f>'TPS543C20 Loop Gain'!B3931</f>
        <v>1997000</v>
      </c>
    </row>
    <row r="10" spans="3:5" x14ac:dyDescent="0.25">
      <c r="C10" t="e">
        <f>'TPS543C20 Loop Gain'!AI3930</f>
        <v>#DIV/0!</v>
      </c>
      <c r="D10" t="e">
        <f>'TPS543C20 Loop Gain'!AJ3930</f>
        <v>#DIV/0!</v>
      </c>
      <c r="E10">
        <f>'TPS543C20 Loop Gain'!B3930</f>
        <v>1996000</v>
      </c>
    </row>
    <row r="11" spans="3:5" x14ac:dyDescent="0.25">
      <c r="C11" t="e">
        <f>'TPS543C20 Loop Gain'!AI3929</f>
        <v>#DIV/0!</v>
      </c>
      <c r="D11" t="e">
        <f>'TPS543C20 Loop Gain'!AJ3929</f>
        <v>#DIV/0!</v>
      </c>
      <c r="E11">
        <f>'TPS543C20 Loop Gain'!B3929</f>
        <v>1995000</v>
      </c>
    </row>
    <row r="12" spans="3:5" x14ac:dyDescent="0.25">
      <c r="C12" t="e">
        <f>'TPS543C20 Loop Gain'!AI3928</f>
        <v>#DIV/0!</v>
      </c>
      <c r="D12" t="e">
        <f>'TPS543C20 Loop Gain'!AJ3928</f>
        <v>#DIV/0!</v>
      </c>
      <c r="E12">
        <f>'TPS543C20 Loop Gain'!B3928</f>
        <v>1994000</v>
      </c>
    </row>
    <row r="13" spans="3:5" x14ac:dyDescent="0.25">
      <c r="C13" t="e">
        <f>'TPS543C20 Loop Gain'!AI3927</f>
        <v>#DIV/0!</v>
      </c>
      <c r="D13" t="e">
        <f>'TPS543C20 Loop Gain'!AJ3927</f>
        <v>#DIV/0!</v>
      </c>
      <c r="E13">
        <f>'TPS543C20 Loop Gain'!B3927</f>
        <v>1993000</v>
      </c>
    </row>
    <row r="14" spans="3:5" x14ac:dyDescent="0.25">
      <c r="C14" t="e">
        <f>'TPS543C20 Loop Gain'!AI3926</f>
        <v>#DIV/0!</v>
      </c>
      <c r="D14" t="e">
        <f>'TPS543C20 Loop Gain'!AJ3926</f>
        <v>#DIV/0!</v>
      </c>
      <c r="E14">
        <f>'TPS543C20 Loop Gain'!B3926</f>
        <v>1992000</v>
      </c>
    </row>
    <row r="15" spans="3:5" x14ac:dyDescent="0.25">
      <c r="C15" t="e">
        <f>'TPS543C20 Loop Gain'!AI3925</f>
        <v>#DIV/0!</v>
      </c>
      <c r="D15" t="e">
        <f>'TPS543C20 Loop Gain'!AJ3925</f>
        <v>#DIV/0!</v>
      </c>
      <c r="E15">
        <f>'TPS543C20 Loop Gain'!B3925</f>
        <v>1991000</v>
      </c>
    </row>
    <row r="16" spans="3:5" x14ac:dyDescent="0.25">
      <c r="C16" t="e">
        <f>'TPS543C20 Loop Gain'!AI3924</f>
        <v>#DIV/0!</v>
      </c>
      <c r="D16" t="e">
        <f>'TPS543C20 Loop Gain'!AJ3924</f>
        <v>#DIV/0!</v>
      </c>
      <c r="E16">
        <f>'TPS543C20 Loop Gain'!B3924</f>
        <v>1990000</v>
      </c>
    </row>
    <row r="17" spans="3:5" x14ac:dyDescent="0.25">
      <c r="C17" t="e">
        <f>'TPS543C20 Loop Gain'!AI3923</f>
        <v>#DIV/0!</v>
      </c>
      <c r="D17" t="e">
        <f>'TPS543C20 Loop Gain'!AJ3923</f>
        <v>#DIV/0!</v>
      </c>
      <c r="E17">
        <f>'TPS543C20 Loop Gain'!B3923</f>
        <v>1989000</v>
      </c>
    </row>
    <row r="18" spans="3:5" x14ac:dyDescent="0.25">
      <c r="C18" t="e">
        <f>'TPS543C20 Loop Gain'!AI3922</f>
        <v>#DIV/0!</v>
      </c>
      <c r="D18" t="e">
        <f>'TPS543C20 Loop Gain'!AJ3922</f>
        <v>#DIV/0!</v>
      </c>
      <c r="E18">
        <f>'TPS543C20 Loop Gain'!B3922</f>
        <v>1988000</v>
      </c>
    </row>
    <row r="19" spans="3:5" x14ac:dyDescent="0.25">
      <c r="C19" t="e">
        <f>'TPS543C20 Loop Gain'!AI3921</f>
        <v>#DIV/0!</v>
      </c>
      <c r="D19" t="e">
        <f>'TPS543C20 Loop Gain'!AJ3921</f>
        <v>#DIV/0!</v>
      </c>
      <c r="E19">
        <f>'TPS543C20 Loop Gain'!B3921</f>
        <v>1987000</v>
      </c>
    </row>
    <row r="20" spans="3:5" x14ac:dyDescent="0.25">
      <c r="C20" t="e">
        <f>'TPS543C20 Loop Gain'!AI3920</f>
        <v>#DIV/0!</v>
      </c>
      <c r="D20" t="e">
        <f>'TPS543C20 Loop Gain'!AJ3920</f>
        <v>#DIV/0!</v>
      </c>
      <c r="E20">
        <f>'TPS543C20 Loop Gain'!B3920</f>
        <v>1986000</v>
      </c>
    </row>
    <row r="21" spans="3:5" x14ac:dyDescent="0.25">
      <c r="C21" t="e">
        <f>'TPS543C20 Loop Gain'!AI3919</f>
        <v>#DIV/0!</v>
      </c>
      <c r="D21" t="e">
        <f>'TPS543C20 Loop Gain'!AJ3919</f>
        <v>#DIV/0!</v>
      </c>
      <c r="E21">
        <f>'TPS543C20 Loop Gain'!B3919</f>
        <v>1985000</v>
      </c>
    </row>
    <row r="22" spans="3:5" x14ac:dyDescent="0.25">
      <c r="C22" t="e">
        <f>'TPS543C20 Loop Gain'!AI3918</f>
        <v>#DIV/0!</v>
      </c>
      <c r="D22" t="e">
        <f>'TPS543C20 Loop Gain'!AJ3918</f>
        <v>#DIV/0!</v>
      </c>
      <c r="E22">
        <f>'TPS543C20 Loop Gain'!B3918</f>
        <v>1984000</v>
      </c>
    </row>
    <row r="23" spans="3:5" x14ac:dyDescent="0.25">
      <c r="C23" t="e">
        <f>'TPS543C20 Loop Gain'!AI3917</f>
        <v>#DIV/0!</v>
      </c>
      <c r="D23" t="e">
        <f>'TPS543C20 Loop Gain'!AJ3917</f>
        <v>#DIV/0!</v>
      </c>
      <c r="E23">
        <f>'TPS543C20 Loop Gain'!B3917</f>
        <v>1983000</v>
      </c>
    </row>
    <row r="24" spans="3:5" x14ac:dyDescent="0.25">
      <c r="C24" t="e">
        <f>'TPS543C20 Loop Gain'!AI3916</f>
        <v>#DIV/0!</v>
      </c>
      <c r="D24" t="e">
        <f>'TPS543C20 Loop Gain'!AJ3916</f>
        <v>#DIV/0!</v>
      </c>
      <c r="E24">
        <f>'TPS543C20 Loop Gain'!B3916</f>
        <v>1982000</v>
      </c>
    </row>
    <row r="25" spans="3:5" x14ac:dyDescent="0.25">
      <c r="C25" t="e">
        <f>'TPS543C20 Loop Gain'!AI3915</f>
        <v>#DIV/0!</v>
      </c>
      <c r="D25" t="e">
        <f>'TPS543C20 Loop Gain'!AJ3915</f>
        <v>#DIV/0!</v>
      </c>
      <c r="E25">
        <f>'TPS543C20 Loop Gain'!B3915</f>
        <v>1981000</v>
      </c>
    </row>
    <row r="26" spans="3:5" x14ac:dyDescent="0.25">
      <c r="C26" t="e">
        <f>'TPS543C20 Loop Gain'!AI3914</f>
        <v>#DIV/0!</v>
      </c>
      <c r="D26" t="e">
        <f>'TPS543C20 Loop Gain'!AJ3914</f>
        <v>#DIV/0!</v>
      </c>
      <c r="E26">
        <f>'TPS543C20 Loop Gain'!B3914</f>
        <v>1980000</v>
      </c>
    </row>
    <row r="27" spans="3:5" x14ac:dyDescent="0.25">
      <c r="C27" t="e">
        <f>'TPS543C20 Loop Gain'!AI3913</f>
        <v>#DIV/0!</v>
      </c>
      <c r="D27" t="e">
        <f>'TPS543C20 Loop Gain'!AJ3913</f>
        <v>#DIV/0!</v>
      </c>
      <c r="E27">
        <f>'TPS543C20 Loop Gain'!B3913</f>
        <v>1979000</v>
      </c>
    </row>
    <row r="28" spans="3:5" x14ac:dyDescent="0.25">
      <c r="C28" t="e">
        <f>'TPS543C20 Loop Gain'!AI3912</f>
        <v>#DIV/0!</v>
      </c>
      <c r="D28" t="e">
        <f>'TPS543C20 Loop Gain'!AJ3912</f>
        <v>#DIV/0!</v>
      </c>
      <c r="E28">
        <f>'TPS543C20 Loop Gain'!B3912</f>
        <v>1978000</v>
      </c>
    </row>
    <row r="29" spans="3:5" x14ac:dyDescent="0.25">
      <c r="C29" t="e">
        <f>'TPS543C20 Loop Gain'!AI3911</f>
        <v>#DIV/0!</v>
      </c>
      <c r="D29" t="e">
        <f>'TPS543C20 Loop Gain'!AJ3911</f>
        <v>#DIV/0!</v>
      </c>
      <c r="E29">
        <f>'TPS543C20 Loop Gain'!B3911</f>
        <v>1977000</v>
      </c>
    </row>
    <row r="30" spans="3:5" x14ac:dyDescent="0.25">
      <c r="C30" t="e">
        <f>'TPS543C20 Loop Gain'!AI3910</f>
        <v>#DIV/0!</v>
      </c>
      <c r="D30" t="e">
        <f>'TPS543C20 Loop Gain'!AJ3910</f>
        <v>#DIV/0!</v>
      </c>
      <c r="E30">
        <f>'TPS543C20 Loop Gain'!B3910</f>
        <v>1976000</v>
      </c>
    </row>
    <row r="31" spans="3:5" x14ac:dyDescent="0.25">
      <c r="C31" t="e">
        <f>'TPS543C20 Loop Gain'!AI3909</f>
        <v>#DIV/0!</v>
      </c>
      <c r="D31" t="e">
        <f>'TPS543C20 Loop Gain'!AJ3909</f>
        <v>#DIV/0!</v>
      </c>
      <c r="E31">
        <f>'TPS543C20 Loop Gain'!B3909</f>
        <v>1975000</v>
      </c>
    </row>
    <row r="32" spans="3:5" x14ac:dyDescent="0.25">
      <c r="C32" t="e">
        <f>'TPS543C20 Loop Gain'!AI3908</f>
        <v>#DIV/0!</v>
      </c>
      <c r="D32" t="e">
        <f>'TPS543C20 Loop Gain'!AJ3908</f>
        <v>#DIV/0!</v>
      </c>
      <c r="E32">
        <f>'TPS543C20 Loop Gain'!B3908</f>
        <v>1974000</v>
      </c>
    </row>
    <row r="33" spans="3:5" x14ac:dyDescent="0.25">
      <c r="C33" t="e">
        <f>'TPS543C20 Loop Gain'!AI3907</f>
        <v>#DIV/0!</v>
      </c>
      <c r="D33" t="e">
        <f>'TPS543C20 Loop Gain'!AJ3907</f>
        <v>#DIV/0!</v>
      </c>
      <c r="E33">
        <f>'TPS543C20 Loop Gain'!B3907</f>
        <v>1973000</v>
      </c>
    </row>
    <row r="34" spans="3:5" x14ac:dyDescent="0.25">
      <c r="C34" t="e">
        <f>'TPS543C20 Loop Gain'!AI3906</f>
        <v>#DIV/0!</v>
      </c>
      <c r="D34" t="e">
        <f>'TPS543C20 Loop Gain'!AJ3906</f>
        <v>#DIV/0!</v>
      </c>
      <c r="E34">
        <f>'TPS543C20 Loop Gain'!B3906</f>
        <v>1972000</v>
      </c>
    </row>
    <row r="35" spans="3:5" x14ac:dyDescent="0.25">
      <c r="C35" t="e">
        <f>'TPS543C20 Loop Gain'!AI3905</f>
        <v>#DIV/0!</v>
      </c>
      <c r="D35" t="e">
        <f>'TPS543C20 Loop Gain'!AJ3905</f>
        <v>#DIV/0!</v>
      </c>
      <c r="E35">
        <f>'TPS543C20 Loop Gain'!B3905</f>
        <v>1971000</v>
      </c>
    </row>
    <row r="36" spans="3:5" x14ac:dyDescent="0.25">
      <c r="C36" t="e">
        <f>'TPS543C20 Loop Gain'!AI3904</f>
        <v>#DIV/0!</v>
      </c>
      <c r="D36" t="e">
        <f>'TPS543C20 Loop Gain'!AJ3904</f>
        <v>#DIV/0!</v>
      </c>
      <c r="E36">
        <f>'TPS543C20 Loop Gain'!B3904</f>
        <v>1970000</v>
      </c>
    </row>
    <row r="37" spans="3:5" x14ac:dyDescent="0.25">
      <c r="C37" t="e">
        <f>'TPS543C20 Loop Gain'!AI3903</f>
        <v>#DIV/0!</v>
      </c>
      <c r="D37" t="e">
        <f>'TPS543C20 Loop Gain'!AJ3903</f>
        <v>#DIV/0!</v>
      </c>
      <c r="E37">
        <f>'TPS543C20 Loop Gain'!B3903</f>
        <v>1969000</v>
      </c>
    </row>
    <row r="38" spans="3:5" x14ac:dyDescent="0.25">
      <c r="C38" t="e">
        <f>'TPS543C20 Loop Gain'!AI3902</f>
        <v>#DIV/0!</v>
      </c>
      <c r="D38" t="e">
        <f>'TPS543C20 Loop Gain'!AJ3902</f>
        <v>#DIV/0!</v>
      </c>
      <c r="E38">
        <f>'TPS543C20 Loop Gain'!B3902</f>
        <v>1968000</v>
      </c>
    </row>
    <row r="39" spans="3:5" x14ac:dyDescent="0.25">
      <c r="C39" t="e">
        <f>'TPS543C20 Loop Gain'!AI3901</f>
        <v>#DIV/0!</v>
      </c>
      <c r="D39" t="e">
        <f>'TPS543C20 Loop Gain'!AJ3901</f>
        <v>#DIV/0!</v>
      </c>
      <c r="E39">
        <f>'TPS543C20 Loop Gain'!B3901</f>
        <v>1967000</v>
      </c>
    </row>
    <row r="40" spans="3:5" x14ac:dyDescent="0.25">
      <c r="C40" t="e">
        <f>'TPS543C20 Loop Gain'!AI3900</f>
        <v>#DIV/0!</v>
      </c>
      <c r="D40" t="e">
        <f>'TPS543C20 Loop Gain'!AJ3900</f>
        <v>#DIV/0!</v>
      </c>
      <c r="E40">
        <f>'TPS543C20 Loop Gain'!B3900</f>
        <v>1966000</v>
      </c>
    </row>
    <row r="41" spans="3:5" x14ac:dyDescent="0.25">
      <c r="C41" t="e">
        <f>'TPS543C20 Loop Gain'!AI3899</f>
        <v>#DIV/0!</v>
      </c>
      <c r="D41" t="e">
        <f>'TPS543C20 Loop Gain'!AJ3899</f>
        <v>#DIV/0!</v>
      </c>
      <c r="E41">
        <f>'TPS543C20 Loop Gain'!B3899</f>
        <v>1965000</v>
      </c>
    </row>
    <row r="42" spans="3:5" x14ac:dyDescent="0.25">
      <c r="C42" t="e">
        <f>'TPS543C20 Loop Gain'!AI3898</f>
        <v>#DIV/0!</v>
      </c>
      <c r="D42" t="e">
        <f>'TPS543C20 Loop Gain'!AJ3898</f>
        <v>#DIV/0!</v>
      </c>
      <c r="E42">
        <f>'TPS543C20 Loop Gain'!B3898</f>
        <v>1964000</v>
      </c>
    </row>
    <row r="43" spans="3:5" x14ac:dyDescent="0.25">
      <c r="C43" t="e">
        <f>'TPS543C20 Loop Gain'!AI3897</f>
        <v>#DIV/0!</v>
      </c>
      <c r="D43" t="e">
        <f>'TPS543C20 Loop Gain'!AJ3897</f>
        <v>#DIV/0!</v>
      </c>
      <c r="E43">
        <f>'TPS543C20 Loop Gain'!B3897</f>
        <v>1963000</v>
      </c>
    </row>
    <row r="44" spans="3:5" x14ac:dyDescent="0.25">
      <c r="C44" t="e">
        <f>'TPS543C20 Loop Gain'!AI3896</f>
        <v>#DIV/0!</v>
      </c>
      <c r="D44" t="e">
        <f>'TPS543C20 Loop Gain'!AJ3896</f>
        <v>#DIV/0!</v>
      </c>
      <c r="E44">
        <f>'TPS543C20 Loop Gain'!B3896</f>
        <v>1962000</v>
      </c>
    </row>
    <row r="45" spans="3:5" x14ac:dyDescent="0.25">
      <c r="C45" t="e">
        <f>'TPS543C20 Loop Gain'!AI3895</f>
        <v>#DIV/0!</v>
      </c>
      <c r="D45" t="e">
        <f>'TPS543C20 Loop Gain'!AJ3895</f>
        <v>#DIV/0!</v>
      </c>
      <c r="E45">
        <f>'TPS543C20 Loop Gain'!B3895</f>
        <v>1961000</v>
      </c>
    </row>
    <row r="46" spans="3:5" x14ac:dyDescent="0.25">
      <c r="C46" t="e">
        <f>'TPS543C20 Loop Gain'!AI3894</f>
        <v>#DIV/0!</v>
      </c>
      <c r="D46" t="e">
        <f>'TPS543C20 Loop Gain'!AJ3894</f>
        <v>#DIV/0!</v>
      </c>
      <c r="E46">
        <f>'TPS543C20 Loop Gain'!B3894</f>
        <v>1960000</v>
      </c>
    </row>
    <row r="47" spans="3:5" x14ac:dyDescent="0.25">
      <c r="C47" t="e">
        <f>'TPS543C20 Loop Gain'!AI3893</f>
        <v>#DIV/0!</v>
      </c>
      <c r="D47" t="e">
        <f>'TPS543C20 Loop Gain'!AJ3893</f>
        <v>#DIV/0!</v>
      </c>
      <c r="E47">
        <f>'TPS543C20 Loop Gain'!B3893</f>
        <v>1959000</v>
      </c>
    </row>
    <row r="48" spans="3:5" x14ac:dyDescent="0.25">
      <c r="C48" t="e">
        <f>'TPS543C20 Loop Gain'!AI3892</f>
        <v>#DIV/0!</v>
      </c>
      <c r="D48" t="e">
        <f>'TPS543C20 Loop Gain'!AJ3892</f>
        <v>#DIV/0!</v>
      </c>
      <c r="E48">
        <f>'TPS543C20 Loop Gain'!B3892</f>
        <v>1958000</v>
      </c>
    </row>
    <row r="49" spans="3:5" x14ac:dyDescent="0.25">
      <c r="C49" t="e">
        <f>'TPS543C20 Loop Gain'!AI3891</f>
        <v>#DIV/0!</v>
      </c>
      <c r="D49" t="e">
        <f>'TPS543C20 Loop Gain'!AJ3891</f>
        <v>#DIV/0!</v>
      </c>
      <c r="E49">
        <f>'TPS543C20 Loop Gain'!B3891</f>
        <v>1957000</v>
      </c>
    </row>
    <row r="50" spans="3:5" x14ac:dyDescent="0.25">
      <c r="C50" t="e">
        <f>'TPS543C20 Loop Gain'!AI3890</f>
        <v>#DIV/0!</v>
      </c>
      <c r="D50" t="e">
        <f>'TPS543C20 Loop Gain'!AJ3890</f>
        <v>#DIV/0!</v>
      </c>
      <c r="E50">
        <f>'TPS543C20 Loop Gain'!B3890</f>
        <v>1956000</v>
      </c>
    </row>
    <row r="51" spans="3:5" x14ac:dyDescent="0.25">
      <c r="C51" t="e">
        <f>'TPS543C20 Loop Gain'!AI3889</f>
        <v>#DIV/0!</v>
      </c>
      <c r="D51" t="e">
        <f>'TPS543C20 Loop Gain'!AJ3889</f>
        <v>#DIV/0!</v>
      </c>
      <c r="E51">
        <f>'TPS543C20 Loop Gain'!B3889</f>
        <v>1955000</v>
      </c>
    </row>
    <row r="52" spans="3:5" x14ac:dyDescent="0.25">
      <c r="C52" t="e">
        <f>'TPS543C20 Loop Gain'!AI3888</f>
        <v>#DIV/0!</v>
      </c>
      <c r="D52" t="e">
        <f>'TPS543C20 Loop Gain'!AJ3888</f>
        <v>#DIV/0!</v>
      </c>
      <c r="E52">
        <f>'TPS543C20 Loop Gain'!B3888</f>
        <v>1954000</v>
      </c>
    </row>
    <row r="53" spans="3:5" x14ac:dyDescent="0.25">
      <c r="C53" t="e">
        <f>'TPS543C20 Loop Gain'!AI3887</f>
        <v>#DIV/0!</v>
      </c>
      <c r="D53" t="e">
        <f>'TPS543C20 Loop Gain'!AJ3887</f>
        <v>#DIV/0!</v>
      </c>
      <c r="E53">
        <f>'TPS543C20 Loop Gain'!B3887</f>
        <v>1953000</v>
      </c>
    </row>
    <row r="54" spans="3:5" x14ac:dyDescent="0.25">
      <c r="C54" t="e">
        <f>'TPS543C20 Loop Gain'!AI3886</f>
        <v>#DIV/0!</v>
      </c>
      <c r="D54" t="e">
        <f>'TPS543C20 Loop Gain'!AJ3886</f>
        <v>#DIV/0!</v>
      </c>
      <c r="E54">
        <f>'TPS543C20 Loop Gain'!B3886</f>
        <v>1952000</v>
      </c>
    </row>
    <row r="55" spans="3:5" x14ac:dyDescent="0.25">
      <c r="C55" t="e">
        <f>'TPS543C20 Loop Gain'!AI3885</f>
        <v>#DIV/0!</v>
      </c>
      <c r="D55" t="e">
        <f>'TPS543C20 Loop Gain'!AJ3885</f>
        <v>#DIV/0!</v>
      </c>
      <c r="E55">
        <f>'TPS543C20 Loop Gain'!B3885</f>
        <v>1951000</v>
      </c>
    </row>
    <row r="56" spans="3:5" x14ac:dyDescent="0.25">
      <c r="C56" t="e">
        <f>'TPS543C20 Loop Gain'!AI3884</f>
        <v>#DIV/0!</v>
      </c>
      <c r="D56" t="e">
        <f>'TPS543C20 Loop Gain'!AJ3884</f>
        <v>#DIV/0!</v>
      </c>
      <c r="E56">
        <f>'TPS543C20 Loop Gain'!B3884</f>
        <v>1950000</v>
      </c>
    </row>
    <row r="57" spans="3:5" x14ac:dyDescent="0.25">
      <c r="C57" t="e">
        <f>'TPS543C20 Loop Gain'!AI3883</f>
        <v>#DIV/0!</v>
      </c>
      <c r="D57" t="e">
        <f>'TPS543C20 Loop Gain'!AJ3883</f>
        <v>#DIV/0!</v>
      </c>
      <c r="E57">
        <f>'TPS543C20 Loop Gain'!B3883</f>
        <v>1949000</v>
      </c>
    </row>
    <row r="58" spans="3:5" x14ac:dyDescent="0.25">
      <c r="C58" t="e">
        <f>'TPS543C20 Loop Gain'!AI3882</f>
        <v>#DIV/0!</v>
      </c>
      <c r="D58" t="e">
        <f>'TPS543C20 Loop Gain'!AJ3882</f>
        <v>#DIV/0!</v>
      </c>
      <c r="E58">
        <f>'TPS543C20 Loop Gain'!B3882</f>
        <v>1948000</v>
      </c>
    </row>
    <row r="59" spans="3:5" x14ac:dyDescent="0.25">
      <c r="C59" t="e">
        <f>'TPS543C20 Loop Gain'!AI3881</f>
        <v>#DIV/0!</v>
      </c>
      <c r="D59" t="e">
        <f>'TPS543C20 Loop Gain'!AJ3881</f>
        <v>#DIV/0!</v>
      </c>
      <c r="E59">
        <f>'TPS543C20 Loop Gain'!B3881</f>
        <v>1947000</v>
      </c>
    </row>
    <row r="60" spans="3:5" x14ac:dyDescent="0.25">
      <c r="C60" t="e">
        <f>'TPS543C20 Loop Gain'!AI3880</f>
        <v>#DIV/0!</v>
      </c>
      <c r="D60" t="e">
        <f>'TPS543C20 Loop Gain'!AJ3880</f>
        <v>#DIV/0!</v>
      </c>
      <c r="E60">
        <f>'TPS543C20 Loop Gain'!B3880</f>
        <v>1946000</v>
      </c>
    </row>
    <row r="61" spans="3:5" x14ac:dyDescent="0.25">
      <c r="C61" t="e">
        <f>'TPS543C20 Loop Gain'!AI3879</f>
        <v>#DIV/0!</v>
      </c>
      <c r="D61" t="e">
        <f>'TPS543C20 Loop Gain'!AJ3879</f>
        <v>#DIV/0!</v>
      </c>
      <c r="E61">
        <f>'TPS543C20 Loop Gain'!B3879</f>
        <v>1945000</v>
      </c>
    </row>
    <row r="62" spans="3:5" x14ac:dyDescent="0.25">
      <c r="C62" t="e">
        <f>'TPS543C20 Loop Gain'!AI3878</f>
        <v>#DIV/0!</v>
      </c>
      <c r="D62" t="e">
        <f>'TPS543C20 Loop Gain'!AJ3878</f>
        <v>#DIV/0!</v>
      </c>
      <c r="E62">
        <f>'TPS543C20 Loop Gain'!B3878</f>
        <v>1944000</v>
      </c>
    </row>
    <row r="63" spans="3:5" x14ac:dyDescent="0.25">
      <c r="C63" t="e">
        <f>'TPS543C20 Loop Gain'!AI3877</f>
        <v>#DIV/0!</v>
      </c>
      <c r="D63" t="e">
        <f>'TPS543C20 Loop Gain'!AJ3877</f>
        <v>#DIV/0!</v>
      </c>
      <c r="E63">
        <f>'TPS543C20 Loop Gain'!B3877</f>
        <v>1943000</v>
      </c>
    </row>
    <row r="64" spans="3:5" x14ac:dyDescent="0.25">
      <c r="C64" t="e">
        <f>'TPS543C20 Loop Gain'!AI3876</f>
        <v>#DIV/0!</v>
      </c>
      <c r="D64" t="e">
        <f>'TPS543C20 Loop Gain'!AJ3876</f>
        <v>#DIV/0!</v>
      </c>
      <c r="E64">
        <f>'TPS543C20 Loop Gain'!B3876</f>
        <v>1942000</v>
      </c>
    </row>
    <row r="65" spans="3:5" x14ac:dyDescent="0.25">
      <c r="C65" t="e">
        <f>'TPS543C20 Loop Gain'!AI3875</f>
        <v>#DIV/0!</v>
      </c>
      <c r="D65" t="e">
        <f>'TPS543C20 Loop Gain'!AJ3875</f>
        <v>#DIV/0!</v>
      </c>
      <c r="E65">
        <f>'TPS543C20 Loop Gain'!B3875</f>
        <v>1941000</v>
      </c>
    </row>
    <row r="66" spans="3:5" x14ac:dyDescent="0.25">
      <c r="C66" t="e">
        <f>'TPS543C20 Loop Gain'!AI3874</f>
        <v>#DIV/0!</v>
      </c>
      <c r="D66" t="e">
        <f>'TPS543C20 Loop Gain'!AJ3874</f>
        <v>#DIV/0!</v>
      </c>
      <c r="E66">
        <f>'TPS543C20 Loop Gain'!B3874</f>
        <v>1940000</v>
      </c>
    </row>
    <row r="67" spans="3:5" x14ac:dyDescent="0.25">
      <c r="C67" t="e">
        <f>'TPS543C20 Loop Gain'!AI3873</f>
        <v>#DIV/0!</v>
      </c>
      <c r="D67" t="e">
        <f>'TPS543C20 Loop Gain'!AJ3873</f>
        <v>#DIV/0!</v>
      </c>
      <c r="E67">
        <f>'TPS543C20 Loop Gain'!B3873</f>
        <v>1939000</v>
      </c>
    </row>
    <row r="68" spans="3:5" x14ac:dyDescent="0.25">
      <c r="C68" t="e">
        <f>'TPS543C20 Loop Gain'!AI3872</f>
        <v>#DIV/0!</v>
      </c>
      <c r="D68" t="e">
        <f>'TPS543C20 Loop Gain'!AJ3872</f>
        <v>#DIV/0!</v>
      </c>
      <c r="E68">
        <f>'TPS543C20 Loop Gain'!B3872</f>
        <v>1938000</v>
      </c>
    </row>
    <row r="69" spans="3:5" x14ac:dyDescent="0.25">
      <c r="C69" t="e">
        <f>'TPS543C20 Loop Gain'!AI3871</f>
        <v>#DIV/0!</v>
      </c>
      <c r="D69" t="e">
        <f>'TPS543C20 Loop Gain'!AJ3871</f>
        <v>#DIV/0!</v>
      </c>
      <c r="E69">
        <f>'TPS543C20 Loop Gain'!B3871</f>
        <v>1937000</v>
      </c>
    </row>
    <row r="70" spans="3:5" x14ac:dyDescent="0.25">
      <c r="C70" t="e">
        <f>'TPS543C20 Loop Gain'!AI3870</f>
        <v>#DIV/0!</v>
      </c>
      <c r="D70" t="e">
        <f>'TPS543C20 Loop Gain'!AJ3870</f>
        <v>#DIV/0!</v>
      </c>
      <c r="E70">
        <f>'TPS543C20 Loop Gain'!B3870</f>
        <v>1936000</v>
      </c>
    </row>
    <row r="71" spans="3:5" x14ac:dyDescent="0.25">
      <c r="C71" t="e">
        <f>'TPS543C20 Loop Gain'!AI3869</f>
        <v>#DIV/0!</v>
      </c>
      <c r="D71" t="e">
        <f>'TPS543C20 Loop Gain'!AJ3869</f>
        <v>#DIV/0!</v>
      </c>
      <c r="E71">
        <f>'TPS543C20 Loop Gain'!B3869</f>
        <v>1935000</v>
      </c>
    </row>
    <row r="72" spans="3:5" x14ac:dyDescent="0.25">
      <c r="C72" t="e">
        <f>'TPS543C20 Loop Gain'!AI3868</f>
        <v>#DIV/0!</v>
      </c>
      <c r="D72" t="e">
        <f>'TPS543C20 Loop Gain'!AJ3868</f>
        <v>#DIV/0!</v>
      </c>
      <c r="E72">
        <f>'TPS543C20 Loop Gain'!B3868</f>
        <v>1934000</v>
      </c>
    </row>
    <row r="73" spans="3:5" x14ac:dyDescent="0.25">
      <c r="C73" t="e">
        <f>'TPS543C20 Loop Gain'!AI3867</f>
        <v>#DIV/0!</v>
      </c>
      <c r="D73" t="e">
        <f>'TPS543C20 Loop Gain'!AJ3867</f>
        <v>#DIV/0!</v>
      </c>
      <c r="E73">
        <f>'TPS543C20 Loop Gain'!B3867</f>
        <v>1933000</v>
      </c>
    </row>
    <row r="74" spans="3:5" x14ac:dyDescent="0.25">
      <c r="C74" t="e">
        <f>'TPS543C20 Loop Gain'!AI3866</f>
        <v>#DIV/0!</v>
      </c>
      <c r="D74" t="e">
        <f>'TPS543C20 Loop Gain'!AJ3866</f>
        <v>#DIV/0!</v>
      </c>
      <c r="E74">
        <f>'TPS543C20 Loop Gain'!B3866</f>
        <v>1932000</v>
      </c>
    </row>
    <row r="75" spans="3:5" x14ac:dyDescent="0.25">
      <c r="C75" t="e">
        <f>'TPS543C20 Loop Gain'!AI3865</f>
        <v>#DIV/0!</v>
      </c>
      <c r="D75" t="e">
        <f>'TPS543C20 Loop Gain'!AJ3865</f>
        <v>#DIV/0!</v>
      </c>
      <c r="E75">
        <f>'TPS543C20 Loop Gain'!B3865</f>
        <v>1931000</v>
      </c>
    </row>
    <row r="76" spans="3:5" x14ac:dyDescent="0.25">
      <c r="C76" t="e">
        <f>'TPS543C20 Loop Gain'!AI3864</f>
        <v>#DIV/0!</v>
      </c>
      <c r="D76" t="e">
        <f>'TPS543C20 Loop Gain'!AJ3864</f>
        <v>#DIV/0!</v>
      </c>
      <c r="E76">
        <f>'TPS543C20 Loop Gain'!B3864</f>
        <v>1930000</v>
      </c>
    </row>
    <row r="77" spans="3:5" x14ac:dyDescent="0.25">
      <c r="C77" t="e">
        <f>'TPS543C20 Loop Gain'!AI3863</f>
        <v>#DIV/0!</v>
      </c>
      <c r="D77" t="e">
        <f>'TPS543C20 Loop Gain'!AJ3863</f>
        <v>#DIV/0!</v>
      </c>
      <c r="E77">
        <f>'TPS543C20 Loop Gain'!B3863</f>
        <v>1929000</v>
      </c>
    </row>
    <row r="78" spans="3:5" x14ac:dyDescent="0.25">
      <c r="C78" t="e">
        <f>'TPS543C20 Loop Gain'!AI3862</f>
        <v>#DIV/0!</v>
      </c>
      <c r="D78" t="e">
        <f>'TPS543C20 Loop Gain'!AJ3862</f>
        <v>#DIV/0!</v>
      </c>
      <c r="E78">
        <f>'TPS543C20 Loop Gain'!B3862</f>
        <v>1928000</v>
      </c>
    </row>
    <row r="79" spans="3:5" x14ac:dyDescent="0.25">
      <c r="C79" t="e">
        <f>'TPS543C20 Loop Gain'!AI3861</f>
        <v>#DIV/0!</v>
      </c>
      <c r="D79" t="e">
        <f>'TPS543C20 Loop Gain'!AJ3861</f>
        <v>#DIV/0!</v>
      </c>
      <c r="E79">
        <f>'TPS543C20 Loop Gain'!B3861</f>
        <v>1927000</v>
      </c>
    </row>
    <row r="80" spans="3:5" x14ac:dyDescent="0.25">
      <c r="C80" t="e">
        <f>'TPS543C20 Loop Gain'!AI3860</f>
        <v>#DIV/0!</v>
      </c>
      <c r="D80" t="e">
        <f>'TPS543C20 Loop Gain'!AJ3860</f>
        <v>#DIV/0!</v>
      </c>
      <c r="E80">
        <f>'TPS543C20 Loop Gain'!B3860</f>
        <v>1926000</v>
      </c>
    </row>
    <row r="81" spans="3:5" x14ac:dyDescent="0.25">
      <c r="C81" t="e">
        <f>'TPS543C20 Loop Gain'!AI3859</f>
        <v>#DIV/0!</v>
      </c>
      <c r="D81" t="e">
        <f>'TPS543C20 Loop Gain'!AJ3859</f>
        <v>#DIV/0!</v>
      </c>
      <c r="E81">
        <f>'TPS543C20 Loop Gain'!B3859</f>
        <v>1925000</v>
      </c>
    </row>
    <row r="82" spans="3:5" x14ac:dyDescent="0.25">
      <c r="C82" t="e">
        <f>'TPS543C20 Loop Gain'!AI3858</f>
        <v>#DIV/0!</v>
      </c>
      <c r="D82" t="e">
        <f>'TPS543C20 Loop Gain'!AJ3858</f>
        <v>#DIV/0!</v>
      </c>
      <c r="E82">
        <f>'TPS543C20 Loop Gain'!B3858</f>
        <v>1924000</v>
      </c>
    </row>
    <row r="83" spans="3:5" x14ac:dyDescent="0.25">
      <c r="C83" t="e">
        <f>'TPS543C20 Loop Gain'!AI3857</f>
        <v>#DIV/0!</v>
      </c>
      <c r="D83" t="e">
        <f>'TPS543C20 Loop Gain'!AJ3857</f>
        <v>#DIV/0!</v>
      </c>
      <c r="E83">
        <f>'TPS543C20 Loop Gain'!B3857</f>
        <v>1923000</v>
      </c>
    </row>
    <row r="84" spans="3:5" x14ac:dyDescent="0.25">
      <c r="C84" t="e">
        <f>'TPS543C20 Loop Gain'!AI3856</f>
        <v>#DIV/0!</v>
      </c>
      <c r="D84" t="e">
        <f>'TPS543C20 Loop Gain'!AJ3856</f>
        <v>#DIV/0!</v>
      </c>
      <c r="E84">
        <f>'TPS543C20 Loop Gain'!B3856</f>
        <v>1922000</v>
      </c>
    </row>
    <row r="85" spans="3:5" x14ac:dyDescent="0.25">
      <c r="C85" t="e">
        <f>'TPS543C20 Loop Gain'!AI3855</f>
        <v>#DIV/0!</v>
      </c>
      <c r="D85" t="e">
        <f>'TPS543C20 Loop Gain'!AJ3855</f>
        <v>#DIV/0!</v>
      </c>
      <c r="E85">
        <f>'TPS543C20 Loop Gain'!B3855</f>
        <v>1921000</v>
      </c>
    </row>
    <row r="86" spans="3:5" x14ac:dyDescent="0.25">
      <c r="C86" t="e">
        <f>'TPS543C20 Loop Gain'!AI3854</f>
        <v>#DIV/0!</v>
      </c>
      <c r="D86" t="e">
        <f>'TPS543C20 Loop Gain'!AJ3854</f>
        <v>#DIV/0!</v>
      </c>
      <c r="E86">
        <f>'TPS543C20 Loop Gain'!B3854</f>
        <v>1920000</v>
      </c>
    </row>
    <row r="87" spans="3:5" x14ac:dyDescent="0.25">
      <c r="C87" t="e">
        <f>'TPS543C20 Loop Gain'!AI3853</f>
        <v>#DIV/0!</v>
      </c>
      <c r="D87" t="e">
        <f>'TPS543C20 Loop Gain'!AJ3853</f>
        <v>#DIV/0!</v>
      </c>
      <c r="E87">
        <f>'TPS543C20 Loop Gain'!B3853</f>
        <v>1919000</v>
      </c>
    </row>
    <row r="88" spans="3:5" x14ac:dyDescent="0.25">
      <c r="C88" t="e">
        <f>'TPS543C20 Loop Gain'!AI3852</f>
        <v>#DIV/0!</v>
      </c>
      <c r="D88" t="e">
        <f>'TPS543C20 Loop Gain'!AJ3852</f>
        <v>#DIV/0!</v>
      </c>
      <c r="E88">
        <f>'TPS543C20 Loop Gain'!B3852</f>
        <v>1918000</v>
      </c>
    </row>
    <row r="89" spans="3:5" x14ac:dyDescent="0.25">
      <c r="C89" t="e">
        <f>'TPS543C20 Loop Gain'!AI3851</f>
        <v>#DIV/0!</v>
      </c>
      <c r="D89" t="e">
        <f>'TPS543C20 Loop Gain'!AJ3851</f>
        <v>#DIV/0!</v>
      </c>
      <c r="E89">
        <f>'TPS543C20 Loop Gain'!B3851</f>
        <v>1917000</v>
      </c>
    </row>
    <row r="90" spans="3:5" x14ac:dyDescent="0.25">
      <c r="C90" t="e">
        <f>'TPS543C20 Loop Gain'!AI3850</f>
        <v>#DIV/0!</v>
      </c>
      <c r="D90" t="e">
        <f>'TPS543C20 Loop Gain'!AJ3850</f>
        <v>#DIV/0!</v>
      </c>
      <c r="E90">
        <f>'TPS543C20 Loop Gain'!B3850</f>
        <v>1916000</v>
      </c>
    </row>
    <row r="91" spans="3:5" x14ac:dyDescent="0.25">
      <c r="C91" t="e">
        <f>'TPS543C20 Loop Gain'!AI3849</f>
        <v>#DIV/0!</v>
      </c>
      <c r="D91" t="e">
        <f>'TPS543C20 Loop Gain'!AJ3849</f>
        <v>#DIV/0!</v>
      </c>
      <c r="E91">
        <f>'TPS543C20 Loop Gain'!B3849</f>
        <v>1915000</v>
      </c>
    </row>
    <row r="92" spans="3:5" x14ac:dyDescent="0.25">
      <c r="C92" t="e">
        <f>'TPS543C20 Loop Gain'!AI3848</f>
        <v>#DIV/0!</v>
      </c>
      <c r="D92" t="e">
        <f>'TPS543C20 Loop Gain'!AJ3848</f>
        <v>#DIV/0!</v>
      </c>
      <c r="E92">
        <f>'TPS543C20 Loop Gain'!B3848</f>
        <v>1914000</v>
      </c>
    </row>
    <row r="93" spans="3:5" x14ac:dyDescent="0.25">
      <c r="C93" t="e">
        <f>'TPS543C20 Loop Gain'!AI3847</f>
        <v>#DIV/0!</v>
      </c>
      <c r="D93" t="e">
        <f>'TPS543C20 Loop Gain'!AJ3847</f>
        <v>#DIV/0!</v>
      </c>
      <c r="E93">
        <f>'TPS543C20 Loop Gain'!B3847</f>
        <v>1913000</v>
      </c>
    </row>
    <row r="94" spans="3:5" x14ac:dyDescent="0.25">
      <c r="C94" t="e">
        <f>'TPS543C20 Loop Gain'!AI3846</f>
        <v>#DIV/0!</v>
      </c>
      <c r="D94" t="e">
        <f>'TPS543C20 Loop Gain'!AJ3846</f>
        <v>#DIV/0!</v>
      </c>
      <c r="E94">
        <f>'TPS543C20 Loop Gain'!B3846</f>
        <v>1912000</v>
      </c>
    </row>
    <row r="95" spans="3:5" x14ac:dyDescent="0.25">
      <c r="C95" t="e">
        <f>'TPS543C20 Loop Gain'!AI3845</f>
        <v>#DIV/0!</v>
      </c>
      <c r="D95" t="e">
        <f>'TPS543C20 Loop Gain'!AJ3845</f>
        <v>#DIV/0!</v>
      </c>
      <c r="E95">
        <f>'TPS543C20 Loop Gain'!B3845</f>
        <v>1911000</v>
      </c>
    </row>
    <row r="96" spans="3:5" x14ac:dyDescent="0.25">
      <c r="C96" t="e">
        <f>'TPS543C20 Loop Gain'!AI3844</f>
        <v>#DIV/0!</v>
      </c>
      <c r="D96" t="e">
        <f>'TPS543C20 Loop Gain'!AJ3844</f>
        <v>#DIV/0!</v>
      </c>
      <c r="E96">
        <f>'TPS543C20 Loop Gain'!B3844</f>
        <v>1910000</v>
      </c>
    </row>
    <row r="97" spans="3:5" x14ac:dyDescent="0.25">
      <c r="C97" t="e">
        <f>'TPS543C20 Loop Gain'!AI3843</f>
        <v>#DIV/0!</v>
      </c>
      <c r="D97" t="e">
        <f>'TPS543C20 Loop Gain'!AJ3843</f>
        <v>#DIV/0!</v>
      </c>
      <c r="E97">
        <f>'TPS543C20 Loop Gain'!B3843</f>
        <v>1909000</v>
      </c>
    </row>
    <row r="98" spans="3:5" x14ac:dyDescent="0.25">
      <c r="C98" t="e">
        <f>'TPS543C20 Loop Gain'!AI3842</f>
        <v>#DIV/0!</v>
      </c>
      <c r="D98" t="e">
        <f>'TPS543C20 Loop Gain'!AJ3842</f>
        <v>#DIV/0!</v>
      </c>
      <c r="E98">
        <f>'TPS543C20 Loop Gain'!B3842</f>
        <v>1908000</v>
      </c>
    </row>
    <row r="99" spans="3:5" x14ac:dyDescent="0.25">
      <c r="C99" t="e">
        <f>'TPS543C20 Loop Gain'!AI3841</f>
        <v>#DIV/0!</v>
      </c>
      <c r="D99" t="e">
        <f>'TPS543C20 Loop Gain'!AJ3841</f>
        <v>#DIV/0!</v>
      </c>
      <c r="E99">
        <f>'TPS543C20 Loop Gain'!B3841</f>
        <v>1907000</v>
      </c>
    </row>
    <row r="100" spans="3:5" x14ac:dyDescent="0.25">
      <c r="C100" t="e">
        <f>'TPS543C20 Loop Gain'!AI3840</f>
        <v>#DIV/0!</v>
      </c>
      <c r="D100" t="e">
        <f>'TPS543C20 Loop Gain'!AJ3840</f>
        <v>#DIV/0!</v>
      </c>
      <c r="E100">
        <f>'TPS543C20 Loop Gain'!B3840</f>
        <v>1906000</v>
      </c>
    </row>
    <row r="101" spans="3:5" x14ac:dyDescent="0.25">
      <c r="C101" t="e">
        <f>'TPS543C20 Loop Gain'!AI3839</f>
        <v>#DIV/0!</v>
      </c>
      <c r="D101" t="e">
        <f>'TPS543C20 Loop Gain'!AJ3839</f>
        <v>#DIV/0!</v>
      </c>
      <c r="E101">
        <f>'TPS543C20 Loop Gain'!B3839</f>
        <v>1905000</v>
      </c>
    </row>
    <row r="102" spans="3:5" x14ac:dyDescent="0.25">
      <c r="C102" t="e">
        <f>'TPS543C20 Loop Gain'!AI3838</f>
        <v>#DIV/0!</v>
      </c>
      <c r="D102" t="e">
        <f>'TPS543C20 Loop Gain'!AJ3838</f>
        <v>#DIV/0!</v>
      </c>
      <c r="E102">
        <f>'TPS543C20 Loop Gain'!B3838</f>
        <v>1904000</v>
      </c>
    </row>
    <row r="103" spans="3:5" x14ac:dyDescent="0.25">
      <c r="C103" t="e">
        <f>'TPS543C20 Loop Gain'!AI3837</f>
        <v>#DIV/0!</v>
      </c>
      <c r="D103" t="e">
        <f>'TPS543C20 Loop Gain'!AJ3837</f>
        <v>#DIV/0!</v>
      </c>
      <c r="E103">
        <f>'TPS543C20 Loop Gain'!B3837</f>
        <v>1903000</v>
      </c>
    </row>
    <row r="104" spans="3:5" x14ac:dyDescent="0.25">
      <c r="C104" t="e">
        <f>'TPS543C20 Loop Gain'!AI3836</f>
        <v>#DIV/0!</v>
      </c>
      <c r="D104" t="e">
        <f>'TPS543C20 Loop Gain'!AJ3836</f>
        <v>#DIV/0!</v>
      </c>
      <c r="E104">
        <f>'TPS543C20 Loop Gain'!B3836</f>
        <v>1902000</v>
      </c>
    </row>
    <row r="105" spans="3:5" x14ac:dyDescent="0.25">
      <c r="C105" t="e">
        <f>'TPS543C20 Loop Gain'!AI3835</f>
        <v>#DIV/0!</v>
      </c>
      <c r="D105" t="e">
        <f>'TPS543C20 Loop Gain'!AJ3835</f>
        <v>#DIV/0!</v>
      </c>
      <c r="E105">
        <f>'TPS543C20 Loop Gain'!B3835</f>
        <v>1901000</v>
      </c>
    </row>
    <row r="106" spans="3:5" x14ac:dyDescent="0.25">
      <c r="C106" t="e">
        <f>'TPS543C20 Loop Gain'!AI3834</f>
        <v>#DIV/0!</v>
      </c>
      <c r="D106" t="e">
        <f>'TPS543C20 Loop Gain'!AJ3834</f>
        <v>#DIV/0!</v>
      </c>
      <c r="E106">
        <f>'TPS543C20 Loop Gain'!B3834</f>
        <v>1900000</v>
      </c>
    </row>
    <row r="107" spans="3:5" x14ac:dyDescent="0.25">
      <c r="C107" t="e">
        <f>'TPS543C20 Loop Gain'!AI3833</f>
        <v>#DIV/0!</v>
      </c>
      <c r="D107" t="e">
        <f>'TPS543C20 Loop Gain'!AJ3833</f>
        <v>#DIV/0!</v>
      </c>
      <c r="E107">
        <f>'TPS543C20 Loop Gain'!B3833</f>
        <v>1899000</v>
      </c>
    </row>
    <row r="108" spans="3:5" x14ac:dyDescent="0.25">
      <c r="C108" t="e">
        <f>'TPS543C20 Loop Gain'!AI3832</f>
        <v>#DIV/0!</v>
      </c>
      <c r="D108" t="e">
        <f>'TPS543C20 Loop Gain'!AJ3832</f>
        <v>#DIV/0!</v>
      </c>
      <c r="E108">
        <f>'TPS543C20 Loop Gain'!B3832</f>
        <v>1898000</v>
      </c>
    </row>
    <row r="109" spans="3:5" x14ac:dyDescent="0.25">
      <c r="C109" t="e">
        <f>'TPS543C20 Loop Gain'!AI3831</f>
        <v>#DIV/0!</v>
      </c>
      <c r="D109" t="e">
        <f>'TPS543C20 Loop Gain'!AJ3831</f>
        <v>#DIV/0!</v>
      </c>
      <c r="E109">
        <f>'TPS543C20 Loop Gain'!B3831</f>
        <v>1897000</v>
      </c>
    </row>
    <row r="110" spans="3:5" x14ac:dyDescent="0.25">
      <c r="C110" t="e">
        <f>'TPS543C20 Loop Gain'!AI3830</f>
        <v>#DIV/0!</v>
      </c>
      <c r="D110" t="e">
        <f>'TPS543C20 Loop Gain'!AJ3830</f>
        <v>#DIV/0!</v>
      </c>
      <c r="E110">
        <f>'TPS543C20 Loop Gain'!B3830</f>
        <v>1896000</v>
      </c>
    </row>
    <row r="111" spans="3:5" x14ac:dyDescent="0.25">
      <c r="C111" t="e">
        <f>'TPS543C20 Loop Gain'!AI3829</f>
        <v>#DIV/0!</v>
      </c>
      <c r="D111" t="e">
        <f>'TPS543C20 Loop Gain'!AJ3829</f>
        <v>#DIV/0!</v>
      </c>
      <c r="E111">
        <f>'TPS543C20 Loop Gain'!B3829</f>
        <v>1895000</v>
      </c>
    </row>
    <row r="112" spans="3:5" x14ac:dyDescent="0.25">
      <c r="C112" t="e">
        <f>'TPS543C20 Loop Gain'!AI3828</f>
        <v>#DIV/0!</v>
      </c>
      <c r="D112" t="e">
        <f>'TPS543C20 Loop Gain'!AJ3828</f>
        <v>#DIV/0!</v>
      </c>
      <c r="E112">
        <f>'TPS543C20 Loop Gain'!B3828</f>
        <v>1894000</v>
      </c>
    </row>
    <row r="113" spans="3:5" x14ac:dyDescent="0.25">
      <c r="C113" t="e">
        <f>'TPS543C20 Loop Gain'!AI3827</f>
        <v>#DIV/0!</v>
      </c>
      <c r="D113" t="e">
        <f>'TPS543C20 Loop Gain'!AJ3827</f>
        <v>#DIV/0!</v>
      </c>
      <c r="E113">
        <f>'TPS543C20 Loop Gain'!B3827</f>
        <v>1893000</v>
      </c>
    </row>
    <row r="114" spans="3:5" x14ac:dyDescent="0.25">
      <c r="C114" t="e">
        <f>'TPS543C20 Loop Gain'!AI3826</f>
        <v>#DIV/0!</v>
      </c>
      <c r="D114" t="e">
        <f>'TPS543C20 Loop Gain'!AJ3826</f>
        <v>#DIV/0!</v>
      </c>
      <c r="E114">
        <f>'TPS543C20 Loop Gain'!B3826</f>
        <v>1892000</v>
      </c>
    </row>
    <row r="115" spans="3:5" x14ac:dyDescent="0.25">
      <c r="C115" t="e">
        <f>'TPS543C20 Loop Gain'!AI3825</f>
        <v>#DIV/0!</v>
      </c>
      <c r="D115" t="e">
        <f>'TPS543C20 Loop Gain'!AJ3825</f>
        <v>#DIV/0!</v>
      </c>
      <c r="E115">
        <f>'TPS543C20 Loop Gain'!B3825</f>
        <v>1891000</v>
      </c>
    </row>
    <row r="116" spans="3:5" x14ac:dyDescent="0.25">
      <c r="C116" t="e">
        <f>'TPS543C20 Loop Gain'!AI3824</f>
        <v>#DIV/0!</v>
      </c>
      <c r="D116" t="e">
        <f>'TPS543C20 Loop Gain'!AJ3824</f>
        <v>#DIV/0!</v>
      </c>
      <c r="E116">
        <f>'TPS543C20 Loop Gain'!B3824</f>
        <v>1890000</v>
      </c>
    </row>
    <row r="117" spans="3:5" x14ac:dyDescent="0.25">
      <c r="C117" t="e">
        <f>'TPS543C20 Loop Gain'!AI3823</f>
        <v>#DIV/0!</v>
      </c>
      <c r="D117" t="e">
        <f>'TPS543C20 Loop Gain'!AJ3823</f>
        <v>#DIV/0!</v>
      </c>
      <c r="E117">
        <f>'TPS543C20 Loop Gain'!B3823</f>
        <v>1889000</v>
      </c>
    </row>
    <row r="118" spans="3:5" x14ac:dyDescent="0.25">
      <c r="C118" t="e">
        <f>'TPS543C20 Loop Gain'!AI3822</f>
        <v>#DIV/0!</v>
      </c>
      <c r="D118" t="e">
        <f>'TPS543C20 Loop Gain'!AJ3822</f>
        <v>#DIV/0!</v>
      </c>
      <c r="E118">
        <f>'TPS543C20 Loop Gain'!B3822</f>
        <v>1888000</v>
      </c>
    </row>
    <row r="119" spans="3:5" x14ac:dyDescent="0.25">
      <c r="C119" t="e">
        <f>'TPS543C20 Loop Gain'!AI3821</f>
        <v>#DIV/0!</v>
      </c>
      <c r="D119" t="e">
        <f>'TPS543C20 Loop Gain'!AJ3821</f>
        <v>#DIV/0!</v>
      </c>
      <c r="E119">
        <f>'TPS543C20 Loop Gain'!B3821</f>
        <v>1887000</v>
      </c>
    </row>
    <row r="120" spans="3:5" x14ac:dyDescent="0.25">
      <c r="C120" t="e">
        <f>'TPS543C20 Loop Gain'!AI3820</f>
        <v>#DIV/0!</v>
      </c>
      <c r="D120" t="e">
        <f>'TPS543C20 Loop Gain'!AJ3820</f>
        <v>#DIV/0!</v>
      </c>
      <c r="E120">
        <f>'TPS543C20 Loop Gain'!B3820</f>
        <v>1886000</v>
      </c>
    </row>
    <row r="121" spans="3:5" x14ac:dyDescent="0.25">
      <c r="C121" t="e">
        <f>'TPS543C20 Loop Gain'!AI3819</f>
        <v>#DIV/0!</v>
      </c>
      <c r="D121" t="e">
        <f>'TPS543C20 Loop Gain'!AJ3819</f>
        <v>#DIV/0!</v>
      </c>
      <c r="E121">
        <f>'TPS543C20 Loop Gain'!B3819</f>
        <v>1885000</v>
      </c>
    </row>
    <row r="122" spans="3:5" x14ac:dyDescent="0.25">
      <c r="C122" t="e">
        <f>'TPS543C20 Loop Gain'!AI3818</f>
        <v>#DIV/0!</v>
      </c>
      <c r="D122" t="e">
        <f>'TPS543C20 Loop Gain'!AJ3818</f>
        <v>#DIV/0!</v>
      </c>
      <c r="E122">
        <f>'TPS543C20 Loop Gain'!B3818</f>
        <v>1884000</v>
      </c>
    </row>
    <row r="123" spans="3:5" x14ac:dyDescent="0.25">
      <c r="C123" t="e">
        <f>'TPS543C20 Loop Gain'!AI3817</f>
        <v>#DIV/0!</v>
      </c>
      <c r="D123" t="e">
        <f>'TPS543C20 Loop Gain'!AJ3817</f>
        <v>#DIV/0!</v>
      </c>
      <c r="E123">
        <f>'TPS543C20 Loop Gain'!B3817</f>
        <v>1883000</v>
      </c>
    </row>
    <row r="124" spans="3:5" x14ac:dyDescent="0.25">
      <c r="C124" t="e">
        <f>'TPS543C20 Loop Gain'!AI3816</f>
        <v>#DIV/0!</v>
      </c>
      <c r="D124" t="e">
        <f>'TPS543C20 Loop Gain'!AJ3816</f>
        <v>#DIV/0!</v>
      </c>
      <c r="E124">
        <f>'TPS543C20 Loop Gain'!B3816</f>
        <v>1882000</v>
      </c>
    </row>
    <row r="125" spans="3:5" x14ac:dyDescent="0.25">
      <c r="C125" t="e">
        <f>'TPS543C20 Loop Gain'!AI3815</f>
        <v>#DIV/0!</v>
      </c>
      <c r="D125" t="e">
        <f>'TPS543C20 Loop Gain'!AJ3815</f>
        <v>#DIV/0!</v>
      </c>
      <c r="E125">
        <f>'TPS543C20 Loop Gain'!B3815</f>
        <v>1881000</v>
      </c>
    </row>
    <row r="126" spans="3:5" x14ac:dyDescent="0.25">
      <c r="C126" t="e">
        <f>'TPS543C20 Loop Gain'!AI3814</f>
        <v>#DIV/0!</v>
      </c>
      <c r="D126" t="e">
        <f>'TPS543C20 Loop Gain'!AJ3814</f>
        <v>#DIV/0!</v>
      </c>
      <c r="E126">
        <f>'TPS543C20 Loop Gain'!B3814</f>
        <v>1880000</v>
      </c>
    </row>
    <row r="127" spans="3:5" x14ac:dyDescent="0.25">
      <c r="C127" t="e">
        <f>'TPS543C20 Loop Gain'!AI3813</f>
        <v>#DIV/0!</v>
      </c>
      <c r="D127" t="e">
        <f>'TPS543C20 Loop Gain'!AJ3813</f>
        <v>#DIV/0!</v>
      </c>
      <c r="E127">
        <f>'TPS543C20 Loop Gain'!B3813</f>
        <v>1879000</v>
      </c>
    </row>
    <row r="128" spans="3:5" x14ac:dyDescent="0.25">
      <c r="C128" t="e">
        <f>'TPS543C20 Loop Gain'!AI3812</f>
        <v>#DIV/0!</v>
      </c>
      <c r="D128" t="e">
        <f>'TPS543C20 Loop Gain'!AJ3812</f>
        <v>#DIV/0!</v>
      </c>
      <c r="E128">
        <f>'TPS543C20 Loop Gain'!B3812</f>
        <v>1878000</v>
      </c>
    </row>
    <row r="129" spans="3:5" x14ac:dyDescent="0.25">
      <c r="C129" t="e">
        <f>'TPS543C20 Loop Gain'!AI3811</f>
        <v>#DIV/0!</v>
      </c>
      <c r="D129" t="e">
        <f>'TPS543C20 Loop Gain'!AJ3811</f>
        <v>#DIV/0!</v>
      </c>
      <c r="E129">
        <f>'TPS543C20 Loop Gain'!B3811</f>
        <v>1877000</v>
      </c>
    </row>
    <row r="130" spans="3:5" x14ac:dyDescent="0.25">
      <c r="C130" t="e">
        <f>'TPS543C20 Loop Gain'!AI3810</f>
        <v>#DIV/0!</v>
      </c>
      <c r="D130" t="e">
        <f>'TPS543C20 Loop Gain'!AJ3810</f>
        <v>#DIV/0!</v>
      </c>
      <c r="E130">
        <f>'TPS543C20 Loop Gain'!B3810</f>
        <v>1876000</v>
      </c>
    </row>
    <row r="131" spans="3:5" x14ac:dyDescent="0.25">
      <c r="C131" t="e">
        <f>'TPS543C20 Loop Gain'!AI3809</f>
        <v>#DIV/0!</v>
      </c>
      <c r="D131" t="e">
        <f>'TPS543C20 Loop Gain'!AJ3809</f>
        <v>#DIV/0!</v>
      </c>
      <c r="E131">
        <f>'TPS543C20 Loop Gain'!B3809</f>
        <v>1875000</v>
      </c>
    </row>
    <row r="132" spans="3:5" x14ac:dyDescent="0.25">
      <c r="C132" t="e">
        <f>'TPS543C20 Loop Gain'!AI3808</f>
        <v>#DIV/0!</v>
      </c>
      <c r="D132" t="e">
        <f>'TPS543C20 Loop Gain'!AJ3808</f>
        <v>#DIV/0!</v>
      </c>
      <c r="E132">
        <f>'TPS543C20 Loop Gain'!B3808</f>
        <v>1874000</v>
      </c>
    </row>
    <row r="133" spans="3:5" x14ac:dyDescent="0.25">
      <c r="C133" t="e">
        <f>'TPS543C20 Loop Gain'!AI3807</f>
        <v>#DIV/0!</v>
      </c>
      <c r="D133" t="e">
        <f>'TPS543C20 Loop Gain'!AJ3807</f>
        <v>#DIV/0!</v>
      </c>
      <c r="E133">
        <f>'TPS543C20 Loop Gain'!B3807</f>
        <v>1873000</v>
      </c>
    </row>
    <row r="134" spans="3:5" x14ac:dyDescent="0.25">
      <c r="C134" t="e">
        <f>'TPS543C20 Loop Gain'!AI3806</f>
        <v>#DIV/0!</v>
      </c>
      <c r="D134" t="e">
        <f>'TPS543C20 Loop Gain'!AJ3806</f>
        <v>#DIV/0!</v>
      </c>
      <c r="E134">
        <f>'TPS543C20 Loop Gain'!B3806</f>
        <v>1872000</v>
      </c>
    </row>
    <row r="135" spans="3:5" x14ac:dyDescent="0.25">
      <c r="C135" t="e">
        <f>'TPS543C20 Loop Gain'!AI3805</f>
        <v>#DIV/0!</v>
      </c>
      <c r="D135" t="e">
        <f>'TPS543C20 Loop Gain'!AJ3805</f>
        <v>#DIV/0!</v>
      </c>
      <c r="E135">
        <f>'TPS543C20 Loop Gain'!B3805</f>
        <v>1871000</v>
      </c>
    </row>
    <row r="136" spans="3:5" x14ac:dyDescent="0.25">
      <c r="C136" t="e">
        <f>'TPS543C20 Loop Gain'!AI3804</f>
        <v>#DIV/0!</v>
      </c>
      <c r="D136" t="e">
        <f>'TPS543C20 Loop Gain'!AJ3804</f>
        <v>#DIV/0!</v>
      </c>
      <c r="E136">
        <f>'TPS543C20 Loop Gain'!B3804</f>
        <v>1870000</v>
      </c>
    </row>
    <row r="137" spans="3:5" x14ac:dyDescent="0.25">
      <c r="C137" t="e">
        <f>'TPS543C20 Loop Gain'!AI3803</f>
        <v>#DIV/0!</v>
      </c>
      <c r="D137" t="e">
        <f>'TPS543C20 Loop Gain'!AJ3803</f>
        <v>#DIV/0!</v>
      </c>
      <c r="E137">
        <f>'TPS543C20 Loop Gain'!B3803</f>
        <v>1869000</v>
      </c>
    </row>
    <row r="138" spans="3:5" x14ac:dyDescent="0.25">
      <c r="C138" t="e">
        <f>'TPS543C20 Loop Gain'!AI3802</f>
        <v>#DIV/0!</v>
      </c>
      <c r="D138" t="e">
        <f>'TPS543C20 Loop Gain'!AJ3802</f>
        <v>#DIV/0!</v>
      </c>
      <c r="E138">
        <f>'TPS543C20 Loop Gain'!B3802</f>
        <v>1868000</v>
      </c>
    </row>
    <row r="139" spans="3:5" x14ac:dyDescent="0.25">
      <c r="C139" t="e">
        <f>'TPS543C20 Loop Gain'!AI3801</f>
        <v>#DIV/0!</v>
      </c>
      <c r="D139" t="e">
        <f>'TPS543C20 Loop Gain'!AJ3801</f>
        <v>#DIV/0!</v>
      </c>
      <c r="E139">
        <f>'TPS543C20 Loop Gain'!B3801</f>
        <v>1867000</v>
      </c>
    </row>
    <row r="140" spans="3:5" x14ac:dyDescent="0.25">
      <c r="C140" t="e">
        <f>'TPS543C20 Loop Gain'!AI3800</f>
        <v>#DIV/0!</v>
      </c>
      <c r="D140" t="e">
        <f>'TPS543C20 Loop Gain'!AJ3800</f>
        <v>#DIV/0!</v>
      </c>
      <c r="E140">
        <f>'TPS543C20 Loop Gain'!B3800</f>
        <v>1866000</v>
      </c>
    </row>
    <row r="141" spans="3:5" x14ac:dyDescent="0.25">
      <c r="C141" t="e">
        <f>'TPS543C20 Loop Gain'!AI3799</f>
        <v>#DIV/0!</v>
      </c>
      <c r="D141" t="e">
        <f>'TPS543C20 Loop Gain'!AJ3799</f>
        <v>#DIV/0!</v>
      </c>
      <c r="E141">
        <f>'TPS543C20 Loop Gain'!B3799</f>
        <v>1865000</v>
      </c>
    </row>
    <row r="142" spans="3:5" x14ac:dyDescent="0.25">
      <c r="C142" t="e">
        <f>'TPS543C20 Loop Gain'!AI3798</f>
        <v>#DIV/0!</v>
      </c>
      <c r="D142" t="e">
        <f>'TPS543C20 Loop Gain'!AJ3798</f>
        <v>#DIV/0!</v>
      </c>
      <c r="E142">
        <f>'TPS543C20 Loop Gain'!B3798</f>
        <v>1864000</v>
      </c>
    </row>
    <row r="143" spans="3:5" x14ac:dyDescent="0.25">
      <c r="C143" t="e">
        <f>'TPS543C20 Loop Gain'!AI3797</f>
        <v>#DIV/0!</v>
      </c>
      <c r="D143" t="e">
        <f>'TPS543C20 Loop Gain'!AJ3797</f>
        <v>#DIV/0!</v>
      </c>
      <c r="E143">
        <f>'TPS543C20 Loop Gain'!B3797</f>
        <v>1863000</v>
      </c>
    </row>
    <row r="144" spans="3:5" x14ac:dyDescent="0.25">
      <c r="C144" t="e">
        <f>'TPS543C20 Loop Gain'!AI3796</f>
        <v>#DIV/0!</v>
      </c>
      <c r="D144" t="e">
        <f>'TPS543C20 Loop Gain'!AJ3796</f>
        <v>#DIV/0!</v>
      </c>
      <c r="E144">
        <f>'TPS543C20 Loop Gain'!B3796</f>
        <v>1862000</v>
      </c>
    </row>
    <row r="145" spans="3:5" x14ac:dyDescent="0.25">
      <c r="C145" t="e">
        <f>'TPS543C20 Loop Gain'!AI3795</f>
        <v>#DIV/0!</v>
      </c>
      <c r="D145" t="e">
        <f>'TPS543C20 Loop Gain'!AJ3795</f>
        <v>#DIV/0!</v>
      </c>
      <c r="E145">
        <f>'TPS543C20 Loop Gain'!B3795</f>
        <v>1861000</v>
      </c>
    </row>
    <row r="146" spans="3:5" x14ac:dyDescent="0.25">
      <c r="C146" t="e">
        <f>'TPS543C20 Loop Gain'!AI3794</f>
        <v>#DIV/0!</v>
      </c>
      <c r="D146" t="e">
        <f>'TPS543C20 Loop Gain'!AJ3794</f>
        <v>#DIV/0!</v>
      </c>
      <c r="E146">
        <f>'TPS543C20 Loop Gain'!B3794</f>
        <v>1860000</v>
      </c>
    </row>
    <row r="147" spans="3:5" x14ac:dyDescent="0.25">
      <c r="C147" t="e">
        <f>'TPS543C20 Loop Gain'!AI3793</f>
        <v>#DIV/0!</v>
      </c>
      <c r="D147" t="e">
        <f>'TPS543C20 Loop Gain'!AJ3793</f>
        <v>#DIV/0!</v>
      </c>
      <c r="E147">
        <f>'TPS543C20 Loop Gain'!B3793</f>
        <v>1859000</v>
      </c>
    </row>
    <row r="148" spans="3:5" x14ac:dyDescent="0.25">
      <c r="C148" t="e">
        <f>'TPS543C20 Loop Gain'!AI3792</f>
        <v>#DIV/0!</v>
      </c>
      <c r="D148" t="e">
        <f>'TPS543C20 Loop Gain'!AJ3792</f>
        <v>#DIV/0!</v>
      </c>
      <c r="E148">
        <f>'TPS543C20 Loop Gain'!B3792</f>
        <v>1858000</v>
      </c>
    </row>
    <row r="149" spans="3:5" x14ac:dyDescent="0.25">
      <c r="C149" t="e">
        <f>'TPS543C20 Loop Gain'!AI3791</f>
        <v>#DIV/0!</v>
      </c>
      <c r="D149" t="e">
        <f>'TPS543C20 Loop Gain'!AJ3791</f>
        <v>#DIV/0!</v>
      </c>
      <c r="E149">
        <f>'TPS543C20 Loop Gain'!B3791</f>
        <v>1857000</v>
      </c>
    </row>
    <row r="150" spans="3:5" x14ac:dyDescent="0.25">
      <c r="C150" t="e">
        <f>'TPS543C20 Loop Gain'!AI3790</f>
        <v>#DIV/0!</v>
      </c>
      <c r="D150" t="e">
        <f>'TPS543C20 Loop Gain'!AJ3790</f>
        <v>#DIV/0!</v>
      </c>
      <c r="E150">
        <f>'TPS543C20 Loop Gain'!B3790</f>
        <v>1856000</v>
      </c>
    </row>
    <row r="151" spans="3:5" x14ac:dyDescent="0.25">
      <c r="C151" t="e">
        <f>'TPS543C20 Loop Gain'!AI3789</f>
        <v>#DIV/0!</v>
      </c>
      <c r="D151" t="e">
        <f>'TPS543C20 Loop Gain'!AJ3789</f>
        <v>#DIV/0!</v>
      </c>
      <c r="E151">
        <f>'TPS543C20 Loop Gain'!B3789</f>
        <v>1855000</v>
      </c>
    </row>
    <row r="152" spans="3:5" x14ac:dyDescent="0.25">
      <c r="C152" t="e">
        <f>'TPS543C20 Loop Gain'!AI3788</f>
        <v>#DIV/0!</v>
      </c>
      <c r="D152" t="e">
        <f>'TPS543C20 Loop Gain'!AJ3788</f>
        <v>#DIV/0!</v>
      </c>
      <c r="E152">
        <f>'TPS543C20 Loop Gain'!B3788</f>
        <v>1854000</v>
      </c>
    </row>
    <row r="153" spans="3:5" x14ac:dyDescent="0.25">
      <c r="C153" t="e">
        <f>'TPS543C20 Loop Gain'!AI3787</f>
        <v>#DIV/0!</v>
      </c>
      <c r="D153" t="e">
        <f>'TPS543C20 Loop Gain'!AJ3787</f>
        <v>#DIV/0!</v>
      </c>
      <c r="E153">
        <f>'TPS543C20 Loop Gain'!B3787</f>
        <v>1853000</v>
      </c>
    </row>
    <row r="154" spans="3:5" x14ac:dyDescent="0.25">
      <c r="C154" t="e">
        <f>'TPS543C20 Loop Gain'!AI3786</f>
        <v>#DIV/0!</v>
      </c>
      <c r="D154" t="e">
        <f>'TPS543C20 Loop Gain'!AJ3786</f>
        <v>#DIV/0!</v>
      </c>
      <c r="E154">
        <f>'TPS543C20 Loop Gain'!B3786</f>
        <v>1852000</v>
      </c>
    </row>
    <row r="155" spans="3:5" x14ac:dyDescent="0.25">
      <c r="C155" t="e">
        <f>'TPS543C20 Loop Gain'!AI3785</f>
        <v>#DIV/0!</v>
      </c>
      <c r="D155" t="e">
        <f>'TPS543C20 Loop Gain'!AJ3785</f>
        <v>#DIV/0!</v>
      </c>
      <c r="E155">
        <f>'TPS543C20 Loop Gain'!B3785</f>
        <v>1851000</v>
      </c>
    </row>
    <row r="156" spans="3:5" x14ac:dyDescent="0.25">
      <c r="C156" t="e">
        <f>'TPS543C20 Loop Gain'!AI3784</f>
        <v>#DIV/0!</v>
      </c>
      <c r="D156" t="e">
        <f>'TPS543C20 Loop Gain'!AJ3784</f>
        <v>#DIV/0!</v>
      </c>
      <c r="E156">
        <f>'TPS543C20 Loop Gain'!B3784</f>
        <v>1850000</v>
      </c>
    </row>
    <row r="157" spans="3:5" x14ac:dyDescent="0.25">
      <c r="C157" t="e">
        <f>'TPS543C20 Loop Gain'!AI3783</f>
        <v>#DIV/0!</v>
      </c>
      <c r="D157" t="e">
        <f>'TPS543C20 Loop Gain'!AJ3783</f>
        <v>#DIV/0!</v>
      </c>
      <c r="E157">
        <f>'TPS543C20 Loop Gain'!B3783</f>
        <v>1849000</v>
      </c>
    </row>
    <row r="158" spans="3:5" x14ac:dyDescent="0.25">
      <c r="C158" t="e">
        <f>'TPS543C20 Loop Gain'!AI3782</f>
        <v>#DIV/0!</v>
      </c>
      <c r="D158" t="e">
        <f>'TPS543C20 Loop Gain'!AJ3782</f>
        <v>#DIV/0!</v>
      </c>
      <c r="E158">
        <f>'TPS543C20 Loop Gain'!B3782</f>
        <v>1848000</v>
      </c>
    </row>
    <row r="159" spans="3:5" x14ac:dyDescent="0.25">
      <c r="C159" t="e">
        <f>'TPS543C20 Loop Gain'!AI3781</f>
        <v>#DIV/0!</v>
      </c>
      <c r="D159" t="e">
        <f>'TPS543C20 Loop Gain'!AJ3781</f>
        <v>#DIV/0!</v>
      </c>
      <c r="E159">
        <f>'TPS543C20 Loop Gain'!B3781</f>
        <v>1847000</v>
      </c>
    </row>
    <row r="160" spans="3:5" x14ac:dyDescent="0.25">
      <c r="C160" t="e">
        <f>'TPS543C20 Loop Gain'!AI3780</f>
        <v>#DIV/0!</v>
      </c>
      <c r="D160" t="e">
        <f>'TPS543C20 Loop Gain'!AJ3780</f>
        <v>#DIV/0!</v>
      </c>
      <c r="E160">
        <f>'TPS543C20 Loop Gain'!B3780</f>
        <v>1846000</v>
      </c>
    </row>
    <row r="161" spans="3:5" x14ac:dyDescent="0.25">
      <c r="C161" t="e">
        <f>'TPS543C20 Loop Gain'!AI3779</f>
        <v>#DIV/0!</v>
      </c>
      <c r="D161" t="e">
        <f>'TPS543C20 Loop Gain'!AJ3779</f>
        <v>#DIV/0!</v>
      </c>
      <c r="E161">
        <f>'TPS543C20 Loop Gain'!B3779</f>
        <v>1845000</v>
      </c>
    </row>
    <row r="162" spans="3:5" x14ac:dyDescent="0.25">
      <c r="C162" t="e">
        <f>'TPS543C20 Loop Gain'!AI3778</f>
        <v>#DIV/0!</v>
      </c>
      <c r="D162" t="e">
        <f>'TPS543C20 Loop Gain'!AJ3778</f>
        <v>#DIV/0!</v>
      </c>
      <c r="E162">
        <f>'TPS543C20 Loop Gain'!B3778</f>
        <v>1844000</v>
      </c>
    </row>
    <row r="163" spans="3:5" x14ac:dyDescent="0.25">
      <c r="C163" t="e">
        <f>'TPS543C20 Loop Gain'!AI3777</f>
        <v>#DIV/0!</v>
      </c>
      <c r="D163" t="e">
        <f>'TPS543C20 Loop Gain'!AJ3777</f>
        <v>#DIV/0!</v>
      </c>
      <c r="E163">
        <f>'TPS543C20 Loop Gain'!B3777</f>
        <v>1843000</v>
      </c>
    </row>
    <row r="164" spans="3:5" x14ac:dyDescent="0.25">
      <c r="C164" t="e">
        <f>'TPS543C20 Loop Gain'!AI3776</f>
        <v>#DIV/0!</v>
      </c>
      <c r="D164" t="e">
        <f>'TPS543C20 Loop Gain'!AJ3776</f>
        <v>#DIV/0!</v>
      </c>
      <c r="E164">
        <f>'TPS543C20 Loop Gain'!B3776</f>
        <v>1842000</v>
      </c>
    </row>
    <row r="165" spans="3:5" x14ac:dyDescent="0.25">
      <c r="C165" t="e">
        <f>'TPS543C20 Loop Gain'!AI3775</f>
        <v>#DIV/0!</v>
      </c>
      <c r="D165" t="e">
        <f>'TPS543C20 Loop Gain'!AJ3775</f>
        <v>#DIV/0!</v>
      </c>
      <c r="E165">
        <f>'TPS543C20 Loop Gain'!B3775</f>
        <v>1841000</v>
      </c>
    </row>
    <row r="166" spans="3:5" x14ac:dyDescent="0.25">
      <c r="C166" t="e">
        <f>'TPS543C20 Loop Gain'!AI3774</f>
        <v>#DIV/0!</v>
      </c>
      <c r="D166" t="e">
        <f>'TPS543C20 Loop Gain'!AJ3774</f>
        <v>#DIV/0!</v>
      </c>
      <c r="E166">
        <f>'TPS543C20 Loop Gain'!B3774</f>
        <v>1840000</v>
      </c>
    </row>
    <row r="167" spans="3:5" x14ac:dyDescent="0.25">
      <c r="C167" t="e">
        <f>'TPS543C20 Loop Gain'!AI3773</f>
        <v>#DIV/0!</v>
      </c>
      <c r="D167" t="e">
        <f>'TPS543C20 Loop Gain'!AJ3773</f>
        <v>#DIV/0!</v>
      </c>
      <c r="E167">
        <f>'TPS543C20 Loop Gain'!B3773</f>
        <v>1839000</v>
      </c>
    </row>
    <row r="168" spans="3:5" x14ac:dyDescent="0.25">
      <c r="C168" t="e">
        <f>'TPS543C20 Loop Gain'!AI3772</f>
        <v>#DIV/0!</v>
      </c>
      <c r="D168" t="e">
        <f>'TPS543C20 Loop Gain'!AJ3772</f>
        <v>#DIV/0!</v>
      </c>
      <c r="E168">
        <f>'TPS543C20 Loop Gain'!B3772</f>
        <v>1838000</v>
      </c>
    </row>
    <row r="169" spans="3:5" x14ac:dyDescent="0.25">
      <c r="C169" t="e">
        <f>'TPS543C20 Loop Gain'!AI3771</f>
        <v>#DIV/0!</v>
      </c>
      <c r="D169" t="e">
        <f>'TPS543C20 Loop Gain'!AJ3771</f>
        <v>#DIV/0!</v>
      </c>
      <c r="E169">
        <f>'TPS543C20 Loop Gain'!B3771</f>
        <v>1837000</v>
      </c>
    </row>
    <row r="170" spans="3:5" x14ac:dyDescent="0.25">
      <c r="C170" t="e">
        <f>'TPS543C20 Loop Gain'!AI3770</f>
        <v>#DIV/0!</v>
      </c>
      <c r="D170" t="e">
        <f>'TPS543C20 Loop Gain'!AJ3770</f>
        <v>#DIV/0!</v>
      </c>
      <c r="E170">
        <f>'TPS543C20 Loop Gain'!B3770</f>
        <v>1836000</v>
      </c>
    </row>
    <row r="171" spans="3:5" x14ac:dyDescent="0.25">
      <c r="C171" t="e">
        <f>'TPS543C20 Loop Gain'!AI3769</f>
        <v>#DIV/0!</v>
      </c>
      <c r="D171" t="e">
        <f>'TPS543C20 Loop Gain'!AJ3769</f>
        <v>#DIV/0!</v>
      </c>
      <c r="E171">
        <f>'TPS543C20 Loop Gain'!B3769</f>
        <v>1835000</v>
      </c>
    </row>
    <row r="172" spans="3:5" x14ac:dyDescent="0.25">
      <c r="C172" t="e">
        <f>'TPS543C20 Loop Gain'!AI3768</f>
        <v>#DIV/0!</v>
      </c>
      <c r="D172" t="e">
        <f>'TPS543C20 Loop Gain'!AJ3768</f>
        <v>#DIV/0!</v>
      </c>
      <c r="E172">
        <f>'TPS543C20 Loop Gain'!B3768</f>
        <v>1834000</v>
      </c>
    </row>
    <row r="173" spans="3:5" x14ac:dyDescent="0.25">
      <c r="C173" t="e">
        <f>'TPS543C20 Loop Gain'!AI3767</f>
        <v>#DIV/0!</v>
      </c>
      <c r="D173" t="e">
        <f>'TPS543C20 Loop Gain'!AJ3767</f>
        <v>#DIV/0!</v>
      </c>
      <c r="E173">
        <f>'TPS543C20 Loop Gain'!B3767</f>
        <v>1833000</v>
      </c>
    </row>
    <row r="174" spans="3:5" x14ac:dyDescent="0.25">
      <c r="C174" t="e">
        <f>'TPS543C20 Loop Gain'!AI3766</f>
        <v>#DIV/0!</v>
      </c>
      <c r="D174" t="e">
        <f>'TPS543C20 Loop Gain'!AJ3766</f>
        <v>#DIV/0!</v>
      </c>
      <c r="E174">
        <f>'TPS543C20 Loop Gain'!B3766</f>
        <v>1832000</v>
      </c>
    </row>
    <row r="175" spans="3:5" x14ac:dyDescent="0.25">
      <c r="C175" t="e">
        <f>'TPS543C20 Loop Gain'!AI3765</f>
        <v>#DIV/0!</v>
      </c>
      <c r="D175" t="e">
        <f>'TPS543C20 Loop Gain'!AJ3765</f>
        <v>#DIV/0!</v>
      </c>
      <c r="E175">
        <f>'TPS543C20 Loop Gain'!B3765</f>
        <v>1831000</v>
      </c>
    </row>
    <row r="176" spans="3:5" x14ac:dyDescent="0.25">
      <c r="C176" t="e">
        <f>'TPS543C20 Loop Gain'!AI3764</f>
        <v>#DIV/0!</v>
      </c>
      <c r="D176" t="e">
        <f>'TPS543C20 Loop Gain'!AJ3764</f>
        <v>#DIV/0!</v>
      </c>
      <c r="E176">
        <f>'TPS543C20 Loop Gain'!B3764</f>
        <v>1830000</v>
      </c>
    </row>
    <row r="177" spans="3:5" x14ac:dyDescent="0.25">
      <c r="C177" t="e">
        <f>'TPS543C20 Loop Gain'!AI3763</f>
        <v>#DIV/0!</v>
      </c>
      <c r="D177" t="e">
        <f>'TPS543C20 Loop Gain'!AJ3763</f>
        <v>#DIV/0!</v>
      </c>
      <c r="E177">
        <f>'TPS543C20 Loop Gain'!B3763</f>
        <v>1829000</v>
      </c>
    </row>
    <row r="178" spans="3:5" x14ac:dyDescent="0.25">
      <c r="C178" t="e">
        <f>'TPS543C20 Loop Gain'!AI3762</f>
        <v>#DIV/0!</v>
      </c>
      <c r="D178" t="e">
        <f>'TPS543C20 Loop Gain'!AJ3762</f>
        <v>#DIV/0!</v>
      </c>
      <c r="E178">
        <f>'TPS543C20 Loop Gain'!B3762</f>
        <v>1828000</v>
      </c>
    </row>
    <row r="179" spans="3:5" x14ac:dyDescent="0.25">
      <c r="C179" t="e">
        <f>'TPS543C20 Loop Gain'!AI3761</f>
        <v>#DIV/0!</v>
      </c>
      <c r="D179" t="e">
        <f>'TPS543C20 Loop Gain'!AJ3761</f>
        <v>#DIV/0!</v>
      </c>
      <c r="E179">
        <f>'TPS543C20 Loop Gain'!B3761</f>
        <v>1827000</v>
      </c>
    </row>
    <row r="180" spans="3:5" x14ac:dyDescent="0.25">
      <c r="C180" t="e">
        <f>'TPS543C20 Loop Gain'!AI3760</f>
        <v>#DIV/0!</v>
      </c>
      <c r="D180" t="e">
        <f>'TPS543C20 Loop Gain'!AJ3760</f>
        <v>#DIV/0!</v>
      </c>
      <c r="E180">
        <f>'TPS543C20 Loop Gain'!B3760</f>
        <v>1826000</v>
      </c>
    </row>
    <row r="181" spans="3:5" x14ac:dyDescent="0.25">
      <c r="C181" t="e">
        <f>'TPS543C20 Loop Gain'!AI3759</f>
        <v>#DIV/0!</v>
      </c>
      <c r="D181" t="e">
        <f>'TPS543C20 Loop Gain'!AJ3759</f>
        <v>#DIV/0!</v>
      </c>
      <c r="E181">
        <f>'TPS543C20 Loop Gain'!B3759</f>
        <v>1825000</v>
      </c>
    </row>
    <row r="182" spans="3:5" x14ac:dyDescent="0.25">
      <c r="C182" t="e">
        <f>'TPS543C20 Loop Gain'!AI3758</f>
        <v>#DIV/0!</v>
      </c>
      <c r="D182" t="e">
        <f>'TPS543C20 Loop Gain'!AJ3758</f>
        <v>#DIV/0!</v>
      </c>
      <c r="E182">
        <f>'TPS543C20 Loop Gain'!B3758</f>
        <v>1824000</v>
      </c>
    </row>
    <row r="183" spans="3:5" x14ac:dyDescent="0.25">
      <c r="C183" t="e">
        <f>'TPS543C20 Loop Gain'!AI3757</f>
        <v>#DIV/0!</v>
      </c>
      <c r="D183" t="e">
        <f>'TPS543C20 Loop Gain'!AJ3757</f>
        <v>#DIV/0!</v>
      </c>
      <c r="E183">
        <f>'TPS543C20 Loop Gain'!B3757</f>
        <v>1823000</v>
      </c>
    </row>
    <row r="184" spans="3:5" x14ac:dyDescent="0.25">
      <c r="C184" t="e">
        <f>'TPS543C20 Loop Gain'!AI3756</f>
        <v>#DIV/0!</v>
      </c>
      <c r="D184" t="e">
        <f>'TPS543C20 Loop Gain'!AJ3756</f>
        <v>#DIV/0!</v>
      </c>
      <c r="E184">
        <f>'TPS543C20 Loop Gain'!B3756</f>
        <v>1822000</v>
      </c>
    </row>
    <row r="185" spans="3:5" x14ac:dyDescent="0.25">
      <c r="C185" t="e">
        <f>'TPS543C20 Loop Gain'!AI3755</f>
        <v>#DIV/0!</v>
      </c>
      <c r="D185" t="e">
        <f>'TPS543C20 Loop Gain'!AJ3755</f>
        <v>#DIV/0!</v>
      </c>
      <c r="E185">
        <f>'TPS543C20 Loop Gain'!B3755</f>
        <v>1821000</v>
      </c>
    </row>
    <row r="186" spans="3:5" x14ac:dyDescent="0.25">
      <c r="C186" t="e">
        <f>'TPS543C20 Loop Gain'!AI3754</f>
        <v>#DIV/0!</v>
      </c>
      <c r="D186" t="e">
        <f>'TPS543C20 Loop Gain'!AJ3754</f>
        <v>#DIV/0!</v>
      </c>
      <c r="E186">
        <f>'TPS543C20 Loop Gain'!B3754</f>
        <v>1820000</v>
      </c>
    </row>
    <row r="187" spans="3:5" x14ac:dyDescent="0.25">
      <c r="C187" t="e">
        <f>'TPS543C20 Loop Gain'!AI3753</f>
        <v>#DIV/0!</v>
      </c>
      <c r="D187" t="e">
        <f>'TPS543C20 Loop Gain'!AJ3753</f>
        <v>#DIV/0!</v>
      </c>
      <c r="E187">
        <f>'TPS543C20 Loop Gain'!B3753</f>
        <v>1819000</v>
      </c>
    </row>
    <row r="188" spans="3:5" x14ac:dyDescent="0.25">
      <c r="C188" t="e">
        <f>'TPS543C20 Loop Gain'!AI3752</f>
        <v>#DIV/0!</v>
      </c>
      <c r="D188" t="e">
        <f>'TPS543C20 Loop Gain'!AJ3752</f>
        <v>#DIV/0!</v>
      </c>
      <c r="E188">
        <f>'TPS543C20 Loop Gain'!B3752</f>
        <v>1818000</v>
      </c>
    </row>
    <row r="189" spans="3:5" x14ac:dyDescent="0.25">
      <c r="C189" t="e">
        <f>'TPS543C20 Loop Gain'!AI3751</f>
        <v>#DIV/0!</v>
      </c>
      <c r="D189" t="e">
        <f>'TPS543C20 Loop Gain'!AJ3751</f>
        <v>#DIV/0!</v>
      </c>
      <c r="E189">
        <f>'TPS543C20 Loop Gain'!B3751</f>
        <v>1817000</v>
      </c>
    </row>
    <row r="190" spans="3:5" x14ac:dyDescent="0.25">
      <c r="C190" t="e">
        <f>'TPS543C20 Loop Gain'!AI3750</f>
        <v>#DIV/0!</v>
      </c>
      <c r="D190" t="e">
        <f>'TPS543C20 Loop Gain'!AJ3750</f>
        <v>#DIV/0!</v>
      </c>
      <c r="E190">
        <f>'TPS543C20 Loop Gain'!B3750</f>
        <v>1816000</v>
      </c>
    </row>
    <row r="191" spans="3:5" x14ac:dyDescent="0.25">
      <c r="C191" t="e">
        <f>'TPS543C20 Loop Gain'!AI3749</f>
        <v>#DIV/0!</v>
      </c>
      <c r="D191" t="e">
        <f>'TPS543C20 Loop Gain'!AJ3749</f>
        <v>#DIV/0!</v>
      </c>
      <c r="E191">
        <f>'TPS543C20 Loop Gain'!B3749</f>
        <v>1815000</v>
      </c>
    </row>
    <row r="192" spans="3:5" x14ac:dyDescent="0.25">
      <c r="C192" t="e">
        <f>'TPS543C20 Loop Gain'!AI3748</f>
        <v>#DIV/0!</v>
      </c>
      <c r="D192" t="e">
        <f>'TPS543C20 Loop Gain'!AJ3748</f>
        <v>#DIV/0!</v>
      </c>
      <c r="E192">
        <f>'TPS543C20 Loop Gain'!B3748</f>
        <v>1814000</v>
      </c>
    </row>
    <row r="193" spans="3:5" x14ac:dyDescent="0.25">
      <c r="C193" t="e">
        <f>'TPS543C20 Loop Gain'!AI3747</f>
        <v>#DIV/0!</v>
      </c>
      <c r="D193" t="e">
        <f>'TPS543C20 Loop Gain'!AJ3747</f>
        <v>#DIV/0!</v>
      </c>
      <c r="E193">
        <f>'TPS543C20 Loop Gain'!B3747</f>
        <v>1813000</v>
      </c>
    </row>
    <row r="194" spans="3:5" x14ac:dyDescent="0.25">
      <c r="C194" t="e">
        <f>'TPS543C20 Loop Gain'!AI3746</f>
        <v>#DIV/0!</v>
      </c>
      <c r="D194" t="e">
        <f>'TPS543C20 Loop Gain'!AJ3746</f>
        <v>#DIV/0!</v>
      </c>
      <c r="E194">
        <f>'TPS543C20 Loop Gain'!B3746</f>
        <v>1812000</v>
      </c>
    </row>
    <row r="195" spans="3:5" x14ac:dyDescent="0.25">
      <c r="C195" t="e">
        <f>'TPS543C20 Loop Gain'!AI3745</f>
        <v>#DIV/0!</v>
      </c>
      <c r="D195" t="e">
        <f>'TPS543C20 Loop Gain'!AJ3745</f>
        <v>#DIV/0!</v>
      </c>
      <c r="E195">
        <f>'TPS543C20 Loop Gain'!B3745</f>
        <v>1811000</v>
      </c>
    </row>
    <row r="196" spans="3:5" x14ac:dyDescent="0.25">
      <c r="C196" t="e">
        <f>'TPS543C20 Loop Gain'!AI3744</f>
        <v>#DIV/0!</v>
      </c>
      <c r="D196" t="e">
        <f>'TPS543C20 Loop Gain'!AJ3744</f>
        <v>#DIV/0!</v>
      </c>
      <c r="E196">
        <f>'TPS543C20 Loop Gain'!B3744</f>
        <v>1810000</v>
      </c>
    </row>
    <row r="197" spans="3:5" x14ac:dyDescent="0.25">
      <c r="C197" t="e">
        <f>'TPS543C20 Loop Gain'!AI3743</f>
        <v>#DIV/0!</v>
      </c>
      <c r="D197" t="e">
        <f>'TPS543C20 Loop Gain'!AJ3743</f>
        <v>#DIV/0!</v>
      </c>
      <c r="E197">
        <f>'TPS543C20 Loop Gain'!B3743</f>
        <v>1809000</v>
      </c>
    </row>
    <row r="198" spans="3:5" x14ac:dyDescent="0.25">
      <c r="C198" t="e">
        <f>'TPS543C20 Loop Gain'!AI3742</f>
        <v>#DIV/0!</v>
      </c>
      <c r="D198" t="e">
        <f>'TPS543C20 Loop Gain'!AJ3742</f>
        <v>#DIV/0!</v>
      </c>
      <c r="E198">
        <f>'TPS543C20 Loop Gain'!B3742</f>
        <v>1808000</v>
      </c>
    </row>
    <row r="199" spans="3:5" x14ac:dyDescent="0.25">
      <c r="C199" t="e">
        <f>'TPS543C20 Loop Gain'!AI3741</f>
        <v>#DIV/0!</v>
      </c>
      <c r="D199" t="e">
        <f>'TPS543C20 Loop Gain'!AJ3741</f>
        <v>#DIV/0!</v>
      </c>
      <c r="E199">
        <f>'TPS543C20 Loop Gain'!B3741</f>
        <v>1807000</v>
      </c>
    </row>
    <row r="200" spans="3:5" x14ac:dyDescent="0.25">
      <c r="C200" t="e">
        <f>'TPS543C20 Loop Gain'!AI3740</f>
        <v>#DIV/0!</v>
      </c>
      <c r="D200" t="e">
        <f>'TPS543C20 Loop Gain'!AJ3740</f>
        <v>#DIV/0!</v>
      </c>
      <c r="E200">
        <f>'TPS543C20 Loop Gain'!B3740</f>
        <v>1806000</v>
      </c>
    </row>
    <row r="201" spans="3:5" x14ac:dyDescent="0.25">
      <c r="C201" t="e">
        <f>'TPS543C20 Loop Gain'!AI3739</f>
        <v>#DIV/0!</v>
      </c>
      <c r="D201" t="e">
        <f>'TPS543C20 Loop Gain'!AJ3739</f>
        <v>#DIV/0!</v>
      </c>
      <c r="E201">
        <f>'TPS543C20 Loop Gain'!B3739</f>
        <v>1805000</v>
      </c>
    </row>
    <row r="202" spans="3:5" x14ac:dyDescent="0.25">
      <c r="C202" t="e">
        <f>'TPS543C20 Loop Gain'!AI3738</f>
        <v>#DIV/0!</v>
      </c>
      <c r="D202" t="e">
        <f>'TPS543C20 Loop Gain'!AJ3738</f>
        <v>#DIV/0!</v>
      </c>
      <c r="E202">
        <f>'TPS543C20 Loop Gain'!B3738</f>
        <v>1804000</v>
      </c>
    </row>
    <row r="203" spans="3:5" x14ac:dyDescent="0.25">
      <c r="C203" t="e">
        <f>'TPS543C20 Loop Gain'!AI3737</f>
        <v>#DIV/0!</v>
      </c>
      <c r="D203" t="e">
        <f>'TPS543C20 Loop Gain'!AJ3737</f>
        <v>#DIV/0!</v>
      </c>
      <c r="E203">
        <f>'TPS543C20 Loop Gain'!B3737</f>
        <v>1803000</v>
      </c>
    </row>
    <row r="204" spans="3:5" x14ac:dyDescent="0.25">
      <c r="C204" t="e">
        <f>'TPS543C20 Loop Gain'!AI3736</f>
        <v>#DIV/0!</v>
      </c>
      <c r="D204" t="e">
        <f>'TPS543C20 Loop Gain'!AJ3736</f>
        <v>#DIV/0!</v>
      </c>
      <c r="E204">
        <f>'TPS543C20 Loop Gain'!B3736</f>
        <v>1802000</v>
      </c>
    </row>
    <row r="205" spans="3:5" x14ac:dyDescent="0.25">
      <c r="C205" t="e">
        <f>'TPS543C20 Loop Gain'!AI3735</f>
        <v>#DIV/0!</v>
      </c>
      <c r="D205" t="e">
        <f>'TPS543C20 Loop Gain'!AJ3735</f>
        <v>#DIV/0!</v>
      </c>
      <c r="E205">
        <f>'TPS543C20 Loop Gain'!B3735</f>
        <v>1801000</v>
      </c>
    </row>
    <row r="206" spans="3:5" x14ac:dyDescent="0.25">
      <c r="C206" t="e">
        <f>'TPS543C20 Loop Gain'!AI3734</f>
        <v>#DIV/0!</v>
      </c>
      <c r="D206" t="e">
        <f>'TPS543C20 Loop Gain'!AJ3734</f>
        <v>#DIV/0!</v>
      </c>
      <c r="E206">
        <f>'TPS543C20 Loop Gain'!B3734</f>
        <v>1800000</v>
      </c>
    </row>
    <row r="207" spans="3:5" x14ac:dyDescent="0.25">
      <c r="C207" t="e">
        <f>'TPS543C20 Loop Gain'!AI3733</f>
        <v>#DIV/0!</v>
      </c>
      <c r="D207" t="e">
        <f>'TPS543C20 Loop Gain'!AJ3733</f>
        <v>#DIV/0!</v>
      </c>
      <c r="E207">
        <f>'TPS543C20 Loop Gain'!B3733</f>
        <v>1799000</v>
      </c>
    </row>
    <row r="208" spans="3:5" x14ac:dyDescent="0.25">
      <c r="C208" t="e">
        <f>'TPS543C20 Loop Gain'!AI3732</f>
        <v>#DIV/0!</v>
      </c>
      <c r="D208" t="e">
        <f>'TPS543C20 Loop Gain'!AJ3732</f>
        <v>#DIV/0!</v>
      </c>
      <c r="E208">
        <f>'TPS543C20 Loop Gain'!B3732</f>
        <v>1798000</v>
      </c>
    </row>
    <row r="209" spans="3:5" x14ac:dyDescent="0.25">
      <c r="C209" t="e">
        <f>'TPS543C20 Loop Gain'!AI3731</f>
        <v>#DIV/0!</v>
      </c>
      <c r="D209" t="e">
        <f>'TPS543C20 Loop Gain'!AJ3731</f>
        <v>#DIV/0!</v>
      </c>
      <c r="E209">
        <f>'TPS543C20 Loop Gain'!B3731</f>
        <v>1797000</v>
      </c>
    </row>
    <row r="210" spans="3:5" x14ac:dyDescent="0.25">
      <c r="C210" t="e">
        <f>'TPS543C20 Loop Gain'!AI3730</f>
        <v>#DIV/0!</v>
      </c>
      <c r="D210" t="e">
        <f>'TPS543C20 Loop Gain'!AJ3730</f>
        <v>#DIV/0!</v>
      </c>
      <c r="E210">
        <f>'TPS543C20 Loop Gain'!B3730</f>
        <v>1796000</v>
      </c>
    </row>
    <row r="211" spans="3:5" x14ac:dyDescent="0.25">
      <c r="C211" t="e">
        <f>'TPS543C20 Loop Gain'!AI3729</f>
        <v>#DIV/0!</v>
      </c>
      <c r="D211" t="e">
        <f>'TPS543C20 Loop Gain'!AJ3729</f>
        <v>#DIV/0!</v>
      </c>
      <c r="E211">
        <f>'TPS543C20 Loop Gain'!B3729</f>
        <v>1795000</v>
      </c>
    </row>
    <row r="212" spans="3:5" x14ac:dyDescent="0.25">
      <c r="C212" t="e">
        <f>'TPS543C20 Loop Gain'!AI3728</f>
        <v>#DIV/0!</v>
      </c>
      <c r="D212" t="e">
        <f>'TPS543C20 Loop Gain'!AJ3728</f>
        <v>#DIV/0!</v>
      </c>
      <c r="E212">
        <f>'TPS543C20 Loop Gain'!B3728</f>
        <v>1794000</v>
      </c>
    </row>
    <row r="213" spans="3:5" x14ac:dyDescent="0.25">
      <c r="C213" t="e">
        <f>'TPS543C20 Loop Gain'!AI3727</f>
        <v>#DIV/0!</v>
      </c>
      <c r="D213" t="e">
        <f>'TPS543C20 Loop Gain'!AJ3727</f>
        <v>#DIV/0!</v>
      </c>
      <c r="E213">
        <f>'TPS543C20 Loop Gain'!B3727</f>
        <v>1793000</v>
      </c>
    </row>
    <row r="214" spans="3:5" x14ac:dyDescent="0.25">
      <c r="C214" t="e">
        <f>'TPS543C20 Loop Gain'!AI3726</f>
        <v>#DIV/0!</v>
      </c>
      <c r="D214" t="e">
        <f>'TPS543C20 Loop Gain'!AJ3726</f>
        <v>#DIV/0!</v>
      </c>
      <c r="E214">
        <f>'TPS543C20 Loop Gain'!B3726</f>
        <v>1792000</v>
      </c>
    </row>
    <row r="215" spans="3:5" x14ac:dyDescent="0.25">
      <c r="C215" t="e">
        <f>'TPS543C20 Loop Gain'!AI3725</f>
        <v>#DIV/0!</v>
      </c>
      <c r="D215" t="e">
        <f>'TPS543C20 Loop Gain'!AJ3725</f>
        <v>#DIV/0!</v>
      </c>
      <c r="E215">
        <f>'TPS543C20 Loop Gain'!B3725</f>
        <v>1791000</v>
      </c>
    </row>
    <row r="216" spans="3:5" x14ac:dyDescent="0.25">
      <c r="C216" t="e">
        <f>'TPS543C20 Loop Gain'!AI3724</f>
        <v>#DIV/0!</v>
      </c>
      <c r="D216" t="e">
        <f>'TPS543C20 Loop Gain'!AJ3724</f>
        <v>#DIV/0!</v>
      </c>
      <c r="E216">
        <f>'TPS543C20 Loop Gain'!B3724</f>
        <v>1790000</v>
      </c>
    </row>
    <row r="217" spans="3:5" x14ac:dyDescent="0.25">
      <c r="C217" t="e">
        <f>'TPS543C20 Loop Gain'!AI3723</f>
        <v>#DIV/0!</v>
      </c>
      <c r="D217" t="e">
        <f>'TPS543C20 Loop Gain'!AJ3723</f>
        <v>#DIV/0!</v>
      </c>
      <c r="E217">
        <f>'TPS543C20 Loop Gain'!B3723</f>
        <v>1789000</v>
      </c>
    </row>
    <row r="218" spans="3:5" x14ac:dyDescent="0.25">
      <c r="C218" t="e">
        <f>'TPS543C20 Loop Gain'!AI3722</f>
        <v>#DIV/0!</v>
      </c>
      <c r="D218" t="e">
        <f>'TPS543C20 Loop Gain'!AJ3722</f>
        <v>#DIV/0!</v>
      </c>
      <c r="E218">
        <f>'TPS543C20 Loop Gain'!B3722</f>
        <v>1788000</v>
      </c>
    </row>
    <row r="219" spans="3:5" x14ac:dyDescent="0.25">
      <c r="C219" t="e">
        <f>'TPS543C20 Loop Gain'!AI3721</f>
        <v>#DIV/0!</v>
      </c>
      <c r="D219" t="e">
        <f>'TPS543C20 Loop Gain'!AJ3721</f>
        <v>#DIV/0!</v>
      </c>
      <c r="E219">
        <f>'TPS543C20 Loop Gain'!B3721</f>
        <v>1787000</v>
      </c>
    </row>
    <row r="220" spans="3:5" x14ac:dyDescent="0.25">
      <c r="C220" t="e">
        <f>'TPS543C20 Loop Gain'!AI3720</f>
        <v>#DIV/0!</v>
      </c>
      <c r="D220" t="e">
        <f>'TPS543C20 Loop Gain'!AJ3720</f>
        <v>#DIV/0!</v>
      </c>
      <c r="E220">
        <f>'TPS543C20 Loop Gain'!B3720</f>
        <v>1786000</v>
      </c>
    </row>
    <row r="221" spans="3:5" x14ac:dyDescent="0.25">
      <c r="C221" t="e">
        <f>'TPS543C20 Loop Gain'!AI3719</f>
        <v>#DIV/0!</v>
      </c>
      <c r="D221" t="e">
        <f>'TPS543C20 Loop Gain'!AJ3719</f>
        <v>#DIV/0!</v>
      </c>
      <c r="E221">
        <f>'TPS543C20 Loop Gain'!B3719</f>
        <v>1785000</v>
      </c>
    </row>
    <row r="222" spans="3:5" x14ac:dyDescent="0.25">
      <c r="C222" t="e">
        <f>'TPS543C20 Loop Gain'!AI3718</f>
        <v>#DIV/0!</v>
      </c>
      <c r="D222" t="e">
        <f>'TPS543C20 Loop Gain'!AJ3718</f>
        <v>#DIV/0!</v>
      </c>
      <c r="E222">
        <f>'TPS543C20 Loop Gain'!B3718</f>
        <v>1784000</v>
      </c>
    </row>
    <row r="223" spans="3:5" x14ac:dyDescent="0.25">
      <c r="C223" t="e">
        <f>'TPS543C20 Loop Gain'!AI3717</f>
        <v>#DIV/0!</v>
      </c>
      <c r="D223" t="e">
        <f>'TPS543C20 Loop Gain'!AJ3717</f>
        <v>#DIV/0!</v>
      </c>
      <c r="E223">
        <f>'TPS543C20 Loop Gain'!B3717</f>
        <v>1783000</v>
      </c>
    </row>
    <row r="224" spans="3:5" x14ac:dyDescent="0.25">
      <c r="C224" t="e">
        <f>'TPS543C20 Loop Gain'!AI3716</f>
        <v>#DIV/0!</v>
      </c>
      <c r="D224" t="e">
        <f>'TPS543C20 Loop Gain'!AJ3716</f>
        <v>#DIV/0!</v>
      </c>
      <c r="E224">
        <f>'TPS543C20 Loop Gain'!B3716</f>
        <v>1782000</v>
      </c>
    </row>
    <row r="225" spans="3:5" x14ac:dyDescent="0.25">
      <c r="C225" t="e">
        <f>'TPS543C20 Loop Gain'!AI3715</f>
        <v>#DIV/0!</v>
      </c>
      <c r="D225" t="e">
        <f>'TPS543C20 Loop Gain'!AJ3715</f>
        <v>#DIV/0!</v>
      </c>
      <c r="E225">
        <f>'TPS543C20 Loop Gain'!B3715</f>
        <v>1781000</v>
      </c>
    </row>
    <row r="226" spans="3:5" x14ac:dyDescent="0.25">
      <c r="C226" t="e">
        <f>'TPS543C20 Loop Gain'!AI3714</f>
        <v>#DIV/0!</v>
      </c>
      <c r="D226" t="e">
        <f>'TPS543C20 Loop Gain'!AJ3714</f>
        <v>#DIV/0!</v>
      </c>
      <c r="E226">
        <f>'TPS543C20 Loop Gain'!B3714</f>
        <v>1780000</v>
      </c>
    </row>
    <row r="227" spans="3:5" x14ac:dyDescent="0.25">
      <c r="C227" t="e">
        <f>'TPS543C20 Loop Gain'!AI3713</f>
        <v>#DIV/0!</v>
      </c>
      <c r="D227" t="e">
        <f>'TPS543C20 Loop Gain'!AJ3713</f>
        <v>#DIV/0!</v>
      </c>
      <c r="E227">
        <f>'TPS543C20 Loop Gain'!B3713</f>
        <v>1779000</v>
      </c>
    </row>
    <row r="228" spans="3:5" x14ac:dyDescent="0.25">
      <c r="C228" t="e">
        <f>'TPS543C20 Loop Gain'!AI3712</f>
        <v>#DIV/0!</v>
      </c>
      <c r="D228" t="e">
        <f>'TPS543C20 Loop Gain'!AJ3712</f>
        <v>#DIV/0!</v>
      </c>
      <c r="E228">
        <f>'TPS543C20 Loop Gain'!B3712</f>
        <v>1778000</v>
      </c>
    </row>
    <row r="229" spans="3:5" x14ac:dyDescent="0.25">
      <c r="C229" t="e">
        <f>'TPS543C20 Loop Gain'!AI3711</f>
        <v>#DIV/0!</v>
      </c>
      <c r="D229" t="e">
        <f>'TPS543C20 Loop Gain'!AJ3711</f>
        <v>#DIV/0!</v>
      </c>
      <c r="E229">
        <f>'TPS543C20 Loop Gain'!B3711</f>
        <v>1777000</v>
      </c>
    </row>
    <row r="230" spans="3:5" x14ac:dyDescent="0.25">
      <c r="C230" t="e">
        <f>'TPS543C20 Loop Gain'!AI3710</f>
        <v>#DIV/0!</v>
      </c>
      <c r="D230" t="e">
        <f>'TPS543C20 Loop Gain'!AJ3710</f>
        <v>#DIV/0!</v>
      </c>
      <c r="E230">
        <f>'TPS543C20 Loop Gain'!B3710</f>
        <v>1776000</v>
      </c>
    </row>
    <row r="231" spans="3:5" x14ac:dyDescent="0.25">
      <c r="C231" t="e">
        <f>'TPS543C20 Loop Gain'!AI3709</f>
        <v>#DIV/0!</v>
      </c>
      <c r="D231" t="e">
        <f>'TPS543C20 Loop Gain'!AJ3709</f>
        <v>#DIV/0!</v>
      </c>
      <c r="E231">
        <f>'TPS543C20 Loop Gain'!B3709</f>
        <v>1775000</v>
      </c>
    </row>
    <row r="232" spans="3:5" x14ac:dyDescent="0.25">
      <c r="C232" t="e">
        <f>'TPS543C20 Loop Gain'!AI3708</f>
        <v>#DIV/0!</v>
      </c>
      <c r="D232" t="e">
        <f>'TPS543C20 Loop Gain'!AJ3708</f>
        <v>#DIV/0!</v>
      </c>
      <c r="E232">
        <f>'TPS543C20 Loop Gain'!B3708</f>
        <v>1774000</v>
      </c>
    </row>
    <row r="233" spans="3:5" x14ac:dyDescent="0.25">
      <c r="C233" t="e">
        <f>'TPS543C20 Loop Gain'!AI3707</f>
        <v>#DIV/0!</v>
      </c>
      <c r="D233" t="e">
        <f>'TPS543C20 Loop Gain'!AJ3707</f>
        <v>#DIV/0!</v>
      </c>
      <c r="E233">
        <f>'TPS543C20 Loop Gain'!B3707</f>
        <v>1773000</v>
      </c>
    </row>
    <row r="234" spans="3:5" x14ac:dyDescent="0.25">
      <c r="C234" t="e">
        <f>'TPS543C20 Loop Gain'!AI3706</f>
        <v>#DIV/0!</v>
      </c>
      <c r="D234" t="e">
        <f>'TPS543C20 Loop Gain'!AJ3706</f>
        <v>#DIV/0!</v>
      </c>
      <c r="E234">
        <f>'TPS543C20 Loop Gain'!B3706</f>
        <v>1772000</v>
      </c>
    </row>
    <row r="235" spans="3:5" x14ac:dyDescent="0.25">
      <c r="C235" t="e">
        <f>'TPS543C20 Loop Gain'!AI3705</f>
        <v>#DIV/0!</v>
      </c>
      <c r="D235" t="e">
        <f>'TPS543C20 Loop Gain'!AJ3705</f>
        <v>#DIV/0!</v>
      </c>
      <c r="E235">
        <f>'TPS543C20 Loop Gain'!B3705</f>
        <v>1771000</v>
      </c>
    </row>
    <row r="236" spans="3:5" x14ac:dyDescent="0.25">
      <c r="C236" t="e">
        <f>'TPS543C20 Loop Gain'!AI3704</f>
        <v>#DIV/0!</v>
      </c>
      <c r="D236" t="e">
        <f>'TPS543C20 Loop Gain'!AJ3704</f>
        <v>#DIV/0!</v>
      </c>
      <c r="E236">
        <f>'TPS543C20 Loop Gain'!B3704</f>
        <v>1770000</v>
      </c>
    </row>
    <row r="237" spans="3:5" x14ac:dyDescent="0.25">
      <c r="C237" t="e">
        <f>'TPS543C20 Loop Gain'!AI3703</f>
        <v>#DIV/0!</v>
      </c>
      <c r="D237" t="e">
        <f>'TPS543C20 Loop Gain'!AJ3703</f>
        <v>#DIV/0!</v>
      </c>
      <c r="E237">
        <f>'TPS543C20 Loop Gain'!B3703</f>
        <v>1769000</v>
      </c>
    </row>
    <row r="238" spans="3:5" x14ac:dyDescent="0.25">
      <c r="C238" t="e">
        <f>'TPS543C20 Loop Gain'!AI3702</f>
        <v>#DIV/0!</v>
      </c>
      <c r="D238" t="e">
        <f>'TPS543C20 Loop Gain'!AJ3702</f>
        <v>#DIV/0!</v>
      </c>
      <c r="E238">
        <f>'TPS543C20 Loop Gain'!B3702</f>
        <v>1768000</v>
      </c>
    </row>
    <row r="239" spans="3:5" x14ac:dyDescent="0.25">
      <c r="C239" t="e">
        <f>'TPS543C20 Loop Gain'!AI3701</f>
        <v>#DIV/0!</v>
      </c>
      <c r="D239" t="e">
        <f>'TPS543C20 Loop Gain'!AJ3701</f>
        <v>#DIV/0!</v>
      </c>
      <c r="E239">
        <f>'TPS543C20 Loop Gain'!B3701</f>
        <v>1767000</v>
      </c>
    </row>
    <row r="240" spans="3:5" x14ac:dyDescent="0.25">
      <c r="C240" t="e">
        <f>'TPS543C20 Loop Gain'!AI3700</f>
        <v>#DIV/0!</v>
      </c>
      <c r="D240" t="e">
        <f>'TPS543C20 Loop Gain'!AJ3700</f>
        <v>#DIV/0!</v>
      </c>
      <c r="E240">
        <f>'TPS543C20 Loop Gain'!B3700</f>
        <v>1766000</v>
      </c>
    </row>
    <row r="241" spans="3:5" x14ac:dyDescent="0.25">
      <c r="C241" t="e">
        <f>'TPS543C20 Loop Gain'!AI3699</f>
        <v>#DIV/0!</v>
      </c>
      <c r="D241" t="e">
        <f>'TPS543C20 Loop Gain'!AJ3699</f>
        <v>#DIV/0!</v>
      </c>
      <c r="E241">
        <f>'TPS543C20 Loop Gain'!B3699</f>
        <v>1765000</v>
      </c>
    </row>
    <row r="242" spans="3:5" x14ac:dyDescent="0.25">
      <c r="C242" t="e">
        <f>'TPS543C20 Loop Gain'!AI3698</f>
        <v>#DIV/0!</v>
      </c>
      <c r="D242" t="e">
        <f>'TPS543C20 Loop Gain'!AJ3698</f>
        <v>#DIV/0!</v>
      </c>
      <c r="E242">
        <f>'TPS543C20 Loop Gain'!B3698</f>
        <v>1764000</v>
      </c>
    </row>
    <row r="243" spans="3:5" x14ac:dyDescent="0.25">
      <c r="C243" t="e">
        <f>'TPS543C20 Loop Gain'!AI3697</f>
        <v>#DIV/0!</v>
      </c>
      <c r="D243" t="e">
        <f>'TPS543C20 Loop Gain'!AJ3697</f>
        <v>#DIV/0!</v>
      </c>
      <c r="E243">
        <f>'TPS543C20 Loop Gain'!B3697</f>
        <v>1763000</v>
      </c>
    </row>
    <row r="244" spans="3:5" x14ac:dyDescent="0.25">
      <c r="C244" t="e">
        <f>'TPS543C20 Loop Gain'!AI3696</f>
        <v>#DIV/0!</v>
      </c>
      <c r="D244" t="e">
        <f>'TPS543C20 Loop Gain'!AJ3696</f>
        <v>#DIV/0!</v>
      </c>
      <c r="E244">
        <f>'TPS543C20 Loop Gain'!B3696</f>
        <v>1762000</v>
      </c>
    </row>
    <row r="245" spans="3:5" x14ac:dyDescent="0.25">
      <c r="C245" t="e">
        <f>'TPS543C20 Loop Gain'!AI3695</f>
        <v>#DIV/0!</v>
      </c>
      <c r="D245" t="e">
        <f>'TPS543C20 Loop Gain'!AJ3695</f>
        <v>#DIV/0!</v>
      </c>
      <c r="E245">
        <f>'TPS543C20 Loop Gain'!B3695</f>
        <v>1761000</v>
      </c>
    </row>
    <row r="246" spans="3:5" x14ac:dyDescent="0.25">
      <c r="C246" t="e">
        <f>'TPS543C20 Loop Gain'!AI3694</f>
        <v>#DIV/0!</v>
      </c>
      <c r="D246" t="e">
        <f>'TPS543C20 Loop Gain'!AJ3694</f>
        <v>#DIV/0!</v>
      </c>
      <c r="E246">
        <f>'TPS543C20 Loop Gain'!B3694</f>
        <v>1760000</v>
      </c>
    </row>
    <row r="247" spans="3:5" x14ac:dyDescent="0.25">
      <c r="C247" t="e">
        <f>'TPS543C20 Loop Gain'!AI3693</f>
        <v>#DIV/0!</v>
      </c>
      <c r="D247" t="e">
        <f>'TPS543C20 Loop Gain'!AJ3693</f>
        <v>#DIV/0!</v>
      </c>
      <c r="E247">
        <f>'TPS543C20 Loop Gain'!B3693</f>
        <v>1759000</v>
      </c>
    </row>
    <row r="248" spans="3:5" x14ac:dyDescent="0.25">
      <c r="C248" t="e">
        <f>'TPS543C20 Loop Gain'!AI3692</f>
        <v>#DIV/0!</v>
      </c>
      <c r="D248" t="e">
        <f>'TPS543C20 Loop Gain'!AJ3692</f>
        <v>#DIV/0!</v>
      </c>
      <c r="E248">
        <f>'TPS543C20 Loop Gain'!B3692</f>
        <v>1758000</v>
      </c>
    </row>
    <row r="249" spans="3:5" x14ac:dyDescent="0.25">
      <c r="C249" t="e">
        <f>'TPS543C20 Loop Gain'!AI3691</f>
        <v>#DIV/0!</v>
      </c>
      <c r="D249" t="e">
        <f>'TPS543C20 Loop Gain'!AJ3691</f>
        <v>#DIV/0!</v>
      </c>
      <c r="E249">
        <f>'TPS543C20 Loop Gain'!B3691</f>
        <v>1757000</v>
      </c>
    </row>
    <row r="250" spans="3:5" x14ac:dyDescent="0.25">
      <c r="C250" t="e">
        <f>'TPS543C20 Loop Gain'!AI3690</f>
        <v>#DIV/0!</v>
      </c>
      <c r="D250" t="e">
        <f>'TPS543C20 Loop Gain'!AJ3690</f>
        <v>#DIV/0!</v>
      </c>
      <c r="E250">
        <f>'TPS543C20 Loop Gain'!B3690</f>
        <v>1756000</v>
      </c>
    </row>
    <row r="251" spans="3:5" x14ac:dyDescent="0.25">
      <c r="C251" t="e">
        <f>'TPS543C20 Loop Gain'!AI3689</f>
        <v>#DIV/0!</v>
      </c>
      <c r="D251" t="e">
        <f>'TPS543C20 Loop Gain'!AJ3689</f>
        <v>#DIV/0!</v>
      </c>
      <c r="E251">
        <f>'TPS543C20 Loop Gain'!B3689</f>
        <v>1755000</v>
      </c>
    </row>
    <row r="252" spans="3:5" x14ac:dyDescent="0.25">
      <c r="C252" t="e">
        <f>'TPS543C20 Loop Gain'!AI3688</f>
        <v>#DIV/0!</v>
      </c>
      <c r="D252" t="e">
        <f>'TPS543C20 Loop Gain'!AJ3688</f>
        <v>#DIV/0!</v>
      </c>
      <c r="E252">
        <f>'TPS543C20 Loop Gain'!B3688</f>
        <v>1754000</v>
      </c>
    </row>
    <row r="253" spans="3:5" x14ac:dyDescent="0.25">
      <c r="C253" t="e">
        <f>'TPS543C20 Loop Gain'!AI3687</f>
        <v>#DIV/0!</v>
      </c>
      <c r="D253" t="e">
        <f>'TPS543C20 Loop Gain'!AJ3687</f>
        <v>#DIV/0!</v>
      </c>
      <c r="E253">
        <f>'TPS543C20 Loop Gain'!B3687</f>
        <v>1753000</v>
      </c>
    </row>
    <row r="254" spans="3:5" x14ac:dyDescent="0.25">
      <c r="C254" t="e">
        <f>'TPS543C20 Loop Gain'!AI3686</f>
        <v>#DIV/0!</v>
      </c>
      <c r="D254" t="e">
        <f>'TPS543C20 Loop Gain'!AJ3686</f>
        <v>#DIV/0!</v>
      </c>
      <c r="E254">
        <f>'TPS543C20 Loop Gain'!B3686</f>
        <v>1752000</v>
      </c>
    </row>
    <row r="255" spans="3:5" x14ac:dyDescent="0.25">
      <c r="C255" t="e">
        <f>'TPS543C20 Loop Gain'!AI3685</f>
        <v>#DIV/0!</v>
      </c>
      <c r="D255" t="e">
        <f>'TPS543C20 Loop Gain'!AJ3685</f>
        <v>#DIV/0!</v>
      </c>
      <c r="E255">
        <f>'TPS543C20 Loop Gain'!B3685</f>
        <v>1751000</v>
      </c>
    </row>
    <row r="256" spans="3:5" x14ac:dyDescent="0.25">
      <c r="C256" t="e">
        <f>'TPS543C20 Loop Gain'!AI3684</f>
        <v>#DIV/0!</v>
      </c>
      <c r="D256" t="e">
        <f>'TPS543C20 Loop Gain'!AJ3684</f>
        <v>#DIV/0!</v>
      </c>
      <c r="E256">
        <f>'TPS543C20 Loop Gain'!B3684</f>
        <v>1750000</v>
      </c>
    </row>
    <row r="257" spans="3:5" x14ac:dyDescent="0.25">
      <c r="C257" t="e">
        <f>'TPS543C20 Loop Gain'!AI3683</f>
        <v>#DIV/0!</v>
      </c>
      <c r="D257" t="e">
        <f>'TPS543C20 Loop Gain'!AJ3683</f>
        <v>#DIV/0!</v>
      </c>
      <c r="E257">
        <f>'TPS543C20 Loop Gain'!B3683</f>
        <v>1749000</v>
      </c>
    </row>
    <row r="258" spans="3:5" x14ac:dyDescent="0.25">
      <c r="C258" t="e">
        <f>'TPS543C20 Loop Gain'!AI3682</f>
        <v>#DIV/0!</v>
      </c>
      <c r="D258" t="e">
        <f>'TPS543C20 Loop Gain'!AJ3682</f>
        <v>#DIV/0!</v>
      </c>
      <c r="E258">
        <f>'TPS543C20 Loop Gain'!B3682</f>
        <v>1748000</v>
      </c>
    </row>
    <row r="259" spans="3:5" x14ac:dyDescent="0.25">
      <c r="C259" t="e">
        <f>'TPS543C20 Loop Gain'!AI3681</f>
        <v>#DIV/0!</v>
      </c>
      <c r="D259" t="e">
        <f>'TPS543C20 Loop Gain'!AJ3681</f>
        <v>#DIV/0!</v>
      </c>
      <c r="E259">
        <f>'TPS543C20 Loop Gain'!B3681</f>
        <v>1747000</v>
      </c>
    </row>
    <row r="260" spans="3:5" x14ac:dyDescent="0.25">
      <c r="C260" t="e">
        <f>'TPS543C20 Loop Gain'!AI3680</f>
        <v>#DIV/0!</v>
      </c>
      <c r="D260" t="e">
        <f>'TPS543C20 Loop Gain'!AJ3680</f>
        <v>#DIV/0!</v>
      </c>
      <c r="E260">
        <f>'TPS543C20 Loop Gain'!B3680</f>
        <v>1746000</v>
      </c>
    </row>
    <row r="261" spans="3:5" x14ac:dyDescent="0.25">
      <c r="C261" t="e">
        <f>'TPS543C20 Loop Gain'!AI3679</f>
        <v>#DIV/0!</v>
      </c>
      <c r="D261" t="e">
        <f>'TPS543C20 Loop Gain'!AJ3679</f>
        <v>#DIV/0!</v>
      </c>
      <c r="E261">
        <f>'TPS543C20 Loop Gain'!B3679</f>
        <v>1745000</v>
      </c>
    </row>
    <row r="262" spans="3:5" x14ac:dyDescent="0.25">
      <c r="C262" t="e">
        <f>'TPS543C20 Loop Gain'!AI3678</f>
        <v>#DIV/0!</v>
      </c>
      <c r="D262" t="e">
        <f>'TPS543C20 Loop Gain'!AJ3678</f>
        <v>#DIV/0!</v>
      </c>
      <c r="E262">
        <f>'TPS543C20 Loop Gain'!B3678</f>
        <v>1744000</v>
      </c>
    </row>
    <row r="263" spans="3:5" x14ac:dyDescent="0.25">
      <c r="C263" t="e">
        <f>'TPS543C20 Loop Gain'!AI3677</f>
        <v>#DIV/0!</v>
      </c>
      <c r="D263" t="e">
        <f>'TPS543C20 Loop Gain'!AJ3677</f>
        <v>#DIV/0!</v>
      </c>
      <c r="E263">
        <f>'TPS543C20 Loop Gain'!B3677</f>
        <v>1743000</v>
      </c>
    </row>
    <row r="264" spans="3:5" x14ac:dyDescent="0.25">
      <c r="C264" t="e">
        <f>'TPS543C20 Loop Gain'!AI3676</f>
        <v>#DIV/0!</v>
      </c>
      <c r="D264" t="e">
        <f>'TPS543C20 Loop Gain'!AJ3676</f>
        <v>#DIV/0!</v>
      </c>
      <c r="E264">
        <f>'TPS543C20 Loop Gain'!B3676</f>
        <v>1742000</v>
      </c>
    </row>
    <row r="265" spans="3:5" x14ac:dyDescent="0.25">
      <c r="C265" t="e">
        <f>'TPS543C20 Loop Gain'!AI3675</f>
        <v>#DIV/0!</v>
      </c>
      <c r="D265" t="e">
        <f>'TPS543C20 Loop Gain'!AJ3675</f>
        <v>#DIV/0!</v>
      </c>
      <c r="E265">
        <f>'TPS543C20 Loop Gain'!B3675</f>
        <v>1741000</v>
      </c>
    </row>
    <row r="266" spans="3:5" x14ac:dyDescent="0.25">
      <c r="C266" t="e">
        <f>'TPS543C20 Loop Gain'!AI3674</f>
        <v>#DIV/0!</v>
      </c>
      <c r="D266" t="e">
        <f>'TPS543C20 Loop Gain'!AJ3674</f>
        <v>#DIV/0!</v>
      </c>
      <c r="E266">
        <f>'TPS543C20 Loop Gain'!B3674</f>
        <v>1740000</v>
      </c>
    </row>
    <row r="267" spans="3:5" x14ac:dyDescent="0.25">
      <c r="C267" t="e">
        <f>'TPS543C20 Loop Gain'!AI3673</f>
        <v>#DIV/0!</v>
      </c>
      <c r="D267" t="e">
        <f>'TPS543C20 Loop Gain'!AJ3673</f>
        <v>#DIV/0!</v>
      </c>
      <c r="E267">
        <f>'TPS543C20 Loop Gain'!B3673</f>
        <v>1739000</v>
      </c>
    </row>
    <row r="268" spans="3:5" x14ac:dyDescent="0.25">
      <c r="C268" t="e">
        <f>'TPS543C20 Loop Gain'!AI3672</f>
        <v>#DIV/0!</v>
      </c>
      <c r="D268" t="e">
        <f>'TPS543C20 Loop Gain'!AJ3672</f>
        <v>#DIV/0!</v>
      </c>
      <c r="E268">
        <f>'TPS543C20 Loop Gain'!B3672</f>
        <v>1738000</v>
      </c>
    </row>
    <row r="269" spans="3:5" x14ac:dyDescent="0.25">
      <c r="C269" t="e">
        <f>'TPS543C20 Loop Gain'!AI3671</f>
        <v>#DIV/0!</v>
      </c>
      <c r="D269" t="e">
        <f>'TPS543C20 Loop Gain'!AJ3671</f>
        <v>#DIV/0!</v>
      </c>
      <c r="E269">
        <f>'TPS543C20 Loop Gain'!B3671</f>
        <v>1737000</v>
      </c>
    </row>
    <row r="270" spans="3:5" x14ac:dyDescent="0.25">
      <c r="C270" t="e">
        <f>'TPS543C20 Loop Gain'!AI3670</f>
        <v>#DIV/0!</v>
      </c>
      <c r="D270" t="e">
        <f>'TPS543C20 Loop Gain'!AJ3670</f>
        <v>#DIV/0!</v>
      </c>
      <c r="E270">
        <f>'TPS543C20 Loop Gain'!B3670</f>
        <v>1736000</v>
      </c>
    </row>
    <row r="271" spans="3:5" x14ac:dyDescent="0.25">
      <c r="C271" t="e">
        <f>'TPS543C20 Loop Gain'!AI3669</f>
        <v>#DIV/0!</v>
      </c>
      <c r="D271" t="e">
        <f>'TPS543C20 Loop Gain'!AJ3669</f>
        <v>#DIV/0!</v>
      </c>
      <c r="E271">
        <f>'TPS543C20 Loop Gain'!B3669</f>
        <v>1735000</v>
      </c>
    </row>
    <row r="272" spans="3:5" x14ac:dyDescent="0.25">
      <c r="C272" t="e">
        <f>'TPS543C20 Loop Gain'!AI3668</f>
        <v>#DIV/0!</v>
      </c>
      <c r="D272" t="e">
        <f>'TPS543C20 Loop Gain'!AJ3668</f>
        <v>#DIV/0!</v>
      </c>
      <c r="E272">
        <f>'TPS543C20 Loop Gain'!B3668</f>
        <v>1734000</v>
      </c>
    </row>
    <row r="273" spans="3:5" x14ac:dyDescent="0.25">
      <c r="C273" t="e">
        <f>'TPS543C20 Loop Gain'!AI3667</f>
        <v>#DIV/0!</v>
      </c>
      <c r="D273" t="e">
        <f>'TPS543C20 Loop Gain'!AJ3667</f>
        <v>#DIV/0!</v>
      </c>
      <c r="E273">
        <f>'TPS543C20 Loop Gain'!B3667</f>
        <v>1733000</v>
      </c>
    </row>
    <row r="274" spans="3:5" x14ac:dyDescent="0.25">
      <c r="C274" t="e">
        <f>'TPS543C20 Loop Gain'!AI3666</f>
        <v>#DIV/0!</v>
      </c>
      <c r="D274" t="e">
        <f>'TPS543C20 Loop Gain'!AJ3666</f>
        <v>#DIV/0!</v>
      </c>
      <c r="E274">
        <f>'TPS543C20 Loop Gain'!B3666</f>
        <v>1732000</v>
      </c>
    </row>
    <row r="275" spans="3:5" x14ac:dyDescent="0.25">
      <c r="C275" t="e">
        <f>'TPS543C20 Loop Gain'!AI3665</f>
        <v>#DIV/0!</v>
      </c>
      <c r="D275" t="e">
        <f>'TPS543C20 Loop Gain'!AJ3665</f>
        <v>#DIV/0!</v>
      </c>
      <c r="E275">
        <f>'TPS543C20 Loop Gain'!B3665</f>
        <v>1731000</v>
      </c>
    </row>
    <row r="276" spans="3:5" x14ac:dyDescent="0.25">
      <c r="C276" t="e">
        <f>'TPS543C20 Loop Gain'!AI3664</f>
        <v>#DIV/0!</v>
      </c>
      <c r="D276" t="e">
        <f>'TPS543C20 Loop Gain'!AJ3664</f>
        <v>#DIV/0!</v>
      </c>
      <c r="E276">
        <f>'TPS543C20 Loop Gain'!B3664</f>
        <v>1730000</v>
      </c>
    </row>
    <row r="277" spans="3:5" x14ac:dyDescent="0.25">
      <c r="C277" t="e">
        <f>'TPS543C20 Loop Gain'!AI3663</f>
        <v>#DIV/0!</v>
      </c>
      <c r="D277" t="e">
        <f>'TPS543C20 Loop Gain'!AJ3663</f>
        <v>#DIV/0!</v>
      </c>
      <c r="E277">
        <f>'TPS543C20 Loop Gain'!B3663</f>
        <v>1729000</v>
      </c>
    </row>
    <row r="278" spans="3:5" x14ac:dyDescent="0.25">
      <c r="C278" t="e">
        <f>'TPS543C20 Loop Gain'!AI3662</f>
        <v>#DIV/0!</v>
      </c>
      <c r="D278" t="e">
        <f>'TPS543C20 Loop Gain'!AJ3662</f>
        <v>#DIV/0!</v>
      </c>
      <c r="E278">
        <f>'TPS543C20 Loop Gain'!B3662</f>
        <v>1728000</v>
      </c>
    </row>
    <row r="279" spans="3:5" x14ac:dyDescent="0.25">
      <c r="C279" t="e">
        <f>'TPS543C20 Loop Gain'!AI3661</f>
        <v>#DIV/0!</v>
      </c>
      <c r="D279" t="e">
        <f>'TPS543C20 Loop Gain'!AJ3661</f>
        <v>#DIV/0!</v>
      </c>
      <c r="E279">
        <f>'TPS543C20 Loop Gain'!B3661</f>
        <v>1727000</v>
      </c>
    </row>
    <row r="280" spans="3:5" x14ac:dyDescent="0.25">
      <c r="C280" t="e">
        <f>'TPS543C20 Loop Gain'!AI3660</f>
        <v>#DIV/0!</v>
      </c>
      <c r="D280" t="e">
        <f>'TPS543C20 Loop Gain'!AJ3660</f>
        <v>#DIV/0!</v>
      </c>
      <c r="E280">
        <f>'TPS543C20 Loop Gain'!B3660</f>
        <v>1726000</v>
      </c>
    </row>
    <row r="281" spans="3:5" x14ac:dyDescent="0.25">
      <c r="C281" t="e">
        <f>'TPS543C20 Loop Gain'!AI3659</f>
        <v>#DIV/0!</v>
      </c>
      <c r="D281" t="e">
        <f>'TPS543C20 Loop Gain'!AJ3659</f>
        <v>#DIV/0!</v>
      </c>
      <c r="E281">
        <f>'TPS543C20 Loop Gain'!B3659</f>
        <v>1725000</v>
      </c>
    </row>
    <row r="282" spans="3:5" x14ac:dyDescent="0.25">
      <c r="C282" t="e">
        <f>'TPS543C20 Loop Gain'!AI3658</f>
        <v>#DIV/0!</v>
      </c>
      <c r="D282" t="e">
        <f>'TPS543C20 Loop Gain'!AJ3658</f>
        <v>#DIV/0!</v>
      </c>
      <c r="E282">
        <f>'TPS543C20 Loop Gain'!B3658</f>
        <v>1724000</v>
      </c>
    </row>
    <row r="283" spans="3:5" x14ac:dyDescent="0.25">
      <c r="C283" t="e">
        <f>'TPS543C20 Loop Gain'!AI3657</f>
        <v>#DIV/0!</v>
      </c>
      <c r="D283" t="e">
        <f>'TPS543C20 Loop Gain'!AJ3657</f>
        <v>#DIV/0!</v>
      </c>
      <c r="E283">
        <f>'TPS543C20 Loop Gain'!B3657</f>
        <v>1723000</v>
      </c>
    </row>
    <row r="284" spans="3:5" x14ac:dyDescent="0.25">
      <c r="C284" t="e">
        <f>'TPS543C20 Loop Gain'!AI3656</f>
        <v>#DIV/0!</v>
      </c>
      <c r="D284" t="e">
        <f>'TPS543C20 Loop Gain'!AJ3656</f>
        <v>#DIV/0!</v>
      </c>
      <c r="E284">
        <f>'TPS543C20 Loop Gain'!B3656</f>
        <v>1722000</v>
      </c>
    </row>
    <row r="285" spans="3:5" x14ac:dyDescent="0.25">
      <c r="C285" t="e">
        <f>'TPS543C20 Loop Gain'!AI3655</f>
        <v>#DIV/0!</v>
      </c>
      <c r="D285" t="e">
        <f>'TPS543C20 Loop Gain'!AJ3655</f>
        <v>#DIV/0!</v>
      </c>
      <c r="E285">
        <f>'TPS543C20 Loop Gain'!B3655</f>
        <v>1721000</v>
      </c>
    </row>
    <row r="286" spans="3:5" x14ac:dyDescent="0.25">
      <c r="C286" t="e">
        <f>'TPS543C20 Loop Gain'!AI3654</f>
        <v>#DIV/0!</v>
      </c>
      <c r="D286" t="e">
        <f>'TPS543C20 Loop Gain'!AJ3654</f>
        <v>#DIV/0!</v>
      </c>
      <c r="E286">
        <f>'TPS543C20 Loop Gain'!B3654</f>
        <v>1720000</v>
      </c>
    </row>
    <row r="287" spans="3:5" x14ac:dyDescent="0.25">
      <c r="C287" t="e">
        <f>'TPS543C20 Loop Gain'!AI3653</f>
        <v>#DIV/0!</v>
      </c>
      <c r="D287" t="e">
        <f>'TPS543C20 Loop Gain'!AJ3653</f>
        <v>#DIV/0!</v>
      </c>
      <c r="E287">
        <f>'TPS543C20 Loop Gain'!B3653</f>
        <v>1719000</v>
      </c>
    </row>
    <row r="288" spans="3:5" x14ac:dyDescent="0.25">
      <c r="C288" t="e">
        <f>'TPS543C20 Loop Gain'!AI3652</f>
        <v>#DIV/0!</v>
      </c>
      <c r="D288" t="e">
        <f>'TPS543C20 Loop Gain'!AJ3652</f>
        <v>#DIV/0!</v>
      </c>
      <c r="E288">
        <f>'TPS543C20 Loop Gain'!B3652</f>
        <v>1718000</v>
      </c>
    </row>
    <row r="289" spans="3:5" x14ac:dyDescent="0.25">
      <c r="C289" t="e">
        <f>'TPS543C20 Loop Gain'!AI3651</f>
        <v>#DIV/0!</v>
      </c>
      <c r="D289" t="e">
        <f>'TPS543C20 Loop Gain'!AJ3651</f>
        <v>#DIV/0!</v>
      </c>
      <c r="E289">
        <f>'TPS543C20 Loop Gain'!B3651</f>
        <v>1717000</v>
      </c>
    </row>
    <row r="290" spans="3:5" x14ac:dyDescent="0.25">
      <c r="C290" t="e">
        <f>'TPS543C20 Loop Gain'!AI3650</f>
        <v>#DIV/0!</v>
      </c>
      <c r="D290" t="e">
        <f>'TPS543C20 Loop Gain'!AJ3650</f>
        <v>#DIV/0!</v>
      </c>
      <c r="E290">
        <f>'TPS543C20 Loop Gain'!B3650</f>
        <v>1716000</v>
      </c>
    </row>
    <row r="291" spans="3:5" x14ac:dyDescent="0.25">
      <c r="C291" t="e">
        <f>'TPS543C20 Loop Gain'!AI3649</f>
        <v>#DIV/0!</v>
      </c>
      <c r="D291" t="e">
        <f>'TPS543C20 Loop Gain'!AJ3649</f>
        <v>#DIV/0!</v>
      </c>
      <c r="E291">
        <f>'TPS543C20 Loop Gain'!B3649</f>
        <v>1715000</v>
      </c>
    </row>
    <row r="292" spans="3:5" x14ac:dyDescent="0.25">
      <c r="C292" t="e">
        <f>'TPS543C20 Loop Gain'!AI3648</f>
        <v>#DIV/0!</v>
      </c>
      <c r="D292" t="e">
        <f>'TPS543C20 Loop Gain'!AJ3648</f>
        <v>#DIV/0!</v>
      </c>
      <c r="E292">
        <f>'TPS543C20 Loop Gain'!B3648</f>
        <v>1714000</v>
      </c>
    </row>
    <row r="293" spans="3:5" x14ac:dyDescent="0.25">
      <c r="C293" t="e">
        <f>'TPS543C20 Loop Gain'!AI3647</f>
        <v>#DIV/0!</v>
      </c>
      <c r="D293" t="e">
        <f>'TPS543C20 Loop Gain'!AJ3647</f>
        <v>#DIV/0!</v>
      </c>
      <c r="E293">
        <f>'TPS543C20 Loop Gain'!B3647</f>
        <v>1713000</v>
      </c>
    </row>
    <row r="294" spans="3:5" x14ac:dyDescent="0.25">
      <c r="C294" t="e">
        <f>'TPS543C20 Loop Gain'!AI3646</f>
        <v>#DIV/0!</v>
      </c>
      <c r="D294" t="e">
        <f>'TPS543C20 Loop Gain'!AJ3646</f>
        <v>#DIV/0!</v>
      </c>
      <c r="E294">
        <f>'TPS543C20 Loop Gain'!B3646</f>
        <v>1712000</v>
      </c>
    </row>
    <row r="295" spans="3:5" x14ac:dyDescent="0.25">
      <c r="C295" t="e">
        <f>'TPS543C20 Loop Gain'!AI3645</f>
        <v>#DIV/0!</v>
      </c>
      <c r="D295" t="e">
        <f>'TPS543C20 Loop Gain'!AJ3645</f>
        <v>#DIV/0!</v>
      </c>
      <c r="E295">
        <f>'TPS543C20 Loop Gain'!B3645</f>
        <v>1711000</v>
      </c>
    </row>
    <row r="296" spans="3:5" x14ac:dyDescent="0.25">
      <c r="C296" t="e">
        <f>'TPS543C20 Loop Gain'!AI3644</f>
        <v>#DIV/0!</v>
      </c>
      <c r="D296" t="e">
        <f>'TPS543C20 Loop Gain'!AJ3644</f>
        <v>#DIV/0!</v>
      </c>
      <c r="E296">
        <f>'TPS543C20 Loop Gain'!B3644</f>
        <v>1710000</v>
      </c>
    </row>
    <row r="297" spans="3:5" x14ac:dyDescent="0.25">
      <c r="C297" t="e">
        <f>'TPS543C20 Loop Gain'!AI3643</f>
        <v>#DIV/0!</v>
      </c>
      <c r="D297" t="e">
        <f>'TPS543C20 Loop Gain'!AJ3643</f>
        <v>#DIV/0!</v>
      </c>
      <c r="E297">
        <f>'TPS543C20 Loop Gain'!B3643</f>
        <v>1709000</v>
      </c>
    </row>
    <row r="298" spans="3:5" x14ac:dyDescent="0.25">
      <c r="C298" t="e">
        <f>'TPS543C20 Loop Gain'!AI3642</f>
        <v>#DIV/0!</v>
      </c>
      <c r="D298" t="e">
        <f>'TPS543C20 Loop Gain'!AJ3642</f>
        <v>#DIV/0!</v>
      </c>
      <c r="E298">
        <f>'TPS543C20 Loop Gain'!B3642</f>
        <v>1708000</v>
      </c>
    </row>
    <row r="299" spans="3:5" x14ac:dyDescent="0.25">
      <c r="C299" t="e">
        <f>'TPS543C20 Loop Gain'!AI3641</f>
        <v>#DIV/0!</v>
      </c>
      <c r="D299" t="e">
        <f>'TPS543C20 Loop Gain'!AJ3641</f>
        <v>#DIV/0!</v>
      </c>
      <c r="E299">
        <f>'TPS543C20 Loop Gain'!B3641</f>
        <v>1707000</v>
      </c>
    </row>
    <row r="300" spans="3:5" x14ac:dyDescent="0.25">
      <c r="C300" t="e">
        <f>'TPS543C20 Loop Gain'!AI3640</f>
        <v>#DIV/0!</v>
      </c>
      <c r="D300" t="e">
        <f>'TPS543C20 Loop Gain'!AJ3640</f>
        <v>#DIV/0!</v>
      </c>
      <c r="E300">
        <f>'TPS543C20 Loop Gain'!B3640</f>
        <v>1706000</v>
      </c>
    </row>
    <row r="301" spans="3:5" x14ac:dyDescent="0.25">
      <c r="C301" t="e">
        <f>'TPS543C20 Loop Gain'!AI3639</f>
        <v>#DIV/0!</v>
      </c>
      <c r="D301" t="e">
        <f>'TPS543C20 Loop Gain'!AJ3639</f>
        <v>#DIV/0!</v>
      </c>
      <c r="E301">
        <f>'TPS543C20 Loop Gain'!B3639</f>
        <v>1705000</v>
      </c>
    </row>
    <row r="302" spans="3:5" x14ac:dyDescent="0.25">
      <c r="C302" t="e">
        <f>'TPS543C20 Loop Gain'!AI3638</f>
        <v>#DIV/0!</v>
      </c>
      <c r="D302" t="e">
        <f>'TPS543C20 Loop Gain'!AJ3638</f>
        <v>#DIV/0!</v>
      </c>
      <c r="E302">
        <f>'TPS543C20 Loop Gain'!B3638</f>
        <v>1704000</v>
      </c>
    </row>
    <row r="303" spans="3:5" x14ac:dyDescent="0.25">
      <c r="C303" t="e">
        <f>'TPS543C20 Loop Gain'!AI3637</f>
        <v>#DIV/0!</v>
      </c>
      <c r="D303" t="e">
        <f>'TPS543C20 Loop Gain'!AJ3637</f>
        <v>#DIV/0!</v>
      </c>
      <c r="E303">
        <f>'TPS543C20 Loop Gain'!B3637</f>
        <v>1703000</v>
      </c>
    </row>
    <row r="304" spans="3:5" x14ac:dyDescent="0.25">
      <c r="C304" t="e">
        <f>'TPS543C20 Loop Gain'!AI3636</f>
        <v>#DIV/0!</v>
      </c>
      <c r="D304" t="e">
        <f>'TPS543C20 Loop Gain'!AJ3636</f>
        <v>#DIV/0!</v>
      </c>
      <c r="E304">
        <f>'TPS543C20 Loop Gain'!B3636</f>
        <v>1702000</v>
      </c>
    </row>
    <row r="305" spans="3:5" x14ac:dyDescent="0.25">
      <c r="C305" t="e">
        <f>'TPS543C20 Loop Gain'!AI3635</f>
        <v>#DIV/0!</v>
      </c>
      <c r="D305" t="e">
        <f>'TPS543C20 Loop Gain'!AJ3635</f>
        <v>#DIV/0!</v>
      </c>
      <c r="E305">
        <f>'TPS543C20 Loop Gain'!B3635</f>
        <v>1701000</v>
      </c>
    </row>
    <row r="306" spans="3:5" x14ac:dyDescent="0.25">
      <c r="C306" t="e">
        <f>'TPS543C20 Loop Gain'!AI3634</f>
        <v>#DIV/0!</v>
      </c>
      <c r="D306" t="e">
        <f>'TPS543C20 Loop Gain'!AJ3634</f>
        <v>#DIV/0!</v>
      </c>
      <c r="E306">
        <f>'TPS543C20 Loop Gain'!B3634</f>
        <v>1700000</v>
      </c>
    </row>
    <row r="307" spans="3:5" x14ac:dyDescent="0.25">
      <c r="C307" t="e">
        <f>'TPS543C20 Loop Gain'!AI3633</f>
        <v>#DIV/0!</v>
      </c>
      <c r="D307" t="e">
        <f>'TPS543C20 Loop Gain'!AJ3633</f>
        <v>#DIV/0!</v>
      </c>
      <c r="E307">
        <f>'TPS543C20 Loop Gain'!B3633</f>
        <v>1699000</v>
      </c>
    </row>
    <row r="308" spans="3:5" x14ac:dyDescent="0.25">
      <c r="C308" t="e">
        <f>'TPS543C20 Loop Gain'!AI3632</f>
        <v>#DIV/0!</v>
      </c>
      <c r="D308" t="e">
        <f>'TPS543C20 Loop Gain'!AJ3632</f>
        <v>#DIV/0!</v>
      </c>
      <c r="E308">
        <f>'TPS543C20 Loop Gain'!B3632</f>
        <v>1698000</v>
      </c>
    </row>
    <row r="309" spans="3:5" x14ac:dyDescent="0.25">
      <c r="C309" t="e">
        <f>'TPS543C20 Loop Gain'!AI3631</f>
        <v>#DIV/0!</v>
      </c>
      <c r="D309" t="e">
        <f>'TPS543C20 Loop Gain'!AJ3631</f>
        <v>#DIV/0!</v>
      </c>
      <c r="E309">
        <f>'TPS543C20 Loop Gain'!B3631</f>
        <v>1697000</v>
      </c>
    </row>
    <row r="310" spans="3:5" x14ac:dyDescent="0.25">
      <c r="C310" t="e">
        <f>'TPS543C20 Loop Gain'!AI3630</f>
        <v>#DIV/0!</v>
      </c>
      <c r="D310" t="e">
        <f>'TPS543C20 Loop Gain'!AJ3630</f>
        <v>#DIV/0!</v>
      </c>
      <c r="E310">
        <f>'TPS543C20 Loop Gain'!B3630</f>
        <v>1696000</v>
      </c>
    </row>
    <row r="311" spans="3:5" x14ac:dyDescent="0.25">
      <c r="C311" t="e">
        <f>'TPS543C20 Loop Gain'!AI3629</f>
        <v>#DIV/0!</v>
      </c>
      <c r="D311" t="e">
        <f>'TPS543C20 Loop Gain'!AJ3629</f>
        <v>#DIV/0!</v>
      </c>
      <c r="E311">
        <f>'TPS543C20 Loop Gain'!B3629</f>
        <v>1695000</v>
      </c>
    </row>
    <row r="312" spans="3:5" x14ac:dyDescent="0.25">
      <c r="C312" t="e">
        <f>'TPS543C20 Loop Gain'!AI3628</f>
        <v>#DIV/0!</v>
      </c>
      <c r="D312" t="e">
        <f>'TPS543C20 Loop Gain'!AJ3628</f>
        <v>#DIV/0!</v>
      </c>
      <c r="E312">
        <f>'TPS543C20 Loop Gain'!B3628</f>
        <v>1694000</v>
      </c>
    </row>
    <row r="313" spans="3:5" x14ac:dyDescent="0.25">
      <c r="C313" t="e">
        <f>'TPS543C20 Loop Gain'!AI3627</f>
        <v>#DIV/0!</v>
      </c>
      <c r="D313" t="e">
        <f>'TPS543C20 Loop Gain'!AJ3627</f>
        <v>#DIV/0!</v>
      </c>
      <c r="E313">
        <f>'TPS543C20 Loop Gain'!B3627</f>
        <v>1693000</v>
      </c>
    </row>
    <row r="314" spans="3:5" x14ac:dyDescent="0.25">
      <c r="C314" t="e">
        <f>'TPS543C20 Loop Gain'!AI3626</f>
        <v>#DIV/0!</v>
      </c>
      <c r="D314" t="e">
        <f>'TPS543C20 Loop Gain'!AJ3626</f>
        <v>#DIV/0!</v>
      </c>
      <c r="E314">
        <f>'TPS543C20 Loop Gain'!B3626</f>
        <v>1692000</v>
      </c>
    </row>
    <row r="315" spans="3:5" x14ac:dyDescent="0.25">
      <c r="C315" t="e">
        <f>'TPS543C20 Loop Gain'!AI3625</f>
        <v>#DIV/0!</v>
      </c>
      <c r="D315" t="e">
        <f>'TPS543C20 Loop Gain'!AJ3625</f>
        <v>#DIV/0!</v>
      </c>
      <c r="E315">
        <f>'TPS543C20 Loop Gain'!B3625</f>
        <v>1691000</v>
      </c>
    </row>
    <row r="316" spans="3:5" x14ac:dyDescent="0.25">
      <c r="C316" t="e">
        <f>'TPS543C20 Loop Gain'!AI3624</f>
        <v>#DIV/0!</v>
      </c>
      <c r="D316" t="e">
        <f>'TPS543C20 Loop Gain'!AJ3624</f>
        <v>#DIV/0!</v>
      </c>
      <c r="E316">
        <f>'TPS543C20 Loop Gain'!B3624</f>
        <v>1690000</v>
      </c>
    </row>
    <row r="317" spans="3:5" x14ac:dyDescent="0.25">
      <c r="C317" t="e">
        <f>'TPS543C20 Loop Gain'!AI3623</f>
        <v>#DIV/0!</v>
      </c>
      <c r="D317" t="e">
        <f>'TPS543C20 Loop Gain'!AJ3623</f>
        <v>#DIV/0!</v>
      </c>
      <c r="E317">
        <f>'TPS543C20 Loop Gain'!B3623</f>
        <v>1689000</v>
      </c>
    </row>
    <row r="318" spans="3:5" x14ac:dyDescent="0.25">
      <c r="C318" t="e">
        <f>'TPS543C20 Loop Gain'!AI3622</f>
        <v>#DIV/0!</v>
      </c>
      <c r="D318" t="e">
        <f>'TPS543C20 Loop Gain'!AJ3622</f>
        <v>#DIV/0!</v>
      </c>
      <c r="E318">
        <f>'TPS543C20 Loop Gain'!B3622</f>
        <v>1688000</v>
      </c>
    </row>
    <row r="319" spans="3:5" x14ac:dyDescent="0.25">
      <c r="C319" t="e">
        <f>'TPS543C20 Loop Gain'!AI3621</f>
        <v>#DIV/0!</v>
      </c>
      <c r="D319" t="e">
        <f>'TPS543C20 Loop Gain'!AJ3621</f>
        <v>#DIV/0!</v>
      </c>
      <c r="E319">
        <f>'TPS543C20 Loop Gain'!B3621</f>
        <v>1687000</v>
      </c>
    </row>
    <row r="320" spans="3:5" x14ac:dyDescent="0.25">
      <c r="C320" t="e">
        <f>'TPS543C20 Loop Gain'!AI3620</f>
        <v>#DIV/0!</v>
      </c>
      <c r="D320" t="e">
        <f>'TPS543C20 Loop Gain'!AJ3620</f>
        <v>#DIV/0!</v>
      </c>
      <c r="E320">
        <f>'TPS543C20 Loop Gain'!B3620</f>
        <v>1686000</v>
      </c>
    </row>
    <row r="321" spans="3:5" x14ac:dyDescent="0.25">
      <c r="C321" t="e">
        <f>'TPS543C20 Loop Gain'!AI3619</f>
        <v>#DIV/0!</v>
      </c>
      <c r="D321" t="e">
        <f>'TPS543C20 Loop Gain'!AJ3619</f>
        <v>#DIV/0!</v>
      </c>
      <c r="E321">
        <f>'TPS543C20 Loop Gain'!B3619</f>
        <v>1685000</v>
      </c>
    </row>
    <row r="322" spans="3:5" x14ac:dyDescent="0.25">
      <c r="C322" t="e">
        <f>'TPS543C20 Loop Gain'!AI3618</f>
        <v>#DIV/0!</v>
      </c>
      <c r="D322" t="e">
        <f>'TPS543C20 Loop Gain'!AJ3618</f>
        <v>#DIV/0!</v>
      </c>
      <c r="E322">
        <f>'TPS543C20 Loop Gain'!B3618</f>
        <v>1684000</v>
      </c>
    </row>
    <row r="323" spans="3:5" x14ac:dyDescent="0.25">
      <c r="C323" t="e">
        <f>'TPS543C20 Loop Gain'!AI3617</f>
        <v>#DIV/0!</v>
      </c>
      <c r="D323" t="e">
        <f>'TPS543C20 Loop Gain'!AJ3617</f>
        <v>#DIV/0!</v>
      </c>
      <c r="E323">
        <f>'TPS543C20 Loop Gain'!B3617</f>
        <v>1683000</v>
      </c>
    </row>
    <row r="324" spans="3:5" x14ac:dyDescent="0.25">
      <c r="C324" t="e">
        <f>'TPS543C20 Loop Gain'!AI3616</f>
        <v>#DIV/0!</v>
      </c>
      <c r="D324" t="e">
        <f>'TPS543C20 Loop Gain'!AJ3616</f>
        <v>#DIV/0!</v>
      </c>
      <c r="E324">
        <f>'TPS543C20 Loop Gain'!B3616</f>
        <v>1682000</v>
      </c>
    </row>
    <row r="325" spans="3:5" x14ac:dyDescent="0.25">
      <c r="C325" t="e">
        <f>'TPS543C20 Loop Gain'!AI3615</f>
        <v>#DIV/0!</v>
      </c>
      <c r="D325" t="e">
        <f>'TPS543C20 Loop Gain'!AJ3615</f>
        <v>#DIV/0!</v>
      </c>
      <c r="E325">
        <f>'TPS543C20 Loop Gain'!B3615</f>
        <v>1681000</v>
      </c>
    </row>
    <row r="326" spans="3:5" x14ac:dyDescent="0.25">
      <c r="C326" t="e">
        <f>'TPS543C20 Loop Gain'!AI3614</f>
        <v>#DIV/0!</v>
      </c>
      <c r="D326" t="e">
        <f>'TPS543C20 Loop Gain'!AJ3614</f>
        <v>#DIV/0!</v>
      </c>
      <c r="E326">
        <f>'TPS543C20 Loop Gain'!B3614</f>
        <v>1680000</v>
      </c>
    </row>
    <row r="327" spans="3:5" x14ac:dyDescent="0.25">
      <c r="C327" t="e">
        <f>'TPS543C20 Loop Gain'!AI3613</f>
        <v>#DIV/0!</v>
      </c>
      <c r="D327" t="e">
        <f>'TPS543C20 Loop Gain'!AJ3613</f>
        <v>#DIV/0!</v>
      </c>
      <c r="E327">
        <f>'TPS543C20 Loop Gain'!B3613</f>
        <v>1679000</v>
      </c>
    </row>
    <row r="328" spans="3:5" x14ac:dyDescent="0.25">
      <c r="C328" t="e">
        <f>'TPS543C20 Loop Gain'!AI3612</f>
        <v>#DIV/0!</v>
      </c>
      <c r="D328" t="e">
        <f>'TPS543C20 Loop Gain'!AJ3612</f>
        <v>#DIV/0!</v>
      </c>
      <c r="E328">
        <f>'TPS543C20 Loop Gain'!B3612</f>
        <v>1678000</v>
      </c>
    </row>
    <row r="329" spans="3:5" x14ac:dyDescent="0.25">
      <c r="C329" t="e">
        <f>'TPS543C20 Loop Gain'!AI3611</f>
        <v>#DIV/0!</v>
      </c>
      <c r="D329" t="e">
        <f>'TPS543C20 Loop Gain'!AJ3611</f>
        <v>#DIV/0!</v>
      </c>
      <c r="E329">
        <f>'TPS543C20 Loop Gain'!B3611</f>
        <v>1677000</v>
      </c>
    </row>
    <row r="330" spans="3:5" x14ac:dyDescent="0.25">
      <c r="C330" t="e">
        <f>'TPS543C20 Loop Gain'!AI3610</f>
        <v>#DIV/0!</v>
      </c>
      <c r="D330" t="e">
        <f>'TPS543C20 Loop Gain'!AJ3610</f>
        <v>#DIV/0!</v>
      </c>
      <c r="E330">
        <f>'TPS543C20 Loop Gain'!B3610</f>
        <v>1676000</v>
      </c>
    </row>
    <row r="331" spans="3:5" x14ac:dyDescent="0.25">
      <c r="C331" t="e">
        <f>'TPS543C20 Loop Gain'!AI3609</f>
        <v>#DIV/0!</v>
      </c>
      <c r="D331" t="e">
        <f>'TPS543C20 Loop Gain'!AJ3609</f>
        <v>#DIV/0!</v>
      </c>
      <c r="E331">
        <f>'TPS543C20 Loop Gain'!B3609</f>
        <v>1675000</v>
      </c>
    </row>
    <row r="332" spans="3:5" x14ac:dyDescent="0.25">
      <c r="C332" t="e">
        <f>'TPS543C20 Loop Gain'!AI3608</f>
        <v>#DIV/0!</v>
      </c>
      <c r="D332" t="e">
        <f>'TPS543C20 Loop Gain'!AJ3608</f>
        <v>#DIV/0!</v>
      </c>
      <c r="E332">
        <f>'TPS543C20 Loop Gain'!B3608</f>
        <v>1674000</v>
      </c>
    </row>
    <row r="333" spans="3:5" x14ac:dyDescent="0.25">
      <c r="C333" t="e">
        <f>'TPS543C20 Loop Gain'!AI3607</f>
        <v>#DIV/0!</v>
      </c>
      <c r="D333" t="e">
        <f>'TPS543C20 Loop Gain'!AJ3607</f>
        <v>#DIV/0!</v>
      </c>
      <c r="E333">
        <f>'TPS543C20 Loop Gain'!B3607</f>
        <v>1673000</v>
      </c>
    </row>
    <row r="334" spans="3:5" x14ac:dyDescent="0.25">
      <c r="C334" t="e">
        <f>'TPS543C20 Loop Gain'!AI3606</f>
        <v>#DIV/0!</v>
      </c>
      <c r="D334" t="e">
        <f>'TPS543C20 Loop Gain'!AJ3606</f>
        <v>#DIV/0!</v>
      </c>
      <c r="E334">
        <f>'TPS543C20 Loop Gain'!B3606</f>
        <v>1672000</v>
      </c>
    </row>
    <row r="335" spans="3:5" x14ac:dyDescent="0.25">
      <c r="C335" t="e">
        <f>'TPS543C20 Loop Gain'!AI3605</f>
        <v>#DIV/0!</v>
      </c>
      <c r="D335" t="e">
        <f>'TPS543C20 Loop Gain'!AJ3605</f>
        <v>#DIV/0!</v>
      </c>
      <c r="E335">
        <f>'TPS543C20 Loop Gain'!B3605</f>
        <v>1671000</v>
      </c>
    </row>
    <row r="336" spans="3:5" x14ac:dyDescent="0.25">
      <c r="C336" t="e">
        <f>'TPS543C20 Loop Gain'!AI3604</f>
        <v>#DIV/0!</v>
      </c>
      <c r="D336" t="e">
        <f>'TPS543C20 Loop Gain'!AJ3604</f>
        <v>#DIV/0!</v>
      </c>
      <c r="E336">
        <f>'TPS543C20 Loop Gain'!B3604</f>
        <v>1670000</v>
      </c>
    </row>
    <row r="337" spans="3:5" x14ac:dyDescent="0.25">
      <c r="C337" t="e">
        <f>'TPS543C20 Loop Gain'!AI3603</f>
        <v>#DIV/0!</v>
      </c>
      <c r="D337" t="e">
        <f>'TPS543C20 Loop Gain'!AJ3603</f>
        <v>#DIV/0!</v>
      </c>
      <c r="E337">
        <f>'TPS543C20 Loop Gain'!B3603</f>
        <v>1669000</v>
      </c>
    </row>
    <row r="338" spans="3:5" x14ac:dyDescent="0.25">
      <c r="C338" t="e">
        <f>'TPS543C20 Loop Gain'!AI3602</f>
        <v>#DIV/0!</v>
      </c>
      <c r="D338" t="e">
        <f>'TPS543C20 Loop Gain'!AJ3602</f>
        <v>#DIV/0!</v>
      </c>
      <c r="E338">
        <f>'TPS543C20 Loop Gain'!B3602</f>
        <v>1668000</v>
      </c>
    </row>
    <row r="339" spans="3:5" x14ac:dyDescent="0.25">
      <c r="C339" t="e">
        <f>'TPS543C20 Loop Gain'!AI3601</f>
        <v>#DIV/0!</v>
      </c>
      <c r="D339" t="e">
        <f>'TPS543C20 Loop Gain'!AJ3601</f>
        <v>#DIV/0!</v>
      </c>
      <c r="E339">
        <f>'TPS543C20 Loop Gain'!B3601</f>
        <v>1667000</v>
      </c>
    </row>
    <row r="340" spans="3:5" x14ac:dyDescent="0.25">
      <c r="C340" t="e">
        <f>'TPS543C20 Loop Gain'!AI3600</f>
        <v>#DIV/0!</v>
      </c>
      <c r="D340" t="e">
        <f>'TPS543C20 Loop Gain'!AJ3600</f>
        <v>#DIV/0!</v>
      </c>
      <c r="E340">
        <f>'TPS543C20 Loop Gain'!B3600</f>
        <v>1666000</v>
      </c>
    </row>
    <row r="341" spans="3:5" x14ac:dyDescent="0.25">
      <c r="C341" t="e">
        <f>'TPS543C20 Loop Gain'!AI3599</f>
        <v>#DIV/0!</v>
      </c>
      <c r="D341" t="e">
        <f>'TPS543C20 Loop Gain'!AJ3599</f>
        <v>#DIV/0!</v>
      </c>
      <c r="E341">
        <f>'TPS543C20 Loop Gain'!B3599</f>
        <v>1665000</v>
      </c>
    </row>
    <row r="342" spans="3:5" x14ac:dyDescent="0.25">
      <c r="C342" t="e">
        <f>'TPS543C20 Loop Gain'!AI3598</f>
        <v>#DIV/0!</v>
      </c>
      <c r="D342" t="e">
        <f>'TPS543C20 Loop Gain'!AJ3598</f>
        <v>#DIV/0!</v>
      </c>
      <c r="E342">
        <f>'TPS543C20 Loop Gain'!B3598</f>
        <v>1664000</v>
      </c>
    </row>
    <row r="343" spans="3:5" x14ac:dyDescent="0.25">
      <c r="C343" t="e">
        <f>'TPS543C20 Loop Gain'!AI3597</f>
        <v>#DIV/0!</v>
      </c>
      <c r="D343" t="e">
        <f>'TPS543C20 Loop Gain'!AJ3597</f>
        <v>#DIV/0!</v>
      </c>
      <c r="E343">
        <f>'TPS543C20 Loop Gain'!B3597</f>
        <v>1663000</v>
      </c>
    </row>
    <row r="344" spans="3:5" x14ac:dyDescent="0.25">
      <c r="C344" t="e">
        <f>'TPS543C20 Loop Gain'!AI3596</f>
        <v>#DIV/0!</v>
      </c>
      <c r="D344" t="e">
        <f>'TPS543C20 Loop Gain'!AJ3596</f>
        <v>#DIV/0!</v>
      </c>
      <c r="E344">
        <f>'TPS543C20 Loop Gain'!B3596</f>
        <v>1662000</v>
      </c>
    </row>
    <row r="345" spans="3:5" x14ac:dyDescent="0.25">
      <c r="C345" t="e">
        <f>'TPS543C20 Loop Gain'!AI3595</f>
        <v>#DIV/0!</v>
      </c>
      <c r="D345" t="e">
        <f>'TPS543C20 Loop Gain'!AJ3595</f>
        <v>#DIV/0!</v>
      </c>
      <c r="E345">
        <f>'TPS543C20 Loop Gain'!B3595</f>
        <v>1661000</v>
      </c>
    </row>
    <row r="346" spans="3:5" x14ac:dyDescent="0.25">
      <c r="C346" t="e">
        <f>'TPS543C20 Loop Gain'!AI3594</f>
        <v>#DIV/0!</v>
      </c>
      <c r="D346" t="e">
        <f>'TPS543C20 Loop Gain'!AJ3594</f>
        <v>#DIV/0!</v>
      </c>
      <c r="E346">
        <f>'TPS543C20 Loop Gain'!B3594</f>
        <v>1660000</v>
      </c>
    </row>
    <row r="347" spans="3:5" x14ac:dyDescent="0.25">
      <c r="C347" t="e">
        <f>'TPS543C20 Loop Gain'!AI3593</f>
        <v>#DIV/0!</v>
      </c>
      <c r="D347" t="e">
        <f>'TPS543C20 Loop Gain'!AJ3593</f>
        <v>#DIV/0!</v>
      </c>
      <c r="E347">
        <f>'TPS543C20 Loop Gain'!B3593</f>
        <v>1659000</v>
      </c>
    </row>
    <row r="348" spans="3:5" x14ac:dyDescent="0.25">
      <c r="C348" t="e">
        <f>'TPS543C20 Loop Gain'!AI3592</f>
        <v>#DIV/0!</v>
      </c>
      <c r="D348" t="e">
        <f>'TPS543C20 Loop Gain'!AJ3592</f>
        <v>#DIV/0!</v>
      </c>
      <c r="E348">
        <f>'TPS543C20 Loop Gain'!B3592</f>
        <v>1658000</v>
      </c>
    </row>
    <row r="349" spans="3:5" x14ac:dyDescent="0.25">
      <c r="C349" t="e">
        <f>'TPS543C20 Loop Gain'!AI3591</f>
        <v>#DIV/0!</v>
      </c>
      <c r="D349" t="e">
        <f>'TPS543C20 Loop Gain'!AJ3591</f>
        <v>#DIV/0!</v>
      </c>
      <c r="E349">
        <f>'TPS543C20 Loop Gain'!B3591</f>
        <v>1657000</v>
      </c>
    </row>
    <row r="350" spans="3:5" x14ac:dyDescent="0.25">
      <c r="C350" t="e">
        <f>'TPS543C20 Loop Gain'!AI3590</f>
        <v>#DIV/0!</v>
      </c>
      <c r="D350" t="e">
        <f>'TPS543C20 Loop Gain'!AJ3590</f>
        <v>#DIV/0!</v>
      </c>
      <c r="E350">
        <f>'TPS543C20 Loop Gain'!B3590</f>
        <v>1656000</v>
      </c>
    </row>
    <row r="351" spans="3:5" x14ac:dyDescent="0.25">
      <c r="C351" t="e">
        <f>'TPS543C20 Loop Gain'!AI3589</f>
        <v>#DIV/0!</v>
      </c>
      <c r="D351" t="e">
        <f>'TPS543C20 Loop Gain'!AJ3589</f>
        <v>#DIV/0!</v>
      </c>
      <c r="E351">
        <f>'TPS543C20 Loop Gain'!B3589</f>
        <v>1655000</v>
      </c>
    </row>
    <row r="352" spans="3:5" x14ac:dyDescent="0.25">
      <c r="C352" t="e">
        <f>'TPS543C20 Loop Gain'!AI3588</f>
        <v>#DIV/0!</v>
      </c>
      <c r="D352" t="e">
        <f>'TPS543C20 Loop Gain'!AJ3588</f>
        <v>#DIV/0!</v>
      </c>
      <c r="E352">
        <f>'TPS543C20 Loop Gain'!B3588</f>
        <v>1654000</v>
      </c>
    </row>
    <row r="353" spans="3:5" x14ac:dyDescent="0.25">
      <c r="C353" t="e">
        <f>'TPS543C20 Loop Gain'!AI3587</f>
        <v>#DIV/0!</v>
      </c>
      <c r="D353" t="e">
        <f>'TPS543C20 Loop Gain'!AJ3587</f>
        <v>#DIV/0!</v>
      </c>
      <c r="E353">
        <f>'TPS543C20 Loop Gain'!B3587</f>
        <v>1653000</v>
      </c>
    </row>
    <row r="354" spans="3:5" x14ac:dyDescent="0.25">
      <c r="C354" t="e">
        <f>'TPS543C20 Loop Gain'!AI3586</f>
        <v>#DIV/0!</v>
      </c>
      <c r="D354" t="e">
        <f>'TPS543C20 Loop Gain'!AJ3586</f>
        <v>#DIV/0!</v>
      </c>
      <c r="E354">
        <f>'TPS543C20 Loop Gain'!B3586</f>
        <v>1652000</v>
      </c>
    </row>
    <row r="355" spans="3:5" x14ac:dyDescent="0.25">
      <c r="C355" t="e">
        <f>'TPS543C20 Loop Gain'!AI3585</f>
        <v>#DIV/0!</v>
      </c>
      <c r="D355" t="e">
        <f>'TPS543C20 Loop Gain'!AJ3585</f>
        <v>#DIV/0!</v>
      </c>
      <c r="E355">
        <f>'TPS543C20 Loop Gain'!B3585</f>
        <v>1651000</v>
      </c>
    </row>
    <row r="356" spans="3:5" x14ac:dyDescent="0.25">
      <c r="C356" t="e">
        <f>'TPS543C20 Loop Gain'!AI3584</f>
        <v>#DIV/0!</v>
      </c>
      <c r="D356" t="e">
        <f>'TPS543C20 Loop Gain'!AJ3584</f>
        <v>#DIV/0!</v>
      </c>
      <c r="E356">
        <f>'TPS543C20 Loop Gain'!B3584</f>
        <v>1650000</v>
      </c>
    </row>
    <row r="357" spans="3:5" x14ac:dyDescent="0.25">
      <c r="C357" t="e">
        <f>'TPS543C20 Loop Gain'!AI3583</f>
        <v>#DIV/0!</v>
      </c>
      <c r="D357" t="e">
        <f>'TPS543C20 Loop Gain'!AJ3583</f>
        <v>#DIV/0!</v>
      </c>
      <c r="E357">
        <f>'TPS543C20 Loop Gain'!B3583</f>
        <v>1649000</v>
      </c>
    </row>
    <row r="358" spans="3:5" x14ac:dyDescent="0.25">
      <c r="C358" t="e">
        <f>'TPS543C20 Loop Gain'!AI3582</f>
        <v>#DIV/0!</v>
      </c>
      <c r="D358" t="e">
        <f>'TPS543C20 Loop Gain'!AJ3582</f>
        <v>#DIV/0!</v>
      </c>
      <c r="E358">
        <f>'TPS543C20 Loop Gain'!B3582</f>
        <v>1648000</v>
      </c>
    </row>
    <row r="359" spans="3:5" x14ac:dyDescent="0.25">
      <c r="C359" t="e">
        <f>'TPS543C20 Loop Gain'!AI3581</f>
        <v>#DIV/0!</v>
      </c>
      <c r="D359" t="e">
        <f>'TPS543C20 Loop Gain'!AJ3581</f>
        <v>#DIV/0!</v>
      </c>
      <c r="E359">
        <f>'TPS543C20 Loop Gain'!B3581</f>
        <v>1647000</v>
      </c>
    </row>
    <row r="360" spans="3:5" x14ac:dyDescent="0.25">
      <c r="C360" t="e">
        <f>'TPS543C20 Loop Gain'!AI3580</f>
        <v>#DIV/0!</v>
      </c>
      <c r="D360" t="e">
        <f>'TPS543C20 Loop Gain'!AJ3580</f>
        <v>#DIV/0!</v>
      </c>
      <c r="E360">
        <f>'TPS543C20 Loop Gain'!B3580</f>
        <v>1646000</v>
      </c>
    </row>
    <row r="361" spans="3:5" x14ac:dyDescent="0.25">
      <c r="C361" t="e">
        <f>'TPS543C20 Loop Gain'!AI3579</f>
        <v>#DIV/0!</v>
      </c>
      <c r="D361" t="e">
        <f>'TPS543C20 Loop Gain'!AJ3579</f>
        <v>#DIV/0!</v>
      </c>
      <c r="E361">
        <f>'TPS543C20 Loop Gain'!B3579</f>
        <v>1645000</v>
      </c>
    </row>
    <row r="362" spans="3:5" x14ac:dyDescent="0.25">
      <c r="C362" t="e">
        <f>'TPS543C20 Loop Gain'!AI3578</f>
        <v>#DIV/0!</v>
      </c>
      <c r="D362" t="e">
        <f>'TPS543C20 Loop Gain'!AJ3578</f>
        <v>#DIV/0!</v>
      </c>
      <c r="E362">
        <f>'TPS543C20 Loop Gain'!B3578</f>
        <v>1644000</v>
      </c>
    </row>
    <row r="363" spans="3:5" x14ac:dyDescent="0.25">
      <c r="C363" t="e">
        <f>'TPS543C20 Loop Gain'!AI3577</f>
        <v>#DIV/0!</v>
      </c>
      <c r="D363" t="e">
        <f>'TPS543C20 Loop Gain'!AJ3577</f>
        <v>#DIV/0!</v>
      </c>
      <c r="E363">
        <f>'TPS543C20 Loop Gain'!B3577</f>
        <v>1643000</v>
      </c>
    </row>
    <row r="364" spans="3:5" x14ac:dyDescent="0.25">
      <c r="C364" t="e">
        <f>'TPS543C20 Loop Gain'!AI3576</f>
        <v>#DIV/0!</v>
      </c>
      <c r="D364" t="e">
        <f>'TPS543C20 Loop Gain'!AJ3576</f>
        <v>#DIV/0!</v>
      </c>
      <c r="E364">
        <f>'TPS543C20 Loop Gain'!B3576</f>
        <v>1642000</v>
      </c>
    </row>
    <row r="365" spans="3:5" x14ac:dyDescent="0.25">
      <c r="C365" t="e">
        <f>'TPS543C20 Loop Gain'!AI3575</f>
        <v>#DIV/0!</v>
      </c>
      <c r="D365" t="e">
        <f>'TPS543C20 Loop Gain'!AJ3575</f>
        <v>#DIV/0!</v>
      </c>
      <c r="E365">
        <f>'TPS543C20 Loop Gain'!B3575</f>
        <v>1641000</v>
      </c>
    </row>
    <row r="366" spans="3:5" x14ac:dyDescent="0.25">
      <c r="C366" t="e">
        <f>'TPS543C20 Loop Gain'!AI3574</f>
        <v>#DIV/0!</v>
      </c>
      <c r="D366" t="e">
        <f>'TPS543C20 Loop Gain'!AJ3574</f>
        <v>#DIV/0!</v>
      </c>
      <c r="E366">
        <f>'TPS543C20 Loop Gain'!B3574</f>
        <v>1640000</v>
      </c>
    </row>
    <row r="367" spans="3:5" x14ac:dyDescent="0.25">
      <c r="C367" t="e">
        <f>'TPS543C20 Loop Gain'!AI3573</f>
        <v>#DIV/0!</v>
      </c>
      <c r="D367" t="e">
        <f>'TPS543C20 Loop Gain'!AJ3573</f>
        <v>#DIV/0!</v>
      </c>
      <c r="E367">
        <f>'TPS543C20 Loop Gain'!B3573</f>
        <v>1639000</v>
      </c>
    </row>
    <row r="368" spans="3:5" x14ac:dyDescent="0.25">
      <c r="C368" t="e">
        <f>'TPS543C20 Loop Gain'!AI3572</f>
        <v>#DIV/0!</v>
      </c>
      <c r="D368" t="e">
        <f>'TPS543C20 Loop Gain'!AJ3572</f>
        <v>#DIV/0!</v>
      </c>
      <c r="E368">
        <f>'TPS543C20 Loop Gain'!B3572</f>
        <v>1638000</v>
      </c>
    </row>
    <row r="369" spans="3:5" x14ac:dyDescent="0.25">
      <c r="C369" t="e">
        <f>'TPS543C20 Loop Gain'!AI3571</f>
        <v>#DIV/0!</v>
      </c>
      <c r="D369" t="e">
        <f>'TPS543C20 Loop Gain'!AJ3571</f>
        <v>#DIV/0!</v>
      </c>
      <c r="E369">
        <f>'TPS543C20 Loop Gain'!B3571</f>
        <v>1637000</v>
      </c>
    </row>
    <row r="370" spans="3:5" x14ac:dyDescent="0.25">
      <c r="C370" t="e">
        <f>'TPS543C20 Loop Gain'!AI3570</f>
        <v>#DIV/0!</v>
      </c>
      <c r="D370" t="e">
        <f>'TPS543C20 Loop Gain'!AJ3570</f>
        <v>#DIV/0!</v>
      </c>
      <c r="E370">
        <f>'TPS543C20 Loop Gain'!B3570</f>
        <v>1636000</v>
      </c>
    </row>
    <row r="371" spans="3:5" x14ac:dyDescent="0.25">
      <c r="C371" t="e">
        <f>'TPS543C20 Loop Gain'!AI3569</f>
        <v>#DIV/0!</v>
      </c>
      <c r="D371" t="e">
        <f>'TPS543C20 Loop Gain'!AJ3569</f>
        <v>#DIV/0!</v>
      </c>
      <c r="E371">
        <f>'TPS543C20 Loop Gain'!B3569</f>
        <v>1635000</v>
      </c>
    </row>
    <row r="372" spans="3:5" x14ac:dyDescent="0.25">
      <c r="C372" t="e">
        <f>'TPS543C20 Loop Gain'!AI3568</f>
        <v>#DIV/0!</v>
      </c>
      <c r="D372" t="e">
        <f>'TPS543C20 Loop Gain'!AJ3568</f>
        <v>#DIV/0!</v>
      </c>
      <c r="E372">
        <f>'TPS543C20 Loop Gain'!B3568</f>
        <v>1634000</v>
      </c>
    </row>
    <row r="373" spans="3:5" x14ac:dyDescent="0.25">
      <c r="C373" t="e">
        <f>'TPS543C20 Loop Gain'!AI3567</f>
        <v>#DIV/0!</v>
      </c>
      <c r="D373" t="e">
        <f>'TPS543C20 Loop Gain'!AJ3567</f>
        <v>#DIV/0!</v>
      </c>
      <c r="E373">
        <f>'TPS543C20 Loop Gain'!B3567</f>
        <v>1633000</v>
      </c>
    </row>
    <row r="374" spans="3:5" x14ac:dyDescent="0.25">
      <c r="C374" t="e">
        <f>'TPS543C20 Loop Gain'!AI3566</f>
        <v>#DIV/0!</v>
      </c>
      <c r="D374" t="e">
        <f>'TPS543C20 Loop Gain'!AJ3566</f>
        <v>#DIV/0!</v>
      </c>
      <c r="E374">
        <f>'TPS543C20 Loop Gain'!B3566</f>
        <v>1632000</v>
      </c>
    </row>
    <row r="375" spans="3:5" x14ac:dyDescent="0.25">
      <c r="C375" t="e">
        <f>'TPS543C20 Loop Gain'!AI3565</f>
        <v>#DIV/0!</v>
      </c>
      <c r="D375" t="e">
        <f>'TPS543C20 Loop Gain'!AJ3565</f>
        <v>#DIV/0!</v>
      </c>
      <c r="E375">
        <f>'TPS543C20 Loop Gain'!B3565</f>
        <v>1631000</v>
      </c>
    </row>
    <row r="376" spans="3:5" x14ac:dyDescent="0.25">
      <c r="C376" t="e">
        <f>'TPS543C20 Loop Gain'!AI3564</f>
        <v>#DIV/0!</v>
      </c>
      <c r="D376" t="e">
        <f>'TPS543C20 Loop Gain'!AJ3564</f>
        <v>#DIV/0!</v>
      </c>
      <c r="E376">
        <f>'TPS543C20 Loop Gain'!B3564</f>
        <v>1630000</v>
      </c>
    </row>
    <row r="377" spans="3:5" x14ac:dyDescent="0.25">
      <c r="C377" t="e">
        <f>'TPS543C20 Loop Gain'!AI3563</f>
        <v>#DIV/0!</v>
      </c>
      <c r="D377" t="e">
        <f>'TPS543C20 Loop Gain'!AJ3563</f>
        <v>#DIV/0!</v>
      </c>
      <c r="E377">
        <f>'TPS543C20 Loop Gain'!B3563</f>
        <v>1629000</v>
      </c>
    </row>
    <row r="378" spans="3:5" x14ac:dyDescent="0.25">
      <c r="C378" t="e">
        <f>'TPS543C20 Loop Gain'!AI3562</f>
        <v>#DIV/0!</v>
      </c>
      <c r="D378" t="e">
        <f>'TPS543C20 Loop Gain'!AJ3562</f>
        <v>#DIV/0!</v>
      </c>
      <c r="E378">
        <f>'TPS543C20 Loop Gain'!B3562</f>
        <v>1628000</v>
      </c>
    </row>
    <row r="379" spans="3:5" x14ac:dyDescent="0.25">
      <c r="C379" t="e">
        <f>'TPS543C20 Loop Gain'!AI3561</f>
        <v>#DIV/0!</v>
      </c>
      <c r="D379" t="e">
        <f>'TPS543C20 Loop Gain'!AJ3561</f>
        <v>#DIV/0!</v>
      </c>
      <c r="E379">
        <f>'TPS543C20 Loop Gain'!B3561</f>
        <v>1627000</v>
      </c>
    </row>
    <row r="380" spans="3:5" x14ac:dyDescent="0.25">
      <c r="C380" t="e">
        <f>'TPS543C20 Loop Gain'!AI3560</f>
        <v>#DIV/0!</v>
      </c>
      <c r="D380" t="e">
        <f>'TPS543C20 Loop Gain'!AJ3560</f>
        <v>#DIV/0!</v>
      </c>
      <c r="E380">
        <f>'TPS543C20 Loop Gain'!B3560</f>
        <v>1626000</v>
      </c>
    </row>
    <row r="381" spans="3:5" x14ac:dyDescent="0.25">
      <c r="C381" t="e">
        <f>'TPS543C20 Loop Gain'!AI3559</f>
        <v>#DIV/0!</v>
      </c>
      <c r="D381" t="e">
        <f>'TPS543C20 Loop Gain'!AJ3559</f>
        <v>#DIV/0!</v>
      </c>
      <c r="E381">
        <f>'TPS543C20 Loop Gain'!B3559</f>
        <v>1625000</v>
      </c>
    </row>
    <row r="382" spans="3:5" x14ac:dyDescent="0.25">
      <c r="C382" t="e">
        <f>'TPS543C20 Loop Gain'!AI3558</f>
        <v>#DIV/0!</v>
      </c>
      <c r="D382" t="e">
        <f>'TPS543C20 Loop Gain'!AJ3558</f>
        <v>#DIV/0!</v>
      </c>
      <c r="E382">
        <f>'TPS543C20 Loop Gain'!B3558</f>
        <v>1624000</v>
      </c>
    </row>
    <row r="383" spans="3:5" x14ac:dyDescent="0.25">
      <c r="C383" t="e">
        <f>'TPS543C20 Loop Gain'!AI3557</f>
        <v>#DIV/0!</v>
      </c>
      <c r="D383" t="e">
        <f>'TPS543C20 Loop Gain'!AJ3557</f>
        <v>#DIV/0!</v>
      </c>
      <c r="E383">
        <f>'TPS543C20 Loop Gain'!B3557</f>
        <v>1623000</v>
      </c>
    </row>
    <row r="384" spans="3:5" x14ac:dyDescent="0.25">
      <c r="C384" t="e">
        <f>'TPS543C20 Loop Gain'!AI3556</f>
        <v>#DIV/0!</v>
      </c>
      <c r="D384" t="e">
        <f>'TPS543C20 Loop Gain'!AJ3556</f>
        <v>#DIV/0!</v>
      </c>
      <c r="E384">
        <f>'TPS543C20 Loop Gain'!B3556</f>
        <v>1622000</v>
      </c>
    </row>
    <row r="385" spans="3:5" x14ac:dyDescent="0.25">
      <c r="C385" t="e">
        <f>'TPS543C20 Loop Gain'!AI3555</f>
        <v>#DIV/0!</v>
      </c>
      <c r="D385" t="e">
        <f>'TPS543C20 Loop Gain'!AJ3555</f>
        <v>#DIV/0!</v>
      </c>
      <c r="E385">
        <f>'TPS543C20 Loop Gain'!B3555</f>
        <v>1621000</v>
      </c>
    </row>
    <row r="386" spans="3:5" x14ac:dyDescent="0.25">
      <c r="C386" t="e">
        <f>'TPS543C20 Loop Gain'!AI3554</f>
        <v>#DIV/0!</v>
      </c>
      <c r="D386" t="e">
        <f>'TPS543C20 Loop Gain'!AJ3554</f>
        <v>#DIV/0!</v>
      </c>
      <c r="E386">
        <f>'TPS543C20 Loop Gain'!B3554</f>
        <v>1620000</v>
      </c>
    </row>
    <row r="387" spans="3:5" x14ac:dyDescent="0.25">
      <c r="C387" t="e">
        <f>'TPS543C20 Loop Gain'!AI3553</f>
        <v>#DIV/0!</v>
      </c>
      <c r="D387" t="e">
        <f>'TPS543C20 Loop Gain'!AJ3553</f>
        <v>#DIV/0!</v>
      </c>
      <c r="E387">
        <f>'TPS543C20 Loop Gain'!B3553</f>
        <v>1619000</v>
      </c>
    </row>
    <row r="388" spans="3:5" x14ac:dyDescent="0.25">
      <c r="C388" t="e">
        <f>'TPS543C20 Loop Gain'!AI3552</f>
        <v>#DIV/0!</v>
      </c>
      <c r="D388" t="e">
        <f>'TPS543C20 Loop Gain'!AJ3552</f>
        <v>#DIV/0!</v>
      </c>
      <c r="E388">
        <f>'TPS543C20 Loop Gain'!B3552</f>
        <v>1618000</v>
      </c>
    </row>
    <row r="389" spans="3:5" x14ac:dyDescent="0.25">
      <c r="C389" t="e">
        <f>'TPS543C20 Loop Gain'!AI3551</f>
        <v>#DIV/0!</v>
      </c>
      <c r="D389" t="e">
        <f>'TPS543C20 Loop Gain'!AJ3551</f>
        <v>#DIV/0!</v>
      </c>
      <c r="E389">
        <f>'TPS543C20 Loop Gain'!B3551</f>
        <v>1617000</v>
      </c>
    </row>
    <row r="390" spans="3:5" x14ac:dyDescent="0.25">
      <c r="C390" t="e">
        <f>'TPS543C20 Loop Gain'!AI3550</f>
        <v>#DIV/0!</v>
      </c>
      <c r="D390" t="e">
        <f>'TPS543C20 Loop Gain'!AJ3550</f>
        <v>#DIV/0!</v>
      </c>
      <c r="E390">
        <f>'TPS543C20 Loop Gain'!B3550</f>
        <v>1616000</v>
      </c>
    </row>
    <row r="391" spans="3:5" x14ac:dyDescent="0.25">
      <c r="C391" t="e">
        <f>'TPS543C20 Loop Gain'!AI3549</f>
        <v>#DIV/0!</v>
      </c>
      <c r="D391" t="e">
        <f>'TPS543C20 Loop Gain'!AJ3549</f>
        <v>#DIV/0!</v>
      </c>
      <c r="E391">
        <f>'TPS543C20 Loop Gain'!B3549</f>
        <v>1615000</v>
      </c>
    </row>
    <row r="392" spans="3:5" x14ac:dyDescent="0.25">
      <c r="C392" t="e">
        <f>'TPS543C20 Loop Gain'!AI3548</f>
        <v>#DIV/0!</v>
      </c>
      <c r="D392" t="e">
        <f>'TPS543C20 Loop Gain'!AJ3548</f>
        <v>#DIV/0!</v>
      </c>
      <c r="E392">
        <f>'TPS543C20 Loop Gain'!B3548</f>
        <v>1614000</v>
      </c>
    </row>
    <row r="393" spans="3:5" x14ac:dyDescent="0.25">
      <c r="C393" t="e">
        <f>'TPS543C20 Loop Gain'!AI3547</f>
        <v>#DIV/0!</v>
      </c>
      <c r="D393" t="e">
        <f>'TPS543C20 Loop Gain'!AJ3547</f>
        <v>#DIV/0!</v>
      </c>
      <c r="E393">
        <f>'TPS543C20 Loop Gain'!B3547</f>
        <v>1613000</v>
      </c>
    </row>
    <row r="394" spans="3:5" x14ac:dyDescent="0.25">
      <c r="C394" t="e">
        <f>'TPS543C20 Loop Gain'!AI3546</f>
        <v>#DIV/0!</v>
      </c>
      <c r="D394" t="e">
        <f>'TPS543C20 Loop Gain'!AJ3546</f>
        <v>#DIV/0!</v>
      </c>
      <c r="E394">
        <f>'TPS543C20 Loop Gain'!B3546</f>
        <v>1612000</v>
      </c>
    </row>
    <row r="395" spans="3:5" x14ac:dyDescent="0.25">
      <c r="C395" t="e">
        <f>'TPS543C20 Loop Gain'!AI3545</f>
        <v>#DIV/0!</v>
      </c>
      <c r="D395" t="e">
        <f>'TPS543C20 Loop Gain'!AJ3545</f>
        <v>#DIV/0!</v>
      </c>
      <c r="E395">
        <f>'TPS543C20 Loop Gain'!B3545</f>
        <v>1611000</v>
      </c>
    </row>
    <row r="396" spans="3:5" x14ac:dyDescent="0.25">
      <c r="C396" t="e">
        <f>'TPS543C20 Loop Gain'!AI3544</f>
        <v>#DIV/0!</v>
      </c>
      <c r="D396" t="e">
        <f>'TPS543C20 Loop Gain'!AJ3544</f>
        <v>#DIV/0!</v>
      </c>
      <c r="E396">
        <f>'TPS543C20 Loop Gain'!B3544</f>
        <v>1610000</v>
      </c>
    </row>
    <row r="397" spans="3:5" x14ac:dyDescent="0.25">
      <c r="C397" t="e">
        <f>'TPS543C20 Loop Gain'!AI3543</f>
        <v>#DIV/0!</v>
      </c>
      <c r="D397" t="e">
        <f>'TPS543C20 Loop Gain'!AJ3543</f>
        <v>#DIV/0!</v>
      </c>
      <c r="E397">
        <f>'TPS543C20 Loop Gain'!B3543</f>
        <v>1609000</v>
      </c>
    </row>
    <row r="398" spans="3:5" x14ac:dyDescent="0.25">
      <c r="C398" t="e">
        <f>'TPS543C20 Loop Gain'!AI3542</f>
        <v>#DIV/0!</v>
      </c>
      <c r="D398" t="e">
        <f>'TPS543C20 Loop Gain'!AJ3542</f>
        <v>#DIV/0!</v>
      </c>
      <c r="E398">
        <f>'TPS543C20 Loop Gain'!B3542</f>
        <v>1608000</v>
      </c>
    </row>
    <row r="399" spans="3:5" x14ac:dyDescent="0.25">
      <c r="C399" t="e">
        <f>'TPS543C20 Loop Gain'!AI3541</f>
        <v>#DIV/0!</v>
      </c>
      <c r="D399" t="e">
        <f>'TPS543C20 Loop Gain'!AJ3541</f>
        <v>#DIV/0!</v>
      </c>
      <c r="E399">
        <f>'TPS543C20 Loop Gain'!B3541</f>
        <v>1607000</v>
      </c>
    </row>
    <row r="400" spans="3:5" x14ac:dyDescent="0.25">
      <c r="C400" t="e">
        <f>'TPS543C20 Loop Gain'!AI3540</f>
        <v>#DIV/0!</v>
      </c>
      <c r="D400" t="e">
        <f>'TPS543C20 Loop Gain'!AJ3540</f>
        <v>#DIV/0!</v>
      </c>
      <c r="E400">
        <f>'TPS543C20 Loop Gain'!B3540</f>
        <v>1606000</v>
      </c>
    </row>
    <row r="401" spans="3:5" x14ac:dyDescent="0.25">
      <c r="C401" t="e">
        <f>'TPS543C20 Loop Gain'!AI3539</f>
        <v>#DIV/0!</v>
      </c>
      <c r="D401" t="e">
        <f>'TPS543C20 Loop Gain'!AJ3539</f>
        <v>#DIV/0!</v>
      </c>
      <c r="E401">
        <f>'TPS543C20 Loop Gain'!B3539</f>
        <v>1605000</v>
      </c>
    </row>
    <row r="402" spans="3:5" x14ac:dyDescent="0.25">
      <c r="C402" t="e">
        <f>'TPS543C20 Loop Gain'!AI3538</f>
        <v>#DIV/0!</v>
      </c>
      <c r="D402" t="e">
        <f>'TPS543C20 Loop Gain'!AJ3538</f>
        <v>#DIV/0!</v>
      </c>
      <c r="E402">
        <f>'TPS543C20 Loop Gain'!B3538</f>
        <v>1604000</v>
      </c>
    </row>
    <row r="403" spans="3:5" x14ac:dyDescent="0.25">
      <c r="C403" t="e">
        <f>'TPS543C20 Loop Gain'!AI3537</f>
        <v>#DIV/0!</v>
      </c>
      <c r="D403" t="e">
        <f>'TPS543C20 Loop Gain'!AJ3537</f>
        <v>#DIV/0!</v>
      </c>
      <c r="E403">
        <f>'TPS543C20 Loop Gain'!B3537</f>
        <v>1603000</v>
      </c>
    </row>
    <row r="404" spans="3:5" x14ac:dyDescent="0.25">
      <c r="C404" t="e">
        <f>'TPS543C20 Loop Gain'!AI3536</f>
        <v>#DIV/0!</v>
      </c>
      <c r="D404" t="e">
        <f>'TPS543C20 Loop Gain'!AJ3536</f>
        <v>#DIV/0!</v>
      </c>
      <c r="E404">
        <f>'TPS543C20 Loop Gain'!B3536</f>
        <v>1602000</v>
      </c>
    </row>
    <row r="405" spans="3:5" x14ac:dyDescent="0.25">
      <c r="C405" t="e">
        <f>'TPS543C20 Loop Gain'!AI3535</f>
        <v>#DIV/0!</v>
      </c>
      <c r="D405" t="e">
        <f>'TPS543C20 Loop Gain'!AJ3535</f>
        <v>#DIV/0!</v>
      </c>
      <c r="E405">
        <f>'TPS543C20 Loop Gain'!B3535</f>
        <v>1601000</v>
      </c>
    </row>
    <row r="406" spans="3:5" x14ac:dyDescent="0.25">
      <c r="C406" t="e">
        <f>'TPS543C20 Loop Gain'!AI3534</f>
        <v>#DIV/0!</v>
      </c>
      <c r="D406" t="e">
        <f>'TPS543C20 Loop Gain'!AJ3534</f>
        <v>#DIV/0!</v>
      </c>
      <c r="E406">
        <f>'TPS543C20 Loop Gain'!B3534</f>
        <v>1600000</v>
      </c>
    </row>
    <row r="407" spans="3:5" x14ac:dyDescent="0.25">
      <c r="C407" t="e">
        <f>'TPS543C20 Loop Gain'!AI3533</f>
        <v>#DIV/0!</v>
      </c>
      <c r="D407" t="e">
        <f>'TPS543C20 Loop Gain'!AJ3533</f>
        <v>#DIV/0!</v>
      </c>
      <c r="E407">
        <f>'TPS543C20 Loop Gain'!B3533</f>
        <v>1599000</v>
      </c>
    </row>
    <row r="408" spans="3:5" x14ac:dyDescent="0.25">
      <c r="C408" t="e">
        <f>'TPS543C20 Loop Gain'!AI3532</f>
        <v>#DIV/0!</v>
      </c>
      <c r="D408" t="e">
        <f>'TPS543C20 Loop Gain'!AJ3532</f>
        <v>#DIV/0!</v>
      </c>
      <c r="E408">
        <f>'TPS543C20 Loop Gain'!B3532</f>
        <v>1598000</v>
      </c>
    </row>
    <row r="409" spans="3:5" x14ac:dyDescent="0.25">
      <c r="C409" t="e">
        <f>'TPS543C20 Loop Gain'!AI3531</f>
        <v>#DIV/0!</v>
      </c>
      <c r="D409" t="e">
        <f>'TPS543C20 Loop Gain'!AJ3531</f>
        <v>#DIV/0!</v>
      </c>
      <c r="E409">
        <f>'TPS543C20 Loop Gain'!B3531</f>
        <v>1597000</v>
      </c>
    </row>
    <row r="410" spans="3:5" x14ac:dyDescent="0.25">
      <c r="C410" t="e">
        <f>'TPS543C20 Loop Gain'!AI3530</f>
        <v>#DIV/0!</v>
      </c>
      <c r="D410" t="e">
        <f>'TPS543C20 Loop Gain'!AJ3530</f>
        <v>#DIV/0!</v>
      </c>
      <c r="E410">
        <f>'TPS543C20 Loop Gain'!B3530</f>
        <v>1596000</v>
      </c>
    </row>
    <row r="411" spans="3:5" x14ac:dyDescent="0.25">
      <c r="C411" t="e">
        <f>'TPS543C20 Loop Gain'!AI3529</f>
        <v>#DIV/0!</v>
      </c>
      <c r="D411" t="e">
        <f>'TPS543C20 Loop Gain'!AJ3529</f>
        <v>#DIV/0!</v>
      </c>
      <c r="E411">
        <f>'TPS543C20 Loop Gain'!B3529</f>
        <v>1595000</v>
      </c>
    </row>
    <row r="412" spans="3:5" x14ac:dyDescent="0.25">
      <c r="C412" t="e">
        <f>'TPS543C20 Loop Gain'!AI3528</f>
        <v>#DIV/0!</v>
      </c>
      <c r="D412" t="e">
        <f>'TPS543C20 Loop Gain'!AJ3528</f>
        <v>#DIV/0!</v>
      </c>
      <c r="E412">
        <f>'TPS543C20 Loop Gain'!B3528</f>
        <v>1594000</v>
      </c>
    </row>
    <row r="413" spans="3:5" x14ac:dyDescent="0.25">
      <c r="C413" t="e">
        <f>'TPS543C20 Loop Gain'!AI3527</f>
        <v>#DIV/0!</v>
      </c>
      <c r="D413" t="e">
        <f>'TPS543C20 Loop Gain'!AJ3527</f>
        <v>#DIV/0!</v>
      </c>
      <c r="E413">
        <f>'TPS543C20 Loop Gain'!B3527</f>
        <v>1593000</v>
      </c>
    </row>
    <row r="414" spans="3:5" x14ac:dyDescent="0.25">
      <c r="C414" t="e">
        <f>'TPS543C20 Loop Gain'!AI3526</f>
        <v>#DIV/0!</v>
      </c>
      <c r="D414" t="e">
        <f>'TPS543C20 Loop Gain'!AJ3526</f>
        <v>#DIV/0!</v>
      </c>
      <c r="E414">
        <f>'TPS543C20 Loop Gain'!B3526</f>
        <v>1592000</v>
      </c>
    </row>
    <row r="415" spans="3:5" x14ac:dyDescent="0.25">
      <c r="C415" t="e">
        <f>'TPS543C20 Loop Gain'!AI3525</f>
        <v>#DIV/0!</v>
      </c>
      <c r="D415" t="e">
        <f>'TPS543C20 Loop Gain'!AJ3525</f>
        <v>#DIV/0!</v>
      </c>
      <c r="E415">
        <f>'TPS543C20 Loop Gain'!B3525</f>
        <v>1591000</v>
      </c>
    </row>
    <row r="416" spans="3:5" x14ac:dyDescent="0.25">
      <c r="C416" t="e">
        <f>'TPS543C20 Loop Gain'!AI3524</f>
        <v>#DIV/0!</v>
      </c>
      <c r="D416" t="e">
        <f>'TPS543C20 Loop Gain'!AJ3524</f>
        <v>#DIV/0!</v>
      </c>
      <c r="E416">
        <f>'TPS543C20 Loop Gain'!B3524</f>
        <v>1590000</v>
      </c>
    </row>
    <row r="417" spans="3:5" x14ac:dyDescent="0.25">
      <c r="C417" t="e">
        <f>'TPS543C20 Loop Gain'!AI3523</f>
        <v>#DIV/0!</v>
      </c>
      <c r="D417" t="e">
        <f>'TPS543C20 Loop Gain'!AJ3523</f>
        <v>#DIV/0!</v>
      </c>
      <c r="E417">
        <f>'TPS543C20 Loop Gain'!B3523</f>
        <v>1589000</v>
      </c>
    </row>
    <row r="418" spans="3:5" x14ac:dyDescent="0.25">
      <c r="C418" t="e">
        <f>'TPS543C20 Loop Gain'!AI3522</f>
        <v>#DIV/0!</v>
      </c>
      <c r="D418" t="e">
        <f>'TPS543C20 Loop Gain'!AJ3522</f>
        <v>#DIV/0!</v>
      </c>
      <c r="E418">
        <f>'TPS543C20 Loop Gain'!B3522</f>
        <v>1588000</v>
      </c>
    </row>
    <row r="419" spans="3:5" x14ac:dyDescent="0.25">
      <c r="C419" t="e">
        <f>'TPS543C20 Loop Gain'!AI3521</f>
        <v>#DIV/0!</v>
      </c>
      <c r="D419" t="e">
        <f>'TPS543C20 Loop Gain'!AJ3521</f>
        <v>#DIV/0!</v>
      </c>
      <c r="E419">
        <f>'TPS543C20 Loop Gain'!B3521</f>
        <v>1587000</v>
      </c>
    </row>
    <row r="420" spans="3:5" x14ac:dyDescent="0.25">
      <c r="C420" t="e">
        <f>'TPS543C20 Loop Gain'!AI3520</f>
        <v>#DIV/0!</v>
      </c>
      <c r="D420" t="e">
        <f>'TPS543C20 Loop Gain'!AJ3520</f>
        <v>#DIV/0!</v>
      </c>
      <c r="E420">
        <f>'TPS543C20 Loop Gain'!B3520</f>
        <v>1586000</v>
      </c>
    </row>
    <row r="421" spans="3:5" x14ac:dyDescent="0.25">
      <c r="C421" t="e">
        <f>'TPS543C20 Loop Gain'!AI3519</f>
        <v>#DIV/0!</v>
      </c>
      <c r="D421" t="e">
        <f>'TPS543C20 Loop Gain'!AJ3519</f>
        <v>#DIV/0!</v>
      </c>
      <c r="E421">
        <f>'TPS543C20 Loop Gain'!B3519</f>
        <v>1585000</v>
      </c>
    </row>
    <row r="422" spans="3:5" x14ac:dyDescent="0.25">
      <c r="C422" t="e">
        <f>'TPS543C20 Loop Gain'!AI3518</f>
        <v>#DIV/0!</v>
      </c>
      <c r="D422" t="e">
        <f>'TPS543C20 Loop Gain'!AJ3518</f>
        <v>#DIV/0!</v>
      </c>
      <c r="E422">
        <f>'TPS543C20 Loop Gain'!B3518</f>
        <v>1584000</v>
      </c>
    </row>
    <row r="423" spans="3:5" x14ac:dyDescent="0.25">
      <c r="C423" t="e">
        <f>'TPS543C20 Loop Gain'!AI3517</f>
        <v>#DIV/0!</v>
      </c>
      <c r="D423" t="e">
        <f>'TPS543C20 Loop Gain'!AJ3517</f>
        <v>#DIV/0!</v>
      </c>
      <c r="E423">
        <f>'TPS543C20 Loop Gain'!B3517</f>
        <v>1583000</v>
      </c>
    </row>
    <row r="424" spans="3:5" x14ac:dyDescent="0.25">
      <c r="C424" t="e">
        <f>'TPS543C20 Loop Gain'!AI3516</f>
        <v>#DIV/0!</v>
      </c>
      <c r="D424" t="e">
        <f>'TPS543C20 Loop Gain'!AJ3516</f>
        <v>#DIV/0!</v>
      </c>
      <c r="E424">
        <f>'TPS543C20 Loop Gain'!B3516</f>
        <v>1582000</v>
      </c>
    </row>
    <row r="425" spans="3:5" x14ac:dyDescent="0.25">
      <c r="C425" t="e">
        <f>'TPS543C20 Loop Gain'!AI3515</f>
        <v>#DIV/0!</v>
      </c>
      <c r="D425" t="e">
        <f>'TPS543C20 Loop Gain'!AJ3515</f>
        <v>#DIV/0!</v>
      </c>
      <c r="E425">
        <f>'TPS543C20 Loop Gain'!B3515</f>
        <v>1581000</v>
      </c>
    </row>
    <row r="426" spans="3:5" x14ac:dyDescent="0.25">
      <c r="C426" t="e">
        <f>'TPS543C20 Loop Gain'!AI3514</f>
        <v>#DIV/0!</v>
      </c>
      <c r="D426" t="e">
        <f>'TPS543C20 Loop Gain'!AJ3514</f>
        <v>#DIV/0!</v>
      </c>
      <c r="E426">
        <f>'TPS543C20 Loop Gain'!B3514</f>
        <v>1580000</v>
      </c>
    </row>
    <row r="427" spans="3:5" x14ac:dyDescent="0.25">
      <c r="C427" t="e">
        <f>'TPS543C20 Loop Gain'!AI3513</f>
        <v>#DIV/0!</v>
      </c>
      <c r="D427" t="e">
        <f>'TPS543C20 Loop Gain'!AJ3513</f>
        <v>#DIV/0!</v>
      </c>
      <c r="E427">
        <f>'TPS543C20 Loop Gain'!B3513</f>
        <v>1579000</v>
      </c>
    </row>
    <row r="428" spans="3:5" x14ac:dyDescent="0.25">
      <c r="C428" t="e">
        <f>'TPS543C20 Loop Gain'!AI3512</f>
        <v>#DIV/0!</v>
      </c>
      <c r="D428" t="e">
        <f>'TPS543C20 Loop Gain'!AJ3512</f>
        <v>#DIV/0!</v>
      </c>
      <c r="E428">
        <f>'TPS543C20 Loop Gain'!B3512</f>
        <v>1578000</v>
      </c>
    </row>
    <row r="429" spans="3:5" x14ac:dyDescent="0.25">
      <c r="C429" t="e">
        <f>'TPS543C20 Loop Gain'!AI3511</f>
        <v>#DIV/0!</v>
      </c>
      <c r="D429" t="e">
        <f>'TPS543C20 Loop Gain'!AJ3511</f>
        <v>#DIV/0!</v>
      </c>
      <c r="E429">
        <f>'TPS543C20 Loop Gain'!B3511</f>
        <v>1577000</v>
      </c>
    </row>
    <row r="430" spans="3:5" x14ac:dyDescent="0.25">
      <c r="C430" t="e">
        <f>'TPS543C20 Loop Gain'!AI3510</f>
        <v>#DIV/0!</v>
      </c>
      <c r="D430" t="e">
        <f>'TPS543C20 Loop Gain'!AJ3510</f>
        <v>#DIV/0!</v>
      </c>
      <c r="E430">
        <f>'TPS543C20 Loop Gain'!B3510</f>
        <v>1576000</v>
      </c>
    </row>
    <row r="431" spans="3:5" x14ac:dyDescent="0.25">
      <c r="C431" t="e">
        <f>'TPS543C20 Loop Gain'!AI3509</f>
        <v>#DIV/0!</v>
      </c>
      <c r="D431" t="e">
        <f>'TPS543C20 Loop Gain'!AJ3509</f>
        <v>#DIV/0!</v>
      </c>
      <c r="E431">
        <f>'TPS543C20 Loop Gain'!B3509</f>
        <v>1575000</v>
      </c>
    </row>
    <row r="432" spans="3:5" x14ac:dyDescent="0.25">
      <c r="C432" t="e">
        <f>'TPS543C20 Loop Gain'!AI3508</f>
        <v>#DIV/0!</v>
      </c>
      <c r="D432" t="e">
        <f>'TPS543C20 Loop Gain'!AJ3508</f>
        <v>#DIV/0!</v>
      </c>
      <c r="E432">
        <f>'TPS543C20 Loop Gain'!B3508</f>
        <v>1574000</v>
      </c>
    </row>
    <row r="433" spans="3:5" x14ac:dyDescent="0.25">
      <c r="C433" t="e">
        <f>'TPS543C20 Loop Gain'!AI3507</f>
        <v>#DIV/0!</v>
      </c>
      <c r="D433" t="e">
        <f>'TPS543C20 Loop Gain'!AJ3507</f>
        <v>#DIV/0!</v>
      </c>
      <c r="E433">
        <f>'TPS543C20 Loop Gain'!B3507</f>
        <v>1573000</v>
      </c>
    </row>
    <row r="434" spans="3:5" x14ac:dyDescent="0.25">
      <c r="C434" t="e">
        <f>'TPS543C20 Loop Gain'!AI3506</f>
        <v>#DIV/0!</v>
      </c>
      <c r="D434" t="e">
        <f>'TPS543C20 Loop Gain'!AJ3506</f>
        <v>#DIV/0!</v>
      </c>
      <c r="E434">
        <f>'TPS543C20 Loop Gain'!B3506</f>
        <v>1572000</v>
      </c>
    </row>
    <row r="435" spans="3:5" x14ac:dyDescent="0.25">
      <c r="C435" t="e">
        <f>'TPS543C20 Loop Gain'!AI3505</f>
        <v>#DIV/0!</v>
      </c>
      <c r="D435" t="e">
        <f>'TPS543C20 Loop Gain'!AJ3505</f>
        <v>#DIV/0!</v>
      </c>
      <c r="E435">
        <f>'TPS543C20 Loop Gain'!B3505</f>
        <v>1571000</v>
      </c>
    </row>
    <row r="436" spans="3:5" x14ac:dyDescent="0.25">
      <c r="C436" t="e">
        <f>'TPS543C20 Loop Gain'!AI3504</f>
        <v>#DIV/0!</v>
      </c>
      <c r="D436" t="e">
        <f>'TPS543C20 Loop Gain'!AJ3504</f>
        <v>#DIV/0!</v>
      </c>
      <c r="E436">
        <f>'TPS543C20 Loop Gain'!B3504</f>
        <v>1570000</v>
      </c>
    </row>
    <row r="437" spans="3:5" x14ac:dyDescent="0.25">
      <c r="C437" t="e">
        <f>'TPS543C20 Loop Gain'!AI3503</f>
        <v>#DIV/0!</v>
      </c>
      <c r="D437" t="e">
        <f>'TPS543C20 Loop Gain'!AJ3503</f>
        <v>#DIV/0!</v>
      </c>
      <c r="E437">
        <f>'TPS543C20 Loop Gain'!B3503</f>
        <v>1569000</v>
      </c>
    </row>
    <row r="438" spans="3:5" x14ac:dyDescent="0.25">
      <c r="C438" t="e">
        <f>'TPS543C20 Loop Gain'!AI3502</f>
        <v>#DIV/0!</v>
      </c>
      <c r="D438" t="e">
        <f>'TPS543C20 Loop Gain'!AJ3502</f>
        <v>#DIV/0!</v>
      </c>
      <c r="E438">
        <f>'TPS543C20 Loop Gain'!B3502</f>
        <v>1568000</v>
      </c>
    </row>
    <row r="439" spans="3:5" x14ac:dyDescent="0.25">
      <c r="C439" t="e">
        <f>'TPS543C20 Loop Gain'!AI3501</f>
        <v>#DIV/0!</v>
      </c>
      <c r="D439" t="e">
        <f>'TPS543C20 Loop Gain'!AJ3501</f>
        <v>#DIV/0!</v>
      </c>
      <c r="E439">
        <f>'TPS543C20 Loop Gain'!B3501</f>
        <v>1567000</v>
      </c>
    </row>
    <row r="440" spans="3:5" x14ac:dyDescent="0.25">
      <c r="C440" t="e">
        <f>'TPS543C20 Loop Gain'!AI3500</f>
        <v>#DIV/0!</v>
      </c>
      <c r="D440" t="e">
        <f>'TPS543C20 Loop Gain'!AJ3500</f>
        <v>#DIV/0!</v>
      </c>
      <c r="E440">
        <f>'TPS543C20 Loop Gain'!B3500</f>
        <v>1566000</v>
      </c>
    </row>
    <row r="441" spans="3:5" x14ac:dyDescent="0.25">
      <c r="C441" t="e">
        <f>'TPS543C20 Loop Gain'!AI3499</f>
        <v>#DIV/0!</v>
      </c>
      <c r="D441" t="e">
        <f>'TPS543C20 Loop Gain'!AJ3499</f>
        <v>#DIV/0!</v>
      </c>
      <c r="E441">
        <f>'TPS543C20 Loop Gain'!B3499</f>
        <v>1565000</v>
      </c>
    </row>
    <row r="442" spans="3:5" x14ac:dyDescent="0.25">
      <c r="C442" t="e">
        <f>'TPS543C20 Loop Gain'!AI3498</f>
        <v>#DIV/0!</v>
      </c>
      <c r="D442" t="e">
        <f>'TPS543C20 Loop Gain'!AJ3498</f>
        <v>#DIV/0!</v>
      </c>
      <c r="E442">
        <f>'TPS543C20 Loop Gain'!B3498</f>
        <v>1564000</v>
      </c>
    </row>
    <row r="443" spans="3:5" x14ac:dyDescent="0.25">
      <c r="C443" t="e">
        <f>'TPS543C20 Loop Gain'!AI3497</f>
        <v>#DIV/0!</v>
      </c>
      <c r="D443" t="e">
        <f>'TPS543C20 Loop Gain'!AJ3497</f>
        <v>#DIV/0!</v>
      </c>
      <c r="E443">
        <f>'TPS543C20 Loop Gain'!B3497</f>
        <v>1563000</v>
      </c>
    </row>
    <row r="444" spans="3:5" x14ac:dyDescent="0.25">
      <c r="C444" t="e">
        <f>'TPS543C20 Loop Gain'!AI3496</f>
        <v>#DIV/0!</v>
      </c>
      <c r="D444" t="e">
        <f>'TPS543C20 Loop Gain'!AJ3496</f>
        <v>#DIV/0!</v>
      </c>
      <c r="E444">
        <f>'TPS543C20 Loop Gain'!B3496</f>
        <v>1562000</v>
      </c>
    </row>
    <row r="445" spans="3:5" x14ac:dyDescent="0.25">
      <c r="C445" t="e">
        <f>'TPS543C20 Loop Gain'!AI3495</f>
        <v>#DIV/0!</v>
      </c>
      <c r="D445" t="e">
        <f>'TPS543C20 Loop Gain'!AJ3495</f>
        <v>#DIV/0!</v>
      </c>
      <c r="E445">
        <f>'TPS543C20 Loop Gain'!B3495</f>
        <v>1561000</v>
      </c>
    </row>
    <row r="446" spans="3:5" x14ac:dyDescent="0.25">
      <c r="C446" t="e">
        <f>'TPS543C20 Loop Gain'!AI3494</f>
        <v>#DIV/0!</v>
      </c>
      <c r="D446" t="e">
        <f>'TPS543C20 Loop Gain'!AJ3494</f>
        <v>#DIV/0!</v>
      </c>
      <c r="E446">
        <f>'TPS543C20 Loop Gain'!B3494</f>
        <v>1560000</v>
      </c>
    </row>
    <row r="447" spans="3:5" x14ac:dyDescent="0.25">
      <c r="C447" t="e">
        <f>'TPS543C20 Loop Gain'!AI3493</f>
        <v>#DIV/0!</v>
      </c>
      <c r="D447" t="e">
        <f>'TPS543C20 Loop Gain'!AJ3493</f>
        <v>#DIV/0!</v>
      </c>
      <c r="E447">
        <f>'TPS543C20 Loop Gain'!B3493</f>
        <v>1559000</v>
      </c>
    </row>
    <row r="448" spans="3:5" x14ac:dyDescent="0.25">
      <c r="C448" t="e">
        <f>'TPS543C20 Loop Gain'!AI3492</f>
        <v>#DIV/0!</v>
      </c>
      <c r="D448" t="e">
        <f>'TPS543C20 Loop Gain'!AJ3492</f>
        <v>#DIV/0!</v>
      </c>
      <c r="E448">
        <f>'TPS543C20 Loop Gain'!B3492</f>
        <v>1558000</v>
      </c>
    </row>
    <row r="449" spans="3:5" x14ac:dyDescent="0.25">
      <c r="C449" t="e">
        <f>'TPS543C20 Loop Gain'!AI3491</f>
        <v>#DIV/0!</v>
      </c>
      <c r="D449" t="e">
        <f>'TPS543C20 Loop Gain'!AJ3491</f>
        <v>#DIV/0!</v>
      </c>
      <c r="E449">
        <f>'TPS543C20 Loop Gain'!B3491</f>
        <v>1557000</v>
      </c>
    </row>
    <row r="450" spans="3:5" x14ac:dyDescent="0.25">
      <c r="C450" t="e">
        <f>'TPS543C20 Loop Gain'!AI3490</f>
        <v>#DIV/0!</v>
      </c>
      <c r="D450" t="e">
        <f>'TPS543C20 Loop Gain'!AJ3490</f>
        <v>#DIV/0!</v>
      </c>
      <c r="E450">
        <f>'TPS543C20 Loop Gain'!B3490</f>
        <v>1556000</v>
      </c>
    </row>
    <row r="451" spans="3:5" x14ac:dyDescent="0.25">
      <c r="C451" t="e">
        <f>'TPS543C20 Loop Gain'!AI3489</f>
        <v>#DIV/0!</v>
      </c>
      <c r="D451" t="e">
        <f>'TPS543C20 Loop Gain'!AJ3489</f>
        <v>#DIV/0!</v>
      </c>
      <c r="E451">
        <f>'TPS543C20 Loop Gain'!B3489</f>
        <v>1555000</v>
      </c>
    </row>
    <row r="452" spans="3:5" x14ac:dyDescent="0.25">
      <c r="C452" t="e">
        <f>'TPS543C20 Loop Gain'!AI3488</f>
        <v>#DIV/0!</v>
      </c>
      <c r="D452" t="e">
        <f>'TPS543C20 Loop Gain'!AJ3488</f>
        <v>#DIV/0!</v>
      </c>
      <c r="E452">
        <f>'TPS543C20 Loop Gain'!B3488</f>
        <v>1554000</v>
      </c>
    </row>
    <row r="453" spans="3:5" x14ac:dyDescent="0.25">
      <c r="C453" t="e">
        <f>'TPS543C20 Loop Gain'!AI3487</f>
        <v>#DIV/0!</v>
      </c>
      <c r="D453" t="e">
        <f>'TPS543C20 Loop Gain'!AJ3487</f>
        <v>#DIV/0!</v>
      </c>
      <c r="E453">
        <f>'TPS543C20 Loop Gain'!B3487</f>
        <v>1553000</v>
      </c>
    </row>
    <row r="454" spans="3:5" x14ac:dyDescent="0.25">
      <c r="C454" t="e">
        <f>'TPS543C20 Loop Gain'!AI3486</f>
        <v>#DIV/0!</v>
      </c>
      <c r="D454" t="e">
        <f>'TPS543C20 Loop Gain'!AJ3486</f>
        <v>#DIV/0!</v>
      </c>
      <c r="E454">
        <f>'TPS543C20 Loop Gain'!B3486</f>
        <v>1552000</v>
      </c>
    </row>
    <row r="455" spans="3:5" x14ac:dyDescent="0.25">
      <c r="C455" t="e">
        <f>'TPS543C20 Loop Gain'!AI3485</f>
        <v>#DIV/0!</v>
      </c>
      <c r="D455" t="e">
        <f>'TPS543C20 Loop Gain'!AJ3485</f>
        <v>#DIV/0!</v>
      </c>
      <c r="E455">
        <f>'TPS543C20 Loop Gain'!B3485</f>
        <v>1551000</v>
      </c>
    </row>
    <row r="456" spans="3:5" x14ac:dyDescent="0.25">
      <c r="C456" t="e">
        <f>'TPS543C20 Loop Gain'!AI3484</f>
        <v>#DIV/0!</v>
      </c>
      <c r="D456" t="e">
        <f>'TPS543C20 Loop Gain'!AJ3484</f>
        <v>#DIV/0!</v>
      </c>
      <c r="E456">
        <f>'TPS543C20 Loop Gain'!B3484</f>
        <v>1550000</v>
      </c>
    </row>
    <row r="457" spans="3:5" x14ac:dyDescent="0.25">
      <c r="C457" t="e">
        <f>'TPS543C20 Loop Gain'!AI3483</f>
        <v>#DIV/0!</v>
      </c>
      <c r="D457" t="e">
        <f>'TPS543C20 Loop Gain'!AJ3483</f>
        <v>#DIV/0!</v>
      </c>
      <c r="E457">
        <f>'TPS543C20 Loop Gain'!B3483</f>
        <v>1549000</v>
      </c>
    </row>
    <row r="458" spans="3:5" x14ac:dyDescent="0.25">
      <c r="C458" t="e">
        <f>'TPS543C20 Loop Gain'!AI3482</f>
        <v>#DIV/0!</v>
      </c>
      <c r="D458" t="e">
        <f>'TPS543C20 Loop Gain'!AJ3482</f>
        <v>#DIV/0!</v>
      </c>
      <c r="E458">
        <f>'TPS543C20 Loop Gain'!B3482</f>
        <v>1548000</v>
      </c>
    </row>
    <row r="459" spans="3:5" x14ac:dyDescent="0.25">
      <c r="C459" t="e">
        <f>'TPS543C20 Loop Gain'!AI3481</f>
        <v>#DIV/0!</v>
      </c>
      <c r="D459" t="e">
        <f>'TPS543C20 Loop Gain'!AJ3481</f>
        <v>#DIV/0!</v>
      </c>
      <c r="E459">
        <f>'TPS543C20 Loop Gain'!B3481</f>
        <v>1547000</v>
      </c>
    </row>
    <row r="460" spans="3:5" x14ac:dyDescent="0.25">
      <c r="C460" t="e">
        <f>'TPS543C20 Loop Gain'!AI3480</f>
        <v>#DIV/0!</v>
      </c>
      <c r="D460" t="e">
        <f>'TPS543C20 Loop Gain'!AJ3480</f>
        <v>#DIV/0!</v>
      </c>
      <c r="E460">
        <f>'TPS543C20 Loop Gain'!B3480</f>
        <v>1546000</v>
      </c>
    </row>
    <row r="461" spans="3:5" x14ac:dyDescent="0.25">
      <c r="C461" t="e">
        <f>'TPS543C20 Loop Gain'!AI3479</f>
        <v>#DIV/0!</v>
      </c>
      <c r="D461" t="e">
        <f>'TPS543C20 Loop Gain'!AJ3479</f>
        <v>#DIV/0!</v>
      </c>
      <c r="E461">
        <f>'TPS543C20 Loop Gain'!B3479</f>
        <v>1545000</v>
      </c>
    </row>
    <row r="462" spans="3:5" x14ac:dyDescent="0.25">
      <c r="C462" t="e">
        <f>'TPS543C20 Loop Gain'!AI3478</f>
        <v>#DIV/0!</v>
      </c>
      <c r="D462" t="e">
        <f>'TPS543C20 Loop Gain'!AJ3478</f>
        <v>#DIV/0!</v>
      </c>
      <c r="E462">
        <f>'TPS543C20 Loop Gain'!B3478</f>
        <v>1544000</v>
      </c>
    </row>
    <row r="463" spans="3:5" x14ac:dyDescent="0.25">
      <c r="C463" t="e">
        <f>'TPS543C20 Loop Gain'!AI3477</f>
        <v>#DIV/0!</v>
      </c>
      <c r="D463" t="e">
        <f>'TPS543C20 Loop Gain'!AJ3477</f>
        <v>#DIV/0!</v>
      </c>
      <c r="E463">
        <f>'TPS543C20 Loop Gain'!B3477</f>
        <v>1543000</v>
      </c>
    </row>
    <row r="464" spans="3:5" x14ac:dyDescent="0.25">
      <c r="C464" t="e">
        <f>'TPS543C20 Loop Gain'!AI3476</f>
        <v>#DIV/0!</v>
      </c>
      <c r="D464" t="e">
        <f>'TPS543C20 Loop Gain'!AJ3476</f>
        <v>#DIV/0!</v>
      </c>
      <c r="E464">
        <f>'TPS543C20 Loop Gain'!B3476</f>
        <v>1542000</v>
      </c>
    </row>
    <row r="465" spans="3:5" x14ac:dyDescent="0.25">
      <c r="C465" t="e">
        <f>'TPS543C20 Loop Gain'!AI3475</f>
        <v>#DIV/0!</v>
      </c>
      <c r="D465" t="e">
        <f>'TPS543C20 Loop Gain'!AJ3475</f>
        <v>#DIV/0!</v>
      </c>
      <c r="E465">
        <f>'TPS543C20 Loop Gain'!B3475</f>
        <v>1541000</v>
      </c>
    </row>
    <row r="466" spans="3:5" x14ac:dyDescent="0.25">
      <c r="C466" t="e">
        <f>'TPS543C20 Loop Gain'!AI3474</f>
        <v>#DIV/0!</v>
      </c>
      <c r="D466" t="e">
        <f>'TPS543C20 Loop Gain'!AJ3474</f>
        <v>#DIV/0!</v>
      </c>
      <c r="E466">
        <f>'TPS543C20 Loop Gain'!B3474</f>
        <v>1540000</v>
      </c>
    </row>
    <row r="467" spans="3:5" x14ac:dyDescent="0.25">
      <c r="C467" t="e">
        <f>'TPS543C20 Loop Gain'!AI3473</f>
        <v>#DIV/0!</v>
      </c>
      <c r="D467" t="e">
        <f>'TPS543C20 Loop Gain'!AJ3473</f>
        <v>#DIV/0!</v>
      </c>
      <c r="E467">
        <f>'TPS543C20 Loop Gain'!B3473</f>
        <v>1539000</v>
      </c>
    </row>
    <row r="468" spans="3:5" x14ac:dyDescent="0.25">
      <c r="C468" t="e">
        <f>'TPS543C20 Loop Gain'!AI3472</f>
        <v>#DIV/0!</v>
      </c>
      <c r="D468" t="e">
        <f>'TPS543C20 Loop Gain'!AJ3472</f>
        <v>#DIV/0!</v>
      </c>
      <c r="E468">
        <f>'TPS543C20 Loop Gain'!B3472</f>
        <v>1538000</v>
      </c>
    </row>
    <row r="469" spans="3:5" x14ac:dyDescent="0.25">
      <c r="C469" t="e">
        <f>'TPS543C20 Loop Gain'!AI3471</f>
        <v>#DIV/0!</v>
      </c>
      <c r="D469" t="e">
        <f>'TPS543C20 Loop Gain'!AJ3471</f>
        <v>#DIV/0!</v>
      </c>
      <c r="E469">
        <f>'TPS543C20 Loop Gain'!B3471</f>
        <v>1537000</v>
      </c>
    </row>
    <row r="470" spans="3:5" x14ac:dyDescent="0.25">
      <c r="C470" t="e">
        <f>'TPS543C20 Loop Gain'!AI3470</f>
        <v>#DIV/0!</v>
      </c>
      <c r="D470" t="e">
        <f>'TPS543C20 Loop Gain'!AJ3470</f>
        <v>#DIV/0!</v>
      </c>
      <c r="E470">
        <f>'TPS543C20 Loop Gain'!B3470</f>
        <v>1536000</v>
      </c>
    </row>
    <row r="471" spans="3:5" x14ac:dyDescent="0.25">
      <c r="C471" t="e">
        <f>'TPS543C20 Loop Gain'!AI3469</f>
        <v>#DIV/0!</v>
      </c>
      <c r="D471" t="e">
        <f>'TPS543C20 Loop Gain'!AJ3469</f>
        <v>#DIV/0!</v>
      </c>
      <c r="E471">
        <f>'TPS543C20 Loop Gain'!B3469</f>
        <v>1535000</v>
      </c>
    </row>
    <row r="472" spans="3:5" x14ac:dyDescent="0.25">
      <c r="C472" t="e">
        <f>'TPS543C20 Loop Gain'!AI3468</f>
        <v>#DIV/0!</v>
      </c>
      <c r="D472" t="e">
        <f>'TPS543C20 Loop Gain'!AJ3468</f>
        <v>#DIV/0!</v>
      </c>
      <c r="E472">
        <f>'TPS543C20 Loop Gain'!B3468</f>
        <v>1534000</v>
      </c>
    </row>
    <row r="473" spans="3:5" x14ac:dyDescent="0.25">
      <c r="C473" t="e">
        <f>'TPS543C20 Loop Gain'!AI3467</f>
        <v>#DIV/0!</v>
      </c>
      <c r="D473" t="e">
        <f>'TPS543C20 Loop Gain'!AJ3467</f>
        <v>#DIV/0!</v>
      </c>
      <c r="E473">
        <f>'TPS543C20 Loop Gain'!B3467</f>
        <v>1533000</v>
      </c>
    </row>
    <row r="474" spans="3:5" x14ac:dyDescent="0.25">
      <c r="C474" t="e">
        <f>'TPS543C20 Loop Gain'!AI3466</f>
        <v>#DIV/0!</v>
      </c>
      <c r="D474" t="e">
        <f>'TPS543C20 Loop Gain'!AJ3466</f>
        <v>#DIV/0!</v>
      </c>
      <c r="E474">
        <f>'TPS543C20 Loop Gain'!B3466</f>
        <v>1532000</v>
      </c>
    </row>
    <row r="475" spans="3:5" x14ac:dyDescent="0.25">
      <c r="C475" t="e">
        <f>'TPS543C20 Loop Gain'!AI3465</f>
        <v>#DIV/0!</v>
      </c>
      <c r="D475" t="e">
        <f>'TPS543C20 Loop Gain'!AJ3465</f>
        <v>#DIV/0!</v>
      </c>
      <c r="E475">
        <f>'TPS543C20 Loop Gain'!B3465</f>
        <v>1531000</v>
      </c>
    </row>
    <row r="476" spans="3:5" x14ac:dyDescent="0.25">
      <c r="C476" t="e">
        <f>'TPS543C20 Loop Gain'!AI3464</f>
        <v>#DIV/0!</v>
      </c>
      <c r="D476" t="e">
        <f>'TPS543C20 Loop Gain'!AJ3464</f>
        <v>#DIV/0!</v>
      </c>
      <c r="E476">
        <f>'TPS543C20 Loop Gain'!B3464</f>
        <v>1530000</v>
      </c>
    </row>
    <row r="477" spans="3:5" x14ac:dyDescent="0.25">
      <c r="C477" t="e">
        <f>'TPS543C20 Loop Gain'!AI3463</f>
        <v>#DIV/0!</v>
      </c>
      <c r="D477" t="e">
        <f>'TPS543C20 Loop Gain'!AJ3463</f>
        <v>#DIV/0!</v>
      </c>
      <c r="E477">
        <f>'TPS543C20 Loop Gain'!B3463</f>
        <v>1529000</v>
      </c>
    </row>
    <row r="478" spans="3:5" x14ac:dyDescent="0.25">
      <c r="C478" t="e">
        <f>'TPS543C20 Loop Gain'!AI3462</f>
        <v>#DIV/0!</v>
      </c>
      <c r="D478" t="e">
        <f>'TPS543C20 Loop Gain'!AJ3462</f>
        <v>#DIV/0!</v>
      </c>
      <c r="E478">
        <f>'TPS543C20 Loop Gain'!B3462</f>
        <v>1528000</v>
      </c>
    </row>
    <row r="479" spans="3:5" x14ac:dyDescent="0.25">
      <c r="C479" t="e">
        <f>'TPS543C20 Loop Gain'!AI3461</f>
        <v>#DIV/0!</v>
      </c>
      <c r="D479" t="e">
        <f>'TPS543C20 Loop Gain'!AJ3461</f>
        <v>#DIV/0!</v>
      </c>
      <c r="E479">
        <f>'TPS543C20 Loop Gain'!B3461</f>
        <v>1527000</v>
      </c>
    </row>
    <row r="480" spans="3:5" x14ac:dyDescent="0.25">
      <c r="C480" t="e">
        <f>'TPS543C20 Loop Gain'!AI3460</f>
        <v>#DIV/0!</v>
      </c>
      <c r="D480" t="e">
        <f>'TPS543C20 Loop Gain'!AJ3460</f>
        <v>#DIV/0!</v>
      </c>
      <c r="E480">
        <f>'TPS543C20 Loop Gain'!B3460</f>
        <v>1526000</v>
      </c>
    </row>
    <row r="481" spans="3:5" x14ac:dyDescent="0.25">
      <c r="C481" t="e">
        <f>'TPS543C20 Loop Gain'!AI3459</f>
        <v>#DIV/0!</v>
      </c>
      <c r="D481" t="e">
        <f>'TPS543C20 Loop Gain'!AJ3459</f>
        <v>#DIV/0!</v>
      </c>
      <c r="E481">
        <f>'TPS543C20 Loop Gain'!B3459</f>
        <v>1525000</v>
      </c>
    </row>
    <row r="482" spans="3:5" x14ac:dyDescent="0.25">
      <c r="C482" t="e">
        <f>'TPS543C20 Loop Gain'!AI3458</f>
        <v>#DIV/0!</v>
      </c>
      <c r="D482" t="e">
        <f>'TPS543C20 Loop Gain'!AJ3458</f>
        <v>#DIV/0!</v>
      </c>
      <c r="E482">
        <f>'TPS543C20 Loop Gain'!B3458</f>
        <v>1524000</v>
      </c>
    </row>
    <row r="483" spans="3:5" x14ac:dyDescent="0.25">
      <c r="C483" t="e">
        <f>'TPS543C20 Loop Gain'!AI3457</f>
        <v>#DIV/0!</v>
      </c>
      <c r="D483" t="e">
        <f>'TPS543C20 Loop Gain'!AJ3457</f>
        <v>#DIV/0!</v>
      </c>
      <c r="E483">
        <f>'TPS543C20 Loop Gain'!B3457</f>
        <v>1523000</v>
      </c>
    </row>
    <row r="484" spans="3:5" x14ac:dyDescent="0.25">
      <c r="C484" t="e">
        <f>'TPS543C20 Loop Gain'!AI3456</f>
        <v>#DIV/0!</v>
      </c>
      <c r="D484" t="e">
        <f>'TPS543C20 Loop Gain'!AJ3456</f>
        <v>#DIV/0!</v>
      </c>
      <c r="E484">
        <f>'TPS543C20 Loop Gain'!B3456</f>
        <v>1522000</v>
      </c>
    </row>
    <row r="485" spans="3:5" x14ac:dyDescent="0.25">
      <c r="C485" t="e">
        <f>'TPS543C20 Loop Gain'!AI3455</f>
        <v>#DIV/0!</v>
      </c>
      <c r="D485" t="e">
        <f>'TPS543C20 Loop Gain'!AJ3455</f>
        <v>#DIV/0!</v>
      </c>
      <c r="E485">
        <f>'TPS543C20 Loop Gain'!B3455</f>
        <v>1521000</v>
      </c>
    </row>
    <row r="486" spans="3:5" x14ac:dyDescent="0.25">
      <c r="C486" t="e">
        <f>'TPS543C20 Loop Gain'!AI3454</f>
        <v>#DIV/0!</v>
      </c>
      <c r="D486" t="e">
        <f>'TPS543C20 Loop Gain'!AJ3454</f>
        <v>#DIV/0!</v>
      </c>
      <c r="E486">
        <f>'TPS543C20 Loop Gain'!B3454</f>
        <v>1520000</v>
      </c>
    </row>
    <row r="487" spans="3:5" x14ac:dyDescent="0.25">
      <c r="C487" t="e">
        <f>'TPS543C20 Loop Gain'!AI3453</f>
        <v>#DIV/0!</v>
      </c>
      <c r="D487" t="e">
        <f>'TPS543C20 Loop Gain'!AJ3453</f>
        <v>#DIV/0!</v>
      </c>
      <c r="E487">
        <f>'TPS543C20 Loop Gain'!B3453</f>
        <v>1519000</v>
      </c>
    </row>
    <row r="488" spans="3:5" x14ac:dyDescent="0.25">
      <c r="C488" t="e">
        <f>'TPS543C20 Loop Gain'!AI3452</f>
        <v>#DIV/0!</v>
      </c>
      <c r="D488" t="e">
        <f>'TPS543C20 Loop Gain'!AJ3452</f>
        <v>#DIV/0!</v>
      </c>
      <c r="E488">
        <f>'TPS543C20 Loop Gain'!B3452</f>
        <v>1518000</v>
      </c>
    </row>
    <row r="489" spans="3:5" x14ac:dyDescent="0.25">
      <c r="C489" t="e">
        <f>'TPS543C20 Loop Gain'!AI3451</f>
        <v>#DIV/0!</v>
      </c>
      <c r="D489" t="e">
        <f>'TPS543C20 Loop Gain'!AJ3451</f>
        <v>#DIV/0!</v>
      </c>
      <c r="E489">
        <f>'TPS543C20 Loop Gain'!B3451</f>
        <v>1517000</v>
      </c>
    </row>
    <row r="490" spans="3:5" x14ac:dyDescent="0.25">
      <c r="C490" t="e">
        <f>'TPS543C20 Loop Gain'!AI3450</f>
        <v>#DIV/0!</v>
      </c>
      <c r="D490" t="e">
        <f>'TPS543C20 Loop Gain'!AJ3450</f>
        <v>#DIV/0!</v>
      </c>
      <c r="E490">
        <f>'TPS543C20 Loop Gain'!B3450</f>
        <v>1516000</v>
      </c>
    </row>
    <row r="491" spans="3:5" x14ac:dyDescent="0.25">
      <c r="C491" t="e">
        <f>'TPS543C20 Loop Gain'!AI3449</f>
        <v>#DIV/0!</v>
      </c>
      <c r="D491" t="e">
        <f>'TPS543C20 Loop Gain'!AJ3449</f>
        <v>#DIV/0!</v>
      </c>
      <c r="E491">
        <f>'TPS543C20 Loop Gain'!B3449</f>
        <v>1515000</v>
      </c>
    </row>
    <row r="492" spans="3:5" x14ac:dyDescent="0.25">
      <c r="C492" t="e">
        <f>'TPS543C20 Loop Gain'!AI3448</f>
        <v>#DIV/0!</v>
      </c>
      <c r="D492" t="e">
        <f>'TPS543C20 Loop Gain'!AJ3448</f>
        <v>#DIV/0!</v>
      </c>
      <c r="E492">
        <f>'TPS543C20 Loop Gain'!B3448</f>
        <v>1514000</v>
      </c>
    </row>
    <row r="493" spans="3:5" x14ac:dyDescent="0.25">
      <c r="C493" t="e">
        <f>'TPS543C20 Loop Gain'!AI3447</f>
        <v>#DIV/0!</v>
      </c>
      <c r="D493" t="e">
        <f>'TPS543C20 Loop Gain'!AJ3447</f>
        <v>#DIV/0!</v>
      </c>
      <c r="E493">
        <f>'TPS543C20 Loop Gain'!B3447</f>
        <v>1513000</v>
      </c>
    </row>
    <row r="494" spans="3:5" x14ac:dyDescent="0.25">
      <c r="C494" t="e">
        <f>'TPS543C20 Loop Gain'!AI3446</f>
        <v>#DIV/0!</v>
      </c>
      <c r="D494" t="e">
        <f>'TPS543C20 Loop Gain'!AJ3446</f>
        <v>#DIV/0!</v>
      </c>
      <c r="E494">
        <f>'TPS543C20 Loop Gain'!B3446</f>
        <v>1512000</v>
      </c>
    </row>
    <row r="495" spans="3:5" x14ac:dyDescent="0.25">
      <c r="C495" t="e">
        <f>'TPS543C20 Loop Gain'!AI3445</f>
        <v>#DIV/0!</v>
      </c>
      <c r="D495" t="e">
        <f>'TPS543C20 Loop Gain'!AJ3445</f>
        <v>#DIV/0!</v>
      </c>
      <c r="E495">
        <f>'TPS543C20 Loop Gain'!B3445</f>
        <v>1511000</v>
      </c>
    </row>
    <row r="496" spans="3:5" x14ac:dyDescent="0.25">
      <c r="C496" t="e">
        <f>'TPS543C20 Loop Gain'!AI3444</f>
        <v>#DIV/0!</v>
      </c>
      <c r="D496" t="e">
        <f>'TPS543C20 Loop Gain'!AJ3444</f>
        <v>#DIV/0!</v>
      </c>
      <c r="E496">
        <f>'TPS543C20 Loop Gain'!B3444</f>
        <v>1510000</v>
      </c>
    </row>
    <row r="497" spans="3:5" x14ac:dyDescent="0.25">
      <c r="C497" t="e">
        <f>'TPS543C20 Loop Gain'!AI3443</f>
        <v>#DIV/0!</v>
      </c>
      <c r="D497" t="e">
        <f>'TPS543C20 Loop Gain'!AJ3443</f>
        <v>#DIV/0!</v>
      </c>
      <c r="E497">
        <f>'TPS543C20 Loop Gain'!B3443</f>
        <v>1509000</v>
      </c>
    </row>
    <row r="498" spans="3:5" x14ac:dyDescent="0.25">
      <c r="C498" t="e">
        <f>'TPS543C20 Loop Gain'!AI3442</f>
        <v>#DIV/0!</v>
      </c>
      <c r="D498" t="e">
        <f>'TPS543C20 Loop Gain'!AJ3442</f>
        <v>#DIV/0!</v>
      </c>
      <c r="E498">
        <f>'TPS543C20 Loop Gain'!B3442</f>
        <v>1508000</v>
      </c>
    </row>
    <row r="499" spans="3:5" x14ac:dyDescent="0.25">
      <c r="C499" t="e">
        <f>'TPS543C20 Loop Gain'!AI3441</f>
        <v>#DIV/0!</v>
      </c>
      <c r="D499" t="e">
        <f>'TPS543C20 Loop Gain'!AJ3441</f>
        <v>#DIV/0!</v>
      </c>
      <c r="E499">
        <f>'TPS543C20 Loop Gain'!B3441</f>
        <v>1507000</v>
      </c>
    </row>
    <row r="500" spans="3:5" x14ac:dyDescent="0.25">
      <c r="C500" t="e">
        <f>'TPS543C20 Loop Gain'!AI3440</f>
        <v>#DIV/0!</v>
      </c>
      <c r="D500" t="e">
        <f>'TPS543C20 Loop Gain'!AJ3440</f>
        <v>#DIV/0!</v>
      </c>
      <c r="E500">
        <f>'TPS543C20 Loop Gain'!B3440</f>
        <v>1506000</v>
      </c>
    </row>
    <row r="501" spans="3:5" x14ac:dyDescent="0.25">
      <c r="C501" t="e">
        <f>'TPS543C20 Loop Gain'!AI3439</f>
        <v>#DIV/0!</v>
      </c>
      <c r="D501" t="e">
        <f>'TPS543C20 Loop Gain'!AJ3439</f>
        <v>#DIV/0!</v>
      </c>
      <c r="E501">
        <f>'TPS543C20 Loop Gain'!B3439</f>
        <v>1505000</v>
      </c>
    </row>
    <row r="502" spans="3:5" x14ac:dyDescent="0.25">
      <c r="C502" t="e">
        <f>'TPS543C20 Loop Gain'!AI3438</f>
        <v>#DIV/0!</v>
      </c>
      <c r="D502" t="e">
        <f>'TPS543C20 Loop Gain'!AJ3438</f>
        <v>#DIV/0!</v>
      </c>
      <c r="E502">
        <f>'TPS543C20 Loop Gain'!B3438</f>
        <v>1504000</v>
      </c>
    </row>
    <row r="503" spans="3:5" x14ac:dyDescent="0.25">
      <c r="C503" t="e">
        <f>'TPS543C20 Loop Gain'!AI3437</f>
        <v>#DIV/0!</v>
      </c>
      <c r="D503" t="e">
        <f>'TPS543C20 Loop Gain'!AJ3437</f>
        <v>#DIV/0!</v>
      </c>
      <c r="E503">
        <f>'TPS543C20 Loop Gain'!B3437</f>
        <v>1503000</v>
      </c>
    </row>
    <row r="504" spans="3:5" x14ac:dyDescent="0.25">
      <c r="C504" t="e">
        <f>'TPS543C20 Loop Gain'!AI3436</f>
        <v>#DIV/0!</v>
      </c>
      <c r="D504" t="e">
        <f>'TPS543C20 Loop Gain'!AJ3436</f>
        <v>#DIV/0!</v>
      </c>
      <c r="E504">
        <f>'TPS543C20 Loop Gain'!B3436</f>
        <v>1502000</v>
      </c>
    </row>
    <row r="505" spans="3:5" x14ac:dyDescent="0.25">
      <c r="C505" t="e">
        <f>'TPS543C20 Loop Gain'!AI3435</f>
        <v>#DIV/0!</v>
      </c>
      <c r="D505" t="e">
        <f>'TPS543C20 Loop Gain'!AJ3435</f>
        <v>#DIV/0!</v>
      </c>
      <c r="E505">
        <f>'TPS543C20 Loop Gain'!B3435</f>
        <v>1501000</v>
      </c>
    </row>
    <row r="506" spans="3:5" x14ac:dyDescent="0.25">
      <c r="C506" t="e">
        <f>'TPS543C20 Loop Gain'!AI3434</f>
        <v>#DIV/0!</v>
      </c>
      <c r="D506" t="e">
        <f>'TPS543C20 Loop Gain'!AJ3434</f>
        <v>#DIV/0!</v>
      </c>
      <c r="E506">
        <f>'TPS543C20 Loop Gain'!B3434</f>
        <v>1500000</v>
      </c>
    </row>
    <row r="507" spans="3:5" x14ac:dyDescent="0.25">
      <c r="C507" t="e">
        <f>'TPS543C20 Loop Gain'!AI3433</f>
        <v>#DIV/0!</v>
      </c>
      <c r="D507" t="e">
        <f>'TPS543C20 Loop Gain'!AJ3433</f>
        <v>#DIV/0!</v>
      </c>
      <c r="E507">
        <f>'TPS543C20 Loop Gain'!B3433</f>
        <v>1499000</v>
      </c>
    </row>
    <row r="508" spans="3:5" x14ac:dyDescent="0.25">
      <c r="C508" t="e">
        <f>'TPS543C20 Loop Gain'!AI3432</f>
        <v>#DIV/0!</v>
      </c>
      <c r="D508" t="e">
        <f>'TPS543C20 Loop Gain'!AJ3432</f>
        <v>#DIV/0!</v>
      </c>
      <c r="E508">
        <f>'TPS543C20 Loop Gain'!B3432</f>
        <v>1498000</v>
      </c>
    </row>
    <row r="509" spans="3:5" x14ac:dyDescent="0.25">
      <c r="C509" t="e">
        <f>'TPS543C20 Loop Gain'!AI3431</f>
        <v>#DIV/0!</v>
      </c>
      <c r="D509" t="e">
        <f>'TPS543C20 Loop Gain'!AJ3431</f>
        <v>#DIV/0!</v>
      </c>
      <c r="E509">
        <f>'TPS543C20 Loop Gain'!B3431</f>
        <v>1497000</v>
      </c>
    </row>
    <row r="510" spans="3:5" x14ac:dyDescent="0.25">
      <c r="C510" t="e">
        <f>'TPS543C20 Loop Gain'!AI3430</f>
        <v>#DIV/0!</v>
      </c>
      <c r="D510" t="e">
        <f>'TPS543C20 Loop Gain'!AJ3430</f>
        <v>#DIV/0!</v>
      </c>
      <c r="E510">
        <f>'TPS543C20 Loop Gain'!B3430</f>
        <v>1496000</v>
      </c>
    </row>
    <row r="511" spans="3:5" x14ac:dyDescent="0.25">
      <c r="C511" t="e">
        <f>'TPS543C20 Loop Gain'!AI3429</f>
        <v>#DIV/0!</v>
      </c>
      <c r="D511" t="e">
        <f>'TPS543C20 Loop Gain'!AJ3429</f>
        <v>#DIV/0!</v>
      </c>
      <c r="E511">
        <f>'TPS543C20 Loop Gain'!B3429</f>
        <v>1495000</v>
      </c>
    </row>
    <row r="512" spans="3:5" x14ac:dyDescent="0.25">
      <c r="C512" t="e">
        <f>'TPS543C20 Loop Gain'!AI3428</f>
        <v>#DIV/0!</v>
      </c>
      <c r="D512" t="e">
        <f>'TPS543C20 Loop Gain'!AJ3428</f>
        <v>#DIV/0!</v>
      </c>
      <c r="E512">
        <f>'TPS543C20 Loop Gain'!B3428</f>
        <v>1494000</v>
      </c>
    </row>
    <row r="513" spans="3:5" x14ac:dyDescent="0.25">
      <c r="C513" t="e">
        <f>'TPS543C20 Loop Gain'!AI3427</f>
        <v>#DIV/0!</v>
      </c>
      <c r="D513" t="e">
        <f>'TPS543C20 Loop Gain'!AJ3427</f>
        <v>#DIV/0!</v>
      </c>
      <c r="E513">
        <f>'TPS543C20 Loop Gain'!B3427</f>
        <v>1493000</v>
      </c>
    </row>
    <row r="514" spans="3:5" x14ac:dyDescent="0.25">
      <c r="C514" t="e">
        <f>'TPS543C20 Loop Gain'!AI3426</f>
        <v>#DIV/0!</v>
      </c>
      <c r="D514" t="e">
        <f>'TPS543C20 Loop Gain'!AJ3426</f>
        <v>#DIV/0!</v>
      </c>
      <c r="E514">
        <f>'TPS543C20 Loop Gain'!B3426</f>
        <v>1492000</v>
      </c>
    </row>
    <row r="515" spans="3:5" x14ac:dyDescent="0.25">
      <c r="C515" t="e">
        <f>'TPS543C20 Loop Gain'!AI3425</f>
        <v>#DIV/0!</v>
      </c>
      <c r="D515" t="e">
        <f>'TPS543C20 Loop Gain'!AJ3425</f>
        <v>#DIV/0!</v>
      </c>
      <c r="E515">
        <f>'TPS543C20 Loop Gain'!B3425</f>
        <v>1491000</v>
      </c>
    </row>
    <row r="516" spans="3:5" x14ac:dyDescent="0.25">
      <c r="C516" t="e">
        <f>'TPS543C20 Loop Gain'!AI3424</f>
        <v>#DIV/0!</v>
      </c>
      <c r="D516" t="e">
        <f>'TPS543C20 Loop Gain'!AJ3424</f>
        <v>#DIV/0!</v>
      </c>
      <c r="E516">
        <f>'TPS543C20 Loop Gain'!B3424</f>
        <v>1490000</v>
      </c>
    </row>
    <row r="517" spans="3:5" x14ac:dyDescent="0.25">
      <c r="C517" t="e">
        <f>'TPS543C20 Loop Gain'!AI3423</f>
        <v>#DIV/0!</v>
      </c>
      <c r="D517" t="e">
        <f>'TPS543C20 Loop Gain'!AJ3423</f>
        <v>#DIV/0!</v>
      </c>
      <c r="E517">
        <f>'TPS543C20 Loop Gain'!B3423</f>
        <v>1489000</v>
      </c>
    </row>
    <row r="518" spans="3:5" x14ac:dyDescent="0.25">
      <c r="C518" t="e">
        <f>'TPS543C20 Loop Gain'!AI3422</f>
        <v>#DIV/0!</v>
      </c>
      <c r="D518" t="e">
        <f>'TPS543C20 Loop Gain'!AJ3422</f>
        <v>#DIV/0!</v>
      </c>
      <c r="E518">
        <f>'TPS543C20 Loop Gain'!B3422</f>
        <v>1488000</v>
      </c>
    </row>
    <row r="519" spans="3:5" x14ac:dyDescent="0.25">
      <c r="C519" t="e">
        <f>'TPS543C20 Loop Gain'!AI3421</f>
        <v>#DIV/0!</v>
      </c>
      <c r="D519" t="e">
        <f>'TPS543C20 Loop Gain'!AJ3421</f>
        <v>#DIV/0!</v>
      </c>
      <c r="E519">
        <f>'TPS543C20 Loop Gain'!B3421</f>
        <v>1487000</v>
      </c>
    </row>
    <row r="520" spans="3:5" x14ac:dyDescent="0.25">
      <c r="C520" t="e">
        <f>'TPS543C20 Loop Gain'!AI3420</f>
        <v>#DIV/0!</v>
      </c>
      <c r="D520" t="e">
        <f>'TPS543C20 Loop Gain'!AJ3420</f>
        <v>#DIV/0!</v>
      </c>
      <c r="E520">
        <f>'TPS543C20 Loop Gain'!B3420</f>
        <v>1486000</v>
      </c>
    </row>
    <row r="521" spans="3:5" x14ac:dyDescent="0.25">
      <c r="C521" t="e">
        <f>'TPS543C20 Loop Gain'!AI3419</f>
        <v>#DIV/0!</v>
      </c>
      <c r="D521" t="e">
        <f>'TPS543C20 Loop Gain'!AJ3419</f>
        <v>#DIV/0!</v>
      </c>
      <c r="E521">
        <f>'TPS543C20 Loop Gain'!B3419</f>
        <v>1485000</v>
      </c>
    </row>
    <row r="522" spans="3:5" x14ac:dyDescent="0.25">
      <c r="C522" t="e">
        <f>'TPS543C20 Loop Gain'!AI3418</f>
        <v>#DIV/0!</v>
      </c>
      <c r="D522" t="e">
        <f>'TPS543C20 Loop Gain'!AJ3418</f>
        <v>#DIV/0!</v>
      </c>
      <c r="E522">
        <f>'TPS543C20 Loop Gain'!B3418</f>
        <v>1484000</v>
      </c>
    </row>
    <row r="523" spans="3:5" x14ac:dyDescent="0.25">
      <c r="C523" t="e">
        <f>'TPS543C20 Loop Gain'!AI3417</f>
        <v>#DIV/0!</v>
      </c>
      <c r="D523" t="e">
        <f>'TPS543C20 Loop Gain'!AJ3417</f>
        <v>#DIV/0!</v>
      </c>
      <c r="E523">
        <f>'TPS543C20 Loop Gain'!B3417</f>
        <v>1483000</v>
      </c>
    </row>
    <row r="524" spans="3:5" x14ac:dyDescent="0.25">
      <c r="C524" t="e">
        <f>'TPS543C20 Loop Gain'!AI3416</f>
        <v>#DIV/0!</v>
      </c>
      <c r="D524" t="e">
        <f>'TPS543C20 Loop Gain'!AJ3416</f>
        <v>#DIV/0!</v>
      </c>
      <c r="E524">
        <f>'TPS543C20 Loop Gain'!B3416</f>
        <v>1482000</v>
      </c>
    </row>
    <row r="525" spans="3:5" x14ac:dyDescent="0.25">
      <c r="C525" t="e">
        <f>'TPS543C20 Loop Gain'!AI3415</f>
        <v>#DIV/0!</v>
      </c>
      <c r="D525" t="e">
        <f>'TPS543C20 Loop Gain'!AJ3415</f>
        <v>#DIV/0!</v>
      </c>
      <c r="E525">
        <f>'TPS543C20 Loop Gain'!B3415</f>
        <v>1481000</v>
      </c>
    </row>
    <row r="526" spans="3:5" x14ac:dyDescent="0.25">
      <c r="C526" t="e">
        <f>'TPS543C20 Loop Gain'!AI3414</f>
        <v>#DIV/0!</v>
      </c>
      <c r="D526" t="e">
        <f>'TPS543C20 Loop Gain'!AJ3414</f>
        <v>#DIV/0!</v>
      </c>
      <c r="E526">
        <f>'TPS543C20 Loop Gain'!B3414</f>
        <v>1480000</v>
      </c>
    </row>
    <row r="527" spans="3:5" x14ac:dyDescent="0.25">
      <c r="C527" t="e">
        <f>'TPS543C20 Loop Gain'!AI3413</f>
        <v>#DIV/0!</v>
      </c>
      <c r="D527" t="e">
        <f>'TPS543C20 Loop Gain'!AJ3413</f>
        <v>#DIV/0!</v>
      </c>
      <c r="E527">
        <f>'TPS543C20 Loop Gain'!B3413</f>
        <v>1479000</v>
      </c>
    </row>
    <row r="528" spans="3:5" x14ac:dyDescent="0.25">
      <c r="C528" t="e">
        <f>'TPS543C20 Loop Gain'!AI3412</f>
        <v>#DIV/0!</v>
      </c>
      <c r="D528" t="e">
        <f>'TPS543C20 Loop Gain'!AJ3412</f>
        <v>#DIV/0!</v>
      </c>
      <c r="E528">
        <f>'TPS543C20 Loop Gain'!B3412</f>
        <v>1478000</v>
      </c>
    </row>
    <row r="529" spans="3:5" x14ac:dyDescent="0.25">
      <c r="C529" t="e">
        <f>'TPS543C20 Loop Gain'!AI3411</f>
        <v>#DIV/0!</v>
      </c>
      <c r="D529" t="e">
        <f>'TPS543C20 Loop Gain'!AJ3411</f>
        <v>#DIV/0!</v>
      </c>
      <c r="E529">
        <f>'TPS543C20 Loop Gain'!B3411</f>
        <v>1477000</v>
      </c>
    </row>
    <row r="530" spans="3:5" x14ac:dyDescent="0.25">
      <c r="C530" t="e">
        <f>'TPS543C20 Loop Gain'!AI3410</f>
        <v>#DIV/0!</v>
      </c>
      <c r="D530" t="e">
        <f>'TPS543C20 Loop Gain'!AJ3410</f>
        <v>#DIV/0!</v>
      </c>
      <c r="E530">
        <f>'TPS543C20 Loop Gain'!B3410</f>
        <v>1476000</v>
      </c>
    </row>
    <row r="531" spans="3:5" x14ac:dyDescent="0.25">
      <c r="C531" t="e">
        <f>'TPS543C20 Loop Gain'!AI3409</f>
        <v>#DIV/0!</v>
      </c>
      <c r="D531" t="e">
        <f>'TPS543C20 Loop Gain'!AJ3409</f>
        <v>#DIV/0!</v>
      </c>
      <c r="E531">
        <f>'TPS543C20 Loop Gain'!B3409</f>
        <v>1475000</v>
      </c>
    </row>
    <row r="532" spans="3:5" x14ac:dyDescent="0.25">
      <c r="C532" t="e">
        <f>'TPS543C20 Loop Gain'!AI3408</f>
        <v>#DIV/0!</v>
      </c>
      <c r="D532" t="e">
        <f>'TPS543C20 Loop Gain'!AJ3408</f>
        <v>#DIV/0!</v>
      </c>
      <c r="E532">
        <f>'TPS543C20 Loop Gain'!B3408</f>
        <v>1474000</v>
      </c>
    </row>
    <row r="533" spans="3:5" x14ac:dyDescent="0.25">
      <c r="C533" t="e">
        <f>'TPS543C20 Loop Gain'!AI3407</f>
        <v>#DIV/0!</v>
      </c>
      <c r="D533" t="e">
        <f>'TPS543C20 Loop Gain'!AJ3407</f>
        <v>#DIV/0!</v>
      </c>
      <c r="E533">
        <f>'TPS543C20 Loop Gain'!B3407</f>
        <v>1473000</v>
      </c>
    </row>
    <row r="534" spans="3:5" x14ac:dyDescent="0.25">
      <c r="C534" t="e">
        <f>'TPS543C20 Loop Gain'!AI3406</f>
        <v>#DIV/0!</v>
      </c>
      <c r="D534" t="e">
        <f>'TPS543C20 Loop Gain'!AJ3406</f>
        <v>#DIV/0!</v>
      </c>
      <c r="E534">
        <f>'TPS543C20 Loop Gain'!B3406</f>
        <v>1472000</v>
      </c>
    </row>
    <row r="535" spans="3:5" x14ac:dyDescent="0.25">
      <c r="C535" t="e">
        <f>'TPS543C20 Loop Gain'!AI3405</f>
        <v>#DIV/0!</v>
      </c>
      <c r="D535" t="e">
        <f>'TPS543C20 Loop Gain'!AJ3405</f>
        <v>#DIV/0!</v>
      </c>
      <c r="E535">
        <f>'TPS543C20 Loop Gain'!B3405</f>
        <v>1471000</v>
      </c>
    </row>
    <row r="536" spans="3:5" x14ac:dyDescent="0.25">
      <c r="C536" t="e">
        <f>'TPS543C20 Loop Gain'!AI3404</f>
        <v>#DIV/0!</v>
      </c>
      <c r="D536" t="e">
        <f>'TPS543C20 Loop Gain'!AJ3404</f>
        <v>#DIV/0!</v>
      </c>
      <c r="E536">
        <f>'TPS543C20 Loop Gain'!B3404</f>
        <v>1470000</v>
      </c>
    </row>
    <row r="537" spans="3:5" x14ac:dyDescent="0.25">
      <c r="C537" t="e">
        <f>'TPS543C20 Loop Gain'!AI3403</f>
        <v>#DIV/0!</v>
      </c>
      <c r="D537" t="e">
        <f>'TPS543C20 Loop Gain'!AJ3403</f>
        <v>#DIV/0!</v>
      </c>
      <c r="E537">
        <f>'TPS543C20 Loop Gain'!B3403</f>
        <v>1469000</v>
      </c>
    </row>
    <row r="538" spans="3:5" x14ac:dyDescent="0.25">
      <c r="C538" t="e">
        <f>'TPS543C20 Loop Gain'!AI3402</f>
        <v>#DIV/0!</v>
      </c>
      <c r="D538" t="e">
        <f>'TPS543C20 Loop Gain'!AJ3402</f>
        <v>#DIV/0!</v>
      </c>
      <c r="E538">
        <f>'TPS543C20 Loop Gain'!B3402</f>
        <v>1468000</v>
      </c>
    </row>
    <row r="539" spans="3:5" x14ac:dyDescent="0.25">
      <c r="C539" t="e">
        <f>'TPS543C20 Loop Gain'!AI3401</f>
        <v>#DIV/0!</v>
      </c>
      <c r="D539" t="e">
        <f>'TPS543C20 Loop Gain'!AJ3401</f>
        <v>#DIV/0!</v>
      </c>
      <c r="E539">
        <f>'TPS543C20 Loop Gain'!B3401</f>
        <v>1467000</v>
      </c>
    </row>
    <row r="540" spans="3:5" x14ac:dyDescent="0.25">
      <c r="C540" t="e">
        <f>'TPS543C20 Loop Gain'!AI3400</f>
        <v>#DIV/0!</v>
      </c>
      <c r="D540" t="e">
        <f>'TPS543C20 Loop Gain'!AJ3400</f>
        <v>#DIV/0!</v>
      </c>
      <c r="E540">
        <f>'TPS543C20 Loop Gain'!B3400</f>
        <v>1466000</v>
      </c>
    </row>
    <row r="541" spans="3:5" x14ac:dyDescent="0.25">
      <c r="C541" t="e">
        <f>'TPS543C20 Loop Gain'!AI3399</f>
        <v>#DIV/0!</v>
      </c>
      <c r="D541" t="e">
        <f>'TPS543C20 Loop Gain'!AJ3399</f>
        <v>#DIV/0!</v>
      </c>
      <c r="E541">
        <f>'TPS543C20 Loop Gain'!B3399</f>
        <v>1465000</v>
      </c>
    </row>
    <row r="542" spans="3:5" x14ac:dyDescent="0.25">
      <c r="C542" t="e">
        <f>'TPS543C20 Loop Gain'!AI3398</f>
        <v>#DIV/0!</v>
      </c>
      <c r="D542" t="e">
        <f>'TPS543C20 Loop Gain'!AJ3398</f>
        <v>#DIV/0!</v>
      </c>
      <c r="E542">
        <f>'TPS543C20 Loop Gain'!B3398</f>
        <v>1464000</v>
      </c>
    </row>
    <row r="543" spans="3:5" x14ac:dyDescent="0.25">
      <c r="C543" t="e">
        <f>'TPS543C20 Loop Gain'!AI3397</f>
        <v>#DIV/0!</v>
      </c>
      <c r="D543" t="e">
        <f>'TPS543C20 Loop Gain'!AJ3397</f>
        <v>#DIV/0!</v>
      </c>
      <c r="E543">
        <f>'TPS543C20 Loop Gain'!B3397</f>
        <v>1463000</v>
      </c>
    </row>
    <row r="544" spans="3:5" x14ac:dyDescent="0.25">
      <c r="C544" t="e">
        <f>'TPS543C20 Loop Gain'!AI3396</f>
        <v>#DIV/0!</v>
      </c>
      <c r="D544" t="e">
        <f>'TPS543C20 Loop Gain'!AJ3396</f>
        <v>#DIV/0!</v>
      </c>
      <c r="E544">
        <f>'TPS543C20 Loop Gain'!B3396</f>
        <v>1462000</v>
      </c>
    </row>
    <row r="545" spans="3:5" x14ac:dyDescent="0.25">
      <c r="C545" t="e">
        <f>'TPS543C20 Loop Gain'!AI3395</f>
        <v>#DIV/0!</v>
      </c>
      <c r="D545" t="e">
        <f>'TPS543C20 Loop Gain'!AJ3395</f>
        <v>#DIV/0!</v>
      </c>
      <c r="E545">
        <f>'TPS543C20 Loop Gain'!B3395</f>
        <v>1461000</v>
      </c>
    </row>
    <row r="546" spans="3:5" x14ac:dyDescent="0.25">
      <c r="C546" t="e">
        <f>'TPS543C20 Loop Gain'!AI3394</f>
        <v>#DIV/0!</v>
      </c>
      <c r="D546" t="e">
        <f>'TPS543C20 Loop Gain'!AJ3394</f>
        <v>#DIV/0!</v>
      </c>
      <c r="E546">
        <f>'TPS543C20 Loop Gain'!B3394</f>
        <v>1460000</v>
      </c>
    </row>
    <row r="547" spans="3:5" x14ac:dyDescent="0.25">
      <c r="C547" t="e">
        <f>'TPS543C20 Loop Gain'!AI3393</f>
        <v>#DIV/0!</v>
      </c>
      <c r="D547" t="e">
        <f>'TPS543C20 Loop Gain'!AJ3393</f>
        <v>#DIV/0!</v>
      </c>
      <c r="E547">
        <f>'TPS543C20 Loop Gain'!B3393</f>
        <v>1459000</v>
      </c>
    </row>
    <row r="548" spans="3:5" x14ac:dyDescent="0.25">
      <c r="C548" t="e">
        <f>'TPS543C20 Loop Gain'!AI3392</f>
        <v>#DIV/0!</v>
      </c>
      <c r="D548" t="e">
        <f>'TPS543C20 Loop Gain'!AJ3392</f>
        <v>#DIV/0!</v>
      </c>
      <c r="E548">
        <f>'TPS543C20 Loop Gain'!B3392</f>
        <v>1458000</v>
      </c>
    </row>
    <row r="549" spans="3:5" x14ac:dyDescent="0.25">
      <c r="C549" t="e">
        <f>'TPS543C20 Loop Gain'!AI3391</f>
        <v>#DIV/0!</v>
      </c>
      <c r="D549" t="e">
        <f>'TPS543C20 Loop Gain'!AJ3391</f>
        <v>#DIV/0!</v>
      </c>
      <c r="E549">
        <f>'TPS543C20 Loop Gain'!B3391</f>
        <v>1457000</v>
      </c>
    </row>
    <row r="550" spans="3:5" x14ac:dyDescent="0.25">
      <c r="C550" t="e">
        <f>'TPS543C20 Loop Gain'!AI3390</f>
        <v>#DIV/0!</v>
      </c>
      <c r="D550" t="e">
        <f>'TPS543C20 Loop Gain'!AJ3390</f>
        <v>#DIV/0!</v>
      </c>
      <c r="E550">
        <f>'TPS543C20 Loop Gain'!B3390</f>
        <v>1456000</v>
      </c>
    </row>
    <row r="551" spans="3:5" x14ac:dyDescent="0.25">
      <c r="C551" t="e">
        <f>'TPS543C20 Loop Gain'!AI3389</f>
        <v>#DIV/0!</v>
      </c>
      <c r="D551" t="e">
        <f>'TPS543C20 Loop Gain'!AJ3389</f>
        <v>#DIV/0!</v>
      </c>
      <c r="E551">
        <f>'TPS543C20 Loop Gain'!B3389</f>
        <v>1455000</v>
      </c>
    </row>
    <row r="552" spans="3:5" x14ac:dyDescent="0.25">
      <c r="C552" t="e">
        <f>'TPS543C20 Loop Gain'!AI3388</f>
        <v>#DIV/0!</v>
      </c>
      <c r="D552" t="e">
        <f>'TPS543C20 Loop Gain'!AJ3388</f>
        <v>#DIV/0!</v>
      </c>
      <c r="E552">
        <f>'TPS543C20 Loop Gain'!B3388</f>
        <v>1454000</v>
      </c>
    </row>
    <row r="553" spans="3:5" x14ac:dyDescent="0.25">
      <c r="C553" t="e">
        <f>'TPS543C20 Loop Gain'!AI3387</f>
        <v>#DIV/0!</v>
      </c>
      <c r="D553" t="e">
        <f>'TPS543C20 Loop Gain'!AJ3387</f>
        <v>#DIV/0!</v>
      </c>
      <c r="E553">
        <f>'TPS543C20 Loop Gain'!B3387</f>
        <v>1453000</v>
      </c>
    </row>
    <row r="554" spans="3:5" x14ac:dyDescent="0.25">
      <c r="C554" t="e">
        <f>'TPS543C20 Loop Gain'!AI3386</f>
        <v>#DIV/0!</v>
      </c>
      <c r="D554" t="e">
        <f>'TPS543C20 Loop Gain'!AJ3386</f>
        <v>#DIV/0!</v>
      </c>
      <c r="E554">
        <f>'TPS543C20 Loop Gain'!B3386</f>
        <v>1452000</v>
      </c>
    </row>
    <row r="555" spans="3:5" x14ac:dyDescent="0.25">
      <c r="C555" t="e">
        <f>'TPS543C20 Loop Gain'!AI3385</f>
        <v>#DIV/0!</v>
      </c>
      <c r="D555" t="e">
        <f>'TPS543C20 Loop Gain'!AJ3385</f>
        <v>#DIV/0!</v>
      </c>
      <c r="E555">
        <f>'TPS543C20 Loop Gain'!B3385</f>
        <v>1451000</v>
      </c>
    </row>
    <row r="556" spans="3:5" x14ac:dyDescent="0.25">
      <c r="C556" t="e">
        <f>'TPS543C20 Loop Gain'!AI3384</f>
        <v>#DIV/0!</v>
      </c>
      <c r="D556" t="e">
        <f>'TPS543C20 Loop Gain'!AJ3384</f>
        <v>#DIV/0!</v>
      </c>
      <c r="E556">
        <f>'TPS543C20 Loop Gain'!B3384</f>
        <v>1450000</v>
      </c>
    </row>
    <row r="557" spans="3:5" x14ac:dyDescent="0.25">
      <c r="C557" t="e">
        <f>'TPS543C20 Loop Gain'!AI3383</f>
        <v>#DIV/0!</v>
      </c>
      <c r="D557" t="e">
        <f>'TPS543C20 Loop Gain'!AJ3383</f>
        <v>#DIV/0!</v>
      </c>
      <c r="E557">
        <f>'TPS543C20 Loop Gain'!B3383</f>
        <v>1449000</v>
      </c>
    </row>
    <row r="558" spans="3:5" x14ac:dyDescent="0.25">
      <c r="C558" t="e">
        <f>'TPS543C20 Loop Gain'!AI3382</f>
        <v>#DIV/0!</v>
      </c>
      <c r="D558" t="e">
        <f>'TPS543C20 Loop Gain'!AJ3382</f>
        <v>#DIV/0!</v>
      </c>
      <c r="E558">
        <f>'TPS543C20 Loop Gain'!B3382</f>
        <v>1448000</v>
      </c>
    </row>
    <row r="559" spans="3:5" x14ac:dyDescent="0.25">
      <c r="C559" t="e">
        <f>'TPS543C20 Loop Gain'!AI3381</f>
        <v>#DIV/0!</v>
      </c>
      <c r="D559" t="e">
        <f>'TPS543C20 Loop Gain'!AJ3381</f>
        <v>#DIV/0!</v>
      </c>
      <c r="E559">
        <f>'TPS543C20 Loop Gain'!B3381</f>
        <v>1447000</v>
      </c>
    </row>
    <row r="560" spans="3:5" x14ac:dyDescent="0.25">
      <c r="C560" t="e">
        <f>'TPS543C20 Loop Gain'!AI3380</f>
        <v>#DIV/0!</v>
      </c>
      <c r="D560" t="e">
        <f>'TPS543C20 Loop Gain'!AJ3380</f>
        <v>#DIV/0!</v>
      </c>
      <c r="E560">
        <f>'TPS543C20 Loop Gain'!B3380</f>
        <v>1446000</v>
      </c>
    </row>
    <row r="561" spans="3:5" x14ac:dyDescent="0.25">
      <c r="C561" t="e">
        <f>'TPS543C20 Loop Gain'!AI3379</f>
        <v>#DIV/0!</v>
      </c>
      <c r="D561" t="e">
        <f>'TPS543C20 Loop Gain'!AJ3379</f>
        <v>#DIV/0!</v>
      </c>
      <c r="E561">
        <f>'TPS543C20 Loop Gain'!B3379</f>
        <v>1445000</v>
      </c>
    </row>
    <row r="562" spans="3:5" x14ac:dyDescent="0.25">
      <c r="C562" t="e">
        <f>'TPS543C20 Loop Gain'!AI3378</f>
        <v>#DIV/0!</v>
      </c>
      <c r="D562" t="e">
        <f>'TPS543C20 Loop Gain'!AJ3378</f>
        <v>#DIV/0!</v>
      </c>
      <c r="E562">
        <f>'TPS543C20 Loop Gain'!B3378</f>
        <v>1444000</v>
      </c>
    </row>
    <row r="563" spans="3:5" x14ac:dyDescent="0.25">
      <c r="C563" t="e">
        <f>'TPS543C20 Loop Gain'!AI3377</f>
        <v>#DIV/0!</v>
      </c>
      <c r="D563" t="e">
        <f>'TPS543C20 Loop Gain'!AJ3377</f>
        <v>#DIV/0!</v>
      </c>
      <c r="E563">
        <f>'TPS543C20 Loop Gain'!B3377</f>
        <v>1443000</v>
      </c>
    </row>
    <row r="564" spans="3:5" x14ac:dyDescent="0.25">
      <c r="C564" t="e">
        <f>'TPS543C20 Loop Gain'!AI3376</f>
        <v>#DIV/0!</v>
      </c>
      <c r="D564" t="e">
        <f>'TPS543C20 Loop Gain'!AJ3376</f>
        <v>#DIV/0!</v>
      </c>
      <c r="E564">
        <f>'TPS543C20 Loop Gain'!B3376</f>
        <v>1442000</v>
      </c>
    </row>
    <row r="565" spans="3:5" x14ac:dyDescent="0.25">
      <c r="C565" t="e">
        <f>'TPS543C20 Loop Gain'!AI3375</f>
        <v>#DIV/0!</v>
      </c>
      <c r="D565" t="e">
        <f>'TPS543C20 Loop Gain'!AJ3375</f>
        <v>#DIV/0!</v>
      </c>
      <c r="E565">
        <f>'TPS543C20 Loop Gain'!B3375</f>
        <v>1441000</v>
      </c>
    </row>
    <row r="566" spans="3:5" x14ac:dyDescent="0.25">
      <c r="C566" t="e">
        <f>'TPS543C20 Loop Gain'!AI3374</f>
        <v>#DIV/0!</v>
      </c>
      <c r="D566" t="e">
        <f>'TPS543C20 Loop Gain'!AJ3374</f>
        <v>#DIV/0!</v>
      </c>
      <c r="E566">
        <f>'TPS543C20 Loop Gain'!B3374</f>
        <v>1440000</v>
      </c>
    </row>
    <row r="567" spans="3:5" x14ac:dyDescent="0.25">
      <c r="C567" t="e">
        <f>'TPS543C20 Loop Gain'!AI3373</f>
        <v>#DIV/0!</v>
      </c>
      <c r="D567" t="e">
        <f>'TPS543C20 Loop Gain'!AJ3373</f>
        <v>#DIV/0!</v>
      </c>
      <c r="E567">
        <f>'TPS543C20 Loop Gain'!B3373</f>
        <v>1439000</v>
      </c>
    </row>
    <row r="568" spans="3:5" x14ac:dyDescent="0.25">
      <c r="C568" t="e">
        <f>'TPS543C20 Loop Gain'!AI3372</f>
        <v>#DIV/0!</v>
      </c>
      <c r="D568" t="e">
        <f>'TPS543C20 Loop Gain'!AJ3372</f>
        <v>#DIV/0!</v>
      </c>
      <c r="E568">
        <f>'TPS543C20 Loop Gain'!B3372</f>
        <v>1438000</v>
      </c>
    </row>
    <row r="569" spans="3:5" x14ac:dyDescent="0.25">
      <c r="C569" t="e">
        <f>'TPS543C20 Loop Gain'!AI3371</f>
        <v>#DIV/0!</v>
      </c>
      <c r="D569" t="e">
        <f>'TPS543C20 Loop Gain'!AJ3371</f>
        <v>#DIV/0!</v>
      </c>
      <c r="E569">
        <f>'TPS543C20 Loop Gain'!B3371</f>
        <v>1437000</v>
      </c>
    </row>
    <row r="570" spans="3:5" x14ac:dyDescent="0.25">
      <c r="C570" t="e">
        <f>'TPS543C20 Loop Gain'!AI3370</f>
        <v>#DIV/0!</v>
      </c>
      <c r="D570" t="e">
        <f>'TPS543C20 Loop Gain'!AJ3370</f>
        <v>#DIV/0!</v>
      </c>
      <c r="E570">
        <f>'TPS543C20 Loop Gain'!B3370</f>
        <v>1436000</v>
      </c>
    </row>
    <row r="571" spans="3:5" x14ac:dyDescent="0.25">
      <c r="C571" t="e">
        <f>'TPS543C20 Loop Gain'!AI3369</f>
        <v>#DIV/0!</v>
      </c>
      <c r="D571" t="e">
        <f>'TPS543C20 Loop Gain'!AJ3369</f>
        <v>#DIV/0!</v>
      </c>
      <c r="E571">
        <f>'TPS543C20 Loop Gain'!B3369</f>
        <v>1435000</v>
      </c>
    </row>
    <row r="572" spans="3:5" x14ac:dyDescent="0.25">
      <c r="C572" t="e">
        <f>'TPS543C20 Loop Gain'!AI3368</f>
        <v>#DIV/0!</v>
      </c>
      <c r="D572" t="e">
        <f>'TPS543C20 Loop Gain'!AJ3368</f>
        <v>#DIV/0!</v>
      </c>
      <c r="E572">
        <f>'TPS543C20 Loop Gain'!B3368</f>
        <v>1434000</v>
      </c>
    </row>
    <row r="573" spans="3:5" x14ac:dyDescent="0.25">
      <c r="C573" t="e">
        <f>'TPS543C20 Loop Gain'!AI3367</f>
        <v>#DIV/0!</v>
      </c>
      <c r="D573" t="e">
        <f>'TPS543C20 Loop Gain'!AJ3367</f>
        <v>#DIV/0!</v>
      </c>
      <c r="E573">
        <f>'TPS543C20 Loop Gain'!B3367</f>
        <v>1433000</v>
      </c>
    </row>
    <row r="574" spans="3:5" x14ac:dyDescent="0.25">
      <c r="C574" t="e">
        <f>'TPS543C20 Loop Gain'!AI3366</f>
        <v>#DIV/0!</v>
      </c>
      <c r="D574" t="e">
        <f>'TPS543C20 Loop Gain'!AJ3366</f>
        <v>#DIV/0!</v>
      </c>
      <c r="E574">
        <f>'TPS543C20 Loop Gain'!B3366</f>
        <v>1432000</v>
      </c>
    </row>
    <row r="575" spans="3:5" x14ac:dyDescent="0.25">
      <c r="C575" t="e">
        <f>'TPS543C20 Loop Gain'!AI3365</f>
        <v>#DIV/0!</v>
      </c>
      <c r="D575" t="e">
        <f>'TPS543C20 Loop Gain'!AJ3365</f>
        <v>#DIV/0!</v>
      </c>
      <c r="E575">
        <f>'TPS543C20 Loop Gain'!B3365</f>
        <v>1431000</v>
      </c>
    </row>
    <row r="576" spans="3:5" x14ac:dyDescent="0.25">
      <c r="C576" t="e">
        <f>'TPS543C20 Loop Gain'!AI3364</f>
        <v>#DIV/0!</v>
      </c>
      <c r="D576" t="e">
        <f>'TPS543C20 Loop Gain'!AJ3364</f>
        <v>#DIV/0!</v>
      </c>
      <c r="E576">
        <f>'TPS543C20 Loop Gain'!B3364</f>
        <v>1430000</v>
      </c>
    </row>
    <row r="577" spans="3:5" x14ac:dyDescent="0.25">
      <c r="C577" t="e">
        <f>'TPS543C20 Loop Gain'!AI3363</f>
        <v>#DIV/0!</v>
      </c>
      <c r="D577" t="e">
        <f>'TPS543C20 Loop Gain'!AJ3363</f>
        <v>#DIV/0!</v>
      </c>
      <c r="E577">
        <f>'TPS543C20 Loop Gain'!B3363</f>
        <v>1429000</v>
      </c>
    </row>
    <row r="578" spans="3:5" x14ac:dyDescent="0.25">
      <c r="C578" t="e">
        <f>'TPS543C20 Loop Gain'!AI3362</f>
        <v>#DIV/0!</v>
      </c>
      <c r="D578" t="e">
        <f>'TPS543C20 Loop Gain'!AJ3362</f>
        <v>#DIV/0!</v>
      </c>
      <c r="E578">
        <f>'TPS543C20 Loop Gain'!B3362</f>
        <v>1428000</v>
      </c>
    </row>
    <row r="579" spans="3:5" x14ac:dyDescent="0.25">
      <c r="C579" t="e">
        <f>'TPS543C20 Loop Gain'!AI3361</f>
        <v>#DIV/0!</v>
      </c>
      <c r="D579" t="e">
        <f>'TPS543C20 Loop Gain'!AJ3361</f>
        <v>#DIV/0!</v>
      </c>
      <c r="E579">
        <f>'TPS543C20 Loop Gain'!B3361</f>
        <v>1427000</v>
      </c>
    </row>
    <row r="580" spans="3:5" x14ac:dyDescent="0.25">
      <c r="C580" t="e">
        <f>'TPS543C20 Loop Gain'!AI3360</f>
        <v>#DIV/0!</v>
      </c>
      <c r="D580" t="e">
        <f>'TPS543C20 Loop Gain'!AJ3360</f>
        <v>#DIV/0!</v>
      </c>
      <c r="E580">
        <f>'TPS543C20 Loop Gain'!B3360</f>
        <v>1426000</v>
      </c>
    </row>
    <row r="581" spans="3:5" x14ac:dyDescent="0.25">
      <c r="C581" t="e">
        <f>'TPS543C20 Loop Gain'!AI3359</f>
        <v>#DIV/0!</v>
      </c>
      <c r="D581" t="e">
        <f>'TPS543C20 Loop Gain'!AJ3359</f>
        <v>#DIV/0!</v>
      </c>
      <c r="E581">
        <f>'TPS543C20 Loop Gain'!B3359</f>
        <v>1425000</v>
      </c>
    </row>
    <row r="582" spans="3:5" x14ac:dyDescent="0.25">
      <c r="C582" t="e">
        <f>'TPS543C20 Loop Gain'!AI3358</f>
        <v>#DIV/0!</v>
      </c>
      <c r="D582" t="e">
        <f>'TPS543C20 Loop Gain'!AJ3358</f>
        <v>#DIV/0!</v>
      </c>
      <c r="E582">
        <f>'TPS543C20 Loop Gain'!B3358</f>
        <v>1424000</v>
      </c>
    </row>
    <row r="583" spans="3:5" x14ac:dyDescent="0.25">
      <c r="C583" t="e">
        <f>'TPS543C20 Loop Gain'!AI3357</f>
        <v>#DIV/0!</v>
      </c>
      <c r="D583" t="e">
        <f>'TPS543C20 Loop Gain'!AJ3357</f>
        <v>#DIV/0!</v>
      </c>
      <c r="E583">
        <f>'TPS543C20 Loop Gain'!B3357</f>
        <v>1423000</v>
      </c>
    </row>
    <row r="584" spans="3:5" x14ac:dyDescent="0.25">
      <c r="C584" t="e">
        <f>'TPS543C20 Loop Gain'!AI3356</f>
        <v>#DIV/0!</v>
      </c>
      <c r="D584" t="e">
        <f>'TPS543C20 Loop Gain'!AJ3356</f>
        <v>#DIV/0!</v>
      </c>
      <c r="E584">
        <f>'TPS543C20 Loop Gain'!B3356</f>
        <v>1422000</v>
      </c>
    </row>
    <row r="585" spans="3:5" x14ac:dyDescent="0.25">
      <c r="C585" t="e">
        <f>'TPS543C20 Loop Gain'!AI3355</f>
        <v>#DIV/0!</v>
      </c>
      <c r="D585" t="e">
        <f>'TPS543C20 Loop Gain'!AJ3355</f>
        <v>#DIV/0!</v>
      </c>
      <c r="E585">
        <f>'TPS543C20 Loop Gain'!B3355</f>
        <v>1421000</v>
      </c>
    </row>
    <row r="586" spans="3:5" x14ac:dyDescent="0.25">
      <c r="C586" t="e">
        <f>'TPS543C20 Loop Gain'!AI3354</f>
        <v>#DIV/0!</v>
      </c>
      <c r="D586" t="e">
        <f>'TPS543C20 Loop Gain'!AJ3354</f>
        <v>#DIV/0!</v>
      </c>
      <c r="E586">
        <f>'TPS543C20 Loop Gain'!B3354</f>
        <v>1420000</v>
      </c>
    </row>
    <row r="587" spans="3:5" x14ac:dyDescent="0.25">
      <c r="C587" t="e">
        <f>'TPS543C20 Loop Gain'!AI3353</f>
        <v>#DIV/0!</v>
      </c>
      <c r="D587" t="e">
        <f>'TPS543C20 Loop Gain'!AJ3353</f>
        <v>#DIV/0!</v>
      </c>
      <c r="E587">
        <f>'TPS543C20 Loop Gain'!B3353</f>
        <v>1419000</v>
      </c>
    </row>
    <row r="588" spans="3:5" x14ac:dyDescent="0.25">
      <c r="C588" t="e">
        <f>'TPS543C20 Loop Gain'!AI3352</f>
        <v>#DIV/0!</v>
      </c>
      <c r="D588" t="e">
        <f>'TPS543C20 Loop Gain'!AJ3352</f>
        <v>#DIV/0!</v>
      </c>
      <c r="E588">
        <f>'TPS543C20 Loop Gain'!B3352</f>
        <v>1418000</v>
      </c>
    </row>
    <row r="589" spans="3:5" x14ac:dyDescent="0.25">
      <c r="C589" t="e">
        <f>'TPS543C20 Loop Gain'!AI3351</f>
        <v>#DIV/0!</v>
      </c>
      <c r="D589" t="e">
        <f>'TPS543C20 Loop Gain'!AJ3351</f>
        <v>#DIV/0!</v>
      </c>
      <c r="E589">
        <f>'TPS543C20 Loop Gain'!B3351</f>
        <v>1417000</v>
      </c>
    </row>
    <row r="590" spans="3:5" x14ac:dyDescent="0.25">
      <c r="C590" t="e">
        <f>'TPS543C20 Loop Gain'!AI3350</f>
        <v>#DIV/0!</v>
      </c>
      <c r="D590" t="e">
        <f>'TPS543C20 Loop Gain'!AJ3350</f>
        <v>#DIV/0!</v>
      </c>
      <c r="E590">
        <f>'TPS543C20 Loop Gain'!B3350</f>
        <v>1416000</v>
      </c>
    </row>
    <row r="591" spans="3:5" x14ac:dyDescent="0.25">
      <c r="C591" t="e">
        <f>'TPS543C20 Loop Gain'!AI3349</f>
        <v>#DIV/0!</v>
      </c>
      <c r="D591" t="e">
        <f>'TPS543C20 Loop Gain'!AJ3349</f>
        <v>#DIV/0!</v>
      </c>
      <c r="E591">
        <f>'TPS543C20 Loop Gain'!B3349</f>
        <v>1415000</v>
      </c>
    </row>
    <row r="592" spans="3:5" x14ac:dyDescent="0.25">
      <c r="C592" t="e">
        <f>'TPS543C20 Loop Gain'!AI3348</f>
        <v>#DIV/0!</v>
      </c>
      <c r="D592" t="e">
        <f>'TPS543C20 Loop Gain'!AJ3348</f>
        <v>#DIV/0!</v>
      </c>
      <c r="E592">
        <f>'TPS543C20 Loop Gain'!B3348</f>
        <v>1414000</v>
      </c>
    </row>
    <row r="593" spans="3:5" x14ac:dyDescent="0.25">
      <c r="C593" t="e">
        <f>'TPS543C20 Loop Gain'!AI3347</f>
        <v>#DIV/0!</v>
      </c>
      <c r="D593" t="e">
        <f>'TPS543C20 Loop Gain'!AJ3347</f>
        <v>#DIV/0!</v>
      </c>
      <c r="E593">
        <f>'TPS543C20 Loop Gain'!B3347</f>
        <v>1413000</v>
      </c>
    </row>
    <row r="594" spans="3:5" x14ac:dyDescent="0.25">
      <c r="C594" t="e">
        <f>'TPS543C20 Loop Gain'!AI3346</f>
        <v>#DIV/0!</v>
      </c>
      <c r="D594" t="e">
        <f>'TPS543C20 Loop Gain'!AJ3346</f>
        <v>#DIV/0!</v>
      </c>
      <c r="E594">
        <f>'TPS543C20 Loop Gain'!B3346</f>
        <v>1412000</v>
      </c>
    </row>
    <row r="595" spans="3:5" x14ac:dyDescent="0.25">
      <c r="C595" t="e">
        <f>'TPS543C20 Loop Gain'!AI3345</f>
        <v>#DIV/0!</v>
      </c>
      <c r="D595" t="e">
        <f>'TPS543C20 Loop Gain'!AJ3345</f>
        <v>#DIV/0!</v>
      </c>
      <c r="E595">
        <f>'TPS543C20 Loop Gain'!B3345</f>
        <v>1411000</v>
      </c>
    </row>
    <row r="596" spans="3:5" x14ac:dyDescent="0.25">
      <c r="C596" t="e">
        <f>'TPS543C20 Loop Gain'!AI3344</f>
        <v>#DIV/0!</v>
      </c>
      <c r="D596" t="e">
        <f>'TPS543C20 Loop Gain'!AJ3344</f>
        <v>#DIV/0!</v>
      </c>
      <c r="E596">
        <f>'TPS543C20 Loop Gain'!B3344</f>
        <v>1410000</v>
      </c>
    </row>
    <row r="597" spans="3:5" x14ac:dyDescent="0.25">
      <c r="C597" t="e">
        <f>'TPS543C20 Loop Gain'!AI3343</f>
        <v>#DIV/0!</v>
      </c>
      <c r="D597" t="e">
        <f>'TPS543C20 Loop Gain'!AJ3343</f>
        <v>#DIV/0!</v>
      </c>
      <c r="E597">
        <f>'TPS543C20 Loop Gain'!B3343</f>
        <v>1409000</v>
      </c>
    </row>
    <row r="598" spans="3:5" x14ac:dyDescent="0.25">
      <c r="C598" t="e">
        <f>'TPS543C20 Loop Gain'!AI3342</f>
        <v>#DIV/0!</v>
      </c>
      <c r="D598" t="e">
        <f>'TPS543C20 Loop Gain'!AJ3342</f>
        <v>#DIV/0!</v>
      </c>
      <c r="E598">
        <f>'TPS543C20 Loop Gain'!B3342</f>
        <v>1408000</v>
      </c>
    </row>
    <row r="599" spans="3:5" x14ac:dyDescent="0.25">
      <c r="C599" t="e">
        <f>'TPS543C20 Loop Gain'!AI3341</f>
        <v>#DIV/0!</v>
      </c>
      <c r="D599" t="e">
        <f>'TPS543C20 Loop Gain'!AJ3341</f>
        <v>#DIV/0!</v>
      </c>
      <c r="E599">
        <f>'TPS543C20 Loop Gain'!B3341</f>
        <v>1407000</v>
      </c>
    </row>
    <row r="600" spans="3:5" x14ac:dyDescent="0.25">
      <c r="C600" t="e">
        <f>'TPS543C20 Loop Gain'!AI3340</f>
        <v>#DIV/0!</v>
      </c>
      <c r="D600" t="e">
        <f>'TPS543C20 Loop Gain'!AJ3340</f>
        <v>#DIV/0!</v>
      </c>
      <c r="E600">
        <f>'TPS543C20 Loop Gain'!B3340</f>
        <v>1406000</v>
      </c>
    </row>
    <row r="601" spans="3:5" x14ac:dyDescent="0.25">
      <c r="C601" t="e">
        <f>'TPS543C20 Loop Gain'!AI3339</f>
        <v>#DIV/0!</v>
      </c>
      <c r="D601" t="e">
        <f>'TPS543C20 Loop Gain'!AJ3339</f>
        <v>#DIV/0!</v>
      </c>
      <c r="E601">
        <f>'TPS543C20 Loop Gain'!B3339</f>
        <v>1405000</v>
      </c>
    </row>
    <row r="602" spans="3:5" x14ac:dyDescent="0.25">
      <c r="C602" t="e">
        <f>'TPS543C20 Loop Gain'!AI3338</f>
        <v>#DIV/0!</v>
      </c>
      <c r="D602" t="e">
        <f>'TPS543C20 Loop Gain'!AJ3338</f>
        <v>#DIV/0!</v>
      </c>
      <c r="E602">
        <f>'TPS543C20 Loop Gain'!B3338</f>
        <v>1404000</v>
      </c>
    </row>
    <row r="603" spans="3:5" x14ac:dyDescent="0.25">
      <c r="C603" t="e">
        <f>'TPS543C20 Loop Gain'!AI3337</f>
        <v>#DIV/0!</v>
      </c>
      <c r="D603" t="e">
        <f>'TPS543C20 Loop Gain'!AJ3337</f>
        <v>#DIV/0!</v>
      </c>
      <c r="E603">
        <f>'TPS543C20 Loop Gain'!B3337</f>
        <v>1403000</v>
      </c>
    </row>
    <row r="604" spans="3:5" x14ac:dyDescent="0.25">
      <c r="C604" t="e">
        <f>'TPS543C20 Loop Gain'!AI3336</f>
        <v>#DIV/0!</v>
      </c>
      <c r="D604" t="e">
        <f>'TPS543C20 Loop Gain'!AJ3336</f>
        <v>#DIV/0!</v>
      </c>
      <c r="E604">
        <f>'TPS543C20 Loop Gain'!B3336</f>
        <v>1402000</v>
      </c>
    </row>
    <row r="605" spans="3:5" x14ac:dyDescent="0.25">
      <c r="C605" t="e">
        <f>'TPS543C20 Loop Gain'!AI3335</f>
        <v>#DIV/0!</v>
      </c>
      <c r="D605" t="e">
        <f>'TPS543C20 Loop Gain'!AJ3335</f>
        <v>#DIV/0!</v>
      </c>
      <c r="E605">
        <f>'TPS543C20 Loop Gain'!B3335</f>
        <v>1401000</v>
      </c>
    </row>
    <row r="606" spans="3:5" x14ac:dyDescent="0.25">
      <c r="C606" t="e">
        <f>'TPS543C20 Loop Gain'!AI3334</f>
        <v>#DIV/0!</v>
      </c>
      <c r="D606" t="e">
        <f>'TPS543C20 Loop Gain'!AJ3334</f>
        <v>#DIV/0!</v>
      </c>
      <c r="E606">
        <f>'TPS543C20 Loop Gain'!B3334</f>
        <v>1400000</v>
      </c>
    </row>
    <row r="607" spans="3:5" x14ac:dyDescent="0.25">
      <c r="C607" t="e">
        <f>'TPS543C20 Loop Gain'!AI3333</f>
        <v>#DIV/0!</v>
      </c>
      <c r="D607" t="e">
        <f>'TPS543C20 Loop Gain'!AJ3333</f>
        <v>#DIV/0!</v>
      </c>
      <c r="E607">
        <f>'TPS543C20 Loop Gain'!B3333</f>
        <v>1399000</v>
      </c>
    </row>
    <row r="608" spans="3:5" x14ac:dyDescent="0.25">
      <c r="C608" t="e">
        <f>'TPS543C20 Loop Gain'!AI3332</f>
        <v>#DIV/0!</v>
      </c>
      <c r="D608" t="e">
        <f>'TPS543C20 Loop Gain'!AJ3332</f>
        <v>#DIV/0!</v>
      </c>
      <c r="E608">
        <f>'TPS543C20 Loop Gain'!B3332</f>
        <v>1398000</v>
      </c>
    </row>
    <row r="609" spans="3:5" x14ac:dyDescent="0.25">
      <c r="C609" t="e">
        <f>'TPS543C20 Loop Gain'!AI3331</f>
        <v>#DIV/0!</v>
      </c>
      <c r="D609" t="e">
        <f>'TPS543C20 Loop Gain'!AJ3331</f>
        <v>#DIV/0!</v>
      </c>
      <c r="E609">
        <f>'TPS543C20 Loop Gain'!B3331</f>
        <v>1397000</v>
      </c>
    </row>
    <row r="610" spans="3:5" x14ac:dyDescent="0.25">
      <c r="C610" t="e">
        <f>'TPS543C20 Loop Gain'!AI3330</f>
        <v>#DIV/0!</v>
      </c>
      <c r="D610" t="e">
        <f>'TPS543C20 Loop Gain'!AJ3330</f>
        <v>#DIV/0!</v>
      </c>
      <c r="E610">
        <f>'TPS543C20 Loop Gain'!B3330</f>
        <v>1396000</v>
      </c>
    </row>
    <row r="611" spans="3:5" x14ac:dyDescent="0.25">
      <c r="C611" t="e">
        <f>'TPS543C20 Loop Gain'!AI3329</f>
        <v>#DIV/0!</v>
      </c>
      <c r="D611" t="e">
        <f>'TPS543C20 Loop Gain'!AJ3329</f>
        <v>#DIV/0!</v>
      </c>
      <c r="E611">
        <f>'TPS543C20 Loop Gain'!B3329</f>
        <v>1395000</v>
      </c>
    </row>
    <row r="612" spans="3:5" x14ac:dyDescent="0.25">
      <c r="C612" t="e">
        <f>'TPS543C20 Loop Gain'!AI3328</f>
        <v>#DIV/0!</v>
      </c>
      <c r="D612" t="e">
        <f>'TPS543C20 Loop Gain'!AJ3328</f>
        <v>#DIV/0!</v>
      </c>
      <c r="E612">
        <f>'TPS543C20 Loop Gain'!B3328</f>
        <v>1394000</v>
      </c>
    </row>
    <row r="613" spans="3:5" x14ac:dyDescent="0.25">
      <c r="C613" t="e">
        <f>'TPS543C20 Loop Gain'!AI3327</f>
        <v>#DIV/0!</v>
      </c>
      <c r="D613" t="e">
        <f>'TPS543C20 Loop Gain'!AJ3327</f>
        <v>#DIV/0!</v>
      </c>
      <c r="E613">
        <f>'TPS543C20 Loop Gain'!B3327</f>
        <v>1393000</v>
      </c>
    </row>
    <row r="614" spans="3:5" x14ac:dyDescent="0.25">
      <c r="C614" t="e">
        <f>'TPS543C20 Loop Gain'!AI3326</f>
        <v>#DIV/0!</v>
      </c>
      <c r="D614" t="e">
        <f>'TPS543C20 Loop Gain'!AJ3326</f>
        <v>#DIV/0!</v>
      </c>
      <c r="E614">
        <f>'TPS543C20 Loop Gain'!B3326</f>
        <v>1392000</v>
      </c>
    </row>
    <row r="615" spans="3:5" x14ac:dyDescent="0.25">
      <c r="C615" t="e">
        <f>'TPS543C20 Loop Gain'!AI3325</f>
        <v>#DIV/0!</v>
      </c>
      <c r="D615" t="e">
        <f>'TPS543C20 Loop Gain'!AJ3325</f>
        <v>#DIV/0!</v>
      </c>
      <c r="E615">
        <f>'TPS543C20 Loop Gain'!B3325</f>
        <v>1391000</v>
      </c>
    </row>
    <row r="616" spans="3:5" x14ac:dyDescent="0.25">
      <c r="C616" t="e">
        <f>'TPS543C20 Loop Gain'!AI3324</f>
        <v>#DIV/0!</v>
      </c>
      <c r="D616" t="e">
        <f>'TPS543C20 Loop Gain'!AJ3324</f>
        <v>#DIV/0!</v>
      </c>
      <c r="E616">
        <f>'TPS543C20 Loop Gain'!B3324</f>
        <v>1390000</v>
      </c>
    </row>
    <row r="617" spans="3:5" x14ac:dyDescent="0.25">
      <c r="C617" t="e">
        <f>'TPS543C20 Loop Gain'!AI3323</f>
        <v>#DIV/0!</v>
      </c>
      <c r="D617" t="e">
        <f>'TPS543C20 Loop Gain'!AJ3323</f>
        <v>#DIV/0!</v>
      </c>
      <c r="E617">
        <f>'TPS543C20 Loop Gain'!B3323</f>
        <v>1389000</v>
      </c>
    </row>
    <row r="618" spans="3:5" x14ac:dyDescent="0.25">
      <c r="C618" t="e">
        <f>'TPS543C20 Loop Gain'!AI3322</f>
        <v>#DIV/0!</v>
      </c>
      <c r="D618" t="e">
        <f>'TPS543C20 Loop Gain'!AJ3322</f>
        <v>#DIV/0!</v>
      </c>
      <c r="E618">
        <f>'TPS543C20 Loop Gain'!B3322</f>
        <v>1388000</v>
      </c>
    </row>
    <row r="619" spans="3:5" x14ac:dyDescent="0.25">
      <c r="C619" t="e">
        <f>'TPS543C20 Loop Gain'!AI3321</f>
        <v>#DIV/0!</v>
      </c>
      <c r="D619" t="e">
        <f>'TPS543C20 Loop Gain'!AJ3321</f>
        <v>#DIV/0!</v>
      </c>
      <c r="E619">
        <f>'TPS543C20 Loop Gain'!B3321</f>
        <v>1387000</v>
      </c>
    </row>
    <row r="620" spans="3:5" x14ac:dyDescent="0.25">
      <c r="C620" t="e">
        <f>'TPS543C20 Loop Gain'!AI3320</f>
        <v>#DIV/0!</v>
      </c>
      <c r="D620" t="e">
        <f>'TPS543C20 Loop Gain'!AJ3320</f>
        <v>#DIV/0!</v>
      </c>
      <c r="E620">
        <f>'TPS543C20 Loop Gain'!B3320</f>
        <v>1386000</v>
      </c>
    </row>
    <row r="621" spans="3:5" x14ac:dyDescent="0.25">
      <c r="C621" t="e">
        <f>'TPS543C20 Loop Gain'!AI3319</f>
        <v>#DIV/0!</v>
      </c>
      <c r="D621" t="e">
        <f>'TPS543C20 Loop Gain'!AJ3319</f>
        <v>#DIV/0!</v>
      </c>
      <c r="E621">
        <f>'TPS543C20 Loop Gain'!B3319</f>
        <v>1385000</v>
      </c>
    </row>
    <row r="622" spans="3:5" x14ac:dyDescent="0.25">
      <c r="C622" t="e">
        <f>'TPS543C20 Loop Gain'!AI3318</f>
        <v>#DIV/0!</v>
      </c>
      <c r="D622" t="e">
        <f>'TPS543C20 Loop Gain'!AJ3318</f>
        <v>#DIV/0!</v>
      </c>
      <c r="E622">
        <f>'TPS543C20 Loop Gain'!B3318</f>
        <v>1384000</v>
      </c>
    </row>
    <row r="623" spans="3:5" x14ac:dyDescent="0.25">
      <c r="C623" t="e">
        <f>'TPS543C20 Loop Gain'!AI3317</f>
        <v>#DIV/0!</v>
      </c>
      <c r="D623" t="e">
        <f>'TPS543C20 Loop Gain'!AJ3317</f>
        <v>#DIV/0!</v>
      </c>
      <c r="E623">
        <f>'TPS543C20 Loop Gain'!B3317</f>
        <v>1383000</v>
      </c>
    </row>
    <row r="624" spans="3:5" x14ac:dyDescent="0.25">
      <c r="C624" t="e">
        <f>'TPS543C20 Loop Gain'!AI3316</f>
        <v>#DIV/0!</v>
      </c>
      <c r="D624" t="e">
        <f>'TPS543C20 Loop Gain'!AJ3316</f>
        <v>#DIV/0!</v>
      </c>
      <c r="E624">
        <f>'TPS543C20 Loop Gain'!B3316</f>
        <v>1382000</v>
      </c>
    </row>
    <row r="625" spans="3:5" x14ac:dyDescent="0.25">
      <c r="C625" t="e">
        <f>'TPS543C20 Loop Gain'!AI3315</f>
        <v>#DIV/0!</v>
      </c>
      <c r="D625" t="e">
        <f>'TPS543C20 Loop Gain'!AJ3315</f>
        <v>#DIV/0!</v>
      </c>
      <c r="E625">
        <f>'TPS543C20 Loop Gain'!B3315</f>
        <v>1381000</v>
      </c>
    </row>
    <row r="626" spans="3:5" x14ac:dyDescent="0.25">
      <c r="C626" t="e">
        <f>'TPS543C20 Loop Gain'!AI3314</f>
        <v>#DIV/0!</v>
      </c>
      <c r="D626" t="e">
        <f>'TPS543C20 Loop Gain'!AJ3314</f>
        <v>#DIV/0!</v>
      </c>
      <c r="E626">
        <f>'TPS543C20 Loop Gain'!B3314</f>
        <v>1380000</v>
      </c>
    </row>
    <row r="627" spans="3:5" x14ac:dyDescent="0.25">
      <c r="C627" t="e">
        <f>'TPS543C20 Loop Gain'!AI3313</f>
        <v>#DIV/0!</v>
      </c>
      <c r="D627" t="e">
        <f>'TPS543C20 Loop Gain'!AJ3313</f>
        <v>#DIV/0!</v>
      </c>
      <c r="E627">
        <f>'TPS543C20 Loop Gain'!B3313</f>
        <v>1379000</v>
      </c>
    </row>
    <row r="628" spans="3:5" x14ac:dyDescent="0.25">
      <c r="C628" t="e">
        <f>'TPS543C20 Loop Gain'!AI3312</f>
        <v>#DIV/0!</v>
      </c>
      <c r="D628" t="e">
        <f>'TPS543C20 Loop Gain'!AJ3312</f>
        <v>#DIV/0!</v>
      </c>
      <c r="E628">
        <f>'TPS543C20 Loop Gain'!B3312</f>
        <v>1378000</v>
      </c>
    </row>
    <row r="629" spans="3:5" x14ac:dyDescent="0.25">
      <c r="C629" t="e">
        <f>'TPS543C20 Loop Gain'!AI3311</f>
        <v>#DIV/0!</v>
      </c>
      <c r="D629" t="e">
        <f>'TPS543C20 Loop Gain'!AJ3311</f>
        <v>#DIV/0!</v>
      </c>
      <c r="E629">
        <f>'TPS543C20 Loop Gain'!B3311</f>
        <v>1377000</v>
      </c>
    </row>
    <row r="630" spans="3:5" x14ac:dyDescent="0.25">
      <c r="C630" t="e">
        <f>'TPS543C20 Loop Gain'!AI3310</f>
        <v>#DIV/0!</v>
      </c>
      <c r="D630" t="e">
        <f>'TPS543C20 Loop Gain'!AJ3310</f>
        <v>#DIV/0!</v>
      </c>
      <c r="E630">
        <f>'TPS543C20 Loop Gain'!B3310</f>
        <v>1376000</v>
      </c>
    </row>
    <row r="631" spans="3:5" x14ac:dyDescent="0.25">
      <c r="C631" t="e">
        <f>'TPS543C20 Loop Gain'!AI3309</f>
        <v>#DIV/0!</v>
      </c>
      <c r="D631" t="e">
        <f>'TPS543C20 Loop Gain'!AJ3309</f>
        <v>#DIV/0!</v>
      </c>
      <c r="E631">
        <f>'TPS543C20 Loop Gain'!B3309</f>
        <v>1375000</v>
      </c>
    </row>
    <row r="632" spans="3:5" x14ac:dyDescent="0.25">
      <c r="C632" t="e">
        <f>'TPS543C20 Loop Gain'!AI3308</f>
        <v>#DIV/0!</v>
      </c>
      <c r="D632" t="e">
        <f>'TPS543C20 Loop Gain'!AJ3308</f>
        <v>#DIV/0!</v>
      </c>
      <c r="E632">
        <f>'TPS543C20 Loop Gain'!B3308</f>
        <v>1374000</v>
      </c>
    </row>
    <row r="633" spans="3:5" x14ac:dyDescent="0.25">
      <c r="C633" t="e">
        <f>'TPS543C20 Loop Gain'!AI3307</f>
        <v>#DIV/0!</v>
      </c>
      <c r="D633" t="e">
        <f>'TPS543C20 Loop Gain'!AJ3307</f>
        <v>#DIV/0!</v>
      </c>
      <c r="E633">
        <f>'TPS543C20 Loop Gain'!B3307</f>
        <v>1373000</v>
      </c>
    </row>
    <row r="634" spans="3:5" x14ac:dyDescent="0.25">
      <c r="C634" t="e">
        <f>'TPS543C20 Loop Gain'!AI3306</f>
        <v>#DIV/0!</v>
      </c>
      <c r="D634" t="e">
        <f>'TPS543C20 Loop Gain'!AJ3306</f>
        <v>#DIV/0!</v>
      </c>
      <c r="E634">
        <f>'TPS543C20 Loop Gain'!B3306</f>
        <v>1372000</v>
      </c>
    </row>
    <row r="635" spans="3:5" x14ac:dyDescent="0.25">
      <c r="C635" t="e">
        <f>'TPS543C20 Loop Gain'!AI3305</f>
        <v>#DIV/0!</v>
      </c>
      <c r="D635" t="e">
        <f>'TPS543C20 Loop Gain'!AJ3305</f>
        <v>#DIV/0!</v>
      </c>
      <c r="E635">
        <f>'TPS543C20 Loop Gain'!B3305</f>
        <v>1371000</v>
      </c>
    </row>
    <row r="636" spans="3:5" x14ac:dyDescent="0.25">
      <c r="C636" t="e">
        <f>'TPS543C20 Loop Gain'!AI3304</f>
        <v>#DIV/0!</v>
      </c>
      <c r="D636" t="e">
        <f>'TPS543C20 Loop Gain'!AJ3304</f>
        <v>#DIV/0!</v>
      </c>
      <c r="E636">
        <f>'TPS543C20 Loop Gain'!B3304</f>
        <v>1370000</v>
      </c>
    </row>
    <row r="637" spans="3:5" x14ac:dyDescent="0.25">
      <c r="C637" t="e">
        <f>'TPS543C20 Loop Gain'!AI3303</f>
        <v>#DIV/0!</v>
      </c>
      <c r="D637" t="e">
        <f>'TPS543C20 Loop Gain'!AJ3303</f>
        <v>#DIV/0!</v>
      </c>
      <c r="E637">
        <f>'TPS543C20 Loop Gain'!B3303</f>
        <v>1369000</v>
      </c>
    </row>
    <row r="638" spans="3:5" x14ac:dyDescent="0.25">
      <c r="C638" t="e">
        <f>'TPS543C20 Loop Gain'!AI3302</f>
        <v>#DIV/0!</v>
      </c>
      <c r="D638" t="e">
        <f>'TPS543C20 Loop Gain'!AJ3302</f>
        <v>#DIV/0!</v>
      </c>
      <c r="E638">
        <f>'TPS543C20 Loop Gain'!B3302</f>
        <v>1368000</v>
      </c>
    </row>
    <row r="639" spans="3:5" x14ac:dyDescent="0.25">
      <c r="C639" t="e">
        <f>'TPS543C20 Loop Gain'!AI3301</f>
        <v>#DIV/0!</v>
      </c>
      <c r="D639" t="e">
        <f>'TPS543C20 Loop Gain'!AJ3301</f>
        <v>#DIV/0!</v>
      </c>
      <c r="E639">
        <f>'TPS543C20 Loop Gain'!B3301</f>
        <v>1367000</v>
      </c>
    </row>
    <row r="640" spans="3:5" x14ac:dyDescent="0.25">
      <c r="C640" t="e">
        <f>'TPS543C20 Loop Gain'!AI3300</f>
        <v>#DIV/0!</v>
      </c>
      <c r="D640" t="e">
        <f>'TPS543C20 Loop Gain'!AJ3300</f>
        <v>#DIV/0!</v>
      </c>
      <c r="E640">
        <f>'TPS543C20 Loop Gain'!B3300</f>
        <v>1366000</v>
      </c>
    </row>
    <row r="641" spans="3:5" x14ac:dyDescent="0.25">
      <c r="C641" t="e">
        <f>'TPS543C20 Loop Gain'!AI3299</f>
        <v>#DIV/0!</v>
      </c>
      <c r="D641" t="e">
        <f>'TPS543C20 Loop Gain'!AJ3299</f>
        <v>#DIV/0!</v>
      </c>
      <c r="E641">
        <f>'TPS543C20 Loop Gain'!B3299</f>
        <v>1365000</v>
      </c>
    </row>
    <row r="642" spans="3:5" x14ac:dyDescent="0.25">
      <c r="C642" t="e">
        <f>'TPS543C20 Loop Gain'!AI3298</f>
        <v>#DIV/0!</v>
      </c>
      <c r="D642" t="e">
        <f>'TPS543C20 Loop Gain'!AJ3298</f>
        <v>#DIV/0!</v>
      </c>
      <c r="E642">
        <f>'TPS543C20 Loop Gain'!B3298</f>
        <v>1364000</v>
      </c>
    </row>
    <row r="643" spans="3:5" x14ac:dyDescent="0.25">
      <c r="C643" t="e">
        <f>'TPS543C20 Loop Gain'!AI3297</f>
        <v>#DIV/0!</v>
      </c>
      <c r="D643" t="e">
        <f>'TPS543C20 Loop Gain'!AJ3297</f>
        <v>#DIV/0!</v>
      </c>
      <c r="E643">
        <f>'TPS543C20 Loop Gain'!B3297</f>
        <v>1363000</v>
      </c>
    </row>
    <row r="644" spans="3:5" x14ac:dyDescent="0.25">
      <c r="C644" t="e">
        <f>'TPS543C20 Loop Gain'!AI3296</f>
        <v>#DIV/0!</v>
      </c>
      <c r="D644" t="e">
        <f>'TPS543C20 Loop Gain'!AJ3296</f>
        <v>#DIV/0!</v>
      </c>
      <c r="E644">
        <f>'TPS543C20 Loop Gain'!B3296</f>
        <v>1362000</v>
      </c>
    </row>
    <row r="645" spans="3:5" x14ac:dyDescent="0.25">
      <c r="C645" t="e">
        <f>'TPS543C20 Loop Gain'!AI3295</f>
        <v>#DIV/0!</v>
      </c>
      <c r="D645" t="e">
        <f>'TPS543C20 Loop Gain'!AJ3295</f>
        <v>#DIV/0!</v>
      </c>
      <c r="E645">
        <f>'TPS543C20 Loop Gain'!B3295</f>
        <v>1361000</v>
      </c>
    </row>
    <row r="646" spans="3:5" x14ac:dyDescent="0.25">
      <c r="C646" t="e">
        <f>'TPS543C20 Loop Gain'!AI3294</f>
        <v>#DIV/0!</v>
      </c>
      <c r="D646" t="e">
        <f>'TPS543C20 Loop Gain'!AJ3294</f>
        <v>#DIV/0!</v>
      </c>
      <c r="E646">
        <f>'TPS543C20 Loop Gain'!B3294</f>
        <v>1360000</v>
      </c>
    </row>
    <row r="647" spans="3:5" x14ac:dyDescent="0.25">
      <c r="C647" t="e">
        <f>'TPS543C20 Loop Gain'!AI3293</f>
        <v>#DIV/0!</v>
      </c>
      <c r="D647" t="e">
        <f>'TPS543C20 Loop Gain'!AJ3293</f>
        <v>#DIV/0!</v>
      </c>
      <c r="E647">
        <f>'TPS543C20 Loop Gain'!B3293</f>
        <v>1359000</v>
      </c>
    </row>
    <row r="648" spans="3:5" x14ac:dyDescent="0.25">
      <c r="C648" t="e">
        <f>'TPS543C20 Loop Gain'!AI3292</f>
        <v>#DIV/0!</v>
      </c>
      <c r="D648" t="e">
        <f>'TPS543C20 Loop Gain'!AJ3292</f>
        <v>#DIV/0!</v>
      </c>
      <c r="E648">
        <f>'TPS543C20 Loop Gain'!B3292</f>
        <v>1358000</v>
      </c>
    </row>
    <row r="649" spans="3:5" x14ac:dyDescent="0.25">
      <c r="C649" t="e">
        <f>'TPS543C20 Loop Gain'!AI3291</f>
        <v>#DIV/0!</v>
      </c>
      <c r="D649" t="e">
        <f>'TPS543C20 Loop Gain'!AJ3291</f>
        <v>#DIV/0!</v>
      </c>
      <c r="E649">
        <f>'TPS543C20 Loop Gain'!B3291</f>
        <v>1357000</v>
      </c>
    </row>
    <row r="650" spans="3:5" x14ac:dyDescent="0.25">
      <c r="C650" t="e">
        <f>'TPS543C20 Loop Gain'!AI3290</f>
        <v>#DIV/0!</v>
      </c>
      <c r="D650" t="e">
        <f>'TPS543C20 Loop Gain'!AJ3290</f>
        <v>#DIV/0!</v>
      </c>
      <c r="E650">
        <f>'TPS543C20 Loop Gain'!B3290</f>
        <v>1356000</v>
      </c>
    </row>
    <row r="651" spans="3:5" x14ac:dyDescent="0.25">
      <c r="C651" t="e">
        <f>'TPS543C20 Loop Gain'!AI3289</f>
        <v>#DIV/0!</v>
      </c>
      <c r="D651" t="e">
        <f>'TPS543C20 Loop Gain'!AJ3289</f>
        <v>#DIV/0!</v>
      </c>
      <c r="E651">
        <f>'TPS543C20 Loop Gain'!B3289</f>
        <v>1355000</v>
      </c>
    </row>
    <row r="652" spans="3:5" x14ac:dyDescent="0.25">
      <c r="C652" t="e">
        <f>'TPS543C20 Loop Gain'!AI3288</f>
        <v>#DIV/0!</v>
      </c>
      <c r="D652" t="e">
        <f>'TPS543C20 Loop Gain'!AJ3288</f>
        <v>#DIV/0!</v>
      </c>
      <c r="E652">
        <f>'TPS543C20 Loop Gain'!B3288</f>
        <v>1354000</v>
      </c>
    </row>
    <row r="653" spans="3:5" x14ac:dyDescent="0.25">
      <c r="C653" t="e">
        <f>'TPS543C20 Loop Gain'!AI3287</f>
        <v>#DIV/0!</v>
      </c>
      <c r="D653" t="e">
        <f>'TPS543C20 Loop Gain'!AJ3287</f>
        <v>#DIV/0!</v>
      </c>
      <c r="E653">
        <f>'TPS543C20 Loop Gain'!B3287</f>
        <v>1353000</v>
      </c>
    </row>
    <row r="654" spans="3:5" x14ac:dyDescent="0.25">
      <c r="C654" t="e">
        <f>'TPS543C20 Loop Gain'!AI3286</f>
        <v>#DIV/0!</v>
      </c>
      <c r="D654" t="e">
        <f>'TPS543C20 Loop Gain'!AJ3286</f>
        <v>#DIV/0!</v>
      </c>
      <c r="E654">
        <f>'TPS543C20 Loop Gain'!B3286</f>
        <v>1352000</v>
      </c>
    </row>
    <row r="655" spans="3:5" x14ac:dyDescent="0.25">
      <c r="C655" t="e">
        <f>'TPS543C20 Loop Gain'!AI3285</f>
        <v>#DIV/0!</v>
      </c>
      <c r="D655" t="e">
        <f>'TPS543C20 Loop Gain'!AJ3285</f>
        <v>#DIV/0!</v>
      </c>
      <c r="E655">
        <f>'TPS543C20 Loop Gain'!B3285</f>
        <v>1351000</v>
      </c>
    </row>
    <row r="656" spans="3:5" x14ac:dyDescent="0.25">
      <c r="C656" t="e">
        <f>'TPS543C20 Loop Gain'!AI3284</f>
        <v>#DIV/0!</v>
      </c>
      <c r="D656" t="e">
        <f>'TPS543C20 Loop Gain'!AJ3284</f>
        <v>#DIV/0!</v>
      </c>
      <c r="E656">
        <f>'TPS543C20 Loop Gain'!B3284</f>
        <v>1350000</v>
      </c>
    </row>
    <row r="657" spans="3:5" x14ac:dyDescent="0.25">
      <c r="C657" t="e">
        <f>'TPS543C20 Loop Gain'!AI3283</f>
        <v>#DIV/0!</v>
      </c>
      <c r="D657" t="e">
        <f>'TPS543C20 Loop Gain'!AJ3283</f>
        <v>#DIV/0!</v>
      </c>
      <c r="E657">
        <f>'TPS543C20 Loop Gain'!B3283</f>
        <v>1349000</v>
      </c>
    </row>
    <row r="658" spans="3:5" x14ac:dyDescent="0.25">
      <c r="C658" t="e">
        <f>'TPS543C20 Loop Gain'!AI3282</f>
        <v>#DIV/0!</v>
      </c>
      <c r="D658" t="e">
        <f>'TPS543C20 Loop Gain'!AJ3282</f>
        <v>#DIV/0!</v>
      </c>
      <c r="E658">
        <f>'TPS543C20 Loop Gain'!B3282</f>
        <v>1348000</v>
      </c>
    </row>
    <row r="659" spans="3:5" x14ac:dyDescent="0.25">
      <c r="C659" t="e">
        <f>'TPS543C20 Loop Gain'!AI3281</f>
        <v>#DIV/0!</v>
      </c>
      <c r="D659" t="e">
        <f>'TPS543C20 Loop Gain'!AJ3281</f>
        <v>#DIV/0!</v>
      </c>
      <c r="E659">
        <f>'TPS543C20 Loop Gain'!B3281</f>
        <v>1347000</v>
      </c>
    </row>
    <row r="660" spans="3:5" x14ac:dyDescent="0.25">
      <c r="C660" t="e">
        <f>'TPS543C20 Loop Gain'!AI3280</f>
        <v>#DIV/0!</v>
      </c>
      <c r="D660" t="e">
        <f>'TPS543C20 Loop Gain'!AJ3280</f>
        <v>#DIV/0!</v>
      </c>
      <c r="E660">
        <f>'TPS543C20 Loop Gain'!B3280</f>
        <v>1346000</v>
      </c>
    </row>
    <row r="661" spans="3:5" x14ac:dyDescent="0.25">
      <c r="C661" t="e">
        <f>'TPS543C20 Loop Gain'!AI3279</f>
        <v>#DIV/0!</v>
      </c>
      <c r="D661" t="e">
        <f>'TPS543C20 Loop Gain'!AJ3279</f>
        <v>#DIV/0!</v>
      </c>
      <c r="E661">
        <f>'TPS543C20 Loop Gain'!B3279</f>
        <v>1345000</v>
      </c>
    </row>
    <row r="662" spans="3:5" x14ac:dyDescent="0.25">
      <c r="C662" t="e">
        <f>'TPS543C20 Loop Gain'!AI3278</f>
        <v>#DIV/0!</v>
      </c>
      <c r="D662" t="e">
        <f>'TPS543C20 Loop Gain'!AJ3278</f>
        <v>#DIV/0!</v>
      </c>
      <c r="E662">
        <f>'TPS543C20 Loop Gain'!B3278</f>
        <v>1344000</v>
      </c>
    </row>
    <row r="663" spans="3:5" x14ac:dyDescent="0.25">
      <c r="C663" t="e">
        <f>'TPS543C20 Loop Gain'!AI3277</f>
        <v>#DIV/0!</v>
      </c>
      <c r="D663" t="e">
        <f>'TPS543C20 Loop Gain'!AJ3277</f>
        <v>#DIV/0!</v>
      </c>
      <c r="E663">
        <f>'TPS543C20 Loop Gain'!B3277</f>
        <v>1343000</v>
      </c>
    </row>
    <row r="664" spans="3:5" x14ac:dyDescent="0.25">
      <c r="C664" t="e">
        <f>'TPS543C20 Loop Gain'!AI3276</f>
        <v>#DIV/0!</v>
      </c>
      <c r="D664" t="e">
        <f>'TPS543C20 Loop Gain'!AJ3276</f>
        <v>#DIV/0!</v>
      </c>
      <c r="E664">
        <f>'TPS543C20 Loop Gain'!B3276</f>
        <v>1342000</v>
      </c>
    </row>
    <row r="665" spans="3:5" x14ac:dyDescent="0.25">
      <c r="C665" t="e">
        <f>'TPS543C20 Loop Gain'!AI3275</f>
        <v>#DIV/0!</v>
      </c>
      <c r="D665" t="e">
        <f>'TPS543C20 Loop Gain'!AJ3275</f>
        <v>#DIV/0!</v>
      </c>
      <c r="E665">
        <f>'TPS543C20 Loop Gain'!B3275</f>
        <v>1341000</v>
      </c>
    </row>
    <row r="666" spans="3:5" x14ac:dyDescent="0.25">
      <c r="C666" t="e">
        <f>'TPS543C20 Loop Gain'!AI3274</f>
        <v>#DIV/0!</v>
      </c>
      <c r="D666" t="e">
        <f>'TPS543C20 Loop Gain'!AJ3274</f>
        <v>#DIV/0!</v>
      </c>
      <c r="E666">
        <f>'TPS543C20 Loop Gain'!B3274</f>
        <v>1340000</v>
      </c>
    </row>
    <row r="667" spans="3:5" x14ac:dyDescent="0.25">
      <c r="C667" t="e">
        <f>'TPS543C20 Loop Gain'!AI3273</f>
        <v>#DIV/0!</v>
      </c>
      <c r="D667" t="e">
        <f>'TPS543C20 Loop Gain'!AJ3273</f>
        <v>#DIV/0!</v>
      </c>
      <c r="E667">
        <f>'TPS543C20 Loop Gain'!B3273</f>
        <v>1339000</v>
      </c>
    </row>
    <row r="668" spans="3:5" x14ac:dyDescent="0.25">
      <c r="C668" t="e">
        <f>'TPS543C20 Loop Gain'!AI3272</f>
        <v>#DIV/0!</v>
      </c>
      <c r="D668" t="e">
        <f>'TPS543C20 Loop Gain'!AJ3272</f>
        <v>#DIV/0!</v>
      </c>
      <c r="E668">
        <f>'TPS543C20 Loop Gain'!B3272</f>
        <v>1338000</v>
      </c>
    </row>
    <row r="669" spans="3:5" x14ac:dyDescent="0.25">
      <c r="C669" t="e">
        <f>'TPS543C20 Loop Gain'!AI3271</f>
        <v>#DIV/0!</v>
      </c>
      <c r="D669" t="e">
        <f>'TPS543C20 Loop Gain'!AJ3271</f>
        <v>#DIV/0!</v>
      </c>
      <c r="E669">
        <f>'TPS543C20 Loop Gain'!B3271</f>
        <v>1337000</v>
      </c>
    </row>
    <row r="670" spans="3:5" x14ac:dyDescent="0.25">
      <c r="C670" t="e">
        <f>'TPS543C20 Loop Gain'!AI3270</f>
        <v>#DIV/0!</v>
      </c>
      <c r="D670" t="e">
        <f>'TPS543C20 Loop Gain'!AJ3270</f>
        <v>#DIV/0!</v>
      </c>
      <c r="E670">
        <f>'TPS543C20 Loop Gain'!B3270</f>
        <v>1336000</v>
      </c>
    </row>
    <row r="671" spans="3:5" x14ac:dyDescent="0.25">
      <c r="C671" t="e">
        <f>'TPS543C20 Loop Gain'!AI3269</f>
        <v>#DIV/0!</v>
      </c>
      <c r="D671" t="e">
        <f>'TPS543C20 Loop Gain'!AJ3269</f>
        <v>#DIV/0!</v>
      </c>
      <c r="E671">
        <f>'TPS543C20 Loop Gain'!B3269</f>
        <v>1335000</v>
      </c>
    </row>
    <row r="672" spans="3:5" x14ac:dyDescent="0.25">
      <c r="C672" t="e">
        <f>'TPS543C20 Loop Gain'!AI3268</f>
        <v>#DIV/0!</v>
      </c>
      <c r="D672" t="e">
        <f>'TPS543C20 Loop Gain'!AJ3268</f>
        <v>#DIV/0!</v>
      </c>
      <c r="E672">
        <f>'TPS543C20 Loop Gain'!B3268</f>
        <v>1334000</v>
      </c>
    </row>
    <row r="673" spans="3:5" x14ac:dyDescent="0.25">
      <c r="C673" t="e">
        <f>'TPS543C20 Loop Gain'!AI3267</f>
        <v>#DIV/0!</v>
      </c>
      <c r="D673" t="e">
        <f>'TPS543C20 Loop Gain'!AJ3267</f>
        <v>#DIV/0!</v>
      </c>
      <c r="E673">
        <f>'TPS543C20 Loop Gain'!B3267</f>
        <v>1333000</v>
      </c>
    </row>
    <row r="674" spans="3:5" x14ac:dyDescent="0.25">
      <c r="C674" t="e">
        <f>'TPS543C20 Loop Gain'!AI3266</f>
        <v>#DIV/0!</v>
      </c>
      <c r="D674" t="e">
        <f>'TPS543C20 Loop Gain'!AJ3266</f>
        <v>#DIV/0!</v>
      </c>
      <c r="E674">
        <f>'TPS543C20 Loop Gain'!B3266</f>
        <v>1332000</v>
      </c>
    </row>
    <row r="675" spans="3:5" x14ac:dyDescent="0.25">
      <c r="C675" t="e">
        <f>'TPS543C20 Loop Gain'!AI3265</f>
        <v>#DIV/0!</v>
      </c>
      <c r="D675" t="e">
        <f>'TPS543C20 Loop Gain'!AJ3265</f>
        <v>#DIV/0!</v>
      </c>
      <c r="E675">
        <f>'TPS543C20 Loop Gain'!B3265</f>
        <v>1331000</v>
      </c>
    </row>
    <row r="676" spans="3:5" x14ac:dyDescent="0.25">
      <c r="C676" t="e">
        <f>'TPS543C20 Loop Gain'!AI3264</f>
        <v>#DIV/0!</v>
      </c>
      <c r="D676" t="e">
        <f>'TPS543C20 Loop Gain'!AJ3264</f>
        <v>#DIV/0!</v>
      </c>
      <c r="E676">
        <f>'TPS543C20 Loop Gain'!B3264</f>
        <v>1330000</v>
      </c>
    </row>
    <row r="677" spans="3:5" x14ac:dyDescent="0.25">
      <c r="C677" t="e">
        <f>'TPS543C20 Loop Gain'!AI3263</f>
        <v>#DIV/0!</v>
      </c>
      <c r="D677" t="e">
        <f>'TPS543C20 Loop Gain'!AJ3263</f>
        <v>#DIV/0!</v>
      </c>
      <c r="E677">
        <f>'TPS543C20 Loop Gain'!B3263</f>
        <v>1329000</v>
      </c>
    </row>
    <row r="678" spans="3:5" x14ac:dyDescent="0.25">
      <c r="C678" t="e">
        <f>'TPS543C20 Loop Gain'!AI3262</f>
        <v>#DIV/0!</v>
      </c>
      <c r="D678" t="e">
        <f>'TPS543C20 Loop Gain'!AJ3262</f>
        <v>#DIV/0!</v>
      </c>
      <c r="E678">
        <f>'TPS543C20 Loop Gain'!B3262</f>
        <v>1328000</v>
      </c>
    </row>
    <row r="679" spans="3:5" x14ac:dyDescent="0.25">
      <c r="C679" t="e">
        <f>'TPS543C20 Loop Gain'!AI3261</f>
        <v>#DIV/0!</v>
      </c>
      <c r="D679" t="e">
        <f>'TPS543C20 Loop Gain'!AJ3261</f>
        <v>#DIV/0!</v>
      </c>
      <c r="E679">
        <f>'TPS543C20 Loop Gain'!B3261</f>
        <v>1327000</v>
      </c>
    </row>
    <row r="680" spans="3:5" x14ac:dyDescent="0.25">
      <c r="C680" t="e">
        <f>'TPS543C20 Loop Gain'!AI3260</f>
        <v>#DIV/0!</v>
      </c>
      <c r="D680" t="e">
        <f>'TPS543C20 Loop Gain'!AJ3260</f>
        <v>#DIV/0!</v>
      </c>
      <c r="E680">
        <f>'TPS543C20 Loop Gain'!B3260</f>
        <v>1326000</v>
      </c>
    </row>
    <row r="681" spans="3:5" x14ac:dyDescent="0.25">
      <c r="C681" t="e">
        <f>'TPS543C20 Loop Gain'!AI3259</f>
        <v>#DIV/0!</v>
      </c>
      <c r="D681" t="e">
        <f>'TPS543C20 Loop Gain'!AJ3259</f>
        <v>#DIV/0!</v>
      </c>
      <c r="E681">
        <f>'TPS543C20 Loop Gain'!B3259</f>
        <v>1325000</v>
      </c>
    </row>
    <row r="682" spans="3:5" x14ac:dyDescent="0.25">
      <c r="C682" t="e">
        <f>'TPS543C20 Loop Gain'!AI3258</f>
        <v>#DIV/0!</v>
      </c>
      <c r="D682" t="e">
        <f>'TPS543C20 Loop Gain'!AJ3258</f>
        <v>#DIV/0!</v>
      </c>
      <c r="E682">
        <f>'TPS543C20 Loop Gain'!B3258</f>
        <v>1324000</v>
      </c>
    </row>
    <row r="683" spans="3:5" x14ac:dyDescent="0.25">
      <c r="C683" t="e">
        <f>'TPS543C20 Loop Gain'!AI3257</f>
        <v>#DIV/0!</v>
      </c>
      <c r="D683" t="e">
        <f>'TPS543C20 Loop Gain'!AJ3257</f>
        <v>#DIV/0!</v>
      </c>
      <c r="E683">
        <f>'TPS543C20 Loop Gain'!B3257</f>
        <v>1323000</v>
      </c>
    </row>
    <row r="684" spans="3:5" x14ac:dyDescent="0.25">
      <c r="C684" t="e">
        <f>'TPS543C20 Loop Gain'!AI3256</f>
        <v>#DIV/0!</v>
      </c>
      <c r="D684" t="e">
        <f>'TPS543C20 Loop Gain'!AJ3256</f>
        <v>#DIV/0!</v>
      </c>
      <c r="E684">
        <f>'TPS543C20 Loop Gain'!B3256</f>
        <v>1322000</v>
      </c>
    </row>
    <row r="685" spans="3:5" x14ac:dyDescent="0.25">
      <c r="C685" t="e">
        <f>'TPS543C20 Loop Gain'!AI3255</f>
        <v>#DIV/0!</v>
      </c>
      <c r="D685" t="e">
        <f>'TPS543C20 Loop Gain'!AJ3255</f>
        <v>#DIV/0!</v>
      </c>
      <c r="E685">
        <f>'TPS543C20 Loop Gain'!B3255</f>
        <v>1321000</v>
      </c>
    </row>
    <row r="686" spans="3:5" x14ac:dyDescent="0.25">
      <c r="C686" t="e">
        <f>'TPS543C20 Loop Gain'!AI3254</f>
        <v>#DIV/0!</v>
      </c>
      <c r="D686" t="e">
        <f>'TPS543C20 Loop Gain'!AJ3254</f>
        <v>#DIV/0!</v>
      </c>
      <c r="E686">
        <f>'TPS543C20 Loop Gain'!B3254</f>
        <v>1320000</v>
      </c>
    </row>
    <row r="687" spans="3:5" x14ac:dyDescent="0.25">
      <c r="C687" t="e">
        <f>'TPS543C20 Loop Gain'!AI3253</f>
        <v>#DIV/0!</v>
      </c>
      <c r="D687" t="e">
        <f>'TPS543C20 Loop Gain'!AJ3253</f>
        <v>#DIV/0!</v>
      </c>
      <c r="E687">
        <f>'TPS543C20 Loop Gain'!B3253</f>
        <v>1319000</v>
      </c>
    </row>
    <row r="688" spans="3:5" x14ac:dyDescent="0.25">
      <c r="C688" t="e">
        <f>'TPS543C20 Loop Gain'!AI3252</f>
        <v>#DIV/0!</v>
      </c>
      <c r="D688" t="e">
        <f>'TPS543C20 Loop Gain'!AJ3252</f>
        <v>#DIV/0!</v>
      </c>
      <c r="E688">
        <f>'TPS543C20 Loop Gain'!B3252</f>
        <v>1318000</v>
      </c>
    </row>
    <row r="689" spans="3:5" x14ac:dyDescent="0.25">
      <c r="C689" t="e">
        <f>'TPS543C20 Loop Gain'!AI3251</f>
        <v>#DIV/0!</v>
      </c>
      <c r="D689" t="e">
        <f>'TPS543C20 Loop Gain'!AJ3251</f>
        <v>#DIV/0!</v>
      </c>
      <c r="E689">
        <f>'TPS543C20 Loop Gain'!B3251</f>
        <v>1317000</v>
      </c>
    </row>
    <row r="690" spans="3:5" x14ac:dyDescent="0.25">
      <c r="C690" t="e">
        <f>'TPS543C20 Loop Gain'!AI3250</f>
        <v>#DIV/0!</v>
      </c>
      <c r="D690" t="e">
        <f>'TPS543C20 Loop Gain'!AJ3250</f>
        <v>#DIV/0!</v>
      </c>
      <c r="E690">
        <f>'TPS543C20 Loop Gain'!B3250</f>
        <v>1316000</v>
      </c>
    </row>
    <row r="691" spans="3:5" x14ac:dyDescent="0.25">
      <c r="C691" t="e">
        <f>'TPS543C20 Loop Gain'!AI3249</f>
        <v>#DIV/0!</v>
      </c>
      <c r="D691" t="e">
        <f>'TPS543C20 Loop Gain'!AJ3249</f>
        <v>#DIV/0!</v>
      </c>
      <c r="E691">
        <f>'TPS543C20 Loop Gain'!B3249</f>
        <v>1315000</v>
      </c>
    </row>
    <row r="692" spans="3:5" x14ac:dyDescent="0.25">
      <c r="C692" t="e">
        <f>'TPS543C20 Loop Gain'!AI3248</f>
        <v>#DIV/0!</v>
      </c>
      <c r="D692" t="e">
        <f>'TPS543C20 Loop Gain'!AJ3248</f>
        <v>#DIV/0!</v>
      </c>
      <c r="E692">
        <f>'TPS543C20 Loop Gain'!B3248</f>
        <v>1314000</v>
      </c>
    </row>
    <row r="693" spans="3:5" x14ac:dyDescent="0.25">
      <c r="C693" t="e">
        <f>'TPS543C20 Loop Gain'!AI3247</f>
        <v>#DIV/0!</v>
      </c>
      <c r="D693" t="e">
        <f>'TPS543C20 Loop Gain'!AJ3247</f>
        <v>#DIV/0!</v>
      </c>
      <c r="E693">
        <f>'TPS543C20 Loop Gain'!B3247</f>
        <v>1313000</v>
      </c>
    </row>
    <row r="694" spans="3:5" x14ac:dyDescent="0.25">
      <c r="C694" t="e">
        <f>'TPS543C20 Loop Gain'!AI3246</f>
        <v>#DIV/0!</v>
      </c>
      <c r="D694" t="e">
        <f>'TPS543C20 Loop Gain'!AJ3246</f>
        <v>#DIV/0!</v>
      </c>
      <c r="E694">
        <f>'TPS543C20 Loop Gain'!B3246</f>
        <v>1312000</v>
      </c>
    </row>
    <row r="695" spans="3:5" x14ac:dyDescent="0.25">
      <c r="C695" t="e">
        <f>'TPS543C20 Loop Gain'!AI3245</f>
        <v>#DIV/0!</v>
      </c>
      <c r="D695" t="e">
        <f>'TPS543C20 Loop Gain'!AJ3245</f>
        <v>#DIV/0!</v>
      </c>
      <c r="E695">
        <f>'TPS543C20 Loop Gain'!B3245</f>
        <v>1311000</v>
      </c>
    </row>
    <row r="696" spans="3:5" x14ac:dyDescent="0.25">
      <c r="C696" t="e">
        <f>'TPS543C20 Loop Gain'!AI3244</f>
        <v>#DIV/0!</v>
      </c>
      <c r="D696" t="e">
        <f>'TPS543C20 Loop Gain'!AJ3244</f>
        <v>#DIV/0!</v>
      </c>
      <c r="E696">
        <f>'TPS543C20 Loop Gain'!B3244</f>
        <v>1310000</v>
      </c>
    </row>
    <row r="697" spans="3:5" x14ac:dyDescent="0.25">
      <c r="C697" t="e">
        <f>'TPS543C20 Loop Gain'!AI3243</f>
        <v>#DIV/0!</v>
      </c>
      <c r="D697" t="e">
        <f>'TPS543C20 Loop Gain'!AJ3243</f>
        <v>#DIV/0!</v>
      </c>
      <c r="E697">
        <f>'TPS543C20 Loop Gain'!B3243</f>
        <v>1309000</v>
      </c>
    </row>
    <row r="698" spans="3:5" x14ac:dyDescent="0.25">
      <c r="C698" t="e">
        <f>'TPS543C20 Loop Gain'!AI3242</f>
        <v>#DIV/0!</v>
      </c>
      <c r="D698" t="e">
        <f>'TPS543C20 Loop Gain'!AJ3242</f>
        <v>#DIV/0!</v>
      </c>
      <c r="E698">
        <f>'TPS543C20 Loop Gain'!B3242</f>
        <v>1308000</v>
      </c>
    </row>
    <row r="699" spans="3:5" x14ac:dyDescent="0.25">
      <c r="C699" t="e">
        <f>'TPS543C20 Loop Gain'!AI3241</f>
        <v>#DIV/0!</v>
      </c>
      <c r="D699" t="e">
        <f>'TPS543C20 Loop Gain'!AJ3241</f>
        <v>#DIV/0!</v>
      </c>
      <c r="E699">
        <f>'TPS543C20 Loop Gain'!B3241</f>
        <v>1307000</v>
      </c>
    </row>
    <row r="700" spans="3:5" x14ac:dyDescent="0.25">
      <c r="C700" t="e">
        <f>'TPS543C20 Loop Gain'!AI3240</f>
        <v>#DIV/0!</v>
      </c>
      <c r="D700" t="e">
        <f>'TPS543C20 Loop Gain'!AJ3240</f>
        <v>#DIV/0!</v>
      </c>
      <c r="E700">
        <f>'TPS543C20 Loop Gain'!B3240</f>
        <v>1306000</v>
      </c>
    </row>
    <row r="701" spans="3:5" x14ac:dyDescent="0.25">
      <c r="C701" t="e">
        <f>'TPS543C20 Loop Gain'!AI3239</f>
        <v>#DIV/0!</v>
      </c>
      <c r="D701" t="e">
        <f>'TPS543C20 Loop Gain'!AJ3239</f>
        <v>#DIV/0!</v>
      </c>
      <c r="E701">
        <f>'TPS543C20 Loop Gain'!B3239</f>
        <v>1305000</v>
      </c>
    </row>
    <row r="702" spans="3:5" x14ac:dyDescent="0.25">
      <c r="C702" t="e">
        <f>'TPS543C20 Loop Gain'!AI3238</f>
        <v>#DIV/0!</v>
      </c>
      <c r="D702" t="e">
        <f>'TPS543C20 Loop Gain'!AJ3238</f>
        <v>#DIV/0!</v>
      </c>
      <c r="E702">
        <f>'TPS543C20 Loop Gain'!B3238</f>
        <v>1304000</v>
      </c>
    </row>
    <row r="703" spans="3:5" x14ac:dyDescent="0.25">
      <c r="C703" t="e">
        <f>'TPS543C20 Loop Gain'!AI3237</f>
        <v>#DIV/0!</v>
      </c>
      <c r="D703" t="e">
        <f>'TPS543C20 Loop Gain'!AJ3237</f>
        <v>#DIV/0!</v>
      </c>
      <c r="E703">
        <f>'TPS543C20 Loop Gain'!B3237</f>
        <v>1303000</v>
      </c>
    </row>
    <row r="704" spans="3:5" x14ac:dyDescent="0.25">
      <c r="C704" t="e">
        <f>'TPS543C20 Loop Gain'!AI3236</f>
        <v>#DIV/0!</v>
      </c>
      <c r="D704" t="e">
        <f>'TPS543C20 Loop Gain'!AJ3236</f>
        <v>#DIV/0!</v>
      </c>
      <c r="E704">
        <f>'TPS543C20 Loop Gain'!B3236</f>
        <v>1302000</v>
      </c>
    </row>
    <row r="705" spans="3:5" x14ac:dyDescent="0.25">
      <c r="C705" t="e">
        <f>'TPS543C20 Loop Gain'!AI3235</f>
        <v>#DIV/0!</v>
      </c>
      <c r="D705" t="e">
        <f>'TPS543C20 Loop Gain'!AJ3235</f>
        <v>#DIV/0!</v>
      </c>
      <c r="E705">
        <f>'TPS543C20 Loop Gain'!B3235</f>
        <v>1301000</v>
      </c>
    </row>
    <row r="706" spans="3:5" x14ac:dyDescent="0.25">
      <c r="C706" t="e">
        <f>'TPS543C20 Loop Gain'!AI3234</f>
        <v>#DIV/0!</v>
      </c>
      <c r="D706" t="e">
        <f>'TPS543C20 Loop Gain'!AJ3234</f>
        <v>#DIV/0!</v>
      </c>
      <c r="E706">
        <f>'TPS543C20 Loop Gain'!B3234</f>
        <v>1300000</v>
      </c>
    </row>
    <row r="707" spans="3:5" x14ac:dyDescent="0.25">
      <c r="C707" t="e">
        <f>'TPS543C20 Loop Gain'!AI3233</f>
        <v>#DIV/0!</v>
      </c>
      <c r="D707" t="e">
        <f>'TPS543C20 Loop Gain'!AJ3233</f>
        <v>#DIV/0!</v>
      </c>
      <c r="E707">
        <f>'TPS543C20 Loop Gain'!B3233</f>
        <v>1299000</v>
      </c>
    </row>
    <row r="708" spans="3:5" x14ac:dyDescent="0.25">
      <c r="C708" t="e">
        <f>'TPS543C20 Loop Gain'!AI3232</f>
        <v>#DIV/0!</v>
      </c>
      <c r="D708" t="e">
        <f>'TPS543C20 Loop Gain'!AJ3232</f>
        <v>#DIV/0!</v>
      </c>
      <c r="E708">
        <f>'TPS543C20 Loop Gain'!B3232</f>
        <v>1298000</v>
      </c>
    </row>
    <row r="709" spans="3:5" x14ac:dyDescent="0.25">
      <c r="C709" t="e">
        <f>'TPS543C20 Loop Gain'!AI3231</f>
        <v>#DIV/0!</v>
      </c>
      <c r="D709" t="e">
        <f>'TPS543C20 Loop Gain'!AJ3231</f>
        <v>#DIV/0!</v>
      </c>
      <c r="E709">
        <f>'TPS543C20 Loop Gain'!B3231</f>
        <v>1297000</v>
      </c>
    </row>
    <row r="710" spans="3:5" x14ac:dyDescent="0.25">
      <c r="C710" t="e">
        <f>'TPS543C20 Loop Gain'!AI3230</f>
        <v>#DIV/0!</v>
      </c>
      <c r="D710" t="e">
        <f>'TPS543C20 Loop Gain'!AJ3230</f>
        <v>#DIV/0!</v>
      </c>
      <c r="E710">
        <f>'TPS543C20 Loop Gain'!B3230</f>
        <v>1296000</v>
      </c>
    </row>
    <row r="711" spans="3:5" x14ac:dyDescent="0.25">
      <c r="C711" t="e">
        <f>'TPS543C20 Loop Gain'!AI3229</f>
        <v>#DIV/0!</v>
      </c>
      <c r="D711" t="e">
        <f>'TPS543C20 Loop Gain'!AJ3229</f>
        <v>#DIV/0!</v>
      </c>
      <c r="E711">
        <f>'TPS543C20 Loop Gain'!B3229</f>
        <v>1295000</v>
      </c>
    </row>
    <row r="712" spans="3:5" x14ac:dyDescent="0.25">
      <c r="C712" t="e">
        <f>'TPS543C20 Loop Gain'!AI3228</f>
        <v>#DIV/0!</v>
      </c>
      <c r="D712" t="e">
        <f>'TPS543C20 Loop Gain'!AJ3228</f>
        <v>#DIV/0!</v>
      </c>
      <c r="E712">
        <f>'TPS543C20 Loop Gain'!B3228</f>
        <v>1294000</v>
      </c>
    </row>
    <row r="713" spans="3:5" x14ac:dyDescent="0.25">
      <c r="C713" t="e">
        <f>'TPS543C20 Loop Gain'!AI3227</f>
        <v>#DIV/0!</v>
      </c>
      <c r="D713" t="e">
        <f>'TPS543C20 Loop Gain'!AJ3227</f>
        <v>#DIV/0!</v>
      </c>
      <c r="E713">
        <f>'TPS543C20 Loop Gain'!B3227</f>
        <v>1293000</v>
      </c>
    </row>
    <row r="714" spans="3:5" x14ac:dyDescent="0.25">
      <c r="C714" t="e">
        <f>'TPS543C20 Loop Gain'!AI3226</f>
        <v>#DIV/0!</v>
      </c>
      <c r="D714" t="e">
        <f>'TPS543C20 Loop Gain'!AJ3226</f>
        <v>#DIV/0!</v>
      </c>
      <c r="E714">
        <f>'TPS543C20 Loop Gain'!B3226</f>
        <v>1292000</v>
      </c>
    </row>
    <row r="715" spans="3:5" x14ac:dyDescent="0.25">
      <c r="C715" t="e">
        <f>'TPS543C20 Loop Gain'!AI3225</f>
        <v>#DIV/0!</v>
      </c>
      <c r="D715" t="e">
        <f>'TPS543C20 Loop Gain'!AJ3225</f>
        <v>#DIV/0!</v>
      </c>
      <c r="E715">
        <f>'TPS543C20 Loop Gain'!B3225</f>
        <v>1291000</v>
      </c>
    </row>
    <row r="716" spans="3:5" x14ac:dyDescent="0.25">
      <c r="C716" t="e">
        <f>'TPS543C20 Loop Gain'!AI3224</f>
        <v>#DIV/0!</v>
      </c>
      <c r="D716" t="e">
        <f>'TPS543C20 Loop Gain'!AJ3224</f>
        <v>#DIV/0!</v>
      </c>
      <c r="E716">
        <f>'TPS543C20 Loop Gain'!B3224</f>
        <v>1290000</v>
      </c>
    </row>
    <row r="717" spans="3:5" x14ac:dyDescent="0.25">
      <c r="C717" t="e">
        <f>'TPS543C20 Loop Gain'!AI3223</f>
        <v>#DIV/0!</v>
      </c>
      <c r="D717" t="e">
        <f>'TPS543C20 Loop Gain'!AJ3223</f>
        <v>#DIV/0!</v>
      </c>
      <c r="E717">
        <f>'TPS543C20 Loop Gain'!B3223</f>
        <v>1289000</v>
      </c>
    </row>
    <row r="718" spans="3:5" x14ac:dyDescent="0.25">
      <c r="C718" t="e">
        <f>'TPS543C20 Loop Gain'!AI3222</f>
        <v>#DIV/0!</v>
      </c>
      <c r="D718" t="e">
        <f>'TPS543C20 Loop Gain'!AJ3222</f>
        <v>#DIV/0!</v>
      </c>
      <c r="E718">
        <f>'TPS543C20 Loop Gain'!B3222</f>
        <v>1288000</v>
      </c>
    </row>
    <row r="719" spans="3:5" x14ac:dyDescent="0.25">
      <c r="C719" t="e">
        <f>'TPS543C20 Loop Gain'!AI3221</f>
        <v>#DIV/0!</v>
      </c>
      <c r="D719" t="e">
        <f>'TPS543C20 Loop Gain'!AJ3221</f>
        <v>#DIV/0!</v>
      </c>
      <c r="E719">
        <f>'TPS543C20 Loop Gain'!B3221</f>
        <v>1287000</v>
      </c>
    </row>
    <row r="720" spans="3:5" x14ac:dyDescent="0.25">
      <c r="C720" t="e">
        <f>'TPS543C20 Loop Gain'!AI3220</f>
        <v>#DIV/0!</v>
      </c>
      <c r="D720" t="e">
        <f>'TPS543C20 Loop Gain'!AJ3220</f>
        <v>#DIV/0!</v>
      </c>
      <c r="E720">
        <f>'TPS543C20 Loop Gain'!B3220</f>
        <v>1286000</v>
      </c>
    </row>
    <row r="721" spans="3:5" x14ac:dyDescent="0.25">
      <c r="C721" t="e">
        <f>'TPS543C20 Loop Gain'!AI3219</f>
        <v>#DIV/0!</v>
      </c>
      <c r="D721" t="e">
        <f>'TPS543C20 Loop Gain'!AJ3219</f>
        <v>#DIV/0!</v>
      </c>
      <c r="E721">
        <f>'TPS543C20 Loop Gain'!B3219</f>
        <v>1285000</v>
      </c>
    </row>
    <row r="722" spans="3:5" x14ac:dyDescent="0.25">
      <c r="C722" t="e">
        <f>'TPS543C20 Loop Gain'!AI3218</f>
        <v>#DIV/0!</v>
      </c>
      <c r="D722" t="e">
        <f>'TPS543C20 Loop Gain'!AJ3218</f>
        <v>#DIV/0!</v>
      </c>
      <c r="E722">
        <f>'TPS543C20 Loop Gain'!B3218</f>
        <v>1284000</v>
      </c>
    </row>
    <row r="723" spans="3:5" x14ac:dyDescent="0.25">
      <c r="C723" t="e">
        <f>'TPS543C20 Loop Gain'!AI3217</f>
        <v>#DIV/0!</v>
      </c>
      <c r="D723" t="e">
        <f>'TPS543C20 Loop Gain'!AJ3217</f>
        <v>#DIV/0!</v>
      </c>
      <c r="E723">
        <f>'TPS543C20 Loop Gain'!B3217</f>
        <v>1283000</v>
      </c>
    </row>
    <row r="724" spans="3:5" x14ac:dyDescent="0.25">
      <c r="C724" t="e">
        <f>'TPS543C20 Loop Gain'!AI3216</f>
        <v>#DIV/0!</v>
      </c>
      <c r="D724" t="e">
        <f>'TPS543C20 Loop Gain'!AJ3216</f>
        <v>#DIV/0!</v>
      </c>
      <c r="E724">
        <f>'TPS543C20 Loop Gain'!B3216</f>
        <v>1282000</v>
      </c>
    </row>
    <row r="725" spans="3:5" x14ac:dyDescent="0.25">
      <c r="C725" t="e">
        <f>'TPS543C20 Loop Gain'!AI3215</f>
        <v>#DIV/0!</v>
      </c>
      <c r="D725" t="e">
        <f>'TPS543C20 Loop Gain'!AJ3215</f>
        <v>#DIV/0!</v>
      </c>
      <c r="E725">
        <f>'TPS543C20 Loop Gain'!B3215</f>
        <v>1281000</v>
      </c>
    </row>
    <row r="726" spans="3:5" x14ac:dyDescent="0.25">
      <c r="C726" t="e">
        <f>'TPS543C20 Loop Gain'!AI3214</f>
        <v>#DIV/0!</v>
      </c>
      <c r="D726" t="e">
        <f>'TPS543C20 Loop Gain'!AJ3214</f>
        <v>#DIV/0!</v>
      </c>
      <c r="E726">
        <f>'TPS543C20 Loop Gain'!B3214</f>
        <v>1280000</v>
      </c>
    </row>
    <row r="727" spans="3:5" x14ac:dyDescent="0.25">
      <c r="C727" t="e">
        <f>'TPS543C20 Loop Gain'!AI3213</f>
        <v>#DIV/0!</v>
      </c>
      <c r="D727" t="e">
        <f>'TPS543C20 Loop Gain'!AJ3213</f>
        <v>#DIV/0!</v>
      </c>
      <c r="E727">
        <f>'TPS543C20 Loop Gain'!B3213</f>
        <v>1279000</v>
      </c>
    </row>
    <row r="728" spans="3:5" x14ac:dyDescent="0.25">
      <c r="C728" t="e">
        <f>'TPS543C20 Loop Gain'!AI3212</f>
        <v>#DIV/0!</v>
      </c>
      <c r="D728" t="e">
        <f>'TPS543C20 Loop Gain'!AJ3212</f>
        <v>#DIV/0!</v>
      </c>
      <c r="E728">
        <f>'TPS543C20 Loop Gain'!B3212</f>
        <v>1278000</v>
      </c>
    </row>
    <row r="729" spans="3:5" x14ac:dyDescent="0.25">
      <c r="C729" t="e">
        <f>'TPS543C20 Loop Gain'!AI3211</f>
        <v>#DIV/0!</v>
      </c>
      <c r="D729" t="e">
        <f>'TPS543C20 Loop Gain'!AJ3211</f>
        <v>#DIV/0!</v>
      </c>
      <c r="E729">
        <f>'TPS543C20 Loop Gain'!B3211</f>
        <v>1277000</v>
      </c>
    </row>
    <row r="730" spans="3:5" x14ac:dyDescent="0.25">
      <c r="C730" t="e">
        <f>'TPS543C20 Loop Gain'!AI3210</f>
        <v>#DIV/0!</v>
      </c>
      <c r="D730" t="e">
        <f>'TPS543C20 Loop Gain'!AJ3210</f>
        <v>#DIV/0!</v>
      </c>
      <c r="E730">
        <f>'TPS543C20 Loop Gain'!B3210</f>
        <v>1276000</v>
      </c>
    </row>
    <row r="731" spans="3:5" x14ac:dyDescent="0.25">
      <c r="C731" t="e">
        <f>'TPS543C20 Loop Gain'!AI3209</f>
        <v>#DIV/0!</v>
      </c>
      <c r="D731" t="e">
        <f>'TPS543C20 Loop Gain'!AJ3209</f>
        <v>#DIV/0!</v>
      </c>
      <c r="E731">
        <f>'TPS543C20 Loop Gain'!B3209</f>
        <v>1275000</v>
      </c>
    </row>
    <row r="732" spans="3:5" x14ac:dyDescent="0.25">
      <c r="C732" t="e">
        <f>'TPS543C20 Loop Gain'!AI3208</f>
        <v>#DIV/0!</v>
      </c>
      <c r="D732" t="e">
        <f>'TPS543C20 Loop Gain'!AJ3208</f>
        <v>#DIV/0!</v>
      </c>
      <c r="E732">
        <f>'TPS543C20 Loop Gain'!B3208</f>
        <v>1274000</v>
      </c>
    </row>
    <row r="733" spans="3:5" x14ac:dyDescent="0.25">
      <c r="C733" t="e">
        <f>'TPS543C20 Loop Gain'!AI3207</f>
        <v>#DIV/0!</v>
      </c>
      <c r="D733" t="e">
        <f>'TPS543C20 Loop Gain'!AJ3207</f>
        <v>#DIV/0!</v>
      </c>
      <c r="E733">
        <f>'TPS543C20 Loop Gain'!B3207</f>
        <v>1273000</v>
      </c>
    </row>
    <row r="734" spans="3:5" x14ac:dyDescent="0.25">
      <c r="C734" t="e">
        <f>'TPS543C20 Loop Gain'!AI3206</f>
        <v>#DIV/0!</v>
      </c>
      <c r="D734" t="e">
        <f>'TPS543C20 Loop Gain'!AJ3206</f>
        <v>#DIV/0!</v>
      </c>
      <c r="E734">
        <f>'TPS543C20 Loop Gain'!B3206</f>
        <v>1272000</v>
      </c>
    </row>
    <row r="735" spans="3:5" x14ac:dyDescent="0.25">
      <c r="C735" t="e">
        <f>'TPS543C20 Loop Gain'!AI3205</f>
        <v>#DIV/0!</v>
      </c>
      <c r="D735" t="e">
        <f>'TPS543C20 Loop Gain'!AJ3205</f>
        <v>#DIV/0!</v>
      </c>
      <c r="E735">
        <f>'TPS543C20 Loop Gain'!B3205</f>
        <v>1271000</v>
      </c>
    </row>
    <row r="736" spans="3:5" x14ac:dyDescent="0.25">
      <c r="C736" t="e">
        <f>'TPS543C20 Loop Gain'!AI3204</f>
        <v>#DIV/0!</v>
      </c>
      <c r="D736" t="e">
        <f>'TPS543C20 Loop Gain'!AJ3204</f>
        <v>#DIV/0!</v>
      </c>
      <c r="E736">
        <f>'TPS543C20 Loop Gain'!B3204</f>
        <v>1270000</v>
      </c>
    </row>
    <row r="737" spans="3:5" x14ac:dyDescent="0.25">
      <c r="C737" t="e">
        <f>'TPS543C20 Loop Gain'!AI3203</f>
        <v>#DIV/0!</v>
      </c>
      <c r="D737" t="e">
        <f>'TPS543C20 Loop Gain'!AJ3203</f>
        <v>#DIV/0!</v>
      </c>
      <c r="E737">
        <f>'TPS543C20 Loop Gain'!B3203</f>
        <v>1269000</v>
      </c>
    </row>
    <row r="738" spans="3:5" x14ac:dyDescent="0.25">
      <c r="C738" t="e">
        <f>'TPS543C20 Loop Gain'!AI3202</f>
        <v>#DIV/0!</v>
      </c>
      <c r="D738" t="e">
        <f>'TPS543C20 Loop Gain'!AJ3202</f>
        <v>#DIV/0!</v>
      </c>
      <c r="E738">
        <f>'TPS543C20 Loop Gain'!B3202</f>
        <v>1268000</v>
      </c>
    </row>
    <row r="739" spans="3:5" x14ac:dyDescent="0.25">
      <c r="C739" t="e">
        <f>'TPS543C20 Loop Gain'!AI3201</f>
        <v>#DIV/0!</v>
      </c>
      <c r="D739" t="e">
        <f>'TPS543C20 Loop Gain'!AJ3201</f>
        <v>#DIV/0!</v>
      </c>
      <c r="E739">
        <f>'TPS543C20 Loop Gain'!B3201</f>
        <v>1267000</v>
      </c>
    </row>
    <row r="740" spans="3:5" x14ac:dyDescent="0.25">
      <c r="C740" t="e">
        <f>'TPS543C20 Loop Gain'!AI3200</f>
        <v>#DIV/0!</v>
      </c>
      <c r="D740" t="e">
        <f>'TPS543C20 Loop Gain'!AJ3200</f>
        <v>#DIV/0!</v>
      </c>
      <c r="E740">
        <f>'TPS543C20 Loop Gain'!B3200</f>
        <v>1266000</v>
      </c>
    </row>
    <row r="741" spans="3:5" x14ac:dyDescent="0.25">
      <c r="C741" t="e">
        <f>'TPS543C20 Loop Gain'!AI3199</f>
        <v>#DIV/0!</v>
      </c>
      <c r="D741" t="e">
        <f>'TPS543C20 Loop Gain'!AJ3199</f>
        <v>#DIV/0!</v>
      </c>
      <c r="E741">
        <f>'TPS543C20 Loop Gain'!B3199</f>
        <v>1265000</v>
      </c>
    </row>
    <row r="742" spans="3:5" x14ac:dyDescent="0.25">
      <c r="C742" t="e">
        <f>'TPS543C20 Loop Gain'!AI3198</f>
        <v>#DIV/0!</v>
      </c>
      <c r="D742" t="e">
        <f>'TPS543C20 Loop Gain'!AJ3198</f>
        <v>#DIV/0!</v>
      </c>
      <c r="E742">
        <f>'TPS543C20 Loop Gain'!B3198</f>
        <v>1264000</v>
      </c>
    </row>
    <row r="743" spans="3:5" x14ac:dyDescent="0.25">
      <c r="C743" t="e">
        <f>'TPS543C20 Loop Gain'!AI3197</f>
        <v>#DIV/0!</v>
      </c>
      <c r="D743" t="e">
        <f>'TPS543C20 Loop Gain'!AJ3197</f>
        <v>#DIV/0!</v>
      </c>
      <c r="E743">
        <f>'TPS543C20 Loop Gain'!B3197</f>
        <v>1263000</v>
      </c>
    </row>
    <row r="744" spans="3:5" x14ac:dyDescent="0.25">
      <c r="C744" t="e">
        <f>'TPS543C20 Loop Gain'!AI3196</f>
        <v>#DIV/0!</v>
      </c>
      <c r="D744" t="e">
        <f>'TPS543C20 Loop Gain'!AJ3196</f>
        <v>#DIV/0!</v>
      </c>
      <c r="E744">
        <f>'TPS543C20 Loop Gain'!B3196</f>
        <v>1262000</v>
      </c>
    </row>
    <row r="745" spans="3:5" x14ac:dyDescent="0.25">
      <c r="C745" t="e">
        <f>'TPS543C20 Loop Gain'!AI3195</f>
        <v>#DIV/0!</v>
      </c>
      <c r="D745" t="e">
        <f>'TPS543C20 Loop Gain'!AJ3195</f>
        <v>#DIV/0!</v>
      </c>
      <c r="E745">
        <f>'TPS543C20 Loop Gain'!B3195</f>
        <v>1261000</v>
      </c>
    </row>
    <row r="746" spans="3:5" x14ac:dyDescent="0.25">
      <c r="C746" t="e">
        <f>'TPS543C20 Loop Gain'!AI3194</f>
        <v>#DIV/0!</v>
      </c>
      <c r="D746" t="e">
        <f>'TPS543C20 Loop Gain'!AJ3194</f>
        <v>#DIV/0!</v>
      </c>
      <c r="E746">
        <f>'TPS543C20 Loop Gain'!B3194</f>
        <v>1260000</v>
      </c>
    </row>
    <row r="747" spans="3:5" x14ac:dyDescent="0.25">
      <c r="C747" t="e">
        <f>'TPS543C20 Loop Gain'!AI3193</f>
        <v>#DIV/0!</v>
      </c>
      <c r="D747" t="e">
        <f>'TPS543C20 Loop Gain'!AJ3193</f>
        <v>#DIV/0!</v>
      </c>
      <c r="E747">
        <f>'TPS543C20 Loop Gain'!B3193</f>
        <v>1259000</v>
      </c>
    </row>
    <row r="748" spans="3:5" x14ac:dyDescent="0.25">
      <c r="C748" t="e">
        <f>'TPS543C20 Loop Gain'!AI3192</f>
        <v>#DIV/0!</v>
      </c>
      <c r="D748" t="e">
        <f>'TPS543C20 Loop Gain'!AJ3192</f>
        <v>#DIV/0!</v>
      </c>
      <c r="E748">
        <f>'TPS543C20 Loop Gain'!B3192</f>
        <v>1258000</v>
      </c>
    </row>
    <row r="749" spans="3:5" x14ac:dyDescent="0.25">
      <c r="C749" t="e">
        <f>'TPS543C20 Loop Gain'!AI3191</f>
        <v>#DIV/0!</v>
      </c>
      <c r="D749" t="e">
        <f>'TPS543C20 Loop Gain'!AJ3191</f>
        <v>#DIV/0!</v>
      </c>
      <c r="E749">
        <f>'TPS543C20 Loop Gain'!B3191</f>
        <v>1257000</v>
      </c>
    </row>
    <row r="750" spans="3:5" x14ac:dyDescent="0.25">
      <c r="C750" t="e">
        <f>'TPS543C20 Loop Gain'!AI3190</f>
        <v>#DIV/0!</v>
      </c>
      <c r="D750" t="e">
        <f>'TPS543C20 Loop Gain'!AJ3190</f>
        <v>#DIV/0!</v>
      </c>
      <c r="E750">
        <f>'TPS543C20 Loop Gain'!B3190</f>
        <v>1256000</v>
      </c>
    </row>
    <row r="751" spans="3:5" x14ac:dyDescent="0.25">
      <c r="C751" t="e">
        <f>'TPS543C20 Loop Gain'!AI3189</f>
        <v>#DIV/0!</v>
      </c>
      <c r="D751" t="e">
        <f>'TPS543C20 Loop Gain'!AJ3189</f>
        <v>#DIV/0!</v>
      </c>
      <c r="E751">
        <f>'TPS543C20 Loop Gain'!B3189</f>
        <v>1255000</v>
      </c>
    </row>
    <row r="752" spans="3:5" x14ac:dyDescent="0.25">
      <c r="C752" t="e">
        <f>'TPS543C20 Loop Gain'!AI3188</f>
        <v>#DIV/0!</v>
      </c>
      <c r="D752" t="e">
        <f>'TPS543C20 Loop Gain'!AJ3188</f>
        <v>#DIV/0!</v>
      </c>
      <c r="E752">
        <f>'TPS543C20 Loop Gain'!B3188</f>
        <v>1254000</v>
      </c>
    </row>
    <row r="753" spans="3:5" x14ac:dyDescent="0.25">
      <c r="C753" t="e">
        <f>'TPS543C20 Loop Gain'!AI3187</f>
        <v>#DIV/0!</v>
      </c>
      <c r="D753" t="e">
        <f>'TPS543C20 Loop Gain'!AJ3187</f>
        <v>#DIV/0!</v>
      </c>
      <c r="E753">
        <f>'TPS543C20 Loop Gain'!B3187</f>
        <v>1253000</v>
      </c>
    </row>
    <row r="754" spans="3:5" x14ac:dyDescent="0.25">
      <c r="C754" t="e">
        <f>'TPS543C20 Loop Gain'!AI3186</f>
        <v>#DIV/0!</v>
      </c>
      <c r="D754" t="e">
        <f>'TPS543C20 Loop Gain'!AJ3186</f>
        <v>#DIV/0!</v>
      </c>
      <c r="E754">
        <f>'TPS543C20 Loop Gain'!B3186</f>
        <v>1252000</v>
      </c>
    </row>
    <row r="755" spans="3:5" x14ac:dyDescent="0.25">
      <c r="C755" t="e">
        <f>'TPS543C20 Loop Gain'!AI3185</f>
        <v>#DIV/0!</v>
      </c>
      <c r="D755" t="e">
        <f>'TPS543C20 Loop Gain'!AJ3185</f>
        <v>#DIV/0!</v>
      </c>
      <c r="E755">
        <f>'TPS543C20 Loop Gain'!B3185</f>
        <v>1251000</v>
      </c>
    </row>
    <row r="756" spans="3:5" x14ac:dyDescent="0.25">
      <c r="C756" t="e">
        <f>'TPS543C20 Loop Gain'!AI3184</f>
        <v>#DIV/0!</v>
      </c>
      <c r="D756" t="e">
        <f>'TPS543C20 Loop Gain'!AJ3184</f>
        <v>#DIV/0!</v>
      </c>
      <c r="E756">
        <f>'TPS543C20 Loop Gain'!B3184</f>
        <v>1250000</v>
      </c>
    </row>
    <row r="757" spans="3:5" x14ac:dyDescent="0.25">
      <c r="C757" t="e">
        <f>'TPS543C20 Loop Gain'!AI3183</f>
        <v>#DIV/0!</v>
      </c>
      <c r="D757" t="e">
        <f>'TPS543C20 Loop Gain'!AJ3183</f>
        <v>#DIV/0!</v>
      </c>
      <c r="E757">
        <f>'TPS543C20 Loop Gain'!B3183</f>
        <v>1249000</v>
      </c>
    </row>
    <row r="758" spans="3:5" x14ac:dyDescent="0.25">
      <c r="C758" t="e">
        <f>'TPS543C20 Loop Gain'!AI3182</f>
        <v>#DIV/0!</v>
      </c>
      <c r="D758" t="e">
        <f>'TPS543C20 Loop Gain'!AJ3182</f>
        <v>#DIV/0!</v>
      </c>
      <c r="E758">
        <f>'TPS543C20 Loop Gain'!B3182</f>
        <v>1248000</v>
      </c>
    </row>
    <row r="759" spans="3:5" x14ac:dyDescent="0.25">
      <c r="C759" t="e">
        <f>'TPS543C20 Loop Gain'!AI3181</f>
        <v>#DIV/0!</v>
      </c>
      <c r="D759" t="e">
        <f>'TPS543C20 Loop Gain'!AJ3181</f>
        <v>#DIV/0!</v>
      </c>
      <c r="E759">
        <f>'TPS543C20 Loop Gain'!B3181</f>
        <v>1247000</v>
      </c>
    </row>
    <row r="760" spans="3:5" x14ac:dyDescent="0.25">
      <c r="C760" t="e">
        <f>'TPS543C20 Loop Gain'!AI3180</f>
        <v>#DIV/0!</v>
      </c>
      <c r="D760" t="e">
        <f>'TPS543C20 Loop Gain'!AJ3180</f>
        <v>#DIV/0!</v>
      </c>
      <c r="E760">
        <f>'TPS543C20 Loop Gain'!B3180</f>
        <v>1246000</v>
      </c>
    </row>
    <row r="761" spans="3:5" x14ac:dyDescent="0.25">
      <c r="C761" t="e">
        <f>'TPS543C20 Loop Gain'!AI3179</f>
        <v>#DIV/0!</v>
      </c>
      <c r="D761" t="e">
        <f>'TPS543C20 Loop Gain'!AJ3179</f>
        <v>#DIV/0!</v>
      </c>
      <c r="E761">
        <f>'TPS543C20 Loop Gain'!B3179</f>
        <v>1245000</v>
      </c>
    </row>
    <row r="762" spans="3:5" x14ac:dyDescent="0.25">
      <c r="C762" t="e">
        <f>'TPS543C20 Loop Gain'!AI3178</f>
        <v>#DIV/0!</v>
      </c>
      <c r="D762" t="e">
        <f>'TPS543C20 Loop Gain'!AJ3178</f>
        <v>#DIV/0!</v>
      </c>
      <c r="E762">
        <f>'TPS543C20 Loop Gain'!B3178</f>
        <v>1244000</v>
      </c>
    </row>
    <row r="763" spans="3:5" x14ac:dyDescent="0.25">
      <c r="C763" t="e">
        <f>'TPS543C20 Loop Gain'!AI3177</f>
        <v>#DIV/0!</v>
      </c>
      <c r="D763" t="e">
        <f>'TPS543C20 Loop Gain'!AJ3177</f>
        <v>#DIV/0!</v>
      </c>
      <c r="E763">
        <f>'TPS543C20 Loop Gain'!B3177</f>
        <v>1243000</v>
      </c>
    </row>
    <row r="764" spans="3:5" x14ac:dyDescent="0.25">
      <c r="C764" t="e">
        <f>'TPS543C20 Loop Gain'!AI3176</f>
        <v>#DIV/0!</v>
      </c>
      <c r="D764" t="e">
        <f>'TPS543C20 Loop Gain'!AJ3176</f>
        <v>#DIV/0!</v>
      </c>
      <c r="E764">
        <f>'TPS543C20 Loop Gain'!B3176</f>
        <v>1242000</v>
      </c>
    </row>
    <row r="765" spans="3:5" x14ac:dyDescent="0.25">
      <c r="C765" t="e">
        <f>'TPS543C20 Loop Gain'!AI3175</f>
        <v>#DIV/0!</v>
      </c>
      <c r="D765" t="e">
        <f>'TPS543C20 Loop Gain'!AJ3175</f>
        <v>#DIV/0!</v>
      </c>
      <c r="E765">
        <f>'TPS543C20 Loop Gain'!B3175</f>
        <v>1241000</v>
      </c>
    </row>
    <row r="766" spans="3:5" x14ac:dyDescent="0.25">
      <c r="C766" t="e">
        <f>'TPS543C20 Loop Gain'!AI3174</f>
        <v>#DIV/0!</v>
      </c>
      <c r="D766" t="e">
        <f>'TPS543C20 Loop Gain'!AJ3174</f>
        <v>#DIV/0!</v>
      </c>
      <c r="E766">
        <f>'TPS543C20 Loop Gain'!B3174</f>
        <v>1240000</v>
      </c>
    </row>
    <row r="767" spans="3:5" x14ac:dyDescent="0.25">
      <c r="C767" t="e">
        <f>'TPS543C20 Loop Gain'!AI3173</f>
        <v>#DIV/0!</v>
      </c>
      <c r="D767" t="e">
        <f>'TPS543C20 Loop Gain'!AJ3173</f>
        <v>#DIV/0!</v>
      </c>
      <c r="E767">
        <f>'TPS543C20 Loop Gain'!B3173</f>
        <v>1239000</v>
      </c>
    </row>
    <row r="768" spans="3:5" x14ac:dyDescent="0.25">
      <c r="C768" t="e">
        <f>'TPS543C20 Loop Gain'!AI3172</f>
        <v>#DIV/0!</v>
      </c>
      <c r="D768" t="e">
        <f>'TPS543C20 Loop Gain'!AJ3172</f>
        <v>#DIV/0!</v>
      </c>
      <c r="E768">
        <f>'TPS543C20 Loop Gain'!B3172</f>
        <v>1238000</v>
      </c>
    </row>
    <row r="769" spans="3:5" x14ac:dyDescent="0.25">
      <c r="C769" t="e">
        <f>'TPS543C20 Loop Gain'!AI3171</f>
        <v>#DIV/0!</v>
      </c>
      <c r="D769" t="e">
        <f>'TPS543C20 Loop Gain'!AJ3171</f>
        <v>#DIV/0!</v>
      </c>
      <c r="E769">
        <f>'TPS543C20 Loop Gain'!B3171</f>
        <v>1237000</v>
      </c>
    </row>
    <row r="770" spans="3:5" x14ac:dyDescent="0.25">
      <c r="C770" t="e">
        <f>'TPS543C20 Loop Gain'!AI3170</f>
        <v>#DIV/0!</v>
      </c>
      <c r="D770" t="e">
        <f>'TPS543C20 Loop Gain'!AJ3170</f>
        <v>#DIV/0!</v>
      </c>
      <c r="E770">
        <f>'TPS543C20 Loop Gain'!B3170</f>
        <v>1236000</v>
      </c>
    </row>
    <row r="771" spans="3:5" x14ac:dyDescent="0.25">
      <c r="C771" t="e">
        <f>'TPS543C20 Loop Gain'!AI3169</f>
        <v>#DIV/0!</v>
      </c>
      <c r="D771" t="e">
        <f>'TPS543C20 Loop Gain'!AJ3169</f>
        <v>#DIV/0!</v>
      </c>
      <c r="E771">
        <f>'TPS543C20 Loop Gain'!B3169</f>
        <v>1235000</v>
      </c>
    </row>
    <row r="772" spans="3:5" x14ac:dyDescent="0.25">
      <c r="C772" t="e">
        <f>'TPS543C20 Loop Gain'!AI3168</f>
        <v>#DIV/0!</v>
      </c>
      <c r="D772" t="e">
        <f>'TPS543C20 Loop Gain'!AJ3168</f>
        <v>#DIV/0!</v>
      </c>
      <c r="E772">
        <f>'TPS543C20 Loop Gain'!B3168</f>
        <v>1234000</v>
      </c>
    </row>
    <row r="773" spans="3:5" x14ac:dyDescent="0.25">
      <c r="C773" t="e">
        <f>'TPS543C20 Loop Gain'!AI3167</f>
        <v>#DIV/0!</v>
      </c>
      <c r="D773" t="e">
        <f>'TPS543C20 Loop Gain'!AJ3167</f>
        <v>#DIV/0!</v>
      </c>
      <c r="E773">
        <f>'TPS543C20 Loop Gain'!B3167</f>
        <v>1233000</v>
      </c>
    </row>
    <row r="774" spans="3:5" x14ac:dyDescent="0.25">
      <c r="C774" t="e">
        <f>'TPS543C20 Loop Gain'!AI3166</f>
        <v>#DIV/0!</v>
      </c>
      <c r="D774" t="e">
        <f>'TPS543C20 Loop Gain'!AJ3166</f>
        <v>#DIV/0!</v>
      </c>
      <c r="E774">
        <f>'TPS543C20 Loop Gain'!B3166</f>
        <v>1232000</v>
      </c>
    </row>
    <row r="775" spans="3:5" x14ac:dyDescent="0.25">
      <c r="C775" t="e">
        <f>'TPS543C20 Loop Gain'!AI3165</f>
        <v>#DIV/0!</v>
      </c>
      <c r="D775" t="e">
        <f>'TPS543C20 Loop Gain'!AJ3165</f>
        <v>#DIV/0!</v>
      </c>
      <c r="E775">
        <f>'TPS543C20 Loop Gain'!B3165</f>
        <v>1231000</v>
      </c>
    </row>
    <row r="776" spans="3:5" x14ac:dyDescent="0.25">
      <c r="C776" t="e">
        <f>'TPS543C20 Loop Gain'!AI3164</f>
        <v>#DIV/0!</v>
      </c>
      <c r="D776" t="e">
        <f>'TPS543C20 Loop Gain'!AJ3164</f>
        <v>#DIV/0!</v>
      </c>
      <c r="E776">
        <f>'TPS543C20 Loop Gain'!B3164</f>
        <v>1230000</v>
      </c>
    </row>
    <row r="777" spans="3:5" x14ac:dyDescent="0.25">
      <c r="C777" t="e">
        <f>'TPS543C20 Loop Gain'!AI3163</f>
        <v>#DIV/0!</v>
      </c>
      <c r="D777" t="e">
        <f>'TPS543C20 Loop Gain'!AJ3163</f>
        <v>#DIV/0!</v>
      </c>
      <c r="E777">
        <f>'TPS543C20 Loop Gain'!B3163</f>
        <v>1229000</v>
      </c>
    </row>
    <row r="778" spans="3:5" x14ac:dyDescent="0.25">
      <c r="C778" t="e">
        <f>'TPS543C20 Loop Gain'!AI3162</f>
        <v>#DIV/0!</v>
      </c>
      <c r="D778" t="e">
        <f>'TPS543C20 Loop Gain'!AJ3162</f>
        <v>#DIV/0!</v>
      </c>
      <c r="E778">
        <f>'TPS543C20 Loop Gain'!B3162</f>
        <v>1228000</v>
      </c>
    </row>
    <row r="779" spans="3:5" x14ac:dyDescent="0.25">
      <c r="C779" t="e">
        <f>'TPS543C20 Loop Gain'!AI3161</f>
        <v>#DIV/0!</v>
      </c>
      <c r="D779" t="e">
        <f>'TPS543C20 Loop Gain'!AJ3161</f>
        <v>#DIV/0!</v>
      </c>
      <c r="E779">
        <f>'TPS543C20 Loop Gain'!B3161</f>
        <v>1227000</v>
      </c>
    </row>
    <row r="780" spans="3:5" x14ac:dyDescent="0.25">
      <c r="C780" t="e">
        <f>'TPS543C20 Loop Gain'!AI3160</f>
        <v>#DIV/0!</v>
      </c>
      <c r="D780" t="e">
        <f>'TPS543C20 Loop Gain'!AJ3160</f>
        <v>#DIV/0!</v>
      </c>
      <c r="E780">
        <f>'TPS543C20 Loop Gain'!B3160</f>
        <v>1226000</v>
      </c>
    </row>
    <row r="781" spans="3:5" x14ac:dyDescent="0.25">
      <c r="C781" t="e">
        <f>'TPS543C20 Loop Gain'!AI3159</f>
        <v>#DIV/0!</v>
      </c>
      <c r="D781" t="e">
        <f>'TPS543C20 Loop Gain'!AJ3159</f>
        <v>#DIV/0!</v>
      </c>
      <c r="E781">
        <f>'TPS543C20 Loop Gain'!B3159</f>
        <v>1225000</v>
      </c>
    </row>
    <row r="782" spans="3:5" x14ac:dyDescent="0.25">
      <c r="C782" t="e">
        <f>'TPS543C20 Loop Gain'!AI3158</f>
        <v>#DIV/0!</v>
      </c>
      <c r="D782" t="e">
        <f>'TPS543C20 Loop Gain'!AJ3158</f>
        <v>#DIV/0!</v>
      </c>
      <c r="E782">
        <f>'TPS543C20 Loop Gain'!B3158</f>
        <v>1224000</v>
      </c>
    </row>
    <row r="783" spans="3:5" x14ac:dyDescent="0.25">
      <c r="C783" t="e">
        <f>'TPS543C20 Loop Gain'!AI3157</f>
        <v>#DIV/0!</v>
      </c>
      <c r="D783" t="e">
        <f>'TPS543C20 Loop Gain'!AJ3157</f>
        <v>#DIV/0!</v>
      </c>
      <c r="E783">
        <f>'TPS543C20 Loop Gain'!B3157</f>
        <v>1223000</v>
      </c>
    </row>
    <row r="784" spans="3:5" x14ac:dyDescent="0.25">
      <c r="C784" t="e">
        <f>'TPS543C20 Loop Gain'!AI3156</f>
        <v>#DIV/0!</v>
      </c>
      <c r="D784" t="e">
        <f>'TPS543C20 Loop Gain'!AJ3156</f>
        <v>#DIV/0!</v>
      </c>
      <c r="E784">
        <f>'TPS543C20 Loop Gain'!B3156</f>
        <v>1222000</v>
      </c>
    </row>
    <row r="785" spans="3:5" x14ac:dyDescent="0.25">
      <c r="C785" t="e">
        <f>'TPS543C20 Loop Gain'!AI3155</f>
        <v>#DIV/0!</v>
      </c>
      <c r="D785" t="e">
        <f>'TPS543C20 Loop Gain'!AJ3155</f>
        <v>#DIV/0!</v>
      </c>
      <c r="E785">
        <f>'TPS543C20 Loop Gain'!B3155</f>
        <v>1221000</v>
      </c>
    </row>
    <row r="786" spans="3:5" x14ac:dyDescent="0.25">
      <c r="C786" t="e">
        <f>'TPS543C20 Loop Gain'!AI3154</f>
        <v>#DIV/0!</v>
      </c>
      <c r="D786" t="e">
        <f>'TPS543C20 Loop Gain'!AJ3154</f>
        <v>#DIV/0!</v>
      </c>
      <c r="E786">
        <f>'TPS543C20 Loop Gain'!B3154</f>
        <v>1220000</v>
      </c>
    </row>
    <row r="787" spans="3:5" x14ac:dyDescent="0.25">
      <c r="C787" t="e">
        <f>'TPS543C20 Loop Gain'!AI3153</f>
        <v>#DIV/0!</v>
      </c>
      <c r="D787" t="e">
        <f>'TPS543C20 Loop Gain'!AJ3153</f>
        <v>#DIV/0!</v>
      </c>
      <c r="E787">
        <f>'TPS543C20 Loop Gain'!B3153</f>
        <v>1219000</v>
      </c>
    </row>
    <row r="788" spans="3:5" x14ac:dyDescent="0.25">
      <c r="C788" t="e">
        <f>'TPS543C20 Loop Gain'!AI3152</f>
        <v>#DIV/0!</v>
      </c>
      <c r="D788" t="e">
        <f>'TPS543C20 Loop Gain'!AJ3152</f>
        <v>#DIV/0!</v>
      </c>
      <c r="E788">
        <f>'TPS543C20 Loop Gain'!B3152</f>
        <v>1218000</v>
      </c>
    </row>
    <row r="789" spans="3:5" x14ac:dyDescent="0.25">
      <c r="C789" t="e">
        <f>'TPS543C20 Loop Gain'!AI3151</f>
        <v>#DIV/0!</v>
      </c>
      <c r="D789" t="e">
        <f>'TPS543C20 Loop Gain'!AJ3151</f>
        <v>#DIV/0!</v>
      </c>
      <c r="E789">
        <f>'TPS543C20 Loop Gain'!B3151</f>
        <v>1217000</v>
      </c>
    </row>
    <row r="790" spans="3:5" x14ac:dyDescent="0.25">
      <c r="C790" t="e">
        <f>'TPS543C20 Loop Gain'!AI3150</f>
        <v>#DIV/0!</v>
      </c>
      <c r="D790" t="e">
        <f>'TPS543C20 Loop Gain'!AJ3150</f>
        <v>#DIV/0!</v>
      </c>
      <c r="E790">
        <f>'TPS543C20 Loop Gain'!B3150</f>
        <v>1216000</v>
      </c>
    </row>
    <row r="791" spans="3:5" x14ac:dyDescent="0.25">
      <c r="C791" t="e">
        <f>'TPS543C20 Loop Gain'!AI3149</f>
        <v>#DIV/0!</v>
      </c>
      <c r="D791" t="e">
        <f>'TPS543C20 Loop Gain'!AJ3149</f>
        <v>#DIV/0!</v>
      </c>
      <c r="E791">
        <f>'TPS543C20 Loop Gain'!B3149</f>
        <v>1215000</v>
      </c>
    </row>
    <row r="792" spans="3:5" x14ac:dyDescent="0.25">
      <c r="C792" t="e">
        <f>'TPS543C20 Loop Gain'!AI3148</f>
        <v>#DIV/0!</v>
      </c>
      <c r="D792" t="e">
        <f>'TPS543C20 Loop Gain'!AJ3148</f>
        <v>#DIV/0!</v>
      </c>
      <c r="E792">
        <f>'TPS543C20 Loop Gain'!B3148</f>
        <v>1214000</v>
      </c>
    </row>
    <row r="793" spans="3:5" x14ac:dyDescent="0.25">
      <c r="C793" t="e">
        <f>'TPS543C20 Loop Gain'!AI3147</f>
        <v>#DIV/0!</v>
      </c>
      <c r="D793" t="e">
        <f>'TPS543C20 Loop Gain'!AJ3147</f>
        <v>#DIV/0!</v>
      </c>
      <c r="E793">
        <f>'TPS543C20 Loop Gain'!B3147</f>
        <v>1213000</v>
      </c>
    </row>
    <row r="794" spans="3:5" x14ac:dyDescent="0.25">
      <c r="C794" t="e">
        <f>'TPS543C20 Loop Gain'!AI3146</f>
        <v>#DIV/0!</v>
      </c>
      <c r="D794" t="e">
        <f>'TPS543C20 Loop Gain'!AJ3146</f>
        <v>#DIV/0!</v>
      </c>
      <c r="E794">
        <f>'TPS543C20 Loop Gain'!B3146</f>
        <v>1212000</v>
      </c>
    </row>
    <row r="795" spans="3:5" x14ac:dyDescent="0.25">
      <c r="C795" t="e">
        <f>'TPS543C20 Loop Gain'!AI3145</f>
        <v>#DIV/0!</v>
      </c>
      <c r="D795" t="e">
        <f>'TPS543C20 Loop Gain'!AJ3145</f>
        <v>#DIV/0!</v>
      </c>
      <c r="E795">
        <f>'TPS543C20 Loop Gain'!B3145</f>
        <v>1211000</v>
      </c>
    </row>
    <row r="796" spans="3:5" x14ac:dyDescent="0.25">
      <c r="C796" t="e">
        <f>'TPS543C20 Loop Gain'!AI3144</f>
        <v>#DIV/0!</v>
      </c>
      <c r="D796" t="e">
        <f>'TPS543C20 Loop Gain'!AJ3144</f>
        <v>#DIV/0!</v>
      </c>
      <c r="E796">
        <f>'TPS543C20 Loop Gain'!B3144</f>
        <v>1210000</v>
      </c>
    </row>
    <row r="797" spans="3:5" x14ac:dyDescent="0.25">
      <c r="C797" t="e">
        <f>'TPS543C20 Loop Gain'!AI3143</f>
        <v>#DIV/0!</v>
      </c>
      <c r="D797" t="e">
        <f>'TPS543C20 Loop Gain'!AJ3143</f>
        <v>#DIV/0!</v>
      </c>
      <c r="E797">
        <f>'TPS543C20 Loop Gain'!B3143</f>
        <v>1209000</v>
      </c>
    </row>
    <row r="798" spans="3:5" x14ac:dyDescent="0.25">
      <c r="C798" t="e">
        <f>'TPS543C20 Loop Gain'!AI3142</f>
        <v>#DIV/0!</v>
      </c>
      <c r="D798" t="e">
        <f>'TPS543C20 Loop Gain'!AJ3142</f>
        <v>#DIV/0!</v>
      </c>
      <c r="E798">
        <f>'TPS543C20 Loop Gain'!B3142</f>
        <v>1208000</v>
      </c>
    </row>
    <row r="799" spans="3:5" x14ac:dyDescent="0.25">
      <c r="C799" t="e">
        <f>'TPS543C20 Loop Gain'!AI3141</f>
        <v>#DIV/0!</v>
      </c>
      <c r="D799" t="e">
        <f>'TPS543C20 Loop Gain'!AJ3141</f>
        <v>#DIV/0!</v>
      </c>
      <c r="E799">
        <f>'TPS543C20 Loop Gain'!B3141</f>
        <v>1207000</v>
      </c>
    </row>
    <row r="800" spans="3:5" x14ac:dyDescent="0.25">
      <c r="C800" t="e">
        <f>'TPS543C20 Loop Gain'!AI3140</f>
        <v>#DIV/0!</v>
      </c>
      <c r="D800" t="e">
        <f>'TPS543C20 Loop Gain'!AJ3140</f>
        <v>#DIV/0!</v>
      </c>
      <c r="E800">
        <f>'TPS543C20 Loop Gain'!B3140</f>
        <v>1206000</v>
      </c>
    </row>
    <row r="801" spans="3:5" x14ac:dyDescent="0.25">
      <c r="C801" t="e">
        <f>'TPS543C20 Loop Gain'!AI3139</f>
        <v>#DIV/0!</v>
      </c>
      <c r="D801" t="e">
        <f>'TPS543C20 Loop Gain'!AJ3139</f>
        <v>#DIV/0!</v>
      </c>
      <c r="E801">
        <f>'TPS543C20 Loop Gain'!B3139</f>
        <v>1205000</v>
      </c>
    </row>
    <row r="802" spans="3:5" x14ac:dyDescent="0.25">
      <c r="C802" t="e">
        <f>'TPS543C20 Loop Gain'!AI3138</f>
        <v>#DIV/0!</v>
      </c>
      <c r="D802" t="e">
        <f>'TPS543C20 Loop Gain'!AJ3138</f>
        <v>#DIV/0!</v>
      </c>
      <c r="E802">
        <f>'TPS543C20 Loop Gain'!B3138</f>
        <v>1204000</v>
      </c>
    </row>
    <row r="803" spans="3:5" x14ac:dyDescent="0.25">
      <c r="C803" t="e">
        <f>'TPS543C20 Loop Gain'!AI3137</f>
        <v>#DIV/0!</v>
      </c>
      <c r="D803" t="e">
        <f>'TPS543C20 Loop Gain'!AJ3137</f>
        <v>#DIV/0!</v>
      </c>
      <c r="E803">
        <f>'TPS543C20 Loop Gain'!B3137</f>
        <v>1203000</v>
      </c>
    </row>
    <row r="804" spans="3:5" x14ac:dyDescent="0.25">
      <c r="C804" t="e">
        <f>'TPS543C20 Loop Gain'!AI3136</f>
        <v>#DIV/0!</v>
      </c>
      <c r="D804" t="e">
        <f>'TPS543C20 Loop Gain'!AJ3136</f>
        <v>#DIV/0!</v>
      </c>
      <c r="E804">
        <f>'TPS543C20 Loop Gain'!B3136</f>
        <v>1202000</v>
      </c>
    </row>
    <row r="805" spans="3:5" x14ac:dyDescent="0.25">
      <c r="C805" t="e">
        <f>'TPS543C20 Loop Gain'!AI3135</f>
        <v>#DIV/0!</v>
      </c>
      <c r="D805" t="e">
        <f>'TPS543C20 Loop Gain'!AJ3135</f>
        <v>#DIV/0!</v>
      </c>
      <c r="E805">
        <f>'TPS543C20 Loop Gain'!B3135</f>
        <v>1201000</v>
      </c>
    </row>
    <row r="806" spans="3:5" x14ac:dyDescent="0.25">
      <c r="C806" t="e">
        <f>'TPS543C20 Loop Gain'!AI3134</f>
        <v>#DIV/0!</v>
      </c>
      <c r="D806" t="e">
        <f>'TPS543C20 Loop Gain'!AJ3134</f>
        <v>#DIV/0!</v>
      </c>
      <c r="E806">
        <f>'TPS543C20 Loop Gain'!B3134</f>
        <v>1200000</v>
      </c>
    </row>
    <row r="807" spans="3:5" x14ac:dyDescent="0.25">
      <c r="C807" t="e">
        <f>'TPS543C20 Loop Gain'!AI3133</f>
        <v>#DIV/0!</v>
      </c>
      <c r="D807" t="e">
        <f>'TPS543C20 Loop Gain'!AJ3133</f>
        <v>#DIV/0!</v>
      </c>
      <c r="E807">
        <f>'TPS543C20 Loop Gain'!B3133</f>
        <v>1199000</v>
      </c>
    </row>
    <row r="808" spans="3:5" x14ac:dyDescent="0.25">
      <c r="C808" t="e">
        <f>'TPS543C20 Loop Gain'!AI3132</f>
        <v>#DIV/0!</v>
      </c>
      <c r="D808" t="e">
        <f>'TPS543C20 Loop Gain'!AJ3132</f>
        <v>#DIV/0!</v>
      </c>
      <c r="E808">
        <f>'TPS543C20 Loop Gain'!B3132</f>
        <v>1198000</v>
      </c>
    </row>
    <row r="809" spans="3:5" x14ac:dyDescent="0.25">
      <c r="C809" t="e">
        <f>'TPS543C20 Loop Gain'!AI3131</f>
        <v>#DIV/0!</v>
      </c>
      <c r="D809" t="e">
        <f>'TPS543C20 Loop Gain'!AJ3131</f>
        <v>#DIV/0!</v>
      </c>
      <c r="E809">
        <f>'TPS543C20 Loop Gain'!B3131</f>
        <v>1197000</v>
      </c>
    </row>
    <row r="810" spans="3:5" x14ac:dyDescent="0.25">
      <c r="C810" t="e">
        <f>'TPS543C20 Loop Gain'!AI3130</f>
        <v>#DIV/0!</v>
      </c>
      <c r="D810" t="e">
        <f>'TPS543C20 Loop Gain'!AJ3130</f>
        <v>#DIV/0!</v>
      </c>
      <c r="E810">
        <f>'TPS543C20 Loop Gain'!B3130</f>
        <v>1196000</v>
      </c>
    </row>
    <row r="811" spans="3:5" x14ac:dyDescent="0.25">
      <c r="C811" t="e">
        <f>'TPS543C20 Loop Gain'!AI3129</f>
        <v>#DIV/0!</v>
      </c>
      <c r="D811" t="e">
        <f>'TPS543C20 Loop Gain'!AJ3129</f>
        <v>#DIV/0!</v>
      </c>
      <c r="E811">
        <f>'TPS543C20 Loop Gain'!B3129</f>
        <v>1195000</v>
      </c>
    </row>
    <row r="812" spans="3:5" x14ac:dyDescent="0.25">
      <c r="C812" t="e">
        <f>'TPS543C20 Loop Gain'!AI3128</f>
        <v>#DIV/0!</v>
      </c>
      <c r="D812" t="e">
        <f>'TPS543C20 Loop Gain'!AJ3128</f>
        <v>#DIV/0!</v>
      </c>
      <c r="E812">
        <f>'TPS543C20 Loop Gain'!B3128</f>
        <v>1194000</v>
      </c>
    </row>
    <row r="813" spans="3:5" x14ac:dyDescent="0.25">
      <c r="C813" t="e">
        <f>'TPS543C20 Loop Gain'!AI3127</f>
        <v>#DIV/0!</v>
      </c>
      <c r="D813" t="e">
        <f>'TPS543C20 Loop Gain'!AJ3127</f>
        <v>#DIV/0!</v>
      </c>
      <c r="E813">
        <f>'TPS543C20 Loop Gain'!B3127</f>
        <v>1193000</v>
      </c>
    </row>
    <row r="814" spans="3:5" x14ac:dyDescent="0.25">
      <c r="C814" t="e">
        <f>'TPS543C20 Loop Gain'!AI3126</f>
        <v>#DIV/0!</v>
      </c>
      <c r="D814" t="e">
        <f>'TPS543C20 Loop Gain'!AJ3126</f>
        <v>#DIV/0!</v>
      </c>
      <c r="E814">
        <f>'TPS543C20 Loop Gain'!B3126</f>
        <v>1192000</v>
      </c>
    </row>
    <row r="815" spans="3:5" x14ac:dyDescent="0.25">
      <c r="C815" t="e">
        <f>'TPS543C20 Loop Gain'!AI3125</f>
        <v>#DIV/0!</v>
      </c>
      <c r="D815" t="e">
        <f>'TPS543C20 Loop Gain'!AJ3125</f>
        <v>#DIV/0!</v>
      </c>
      <c r="E815">
        <f>'TPS543C20 Loop Gain'!B3125</f>
        <v>1191000</v>
      </c>
    </row>
    <row r="816" spans="3:5" x14ac:dyDescent="0.25">
      <c r="C816" t="e">
        <f>'TPS543C20 Loop Gain'!AI3124</f>
        <v>#DIV/0!</v>
      </c>
      <c r="D816" t="e">
        <f>'TPS543C20 Loop Gain'!AJ3124</f>
        <v>#DIV/0!</v>
      </c>
      <c r="E816">
        <f>'TPS543C20 Loop Gain'!B3124</f>
        <v>1190000</v>
      </c>
    </row>
    <row r="817" spans="3:5" x14ac:dyDescent="0.25">
      <c r="C817" t="e">
        <f>'TPS543C20 Loop Gain'!AI3123</f>
        <v>#DIV/0!</v>
      </c>
      <c r="D817" t="e">
        <f>'TPS543C20 Loop Gain'!AJ3123</f>
        <v>#DIV/0!</v>
      </c>
      <c r="E817">
        <f>'TPS543C20 Loop Gain'!B3123</f>
        <v>1189000</v>
      </c>
    </row>
    <row r="818" spans="3:5" x14ac:dyDescent="0.25">
      <c r="C818" t="e">
        <f>'TPS543C20 Loop Gain'!AI3122</f>
        <v>#DIV/0!</v>
      </c>
      <c r="D818" t="e">
        <f>'TPS543C20 Loop Gain'!AJ3122</f>
        <v>#DIV/0!</v>
      </c>
      <c r="E818">
        <f>'TPS543C20 Loop Gain'!B3122</f>
        <v>1188000</v>
      </c>
    </row>
    <row r="819" spans="3:5" x14ac:dyDescent="0.25">
      <c r="C819" t="e">
        <f>'TPS543C20 Loop Gain'!AI3121</f>
        <v>#DIV/0!</v>
      </c>
      <c r="D819" t="e">
        <f>'TPS543C20 Loop Gain'!AJ3121</f>
        <v>#DIV/0!</v>
      </c>
      <c r="E819">
        <f>'TPS543C20 Loop Gain'!B3121</f>
        <v>1187000</v>
      </c>
    </row>
    <row r="820" spans="3:5" x14ac:dyDescent="0.25">
      <c r="C820" t="e">
        <f>'TPS543C20 Loop Gain'!AI3120</f>
        <v>#DIV/0!</v>
      </c>
      <c r="D820" t="e">
        <f>'TPS543C20 Loop Gain'!AJ3120</f>
        <v>#DIV/0!</v>
      </c>
      <c r="E820">
        <f>'TPS543C20 Loop Gain'!B3120</f>
        <v>1186000</v>
      </c>
    </row>
    <row r="821" spans="3:5" x14ac:dyDescent="0.25">
      <c r="C821" t="e">
        <f>'TPS543C20 Loop Gain'!AI3119</f>
        <v>#DIV/0!</v>
      </c>
      <c r="D821" t="e">
        <f>'TPS543C20 Loop Gain'!AJ3119</f>
        <v>#DIV/0!</v>
      </c>
      <c r="E821">
        <f>'TPS543C20 Loop Gain'!B3119</f>
        <v>1185000</v>
      </c>
    </row>
    <row r="822" spans="3:5" x14ac:dyDescent="0.25">
      <c r="C822" t="e">
        <f>'TPS543C20 Loop Gain'!AI3118</f>
        <v>#DIV/0!</v>
      </c>
      <c r="D822" t="e">
        <f>'TPS543C20 Loop Gain'!AJ3118</f>
        <v>#DIV/0!</v>
      </c>
      <c r="E822">
        <f>'TPS543C20 Loop Gain'!B3118</f>
        <v>1184000</v>
      </c>
    </row>
    <row r="823" spans="3:5" x14ac:dyDescent="0.25">
      <c r="C823" t="e">
        <f>'TPS543C20 Loop Gain'!AI3117</f>
        <v>#DIV/0!</v>
      </c>
      <c r="D823" t="e">
        <f>'TPS543C20 Loop Gain'!AJ3117</f>
        <v>#DIV/0!</v>
      </c>
      <c r="E823">
        <f>'TPS543C20 Loop Gain'!B3117</f>
        <v>1183000</v>
      </c>
    </row>
    <row r="824" spans="3:5" x14ac:dyDescent="0.25">
      <c r="C824" t="e">
        <f>'TPS543C20 Loop Gain'!AI3116</f>
        <v>#DIV/0!</v>
      </c>
      <c r="D824" t="e">
        <f>'TPS543C20 Loop Gain'!AJ3116</f>
        <v>#DIV/0!</v>
      </c>
      <c r="E824">
        <f>'TPS543C20 Loop Gain'!B3116</f>
        <v>1182000</v>
      </c>
    </row>
    <row r="825" spans="3:5" x14ac:dyDescent="0.25">
      <c r="C825" t="e">
        <f>'TPS543C20 Loop Gain'!AI3115</f>
        <v>#DIV/0!</v>
      </c>
      <c r="D825" t="e">
        <f>'TPS543C20 Loop Gain'!AJ3115</f>
        <v>#DIV/0!</v>
      </c>
      <c r="E825">
        <f>'TPS543C20 Loop Gain'!B3115</f>
        <v>1181000</v>
      </c>
    </row>
    <row r="826" spans="3:5" x14ac:dyDescent="0.25">
      <c r="C826" t="e">
        <f>'TPS543C20 Loop Gain'!AI3114</f>
        <v>#DIV/0!</v>
      </c>
      <c r="D826" t="e">
        <f>'TPS543C20 Loop Gain'!AJ3114</f>
        <v>#DIV/0!</v>
      </c>
      <c r="E826">
        <f>'TPS543C20 Loop Gain'!B3114</f>
        <v>1180000</v>
      </c>
    </row>
    <row r="827" spans="3:5" x14ac:dyDescent="0.25">
      <c r="C827" t="e">
        <f>'TPS543C20 Loop Gain'!AI3113</f>
        <v>#DIV/0!</v>
      </c>
      <c r="D827" t="e">
        <f>'TPS543C20 Loop Gain'!AJ3113</f>
        <v>#DIV/0!</v>
      </c>
      <c r="E827">
        <f>'TPS543C20 Loop Gain'!B3113</f>
        <v>1179000</v>
      </c>
    </row>
    <row r="828" spans="3:5" x14ac:dyDescent="0.25">
      <c r="C828" t="e">
        <f>'TPS543C20 Loop Gain'!AI3112</f>
        <v>#DIV/0!</v>
      </c>
      <c r="D828" t="e">
        <f>'TPS543C20 Loop Gain'!AJ3112</f>
        <v>#DIV/0!</v>
      </c>
      <c r="E828">
        <f>'TPS543C20 Loop Gain'!B3112</f>
        <v>1178000</v>
      </c>
    </row>
    <row r="829" spans="3:5" x14ac:dyDescent="0.25">
      <c r="C829" t="e">
        <f>'TPS543C20 Loop Gain'!AI3111</f>
        <v>#DIV/0!</v>
      </c>
      <c r="D829" t="e">
        <f>'TPS543C20 Loop Gain'!AJ3111</f>
        <v>#DIV/0!</v>
      </c>
      <c r="E829">
        <f>'TPS543C20 Loop Gain'!B3111</f>
        <v>1177000</v>
      </c>
    </row>
    <row r="830" spans="3:5" x14ac:dyDescent="0.25">
      <c r="C830" t="e">
        <f>'TPS543C20 Loop Gain'!AI3110</f>
        <v>#DIV/0!</v>
      </c>
      <c r="D830" t="e">
        <f>'TPS543C20 Loop Gain'!AJ3110</f>
        <v>#DIV/0!</v>
      </c>
      <c r="E830">
        <f>'TPS543C20 Loop Gain'!B3110</f>
        <v>1176000</v>
      </c>
    </row>
    <row r="831" spans="3:5" x14ac:dyDescent="0.25">
      <c r="C831" t="e">
        <f>'TPS543C20 Loop Gain'!AI3109</f>
        <v>#DIV/0!</v>
      </c>
      <c r="D831" t="e">
        <f>'TPS543C20 Loop Gain'!AJ3109</f>
        <v>#DIV/0!</v>
      </c>
      <c r="E831">
        <f>'TPS543C20 Loop Gain'!B3109</f>
        <v>1175000</v>
      </c>
    </row>
    <row r="832" spans="3:5" x14ac:dyDescent="0.25">
      <c r="C832" t="e">
        <f>'TPS543C20 Loop Gain'!AI3108</f>
        <v>#DIV/0!</v>
      </c>
      <c r="D832" t="e">
        <f>'TPS543C20 Loop Gain'!AJ3108</f>
        <v>#DIV/0!</v>
      </c>
      <c r="E832">
        <f>'TPS543C20 Loop Gain'!B3108</f>
        <v>1174000</v>
      </c>
    </row>
    <row r="833" spans="3:5" x14ac:dyDescent="0.25">
      <c r="C833" t="e">
        <f>'TPS543C20 Loop Gain'!AI3107</f>
        <v>#DIV/0!</v>
      </c>
      <c r="D833" t="e">
        <f>'TPS543C20 Loop Gain'!AJ3107</f>
        <v>#DIV/0!</v>
      </c>
      <c r="E833">
        <f>'TPS543C20 Loop Gain'!B3107</f>
        <v>1173000</v>
      </c>
    </row>
    <row r="834" spans="3:5" x14ac:dyDescent="0.25">
      <c r="C834" t="e">
        <f>'TPS543C20 Loop Gain'!AI3106</f>
        <v>#DIV/0!</v>
      </c>
      <c r="D834" t="e">
        <f>'TPS543C20 Loop Gain'!AJ3106</f>
        <v>#DIV/0!</v>
      </c>
      <c r="E834">
        <f>'TPS543C20 Loop Gain'!B3106</f>
        <v>1172000</v>
      </c>
    </row>
    <row r="835" spans="3:5" x14ac:dyDescent="0.25">
      <c r="C835" t="e">
        <f>'TPS543C20 Loop Gain'!AI3105</f>
        <v>#DIV/0!</v>
      </c>
      <c r="D835" t="e">
        <f>'TPS543C20 Loop Gain'!AJ3105</f>
        <v>#DIV/0!</v>
      </c>
      <c r="E835">
        <f>'TPS543C20 Loop Gain'!B3105</f>
        <v>1171000</v>
      </c>
    </row>
    <row r="836" spans="3:5" x14ac:dyDescent="0.25">
      <c r="C836" t="e">
        <f>'TPS543C20 Loop Gain'!AI3104</f>
        <v>#DIV/0!</v>
      </c>
      <c r="D836" t="e">
        <f>'TPS543C20 Loop Gain'!AJ3104</f>
        <v>#DIV/0!</v>
      </c>
      <c r="E836">
        <f>'TPS543C20 Loop Gain'!B3104</f>
        <v>1170000</v>
      </c>
    </row>
    <row r="837" spans="3:5" x14ac:dyDescent="0.25">
      <c r="C837" t="e">
        <f>'TPS543C20 Loop Gain'!AI3103</f>
        <v>#DIV/0!</v>
      </c>
      <c r="D837" t="e">
        <f>'TPS543C20 Loop Gain'!AJ3103</f>
        <v>#DIV/0!</v>
      </c>
      <c r="E837">
        <f>'TPS543C20 Loop Gain'!B3103</f>
        <v>1169000</v>
      </c>
    </row>
    <row r="838" spans="3:5" x14ac:dyDescent="0.25">
      <c r="C838" t="e">
        <f>'TPS543C20 Loop Gain'!AI3102</f>
        <v>#DIV/0!</v>
      </c>
      <c r="D838" t="e">
        <f>'TPS543C20 Loop Gain'!AJ3102</f>
        <v>#DIV/0!</v>
      </c>
      <c r="E838">
        <f>'TPS543C20 Loop Gain'!B3102</f>
        <v>1168000</v>
      </c>
    </row>
    <row r="839" spans="3:5" x14ac:dyDescent="0.25">
      <c r="C839" t="e">
        <f>'TPS543C20 Loop Gain'!AI3101</f>
        <v>#DIV/0!</v>
      </c>
      <c r="D839" t="e">
        <f>'TPS543C20 Loop Gain'!AJ3101</f>
        <v>#DIV/0!</v>
      </c>
      <c r="E839">
        <f>'TPS543C20 Loop Gain'!B3101</f>
        <v>1167000</v>
      </c>
    </row>
    <row r="840" spans="3:5" x14ac:dyDescent="0.25">
      <c r="C840" t="e">
        <f>'TPS543C20 Loop Gain'!AI3100</f>
        <v>#DIV/0!</v>
      </c>
      <c r="D840" t="e">
        <f>'TPS543C20 Loop Gain'!AJ3100</f>
        <v>#DIV/0!</v>
      </c>
      <c r="E840">
        <f>'TPS543C20 Loop Gain'!B3100</f>
        <v>1166000</v>
      </c>
    </row>
    <row r="841" spans="3:5" x14ac:dyDescent="0.25">
      <c r="C841" t="e">
        <f>'TPS543C20 Loop Gain'!AI3099</f>
        <v>#DIV/0!</v>
      </c>
      <c r="D841" t="e">
        <f>'TPS543C20 Loop Gain'!AJ3099</f>
        <v>#DIV/0!</v>
      </c>
      <c r="E841">
        <f>'TPS543C20 Loop Gain'!B3099</f>
        <v>1165000</v>
      </c>
    </row>
    <row r="842" spans="3:5" x14ac:dyDescent="0.25">
      <c r="C842" t="e">
        <f>'TPS543C20 Loop Gain'!AI3098</f>
        <v>#DIV/0!</v>
      </c>
      <c r="D842" t="e">
        <f>'TPS543C20 Loop Gain'!AJ3098</f>
        <v>#DIV/0!</v>
      </c>
      <c r="E842">
        <f>'TPS543C20 Loop Gain'!B3098</f>
        <v>1164000</v>
      </c>
    </row>
    <row r="843" spans="3:5" x14ac:dyDescent="0.25">
      <c r="C843" t="e">
        <f>'TPS543C20 Loop Gain'!AI3097</f>
        <v>#DIV/0!</v>
      </c>
      <c r="D843" t="e">
        <f>'TPS543C20 Loop Gain'!AJ3097</f>
        <v>#DIV/0!</v>
      </c>
      <c r="E843">
        <f>'TPS543C20 Loop Gain'!B3097</f>
        <v>1163000</v>
      </c>
    </row>
    <row r="844" spans="3:5" x14ac:dyDescent="0.25">
      <c r="C844" t="e">
        <f>'TPS543C20 Loop Gain'!AI3096</f>
        <v>#DIV/0!</v>
      </c>
      <c r="D844" t="e">
        <f>'TPS543C20 Loop Gain'!AJ3096</f>
        <v>#DIV/0!</v>
      </c>
      <c r="E844">
        <f>'TPS543C20 Loop Gain'!B3096</f>
        <v>1162000</v>
      </c>
    </row>
    <row r="845" spans="3:5" x14ac:dyDescent="0.25">
      <c r="C845" t="e">
        <f>'TPS543C20 Loop Gain'!AI3095</f>
        <v>#DIV/0!</v>
      </c>
      <c r="D845" t="e">
        <f>'TPS543C20 Loop Gain'!AJ3095</f>
        <v>#DIV/0!</v>
      </c>
      <c r="E845">
        <f>'TPS543C20 Loop Gain'!B3095</f>
        <v>1161000</v>
      </c>
    </row>
    <row r="846" spans="3:5" x14ac:dyDescent="0.25">
      <c r="C846" t="e">
        <f>'TPS543C20 Loop Gain'!AI3094</f>
        <v>#DIV/0!</v>
      </c>
      <c r="D846" t="e">
        <f>'TPS543C20 Loop Gain'!AJ3094</f>
        <v>#DIV/0!</v>
      </c>
      <c r="E846">
        <f>'TPS543C20 Loop Gain'!B3094</f>
        <v>1160000</v>
      </c>
    </row>
    <row r="847" spans="3:5" x14ac:dyDescent="0.25">
      <c r="C847" t="e">
        <f>'TPS543C20 Loop Gain'!AI3093</f>
        <v>#DIV/0!</v>
      </c>
      <c r="D847" t="e">
        <f>'TPS543C20 Loop Gain'!AJ3093</f>
        <v>#DIV/0!</v>
      </c>
      <c r="E847">
        <f>'TPS543C20 Loop Gain'!B3093</f>
        <v>1159000</v>
      </c>
    </row>
    <row r="848" spans="3:5" x14ac:dyDescent="0.25">
      <c r="C848" t="e">
        <f>'TPS543C20 Loop Gain'!AI3092</f>
        <v>#DIV/0!</v>
      </c>
      <c r="D848" t="e">
        <f>'TPS543C20 Loop Gain'!AJ3092</f>
        <v>#DIV/0!</v>
      </c>
      <c r="E848">
        <f>'TPS543C20 Loop Gain'!B3092</f>
        <v>1158000</v>
      </c>
    </row>
    <row r="849" spans="3:5" x14ac:dyDescent="0.25">
      <c r="C849" t="e">
        <f>'TPS543C20 Loop Gain'!AI3091</f>
        <v>#DIV/0!</v>
      </c>
      <c r="D849" t="e">
        <f>'TPS543C20 Loop Gain'!AJ3091</f>
        <v>#DIV/0!</v>
      </c>
      <c r="E849">
        <f>'TPS543C20 Loop Gain'!B3091</f>
        <v>1157000</v>
      </c>
    </row>
    <row r="850" spans="3:5" x14ac:dyDescent="0.25">
      <c r="C850" t="e">
        <f>'TPS543C20 Loop Gain'!AI3090</f>
        <v>#DIV/0!</v>
      </c>
      <c r="D850" t="e">
        <f>'TPS543C20 Loop Gain'!AJ3090</f>
        <v>#DIV/0!</v>
      </c>
      <c r="E850">
        <f>'TPS543C20 Loop Gain'!B3090</f>
        <v>1156000</v>
      </c>
    </row>
    <row r="851" spans="3:5" x14ac:dyDescent="0.25">
      <c r="C851" t="e">
        <f>'TPS543C20 Loop Gain'!AI3089</f>
        <v>#DIV/0!</v>
      </c>
      <c r="D851" t="e">
        <f>'TPS543C20 Loop Gain'!AJ3089</f>
        <v>#DIV/0!</v>
      </c>
      <c r="E851">
        <f>'TPS543C20 Loop Gain'!B3089</f>
        <v>1155000</v>
      </c>
    </row>
    <row r="852" spans="3:5" x14ac:dyDescent="0.25">
      <c r="C852" t="e">
        <f>'TPS543C20 Loop Gain'!AI3088</f>
        <v>#DIV/0!</v>
      </c>
      <c r="D852" t="e">
        <f>'TPS543C20 Loop Gain'!AJ3088</f>
        <v>#DIV/0!</v>
      </c>
      <c r="E852">
        <f>'TPS543C20 Loop Gain'!B3088</f>
        <v>1154000</v>
      </c>
    </row>
    <row r="853" spans="3:5" x14ac:dyDescent="0.25">
      <c r="C853" t="e">
        <f>'TPS543C20 Loop Gain'!AI3087</f>
        <v>#DIV/0!</v>
      </c>
      <c r="D853" t="e">
        <f>'TPS543C20 Loop Gain'!AJ3087</f>
        <v>#DIV/0!</v>
      </c>
      <c r="E853">
        <f>'TPS543C20 Loop Gain'!B3087</f>
        <v>1153000</v>
      </c>
    </row>
    <row r="854" spans="3:5" x14ac:dyDescent="0.25">
      <c r="C854" t="e">
        <f>'TPS543C20 Loop Gain'!AI3086</f>
        <v>#DIV/0!</v>
      </c>
      <c r="D854" t="e">
        <f>'TPS543C20 Loop Gain'!AJ3086</f>
        <v>#DIV/0!</v>
      </c>
      <c r="E854">
        <f>'TPS543C20 Loop Gain'!B3086</f>
        <v>1152000</v>
      </c>
    </row>
    <row r="855" spans="3:5" x14ac:dyDescent="0.25">
      <c r="C855" t="e">
        <f>'TPS543C20 Loop Gain'!AI3085</f>
        <v>#DIV/0!</v>
      </c>
      <c r="D855" t="e">
        <f>'TPS543C20 Loop Gain'!AJ3085</f>
        <v>#DIV/0!</v>
      </c>
      <c r="E855">
        <f>'TPS543C20 Loop Gain'!B3085</f>
        <v>1151000</v>
      </c>
    </row>
    <row r="856" spans="3:5" x14ac:dyDescent="0.25">
      <c r="C856" t="e">
        <f>'TPS543C20 Loop Gain'!AI3084</f>
        <v>#DIV/0!</v>
      </c>
      <c r="D856" t="e">
        <f>'TPS543C20 Loop Gain'!AJ3084</f>
        <v>#DIV/0!</v>
      </c>
      <c r="E856">
        <f>'TPS543C20 Loop Gain'!B3084</f>
        <v>1150000</v>
      </c>
    </row>
    <row r="857" spans="3:5" x14ac:dyDescent="0.25">
      <c r="C857" t="e">
        <f>'TPS543C20 Loop Gain'!AI3083</f>
        <v>#DIV/0!</v>
      </c>
      <c r="D857" t="e">
        <f>'TPS543C20 Loop Gain'!AJ3083</f>
        <v>#DIV/0!</v>
      </c>
      <c r="E857">
        <f>'TPS543C20 Loop Gain'!B3083</f>
        <v>1149000</v>
      </c>
    </row>
    <row r="858" spans="3:5" x14ac:dyDescent="0.25">
      <c r="C858" t="e">
        <f>'TPS543C20 Loop Gain'!AI3082</f>
        <v>#DIV/0!</v>
      </c>
      <c r="D858" t="e">
        <f>'TPS543C20 Loop Gain'!AJ3082</f>
        <v>#DIV/0!</v>
      </c>
      <c r="E858">
        <f>'TPS543C20 Loop Gain'!B3082</f>
        <v>1148000</v>
      </c>
    </row>
    <row r="859" spans="3:5" x14ac:dyDescent="0.25">
      <c r="C859" t="e">
        <f>'TPS543C20 Loop Gain'!AI3081</f>
        <v>#DIV/0!</v>
      </c>
      <c r="D859" t="e">
        <f>'TPS543C20 Loop Gain'!AJ3081</f>
        <v>#DIV/0!</v>
      </c>
      <c r="E859">
        <f>'TPS543C20 Loop Gain'!B3081</f>
        <v>1147000</v>
      </c>
    </row>
    <row r="860" spans="3:5" x14ac:dyDescent="0.25">
      <c r="C860" t="e">
        <f>'TPS543C20 Loop Gain'!AI3080</f>
        <v>#DIV/0!</v>
      </c>
      <c r="D860" t="e">
        <f>'TPS543C20 Loop Gain'!AJ3080</f>
        <v>#DIV/0!</v>
      </c>
      <c r="E860">
        <f>'TPS543C20 Loop Gain'!B3080</f>
        <v>1146000</v>
      </c>
    </row>
    <row r="861" spans="3:5" x14ac:dyDescent="0.25">
      <c r="C861" t="e">
        <f>'TPS543C20 Loop Gain'!AI3079</f>
        <v>#DIV/0!</v>
      </c>
      <c r="D861" t="e">
        <f>'TPS543C20 Loop Gain'!AJ3079</f>
        <v>#DIV/0!</v>
      </c>
      <c r="E861">
        <f>'TPS543C20 Loop Gain'!B3079</f>
        <v>1145000</v>
      </c>
    </row>
    <row r="862" spans="3:5" x14ac:dyDescent="0.25">
      <c r="C862" t="e">
        <f>'TPS543C20 Loop Gain'!AI3078</f>
        <v>#DIV/0!</v>
      </c>
      <c r="D862" t="e">
        <f>'TPS543C20 Loop Gain'!AJ3078</f>
        <v>#DIV/0!</v>
      </c>
      <c r="E862">
        <f>'TPS543C20 Loop Gain'!B3078</f>
        <v>1144000</v>
      </c>
    </row>
    <row r="863" spans="3:5" x14ac:dyDescent="0.25">
      <c r="C863" t="e">
        <f>'TPS543C20 Loop Gain'!AI3077</f>
        <v>#DIV/0!</v>
      </c>
      <c r="D863" t="e">
        <f>'TPS543C20 Loop Gain'!AJ3077</f>
        <v>#DIV/0!</v>
      </c>
      <c r="E863">
        <f>'TPS543C20 Loop Gain'!B3077</f>
        <v>1143000</v>
      </c>
    </row>
    <row r="864" spans="3:5" x14ac:dyDescent="0.25">
      <c r="C864" t="e">
        <f>'TPS543C20 Loop Gain'!AI3076</f>
        <v>#DIV/0!</v>
      </c>
      <c r="D864" t="e">
        <f>'TPS543C20 Loop Gain'!AJ3076</f>
        <v>#DIV/0!</v>
      </c>
      <c r="E864">
        <f>'TPS543C20 Loop Gain'!B3076</f>
        <v>1142000</v>
      </c>
    </row>
    <row r="865" spans="3:5" x14ac:dyDescent="0.25">
      <c r="C865" t="e">
        <f>'TPS543C20 Loop Gain'!AI3075</f>
        <v>#DIV/0!</v>
      </c>
      <c r="D865" t="e">
        <f>'TPS543C20 Loop Gain'!AJ3075</f>
        <v>#DIV/0!</v>
      </c>
      <c r="E865">
        <f>'TPS543C20 Loop Gain'!B3075</f>
        <v>1141000</v>
      </c>
    </row>
    <row r="866" spans="3:5" x14ac:dyDescent="0.25">
      <c r="C866" t="e">
        <f>'TPS543C20 Loop Gain'!AI3074</f>
        <v>#DIV/0!</v>
      </c>
      <c r="D866" t="e">
        <f>'TPS543C20 Loop Gain'!AJ3074</f>
        <v>#DIV/0!</v>
      </c>
      <c r="E866">
        <f>'TPS543C20 Loop Gain'!B3074</f>
        <v>1140000</v>
      </c>
    </row>
    <row r="867" spans="3:5" x14ac:dyDescent="0.25">
      <c r="C867" t="e">
        <f>'TPS543C20 Loop Gain'!AI3073</f>
        <v>#DIV/0!</v>
      </c>
      <c r="D867" t="e">
        <f>'TPS543C20 Loop Gain'!AJ3073</f>
        <v>#DIV/0!</v>
      </c>
      <c r="E867">
        <f>'TPS543C20 Loop Gain'!B3073</f>
        <v>1139000</v>
      </c>
    </row>
    <row r="868" spans="3:5" x14ac:dyDescent="0.25">
      <c r="C868" t="e">
        <f>'TPS543C20 Loop Gain'!AI3072</f>
        <v>#DIV/0!</v>
      </c>
      <c r="D868" t="e">
        <f>'TPS543C20 Loop Gain'!AJ3072</f>
        <v>#DIV/0!</v>
      </c>
      <c r="E868">
        <f>'TPS543C20 Loop Gain'!B3072</f>
        <v>1138000</v>
      </c>
    </row>
    <row r="869" spans="3:5" x14ac:dyDescent="0.25">
      <c r="C869" t="e">
        <f>'TPS543C20 Loop Gain'!AI3071</f>
        <v>#DIV/0!</v>
      </c>
      <c r="D869" t="e">
        <f>'TPS543C20 Loop Gain'!AJ3071</f>
        <v>#DIV/0!</v>
      </c>
      <c r="E869">
        <f>'TPS543C20 Loop Gain'!B3071</f>
        <v>1137000</v>
      </c>
    </row>
    <row r="870" spans="3:5" x14ac:dyDescent="0.25">
      <c r="C870" t="e">
        <f>'TPS543C20 Loop Gain'!AI3070</f>
        <v>#DIV/0!</v>
      </c>
      <c r="D870" t="e">
        <f>'TPS543C20 Loop Gain'!AJ3070</f>
        <v>#DIV/0!</v>
      </c>
      <c r="E870">
        <f>'TPS543C20 Loop Gain'!B3070</f>
        <v>1136000</v>
      </c>
    </row>
    <row r="871" spans="3:5" x14ac:dyDescent="0.25">
      <c r="C871" t="e">
        <f>'TPS543C20 Loop Gain'!AI3069</f>
        <v>#DIV/0!</v>
      </c>
      <c r="D871" t="e">
        <f>'TPS543C20 Loop Gain'!AJ3069</f>
        <v>#DIV/0!</v>
      </c>
      <c r="E871">
        <f>'TPS543C20 Loop Gain'!B3069</f>
        <v>1135000</v>
      </c>
    </row>
    <row r="872" spans="3:5" x14ac:dyDescent="0.25">
      <c r="C872" t="e">
        <f>'TPS543C20 Loop Gain'!AI3068</f>
        <v>#DIV/0!</v>
      </c>
      <c r="D872" t="e">
        <f>'TPS543C20 Loop Gain'!AJ3068</f>
        <v>#DIV/0!</v>
      </c>
      <c r="E872">
        <f>'TPS543C20 Loop Gain'!B3068</f>
        <v>1134000</v>
      </c>
    </row>
    <row r="873" spans="3:5" x14ac:dyDescent="0.25">
      <c r="C873" t="e">
        <f>'TPS543C20 Loop Gain'!AI3067</f>
        <v>#DIV/0!</v>
      </c>
      <c r="D873" t="e">
        <f>'TPS543C20 Loop Gain'!AJ3067</f>
        <v>#DIV/0!</v>
      </c>
      <c r="E873">
        <f>'TPS543C20 Loop Gain'!B3067</f>
        <v>1133000</v>
      </c>
    </row>
    <row r="874" spans="3:5" x14ac:dyDescent="0.25">
      <c r="C874" t="e">
        <f>'TPS543C20 Loop Gain'!AI3066</f>
        <v>#DIV/0!</v>
      </c>
      <c r="D874" t="e">
        <f>'TPS543C20 Loop Gain'!AJ3066</f>
        <v>#DIV/0!</v>
      </c>
      <c r="E874">
        <f>'TPS543C20 Loop Gain'!B3066</f>
        <v>1132000</v>
      </c>
    </row>
    <row r="875" spans="3:5" x14ac:dyDescent="0.25">
      <c r="C875" t="e">
        <f>'TPS543C20 Loop Gain'!AI3065</f>
        <v>#DIV/0!</v>
      </c>
      <c r="D875" t="e">
        <f>'TPS543C20 Loop Gain'!AJ3065</f>
        <v>#DIV/0!</v>
      </c>
      <c r="E875">
        <f>'TPS543C20 Loop Gain'!B3065</f>
        <v>1131000</v>
      </c>
    </row>
    <row r="876" spans="3:5" x14ac:dyDescent="0.25">
      <c r="C876" t="e">
        <f>'TPS543C20 Loop Gain'!AI3064</f>
        <v>#DIV/0!</v>
      </c>
      <c r="D876" t="e">
        <f>'TPS543C20 Loop Gain'!AJ3064</f>
        <v>#DIV/0!</v>
      </c>
      <c r="E876">
        <f>'TPS543C20 Loop Gain'!B3064</f>
        <v>1130000</v>
      </c>
    </row>
    <row r="877" spans="3:5" x14ac:dyDescent="0.25">
      <c r="C877" t="e">
        <f>'TPS543C20 Loop Gain'!AI3063</f>
        <v>#DIV/0!</v>
      </c>
      <c r="D877" t="e">
        <f>'TPS543C20 Loop Gain'!AJ3063</f>
        <v>#DIV/0!</v>
      </c>
      <c r="E877">
        <f>'TPS543C20 Loop Gain'!B3063</f>
        <v>1129000</v>
      </c>
    </row>
    <row r="878" spans="3:5" x14ac:dyDescent="0.25">
      <c r="C878" t="e">
        <f>'TPS543C20 Loop Gain'!AI3062</f>
        <v>#DIV/0!</v>
      </c>
      <c r="D878" t="e">
        <f>'TPS543C20 Loop Gain'!AJ3062</f>
        <v>#DIV/0!</v>
      </c>
      <c r="E878">
        <f>'TPS543C20 Loop Gain'!B3062</f>
        <v>1128000</v>
      </c>
    </row>
    <row r="879" spans="3:5" x14ac:dyDescent="0.25">
      <c r="C879" t="e">
        <f>'TPS543C20 Loop Gain'!AI3061</f>
        <v>#DIV/0!</v>
      </c>
      <c r="D879" t="e">
        <f>'TPS543C20 Loop Gain'!AJ3061</f>
        <v>#DIV/0!</v>
      </c>
      <c r="E879">
        <f>'TPS543C20 Loop Gain'!B3061</f>
        <v>1127000</v>
      </c>
    </row>
    <row r="880" spans="3:5" x14ac:dyDescent="0.25">
      <c r="C880" t="e">
        <f>'TPS543C20 Loop Gain'!AI3060</f>
        <v>#DIV/0!</v>
      </c>
      <c r="D880" t="e">
        <f>'TPS543C20 Loop Gain'!AJ3060</f>
        <v>#DIV/0!</v>
      </c>
      <c r="E880">
        <f>'TPS543C20 Loop Gain'!B3060</f>
        <v>1126000</v>
      </c>
    </row>
    <row r="881" spans="3:5" x14ac:dyDescent="0.25">
      <c r="C881" t="e">
        <f>'TPS543C20 Loop Gain'!AI3059</f>
        <v>#DIV/0!</v>
      </c>
      <c r="D881" t="e">
        <f>'TPS543C20 Loop Gain'!AJ3059</f>
        <v>#DIV/0!</v>
      </c>
      <c r="E881">
        <f>'TPS543C20 Loop Gain'!B3059</f>
        <v>1125000</v>
      </c>
    </row>
    <row r="882" spans="3:5" x14ac:dyDescent="0.25">
      <c r="C882" t="e">
        <f>'TPS543C20 Loop Gain'!AI3058</f>
        <v>#DIV/0!</v>
      </c>
      <c r="D882" t="e">
        <f>'TPS543C20 Loop Gain'!AJ3058</f>
        <v>#DIV/0!</v>
      </c>
      <c r="E882">
        <f>'TPS543C20 Loop Gain'!B3058</f>
        <v>1124000</v>
      </c>
    </row>
    <row r="883" spans="3:5" x14ac:dyDescent="0.25">
      <c r="C883" t="e">
        <f>'TPS543C20 Loop Gain'!AI3057</f>
        <v>#DIV/0!</v>
      </c>
      <c r="D883" t="e">
        <f>'TPS543C20 Loop Gain'!AJ3057</f>
        <v>#DIV/0!</v>
      </c>
      <c r="E883">
        <f>'TPS543C20 Loop Gain'!B3057</f>
        <v>1123000</v>
      </c>
    </row>
    <row r="884" spans="3:5" x14ac:dyDescent="0.25">
      <c r="C884" t="e">
        <f>'TPS543C20 Loop Gain'!AI3056</f>
        <v>#DIV/0!</v>
      </c>
      <c r="D884" t="e">
        <f>'TPS543C20 Loop Gain'!AJ3056</f>
        <v>#DIV/0!</v>
      </c>
      <c r="E884">
        <f>'TPS543C20 Loop Gain'!B3056</f>
        <v>1122000</v>
      </c>
    </row>
    <row r="885" spans="3:5" x14ac:dyDescent="0.25">
      <c r="C885" t="e">
        <f>'TPS543C20 Loop Gain'!AI3055</f>
        <v>#DIV/0!</v>
      </c>
      <c r="D885" t="e">
        <f>'TPS543C20 Loop Gain'!AJ3055</f>
        <v>#DIV/0!</v>
      </c>
      <c r="E885">
        <f>'TPS543C20 Loop Gain'!B3055</f>
        <v>1121000</v>
      </c>
    </row>
    <row r="886" spans="3:5" x14ac:dyDescent="0.25">
      <c r="C886" t="e">
        <f>'TPS543C20 Loop Gain'!AI3054</f>
        <v>#DIV/0!</v>
      </c>
      <c r="D886" t="e">
        <f>'TPS543C20 Loop Gain'!AJ3054</f>
        <v>#DIV/0!</v>
      </c>
      <c r="E886">
        <f>'TPS543C20 Loop Gain'!B3054</f>
        <v>1120000</v>
      </c>
    </row>
    <row r="887" spans="3:5" x14ac:dyDescent="0.25">
      <c r="C887" t="e">
        <f>'TPS543C20 Loop Gain'!AI3053</f>
        <v>#DIV/0!</v>
      </c>
      <c r="D887" t="e">
        <f>'TPS543C20 Loop Gain'!AJ3053</f>
        <v>#DIV/0!</v>
      </c>
      <c r="E887">
        <f>'TPS543C20 Loop Gain'!B3053</f>
        <v>1119000</v>
      </c>
    </row>
    <row r="888" spans="3:5" x14ac:dyDescent="0.25">
      <c r="C888" t="e">
        <f>'TPS543C20 Loop Gain'!AI3052</f>
        <v>#DIV/0!</v>
      </c>
      <c r="D888" t="e">
        <f>'TPS543C20 Loop Gain'!AJ3052</f>
        <v>#DIV/0!</v>
      </c>
      <c r="E888">
        <f>'TPS543C20 Loop Gain'!B3052</f>
        <v>1118000</v>
      </c>
    </row>
    <row r="889" spans="3:5" x14ac:dyDescent="0.25">
      <c r="C889" t="e">
        <f>'TPS543C20 Loop Gain'!AI3051</f>
        <v>#DIV/0!</v>
      </c>
      <c r="D889" t="e">
        <f>'TPS543C20 Loop Gain'!AJ3051</f>
        <v>#DIV/0!</v>
      </c>
      <c r="E889">
        <f>'TPS543C20 Loop Gain'!B3051</f>
        <v>1117000</v>
      </c>
    </row>
    <row r="890" spans="3:5" x14ac:dyDescent="0.25">
      <c r="C890" t="e">
        <f>'TPS543C20 Loop Gain'!AI3050</f>
        <v>#DIV/0!</v>
      </c>
      <c r="D890" t="e">
        <f>'TPS543C20 Loop Gain'!AJ3050</f>
        <v>#DIV/0!</v>
      </c>
      <c r="E890">
        <f>'TPS543C20 Loop Gain'!B3050</f>
        <v>1116000</v>
      </c>
    </row>
    <row r="891" spans="3:5" x14ac:dyDescent="0.25">
      <c r="C891" t="e">
        <f>'TPS543C20 Loop Gain'!AI3049</f>
        <v>#DIV/0!</v>
      </c>
      <c r="D891" t="e">
        <f>'TPS543C20 Loop Gain'!AJ3049</f>
        <v>#DIV/0!</v>
      </c>
      <c r="E891">
        <f>'TPS543C20 Loop Gain'!B3049</f>
        <v>1115000</v>
      </c>
    </row>
    <row r="892" spans="3:5" x14ac:dyDescent="0.25">
      <c r="C892" t="e">
        <f>'TPS543C20 Loop Gain'!AI3048</f>
        <v>#DIV/0!</v>
      </c>
      <c r="D892" t="e">
        <f>'TPS543C20 Loop Gain'!AJ3048</f>
        <v>#DIV/0!</v>
      </c>
      <c r="E892">
        <f>'TPS543C20 Loop Gain'!B3048</f>
        <v>1114000</v>
      </c>
    </row>
    <row r="893" spans="3:5" x14ac:dyDescent="0.25">
      <c r="C893" t="e">
        <f>'TPS543C20 Loop Gain'!AI3047</f>
        <v>#DIV/0!</v>
      </c>
      <c r="D893" t="e">
        <f>'TPS543C20 Loop Gain'!AJ3047</f>
        <v>#DIV/0!</v>
      </c>
      <c r="E893">
        <f>'TPS543C20 Loop Gain'!B3047</f>
        <v>1113000</v>
      </c>
    </row>
    <row r="894" spans="3:5" x14ac:dyDescent="0.25">
      <c r="C894" t="e">
        <f>'TPS543C20 Loop Gain'!AI3046</f>
        <v>#DIV/0!</v>
      </c>
      <c r="D894" t="e">
        <f>'TPS543C20 Loop Gain'!AJ3046</f>
        <v>#DIV/0!</v>
      </c>
      <c r="E894">
        <f>'TPS543C20 Loop Gain'!B3046</f>
        <v>1112000</v>
      </c>
    </row>
    <row r="895" spans="3:5" x14ac:dyDescent="0.25">
      <c r="C895" t="e">
        <f>'TPS543C20 Loop Gain'!AI3045</f>
        <v>#DIV/0!</v>
      </c>
      <c r="D895" t="e">
        <f>'TPS543C20 Loop Gain'!AJ3045</f>
        <v>#DIV/0!</v>
      </c>
      <c r="E895">
        <f>'TPS543C20 Loop Gain'!B3045</f>
        <v>1111000</v>
      </c>
    </row>
    <row r="896" spans="3:5" x14ac:dyDescent="0.25">
      <c r="C896" t="e">
        <f>'TPS543C20 Loop Gain'!AI3044</f>
        <v>#DIV/0!</v>
      </c>
      <c r="D896" t="e">
        <f>'TPS543C20 Loop Gain'!AJ3044</f>
        <v>#DIV/0!</v>
      </c>
      <c r="E896">
        <f>'TPS543C20 Loop Gain'!B3044</f>
        <v>1110000</v>
      </c>
    </row>
    <row r="897" spans="3:5" x14ac:dyDescent="0.25">
      <c r="C897" t="e">
        <f>'TPS543C20 Loop Gain'!AI3043</f>
        <v>#DIV/0!</v>
      </c>
      <c r="D897" t="e">
        <f>'TPS543C20 Loop Gain'!AJ3043</f>
        <v>#DIV/0!</v>
      </c>
      <c r="E897">
        <f>'TPS543C20 Loop Gain'!B3043</f>
        <v>1109000</v>
      </c>
    </row>
    <row r="898" spans="3:5" x14ac:dyDescent="0.25">
      <c r="C898" t="e">
        <f>'TPS543C20 Loop Gain'!AI3042</f>
        <v>#DIV/0!</v>
      </c>
      <c r="D898" t="e">
        <f>'TPS543C20 Loop Gain'!AJ3042</f>
        <v>#DIV/0!</v>
      </c>
      <c r="E898">
        <f>'TPS543C20 Loop Gain'!B3042</f>
        <v>1108000</v>
      </c>
    </row>
    <row r="899" spans="3:5" x14ac:dyDescent="0.25">
      <c r="C899" t="e">
        <f>'TPS543C20 Loop Gain'!AI3041</f>
        <v>#DIV/0!</v>
      </c>
      <c r="D899" t="e">
        <f>'TPS543C20 Loop Gain'!AJ3041</f>
        <v>#DIV/0!</v>
      </c>
      <c r="E899">
        <f>'TPS543C20 Loop Gain'!B3041</f>
        <v>1107000</v>
      </c>
    </row>
    <row r="900" spans="3:5" x14ac:dyDescent="0.25">
      <c r="C900" t="e">
        <f>'TPS543C20 Loop Gain'!AI3040</f>
        <v>#DIV/0!</v>
      </c>
      <c r="D900" t="e">
        <f>'TPS543C20 Loop Gain'!AJ3040</f>
        <v>#DIV/0!</v>
      </c>
      <c r="E900">
        <f>'TPS543C20 Loop Gain'!B3040</f>
        <v>1106000</v>
      </c>
    </row>
    <row r="901" spans="3:5" x14ac:dyDescent="0.25">
      <c r="C901" t="e">
        <f>'TPS543C20 Loop Gain'!AI3039</f>
        <v>#DIV/0!</v>
      </c>
      <c r="D901" t="e">
        <f>'TPS543C20 Loop Gain'!AJ3039</f>
        <v>#DIV/0!</v>
      </c>
      <c r="E901">
        <f>'TPS543C20 Loop Gain'!B3039</f>
        <v>1105000</v>
      </c>
    </row>
    <row r="902" spans="3:5" x14ac:dyDescent="0.25">
      <c r="C902" t="e">
        <f>'TPS543C20 Loop Gain'!AI3038</f>
        <v>#DIV/0!</v>
      </c>
      <c r="D902" t="e">
        <f>'TPS543C20 Loop Gain'!AJ3038</f>
        <v>#DIV/0!</v>
      </c>
      <c r="E902">
        <f>'TPS543C20 Loop Gain'!B3038</f>
        <v>1104000</v>
      </c>
    </row>
    <row r="903" spans="3:5" x14ac:dyDescent="0.25">
      <c r="C903" t="e">
        <f>'TPS543C20 Loop Gain'!AI3037</f>
        <v>#DIV/0!</v>
      </c>
      <c r="D903" t="e">
        <f>'TPS543C20 Loop Gain'!AJ3037</f>
        <v>#DIV/0!</v>
      </c>
      <c r="E903">
        <f>'TPS543C20 Loop Gain'!B3037</f>
        <v>1103000</v>
      </c>
    </row>
    <row r="904" spans="3:5" x14ac:dyDescent="0.25">
      <c r="C904" t="e">
        <f>'TPS543C20 Loop Gain'!AI3036</f>
        <v>#DIV/0!</v>
      </c>
      <c r="D904" t="e">
        <f>'TPS543C20 Loop Gain'!AJ3036</f>
        <v>#DIV/0!</v>
      </c>
      <c r="E904">
        <f>'TPS543C20 Loop Gain'!B3036</f>
        <v>1102000</v>
      </c>
    </row>
    <row r="905" spans="3:5" x14ac:dyDescent="0.25">
      <c r="C905" t="e">
        <f>'TPS543C20 Loop Gain'!AI3035</f>
        <v>#DIV/0!</v>
      </c>
      <c r="D905" t="e">
        <f>'TPS543C20 Loop Gain'!AJ3035</f>
        <v>#DIV/0!</v>
      </c>
      <c r="E905">
        <f>'TPS543C20 Loop Gain'!B3035</f>
        <v>1101000</v>
      </c>
    </row>
    <row r="906" spans="3:5" x14ac:dyDescent="0.25">
      <c r="C906" t="e">
        <f>'TPS543C20 Loop Gain'!AI3034</f>
        <v>#DIV/0!</v>
      </c>
      <c r="D906" t="e">
        <f>'TPS543C20 Loop Gain'!AJ3034</f>
        <v>#DIV/0!</v>
      </c>
      <c r="E906">
        <f>'TPS543C20 Loop Gain'!B3034</f>
        <v>1100000</v>
      </c>
    </row>
    <row r="907" spans="3:5" x14ac:dyDescent="0.25">
      <c r="C907" t="e">
        <f>'TPS543C20 Loop Gain'!AI3033</f>
        <v>#DIV/0!</v>
      </c>
      <c r="D907" t="e">
        <f>'TPS543C20 Loop Gain'!AJ3033</f>
        <v>#DIV/0!</v>
      </c>
      <c r="E907">
        <f>'TPS543C20 Loop Gain'!B3033</f>
        <v>1099000</v>
      </c>
    </row>
    <row r="908" spans="3:5" x14ac:dyDescent="0.25">
      <c r="C908" t="e">
        <f>'TPS543C20 Loop Gain'!AI3032</f>
        <v>#DIV/0!</v>
      </c>
      <c r="D908" t="e">
        <f>'TPS543C20 Loop Gain'!AJ3032</f>
        <v>#DIV/0!</v>
      </c>
      <c r="E908">
        <f>'TPS543C20 Loop Gain'!B3032</f>
        <v>1098000</v>
      </c>
    </row>
    <row r="909" spans="3:5" x14ac:dyDescent="0.25">
      <c r="C909" t="e">
        <f>'TPS543C20 Loop Gain'!AI3031</f>
        <v>#DIV/0!</v>
      </c>
      <c r="D909" t="e">
        <f>'TPS543C20 Loop Gain'!AJ3031</f>
        <v>#DIV/0!</v>
      </c>
      <c r="E909">
        <f>'TPS543C20 Loop Gain'!B3031</f>
        <v>1097000</v>
      </c>
    </row>
    <row r="910" spans="3:5" x14ac:dyDescent="0.25">
      <c r="C910" t="e">
        <f>'TPS543C20 Loop Gain'!AI3030</f>
        <v>#DIV/0!</v>
      </c>
      <c r="D910" t="e">
        <f>'TPS543C20 Loop Gain'!AJ3030</f>
        <v>#DIV/0!</v>
      </c>
      <c r="E910">
        <f>'TPS543C20 Loop Gain'!B3030</f>
        <v>1096000</v>
      </c>
    </row>
    <row r="911" spans="3:5" x14ac:dyDescent="0.25">
      <c r="C911" t="e">
        <f>'TPS543C20 Loop Gain'!AI3029</f>
        <v>#DIV/0!</v>
      </c>
      <c r="D911" t="e">
        <f>'TPS543C20 Loop Gain'!AJ3029</f>
        <v>#DIV/0!</v>
      </c>
      <c r="E911">
        <f>'TPS543C20 Loop Gain'!B3029</f>
        <v>1095000</v>
      </c>
    </row>
    <row r="912" spans="3:5" x14ac:dyDescent="0.25">
      <c r="C912" t="e">
        <f>'TPS543C20 Loop Gain'!AI3028</f>
        <v>#DIV/0!</v>
      </c>
      <c r="D912" t="e">
        <f>'TPS543C20 Loop Gain'!AJ3028</f>
        <v>#DIV/0!</v>
      </c>
      <c r="E912">
        <f>'TPS543C20 Loop Gain'!B3028</f>
        <v>1094000</v>
      </c>
    </row>
    <row r="913" spans="3:5" x14ac:dyDescent="0.25">
      <c r="C913" t="e">
        <f>'TPS543C20 Loop Gain'!AI3027</f>
        <v>#DIV/0!</v>
      </c>
      <c r="D913" t="e">
        <f>'TPS543C20 Loop Gain'!AJ3027</f>
        <v>#DIV/0!</v>
      </c>
      <c r="E913">
        <f>'TPS543C20 Loop Gain'!B3027</f>
        <v>1093000</v>
      </c>
    </row>
    <row r="914" spans="3:5" x14ac:dyDescent="0.25">
      <c r="C914" t="e">
        <f>'TPS543C20 Loop Gain'!AI3026</f>
        <v>#DIV/0!</v>
      </c>
      <c r="D914" t="e">
        <f>'TPS543C20 Loop Gain'!AJ3026</f>
        <v>#DIV/0!</v>
      </c>
      <c r="E914">
        <f>'TPS543C20 Loop Gain'!B3026</f>
        <v>1092000</v>
      </c>
    </row>
    <row r="915" spans="3:5" x14ac:dyDescent="0.25">
      <c r="C915" t="e">
        <f>'TPS543C20 Loop Gain'!AI3025</f>
        <v>#DIV/0!</v>
      </c>
      <c r="D915" t="e">
        <f>'TPS543C20 Loop Gain'!AJ3025</f>
        <v>#DIV/0!</v>
      </c>
      <c r="E915">
        <f>'TPS543C20 Loop Gain'!B3025</f>
        <v>1091000</v>
      </c>
    </row>
    <row r="916" spans="3:5" x14ac:dyDescent="0.25">
      <c r="C916" t="e">
        <f>'TPS543C20 Loop Gain'!AI3024</f>
        <v>#DIV/0!</v>
      </c>
      <c r="D916" t="e">
        <f>'TPS543C20 Loop Gain'!AJ3024</f>
        <v>#DIV/0!</v>
      </c>
      <c r="E916">
        <f>'TPS543C20 Loop Gain'!B3024</f>
        <v>1090000</v>
      </c>
    </row>
    <row r="917" spans="3:5" x14ac:dyDescent="0.25">
      <c r="C917" t="e">
        <f>'TPS543C20 Loop Gain'!AI3023</f>
        <v>#DIV/0!</v>
      </c>
      <c r="D917" t="e">
        <f>'TPS543C20 Loop Gain'!AJ3023</f>
        <v>#DIV/0!</v>
      </c>
      <c r="E917">
        <f>'TPS543C20 Loop Gain'!B3023</f>
        <v>1089000</v>
      </c>
    </row>
    <row r="918" spans="3:5" x14ac:dyDescent="0.25">
      <c r="C918" t="e">
        <f>'TPS543C20 Loop Gain'!AI3022</f>
        <v>#DIV/0!</v>
      </c>
      <c r="D918" t="e">
        <f>'TPS543C20 Loop Gain'!AJ3022</f>
        <v>#DIV/0!</v>
      </c>
      <c r="E918">
        <f>'TPS543C20 Loop Gain'!B3022</f>
        <v>1088000</v>
      </c>
    </row>
    <row r="919" spans="3:5" x14ac:dyDescent="0.25">
      <c r="C919" t="e">
        <f>'TPS543C20 Loop Gain'!AI3021</f>
        <v>#DIV/0!</v>
      </c>
      <c r="D919" t="e">
        <f>'TPS543C20 Loop Gain'!AJ3021</f>
        <v>#DIV/0!</v>
      </c>
      <c r="E919">
        <f>'TPS543C20 Loop Gain'!B3021</f>
        <v>1087000</v>
      </c>
    </row>
    <row r="920" spans="3:5" x14ac:dyDescent="0.25">
      <c r="C920" t="e">
        <f>'TPS543C20 Loop Gain'!AI3020</f>
        <v>#DIV/0!</v>
      </c>
      <c r="D920" t="e">
        <f>'TPS543C20 Loop Gain'!AJ3020</f>
        <v>#DIV/0!</v>
      </c>
      <c r="E920">
        <f>'TPS543C20 Loop Gain'!B3020</f>
        <v>1086000</v>
      </c>
    </row>
    <row r="921" spans="3:5" x14ac:dyDescent="0.25">
      <c r="C921" t="e">
        <f>'TPS543C20 Loop Gain'!AI3019</f>
        <v>#DIV/0!</v>
      </c>
      <c r="D921" t="e">
        <f>'TPS543C20 Loop Gain'!AJ3019</f>
        <v>#DIV/0!</v>
      </c>
      <c r="E921">
        <f>'TPS543C20 Loop Gain'!B3019</f>
        <v>1085000</v>
      </c>
    </row>
    <row r="922" spans="3:5" x14ac:dyDescent="0.25">
      <c r="C922" t="e">
        <f>'TPS543C20 Loop Gain'!AI3018</f>
        <v>#DIV/0!</v>
      </c>
      <c r="D922" t="e">
        <f>'TPS543C20 Loop Gain'!AJ3018</f>
        <v>#DIV/0!</v>
      </c>
      <c r="E922">
        <f>'TPS543C20 Loop Gain'!B3018</f>
        <v>1084000</v>
      </c>
    </row>
    <row r="923" spans="3:5" x14ac:dyDescent="0.25">
      <c r="C923" t="e">
        <f>'TPS543C20 Loop Gain'!AI3017</f>
        <v>#DIV/0!</v>
      </c>
      <c r="D923" t="e">
        <f>'TPS543C20 Loop Gain'!AJ3017</f>
        <v>#DIV/0!</v>
      </c>
      <c r="E923">
        <f>'TPS543C20 Loop Gain'!B3017</f>
        <v>1083000</v>
      </c>
    </row>
    <row r="924" spans="3:5" x14ac:dyDescent="0.25">
      <c r="C924" t="e">
        <f>'TPS543C20 Loop Gain'!AI3016</f>
        <v>#DIV/0!</v>
      </c>
      <c r="D924" t="e">
        <f>'TPS543C20 Loop Gain'!AJ3016</f>
        <v>#DIV/0!</v>
      </c>
      <c r="E924">
        <f>'TPS543C20 Loop Gain'!B3016</f>
        <v>1082000</v>
      </c>
    </row>
    <row r="925" spans="3:5" x14ac:dyDescent="0.25">
      <c r="C925" t="e">
        <f>'TPS543C20 Loop Gain'!AI3015</f>
        <v>#DIV/0!</v>
      </c>
      <c r="D925" t="e">
        <f>'TPS543C20 Loop Gain'!AJ3015</f>
        <v>#DIV/0!</v>
      </c>
      <c r="E925">
        <f>'TPS543C20 Loop Gain'!B3015</f>
        <v>1081000</v>
      </c>
    </row>
    <row r="926" spans="3:5" x14ac:dyDescent="0.25">
      <c r="C926" t="e">
        <f>'TPS543C20 Loop Gain'!AI3014</f>
        <v>#DIV/0!</v>
      </c>
      <c r="D926" t="e">
        <f>'TPS543C20 Loop Gain'!AJ3014</f>
        <v>#DIV/0!</v>
      </c>
      <c r="E926">
        <f>'TPS543C20 Loop Gain'!B3014</f>
        <v>1080000</v>
      </c>
    </row>
    <row r="927" spans="3:5" x14ac:dyDescent="0.25">
      <c r="C927" t="e">
        <f>'TPS543C20 Loop Gain'!AI3013</f>
        <v>#DIV/0!</v>
      </c>
      <c r="D927" t="e">
        <f>'TPS543C20 Loop Gain'!AJ3013</f>
        <v>#DIV/0!</v>
      </c>
      <c r="E927">
        <f>'TPS543C20 Loop Gain'!B3013</f>
        <v>1079000</v>
      </c>
    </row>
    <row r="928" spans="3:5" x14ac:dyDescent="0.25">
      <c r="C928" t="e">
        <f>'TPS543C20 Loop Gain'!AI3012</f>
        <v>#DIV/0!</v>
      </c>
      <c r="D928" t="e">
        <f>'TPS543C20 Loop Gain'!AJ3012</f>
        <v>#DIV/0!</v>
      </c>
      <c r="E928">
        <f>'TPS543C20 Loop Gain'!B3012</f>
        <v>1078000</v>
      </c>
    </row>
    <row r="929" spans="3:5" x14ac:dyDescent="0.25">
      <c r="C929" t="e">
        <f>'TPS543C20 Loop Gain'!AI3011</f>
        <v>#DIV/0!</v>
      </c>
      <c r="D929" t="e">
        <f>'TPS543C20 Loop Gain'!AJ3011</f>
        <v>#DIV/0!</v>
      </c>
      <c r="E929">
        <f>'TPS543C20 Loop Gain'!B3011</f>
        <v>1077000</v>
      </c>
    </row>
    <row r="930" spans="3:5" x14ac:dyDescent="0.25">
      <c r="C930" t="e">
        <f>'TPS543C20 Loop Gain'!AI3010</f>
        <v>#DIV/0!</v>
      </c>
      <c r="D930" t="e">
        <f>'TPS543C20 Loop Gain'!AJ3010</f>
        <v>#DIV/0!</v>
      </c>
      <c r="E930">
        <f>'TPS543C20 Loop Gain'!B3010</f>
        <v>1076000</v>
      </c>
    </row>
    <row r="931" spans="3:5" x14ac:dyDescent="0.25">
      <c r="C931" t="e">
        <f>'TPS543C20 Loop Gain'!AI3009</f>
        <v>#DIV/0!</v>
      </c>
      <c r="D931" t="e">
        <f>'TPS543C20 Loop Gain'!AJ3009</f>
        <v>#DIV/0!</v>
      </c>
      <c r="E931">
        <f>'TPS543C20 Loop Gain'!B3009</f>
        <v>1075000</v>
      </c>
    </row>
    <row r="932" spans="3:5" x14ac:dyDescent="0.25">
      <c r="C932" t="e">
        <f>'TPS543C20 Loop Gain'!AI3008</f>
        <v>#DIV/0!</v>
      </c>
      <c r="D932" t="e">
        <f>'TPS543C20 Loop Gain'!AJ3008</f>
        <v>#DIV/0!</v>
      </c>
      <c r="E932">
        <f>'TPS543C20 Loop Gain'!B3008</f>
        <v>1074000</v>
      </c>
    </row>
    <row r="933" spans="3:5" x14ac:dyDescent="0.25">
      <c r="C933" t="e">
        <f>'TPS543C20 Loop Gain'!AI3007</f>
        <v>#DIV/0!</v>
      </c>
      <c r="D933" t="e">
        <f>'TPS543C20 Loop Gain'!AJ3007</f>
        <v>#DIV/0!</v>
      </c>
      <c r="E933">
        <f>'TPS543C20 Loop Gain'!B3007</f>
        <v>1073000</v>
      </c>
    </row>
    <row r="934" spans="3:5" x14ac:dyDescent="0.25">
      <c r="C934" t="e">
        <f>'TPS543C20 Loop Gain'!AI3006</f>
        <v>#DIV/0!</v>
      </c>
      <c r="D934" t="e">
        <f>'TPS543C20 Loop Gain'!AJ3006</f>
        <v>#DIV/0!</v>
      </c>
      <c r="E934">
        <f>'TPS543C20 Loop Gain'!B3006</f>
        <v>1072000</v>
      </c>
    </row>
    <row r="935" spans="3:5" x14ac:dyDescent="0.25">
      <c r="C935" t="e">
        <f>'TPS543C20 Loop Gain'!AI3005</f>
        <v>#DIV/0!</v>
      </c>
      <c r="D935" t="e">
        <f>'TPS543C20 Loop Gain'!AJ3005</f>
        <v>#DIV/0!</v>
      </c>
      <c r="E935">
        <f>'TPS543C20 Loop Gain'!B3005</f>
        <v>1071000</v>
      </c>
    </row>
    <row r="936" spans="3:5" x14ac:dyDescent="0.25">
      <c r="C936" t="e">
        <f>'TPS543C20 Loop Gain'!AI3004</f>
        <v>#DIV/0!</v>
      </c>
      <c r="D936" t="e">
        <f>'TPS543C20 Loop Gain'!AJ3004</f>
        <v>#DIV/0!</v>
      </c>
      <c r="E936">
        <f>'TPS543C20 Loop Gain'!B3004</f>
        <v>1070000</v>
      </c>
    </row>
    <row r="937" spans="3:5" x14ac:dyDescent="0.25">
      <c r="C937" t="e">
        <f>'TPS543C20 Loop Gain'!AI3003</f>
        <v>#DIV/0!</v>
      </c>
      <c r="D937" t="e">
        <f>'TPS543C20 Loop Gain'!AJ3003</f>
        <v>#DIV/0!</v>
      </c>
      <c r="E937">
        <f>'TPS543C20 Loop Gain'!B3003</f>
        <v>1069000</v>
      </c>
    </row>
    <row r="938" spans="3:5" x14ac:dyDescent="0.25">
      <c r="C938" t="e">
        <f>'TPS543C20 Loop Gain'!AI3002</f>
        <v>#DIV/0!</v>
      </c>
      <c r="D938" t="e">
        <f>'TPS543C20 Loop Gain'!AJ3002</f>
        <v>#DIV/0!</v>
      </c>
      <c r="E938">
        <f>'TPS543C20 Loop Gain'!B3002</f>
        <v>1068000</v>
      </c>
    </row>
    <row r="939" spans="3:5" x14ac:dyDescent="0.25">
      <c r="C939" t="e">
        <f>'TPS543C20 Loop Gain'!AI3001</f>
        <v>#DIV/0!</v>
      </c>
      <c r="D939" t="e">
        <f>'TPS543C20 Loop Gain'!AJ3001</f>
        <v>#DIV/0!</v>
      </c>
      <c r="E939">
        <f>'TPS543C20 Loop Gain'!B3001</f>
        <v>1067000</v>
      </c>
    </row>
    <row r="940" spans="3:5" x14ac:dyDescent="0.25">
      <c r="C940" t="e">
        <f>'TPS543C20 Loop Gain'!AI3000</f>
        <v>#DIV/0!</v>
      </c>
      <c r="D940" t="e">
        <f>'TPS543C20 Loop Gain'!AJ3000</f>
        <v>#DIV/0!</v>
      </c>
      <c r="E940">
        <f>'TPS543C20 Loop Gain'!B3000</f>
        <v>1066000</v>
      </c>
    </row>
    <row r="941" spans="3:5" x14ac:dyDescent="0.25">
      <c r="C941" t="e">
        <f>'TPS543C20 Loop Gain'!AI2999</f>
        <v>#DIV/0!</v>
      </c>
      <c r="D941" t="e">
        <f>'TPS543C20 Loop Gain'!AJ2999</f>
        <v>#DIV/0!</v>
      </c>
      <c r="E941">
        <f>'TPS543C20 Loop Gain'!B2999</f>
        <v>1065000</v>
      </c>
    </row>
    <row r="942" spans="3:5" x14ac:dyDescent="0.25">
      <c r="C942" t="e">
        <f>'TPS543C20 Loop Gain'!AI2998</f>
        <v>#DIV/0!</v>
      </c>
      <c r="D942" t="e">
        <f>'TPS543C20 Loop Gain'!AJ2998</f>
        <v>#DIV/0!</v>
      </c>
      <c r="E942">
        <f>'TPS543C20 Loop Gain'!B2998</f>
        <v>1064000</v>
      </c>
    </row>
    <row r="943" spans="3:5" x14ac:dyDescent="0.25">
      <c r="C943" t="e">
        <f>'TPS543C20 Loop Gain'!AI2997</f>
        <v>#DIV/0!</v>
      </c>
      <c r="D943" t="e">
        <f>'TPS543C20 Loop Gain'!AJ2997</f>
        <v>#DIV/0!</v>
      </c>
      <c r="E943">
        <f>'TPS543C20 Loop Gain'!B2997</f>
        <v>1063000</v>
      </c>
    </row>
    <row r="944" spans="3:5" x14ac:dyDescent="0.25">
      <c r="C944" t="e">
        <f>'TPS543C20 Loop Gain'!AI2996</f>
        <v>#DIV/0!</v>
      </c>
      <c r="D944" t="e">
        <f>'TPS543C20 Loop Gain'!AJ2996</f>
        <v>#DIV/0!</v>
      </c>
      <c r="E944">
        <f>'TPS543C20 Loop Gain'!B2996</f>
        <v>1062000</v>
      </c>
    </row>
    <row r="945" spans="3:5" x14ac:dyDescent="0.25">
      <c r="C945" t="e">
        <f>'TPS543C20 Loop Gain'!AI2995</f>
        <v>#DIV/0!</v>
      </c>
      <c r="D945" t="e">
        <f>'TPS543C20 Loop Gain'!AJ2995</f>
        <v>#DIV/0!</v>
      </c>
      <c r="E945">
        <f>'TPS543C20 Loop Gain'!B2995</f>
        <v>1061000</v>
      </c>
    </row>
    <row r="946" spans="3:5" x14ac:dyDescent="0.25">
      <c r="C946" t="e">
        <f>'TPS543C20 Loop Gain'!AI2994</f>
        <v>#DIV/0!</v>
      </c>
      <c r="D946" t="e">
        <f>'TPS543C20 Loop Gain'!AJ2994</f>
        <v>#DIV/0!</v>
      </c>
      <c r="E946">
        <f>'TPS543C20 Loop Gain'!B2994</f>
        <v>1060000</v>
      </c>
    </row>
    <row r="947" spans="3:5" x14ac:dyDescent="0.25">
      <c r="C947" t="e">
        <f>'TPS543C20 Loop Gain'!AI2993</f>
        <v>#DIV/0!</v>
      </c>
      <c r="D947" t="e">
        <f>'TPS543C20 Loop Gain'!AJ2993</f>
        <v>#DIV/0!</v>
      </c>
      <c r="E947">
        <f>'TPS543C20 Loop Gain'!B2993</f>
        <v>1059000</v>
      </c>
    </row>
    <row r="948" spans="3:5" x14ac:dyDescent="0.25">
      <c r="C948" t="e">
        <f>'TPS543C20 Loop Gain'!AI2992</f>
        <v>#DIV/0!</v>
      </c>
      <c r="D948" t="e">
        <f>'TPS543C20 Loop Gain'!AJ2992</f>
        <v>#DIV/0!</v>
      </c>
      <c r="E948">
        <f>'TPS543C20 Loop Gain'!B2992</f>
        <v>1058000</v>
      </c>
    </row>
    <row r="949" spans="3:5" x14ac:dyDescent="0.25">
      <c r="C949" t="e">
        <f>'TPS543C20 Loop Gain'!AI2991</f>
        <v>#DIV/0!</v>
      </c>
      <c r="D949" t="e">
        <f>'TPS543C20 Loop Gain'!AJ2991</f>
        <v>#DIV/0!</v>
      </c>
      <c r="E949">
        <f>'TPS543C20 Loop Gain'!B2991</f>
        <v>1057000</v>
      </c>
    </row>
    <row r="950" spans="3:5" x14ac:dyDescent="0.25">
      <c r="C950" t="e">
        <f>'TPS543C20 Loop Gain'!AI2990</f>
        <v>#DIV/0!</v>
      </c>
      <c r="D950" t="e">
        <f>'TPS543C20 Loop Gain'!AJ2990</f>
        <v>#DIV/0!</v>
      </c>
      <c r="E950">
        <f>'TPS543C20 Loop Gain'!B2990</f>
        <v>1056000</v>
      </c>
    </row>
    <row r="951" spans="3:5" x14ac:dyDescent="0.25">
      <c r="C951" t="e">
        <f>'TPS543C20 Loop Gain'!AI2989</f>
        <v>#DIV/0!</v>
      </c>
      <c r="D951" t="e">
        <f>'TPS543C20 Loop Gain'!AJ2989</f>
        <v>#DIV/0!</v>
      </c>
      <c r="E951">
        <f>'TPS543C20 Loop Gain'!B2989</f>
        <v>1055000</v>
      </c>
    </row>
    <row r="952" spans="3:5" x14ac:dyDescent="0.25">
      <c r="C952" t="e">
        <f>'TPS543C20 Loop Gain'!AI2988</f>
        <v>#DIV/0!</v>
      </c>
      <c r="D952" t="e">
        <f>'TPS543C20 Loop Gain'!AJ2988</f>
        <v>#DIV/0!</v>
      </c>
      <c r="E952">
        <f>'TPS543C20 Loop Gain'!B2988</f>
        <v>1054000</v>
      </c>
    </row>
    <row r="953" spans="3:5" x14ac:dyDescent="0.25">
      <c r="C953" t="e">
        <f>'TPS543C20 Loop Gain'!AI2987</f>
        <v>#DIV/0!</v>
      </c>
      <c r="D953" t="e">
        <f>'TPS543C20 Loop Gain'!AJ2987</f>
        <v>#DIV/0!</v>
      </c>
      <c r="E953">
        <f>'TPS543C20 Loop Gain'!B2987</f>
        <v>1053000</v>
      </c>
    </row>
    <row r="954" spans="3:5" x14ac:dyDescent="0.25">
      <c r="C954" t="e">
        <f>'TPS543C20 Loop Gain'!AI2986</f>
        <v>#DIV/0!</v>
      </c>
      <c r="D954" t="e">
        <f>'TPS543C20 Loop Gain'!AJ2986</f>
        <v>#DIV/0!</v>
      </c>
      <c r="E954">
        <f>'TPS543C20 Loop Gain'!B2986</f>
        <v>1052000</v>
      </c>
    </row>
    <row r="955" spans="3:5" x14ac:dyDescent="0.25">
      <c r="C955" t="e">
        <f>'TPS543C20 Loop Gain'!AI2985</f>
        <v>#DIV/0!</v>
      </c>
      <c r="D955" t="e">
        <f>'TPS543C20 Loop Gain'!AJ2985</f>
        <v>#DIV/0!</v>
      </c>
      <c r="E955">
        <f>'TPS543C20 Loop Gain'!B2985</f>
        <v>1051000</v>
      </c>
    </row>
    <row r="956" spans="3:5" x14ac:dyDescent="0.25">
      <c r="C956" t="e">
        <f>'TPS543C20 Loop Gain'!AI2984</f>
        <v>#DIV/0!</v>
      </c>
      <c r="D956" t="e">
        <f>'TPS543C20 Loop Gain'!AJ2984</f>
        <v>#DIV/0!</v>
      </c>
      <c r="E956">
        <f>'TPS543C20 Loop Gain'!B2984</f>
        <v>1050000</v>
      </c>
    </row>
    <row r="957" spans="3:5" x14ac:dyDescent="0.25">
      <c r="C957" t="e">
        <f>'TPS543C20 Loop Gain'!AI2983</f>
        <v>#DIV/0!</v>
      </c>
      <c r="D957" t="e">
        <f>'TPS543C20 Loop Gain'!AJ2983</f>
        <v>#DIV/0!</v>
      </c>
      <c r="E957">
        <f>'TPS543C20 Loop Gain'!B2983</f>
        <v>1049000</v>
      </c>
    </row>
    <row r="958" spans="3:5" x14ac:dyDescent="0.25">
      <c r="C958" t="e">
        <f>'TPS543C20 Loop Gain'!AI2982</f>
        <v>#DIV/0!</v>
      </c>
      <c r="D958" t="e">
        <f>'TPS543C20 Loop Gain'!AJ2982</f>
        <v>#DIV/0!</v>
      </c>
      <c r="E958">
        <f>'TPS543C20 Loop Gain'!B2982</f>
        <v>1048000</v>
      </c>
    </row>
    <row r="959" spans="3:5" x14ac:dyDescent="0.25">
      <c r="C959" t="e">
        <f>'TPS543C20 Loop Gain'!AI2981</f>
        <v>#DIV/0!</v>
      </c>
      <c r="D959" t="e">
        <f>'TPS543C20 Loop Gain'!AJ2981</f>
        <v>#DIV/0!</v>
      </c>
      <c r="E959">
        <f>'TPS543C20 Loop Gain'!B2981</f>
        <v>1047000</v>
      </c>
    </row>
    <row r="960" spans="3:5" x14ac:dyDescent="0.25">
      <c r="C960" t="e">
        <f>'TPS543C20 Loop Gain'!AI2980</f>
        <v>#DIV/0!</v>
      </c>
      <c r="D960" t="e">
        <f>'TPS543C20 Loop Gain'!AJ2980</f>
        <v>#DIV/0!</v>
      </c>
      <c r="E960">
        <f>'TPS543C20 Loop Gain'!B2980</f>
        <v>1046000</v>
      </c>
    </row>
    <row r="961" spans="3:5" x14ac:dyDescent="0.25">
      <c r="C961" t="e">
        <f>'TPS543C20 Loop Gain'!AI2979</f>
        <v>#DIV/0!</v>
      </c>
      <c r="D961" t="e">
        <f>'TPS543C20 Loop Gain'!AJ2979</f>
        <v>#DIV/0!</v>
      </c>
      <c r="E961">
        <f>'TPS543C20 Loop Gain'!B2979</f>
        <v>1045000</v>
      </c>
    </row>
    <row r="962" spans="3:5" x14ac:dyDescent="0.25">
      <c r="C962" t="e">
        <f>'TPS543C20 Loop Gain'!AI2978</f>
        <v>#DIV/0!</v>
      </c>
      <c r="D962" t="e">
        <f>'TPS543C20 Loop Gain'!AJ2978</f>
        <v>#DIV/0!</v>
      </c>
      <c r="E962">
        <f>'TPS543C20 Loop Gain'!B2978</f>
        <v>1044000</v>
      </c>
    </row>
    <row r="963" spans="3:5" x14ac:dyDescent="0.25">
      <c r="C963" t="e">
        <f>'TPS543C20 Loop Gain'!AI2977</f>
        <v>#DIV/0!</v>
      </c>
      <c r="D963" t="e">
        <f>'TPS543C20 Loop Gain'!AJ2977</f>
        <v>#DIV/0!</v>
      </c>
      <c r="E963">
        <f>'TPS543C20 Loop Gain'!B2977</f>
        <v>1043000</v>
      </c>
    </row>
    <row r="964" spans="3:5" x14ac:dyDescent="0.25">
      <c r="C964" t="e">
        <f>'TPS543C20 Loop Gain'!AI2976</f>
        <v>#DIV/0!</v>
      </c>
      <c r="D964" t="e">
        <f>'TPS543C20 Loop Gain'!AJ2976</f>
        <v>#DIV/0!</v>
      </c>
      <c r="E964">
        <f>'TPS543C20 Loop Gain'!B2976</f>
        <v>1042000</v>
      </c>
    </row>
    <row r="965" spans="3:5" x14ac:dyDescent="0.25">
      <c r="C965" t="e">
        <f>'TPS543C20 Loop Gain'!AI2975</f>
        <v>#DIV/0!</v>
      </c>
      <c r="D965" t="e">
        <f>'TPS543C20 Loop Gain'!AJ2975</f>
        <v>#DIV/0!</v>
      </c>
      <c r="E965">
        <f>'TPS543C20 Loop Gain'!B2975</f>
        <v>1041000</v>
      </c>
    </row>
    <row r="966" spans="3:5" x14ac:dyDescent="0.25">
      <c r="C966" t="e">
        <f>'TPS543C20 Loop Gain'!AI2974</f>
        <v>#DIV/0!</v>
      </c>
      <c r="D966" t="e">
        <f>'TPS543C20 Loop Gain'!AJ2974</f>
        <v>#DIV/0!</v>
      </c>
      <c r="E966">
        <f>'TPS543C20 Loop Gain'!B2974</f>
        <v>1040000</v>
      </c>
    </row>
    <row r="967" spans="3:5" x14ac:dyDescent="0.25">
      <c r="C967" t="e">
        <f>'TPS543C20 Loop Gain'!AI2973</f>
        <v>#DIV/0!</v>
      </c>
      <c r="D967" t="e">
        <f>'TPS543C20 Loop Gain'!AJ2973</f>
        <v>#DIV/0!</v>
      </c>
      <c r="E967">
        <f>'TPS543C20 Loop Gain'!B2973</f>
        <v>1039000</v>
      </c>
    </row>
    <row r="968" spans="3:5" x14ac:dyDescent="0.25">
      <c r="C968" t="e">
        <f>'TPS543C20 Loop Gain'!AI2972</f>
        <v>#DIV/0!</v>
      </c>
      <c r="D968" t="e">
        <f>'TPS543C20 Loop Gain'!AJ2972</f>
        <v>#DIV/0!</v>
      </c>
      <c r="E968">
        <f>'TPS543C20 Loop Gain'!B2972</f>
        <v>1038000</v>
      </c>
    </row>
    <row r="969" spans="3:5" x14ac:dyDescent="0.25">
      <c r="C969" t="e">
        <f>'TPS543C20 Loop Gain'!AI2971</f>
        <v>#DIV/0!</v>
      </c>
      <c r="D969" t="e">
        <f>'TPS543C20 Loop Gain'!AJ2971</f>
        <v>#DIV/0!</v>
      </c>
      <c r="E969">
        <f>'TPS543C20 Loop Gain'!B2971</f>
        <v>1037000</v>
      </c>
    </row>
    <row r="970" spans="3:5" x14ac:dyDescent="0.25">
      <c r="C970" t="e">
        <f>'TPS543C20 Loop Gain'!AI2970</f>
        <v>#DIV/0!</v>
      </c>
      <c r="D970" t="e">
        <f>'TPS543C20 Loop Gain'!AJ2970</f>
        <v>#DIV/0!</v>
      </c>
      <c r="E970">
        <f>'TPS543C20 Loop Gain'!B2970</f>
        <v>1036000</v>
      </c>
    </row>
    <row r="971" spans="3:5" x14ac:dyDescent="0.25">
      <c r="C971" t="e">
        <f>'TPS543C20 Loop Gain'!AI2969</f>
        <v>#DIV/0!</v>
      </c>
      <c r="D971" t="e">
        <f>'TPS543C20 Loop Gain'!AJ2969</f>
        <v>#DIV/0!</v>
      </c>
      <c r="E971">
        <f>'TPS543C20 Loop Gain'!B2969</f>
        <v>1035000</v>
      </c>
    </row>
    <row r="972" spans="3:5" x14ac:dyDescent="0.25">
      <c r="C972" t="e">
        <f>'TPS543C20 Loop Gain'!AI2968</f>
        <v>#DIV/0!</v>
      </c>
      <c r="D972" t="e">
        <f>'TPS543C20 Loop Gain'!AJ2968</f>
        <v>#DIV/0!</v>
      </c>
      <c r="E972">
        <f>'TPS543C20 Loop Gain'!B2968</f>
        <v>1034000</v>
      </c>
    </row>
    <row r="973" spans="3:5" x14ac:dyDescent="0.25">
      <c r="C973" t="e">
        <f>'TPS543C20 Loop Gain'!AI2967</f>
        <v>#DIV/0!</v>
      </c>
      <c r="D973" t="e">
        <f>'TPS543C20 Loop Gain'!AJ2967</f>
        <v>#DIV/0!</v>
      </c>
      <c r="E973">
        <f>'TPS543C20 Loop Gain'!B2967</f>
        <v>1033000</v>
      </c>
    </row>
    <row r="974" spans="3:5" x14ac:dyDescent="0.25">
      <c r="C974" t="e">
        <f>'TPS543C20 Loop Gain'!AI2966</f>
        <v>#DIV/0!</v>
      </c>
      <c r="D974" t="e">
        <f>'TPS543C20 Loop Gain'!AJ2966</f>
        <v>#DIV/0!</v>
      </c>
      <c r="E974">
        <f>'TPS543C20 Loop Gain'!B2966</f>
        <v>1032000</v>
      </c>
    </row>
    <row r="975" spans="3:5" x14ac:dyDescent="0.25">
      <c r="C975" t="e">
        <f>'TPS543C20 Loop Gain'!AI2965</f>
        <v>#DIV/0!</v>
      </c>
      <c r="D975" t="e">
        <f>'TPS543C20 Loop Gain'!AJ2965</f>
        <v>#DIV/0!</v>
      </c>
      <c r="E975">
        <f>'TPS543C20 Loop Gain'!B2965</f>
        <v>1031000</v>
      </c>
    </row>
    <row r="976" spans="3:5" x14ac:dyDescent="0.25">
      <c r="C976" t="e">
        <f>'TPS543C20 Loop Gain'!AI2964</f>
        <v>#DIV/0!</v>
      </c>
      <c r="D976" t="e">
        <f>'TPS543C20 Loop Gain'!AJ2964</f>
        <v>#DIV/0!</v>
      </c>
      <c r="E976">
        <f>'TPS543C20 Loop Gain'!B2964</f>
        <v>1030000</v>
      </c>
    </row>
    <row r="977" spans="3:5" x14ac:dyDescent="0.25">
      <c r="C977" t="e">
        <f>'TPS543C20 Loop Gain'!AI2963</f>
        <v>#DIV/0!</v>
      </c>
      <c r="D977" t="e">
        <f>'TPS543C20 Loop Gain'!AJ2963</f>
        <v>#DIV/0!</v>
      </c>
      <c r="E977">
        <f>'TPS543C20 Loop Gain'!B2963</f>
        <v>1029000</v>
      </c>
    </row>
    <row r="978" spans="3:5" x14ac:dyDescent="0.25">
      <c r="C978" t="e">
        <f>'TPS543C20 Loop Gain'!AI2962</f>
        <v>#DIV/0!</v>
      </c>
      <c r="D978" t="e">
        <f>'TPS543C20 Loop Gain'!AJ2962</f>
        <v>#DIV/0!</v>
      </c>
      <c r="E978">
        <f>'TPS543C20 Loop Gain'!B2962</f>
        <v>1028000</v>
      </c>
    </row>
    <row r="979" spans="3:5" x14ac:dyDescent="0.25">
      <c r="C979" t="e">
        <f>'TPS543C20 Loop Gain'!AI2961</f>
        <v>#DIV/0!</v>
      </c>
      <c r="D979" t="e">
        <f>'TPS543C20 Loop Gain'!AJ2961</f>
        <v>#DIV/0!</v>
      </c>
      <c r="E979">
        <f>'TPS543C20 Loop Gain'!B2961</f>
        <v>1027000</v>
      </c>
    </row>
    <row r="980" spans="3:5" x14ac:dyDescent="0.25">
      <c r="C980" t="e">
        <f>'TPS543C20 Loop Gain'!AI2960</f>
        <v>#DIV/0!</v>
      </c>
      <c r="D980" t="e">
        <f>'TPS543C20 Loop Gain'!AJ2960</f>
        <v>#DIV/0!</v>
      </c>
      <c r="E980">
        <f>'TPS543C20 Loop Gain'!B2960</f>
        <v>1026000</v>
      </c>
    </row>
    <row r="981" spans="3:5" x14ac:dyDescent="0.25">
      <c r="C981" t="e">
        <f>'TPS543C20 Loop Gain'!AI2959</f>
        <v>#DIV/0!</v>
      </c>
      <c r="D981" t="e">
        <f>'TPS543C20 Loop Gain'!AJ2959</f>
        <v>#DIV/0!</v>
      </c>
      <c r="E981">
        <f>'TPS543C20 Loop Gain'!B2959</f>
        <v>1025000</v>
      </c>
    </row>
    <row r="982" spans="3:5" x14ac:dyDescent="0.25">
      <c r="C982" t="e">
        <f>'TPS543C20 Loop Gain'!AI2958</f>
        <v>#DIV/0!</v>
      </c>
      <c r="D982" t="e">
        <f>'TPS543C20 Loop Gain'!AJ2958</f>
        <v>#DIV/0!</v>
      </c>
      <c r="E982">
        <f>'TPS543C20 Loop Gain'!B2958</f>
        <v>1024000</v>
      </c>
    </row>
    <row r="983" spans="3:5" x14ac:dyDescent="0.25">
      <c r="C983" t="e">
        <f>'TPS543C20 Loop Gain'!AI2957</f>
        <v>#DIV/0!</v>
      </c>
      <c r="D983" t="e">
        <f>'TPS543C20 Loop Gain'!AJ2957</f>
        <v>#DIV/0!</v>
      </c>
      <c r="E983">
        <f>'TPS543C20 Loop Gain'!B2957</f>
        <v>1023000</v>
      </c>
    </row>
    <row r="984" spans="3:5" x14ac:dyDescent="0.25">
      <c r="C984" t="e">
        <f>'TPS543C20 Loop Gain'!AI2956</f>
        <v>#DIV/0!</v>
      </c>
      <c r="D984" t="e">
        <f>'TPS543C20 Loop Gain'!AJ2956</f>
        <v>#DIV/0!</v>
      </c>
      <c r="E984">
        <f>'TPS543C20 Loop Gain'!B2956</f>
        <v>1022000</v>
      </c>
    </row>
    <row r="985" spans="3:5" x14ac:dyDescent="0.25">
      <c r="C985" t="e">
        <f>'TPS543C20 Loop Gain'!AI2955</f>
        <v>#DIV/0!</v>
      </c>
      <c r="D985" t="e">
        <f>'TPS543C20 Loop Gain'!AJ2955</f>
        <v>#DIV/0!</v>
      </c>
      <c r="E985">
        <f>'TPS543C20 Loop Gain'!B2955</f>
        <v>1021000</v>
      </c>
    </row>
    <row r="986" spans="3:5" x14ac:dyDescent="0.25">
      <c r="C986" t="e">
        <f>'TPS543C20 Loop Gain'!AI2954</f>
        <v>#DIV/0!</v>
      </c>
      <c r="D986" t="e">
        <f>'TPS543C20 Loop Gain'!AJ2954</f>
        <v>#DIV/0!</v>
      </c>
      <c r="E986">
        <f>'TPS543C20 Loop Gain'!B2954</f>
        <v>1020000</v>
      </c>
    </row>
    <row r="987" spans="3:5" x14ac:dyDescent="0.25">
      <c r="C987" t="e">
        <f>'TPS543C20 Loop Gain'!AI2953</f>
        <v>#DIV/0!</v>
      </c>
      <c r="D987" t="e">
        <f>'TPS543C20 Loop Gain'!AJ2953</f>
        <v>#DIV/0!</v>
      </c>
      <c r="E987">
        <f>'TPS543C20 Loop Gain'!B2953</f>
        <v>1019000</v>
      </c>
    </row>
    <row r="988" spans="3:5" x14ac:dyDescent="0.25">
      <c r="C988" t="e">
        <f>'TPS543C20 Loop Gain'!AI2952</f>
        <v>#DIV/0!</v>
      </c>
      <c r="D988" t="e">
        <f>'TPS543C20 Loop Gain'!AJ2952</f>
        <v>#DIV/0!</v>
      </c>
      <c r="E988">
        <f>'TPS543C20 Loop Gain'!B2952</f>
        <v>1018000</v>
      </c>
    </row>
    <row r="989" spans="3:5" x14ac:dyDescent="0.25">
      <c r="C989" t="e">
        <f>'TPS543C20 Loop Gain'!AI2951</f>
        <v>#DIV/0!</v>
      </c>
      <c r="D989" t="e">
        <f>'TPS543C20 Loop Gain'!AJ2951</f>
        <v>#DIV/0!</v>
      </c>
      <c r="E989">
        <f>'TPS543C20 Loop Gain'!B2951</f>
        <v>1017000</v>
      </c>
    </row>
    <row r="990" spans="3:5" x14ac:dyDescent="0.25">
      <c r="C990" t="e">
        <f>'TPS543C20 Loop Gain'!AI2950</f>
        <v>#DIV/0!</v>
      </c>
      <c r="D990" t="e">
        <f>'TPS543C20 Loop Gain'!AJ2950</f>
        <v>#DIV/0!</v>
      </c>
      <c r="E990">
        <f>'TPS543C20 Loop Gain'!B2950</f>
        <v>1016000</v>
      </c>
    </row>
    <row r="991" spans="3:5" x14ac:dyDescent="0.25">
      <c r="C991" t="e">
        <f>'TPS543C20 Loop Gain'!AI2949</f>
        <v>#DIV/0!</v>
      </c>
      <c r="D991" t="e">
        <f>'TPS543C20 Loop Gain'!AJ2949</f>
        <v>#DIV/0!</v>
      </c>
      <c r="E991">
        <f>'TPS543C20 Loop Gain'!B2949</f>
        <v>1015000</v>
      </c>
    </row>
    <row r="992" spans="3:5" x14ac:dyDescent="0.25">
      <c r="C992" t="e">
        <f>'TPS543C20 Loop Gain'!AI2948</f>
        <v>#DIV/0!</v>
      </c>
      <c r="D992" t="e">
        <f>'TPS543C20 Loop Gain'!AJ2948</f>
        <v>#DIV/0!</v>
      </c>
      <c r="E992">
        <f>'TPS543C20 Loop Gain'!B2948</f>
        <v>1014000</v>
      </c>
    </row>
    <row r="993" spans="3:5" x14ac:dyDescent="0.25">
      <c r="C993" t="e">
        <f>'TPS543C20 Loop Gain'!AI2947</f>
        <v>#DIV/0!</v>
      </c>
      <c r="D993" t="e">
        <f>'TPS543C20 Loop Gain'!AJ2947</f>
        <v>#DIV/0!</v>
      </c>
      <c r="E993">
        <f>'TPS543C20 Loop Gain'!B2947</f>
        <v>1013000</v>
      </c>
    </row>
    <row r="994" spans="3:5" x14ac:dyDescent="0.25">
      <c r="C994" t="e">
        <f>'TPS543C20 Loop Gain'!AI2946</f>
        <v>#DIV/0!</v>
      </c>
      <c r="D994" t="e">
        <f>'TPS543C20 Loop Gain'!AJ2946</f>
        <v>#DIV/0!</v>
      </c>
      <c r="E994">
        <f>'TPS543C20 Loop Gain'!B2946</f>
        <v>1012000</v>
      </c>
    </row>
    <row r="995" spans="3:5" x14ac:dyDescent="0.25">
      <c r="C995" t="e">
        <f>'TPS543C20 Loop Gain'!AI2945</f>
        <v>#DIV/0!</v>
      </c>
      <c r="D995" t="e">
        <f>'TPS543C20 Loop Gain'!AJ2945</f>
        <v>#DIV/0!</v>
      </c>
      <c r="E995">
        <f>'TPS543C20 Loop Gain'!B2945</f>
        <v>1011000</v>
      </c>
    </row>
    <row r="996" spans="3:5" x14ac:dyDescent="0.25">
      <c r="C996" t="e">
        <f>'TPS543C20 Loop Gain'!AI2944</f>
        <v>#DIV/0!</v>
      </c>
      <c r="D996" t="e">
        <f>'TPS543C20 Loop Gain'!AJ2944</f>
        <v>#DIV/0!</v>
      </c>
      <c r="E996">
        <f>'TPS543C20 Loop Gain'!B2944</f>
        <v>1010000</v>
      </c>
    </row>
    <row r="997" spans="3:5" x14ac:dyDescent="0.25">
      <c r="C997" t="e">
        <f>'TPS543C20 Loop Gain'!AI2943</f>
        <v>#DIV/0!</v>
      </c>
      <c r="D997" t="e">
        <f>'TPS543C20 Loop Gain'!AJ2943</f>
        <v>#DIV/0!</v>
      </c>
      <c r="E997">
        <f>'TPS543C20 Loop Gain'!B2943</f>
        <v>1009000</v>
      </c>
    </row>
    <row r="998" spans="3:5" x14ac:dyDescent="0.25">
      <c r="C998" t="e">
        <f>'TPS543C20 Loop Gain'!AI2942</f>
        <v>#DIV/0!</v>
      </c>
      <c r="D998" t="e">
        <f>'TPS543C20 Loop Gain'!AJ2942</f>
        <v>#DIV/0!</v>
      </c>
      <c r="E998">
        <f>'TPS543C20 Loop Gain'!B2942</f>
        <v>1008000</v>
      </c>
    </row>
    <row r="999" spans="3:5" x14ac:dyDescent="0.25">
      <c r="C999" t="e">
        <f>'TPS543C20 Loop Gain'!AI2941</f>
        <v>#DIV/0!</v>
      </c>
      <c r="D999" t="e">
        <f>'TPS543C20 Loop Gain'!AJ2941</f>
        <v>#DIV/0!</v>
      </c>
      <c r="E999">
        <f>'TPS543C20 Loop Gain'!B2941</f>
        <v>1007000</v>
      </c>
    </row>
    <row r="1000" spans="3:5" x14ac:dyDescent="0.25">
      <c r="C1000" t="e">
        <f>'TPS543C20 Loop Gain'!AI2940</f>
        <v>#DIV/0!</v>
      </c>
      <c r="D1000" t="e">
        <f>'TPS543C20 Loop Gain'!AJ2940</f>
        <v>#DIV/0!</v>
      </c>
      <c r="E1000">
        <f>'TPS543C20 Loop Gain'!B2940</f>
        <v>1006000</v>
      </c>
    </row>
    <row r="1001" spans="3:5" x14ac:dyDescent="0.25">
      <c r="C1001" t="e">
        <f>'TPS543C20 Loop Gain'!AI2939</f>
        <v>#DIV/0!</v>
      </c>
      <c r="D1001" t="e">
        <f>'TPS543C20 Loop Gain'!AJ2939</f>
        <v>#DIV/0!</v>
      </c>
      <c r="E1001">
        <f>'TPS543C20 Loop Gain'!B2939</f>
        <v>1005000</v>
      </c>
    </row>
    <row r="1002" spans="3:5" x14ac:dyDescent="0.25">
      <c r="C1002" t="e">
        <f>'TPS543C20 Loop Gain'!AI2938</f>
        <v>#DIV/0!</v>
      </c>
      <c r="D1002" t="e">
        <f>'TPS543C20 Loop Gain'!AJ2938</f>
        <v>#DIV/0!</v>
      </c>
      <c r="E1002">
        <f>'TPS543C20 Loop Gain'!B2938</f>
        <v>1004000</v>
      </c>
    </row>
    <row r="1003" spans="3:5" x14ac:dyDescent="0.25">
      <c r="C1003" t="e">
        <f>'TPS543C20 Loop Gain'!AI2937</f>
        <v>#DIV/0!</v>
      </c>
      <c r="D1003" t="e">
        <f>'TPS543C20 Loop Gain'!AJ2937</f>
        <v>#DIV/0!</v>
      </c>
      <c r="E1003">
        <f>'TPS543C20 Loop Gain'!B2937</f>
        <v>1003000</v>
      </c>
    </row>
    <row r="1004" spans="3:5" x14ac:dyDescent="0.25">
      <c r="C1004" t="e">
        <f>'TPS543C20 Loop Gain'!AI2936</f>
        <v>#DIV/0!</v>
      </c>
      <c r="D1004" t="e">
        <f>'TPS543C20 Loop Gain'!AJ2936</f>
        <v>#DIV/0!</v>
      </c>
      <c r="E1004">
        <f>'TPS543C20 Loop Gain'!B2936</f>
        <v>1002000</v>
      </c>
    </row>
    <row r="1005" spans="3:5" x14ac:dyDescent="0.25">
      <c r="C1005" t="e">
        <f>'TPS543C20 Loop Gain'!AI2935</f>
        <v>#DIV/0!</v>
      </c>
      <c r="D1005" t="e">
        <f>'TPS543C20 Loop Gain'!AJ2935</f>
        <v>#DIV/0!</v>
      </c>
      <c r="E1005">
        <f>'TPS543C20 Loop Gain'!B2935</f>
        <v>1001000</v>
      </c>
    </row>
    <row r="1006" spans="3:5" x14ac:dyDescent="0.25">
      <c r="C1006" t="e">
        <f>'TPS543C20 Loop Gain'!AI2934</f>
        <v>#DIV/0!</v>
      </c>
      <c r="D1006" t="e">
        <f>'TPS543C20 Loop Gain'!AJ2934</f>
        <v>#DIV/0!</v>
      </c>
      <c r="E1006">
        <f>'TPS543C20 Loop Gain'!B2934</f>
        <v>1000000</v>
      </c>
    </row>
    <row r="1007" spans="3:5" x14ac:dyDescent="0.25">
      <c r="C1007" t="e">
        <f>'TPS543C20 Loop Gain'!AI2933</f>
        <v>#DIV/0!</v>
      </c>
      <c r="D1007" t="e">
        <f>'TPS543C20 Loop Gain'!AJ2933</f>
        <v>#DIV/0!</v>
      </c>
      <c r="E1007">
        <f>'TPS543C20 Loop Gain'!B2933</f>
        <v>999000</v>
      </c>
    </row>
    <row r="1008" spans="3:5" x14ac:dyDescent="0.25">
      <c r="C1008" t="e">
        <f>'TPS543C20 Loop Gain'!AI2932</f>
        <v>#DIV/0!</v>
      </c>
      <c r="D1008" t="e">
        <f>'TPS543C20 Loop Gain'!AJ2932</f>
        <v>#DIV/0!</v>
      </c>
      <c r="E1008">
        <f>'TPS543C20 Loop Gain'!B2932</f>
        <v>998000</v>
      </c>
    </row>
    <row r="1009" spans="3:5" x14ac:dyDescent="0.25">
      <c r="C1009" t="e">
        <f>'TPS543C20 Loop Gain'!AI2931</f>
        <v>#DIV/0!</v>
      </c>
      <c r="D1009" t="e">
        <f>'TPS543C20 Loop Gain'!AJ2931</f>
        <v>#DIV/0!</v>
      </c>
      <c r="E1009">
        <f>'TPS543C20 Loop Gain'!B2931</f>
        <v>997000</v>
      </c>
    </row>
    <row r="1010" spans="3:5" x14ac:dyDescent="0.25">
      <c r="C1010" t="e">
        <f>'TPS543C20 Loop Gain'!AI2930</f>
        <v>#DIV/0!</v>
      </c>
      <c r="D1010" t="e">
        <f>'TPS543C20 Loop Gain'!AJ2930</f>
        <v>#DIV/0!</v>
      </c>
      <c r="E1010">
        <f>'TPS543C20 Loop Gain'!B2930</f>
        <v>996000</v>
      </c>
    </row>
    <row r="1011" spans="3:5" x14ac:dyDescent="0.25">
      <c r="C1011" t="e">
        <f>'TPS543C20 Loop Gain'!AI2929</f>
        <v>#DIV/0!</v>
      </c>
      <c r="D1011" t="e">
        <f>'TPS543C20 Loop Gain'!AJ2929</f>
        <v>#DIV/0!</v>
      </c>
      <c r="E1011">
        <f>'TPS543C20 Loop Gain'!B2929</f>
        <v>995000</v>
      </c>
    </row>
    <row r="1012" spans="3:5" x14ac:dyDescent="0.25">
      <c r="C1012" t="e">
        <f>'TPS543C20 Loop Gain'!AI2928</f>
        <v>#DIV/0!</v>
      </c>
      <c r="D1012" t="e">
        <f>'TPS543C20 Loop Gain'!AJ2928</f>
        <v>#DIV/0!</v>
      </c>
      <c r="E1012">
        <f>'TPS543C20 Loop Gain'!B2928</f>
        <v>994000</v>
      </c>
    </row>
    <row r="1013" spans="3:5" x14ac:dyDescent="0.25">
      <c r="C1013" t="e">
        <f>'TPS543C20 Loop Gain'!AI2927</f>
        <v>#DIV/0!</v>
      </c>
      <c r="D1013" t="e">
        <f>'TPS543C20 Loop Gain'!AJ2927</f>
        <v>#DIV/0!</v>
      </c>
      <c r="E1013">
        <f>'TPS543C20 Loop Gain'!B2927</f>
        <v>993000</v>
      </c>
    </row>
    <row r="1014" spans="3:5" x14ac:dyDescent="0.25">
      <c r="C1014" t="e">
        <f>'TPS543C20 Loop Gain'!AI2926</f>
        <v>#DIV/0!</v>
      </c>
      <c r="D1014" t="e">
        <f>'TPS543C20 Loop Gain'!AJ2926</f>
        <v>#DIV/0!</v>
      </c>
      <c r="E1014">
        <f>'TPS543C20 Loop Gain'!B2926</f>
        <v>992000</v>
      </c>
    </row>
    <row r="1015" spans="3:5" x14ac:dyDescent="0.25">
      <c r="C1015" t="e">
        <f>'TPS543C20 Loop Gain'!AI2925</f>
        <v>#DIV/0!</v>
      </c>
      <c r="D1015" t="e">
        <f>'TPS543C20 Loop Gain'!AJ2925</f>
        <v>#DIV/0!</v>
      </c>
      <c r="E1015">
        <f>'TPS543C20 Loop Gain'!B2925</f>
        <v>991000</v>
      </c>
    </row>
    <row r="1016" spans="3:5" x14ac:dyDescent="0.25">
      <c r="C1016" t="e">
        <f>'TPS543C20 Loop Gain'!AI2924</f>
        <v>#DIV/0!</v>
      </c>
      <c r="D1016" t="e">
        <f>'TPS543C20 Loop Gain'!AJ2924</f>
        <v>#DIV/0!</v>
      </c>
      <c r="E1016">
        <f>'TPS543C20 Loop Gain'!B2924</f>
        <v>990000</v>
      </c>
    </row>
    <row r="1017" spans="3:5" x14ac:dyDescent="0.25">
      <c r="C1017" t="e">
        <f>'TPS543C20 Loop Gain'!AI2923</f>
        <v>#DIV/0!</v>
      </c>
      <c r="D1017" t="e">
        <f>'TPS543C20 Loop Gain'!AJ2923</f>
        <v>#DIV/0!</v>
      </c>
      <c r="E1017">
        <f>'TPS543C20 Loop Gain'!B2923</f>
        <v>989000</v>
      </c>
    </row>
    <row r="1018" spans="3:5" x14ac:dyDescent="0.25">
      <c r="C1018" t="e">
        <f>'TPS543C20 Loop Gain'!AI2922</f>
        <v>#DIV/0!</v>
      </c>
      <c r="D1018" t="e">
        <f>'TPS543C20 Loop Gain'!AJ2922</f>
        <v>#DIV/0!</v>
      </c>
      <c r="E1018">
        <f>'TPS543C20 Loop Gain'!B2922</f>
        <v>988000</v>
      </c>
    </row>
    <row r="1019" spans="3:5" x14ac:dyDescent="0.25">
      <c r="C1019" t="e">
        <f>'TPS543C20 Loop Gain'!AI2921</f>
        <v>#DIV/0!</v>
      </c>
      <c r="D1019" t="e">
        <f>'TPS543C20 Loop Gain'!AJ2921</f>
        <v>#DIV/0!</v>
      </c>
      <c r="E1019">
        <f>'TPS543C20 Loop Gain'!B2921</f>
        <v>987000</v>
      </c>
    </row>
    <row r="1020" spans="3:5" x14ac:dyDescent="0.25">
      <c r="C1020" t="e">
        <f>'TPS543C20 Loop Gain'!AI2920</f>
        <v>#DIV/0!</v>
      </c>
      <c r="D1020" t="e">
        <f>'TPS543C20 Loop Gain'!AJ2920</f>
        <v>#DIV/0!</v>
      </c>
      <c r="E1020">
        <f>'TPS543C20 Loop Gain'!B2920</f>
        <v>986000</v>
      </c>
    </row>
    <row r="1021" spans="3:5" x14ac:dyDescent="0.25">
      <c r="C1021" t="e">
        <f>'TPS543C20 Loop Gain'!AI2919</f>
        <v>#DIV/0!</v>
      </c>
      <c r="D1021" t="e">
        <f>'TPS543C20 Loop Gain'!AJ2919</f>
        <v>#DIV/0!</v>
      </c>
      <c r="E1021">
        <f>'TPS543C20 Loop Gain'!B2919</f>
        <v>985000</v>
      </c>
    </row>
    <row r="1022" spans="3:5" x14ac:dyDescent="0.25">
      <c r="C1022" t="e">
        <f>'TPS543C20 Loop Gain'!AI2918</f>
        <v>#DIV/0!</v>
      </c>
      <c r="D1022" t="e">
        <f>'TPS543C20 Loop Gain'!AJ2918</f>
        <v>#DIV/0!</v>
      </c>
      <c r="E1022">
        <f>'TPS543C20 Loop Gain'!B2918</f>
        <v>984000</v>
      </c>
    </row>
    <row r="1023" spans="3:5" x14ac:dyDescent="0.25">
      <c r="C1023" t="e">
        <f>'TPS543C20 Loop Gain'!AI2917</f>
        <v>#DIV/0!</v>
      </c>
      <c r="D1023" t="e">
        <f>'TPS543C20 Loop Gain'!AJ2917</f>
        <v>#DIV/0!</v>
      </c>
      <c r="E1023">
        <f>'TPS543C20 Loop Gain'!B2917</f>
        <v>983000</v>
      </c>
    </row>
    <row r="1024" spans="3:5" x14ac:dyDescent="0.25">
      <c r="C1024" t="e">
        <f>'TPS543C20 Loop Gain'!AI2916</f>
        <v>#DIV/0!</v>
      </c>
      <c r="D1024" t="e">
        <f>'TPS543C20 Loop Gain'!AJ2916</f>
        <v>#DIV/0!</v>
      </c>
      <c r="E1024">
        <f>'TPS543C20 Loop Gain'!B2916</f>
        <v>982000</v>
      </c>
    </row>
    <row r="1025" spans="3:5" x14ac:dyDescent="0.25">
      <c r="C1025" t="e">
        <f>'TPS543C20 Loop Gain'!AI2915</f>
        <v>#DIV/0!</v>
      </c>
      <c r="D1025" t="e">
        <f>'TPS543C20 Loop Gain'!AJ2915</f>
        <v>#DIV/0!</v>
      </c>
      <c r="E1025">
        <f>'TPS543C20 Loop Gain'!B2915</f>
        <v>981000</v>
      </c>
    </row>
    <row r="1026" spans="3:5" x14ac:dyDescent="0.25">
      <c r="C1026" t="e">
        <f>'TPS543C20 Loop Gain'!AI2914</f>
        <v>#DIV/0!</v>
      </c>
      <c r="D1026" t="e">
        <f>'TPS543C20 Loop Gain'!AJ2914</f>
        <v>#DIV/0!</v>
      </c>
      <c r="E1026">
        <f>'TPS543C20 Loop Gain'!B2914</f>
        <v>980000</v>
      </c>
    </row>
    <row r="1027" spans="3:5" x14ac:dyDescent="0.25">
      <c r="C1027" t="e">
        <f>'TPS543C20 Loop Gain'!AI2913</f>
        <v>#DIV/0!</v>
      </c>
      <c r="D1027" t="e">
        <f>'TPS543C20 Loop Gain'!AJ2913</f>
        <v>#DIV/0!</v>
      </c>
      <c r="E1027">
        <f>'TPS543C20 Loop Gain'!B2913</f>
        <v>979000</v>
      </c>
    </row>
    <row r="1028" spans="3:5" x14ac:dyDescent="0.25">
      <c r="C1028" t="e">
        <f>'TPS543C20 Loop Gain'!AI2912</f>
        <v>#DIV/0!</v>
      </c>
      <c r="D1028" t="e">
        <f>'TPS543C20 Loop Gain'!AJ2912</f>
        <v>#DIV/0!</v>
      </c>
      <c r="E1028">
        <f>'TPS543C20 Loop Gain'!B2912</f>
        <v>978000</v>
      </c>
    </row>
    <row r="1029" spans="3:5" x14ac:dyDescent="0.25">
      <c r="C1029" t="e">
        <f>'TPS543C20 Loop Gain'!AI2911</f>
        <v>#DIV/0!</v>
      </c>
      <c r="D1029" t="e">
        <f>'TPS543C20 Loop Gain'!AJ2911</f>
        <v>#DIV/0!</v>
      </c>
      <c r="E1029">
        <f>'TPS543C20 Loop Gain'!B2911</f>
        <v>977000</v>
      </c>
    </row>
    <row r="1030" spans="3:5" x14ac:dyDescent="0.25">
      <c r="C1030" t="e">
        <f>'TPS543C20 Loop Gain'!AI2910</f>
        <v>#DIV/0!</v>
      </c>
      <c r="D1030" t="e">
        <f>'TPS543C20 Loop Gain'!AJ2910</f>
        <v>#DIV/0!</v>
      </c>
      <c r="E1030">
        <f>'TPS543C20 Loop Gain'!B2910</f>
        <v>976000</v>
      </c>
    </row>
    <row r="1031" spans="3:5" x14ac:dyDescent="0.25">
      <c r="C1031" t="e">
        <f>'TPS543C20 Loop Gain'!AI2909</f>
        <v>#DIV/0!</v>
      </c>
      <c r="D1031" t="e">
        <f>'TPS543C20 Loop Gain'!AJ2909</f>
        <v>#DIV/0!</v>
      </c>
      <c r="E1031">
        <f>'TPS543C20 Loop Gain'!B2909</f>
        <v>975000</v>
      </c>
    </row>
    <row r="1032" spans="3:5" x14ac:dyDescent="0.25">
      <c r="C1032" t="e">
        <f>'TPS543C20 Loop Gain'!AI2908</f>
        <v>#DIV/0!</v>
      </c>
      <c r="D1032" t="e">
        <f>'TPS543C20 Loop Gain'!AJ2908</f>
        <v>#DIV/0!</v>
      </c>
      <c r="E1032">
        <f>'TPS543C20 Loop Gain'!B2908</f>
        <v>974000</v>
      </c>
    </row>
    <row r="1033" spans="3:5" x14ac:dyDescent="0.25">
      <c r="C1033" t="e">
        <f>'TPS543C20 Loop Gain'!AI2907</f>
        <v>#DIV/0!</v>
      </c>
      <c r="D1033" t="e">
        <f>'TPS543C20 Loop Gain'!AJ2907</f>
        <v>#DIV/0!</v>
      </c>
      <c r="E1033">
        <f>'TPS543C20 Loop Gain'!B2907</f>
        <v>973000</v>
      </c>
    </row>
    <row r="1034" spans="3:5" x14ac:dyDescent="0.25">
      <c r="C1034" t="e">
        <f>'TPS543C20 Loop Gain'!AI2906</f>
        <v>#DIV/0!</v>
      </c>
      <c r="D1034" t="e">
        <f>'TPS543C20 Loop Gain'!AJ2906</f>
        <v>#DIV/0!</v>
      </c>
      <c r="E1034">
        <f>'TPS543C20 Loop Gain'!B2906</f>
        <v>972000</v>
      </c>
    </row>
    <row r="1035" spans="3:5" x14ac:dyDescent="0.25">
      <c r="C1035" t="e">
        <f>'TPS543C20 Loop Gain'!AI2905</f>
        <v>#DIV/0!</v>
      </c>
      <c r="D1035" t="e">
        <f>'TPS543C20 Loop Gain'!AJ2905</f>
        <v>#DIV/0!</v>
      </c>
      <c r="E1035">
        <f>'TPS543C20 Loop Gain'!B2905</f>
        <v>971000</v>
      </c>
    </row>
    <row r="1036" spans="3:5" x14ac:dyDescent="0.25">
      <c r="C1036" t="e">
        <f>'TPS543C20 Loop Gain'!AI2904</f>
        <v>#DIV/0!</v>
      </c>
      <c r="D1036" t="e">
        <f>'TPS543C20 Loop Gain'!AJ2904</f>
        <v>#DIV/0!</v>
      </c>
      <c r="E1036">
        <f>'TPS543C20 Loop Gain'!B2904</f>
        <v>970000</v>
      </c>
    </row>
    <row r="1037" spans="3:5" x14ac:dyDescent="0.25">
      <c r="C1037" t="e">
        <f>'TPS543C20 Loop Gain'!AI2903</f>
        <v>#DIV/0!</v>
      </c>
      <c r="D1037" t="e">
        <f>'TPS543C20 Loop Gain'!AJ2903</f>
        <v>#DIV/0!</v>
      </c>
      <c r="E1037">
        <f>'TPS543C20 Loop Gain'!B2903</f>
        <v>969000</v>
      </c>
    </row>
    <row r="1038" spans="3:5" x14ac:dyDescent="0.25">
      <c r="C1038" t="e">
        <f>'TPS543C20 Loop Gain'!AI2902</f>
        <v>#DIV/0!</v>
      </c>
      <c r="D1038" t="e">
        <f>'TPS543C20 Loop Gain'!AJ2902</f>
        <v>#DIV/0!</v>
      </c>
      <c r="E1038">
        <f>'TPS543C20 Loop Gain'!B2902</f>
        <v>968000</v>
      </c>
    </row>
    <row r="1039" spans="3:5" x14ac:dyDescent="0.25">
      <c r="C1039" t="e">
        <f>'TPS543C20 Loop Gain'!AI2901</f>
        <v>#DIV/0!</v>
      </c>
      <c r="D1039" t="e">
        <f>'TPS543C20 Loop Gain'!AJ2901</f>
        <v>#DIV/0!</v>
      </c>
      <c r="E1039">
        <f>'TPS543C20 Loop Gain'!B2901</f>
        <v>967000</v>
      </c>
    </row>
    <row r="1040" spans="3:5" x14ac:dyDescent="0.25">
      <c r="C1040" t="e">
        <f>'TPS543C20 Loop Gain'!AI2900</f>
        <v>#DIV/0!</v>
      </c>
      <c r="D1040" t="e">
        <f>'TPS543C20 Loop Gain'!AJ2900</f>
        <v>#DIV/0!</v>
      </c>
      <c r="E1040">
        <f>'TPS543C20 Loop Gain'!B2900</f>
        <v>966000</v>
      </c>
    </row>
    <row r="1041" spans="3:5" x14ac:dyDescent="0.25">
      <c r="C1041" t="e">
        <f>'TPS543C20 Loop Gain'!AI2899</f>
        <v>#DIV/0!</v>
      </c>
      <c r="D1041" t="e">
        <f>'TPS543C20 Loop Gain'!AJ2899</f>
        <v>#DIV/0!</v>
      </c>
      <c r="E1041">
        <f>'TPS543C20 Loop Gain'!B2899</f>
        <v>965000</v>
      </c>
    </row>
    <row r="1042" spans="3:5" x14ac:dyDescent="0.25">
      <c r="C1042" t="e">
        <f>'TPS543C20 Loop Gain'!AI2898</f>
        <v>#DIV/0!</v>
      </c>
      <c r="D1042" t="e">
        <f>'TPS543C20 Loop Gain'!AJ2898</f>
        <v>#DIV/0!</v>
      </c>
      <c r="E1042">
        <f>'TPS543C20 Loop Gain'!B2898</f>
        <v>964000</v>
      </c>
    </row>
    <row r="1043" spans="3:5" x14ac:dyDescent="0.25">
      <c r="C1043" t="e">
        <f>'TPS543C20 Loop Gain'!AI2897</f>
        <v>#DIV/0!</v>
      </c>
      <c r="D1043" t="e">
        <f>'TPS543C20 Loop Gain'!AJ2897</f>
        <v>#DIV/0!</v>
      </c>
      <c r="E1043">
        <f>'TPS543C20 Loop Gain'!B2897</f>
        <v>963000</v>
      </c>
    </row>
    <row r="1044" spans="3:5" x14ac:dyDescent="0.25">
      <c r="C1044" t="e">
        <f>'TPS543C20 Loop Gain'!AI2896</f>
        <v>#DIV/0!</v>
      </c>
      <c r="D1044" t="e">
        <f>'TPS543C20 Loop Gain'!AJ2896</f>
        <v>#DIV/0!</v>
      </c>
      <c r="E1044">
        <f>'TPS543C20 Loop Gain'!B2896</f>
        <v>962000</v>
      </c>
    </row>
    <row r="1045" spans="3:5" x14ac:dyDescent="0.25">
      <c r="C1045" t="e">
        <f>'TPS543C20 Loop Gain'!AI2895</f>
        <v>#DIV/0!</v>
      </c>
      <c r="D1045" t="e">
        <f>'TPS543C20 Loop Gain'!AJ2895</f>
        <v>#DIV/0!</v>
      </c>
      <c r="E1045">
        <f>'TPS543C20 Loop Gain'!B2895</f>
        <v>961000</v>
      </c>
    </row>
    <row r="1046" spans="3:5" x14ac:dyDescent="0.25">
      <c r="C1046" t="e">
        <f>'TPS543C20 Loop Gain'!AI2894</f>
        <v>#DIV/0!</v>
      </c>
      <c r="D1046" t="e">
        <f>'TPS543C20 Loop Gain'!AJ2894</f>
        <v>#DIV/0!</v>
      </c>
      <c r="E1046">
        <f>'TPS543C20 Loop Gain'!B2894</f>
        <v>960000</v>
      </c>
    </row>
    <row r="1047" spans="3:5" x14ac:dyDescent="0.25">
      <c r="C1047" t="e">
        <f>'TPS543C20 Loop Gain'!AI2893</f>
        <v>#DIV/0!</v>
      </c>
      <c r="D1047" t="e">
        <f>'TPS543C20 Loop Gain'!AJ2893</f>
        <v>#DIV/0!</v>
      </c>
      <c r="E1047">
        <f>'TPS543C20 Loop Gain'!B2893</f>
        <v>959000</v>
      </c>
    </row>
    <row r="1048" spans="3:5" x14ac:dyDescent="0.25">
      <c r="C1048" t="e">
        <f>'TPS543C20 Loop Gain'!AI2892</f>
        <v>#DIV/0!</v>
      </c>
      <c r="D1048" t="e">
        <f>'TPS543C20 Loop Gain'!AJ2892</f>
        <v>#DIV/0!</v>
      </c>
      <c r="E1048">
        <f>'TPS543C20 Loop Gain'!B2892</f>
        <v>958000</v>
      </c>
    </row>
    <row r="1049" spans="3:5" x14ac:dyDescent="0.25">
      <c r="C1049" t="e">
        <f>'TPS543C20 Loop Gain'!AI2891</f>
        <v>#DIV/0!</v>
      </c>
      <c r="D1049" t="e">
        <f>'TPS543C20 Loop Gain'!AJ2891</f>
        <v>#DIV/0!</v>
      </c>
      <c r="E1049">
        <f>'TPS543C20 Loop Gain'!B2891</f>
        <v>957000</v>
      </c>
    </row>
    <row r="1050" spans="3:5" x14ac:dyDescent="0.25">
      <c r="C1050" t="e">
        <f>'TPS543C20 Loop Gain'!AI2890</f>
        <v>#DIV/0!</v>
      </c>
      <c r="D1050" t="e">
        <f>'TPS543C20 Loop Gain'!AJ2890</f>
        <v>#DIV/0!</v>
      </c>
      <c r="E1050">
        <f>'TPS543C20 Loop Gain'!B2890</f>
        <v>956000</v>
      </c>
    </row>
    <row r="1051" spans="3:5" x14ac:dyDescent="0.25">
      <c r="C1051" t="e">
        <f>'TPS543C20 Loop Gain'!AI2889</f>
        <v>#DIV/0!</v>
      </c>
      <c r="D1051" t="e">
        <f>'TPS543C20 Loop Gain'!AJ2889</f>
        <v>#DIV/0!</v>
      </c>
      <c r="E1051">
        <f>'TPS543C20 Loop Gain'!B2889</f>
        <v>955000</v>
      </c>
    </row>
    <row r="1052" spans="3:5" x14ac:dyDescent="0.25">
      <c r="C1052" t="e">
        <f>'TPS543C20 Loop Gain'!AI2888</f>
        <v>#DIV/0!</v>
      </c>
      <c r="D1052" t="e">
        <f>'TPS543C20 Loop Gain'!AJ2888</f>
        <v>#DIV/0!</v>
      </c>
      <c r="E1052">
        <f>'TPS543C20 Loop Gain'!B2888</f>
        <v>954000</v>
      </c>
    </row>
    <row r="1053" spans="3:5" x14ac:dyDescent="0.25">
      <c r="C1053" t="e">
        <f>'TPS543C20 Loop Gain'!AI2887</f>
        <v>#DIV/0!</v>
      </c>
      <c r="D1053" t="e">
        <f>'TPS543C20 Loop Gain'!AJ2887</f>
        <v>#DIV/0!</v>
      </c>
      <c r="E1053">
        <f>'TPS543C20 Loop Gain'!B2887</f>
        <v>953000</v>
      </c>
    </row>
    <row r="1054" spans="3:5" x14ac:dyDescent="0.25">
      <c r="C1054" t="e">
        <f>'TPS543C20 Loop Gain'!AI2886</f>
        <v>#DIV/0!</v>
      </c>
      <c r="D1054" t="e">
        <f>'TPS543C20 Loop Gain'!AJ2886</f>
        <v>#DIV/0!</v>
      </c>
      <c r="E1054">
        <f>'TPS543C20 Loop Gain'!B2886</f>
        <v>952000</v>
      </c>
    </row>
    <row r="1055" spans="3:5" x14ac:dyDescent="0.25">
      <c r="C1055" t="e">
        <f>'TPS543C20 Loop Gain'!AI2885</f>
        <v>#DIV/0!</v>
      </c>
      <c r="D1055" t="e">
        <f>'TPS543C20 Loop Gain'!AJ2885</f>
        <v>#DIV/0!</v>
      </c>
      <c r="E1055">
        <f>'TPS543C20 Loop Gain'!B2885</f>
        <v>951000</v>
      </c>
    </row>
    <row r="1056" spans="3:5" x14ac:dyDescent="0.25">
      <c r="C1056" t="e">
        <f>'TPS543C20 Loop Gain'!AI2884</f>
        <v>#DIV/0!</v>
      </c>
      <c r="D1056" t="e">
        <f>'TPS543C20 Loop Gain'!AJ2884</f>
        <v>#DIV/0!</v>
      </c>
      <c r="E1056">
        <f>'TPS543C20 Loop Gain'!B2884</f>
        <v>950000</v>
      </c>
    </row>
    <row r="1057" spans="3:5" x14ac:dyDescent="0.25">
      <c r="C1057" t="e">
        <f>'TPS543C20 Loop Gain'!AI2883</f>
        <v>#DIV/0!</v>
      </c>
      <c r="D1057" t="e">
        <f>'TPS543C20 Loop Gain'!AJ2883</f>
        <v>#DIV/0!</v>
      </c>
      <c r="E1057">
        <f>'TPS543C20 Loop Gain'!B2883</f>
        <v>949000</v>
      </c>
    </row>
    <row r="1058" spans="3:5" x14ac:dyDescent="0.25">
      <c r="C1058" t="e">
        <f>'TPS543C20 Loop Gain'!AI2882</f>
        <v>#DIV/0!</v>
      </c>
      <c r="D1058" t="e">
        <f>'TPS543C20 Loop Gain'!AJ2882</f>
        <v>#DIV/0!</v>
      </c>
      <c r="E1058">
        <f>'TPS543C20 Loop Gain'!B2882</f>
        <v>948000</v>
      </c>
    </row>
    <row r="1059" spans="3:5" x14ac:dyDescent="0.25">
      <c r="C1059" t="e">
        <f>'TPS543C20 Loop Gain'!AI2881</f>
        <v>#DIV/0!</v>
      </c>
      <c r="D1059" t="e">
        <f>'TPS543C20 Loop Gain'!AJ2881</f>
        <v>#DIV/0!</v>
      </c>
      <c r="E1059">
        <f>'TPS543C20 Loop Gain'!B2881</f>
        <v>947000</v>
      </c>
    </row>
    <row r="1060" spans="3:5" x14ac:dyDescent="0.25">
      <c r="C1060" t="e">
        <f>'TPS543C20 Loop Gain'!AI2880</f>
        <v>#DIV/0!</v>
      </c>
      <c r="D1060" t="e">
        <f>'TPS543C20 Loop Gain'!AJ2880</f>
        <v>#DIV/0!</v>
      </c>
      <c r="E1060">
        <f>'TPS543C20 Loop Gain'!B2880</f>
        <v>946000</v>
      </c>
    </row>
    <row r="1061" spans="3:5" x14ac:dyDescent="0.25">
      <c r="C1061" t="e">
        <f>'TPS543C20 Loop Gain'!AI2879</f>
        <v>#DIV/0!</v>
      </c>
      <c r="D1061" t="e">
        <f>'TPS543C20 Loop Gain'!AJ2879</f>
        <v>#DIV/0!</v>
      </c>
      <c r="E1061">
        <f>'TPS543C20 Loop Gain'!B2879</f>
        <v>945000</v>
      </c>
    </row>
    <row r="1062" spans="3:5" x14ac:dyDescent="0.25">
      <c r="C1062" t="e">
        <f>'TPS543C20 Loop Gain'!AI2878</f>
        <v>#DIV/0!</v>
      </c>
      <c r="D1062" t="e">
        <f>'TPS543C20 Loop Gain'!AJ2878</f>
        <v>#DIV/0!</v>
      </c>
      <c r="E1062">
        <f>'TPS543C20 Loop Gain'!B2878</f>
        <v>944000</v>
      </c>
    </row>
    <row r="1063" spans="3:5" x14ac:dyDescent="0.25">
      <c r="C1063" t="e">
        <f>'TPS543C20 Loop Gain'!AI2877</f>
        <v>#DIV/0!</v>
      </c>
      <c r="D1063" t="e">
        <f>'TPS543C20 Loop Gain'!AJ2877</f>
        <v>#DIV/0!</v>
      </c>
      <c r="E1063">
        <f>'TPS543C20 Loop Gain'!B2877</f>
        <v>943000</v>
      </c>
    </row>
    <row r="1064" spans="3:5" x14ac:dyDescent="0.25">
      <c r="C1064" t="e">
        <f>'TPS543C20 Loop Gain'!AI2876</f>
        <v>#DIV/0!</v>
      </c>
      <c r="D1064" t="e">
        <f>'TPS543C20 Loop Gain'!AJ2876</f>
        <v>#DIV/0!</v>
      </c>
      <c r="E1064">
        <f>'TPS543C20 Loop Gain'!B2876</f>
        <v>942000</v>
      </c>
    </row>
    <row r="1065" spans="3:5" x14ac:dyDescent="0.25">
      <c r="C1065" t="e">
        <f>'TPS543C20 Loop Gain'!AI2875</f>
        <v>#DIV/0!</v>
      </c>
      <c r="D1065" t="e">
        <f>'TPS543C20 Loop Gain'!AJ2875</f>
        <v>#DIV/0!</v>
      </c>
      <c r="E1065">
        <f>'TPS543C20 Loop Gain'!B2875</f>
        <v>941000</v>
      </c>
    </row>
    <row r="1066" spans="3:5" x14ac:dyDescent="0.25">
      <c r="C1066" t="e">
        <f>'TPS543C20 Loop Gain'!AI2874</f>
        <v>#DIV/0!</v>
      </c>
      <c r="D1066" t="e">
        <f>'TPS543C20 Loop Gain'!AJ2874</f>
        <v>#DIV/0!</v>
      </c>
      <c r="E1066">
        <f>'TPS543C20 Loop Gain'!B2874</f>
        <v>940000</v>
      </c>
    </row>
    <row r="1067" spans="3:5" x14ac:dyDescent="0.25">
      <c r="C1067" t="e">
        <f>'TPS543C20 Loop Gain'!AI2873</f>
        <v>#DIV/0!</v>
      </c>
      <c r="D1067" t="e">
        <f>'TPS543C20 Loop Gain'!AJ2873</f>
        <v>#DIV/0!</v>
      </c>
      <c r="E1067">
        <f>'TPS543C20 Loop Gain'!B2873</f>
        <v>939000</v>
      </c>
    </row>
    <row r="1068" spans="3:5" x14ac:dyDescent="0.25">
      <c r="C1068" t="e">
        <f>'TPS543C20 Loop Gain'!AI2872</f>
        <v>#DIV/0!</v>
      </c>
      <c r="D1068" t="e">
        <f>'TPS543C20 Loop Gain'!AJ2872</f>
        <v>#DIV/0!</v>
      </c>
      <c r="E1068">
        <f>'TPS543C20 Loop Gain'!B2872</f>
        <v>938000</v>
      </c>
    </row>
    <row r="1069" spans="3:5" x14ac:dyDescent="0.25">
      <c r="C1069" t="e">
        <f>'TPS543C20 Loop Gain'!AI2871</f>
        <v>#DIV/0!</v>
      </c>
      <c r="D1069" t="e">
        <f>'TPS543C20 Loop Gain'!AJ2871</f>
        <v>#DIV/0!</v>
      </c>
      <c r="E1069">
        <f>'TPS543C20 Loop Gain'!B2871</f>
        <v>937000</v>
      </c>
    </row>
    <row r="1070" spans="3:5" x14ac:dyDescent="0.25">
      <c r="C1070" t="e">
        <f>'TPS543C20 Loop Gain'!AI2870</f>
        <v>#DIV/0!</v>
      </c>
      <c r="D1070" t="e">
        <f>'TPS543C20 Loop Gain'!AJ2870</f>
        <v>#DIV/0!</v>
      </c>
      <c r="E1070">
        <f>'TPS543C20 Loop Gain'!B2870</f>
        <v>936000</v>
      </c>
    </row>
    <row r="1071" spans="3:5" x14ac:dyDescent="0.25">
      <c r="C1071" t="e">
        <f>'TPS543C20 Loop Gain'!AI2869</f>
        <v>#DIV/0!</v>
      </c>
      <c r="D1071" t="e">
        <f>'TPS543C20 Loop Gain'!AJ2869</f>
        <v>#DIV/0!</v>
      </c>
      <c r="E1071">
        <f>'TPS543C20 Loop Gain'!B2869</f>
        <v>935000</v>
      </c>
    </row>
    <row r="1072" spans="3:5" x14ac:dyDescent="0.25">
      <c r="C1072" t="e">
        <f>'TPS543C20 Loop Gain'!AI2868</f>
        <v>#DIV/0!</v>
      </c>
      <c r="D1072" t="e">
        <f>'TPS543C20 Loop Gain'!AJ2868</f>
        <v>#DIV/0!</v>
      </c>
      <c r="E1072">
        <f>'TPS543C20 Loop Gain'!B2868</f>
        <v>934000</v>
      </c>
    </row>
    <row r="1073" spans="3:5" x14ac:dyDescent="0.25">
      <c r="C1073" t="e">
        <f>'TPS543C20 Loop Gain'!AI2867</f>
        <v>#DIV/0!</v>
      </c>
      <c r="D1073" t="e">
        <f>'TPS543C20 Loop Gain'!AJ2867</f>
        <v>#DIV/0!</v>
      </c>
      <c r="E1073">
        <f>'TPS543C20 Loop Gain'!B2867</f>
        <v>933000</v>
      </c>
    </row>
    <row r="1074" spans="3:5" x14ac:dyDescent="0.25">
      <c r="C1074" t="e">
        <f>'TPS543C20 Loop Gain'!AI2866</f>
        <v>#DIV/0!</v>
      </c>
      <c r="D1074" t="e">
        <f>'TPS543C20 Loop Gain'!AJ2866</f>
        <v>#DIV/0!</v>
      </c>
      <c r="E1074">
        <f>'TPS543C20 Loop Gain'!B2866</f>
        <v>932000</v>
      </c>
    </row>
    <row r="1075" spans="3:5" x14ac:dyDescent="0.25">
      <c r="C1075" t="e">
        <f>'TPS543C20 Loop Gain'!AI2865</f>
        <v>#DIV/0!</v>
      </c>
      <c r="D1075" t="e">
        <f>'TPS543C20 Loop Gain'!AJ2865</f>
        <v>#DIV/0!</v>
      </c>
      <c r="E1075">
        <f>'TPS543C20 Loop Gain'!B2865</f>
        <v>931000</v>
      </c>
    </row>
    <row r="1076" spans="3:5" x14ac:dyDescent="0.25">
      <c r="C1076" t="e">
        <f>'TPS543C20 Loop Gain'!AI2864</f>
        <v>#DIV/0!</v>
      </c>
      <c r="D1076" t="e">
        <f>'TPS543C20 Loop Gain'!AJ2864</f>
        <v>#DIV/0!</v>
      </c>
      <c r="E1076">
        <f>'TPS543C20 Loop Gain'!B2864</f>
        <v>930000</v>
      </c>
    </row>
    <row r="1077" spans="3:5" x14ac:dyDescent="0.25">
      <c r="C1077" t="e">
        <f>'TPS543C20 Loop Gain'!AI2863</f>
        <v>#DIV/0!</v>
      </c>
      <c r="D1077" t="e">
        <f>'TPS543C20 Loop Gain'!AJ2863</f>
        <v>#DIV/0!</v>
      </c>
      <c r="E1077">
        <f>'TPS543C20 Loop Gain'!B2863</f>
        <v>929000</v>
      </c>
    </row>
    <row r="1078" spans="3:5" x14ac:dyDescent="0.25">
      <c r="C1078" t="e">
        <f>'TPS543C20 Loop Gain'!AI2862</f>
        <v>#DIV/0!</v>
      </c>
      <c r="D1078" t="e">
        <f>'TPS543C20 Loop Gain'!AJ2862</f>
        <v>#DIV/0!</v>
      </c>
      <c r="E1078">
        <f>'TPS543C20 Loop Gain'!B2862</f>
        <v>928000</v>
      </c>
    </row>
    <row r="1079" spans="3:5" x14ac:dyDescent="0.25">
      <c r="C1079" t="e">
        <f>'TPS543C20 Loop Gain'!AI2861</f>
        <v>#DIV/0!</v>
      </c>
      <c r="D1079" t="e">
        <f>'TPS543C20 Loop Gain'!AJ2861</f>
        <v>#DIV/0!</v>
      </c>
      <c r="E1079">
        <f>'TPS543C20 Loop Gain'!B2861</f>
        <v>927000</v>
      </c>
    </row>
    <row r="1080" spans="3:5" x14ac:dyDescent="0.25">
      <c r="C1080" t="e">
        <f>'TPS543C20 Loop Gain'!AI2860</f>
        <v>#DIV/0!</v>
      </c>
      <c r="D1080" t="e">
        <f>'TPS543C20 Loop Gain'!AJ2860</f>
        <v>#DIV/0!</v>
      </c>
      <c r="E1080">
        <f>'TPS543C20 Loop Gain'!B2860</f>
        <v>926000</v>
      </c>
    </row>
    <row r="1081" spans="3:5" x14ac:dyDescent="0.25">
      <c r="C1081" t="e">
        <f>'TPS543C20 Loop Gain'!AI2859</f>
        <v>#DIV/0!</v>
      </c>
      <c r="D1081" t="e">
        <f>'TPS543C20 Loop Gain'!AJ2859</f>
        <v>#DIV/0!</v>
      </c>
      <c r="E1081">
        <f>'TPS543C20 Loop Gain'!B2859</f>
        <v>925000</v>
      </c>
    </row>
    <row r="1082" spans="3:5" x14ac:dyDescent="0.25">
      <c r="C1082" t="e">
        <f>'TPS543C20 Loop Gain'!AI2858</f>
        <v>#DIV/0!</v>
      </c>
      <c r="D1082" t="e">
        <f>'TPS543C20 Loop Gain'!AJ2858</f>
        <v>#DIV/0!</v>
      </c>
      <c r="E1082">
        <f>'TPS543C20 Loop Gain'!B2858</f>
        <v>924000</v>
      </c>
    </row>
    <row r="1083" spans="3:5" x14ac:dyDescent="0.25">
      <c r="C1083" t="e">
        <f>'TPS543C20 Loop Gain'!AI2857</f>
        <v>#DIV/0!</v>
      </c>
      <c r="D1083" t="e">
        <f>'TPS543C20 Loop Gain'!AJ2857</f>
        <v>#DIV/0!</v>
      </c>
      <c r="E1083">
        <f>'TPS543C20 Loop Gain'!B2857</f>
        <v>923000</v>
      </c>
    </row>
    <row r="1084" spans="3:5" x14ac:dyDescent="0.25">
      <c r="C1084" t="e">
        <f>'TPS543C20 Loop Gain'!AI2856</f>
        <v>#DIV/0!</v>
      </c>
      <c r="D1084" t="e">
        <f>'TPS543C20 Loop Gain'!AJ2856</f>
        <v>#DIV/0!</v>
      </c>
      <c r="E1084">
        <f>'TPS543C20 Loop Gain'!B2856</f>
        <v>922000</v>
      </c>
    </row>
    <row r="1085" spans="3:5" x14ac:dyDescent="0.25">
      <c r="C1085" t="e">
        <f>'TPS543C20 Loop Gain'!AI2855</f>
        <v>#DIV/0!</v>
      </c>
      <c r="D1085" t="e">
        <f>'TPS543C20 Loop Gain'!AJ2855</f>
        <v>#DIV/0!</v>
      </c>
      <c r="E1085">
        <f>'TPS543C20 Loop Gain'!B2855</f>
        <v>921000</v>
      </c>
    </row>
    <row r="1086" spans="3:5" x14ac:dyDescent="0.25">
      <c r="C1086" t="e">
        <f>'TPS543C20 Loop Gain'!AI2854</f>
        <v>#DIV/0!</v>
      </c>
      <c r="D1086" t="e">
        <f>'TPS543C20 Loop Gain'!AJ2854</f>
        <v>#DIV/0!</v>
      </c>
      <c r="E1086">
        <f>'TPS543C20 Loop Gain'!B2854</f>
        <v>920000</v>
      </c>
    </row>
    <row r="1087" spans="3:5" x14ac:dyDescent="0.25">
      <c r="C1087" t="e">
        <f>'TPS543C20 Loop Gain'!AI2853</f>
        <v>#DIV/0!</v>
      </c>
      <c r="D1087" t="e">
        <f>'TPS543C20 Loop Gain'!AJ2853</f>
        <v>#DIV/0!</v>
      </c>
      <c r="E1087">
        <f>'TPS543C20 Loop Gain'!B2853</f>
        <v>919000</v>
      </c>
    </row>
    <row r="1088" spans="3:5" x14ac:dyDescent="0.25">
      <c r="C1088" t="e">
        <f>'TPS543C20 Loop Gain'!AI2852</f>
        <v>#DIV/0!</v>
      </c>
      <c r="D1088" t="e">
        <f>'TPS543C20 Loop Gain'!AJ2852</f>
        <v>#DIV/0!</v>
      </c>
      <c r="E1088">
        <f>'TPS543C20 Loop Gain'!B2852</f>
        <v>918000</v>
      </c>
    </row>
    <row r="1089" spans="3:5" x14ac:dyDescent="0.25">
      <c r="C1089" t="e">
        <f>'TPS543C20 Loop Gain'!AI2851</f>
        <v>#DIV/0!</v>
      </c>
      <c r="D1089" t="e">
        <f>'TPS543C20 Loop Gain'!AJ2851</f>
        <v>#DIV/0!</v>
      </c>
      <c r="E1089">
        <f>'TPS543C20 Loop Gain'!B2851</f>
        <v>917000</v>
      </c>
    </row>
    <row r="1090" spans="3:5" x14ac:dyDescent="0.25">
      <c r="C1090" t="e">
        <f>'TPS543C20 Loop Gain'!AI2850</f>
        <v>#DIV/0!</v>
      </c>
      <c r="D1090" t="e">
        <f>'TPS543C20 Loop Gain'!AJ2850</f>
        <v>#DIV/0!</v>
      </c>
      <c r="E1090">
        <f>'TPS543C20 Loop Gain'!B2850</f>
        <v>916000</v>
      </c>
    </row>
    <row r="1091" spans="3:5" x14ac:dyDescent="0.25">
      <c r="C1091" t="e">
        <f>'TPS543C20 Loop Gain'!AI2849</f>
        <v>#DIV/0!</v>
      </c>
      <c r="D1091" t="e">
        <f>'TPS543C20 Loop Gain'!AJ2849</f>
        <v>#DIV/0!</v>
      </c>
      <c r="E1091">
        <f>'TPS543C20 Loop Gain'!B2849</f>
        <v>915000</v>
      </c>
    </row>
    <row r="1092" spans="3:5" x14ac:dyDescent="0.25">
      <c r="C1092" t="e">
        <f>'TPS543C20 Loop Gain'!AI2848</f>
        <v>#DIV/0!</v>
      </c>
      <c r="D1092" t="e">
        <f>'TPS543C20 Loop Gain'!AJ2848</f>
        <v>#DIV/0!</v>
      </c>
      <c r="E1092">
        <f>'TPS543C20 Loop Gain'!B2848</f>
        <v>914000</v>
      </c>
    </row>
    <row r="1093" spans="3:5" x14ac:dyDescent="0.25">
      <c r="C1093" t="e">
        <f>'TPS543C20 Loop Gain'!AI2847</f>
        <v>#DIV/0!</v>
      </c>
      <c r="D1093" t="e">
        <f>'TPS543C20 Loop Gain'!AJ2847</f>
        <v>#DIV/0!</v>
      </c>
      <c r="E1093">
        <f>'TPS543C20 Loop Gain'!B2847</f>
        <v>913000</v>
      </c>
    </row>
    <row r="1094" spans="3:5" x14ac:dyDescent="0.25">
      <c r="C1094" t="e">
        <f>'TPS543C20 Loop Gain'!AI2846</f>
        <v>#DIV/0!</v>
      </c>
      <c r="D1094" t="e">
        <f>'TPS543C20 Loop Gain'!AJ2846</f>
        <v>#DIV/0!</v>
      </c>
      <c r="E1094">
        <f>'TPS543C20 Loop Gain'!B2846</f>
        <v>912000</v>
      </c>
    </row>
    <row r="1095" spans="3:5" x14ac:dyDescent="0.25">
      <c r="C1095" t="e">
        <f>'TPS543C20 Loop Gain'!AI2845</f>
        <v>#DIV/0!</v>
      </c>
      <c r="D1095" t="e">
        <f>'TPS543C20 Loop Gain'!AJ2845</f>
        <v>#DIV/0!</v>
      </c>
      <c r="E1095">
        <f>'TPS543C20 Loop Gain'!B2845</f>
        <v>911000</v>
      </c>
    </row>
    <row r="1096" spans="3:5" x14ac:dyDescent="0.25">
      <c r="C1096" t="e">
        <f>'TPS543C20 Loop Gain'!AI2844</f>
        <v>#DIV/0!</v>
      </c>
      <c r="D1096" t="e">
        <f>'TPS543C20 Loop Gain'!AJ2844</f>
        <v>#DIV/0!</v>
      </c>
      <c r="E1096">
        <f>'TPS543C20 Loop Gain'!B2844</f>
        <v>910000</v>
      </c>
    </row>
    <row r="1097" spans="3:5" x14ac:dyDescent="0.25">
      <c r="C1097" t="e">
        <f>'TPS543C20 Loop Gain'!AI2843</f>
        <v>#DIV/0!</v>
      </c>
      <c r="D1097" t="e">
        <f>'TPS543C20 Loop Gain'!AJ2843</f>
        <v>#DIV/0!</v>
      </c>
      <c r="E1097">
        <f>'TPS543C20 Loop Gain'!B2843</f>
        <v>909000</v>
      </c>
    </row>
    <row r="1098" spans="3:5" x14ac:dyDescent="0.25">
      <c r="C1098" t="e">
        <f>'TPS543C20 Loop Gain'!AI2842</f>
        <v>#DIV/0!</v>
      </c>
      <c r="D1098" t="e">
        <f>'TPS543C20 Loop Gain'!AJ2842</f>
        <v>#DIV/0!</v>
      </c>
      <c r="E1098">
        <f>'TPS543C20 Loop Gain'!B2842</f>
        <v>908000</v>
      </c>
    </row>
    <row r="1099" spans="3:5" x14ac:dyDescent="0.25">
      <c r="C1099" t="e">
        <f>'TPS543C20 Loop Gain'!AI2841</f>
        <v>#DIV/0!</v>
      </c>
      <c r="D1099" t="e">
        <f>'TPS543C20 Loop Gain'!AJ2841</f>
        <v>#DIV/0!</v>
      </c>
      <c r="E1099">
        <f>'TPS543C20 Loop Gain'!B2841</f>
        <v>907000</v>
      </c>
    </row>
    <row r="1100" spans="3:5" x14ac:dyDescent="0.25">
      <c r="C1100" t="e">
        <f>'TPS543C20 Loop Gain'!AI2840</f>
        <v>#DIV/0!</v>
      </c>
      <c r="D1100" t="e">
        <f>'TPS543C20 Loop Gain'!AJ2840</f>
        <v>#DIV/0!</v>
      </c>
      <c r="E1100">
        <f>'TPS543C20 Loop Gain'!B2840</f>
        <v>906000</v>
      </c>
    </row>
    <row r="1101" spans="3:5" x14ac:dyDescent="0.25">
      <c r="C1101" t="e">
        <f>'TPS543C20 Loop Gain'!AI2839</f>
        <v>#DIV/0!</v>
      </c>
      <c r="D1101" t="e">
        <f>'TPS543C20 Loop Gain'!AJ2839</f>
        <v>#DIV/0!</v>
      </c>
      <c r="E1101">
        <f>'TPS543C20 Loop Gain'!B2839</f>
        <v>905000</v>
      </c>
    </row>
    <row r="1102" spans="3:5" x14ac:dyDescent="0.25">
      <c r="C1102" t="e">
        <f>'TPS543C20 Loop Gain'!AI2838</f>
        <v>#DIV/0!</v>
      </c>
      <c r="D1102" t="e">
        <f>'TPS543C20 Loop Gain'!AJ2838</f>
        <v>#DIV/0!</v>
      </c>
      <c r="E1102">
        <f>'TPS543C20 Loop Gain'!B2838</f>
        <v>904000</v>
      </c>
    </row>
    <row r="1103" spans="3:5" x14ac:dyDescent="0.25">
      <c r="C1103" t="e">
        <f>'TPS543C20 Loop Gain'!AI2837</f>
        <v>#DIV/0!</v>
      </c>
      <c r="D1103" t="e">
        <f>'TPS543C20 Loop Gain'!AJ2837</f>
        <v>#DIV/0!</v>
      </c>
      <c r="E1103">
        <f>'TPS543C20 Loop Gain'!B2837</f>
        <v>903000</v>
      </c>
    </row>
    <row r="1104" spans="3:5" x14ac:dyDescent="0.25">
      <c r="C1104" t="e">
        <f>'TPS543C20 Loop Gain'!AI2836</f>
        <v>#DIV/0!</v>
      </c>
      <c r="D1104" t="e">
        <f>'TPS543C20 Loop Gain'!AJ2836</f>
        <v>#DIV/0!</v>
      </c>
      <c r="E1104">
        <f>'TPS543C20 Loop Gain'!B2836</f>
        <v>902000</v>
      </c>
    </row>
    <row r="1105" spans="3:5" x14ac:dyDescent="0.25">
      <c r="C1105" t="e">
        <f>'TPS543C20 Loop Gain'!AI2835</f>
        <v>#DIV/0!</v>
      </c>
      <c r="D1105" t="e">
        <f>'TPS543C20 Loop Gain'!AJ2835</f>
        <v>#DIV/0!</v>
      </c>
      <c r="E1105">
        <f>'TPS543C20 Loop Gain'!B2835</f>
        <v>901000</v>
      </c>
    </row>
    <row r="1106" spans="3:5" x14ac:dyDescent="0.25">
      <c r="C1106" t="e">
        <f>'TPS543C20 Loop Gain'!AI2834</f>
        <v>#DIV/0!</v>
      </c>
      <c r="D1106" t="e">
        <f>'TPS543C20 Loop Gain'!AJ2834</f>
        <v>#DIV/0!</v>
      </c>
      <c r="E1106">
        <f>'TPS543C20 Loop Gain'!B2834</f>
        <v>900000</v>
      </c>
    </row>
    <row r="1107" spans="3:5" x14ac:dyDescent="0.25">
      <c r="C1107" t="e">
        <f>'TPS543C20 Loop Gain'!AI2833</f>
        <v>#DIV/0!</v>
      </c>
      <c r="D1107" t="e">
        <f>'TPS543C20 Loop Gain'!AJ2833</f>
        <v>#DIV/0!</v>
      </c>
      <c r="E1107">
        <f>'TPS543C20 Loop Gain'!B2833</f>
        <v>899000</v>
      </c>
    </row>
    <row r="1108" spans="3:5" x14ac:dyDescent="0.25">
      <c r="C1108" t="e">
        <f>'TPS543C20 Loop Gain'!AI2832</f>
        <v>#DIV/0!</v>
      </c>
      <c r="D1108" t="e">
        <f>'TPS543C20 Loop Gain'!AJ2832</f>
        <v>#DIV/0!</v>
      </c>
      <c r="E1108">
        <f>'TPS543C20 Loop Gain'!B2832</f>
        <v>898000</v>
      </c>
    </row>
    <row r="1109" spans="3:5" x14ac:dyDescent="0.25">
      <c r="C1109" t="e">
        <f>'TPS543C20 Loop Gain'!AI2831</f>
        <v>#DIV/0!</v>
      </c>
      <c r="D1109" t="e">
        <f>'TPS543C20 Loop Gain'!AJ2831</f>
        <v>#DIV/0!</v>
      </c>
      <c r="E1109">
        <f>'TPS543C20 Loop Gain'!B2831</f>
        <v>897000</v>
      </c>
    </row>
    <row r="1110" spans="3:5" x14ac:dyDescent="0.25">
      <c r="C1110" t="e">
        <f>'TPS543C20 Loop Gain'!AI2830</f>
        <v>#DIV/0!</v>
      </c>
      <c r="D1110" t="e">
        <f>'TPS543C20 Loop Gain'!AJ2830</f>
        <v>#DIV/0!</v>
      </c>
      <c r="E1110">
        <f>'TPS543C20 Loop Gain'!B2830</f>
        <v>896000</v>
      </c>
    </row>
    <row r="1111" spans="3:5" x14ac:dyDescent="0.25">
      <c r="C1111" t="e">
        <f>'TPS543C20 Loop Gain'!AI2829</f>
        <v>#DIV/0!</v>
      </c>
      <c r="D1111" t="e">
        <f>'TPS543C20 Loop Gain'!AJ2829</f>
        <v>#DIV/0!</v>
      </c>
      <c r="E1111">
        <f>'TPS543C20 Loop Gain'!B2829</f>
        <v>895000</v>
      </c>
    </row>
    <row r="1112" spans="3:5" x14ac:dyDescent="0.25">
      <c r="C1112" t="e">
        <f>'TPS543C20 Loop Gain'!AI2828</f>
        <v>#DIV/0!</v>
      </c>
      <c r="D1112" t="e">
        <f>'TPS543C20 Loop Gain'!AJ2828</f>
        <v>#DIV/0!</v>
      </c>
      <c r="E1112">
        <f>'TPS543C20 Loop Gain'!B2828</f>
        <v>894000</v>
      </c>
    </row>
    <row r="1113" spans="3:5" x14ac:dyDescent="0.25">
      <c r="C1113" t="e">
        <f>'TPS543C20 Loop Gain'!AI2827</f>
        <v>#DIV/0!</v>
      </c>
      <c r="D1113" t="e">
        <f>'TPS543C20 Loop Gain'!AJ2827</f>
        <v>#DIV/0!</v>
      </c>
      <c r="E1113">
        <f>'TPS543C20 Loop Gain'!B2827</f>
        <v>893000</v>
      </c>
    </row>
    <row r="1114" spans="3:5" x14ac:dyDescent="0.25">
      <c r="C1114" t="e">
        <f>'TPS543C20 Loop Gain'!AI2826</f>
        <v>#DIV/0!</v>
      </c>
      <c r="D1114" t="e">
        <f>'TPS543C20 Loop Gain'!AJ2826</f>
        <v>#DIV/0!</v>
      </c>
      <c r="E1114">
        <f>'TPS543C20 Loop Gain'!B2826</f>
        <v>892000</v>
      </c>
    </row>
    <row r="1115" spans="3:5" x14ac:dyDescent="0.25">
      <c r="C1115" t="e">
        <f>'TPS543C20 Loop Gain'!AI2825</f>
        <v>#DIV/0!</v>
      </c>
      <c r="D1115" t="e">
        <f>'TPS543C20 Loop Gain'!AJ2825</f>
        <v>#DIV/0!</v>
      </c>
      <c r="E1115">
        <f>'TPS543C20 Loop Gain'!B2825</f>
        <v>891000</v>
      </c>
    </row>
    <row r="1116" spans="3:5" x14ac:dyDescent="0.25">
      <c r="C1116" t="e">
        <f>'TPS543C20 Loop Gain'!AI2824</f>
        <v>#DIV/0!</v>
      </c>
      <c r="D1116" t="e">
        <f>'TPS543C20 Loop Gain'!AJ2824</f>
        <v>#DIV/0!</v>
      </c>
      <c r="E1116">
        <f>'TPS543C20 Loop Gain'!B2824</f>
        <v>890000</v>
      </c>
    </row>
    <row r="1117" spans="3:5" x14ac:dyDescent="0.25">
      <c r="C1117" t="e">
        <f>'TPS543C20 Loop Gain'!AI2823</f>
        <v>#DIV/0!</v>
      </c>
      <c r="D1117" t="e">
        <f>'TPS543C20 Loop Gain'!AJ2823</f>
        <v>#DIV/0!</v>
      </c>
      <c r="E1117">
        <f>'TPS543C20 Loop Gain'!B2823</f>
        <v>889000</v>
      </c>
    </row>
    <row r="1118" spans="3:5" x14ac:dyDescent="0.25">
      <c r="C1118" t="e">
        <f>'TPS543C20 Loop Gain'!AI2822</f>
        <v>#DIV/0!</v>
      </c>
      <c r="D1118" t="e">
        <f>'TPS543C20 Loop Gain'!AJ2822</f>
        <v>#DIV/0!</v>
      </c>
      <c r="E1118">
        <f>'TPS543C20 Loop Gain'!B2822</f>
        <v>888000</v>
      </c>
    </row>
    <row r="1119" spans="3:5" x14ac:dyDescent="0.25">
      <c r="C1119" t="e">
        <f>'TPS543C20 Loop Gain'!AI2821</f>
        <v>#DIV/0!</v>
      </c>
      <c r="D1119" t="e">
        <f>'TPS543C20 Loop Gain'!AJ2821</f>
        <v>#DIV/0!</v>
      </c>
      <c r="E1119">
        <f>'TPS543C20 Loop Gain'!B2821</f>
        <v>887000</v>
      </c>
    </row>
    <row r="1120" spans="3:5" x14ac:dyDescent="0.25">
      <c r="C1120" t="e">
        <f>'TPS543C20 Loop Gain'!AI2820</f>
        <v>#DIV/0!</v>
      </c>
      <c r="D1120" t="e">
        <f>'TPS543C20 Loop Gain'!AJ2820</f>
        <v>#DIV/0!</v>
      </c>
      <c r="E1120">
        <f>'TPS543C20 Loop Gain'!B2820</f>
        <v>886000</v>
      </c>
    </row>
    <row r="1121" spans="3:5" x14ac:dyDescent="0.25">
      <c r="C1121" t="e">
        <f>'TPS543C20 Loop Gain'!AI2819</f>
        <v>#DIV/0!</v>
      </c>
      <c r="D1121" t="e">
        <f>'TPS543C20 Loop Gain'!AJ2819</f>
        <v>#DIV/0!</v>
      </c>
      <c r="E1121">
        <f>'TPS543C20 Loop Gain'!B2819</f>
        <v>885000</v>
      </c>
    </row>
    <row r="1122" spans="3:5" x14ac:dyDescent="0.25">
      <c r="C1122" t="e">
        <f>'TPS543C20 Loop Gain'!AI2818</f>
        <v>#DIV/0!</v>
      </c>
      <c r="D1122" t="e">
        <f>'TPS543C20 Loop Gain'!AJ2818</f>
        <v>#DIV/0!</v>
      </c>
      <c r="E1122">
        <f>'TPS543C20 Loop Gain'!B2818</f>
        <v>884000</v>
      </c>
    </row>
    <row r="1123" spans="3:5" x14ac:dyDescent="0.25">
      <c r="C1123" t="e">
        <f>'TPS543C20 Loop Gain'!AI2817</f>
        <v>#DIV/0!</v>
      </c>
      <c r="D1123" t="e">
        <f>'TPS543C20 Loop Gain'!AJ2817</f>
        <v>#DIV/0!</v>
      </c>
      <c r="E1123">
        <f>'TPS543C20 Loop Gain'!B2817</f>
        <v>883000</v>
      </c>
    </row>
    <row r="1124" spans="3:5" x14ac:dyDescent="0.25">
      <c r="C1124" t="e">
        <f>'TPS543C20 Loop Gain'!AI2816</f>
        <v>#DIV/0!</v>
      </c>
      <c r="D1124" t="e">
        <f>'TPS543C20 Loop Gain'!AJ2816</f>
        <v>#DIV/0!</v>
      </c>
      <c r="E1124">
        <f>'TPS543C20 Loop Gain'!B2816</f>
        <v>882000</v>
      </c>
    </row>
    <row r="1125" spans="3:5" x14ac:dyDescent="0.25">
      <c r="C1125" t="e">
        <f>'TPS543C20 Loop Gain'!AI2815</f>
        <v>#DIV/0!</v>
      </c>
      <c r="D1125" t="e">
        <f>'TPS543C20 Loop Gain'!AJ2815</f>
        <v>#DIV/0!</v>
      </c>
      <c r="E1125">
        <f>'TPS543C20 Loop Gain'!B2815</f>
        <v>881000</v>
      </c>
    </row>
    <row r="1126" spans="3:5" x14ac:dyDescent="0.25">
      <c r="C1126" t="e">
        <f>'TPS543C20 Loop Gain'!AI2814</f>
        <v>#DIV/0!</v>
      </c>
      <c r="D1126" t="e">
        <f>'TPS543C20 Loop Gain'!AJ2814</f>
        <v>#DIV/0!</v>
      </c>
      <c r="E1126">
        <f>'TPS543C20 Loop Gain'!B2814</f>
        <v>880000</v>
      </c>
    </row>
    <row r="1127" spans="3:5" x14ac:dyDescent="0.25">
      <c r="C1127" t="e">
        <f>'TPS543C20 Loop Gain'!AI2813</f>
        <v>#DIV/0!</v>
      </c>
      <c r="D1127" t="e">
        <f>'TPS543C20 Loop Gain'!AJ2813</f>
        <v>#DIV/0!</v>
      </c>
      <c r="E1127">
        <f>'TPS543C20 Loop Gain'!B2813</f>
        <v>879000</v>
      </c>
    </row>
    <row r="1128" spans="3:5" x14ac:dyDescent="0.25">
      <c r="C1128" t="e">
        <f>'TPS543C20 Loop Gain'!AI2812</f>
        <v>#DIV/0!</v>
      </c>
      <c r="D1128" t="e">
        <f>'TPS543C20 Loop Gain'!AJ2812</f>
        <v>#DIV/0!</v>
      </c>
      <c r="E1128">
        <f>'TPS543C20 Loop Gain'!B2812</f>
        <v>878000</v>
      </c>
    </row>
    <row r="1129" spans="3:5" x14ac:dyDescent="0.25">
      <c r="C1129" t="e">
        <f>'TPS543C20 Loop Gain'!AI2811</f>
        <v>#DIV/0!</v>
      </c>
      <c r="D1129" t="e">
        <f>'TPS543C20 Loop Gain'!AJ2811</f>
        <v>#DIV/0!</v>
      </c>
      <c r="E1129">
        <f>'TPS543C20 Loop Gain'!B2811</f>
        <v>877000</v>
      </c>
    </row>
    <row r="1130" spans="3:5" x14ac:dyDescent="0.25">
      <c r="C1130" t="e">
        <f>'TPS543C20 Loop Gain'!AI2810</f>
        <v>#DIV/0!</v>
      </c>
      <c r="D1130" t="e">
        <f>'TPS543C20 Loop Gain'!AJ2810</f>
        <v>#DIV/0!</v>
      </c>
      <c r="E1130">
        <f>'TPS543C20 Loop Gain'!B2810</f>
        <v>876000</v>
      </c>
    </row>
    <row r="1131" spans="3:5" x14ac:dyDescent="0.25">
      <c r="C1131" t="e">
        <f>'TPS543C20 Loop Gain'!AI2809</f>
        <v>#DIV/0!</v>
      </c>
      <c r="D1131" t="e">
        <f>'TPS543C20 Loop Gain'!AJ2809</f>
        <v>#DIV/0!</v>
      </c>
      <c r="E1131">
        <f>'TPS543C20 Loop Gain'!B2809</f>
        <v>875000</v>
      </c>
    </row>
    <row r="1132" spans="3:5" x14ac:dyDescent="0.25">
      <c r="C1132" t="e">
        <f>'TPS543C20 Loop Gain'!AI2808</f>
        <v>#DIV/0!</v>
      </c>
      <c r="D1132" t="e">
        <f>'TPS543C20 Loop Gain'!AJ2808</f>
        <v>#DIV/0!</v>
      </c>
      <c r="E1132">
        <f>'TPS543C20 Loop Gain'!B2808</f>
        <v>874000</v>
      </c>
    </row>
    <row r="1133" spans="3:5" x14ac:dyDescent="0.25">
      <c r="C1133" t="e">
        <f>'TPS543C20 Loop Gain'!AI2807</f>
        <v>#DIV/0!</v>
      </c>
      <c r="D1133" t="e">
        <f>'TPS543C20 Loop Gain'!AJ2807</f>
        <v>#DIV/0!</v>
      </c>
      <c r="E1133">
        <f>'TPS543C20 Loop Gain'!B2807</f>
        <v>873000</v>
      </c>
    </row>
    <row r="1134" spans="3:5" x14ac:dyDescent="0.25">
      <c r="C1134" t="e">
        <f>'TPS543C20 Loop Gain'!AI2806</f>
        <v>#DIV/0!</v>
      </c>
      <c r="D1134" t="e">
        <f>'TPS543C20 Loop Gain'!AJ2806</f>
        <v>#DIV/0!</v>
      </c>
      <c r="E1134">
        <f>'TPS543C20 Loop Gain'!B2806</f>
        <v>872000</v>
      </c>
    </row>
    <row r="1135" spans="3:5" x14ac:dyDescent="0.25">
      <c r="C1135" t="e">
        <f>'TPS543C20 Loop Gain'!AI2805</f>
        <v>#DIV/0!</v>
      </c>
      <c r="D1135" t="e">
        <f>'TPS543C20 Loop Gain'!AJ2805</f>
        <v>#DIV/0!</v>
      </c>
      <c r="E1135">
        <f>'TPS543C20 Loop Gain'!B2805</f>
        <v>871000</v>
      </c>
    </row>
    <row r="1136" spans="3:5" x14ac:dyDescent="0.25">
      <c r="C1136" t="e">
        <f>'TPS543C20 Loop Gain'!AI2804</f>
        <v>#DIV/0!</v>
      </c>
      <c r="D1136" t="e">
        <f>'TPS543C20 Loop Gain'!AJ2804</f>
        <v>#DIV/0!</v>
      </c>
      <c r="E1136">
        <f>'TPS543C20 Loop Gain'!B2804</f>
        <v>870000</v>
      </c>
    </row>
    <row r="1137" spans="3:5" x14ac:dyDescent="0.25">
      <c r="C1137" t="e">
        <f>'TPS543C20 Loop Gain'!AI2803</f>
        <v>#DIV/0!</v>
      </c>
      <c r="D1137" t="e">
        <f>'TPS543C20 Loop Gain'!AJ2803</f>
        <v>#DIV/0!</v>
      </c>
      <c r="E1137">
        <f>'TPS543C20 Loop Gain'!B2803</f>
        <v>869000</v>
      </c>
    </row>
    <row r="1138" spans="3:5" x14ac:dyDescent="0.25">
      <c r="C1138" t="e">
        <f>'TPS543C20 Loop Gain'!AI2802</f>
        <v>#DIV/0!</v>
      </c>
      <c r="D1138" t="e">
        <f>'TPS543C20 Loop Gain'!AJ2802</f>
        <v>#DIV/0!</v>
      </c>
      <c r="E1138">
        <f>'TPS543C20 Loop Gain'!B2802</f>
        <v>868000</v>
      </c>
    </row>
    <row r="1139" spans="3:5" x14ac:dyDescent="0.25">
      <c r="C1139" t="e">
        <f>'TPS543C20 Loop Gain'!AI2801</f>
        <v>#DIV/0!</v>
      </c>
      <c r="D1139" t="e">
        <f>'TPS543C20 Loop Gain'!AJ2801</f>
        <v>#DIV/0!</v>
      </c>
      <c r="E1139">
        <f>'TPS543C20 Loop Gain'!B2801</f>
        <v>867000</v>
      </c>
    </row>
    <row r="1140" spans="3:5" x14ac:dyDescent="0.25">
      <c r="C1140" t="e">
        <f>'TPS543C20 Loop Gain'!AI2800</f>
        <v>#DIV/0!</v>
      </c>
      <c r="D1140" t="e">
        <f>'TPS543C20 Loop Gain'!AJ2800</f>
        <v>#DIV/0!</v>
      </c>
      <c r="E1140">
        <f>'TPS543C20 Loop Gain'!B2800</f>
        <v>866000</v>
      </c>
    </row>
    <row r="1141" spans="3:5" x14ac:dyDescent="0.25">
      <c r="C1141" t="e">
        <f>'TPS543C20 Loop Gain'!AI2799</f>
        <v>#DIV/0!</v>
      </c>
      <c r="D1141" t="e">
        <f>'TPS543C20 Loop Gain'!AJ2799</f>
        <v>#DIV/0!</v>
      </c>
      <c r="E1141">
        <f>'TPS543C20 Loop Gain'!B2799</f>
        <v>865000</v>
      </c>
    </row>
    <row r="1142" spans="3:5" x14ac:dyDescent="0.25">
      <c r="C1142" t="e">
        <f>'TPS543C20 Loop Gain'!AI2798</f>
        <v>#DIV/0!</v>
      </c>
      <c r="D1142" t="e">
        <f>'TPS543C20 Loop Gain'!AJ2798</f>
        <v>#DIV/0!</v>
      </c>
      <c r="E1142">
        <f>'TPS543C20 Loop Gain'!B2798</f>
        <v>864000</v>
      </c>
    </row>
    <row r="1143" spans="3:5" x14ac:dyDescent="0.25">
      <c r="C1143" t="e">
        <f>'TPS543C20 Loop Gain'!AI2797</f>
        <v>#DIV/0!</v>
      </c>
      <c r="D1143" t="e">
        <f>'TPS543C20 Loop Gain'!AJ2797</f>
        <v>#DIV/0!</v>
      </c>
      <c r="E1143">
        <f>'TPS543C20 Loop Gain'!B2797</f>
        <v>863000</v>
      </c>
    </row>
    <row r="1144" spans="3:5" x14ac:dyDescent="0.25">
      <c r="C1144" t="e">
        <f>'TPS543C20 Loop Gain'!AI2796</f>
        <v>#DIV/0!</v>
      </c>
      <c r="D1144" t="e">
        <f>'TPS543C20 Loop Gain'!AJ2796</f>
        <v>#DIV/0!</v>
      </c>
      <c r="E1144">
        <f>'TPS543C20 Loop Gain'!B2796</f>
        <v>862000</v>
      </c>
    </row>
    <row r="1145" spans="3:5" x14ac:dyDescent="0.25">
      <c r="C1145" t="e">
        <f>'TPS543C20 Loop Gain'!AI2795</f>
        <v>#DIV/0!</v>
      </c>
      <c r="D1145" t="e">
        <f>'TPS543C20 Loop Gain'!AJ2795</f>
        <v>#DIV/0!</v>
      </c>
      <c r="E1145">
        <f>'TPS543C20 Loop Gain'!B2795</f>
        <v>861000</v>
      </c>
    </row>
    <row r="1146" spans="3:5" x14ac:dyDescent="0.25">
      <c r="C1146" t="e">
        <f>'TPS543C20 Loop Gain'!AI2794</f>
        <v>#DIV/0!</v>
      </c>
      <c r="D1146" t="e">
        <f>'TPS543C20 Loop Gain'!AJ2794</f>
        <v>#DIV/0!</v>
      </c>
      <c r="E1146">
        <f>'TPS543C20 Loop Gain'!B2794</f>
        <v>860000</v>
      </c>
    </row>
    <row r="1147" spans="3:5" x14ac:dyDescent="0.25">
      <c r="C1147" t="e">
        <f>'TPS543C20 Loop Gain'!AI2793</f>
        <v>#DIV/0!</v>
      </c>
      <c r="D1147" t="e">
        <f>'TPS543C20 Loop Gain'!AJ2793</f>
        <v>#DIV/0!</v>
      </c>
      <c r="E1147">
        <f>'TPS543C20 Loop Gain'!B2793</f>
        <v>859000</v>
      </c>
    </row>
    <row r="1148" spans="3:5" x14ac:dyDescent="0.25">
      <c r="C1148" t="e">
        <f>'TPS543C20 Loop Gain'!AI2792</f>
        <v>#DIV/0!</v>
      </c>
      <c r="D1148" t="e">
        <f>'TPS543C20 Loop Gain'!AJ2792</f>
        <v>#DIV/0!</v>
      </c>
      <c r="E1148">
        <f>'TPS543C20 Loop Gain'!B2792</f>
        <v>858000</v>
      </c>
    </row>
    <row r="1149" spans="3:5" x14ac:dyDescent="0.25">
      <c r="C1149" t="e">
        <f>'TPS543C20 Loop Gain'!AI2791</f>
        <v>#DIV/0!</v>
      </c>
      <c r="D1149" t="e">
        <f>'TPS543C20 Loop Gain'!AJ2791</f>
        <v>#DIV/0!</v>
      </c>
      <c r="E1149">
        <f>'TPS543C20 Loop Gain'!B2791</f>
        <v>857000</v>
      </c>
    </row>
    <row r="1150" spans="3:5" x14ac:dyDescent="0.25">
      <c r="C1150" t="e">
        <f>'TPS543C20 Loop Gain'!AI2790</f>
        <v>#DIV/0!</v>
      </c>
      <c r="D1150" t="e">
        <f>'TPS543C20 Loop Gain'!AJ2790</f>
        <v>#DIV/0!</v>
      </c>
      <c r="E1150">
        <f>'TPS543C20 Loop Gain'!B2790</f>
        <v>856000</v>
      </c>
    </row>
    <row r="1151" spans="3:5" x14ac:dyDescent="0.25">
      <c r="C1151" t="e">
        <f>'TPS543C20 Loop Gain'!AI2789</f>
        <v>#DIV/0!</v>
      </c>
      <c r="D1151" t="e">
        <f>'TPS543C20 Loop Gain'!AJ2789</f>
        <v>#DIV/0!</v>
      </c>
      <c r="E1151">
        <f>'TPS543C20 Loop Gain'!B2789</f>
        <v>855000</v>
      </c>
    </row>
    <row r="1152" spans="3:5" x14ac:dyDescent="0.25">
      <c r="C1152" t="e">
        <f>'TPS543C20 Loop Gain'!AI2788</f>
        <v>#DIV/0!</v>
      </c>
      <c r="D1152" t="e">
        <f>'TPS543C20 Loop Gain'!AJ2788</f>
        <v>#DIV/0!</v>
      </c>
      <c r="E1152">
        <f>'TPS543C20 Loop Gain'!B2788</f>
        <v>854000</v>
      </c>
    </row>
    <row r="1153" spans="3:5" x14ac:dyDescent="0.25">
      <c r="C1153" t="e">
        <f>'TPS543C20 Loop Gain'!AI2787</f>
        <v>#DIV/0!</v>
      </c>
      <c r="D1153" t="e">
        <f>'TPS543C20 Loop Gain'!AJ2787</f>
        <v>#DIV/0!</v>
      </c>
      <c r="E1153">
        <f>'TPS543C20 Loop Gain'!B2787</f>
        <v>853000</v>
      </c>
    </row>
    <row r="1154" spans="3:5" x14ac:dyDescent="0.25">
      <c r="C1154" t="e">
        <f>'TPS543C20 Loop Gain'!AI2786</f>
        <v>#DIV/0!</v>
      </c>
      <c r="D1154" t="e">
        <f>'TPS543C20 Loop Gain'!AJ2786</f>
        <v>#DIV/0!</v>
      </c>
      <c r="E1154">
        <f>'TPS543C20 Loop Gain'!B2786</f>
        <v>852000</v>
      </c>
    </row>
    <row r="1155" spans="3:5" x14ac:dyDescent="0.25">
      <c r="C1155" t="e">
        <f>'TPS543C20 Loop Gain'!AI2785</f>
        <v>#DIV/0!</v>
      </c>
      <c r="D1155" t="e">
        <f>'TPS543C20 Loop Gain'!AJ2785</f>
        <v>#DIV/0!</v>
      </c>
      <c r="E1155">
        <f>'TPS543C20 Loop Gain'!B2785</f>
        <v>851000</v>
      </c>
    </row>
    <row r="1156" spans="3:5" x14ac:dyDescent="0.25">
      <c r="C1156" t="e">
        <f>'TPS543C20 Loop Gain'!AI2784</f>
        <v>#DIV/0!</v>
      </c>
      <c r="D1156" t="e">
        <f>'TPS543C20 Loop Gain'!AJ2784</f>
        <v>#DIV/0!</v>
      </c>
      <c r="E1156">
        <f>'TPS543C20 Loop Gain'!B2784</f>
        <v>850000</v>
      </c>
    </row>
    <row r="1157" spans="3:5" x14ac:dyDescent="0.25">
      <c r="C1157" t="e">
        <f>'TPS543C20 Loop Gain'!AI2783</f>
        <v>#DIV/0!</v>
      </c>
      <c r="D1157" t="e">
        <f>'TPS543C20 Loop Gain'!AJ2783</f>
        <v>#DIV/0!</v>
      </c>
      <c r="E1157">
        <f>'TPS543C20 Loop Gain'!B2783</f>
        <v>849000</v>
      </c>
    </row>
    <row r="1158" spans="3:5" x14ac:dyDescent="0.25">
      <c r="C1158" t="e">
        <f>'TPS543C20 Loop Gain'!AI2782</f>
        <v>#DIV/0!</v>
      </c>
      <c r="D1158" t="e">
        <f>'TPS543C20 Loop Gain'!AJ2782</f>
        <v>#DIV/0!</v>
      </c>
      <c r="E1158">
        <f>'TPS543C20 Loop Gain'!B2782</f>
        <v>848000</v>
      </c>
    </row>
    <row r="1159" spans="3:5" x14ac:dyDescent="0.25">
      <c r="C1159" t="e">
        <f>'TPS543C20 Loop Gain'!AI2781</f>
        <v>#DIV/0!</v>
      </c>
      <c r="D1159" t="e">
        <f>'TPS543C20 Loop Gain'!AJ2781</f>
        <v>#DIV/0!</v>
      </c>
      <c r="E1159">
        <f>'TPS543C20 Loop Gain'!B2781</f>
        <v>847000</v>
      </c>
    </row>
    <row r="1160" spans="3:5" x14ac:dyDescent="0.25">
      <c r="C1160" t="e">
        <f>'TPS543C20 Loop Gain'!AI2780</f>
        <v>#DIV/0!</v>
      </c>
      <c r="D1160" t="e">
        <f>'TPS543C20 Loop Gain'!AJ2780</f>
        <v>#DIV/0!</v>
      </c>
      <c r="E1160">
        <f>'TPS543C20 Loop Gain'!B2780</f>
        <v>846000</v>
      </c>
    </row>
    <row r="1161" spans="3:5" x14ac:dyDescent="0.25">
      <c r="C1161" t="e">
        <f>'TPS543C20 Loop Gain'!AI2779</f>
        <v>#DIV/0!</v>
      </c>
      <c r="D1161" t="e">
        <f>'TPS543C20 Loop Gain'!AJ2779</f>
        <v>#DIV/0!</v>
      </c>
      <c r="E1161">
        <f>'TPS543C20 Loop Gain'!B2779</f>
        <v>845000</v>
      </c>
    </row>
    <row r="1162" spans="3:5" x14ac:dyDescent="0.25">
      <c r="C1162" t="e">
        <f>'TPS543C20 Loop Gain'!AI2778</f>
        <v>#DIV/0!</v>
      </c>
      <c r="D1162" t="e">
        <f>'TPS543C20 Loop Gain'!AJ2778</f>
        <v>#DIV/0!</v>
      </c>
      <c r="E1162">
        <f>'TPS543C20 Loop Gain'!B2778</f>
        <v>844000</v>
      </c>
    </row>
    <row r="1163" spans="3:5" x14ac:dyDescent="0.25">
      <c r="C1163" t="e">
        <f>'TPS543C20 Loop Gain'!AI2777</f>
        <v>#DIV/0!</v>
      </c>
      <c r="D1163" t="e">
        <f>'TPS543C20 Loop Gain'!AJ2777</f>
        <v>#DIV/0!</v>
      </c>
      <c r="E1163">
        <f>'TPS543C20 Loop Gain'!B2777</f>
        <v>843000</v>
      </c>
    </row>
    <row r="1164" spans="3:5" x14ac:dyDescent="0.25">
      <c r="C1164" t="e">
        <f>'TPS543C20 Loop Gain'!AI2776</f>
        <v>#DIV/0!</v>
      </c>
      <c r="D1164" t="e">
        <f>'TPS543C20 Loop Gain'!AJ2776</f>
        <v>#DIV/0!</v>
      </c>
      <c r="E1164">
        <f>'TPS543C20 Loop Gain'!B2776</f>
        <v>842000</v>
      </c>
    </row>
    <row r="1165" spans="3:5" x14ac:dyDescent="0.25">
      <c r="C1165" t="e">
        <f>'TPS543C20 Loop Gain'!AI2775</f>
        <v>#DIV/0!</v>
      </c>
      <c r="D1165" t="e">
        <f>'TPS543C20 Loop Gain'!AJ2775</f>
        <v>#DIV/0!</v>
      </c>
      <c r="E1165">
        <f>'TPS543C20 Loop Gain'!B2775</f>
        <v>841000</v>
      </c>
    </row>
    <row r="1166" spans="3:5" x14ac:dyDescent="0.25">
      <c r="C1166" t="e">
        <f>'TPS543C20 Loop Gain'!AI2774</f>
        <v>#DIV/0!</v>
      </c>
      <c r="D1166" t="e">
        <f>'TPS543C20 Loop Gain'!AJ2774</f>
        <v>#DIV/0!</v>
      </c>
      <c r="E1166">
        <f>'TPS543C20 Loop Gain'!B2774</f>
        <v>840000</v>
      </c>
    </row>
    <row r="1167" spans="3:5" x14ac:dyDescent="0.25">
      <c r="C1167" t="e">
        <f>'TPS543C20 Loop Gain'!AI2773</f>
        <v>#DIV/0!</v>
      </c>
      <c r="D1167" t="e">
        <f>'TPS543C20 Loop Gain'!AJ2773</f>
        <v>#DIV/0!</v>
      </c>
      <c r="E1167">
        <f>'TPS543C20 Loop Gain'!B2773</f>
        <v>839000</v>
      </c>
    </row>
    <row r="1168" spans="3:5" x14ac:dyDescent="0.25">
      <c r="C1168" t="e">
        <f>'TPS543C20 Loop Gain'!AI2772</f>
        <v>#DIV/0!</v>
      </c>
      <c r="D1168" t="e">
        <f>'TPS543C20 Loop Gain'!AJ2772</f>
        <v>#DIV/0!</v>
      </c>
      <c r="E1168">
        <f>'TPS543C20 Loop Gain'!B2772</f>
        <v>838000</v>
      </c>
    </row>
    <row r="1169" spans="3:5" x14ac:dyDescent="0.25">
      <c r="C1169" t="e">
        <f>'TPS543C20 Loop Gain'!AI2771</f>
        <v>#DIV/0!</v>
      </c>
      <c r="D1169" t="e">
        <f>'TPS543C20 Loop Gain'!AJ2771</f>
        <v>#DIV/0!</v>
      </c>
      <c r="E1169">
        <f>'TPS543C20 Loop Gain'!B2771</f>
        <v>837000</v>
      </c>
    </row>
    <row r="1170" spans="3:5" x14ac:dyDescent="0.25">
      <c r="C1170" t="e">
        <f>'TPS543C20 Loop Gain'!AI2770</f>
        <v>#DIV/0!</v>
      </c>
      <c r="D1170" t="e">
        <f>'TPS543C20 Loop Gain'!AJ2770</f>
        <v>#DIV/0!</v>
      </c>
      <c r="E1170">
        <f>'TPS543C20 Loop Gain'!B2770</f>
        <v>836000</v>
      </c>
    </row>
    <row r="1171" spans="3:5" x14ac:dyDescent="0.25">
      <c r="C1171" t="e">
        <f>'TPS543C20 Loop Gain'!AI2769</f>
        <v>#DIV/0!</v>
      </c>
      <c r="D1171" t="e">
        <f>'TPS543C20 Loop Gain'!AJ2769</f>
        <v>#DIV/0!</v>
      </c>
      <c r="E1171">
        <f>'TPS543C20 Loop Gain'!B2769</f>
        <v>835000</v>
      </c>
    </row>
    <row r="1172" spans="3:5" x14ac:dyDescent="0.25">
      <c r="C1172" t="e">
        <f>'TPS543C20 Loop Gain'!AI2768</f>
        <v>#DIV/0!</v>
      </c>
      <c r="D1172" t="e">
        <f>'TPS543C20 Loop Gain'!AJ2768</f>
        <v>#DIV/0!</v>
      </c>
      <c r="E1172">
        <f>'TPS543C20 Loop Gain'!B2768</f>
        <v>834000</v>
      </c>
    </row>
    <row r="1173" spans="3:5" x14ac:dyDescent="0.25">
      <c r="C1173" t="e">
        <f>'TPS543C20 Loop Gain'!AI2767</f>
        <v>#DIV/0!</v>
      </c>
      <c r="D1173" t="e">
        <f>'TPS543C20 Loop Gain'!AJ2767</f>
        <v>#DIV/0!</v>
      </c>
      <c r="E1173">
        <f>'TPS543C20 Loop Gain'!B2767</f>
        <v>833000</v>
      </c>
    </row>
    <row r="1174" spans="3:5" x14ac:dyDescent="0.25">
      <c r="C1174" t="e">
        <f>'TPS543C20 Loop Gain'!AI2766</f>
        <v>#DIV/0!</v>
      </c>
      <c r="D1174" t="e">
        <f>'TPS543C20 Loop Gain'!AJ2766</f>
        <v>#DIV/0!</v>
      </c>
      <c r="E1174">
        <f>'TPS543C20 Loop Gain'!B2766</f>
        <v>832000</v>
      </c>
    </row>
    <row r="1175" spans="3:5" x14ac:dyDescent="0.25">
      <c r="C1175" t="e">
        <f>'TPS543C20 Loop Gain'!AI2765</f>
        <v>#DIV/0!</v>
      </c>
      <c r="D1175" t="e">
        <f>'TPS543C20 Loop Gain'!AJ2765</f>
        <v>#DIV/0!</v>
      </c>
      <c r="E1175">
        <f>'TPS543C20 Loop Gain'!B2765</f>
        <v>831000</v>
      </c>
    </row>
    <row r="1176" spans="3:5" x14ac:dyDescent="0.25">
      <c r="C1176" t="e">
        <f>'TPS543C20 Loop Gain'!AI2764</f>
        <v>#DIV/0!</v>
      </c>
      <c r="D1176" t="e">
        <f>'TPS543C20 Loop Gain'!AJ2764</f>
        <v>#DIV/0!</v>
      </c>
      <c r="E1176">
        <f>'TPS543C20 Loop Gain'!B2764</f>
        <v>830000</v>
      </c>
    </row>
    <row r="1177" spans="3:5" x14ac:dyDescent="0.25">
      <c r="C1177" t="e">
        <f>'TPS543C20 Loop Gain'!AI2763</f>
        <v>#DIV/0!</v>
      </c>
      <c r="D1177" t="e">
        <f>'TPS543C20 Loop Gain'!AJ2763</f>
        <v>#DIV/0!</v>
      </c>
      <c r="E1177">
        <f>'TPS543C20 Loop Gain'!B2763</f>
        <v>829000</v>
      </c>
    </row>
    <row r="1178" spans="3:5" x14ac:dyDescent="0.25">
      <c r="C1178" t="e">
        <f>'TPS543C20 Loop Gain'!AI2762</f>
        <v>#DIV/0!</v>
      </c>
      <c r="D1178" t="e">
        <f>'TPS543C20 Loop Gain'!AJ2762</f>
        <v>#DIV/0!</v>
      </c>
      <c r="E1178">
        <f>'TPS543C20 Loop Gain'!B2762</f>
        <v>828000</v>
      </c>
    </row>
    <row r="1179" spans="3:5" x14ac:dyDescent="0.25">
      <c r="C1179" t="e">
        <f>'TPS543C20 Loop Gain'!AI2761</f>
        <v>#DIV/0!</v>
      </c>
      <c r="D1179" t="e">
        <f>'TPS543C20 Loop Gain'!AJ2761</f>
        <v>#DIV/0!</v>
      </c>
      <c r="E1179">
        <f>'TPS543C20 Loop Gain'!B2761</f>
        <v>827000</v>
      </c>
    </row>
    <row r="1180" spans="3:5" x14ac:dyDescent="0.25">
      <c r="C1180" t="e">
        <f>'TPS543C20 Loop Gain'!AI2760</f>
        <v>#DIV/0!</v>
      </c>
      <c r="D1180" t="e">
        <f>'TPS543C20 Loop Gain'!AJ2760</f>
        <v>#DIV/0!</v>
      </c>
      <c r="E1180">
        <f>'TPS543C20 Loop Gain'!B2760</f>
        <v>826000</v>
      </c>
    </row>
    <row r="1181" spans="3:5" x14ac:dyDescent="0.25">
      <c r="C1181" t="e">
        <f>'TPS543C20 Loop Gain'!AI2759</f>
        <v>#DIV/0!</v>
      </c>
      <c r="D1181" t="e">
        <f>'TPS543C20 Loop Gain'!AJ2759</f>
        <v>#DIV/0!</v>
      </c>
      <c r="E1181">
        <f>'TPS543C20 Loop Gain'!B2759</f>
        <v>825000</v>
      </c>
    </row>
    <row r="1182" spans="3:5" x14ac:dyDescent="0.25">
      <c r="C1182" t="e">
        <f>'TPS543C20 Loop Gain'!AI2758</f>
        <v>#DIV/0!</v>
      </c>
      <c r="D1182" t="e">
        <f>'TPS543C20 Loop Gain'!AJ2758</f>
        <v>#DIV/0!</v>
      </c>
      <c r="E1182">
        <f>'TPS543C20 Loop Gain'!B2758</f>
        <v>824000</v>
      </c>
    </row>
    <row r="1183" spans="3:5" x14ac:dyDescent="0.25">
      <c r="C1183" t="e">
        <f>'TPS543C20 Loop Gain'!AI2757</f>
        <v>#DIV/0!</v>
      </c>
      <c r="D1183" t="e">
        <f>'TPS543C20 Loop Gain'!AJ2757</f>
        <v>#DIV/0!</v>
      </c>
      <c r="E1183">
        <f>'TPS543C20 Loop Gain'!B2757</f>
        <v>823000</v>
      </c>
    </row>
    <row r="1184" spans="3:5" x14ac:dyDescent="0.25">
      <c r="C1184" t="e">
        <f>'TPS543C20 Loop Gain'!AI2756</f>
        <v>#DIV/0!</v>
      </c>
      <c r="D1184" t="e">
        <f>'TPS543C20 Loop Gain'!AJ2756</f>
        <v>#DIV/0!</v>
      </c>
      <c r="E1184">
        <f>'TPS543C20 Loop Gain'!B2756</f>
        <v>822000</v>
      </c>
    </row>
    <row r="1185" spans="3:5" x14ac:dyDescent="0.25">
      <c r="C1185" t="e">
        <f>'TPS543C20 Loop Gain'!AI2755</f>
        <v>#DIV/0!</v>
      </c>
      <c r="D1185" t="e">
        <f>'TPS543C20 Loop Gain'!AJ2755</f>
        <v>#DIV/0!</v>
      </c>
      <c r="E1185">
        <f>'TPS543C20 Loop Gain'!B2755</f>
        <v>821000</v>
      </c>
    </row>
    <row r="1186" spans="3:5" x14ac:dyDescent="0.25">
      <c r="C1186" t="e">
        <f>'TPS543C20 Loop Gain'!AI2754</f>
        <v>#DIV/0!</v>
      </c>
      <c r="D1186" t="e">
        <f>'TPS543C20 Loop Gain'!AJ2754</f>
        <v>#DIV/0!</v>
      </c>
      <c r="E1186">
        <f>'TPS543C20 Loop Gain'!B2754</f>
        <v>820000</v>
      </c>
    </row>
    <row r="1187" spans="3:5" x14ac:dyDescent="0.25">
      <c r="C1187" t="e">
        <f>'TPS543C20 Loop Gain'!AI2753</f>
        <v>#DIV/0!</v>
      </c>
      <c r="D1187" t="e">
        <f>'TPS543C20 Loop Gain'!AJ2753</f>
        <v>#DIV/0!</v>
      </c>
      <c r="E1187">
        <f>'TPS543C20 Loop Gain'!B2753</f>
        <v>819000</v>
      </c>
    </row>
    <row r="1188" spans="3:5" x14ac:dyDescent="0.25">
      <c r="C1188" t="e">
        <f>'TPS543C20 Loop Gain'!AI2752</f>
        <v>#DIV/0!</v>
      </c>
      <c r="D1188" t="e">
        <f>'TPS543C20 Loop Gain'!AJ2752</f>
        <v>#DIV/0!</v>
      </c>
      <c r="E1188">
        <f>'TPS543C20 Loop Gain'!B2752</f>
        <v>818000</v>
      </c>
    </row>
    <row r="1189" spans="3:5" x14ac:dyDescent="0.25">
      <c r="C1189" t="e">
        <f>'TPS543C20 Loop Gain'!AI2751</f>
        <v>#DIV/0!</v>
      </c>
      <c r="D1189" t="e">
        <f>'TPS543C20 Loop Gain'!AJ2751</f>
        <v>#DIV/0!</v>
      </c>
      <c r="E1189">
        <f>'TPS543C20 Loop Gain'!B2751</f>
        <v>817000</v>
      </c>
    </row>
    <row r="1190" spans="3:5" x14ac:dyDescent="0.25">
      <c r="C1190" t="e">
        <f>'TPS543C20 Loop Gain'!AI2750</f>
        <v>#DIV/0!</v>
      </c>
      <c r="D1190" t="e">
        <f>'TPS543C20 Loop Gain'!AJ2750</f>
        <v>#DIV/0!</v>
      </c>
      <c r="E1190">
        <f>'TPS543C20 Loop Gain'!B2750</f>
        <v>816000</v>
      </c>
    </row>
    <row r="1191" spans="3:5" x14ac:dyDescent="0.25">
      <c r="C1191" t="e">
        <f>'TPS543C20 Loop Gain'!AI2749</f>
        <v>#DIV/0!</v>
      </c>
      <c r="D1191" t="e">
        <f>'TPS543C20 Loop Gain'!AJ2749</f>
        <v>#DIV/0!</v>
      </c>
      <c r="E1191">
        <f>'TPS543C20 Loop Gain'!B2749</f>
        <v>815000</v>
      </c>
    </row>
    <row r="1192" spans="3:5" x14ac:dyDescent="0.25">
      <c r="C1192" t="e">
        <f>'TPS543C20 Loop Gain'!AI2748</f>
        <v>#DIV/0!</v>
      </c>
      <c r="D1192" t="e">
        <f>'TPS543C20 Loop Gain'!AJ2748</f>
        <v>#DIV/0!</v>
      </c>
      <c r="E1192">
        <f>'TPS543C20 Loop Gain'!B2748</f>
        <v>814000</v>
      </c>
    </row>
    <row r="1193" spans="3:5" x14ac:dyDescent="0.25">
      <c r="C1193" t="e">
        <f>'TPS543C20 Loop Gain'!AI2747</f>
        <v>#DIV/0!</v>
      </c>
      <c r="D1193" t="e">
        <f>'TPS543C20 Loop Gain'!AJ2747</f>
        <v>#DIV/0!</v>
      </c>
      <c r="E1193">
        <f>'TPS543C20 Loop Gain'!B2747</f>
        <v>813000</v>
      </c>
    </row>
    <row r="1194" spans="3:5" x14ac:dyDescent="0.25">
      <c r="C1194" t="e">
        <f>'TPS543C20 Loop Gain'!AI2746</f>
        <v>#DIV/0!</v>
      </c>
      <c r="D1194" t="e">
        <f>'TPS543C20 Loop Gain'!AJ2746</f>
        <v>#DIV/0!</v>
      </c>
      <c r="E1194">
        <f>'TPS543C20 Loop Gain'!B2746</f>
        <v>812000</v>
      </c>
    </row>
    <row r="1195" spans="3:5" x14ac:dyDescent="0.25">
      <c r="C1195" t="e">
        <f>'TPS543C20 Loop Gain'!AI2745</f>
        <v>#DIV/0!</v>
      </c>
      <c r="D1195" t="e">
        <f>'TPS543C20 Loop Gain'!AJ2745</f>
        <v>#DIV/0!</v>
      </c>
      <c r="E1195">
        <f>'TPS543C20 Loop Gain'!B2745</f>
        <v>811000</v>
      </c>
    </row>
    <row r="1196" spans="3:5" x14ac:dyDescent="0.25">
      <c r="C1196" t="e">
        <f>'TPS543C20 Loop Gain'!AI2744</f>
        <v>#DIV/0!</v>
      </c>
      <c r="D1196" t="e">
        <f>'TPS543C20 Loop Gain'!AJ2744</f>
        <v>#DIV/0!</v>
      </c>
      <c r="E1196">
        <f>'TPS543C20 Loop Gain'!B2744</f>
        <v>810000</v>
      </c>
    </row>
    <row r="1197" spans="3:5" x14ac:dyDescent="0.25">
      <c r="C1197" t="e">
        <f>'TPS543C20 Loop Gain'!AI2743</f>
        <v>#DIV/0!</v>
      </c>
      <c r="D1197" t="e">
        <f>'TPS543C20 Loop Gain'!AJ2743</f>
        <v>#DIV/0!</v>
      </c>
      <c r="E1197">
        <f>'TPS543C20 Loop Gain'!B2743</f>
        <v>809000</v>
      </c>
    </row>
    <row r="1198" spans="3:5" x14ac:dyDescent="0.25">
      <c r="C1198" t="e">
        <f>'TPS543C20 Loop Gain'!AI2742</f>
        <v>#DIV/0!</v>
      </c>
      <c r="D1198" t="e">
        <f>'TPS543C20 Loop Gain'!AJ2742</f>
        <v>#DIV/0!</v>
      </c>
      <c r="E1198">
        <f>'TPS543C20 Loop Gain'!B2742</f>
        <v>808000</v>
      </c>
    </row>
    <row r="1199" spans="3:5" x14ac:dyDescent="0.25">
      <c r="C1199" t="e">
        <f>'TPS543C20 Loop Gain'!AI2741</f>
        <v>#DIV/0!</v>
      </c>
      <c r="D1199" t="e">
        <f>'TPS543C20 Loop Gain'!AJ2741</f>
        <v>#DIV/0!</v>
      </c>
      <c r="E1199">
        <f>'TPS543C20 Loop Gain'!B2741</f>
        <v>807000</v>
      </c>
    </row>
    <row r="1200" spans="3:5" x14ac:dyDescent="0.25">
      <c r="C1200" t="e">
        <f>'TPS543C20 Loop Gain'!AI2740</f>
        <v>#DIV/0!</v>
      </c>
      <c r="D1200" t="e">
        <f>'TPS543C20 Loop Gain'!AJ2740</f>
        <v>#DIV/0!</v>
      </c>
      <c r="E1200">
        <f>'TPS543C20 Loop Gain'!B2740</f>
        <v>806000</v>
      </c>
    </row>
    <row r="1201" spans="3:5" x14ac:dyDescent="0.25">
      <c r="C1201" t="e">
        <f>'TPS543C20 Loop Gain'!AI2739</f>
        <v>#DIV/0!</v>
      </c>
      <c r="D1201" t="e">
        <f>'TPS543C20 Loop Gain'!AJ2739</f>
        <v>#DIV/0!</v>
      </c>
      <c r="E1201">
        <f>'TPS543C20 Loop Gain'!B2739</f>
        <v>805000</v>
      </c>
    </row>
    <row r="1202" spans="3:5" x14ac:dyDescent="0.25">
      <c r="C1202" t="e">
        <f>'TPS543C20 Loop Gain'!AI2738</f>
        <v>#DIV/0!</v>
      </c>
      <c r="D1202" t="e">
        <f>'TPS543C20 Loop Gain'!AJ2738</f>
        <v>#DIV/0!</v>
      </c>
      <c r="E1202">
        <f>'TPS543C20 Loop Gain'!B2738</f>
        <v>804000</v>
      </c>
    </row>
    <row r="1203" spans="3:5" x14ac:dyDescent="0.25">
      <c r="C1203" t="e">
        <f>'TPS543C20 Loop Gain'!AI2737</f>
        <v>#DIV/0!</v>
      </c>
      <c r="D1203" t="e">
        <f>'TPS543C20 Loop Gain'!AJ2737</f>
        <v>#DIV/0!</v>
      </c>
      <c r="E1203">
        <f>'TPS543C20 Loop Gain'!B2737</f>
        <v>803000</v>
      </c>
    </row>
    <row r="1204" spans="3:5" x14ac:dyDescent="0.25">
      <c r="C1204" t="e">
        <f>'TPS543C20 Loop Gain'!AI2736</f>
        <v>#DIV/0!</v>
      </c>
      <c r="D1204" t="e">
        <f>'TPS543C20 Loop Gain'!AJ2736</f>
        <v>#DIV/0!</v>
      </c>
      <c r="E1204">
        <f>'TPS543C20 Loop Gain'!B2736</f>
        <v>802000</v>
      </c>
    </row>
    <row r="1205" spans="3:5" x14ac:dyDescent="0.25">
      <c r="C1205" t="e">
        <f>'TPS543C20 Loop Gain'!AI2735</f>
        <v>#DIV/0!</v>
      </c>
      <c r="D1205" t="e">
        <f>'TPS543C20 Loop Gain'!AJ2735</f>
        <v>#DIV/0!</v>
      </c>
      <c r="E1205">
        <f>'TPS543C20 Loop Gain'!B2735</f>
        <v>801000</v>
      </c>
    </row>
    <row r="1206" spans="3:5" x14ac:dyDescent="0.25">
      <c r="C1206" t="e">
        <f>'TPS543C20 Loop Gain'!AI2734</f>
        <v>#DIV/0!</v>
      </c>
      <c r="D1206" t="e">
        <f>'TPS543C20 Loop Gain'!AJ2734</f>
        <v>#DIV/0!</v>
      </c>
      <c r="E1206">
        <f>'TPS543C20 Loop Gain'!B2734</f>
        <v>800000</v>
      </c>
    </row>
    <row r="1207" spans="3:5" x14ac:dyDescent="0.25">
      <c r="C1207" t="e">
        <f>'TPS543C20 Loop Gain'!AI2733</f>
        <v>#DIV/0!</v>
      </c>
      <c r="D1207" t="e">
        <f>'TPS543C20 Loop Gain'!AJ2733</f>
        <v>#DIV/0!</v>
      </c>
      <c r="E1207">
        <f>'TPS543C20 Loop Gain'!B2733</f>
        <v>799000</v>
      </c>
    </row>
    <row r="1208" spans="3:5" x14ac:dyDescent="0.25">
      <c r="C1208" t="e">
        <f>'TPS543C20 Loop Gain'!AI2732</f>
        <v>#DIV/0!</v>
      </c>
      <c r="D1208" t="e">
        <f>'TPS543C20 Loop Gain'!AJ2732</f>
        <v>#DIV/0!</v>
      </c>
      <c r="E1208">
        <f>'TPS543C20 Loop Gain'!B2732</f>
        <v>798000</v>
      </c>
    </row>
    <row r="1209" spans="3:5" x14ac:dyDescent="0.25">
      <c r="C1209" t="e">
        <f>'TPS543C20 Loop Gain'!AI2731</f>
        <v>#DIV/0!</v>
      </c>
      <c r="D1209" t="e">
        <f>'TPS543C20 Loop Gain'!AJ2731</f>
        <v>#DIV/0!</v>
      </c>
      <c r="E1209">
        <f>'TPS543C20 Loop Gain'!B2731</f>
        <v>797000</v>
      </c>
    </row>
    <row r="1210" spans="3:5" x14ac:dyDescent="0.25">
      <c r="C1210" t="e">
        <f>'TPS543C20 Loop Gain'!AI2730</f>
        <v>#DIV/0!</v>
      </c>
      <c r="D1210" t="e">
        <f>'TPS543C20 Loop Gain'!AJ2730</f>
        <v>#DIV/0!</v>
      </c>
      <c r="E1210">
        <f>'TPS543C20 Loop Gain'!B2730</f>
        <v>796000</v>
      </c>
    </row>
    <row r="1211" spans="3:5" x14ac:dyDescent="0.25">
      <c r="C1211" t="e">
        <f>'TPS543C20 Loop Gain'!AI2729</f>
        <v>#DIV/0!</v>
      </c>
      <c r="D1211" t="e">
        <f>'TPS543C20 Loop Gain'!AJ2729</f>
        <v>#DIV/0!</v>
      </c>
      <c r="E1211">
        <f>'TPS543C20 Loop Gain'!B2729</f>
        <v>795000</v>
      </c>
    </row>
    <row r="1212" spans="3:5" x14ac:dyDescent="0.25">
      <c r="C1212" t="e">
        <f>'TPS543C20 Loop Gain'!AI2728</f>
        <v>#DIV/0!</v>
      </c>
      <c r="D1212" t="e">
        <f>'TPS543C20 Loop Gain'!AJ2728</f>
        <v>#DIV/0!</v>
      </c>
      <c r="E1212">
        <f>'TPS543C20 Loop Gain'!B2728</f>
        <v>794000</v>
      </c>
    </row>
    <row r="1213" spans="3:5" x14ac:dyDescent="0.25">
      <c r="C1213" t="e">
        <f>'TPS543C20 Loop Gain'!AI2727</f>
        <v>#DIV/0!</v>
      </c>
      <c r="D1213" t="e">
        <f>'TPS543C20 Loop Gain'!AJ2727</f>
        <v>#DIV/0!</v>
      </c>
      <c r="E1213">
        <f>'TPS543C20 Loop Gain'!B2727</f>
        <v>793000</v>
      </c>
    </row>
    <row r="1214" spans="3:5" x14ac:dyDescent="0.25">
      <c r="C1214" t="e">
        <f>'TPS543C20 Loop Gain'!AI2726</f>
        <v>#DIV/0!</v>
      </c>
      <c r="D1214" t="e">
        <f>'TPS543C20 Loop Gain'!AJ2726</f>
        <v>#DIV/0!</v>
      </c>
      <c r="E1214">
        <f>'TPS543C20 Loop Gain'!B2726</f>
        <v>792000</v>
      </c>
    </row>
    <row r="1215" spans="3:5" x14ac:dyDescent="0.25">
      <c r="C1215" t="e">
        <f>'TPS543C20 Loop Gain'!AI2725</f>
        <v>#DIV/0!</v>
      </c>
      <c r="D1215" t="e">
        <f>'TPS543C20 Loop Gain'!AJ2725</f>
        <v>#DIV/0!</v>
      </c>
      <c r="E1215">
        <f>'TPS543C20 Loop Gain'!B2725</f>
        <v>791000</v>
      </c>
    </row>
    <row r="1216" spans="3:5" x14ac:dyDescent="0.25">
      <c r="C1216" t="e">
        <f>'TPS543C20 Loop Gain'!AI2724</f>
        <v>#DIV/0!</v>
      </c>
      <c r="D1216" t="e">
        <f>'TPS543C20 Loop Gain'!AJ2724</f>
        <v>#DIV/0!</v>
      </c>
      <c r="E1216">
        <f>'TPS543C20 Loop Gain'!B2724</f>
        <v>790000</v>
      </c>
    </row>
    <row r="1217" spans="3:5" x14ac:dyDescent="0.25">
      <c r="C1217" t="e">
        <f>'TPS543C20 Loop Gain'!AI2723</f>
        <v>#DIV/0!</v>
      </c>
      <c r="D1217" t="e">
        <f>'TPS543C20 Loop Gain'!AJ2723</f>
        <v>#DIV/0!</v>
      </c>
      <c r="E1217">
        <f>'TPS543C20 Loop Gain'!B2723</f>
        <v>789000</v>
      </c>
    </row>
    <row r="1218" spans="3:5" x14ac:dyDescent="0.25">
      <c r="C1218" t="e">
        <f>'TPS543C20 Loop Gain'!AI2722</f>
        <v>#DIV/0!</v>
      </c>
      <c r="D1218" t="e">
        <f>'TPS543C20 Loop Gain'!AJ2722</f>
        <v>#DIV/0!</v>
      </c>
      <c r="E1218">
        <f>'TPS543C20 Loop Gain'!B2722</f>
        <v>788000</v>
      </c>
    </row>
    <row r="1219" spans="3:5" x14ac:dyDescent="0.25">
      <c r="C1219" t="e">
        <f>'TPS543C20 Loop Gain'!AI2721</f>
        <v>#DIV/0!</v>
      </c>
      <c r="D1219" t="e">
        <f>'TPS543C20 Loop Gain'!AJ2721</f>
        <v>#DIV/0!</v>
      </c>
      <c r="E1219">
        <f>'TPS543C20 Loop Gain'!B2721</f>
        <v>787000</v>
      </c>
    </row>
    <row r="1220" spans="3:5" x14ac:dyDescent="0.25">
      <c r="C1220" t="e">
        <f>'TPS543C20 Loop Gain'!AI2720</f>
        <v>#DIV/0!</v>
      </c>
      <c r="D1220" t="e">
        <f>'TPS543C20 Loop Gain'!AJ2720</f>
        <v>#DIV/0!</v>
      </c>
      <c r="E1220">
        <f>'TPS543C20 Loop Gain'!B2720</f>
        <v>786000</v>
      </c>
    </row>
    <row r="1221" spans="3:5" x14ac:dyDescent="0.25">
      <c r="C1221" t="e">
        <f>'TPS543C20 Loop Gain'!AI2719</f>
        <v>#DIV/0!</v>
      </c>
      <c r="D1221" t="e">
        <f>'TPS543C20 Loop Gain'!AJ2719</f>
        <v>#DIV/0!</v>
      </c>
      <c r="E1221">
        <f>'TPS543C20 Loop Gain'!B2719</f>
        <v>785000</v>
      </c>
    </row>
    <row r="1222" spans="3:5" x14ac:dyDescent="0.25">
      <c r="C1222" t="e">
        <f>'TPS543C20 Loop Gain'!AI2718</f>
        <v>#DIV/0!</v>
      </c>
      <c r="D1222" t="e">
        <f>'TPS543C20 Loop Gain'!AJ2718</f>
        <v>#DIV/0!</v>
      </c>
      <c r="E1222">
        <f>'TPS543C20 Loop Gain'!B2718</f>
        <v>784000</v>
      </c>
    </row>
    <row r="1223" spans="3:5" x14ac:dyDescent="0.25">
      <c r="C1223" t="e">
        <f>'TPS543C20 Loop Gain'!AI2717</f>
        <v>#DIV/0!</v>
      </c>
      <c r="D1223" t="e">
        <f>'TPS543C20 Loop Gain'!AJ2717</f>
        <v>#DIV/0!</v>
      </c>
      <c r="E1223">
        <f>'TPS543C20 Loop Gain'!B2717</f>
        <v>783000</v>
      </c>
    </row>
    <row r="1224" spans="3:5" x14ac:dyDescent="0.25">
      <c r="C1224" t="e">
        <f>'TPS543C20 Loop Gain'!AI2716</f>
        <v>#DIV/0!</v>
      </c>
      <c r="D1224" t="e">
        <f>'TPS543C20 Loop Gain'!AJ2716</f>
        <v>#DIV/0!</v>
      </c>
      <c r="E1224">
        <f>'TPS543C20 Loop Gain'!B2716</f>
        <v>782000</v>
      </c>
    </row>
    <row r="1225" spans="3:5" x14ac:dyDescent="0.25">
      <c r="C1225" t="e">
        <f>'TPS543C20 Loop Gain'!AI2715</f>
        <v>#DIV/0!</v>
      </c>
      <c r="D1225" t="e">
        <f>'TPS543C20 Loop Gain'!AJ2715</f>
        <v>#DIV/0!</v>
      </c>
      <c r="E1225">
        <f>'TPS543C20 Loop Gain'!B2715</f>
        <v>781000</v>
      </c>
    </row>
    <row r="1226" spans="3:5" x14ac:dyDescent="0.25">
      <c r="C1226" t="e">
        <f>'TPS543C20 Loop Gain'!AI2714</f>
        <v>#DIV/0!</v>
      </c>
      <c r="D1226" t="e">
        <f>'TPS543C20 Loop Gain'!AJ2714</f>
        <v>#DIV/0!</v>
      </c>
      <c r="E1226">
        <f>'TPS543C20 Loop Gain'!B2714</f>
        <v>780000</v>
      </c>
    </row>
    <row r="1227" spans="3:5" x14ac:dyDescent="0.25">
      <c r="C1227" t="e">
        <f>'TPS543C20 Loop Gain'!AI2713</f>
        <v>#DIV/0!</v>
      </c>
      <c r="D1227" t="e">
        <f>'TPS543C20 Loop Gain'!AJ2713</f>
        <v>#DIV/0!</v>
      </c>
      <c r="E1227">
        <f>'TPS543C20 Loop Gain'!B2713</f>
        <v>779000</v>
      </c>
    </row>
    <row r="1228" spans="3:5" x14ac:dyDescent="0.25">
      <c r="C1228" t="e">
        <f>'TPS543C20 Loop Gain'!AI2712</f>
        <v>#DIV/0!</v>
      </c>
      <c r="D1228" t="e">
        <f>'TPS543C20 Loop Gain'!AJ2712</f>
        <v>#DIV/0!</v>
      </c>
      <c r="E1228">
        <f>'TPS543C20 Loop Gain'!B2712</f>
        <v>778000</v>
      </c>
    </row>
    <row r="1229" spans="3:5" x14ac:dyDescent="0.25">
      <c r="C1229" t="e">
        <f>'TPS543C20 Loop Gain'!AI2711</f>
        <v>#DIV/0!</v>
      </c>
      <c r="D1229" t="e">
        <f>'TPS543C20 Loop Gain'!AJ2711</f>
        <v>#DIV/0!</v>
      </c>
      <c r="E1229">
        <f>'TPS543C20 Loop Gain'!B2711</f>
        <v>777000</v>
      </c>
    </row>
    <row r="1230" spans="3:5" x14ac:dyDescent="0.25">
      <c r="C1230" t="e">
        <f>'TPS543C20 Loop Gain'!AI2710</f>
        <v>#DIV/0!</v>
      </c>
      <c r="D1230" t="e">
        <f>'TPS543C20 Loop Gain'!AJ2710</f>
        <v>#DIV/0!</v>
      </c>
      <c r="E1230">
        <f>'TPS543C20 Loop Gain'!B2710</f>
        <v>776000</v>
      </c>
    </row>
    <row r="1231" spans="3:5" x14ac:dyDescent="0.25">
      <c r="C1231" t="e">
        <f>'TPS543C20 Loop Gain'!AI2709</f>
        <v>#DIV/0!</v>
      </c>
      <c r="D1231" t="e">
        <f>'TPS543C20 Loop Gain'!AJ2709</f>
        <v>#DIV/0!</v>
      </c>
      <c r="E1231">
        <f>'TPS543C20 Loop Gain'!B2709</f>
        <v>775000</v>
      </c>
    </row>
    <row r="1232" spans="3:5" x14ac:dyDescent="0.25">
      <c r="C1232" t="e">
        <f>'TPS543C20 Loop Gain'!AI2708</f>
        <v>#DIV/0!</v>
      </c>
      <c r="D1232" t="e">
        <f>'TPS543C20 Loop Gain'!AJ2708</f>
        <v>#DIV/0!</v>
      </c>
      <c r="E1232">
        <f>'TPS543C20 Loop Gain'!B2708</f>
        <v>774000</v>
      </c>
    </row>
    <row r="1233" spans="3:5" x14ac:dyDescent="0.25">
      <c r="C1233" t="e">
        <f>'TPS543C20 Loop Gain'!AI2707</f>
        <v>#DIV/0!</v>
      </c>
      <c r="D1233" t="e">
        <f>'TPS543C20 Loop Gain'!AJ2707</f>
        <v>#DIV/0!</v>
      </c>
      <c r="E1233">
        <f>'TPS543C20 Loop Gain'!B2707</f>
        <v>773000</v>
      </c>
    </row>
    <row r="1234" spans="3:5" x14ac:dyDescent="0.25">
      <c r="C1234" t="e">
        <f>'TPS543C20 Loop Gain'!AI2706</f>
        <v>#DIV/0!</v>
      </c>
      <c r="D1234" t="e">
        <f>'TPS543C20 Loop Gain'!AJ2706</f>
        <v>#DIV/0!</v>
      </c>
      <c r="E1234">
        <f>'TPS543C20 Loop Gain'!B2706</f>
        <v>772000</v>
      </c>
    </row>
    <row r="1235" spans="3:5" x14ac:dyDescent="0.25">
      <c r="C1235" t="e">
        <f>'TPS543C20 Loop Gain'!AI2705</f>
        <v>#DIV/0!</v>
      </c>
      <c r="D1235" t="e">
        <f>'TPS543C20 Loop Gain'!AJ2705</f>
        <v>#DIV/0!</v>
      </c>
      <c r="E1235">
        <f>'TPS543C20 Loop Gain'!B2705</f>
        <v>771000</v>
      </c>
    </row>
    <row r="1236" spans="3:5" x14ac:dyDescent="0.25">
      <c r="C1236" t="e">
        <f>'TPS543C20 Loop Gain'!AI2704</f>
        <v>#DIV/0!</v>
      </c>
      <c r="D1236" t="e">
        <f>'TPS543C20 Loop Gain'!AJ2704</f>
        <v>#DIV/0!</v>
      </c>
      <c r="E1236">
        <f>'TPS543C20 Loop Gain'!B2704</f>
        <v>770000</v>
      </c>
    </row>
    <row r="1237" spans="3:5" x14ac:dyDescent="0.25">
      <c r="C1237" t="e">
        <f>'TPS543C20 Loop Gain'!AI2703</f>
        <v>#DIV/0!</v>
      </c>
      <c r="D1237" t="e">
        <f>'TPS543C20 Loop Gain'!AJ2703</f>
        <v>#DIV/0!</v>
      </c>
      <c r="E1237">
        <f>'TPS543C20 Loop Gain'!B2703</f>
        <v>769000</v>
      </c>
    </row>
    <row r="1238" spans="3:5" x14ac:dyDescent="0.25">
      <c r="C1238" t="e">
        <f>'TPS543C20 Loop Gain'!AI2702</f>
        <v>#DIV/0!</v>
      </c>
      <c r="D1238" t="e">
        <f>'TPS543C20 Loop Gain'!AJ2702</f>
        <v>#DIV/0!</v>
      </c>
      <c r="E1238">
        <f>'TPS543C20 Loop Gain'!B2702</f>
        <v>768000</v>
      </c>
    </row>
    <row r="1239" spans="3:5" x14ac:dyDescent="0.25">
      <c r="C1239" t="e">
        <f>'TPS543C20 Loop Gain'!AI2701</f>
        <v>#DIV/0!</v>
      </c>
      <c r="D1239" t="e">
        <f>'TPS543C20 Loop Gain'!AJ2701</f>
        <v>#DIV/0!</v>
      </c>
      <c r="E1239">
        <f>'TPS543C20 Loop Gain'!B2701</f>
        <v>767000</v>
      </c>
    </row>
    <row r="1240" spans="3:5" x14ac:dyDescent="0.25">
      <c r="C1240" t="e">
        <f>'TPS543C20 Loop Gain'!AI2700</f>
        <v>#DIV/0!</v>
      </c>
      <c r="D1240" t="e">
        <f>'TPS543C20 Loop Gain'!AJ2700</f>
        <v>#DIV/0!</v>
      </c>
      <c r="E1240">
        <f>'TPS543C20 Loop Gain'!B2700</f>
        <v>766000</v>
      </c>
    </row>
    <row r="1241" spans="3:5" x14ac:dyDescent="0.25">
      <c r="C1241" t="e">
        <f>'TPS543C20 Loop Gain'!AI2699</f>
        <v>#DIV/0!</v>
      </c>
      <c r="D1241" t="e">
        <f>'TPS543C20 Loop Gain'!AJ2699</f>
        <v>#DIV/0!</v>
      </c>
      <c r="E1241">
        <f>'TPS543C20 Loop Gain'!B2699</f>
        <v>765000</v>
      </c>
    </row>
    <row r="1242" spans="3:5" x14ac:dyDescent="0.25">
      <c r="C1242" t="e">
        <f>'TPS543C20 Loop Gain'!AI2698</f>
        <v>#DIV/0!</v>
      </c>
      <c r="D1242" t="e">
        <f>'TPS543C20 Loop Gain'!AJ2698</f>
        <v>#DIV/0!</v>
      </c>
      <c r="E1242">
        <f>'TPS543C20 Loop Gain'!B2698</f>
        <v>764000</v>
      </c>
    </row>
    <row r="1243" spans="3:5" x14ac:dyDescent="0.25">
      <c r="C1243" t="e">
        <f>'TPS543C20 Loop Gain'!AI2697</f>
        <v>#DIV/0!</v>
      </c>
      <c r="D1243" t="e">
        <f>'TPS543C20 Loop Gain'!AJ2697</f>
        <v>#DIV/0!</v>
      </c>
      <c r="E1243">
        <f>'TPS543C20 Loop Gain'!B2697</f>
        <v>763000</v>
      </c>
    </row>
    <row r="1244" spans="3:5" x14ac:dyDescent="0.25">
      <c r="C1244" t="e">
        <f>'TPS543C20 Loop Gain'!AI2696</f>
        <v>#DIV/0!</v>
      </c>
      <c r="D1244" t="e">
        <f>'TPS543C20 Loop Gain'!AJ2696</f>
        <v>#DIV/0!</v>
      </c>
      <c r="E1244">
        <f>'TPS543C20 Loop Gain'!B2696</f>
        <v>762000</v>
      </c>
    </row>
    <row r="1245" spans="3:5" x14ac:dyDescent="0.25">
      <c r="C1245" t="e">
        <f>'TPS543C20 Loop Gain'!AI2695</f>
        <v>#DIV/0!</v>
      </c>
      <c r="D1245" t="e">
        <f>'TPS543C20 Loop Gain'!AJ2695</f>
        <v>#DIV/0!</v>
      </c>
      <c r="E1245">
        <f>'TPS543C20 Loop Gain'!B2695</f>
        <v>761000</v>
      </c>
    </row>
    <row r="1246" spans="3:5" x14ac:dyDescent="0.25">
      <c r="C1246" t="e">
        <f>'TPS543C20 Loop Gain'!AI2694</f>
        <v>#DIV/0!</v>
      </c>
      <c r="D1246" t="e">
        <f>'TPS543C20 Loop Gain'!AJ2694</f>
        <v>#DIV/0!</v>
      </c>
      <c r="E1246">
        <f>'TPS543C20 Loop Gain'!B2694</f>
        <v>760000</v>
      </c>
    </row>
    <row r="1247" spans="3:5" x14ac:dyDescent="0.25">
      <c r="C1247" t="e">
        <f>'TPS543C20 Loop Gain'!AI2693</f>
        <v>#DIV/0!</v>
      </c>
      <c r="D1247" t="e">
        <f>'TPS543C20 Loop Gain'!AJ2693</f>
        <v>#DIV/0!</v>
      </c>
      <c r="E1247">
        <f>'TPS543C20 Loop Gain'!B2693</f>
        <v>759000</v>
      </c>
    </row>
    <row r="1248" spans="3:5" x14ac:dyDescent="0.25">
      <c r="C1248" t="e">
        <f>'TPS543C20 Loop Gain'!AI2692</f>
        <v>#DIV/0!</v>
      </c>
      <c r="D1248" t="e">
        <f>'TPS543C20 Loop Gain'!AJ2692</f>
        <v>#DIV/0!</v>
      </c>
      <c r="E1248">
        <f>'TPS543C20 Loop Gain'!B2692</f>
        <v>758000</v>
      </c>
    </row>
    <row r="1249" spans="3:5" x14ac:dyDescent="0.25">
      <c r="C1249" t="e">
        <f>'TPS543C20 Loop Gain'!AI2691</f>
        <v>#DIV/0!</v>
      </c>
      <c r="D1249" t="e">
        <f>'TPS543C20 Loop Gain'!AJ2691</f>
        <v>#DIV/0!</v>
      </c>
      <c r="E1249">
        <f>'TPS543C20 Loop Gain'!B2691</f>
        <v>757000</v>
      </c>
    </row>
    <row r="1250" spans="3:5" x14ac:dyDescent="0.25">
      <c r="C1250" t="e">
        <f>'TPS543C20 Loop Gain'!AI2690</f>
        <v>#DIV/0!</v>
      </c>
      <c r="D1250" t="e">
        <f>'TPS543C20 Loop Gain'!AJ2690</f>
        <v>#DIV/0!</v>
      </c>
      <c r="E1250">
        <f>'TPS543C20 Loop Gain'!B2690</f>
        <v>756000</v>
      </c>
    </row>
    <row r="1251" spans="3:5" x14ac:dyDescent="0.25">
      <c r="C1251" t="e">
        <f>'TPS543C20 Loop Gain'!AI2689</f>
        <v>#DIV/0!</v>
      </c>
      <c r="D1251" t="e">
        <f>'TPS543C20 Loop Gain'!AJ2689</f>
        <v>#DIV/0!</v>
      </c>
      <c r="E1251">
        <f>'TPS543C20 Loop Gain'!B2689</f>
        <v>755000</v>
      </c>
    </row>
    <row r="1252" spans="3:5" x14ac:dyDescent="0.25">
      <c r="C1252" t="e">
        <f>'TPS543C20 Loop Gain'!AI2688</f>
        <v>#DIV/0!</v>
      </c>
      <c r="D1252" t="e">
        <f>'TPS543C20 Loop Gain'!AJ2688</f>
        <v>#DIV/0!</v>
      </c>
      <c r="E1252">
        <f>'TPS543C20 Loop Gain'!B2688</f>
        <v>754000</v>
      </c>
    </row>
    <row r="1253" spans="3:5" x14ac:dyDescent="0.25">
      <c r="C1253" t="e">
        <f>'TPS543C20 Loop Gain'!AI2687</f>
        <v>#DIV/0!</v>
      </c>
      <c r="D1253" t="e">
        <f>'TPS543C20 Loop Gain'!AJ2687</f>
        <v>#DIV/0!</v>
      </c>
      <c r="E1253">
        <f>'TPS543C20 Loop Gain'!B2687</f>
        <v>753000</v>
      </c>
    </row>
    <row r="1254" spans="3:5" x14ac:dyDescent="0.25">
      <c r="C1254" t="e">
        <f>'TPS543C20 Loop Gain'!AI2686</f>
        <v>#DIV/0!</v>
      </c>
      <c r="D1254" t="e">
        <f>'TPS543C20 Loop Gain'!AJ2686</f>
        <v>#DIV/0!</v>
      </c>
      <c r="E1254">
        <f>'TPS543C20 Loop Gain'!B2686</f>
        <v>752000</v>
      </c>
    </row>
    <row r="1255" spans="3:5" x14ac:dyDescent="0.25">
      <c r="C1255" t="e">
        <f>'TPS543C20 Loop Gain'!AI2685</f>
        <v>#DIV/0!</v>
      </c>
      <c r="D1255" t="e">
        <f>'TPS543C20 Loop Gain'!AJ2685</f>
        <v>#DIV/0!</v>
      </c>
      <c r="E1255">
        <f>'TPS543C20 Loop Gain'!B2685</f>
        <v>751000</v>
      </c>
    </row>
    <row r="1256" spans="3:5" x14ac:dyDescent="0.25">
      <c r="C1256" t="e">
        <f>'TPS543C20 Loop Gain'!AI2684</f>
        <v>#DIV/0!</v>
      </c>
      <c r="D1256" t="e">
        <f>'TPS543C20 Loop Gain'!AJ2684</f>
        <v>#DIV/0!</v>
      </c>
      <c r="E1256">
        <f>'TPS543C20 Loop Gain'!B2684</f>
        <v>750000</v>
      </c>
    </row>
    <row r="1257" spans="3:5" x14ac:dyDescent="0.25">
      <c r="C1257" t="e">
        <f>'TPS543C20 Loop Gain'!AI2683</f>
        <v>#DIV/0!</v>
      </c>
      <c r="D1257" t="e">
        <f>'TPS543C20 Loop Gain'!AJ2683</f>
        <v>#DIV/0!</v>
      </c>
      <c r="E1257">
        <f>'TPS543C20 Loop Gain'!B2683</f>
        <v>749000</v>
      </c>
    </row>
    <row r="1258" spans="3:5" x14ac:dyDescent="0.25">
      <c r="C1258" t="e">
        <f>'TPS543C20 Loop Gain'!AI2682</f>
        <v>#DIV/0!</v>
      </c>
      <c r="D1258" t="e">
        <f>'TPS543C20 Loop Gain'!AJ2682</f>
        <v>#DIV/0!</v>
      </c>
      <c r="E1258">
        <f>'TPS543C20 Loop Gain'!B2682</f>
        <v>748000</v>
      </c>
    </row>
    <row r="1259" spans="3:5" x14ac:dyDescent="0.25">
      <c r="C1259" t="e">
        <f>'TPS543C20 Loop Gain'!AI2681</f>
        <v>#DIV/0!</v>
      </c>
      <c r="D1259" t="e">
        <f>'TPS543C20 Loop Gain'!AJ2681</f>
        <v>#DIV/0!</v>
      </c>
      <c r="E1259">
        <f>'TPS543C20 Loop Gain'!B2681</f>
        <v>747000</v>
      </c>
    </row>
    <row r="1260" spans="3:5" x14ac:dyDescent="0.25">
      <c r="C1260" t="e">
        <f>'TPS543C20 Loop Gain'!AI2680</f>
        <v>#DIV/0!</v>
      </c>
      <c r="D1260" t="e">
        <f>'TPS543C20 Loop Gain'!AJ2680</f>
        <v>#DIV/0!</v>
      </c>
      <c r="E1260">
        <f>'TPS543C20 Loop Gain'!B2680</f>
        <v>746000</v>
      </c>
    </row>
    <row r="1261" spans="3:5" x14ac:dyDescent="0.25">
      <c r="C1261" t="e">
        <f>'TPS543C20 Loop Gain'!AI2679</f>
        <v>#DIV/0!</v>
      </c>
      <c r="D1261" t="e">
        <f>'TPS543C20 Loop Gain'!AJ2679</f>
        <v>#DIV/0!</v>
      </c>
      <c r="E1261">
        <f>'TPS543C20 Loop Gain'!B2679</f>
        <v>745000</v>
      </c>
    </row>
    <row r="1262" spans="3:5" x14ac:dyDescent="0.25">
      <c r="C1262" t="e">
        <f>'TPS543C20 Loop Gain'!AI2678</f>
        <v>#DIV/0!</v>
      </c>
      <c r="D1262" t="e">
        <f>'TPS543C20 Loop Gain'!AJ2678</f>
        <v>#DIV/0!</v>
      </c>
      <c r="E1262">
        <f>'TPS543C20 Loop Gain'!B2678</f>
        <v>744000</v>
      </c>
    </row>
    <row r="1263" spans="3:5" x14ac:dyDescent="0.25">
      <c r="C1263" t="e">
        <f>'TPS543C20 Loop Gain'!AI2677</f>
        <v>#DIV/0!</v>
      </c>
      <c r="D1263" t="e">
        <f>'TPS543C20 Loop Gain'!AJ2677</f>
        <v>#DIV/0!</v>
      </c>
      <c r="E1263">
        <f>'TPS543C20 Loop Gain'!B2677</f>
        <v>743000</v>
      </c>
    </row>
    <row r="1264" spans="3:5" x14ac:dyDescent="0.25">
      <c r="C1264" t="e">
        <f>'TPS543C20 Loop Gain'!AI2676</f>
        <v>#DIV/0!</v>
      </c>
      <c r="D1264" t="e">
        <f>'TPS543C20 Loop Gain'!AJ2676</f>
        <v>#DIV/0!</v>
      </c>
      <c r="E1264">
        <f>'TPS543C20 Loop Gain'!B2676</f>
        <v>742000</v>
      </c>
    </row>
    <row r="1265" spans="3:5" x14ac:dyDescent="0.25">
      <c r="C1265" t="e">
        <f>'TPS543C20 Loop Gain'!AI2675</f>
        <v>#DIV/0!</v>
      </c>
      <c r="D1265" t="e">
        <f>'TPS543C20 Loop Gain'!AJ2675</f>
        <v>#DIV/0!</v>
      </c>
      <c r="E1265">
        <f>'TPS543C20 Loop Gain'!B2675</f>
        <v>741000</v>
      </c>
    </row>
    <row r="1266" spans="3:5" x14ac:dyDescent="0.25">
      <c r="C1266" t="e">
        <f>'TPS543C20 Loop Gain'!AI2674</f>
        <v>#DIV/0!</v>
      </c>
      <c r="D1266" t="e">
        <f>'TPS543C20 Loop Gain'!AJ2674</f>
        <v>#DIV/0!</v>
      </c>
      <c r="E1266">
        <f>'TPS543C20 Loop Gain'!B2674</f>
        <v>740000</v>
      </c>
    </row>
    <row r="1267" spans="3:5" x14ac:dyDescent="0.25">
      <c r="C1267" t="e">
        <f>'TPS543C20 Loop Gain'!AI2673</f>
        <v>#DIV/0!</v>
      </c>
      <c r="D1267" t="e">
        <f>'TPS543C20 Loop Gain'!AJ2673</f>
        <v>#DIV/0!</v>
      </c>
      <c r="E1267">
        <f>'TPS543C20 Loop Gain'!B2673</f>
        <v>739000</v>
      </c>
    </row>
    <row r="1268" spans="3:5" x14ac:dyDescent="0.25">
      <c r="C1268" t="e">
        <f>'TPS543C20 Loop Gain'!AI2672</f>
        <v>#DIV/0!</v>
      </c>
      <c r="D1268" t="e">
        <f>'TPS543C20 Loop Gain'!AJ2672</f>
        <v>#DIV/0!</v>
      </c>
      <c r="E1268">
        <f>'TPS543C20 Loop Gain'!B2672</f>
        <v>738000</v>
      </c>
    </row>
    <row r="1269" spans="3:5" x14ac:dyDescent="0.25">
      <c r="C1269" t="e">
        <f>'TPS543C20 Loop Gain'!AI2671</f>
        <v>#DIV/0!</v>
      </c>
      <c r="D1269" t="e">
        <f>'TPS543C20 Loop Gain'!AJ2671</f>
        <v>#DIV/0!</v>
      </c>
      <c r="E1269">
        <f>'TPS543C20 Loop Gain'!B2671</f>
        <v>737000</v>
      </c>
    </row>
    <row r="1270" spans="3:5" x14ac:dyDescent="0.25">
      <c r="C1270" t="e">
        <f>'TPS543C20 Loop Gain'!AI2670</f>
        <v>#DIV/0!</v>
      </c>
      <c r="D1270" t="e">
        <f>'TPS543C20 Loop Gain'!AJ2670</f>
        <v>#DIV/0!</v>
      </c>
      <c r="E1270">
        <f>'TPS543C20 Loop Gain'!B2670</f>
        <v>736000</v>
      </c>
    </row>
    <row r="1271" spans="3:5" x14ac:dyDescent="0.25">
      <c r="C1271" t="e">
        <f>'TPS543C20 Loop Gain'!AI2669</f>
        <v>#DIV/0!</v>
      </c>
      <c r="D1271" t="e">
        <f>'TPS543C20 Loop Gain'!AJ2669</f>
        <v>#DIV/0!</v>
      </c>
      <c r="E1271">
        <f>'TPS543C20 Loop Gain'!B2669</f>
        <v>735000</v>
      </c>
    </row>
    <row r="1272" spans="3:5" x14ac:dyDescent="0.25">
      <c r="C1272" t="e">
        <f>'TPS543C20 Loop Gain'!AI2668</f>
        <v>#DIV/0!</v>
      </c>
      <c r="D1272" t="e">
        <f>'TPS543C20 Loop Gain'!AJ2668</f>
        <v>#DIV/0!</v>
      </c>
      <c r="E1272">
        <f>'TPS543C20 Loop Gain'!B2668</f>
        <v>734000</v>
      </c>
    </row>
    <row r="1273" spans="3:5" x14ac:dyDescent="0.25">
      <c r="C1273" t="e">
        <f>'TPS543C20 Loop Gain'!AI2667</f>
        <v>#DIV/0!</v>
      </c>
      <c r="D1273" t="e">
        <f>'TPS543C20 Loop Gain'!AJ2667</f>
        <v>#DIV/0!</v>
      </c>
      <c r="E1273">
        <f>'TPS543C20 Loop Gain'!B2667</f>
        <v>733000</v>
      </c>
    </row>
    <row r="1274" spans="3:5" x14ac:dyDescent="0.25">
      <c r="C1274" t="e">
        <f>'TPS543C20 Loop Gain'!AI2666</f>
        <v>#DIV/0!</v>
      </c>
      <c r="D1274" t="e">
        <f>'TPS543C20 Loop Gain'!AJ2666</f>
        <v>#DIV/0!</v>
      </c>
      <c r="E1274">
        <f>'TPS543C20 Loop Gain'!B2666</f>
        <v>732000</v>
      </c>
    </row>
    <row r="1275" spans="3:5" x14ac:dyDescent="0.25">
      <c r="C1275" t="e">
        <f>'TPS543C20 Loop Gain'!AI2665</f>
        <v>#DIV/0!</v>
      </c>
      <c r="D1275" t="e">
        <f>'TPS543C20 Loop Gain'!AJ2665</f>
        <v>#DIV/0!</v>
      </c>
      <c r="E1275">
        <f>'TPS543C20 Loop Gain'!B2665</f>
        <v>731000</v>
      </c>
    </row>
    <row r="1276" spans="3:5" x14ac:dyDescent="0.25">
      <c r="C1276" t="e">
        <f>'TPS543C20 Loop Gain'!AI2664</f>
        <v>#DIV/0!</v>
      </c>
      <c r="D1276" t="e">
        <f>'TPS543C20 Loop Gain'!AJ2664</f>
        <v>#DIV/0!</v>
      </c>
      <c r="E1276">
        <f>'TPS543C20 Loop Gain'!B2664</f>
        <v>730000</v>
      </c>
    </row>
    <row r="1277" spans="3:5" x14ac:dyDescent="0.25">
      <c r="C1277" t="e">
        <f>'TPS543C20 Loop Gain'!AI2663</f>
        <v>#DIV/0!</v>
      </c>
      <c r="D1277" t="e">
        <f>'TPS543C20 Loop Gain'!AJ2663</f>
        <v>#DIV/0!</v>
      </c>
      <c r="E1277">
        <f>'TPS543C20 Loop Gain'!B2663</f>
        <v>729000</v>
      </c>
    </row>
    <row r="1278" spans="3:5" x14ac:dyDescent="0.25">
      <c r="C1278" t="e">
        <f>'TPS543C20 Loop Gain'!AI2662</f>
        <v>#DIV/0!</v>
      </c>
      <c r="D1278" t="e">
        <f>'TPS543C20 Loop Gain'!AJ2662</f>
        <v>#DIV/0!</v>
      </c>
      <c r="E1278">
        <f>'TPS543C20 Loop Gain'!B2662</f>
        <v>728000</v>
      </c>
    </row>
    <row r="1279" spans="3:5" x14ac:dyDescent="0.25">
      <c r="C1279" t="e">
        <f>'TPS543C20 Loop Gain'!AI2661</f>
        <v>#DIV/0!</v>
      </c>
      <c r="D1279" t="e">
        <f>'TPS543C20 Loop Gain'!AJ2661</f>
        <v>#DIV/0!</v>
      </c>
      <c r="E1279">
        <f>'TPS543C20 Loop Gain'!B2661</f>
        <v>727000</v>
      </c>
    </row>
    <row r="1280" spans="3:5" x14ac:dyDescent="0.25">
      <c r="C1280" t="e">
        <f>'TPS543C20 Loop Gain'!AI2660</f>
        <v>#DIV/0!</v>
      </c>
      <c r="D1280" t="e">
        <f>'TPS543C20 Loop Gain'!AJ2660</f>
        <v>#DIV/0!</v>
      </c>
      <c r="E1280">
        <f>'TPS543C20 Loop Gain'!B2660</f>
        <v>726000</v>
      </c>
    </row>
    <row r="1281" spans="3:5" x14ac:dyDescent="0.25">
      <c r="C1281" t="e">
        <f>'TPS543C20 Loop Gain'!AI2659</f>
        <v>#DIV/0!</v>
      </c>
      <c r="D1281" t="e">
        <f>'TPS543C20 Loop Gain'!AJ2659</f>
        <v>#DIV/0!</v>
      </c>
      <c r="E1281">
        <f>'TPS543C20 Loop Gain'!B2659</f>
        <v>725000</v>
      </c>
    </row>
    <row r="1282" spans="3:5" x14ac:dyDescent="0.25">
      <c r="C1282" t="e">
        <f>'TPS543C20 Loop Gain'!AI2658</f>
        <v>#DIV/0!</v>
      </c>
      <c r="D1282" t="e">
        <f>'TPS543C20 Loop Gain'!AJ2658</f>
        <v>#DIV/0!</v>
      </c>
      <c r="E1282">
        <f>'TPS543C20 Loop Gain'!B2658</f>
        <v>724000</v>
      </c>
    </row>
    <row r="1283" spans="3:5" x14ac:dyDescent="0.25">
      <c r="C1283" t="e">
        <f>'TPS543C20 Loop Gain'!AI2657</f>
        <v>#DIV/0!</v>
      </c>
      <c r="D1283" t="e">
        <f>'TPS543C20 Loop Gain'!AJ2657</f>
        <v>#DIV/0!</v>
      </c>
      <c r="E1283">
        <f>'TPS543C20 Loop Gain'!B2657</f>
        <v>723000</v>
      </c>
    </row>
    <row r="1284" spans="3:5" x14ac:dyDescent="0.25">
      <c r="C1284" t="e">
        <f>'TPS543C20 Loop Gain'!AI2656</f>
        <v>#DIV/0!</v>
      </c>
      <c r="D1284" t="e">
        <f>'TPS543C20 Loop Gain'!AJ2656</f>
        <v>#DIV/0!</v>
      </c>
      <c r="E1284">
        <f>'TPS543C20 Loop Gain'!B2656</f>
        <v>722000</v>
      </c>
    </row>
    <row r="1285" spans="3:5" x14ac:dyDescent="0.25">
      <c r="C1285" t="e">
        <f>'TPS543C20 Loop Gain'!AI2655</f>
        <v>#DIV/0!</v>
      </c>
      <c r="D1285" t="e">
        <f>'TPS543C20 Loop Gain'!AJ2655</f>
        <v>#DIV/0!</v>
      </c>
      <c r="E1285">
        <f>'TPS543C20 Loop Gain'!B2655</f>
        <v>721000</v>
      </c>
    </row>
    <row r="1286" spans="3:5" x14ac:dyDescent="0.25">
      <c r="C1286" t="e">
        <f>'TPS543C20 Loop Gain'!AI2654</f>
        <v>#DIV/0!</v>
      </c>
      <c r="D1286" t="e">
        <f>'TPS543C20 Loop Gain'!AJ2654</f>
        <v>#DIV/0!</v>
      </c>
      <c r="E1286">
        <f>'TPS543C20 Loop Gain'!B2654</f>
        <v>720000</v>
      </c>
    </row>
    <row r="1287" spans="3:5" x14ac:dyDescent="0.25">
      <c r="C1287" t="e">
        <f>'TPS543C20 Loop Gain'!AI2653</f>
        <v>#DIV/0!</v>
      </c>
      <c r="D1287" t="e">
        <f>'TPS543C20 Loop Gain'!AJ2653</f>
        <v>#DIV/0!</v>
      </c>
      <c r="E1287">
        <f>'TPS543C20 Loop Gain'!B2653</f>
        <v>719000</v>
      </c>
    </row>
    <row r="1288" spans="3:5" x14ac:dyDescent="0.25">
      <c r="C1288" t="e">
        <f>'TPS543C20 Loop Gain'!AI2652</f>
        <v>#DIV/0!</v>
      </c>
      <c r="D1288" t="e">
        <f>'TPS543C20 Loop Gain'!AJ2652</f>
        <v>#DIV/0!</v>
      </c>
      <c r="E1288">
        <f>'TPS543C20 Loop Gain'!B2652</f>
        <v>718000</v>
      </c>
    </row>
    <row r="1289" spans="3:5" x14ac:dyDescent="0.25">
      <c r="C1289" t="e">
        <f>'TPS543C20 Loop Gain'!AI2651</f>
        <v>#DIV/0!</v>
      </c>
      <c r="D1289" t="e">
        <f>'TPS543C20 Loop Gain'!AJ2651</f>
        <v>#DIV/0!</v>
      </c>
      <c r="E1289">
        <f>'TPS543C20 Loop Gain'!B2651</f>
        <v>717000</v>
      </c>
    </row>
    <row r="1290" spans="3:5" x14ac:dyDescent="0.25">
      <c r="C1290" t="e">
        <f>'TPS543C20 Loop Gain'!AI2650</f>
        <v>#DIV/0!</v>
      </c>
      <c r="D1290" t="e">
        <f>'TPS543C20 Loop Gain'!AJ2650</f>
        <v>#DIV/0!</v>
      </c>
      <c r="E1290">
        <f>'TPS543C20 Loop Gain'!B2650</f>
        <v>716000</v>
      </c>
    </row>
    <row r="1291" spans="3:5" x14ac:dyDescent="0.25">
      <c r="C1291" t="e">
        <f>'TPS543C20 Loop Gain'!AI2649</f>
        <v>#DIV/0!</v>
      </c>
      <c r="D1291" t="e">
        <f>'TPS543C20 Loop Gain'!AJ2649</f>
        <v>#DIV/0!</v>
      </c>
      <c r="E1291">
        <f>'TPS543C20 Loop Gain'!B2649</f>
        <v>715000</v>
      </c>
    </row>
    <row r="1292" spans="3:5" x14ac:dyDescent="0.25">
      <c r="C1292" t="e">
        <f>'TPS543C20 Loop Gain'!AI2648</f>
        <v>#DIV/0!</v>
      </c>
      <c r="D1292" t="e">
        <f>'TPS543C20 Loop Gain'!AJ2648</f>
        <v>#DIV/0!</v>
      </c>
      <c r="E1292">
        <f>'TPS543C20 Loop Gain'!B2648</f>
        <v>714000</v>
      </c>
    </row>
    <row r="1293" spans="3:5" x14ac:dyDescent="0.25">
      <c r="C1293" t="e">
        <f>'TPS543C20 Loop Gain'!AI2647</f>
        <v>#DIV/0!</v>
      </c>
      <c r="D1293" t="e">
        <f>'TPS543C20 Loop Gain'!AJ2647</f>
        <v>#DIV/0!</v>
      </c>
      <c r="E1293">
        <f>'TPS543C20 Loop Gain'!B2647</f>
        <v>713000</v>
      </c>
    </row>
    <row r="1294" spans="3:5" x14ac:dyDescent="0.25">
      <c r="C1294" t="e">
        <f>'TPS543C20 Loop Gain'!AI2646</f>
        <v>#DIV/0!</v>
      </c>
      <c r="D1294" t="e">
        <f>'TPS543C20 Loop Gain'!AJ2646</f>
        <v>#DIV/0!</v>
      </c>
      <c r="E1294">
        <f>'TPS543C20 Loop Gain'!B2646</f>
        <v>712000</v>
      </c>
    </row>
    <row r="1295" spans="3:5" x14ac:dyDescent="0.25">
      <c r="C1295" t="e">
        <f>'TPS543C20 Loop Gain'!AI2645</f>
        <v>#DIV/0!</v>
      </c>
      <c r="D1295" t="e">
        <f>'TPS543C20 Loop Gain'!AJ2645</f>
        <v>#DIV/0!</v>
      </c>
      <c r="E1295">
        <f>'TPS543C20 Loop Gain'!B2645</f>
        <v>711000</v>
      </c>
    </row>
    <row r="1296" spans="3:5" x14ac:dyDescent="0.25">
      <c r="C1296" t="e">
        <f>'TPS543C20 Loop Gain'!AI2644</f>
        <v>#DIV/0!</v>
      </c>
      <c r="D1296" t="e">
        <f>'TPS543C20 Loop Gain'!AJ2644</f>
        <v>#DIV/0!</v>
      </c>
      <c r="E1296">
        <f>'TPS543C20 Loop Gain'!B2644</f>
        <v>710000</v>
      </c>
    </row>
    <row r="1297" spans="3:5" x14ac:dyDescent="0.25">
      <c r="C1297" t="e">
        <f>'TPS543C20 Loop Gain'!AI2643</f>
        <v>#DIV/0!</v>
      </c>
      <c r="D1297" t="e">
        <f>'TPS543C20 Loop Gain'!AJ2643</f>
        <v>#DIV/0!</v>
      </c>
      <c r="E1297">
        <f>'TPS543C20 Loop Gain'!B2643</f>
        <v>709000</v>
      </c>
    </row>
    <row r="1298" spans="3:5" x14ac:dyDescent="0.25">
      <c r="C1298" t="e">
        <f>'TPS543C20 Loop Gain'!AI2642</f>
        <v>#DIV/0!</v>
      </c>
      <c r="D1298" t="e">
        <f>'TPS543C20 Loop Gain'!AJ2642</f>
        <v>#DIV/0!</v>
      </c>
      <c r="E1298">
        <f>'TPS543C20 Loop Gain'!B2642</f>
        <v>708000</v>
      </c>
    </row>
    <row r="1299" spans="3:5" x14ac:dyDescent="0.25">
      <c r="C1299" t="e">
        <f>'TPS543C20 Loop Gain'!AI2641</f>
        <v>#DIV/0!</v>
      </c>
      <c r="D1299" t="e">
        <f>'TPS543C20 Loop Gain'!AJ2641</f>
        <v>#DIV/0!</v>
      </c>
      <c r="E1299">
        <f>'TPS543C20 Loop Gain'!B2641</f>
        <v>707000</v>
      </c>
    </row>
    <row r="1300" spans="3:5" x14ac:dyDescent="0.25">
      <c r="C1300" t="e">
        <f>'TPS543C20 Loop Gain'!AI2640</f>
        <v>#DIV/0!</v>
      </c>
      <c r="D1300" t="e">
        <f>'TPS543C20 Loop Gain'!AJ2640</f>
        <v>#DIV/0!</v>
      </c>
      <c r="E1300">
        <f>'TPS543C20 Loop Gain'!B2640</f>
        <v>706000</v>
      </c>
    </row>
    <row r="1301" spans="3:5" x14ac:dyDescent="0.25">
      <c r="C1301" t="e">
        <f>'TPS543C20 Loop Gain'!AI2639</f>
        <v>#DIV/0!</v>
      </c>
      <c r="D1301" t="e">
        <f>'TPS543C20 Loop Gain'!AJ2639</f>
        <v>#DIV/0!</v>
      </c>
      <c r="E1301">
        <f>'TPS543C20 Loop Gain'!B2639</f>
        <v>705000</v>
      </c>
    </row>
    <row r="1302" spans="3:5" x14ac:dyDescent="0.25">
      <c r="C1302" t="e">
        <f>'TPS543C20 Loop Gain'!AI2638</f>
        <v>#DIV/0!</v>
      </c>
      <c r="D1302" t="e">
        <f>'TPS543C20 Loop Gain'!AJ2638</f>
        <v>#DIV/0!</v>
      </c>
      <c r="E1302">
        <f>'TPS543C20 Loop Gain'!B2638</f>
        <v>704000</v>
      </c>
    </row>
    <row r="1303" spans="3:5" x14ac:dyDescent="0.25">
      <c r="C1303" t="e">
        <f>'TPS543C20 Loop Gain'!AI2637</f>
        <v>#DIV/0!</v>
      </c>
      <c r="D1303" t="e">
        <f>'TPS543C20 Loop Gain'!AJ2637</f>
        <v>#DIV/0!</v>
      </c>
      <c r="E1303">
        <f>'TPS543C20 Loop Gain'!B2637</f>
        <v>703000</v>
      </c>
    </row>
    <row r="1304" spans="3:5" x14ac:dyDescent="0.25">
      <c r="C1304" t="e">
        <f>'TPS543C20 Loop Gain'!AI2636</f>
        <v>#DIV/0!</v>
      </c>
      <c r="D1304" t="e">
        <f>'TPS543C20 Loop Gain'!AJ2636</f>
        <v>#DIV/0!</v>
      </c>
      <c r="E1304">
        <f>'TPS543C20 Loop Gain'!B2636</f>
        <v>702000</v>
      </c>
    </row>
    <row r="1305" spans="3:5" x14ac:dyDescent="0.25">
      <c r="C1305" t="e">
        <f>'TPS543C20 Loop Gain'!AI2635</f>
        <v>#DIV/0!</v>
      </c>
      <c r="D1305" t="e">
        <f>'TPS543C20 Loop Gain'!AJ2635</f>
        <v>#DIV/0!</v>
      </c>
      <c r="E1305">
        <f>'TPS543C20 Loop Gain'!B2635</f>
        <v>701000</v>
      </c>
    </row>
    <row r="1306" spans="3:5" x14ac:dyDescent="0.25">
      <c r="C1306" t="e">
        <f>'TPS543C20 Loop Gain'!AI2634</f>
        <v>#DIV/0!</v>
      </c>
      <c r="D1306" t="e">
        <f>'TPS543C20 Loop Gain'!AJ2634</f>
        <v>#DIV/0!</v>
      </c>
      <c r="E1306">
        <f>'TPS543C20 Loop Gain'!B2634</f>
        <v>700000</v>
      </c>
    </row>
    <row r="1307" spans="3:5" x14ac:dyDescent="0.25">
      <c r="C1307" t="e">
        <f>'TPS543C20 Loop Gain'!AI2633</f>
        <v>#DIV/0!</v>
      </c>
      <c r="D1307" t="e">
        <f>'TPS543C20 Loop Gain'!AJ2633</f>
        <v>#DIV/0!</v>
      </c>
      <c r="E1307">
        <f>'TPS543C20 Loop Gain'!B2633</f>
        <v>699000</v>
      </c>
    </row>
    <row r="1308" spans="3:5" x14ac:dyDescent="0.25">
      <c r="C1308" t="e">
        <f>'TPS543C20 Loop Gain'!AI2632</f>
        <v>#DIV/0!</v>
      </c>
      <c r="D1308" t="e">
        <f>'TPS543C20 Loop Gain'!AJ2632</f>
        <v>#DIV/0!</v>
      </c>
      <c r="E1308">
        <f>'TPS543C20 Loop Gain'!B2632</f>
        <v>698000</v>
      </c>
    </row>
    <row r="1309" spans="3:5" x14ac:dyDescent="0.25">
      <c r="C1309" t="e">
        <f>'TPS543C20 Loop Gain'!AI2631</f>
        <v>#DIV/0!</v>
      </c>
      <c r="D1309" t="e">
        <f>'TPS543C20 Loop Gain'!AJ2631</f>
        <v>#DIV/0!</v>
      </c>
      <c r="E1309">
        <f>'TPS543C20 Loop Gain'!B2631</f>
        <v>697000</v>
      </c>
    </row>
    <row r="1310" spans="3:5" x14ac:dyDescent="0.25">
      <c r="C1310" t="e">
        <f>'TPS543C20 Loop Gain'!AI2630</f>
        <v>#DIV/0!</v>
      </c>
      <c r="D1310" t="e">
        <f>'TPS543C20 Loop Gain'!AJ2630</f>
        <v>#DIV/0!</v>
      </c>
      <c r="E1310">
        <f>'TPS543C20 Loop Gain'!B2630</f>
        <v>696000</v>
      </c>
    </row>
    <row r="1311" spans="3:5" x14ac:dyDescent="0.25">
      <c r="C1311" t="e">
        <f>'TPS543C20 Loop Gain'!AI2629</f>
        <v>#DIV/0!</v>
      </c>
      <c r="D1311" t="e">
        <f>'TPS543C20 Loop Gain'!AJ2629</f>
        <v>#DIV/0!</v>
      </c>
      <c r="E1311">
        <f>'TPS543C20 Loop Gain'!B2629</f>
        <v>695000</v>
      </c>
    </row>
    <row r="1312" spans="3:5" x14ac:dyDescent="0.25">
      <c r="C1312" t="e">
        <f>'TPS543C20 Loop Gain'!AI2628</f>
        <v>#DIV/0!</v>
      </c>
      <c r="D1312" t="e">
        <f>'TPS543C20 Loop Gain'!AJ2628</f>
        <v>#DIV/0!</v>
      </c>
      <c r="E1312">
        <f>'TPS543C20 Loop Gain'!B2628</f>
        <v>694000</v>
      </c>
    </row>
    <row r="1313" spans="3:5" x14ac:dyDescent="0.25">
      <c r="C1313" t="e">
        <f>'TPS543C20 Loop Gain'!AI2627</f>
        <v>#DIV/0!</v>
      </c>
      <c r="D1313" t="e">
        <f>'TPS543C20 Loop Gain'!AJ2627</f>
        <v>#DIV/0!</v>
      </c>
      <c r="E1313">
        <f>'TPS543C20 Loop Gain'!B2627</f>
        <v>693000</v>
      </c>
    </row>
    <row r="1314" spans="3:5" x14ac:dyDescent="0.25">
      <c r="C1314" t="e">
        <f>'TPS543C20 Loop Gain'!AI2626</f>
        <v>#DIV/0!</v>
      </c>
      <c r="D1314" t="e">
        <f>'TPS543C20 Loop Gain'!AJ2626</f>
        <v>#DIV/0!</v>
      </c>
      <c r="E1314">
        <f>'TPS543C20 Loop Gain'!B2626</f>
        <v>692000</v>
      </c>
    </row>
    <row r="1315" spans="3:5" x14ac:dyDescent="0.25">
      <c r="C1315" t="e">
        <f>'TPS543C20 Loop Gain'!AI2625</f>
        <v>#DIV/0!</v>
      </c>
      <c r="D1315" t="e">
        <f>'TPS543C20 Loop Gain'!AJ2625</f>
        <v>#DIV/0!</v>
      </c>
      <c r="E1315">
        <f>'TPS543C20 Loop Gain'!B2625</f>
        <v>691000</v>
      </c>
    </row>
    <row r="1316" spans="3:5" x14ac:dyDescent="0.25">
      <c r="C1316" t="e">
        <f>'TPS543C20 Loop Gain'!AI2624</f>
        <v>#DIV/0!</v>
      </c>
      <c r="D1316" t="e">
        <f>'TPS543C20 Loop Gain'!AJ2624</f>
        <v>#DIV/0!</v>
      </c>
      <c r="E1316">
        <f>'TPS543C20 Loop Gain'!B2624</f>
        <v>690000</v>
      </c>
    </row>
    <row r="1317" spans="3:5" x14ac:dyDescent="0.25">
      <c r="C1317" t="e">
        <f>'TPS543C20 Loop Gain'!AI2623</f>
        <v>#DIV/0!</v>
      </c>
      <c r="D1317" t="e">
        <f>'TPS543C20 Loop Gain'!AJ2623</f>
        <v>#DIV/0!</v>
      </c>
      <c r="E1317">
        <f>'TPS543C20 Loop Gain'!B2623</f>
        <v>689000</v>
      </c>
    </row>
    <row r="1318" spans="3:5" x14ac:dyDescent="0.25">
      <c r="C1318" t="e">
        <f>'TPS543C20 Loop Gain'!AI2622</f>
        <v>#DIV/0!</v>
      </c>
      <c r="D1318" t="e">
        <f>'TPS543C20 Loop Gain'!AJ2622</f>
        <v>#DIV/0!</v>
      </c>
      <c r="E1318">
        <f>'TPS543C20 Loop Gain'!B2622</f>
        <v>688000</v>
      </c>
    </row>
    <row r="1319" spans="3:5" x14ac:dyDescent="0.25">
      <c r="C1319" t="e">
        <f>'TPS543C20 Loop Gain'!AI2621</f>
        <v>#DIV/0!</v>
      </c>
      <c r="D1319" t="e">
        <f>'TPS543C20 Loop Gain'!AJ2621</f>
        <v>#DIV/0!</v>
      </c>
      <c r="E1319">
        <f>'TPS543C20 Loop Gain'!B2621</f>
        <v>687000</v>
      </c>
    </row>
    <row r="1320" spans="3:5" x14ac:dyDescent="0.25">
      <c r="C1320" t="e">
        <f>'TPS543C20 Loop Gain'!AI2620</f>
        <v>#DIV/0!</v>
      </c>
      <c r="D1320" t="e">
        <f>'TPS543C20 Loop Gain'!AJ2620</f>
        <v>#DIV/0!</v>
      </c>
      <c r="E1320">
        <f>'TPS543C20 Loop Gain'!B2620</f>
        <v>686000</v>
      </c>
    </row>
    <row r="1321" spans="3:5" x14ac:dyDescent="0.25">
      <c r="C1321" t="e">
        <f>'TPS543C20 Loop Gain'!AI2619</f>
        <v>#DIV/0!</v>
      </c>
      <c r="D1321" t="e">
        <f>'TPS543C20 Loop Gain'!AJ2619</f>
        <v>#DIV/0!</v>
      </c>
      <c r="E1321">
        <f>'TPS543C20 Loop Gain'!B2619</f>
        <v>685000</v>
      </c>
    </row>
    <row r="1322" spans="3:5" x14ac:dyDescent="0.25">
      <c r="C1322" t="e">
        <f>'TPS543C20 Loop Gain'!AI2618</f>
        <v>#DIV/0!</v>
      </c>
      <c r="D1322" t="e">
        <f>'TPS543C20 Loop Gain'!AJ2618</f>
        <v>#DIV/0!</v>
      </c>
      <c r="E1322">
        <f>'TPS543C20 Loop Gain'!B2618</f>
        <v>684000</v>
      </c>
    </row>
    <row r="1323" spans="3:5" x14ac:dyDescent="0.25">
      <c r="C1323" t="e">
        <f>'TPS543C20 Loop Gain'!AI2617</f>
        <v>#DIV/0!</v>
      </c>
      <c r="D1323" t="e">
        <f>'TPS543C20 Loop Gain'!AJ2617</f>
        <v>#DIV/0!</v>
      </c>
      <c r="E1323">
        <f>'TPS543C20 Loop Gain'!B2617</f>
        <v>683000</v>
      </c>
    </row>
    <row r="1324" spans="3:5" x14ac:dyDescent="0.25">
      <c r="C1324" t="e">
        <f>'TPS543C20 Loop Gain'!AI2616</f>
        <v>#DIV/0!</v>
      </c>
      <c r="D1324" t="e">
        <f>'TPS543C20 Loop Gain'!AJ2616</f>
        <v>#DIV/0!</v>
      </c>
      <c r="E1324">
        <f>'TPS543C20 Loop Gain'!B2616</f>
        <v>682000</v>
      </c>
    </row>
    <row r="1325" spans="3:5" x14ac:dyDescent="0.25">
      <c r="C1325" t="e">
        <f>'TPS543C20 Loop Gain'!AI2615</f>
        <v>#DIV/0!</v>
      </c>
      <c r="D1325" t="e">
        <f>'TPS543C20 Loop Gain'!AJ2615</f>
        <v>#DIV/0!</v>
      </c>
      <c r="E1325">
        <f>'TPS543C20 Loop Gain'!B2615</f>
        <v>681000</v>
      </c>
    </row>
    <row r="1326" spans="3:5" x14ac:dyDescent="0.25">
      <c r="C1326" t="e">
        <f>'TPS543C20 Loop Gain'!AI2614</f>
        <v>#DIV/0!</v>
      </c>
      <c r="D1326" t="e">
        <f>'TPS543C20 Loop Gain'!AJ2614</f>
        <v>#DIV/0!</v>
      </c>
      <c r="E1326">
        <f>'TPS543C20 Loop Gain'!B2614</f>
        <v>680000</v>
      </c>
    </row>
    <row r="1327" spans="3:5" x14ac:dyDescent="0.25">
      <c r="C1327" t="e">
        <f>'TPS543C20 Loop Gain'!AI2613</f>
        <v>#DIV/0!</v>
      </c>
      <c r="D1327" t="e">
        <f>'TPS543C20 Loop Gain'!AJ2613</f>
        <v>#DIV/0!</v>
      </c>
      <c r="E1327">
        <f>'TPS543C20 Loop Gain'!B2613</f>
        <v>679000</v>
      </c>
    </row>
    <row r="1328" spans="3:5" x14ac:dyDescent="0.25">
      <c r="C1328" t="e">
        <f>'TPS543C20 Loop Gain'!AI2612</f>
        <v>#DIV/0!</v>
      </c>
      <c r="D1328" t="e">
        <f>'TPS543C20 Loop Gain'!AJ2612</f>
        <v>#DIV/0!</v>
      </c>
      <c r="E1328">
        <f>'TPS543C20 Loop Gain'!B2612</f>
        <v>678000</v>
      </c>
    </row>
    <row r="1329" spans="3:5" x14ac:dyDescent="0.25">
      <c r="C1329" t="e">
        <f>'TPS543C20 Loop Gain'!AI2611</f>
        <v>#DIV/0!</v>
      </c>
      <c r="D1329" t="e">
        <f>'TPS543C20 Loop Gain'!AJ2611</f>
        <v>#DIV/0!</v>
      </c>
      <c r="E1329">
        <f>'TPS543C20 Loop Gain'!B2611</f>
        <v>677000</v>
      </c>
    </row>
    <row r="1330" spans="3:5" x14ac:dyDescent="0.25">
      <c r="C1330" t="e">
        <f>'TPS543C20 Loop Gain'!AI2610</f>
        <v>#DIV/0!</v>
      </c>
      <c r="D1330" t="e">
        <f>'TPS543C20 Loop Gain'!AJ2610</f>
        <v>#DIV/0!</v>
      </c>
      <c r="E1330">
        <f>'TPS543C20 Loop Gain'!B2610</f>
        <v>676000</v>
      </c>
    </row>
    <row r="1331" spans="3:5" x14ac:dyDescent="0.25">
      <c r="C1331" t="e">
        <f>'TPS543C20 Loop Gain'!AI2609</f>
        <v>#DIV/0!</v>
      </c>
      <c r="D1331" t="e">
        <f>'TPS543C20 Loop Gain'!AJ2609</f>
        <v>#DIV/0!</v>
      </c>
      <c r="E1331">
        <f>'TPS543C20 Loop Gain'!B2609</f>
        <v>675000</v>
      </c>
    </row>
    <row r="1332" spans="3:5" x14ac:dyDescent="0.25">
      <c r="C1332" t="e">
        <f>'TPS543C20 Loop Gain'!AI2608</f>
        <v>#DIV/0!</v>
      </c>
      <c r="D1332" t="e">
        <f>'TPS543C20 Loop Gain'!AJ2608</f>
        <v>#DIV/0!</v>
      </c>
      <c r="E1332">
        <f>'TPS543C20 Loop Gain'!B2608</f>
        <v>674000</v>
      </c>
    </row>
    <row r="1333" spans="3:5" x14ac:dyDescent="0.25">
      <c r="C1333" t="e">
        <f>'TPS543C20 Loop Gain'!AI2607</f>
        <v>#DIV/0!</v>
      </c>
      <c r="D1333" t="e">
        <f>'TPS543C20 Loop Gain'!AJ2607</f>
        <v>#DIV/0!</v>
      </c>
      <c r="E1333">
        <f>'TPS543C20 Loop Gain'!B2607</f>
        <v>673000</v>
      </c>
    </row>
    <row r="1334" spans="3:5" x14ac:dyDescent="0.25">
      <c r="C1334" t="e">
        <f>'TPS543C20 Loop Gain'!AI2606</f>
        <v>#DIV/0!</v>
      </c>
      <c r="D1334" t="e">
        <f>'TPS543C20 Loop Gain'!AJ2606</f>
        <v>#DIV/0!</v>
      </c>
      <c r="E1334">
        <f>'TPS543C20 Loop Gain'!B2606</f>
        <v>672000</v>
      </c>
    </row>
    <row r="1335" spans="3:5" x14ac:dyDescent="0.25">
      <c r="C1335" t="e">
        <f>'TPS543C20 Loop Gain'!AI2605</f>
        <v>#DIV/0!</v>
      </c>
      <c r="D1335" t="e">
        <f>'TPS543C20 Loop Gain'!AJ2605</f>
        <v>#DIV/0!</v>
      </c>
      <c r="E1335">
        <f>'TPS543C20 Loop Gain'!B2605</f>
        <v>671000</v>
      </c>
    </row>
    <row r="1336" spans="3:5" x14ac:dyDescent="0.25">
      <c r="C1336" t="e">
        <f>'TPS543C20 Loop Gain'!AI2604</f>
        <v>#DIV/0!</v>
      </c>
      <c r="D1336" t="e">
        <f>'TPS543C20 Loop Gain'!AJ2604</f>
        <v>#DIV/0!</v>
      </c>
      <c r="E1336">
        <f>'TPS543C20 Loop Gain'!B2604</f>
        <v>670000</v>
      </c>
    </row>
    <row r="1337" spans="3:5" x14ac:dyDescent="0.25">
      <c r="C1337" t="e">
        <f>'TPS543C20 Loop Gain'!AI2603</f>
        <v>#DIV/0!</v>
      </c>
      <c r="D1337" t="e">
        <f>'TPS543C20 Loop Gain'!AJ2603</f>
        <v>#DIV/0!</v>
      </c>
      <c r="E1337">
        <f>'TPS543C20 Loop Gain'!B2603</f>
        <v>669000</v>
      </c>
    </row>
    <row r="1338" spans="3:5" x14ac:dyDescent="0.25">
      <c r="C1338" t="e">
        <f>'TPS543C20 Loop Gain'!AI2602</f>
        <v>#DIV/0!</v>
      </c>
      <c r="D1338" t="e">
        <f>'TPS543C20 Loop Gain'!AJ2602</f>
        <v>#DIV/0!</v>
      </c>
      <c r="E1338">
        <f>'TPS543C20 Loop Gain'!B2602</f>
        <v>668000</v>
      </c>
    </row>
    <row r="1339" spans="3:5" x14ac:dyDescent="0.25">
      <c r="C1339" t="e">
        <f>'TPS543C20 Loop Gain'!AI2601</f>
        <v>#DIV/0!</v>
      </c>
      <c r="D1339" t="e">
        <f>'TPS543C20 Loop Gain'!AJ2601</f>
        <v>#DIV/0!</v>
      </c>
      <c r="E1339">
        <f>'TPS543C20 Loop Gain'!B2601</f>
        <v>667000</v>
      </c>
    </row>
    <row r="1340" spans="3:5" x14ac:dyDescent="0.25">
      <c r="C1340" t="e">
        <f>'TPS543C20 Loop Gain'!AI2600</f>
        <v>#DIV/0!</v>
      </c>
      <c r="D1340" t="e">
        <f>'TPS543C20 Loop Gain'!AJ2600</f>
        <v>#DIV/0!</v>
      </c>
      <c r="E1340">
        <f>'TPS543C20 Loop Gain'!B2600</f>
        <v>666000</v>
      </c>
    </row>
    <row r="1341" spans="3:5" x14ac:dyDescent="0.25">
      <c r="C1341" t="e">
        <f>'TPS543C20 Loop Gain'!AI2599</f>
        <v>#DIV/0!</v>
      </c>
      <c r="D1341" t="e">
        <f>'TPS543C20 Loop Gain'!AJ2599</f>
        <v>#DIV/0!</v>
      </c>
      <c r="E1341">
        <f>'TPS543C20 Loop Gain'!B2599</f>
        <v>665000</v>
      </c>
    </row>
    <row r="1342" spans="3:5" x14ac:dyDescent="0.25">
      <c r="C1342" t="e">
        <f>'TPS543C20 Loop Gain'!AI2598</f>
        <v>#DIV/0!</v>
      </c>
      <c r="D1342" t="e">
        <f>'TPS543C20 Loop Gain'!AJ2598</f>
        <v>#DIV/0!</v>
      </c>
      <c r="E1342">
        <f>'TPS543C20 Loop Gain'!B2598</f>
        <v>664000</v>
      </c>
    </row>
    <row r="1343" spans="3:5" x14ac:dyDescent="0.25">
      <c r="C1343" t="e">
        <f>'TPS543C20 Loop Gain'!AI2597</f>
        <v>#DIV/0!</v>
      </c>
      <c r="D1343" t="e">
        <f>'TPS543C20 Loop Gain'!AJ2597</f>
        <v>#DIV/0!</v>
      </c>
      <c r="E1343">
        <f>'TPS543C20 Loop Gain'!B2597</f>
        <v>663000</v>
      </c>
    </row>
    <row r="1344" spans="3:5" x14ac:dyDescent="0.25">
      <c r="C1344" t="e">
        <f>'TPS543C20 Loop Gain'!AI2596</f>
        <v>#DIV/0!</v>
      </c>
      <c r="D1344" t="e">
        <f>'TPS543C20 Loop Gain'!AJ2596</f>
        <v>#DIV/0!</v>
      </c>
      <c r="E1344">
        <f>'TPS543C20 Loop Gain'!B2596</f>
        <v>662000</v>
      </c>
    </row>
    <row r="1345" spans="3:5" x14ac:dyDescent="0.25">
      <c r="C1345" t="e">
        <f>'TPS543C20 Loop Gain'!AI2595</f>
        <v>#DIV/0!</v>
      </c>
      <c r="D1345" t="e">
        <f>'TPS543C20 Loop Gain'!AJ2595</f>
        <v>#DIV/0!</v>
      </c>
      <c r="E1345">
        <f>'TPS543C20 Loop Gain'!B2595</f>
        <v>661000</v>
      </c>
    </row>
    <row r="1346" spans="3:5" x14ac:dyDescent="0.25">
      <c r="C1346" t="e">
        <f>'TPS543C20 Loop Gain'!AI2594</f>
        <v>#DIV/0!</v>
      </c>
      <c r="D1346" t="e">
        <f>'TPS543C20 Loop Gain'!AJ2594</f>
        <v>#DIV/0!</v>
      </c>
      <c r="E1346">
        <f>'TPS543C20 Loop Gain'!B2594</f>
        <v>660000</v>
      </c>
    </row>
    <row r="1347" spans="3:5" x14ac:dyDescent="0.25">
      <c r="C1347" t="e">
        <f>'TPS543C20 Loop Gain'!AI2593</f>
        <v>#DIV/0!</v>
      </c>
      <c r="D1347" t="e">
        <f>'TPS543C20 Loop Gain'!AJ2593</f>
        <v>#DIV/0!</v>
      </c>
      <c r="E1347">
        <f>'TPS543C20 Loop Gain'!B2593</f>
        <v>659000</v>
      </c>
    </row>
    <row r="1348" spans="3:5" x14ac:dyDescent="0.25">
      <c r="C1348" t="e">
        <f>'TPS543C20 Loop Gain'!AI2592</f>
        <v>#DIV/0!</v>
      </c>
      <c r="D1348" t="e">
        <f>'TPS543C20 Loop Gain'!AJ2592</f>
        <v>#DIV/0!</v>
      </c>
      <c r="E1348">
        <f>'TPS543C20 Loop Gain'!B2592</f>
        <v>658000</v>
      </c>
    </row>
    <row r="1349" spans="3:5" x14ac:dyDescent="0.25">
      <c r="C1349" t="e">
        <f>'TPS543C20 Loop Gain'!AI2591</f>
        <v>#DIV/0!</v>
      </c>
      <c r="D1349" t="e">
        <f>'TPS543C20 Loop Gain'!AJ2591</f>
        <v>#DIV/0!</v>
      </c>
      <c r="E1349">
        <f>'TPS543C20 Loop Gain'!B2591</f>
        <v>657000</v>
      </c>
    </row>
    <row r="1350" spans="3:5" x14ac:dyDescent="0.25">
      <c r="C1350" t="e">
        <f>'TPS543C20 Loop Gain'!AI2590</f>
        <v>#DIV/0!</v>
      </c>
      <c r="D1350" t="e">
        <f>'TPS543C20 Loop Gain'!AJ2590</f>
        <v>#DIV/0!</v>
      </c>
      <c r="E1350">
        <f>'TPS543C20 Loop Gain'!B2590</f>
        <v>656000</v>
      </c>
    </row>
    <row r="1351" spans="3:5" x14ac:dyDescent="0.25">
      <c r="C1351" t="e">
        <f>'TPS543C20 Loop Gain'!AI2589</f>
        <v>#DIV/0!</v>
      </c>
      <c r="D1351" t="e">
        <f>'TPS543C20 Loop Gain'!AJ2589</f>
        <v>#DIV/0!</v>
      </c>
      <c r="E1351">
        <f>'TPS543C20 Loop Gain'!B2589</f>
        <v>655000</v>
      </c>
    </row>
    <row r="1352" spans="3:5" x14ac:dyDescent="0.25">
      <c r="C1352" t="e">
        <f>'TPS543C20 Loop Gain'!AI2588</f>
        <v>#DIV/0!</v>
      </c>
      <c r="D1352" t="e">
        <f>'TPS543C20 Loop Gain'!AJ2588</f>
        <v>#DIV/0!</v>
      </c>
      <c r="E1352">
        <f>'TPS543C20 Loop Gain'!B2588</f>
        <v>654000</v>
      </c>
    </row>
    <row r="1353" spans="3:5" x14ac:dyDescent="0.25">
      <c r="C1353" t="e">
        <f>'TPS543C20 Loop Gain'!AI2587</f>
        <v>#DIV/0!</v>
      </c>
      <c r="D1353" t="e">
        <f>'TPS543C20 Loop Gain'!AJ2587</f>
        <v>#DIV/0!</v>
      </c>
      <c r="E1353">
        <f>'TPS543C20 Loop Gain'!B2587</f>
        <v>653000</v>
      </c>
    </row>
    <row r="1354" spans="3:5" x14ac:dyDescent="0.25">
      <c r="C1354" t="e">
        <f>'TPS543C20 Loop Gain'!AI2586</f>
        <v>#DIV/0!</v>
      </c>
      <c r="D1354" t="e">
        <f>'TPS543C20 Loop Gain'!AJ2586</f>
        <v>#DIV/0!</v>
      </c>
      <c r="E1354">
        <f>'TPS543C20 Loop Gain'!B2586</f>
        <v>652000</v>
      </c>
    </row>
    <row r="1355" spans="3:5" x14ac:dyDescent="0.25">
      <c r="C1355" t="e">
        <f>'TPS543C20 Loop Gain'!AI2585</f>
        <v>#DIV/0!</v>
      </c>
      <c r="D1355" t="e">
        <f>'TPS543C20 Loop Gain'!AJ2585</f>
        <v>#DIV/0!</v>
      </c>
      <c r="E1355">
        <f>'TPS543C20 Loop Gain'!B2585</f>
        <v>651000</v>
      </c>
    </row>
    <row r="1356" spans="3:5" x14ac:dyDescent="0.25">
      <c r="C1356" t="e">
        <f>'TPS543C20 Loop Gain'!AI2584</f>
        <v>#DIV/0!</v>
      </c>
      <c r="D1356" t="e">
        <f>'TPS543C20 Loop Gain'!AJ2584</f>
        <v>#DIV/0!</v>
      </c>
      <c r="E1356">
        <f>'TPS543C20 Loop Gain'!B2584</f>
        <v>650000</v>
      </c>
    </row>
    <row r="1357" spans="3:5" x14ac:dyDescent="0.25">
      <c r="C1357" t="e">
        <f>'TPS543C20 Loop Gain'!AI2583</f>
        <v>#DIV/0!</v>
      </c>
      <c r="D1357" t="e">
        <f>'TPS543C20 Loop Gain'!AJ2583</f>
        <v>#DIV/0!</v>
      </c>
      <c r="E1357">
        <f>'TPS543C20 Loop Gain'!B2583</f>
        <v>649000</v>
      </c>
    </row>
    <row r="1358" spans="3:5" x14ac:dyDescent="0.25">
      <c r="C1358" t="e">
        <f>'TPS543C20 Loop Gain'!AI2582</f>
        <v>#DIV/0!</v>
      </c>
      <c r="D1358" t="e">
        <f>'TPS543C20 Loop Gain'!AJ2582</f>
        <v>#DIV/0!</v>
      </c>
      <c r="E1358">
        <f>'TPS543C20 Loop Gain'!B2582</f>
        <v>648000</v>
      </c>
    </row>
    <row r="1359" spans="3:5" x14ac:dyDescent="0.25">
      <c r="C1359" t="e">
        <f>'TPS543C20 Loop Gain'!AI2581</f>
        <v>#DIV/0!</v>
      </c>
      <c r="D1359" t="e">
        <f>'TPS543C20 Loop Gain'!AJ2581</f>
        <v>#DIV/0!</v>
      </c>
      <c r="E1359">
        <f>'TPS543C20 Loop Gain'!B2581</f>
        <v>647000</v>
      </c>
    </row>
    <row r="1360" spans="3:5" x14ac:dyDescent="0.25">
      <c r="C1360" t="e">
        <f>'TPS543C20 Loop Gain'!AI2580</f>
        <v>#DIV/0!</v>
      </c>
      <c r="D1360" t="e">
        <f>'TPS543C20 Loop Gain'!AJ2580</f>
        <v>#DIV/0!</v>
      </c>
      <c r="E1360">
        <f>'TPS543C20 Loop Gain'!B2580</f>
        <v>646000</v>
      </c>
    </row>
    <row r="1361" spans="3:5" x14ac:dyDescent="0.25">
      <c r="C1361" t="e">
        <f>'TPS543C20 Loop Gain'!AI2579</f>
        <v>#DIV/0!</v>
      </c>
      <c r="D1361" t="e">
        <f>'TPS543C20 Loop Gain'!AJ2579</f>
        <v>#DIV/0!</v>
      </c>
      <c r="E1361">
        <f>'TPS543C20 Loop Gain'!B2579</f>
        <v>645000</v>
      </c>
    </row>
    <row r="1362" spans="3:5" x14ac:dyDescent="0.25">
      <c r="C1362" t="e">
        <f>'TPS543C20 Loop Gain'!AI2578</f>
        <v>#DIV/0!</v>
      </c>
      <c r="D1362" t="e">
        <f>'TPS543C20 Loop Gain'!AJ2578</f>
        <v>#DIV/0!</v>
      </c>
      <c r="E1362">
        <f>'TPS543C20 Loop Gain'!B2578</f>
        <v>644000</v>
      </c>
    </row>
    <row r="1363" spans="3:5" x14ac:dyDescent="0.25">
      <c r="C1363" t="e">
        <f>'TPS543C20 Loop Gain'!AI2577</f>
        <v>#DIV/0!</v>
      </c>
      <c r="D1363" t="e">
        <f>'TPS543C20 Loop Gain'!AJ2577</f>
        <v>#DIV/0!</v>
      </c>
      <c r="E1363">
        <f>'TPS543C20 Loop Gain'!B2577</f>
        <v>643000</v>
      </c>
    </row>
    <row r="1364" spans="3:5" x14ac:dyDescent="0.25">
      <c r="C1364" t="e">
        <f>'TPS543C20 Loop Gain'!AI2576</f>
        <v>#DIV/0!</v>
      </c>
      <c r="D1364" t="e">
        <f>'TPS543C20 Loop Gain'!AJ2576</f>
        <v>#DIV/0!</v>
      </c>
      <c r="E1364">
        <f>'TPS543C20 Loop Gain'!B2576</f>
        <v>642000</v>
      </c>
    </row>
    <row r="1365" spans="3:5" x14ac:dyDescent="0.25">
      <c r="C1365" t="e">
        <f>'TPS543C20 Loop Gain'!AI2575</f>
        <v>#DIV/0!</v>
      </c>
      <c r="D1365" t="e">
        <f>'TPS543C20 Loop Gain'!AJ2575</f>
        <v>#DIV/0!</v>
      </c>
      <c r="E1365">
        <f>'TPS543C20 Loop Gain'!B2575</f>
        <v>641000</v>
      </c>
    </row>
    <row r="1366" spans="3:5" x14ac:dyDescent="0.25">
      <c r="C1366" t="e">
        <f>'TPS543C20 Loop Gain'!AI2574</f>
        <v>#DIV/0!</v>
      </c>
      <c r="D1366" t="e">
        <f>'TPS543C20 Loop Gain'!AJ2574</f>
        <v>#DIV/0!</v>
      </c>
      <c r="E1366">
        <f>'TPS543C20 Loop Gain'!B2574</f>
        <v>640000</v>
      </c>
    </row>
    <row r="1367" spans="3:5" x14ac:dyDescent="0.25">
      <c r="C1367" t="e">
        <f>'TPS543C20 Loop Gain'!AI2573</f>
        <v>#DIV/0!</v>
      </c>
      <c r="D1367" t="e">
        <f>'TPS543C20 Loop Gain'!AJ2573</f>
        <v>#DIV/0!</v>
      </c>
      <c r="E1367">
        <f>'TPS543C20 Loop Gain'!B2573</f>
        <v>639000</v>
      </c>
    </row>
    <row r="1368" spans="3:5" x14ac:dyDescent="0.25">
      <c r="C1368" t="e">
        <f>'TPS543C20 Loop Gain'!AI2572</f>
        <v>#DIV/0!</v>
      </c>
      <c r="D1368" t="e">
        <f>'TPS543C20 Loop Gain'!AJ2572</f>
        <v>#DIV/0!</v>
      </c>
      <c r="E1368">
        <f>'TPS543C20 Loop Gain'!B2572</f>
        <v>638000</v>
      </c>
    </row>
    <row r="1369" spans="3:5" x14ac:dyDescent="0.25">
      <c r="C1369" t="e">
        <f>'TPS543C20 Loop Gain'!AI2571</f>
        <v>#DIV/0!</v>
      </c>
      <c r="D1369" t="e">
        <f>'TPS543C20 Loop Gain'!AJ2571</f>
        <v>#DIV/0!</v>
      </c>
      <c r="E1369">
        <f>'TPS543C20 Loop Gain'!B2571</f>
        <v>637000</v>
      </c>
    </row>
    <row r="1370" spans="3:5" x14ac:dyDescent="0.25">
      <c r="C1370" t="e">
        <f>'TPS543C20 Loop Gain'!AI2570</f>
        <v>#DIV/0!</v>
      </c>
      <c r="D1370" t="e">
        <f>'TPS543C20 Loop Gain'!AJ2570</f>
        <v>#DIV/0!</v>
      </c>
      <c r="E1370">
        <f>'TPS543C20 Loop Gain'!B2570</f>
        <v>636000</v>
      </c>
    </row>
    <row r="1371" spans="3:5" x14ac:dyDescent="0.25">
      <c r="C1371" t="e">
        <f>'TPS543C20 Loop Gain'!AI2569</f>
        <v>#DIV/0!</v>
      </c>
      <c r="D1371" t="e">
        <f>'TPS543C20 Loop Gain'!AJ2569</f>
        <v>#DIV/0!</v>
      </c>
      <c r="E1371">
        <f>'TPS543C20 Loop Gain'!B2569</f>
        <v>635000</v>
      </c>
    </row>
    <row r="1372" spans="3:5" x14ac:dyDescent="0.25">
      <c r="C1372" t="e">
        <f>'TPS543C20 Loop Gain'!AI2568</f>
        <v>#DIV/0!</v>
      </c>
      <c r="D1372" t="e">
        <f>'TPS543C20 Loop Gain'!AJ2568</f>
        <v>#DIV/0!</v>
      </c>
      <c r="E1372">
        <f>'TPS543C20 Loop Gain'!B2568</f>
        <v>634000</v>
      </c>
    </row>
    <row r="1373" spans="3:5" x14ac:dyDescent="0.25">
      <c r="C1373" t="e">
        <f>'TPS543C20 Loop Gain'!AI2567</f>
        <v>#DIV/0!</v>
      </c>
      <c r="D1373" t="e">
        <f>'TPS543C20 Loop Gain'!AJ2567</f>
        <v>#DIV/0!</v>
      </c>
      <c r="E1373">
        <f>'TPS543C20 Loop Gain'!B2567</f>
        <v>633000</v>
      </c>
    </row>
    <row r="1374" spans="3:5" x14ac:dyDescent="0.25">
      <c r="C1374" t="e">
        <f>'TPS543C20 Loop Gain'!AI2566</f>
        <v>#DIV/0!</v>
      </c>
      <c r="D1374" t="e">
        <f>'TPS543C20 Loop Gain'!AJ2566</f>
        <v>#DIV/0!</v>
      </c>
      <c r="E1374">
        <f>'TPS543C20 Loop Gain'!B2566</f>
        <v>632000</v>
      </c>
    </row>
    <row r="1375" spans="3:5" x14ac:dyDescent="0.25">
      <c r="C1375" t="e">
        <f>'TPS543C20 Loop Gain'!AI2565</f>
        <v>#DIV/0!</v>
      </c>
      <c r="D1375" t="e">
        <f>'TPS543C20 Loop Gain'!AJ2565</f>
        <v>#DIV/0!</v>
      </c>
      <c r="E1375">
        <f>'TPS543C20 Loop Gain'!B2565</f>
        <v>631000</v>
      </c>
    </row>
    <row r="1376" spans="3:5" x14ac:dyDescent="0.25">
      <c r="C1376" t="e">
        <f>'TPS543C20 Loop Gain'!AI2564</f>
        <v>#DIV/0!</v>
      </c>
      <c r="D1376" t="e">
        <f>'TPS543C20 Loop Gain'!AJ2564</f>
        <v>#DIV/0!</v>
      </c>
      <c r="E1376">
        <f>'TPS543C20 Loop Gain'!B2564</f>
        <v>630000</v>
      </c>
    </row>
    <row r="1377" spans="3:5" x14ac:dyDescent="0.25">
      <c r="C1377" t="e">
        <f>'TPS543C20 Loop Gain'!AI2563</f>
        <v>#DIV/0!</v>
      </c>
      <c r="D1377" t="e">
        <f>'TPS543C20 Loop Gain'!AJ2563</f>
        <v>#DIV/0!</v>
      </c>
      <c r="E1377">
        <f>'TPS543C20 Loop Gain'!B2563</f>
        <v>629000</v>
      </c>
    </row>
    <row r="1378" spans="3:5" x14ac:dyDescent="0.25">
      <c r="C1378" t="e">
        <f>'TPS543C20 Loop Gain'!AI2562</f>
        <v>#DIV/0!</v>
      </c>
      <c r="D1378" t="e">
        <f>'TPS543C20 Loop Gain'!AJ2562</f>
        <v>#DIV/0!</v>
      </c>
      <c r="E1378">
        <f>'TPS543C20 Loop Gain'!B2562</f>
        <v>628000</v>
      </c>
    </row>
    <row r="1379" spans="3:5" x14ac:dyDescent="0.25">
      <c r="C1379" t="e">
        <f>'TPS543C20 Loop Gain'!AI2561</f>
        <v>#DIV/0!</v>
      </c>
      <c r="D1379" t="e">
        <f>'TPS543C20 Loop Gain'!AJ2561</f>
        <v>#DIV/0!</v>
      </c>
      <c r="E1379">
        <f>'TPS543C20 Loop Gain'!B2561</f>
        <v>627000</v>
      </c>
    </row>
    <row r="1380" spans="3:5" x14ac:dyDescent="0.25">
      <c r="C1380" t="e">
        <f>'TPS543C20 Loop Gain'!AI2560</f>
        <v>#DIV/0!</v>
      </c>
      <c r="D1380" t="e">
        <f>'TPS543C20 Loop Gain'!AJ2560</f>
        <v>#DIV/0!</v>
      </c>
      <c r="E1380">
        <f>'TPS543C20 Loop Gain'!B2560</f>
        <v>626000</v>
      </c>
    </row>
    <row r="1381" spans="3:5" x14ac:dyDescent="0.25">
      <c r="C1381" t="e">
        <f>'TPS543C20 Loop Gain'!AI2559</f>
        <v>#DIV/0!</v>
      </c>
      <c r="D1381" t="e">
        <f>'TPS543C20 Loop Gain'!AJ2559</f>
        <v>#DIV/0!</v>
      </c>
      <c r="E1381">
        <f>'TPS543C20 Loop Gain'!B2559</f>
        <v>625000</v>
      </c>
    </row>
    <row r="1382" spans="3:5" x14ac:dyDescent="0.25">
      <c r="C1382" t="e">
        <f>'TPS543C20 Loop Gain'!AI2558</f>
        <v>#DIV/0!</v>
      </c>
      <c r="D1382" t="e">
        <f>'TPS543C20 Loop Gain'!AJ2558</f>
        <v>#DIV/0!</v>
      </c>
      <c r="E1382">
        <f>'TPS543C20 Loop Gain'!B2558</f>
        <v>624000</v>
      </c>
    </row>
    <row r="1383" spans="3:5" x14ac:dyDescent="0.25">
      <c r="C1383" t="e">
        <f>'TPS543C20 Loop Gain'!AI2557</f>
        <v>#DIV/0!</v>
      </c>
      <c r="D1383" t="e">
        <f>'TPS543C20 Loop Gain'!AJ2557</f>
        <v>#DIV/0!</v>
      </c>
      <c r="E1383">
        <f>'TPS543C20 Loop Gain'!B2557</f>
        <v>623000</v>
      </c>
    </row>
    <row r="1384" spans="3:5" x14ac:dyDescent="0.25">
      <c r="C1384" t="e">
        <f>'TPS543C20 Loop Gain'!AI2556</f>
        <v>#DIV/0!</v>
      </c>
      <c r="D1384" t="e">
        <f>'TPS543C20 Loop Gain'!AJ2556</f>
        <v>#DIV/0!</v>
      </c>
      <c r="E1384">
        <f>'TPS543C20 Loop Gain'!B2556</f>
        <v>622000</v>
      </c>
    </row>
    <row r="1385" spans="3:5" x14ac:dyDescent="0.25">
      <c r="C1385" t="e">
        <f>'TPS543C20 Loop Gain'!AI2555</f>
        <v>#DIV/0!</v>
      </c>
      <c r="D1385" t="e">
        <f>'TPS543C20 Loop Gain'!AJ2555</f>
        <v>#DIV/0!</v>
      </c>
      <c r="E1385">
        <f>'TPS543C20 Loop Gain'!B2555</f>
        <v>621000</v>
      </c>
    </row>
    <row r="1386" spans="3:5" x14ac:dyDescent="0.25">
      <c r="C1386" t="e">
        <f>'TPS543C20 Loop Gain'!AI2554</f>
        <v>#DIV/0!</v>
      </c>
      <c r="D1386" t="e">
        <f>'TPS543C20 Loop Gain'!AJ2554</f>
        <v>#DIV/0!</v>
      </c>
      <c r="E1386">
        <f>'TPS543C20 Loop Gain'!B2554</f>
        <v>620000</v>
      </c>
    </row>
    <row r="1387" spans="3:5" x14ac:dyDescent="0.25">
      <c r="C1387" t="e">
        <f>'TPS543C20 Loop Gain'!AI2553</f>
        <v>#DIV/0!</v>
      </c>
      <c r="D1387" t="e">
        <f>'TPS543C20 Loop Gain'!AJ2553</f>
        <v>#DIV/0!</v>
      </c>
      <c r="E1387">
        <f>'TPS543C20 Loop Gain'!B2553</f>
        <v>619000</v>
      </c>
    </row>
    <row r="1388" spans="3:5" x14ac:dyDescent="0.25">
      <c r="C1388" t="e">
        <f>'TPS543C20 Loop Gain'!AI2552</f>
        <v>#DIV/0!</v>
      </c>
      <c r="D1388" t="e">
        <f>'TPS543C20 Loop Gain'!AJ2552</f>
        <v>#DIV/0!</v>
      </c>
      <c r="E1388">
        <f>'TPS543C20 Loop Gain'!B2552</f>
        <v>618000</v>
      </c>
    </row>
    <row r="1389" spans="3:5" x14ac:dyDescent="0.25">
      <c r="C1389" t="e">
        <f>'TPS543C20 Loop Gain'!AI2551</f>
        <v>#DIV/0!</v>
      </c>
      <c r="D1389" t="e">
        <f>'TPS543C20 Loop Gain'!AJ2551</f>
        <v>#DIV/0!</v>
      </c>
      <c r="E1389">
        <f>'TPS543C20 Loop Gain'!B2551</f>
        <v>617000</v>
      </c>
    </row>
    <row r="1390" spans="3:5" x14ac:dyDescent="0.25">
      <c r="C1390" t="e">
        <f>'TPS543C20 Loop Gain'!AI2550</f>
        <v>#DIV/0!</v>
      </c>
      <c r="D1390" t="e">
        <f>'TPS543C20 Loop Gain'!AJ2550</f>
        <v>#DIV/0!</v>
      </c>
      <c r="E1390">
        <f>'TPS543C20 Loop Gain'!B2550</f>
        <v>616000</v>
      </c>
    </row>
    <row r="1391" spans="3:5" x14ac:dyDescent="0.25">
      <c r="C1391" t="e">
        <f>'TPS543C20 Loop Gain'!AI2549</f>
        <v>#DIV/0!</v>
      </c>
      <c r="D1391" t="e">
        <f>'TPS543C20 Loop Gain'!AJ2549</f>
        <v>#DIV/0!</v>
      </c>
      <c r="E1391">
        <f>'TPS543C20 Loop Gain'!B2549</f>
        <v>615000</v>
      </c>
    </row>
    <row r="1392" spans="3:5" x14ac:dyDescent="0.25">
      <c r="C1392" t="e">
        <f>'TPS543C20 Loop Gain'!AI2548</f>
        <v>#DIV/0!</v>
      </c>
      <c r="D1392" t="e">
        <f>'TPS543C20 Loop Gain'!AJ2548</f>
        <v>#DIV/0!</v>
      </c>
      <c r="E1392">
        <f>'TPS543C20 Loop Gain'!B2548</f>
        <v>614000</v>
      </c>
    </row>
    <row r="1393" spans="3:5" x14ac:dyDescent="0.25">
      <c r="C1393" t="e">
        <f>'TPS543C20 Loop Gain'!AI2547</f>
        <v>#DIV/0!</v>
      </c>
      <c r="D1393" t="e">
        <f>'TPS543C20 Loop Gain'!AJ2547</f>
        <v>#DIV/0!</v>
      </c>
      <c r="E1393">
        <f>'TPS543C20 Loop Gain'!B2547</f>
        <v>613000</v>
      </c>
    </row>
    <row r="1394" spans="3:5" x14ac:dyDescent="0.25">
      <c r="C1394" t="e">
        <f>'TPS543C20 Loop Gain'!AI2546</f>
        <v>#DIV/0!</v>
      </c>
      <c r="D1394" t="e">
        <f>'TPS543C20 Loop Gain'!AJ2546</f>
        <v>#DIV/0!</v>
      </c>
      <c r="E1394">
        <f>'TPS543C20 Loop Gain'!B2546</f>
        <v>612000</v>
      </c>
    </row>
    <row r="1395" spans="3:5" x14ac:dyDescent="0.25">
      <c r="C1395" t="e">
        <f>'TPS543C20 Loop Gain'!AI2545</f>
        <v>#DIV/0!</v>
      </c>
      <c r="D1395" t="e">
        <f>'TPS543C20 Loop Gain'!AJ2545</f>
        <v>#DIV/0!</v>
      </c>
      <c r="E1395">
        <f>'TPS543C20 Loop Gain'!B2545</f>
        <v>611000</v>
      </c>
    </row>
    <row r="1396" spans="3:5" x14ac:dyDescent="0.25">
      <c r="C1396" t="e">
        <f>'TPS543C20 Loop Gain'!AI2544</f>
        <v>#DIV/0!</v>
      </c>
      <c r="D1396" t="e">
        <f>'TPS543C20 Loop Gain'!AJ2544</f>
        <v>#DIV/0!</v>
      </c>
      <c r="E1396">
        <f>'TPS543C20 Loop Gain'!B2544</f>
        <v>610000</v>
      </c>
    </row>
    <row r="1397" spans="3:5" x14ac:dyDescent="0.25">
      <c r="C1397" t="e">
        <f>'TPS543C20 Loop Gain'!AI2543</f>
        <v>#DIV/0!</v>
      </c>
      <c r="D1397" t="e">
        <f>'TPS543C20 Loop Gain'!AJ2543</f>
        <v>#DIV/0!</v>
      </c>
      <c r="E1397">
        <f>'TPS543C20 Loop Gain'!B2543</f>
        <v>609000</v>
      </c>
    </row>
    <row r="1398" spans="3:5" x14ac:dyDescent="0.25">
      <c r="C1398" t="e">
        <f>'TPS543C20 Loop Gain'!AI2542</f>
        <v>#DIV/0!</v>
      </c>
      <c r="D1398" t="e">
        <f>'TPS543C20 Loop Gain'!AJ2542</f>
        <v>#DIV/0!</v>
      </c>
      <c r="E1398">
        <f>'TPS543C20 Loop Gain'!B2542</f>
        <v>608000</v>
      </c>
    </row>
    <row r="1399" spans="3:5" x14ac:dyDescent="0.25">
      <c r="C1399" t="e">
        <f>'TPS543C20 Loop Gain'!AI2541</f>
        <v>#DIV/0!</v>
      </c>
      <c r="D1399" t="e">
        <f>'TPS543C20 Loop Gain'!AJ2541</f>
        <v>#DIV/0!</v>
      </c>
      <c r="E1399">
        <f>'TPS543C20 Loop Gain'!B2541</f>
        <v>607000</v>
      </c>
    </row>
    <row r="1400" spans="3:5" x14ac:dyDescent="0.25">
      <c r="C1400" t="e">
        <f>'TPS543C20 Loop Gain'!AI2540</f>
        <v>#DIV/0!</v>
      </c>
      <c r="D1400" t="e">
        <f>'TPS543C20 Loop Gain'!AJ2540</f>
        <v>#DIV/0!</v>
      </c>
      <c r="E1400">
        <f>'TPS543C20 Loop Gain'!B2540</f>
        <v>606000</v>
      </c>
    </row>
    <row r="1401" spans="3:5" x14ac:dyDescent="0.25">
      <c r="C1401" t="e">
        <f>'TPS543C20 Loop Gain'!AI2539</f>
        <v>#DIV/0!</v>
      </c>
      <c r="D1401" t="e">
        <f>'TPS543C20 Loop Gain'!AJ2539</f>
        <v>#DIV/0!</v>
      </c>
      <c r="E1401">
        <f>'TPS543C20 Loop Gain'!B2539</f>
        <v>605000</v>
      </c>
    </row>
    <row r="1402" spans="3:5" x14ac:dyDescent="0.25">
      <c r="C1402" t="e">
        <f>'TPS543C20 Loop Gain'!AI2538</f>
        <v>#DIV/0!</v>
      </c>
      <c r="D1402" t="e">
        <f>'TPS543C20 Loop Gain'!AJ2538</f>
        <v>#DIV/0!</v>
      </c>
      <c r="E1402">
        <f>'TPS543C20 Loop Gain'!B2538</f>
        <v>604000</v>
      </c>
    </row>
    <row r="1403" spans="3:5" x14ac:dyDescent="0.25">
      <c r="C1403" t="e">
        <f>'TPS543C20 Loop Gain'!AI2537</f>
        <v>#DIV/0!</v>
      </c>
      <c r="D1403" t="e">
        <f>'TPS543C20 Loop Gain'!AJ2537</f>
        <v>#DIV/0!</v>
      </c>
      <c r="E1403">
        <f>'TPS543C20 Loop Gain'!B2537</f>
        <v>603000</v>
      </c>
    </row>
    <row r="1404" spans="3:5" x14ac:dyDescent="0.25">
      <c r="C1404" t="e">
        <f>'TPS543C20 Loop Gain'!AI2536</f>
        <v>#DIV/0!</v>
      </c>
      <c r="D1404" t="e">
        <f>'TPS543C20 Loop Gain'!AJ2536</f>
        <v>#DIV/0!</v>
      </c>
      <c r="E1404">
        <f>'TPS543C20 Loop Gain'!B2536</f>
        <v>602000</v>
      </c>
    </row>
    <row r="1405" spans="3:5" x14ac:dyDescent="0.25">
      <c r="C1405" t="e">
        <f>'TPS543C20 Loop Gain'!AI2535</f>
        <v>#DIV/0!</v>
      </c>
      <c r="D1405" t="e">
        <f>'TPS543C20 Loop Gain'!AJ2535</f>
        <v>#DIV/0!</v>
      </c>
      <c r="E1405">
        <f>'TPS543C20 Loop Gain'!B2535</f>
        <v>601000</v>
      </c>
    </row>
    <row r="1406" spans="3:5" x14ac:dyDescent="0.25">
      <c r="C1406" t="e">
        <f>'TPS543C20 Loop Gain'!AI2534</f>
        <v>#DIV/0!</v>
      </c>
      <c r="D1406" t="e">
        <f>'TPS543C20 Loop Gain'!AJ2534</f>
        <v>#DIV/0!</v>
      </c>
      <c r="E1406">
        <f>'TPS543C20 Loop Gain'!B2534</f>
        <v>600000</v>
      </c>
    </row>
    <row r="1407" spans="3:5" x14ac:dyDescent="0.25">
      <c r="C1407" t="e">
        <f>'TPS543C20 Loop Gain'!AI2533</f>
        <v>#DIV/0!</v>
      </c>
      <c r="D1407" t="e">
        <f>'TPS543C20 Loop Gain'!AJ2533</f>
        <v>#DIV/0!</v>
      </c>
      <c r="E1407">
        <f>'TPS543C20 Loop Gain'!B2533</f>
        <v>599000</v>
      </c>
    </row>
    <row r="1408" spans="3:5" x14ac:dyDescent="0.25">
      <c r="C1408" t="e">
        <f>'TPS543C20 Loop Gain'!AI2532</f>
        <v>#DIV/0!</v>
      </c>
      <c r="D1408" t="e">
        <f>'TPS543C20 Loop Gain'!AJ2532</f>
        <v>#DIV/0!</v>
      </c>
      <c r="E1408">
        <f>'TPS543C20 Loop Gain'!B2532</f>
        <v>598000</v>
      </c>
    </row>
    <row r="1409" spans="3:5" x14ac:dyDescent="0.25">
      <c r="C1409" t="e">
        <f>'TPS543C20 Loop Gain'!AI2531</f>
        <v>#DIV/0!</v>
      </c>
      <c r="D1409" t="e">
        <f>'TPS543C20 Loop Gain'!AJ2531</f>
        <v>#DIV/0!</v>
      </c>
      <c r="E1409">
        <f>'TPS543C20 Loop Gain'!B2531</f>
        <v>597000</v>
      </c>
    </row>
    <row r="1410" spans="3:5" x14ac:dyDescent="0.25">
      <c r="C1410" t="e">
        <f>'TPS543C20 Loop Gain'!AI2530</f>
        <v>#DIV/0!</v>
      </c>
      <c r="D1410" t="e">
        <f>'TPS543C20 Loop Gain'!AJ2530</f>
        <v>#DIV/0!</v>
      </c>
      <c r="E1410">
        <f>'TPS543C20 Loop Gain'!B2530</f>
        <v>596000</v>
      </c>
    </row>
    <row r="1411" spans="3:5" x14ac:dyDescent="0.25">
      <c r="C1411" t="e">
        <f>'TPS543C20 Loop Gain'!AI2529</f>
        <v>#DIV/0!</v>
      </c>
      <c r="D1411" t="e">
        <f>'TPS543C20 Loop Gain'!AJ2529</f>
        <v>#DIV/0!</v>
      </c>
      <c r="E1411">
        <f>'TPS543C20 Loop Gain'!B2529</f>
        <v>595000</v>
      </c>
    </row>
    <row r="1412" spans="3:5" x14ac:dyDescent="0.25">
      <c r="C1412" t="e">
        <f>'TPS543C20 Loop Gain'!AI2528</f>
        <v>#DIV/0!</v>
      </c>
      <c r="D1412" t="e">
        <f>'TPS543C20 Loop Gain'!AJ2528</f>
        <v>#DIV/0!</v>
      </c>
      <c r="E1412">
        <f>'TPS543C20 Loop Gain'!B2528</f>
        <v>594000</v>
      </c>
    </row>
    <row r="1413" spans="3:5" x14ac:dyDescent="0.25">
      <c r="C1413" t="e">
        <f>'TPS543C20 Loop Gain'!AI2527</f>
        <v>#DIV/0!</v>
      </c>
      <c r="D1413" t="e">
        <f>'TPS543C20 Loop Gain'!AJ2527</f>
        <v>#DIV/0!</v>
      </c>
      <c r="E1413">
        <f>'TPS543C20 Loop Gain'!B2527</f>
        <v>593000</v>
      </c>
    </row>
    <row r="1414" spans="3:5" x14ac:dyDescent="0.25">
      <c r="C1414" t="e">
        <f>'TPS543C20 Loop Gain'!AI2526</f>
        <v>#DIV/0!</v>
      </c>
      <c r="D1414" t="e">
        <f>'TPS543C20 Loop Gain'!AJ2526</f>
        <v>#DIV/0!</v>
      </c>
      <c r="E1414">
        <f>'TPS543C20 Loop Gain'!B2526</f>
        <v>592000</v>
      </c>
    </row>
    <row r="1415" spans="3:5" x14ac:dyDescent="0.25">
      <c r="C1415" t="e">
        <f>'TPS543C20 Loop Gain'!AI2525</f>
        <v>#DIV/0!</v>
      </c>
      <c r="D1415" t="e">
        <f>'TPS543C20 Loop Gain'!AJ2525</f>
        <v>#DIV/0!</v>
      </c>
      <c r="E1415">
        <f>'TPS543C20 Loop Gain'!B2525</f>
        <v>591000</v>
      </c>
    </row>
    <row r="1416" spans="3:5" x14ac:dyDescent="0.25">
      <c r="C1416" t="e">
        <f>'TPS543C20 Loop Gain'!AI2524</f>
        <v>#DIV/0!</v>
      </c>
      <c r="D1416" t="e">
        <f>'TPS543C20 Loop Gain'!AJ2524</f>
        <v>#DIV/0!</v>
      </c>
      <c r="E1416">
        <f>'TPS543C20 Loop Gain'!B2524</f>
        <v>590000</v>
      </c>
    </row>
    <row r="1417" spans="3:5" x14ac:dyDescent="0.25">
      <c r="C1417" t="e">
        <f>'TPS543C20 Loop Gain'!AI2523</f>
        <v>#DIV/0!</v>
      </c>
      <c r="D1417" t="e">
        <f>'TPS543C20 Loop Gain'!AJ2523</f>
        <v>#DIV/0!</v>
      </c>
      <c r="E1417">
        <f>'TPS543C20 Loop Gain'!B2523</f>
        <v>589000</v>
      </c>
    </row>
    <row r="1418" spans="3:5" x14ac:dyDescent="0.25">
      <c r="C1418" t="e">
        <f>'TPS543C20 Loop Gain'!AI2522</f>
        <v>#DIV/0!</v>
      </c>
      <c r="D1418" t="e">
        <f>'TPS543C20 Loop Gain'!AJ2522</f>
        <v>#DIV/0!</v>
      </c>
      <c r="E1418">
        <f>'TPS543C20 Loop Gain'!B2522</f>
        <v>588000</v>
      </c>
    </row>
    <row r="1419" spans="3:5" x14ac:dyDescent="0.25">
      <c r="C1419" t="e">
        <f>'TPS543C20 Loop Gain'!AI2521</f>
        <v>#DIV/0!</v>
      </c>
      <c r="D1419" t="e">
        <f>'TPS543C20 Loop Gain'!AJ2521</f>
        <v>#DIV/0!</v>
      </c>
      <c r="E1419">
        <f>'TPS543C20 Loop Gain'!B2521</f>
        <v>587000</v>
      </c>
    </row>
    <row r="1420" spans="3:5" x14ac:dyDescent="0.25">
      <c r="C1420" t="e">
        <f>'TPS543C20 Loop Gain'!AI2520</f>
        <v>#DIV/0!</v>
      </c>
      <c r="D1420" t="e">
        <f>'TPS543C20 Loop Gain'!AJ2520</f>
        <v>#DIV/0!</v>
      </c>
      <c r="E1420">
        <f>'TPS543C20 Loop Gain'!B2520</f>
        <v>586000</v>
      </c>
    </row>
    <row r="1421" spans="3:5" x14ac:dyDescent="0.25">
      <c r="C1421" t="e">
        <f>'TPS543C20 Loop Gain'!AI2519</f>
        <v>#DIV/0!</v>
      </c>
      <c r="D1421" t="e">
        <f>'TPS543C20 Loop Gain'!AJ2519</f>
        <v>#DIV/0!</v>
      </c>
      <c r="E1421">
        <f>'TPS543C20 Loop Gain'!B2519</f>
        <v>585000</v>
      </c>
    </row>
    <row r="1422" spans="3:5" x14ac:dyDescent="0.25">
      <c r="C1422" t="e">
        <f>'TPS543C20 Loop Gain'!AI2518</f>
        <v>#DIV/0!</v>
      </c>
      <c r="D1422" t="e">
        <f>'TPS543C20 Loop Gain'!AJ2518</f>
        <v>#DIV/0!</v>
      </c>
      <c r="E1422">
        <f>'TPS543C20 Loop Gain'!B2518</f>
        <v>584000</v>
      </c>
    </row>
    <row r="1423" spans="3:5" x14ac:dyDescent="0.25">
      <c r="C1423" t="e">
        <f>'TPS543C20 Loop Gain'!AI2517</f>
        <v>#DIV/0!</v>
      </c>
      <c r="D1423" t="e">
        <f>'TPS543C20 Loop Gain'!AJ2517</f>
        <v>#DIV/0!</v>
      </c>
      <c r="E1423">
        <f>'TPS543C20 Loop Gain'!B2517</f>
        <v>583000</v>
      </c>
    </row>
    <row r="1424" spans="3:5" x14ac:dyDescent="0.25">
      <c r="C1424" t="e">
        <f>'TPS543C20 Loop Gain'!AI2516</f>
        <v>#DIV/0!</v>
      </c>
      <c r="D1424" t="e">
        <f>'TPS543C20 Loop Gain'!AJ2516</f>
        <v>#DIV/0!</v>
      </c>
      <c r="E1424">
        <f>'TPS543C20 Loop Gain'!B2516</f>
        <v>582000</v>
      </c>
    </row>
    <row r="1425" spans="3:5" x14ac:dyDescent="0.25">
      <c r="C1425" t="e">
        <f>'TPS543C20 Loop Gain'!AI2515</f>
        <v>#DIV/0!</v>
      </c>
      <c r="D1425" t="e">
        <f>'TPS543C20 Loop Gain'!AJ2515</f>
        <v>#DIV/0!</v>
      </c>
      <c r="E1425">
        <f>'TPS543C20 Loop Gain'!B2515</f>
        <v>581000</v>
      </c>
    </row>
    <row r="1426" spans="3:5" x14ac:dyDescent="0.25">
      <c r="C1426" t="e">
        <f>'TPS543C20 Loop Gain'!AI2514</f>
        <v>#DIV/0!</v>
      </c>
      <c r="D1426" t="e">
        <f>'TPS543C20 Loop Gain'!AJ2514</f>
        <v>#DIV/0!</v>
      </c>
      <c r="E1426">
        <f>'TPS543C20 Loop Gain'!B2514</f>
        <v>580000</v>
      </c>
    </row>
    <row r="1427" spans="3:5" x14ac:dyDescent="0.25">
      <c r="C1427" t="e">
        <f>'TPS543C20 Loop Gain'!AI2513</f>
        <v>#DIV/0!</v>
      </c>
      <c r="D1427" t="e">
        <f>'TPS543C20 Loop Gain'!AJ2513</f>
        <v>#DIV/0!</v>
      </c>
      <c r="E1427">
        <f>'TPS543C20 Loop Gain'!B2513</f>
        <v>579000</v>
      </c>
    </row>
    <row r="1428" spans="3:5" x14ac:dyDescent="0.25">
      <c r="C1428" t="e">
        <f>'TPS543C20 Loop Gain'!AI2512</f>
        <v>#DIV/0!</v>
      </c>
      <c r="D1428" t="e">
        <f>'TPS543C20 Loop Gain'!AJ2512</f>
        <v>#DIV/0!</v>
      </c>
      <c r="E1428">
        <f>'TPS543C20 Loop Gain'!B2512</f>
        <v>578000</v>
      </c>
    </row>
    <row r="1429" spans="3:5" x14ac:dyDescent="0.25">
      <c r="C1429" t="e">
        <f>'TPS543C20 Loop Gain'!AI2511</f>
        <v>#DIV/0!</v>
      </c>
      <c r="D1429" t="e">
        <f>'TPS543C20 Loop Gain'!AJ2511</f>
        <v>#DIV/0!</v>
      </c>
      <c r="E1429">
        <f>'TPS543C20 Loop Gain'!B2511</f>
        <v>577000</v>
      </c>
    </row>
    <row r="1430" spans="3:5" x14ac:dyDescent="0.25">
      <c r="C1430" t="e">
        <f>'TPS543C20 Loop Gain'!AI2510</f>
        <v>#DIV/0!</v>
      </c>
      <c r="D1430" t="e">
        <f>'TPS543C20 Loop Gain'!AJ2510</f>
        <v>#DIV/0!</v>
      </c>
      <c r="E1430">
        <f>'TPS543C20 Loop Gain'!B2510</f>
        <v>576000</v>
      </c>
    </row>
    <row r="1431" spans="3:5" x14ac:dyDescent="0.25">
      <c r="C1431" t="e">
        <f>'TPS543C20 Loop Gain'!AI2509</f>
        <v>#DIV/0!</v>
      </c>
      <c r="D1431" t="e">
        <f>'TPS543C20 Loop Gain'!AJ2509</f>
        <v>#DIV/0!</v>
      </c>
      <c r="E1431">
        <f>'TPS543C20 Loop Gain'!B2509</f>
        <v>575000</v>
      </c>
    </row>
    <row r="1432" spans="3:5" x14ac:dyDescent="0.25">
      <c r="C1432" t="e">
        <f>'TPS543C20 Loop Gain'!AI2508</f>
        <v>#DIV/0!</v>
      </c>
      <c r="D1432" t="e">
        <f>'TPS543C20 Loop Gain'!AJ2508</f>
        <v>#DIV/0!</v>
      </c>
      <c r="E1432">
        <f>'TPS543C20 Loop Gain'!B2508</f>
        <v>574000</v>
      </c>
    </row>
    <row r="1433" spans="3:5" x14ac:dyDescent="0.25">
      <c r="C1433" t="e">
        <f>'TPS543C20 Loop Gain'!AI2507</f>
        <v>#DIV/0!</v>
      </c>
      <c r="D1433" t="e">
        <f>'TPS543C20 Loop Gain'!AJ2507</f>
        <v>#DIV/0!</v>
      </c>
      <c r="E1433">
        <f>'TPS543C20 Loop Gain'!B2507</f>
        <v>573000</v>
      </c>
    </row>
    <row r="1434" spans="3:5" x14ac:dyDescent="0.25">
      <c r="C1434" t="e">
        <f>'TPS543C20 Loop Gain'!AI2506</f>
        <v>#DIV/0!</v>
      </c>
      <c r="D1434" t="e">
        <f>'TPS543C20 Loop Gain'!AJ2506</f>
        <v>#DIV/0!</v>
      </c>
      <c r="E1434">
        <f>'TPS543C20 Loop Gain'!B2506</f>
        <v>572000</v>
      </c>
    </row>
    <row r="1435" spans="3:5" x14ac:dyDescent="0.25">
      <c r="C1435" t="e">
        <f>'TPS543C20 Loop Gain'!AI2505</f>
        <v>#DIV/0!</v>
      </c>
      <c r="D1435" t="e">
        <f>'TPS543C20 Loop Gain'!AJ2505</f>
        <v>#DIV/0!</v>
      </c>
      <c r="E1435">
        <f>'TPS543C20 Loop Gain'!B2505</f>
        <v>571000</v>
      </c>
    </row>
    <row r="1436" spans="3:5" x14ac:dyDescent="0.25">
      <c r="C1436" t="e">
        <f>'TPS543C20 Loop Gain'!AI2504</f>
        <v>#DIV/0!</v>
      </c>
      <c r="D1436" t="e">
        <f>'TPS543C20 Loop Gain'!AJ2504</f>
        <v>#DIV/0!</v>
      </c>
      <c r="E1436">
        <f>'TPS543C20 Loop Gain'!B2504</f>
        <v>570000</v>
      </c>
    </row>
    <row r="1437" spans="3:5" x14ac:dyDescent="0.25">
      <c r="C1437" t="e">
        <f>'TPS543C20 Loop Gain'!AI2503</f>
        <v>#DIV/0!</v>
      </c>
      <c r="D1437" t="e">
        <f>'TPS543C20 Loop Gain'!AJ2503</f>
        <v>#DIV/0!</v>
      </c>
      <c r="E1437">
        <f>'TPS543C20 Loop Gain'!B2503</f>
        <v>569000</v>
      </c>
    </row>
    <row r="1438" spans="3:5" x14ac:dyDescent="0.25">
      <c r="C1438" t="e">
        <f>'TPS543C20 Loop Gain'!AI2502</f>
        <v>#DIV/0!</v>
      </c>
      <c r="D1438" t="e">
        <f>'TPS543C20 Loop Gain'!AJ2502</f>
        <v>#DIV/0!</v>
      </c>
      <c r="E1438">
        <f>'TPS543C20 Loop Gain'!B2502</f>
        <v>568000</v>
      </c>
    </row>
    <row r="1439" spans="3:5" x14ac:dyDescent="0.25">
      <c r="C1439" t="e">
        <f>'TPS543C20 Loop Gain'!AI2501</f>
        <v>#DIV/0!</v>
      </c>
      <c r="D1439" t="e">
        <f>'TPS543C20 Loop Gain'!AJ2501</f>
        <v>#DIV/0!</v>
      </c>
      <c r="E1439">
        <f>'TPS543C20 Loop Gain'!B2501</f>
        <v>567000</v>
      </c>
    </row>
    <row r="1440" spans="3:5" x14ac:dyDescent="0.25">
      <c r="C1440" t="e">
        <f>'TPS543C20 Loop Gain'!AI2500</f>
        <v>#DIV/0!</v>
      </c>
      <c r="D1440" t="e">
        <f>'TPS543C20 Loop Gain'!AJ2500</f>
        <v>#DIV/0!</v>
      </c>
      <c r="E1440">
        <f>'TPS543C20 Loop Gain'!B2500</f>
        <v>566000</v>
      </c>
    </row>
    <row r="1441" spans="3:5" x14ac:dyDescent="0.25">
      <c r="C1441" t="e">
        <f>'TPS543C20 Loop Gain'!AI2499</f>
        <v>#DIV/0!</v>
      </c>
      <c r="D1441" t="e">
        <f>'TPS543C20 Loop Gain'!AJ2499</f>
        <v>#DIV/0!</v>
      </c>
      <c r="E1441">
        <f>'TPS543C20 Loop Gain'!B2499</f>
        <v>565000</v>
      </c>
    </row>
    <row r="1442" spans="3:5" x14ac:dyDescent="0.25">
      <c r="C1442" t="e">
        <f>'TPS543C20 Loop Gain'!AI2498</f>
        <v>#DIV/0!</v>
      </c>
      <c r="D1442" t="e">
        <f>'TPS543C20 Loop Gain'!AJ2498</f>
        <v>#DIV/0!</v>
      </c>
      <c r="E1442">
        <f>'TPS543C20 Loop Gain'!B2498</f>
        <v>564000</v>
      </c>
    </row>
    <row r="1443" spans="3:5" x14ac:dyDescent="0.25">
      <c r="C1443" t="e">
        <f>'TPS543C20 Loop Gain'!AI2497</f>
        <v>#DIV/0!</v>
      </c>
      <c r="D1443" t="e">
        <f>'TPS543C20 Loop Gain'!AJ2497</f>
        <v>#DIV/0!</v>
      </c>
      <c r="E1443">
        <f>'TPS543C20 Loop Gain'!B2497</f>
        <v>563000</v>
      </c>
    </row>
    <row r="1444" spans="3:5" x14ac:dyDescent="0.25">
      <c r="C1444" t="e">
        <f>'TPS543C20 Loop Gain'!AI2496</f>
        <v>#DIV/0!</v>
      </c>
      <c r="D1444" t="e">
        <f>'TPS543C20 Loop Gain'!AJ2496</f>
        <v>#DIV/0!</v>
      </c>
      <c r="E1444">
        <f>'TPS543C20 Loop Gain'!B2496</f>
        <v>562000</v>
      </c>
    </row>
    <row r="1445" spans="3:5" x14ac:dyDescent="0.25">
      <c r="C1445" t="e">
        <f>'TPS543C20 Loop Gain'!AI2495</f>
        <v>#DIV/0!</v>
      </c>
      <c r="D1445" t="e">
        <f>'TPS543C20 Loop Gain'!AJ2495</f>
        <v>#DIV/0!</v>
      </c>
      <c r="E1445">
        <f>'TPS543C20 Loop Gain'!B2495</f>
        <v>561000</v>
      </c>
    </row>
    <row r="1446" spans="3:5" x14ac:dyDescent="0.25">
      <c r="C1446" t="e">
        <f>'TPS543C20 Loop Gain'!AI2494</f>
        <v>#DIV/0!</v>
      </c>
      <c r="D1446" t="e">
        <f>'TPS543C20 Loop Gain'!AJ2494</f>
        <v>#DIV/0!</v>
      </c>
      <c r="E1446">
        <f>'TPS543C20 Loop Gain'!B2494</f>
        <v>560000</v>
      </c>
    </row>
    <row r="1447" spans="3:5" x14ac:dyDescent="0.25">
      <c r="C1447" t="e">
        <f>'TPS543C20 Loop Gain'!AI2493</f>
        <v>#DIV/0!</v>
      </c>
      <c r="D1447" t="e">
        <f>'TPS543C20 Loop Gain'!AJ2493</f>
        <v>#DIV/0!</v>
      </c>
      <c r="E1447">
        <f>'TPS543C20 Loop Gain'!B2493</f>
        <v>559000</v>
      </c>
    </row>
    <row r="1448" spans="3:5" x14ac:dyDescent="0.25">
      <c r="C1448" t="e">
        <f>'TPS543C20 Loop Gain'!AI2492</f>
        <v>#DIV/0!</v>
      </c>
      <c r="D1448" t="e">
        <f>'TPS543C20 Loop Gain'!AJ2492</f>
        <v>#DIV/0!</v>
      </c>
      <c r="E1448">
        <f>'TPS543C20 Loop Gain'!B2492</f>
        <v>558000</v>
      </c>
    </row>
    <row r="1449" spans="3:5" x14ac:dyDescent="0.25">
      <c r="C1449" t="e">
        <f>'TPS543C20 Loop Gain'!AI2491</f>
        <v>#DIV/0!</v>
      </c>
      <c r="D1449" t="e">
        <f>'TPS543C20 Loop Gain'!AJ2491</f>
        <v>#DIV/0!</v>
      </c>
      <c r="E1449">
        <f>'TPS543C20 Loop Gain'!B2491</f>
        <v>557000</v>
      </c>
    </row>
    <row r="1450" spans="3:5" x14ac:dyDescent="0.25">
      <c r="C1450" t="e">
        <f>'TPS543C20 Loop Gain'!AI2490</f>
        <v>#DIV/0!</v>
      </c>
      <c r="D1450" t="e">
        <f>'TPS543C20 Loop Gain'!AJ2490</f>
        <v>#DIV/0!</v>
      </c>
      <c r="E1450">
        <f>'TPS543C20 Loop Gain'!B2490</f>
        <v>556000</v>
      </c>
    </row>
    <row r="1451" spans="3:5" x14ac:dyDescent="0.25">
      <c r="C1451" t="e">
        <f>'TPS543C20 Loop Gain'!AI2489</f>
        <v>#DIV/0!</v>
      </c>
      <c r="D1451" t="e">
        <f>'TPS543C20 Loop Gain'!AJ2489</f>
        <v>#DIV/0!</v>
      </c>
      <c r="E1451">
        <f>'TPS543C20 Loop Gain'!B2489</f>
        <v>555000</v>
      </c>
    </row>
    <row r="1452" spans="3:5" x14ac:dyDescent="0.25">
      <c r="C1452" t="e">
        <f>'TPS543C20 Loop Gain'!AI2488</f>
        <v>#DIV/0!</v>
      </c>
      <c r="D1452" t="e">
        <f>'TPS543C20 Loop Gain'!AJ2488</f>
        <v>#DIV/0!</v>
      </c>
      <c r="E1452">
        <f>'TPS543C20 Loop Gain'!B2488</f>
        <v>554000</v>
      </c>
    </row>
    <row r="1453" spans="3:5" x14ac:dyDescent="0.25">
      <c r="C1453" t="e">
        <f>'TPS543C20 Loop Gain'!AI2487</f>
        <v>#DIV/0!</v>
      </c>
      <c r="D1453" t="e">
        <f>'TPS543C20 Loop Gain'!AJ2487</f>
        <v>#DIV/0!</v>
      </c>
      <c r="E1453">
        <f>'TPS543C20 Loop Gain'!B2487</f>
        <v>553000</v>
      </c>
    </row>
    <row r="1454" spans="3:5" x14ac:dyDescent="0.25">
      <c r="C1454" t="e">
        <f>'TPS543C20 Loop Gain'!AI2486</f>
        <v>#DIV/0!</v>
      </c>
      <c r="D1454" t="e">
        <f>'TPS543C20 Loop Gain'!AJ2486</f>
        <v>#DIV/0!</v>
      </c>
      <c r="E1454">
        <f>'TPS543C20 Loop Gain'!B2486</f>
        <v>552000</v>
      </c>
    </row>
    <row r="1455" spans="3:5" x14ac:dyDescent="0.25">
      <c r="C1455" t="e">
        <f>'TPS543C20 Loop Gain'!AI2485</f>
        <v>#DIV/0!</v>
      </c>
      <c r="D1455" t="e">
        <f>'TPS543C20 Loop Gain'!AJ2485</f>
        <v>#DIV/0!</v>
      </c>
      <c r="E1455">
        <f>'TPS543C20 Loop Gain'!B2485</f>
        <v>551000</v>
      </c>
    </row>
    <row r="1456" spans="3:5" x14ac:dyDescent="0.25">
      <c r="C1456" t="e">
        <f>'TPS543C20 Loop Gain'!AI2484</f>
        <v>#DIV/0!</v>
      </c>
      <c r="D1456" t="e">
        <f>'TPS543C20 Loop Gain'!AJ2484</f>
        <v>#DIV/0!</v>
      </c>
      <c r="E1456">
        <f>'TPS543C20 Loop Gain'!B2484</f>
        <v>550000</v>
      </c>
    </row>
    <row r="1457" spans="3:5" x14ac:dyDescent="0.25">
      <c r="C1457" t="e">
        <f>'TPS543C20 Loop Gain'!AI2483</f>
        <v>#DIV/0!</v>
      </c>
      <c r="D1457" t="e">
        <f>'TPS543C20 Loop Gain'!AJ2483</f>
        <v>#DIV/0!</v>
      </c>
      <c r="E1457">
        <f>'TPS543C20 Loop Gain'!B2483</f>
        <v>549000</v>
      </c>
    </row>
    <row r="1458" spans="3:5" x14ac:dyDescent="0.25">
      <c r="C1458" t="e">
        <f>'TPS543C20 Loop Gain'!AI2482</f>
        <v>#DIV/0!</v>
      </c>
      <c r="D1458" t="e">
        <f>'TPS543C20 Loop Gain'!AJ2482</f>
        <v>#DIV/0!</v>
      </c>
      <c r="E1458">
        <f>'TPS543C20 Loop Gain'!B2482</f>
        <v>548000</v>
      </c>
    </row>
    <row r="1459" spans="3:5" x14ac:dyDescent="0.25">
      <c r="C1459" t="e">
        <f>'TPS543C20 Loop Gain'!AI2481</f>
        <v>#DIV/0!</v>
      </c>
      <c r="D1459" t="e">
        <f>'TPS543C20 Loop Gain'!AJ2481</f>
        <v>#DIV/0!</v>
      </c>
      <c r="E1459">
        <f>'TPS543C20 Loop Gain'!B2481</f>
        <v>547000</v>
      </c>
    </row>
    <row r="1460" spans="3:5" x14ac:dyDescent="0.25">
      <c r="C1460" t="e">
        <f>'TPS543C20 Loop Gain'!AI2480</f>
        <v>#DIV/0!</v>
      </c>
      <c r="D1460" t="e">
        <f>'TPS543C20 Loop Gain'!AJ2480</f>
        <v>#DIV/0!</v>
      </c>
      <c r="E1460">
        <f>'TPS543C20 Loop Gain'!B2480</f>
        <v>546000</v>
      </c>
    </row>
    <row r="1461" spans="3:5" x14ac:dyDescent="0.25">
      <c r="C1461" t="e">
        <f>'TPS543C20 Loop Gain'!AI2479</f>
        <v>#DIV/0!</v>
      </c>
      <c r="D1461" t="e">
        <f>'TPS543C20 Loop Gain'!AJ2479</f>
        <v>#DIV/0!</v>
      </c>
      <c r="E1461">
        <f>'TPS543C20 Loop Gain'!B2479</f>
        <v>545000</v>
      </c>
    </row>
    <row r="1462" spans="3:5" x14ac:dyDescent="0.25">
      <c r="C1462" t="e">
        <f>'TPS543C20 Loop Gain'!AI2478</f>
        <v>#DIV/0!</v>
      </c>
      <c r="D1462" t="e">
        <f>'TPS543C20 Loop Gain'!AJ2478</f>
        <v>#DIV/0!</v>
      </c>
      <c r="E1462">
        <f>'TPS543C20 Loop Gain'!B2478</f>
        <v>544000</v>
      </c>
    </row>
    <row r="1463" spans="3:5" x14ac:dyDescent="0.25">
      <c r="C1463" t="e">
        <f>'TPS543C20 Loop Gain'!AI2477</f>
        <v>#DIV/0!</v>
      </c>
      <c r="D1463" t="e">
        <f>'TPS543C20 Loop Gain'!AJ2477</f>
        <v>#DIV/0!</v>
      </c>
      <c r="E1463">
        <f>'TPS543C20 Loop Gain'!B2477</f>
        <v>543000</v>
      </c>
    </row>
    <row r="1464" spans="3:5" x14ac:dyDescent="0.25">
      <c r="C1464" t="e">
        <f>'TPS543C20 Loop Gain'!AI2476</f>
        <v>#DIV/0!</v>
      </c>
      <c r="D1464" t="e">
        <f>'TPS543C20 Loop Gain'!AJ2476</f>
        <v>#DIV/0!</v>
      </c>
      <c r="E1464">
        <f>'TPS543C20 Loop Gain'!B2476</f>
        <v>542000</v>
      </c>
    </row>
    <row r="1465" spans="3:5" x14ac:dyDescent="0.25">
      <c r="C1465" t="e">
        <f>'TPS543C20 Loop Gain'!AI2475</f>
        <v>#DIV/0!</v>
      </c>
      <c r="D1465" t="e">
        <f>'TPS543C20 Loop Gain'!AJ2475</f>
        <v>#DIV/0!</v>
      </c>
      <c r="E1465">
        <f>'TPS543C20 Loop Gain'!B2475</f>
        <v>541000</v>
      </c>
    </row>
    <row r="1466" spans="3:5" x14ac:dyDescent="0.25">
      <c r="C1466" t="e">
        <f>'TPS543C20 Loop Gain'!AI2474</f>
        <v>#DIV/0!</v>
      </c>
      <c r="D1466" t="e">
        <f>'TPS543C20 Loop Gain'!AJ2474</f>
        <v>#DIV/0!</v>
      </c>
      <c r="E1466">
        <f>'TPS543C20 Loop Gain'!B2474</f>
        <v>540000</v>
      </c>
    </row>
    <row r="1467" spans="3:5" x14ac:dyDescent="0.25">
      <c r="C1467" t="e">
        <f>'TPS543C20 Loop Gain'!AI2473</f>
        <v>#DIV/0!</v>
      </c>
      <c r="D1467" t="e">
        <f>'TPS543C20 Loop Gain'!AJ2473</f>
        <v>#DIV/0!</v>
      </c>
      <c r="E1467">
        <f>'TPS543C20 Loop Gain'!B2473</f>
        <v>539000</v>
      </c>
    </row>
    <row r="1468" spans="3:5" x14ac:dyDescent="0.25">
      <c r="C1468" t="e">
        <f>'TPS543C20 Loop Gain'!AI2472</f>
        <v>#DIV/0!</v>
      </c>
      <c r="D1468" t="e">
        <f>'TPS543C20 Loop Gain'!AJ2472</f>
        <v>#DIV/0!</v>
      </c>
      <c r="E1468">
        <f>'TPS543C20 Loop Gain'!B2472</f>
        <v>538000</v>
      </c>
    </row>
    <row r="1469" spans="3:5" x14ac:dyDescent="0.25">
      <c r="C1469" t="e">
        <f>'TPS543C20 Loop Gain'!AI2471</f>
        <v>#DIV/0!</v>
      </c>
      <c r="D1469" t="e">
        <f>'TPS543C20 Loop Gain'!AJ2471</f>
        <v>#DIV/0!</v>
      </c>
      <c r="E1469">
        <f>'TPS543C20 Loop Gain'!B2471</f>
        <v>537000</v>
      </c>
    </row>
    <row r="1470" spans="3:5" x14ac:dyDescent="0.25">
      <c r="C1470" t="e">
        <f>'TPS543C20 Loop Gain'!AI2470</f>
        <v>#DIV/0!</v>
      </c>
      <c r="D1470" t="e">
        <f>'TPS543C20 Loop Gain'!AJ2470</f>
        <v>#DIV/0!</v>
      </c>
      <c r="E1470">
        <f>'TPS543C20 Loop Gain'!B2470</f>
        <v>536000</v>
      </c>
    </row>
    <row r="1471" spans="3:5" x14ac:dyDescent="0.25">
      <c r="C1471" t="e">
        <f>'TPS543C20 Loop Gain'!AI2469</f>
        <v>#DIV/0!</v>
      </c>
      <c r="D1471" t="e">
        <f>'TPS543C20 Loop Gain'!AJ2469</f>
        <v>#DIV/0!</v>
      </c>
      <c r="E1471">
        <f>'TPS543C20 Loop Gain'!B2469</f>
        <v>535000</v>
      </c>
    </row>
    <row r="1472" spans="3:5" x14ac:dyDescent="0.25">
      <c r="C1472" t="e">
        <f>'TPS543C20 Loop Gain'!AI2468</f>
        <v>#DIV/0!</v>
      </c>
      <c r="D1472" t="e">
        <f>'TPS543C20 Loop Gain'!AJ2468</f>
        <v>#DIV/0!</v>
      </c>
      <c r="E1472">
        <f>'TPS543C20 Loop Gain'!B2468</f>
        <v>534000</v>
      </c>
    </row>
    <row r="1473" spans="3:5" x14ac:dyDescent="0.25">
      <c r="C1473" t="e">
        <f>'TPS543C20 Loop Gain'!AI2467</f>
        <v>#DIV/0!</v>
      </c>
      <c r="D1473" t="e">
        <f>'TPS543C20 Loop Gain'!AJ2467</f>
        <v>#DIV/0!</v>
      </c>
      <c r="E1473">
        <f>'TPS543C20 Loop Gain'!B2467</f>
        <v>533000</v>
      </c>
    </row>
    <row r="1474" spans="3:5" x14ac:dyDescent="0.25">
      <c r="C1474" t="e">
        <f>'TPS543C20 Loop Gain'!AI2466</f>
        <v>#DIV/0!</v>
      </c>
      <c r="D1474" t="e">
        <f>'TPS543C20 Loop Gain'!AJ2466</f>
        <v>#DIV/0!</v>
      </c>
      <c r="E1474">
        <f>'TPS543C20 Loop Gain'!B2466</f>
        <v>532000</v>
      </c>
    </row>
    <row r="1475" spans="3:5" x14ac:dyDescent="0.25">
      <c r="C1475" t="e">
        <f>'TPS543C20 Loop Gain'!AI2465</f>
        <v>#DIV/0!</v>
      </c>
      <c r="D1475" t="e">
        <f>'TPS543C20 Loop Gain'!AJ2465</f>
        <v>#DIV/0!</v>
      </c>
      <c r="E1475">
        <f>'TPS543C20 Loop Gain'!B2465</f>
        <v>531000</v>
      </c>
    </row>
    <row r="1476" spans="3:5" x14ac:dyDescent="0.25">
      <c r="C1476" t="e">
        <f>'TPS543C20 Loop Gain'!AI2464</f>
        <v>#DIV/0!</v>
      </c>
      <c r="D1476" t="e">
        <f>'TPS543C20 Loop Gain'!AJ2464</f>
        <v>#DIV/0!</v>
      </c>
      <c r="E1476">
        <f>'TPS543C20 Loop Gain'!B2464</f>
        <v>530000</v>
      </c>
    </row>
    <row r="1477" spans="3:5" x14ac:dyDescent="0.25">
      <c r="C1477" t="e">
        <f>'TPS543C20 Loop Gain'!AI2463</f>
        <v>#DIV/0!</v>
      </c>
      <c r="D1477" t="e">
        <f>'TPS543C20 Loop Gain'!AJ2463</f>
        <v>#DIV/0!</v>
      </c>
      <c r="E1477">
        <f>'TPS543C20 Loop Gain'!B2463</f>
        <v>529000</v>
      </c>
    </row>
    <row r="1478" spans="3:5" x14ac:dyDescent="0.25">
      <c r="C1478" t="e">
        <f>'TPS543C20 Loop Gain'!AI2462</f>
        <v>#DIV/0!</v>
      </c>
      <c r="D1478" t="e">
        <f>'TPS543C20 Loop Gain'!AJ2462</f>
        <v>#DIV/0!</v>
      </c>
      <c r="E1478">
        <f>'TPS543C20 Loop Gain'!B2462</f>
        <v>528000</v>
      </c>
    </row>
    <row r="1479" spans="3:5" x14ac:dyDescent="0.25">
      <c r="C1479" t="e">
        <f>'TPS543C20 Loop Gain'!AI2461</f>
        <v>#DIV/0!</v>
      </c>
      <c r="D1479" t="e">
        <f>'TPS543C20 Loop Gain'!AJ2461</f>
        <v>#DIV/0!</v>
      </c>
      <c r="E1479">
        <f>'TPS543C20 Loop Gain'!B2461</f>
        <v>527000</v>
      </c>
    </row>
    <row r="1480" spans="3:5" x14ac:dyDescent="0.25">
      <c r="C1480" t="e">
        <f>'TPS543C20 Loop Gain'!AI2460</f>
        <v>#DIV/0!</v>
      </c>
      <c r="D1480" t="e">
        <f>'TPS543C20 Loop Gain'!AJ2460</f>
        <v>#DIV/0!</v>
      </c>
      <c r="E1480">
        <f>'TPS543C20 Loop Gain'!B2460</f>
        <v>526000</v>
      </c>
    </row>
    <row r="1481" spans="3:5" x14ac:dyDescent="0.25">
      <c r="C1481" t="e">
        <f>'TPS543C20 Loop Gain'!AI2459</f>
        <v>#DIV/0!</v>
      </c>
      <c r="D1481" t="e">
        <f>'TPS543C20 Loop Gain'!AJ2459</f>
        <v>#DIV/0!</v>
      </c>
      <c r="E1481">
        <f>'TPS543C20 Loop Gain'!B2459</f>
        <v>525000</v>
      </c>
    </row>
    <row r="1482" spans="3:5" x14ac:dyDescent="0.25">
      <c r="C1482" t="e">
        <f>'TPS543C20 Loop Gain'!AI2458</f>
        <v>#DIV/0!</v>
      </c>
      <c r="D1482" t="e">
        <f>'TPS543C20 Loop Gain'!AJ2458</f>
        <v>#DIV/0!</v>
      </c>
      <c r="E1482">
        <f>'TPS543C20 Loop Gain'!B2458</f>
        <v>524000</v>
      </c>
    </row>
    <row r="1483" spans="3:5" x14ac:dyDescent="0.25">
      <c r="C1483" t="e">
        <f>'TPS543C20 Loop Gain'!AI2457</f>
        <v>#DIV/0!</v>
      </c>
      <c r="D1483" t="e">
        <f>'TPS543C20 Loop Gain'!AJ2457</f>
        <v>#DIV/0!</v>
      </c>
      <c r="E1483">
        <f>'TPS543C20 Loop Gain'!B2457</f>
        <v>523000</v>
      </c>
    </row>
    <row r="1484" spans="3:5" x14ac:dyDescent="0.25">
      <c r="C1484" t="e">
        <f>'TPS543C20 Loop Gain'!AI2456</f>
        <v>#DIV/0!</v>
      </c>
      <c r="D1484" t="e">
        <f>'TPS543C20 Loop Gain'!AJ2456</f>
        <v>#DIV/0!</v>
      </c>
      <c r="E1484">
        <f>'TPS543C20 Loop Gain'!B2456</f>
        <v>522000</v>
      </c>
    </row>
    <row r="1485" spans="3:5" x14ac:dyDescent="0.25">
      <c r="C1485" t="e">
        <f>'TPS543C20 Loop Gain'!AI2455</f>
        <v>#DIV/0!</v>
      </c>
      <c r="D1485" t="e">
        <f>'TPS543C20 Loop Gain'!AJ2455</f>
        <v>#DIV/0!</v>
      </c>
      <c r="E1485">
        <f>'TPS543C20 Loop Gain'!B2455</f>
        <v>521000</v>
      </c>
    </row>
    <row r="1486" spans="3:5" x14ac:dyDescent="0.25">
      <c r="C1486" t="e">
        <f>'TPS543C20 Loop Gain'!AI2454</f>
        <v>#DIV/0!</v>
      </c>
      <c r="D1486" t="e">
        <f>'TPS543C20 Loop Gain'!AJ2454</f>
        <v>#DIV/0!</v>
      </c>
      <c r="E1486">
        <f>'TPS543C20 Loop Gain'!B2454</f>
        <v>520000</v>
      </c>
    </row>
    <row r="1487" spans="3:5" x14ac:dyDescent="0.25">
      <c r="C1487" t="e">
        <f>'TPS543C20 Loop Gain'!AI2453</f>
        <v>#DIV/0!</v>
      </c>
      <c r="D1487" t="e">
        <f>'TPS543C20 Loop Gain'!AJ2453</f>
        <v>#DIV/0!</v>
      </c>
      <c r="E1487">
        <f>'TPS543C20 Loop Gain'!B2453</f>
        <v>519000</v>
      </c>
    </row>
    <row r="1488" spans="3:5" x14ac:dyDescent="0.25">
      <c r="C1488" t="e">
        <f>'TPS543C20 Loop Gain'!AI2452</f>
        <v>#DIV/0!</v>
      </c>
      <c r="D1488" t="e">
        <f>'TPS543C20 Loop Gain'!AJ2452</f>
        <v>#DIV/0!</v>
      </c>
      <c r="E1488">
        <f>'TPS543C20 Loop Gain'!B2452</f>
        <v>518000</v>
      </c>
    </row>
    <row r="1489" spans="3:5" x14ac:dyDescent="0.25">
      <c r="C1489" t="e">
        <f>'TPS543C20 Loop Gain'!AI2451</f>
        <v>#DIV/0!</v>
      </c>
      <c r="D1489" t="e">
        <f>'TPS543C20 Loop Gain'!AJ2451</f>
        <v>#DIV/0!</v>
      </c>
      <c r="E1489">
        <f>'TPS543C20 Loop Gain'!B2451</f>
        <v>517000</v>
      </c>
    </row>
    <row r="1490" spans="3:5" x14ac:dyDescent="0.25">
      <c r="C1490" t="e">
        <f>'TPS543C20 Loop Gain'!AI2450</f>
        <v>#DIV/0!</v>
      </c>
      <c r="D1490" t="e">
        <f>'TPS543C20 Loop Gain'!AJ2450</f>
        <v>#DIV/0!</v>
      </c>
      <c r="E1490">
        <f>'TPS543C20 Loop Gain'!B2450</f>
        <v>516000</v>
      </c>
    </row>
    <row r="1491" spans="3:5" x14ac:dyDescent="0.25">
      <c r="C1491" t="e">
        <f>'TPS543C20 Loop Gain'!AI2449</f>
        <v>#DIV/0!</v>
      </c>
      <c r="D1491" t="e">
        <f>'TPS543C20 Loop Gain'!AJ2449</f>
        <v>#DIV/0!</v>
      </c>
      <c r="E1491">
        <f>'TPS543C20 Loop Gain'!B2449</f>
        <v>515000</v>
      </c>
    </row>
    <row r="1492" spans="3:5" x14ac:dyDescent="0.25">
      <c r="C1492" t="e">
        <f>'TPS543C20 Loop Gain'!AI2448</f>
        <v>#DIV/0!</v>
      </c>
      <c r="D1492" t="e">
        <f>'TPS543C20 Loop Gain'!AJ2448</f>
        <v>#DIV/0!</v>
      </c>
      <c r="E1492">
        <f>'TPS543C20 Loop Gain'!B2448</f>
        <v>514000</v>
      </c>
    </row>
    <row r="1493" spans="3:5" x14ac:dyDescent="0.25">
      <c r="C1493" t="e">
        <f>'TPS543C20 Loop Gain'!AI2447</f>
        <v>#DIV/0!</v>
      </c>
      <c r="D1493" t="e">
        <f>'TPS543C20 Loop Gain'!AJ2447</f>
        <v>#DIV/0!</v>
      </c>
      <c r="E1493">
        <f>'TPS543C20 Loop Gain'!B2447</f>
        <v>513000</v>
      </c>
    </row>
    <row r="1494" spans="3:5" x14ac:dyDescent="0.25">
      <c r="C1494" t="e">
        <f>'TPS543C20 Loop Gain'!AI2446</f>
        <v>#DIV/0!</v>
      </c>
      <c r="D1494" t="e">
        <f>'TPS543C20 Loop Gain'!AJ2446</f>
        <v>#DIV/0!</v>
      </c>
      <c r="E1494">
        <f>'TPS543C20 Loop Gain'!B2446</f>
        <v>512000</v>
      </c>
    </row>
    <row r="1495" spans="3:5" x14ac:dyDescent="0.25">
      <c r="C1495" t="e">
        <f>'TPS543C20 Loop Gain'!AI2445</f>
        <v>#DIV/0!</v>
      </c>
      <c r="D1495" t="e">
        <f>'TPS543C20 Loop Gain'!AJ2445</f>
        <v>#DIV/0!</v>
      </c>
      <c r="E1495">
        <f>'TPS543C20 Loop Gain'!B2445</f>
        <v>511000</v>
      </c>
    </row>
    <row r="1496" spans="3:5" x14ac:dyDescent="0.25">
      <c r="C1496" t="e">
        <f>'TPS543C20 Loop Gain'!AI2444</f>
        <v>#DIV/0!</v>
      </c>
      <c r="D1496" t="e">
        <f>'TPS543C20 Loop Gain'!AJ2444</f>
        <v>#DIV/0!</v>
      </c>
      <c r="E1496">
        <f>'TPS543C20 Loop Gain'!B2444</f>
        <v>510000</v>
      </c>
    </row>
    <row r="1497" spans="3:5" x14ac:dyDescent="0.25">
      <c r="C1497" t="e">
        <f>'TPS543C20 Loop Gain'!AI2443</f>
        <v>#DIV/0!</v>
      </c>
      <c r="D1497" t="e">
        <f>'TPS543C20 Loop Gain'!AJ2443</f>
        <v>#DIV/0!</v>
      </c>
      <c r="E1497">
        <f>'TPS543C20 Loop Gain'!B2443</f>
        <v>509000</v>
      </c>
    </row>
    <row r="1498" spans="3:5" x14ac:dyDescent="0.25">
      <c r="C1498" t="e">
        <f>'TPS543C20 Loop Gain'!AI2442</f>
        <v>#DIV/0!</v>
      </c>
      <c r="D1498" t="e">
        <f>'TPS543C20 Loop Gain'!AJ2442</f>
        <v>#DIV/0!</v>
      </c>
      <c r="E1498">
        <f>'TPS543C20 Loop Gain'!B2442</f>
        <v>508000</v>
      </c>
    </row>
    <row r="1499" spans="3:5" x14ac:dyDescent="0.25">
      <c r="C1499" t="e">
        <f>'TPS543C20 Loop Gain'!AI2441</f>
        <v>#DIV/0!</v>
      </c>
      <c r="D1499" t="e">
        <f>'TPS543C20 Loop Gain'!AJ2441</f>
        <v>#DIV/0!</v>
      </c>
      <c r="E1499">
        <f>'TPS543C20 Loop Gain'!B2441</f>
        <v>507000</v>
      </c>
    </row>
    <row r="1500" spans="3:5" x14ac:dyDescent="0.25">
      <c r="C1500" t="e">
        <f>'TPS543C20 Loop Gain'!AI2440</f>
        <v>#DIV/0!</v>
      </c>
      <c r="D1500" t="e">
        <f>'TPS543C20 Loop Gain'!AJ2440</f>
        <v>#DIV/0!</v>
      </c>
      <c r="E1500">
        <f>'TPS543C20 Loop Gain'!B2440</f>
        <v>506000</v>
      </c>
    </row>
    <row r="1501" spans="3:5" x14ac:dyDescent="0.25">
      <c r="C1501" t="e">
        <f>'TPS543C20 Loop Gain'!AI2439</f>
        <v>#DIV/0!</v>
      </c>
      <c r="D1501" t="e">
        <f>'TPS543C20 Loop Gain'!AJ2439</f>
        <v>#DIV/0!</v>
      </c>
      <c r="E1501">
        <f>'TPS543C20 Loop Gain'!B2439</f>
        <v>505000</v>
      </c>
    </row>
    <row r="1502" spans="3:5" x14ac:dyDescent="0.25">
      <c r="C1502" t="e">
        <f>'TPS543C20 Loop Gain'!AI2438</f>
        <v>#DIV/0!</v>
      </c>
      <c r="D1502" t="e">
        <f>'TPS543C20 Loop Gain'!AJ2438</f>
        <v>#DIV/0!</v>
      </c>
      <c r="E1502">
        <f>'TPS543C20 Loop Gain'!B2438</f>
        <v>504000</v>
      </c>
    </row>
    <row r="1503" spans="3:5" x14ac:dyDescent="0.25">
      <c r="C1503" t="e">
        <f>'TPS543C20 Loop Gain'!AI2437</f>
        <v>#DIV/0!</v>
      </c>
      <c r="D1503" t="e">
        <f>'TPS543C20 Loop Gain'!AJ2437</f>
        <v>#DIV/0!</v>
      </c>
      <c r="E1503">
        <f>'TPS543C20 Loop Gain'!B2437</f>
        <v>503000</v>
      </c>
    </row>
    <row r="1504" spans="3:5" x14ac:dyDescent="0.25">
      <c r="C1504" t="e">
        <f>'TPS543C20 Loop Gain'!AI2436</f>
        <v>#DIV/0!</v>
      </c>
      <c r="D1504" t="e">
        <f>'TPS543C20 Loop Gain'!AJ2436</f>
        <v>#DIV/0!</v>
      </c>
      <c r="E1504">
        <f>'TPS543C20 Loop Gain'!B2436</f>
        <v>502000</v>
      </c>
    </row>
    <row r="1505" spans="3:5" x14ac:dyDescent="0.25">
      <c r="C1505" t="e">
        <f>'TPS543C20 Loop Gain'!AI2435</f>
        <v>#DIV/0!</v>
      </c>
      <c r="D1505" t="e">
        <f>'TPS543C20 Loop Gain'!AJ2435</f>
        <v>#DIV/0!</v>
      </c>
      <c r="E1505">
        <f>'TPS543C20 Loop Gain'!B2435</f>
        <v>501000</v>
      </c>
    </row>
    <row r="1506" spans="3:5" x14ac:dyDescent="0.25">
      <c r="C1506" t="e">
        <f>'TPS543C20 Loop Gain'!AI2434</f>
        <v>#DIV/0!</v>
      </c>
      <c r="D1506" t="e">
        <f>'TPS543C20 Loop Gain'!AJ2434</f>
        <v>#DIV/0!</v>
      </c>
      <c r="E1506">
        <f>'TPS543C20 Loop Gain'!B2434</f>
        <v>500000</v>
      </c>
    </row>
    <row r="1507" spans="3:5" x14ac:dyDescent="0.25">
      <c r="C1507" t="e">
        <f>'TPS543C20 Loop Gain'!AI2433</f>
        <v>#DIV/0!</v>
      </c>
      <c r="D1507" t="e">
        <f>'TPS543C20 Loop Gain'!AJ2433</f>
        <v>#DIV/0!</v>
      </c>
      <c r="E1507">
        <f>'TPS543C20 Loop Gain'!B2433</f>
        <v>499000</v>
      </c>
    </row>
    <row r="1508" spans="3:5" x14ac:dyDescent="0.25">
      <c r="C1508" t="e">
        <f>'TPS543C20 Loop Gain'!AI2432</f>
        <v>#DIV/0!</v>
      </c>
      <c r="D1508" t="e">
        <f>'TPS543C20 Loop Gain'!AJ2432</f>
        <v>#DIV/0!</v>
      </c>
      <c r="E1508">
        <f>'TPS543C20 Loop Gain'!B2432</f>
        <v>498000</v>
      </c>
    </row>
    <row r="1509" spans="3:5" x14ac:dyDescent="0.25">
      <c r="C1509" t="e">
        <f>'TPS543C20 Loop Gain'!AI2431</f>
        <v>#DIV/0!</v>
      </c>
      <c r="D1509" t="e">
        <f>'TPS543C20 Loop Gain'!AJ2431</f>
        <v>#DIV/0!</v>
      </c>
      <c r="E1509">
        <f>'TPS543C20 Loop Gain'!B2431</f>
        <v>497000</v>
      </c>
    </row>
    <row r="1510" spans="3:5" x14ac:dyDescent="0.25">
      <c r="C1510" t="e">
        <f>'TPS543C20 Loop Gain'!AI2430</f>
        <v>#DIV/0!</v>
      </c>
      <c r="D1510" t="e">
        <f>'TPS543C20 Loop Gain'!AJ2430</f>
        <v>#DIV/0!</v>
      </c>
      <c r="E1510">
        <f>'TPS543C20 Loop Gain'!B2430</f>
        <v>496000</v>
      </c>
    </row>
    <row r="1511" spans="3:5" x14ac:dyDescent="0.25">
      <c r="C1511" t="e">
        <f>'TPS543C20 Loop Gain'!AI2429</f>
        <v>#DIV/0!</v>
      </c>
      <c r="D1511" t="e">
        <f>'TPS543C20 Loop Gain'!AJ2429</f>
        <v>#DIV/0!</v>
      </c>
      <c r="E1511">
        <f>'TPS543C20 Loop Gain'!B2429</f>
        <v>495000</v>
      </c>
    </row>
    <row r="1512" spans="3:5" x14ac:dyDescent="0.25">
      <c r="C1512" t="e">
        <f>'TPS543C20 Loop Gain'!AI2428</f>
        <v>#DIV/0!</v>
      </c>
      <c r="D1512" t="e">
        <f>'TPS543C20 Loop Gain'!AJ2428</f>
        <v>#DIV/0!</v>
      </c>
      <c r="E1512">
        <f>'TPS543C20 Loop Gain'!B2428</f>
        <v>494000</v>
      </c>
    </row>
    <row r="1513" spans="3:5" x14ac:dyDescent="0.25">
      <c r="C1513" t="e">
        <f>'TPS543C20 Loop Gain'!AI2427</f>
        <v>#DIV/0!</v>
      </c>
      <c r="D1513" t="e">
        <f>'TPS543C20 Loop Gain'!AJ2427</f>
        <v>#DIV/0!</v>
      </c>
      <c r="E1513">
        <f>'TPS543C20 Loop Gain'!B2427</f>
        <v>493000</v>
      </c>
    </row>
    <row r="1514" spans="3:5" x14ac:dyDescent="0.25">
      <c r="C1514" t="e">
        <f>'TPS543C20 Loop Gain'!AI2426</f>
        <v>#DIV/0!</v>
      </c>
      <c r="D1514" t="e">
        <f>'TPS543C20 Loop Gain'!AJ2426</f>
        <v>#DIV/0!</v>
      </c>
      <c r="E1514">
        <f>'TPS543C20 Loop Gain'!B2426</f>
        <v>492000</v>
      </c>
    </row>
    <row r="1515" spans="3:5" x14ac:dyDescent="0.25">
      <c r="C1515" t="e">
        <f>'TPS543C20 Loop Gain'!AI2425</f>
        <v>#DIV/0!</v>
      </c>
      <c r="D1515" t="e">
        <f>'TPS543C20 Loop Gain'!AJ2425</f>
        <v>#DIV/0!</v>
      </c>
      <c r="E1515">
        <f>'TPS543C20 Loop Gain'!B2425</f>
        <v>491000</v>
      </c>
    </row>
    <row r="1516" spans="3:5" x14ac:dyDescent="0.25">
      <c r="C1516" t="e">
        <f>'TPS543C20 Loop Gain'!AI2424</f>
        <v>#DIV/0!</v>
      </c>
      <c r="D1516" t="e">
        <f>'TPS543C20 Loop Gain'!AJ2424</f>
        <v>#DIV/0!</v>
      </c>
      <c r="E1516">
        <f>'TPS543C20 Loop Gain'!B2424</f>
        <v>490000</v>
      </c>
    </row>
    <row r="1517" spans="3:5" x14ac:dyDescent="0.25">
      <c r="C1517" t="e">
        <f>'TPS543C20 Loop Gain'!AI2423</f>
        <v>#DIV/0!</v>
      </c>
      <c r="D1517" t="e">
        <f>'TPS543C20 Loop Gain'!AJ2423</f>
        <v>#DIV/0!</v>
      </c>
      <c r="E1517">
        <f>'TPS543C20 Loop Gain'!B2423</f>
        <v>489000</v>
      </c>
    </row>
    <row r="1518" spans="3:5" x14ac:dyDescent="0.25">
      <c r="C1518" t="e">
        <f>'TPS543C20 Loop Gain'!AI2422</f>
        <v>#DIV/0!</v>
      </c>
      <c r="D1518" t="e">
        <f>'TPS543C20 Loop Gain'!AJ2422</f>
        <v>#DIV/0!</v>
      </c>
      <c r="E1518">
        <f>'TPS543C20 Loop Gain'!B2422</f>
        <v>488000</v>
      </c>
    </row>
    <row r="1519" spans="3:5" x14ac:dyDescent="0.25">
      <c r="C1519" t="e">
        <f>'TPS543C20 Loop Gain'!AI2421</f>
        <v>#DIV/0!</v>
      </c>
      <c r="D1519" t="e">
        <f>'TPS543C20 Loop Gain'!AJ2421</f>
        <v>#DIV/0!</v>
      </c>
      <c r="E1519">
        <f>'TPS543C20 Loop Gain'!B2421</f>
        <v>487000</v>
      </c>
    </row>
    <row r="1520" spans="3:5" x14ac:dyDescent="0.25">
      <c r="C1520" t="e">
        <f>'TPS543C20 Loop Gain'!AI2420</f>
        <v>#DIV/0!</v>
      </c>
      <c r="D1520" t="e">
        <f>'TPS543C20 Loop Gain'!AJ2420</f>
        <v>#DIV/0!</v>
      </c>
      <c r="E1520">
        <f>'TPS543C20 Loop Gain'!B2420</f>
        <v>486000</v>
      </c>
    </row>
    <row r="1521" spans="3:5" x14ac:dyDescent="0.25">
      <c r="C1521" t="e">
        <f>'TPS543C20 Loop Gain'!AI2419</f>
        <v>#DIV/0!</v>
      </c>
      <c r="D1521" t="e">
        <f>'TPS543C20 Loop Gain'!AJ2419</f>
        <v>#DIV/0!</v>
      </c>
      <c r="E1521">
        <f>'TPS543C20 Loop Gain'!B2419</f>
        <v>485000</v>
      </c>
    </row>
    <row r="1522" spans="3:5" x14ac:dyDescent="0.25">
      <c r="C1522" t="e">
        <f>'TPS543C20 Loop Gain'!AI2418</f>
        <v>#DIV/0!</v>
      </c>
      <c r="D1522" t="e">
        <f>'TPS543C20 Loop Gain'!AJ2418</f>
        <v>#DIV/0!</v>
      </c>
      <c r="E1522">
        <f>'TPS543C20 Loop Gain'!B2418</f>
        <v>484000</v>
      </c>
    </row>
    <row r="1523" spans="3:5" x14ac:dyDescent="0.25">
      <c r="C1523" t="e">
        <f>'TPS543C20 Loop Gain'!AI2417</f>
        <v>#DIV/0!</v>
      </c>
      <c r="D1523" t="e">
        <f>'TPS543C20 Loop Gain'!AJ2417</f>
        <v>#DIV/0!</v>
      </c>
      <c r="E1523">
        <f>'TPS543C20 Loop Gain'!B2417</f>
        <v>483000</v>
      </c>
    </row>
    <row r="1524" spans="3:5" x14ac:dyDescent="0.25">
      <c r="C1524" t="e">
        <f>'TPS543C20 Loop Gain'!AI2416</f>
        <v>#DIV/0!</v>
      </c>
      <c r="D1524" t="e">
        <f>'TPS543C20 Loop Gain'!AJ2416</f>
        <v>#DIV/0!</v>
      </c>
      <c r="E1524">
        <f>'TPS543C20 Loop Gain'!B2416</f>
        <v>482000</v>
      </c>
    </row>
    <row r="1525" spans="3:5" x14ac:dyDescent="0.25">
      <c r="C1525" t="e">
        <f>'TPS543C20 Loop Gain'!AI2415</f>
        <v>#DIV/0!</v>
      </c>
      <c r="D1525" t="e">
        <f>'TPS543C20 Loop Gain'!AJ2415</f>
        <v>#DIV/0!</v>
      </c>
      <c r="E1525">
        <f>'TPS543C20 Loop Gain'!B2415</f>
        <v>481000</v>
      </c>
    </row>
    <row r="1526" spans="3:5" x14ac:dyDescent="0.25">
      <c r="C1526" t="e">
        <f>'TPS543C20 Loop Gain'!AI2414</f>
        <v>#DIV/0!</v>
      </c>
      <c r="D1526" t="e">
        <f>'TPS543C20 Loop Gain'!AJ2414</f>
        <v>#DIV/0!</v>
      </c>
      <c r="E1526">
        <f>'TPS543C20 Loop Gain'!B2414</f>
        <v>480000</v>
      </c>
    </row>
    <row r="1527" spans="3:5" x14ac:dyDescent="0.25">
      <c r="C1527" t="e">
        <f>'TPS543C20 Loop Gain'!AI2413</f>
        <v>#DIV/0!</v>
      </c>
      <c r="D1527" t="e">
        <f>'TPS543C20 Loop Gain'!AJ2413</f>
        <v>#DIV/0!</v>
      </c>
      <c r="E1527">
        <f>'TPS543C20 Loop Gain'!B2413</f>
        <v>479000</v>
      </c>
    </row>
    <row r="1528" spans="3:5" x14ac:dyDescent="0.25">
      <c r="C1528" t="e">
        <f>'TPS543C20 Loop Gain'!AI2412</f>
        <v>#DIV/0!</v>
      </c>
      <c r="D1528" t="e">
        <f>'TPS543C20 Loop Gain'!AJ2412</f>
        <v>#DIV/0!</v>
      </c>
      <c r="E1528">
        <f>'TPS543C20 Loop Gain'!B2412</f>
        <v>478000</v>
      </c>
    </row>
    <row r="1529" spans="3:5" x14ac:dyDescent="0.25">
      <c r="C1529" t="e">
        <f>'TPS543C20 Loop Gain'!AI2411</f>
        <v>#DIV/0!</v>
      </c>
      <c r="D1529" t="e">
        <f>'TPS543C20 Loop Gain'!AJ2411</f>
        <v>#DIV/0!</v>
      </c>
      <c r="E1529">
        <f>'TPS543C20 Loop Gain'!B2411</f>
        <v>477000</v>
      </c>
    </row>
    <row r="1530" spans="3:5" x14ac:dyDescent="0.25">
      <c r="C1530" t="e">
        <f>'TPS543C20 Loop Gain'!AI2410</f>
        <v>#DIV/0!</v>
      </c>
      <c r="D1530" t="e">
        <f>'TPS543C20 Loop Gain'!AJ2410</f>
        <v>#DIV/0!</v>
      </c>
      <c r="E1530">
        <f>'TPS543C20 Loop Gain'!B2410</f>
        <v>476000</v>
      </c>
    </row>
    <row r="1531" spans="3:5" x14ac:dyDescent="0.25">
      <c r="C1531" t="e">
        <f>'TPS543C20 Loop Gain'!AI2409</f>
        <v>#DIV/0!</v>
      </c>
      <c r="D1531" t="e">
        <f>'TPS543C20 Loop Gain'!AJ2409</f>
        <v>#DIV/0!</v>
      </c>
      <c r="E1531">
        <f>'TPS543C20 Loop Gain'!B2409</f>
        <v>475000</v>
      </c>
    </row>
    <row r="1532" spans="3:5" x14ac:dyDescent="0.25">
      <c r="C1532" t="e">
        <f>'TPS543C20 Loop Gain'!AI2408</f>
        <v>#DIV/0!</v>
      </c>
      <c r="D1532" t="e">
        <f>'TPS543C20 Loop Gain'!AJ2408</f>
        <v>#DIV/0!</v>
      </c>
      <c r="E1532">
        <f>'TPS543C20 Loop Gain'!B2408</f>
        <v>474000</v>
      </c>
    </row>
    <row r="1533" spans="3:5" x14ac:dyDescent="0.25">
      <c r="C1533" t="e">
        <f>'TPS543C20 Loop Gain'!AI2407</f>
        <v>#DIV/0!</v>
      </c>
      <c r="D1533" t="e">
        <f>'TPS543C20 Loop Gain'!AJ2407</f>
        <v>#DIV/0!</v>
      </c>
      <c r="E1533">
        <f>'TPS543C20 Loop Gain'!B2407</f>
        <v>473000</v>
      </c>
    </row>
    <row r="1534" spans="3:5" x14ac:dyDescent="0.25">
      <c r="C1534" t="e">
        <f>'TPS543C20 Loop Gain'!AI2406</f>
        <v>#DIV/0!</v>
      </c>
      <c r="D1534" t="e">
        <f>'TPS543C20 Loop Gain'!AJ2406</f>
        <v>#DIV/0!</v>
      </c>
      <c r="E1534">
        <f>'TPS543C20 Loop Gain'!B2406</f>
        <v>472000</v>
      </c>
    </row>
    <row r="1535" spans="3:5" x14ac:dyDescent="0.25">
      <c r="C1535" t="e">
        <f>'TPS543C20 Loop Gain'!AI2405</f>
        <v>#DIV/0!</v>
      </c>
      <c r="D1535" t="e">
        <f>'TPS543C20 Loop Gain'!AJ2405</f>
        <v>#DIV/0!</v>
      </c>
      <c r="E1535">
        <f>'TPS543C20 Loop Gain'!B2405</f>
        <v>471000</v>
      </c>
    </row>
    <row r="1536" spans="3:5" x14ac:dyDescent="0.25">
      <c r="C1536" t="e">
        <f>'TPS543C20 Loop Gain'!AI2404</f>
        <v>#DIV/0!</v>
      </c>
      <c r="D1536" t="e">
        <f>'TPS543C20 Loop Gain'!AJ2404</f>
        <v>#DIV/0!</v>
      </c>
      <c r="E1536">
        <f>'TPS543C20 Loop Gain'!B2404</f>
        <v>470000</v>
      </c>
    </row>
    <row r="1537" spans="3:5" x14ac:dyDescent="0.25">
      <c r="C1537" t="e">
        <f>'TPS543C20 Loop Gain'!AI2403</f>
        <v>#DIV/0!</v>
      </c>
      <c r="D1537" t="e">
        <f>'TPS543C20 Loop Gain'!AJ2403</f>
        <v>#DIV/0!</v>
      </c>
      <c r="E1537">
        <f>'TPS543C20 Loop Gain'!B2403</f>
        <v>469000</v>
      </c>
    </row>
    <row r="1538" spans="3:5" x14ac:dyDescent="0.25">
      <c r="C1538" t="e">
        <f>'TPS543C20 Loop Gain'!AI2402</f>
        <v>#DIV/0!</v>
      </c>
      <c r="D1538" t="e">
        <f>'TPS543C20 Loop Gain'!AJ2402</f>
        <v>#DIV/0!</v>
      </c>
      <c r="E1538">
        <f>'TPS543C20 Loop Gain'!B2402</f>
        <v>468000</v>
      </c>
    </row>
    <row r="1539" spans="3:5" x14ac:dyDescent="0.25">
      <c r="C1539" t="e">
        <f>'TPS543C20 Loop Gain'!AI2401</f>
        <v>#DIV/0!</v>
      </c>
      <c r="D1539" t="e">
        <f>'TPS543C20 Loop Gain'!AJ2401</f>
        <v>#DIV/0!</v>
      </c>
      <c r="E1539">
        <f>'TPS543C20 Loop Gain'!B2401</f>
        <v>467000</v>
      </c>
    </row>
    <row r="1540" spans="3:5" x14ac:dyDescent="0.25">
      <c r="C1540" t="e">
        <f>'TPS543C20 Loop Gain'!AI2400</f>
        <v>#DIV/0!</v>
      </c>
      <c r="D1540" t="e">
        <f>'TPS543C20 Loop Gain'!AJ2400</f>
        <v>#DIV/0!</v>
      </c>
      <c r="E1540">
        <f>'TPS543C20 Loop Gain'!B2400</f>
        <v>466000</v>
      </c>
    </row>
    <row r="1541" spans="3:5" x14ac:dyDescent="0.25">
      <c r="C1541" t="e">
        <f>'TPS543C20 Loop Gain'!AI2399</f>
        <v>#DIV/0!</v>
      </c>
      <c r="D1541" t="e">
        <f>'TPS543C20 Loop Gain'!AJ2399</f>
        <v>#DIV/0!</v>
      </c>
      <c r="E1541">
        <f>'TPS543C20 Loop Gain'!B2399</f>
        <v>465000</v>
      </c>
    </row>
    <row r="1542" spans="3:5" x14ac:dyDescent="0.25">
      <c r="C1542" t="e">
        <f>'TPS543C20 Loop Gain'!AI2398</f>
        <v>#DIV/0!</v>
      </c>
      <c r="D1542" t="e">
        <f>'TPS543C20 Loop Gain'!AJ2398</f>
        <v>#DIV/0!</v>
      </c>
      <c r="E1542">
        <f>'TPS543C20 Loop Gain'!B2398</f>
        <v>464000</v>
      </c>
    </row>
    <row r="1543" spans="3:5" x14ac:dyDescent="0.25">
      <c r="C1543" t="e">
        <f>'TPS543C20 Loop Gain'!AI2397</f>
        <v>#DIV/0!</v>
      </c>
      <c r="D1543" t="e">
        <f>'TPS543C20 Loop Gain'!AJ2397</f>
        <v>#DIV/0!</v>
      </c>
      <c r="E1543">
        <f>'TPS543C20 Loop Gain'!B2397</f>
        <v>463000</v>
      </c>
    </row>
    <row r="1544" spans="3:5" x14ac:dyDescent="0.25">
      <c r="C1544" t="e">
        <f>'TPS543C20 Loop Gain'!AI2396</f>
        <v>#DIV/0!</v>
      </c>
      <c r="D1544" t="e">
        <f>'TPS543C20 Loop Gain'!AJ2396</f>
        <v>#DIV/0!</v>
      </c>
      <c r="E1544">
        <f>'TPS543C20 Loop Gain'!B2396</f>
        <v>462000</v>
      </c>
    </row>
    <row r="1545" spans="3:5" x14ac:dyDescent="0.25">
      <c r="C1545" t="e">
        <f>'TPS543C20 Loop Gain'!AI2395</f>
        <v>#DIV/0!</v>
      </c>
      <c r="D1545" t="e">
        <f>'TPS543C20 Loop Gain'!AJ2395</f>
        <v>#DIV/0!</v>
      </c>
      <c r="E1545">
        <f>'TPS543C20 Loop Gain'!B2395</f>
        <v>461000</v>
      </c>
    </row>
    <row r="1546" spans="3:5" x14ac:dyDescent="0.25">
      <c r="C1546" t="e">
        <f>'TPS543C20 Loop Gain'!AI2394</f>
        <v>#DIV/0!</v>
      </c>
      <c r="D1546" t="e">
        <f>'TPS543C20 Loop Gain'!AJ2394</f>
        <v>#DIV/0!</v>
      </c>
      <c r="E1546">
        <f>'TPS543C20 Loop Gain'!B2394</f>
        <v>460000</v>
      </c>
    </row>
    <row r="1547" spans="3:5" x14ac:dyDescent="0.25">
      <c r="C1547" t="e">
        <f>'TPS543C20 Loop Gain'!AI2393</f>
        <v>#DIV/0!</v>
      </c>
      <c r="D1547" t="e">
        <f>'TPS543C20 Loop Gain'!AJ2393</f>
        <v>#DIV/0!</v>
      </c>
      <c r="E1547">
        <f>'TPS543C20 Loop Gain'!B2393</f>
        <v>459000</v>
      </c>
    </row>
    <row r="1548" spans="3:5" x14ac:dyDescent="0.25">
      <c r="C1548" t="e">
        <f>'TPS543C20 Loop Gain'!AI2392</f>
        <v>#DIV/0!</v>
      </c>
      <c r="D1548" t="e">
        <f>'TPS543C20 Loop Gain'!AJ2392</f>
        <v>#DIV/0!</v>
      </c>
      <c r="E1548">
        <f>'TPS543C20 Loop Gain'!B2392</f>
        <v>458000</v>
      </c>
    </row>
    <row r="1549" spans="3:5" x14ac:dyDescent="0.25">
      <c r="C1549" t="e">
        <f>'TPS543C20 Loop Gain'!AI2391</f>
        <v>#DIV/0!</v>
      </c>
      <c r="D1549" t="e">
        <f>'TPS543C20 Loop Gain'!AJ2391</f>
        <v>#DIV/0!</v>
      </c>
      <c r="E1549">
        <f>'TPS543C20 Loop Gain'!B2391</f>
        <v>457000</v>
      </c>
    </row>
    <row r="1550" spans="3:5" x14ac:dyDescent="0.25">
      <c r="C1550" t="e">
        <f>'TPS543C20 Loop Gain'!AI2390</f>
        <v>#DIV/0!</v>
      </c>
      <c r="D1550" t="e">
        <f>'TPS543C20 Loop Gain'!AJ2390</f>
        <v>#DIV/0!</v>
      </c>
      <c r="E1550">
        <f>'TPS543C20 Loop Gain'!B2390</f>
        <v>456000</v>
      </c>
    </row>
    <row r="1551" spans="3:5" x14ac:dyDescent="0.25">
      <c r="C1551" t="e">
        <f>'TPS543C20 Loop Gain'!AI2389</f>
        <v>#DIV/0!</v>
      </c>
      <c r="D1551" t="e">
        <f>'TPS543C20 Loop Gain'!AJ2389</f>
        <v>#DIV/0!</v>
      </c>
      <c r="E1551">
        <f>'TPS543C20 Loop Gain'!B2389</f>
        <v>455000</v>
      </c>
    </row>
    <row r="1552" spans="3:5" x14ac:dyDescent="0.25">
      <c r="C1552" t="e">
        <f>'TPS543C20 Loop Gain'!AI2388</f>
        <v>#DIV/0!</v>
      </c>
      <c r="D1552" t="e">
        <f>'TPS543C20 Loop Gain'!AJ2388</f>
        <v>#DIV/0!</v>
      </c>
      <c r="E1552">
        <f>'TPS543C20 Loop Gain'!B2388</f>
        <v>454000</v>
      </c>
    </row>
    <row r="1553" spans="3:5" x14ac:dyDescent="0.25">
      <c r="C1553" t="e">
        <f>'TPS543C20 Loop Gain'!AI2387</f>
        <v>#DIV/0!</v>
      </c>
      <c r="D1553" t="e">
        <f>'TPS543C20 Loop Gain'!AJ2387</f>
        <v>#DIV/0!</v>
      </c>
      <c r="E1553">
        <f>'TPS543C20 Loop Gain'!B2387</f>
        <v>453000</v>
      </c>
    </row>
    <row r="1554" spans="3:5" x14ac:dyDescent="0.25">
      <c r="C1554" t="e">
        <f>'TPS543C20 Loop Gain'!AI2386</f>
        <v>#DIV/0!</v>
      </c>
      <c r="D1554" t="e">
        <f>'TPS543C20 Loop Gain'!AJ2386</f>
        <v>#DIV/0!</v>
      </c>
      <c r="E1554">
        <f>'TPS543C20 Loop Gain'!B2386</f>
        <v>452000</v>
      </c>
    </row>
    <row r="1555" spans="3:5" x14ac:dyDescent="0.25">
      <c r="C1555" t="e">
        <f>'TPS543C20 Loop Gain'!AI2385</f>
        <v>#DIV/0!</v>
      </c>
      <c r="D1555" t="e">
        <f>'TPS543C20 Loop Gain'!AJ2385</f>
        <v>#DIV/0!</v>
      </c>
      <c r="E1555">
        <f>'TPS543C20 Loop Gain'!B2385</f>
        <v>451000</v>
      </c>
    </row>
    <row r="1556" spans="3:5" x14ac:dyDescent="0.25">
      <c r="C1556" t="e">
        <f>'TPS543C20 Loop Gain'!AI2384</f>
        <v>#DIV/0!</v>
      </c>
      <c r="D1556" t="e">
        <f>'TPS543C20 Loop Gain'!AJ2384</f>
        <v>#DIV/0!</v>
      </c>
      <c r="E1556">
        <f>'TPS543C20 Loop Gain'!B2384</f>
        <v>450000</v>
      </c>
    </row>
    <row r="1557" spans="3:5" x14ac:dyDescent="0.25">
      <c r="C1557" t="e">
        <f>'TPS543C20 Loop Gain'!AI2383</f>
        <v>#DIV/0!</v>
      </c>
      <c r="D1557" t="e">
        <f>'TPS543C20 Loop Gain'!AJ2383</f>
        <v>#DIV/0!</v>
      </c>
      <c r="E1557">
        <f>'TPS543C20 Loop Gain'!B2383</f>
        <v>449000</v>
      </c>
    </row>
    <row r="1558" spans="3:5" x14ac:dyDescent="0.25">
      <c r="C1558" t="e">
        <f>'TPS543C20 Loop Gain'!AI2382</f>
        <v>#DIV/0!</v>
      </c>
      <c r="D1558" t="e">
        <f>'TPS543C20 Loop Gain'!AJ2382</f>
        <v>#DIV/0!</v>
      </c>
      <c r="E1558">
        <f>'TPS543C20 Loop Gain'!B2382</f>
        <v>448000</v>
      </c>
    </row>
    <row r="1559" spans="3:5" x14ac:dyDescent="0.25">
      <c r="C1559" t="e">
        <f>'TPS543C20 Loop Gain'!AI2381</f>
        <v>#DIV/0!</v>
      </c>
      <c r="D1559" t="e">
        <f>'TPS543C20 Loop Gain'!AJ2381</f>
        <v>#DIV/0!</v>
      </c>
      <c r="E1559">
        <f>'TPS543C20 Loop Gain'!B2381</f>
        <v>447000</v>
      </c>
    </row>
    <row r="1560" spans="3:5" x14ac:dyDescent="0.25">
      <c r="C1560" t="e">
        <f>'TPS543C20 Loop Gain'!AI2380</f>
        <v>#DIV/0!</v>
      </c>
      <c r="D1560" t="e">
        <f>'TPS543C20 Loop Gain'!AJ2380</f>
        <v>#DIV/0!</v>
      </c>
      <c r="E1560">
        <f>'TPS543C20 Loop Gain'!B2380</f>
        <v>446000</v>
      </c>
    </row>
    <row r="1561" spans="3:5" x14ac:dyDescent="0.25">
      <c r="C1561" t="e">
        <f>'TPS543C20 Loop Gain'!AI2379</f>
        <v>#DIV/0!</v>
      </c>
      <c r="D1561" t="e">
        <f>'TPS543C20 Loop Gain'!AJ2379</f>
        <v>#DIV/0!</v>
      </c>
      <c r="E1561">
        <f>'TPS543C20 Loop Gain'!B2379</f>
        <v>445000</v>
      </c>
    </row>
    <row r="1562" spans="3:5" x14ac:dyDescent="0.25">
      <c r="C1562" t="e">
        <f>'TPS543C20 Loop Gain'!AI2378</f>
        <v>#DIV/0!</v>
      </c>
      <c r="D1562" t="e">
        <f>'TPS543C20 Loop Gain'!AJ2378</f>
        <v>#DIV/0!</v>
      </c>
      <c r="E1562">
        <f>'TPS543C20 Loop Gain'!B2378</f>
        <v>444000</v>
      </c>
    </row>
    <row r="1563" spans="3:5" x14ac:dyDescent="0.25">
      <c r="C1563" t="e">
        <f>'TPS543C20 Loop Gain'!AI2377</f>
        <v>#DIV/0!</v>
      </c>
      <c r="D1563" t="e">
        <f>'TPS543C20 Loop Gain'!AJ2377</f>
        <v>#DIV/0!</v>
      </c>
      <c r="E1563">
        <f>'TPS543C20 Loop Gain'!B2377</f>
        <v>443000</v>
      </c>
    </row>
    <row r="1564" spans="3:5" x14ac:dyDescent="0.25">
      <c r="C1564" t="e">
        <f>'TPS543C20 Loop Gain'!AI2376</f>
        <v>#DIV/0!</v>
      </c>
      <c r="D1564" t="e">
        <f>'TPS543C20 Loop Gain'!AJ2376</f>
        <v>#DIV/0!</v>
      </c>
      <c r="E1564">
        <f>'TPS543C20 Loop Gain'!B2376</f>
        <v>442000</v>
      </c>
    </row>
    <row r="1565" spans="3:5" x14ac:dyDescent="0.25">
      <c r="C1565" t="e">
        <f>'TPS543C20 Loop Gain'!AI2375</f>
        <v>#DIV/0!</v>
      </c>
      <c r="D1565" t="e">
        <f>'TPS543C20 Loop Gain'!AJ2375</f>
        <v>#DIV/0!</v>
      </c>
      <c r="E1565">
        <f>'TPS543C20 Loop Gain'!B2375</f>
        <v>441000</v>
      </c>
    </row>
    <row r="1566" spans="3:5" x14ac:dyDescent="0.25">
      <c r="C1566" t="e">
        <f>'TPS543C20 Loop Gain'!AI2374</f>
        <v>#DIV/0!</v>
      </c>
      <c r="D1566" t="e">
        <f>'TPS543C20 Loop Gain'!AJ2374</f>
        <v>#DIV/0!</v>
      </c>
      <c r="E1566">
        <f>'TPS543C20 Loop Gain'!B2374</f>
        <v>440000</v>
      </c>
    </row>
    <row r="1567" spans="3:5" x14ac:dyDescent="0.25">
      <c r="C1567" t="e">
        <f>'TPS543C20 Loop Gain'!AI2373</f>
        <v>#DIV/0!</v>
      </c>
      <c r="D1567" t="e">
        <f>'TPS543C20 Loop Gain'!AJ2373</f>
        <v>#DIV/0!</v>
      </c>
      <c r="E1567">
        <f>'TPS543C20 Loop Gain'!B2373</f>
        <v>439000</v>
      </c>
    </row>
    <row r="1568" spans="3:5" x14ac:dyDescent="0.25">
      <c r="C1568" t="e">
        <f>'TPS543C20 Loop Gain'!AI2372</f>
        <v>#DIV/0!</v>
      </c>
      <c r="D1568" t="e">
        <f>'TPS543C20 Loop Gain'!AJ2372</f>
        <v>#DIV/0!</v>
      </c>
      <c r="E1568">
        <f>'TPS543C20 Loop Gain'!B2372</f>
        <v>438000</v>
      </c>
    </row>
    <row r="1569" spans="3:5" x14ac:dyDescent="0.25">
      <c r="C1569" t="e">
        <f>'TPS543C20 Loop Gain'!AI2371</f>
        <v>#DIV/0!</v>
      </c>
      <c r="D1569" t="e">
        <f>'TPS543C20 Loop Gain'!AJ2371</f>
        <v>#DIV/0!</v>
      </c>
      <c r="E1569">
        <f>'TPS543C20 Loop Gain'!B2371</f>
        <v>437000</v>
      </c>
    </row>
    <row r="1570" spans="3:5" x14ac:dyDescent="0.25">
      <c r="C1570" t="e">
        <f>'TPS543C20 Loop Gain'!AI2370</f>
        <v>#DIV/0!</v>
      </c>
      <c r="D1570" t="e">
        <f>'TPS543C20 Loop Gain'!AJ2370</f>
        <v>#DIV/0!</v>
      </c>
      <c r="E1570">
        <f>'TPS543C20 Loop Gain'!B2370</f>
        <v>436000</v>
      </c>
    </row>
    <row r="1571" spans="3:5" x14ac:dyDescent="0.25">
      <c r="C1571" t="e">
        <f>'TPS543C20 Loop Gain'!AI2369</f>
        <v>#DIV/0!</v>
      </c>
      <c r="D1571" t="e">
        <f>'TPS543C20 Loop Gain'!AJ2369</f>
        <v>#DIV/0!</v>
      </c>
      <c r="E1571">
        <f>'TPS543C20 Loop Gain'!B2369</f>
        <v>435000</v>
      </c>
    </row>
    <row r="1572" spans="3:5" x14ac:dyDescent="0.25">
      <c r="C1572" t="e">
        <f>'TPS543C20 Loop Gain'!AI2368</f>
        <v>#DIV/0!</v>
      </c>
      <c r="D1572" t="e">
        <f>'TPS543C20 Loop Gain'!AJ2368</f>
        <v>#DIV/0!</v>
      </c>
      <c r="E1572">
        <f>'TPS543C20 Loop Gain'!B2368</f>
        <v>434000</v>
      </c>
    </row>
    <row r="1573" spans="3:5" x14ac:dyDescent="0.25">
      <c r="C1573" t="e">
        <f>'TPS543C20 Loop Gain'!AI2367</f>
        <v>#DIV/0!</v>
      </c>
      <c r="D1573" t="e">
        <f>'TPS543C20 Loop Gain'!AJ2367</f>
        <v>#DIV/0!</v>
      </c>
      <c r="E1573">
        <f>'TPS543C20 Loop Gain'!B2367</f>
        <v>433000</v>
      </c>
    </row>
    <row r="1574" spans="3:5" x14ac:dyDescent="0.25">
      <c r="C1574" t="e">
        <f>'TPS543C20 Loop Gain'!AI2366</f>
        <v>#DIV/0!</v>
      </c>
      <c r="D1574" t="e">
        <f>'TPS543C20 Loop Gain'!AJ2366</f>
        <v>#DIV/0!</v>
      </c>
      <c r="E1574">
        <f>'TPS543C20 Loop Gain'!B2366</f>
        <v>432000</v>
      </c>
    </row>
    <row r="1575" spans="3:5" x14ac:dyDescent="0.25">
      <c r="C1575" t="e">
        <f>'TPS543C20 Loop Gain'!AI2365</f>
        <v>#DIV/0!</v>
      </c>
      <c r="D1575" t="e">
        <f>'TPS543C20 Loop Gain'!AJ2365</f>
        <v>#DIV/0!</v>
      </c>
      <c r="E1575">
        <f>'TPS543C20 Loop Gain'!B2365</f>
        <v>431000</v>
      </c>
    </row>
    <row r="1576" spans="3:5" x14ac:dyDescent="0.25">
      <c r="C1576" t="e">
        <f>'TPS543C20 Loop Gain'!AI2364</f>
        <v>#DIV/0!</v>
      </c>
      <c r="D1576" t="e">
        <f>'TPS543C20 Loop Gain'!AJ2364</f>
        <v>#DIV/0!</v>
      </c>
      <c r="E1576">
        <f>'TPS543C20 Loop Gain'!B2364</f>
        <v>430000</v>
      </c>
    </row>
    <row r="1577" spans="3:5" x14ac:dyDescent="0.25">
      <c r="C1577" t="e">
        <f>'TPS543C20 Loop Gain'!AI2363</f>
        <v>#DIV/0!</v>
      </c>
      <c r="D1577" t="e">
        <f>'TPS543C20 Loop Gain'!AJ2363</f>
        <v>#DIV/0!</v>
      </c>
      <c r="E1577">
        <f>'TPS543C20 Loop Gain'!B2363</f>
        <v>429000</v>
      </c>
    </row>
    <row r="1578" spans="3:5" x14ac:dyDescent="0.25">
      <c r="C1578" t="e">
        <f>'TPS543C20 Loop Gain'!AI2362</f>
        <v>#DIV/0!</v>
      </c>
      <c r="D1578" t="e">
        <f>'TPS543C20 Loop Gain'!AJ2362</f>
        <v>#DIV/0!</v>
      </c>
      <c r="E1578">
        <f>'TPS543C20 Loop Gain'!B2362</f>
        <v>428000</v>
      </c>
    </row>
    <row r="1579" spans="3:5" x14ac:dyDescent="0.25">
      <c r="C1579" t="e">
        <f>'TPS543C20 Loop Gain'!AI2361</f>
        <v>#DIV/0!</v>
      </c>
      <c r="D1579" t="e">
        <f>'TPS543C20 Loop Gain'!AJ2361</f>
        <v>#DIV/0!</v>
      </c>
      <c r="E1579">
        <f>'TPS543C20 Loop Gain'!B2361</f>
        <v>427000</v>
      </c>
    </row>
    <row r="1580" spans="3:5" x14ac:dyDescent="0.25">
      <c r="C1580" t="e">
        <f>'TPS543C20 Loop Gain'!AI2360</f>
        <v>#DIV/0!</v>
      </c>
      <c r="D1580" t="e">
        <f>'TPS543C20 Loop Gain'!AJ2360</f>
        <v>#DIV/0!</v>
      </c>
      <c r="E1580">
        <f>'TPS543C20 Loop Gain'!B2360</f>
        <v>426000</v>
      </c>
    </row>
    <row r="1581" spans="3:5" x14ac:dyDescent="0.25">
      <c r="C1581" t="e">
        <f>'TPS543C20 Loop Gain'!AI2359</f>
        <v>#DIV/0!</v>
      </c>
      <c r="D1581" t="e">
        <f>'TPS543C20 Loop Gain'!AJ2359</f>
        <v>#DIV/0!</v>
      </c>
      <c r="E1581">
        <f>'TPS543C20 Loop Gain'!B2359</f>
        <v>425000</v>
      </c>
    </row>
    <row r="1582" spans="3:5" x14ac:dyDescent="0.25">
      <c r="C1582" t="e">
        <f>'TPS543C20 Loop Gain'!AI2358</f>
        <v>#DIV/0!</v>
      </c>
      <c r="D1582" t="e">
        <f>'TPS543C20 Loop Gain'!AJ2358</f>
        <v>#DIV/0!</v>
      </c>
      <c r="E1582">
        <f>'TPS543C20 Loop Gain'!B2358</f>
        <v>424000</v>
      </c>
    </row>
    <row r="1583" spans="3:5" x14ac:dyDescent="0.25">
      <c r="C1583" t="e">
        <f>'TPS543C20 Loop Gain'!AI2357</f>
        <v>#DIV/0!</v>
      </c>
      <c r="D1583" t="e">
        <f>'TPS543C20 Loop Gain'!AJ2357</f>
        <v>#DIV/0!</v>
      </c>
      <c r="E1583">
        <f>'TPS543C20 Loop Gain'!B2357</f>
        <v>423000</v>
      </c>
    </row>
    <row r="1584" spans="3:5" x14ac:dyDescent="0.25">
      <c r="C1584" t="e">
        <f>'TPS543C20 Loop Gain'!AI2356</f>
        <v>#DIV/0!</v>
      </c>
      <c r="D1584" t="e">
        <f>'TPS543C20 Loop Gain'!AJ2356</f>
        <v>#DIV/0!</v>
      </c>
      <c r="E1584">
        <f>'TPS543C20 Loop Gain'!B2356</f>
        <v>422000</v>
      </c>
    </row>
    <row r="1585" spans="3:5" x14ac:dyDescent="0.25">
      <c r="C1585" t="e">
        <f>'TPS543C20 Loop Gain'!AI2355</f>
        <v>#DIV/0!</v>
      </c>
      <c r="D1585" t="e">
        <f>'TPS543C20 Loop Gain'!AJ2355</f>
        <v>#DIV/0!</v>
      </c>
      <c r="E1585">
        <f>'TPS543C20 Loop Gain'!B2355</f>
        <v>421000</v>
      </c>
    </row>
    <row r="1586" spans="3:5" x14ac:dyDescent="0.25">
      <c r="C1586" t="e">
        <f>'TPS543C20 Loop Gain'!AI2354</f>
        <v>#DIV/0!</v>
      </c>
      <c r="D1586" t="e">
        <f>'TPS543C20 Loop Gain'!AJ2354</f>
        <v>#DIV/0!</v>
      </c>
      <c r="E1586">
        <f>'TPS543C20 Loop Gain'!B2354</f>
        <v>420000</v>
      </c>
    </row>
    <row r="1587" spans="3:5" x14ac:dyDescent="0.25">
      <c r="C1587" t="e">
        <f>'TPS543C20 Loop Gain'!AI2353</f>
        <v>#DIV/0!</v>
      </c>
      <c r="D1587" t="e">
        <f>'TPS543C20 Loop Gain'!AJ2353</f>
        <v>#DIV/0!</v>
      </c>
      <c r="E1587">
        <f>'TPS543C20 Loop Gain'!B2353</f>
        <v>419000</v>
      </c>
    </row>
    <row r="1588" spans="3:5" x14ac:dyDescent="0.25">
      <c r="C1588" t="e">
        <f>'TPS543C20 Loop Gain'!AI2352</f>
        <v>#DIV/0!</v>
      </c>
      <c r="D1588" t="e">
        <f>'TPS543C20 Loop Gain'!AJ2352</f>
        <v>#DIV/0!</v>
      </c>
      <c r="E1588">
        <f>'TPS543C20 Loop Gain'!B2352</f>
        <v>418000</v>
      </c>
    </row>
    <row r="1589" spans="3:5" x14ac:dyDescent="0.25">
      <c r="C1589" t="e">
        <f>'TPS543C20 Loop Gain'!AI2351</f>
        <v>#DIV/0!</v>
      </c>
      <c r="D1589" t="e">
        <f>'TPS543C20 Loop Gain'!AJ2351</f>
        <v>#DIV/0!</v>
      </c>
      <c r="E1589">
        <f>'TPS543C20 Loop Gain'!B2351</f>
        <v>417000</v>
      </c>
    </row>
    <row r="1590" spans="3:5" x14ac:dyDescent="0.25">
      <c r="C1590" t="e">
        <f>'TPS543C20 Loop Gain'!AI2350</f>
        <v>#DIV/0!</v>
      </c>
      <c r="D1590" t="e">
        <f>'TPS543C20 Loop Gain'!AJ2350</f>
        <v>#DIV/0!</v>
      </c>
      <c r="E1590">
        <f>'TPS543C20 Loop Gain'!B2350</f>
        <v>416000</v>
      </c>
    </row>
    <row r="1591" spans="3:5" x14ac:dyDescent="0.25">
      <c r="C1591" t="e">
        <f>'TPS543C20 Loop Gain'!AI2349</f>
        <v>#DIV/0!</v>
      </c>
      <c r="D1591" t="e">
        <f>'TPS543C20 Loop Gain'!AJ2349</f>
        <v>#DIV/0!</v>
      </c>
      <c r="E1591">
        <f>'TPS543C20 Loop Gain'!B2349</f>
        <v>415000</v>
      </c>
    </row>
    <row r="1592" spans="3:5" x14ac:dyDescent="0.25">
      <c r="C1592" t="e">
        <f>'TPS543C20 Loop Gain'!AI2348</f>
        <v>#DIV/0!</v>
      </c>
      <c r="D1592" t="e">
        <f>'TPS543C20 Loop Gain'!AJ2348</f>
        <v>#DIV/0!</v>
      </c>
      <c r="E1592">
        <f>'TPS543C20 Loop Gain'!B2348</f>
        <v>414000</v>
      </c>
    </row>
    <row r="1593" spans="3:5" x14ac:dyDescent="0.25">
      <c r="C1593" t="e">
        <f>'TPS543C20 Loop Gain'!AI2347</f>
        <v>#DIV/0!</v>
      </c>
      <c r="D1593" t="e">
        <f>'TPS543C20 Loop Gain'!AJ2347</f>
        <v>#DIV/0!</v>
      </c>
      <c r="E1593">
        <f>'TPS543C20 Loop Gain'!B2347</f>
        <v>413000</v>
      </c>
    </row>
    <row r="1594" spans="3:5" x14ac:dyDescent="0.25">
      <c r="C1594" t="e">
        <f>'TPS543C20 Loop Gain'!AI2346</f>
        <v>#DIV/0!</v>
      </c>
      <c r="D1594" t="e">
        <f>'TPS543C20 Loop Gain'!AJ2346</f>
        <v>#DIV/0!</v>
      </c>
      <c r="E1594">
        <f>'TPS543C20 Loop Gain'!B2346</f>
        <v>412000</v>
      </c>
    </row>
    <row r="1595" spans="3:5" x14ac:dyDescent="0.25">
      <c r="C1595" t="e">
        <f>'TPS543C20 Loop Gain'!AI2345</f>
        <v>#DIV/0!</v>
      </c>
      <c r="D1595" t="e">
        <f>'TPS543C20 Loop Gain'!AJ2345</f>
        <v>#DIV/0!</v>
      </c>
      <c r="E1595">
        <f>'TPS543C20 Loop Gain'!B2345</f>
        <v>411000</v>
      </c>
    </row>
    <row r="1596" spans="3:5" x14ac:dyDescent="0.25">
      <c r="C1596" t="e">
        <f>'TPS543C20 Loop Gain'!AI2344</f>
        <v>#DIV/0!</v>
      </c>
      <c r="D1596" t="e">
        <f>'TPS543C20 Loop Gain'!AJ2344</f>
        <v>#DIV/0!</v>
      </c>
      <c r="E1596">
        <f>'TPS543C20 Loop Gain'!B2344</f>
        <v>410000</v>
      </c>
    </row>
    <row r="1597" spans="3:5" x14ac:dyDescent="0.25">
      <c r="C1597" t="e">
        <f>'TPS543C20 Loop Gain'!AI2343</f>
        <v>#DIV/0!</v>
      </c>
      <c r="D1597" t="e">
        <f>'TPS543C20 Loop Gain'!AJ2343</f>
        <v>#DIV/0!</v>
      </c>
      <c r="E1597">
        <f>'TPS543C20 Loop Gain'!B2343</f>
        <v>409000</v>
      </c>
    </row>
    <row r="1598" spans="3:5" x14ac:dyDescent="0.25">
      <c r="C1598" t="e">
        <f>'TPS543C20 Loop Gain'!AI2342</f>
        <v>#DIV/0!</v>
      </c>
      <c r="D1598" t="e">
        <f>'TPS543C20 Loop Gain'!AJ2342</f>
        <v>#DIV/0!</v>
      </c>
      <c r="E1598">
        <f>'TPS543C20 Loop Gain'!B2342</f>
        <v>408000</v>
      </c>
    </row>
    <row r="1599" spans="3:5" x14ac:dyDescent="0.25">
      <c r="C1599" t="e">
        <f>'TPS543C20 Loop Gain'!AI2341</f>
        <v>#DIV/0!</v>
      </c>
      <c r="D1599" t="e">
        <f>'TPS543C20 Loop Gain'!AJ2341</f>
        <v>#DIV/0!</v>
      </c>
      <c r="E1599">
        <f>'TPS543C20 Loop Gain'!B2341</f>
        <v>407000</v>
      </c>
    </row>
    <row r="1600" spans="3:5" x14ac:dyDescent="0.25">
      <c r="C1600" t="e">
        <f>'TPS543C20 Loop Gain'!AI2340</f>
        <v>#DIV/0!</v>
      </c>
      <c r="D1600" t="e">
        <f>'TPS543C20 Loop Gain'!AJ2340</f>
        <v>#DIV/0!</v>
      </c>
      <c r="E1600">
        <f>'TPS543C20 Loop Gain'!B2340</f>
        <v>406000</v>
      </c>
    </row>
    <row r="1601" spans="3:5" x14ac:dyDescent="0.25">
      <c r="C1601" t="e">
        <f>'TPS543C20 Loop Gain'!AI2339</f>
        <v>#DIV/0!</v>
      </c>
      <c r="D1601" t="e">
        <f>'TPS543C20 Loop Gain'!AJ2339</f>
        <v>#DIV/0!</v>
      </c>
      <c r="E1601">
        <f>'TPS543C20 Loop Gain'!B2339</f>
        <v>405000</v>
      </c>
    </row>
    <row r="1602" spans="3:5" x14ac:dyDescent="0.25">
      <c r="C1602" t="e">
        <f>'TPS543C20 Loop Gain'!AI2338</f>
        <v>#DIV/0!</v>
      </c>
      <c r="D1602" t="e">
        <f>'TPS543C20 Loop Gain'!AJ2338</f>
        <v>#DIV/0!</v>
      </c>
      <c r="E1602">
        <f>'TPS543C20 Loop Gain'!B2338</f>
        <v>404000</v>
      </c>
    </row>
    <row r="1603" spans="3:5" x14ac:dyDescent="0.25">
      <c r="C1603" t="e">
        <f>'TPS543C20 Loop Gain'!AI2337</f>
        <v>#DIV/0!</v>
      </c>
      <c r="D1603" t="e">
        <f>'TPS543C20 Loop Gain'!AJ2337</f>
        <v>#DIV/0!</v>
      </c>
      <c r="E1603">
        <f>'TPS543C20 Loop Gain'!B2337</f>
        <v>403000</v>
      </c>
    </row>
    <row r="1604" spans="3:5" x14ac:dyDescent="0.25">
      <c r="C1604" t="e">
        <f>'TPS543C20 Loop Gain'!AI2336</f>
        <v>#DIV/0!</v>
      </c>
      <c r="D1604" t="e">
        <f>'TPS543C20 Loop Gain'!AJ2336</f>
        <v>#DIV/0!</v>
      </c>
      <c r="E1604">
        <f>'TPS543C20 Loop Gain'!B2336</f>
        <v>402000</v>
      </c>
    </row>
    <row r="1605" spans="3:5" x14ac:dyDescent="0.25">
      <c r="C1605" t="e">
        <f>'TPS543C20 Loop Gain'!AI2335</f>
        <v>#DIV/0!</v>
      </c>
      <c r="D1605" t="e">
        <f>'TPS543C20 Loop Gain'!AJ2335</f>
        <v>#DIV/0!</v>
      </c>
      <c r="E1605">
        <f>'TPS543C20 Loop Gain'!B2335</f>
        <v>401000</v>
      </c>
    </row>
    <row r="1606" spans="3:5" x14ac:dyDescent="0.25">
      <c r="C1606" t="e">
        <f>'TPS543C20 Loop Gain'!AI2334</f>
        <v>#DIV/0!</v>
      </c>
      <c r="D1606" t="e">
        <f>'TPS543C20 Loop Gain'!AJ2334</f>
        <v>#DIV/0!</v>
      </c>
      <c r="E1606">
        <f>'TPS543C20 Loop Gain'!B2334</f>
        <v>400000</v>
      </c>
    </row>
    <row r="1607" spans="3:5" x14ac:dyDescent="0.25">
      <c r="C1607" t="e">
        <f>'TPS543C20 Loop Gain'!AI2333</f>
        <v>#DIV/0!</v>
      </c>
      <c r="D1607" t="e">
        <f>'TPS543C20 Loop Gain'!AJ2333</f>
        <v>#DIV/0!</v>
      </c>
      <c r="E1607">
        <f>'TPS543C20 Loop Gain'!B2333</f>
        <v>399000</v>
      </c>
    </row>
    <row r="1608" spans="3:5" x14ac:dyDescent="0.25">
      <c r="C1608" t="e">
        <f>'TPS543C20 Loop Gain'!AI2332</f>
        <v>#DIV/0!</v>
      </c>
      <c r="D1608" t="e">
        <f>'TPS543C20 Loop Gain'!AJ2332</f>
        <v>#DIV/0!</v>
      </c>
      <c r="E1608">
        <f>'TPS543C20 Loop Gain'!B2332</f>
        <v>398000</v>
      </c>
    </row>
    <row r="1609" spans="3:5" x14ac:dyDescent="0.25">
      <c r="C1609" t="e">
        <f>'TPS543C20 Loop Gain'!AI2331</f>
        <v>#DIV/0!</v>
      </c>
      <c r="D1609" t="e">
        <f>'TPS543C20 Loop Gain'!AJ2331</f>
        <v>#DIV/0!</v>
      </c>
      <c r="E1609">
        <f>'TPS543C20 Loop Gain'!B2331</f>
        <v>397000</v>
      </c>
    </row>
    <row r="1610" spans="3:5" x14ac:dyDescent="0.25">
      <c r="C1610" t="e">
        <f>'TPS543C20 Loop Gain'!AI2330</f>
        <v>#DIV/0!</v>
      </c>
      <c r="D1610" t="e">
        <f>'TPS543C20 Loop Gain'!AJ2330</f>
        <v>#DIV/0!</v>
      </c>
      <c r="E1610">
        <f>'TPS543C20 Loop Gain'!B2330</f>
        <v>396000</v>
      </c>
    </row>
    <row r="1611" spans="3:5" x14ac:dyDescent="0.25">
      <c r="C1611" t="e">
        <f>'TPS543C20 Loop Gain'!AI2329</f>
        <v>#DIV/0!</v>
      </c>
      <c r="D1611" t="e">
        <f>'TPS543C20 Loop Gain'!AJ2329</f>
        <v>#DIV/0!</v>
      </c>
      <c r="E1611">
        <f>'TPS543C20 Loop Gain'!B2329</f>
        <v>395000</v>
      </c>
    </row>
    <row r="1612" spans="3:5" x14ac:dyDescent="0.25">
      <c r="C1612" t="e">
        <f>'TPS543C20 Loop Gain'!AI2328</f>
        <v>#DIV/0!</v>
      </c>
      <c r="D1612" t="e">
        <f>'TPS543C20 Loop Gain'!AJ2328</f>
        <v>#DIV/0!</v>
      </c>
      <c r="E1612">
        <f>'TPS543C20 Loop Gain'!B2328</f>
        <v>394000</v>
      </c>
    </row>
    <row r="1613" spans="3:5" x14ac:dyDescent="0.25">
      <c r="C1613" t="e">
        <f>'TPS543C20 Loop Gain'!AI2327</f>
        <v>#DIV/0!</v>
      </c>
      <c r="D1613" t="e">
        <f>'TPS543C20 Loop Gain'!AJ2327</f>
        <v>#DIV/0!</v>
      </c>
      <c r="E1613">
        <f>'TPS543C20 Loop Gain'!B2327</f>
        <v>393000</v>
      </c>
    </row>
    <row r="1614" spans="3:5" x14ac:dyDescent="0.25">
      <c r="C1614" t="e">
        <f>'TPS543C20 Loop Gain'!AI2326</f>
        <v>#DIV/0!</v>
      </c>
      <c r="D1614" t="e">
        <f>'TPS543C20 Loop Gain'!AJ2326</f>
        <v>#DIV/0!</v>
      </c>
      <c r="E1614">
        <f>'TPS543C20 Loop Gain'!B2326</f>
        <v>392000</v>
      </c>
    </row>
    <row r="1615" spans="3:5" x14ac:dyDescent="0.25">
      <c r="C1615" t="e">
        <f>'TPS543C20 Loop Gain'!AI2325</f>
        <v>#DIV/0!</v>
      </c>
      <c r="D1615" t="e">
        <f>'TPS543C20 Loop Gain'!AJ2325</f>
        <v>#DIV/0!</v>
      </c>
      <c r="E1615">
        <f>'TPS543C20 Loop Gain'!B2325</f>
        <v>391000</v>
      </c>
    </row>
    <row r="1616" spans="3:5" x14ac:dyDescent="0.25">
      <c r="C1616" t="e">
        <f>'TPS543C20 Loop Gain'!AI2324</f>
        <v>#DIV/0!</v>
      </c>
      <c r="D1616" t="e">
        <f>'TPS543C20 Loop Gain'!AJ2324</f>
        <v>#DIV/0!</v>
      </c>
      <c r="E1616">
        <f>'TPS543C20 Loop Gain'!B2324</f>
        <v>390000</v>
      </c>
    </row>
    <row r="1617" spans="3:5" x14ac:dyDescent="0.25">
      <c r="C1617" t="e">
        <f>'TPS543C20 Loop Gain'!AI2323</f>
        <v>#DIV/0!</v>
      </c>
      <c r="D1617" t="e">
        <f>'TPS543C20 Loop Gain'!AJ2323</f>
        <v>#DIV/0!</v>
      </c>
      <c r="E1617">
        <f>'TPS543C20 Loop Gain'!B2323</f>
        <v>389000</v>
      </c>
    </row>
    <row r="1618" spans="3:5" x14ac:dyDescent="0.25">
      <c r="C1618" t="e">
        <f>'TPS543C20 Loop Gain'!AI2322</f>
        <v>#DIV/0!</v>
      </c>
      <c r="D1618" t="e">
        <f>'TPS543C20 Loop Gain'!AJ2322</f>
        <v>#DIV/0!</v>
      </c>
      <c r="E1618">
        <f>'TPS543C20 Loop Gain'!B2322</f>
        <v>388000</v>
      </c>
    </row>
    <row r="1619" spans="3:5" x14ac:dyDescent="0.25">
      <c r="C1619" t="e">
        <f>'TPS543C20 Loop Gain'!AI2321</f>
        <v>#DIV/0!</v>
      </c>
      <c r="D1619" t="e">
        <f>'TPS543C20 Loop Gain'!AJ2321</f>
        <v>#DIV/0!</v>
      </c>
      <c r="E1619">
        <f>'TPS543C20 Loop Gain'!B2321</f>
        <v>387000</v>
      </c>
    </row>
    <row r="1620" spans="3:5" x14ac:dyDescent="0.25">
      <c r="C1620" t="e">
        <f>'TPS543C20 Loop Gain'!AI2320</f>
        <v>#DIV/0!</v>
      </c>
      <c r="D1620" t="e">
        <f>'TPS543C20 Loop Gain'!AJ2320</f>
        <v>#DIV/0!</v>
      </c>
      <c r="E1620">
        <f>'TPS543C20 Loop Gain'!B2320</f>
        <v>386000</v>
      </c>
    </row>
    <row r="1621" spans="3:5" x14ac:dyDescent="0.25">
      <c r="C1621" t="e">
        <f>'TPS543C20 Loop Gain'!AI2319</f>
        <v>#DIV/0!</v>
      </c>
      <c r="D1621" t="e">
        <f>'TPS543C20 Loop Gain'!AJ2319</f>
        <v>#DIV/0!</v>
      </c>
      <c r="E1621">
        <f>'TPS543C20 Loop Gain'!B2319</f>
        <v>385000</v>
      </c>
    </row>
    <row r="1622" spans="3:5" x14ac:dyDescent="0.25">
      <c r="C1622" t="e">
        <f>'TPS543C20 Loop Gain'!AI2318</f>
        <v>#DIV/0!</v>
      </c>
      <c r="D1622" t="e">
        <f>'TPS543C20 Loop Gain'!AJ2318</f>
        <v>#DIV/0!</v>
      </c>
      <c r="E1622">
        <f>'TPS543C20 Loop Gain'!B2318</f>
        <v>384000</v>
      </c>
    </row>
    <row r="1623" spans="3:5" x14ac:dyDescent="0.25">
      <c r="C1623" t="e">
        <f>'TPS543C20 Loop Gain'!AI2317</f>
        <v>#DIV/0!</v>
      </c>
      <c r="D1623" t="e">
        <f>'TPS543C20 Loop Gain'!AJ2317</f>
        <v>#DIV/0!</v>
      </c>
      <c r="E1623">
        <f>'TPS543C20 Loop Gain'!B2317</f>
        <v>383000</v>
      </c>
    </row>
    <row r="1624" spans="3:5" x14ac:dyDescent="0.25">
      <c r="C1624" t="e">
        <f>'TPS543C20 Loop Gain'!AI2316</f>
        <v>#DIV/0!</v>
      </c>
      <c r="D1624" t="e">
        <f>'TPS543C20 Loop Gain'!AJ2316</f>
        <v>#DIV/0!</v>
      </c>
      <c r="E1624">
        <f>'TPS543C20 Loop Gain'!B2316</f>
        <v>382000</v>
      </c>
    </row>
    <row r="1625" spans="3:5" x14ac:dyDescent="0.25">
      <c r="C1625" t="e">
        <f>'TPS543C20 Loop Gain'!AI2315</f>
        <v>#DIV/0!</v>
      </c>
      <c r="D1625" t="e">
        <f>'TPS543C20 Loop Gain'!AJ2315</f>
        <v>#DIV/0!</v>
      </c>
      <c r="E1625">
        <f>'TPS543C20 Loop Gain'!B2315</f>
        <v>381000</v>
      </c>
    </row>
    <row r="1626" spans="3:5" x14ac:dyDescent="0.25">
      <c r="C1626" t="e">
        <f>'TPS543C20 Loop Gain'!AI2314</f>
        <v>#DIV/0!</v>
      </c>
      <c r="D1626" t="e">
        <f>'TPS543C20 Loop Gain'!AJ2314</f>
        <v>#DIV/0!</v>
      </c>
      <c r="E1626">
        <f>'TPS543C20 Loop Gain'!B2314</f>
        <v>380000</v>
      </c>
    </row>
    <row r="1627" spans="3:5" x14ac:dyDescent="0.25">
      <c r="C1627" t="e">
        <f>'TPS543C20 Loop Gain'!AI2313</f>
        <v>#DIV/0!</v>
      </c>
      <c r="D1627" t="e">
        <f>'TPS543C20 Loop Gain'!AJ2313</f>
        <v>#DIV/0!</v>
      </c>
      <c r="E1627">
        <f>'TPS543C20 Loop Gain'!B2313</f>
        <v>379000</v>
      </c>
    </row>
    <row r="1628" spans="3:5" x14ac:dyDescent="0.25">
      <c r="C1628" t="e">
        <f>'TPS543C20 Loop Gain'!AI2312</f>
        <v>#DIV/0!</v>
      </c>
      <c r="D1628" t="e">
        <f>'TPS543C20 Loop Gain'!AJ2312</f>
        <v>#DIV/0!</v>
      </c>
      <c r="E1628">
        <f>'TPS543C20 Loop Gain'!B2312</f>
        <v>378000</v>
      </c>
    </row>
    <row r="1629" spans="3:5" x14ac:dyDescent="0.25">
      <c r="C1629" t="e">
        <f>'TPS543C20 Loop Gain'!AI2311</f>
        <v>#DIV/0!</v>
      </c>
      <c r="D1629" t="e">
        <f>'TPS543C20 Loop Gain'!AJ2311</f>
        <v>#DIV/0!</v>
      </c>
      <c r="E1629">
        <f>'TPS543C20 Loop Gain'!B2311</f>
        <v>377000</v>
      </c>
    </row>
    <row r="1630" spans="3:5" x14ac:dyDescent="0.25">
      <c r="C1630" t="e">
        <f>'TPS543C20 Loop Gain'!AI2310</f>
        <v>#DIV/0!</v>
      </c>
      <c r="D1630" t="e">
        <f>'TPS543C20 Loop Gain'!AJ2310</f>
        <v>#DIV/0!</v>
      </c>
      <c r="E1630">
        <f>'TPS543C20 Loop Gain'!B2310</f>
        <v>376000</v>
      </c>
    </row>
    <row r="1631" spans="3:5" x14ac:dyDescent="0.25">
      <c r="C1631" t="e">
        <f>'TPS543C20 Loop Gain'!AI2309</f>
        <v>#DIV/0!</v>
      </c>
      <c r="D1631" t="e">
        <f>'TPS543C20 Loop Gain'!AJ2309</f>
        <v>#DIV/0!</v>
      </c>
      <c r="E1631">
        <f>'TPS543C20 Loop Gain'!B2309</f>
        <v>375000</v>
      </c>
    </row>
    <row r="1632" spans="3:5" x14ac:dyDescent="0.25">
      <c r="C1632" t="e">
        <f>'TPS543C20 Loop Gain'!AI2308</f>
        <v>#DIV/0!</v>
      </c>
      <c r="D1632" t="e">
        <f>'TPS543C20 Loop Gain'!AJ2308</f>
        <v>#DIV/0!</v>
      </c>
      <c r="E1632">
        <f>'TPS543C20 Loop Gain'!B2308</f>
        <v>374000</v>
      </c>
    </row>
    <row r="1633" spans="3:5" x14ac:dyDescent="0.25">
      <c r="C1633" t="e">
        <f>'TPS543C20 Loop Gain'!AI2307</f>
        <v>#DIV/0!</v>
      </c>
      <c r="D1633" t="e">
        <f>'TPS543C20 Loop Gain'!AJ2307</f>
        <v>#DIV/0!</v>
      </c>
      <c r="E1633">
        <f>'TPS543C20 Loop Gain'!B2307</f>
        <v>373000</v>
      </c>
    </row>
    <row r="1634" spans="3:5" x14ac:dyDescent="0.25">
      <c r="C1634" t="e">
        <f>'TPS543C20 Loop Gain'!AI2306</f>
        <v>#DIV/0!</v>
      </c>
      <c r="D1634" t="e">
        <f>'TPS543C20 Loop Gain'!AJ2306</f>
        <v>#DIV/0!</v>
      </c>
      <c r="E1634">
        <f>'TPS543C20 Loop Gain'!B2306</f>
        <v>372000</v>
      </c>
    </row>
    <row r="1635" spans="3:5" x14ac:dyDescent="0.25">
      <c r="C1635" t="e">
        <f>'TPS543C20 Loop Gain'!AI2305</f>
        <v>#DIV/0!</v>
      </c>
      <c r="D1635" t="e">
        <f>'TPS543C20 Loop Gain'!AJ2305</f>
        <v>#DIV/0!</v>
      </c>
      <c r="E1635">
        <f>'TPS543C20 Loop Gain'!B2305</f>
        <v>371000</v>
      </c>
    </row>
    <row r="1636" spans="3:5" x14ac:dyDescent="0.25">
      <c r="C1636" t="e">
        <f>'TPS543C20 Loop Gain'!AI2304</f>
        <v>#DIV/0!</v>
      </c>
      <c r="D1636" t="e">
        <f>'TPS543C20 Loop Gain'!AJ2304</f>
        <v>#DIV/0!</v>
      </c>
      <c r="E1636">
        <f>'TPS543C20 Loop Gain'!B2304</f>
        <v>370000</v>
      </c>
    </row>
    <row r="1637" spans="3:5" x14ac:dyDescent="0.25">
      <c r="C1637" t="e">
        <f>'TPS543C20 Loop Gain'!AI2303</f>
        <v>#DIV/0!</v>
      </c>
      <c r="D1637" t="e">
        <f>'TPS543C20 Loop Gain'!AJ2303</f>
        <v>#DIV/0!</v>
      </c>
      <c r="E1637">
        <f>'TPS543C20 Loop Gain'!B2303</f>
        <v>369000</v>
      </c>
    </row>
    <row r="1638" spans="3:5" x14ac:dyDescent="0.25">
      <c r="C1638" t="e">
        <f>'TPS543C20 Loop Gain'!AI2302</f>
        <v>#DIV/0!</v>
      </c>
      <c r="D1638" t="e">
        <f>'TPS543C20 Loop Gain'!AJ2302</f>
        <v>#DIV/0!</v>
      </c>
      <c r="E1638">
        <f>'TPS543C20 Loop Gain'!B2302</f>
        <v>368000</v>
      </c>
    </row>
    <row r="1639" spans="3:5" x14ac:dyDescent="0.25">
      <c r="C1639" t="e">
        <f>'TPS543C20 Loop Gain'!AI2301</f>
        <v>#DIV/0!</v>
      </c>
      <c r="D1639" t="e">
        <f>'TPS543C20 Loop Gain'!AJ2301</f>
        <v>#DIV/0!</v>
      </c>
      <c r="E1639">
        <f>'TPS543C20 Loop Gain'!B2301</f>
        <v>367000</v>
      </c>
    </row>
    <row r="1640" spans="3:5" x14ac:dyDescent="0.25">
      <c r="C1640" t="e">
        <f>'TPS543C20 Loop Gain'!AI2300</f>
        <v>#DIV/0!</v>
      </c>
      <c r="D1640" t="e">
        <f>'TPS543C20 Loop Gain'!AJ2300</f>
        <v>#DIV/0!</v>
      </c>
      <c r="E1640">
        <f>'TPS543C20 Loop Gain'!B2300</f>
        <v>366000</v>
      </c>
    </row>
    <row r="1641" spans="3:5" x14ac:dyDescent="0.25">
      <c r="C1641" t="e">
        <f>'TPS543C20 Loop Gain'!AI2299</f>
        <v>#DIV/0!</v>
      </c>
      <c r="D1641" t="e">
        <f>'TPS543C20 Loop Gain'!AJ2299</f>
        <v>#DIV/0!</v>
      </c>
      <c r="E1641">
        <f>'TPS543C20 Loop Gain'!B2299</f>
        <v>365000</v>
      </c>
    </row>
    <row r="1642" spans="3:5" x14ac:dyDescent="0.25">
      <c r="C1642" t="e">
        <f>'TPS543C20 Loop Gain'!AI2298</f>
        <v>#DIV/0!</v>
      </c>
      <c r="D1642" t="e">
        <f>'TPS543C20 Loop Gain'!AJ2298</f>
        <v>#DIV/0!</v>
      </c>
      <c r="E1642">
        <f>'TPS543C20 Loop Gain'!B2298</f>
        <v>364000</v>
      </c>
    </row>
    <row r="1643" spans="3:5" x14ac:dyDescent="0.25">
      <c r="C1643" t="e">
        <f>'TPS543C20 Loop Gain'!AI2297</f>
        <v>#DIV/0!</v>
      </c>
      <c r="D1643" t="e">
        <f>'TPS543C20 Loop Gain'!AJ2297</f>
        <v>#DIV/0!</v>
      </c>
      <c r="E1643">
        <f>'TPS543C20 Loop Gain'!B2297</f>
        <v>363000</v>
      </c>
    </row>
    <row r="1644" spans="3:5" x14ac:dyDescent="0.25">
      <c r="C1644" t="e">
        <f>'TPS543C20 Loop Gain'!AI2296</f>
        <v>#DIV/0!</v>
      </c>
      <c r="D1644" t="e">
        <f>'TPS543C20 Loop Gain'!AJ2296</f>
        <v>#DIV/0!</v>
      </c>
      <c r="E1644">
        <f>'TPS543C20 Loop Gain'!B2296</f>
        <v>362000</v>
      </c>
    </row>
    <row r="1645" spans="3:5" x14ac:dyDescent="0.25">
      <c r="C1645" t="e">
        <f>'TPS543C20 Loop Gain'!AI2295</f>
        <v>#DIV/0!</v>
      </c>
      <c r="D1645" t="e">
        <f>'TPS543C20 Loop Gain'!AJ2295</f>
        <v>#DIV/0!</v>
      </c>
      <c r="E1645">
        <f>'TPS543C20 Loop Gain'!B2295</f>
        <v>361000</v>
      </c>
    </row>
    <row r="1646" spans="3:5" x14ac:dyDescent="0.25">
      <c r="C1646" t="e">
        <f>'TPS543C20 Loop Gain'!AI2294</f>
        <v>#DIV/0!</v>
      </c>
      <c r="D1646" t="e">
        <f>'TPS543C20 Loop Gain'!AJ2294</f>
        <v>#DIV/0!</v>
      </c>
      <c r="E1646">
        <f>'TPS543C20 Loop Gain'!B2294</f>
        <v>360000</v>
      </c>
    </row>
    <row r="1647" spans="3:5" x14ac:dyDescent="0.25">
      <c r="C1647" t="e">
        <f>'TPS543C20 Loop Gain'!AI2293</f>
        <v>#DIV/0!</v>
      </c>
      <c r="D1647" t="e">
        <f>'TPS543C20 Loop Gain'!AJ2293</f>
        <v>#DIV/0!</v>
      </c>
      <c r="E1647">
        <f>'TPS543C20 Loop Gain'!B2293</f>
        <v>359000</v>
      </c>
    </row>
    <row r="1648" spans="3:5" x14ac:dyDescent="0.25">
      <c r="C1648" t="e">
        <f>'TPS543C20 Loop Gain'!AI2292</f>
        <v>#DIV/0!</v>
      </c>
      <c r="D1648" t="e">
        <f>'TPS543C20 Loop Gain'!AJ2292</f>
        <v>#DIV/0!</v>
      </c>
      <c r="E1648">
        <f>'TPS543C20 Loop Gain'!B2292</f>
        <v>358000</v>
      </c>
    </row>
    <row r="1649" spans="3:5" x14ac:dyDescent="0.25">
      <c r="C1649" t="e">
        <f>'TPS543C20 Loop Gain'!AI2291</f>
        <v>#DIV/0!</v>
      </c>
      <c r="D1649" t="e">
        <f>'TPS543C20 Loop Gain'!AJ2291</f>
        <v>#DIV/0!</v>
      </c>
      <c r="E1649">
        <f>'TPS543C20 Loop Gain'!B2291</f>
        <v>357000</v>
      </c>
    </row>
    <row r="1650" spans="3:5" x14ac:dyDescent="0.25">
      <c r="C1650" t="e">
        <f>'TPS543C20 Loop Gain'!AI2290</f>
        <v>#DIV/0!</v>
      </c>
      <c r="D1650" t="e">
        <f>'TPS543C20 Loop Gain'!AJ2290</f>
        <v>#DIV/0!</v>
      </c>
      <c r="E1650">
        <f>'TPS543C20 Loop Gain'!B2290</f>
        <v>356000</v>
      </c>
    </row>
    <row r="1651" spans="3:5" x14ac:dyDescent="0.25">
      <c r="C1651" t="e">
        <f>'TPS543C20 Loop Gain'!AI2289</f>
        <v>#DIV/0!</v>
      </c>
      <c r="D1651" t="e">
        <f>'TPS543C20 Loop Gain'!AJ2289</f>
        <v>#DIV/0!</v>
      </c>
      <c r="E1651">
        <f>'TPS543C20 Loop Gain'!B2289</f>
        <v>355000</v>
      </c>
    </row>
    <row r="1652" spans="3:5" x14ac:dyDescent="0.25">
      <c r="C1652" t="e">
        <f>'TPS543C20 Loop Gain'!AI2288</f>
        <v>#DIV/0!</v>
      </c>
      <c r="D1652" t="e">
        <f>'TPS543C20 Loop Gain'!AJ2288</f>
        <v>#DIV/0!</v>
      </c>
      <c r="E1652">
        <f>'TPS543C20 Loop Gain'!B2288</f>
        <v>354000</v>
      </c>
    </row>
    <row r="1653" spans="3:5" x14ac:dyDescent="0.25">
      <c r="C1653" t="e">
        <f>'TPS543C20 Loop Gain'!AI2287</f>
        <v>#DIV/0!</v>
      </c>
      <c r="D1653" t="e">
        <f>'TPS543C20 Loop Gain'!AJ2287</f>
        <v>#DIV/0!</v>
      </c>
      <c r="E1653">
        <f>'TPS543C20 Loop Gain'!B2287</f>
        <v>353000</v>
      </c>
    </row>
    <row r="1654" spans="3:5" x14ac:dyDescent="0.25">
      <c r="C1654" t="e">
        <f>'TPS543C20 Loop Gain'!AI2286</f>
        <v>#DIV/0!</v>
      </c>
      <c r="D1654" t="e">
        <f>'TPS543C20 Loop Gain'!AJ2286</f>
        <v>#DIV/0!</v>
      </c>
      <c r="E1654">
        <f>'TPS543C20 Loop Gain'!B2286</f>
        <v>352000</v>
      </c>
    </row>
    <row r="1655" spans="3:5" x14ac:dyDescent="0.25">
      <c r="C1655" t="e">
        <f>'TPS543C20 Loop Gain'!AI2285</f>
        <v>#DIV/0!</v>
      </c>
      <c r="D1655" t="e">
        <f>'TPS543C20 Loop Gain'!AJ2285</f>
        <v>#DIV/0!</v>
      </c>
      <c r="E1655">
        <f>'TPS543C20 Loop Gain'!B2285</f>
        <v>351000</v>
      </c>
    </row>
    <row r="1656" spans="3:5" x14ac:dyDescent="0.25">
      <c r="C1656" t="e">
        <f>'TPS543C20 Loop Gain'!AI2284</f>
        <v>#DIV/0!</v>
      </c>
      <c r="D1656" t="e">
        <f>'TPS543C20 Loop Gain'!AJ2284</f>
        <v>#DIV/0!</v>
      </c>
      <c r="E1656">
        <f>'TPS543C20 Loop Gain'!B2284</f>
        <v>350000</v>
      </c>
    </row>
    <row r="1657" spans="3:5" x14ac:dyDescent="0.25">
      <c r="C1657" t="e">
        <f>'TPS543C20 Loop Gain'!AI2283</f>
        <v>#DIV/0!</v>
      </c>
      <c r="D1657" t="e">
        <f>'TPS543C20 Loop Gain'!AJ2283</f>
        <v>#DIV/0!</v>
      </c>
      <c r="E1657">
        <f>'TPS543C20 Loop Gain'!B2283</f>
        <v>349000</v>
      </c>
    </row>
    <row r="1658" spans="3:5" x14ac:dyDescent="0.25">
      <c r="C1658" t="e">
        <f>'TPS543C20 Loop Gain'!AI2282</f>
        <v>#DIV/0!</v>
      </c>
      <c r="D1658" t="e">
        <f>'TPS543C20 Loop Gain'!AJ2282</f>
        <v>#DIV/0!</v>
      </c>
      <c r="E1658">
        <f>'TPS543C20 Loop Gain'!B2282</f>
        <v>348000</v>
      </c>
    </row>
    <row r="1659" spans="3:5" x14ac:dyDescent="0.25">
      <c r="C1659" t="e">
        <f>'TPS543C20 Loop Gain'!AI2281</f>
        <v>#DIV/0!</v>
      </c>
      <c r="D1659" t="e">
        <f>'TPS543C20 Loop Gain'!AJ2281</f>
        <v>#DIV/0!</v>
      </c>
      <c r="E1659">
        <f>'TPS543C20 Loop Gain'!B2281</f>
        <v>347000</v>
      </c>
    </row>
    <row r="1660" spans="3:5" x14ac:dyDescent="0.25">
      <c r="C1660" t="e">
        <f>'TPS543C20 Loop Gain'!AI2280</f>
        <v>#DIV/0!</v>
      </c>
      <c r="D1660" t="e">
        <f>'TPS543C20 Loop Gain'!AJ2280</f>
        <v>#DIV/0!</v>
      </c>
      <c r="E1660">
        <f>'TPS543C20 Loop Gain'!B2280</f>
        <v>346000</v>
      </c>
    </row>
    <row r="1661" spans="3:5" x14ac:dyDescent="0.25">
      <c r="C1661" t="e">
        <f>'TPS543C20 Loop Gain'!AI2279</f>
        <v>#DIV/0!</v>
      </c>
      <c r="D1661" t="e">
        <f>'TPS543C20 Loop Gain'!AJ2279</f>
        <v>#DIV/0!</v>
      </c>
      <c r="E1661">
        <f>'TPS543C20 Loop Gain'!B2279</f>
        <v>345000</v>
      </c>
    </row>
    <row r="1662" spans="3:5" x14ac:dyDescent="0.25">
      <c r="C1662" t="e">
        <f>'TPS543C20 Loop Gain'!AI2278</f>
        <v>#DIV/0!</v>
      </c>
      <c r="D1662" t="e">
        <f>'TPS543C20 Loop Gain'!AJ2278</f>
        <v>#DIV/0!</v>
      </c>
      <c r="E1662">
        <f>'TPS543C20 Loop Gain'!B2278</f>
        <v>344000</v>
      </c>
    </row>
    <row r="1663" spans="3:5" x14ac:dyDescent="0.25">
      <c r="C1663" t="e">
        <f>'TPS543C20 Loop Gain'!AI2277</f>
        <v>#DIV/0!</v>
      </c>
      <c r="D1663" t="e">
        <f>'TPS543C20 Loop Gain'!AJ2277</f>
        <v>#DIV/0!</v>
      </c>
      <c r="E1663">
        <f>'TPS543C20 Loop Gain'!B2277</f>
        <v>343000</v>
      </c>
    </row>
    <row r="1664" spans="3:5" x14ac:dyDescent="0.25">
      <c r="C1664" t="e">
        <f>'TPS543C20 Loop Gain'!AI2276</f>
        <v>#DIV/0!</v>
      </c>
      <c r="D1664" t="e">
        <f>'TPS543C20 Loop Gain'!AJ2276</f>
        <v>#DIV/0!</v>
      </c>
      <c r="E1664">
        <f>'TPS543C20 Loop Gain'!B2276</f>
        <v>342000</v>
      </c>
    </row>
    <row r="1665" spans="3:5" x14ac:dyDescent="0.25">
      <c r="C1665" t="e">
        <f>'TPS543C20 Loop Gain'!AI2275</f>
        <v>#DIV/0!</v>
      </c>
      <c r="D1665" t="e">
        <f>'TPS543C20 Loop Gain'!AJ2275</f>
        <v>#DIV/0!</v>
      </c>
      <c r="E1665">
        <f>'TPS543C20 Loop Gain'!B2275</f>
        <v>341000</v>
      </c>
    </row>
    <row r="1666" spans="3:5" x14ac:dyDescent="0.25">
      <c r="C1666" t="e">
        <f>'TPS543C20 Loop Gain'!AI2274</f>
        <v>#DIV/0!</v>
      </c>
      <c r="D1666" t="e">
        <f>'TPS543C20 Loop Gain'!AJ2274</f>
        <v>#DIV/0!</v>
      </c>
      <c r="E1666">
        <f>'TPS543C20 Loop Gain'!B2274</f>
        <v>340000</v>
      </c>
    </row>
    <row r="1667" spans="3:5" x14ac:dyDescent="0.25">
      <c r="C1667" t="e">
        <f>'TPS543C20 Loop Gain'!AI2273</f>
        <v>#DIV/0!</v>
      </c>
      <c r="D1667" t="e">
        <f>'TPS543C20 Loop Gain'!AJ2273</f>
        <v>#DIV/0!</v>
      </c>
      <c r="E1667">
        <f>'TPS543C20 Loop Gain'!B2273</f>
        <v>339000</v>
      </c>
    </row>
    <row r="1668" spans="3:5" x14ac:dyDescent="0.25">
      <c r="C1668" t="e">
        <f>'TPS543C20 Loop Gain'!AI2272</f>
        <v>#DIV/0!</v>
      </c>
      <c r="D1668" t="e">
        <f>'TPS543C20 Loop Gain'!AJ2272</f>
        <v>#DIV/0!</v>
      </c>
      <c r="E1668">
        <f>'TPS543C20 Loop Gain'!B2272</f>
        <v>338000</v>
      </c>
    </row>
    <row r="1669" spans="3:5" x14ac:dyDescent="0.25">
      <c r="C1669" t="e">
        <f>'TPS543C20 Loop Gain'!AI2271</f>
        <v>#DIV/0!</v>
      </c>
      <c r="D1669" t="e">
        <f>'TPS543C20 Loop Gain'!AJ2271</f>
        <v>#DIV/0!</v>
      </c>
      <c r="E1669">
        <f>'TPS543C20 Loop Gain'!B2271</f>
        <v>337000</v>
      </c>
    </row>
    <row r="1670" spans="3:5" x14ac:dyDescent="0.25">
      <c r="C1670" t="e">
        <f>'TPS543C20 Loop Gain'!AI2270</f>
        <v>#DIV/0!</v>
      </c>
      <c r="D1670" t="e">
        <f>'TPS543C20 Loop Gain'!AJ2270</f>
        <v>#DIV/0!</v>
      </c>
      <c r="E1670">
        <f>'TPS543C20 Loop Gain'!B2270</f>
        <v>336000</v>
      </c>
    </row>
    <row r="1671" spans="3:5" x14ac:dyDescent="0.25">
      <c r="C1671" t="e">
        <f>'TPS543C20 Loop Gain'!AI2269</f>
        <v>#DIV/0!</v>
      </c>
      <c r="D1671" t="e">
        <f>'TPS543C20 Loop Gain'!AJ2269</f>
        <v>#DIV/0!</v>
      </c>
      <c r="E1671">
        <f>'TPS543C20 Loop Gain'!B2269</f>
        <v>335000</v>
      </c>
    </row>
    <row r="1672" spans="3:5" x14ac:dyDescent="0.25">
      <c r="C1672" t="e">
        <f>'TPS543C20 Loop Gain'!AI2268</f>
        <v>#DIV/0!</v>
      </c>
      <c r="D1672" t="e">
        <f>'TPS543C20 Loop Gain'!AJ2268</f>
        <v>#DIV/0!</v>
      </c>
      <c r="E1672">
        <f>'TPS543C20 Loop Gain'!B2268</f>
        <v>334000</v>
      </c>
    </row>
    <row r="1673" spans="3:5" x14ac:dyDescent="0.25">
      <c r="C1673" t="e">
        <f>'TPS543C20 Loop Gain'!AI2267</f>
        <v>#DIV/0!</v>
      </c>
      <c r="D1673" t="e">
        <f>'TPS543C20 Loop Gain'!AJ2267</f>
        <v>#DIV/0!</v>
      </c>
      <c r="E1673">
        <f>'TPS543C20 Loop Gain'!B2267</f>
        <v>333000</v>
      </c>
    </row>
    <row r="1674" spans="3:5" x14ac:dyDescent="0.25">
      <c r="C1674" t="e">
        <f>'TPS543C20 Loop Gain'!AI2266</f>
        <v>#DIV/0!</v>
      </c>
      <c r="D1674" t="e">
        <f>'TPS543C20 Loop Gain'!AJ2266</f>
        <v>#DIV/0!</v>
      </c>
      <c r="E1674">
        <f>'TPS543C20 Loop Gain'!B2266</f>
        <v>332000</v>
      </c>
    </row>
    <row r="1675" spans="3:5" x14ac:dyDescent="0.25">
      <c r="C1675" t="e">
        <f>'TPS543C20 Loop Gain'!AI2265</f>
        <v>#DIV/0!</v>
      </c>
      <c r="D1675" t="e">
        <f>'TPS543C20 Loop Gain'!AJ2265</f>
        <v>#DIV/0!</v>
      </c>
      <c r="E1675">
        <f>'TPS543C20 Loop Gain'!B2265</f>
        <v>331000</v>
      </c>
    </row>
    <row r="1676" spans="3:5" x14ac:dyDescent="0.25">
      <c r="C1676" t="e">
        <f>'TPS543C20 Loop Gain'!AI2264</f>
        <v>#DIV/0!</v>
      </c>
      <c r="D1676" t="e">
        <f>'TPS543C20 Loop Gain'!AJ2264</f>
        <v>#DIV/0!</v>
      </c>
      <c r="E1676">
        <f>'TPS543C20 Loop Gain'!B2264</f>
        <v>330000</v>
      </c>
    </row>
    <row r="1677" spans="3:5" x14ac:dyDescent="0.25">
      <c r="C1677" t="e">
        <f>'TPS543C20 Loop Gain'!AI2263</f>
        <v>#DIV/0!</v>
      </c>
      <c r="D1677" t="e">
        <f>'TPS543C20 Loop Gain'!AJ2263</f>
        <v>#DIV/0!</v>
      </c>
      <c r="E1677">
        <f>'TPS543C20 Loop Gain'!B2263</f>
        <v>329000</v>
      </c>
    </row>
    <row r="1678" spans="3:5" x14ac:dyDescent="0.25">
      <c r="C1678" t="e">
        <f>'TPS543C20 Loop Gain'!AI2262</f>
        <v>#DIV/0!</v>
      </c>
      <c r="D1678" t="e">
        <f>'TPS543C20 Loop Gain'!AJ2262</f>
        <v>#DIV/0!</v>
      </c>
      <c r="E1678">
        <f>'TPS543C20 Loop Gain'!B2262</f>
        <v>328000</v>
      </c>
    </row>
    <row r="1679" spans="3:5" x14ac:dyDescent="0.25">
      <c r="C1679" t="e">
        <f>'TPS543C20 Loop Gain'!AI2261</f>
        <v>#DIV/0!</v>
      </c>
      <c r="D1679" t="e">
        <f>'TPS543C20 Loop Gain'!AJ2261</f>
        <v>#DIV/0!</v>
      </c>
      <c r="E1679">
        <f>'TPS543C20 Loop Gain'!B2261</f>
        <v>327000</v>
      </c>
    </row>
    <row r="1680" spans="3:5" x14ac:dyDescent="0.25">
      <c r="C1680" t="e">
        <f>'TPS543C20 Loop Gain'!AI2260</f>
        <v>#DIV/0!</v>
      </c>
      <c r="D1680" t="e">
        <f>'TPS543C20 Loop Gain'!AJ2260</f>
        <v>#DIV/0!</v>
      </c>
      <c r="E1680">
        <f>'TPS543C20 Loop Gain'!B2260</f>
        <v>326000</v>
      </c>
    </row>
    <row r="1681" spans="3:5" x14ac:dyDescent="0.25">
      <c r="C1681" t="e">
        <f>'TPS543C20 Loop Gain'!AI2259</f>
        <v>#DIV/0!</v>
      </c>
      <c r="D1681" t="e">
        <f>'TPS543C20 Loop Gain'!AJ2259</f>
        <v>#DIV/0!</v>
      </c>
      <c r="E1681">
        <f>'TPS543C20 Loop Gain'!B2259</f>
        <v>325000</v>
      </c>
    </row>
    <row r="1682" spans="3:5" x14ac:dyDescent="0.25">
      <c r="C1682" t="e">
        <f>'TPS543C20 Loop Gain'!AI2258</f>
        <v>#DIV/0!</v>
      </c>
      <c r="D1682" t="e">
        <f>'TPS543C20 Loop Gain'!AJ2258</f>
        <v>#DIV/0!</v>
      </c>
      <c r="E1682">
        <f>'TPS543C20 Loop Gain'!B2258</f>
        <v>324000</v>
      </c>
    </row>
    <row r="1683" spans="3:5" x14ac:dyDescent="0.25">
      <c r="C1683" t="e">
        <f>'TPS543C20 Loop Gain'!AI2257</f>
        <v>#DIV/0!</v>
      </c>
      <c r="D1683" t="e">
        <f>'TPS543C20 Loop Gain'!AJ2257</f>
        <v>#DIV/0!</v>
      </c>
      <c r="E1683">
        <f>'TPS543C20 Loop Gain'!B2257</f>
        <v>323000</v>
      </c>
    </row>
    <row r="1684" spans="3:5" x14ac:dyDescent="0.25">
      <c r="C1684" t="e">
        <f>'TPS543C20 Loop Gain'!AI2256</f>
        <v>#DIV/0!</v>
      </c>
      <c r="D1684" t="e">
        <f>'TPS543C20 Loop Gain'!AJ2256</f>
        <v>#DIV/0!</v>
      </c>
      <c r="E1684">
        <f>'TPS543C20 Loop Gain'!B2256</f>
        <v>322000</v>
      </c>
    </row>
    <row r="1685" spans="3:5" x14ac:dyDescent="0.25">
      <c r="C1685" t="e">
        <f>'TPS543C20 Loop Gain'!AI2255</f>
        <v>#DIV/0!</v>
      </c>
      <c r="D1685" t="e">
        <f>'TPS543C20 Loop Gain'!AJ2255</f>
        <v>#DIV/0!</v>
      </c>
      <c r="E1685">
        <f>'TPS543C20 Loop Gain'!B2255</f>
        <v>321000</v>
      </c>
    </row>
    <row r="1686" spans="3:5" x14ac:dyDescent="0.25">
      <c r="C1686" t="e">
        <f>'TPS543C20 Loop Gain'!AI2254</f>
        <v>#DIV/0!</v>
      </c>
      <c r="D1686" t="e">
        <f>'TPS543C20 Loop Gain'!AJ2254</f>
        <v>#DIV/0!</v>
      </c>
      <c r="E1686">
        <f>'TPS543C20 Loop Gain'!B2254</f>
        <v>320000</v>
      </c>
    </row>
    <row r="1687" spans="3:5" x14ac:dyDescent="0.25">
      <c r="C1687" t="e">
        <f>'TPS543C20 Loop Gain'!AI2253</f>
        <v>#DIV/0!</v>
      </c>
      <c r="D1687" t="e">
        <f>'TPS543C20 Loop Gain'!AJ2253</f>
        <v>#DIV/0!</v>
      </c>
      <c r="E1687">
        <f>'TPS543C20 Loop Gain'!B2253</f>
        <v>319000</v>
      </c>
    </row>
    <row r="1688" spans="3:5" x14ac:dyDescent="0.25">
      <c r="C1688" t="e">
        <f>'TPS543C20 Loop Gain'!AI2252</f>
        <v>#DIV/0!</v>
      </c>
      <c r="D1688" t="e">
        <f>'TPS543C20 Loop Gain'!AJ2252</f>
        <v>#DIV/0!</v>
      </c>
      <c r="E1688">
        <f>'TPS543C20 Loop Gain'!B2252</f>
        <v>318000</v>
      </c>
    </row>
    <row r="1689" spans="3:5" x14ac:dyDescent="0.25">
      <c r="C1689" t="e">
        <f>'TPS543C20 Loop Gain'!AI2251</f>
        <v>#DIV/0!</v>
      </c>
      <c r="D1689" t="e">
        <f>'TPS543C20 Loop Gain'!AJ2251</f>
        <v>#DIV/0!</v>
      </c>
      <c r="E1689">
        <f>'TPS543C20 Loop Gain'!B2251</f>
        <v>317000</v>
      </c>
    </row>
    <row r="1690" spans="3:5" x14ac:dyDescent="0.25">
      <c r="C1690" t="e">
        <f>'TPS543C20 Loop Gain'!AI2250</f>
        <v>#DIV/0!</v>
      </c>
      <c r="D1690" t="e">
        <f>'TPS543C20 Loop Gain'!AJ2250</f>
        <v>#DIV/0!</v>
      </c>
      <c r="E1690">
        <f>'TPS543C20 Loop Gain'!B2250</f>
        <v>316000</v>
      </c>
    </row>
    <row r="1691" spans="3:5" x14ac:dyDescent="0.25">
      <c r="C1691" t="e">
        <f>'TPS543C20 Loop Gain'!AI2249</f>
        <v>#DIV/0!</v>
      </c>
      <c r="D1691" t="e">
        <f>'TPS543C20 Loop Gain'!AJ2249</f>
        <v>#DIV/0!</v>
      </c>
      <c r="E1691">
        <f>'TPS543C20 Loop Gain'!B2249</f>
        <v>315000</v>
      </c>
    </row>
    <row r="1692" spans="3:5" x14ac:dyDescent="0.25">
      <c r="C1692" t="e">
        <f>'TPS543C20 Loop Gain'!AI2248</f>
        <v>#DIV/0!</v>
      </c>
      <c r="D1692" t="e">
        <f>'TPS543C20 Loop Gain'!AJ2248</f>
        <v>#DIV/0!</v>
      </c>
      <c r="E1692">
        <f>'TPS543C20 Loop Gain'!B2248</f>
        <v>314000</v>
      </c>
    </row>
    <row r="1693" spans="3:5" x14ac:dyDescent="0.25">
      <c r="C1693" t="e">
        <f>'TPS543C20 Loop Gain'!AI2247</f>
        <v>#DIV/0!</v>
      </c>
      <c r="D1693" t="e">
        <f>'TPS543C20 Loop Gain'!AJ2247</f>
        <v>#DIV/0!</v>
      </c>
      <c r="E1693">
        <f>'TPS543C20 Loop Gain'!B2247</f>
        <v>313000</v>
      </c>
    </row>
    <row r="1694" spans="3:5" x14ac:dyDescent="0.25">
      <c r="C1694" t="e">
        <f>'TPS543C20 Loop Gain'!AI2246</f>
        <v>#DIV/0!</v>
      </c>
      <c r="D1694" t="e">
        <f>'TPS543C20 Loop Gain'!AJ2246</f>
        <v>#DIV/0!</v>
      </c>
      <c r="E1694">
        <f>'TPS543C20 Loop Gain'!B2246</f>
        <v>312000</v>
      </c>
    </row>
    <row r="1695" spans="3:5" x14ac:dyDescent="0.25">
      <c r="C1695" t="e">
        <f>'TPS543C20 Loop Gain'!AI2245</f>
        <v>#DIV/0!</v>
      </c>
      <c r="D1695" t="e">
        <f>'TPS543C20 Loop Gain'!AJ2245</f>
        <v>#DIV/0!</v>
      </c>
      <c r="E1695">
        <f>'TPS543C20 Loop Gain'!B2245</f>
        <v>311000</v>
      </c>
    </row>
    <row r="1696" spans="3:5" x14ac:dyDescent="0.25">
      <c r="C1696" t="e">
        <f>'TPS543C20 Loop Gain'!AI2244</f>
        <v>#DIV/0!</v>
      </c>
      <c r="D1696" t="e">
        <f>'TPS543C20 Loop Gain'!AJ2244</f>
        <v>#DIV/0!</v>
      </c>
      <c r="E1696">
        <f>'TPS543C20 Loop Gain'!B2244</f>
        <v>310000</v>
      </c>
    </row>
    <row r="1697" spans="3:5" x14ac:dyDescent="0.25">
      <c r="C1697" t="e">
        <f>'TPS543C20 Loop Gain'!AI2243</f>
        <v>#DIV/0!</v>
      </c>
      <c r="D1697" t="e">
        <f>'TPS543C20 Loop Gain'!AJ2243</f>
        <v>#DIV/0!</v>
      </c>
      <c r="E1697">
        <f>'TPS543C20 Loop Gain'!B2243</f>
        <v>309000</v>
      </c>
    </row>
    <row r="1698" spans="3:5" x14ac:dyDescent="0.25">
      <c r="C1698" t="e">
        <f>'TPS543C20 Loop Gain'!AI2242</f>
        <v>#DIV/0!</v>
      </c>
      <c r="D1698" t="e">
        <f>'TPS543C20 Loop Gain'!AJ2242</f>
        <v>#DIV/0!</v>
      </c>
      <c r="E1698">
        <f>'TPS543C20 Loop Gain'!B2242</f>
        <v>308000</v>
      </c>
    </row>
    <row r="1699" spans="3:5" x14ac:dyDescent="0.25">
      <c r="C1699" t="e">
        <f>'TPS543C20 Loop Gain'!AI2241</f>
        <v>#DIV/0!</v>
      </c>
      <c r="D1699" t="e">
        <f>'TPS543C20 Loop Gain'!AJ2241</f>
        <v>#DIV/0!</v>
      </c>
      <c r="E1699">
        <f>'TPS543C20 Loop Gain'!B2241</f>
        <v>307000</v>
      </c>
    </row>
    <row r="1700" spans="3:5" x14ac:dyDescent="0.25">
      <c r="C1700" t="e">
        <f>'TPS543C20 Loop Gain'!AI2240</f>
        <v>#DIV/0!</v>
      </c>
      <c r="D1700" t="e">
        <f>'TPS543C20 Loop Gain'!AJ2240</f>
        <v>#DIV/0!</v>
      </c>
      <c r="E1700">
        <f>'TPS543C20 Loop Gain'!B2240</f>
        <v>306000</v>
      </c>
    </row>
    <row r="1701" spans="3:5" x14ac:dyDescent="0.25">
      <c r="C1701" t="e">
        <f>'TPS543C20 Loop Gain'!AI2239</f>
        <v>#DIV/0!</v>
      </c>
      <c r="D1701" t="e">
        <f>'TPS543C20 Loop Gain'!AJ2239</f>
        <v>#DIV/0!</v>
      </c>
      <c r="E1701">
        <f>'TPS543C20 Loop Gain'!B2239</f>
        <v>305000</v>
      </c>
    </row>
    <row r="1702" spans="3:5" x14ac:dyDescent="0.25">
      <c r="C1702" t="e">
        <f>'TPS543C20 Loop Gain'!AI2238</f>
        <v>#DIV/0!</v>
      </c>
      <c r="D1702" t="e">
        <f>'TPS543C20 Loop Gain'!AJ2238</f>
        <v>#DIV/0!</v>
      </c>
      <c r="E1702">
        <f>'TPS543C20 Loop Gain'!B2238</f>
        <v>304000</v>
      </c>
    </row>
    <row r="1703" spans="3:5" x14ac:dyDescent="0.25">
      <c r="C1703" t="e">
        <f>'TPS543C20 Loop Gain'!AI2237</f>
        <v>#DIV/0!</v>
      </c>
      <c r="D1703" t="e">
        <f>'TPS543C20 Loop Gain'!AJ2237</f>
        <v>#DIV/0!</v>
      </c>
      <c r="E1703">
        <f>'TPS543C20 Loop Gain'!B2237</f>
        <v>303000</v>
      </c>
    </row>
    <row r="1704" spans="3:5" x14ac:dyDescent="0.25">
      <c r="C1704" t="e">
        <f>'TPS543C20 Loop Gain'!AI2236</f>
        <v>#DIV/0!</v>
      </c>
      <c r="D1704" t="e">
        <f>'TPS543C20 Loop Gain'!AJ2236</f>
        <v>#DIV/0!</v>
      </c>
      <c r="E1704">
        <f>'TPS543C20 Loop Gain'!B2236</f>
        <v>302000</v>
      </c>
    </row>
    <row r="1705" spans="3:5" x14ac:dyDescent="0.25">
      <c r="C1705" t="e">
        <f>'TPS543C20 Loop Gain'!AI2235</f>
        <v>#DIV/0!</v>
      </c>
      <c r="D1705" t="e">
        <f>'TPS543C20 Loop Gain'!AJ2235</f>
        <v>#DIV/0!</v>
      </c>
      <c r="E1705">
        <f>'TPS543C20 Loop Gain'!B2235</f>
        <v>301000</v>
      </c>
    </row>
    <row r="1706" spans="3:5" x14ac:dyDescent="0.25">
      <c r="C1706" t="e">
        <f>'TPS543C20 Loop Gain'!AI2234</f>
        <v>#DIV/0!</v>
      </c>
      <c r="D1706" t="e">
        <f>'TPS543C20 Loop Gain'!AJ2234</f>
        <v>#DIV/0!</v>
      </c>
      <c r="E1706">
        <f>'TPS543C20 Loop Gain'!B2234</f>
        <v>300000</v>
      </c>
    </row>
    <row r="1707" spans="3:5" x14ac:dyDescent="0.25">
      <c r="C1707" t="e">
        <f>'TPS543C20 Loop Gain'!AI2233</f>
        <v>#DIV/0!</v>
      </c>
      <c r="D1707" t="e">
        <f>'TPS543C20 Loop Gain'!AJ2233</f>
        <v>#DIV/0!</v>
      </c>
      <c r="E1707">
        <f>'TPS543C20 Loop Gain'!B2233</f>
        <v>299000</v>
      </c>
    </row>
    <row r="1708" spans="3:5" x14ac:dyDescent="0.25">
      <c r="C1708" t="e">
        <f>'TPS543C20 Loop Gain'!AI2232</f>
        <v>#DIV/0!</v>
      </c>
      <c r="D1708" t="e">
        <f>'TPS543C20 Loop Gain'!AJ2232</f>
        <v>#DIV/0!</v>
      </c>
      <c r="E1708">
        <f>'TPS543C20 Loop Gain'!B2232</f>
        <v>298000</v>
      </c>
    </row>
    <row r="1709" spans="3:5" x14ac:dyDescent="0.25">
      <c r="C1709" t="e">
        <f>'TPS543C20 Loop Gain'!AI2231</f>
        <v>#DIV/0!</v>
      </c>
      <c r="D1709" t="e">
        <f>'TPS543C20 Loop Gain'!AJ2231</f>
        <v>#DIV/0!</v>
      </c>
      <c r="E1709">
        <f>'TPS543C20 Loop Gain'!B2231</f>
        <v>297000</v>
      </c>
    </row>
    <row r="1710" spans="3:5" x14ac:dyDescent="0.25">
      <c r="C1710" t="e">
        <f>'TPS543C20 Loop Gain'!AI2230</f>
        <v>#DIV/0!</v>
      </c>
      <c r="D1710" t="e">
        <f>'TPS543C20 Loop Gain'!AJ2230</f>
        <v>#DIV/0!</v>
      </c>
      <c r="E1710">
        <f>'TPS543C20 Loop Gain'!B2230</f>
        <v>296000</v>
      </c>
    </row>
    <row r="1711" spans="3:5" x14ac:dyDescent="0.25">
      <c r="C1711" t="e">
        <f>'TPS543C20 Loop Gain'!AI2229</f>
        <v>#DIV/0!</v>
      </c>
      <c r="D1711" t="e">
        <f>'TPS543C20 Loop Gain'!AJ2229</f>
        <v>#DIV/0!</v>
      </c>
      <c r="E1711">
        <f>'TPS543C20 Loop Gain'!B2229</f>
        <v>295000</v>
      </c>
    </row>
    <row r="1712" spans="3:5" x14ac:dyDescent="0.25">
      <c r="C1712" t="e">
        <f>'TPS543C20 Loop Gain'!AI2228</f>
        <v>#DIV/0!</v>
      </c>
      <c r="D1712" t="e">
        <f>'TPS543C20 Loop Gain'!AJ2228</f>
        <v>#DIV/0!</v>
      </c>
      <c r="E1712">
        <f>'TPS543C20 Loop Gain'!B2228</f>
        <v>294000</v>
      </c>
    </row>
    <row r="1713" spans="3:5" x14ac:dyDescent="0.25">
      <c r="C1713" t="e">
        <f>'TPS543C20 Loop Gain'!AI2227</f>
        <v>#DIV/0!</v>
      </c>
      <c r="D1713" t="e">
        <f>'TPS543C20 Loop Gain'!AJ2227</f>
        <v>#DIV/0!</v>
      </c>
      <c r="E1713">
        <f>'TPS543C20 Loop Gain'!B2227</f>
        <v>293000</v>
      </c>
    </row>
    <row r="1714" spans="3:5" x14ac:dyDescent="0.25">
      <c r="C1714" t="e">
        <f>'TPS543C20 Loop Gain'!AI2226</f>
        <v>#DIV/0!</v>
      </c>
      <c r="D1714" t="e">
        <f>'TPS543C20 Loop Gain'!AJ2226</f>
        <v>#DIV/0!</v>
      </c>
      <c r="E1714">
        <f>'TPS543C20 Loop Gain'!B2226</f>
        <v>292000</v>
      </c>
    </row>
    <row r="1715" spans="3:5" x14ac:dyDescent="0.25">
      <c r="C1715" t="e">
        <f>'TPS543C20 Loop Gain'!AI2225</f>
        <v>#DIV/0!</v>
      </c>
      <c r="D1715" t="e">
        <f>'TPS543C20 Loop Gain'!AJ2225</f>
        <v>#DIV/0!</v>
      </c>
      <c r="E1715">
        <f>'TPS543C20 Loop Gain'!B2225</f>
        <v>291000</v>
      </c>
    </row>
    <row r="1716" spans="3:5" x14ac:dyDescent="0.25">
      <c r="C1716" t="e">
        <f>'TPS543C20 Loop Gain'!AI2224</f>
        <v>#DIV/0!</v>
      </c>
      <c r="D1716" t="e">
        <f>'TPS543C20 Loop Gain'!AJ2224</f>
        <v>#DIV/0!</v>
      </c>
      <c r="E1716">
        <f>'TPS543C20 Loop Gain'!B2224</f>
        <v>290000</v>
      </c>
    </row>
    <row r="1717" spans="3:5" x14ac:dyDescent="0.25">
      <c r="C1717" t="e">
        <f>'TPS543C20 Loop Gain'!AI2223</f>
        <v>#DIV/0!</v>
      </c>
      <c r="D1717" t="e">
        <f>'TPS543C20 Loop Gain'!AJ2223</f>
        <v>#DIV/0!</v>
      </c>
      <c r="E1717">
        <f>'TPS543C20 Loop Gain'!B2223</f>
        <v>289000</v>
      </c>
    </row>
    <row r="1718" spans="3:5" x14ac:dyDescent="0.25">
      <c r="C1718" t="e">
        <f>'TPS543C20 Loop Gain'!AI2222</f>
        <v>#DIV/0!</v>
      </c>
      <c r="D1718" t="e">
        <f>'TPS543C20 Loop Gain'!AJ2222</f>
        <v>#DIV/0!</v>
      </c>
      <c r="E1718">
        <f>'TPS543C20 Loop Gain'!B2222</f>
        <v>288000</v>
      </c>
    </row>
    <row r="1719" spans="3:5" x14ac:dyDescent="0.25">
      <c r="C1719" t="e">
        <f>'TPS543C20 Loop Gain'!AI2221</f>
        <v>#DIV/0!</v>
      </c>
      <c r="D1719" t="e">
        <f>'TPS543C20 Loop Gain'!AJ2221</f>
        <v>#DIV/0!</v>
      </c>
      <c r="E1719">
        <f>'TPS543C20 Loop Gain'!B2221</f>
        <v>287000</v>
      </c>
    </row>
    <row r="1720" spans="3:5" x14ac:dyDescent="0.25">
      <c r="C1720" t="e">
        <f>'TPS543C20 Loop Gain'!AI2220</f>
        <v>#DIV/0!</v>
      </c>
      <c r="D1720" t="e">
        <f>'TPS543C20 Loop Gain'!AJ2220</f>
        <v>#DIV/0!</v>
      </c>
      <c r="E1720">
        <f>'TPS543C20 Loop Gain'!B2220</f>
        <v>286000</v>
      </c>
    </row>
    <row r="1721" spans="3:5" x14ac:dyDescent="0.25">
      <c r="C1721" t="e">
        <f>'TPS543C20 Loop Gain'!AI2219</f>
        <v>#DIV/0!</v>
      </c>
      <c r="D1721" t="e">
        <f>'TPS543C20 Loop Gain'!AJ2219</f>
        <v>#DIV/0!</v>
      </c>
      <c r="E1721">
        <f>'TPS543C20 Loop Gain'!B2219</f>
        <v>285000</v>
      </c>
    </row>
    <row r="1722" spans="3:5" x14ac:dyDescent="0.25">
      <c r="C1722" t="e">
        <f>'TPS543C20 Loop Gain'!AI2218</f>
        <v>#DIV/0!</v>
      </c>
      <c r="D1722" t="e">
        <f>'TPS543C20 Loop Gain'!AJ2218</f>
        <v>#DIV/0!</v>
      </c>
      <c r="E1722">
        <f>'TPS543C20 Loop Gain'!B2218</f>
        <v>284000</v>
      </c>
    </row>
    <row r="1723" spans="3:5" x14ac:dyDescent="0.25">
      <c r="C1723" t="e">
        <f>'TPS543C20 Loop Gain'!AI2217</f>
        <v>#DIV/0!</v>
      </c>
      <c r="D1723" t="e">
        <f>'TPS543C20 Loop Gain'!AJ2217</f>
        <v>#DIV/0!</v>
      </c>
      <c r="E1723">
        <f>'TPS543C20 Loop Gain'!B2217</f>
        <v>283000</v>
      </c>
    </row>
    <row r="1724" spans="3:5" x14ac:dyDescent="0.25">
      <c r="C1724" t="e">
        <f>'TPS543C20 Loop Gain'!AI2216</f>
        <v>#DIV/0!</v>
      </c>
      <c r="D1724" t="e">
        <f>'TPS543C20 Loop Gain'!AJ2216</f>
        <v>#DIV/0!</v>
      </c>
      <c r="E1724">
        <f>'TPS543C20 Loop Gain'!B2216</f>
        <v>282000</v>
      </c>
    </row>
    <row r="1725" spans="3:5" x14ac:dyDescent="0.25">
      <c r="C1725" t="e">
        <f>'TPS543C20 Loop Gain'!AI2215</f>
        <v>#DIV/0!</v>
      </c>
      <c r="D1725" t="e">
        <f>'TPS543C20 Loop Gain'!AJ2215</f>
        <v>#DIV/0!</v>
      </c>
      <c r="E1725">
        <f>'TPS543C20 Loop Gain'!B2215</f>
        <v>281000</v>
      </c>
    </row>
    <row r="1726" spans="3:5" x14ac:dyDescent="0.25">
      <c r="C1726" t="e">
        <f>'TPS543C20 Loop Gain'!AI2214</f>
        <v>#DIV/0!</v>
      </c>
      <c r="D1726" t="e">
        <f>'TPS543C20 Loop Gain'!AJ2214</f>
        <v>#DIV/0!</v>
      </c>
      <c r="E1726">
        <f>'TPS543C20 Loop Gain'!B2214</f>
        <v>280000</v>
      </c>
    </row>
    <row r="1727" spans="3:5" x14ac:dyDescent="0.25">
      <c r="C1727" t="e">
        <f>'TPS543C20 Loop Gain'!AI2213</f>
        <v>#DIV/0!</v>
      </c>
      <c r="D1727" t="e">
        <f>'TPS543C20 Loop Gain'!AJ2213</f>
        <v>#DIV/0!</v>
      </c>
      <c r="E1727">
        <f>'TPS543C20 Loop Gain'!B2213</f>
        <v>279000</v>
      </c>
    </row>
    <row r="1728" spans="3:5" x14ac:dyDescent="0.25">
      <c r="C1728" t="e">
        <f>'TPS543C20 Loop Gain'!AI2212</f>
        <v>#DIV/0!</v>
      </c>
      <c r="D1728" t="e">
        <f>'TPS543C20 Loop Gain'!AJ2212</f>
        <v>#DIV/0!</v>
      </c>
      <c r="E1728">
        <f>'TPS543C20 Loop Gain'!B2212</f>
        <v>278000</v>
      </c>
    </row>
    <row r="1729" spans="3:5" x14ac:dyDescent="0.25">
      <c r="C1729" t="e">
        <f>'TPS543C20 Loop Gain'!AI2211</f>
        <v>#DIV/0!</v>
      </c>
      <c r="D1729" t="e">
        <f>'TPS543C20 Loop Gain'!AJ2211</f>
        <v>#DIV/0!</v>
      </c>
      <c r="E1729">
        <f>'TPS543C20 Loop Gain'!B2211</f>
        <v>277000</v>
      </c>
    </row>
    <row r="1730" spans="3:5" x14ac:dyDescent="0.25">
      <c r="C1730" t="e">
        <f>'TPS543C20 Loop Gain'!AI2210</f>
        <v>#DIV/0!</v>
      </c>
      <c r="D1730" t="e">
        <f>'TPS543C20 Loop Gain'!AJ2210</f>
        <v>#DIV/0!</v>
      </c>
      <c r="E1730">
        <f>'TPS543C20 Loop Gain'!B2210</f>
        <v>276000</v>
      </c>
    </row>
    <row r="1731" spans="3:5" x14ac:dyDescent="0.25">
      <c r="C1731" t="e">
        <f>'TPS543C20 Loop Gain'!AI2209</f>
        <v>#DIV/0!</v>
      </c>
      <c r="D1731" t="e">
        <f>'TPS543C20 Loop Gain'!AJ2209</f>
        <v>#DIV/0!</v>
      </c>
      <c r="E1731">
        <f>'TPS543C20 Loop Gain'!B2209</f>
        <v>275000</v>
      </c>
    </row>
    <row r="1732" spans="3:5" x14ac:dyDescent="0.25">
      <c r="C1732" t="e">
        <f>'TPS543C20 Loop Gain'!AI2208</f>
        <v>#DIV/0!</v>
      </c>
      <c r="D1732" t="e">
        <f>'TPS543C20 Loop Gain'!AJ2208</f>
        <v>#DIV/0!</v>
      </c>
      <c r="E1732">
        <f>'TPS543C20 Loop Gain'!B2208</f>
        <v>274000</v>
      </c>
    </row>
    <row r="1733" spans="3:5" x14ac:dyDescent="0.25">
      <c r="C1733" t="e">
        <f>'TPS543C20 Loop Gain'!AI2207</f>
        <v>#DIV/0!</v>
      </c>
      <c r="D1733" t="e">
        <f>'TPS543C20 Loop Gain'!AJ2207</f>
        <v>#DIV/0!</v>
      </c>
      <c r="E1733">
        <f>'TPS543C20 Loop Gain'!B2207</f>
        <v>273000</v>
      </c>
    </row>
    <row r="1734" spans="3:5" x14ac:dyDescent="0.25">
      <c r="C1734" t="e">
        <f>'TPS543C20 Loop Gain'!AI2206</f>
        <v>#DIV/0!</v>
      </c>
      <c r="D1734" t="e">
        <f>'TPS543C20 Loop Gain'!AJ2206</f>
        <v>#DIV/0!</v>
      </c>
      <c r="E1734">
        <f>'TPS543C20 Loop Gain'!B2206</f>
        <v>272000</v>
      </c>
    </row>
    <row r="1735" spans="3:5" x14ac:dyDescent="0.25">
      <c r="C1735" t="e">
        <f>'TPS543C20 Loop Gain'!AI2205</f>
        <v>#DIV/0!</v>
      </c>
      <c r="D1735" t="e">
        <f>'TPS543C20 Loop Gain'!AJ2205</f>
        <v>#DIV/0!</v>
      </c>
      <c r="E1735">
        <f>'TPS543C20 Loop Gain'!B2205</f>
        <v>271000</v>
      </c>
    </row>
    <row r="1736" spans="3:5" x14ac:dyDescent="0.25">
      <c r="C1736" t="e">
        <f>'TPS543C20 Loop Gain'!AI2204</f>
        <v>#DIV/0!</v>
      </c>
      <c r="D1736" t="e">
        <f>'TPS543C20 Loop Gain'!AJ2204</f>
        <v>#DIV/0!</v>
      </c>
      <c r="E1736">
        <f>'TPS543C20 Loop Gain'!B2204</f>
        <v>270000</v>
      </c>
    </row>
    <row r="1737" spans="3:5" x14ac:dyDescent="0.25">
      <c r="C1737" t="e">
        <f>'TPS543C20 Loop Gain'!AI2203</f>
        <v>#DIV/0!</v>
      </c>
      <c r="D1737" t="e">
        <f>'TPS543C20 Loop Gain'!AJ2203</f>
        <v>#DIV/0!</v>
      </c>
      <c r="E1737">
        <f>'TPS543C20 Loop Gain'!B2203</f>
        <v>269000</v>
      </c>
    </row>
    <row r="1738" spans="3:5" x14ac:dyDescent="0.25">
      <c r="C1738" t="e">
        <f>'TPS543C20 Loop Gain'!AI2202</f>
        <v>#DIV/0!</v>
      </c>
      <c r="D1738" t="e">
        <f>'TPS543C20 Loop Gain'!AJ2202</f>
        <v>#DIV/0!</v>
      </c>
      <c r="E1738">
        <f>'TPS543C20 Loop Gain'!B2202</f>
        <v>268000</v>
      </c>
    </row>
    <row r="1739" spans="3:5" x14ac:dyDescent="0.25">
      <c r="C1739" t="e">
        <f>'TPS543C20 Loop Gain'!AI2201</f>
        <v>#DIV/0!</v>
      </c>
      <c r="D1739" t="e">
        <f>'TPS543C20 Loop Gain'!AJ2201</f>
        <v>#DIV/0!</v>
      </c>
      <c r="E1739">
        <f>'TPS543C20 Loop Gain'!B2201</f>
        <v>267000</v>
      </c>
    </row>
    <row r="1740" spans="3:5" x14ac:dyDescent="0.25">
      <c r="C1740" t="e">
        <f>'TPS543C20 Loop Gain'!AI2200</f>
        <v>#DIV/0!</v>
      </c>
      <c r="D1740" t="e">
        <f>'TPS543C20 Loop Gain'!AJ2200</f>
        <v>#DIV/0!</v>
      </c>
      <c r="E1740">
        <f>'TPS543C20 Loop Gain'!B2200</f>
        <v>266000</v>
      </c>
    </row>
    <row r="1741" spans="3:5" x14ac:dyDescent="0.25">
      <c r="C1741" t="e">
        <f>'TPS543C20 Loop Gain'!AI2199</f>
        <v>#DIV/0!</v>
      </c>
      <c r="D1741" t="e">
        <f>'TPS543C20 Loop Gain'!AJ2199</f>
        <v>#DIV/0!</v>
      </c>
      <c r="E1741">
        <f>'TPS543C20 Loop Gain'!B2199</f>
        <v>265000</v>
      </c>
    </row>
    <row r="1742" spans="3:5" x14ac:dyDescent="0.25">
      <c r="C1742" t="e">
        <f>'TPS543C20 Loop Gain'!AI2198</f>
        <v>#DIV/0!</v>
      </c>
      <c r="D1742" t="e">
        <f>'TPS543C20 Loop Gain'!AJ2198</f>
        <v>#DIV/0!</v>
      </c>
      <c r="E1742">
        <f>'TPS543C20 Loop Gain'!B2198</f>
        <v>264000</v>
      </c>
    </row>
    <row r="1743" spans="3:5" x14ac:dyDescent="0.25">
      <c r="C1743" t="e">
        <f>'TPS543C20 Loop Gain'!AI2197</f>
        <v>#DIV/0!</v>
      </c>
      <c r="D1743" t="e">
        <f>'TPS543C20 Loop Gain'!AJ2197</f>
        <v>#DIV/0!</v>
      </c>
      <c r="E1743">
        <f>'TPS543C20 Loop Gain'!B2197</f>
        <v>263000</v>
      </c>
    </row>
    <row r="1744" spans="3:5" x14ac:dyDescent="0.25">
      <c r="C1744" t="e">
        <f>'TPS543C20 Loop Gain'!AI2196</f>
        <v>#DIV/0!</v>
      </c>
      <c r="D1744" t="e">
        <f>'TPS543C20 Loop Gain'!AJ2196</f>
        <v>#DIV/0!</v>
      </c>
      <c r="E1744">
        <f>'TPS543C20 Loop Gain'!B2196</f>
        <v>262000</v>
      </c>
    </row>
    <row r="1745" spans="3:5" x14ac:dyDescent="0.25">
      <c r="C1745" t="e">
        <f>'TPS543C20 Loop Gain'!AI2195</f>
        <v>#DIV/0!</v>
      </c>
      <c r="D1745" t="e">
        <f>'TPS543C20 Loop Gain'!AJ2195</f>
        <v>#DIV/0!</v>
      </c>
      <c r="E1745">
        <f>'TPS543C20 Loop Gain'!B2195</f>
        <v>261000</v>
      </c>
    </row>
    <row r="1746" spans="3:5" x14ac:dyDescent="0.25">
      <c r="C1746" t="e">
        <f>'TPS543C20 Loop Gain'!AI2194</f>
        <v>#DIV/0!</v>
      </c>
      <c r="D1746" t="e">
        <f>'TPS543C20 Loop Gain'!AJ2194</f>
        <v>#DIV/0!</v>
      </c>
      <c r="E1746">
        <f>'TPS543C20 Loop Gain'!B2194</f>
        <v>260000</v>
      </c>
    </row>
    <row r="1747" spans="3:5" x14ac:dyDescent="0.25">
      <c r="C1747" t="e">
        <f>'TPS543C20 Loop Gain'!AI2193</f>
        <v>#DIV/0!</v>
      </c>
      <c r="D1747" t="e">
        <f>'TPS543C20 Loop Gain'!AJ2193</f>
        <v>#DIV/0!</v>
      </c>
      <c r="E1747">
        <f>'TPS543C20 Loop Gain'!B2193</f>
        <v>259000</v>
      </c>
    </row>
    <row r="1748" spans="3:5" x14ac:dyDescent="0.25">
      <c r="C1748" t="e">
        <f>'TPS543C20 Loop Gain'!AI2192</f>
        <v>#DIV/0!</v>
      </c>
      <c r="D1748" t="e">
        <f>'TPS543C20 Loop Gain'!AJ2192</f>
        <v>#DIV/0!</v>
      </c>
      <c r="E1748">
        <f>'TPS543C20 Loop Gain'!B2192</f>
        <v>258000</v>
      </c>
    </row>
    <row r="1749" spans="3:5" x14ac:dyDescent="0.25">
      <c r="C1749" t="e">
        <f>'TPS543C20 Loop Gain'!AI2191</f>
        <v>#DIV/0!</v>
      </c>
      <c r="D1749" t="e">
        <f>'TPS543C20 Loop Gain'!AJ2191</f>
        <v>#DIV/0!</v>
      </c>
      <c r="E1749">
        <f>'TPS543C20 Loop Gain'!B2191</f>
        <v>257000</v>
      </c>
    </row>
    <row r="1750" spans="3:5" x14ac:dyDescent="0.25">
      <c r="C1750" t="e">
        <f>'TPS543C20 Loop Gain'!AI2190</f>
        <v>#DIV/0!</v>
      </c>
      <c r="D1750" t="e">
        <f>'TPS543C20 Loop Gain'!AJ2190</f>
        <v>#DIV/0!</v>
      </c>
      <c r="E1750">
        <f>'TPS543C20 Loop Gain'!B2190</f>
        <v>256000</v>
      </c>
    </row>
    <row r="1751" spans="3:5" x14ac:dyDescent="0.25">
      <c r="C1751" t="e">
        <f>'TPS543C20 Loop Gain'!AI2189</f>
        <v>#DIV/0!</v>
      </c>
      <c r="D1751" t="e">
        <f>'TPS543C20 Loop Gain'!AJ2189</f>
        <v>#DIV/0!</v>
      </c>
      <c r="E1751">
        <f>'TPS543C20 Loop Gain'!B2189</f>
        <v>255000</v>
      </c>
    </row>
    <row r="1752" spans="3:5" x14ac:dyDescent="0.25">
      <c r="C1752" t="e">
        <f>'TPS543C20 Loop Gain'!AI2188</f>
        <v>#DIV/0!</v>
      </c>
      <c r="D1752" t="e">
        <f>'TPS543C20 Loop Gain'!AJ2188</f>
        <v>#DIV/0!</v>
      </c>
      <c r="E1752">
        <f>'TPS543C20 Loop Gain'!B2188</f>
        <v>254000</v>
      </c>
    </row>
    <row r="1753" spans="3:5" x14ac:dyDescent="0.25">
      <c r="C1753" t="e">
        <f>'TPS543C20 Loop Gain'!AI2187</f>
        <v>#DIV/0!</v>
      </c>
      <c r="D1753" t="e">
        <f>'TPS543C20 Loop Gain'!AJ2187</f>
        <v>#DIV/0!</v>
      </c>
      <c r="E1753">
        <f>'TPS543C20 Loop Gain'!B2187</f>
        <v>253000</v>
      </c>
    </row>
    <row r="1754" spans="3:5" x14ac:dyDescent="0.25">
      <c r="C1754" t="e">
        <f>'TPS543C20 Loop Gain'!AI2186</f>
        <v>#DIV/0!</v>
      </c>
      <c r="D1754" t="e">
        <f>'TPS543C20 Loop Gain'!AJ2186</f>
        <v>#DIV/0!</v>
      </c>
      <c r="E1754">
        <f>'TPS543C20 Loop Gain'!B2186</f>
        <v>252000</v>
      </c>
    </row>
    <row r="1755" spans="3:5" x14ac:dyDescent="0.25">
      <c r="C1755" t="e">
        <f>'TPS543C20 Loop Gain'!AI2185</f>
        <v>#DIV/0!</v>
      </c>
      <c r="D1755" t="e">
        <f>'TPS543C20 Loop Gain'!AJ2185</f>
        <v>#DIV/0!</v>
      </c>
      <c r="E1755">
        <f>'TPS543C20 Loop Gain'!B2185</f>
        <v>251000</v>
      </c>
    </row>
    <row r="1756" spans="3:5" x14ac:dyDescent="0.25">
      <c r="C1756" t="e">
        <f>'TPS543C20 Loop Gain'!AI2184</f>
        <v>#DIV/0!</v>
      </c>
      <c r="D1756" t="e">
        <f>'TPS543C20 Loop Gain'!AJ2184</f>
        <v>#DIV/0!</v>
      </c>
      <c r="E1756">
        <f>'TPS543C20 Loop Gain'!B2184</f>
        <v>250000</v>
      </c>
    </row>
    <row r="1757" spans="3:5" x14ac:dyDescent="0.25">
      <c r="C1757" t="e">
        <f>'TPS543C20 Loop Gain'!AI2183</f>
        <v>#DIV/0!</v>
      </c>
      <c r="D1757" t="e">
        <f>'TPS543C20 Loop Gain'!AJ2183</f>
        <v>#DIV/0!</v>
      </c>
      <c r="E1757">
        <f>'TPS543C20 Loop Gain'!B2183</f>
        <v>249000</v>
      </c>
    </row>
    <row r="1758" spans="3:5" x14ac:dyDescent="0.25">
      <c r="C1758" t="e">
        <f>'TPS543C20 Loop Gain'!AI2182</f>
        <v>#DIV/0!</v>
      </c>
      <c r="D1758" t="e">
        <f>'TPS543C20 Loop Gain'!AJ2182</f>
        <v>#DIV/0!</v>
      </c>
      <c r="E1758">
        <f>'TPS543C20 Loop Gain'!B2182</f>
        <v>248000</v>
      </c>
    </row>
    <row r="1759" spans="3:5" x14ac:dyDescent="0.25">
      <c r="C1759" t="e">
        <f>'TPS543C20 Loop Gain'!AI2181</f>
        <v>#DIV/0!</v>
      </c>
      <c r="D1759" t="e">
        <f>'TPS543C20 Loop Gain'!AJ2181</f>
        <v>#DIV/0!</v>
      </c>
      <c r="E1759">
        <f>'TPS543C20 Loop Gain'!B2181</f>
        <v>247000</v>
      </c>
    </row>
    <row r="1760" spans="3:5" x14ac:dyDescent="0.25">
      <c r="C1760" t="e">
        <f>'TPS543C20 Loop Gain'!AI2180</f>
        <v>#DIV/0!</v>
      </c>
      <c r="D1760" t="e">
        <f>'TPS543C20 Loop Gain'!AJ2180</f>
        <v>#DIV/0!</v>
      </c>
      <c r="E1760">
        <f>'TPS543C20 Loop Gain'!B2180</f>
        <v>246000</v>
      </c>
    </row>
    <row r="1761" spans="3:5" x14ac:dyDescent="0.25">
      <c r="C1761" t="e">
        <f>'TPS543C20 Loop Gain'!AI2179</f>
        <v>#DIV/0!</v>
      </c>
      <c r="D1761" t="e">
        <f>'TPS543C20 Loop Gain'!AJ2179</f>
        <v>#DIV/0!</v>
      </c>
      <c r="E1761">
        <f>'TPS543C20 Loop Gain'!B2179</f>
        <v>245000</v>
      </c>
    </row>
    <row r="1762" spans="3:5" x14ac:dyDescent="0.25">
      <c r="C1762" t="e">
        <f>'TPS543C20 Loop Gain'!AI2178</f>
        <v>#DIV/0!</v>
      </c>
      <c r="D1762" t="e">
        <f>'TPS543C20 Loop Gain'!AJ2178</f>
        <v>#DIV/0!</v>
      </c>
      <c r="E1762">
        <f>'TPS543C20 Loop Gain'!B2178</f>
        <v>244000</v>
      </c>
    </row>
    <row r="1763" spans="3:5" x14ac:dyDescent="0.25">
      <c r="C1763" t="e">
        <f>'TPS543C20 Loop Gain'!AI2177</f>
        <v>#DIV/0!</v>
      </c>
      <c r="D1763" t="e">
        <f>'TPS543C20 Loop Gain'!AJ2177</f>
        <v>#DIV/0!</v>
      </c>
      <c r="E1763">
        <f>'TPS543C20 Loop Gain'!B2177</f>
        <v>243000</v>
      </c>
    </row>
    <row r="1764" spans="3:5" x14ac:dyDescent="0.25">
      <c r="C1764" t="e">
        <f>'TPS543C20 Loop Gain'!AI2176</f>
        <v>#DIV/0!</v>
      </c>
      <c r="D1764" t="e">
        <f>'TPS543C20 Loop Gain'!AJ2176</f>
        <v>#DIV/0!</v>
      </c>
      <c r="E1764">
        <f>'TPS543C20 Loop Gain'!B2176</f>
        <v>242000</v>
      </c>
    </row>
    <row r="1765" spans="3:5" x14ac:dyDescent="0.25">
      <c r="C1765" t="e">
        <f>'TPS543C20 Loop Gain'!AI2175</f>
        <v>#DIV/0!</v>
      </c>
      <c r="D1765" t="e">
        <f>'TPS543C20 Loop Gain'!AJ2175</f>
        <v>#DIV/0!</v>
      </c>
      <c r="E1765">
        <f>'TPS543C20 Loop Gain'!B2175</f>
        <v>241000</v>
      </c>
    </row>
    <row r="1766" spans="3:5" x14ac:dyDescent="0.25">
      <c r="C1766" t="e">
        <f>'TPS543C20 Loop Gain'!AI2174</f>
        <v>#DIV/0!</v>
      </c>
      <c r="D1766" t="e">
        <f>'TPS543C20 Loop Gain'!AJ2174</f>
        <v>#DIV/0!</v>
      </c>
      <c r="E1766">
        <f>'TPS543C20 Loop Gain'!B2174</f>
        <v>240000</v>
      </c>
    </row>
    <row r="1767" spans="3:5" x14ac:dyDescent="0.25">
      <c r="C1767" t="e">
        <f>'TPS543C20 Loop Gain'!AI2173</f>
        <v>#DIV/0!</v>
      </c>
      <c r="D1767" t="e">
        <f>'TPS543C20 Loop Gain'!AJ2173</f>
        <v>#DIV/0!</v>
      </c>
      <c r="E1767">
        <f>'TPS543C20 Loop Gain'!B2173</f>
        <v>239000</v>
      </c>
    </row>
    <row r="1768" spans="3:5" x14ac:dyDescent="0.25">
      <c r="C1768" t="e">
        <f>'TPS543C20 Loop Gain'!AI2172</f>
        <v>#DIV/0!</v>
      </c>
      <c r="D1768" t="e">
        <f>'TPS543C20 Loop Gain'!AJ2172</f>
        <v>#DIV/0!</v>
      </c>
      <c r="E1768">
        <f>'TPS543C20 Loop Gain'!B2172</f>
        <v>238000</v>
      </c>
    </row>
    <row r="1769" spans="3:5" x14ac:dyDescent="0.25">
      <c r="C1769" t="e">
        <f>'TPS543C20 Loop Gain'!AI2171</f>
        <v>#DIV/0!</v>
      </c>
      <c r="D1769" t="e">
        <f>'TPS543C20 Loop Gain'!AJ2171</f>
        <v>#DIV/0!</v>
      </c>
      <c r="E1769">
        <f>'TPS543C20 Loop Gain'!B2171</f>
        <v>237000</v>
      </c>
    </row>
    <row r="1770" spans="3:5" x14ac:dyDescent="0.25">
      <c r="C1770" t="e">
        <f>'TPS543C20 Loop Gain'!AI2170</f>
        <v>#DIV/0!</v>
      </c>
      <c r="D1770" t="e">
        <f>'TPS543C20 Loop Gain'!AJ2170</f>
        <v>#DIV/0!</v>
      </c>
      <c r="E1770">
        <f>'TPS543C20 Loop Gain'!B2170</f>
        <v>236000</v>
      </c>
    </row>
    <row r="1771" spans="3:5" x14ac:dyDescent="0.25">
      <c r="C1771" t="e">
        <f>'TPS543C20 Loop Gain'!AI2169</f>
        <v>#DIV/0!</v>
      </c>
      <c r="D1771" t="e">
        <f>'TPS543C20 Loop Gain'!AJ2169</f>
        <v>#DIV/0!</v>
      </c>
      <c r="E1771">
        <f>'TPS543C20 Loop Gain'!B2169</f>
        <v>235000</v>
      </c>
    </row>
    <row r="1772" spans="3:5" x14ac:dyDescent="0.25">
      <c r="C1772" t="e">
        <f>'TPS543C20 Loop Gain'!AI2168</f>
        <v>#DIV/0!</v>
      </c>
      <c r="D1772" t="e">
        <f>'TPS543C20 Loop Gain'!AJ2168</f>
        <v>#DIV/0!</v>
      </c>
      <c r="E1772">
        <f>'TPS543C20 Loop Gain'!B2168</f>
        <v>234000</v>
      </c>
    </row>
    <row r="1773" spans="3:5" x14ac:dyDescent="0.25">
      <c r="C1773" t="e">
        <f>'TPS543C20 Loop Gain'!AI2167</f>
        <v>#DIV/0!</v>
      </c>
      <c r="D1773" t="e">
        <f>'TPS543C20 Loop Gain'!AJ2167</f>
        <v>#DIV/0!</v>
      </c>
      <c r="E1773">
        <f>'TPS543C20 Loop Gain'!B2167</f>
        <v>233000</v>
      </c>
    </row>
    <row r="1774" spans="3:5" x14ac:dyDescent="0.25">
      <c r="C1774" t="e">
        <f>'TPS543C20 Loop Gain'!AI2166</f>
        <v>#DIV/0!</v>
      </c>
      <c r="D1774" t="e">
        <f>'TPS543C20 Loop Gain'!AJ2166</f>
        <v>#DIV/0!</v>
      </c>
      <c r="E1774">
        <f>'TPS543C20 Loop Gain'!B2166</f>
        <v>232000</v>
      </c>
    </row>
    <row r="1775" spans="3:5" x14ac:dyDescent="0.25">
      <c r="C1775" t="e">
        <f>'TPS543C20 Loop Gain'!AI2165</f>
        <v>#DIV/0!</v>
      </c>
      <c r="D1775" t="e">
        <f>'TPS543C20 Loop Gain'!AJ2165</f>
        <v>#DIV/0!</v>
      </c>
      <c r="E1775">
        <f>'TPS543C20 Loop Gain'!B2165</f>
        <v>231000</v>
      </c>
    </row>
    <row r="1776" spans="3:5" x14ac:dyDescent="0.25">
      <c r="C1776" t="e">
        <f>'TPS543C20 Loop Gain'!AI2164</f>
        <v>#DIV/0!</v>
      </c>
      <c r="D1776" t="e">
        <f>'TPS543C20 Loop Gain'!AJ2164</f>
        <v>#DIV/0!</v>
      </c>
      <c r="E1776">
        <f>'TPS543C20 Loop Gain'!B2164</f>
        <v>230000</v>
      </c>
    </row>
    <row r="1777" spans="3:5" x14ac:dyDescent="0.25">
      <c r="C1777" t="e">
        <f>'TPS543C20 Loop Gain'!AI2163</f>
        <v>#DIV/0!</v>
      </c>
      <c r="D1777" t="e">
        <f>'TPS543C20 Loop Gain'!AJ2163</f>
        <v>#DIV/0!</v>
      </c>
      <c r="E1777">
        <f>'TPS543C20 Loop Gain'!B2163</f>
        <v>229000</v>
      </c>
    </row>
    <row r="1778" spans="3:5" x14ac:dyDescent="0.25">
      <c r="C1778" t="e">
        <f>'TPS543C20 Loop Gain'!AI2162</f>
        <v>#DIV/0!</v>
      </c>
      <c r="D1778" t="e">
        <f>'TPS543C20 Loop Gain'!AJ2162</f>
        <v>#DIV/0!</v>
      </c>
      <c r="E1778">
        <f>'TPS543C20 Loop Gain'!B2162</f>
        <v>228000</v>
      </c>
    </row>
    <row r="1779" spans="3:5" x14ac:dyDescent="0.25">
      <c r="C1779" t="e">
        <f>'TPS543C20 Loop Gain'!AI2161</f>
        <v>#DIV/0!</v>
      </c>
      <c r="D1779" t="e">
        <f>'TPS543C20 Loop Gain'!AJ2161</f>
        <v>#DIV/0!</v>
      </c>
      <c r="E1779">
        <f>'TPS543C20 Loop Gain'!B2161</f>
        <v>227000</v>
      </c>
    </row>
    <row r="1780" spans="3:5" x14ac:dyDescent="0.25">
      <c r="C1780" t="e">
        <f>'TPS543C20 Loop Gain'!AI2160</f>
        <v>#DIV/0!</v>
      </c>
      <c r="D1780" t="e">
        <f>'TPS543C20 Loop Gain'!AJ2160</f>
        <v>#DIV/0!</v>
      </c>
      <c r="E1780">
        <f>'TPS543C20 Loop Gain'!B2160</f>
        <v>226000</v>
      </c>
    </row>
    <row r="1781" spans="3:5" x14ac:dyDescent="0.25">
      <c r="C1781" t="e">
        <f>'TPS543C20 Loop Gain'!AI2159</f>
        <v>#DIV/0!</v>
      </c>
      <c r="D1781" t="e">
        <f>'TPS543C20 Loop Gain'!AJ2159</f>
        <v>#DIV/0!</v>
      </c>
      <c r="E1781">
        <f>'TPS543C20 Loop Gain'!B2159</f>
        <v>225000</v>
      </c>
    </row>
    <row r="1782" spans="3:5" x14ac:dyDescent="0.25">
      <c r="C1782" t="e">
        <f>'TPS543C20 Loop Gain'!AI2158</f>
        <v>#DIV/0!</v>
      </c>
      <c r="D1782" t="e">
        <f>'TPS543C20 Loop Gain'!AJ2158</f>
        <v>#DIV/0!</v>
      </c>
      <c r="E1782">
        <f>'TPS543C20 Loop Gain'!B2158</f>
        <v>224000</v>
      </c>
    </row>
    <row r="1783" spans="3:5" x14ac:dyDescent="0.25">
      <c r="C1783" t="e">
        <f>'TPS543C20 Loop Gain'!AI2157</f>
        <v>#DIV/0!</v>
      </c>
      <c r="D1783" t="e">
        <f>'TPS543C20 Loop Gain'!AJ2157</f>
        <v>#DIV/0!</v>
      </c>
      <c r="E1783">
        <f>'TPS543C20 Loop Gain'!B2157</f>
        <v>223000</v>
      </c>
    </row>
    <row r="1784" spans="3:5" x14ac:dyDescent="0.25">
      <c r="C1784" t="e">
        <f>'TPS543C20 Loop Gain'!AI2156</f>
        <v>#DIV/0!</v>
      </c>
      <c r="D1784" t="e">
        <f>'TPS543C20 Loop Gain'!AJ2156</f>
        <v>#DIV/0!</v>
      </c>
      <c r="E1784">
        <f>'TPS543C20 Loop Gain'!B2156</f>
        <v>222000</v>
      </c>
    </row>
    <row r="1785" spans="3:5" x14ac:dyDescent="0.25">
      <c r="C1785" t="e">
        <f>'TPS543C20 Loop Gain'!AI2155</f>
        <v>#DIV/0!</v>
      </c>
      <c r="D1785" t="e">
        <f>'TPS543C20 Loop Gain'!AJ2155</f>
        <v>#DIV/0!</v>
      </c>
      <c r="E1785">
        <f>'TPS543C20 Loop Gain'!B2155</f>
        <v>221000</v>
      </c>
    </row>
    <row r="1786" spans="3:5" x14ac:dyDescent="0.25">
      <c r="C1786" t="e">
        <f>'TPS543C20 Loop Gain'!AI2154</f>
        <v>#DIV/0!</v>
      </c>
      <c r="D1786" t="e">
        <f>'TPS543C20 Loop Gain'!AJ2154</f>
        <v>#DIV/0!</v>
      </c>
      <c r="E1786">
        <f>'TPS543C20 Loop Gain'!B2154</f>
        <v>220000</v>
      </c>
    </row>
    <row r="1787" spans="3:5" x14ac:dyDescent="0.25">
      <c r="C1787" t="e">
        <f>'TPS543C20 Loop Gain'!AI2153</f>
        <v>#DIV/0!</v>
      </c>
      <c r="D1787" t="e">
        <f>'TPS543C20 Loop Gain'!AJ2153</f>
        <v>#DIV/0!</v>
      </c>
      <c r="E1787">
        <f>'TPS543C20 Loop Gain'!B2153</f>
        <v>219000</v>
      </c>
    </row>
    <row r="1788" spans="3:5" x14ac:dyDescent="0.25">
      <c r="C1788" t="e">
        <f>'TPS543C20 Loop Gain'!AI2152</f>
        <v>#DIV/0!</v>
      </c>
      <c r="D1788" t="e">
        <f>'TPS543C20 Loop Gain'!AJ2152</f>
        <v>#DIV/0!</v>
      </c>
      <c r="E1788">
        <f>'TPS543C20 Loop Gain'!B2152</f>
        <v>218000</v>
      </c>
    </row>
    <row r="1789" spans="3:5" x14ac:dyDescent="0.25">
      <c r="C1789" t="e">
        <f>'TPS543C20 Loop Gain'!AI2151</f>
        <v>#DIV/0!</v>
      </c>
      <c r="D1789" t="e">
        <f>'TPS543C20 Loop Gain'!AJ2151</f>
        <v>#DIV/0!</v>
      </c>
      <c r="E1789">
        <f>'TPS543C20 Loop Gain'!B2151</f>
        <v>217000</v>
      </c>
    </row>
    <row r="1790" spans="3:5" x14ac:dyDescent="0.25">
      <c r="C1790" t="e">
        <f>'TPS543C20 Loop Gain'!AI2150</f>
        <v>#DIV/0!</v>
      </c>
      <c r="D1790" t="e">
        <f>'TPS543C20 Loop Gain'!AJ2150</f>
        <v>#DIV/0!</v>
      </c>
      <c r="E1790">
        <f>'TPS543C20 Loop Gain'!B2150</f>
        <v>216000</v>
      </c>
    </row>
    <row r="1791" spans="3:5" x14ac:dyDescent="0.25">
      <c r="C1791" t="e">
        <f>'TPS543C20 Loop Gain'!AI2149</f>
        <v>#DIV/0!</v>
      </c>
      <c r="D1791" t="e">
        <f>'TPS543C20 Loop Gain'!AJ2149</f>
        <v>#DIV/0!</v>
      </c>
      <c r="E1791">
        <f>'TPS543C20 Loop Gain'!B2149</f>
        <v>215000</v>
      </c>
    </row>
    <row r="1792" spans="3:5" x14ac:dyDescent="0.25">
      <c r="C1792" t="e">
        <f>'TPS543C20 Loop Gain'!AI2148</f>
        <v>#DIV/0!</v>
      </c>
      <c r="D1792" t="e">
        <f>'TPS543C20 Loop Gain'!AJ2148</f>
        <v>#DIV/0!</v>
      </c>
      <c r="E1792">
        <f>'TPS543C20 Loop Gain'!B2148</f>
        <v>214000</v>
      </c>
    </row>
    <row r="1793" spans="3:5" x14ac:dyDescent="0.25">
      <c r="C1793" t="e">
        <f>'TPS543C20 Loop Gain'!AI2147</f>
        <v>#DIV/0!</v>
      </c>
      <c r="D1793" t="e">
        <f>'TPS543C20 Loop Gain'!AJ2147</f>
        <v>#DIV/0!</v>
      </c>
      <c r="E1793">
        <f>'TPS543C20 Loop Gain'!B2147</f>
        <v>213000</v>
      </c>
    </row>
    <row r="1794" spans="3:5" x14ac:dyDescent="0.25">
      <c r="C1794" t="e">
        <f>'TPS543C20 Loop Gain'!AI2146</f>
        <v>#DIV/0!</v>
      </c>
      <c r="D1794" t="e">
        <f>'TPS543C20 Loop Gain'!AJ2146</f>
        <v>#DIV/0!</v>
      </c>
      <c r="E1794">
        <f>'TPS543C20 Loop Gain'!B2146</f>
        <v>212000</v>
      </c>
    </row>
    <row r="1795" spans="3:5" x14ac:dyDescent="0.25">
      <c r="C1795" t="e">
        <f>'TPS543C20 Loop Gain'!AI2145</f>
        <v>#DIV/0!</v>
      </c>
      <c r="D1795" t="e">
        <f>'TPS543C20 Loop Gain'!AJ2145</f>
        <v>#DIV/0!</v>
      </c>
      <c r="E1795">
        <f>'TPS543C20 Loop Gain'!B2145</f>
        <v>211000</v>
      </c>
    </row>
    <row r="1796" spans="3:5" x14ac:dyDescent="0.25">
      <c r="C1796" t="e">
        <f>'TPS543C20 Loop Gain'!AI2144</f>
        <v>#DIV/0!</v>
      </c>
      <c r="D1796" t="e">
        <f>'TPS543C20 Loop Gain'!AJ2144</f>
        <v>#DIV/0!</v>
      </c>
      <c r="E1796">
        <f>'TPS543C20 Loop Gain'!B2144</f>
        <v>210000</v>
      </c>
    </row>
    <row r="1797" spans="3:5" x14ac:dyDescent="0.25">
      <c r="C1797" t="e">
        <f>'TPS543C20 Loop Gain'!AI2143</f>
        <v>#DIV/0!</v>
      </c>
      <c r="D1797" t="e">
        <f>'TPS543C20 Loop Gain'!AJ2143</f>
        <v>#DIV/0!</v>
      </c>
      <c r="E1797">
        <f>'TPS543C20 Loop Gain'!B2143</f>
        <v>209000</v>
      </c>
    </row>
    <row r="1798" spans="3:5" x14ac:dyDescent="0.25">
      <c r="C1798" t="e">
        <f>'TPS543C20 Loop Gain'!AI2142</f>
        <v>#DIV/0!</v>
      </c>
      <c r="D1798" t="e">
        <f>'TPS543C20 Loop Gain'!AJ2142</f>
        <v>#DIV/0!</v>
      </c>
      <c r="E1798">
        <f>'TPS543C20 Loop Gain'!B2142</f>
        <v>208000</v>
      </c>
    </row>
    <row r="1799" spans="3:5" x14ac:dyDescent="0.25">
      <c r="C1799" t="e">
        <f>'TPS543C20 Loop Gain'!AI2141</f>
        <v>#DIV/0!</v>
      </c>
      <c r="D1799" t="e">
        <f>'TPS543C20 Loop Gain'!AJ2141</f>
        <v>#DIV/0!</v>
      </c>
      <c r="E1799">
        <f>'TPS543C20 Loop Gain'!B2141</f>
        <v>207000</v>
      </c>
    </row>
    <row r="1800" spans="3:5" x14ac:dyDescent="0.25">
      <c r="C1800" t="e">
        <f>'TPS543C20 Loop Gain'!AI2140</f>
        <v>#DIV/0!</v>
      </c>
      <c r="D1800" t="e">
        <f>'TPS543C20 Loop Gain'!AJ2140</f>
        <v>#DIV/0!</v>
      </c>
      <c r="E1800">
        <f>'TPS543C20 Loop Gain'!B2140</f>
        <v>206000</v>
      </c>
    </row>
    <row r="1801" spans="3:5" x14ac:dyDescent="0.25">
      <c r="C1801" t="e">
        <f>'TPS543C20 Loop Gain'!AI2139</f>
        <v>#DIV/0!</v>
      </c>
      <c r="D1801" t="e">
        <f>'TPS543C20 Loop Gain'!AJ2139</f>
        <v>#DIV/0!</v>
      </c>
      <c r="E1801">
        <f>'TPS543C20 Loop Gain'!B2139</f>
        <v>205000</v>
      </c>
    </row>
    <row r="1802" spans="3:5" x14ac:dyDescent="0.25">
      <c r="C1802" t="e">
        <f>'TPS543C20 Loop Gain'!AI2138</f>
        <v>#DIV/0!</v>
      </c>
      <c r="D1802" t="e">
        <f>'TPS543C20 Loop Gain'!AJ2138</f>
        <v>#DIV/0!</v>
      </c>
      <c r="E1802">
        <f>'TPS543C20 Loop Gain'!B2138</f>
        <v>204000</v>
      </c>
    </row>
    <row r="1803" spans="3:5" x14ac:dyDescent="0.25">
      <c r="C1803" t="e">
        <f>'TPS543C20 Loop Gain'!AI2137</f>
        <v>#DIV/0!</v>
      </c>
      <c r="D1803" t="e">
        <f>'TPS543C20 Loop Gain'!AJ2137</f>
        <v>#DIV/0!</v>
      </c>
      <c r="E1803">
        <f>'TPS543C20 Loop Gain'!B2137</f>
        <v>203000</v>
      </c>
    </row>
    <row r="1804" spans="3:5" x14ac:dyDescent="0.25">
      <c r="C1804" t="e">
        <f>'TPS543C20 Loop Gain'!AI2136</f>
        <v>#DIV/0!</v>
      </c>
      <c r="D1804" t="e">
        <f>'TPS543C20 Loop Gain'!AJ2136</f>
        <v>#DIV/0!</v>
      </c>
      <c r="E1804">
        <f>'TPS543C20 Loop Gain'!B2136</f>
        <v>202000</v>
      </c>
    </row>
    <row r="1805" spans="3:5" x14ac:dyDescent="0.25">
      <c r="C1805" t="e">
        <f>'TPS543C20 Loop Gain'!AI2135</f>
        <v>#DIV/0!</v>
      </c>
      <c r="D1805" t="e">
        <f>'TPS543C20 Loop Gain'!AJ2135</f>
        <v>#DIV/0!</v>
      </c>
      <c r="E1805">
        <f>'TPS543C20 Loop Gain'!B2135</f>
        <v>201000</v>
      </c>
    </row>
    <row r="1806" spans="3:5" x14ac:dyDescent="0.25">
      <c r="C1806" t="e">
        <f>'TPS543C20 Loop Gain'!AI2134</f>
        <v>#DIV/0!</v>
      </c>
      <c r="D1806" t="e">
        <f>'TPS543C20 Loop Gain'!AJ2134</f>
        <v>#DIV/0!</v>
      </c>
      <c r="E1806">
        <f>'TPS543C20 Loop Gain'!B2134</f>
        <v>200000</v>
      </c>
    </row>
    <row r="1807" spans="3:5" x14ac:dyDescent="0.25">
      <c r="C1807" t="e">
        <f>'TPS543C20 Loop Gain'!AI2133</f>
        <v>#DIV/0!</v>
      </c>
      <c r="D1807" t="e">
        <f>'TPS543C20 Loop Gain'!AJ2133</f>
        <v>#DIV/0!</v>
      </c>
      <c r="E1807">
        <f>'TPS543C20 Loop Gain'!B2133</f>
        <v>199900</v>
      </c>
    </row>
    <row r="1808" spans="3:5" x14ac:dyDescent="0.25">
      <c r="C1808" t="e">
        <f>'TPS543C20 Loop Gain'!AI2132</f>
        <v>#DIV/0!</v>
      </c>
      <c r="D1808" t="e">
        <f>'TPS543C20 Loop Gain'!AJ2132</f>
        <v>#DIV/0!</v>
      </c>
      <c r="E1808">
        <f>'TPS543C20 Loop Gain'!B2132</f>
        <v>199800</v>
      </c>
    </row>
    <row r="1809" spans="3:5" x14ac:dyDescent="0.25">
      <c r="C1809" t="e">
        <f>'TPS543C20 Loop Gain'!AI2131</f>
        <v>#DIV/0!</v>
      </c>
      <c r="D1809" t="e">
        <f>'TPS543C20 Loop Gain'!AJ2131</f>
        <v>#DIV/0!</v>
      </c>
      <c r="E1809">
        <f>'TPS543C20 Loop Gain'!B2131</f>
        <v>199700</v>
      </c>
    </row>
    <row r="1810" spans="3:5" x14ac:dyDescent="0.25">
      <c r="C1810" t="e">
        <f>'TPS543C20 Loop Gain'!AI2130</f>
        <v>#DIV/0!</v>
      </c>
      <c r="D1810" t="e">
        <f>'TPS543C20 Loop Gain'!AJ2130</f>
        <v>#DIV/0!</v>
      </c>
      <c r="E1810">
        <f>'TPS543C20 Loop Gain'!B2130</f>
        <v>199600</v>
      </c>
    </row>
    <row r="1811" spans="3:5" x14ac:dyDescent="0.25">
      <c r="C1811" t="e">
        <f>'TPS543C20 Loop Gain'!AI2129</f>
        <v>#DIV/0!</v>
      </c>
      <c r="D1811" t="e">
        <f>'TPS543C20 Loop Gain'!AJ2129</f>
        <v>#DIV/0!</v>
      </c>
      <c r="E1811">
        <f>'TPS543C20 Loop Gain'!B2129</f>
        <v>199500</v>
      </c>
    </row>
    <row r="1812" spans="3:5" x14ac:dyDescent="0.25">
      <c r="C1812" t="e">
        <f>'TPS543C20 Loop Gain'!AI2128</f>
        <v>#DIV/0!</v>
      </c>
      <c r="D1812" t="e">
        <f>'TPS543C20 Loop Gain'!AJ2128</f>
        <v>#DIV/0!</v>
      </c>
      <c r="E1812">
        <f>'TPS543C20 Loop Gain'!B2128</f>
        <v>199400</v>
      </c>
    </row>
    <row r="1813" spans="3:5" x14ac:dyDescent="0.25">
      <c r="C1813" t="e">
        <f>'TPS543C20 Loop Gain'!AI2127</f>
        <v>#DIV/0!</v>
      </c>
      <c r="D1813" t="e">
        <f>'TPS543C20 Loop Gain'!AJ2127</f>
        <v>#DIV/0!</v>
      </c>
      <c r="E1813">
        <f>'TPS543C20 Loop Gain'!B2127</f>
        <v>199300</v>
      </c>
    </row>
    <row r="1814" spans="3:5" x14ac:dyDescent="0.25">
      <c r="C1814" t="e">
        <f>'TPS543C20 Loop Gain'!AI2126</f>
        <v>#DIV/0!</v>
      </c>
      <c r="D1814" t="e">
        <f>'TPS543C20 Loop Gain'!AJ2126</f>
        <v>#DIV/0!</v>
      </c>
      <c r="E1814">
        <f>'TPS543C20 Loop Gain'!B2126</f>
        <v>199200</v>
      </c>
    </row>
    <row r="1815" spans="3:5" x14ac:dyDescent="0.25">
      <c r="C1815" t="e">
        <f>'TPS543C20 Loop Gain'!AI2125</f>
        <v>#DIV/0!</v>
      </c>
      <c r="D1815" t="e">
        <f>'TPS543C20 Loop Gain'!AJ2125</f>
        <v>#DIV/0!</v>
      </c>
      <c r="E1815">
        <f>'TPS543C20 Loop Gain'!B2125</f>
        <v>199100</v>
      </c>
    </row>
    <row r="1816" spans="3:5" x14ac:dyDescent="0.25">
      <c r="C1816" t="e">
        <f>'TPS543C20 Loop Gain'!AI2124</f>
        <v>#DIV/0!</v>
      </c>
      <c r="D1816" t="e">
        <f>'TPS543C20 Loop Gain'!AJ2124</f>
        <v>#DIV/0!</v>
      </c>
      <c r="E1816">
        <f>'TPS543C20 Loop Gain'!B2124</f>
        <v>199000</v>
      </c>
    </row>
    <row r="1817" spans="3:5" x14ac:dyDescent="0.25">
      <c r="C1817" t="e">
        <f>'TPS543C20 Loop Gain'!AI2123</f>
        <v>#DIV/0!</v>
      </c>
      <c r="D1817" t="e">
        <f>'TPS543C20 Loop Gain'!AJ2123</f>
        <v>#DIV/0!</v>
      </c>
      <c r="E1817">
        <f>'TPS543C20 Loop Gain'!B2123</f>
        <v>198900</v>
      </c>
    </row>
    <row r="1818" spans="3:5" x14ac:dyDescent="0.25">
      <c r="C1818" t="e">
        <f>'TPS543C20 Loop Gain'!AI2122</f>
        <v>#DIV/0!</v>
      </c>
      <c r="D1818" t="e">
        <f>'TPS543C20 Loop Gain'!AJ2122</f>
        <v>#DIV/0!</v>
      </c>
      <c r="E1818">
        <f>'TPS543C20 Loop Gain'!B2122</f>
        <v>198800</v>
      </c>
    </row>
    <row r="1819" spans="3:5" x14ac:dyDescent="0.25">
      <c r="C1819" t="e">
        <f>'TPS543C20 Loop Gain'!AI2121</f>
        <v>#DIV/0!</v>
      </c>
      <c r="D1819" t="e">
        <f>'TPS543C20 Loop Gain'!AJ2121</f>
        <v>#DIV/0!</v>
      </c>
      <c r="E1819">
        <f>'TPS543C20 Loop Gain'!B2121</f>
        <v>198700</v>
      </c>
    </row>
    <row r="1820" spans="3:5" x14ac:dyDescent="0.25">
      <c r="C1820" t="e">
        <f>'TPS543C20 Loop Gain'!AI2120</f>
        <v>#DIV/0!</v>
      </c>
      <c r="D1820" t="e">
        <f>'TPS543C20 Loop Gain'!AJ2120</f>
        <v>#DIV/0!</v>
      </c>
      <c r="E1820">
        <f>'TPS543C20 Loop Gain'!B2120</f>
        <v>198600</v>
      </c>
    </row>
    <row r="1821" spans="3:5" x14ac:dyDescent="0.25">
      <c r="C1821" t="e">
        <f>'TPS543C20 Loop Gain'!AI2119</f>
        <v>#DIV/0!</v>
      </c>
      <c r="D1821" t="e">
        <f>'TPS543C20 Loop Gain'!AJ2119</f>
        <v>#DIV/0!</v>
      </c>
      <c r="E1821">
        <f>'TPS543C20 Loop Gain'!B2119</f>
        <v>198500</v>
      </c>
    </row>
    <row r="1822" spans="3:5" x14ac:dyDescent="0.25">
      <c r="C1822" t="e">
        <f>'TPS543C20 Loop Gain'!AI2118</f>
        <v>#DIV/0!</v>
      </c>
      <c r="D1822" t="e">
        <f>'TPS543C20 Loop Gain'!AJ2118</f>
        <v>#DIV/0!</v>
      </c>
      <c r="E1822">
        <f>'TPS543C20 Loop Gain'!B2118</f>
        <v>198400</v>
      </c>
    </row>
    <row r="1823" spans="3:5" x14ac:dyDescent="0.25">
      <c r="C1823" t="e">
        <f>'TPS543C20 Loop Gain'!AI2117</f>
        <v>#DIV/0!</v>
      </c>
      <c r="D1823" t="e">
        <f>'TPS543C20 Loop Gain'!AJ2117</f>
        <v>#DIV/0!</v>
      </c>
      <c r="E1823">
        <f>'TPS543C20 Loop Gain'!B2117</f>
        <v>198300</v>
      </c>
    </row>
    <row r="1824" spans="3:5" x14ac:dyDescent="0.25">
      <c r="C1824" t="e">
        <f>'TPS543C20 Loop Gain'!AI2116</f>
        <v>#DIV/0!</v>
      </c>
      <c r="D1824" t="e">
        <f>'TPS543C20 Loop Gain'!AJ2116</f>
        <v>#DIV/0!</v>
      </c>
      <c r="E1824">
        <f>'TPS543C20 Loop Gain'!B2116</f>
        <v>198200</v>
      </c>
    </row>
    <row r="1825" spans="3:5" x14ac:dyDescent="0.25">
      <c r="C1825" t="e">
        <f>'TPS543C20 Loop Gain'!AI2115</f>
        <v>#DIV/0!</v>
      </c>
      <c r="D1825" t="e">
        <f>'TPS543C20 Loop Gain'!AJ2115</f>
        <v>#DIV/0!</v>
      </c>
      <c r="E1825">
        <f>'TPS543C20 Loop Gain'!B2115</f>
        <v>198100</v>
      </c>
    </row>
    <row r="1826" spans="3:5" x14ac:dyDescent="0.25">
      <c r="C1826" t="e">
        <f>'TPS543C20 Loop Gain'!AI2114</f>
        <v>#DIV/0!</v>
      </c>
      <c r="D1826" t="e">
        <f>'TPS543C20 Loop Gain'!AJ2114</f>
        <v>#DIV/0!</v>
      </c>
      <c r="E1826">
        <f>'TPS543C20 Loop Gain'!B2114</f>
        <v>198000</v>
      </c>
    </row>
    <row r="1827" spans="3:5" x14ac:dyDescent="0.25">
      <c r="C1827" t="e">
        <f>'TPS543C20 Loop Gain'!AI2113</f>
        <v>#DIV/0!</v>
      </c>
      <c r="D1827" t="e">
        <f>'TPS543C20 Loop Gain'!AJ2113</f>
        <v>#DIV/0!</v>
      </c>
      <c r="E1827">
        <f>'TPS543C20 Loop Gain'!B2113</f>
        <v>197900</v>
      </c>
    </row>
    <row r="1828" spans="3:5" x14ac:dyDescent="0.25">
      <c r="C1828" t="e">
        <f>'TPS543C20 Loop Gain'!AI2112</f>
        <v>#DIV/0!</v>
      </c>
      <c r="D1828" t="e">
        <f>'TPS543C20 Loop Gain'!AJ2112</f>
        <v>#DIV/0!</v>
      </c>
      <c r="E1828">
        <f>'TPS543C20 Loop Gain'!B2112</f>
        <v>197800</v>
      </c>
    </row>
    <row r="1829" spans="3:5" x14ac:dyDescent="0.25">
      <c r="C1829" t="e">
        <f>'TPS543C20 Loop Gain'!AI2111</f>
        <v>#DIV/0!</v>
      </c>
      <c r="D1829" t="e">
        <f>'TPS543C20 Loop Gain'!AJ2111</f>
        <v>#DIV/0!</v>
      </c>
      <c r="E1829">
        <f>'TPS543C20 Loop Gain'!B2111</f>
        <v>197700</v>
      </c>
    </row>
    <row r="1830" spans="3:5" x14ac:dyDescent="0.25">
      <c r="C1830" t="e">
        <f>'TPS543C20 Loop Gain'!AI2110</f>
        <v>#DIV/0!</v>
      </c>
      <c r="D1830" t="e">
        <f>'TPS543C20 Loop Gain'!AJ2110</f>
        <v>#DIV/0!</v>
      </c>
      <c r="E1830">
        <f>'TPS543C20 Loop Gain'!B2110</f>
        <v>197600</v>
      </c>
    </row>
    <row r="1831" spans="3:5" x14ac:dyDescent="0.25">
      <c r="C1831" t="e">
        <f>'TPS543C20 Loop Gain'!AI2109</f>
        <v>#DIV/0!</v>
      </c>
      <c r="D1831" t="e">
        <f>'TPS543C20 Loop Gain'!AJ2109</f>
        <v>#DIV/0!</v>
      </c>
      <c r="E1831">
        <f>'TPS543C20 Loop Gain'!B2109</f>
        <v>197500</v>
      </c>
    </row>
    <row r="1832" spans="3:5" x14ac:dyDescent="0.25">
      <c r="C1832" t="e">
        <f>'TPS543C20 Loop Gain'!AI2108</f>
        <v>#DIV/0!</v>
      </c>
      <c r="D1832" t="e">
        <f>'TPS543C20 Loop Gain'!AJ2108</f>
        <v>#DIV/0!</v>
      </c>
      <c r="E1832">
        <f>'TPS543C20 Loop Gain'!B2108</f>
        <v>197400</v>
      </c>
    </row>
    <row r="1833" spans="3:5" x14ac:dyDescent="0.25">
      <c r="C1833" t="e">
        <f>'TPS543C20 Loop Gain'!AI2107</f>
        <v>#DIV/0!</v>
      </c>
      <c r="D1833" t="e">
        <f>'TPS543C20 Loop Gain'!AJ2107</f>
        <v>#DIV/0!</v>
      </c>
      <c r="E1833">
        <f>'TPS543C20 Loop Gain'!B2107</f>
        <v>197300</v>
      </c>
    </row>
    <row r="1834" spans="3:5" x14ac:dyDescent="0.25">
      <c r="C1834" t="e">
        <f>'TPS543C20 Loop Gain'!AI2106</f>
        <v>#DIV/0!</v>
      </c>
      <c r="D1834" t="e">
        <f>'TPS543C20 Loop Gain'!AJ2106</f>
        <v>#DIV/0!</v>
      </c>
      <c r="E1834">
        <f>'TPS543C20 Loop Gain'!B2106</f>
        <v>197200</v>
      </c>
    </row>
    <row r="1835" spans="3:5" x14ac:dyDescent="0.25">
      <c r="C1835" t="e">
        <f>'TPS543C20 Loop Gain'!AI2105</f>
        <v>#DIV/0!</v>
      </c>
      <c r="D1835" t="e">
        <f>'TPS543C20 Loop Gain'!AJ2105</f>
        <v>#DIV/0!</v>
      </c>
      <c r="E1835">
        <f>'TPS543C20 Loop Gain'!B2105</f>
        <v>197100</v>
      </c>
    </row>
    <row r="1836" spans="3:5" x14ac:dyDescent="0.25">
      <c r="C1836" t="e">
        <f>'TPS543C20 Loop Gain'!AI2104</f>
        <v>#DIV/0!</v>
      </c>
      <c r="D1836" t="e">
        <f>'TPS543C20 Loop Gain'!AJ2104</f>
        <v>#DIV/0!</v>
      </c>
      <c r="E1836">
        <f>'TPS543C20 Loop Gain'!B2104</f>
        <v>197000</v>
      </c>
    </row>
    <row r="1837" spans="3:5" x14ac:dyDescent="0.25">
      <c r="C1837" t="e">
        <f>'TPS543C20 Loop Gain'!AI2103</f>
        <v>#DIV/0!</v>
      </c>
      <c r="D1837" t="e">
        <f>'TPS543C20 Loop Gain'!AJ2103</f>
        <v>#DIV/0!</v>
      </c>
      <c r="E1837">
        <f>'TPS543C20 Loop Gain'!B2103</f>
        <v>196900</v>
      </c>
    </row>
    <row r="1838" spans="3:5" x14ac:dyDescent="0.25">
      <c r="C1838" t="e">
        <f>'TPS543C20 Loop Gain'!AI2102</f>
        <v>#DIV/0!</v>
      </c>
      <c r="D1838" t="e">
        <f>'TPS543C20 Loop Gain'!AJ2102</f>
        <v>#DIV/0!</v>
      </c>
      <c r="E1838">
        <f>'TPS543C20 Loop Gain'!B2102</f>
        <v>196800</v>
      </c>
    </row>
    <row r="1839" spans="3:5" x14ac:dyDescent="0.25">
      <c r="C1839" t="e">
        <f>'TPS543C20 Loop Gain'!AI2101</f>
        <v>#DIV/0!</v>
      </c>
      <c r="D1839" t="e">
        <f>'TPS543C20 Loop Gain'!AJ2101</f>
        <v>#DIV/0!</v>
      </c>
      <c r="E1839">
        <f>'TPS543C20 Loop Gain'!B2101</f>
        <v>196700</v>
      </c>
    </row>
    <row r="1840" spans="3:5" x14ac:dyDescent="0.25">
      <c r="C1840" t="e">
        <f>'TPS543C20 Loop Gain'!AI2100</f>
        <v>#DIV/0!</v>
      </c>
      <c r="D1840" t="e">
        <f>'TPS543C20 Loop Gain'!AJ2100</f>
        <v>#DIV/0!</v>
      </c>
      <c r="E1840">
        <f>'TPS543C20 Loop Gain'!B2100</f>
        <v>196600</v>
      </c>
    </row>
    <row r="1841" spans="3:5" x14ac:dyDescent="0.25">
      <c r="C1841" t="e">
        <f>'TPS543C20 Loop Gain'!AI2099</f>
        <v>#DIV/0!</v>
      </c>
      <c r="D1841" t="e">
        <f>'TPS543C20 Loop Gain'!AJ2099</f>
        <v>#DIV/0!</v>
      </c>
      <c r="E1841">
        <f>'TPS543C20 Loop Gain'!B2099</f>
        <v>196500</v>
      </c>
    </row>
    <row r="1842" spans="3:5" x14ac:dyDescent="0.25">
      <c r="C1842" t="e">
        <f>'TPS543C20 Loop Gain'!AI2098</f>
        <v>#DIV/0!</v>
      </c>
      <c r="D1842" t="e">
        <f>'TPS543C20 Loop Gain'!AJ2098</f>
        <v>#DIV/0!</v>
      </c>
      <c r="E1842">
        <f>'TPS543C20 Loop Gain'!B2098</f>
        <v>196400</v>
      </c>
    </row>
    <row r="1843" spans="3:5" x14ac:dyDescent="0.25">
      <c r="C1843" t="e">
        <f>'TPS543C20 Loop Gain'!AI2097</f>
        <v>#DIV/0!</v>
      </c>
      <c r="D1843" t="e">
        <f>'TPS543C20 Loop Gain'!AJ2097</f>
        <v>#DIV/0!</v>
      </c>
      <c r="E1843">
        <f>'TPS543C20 Loop Gain'!B2097</f>
        <v>196300</v>
      </c>
    </row>
    <row r="1844" spans="3:5" x14ac:dyDescent="0.25">
      <c r="C1844" t="e">
        <f>'TPS543C20 Loop Gain'!AI2096</f>
        <v>#DIV/0!</v>
      </c>
      <c r="D1844" t="e">
        <f>'TPS543C20 Loop Gain'!AJ2096</f>
        <v>#DIV/0!</v>
      </c>
      <c r="E1844">
        <f>'TPS543C20 Loop Gain'!B2096</f>
        <v>196200</v>
      </c>
    </row>
    <row r="1845" spans="3:5" x14ac:dyDescent="0.25">
      <c r="C1845" t="e">
        <f>'TPS543C20 Loop Gain'!AI2095</f>
        <v>#DIV/0!</v>
      </c>
      <c r="D1845" t="e">
        <f>'TPS543C20 Loop Gain'!AJ2095</f>
        <v>#DIV/0!</v>
      </c>
      <c r="E1845">
        <f>'TPS543C20 Loop Gain'!B2095</f>
        <v>196100</v>
      </c>
    </row>
    <row r="1846" spans="3:5" x14ac:dyDescent="0.25">
      <c r="C1846" t="e">
        <f>'TPS543C20 Loop Gain'!AI2094</f>
        <v>#DIV/0!</v>
      </c>
      <c r="D1846" t="e">
        <f>'TPS543C20 Loop Gain'!AJ2094</f>
        <v>#DIV/0!</v>
      </c>
      <c r="E1846">
        <f>'TPS543C20 Loop Gain'!B2094</f>
        <v>196000</v>
      </c>
    </row>
    <row r="1847" spans="3:5" x14ac:dyDescent="0.25">
      <c r="C1847" t="e">
        <f>'TPS543C20 Loop Gain'!AI2093</f>
        <v>#DIV/0!</v>
      </c>
      <c r="D1847" t="e">
        <f>'TPS543C20 Loop Gain'!AJ2093</f>
        <v>#DIV/0!</v>
      </c>
      <c r="E1847">
        <f>'TPS543C20 Loop Gain'!B2093</f>
        <v>195900</v>
      </c>
    </row>
    <row r="1848" spans="3:5" x14ac:dyDescent="0.25">
      <c r="C1848" t="e">
        <f>'TPS543C20 Loop Gain'!AI2092</f>
        <v>#DIV/0!</v>
      </c>
      <c r="D1848" t="e">
        <f>'TPS543C20 Loop Gain'!AJ2092</f>
        <v>#DIV/0!</v>
      </c>
      <c r="E1848">
        <f>'TPS543C20 Loop Gain'!B2092</f>
        <v>195800</v>
      </c>
    </row>
    <row r="1849" spans="3:5" x14ac:dyDescent="0.25">
      <c r="C1849" t="e">
        <f>'TPS543C20 Loop Gain'!AI2091</f>
        <v>#DIV/0!</v>
      </c>
      <c r="D1849" t="e">
        <f>'TPS543C20 Loop Gain'!AJ2091</f>
        <v>#DIV/0!</v>
      </c>
      <c r="E1849">
        <f>'TPS543C20 Loop Gain'!B2091</f>
        <v>195700</v>
      </c>
    </row>
    <row r="1850" spans="3:5" x14ac:dyDescent="0.25">
      <c r="C1850" t="e">
        <f>'TPS543C20 Loop Gain'!AI2090</f>
        <v>#DIV/0!</v>
      </c>
      <c r="D1850" t="e">
        <f>'TPS543C20 Loop Gain'!AJ2090</f>
        <v>#DIV/0!</v>
      </c>
      <c r="E1850">
        <f>'TPS543C20 Loop Gain'!B2090</f>
        <v>195600</v>
      </c>
    </row>
    <row r="1851" spans="3:5" x14ac:dyDescent="0.25">
      <c r="C1851" t="e">
        <f>'TPS543C20 Loop Gain'!AI2089</f>
        <v>#DIV/0!</v>
      </c>
      <c r="D1851" t="e">
        <f>'TPS543C20 Loop Gain'!AJ2089</f>
        <v>#DIV/0!</v>
      </c>
      <c r="E1851">
        <f>'TPS543C20 Loop Gain'!B2089</f>
        <v>195500</v>
      </c>
    </row>
    <row r="1852" spans="3:5" x14ac:dyDescent="0.25">
      <c r="C1852" t="e">
        <f>'TPS543C20 Loop Gain'!AI2088</f>
        <v>#DIV/0!</v>
      </c>
      <c r="D1852" t="e">
        <f>'TPS543C20 Loop Gain'!AJ2088</f>
        <v>#DIV/0!</v>
      </c>
      <c r="E1852">
        <f>'TPS543C20 Loop Gain'!B2088</f>
        <v>195400</v>
      </c>
    </row>
    <row r="1853" spans="3:5" x14ac:dyDescent="0.25">
      <c r="C1853" t="e">
        <f>'TPS543C20 Loop Gain'!AI2087</f>
        <v>#DIV/0!</v>
      </c>
      <c r="D1853" t="e">
        <f>'TPS543C20 Loop Gain'!AJ2087</f>
        <v>#DIV/0!</v>
      </c>
      <c r="E1853">
        <f>'TPS543C20 Loop Gain'!B2087</f>
        <v>195300</v>
      </c>
    </row>
    <row r="1854" spans="3:5" x14ac:dyDescent="0.25">
      <c r="C1854" t="e">
        <f>'TPS543C20 Loop Gain'!AI2086</f>
        <v>#DIV/0!</v>
      </c>
      <c r="D1854" t="e">
        <f>'TPS543C20 Loop Gain'!AJ2086</f>
        <v>#DIV/0!</v>
      </c>
      <c r="E1854">
        <f>'TPS543C20 Loop Gain'!B2086</f>
        <v>195200</v>
      </c>
    </row>
    <row r="1855" spans="3:5" x14ac:dyDescent="0.25">
      <c r="C1855" t="e">
        <f>'TPS543C20 Loop Gain'!AI2085</f>
        <v>#DIV/0!</v>
      </c>
      <c r="D1855" t="e">
        <f>'TPS543C20 Loop Gain'!AJ2085</f>
        <v>#DIV/0!</v>
      </c>
      <c r="E1855">
        <f>'TPS543C20 Loop Gain'!B2085</f>
        <v>195100</v>
      </c>
    </row>
    <row r="1856" spans="3:5" x14ac:dyDescent="0.25">
      <c r="C1856" t="e">
        <f>'TPS543C20 Loop Gain'!AI2084</f>
        <v>#DIV/0!</v>
      </c>
      <c r="D1856" t="e">
        <f>'TPS543C20 Loop Gain'!AJ2084</f>
        <v>#DIV/0!</v>
      </c>
      <c r="E1856">
        <f>'TPS543C20 Loop Gain'!B2084</f>
        <v>195000</v>
      </c>
    </row>
    <row r="1857" spans="3:5" x14ac:dyDescent="0.25">
      <c r="C1857" t="e">
        <f>'TPS543C20 Loop Gain'!AI2083</f>
        <v>#DIV/0!</v>
      </c>
      <c r="D1857" t="e">
        <f>'TPS543C20 Loop Gain'!AJ2083</f>
        <v>#DIV/0!</v>
      </c>
      <c r="E1857">
        <f>'TPS543C20 Loop Gain'!B2083</f>
        <v>194900</v>
      </c>
    </row>
    <row r="1858" spans="3:5" x14ac:dyDescent="0.25">
      <c r="C1858" t="e">
        <f>'TPS543C20 Loop Gain'!AI2082</f>
        <v>#DIV/0!</v>
      </c>
      <c r="D1858" t="e">
        <f>'TPS543C20 Loop Gain'!AJ2082</f>
        <v>#DIV/0!</v>
      </c>
      <c r="E1858">
        <f>'TPS543C20 Loop Gain'!B2082</f>
        <v>194800</v>
      </c>
    </row>
    <row r="1859" spans="3:5" x14ac:dyDescent="0.25">
      <c r="C1859" t="e">
        <f>'TPS543C20 Loop Gain'!AI2081</f>
        <v>#DIV/0!</v>
      </c>
      <c r="D1859" t="e">
        <f>'TPS543C20 Loop Gain'!AJ2081</f>
        <v>#DIV/0!</v>
      </c>
      <c r="E1859">
        <f>'TPS543C20 Loop Gain'!B2081</f>
        <v>194700</v>
      </c>
    </row>
    <row r="1860" spans="3:5" x14ac:dyDescent="0.25">
      <c r="C1860" t="e">
        <f>'TPS543C20 Loop Gain'!AI2080</f>
        <v>#DIV/0!</v>
      </c>
      <c r="D1860" t="e">
        <f>'TPS543C20 Loop Gain'!AJ2080</f>
        <v>#DIV/0!</v>
      </c>
      <c r="E1860">
        <f>'TPS543C20 Loop Gain'!B2080</f>
        <v>194600</v>
      </c>
    </row>
    <row r="1861" spans="3:5" x14ac:dyDescent="0.25">
      <c r="C1861" t="e">
        <f>'TPS543C20 Loop Gain'!AI2079</f>
        <v>#DIV/0!</v>
      </c>
      <c r="D1861" t="e">
        <f>'TPS543C20 Loop Gain'!AJ2079</f>
        <v>#DIV/0!</v>
      </c>
      <c r="E1861">
        <f>'TPS543C20 Loop Gain'!B2079</f>
        <v>194500</v>
      </c>
    </row>
    <row r="1862" spans="3:5" x14ac:dyDescent="0.25">
      <c r="C1862" t="e">
        <f>'TPS543C20 Loop Gain'!AI2078</f>
        <v>#DIV/0!</v>
      </c>
      <c r="D1862" t="e">
        <f>'TPS543C20 Loop Gain'!AJ2078</f>
        <v>#DIV/0!</v>
      </c>
      <c r="E1862">
        <f>'TPS543C20 Loop Gain'!B2078</f>
        <v>194400</v>
      </c>
    </row>
    <row r="1863" spans="3:5" x14ac:dyDescent="0.25">
      <c r="C1863" t="e">
        <f>'TPS543C20 Loop Gain'!AI2077</f>
        <v>#DIV/0!</v>
      </c>
      <c r="D1863" t="e">
        <f>'TPS543C20 Loop Gain'!AJ2077</f>
        <v>#DIV/0!</v>
      </c>
      <c r="E1863">
        <f>'TPS543C20 Loop Gain'!B2077</f>
        <v>194300</v>
      </c>
    </row>
    <row r="1864" spans="3:5" x14ac:dyDescent="0.25">
      <c r="C1864" t="e">
        <f>'TPS543C20 Loop Gain'!AI2076</f>
        <v>#DIV/0!</v>
      </c>
      <c r="D1864" t="e">
        <f>'TPS543C20 Loop Gain'!AJ2076</f>
        <v>#DIV/0!</v>
      </c>
      <c r="E1864">
        <f>'TPS543C20 Loop Gain'!B2076</f>
        <v>194200</v>
      </c>
    </row>
    <row r="1865" spans="3:5" x14ac:dyDescent="0.25">
      <c r="C1865" t="e">
        <f>'TPS543C20 Loop Gain'!AI2075</f>
        <v>#DIV/0!</v>
      </c>
      <c r="D1865" t="e">
        <f>'TPS543C20 Loop Gain'!AJ2075</f>
        <v>#DIV/0!</v>
      </c>
      <c r="E1865">
        <f>'TPS543C20 Loop Gain'!B2075</f>
        <v>194100</v>
      </c>
    </row>
    <row r="1866" spans="3:5" x14ac:dyDescent="0.25">
      <c r="C1866" t="e">
        <f>'TPS543C20 Loop Gain'!AI2074</f>
        <v>#DIV/0!</v>
      </c>
      <c r="D1866" t="e">
        <f>'TPS543C20 Loop Gain'!AJ2074</f>
        <v>#DIV/0!</v>
      </c>
      <c r="E1866">
        <f>'TPS543C20 Loop Gain'!B2074</f>
        <v>194000</v>
      </c>
    </row>
    <row r="1867" spans="3:5" x14ac:dyDescent="0.25">
      <c r="C1867" t="e">
        <f>'TPS543C20 Loop Gain'!AI2073</f>
        <v>#DIV/0!</v>
      </c>
      <c r="D1867" t="e">
        <f>'TPS543C20 Loop Gain'!AJ2073</f>
        <v>#DIV/0!</v>
      </c>
      <c r="E1867">
        <f>'TPS543C20 Loop Gain'!B2073</f>
        <v>193900</v>
      </c>
    </row>
    <row r="1868" spans="3:5" x14ac:dyDescent="0.25">
      <c r="C1868" t="e">
        <f>'TPS543C20 Loop Gain'!AI2072</f>
        <v>#DIV/0!</v>
      </c>
      <c r="D1868" t="e">
        <f>'TPS543C20 Loop Gain'!AJ2072</f>
        <v>#DIV/0!</v>
      </c>
      <c r="E1868">
        <f>'TPS543C20 Loop Gain'!B2072</f>
        <v>193800</v>
      </c>
    </row>
    <row r="1869" spans="3:5" x14ac:dyDescent="0.25">
      <c r="C1869" t="e">
        <f>'TPS543C20 Loop Gain'!AI2071</f>
        <v>#DIV/0!</v>
      </c>
      <c r="D1869" t="e">
        <f>'TPS543C20 Loop Gain'!AJ2071</f>
        <v>#DIV/0!</v>
      </c>
      <c r="E1869">
        <f>'TPS543C20 Loop Gain'!B2071</f>
        <v>193700</v>
      </c>
    </row>
    <row r="1870" spans="3:5" x14ac:dyDescent="0.25">
      <c r="C1870" t="e">
        <f>'TPS543C20 Loop Gain'!AI2070</f>
        <v>#DIV/0!</v>
      </c>
      <c r="D1870" t="e">
        <f>'TPS543C20 Loop Gain'!AJ2070</f>
        <v>#DIV/0!</v>
      </c>
      <c r="E1870">
        <f>'TPS543C20 Loop Gain'!B2070</f>
        <v>193600</v>
      </c>
    </row>
    <row r="1871" spans="3:5" x14ac:dyDescent="0.25">
      <c r="C1871" t="e">
        <f>'TPS543C20 Loop Gain'!AI2069</f>
        <v>#DIV/0!</v>
      </c>
      <c r="D1871" t="e">
        <f>'TPS543C20 Loop Gain'!AJ2069</f>
        <v>#DIV/0!</v>
      </c>
      <c r="E1871">
        <f>'TPS543C20 Loop Gain'!B2069</f>
        <v>193500</v>
      </c>
    </row>
    <row r="1872" spans="3:5" x14ac:dyDescent="0.25">
      <c r="C1872" t="e">
        <f>'TPS543C20 Loop Gain'!AI2068</f>
        <v>#DIV/0!</v>
      </c>
      <c r="D1872" t="e">
        <f>'TPS543C20 Loop Gain'!AJ2068</f>
        <v>#DIV/0!</v>
      </c>
      <c r="E1872">
        <f>'TPS543C20 Loop Gain'!B2068</f>
        <v>193400</v>
      </c>
    </row>
    <row r="1873" spans="3:5" x14ac:dyDescent="0.25">
      <c r="C1873" t="e">
        <f>'TPS543C20 Loop Gain'!AI2067</f>
        <v>#DIV/0!</v>
      </c>
      <c r="D1873" t="e">
        <f>'TPS543C20 Loop Gain'!AJ2067</f>
        <v>#DIV/0!</v>
      </c>
      <c r="E1873">
        <f>'TPS543C20 Loop Gain'!B2067</f>
        <v>193300</v>
      </c>
    </row>
    <row r="1874" spans="3:5" x14ac:dyDescent="0.25">
      <c r="C1874" t="e">
        <f>'TPS543C20 Loop Gain'!AI2066</f>
        <v>#DIV/0!</v>
      </c>
      <c r="D1874" t="e">
        <f>'TPS543C20 Loop Gain'!AJ2066</f>
        <v>#DIV/0!</v>
      </c>
      <c r="E1874">
        <f>'TPS543C20 Loop Gain'!B2066</f>
        <v>193200</v>
      </c>
    </row>
    <row r="1875" spans="3:5" x14ac:dyDescent="0.25">
      <c r="C1875" t="e">
        <f>'TPS543C20 Loop Gain'!AI2065</f>
        <v>#DIV/0!</v>
      </c>
      <c r="D1875" t="e">
        <f>'TPS543C20 Loop Gain'!AJ2065</f>
        <v>#DIV/0!</v>
      </c>
      <c r="E1875">
        <f>'TPS543C20 Loop Gain'!B2065</f>
        <v>193100</v>
      </c>
    </row>
    <row r="1876" spans="3:5" x14ac:dyDescent="0.25">
      <c r="C1876" t="e">
        <f>'TPS543C20 Loop Gain'!AI2064</f>
        <v>#DIV/0!</v>
      </c>
      <c r="D1876" t="e">
        <f>'TPS543C20 Loop Gain'!AJ2064</f>
        <v>#DIV/0!</v>
      </c>
      <c r="E1876">
        <f>'TPS543C20 Loop Gain'!B2064</f>
        <v>193000</v>
      </c>
    </row>
    <row r="1877" spans="3:5" x14ac:dyDescent="0.25">
      <c r="C1877" t="e">
        <f>'TPS543C20 Loop Gain'!AI2063</f>
        <v>#DIV/0!</v>
      </c>
      <c r="D1877" t="e">
        <f>'TPS543C20 Loop Gain'!AJ2063</f>
        <v>#DIV/0!</v>
      </c>
      <c r="E1877">
        <f>'TPS543C20 Loop Gain'!B2063</f>
        <v>192900</v>
      </c>
    </row>
    <row r="1878" spans="3:5" x14ac:dyDescent="0.25">
      <c r="C1878" t="e">
        <f>'TPS543C20 Loop Gain'!AI2062</f>
        <v>#DIV/0!</v>
      </c>
      <c r="D1878" t="e">
        <f>'TPS543C20 Loop Gain'!AJ2062</f>
        <v>#DIV/0!</v>
      </c>
      <c r="E1878">
        <f>'TPS543C20 Loop Gain'!B2062</f>
        <v>192800</v>
      </c>
    </row>
    <row r="1879" spans="3:5" x14ac:dyDescent="0.25">
      <c r="C1879" t="e">
        <f>'TPS543C20 Loop Gain'!AI2061</f>
        <v>#DIV/0!</v>
      </c>
      <c r="D1879" t="e">
        <f>'TPS543C20 Loop Gain'!AJ2061</f>
        <v>#DIV/0!</v>
      </c>
      <c r="E1879">
        <f>'TPS543C20 Loop Gain'!B2061</f>
        <v>192700</v>
      </c>
    </row>
    <row r="1880" spans="3:5" x14ac:dyDescent="0.25">
      <c r="C1880" t="e">
        <f>'TPS543C20 Loop Gain'!AI2060</f>
        <v>#DIV/0!</v>
      </c>
      <c r="D1880" t="e">
        <f>'TPS543C20 Loop Gain'!AJ2060</f>
        <v>#DIV/0!</v>
      </c>
      <c r="E1880">
        <f>'TPS543C20 Loop Gain'!B2060</f>
        <v>192600</v>
      </c>
    </row>
    <row r="1881" spans="3:5" x14ac:dyDescent="0.25">
      <c r="C1881" t="e">
        <f>'TPS543C20 Loop Gain'!AI2059</f>
        <v>#DIV/0!</v>
      </c>
      <c r="D1881" t="e">
        <f>'TPS543C20 Loop Gain'!AJ2059</f>
        <v>#DIV/0!</v>
      </c>
      <c r="E1881">
        <f>'TPS543C20 Loop Gain'!B2059</f>
        <v>192500</v>
      </c>
    </row>
    <row r="1882" spans="3:5" x14ac:dyDescent="0.25">
      <c r="C1882" t="e">
        <f>'TPS543C20 Loop Gain'!AI2058</f>
        <v>#DIV/0!</v>
      </c>
      <c r="D1882" t="e">
        <f>'TPS543C20 Loop Gain'!AJ2058</f>
        <v>#DIV/0!</v>
      </c>
      <c r="E1882">
        <f>'TPS543C20 Loop Gain'!B2058</f>
        <v>192400</v>
      </c>
    </row>
    <row r="1883" spans="3:5" x14ac:dyDescent="0.25">
      <c r="C1883" t="e">
        <f>'TPS543C20 Loop Gain'!AI2057</f>
        <v>#DIV/0!</v>
      </c>
      <c r="D1883" t="e">
        <f>'TPS543C20 Loop Gain'!AJ2057</f>
        <v>#DIV/0!</v>
      </c>
      <c r="E1883">
        <f>'TPS543C20 Loop Gain'!B2057</f>
        <v>192300</v>
      </c>
    </row>
    <row r="1884" spans="3:5" x14ac:dyDescent="0.25">
      <c r="C1884" t="e">
        <f>'TPS543C20 Loop Gain'!AI2056</f>
        <v>#DIV/0!</v>
      </c>
      <c r="D1884" t="e">
        <f>'TPS543C20 Loop Gain'!AJ2056</f>
        <v>#DIV/0!</v>
      </c>
      <c r="E1884">
        <f>'TPS543C20 Loop Gain'!B2056</f>
        <v>192200</v>
      </c>
    </row>
    <row r="1885" spans="3:5" x14ac:dyDescent="0.25">
      <c r="C1885" t="e">
        <f>'TPS543C20 Loop Gain'!AI2055</f>
        <v>#DIV/0!</v>
      </c>
      <c r="D1885" t="e">
        <f>'TPS543C20 Loop Gain'!AJ2055</f>
        <v>#DIV/0!</v>
      </c>
      <c r="E1885">
        <f>'TPS543C20 Loop Gain'!B2055</f>
        <v>192100</v>
      </c>
    </row>
    <row r="1886" spans="3:5" x14ac:dyDescent="0.25">
      <c r="C1886" t="e">
        <f>'TPS543C20 Loop Gain'!AI2054</f>
        <v>#DIV/0!</v>
      </c>
      <c r="D1886" t="e">
        <f>'TPS543C20 Loop Gain'!AJ2054</f>
        <v>#DIV/0!</v>
      </c>
      <c r="E1886">
        <f>'TPS543C20 Loop Gain'!B2054</f>
        <v>192000</v>
      </c>
    </row>
    <row r="1887" spans="3:5" x14ac:dyDescent="0.25">
      <c r="C1887" t="e">
        <f>'TPS543C20 Loop Gain'!AI2053</f>
        <v>#DIV/0!</v>
      </c>
      <c r="D1887" t="e">
        <f>'TPS543C20 Loop Gain'!AJ2053</f>
        <v>#DIV/0!</v>
      </c>
      <c r="E1887">
        <f>'TPS543C20 Loop Gain'!B2053</f>
        <v>191900</v>
      </c>
    </row>
    <row r="1888" spans="3:5" x14ac:dyDescent="0.25">
      <c r="C1888" t="e">
        <f>'TPS543C20 Loop Gain'!AI2052</f>
        <v>#DIV/0!</v>
      </c>
      <c r="D1888" t="e">
        <f>'TPS543C20 Loop Gain'!AJ2052</f>
        <v>#DIV/0!</v>
      </c>
      <c r="E1888">
        <f>'TPS543C20 Loop Gain'!B2052</f>
        <v>191800</v>
      </c>
    </row>
    <row r="1889" spans="3:5" x14ac:dyDescent="0.25">
      <c r="C1889" t="e">
        <f>'TPS543C20 Loop Gain'!AI2051</f>
        <v>#DIV/0!</v>
      </c>
      <c r="D1889" t="e">
        <f>'TPS543C20 Loop Gain'!AJ2051</f>
        <v>#DIV/0!</v>
      </c>
      <c r="E1889">
        <f>'TPS543C20 Loop Gain'!B2051</f>
        <v>191700</v>
      </c>
    </row>
    <row r="1890" spans="3:5" x14ac:dyDescent="0.25">
      <c r="C1890" t="e">
        <f>'TPS543C20 Loop Gain'!AI2050</f>
        <v>#DIV/0!</v>
      </c>
      <c r="D1890" t="e">
        <f>'TPS543C20 Loop Gain'!AJ2050</f>
        <v>#DIV/0!</v>
      </c>
      <c r="E1890">
        <f>'TPS543C20 Loop Gain'!B2050</f>
        <v>191600</v>
      </c>
    </row>
    <row r="1891" spans="3:5" x14ac:dyDescent="0.25">
      <c r="C1891" t="e">
        <f>'TPS543C20 Loop Gain'!AI2049</f>
        <v>#DIV/0!</v>
      </c>
      <c r="D1891" t="e">
        <f>'TPS543C20 Loop Gain'!AJ2049</f>
        <v>#DIV/0!</v>
      </c>
      <c r="E1891">
        <f>'TPS543C20 Loop Gain'!B2049</f>
        <v>191500</v>
      </c>
    </row>
    <row r="1892" spans="3:5" x14ac:dyDescent="0.25">
      <c r="C1892" t="e">
        <f>'TPS543C20 Loop Gain'!AI2048</f>
        <v>#DIV/0!</v>
      </c>
      <c r="D1892" t="e">
        <f>'TPS543C20 Loop Gain'!AJ2048</f>
        <v>#DIV/0!</v>
      </c>
      <c r="E1892">
        <f>'TPS543C20 Loop Gain'!B2048</f>
        <v>191400</v>
      </c>
    </row>
    <row r="1893" spans="3:5" x14ac:dyDescent="0.25">
      <c r="C1893" t="e">
        <f>'TPS543C20 Loop Gain'!AI2047</f>
        <v>#DIV/0!</v>
      </c>
      <c r="D1893" t="e">
        <f>'TPS543C20 Loop Gain'!AJ2047</f>
        <v>#DIV/0!</v>
      </c>
      <c r="E1893">
        <f>'TPS543C20 Loop Gain'!B2047</f>
        <v>191300</v>
      </c>
    </row>
    <row r="1894" spans="3:5" x14ac:dyDescent="0.25">
      <c r="C1894" t="e">
        <f>'TPS543C20 Loop Gain'!AI2046</f>
        <v>#DIV/0!</v>
      </c>
      <c r="D1894" t="e">
        <f>'TPS543C20 Loop Gain'!AJ2046</f>
        <v>#DIV/0!</v>
      </c>
      <c r="E1894">
        <f>'TPS543C20 Loop Gain'!B2046</f>
        <v>191200</v>
      </c>
    </row>
    <row r="1895" spans="3:5" x14ac:dyDescent="0.25">
      <c r="C1895" t="e">
        <f>'TPS543C20 Loop Gain'!AI2045</f>
        <v>#DIV/0!</v>
      </c>
      <c r="D1895" t="e">
        <f>'TPS543C20 Loop Gain'!AJ2045</f>
        <v>#DIV/0!</v>
      </c>
      <c r="E1895">
        <f>'TPS543C20 Loop Gain'!B2045</f>
        <v>191100</v>
      </c>
    </row>
    <row r="1896" spans="3:5" x14ac:dyDescent="0.25">
      <c r="C1896" t="e">
        <f>'TPS543C20 Loop Gain'!AI2044</f>
        <v>#DIV/0!</v>
      </c>
      <c r="D1896" t="e">
        <f>'TPS543C20 Loop Gain'!AJ2044</f>
        <v>#DIV/0!</v>
      </c>
      <c r="E1896">
        <f>'TPS543C20 Loop Gain'!B2044</f>
        <v>191000</v>
      </c>
    </row>
    <row r="1897" spans="3:5" x14ac:dyDescent="0.25">
      <c r="C1897" t="e">
        <f>'TPS543C20 Loop Gain'!AI2043</f>
        <v>#DIV/0!</v>
      </c>
      <c r="D1897" t="e">
        <f>'TPS543C20 Loop Gain'!AJ2043</f>
        <v>#DIV/0!</v>
      </c>
      <c r="E1897">
        <f>'TPS543C20 Loop Gain'!B2043</f>
        <v>190900</v>
      </c>
    </row>
    <row r="1898" spans="3:5" x14ac:dyDescent="0.25">
      <c r="C1898" t="e">
        <f>'TPS543C20 Loop Gain'!AI2042</f>
        <v>#DIV/0!</v>
      </c>
      <c r="D1898" t="e">
        <f>'TPS543C20 Loop Gain'!AJ2042</f>
        <v>#DIV/0!</v>
      </c>
      <c r="E1898">
        <f>'TPS543C20 Loop Gain'!B2042</f>
        <v>190800</v>
      </c>
    </row>
    <row r="1899" spans="3:5" x14ac:dyDescent="0.25">
      <c r="C1899" t="e">
        <f>'TPS543C20 Loop Gain'!AI2041</f>
        <v>#DIV/0!</v>
      </c>
      <c r="D1899" t="e">
        <f>'TPS543C20 Loop Gain'!AJ2041</f>
        <v>#DIV/0!</v>
      </c>
      <c r="E1899">
        <f>'TPS543C20 Loop Gain'!B2041</f>
        <v>190700</v>
      </c>
    </row>
    <row r="1900" spans="3:5" x14ac:dyDescent="0.25">
      <c r="C1900" t="e">
        <f>'TPS543C20 Loop Gain'!AI2040</f>
        <v>#DIV/0!</v>
      </c>
      <c r="D1900" t="e">
        <f>'TPS543C20 Loop Gain'!AJ2040</f>
        <v>#DIV/0!</v>
      </c>
      <c r="E1900">
        <f>'TPS543C20 Loop Gain'!B2040</f>
        <v>190600</v>
      </c>
    </row>
    <row r="1901" spans="3:5" x14ac:dyDescent="0.25">
      <c r="C1901" t="e">
        <f>'TPS543C20 Loop Gain'!AI2039</f>
        <v>#DIV/0!</v>
      </c>
      <c r="D1901" t="e">
        <f>'TPS543C20 Loop Gain'!AJ2039</f>
        <v>#DIV/0!</v>
      </c>
      <c r="E1901">
        <f>'TPS543C20 Loop Gain'!B2039</f>
        <v>190500</v>
      </c>
    </row>
    <row r="1902" spans="3:5" x14ac:dyDescent="0.25">
      <c r="C1902" t="e">
        <f>'TPS543C20 Loop Gain'!AI2038</f>
        <v>#DIV/0!</v>
      </c>
      <c r="D1902" t="e">
        <f>'TPS543C20 Loop Gain'!AJ2038</f>
        <v>#DIV/0!</v>
      </c>
      <c r="E1902">
        <f>'TPS543C20 Loop Gain'!B2038</f>
        <v>190400</v>
      </c>
    </row>
    <row r="1903" spans="3:5" x14ac:dyDescent="0.25">
      <c r="C1903" t="e">
        <f>'TPS543C20 Loop Gain'!AI2037</f>
        <v>#DIV/0!</v>
      </c>
      <c r="D1903" t="e">
        <f>'TPS543C20 Loop Gain'!AJ2037</f>
        <v>#DIV/0!</v>
      </c>
      <c r="E1903">
        <f>'TPS543C20 Loop Gain'!B2037</f>
        <v>190300</v>
      </c>
    </row>
    <row r="1904" spans="3:5" x14ac:dyDescent="0.25">
      <c r="C1904" t="e">
        <f>'TPS543C20 Loop Gain'!AI2036</f>
        <v>#DIV/0!</v>
      </c>
      <c r="D1904" t="e">
        <f>'TPS543C20 Loop Gain'!AJ2036</f>
        <v>#DIV/0!</v>
      </c>
      <c r="E1904">
        <f>'TPS543C20 Loop Gain'!B2036</f>
        <v>190200</v>
      </c>
    </row>
    <row r="1905" spans="3:5" x14ac:dyDescent="0.25">
      <c r="C1905" t="e">
        <f>'TPS543C20 Loop Gain'!AI2035</f>
        <v>#DIV/0!</v>
      </c>
      <c r="D1905" t="e">
        <f>'TPS543C20 Loop Gain'!AJ2035</f>
        <v>#DIV/0!</v>
      </c>
      <c r="E1905">
        <f>'TPS543C20 Loop Gain'!B2035</f>
        <v>190100</v>
      </c>
    </row>
    <row r="1906" spans="3:5" x14ac:dyDescent="0.25">
      <c r="C1906" t="e">
        <f>'TPS543C20 Loop Gain'!AI2034</f>
        <v>#DIV/0!</v>
      </c>
      <c r="D1906" t="e">
        <f>'TPS543C20 Loop Gain'!AJ2034</f>
        <v>#DIV/0!</v>
      </c>
      <c r="E1906">
        <f>'TPS543C20 Loop Gain'!B2034</f>
        <v>190000</v>
      </c>
    </row>
    <row r="1907" spans="3:5" x14ac:dyDescent="0.25">
      <c r="C1907" t="e">
        <f>'TPS543C20 Loop Gain'!AI2033</f>
        <v>#DIV/0!</v>
      </c>
      <c r="D1907" t="e">
        <f>'TPS543C20 Loop Gain'!AJ2033</f>
        <v>#DIV/0!</v>
      </c>
      <c r="E1907">
        <f>'TPS543C20 Loop Gain'!B2033</f>
        <v>189900</v>
      </c>
    </row>
    <row r="1908" spans="3:5" x14ac:dyDescent="0.25">
      <c r="C1908" t="e">
        <f>'TPS543C20 Loop Gain'!AI2032</f>
        <v>#DIV/0!</v>
      </c>
      <c r="D1908" t="e">
        <f>'TPS543C20 Loop Gain'!AJ2032</f>
        <v>#DIV/0!</v>
      </c>
      <c r="E1908">
        <f>'TPS543C20 Loop Gain'!B2032</f>
        <v>189800</v>
      </c>
    </row>
    <row r="1909" spans="3:5" x14ac:dyDescent="0.25">
      <c r="C1909" t="e">
        <f>'TPS543C20 Loop Gain'!AI2031</f>
        <v>#DIV/0!</v>
      </c>
      <c r="D1909" t="e">
        <f>'TPS543C20 Loop Gain'!AJ2031</f>
        <v>#DIV/0!</v>
      </c>
      <c r="E1909">
        <f>'TPS543C20 Loop Gain'!B2031</f>
        <v>189700</v>
      </c>
    </row>
    <row r="1910" spans="3:5" x14ac:dyDescent="0.25">
      <c r="C1910" t="e">
        <f>'TPS543C20 Loop Gain'!AI2030</f>
        <v>#DIV/0!</v>
      </c>
      <c r="D1910" t="e">
        <f>'TPS543C20 Loop Gain'!AJ2030</f>
        <v>#DIV/0!</v>
      </c>
      <c r="E1910">
        <f>'TPS543C20 Loop Gain'!B2030</f>
        <v>189600</v>
      </c>
    </row>
    <row r="1911" spans="3:5" x14ac:dyDescent="0.25">
      <c r="C1911" t="e">
        <f>'TPS543C20 Loop Gain'!AI2029</f>
        <v>#DIV/0!</v>
      </c>
      <c r="D1911" t="e">
        <f>'TPS543C20 Loop Gain'!AJ2029</f>
        <v>#DIV/0!</v>
      </c>
      <c r="E1911">
        <f>'TPS543C20 Loop Gain'!B2029</f>
        <v>189500</v>
      </c>
    </row>
    <row r="1912" spans="3:5" x14ac:dyDescent="0.25">
      <c r="C1912" t="e">
        <f>'TPS543C20 Loop Gain'!AI2028</f>
        <v>#DIV/0!</v>
      </c>
      <c r="D1912" t="e">
        <f>'TPS543C20 Loop Gain'!AJ2028</f>
        <v>#DIV/0!</v>
      </c>
      <c r="E1912">
        <f>'TPS543C20 Loop Gain'!B2028</f>
        <v>189400</v>
      </c>
    </row>
    <row r="1913" spans="3:5" x14ac:dyDescent="0.25">
      <c r="C1913" t="e">
        <f>'TPS543C20 Loop Gain'!AI2027</f>
        <v>#DIV/0!</v>
      </c>
      <c r="D1913" t="e">
        <f>'TPS543C20 Loop Gain'!AJ2027</f>
        <v>#DIV/0!</v>
      </c>
      <c r="E1913">
        <f>'TPS543C20 Loop Gain'!B2027</f>
        <v>189300</v>
      </c>
    </row>
    <row r="1914" spans="3:5" x14ac:dyDescent="0.25">
      <c r="C1914" t="e">
        <f>'TPS543C20 Loop Gain'!AI2026</f>
        <v>#DIV/0!</v>
      </c>
      <c r="D1914" t="e">
        <f>'TPS543C20 Loop Gain'!AJ2026</f>
        <v>#DIV/0!</v>
      </c>
      <c r="E1914">
        <f>'TPS543C20 Loop Gain'!B2026</f>
        <v>189200</v>
      </c>
    </row>
    <row r="1915" spans="3:5" x14ac:dyDescent="0.25">
      <c r="C1915" t="e">
        <f>'TPS543C20 Loop Gain'!AI2025</f>
        <v>#DIV/0!</v>
      </c>
      <c r="D1915" t="e">
        <f>'TPS543C20 Loop Gain'!AJ2025</f>
        <v>#DIV/0!</v>
      </c>
      <c r="E1915">
        <f>'TPS543C20 Loop Gain'!B2025</f>
        <v>189100</v>
      </c>
    </row>
    <row r="1916" spans="3:5" x14ac:dyDescent="0.25">
      <c r="C1916" t="e">
        <f>'TPS543C20 Loop Gain'!AI2024</f>
        <v>#DIV/0!</v>
      </c>
      <c r="D1916" t="e">
        <f>'TPS543C20 Loop Gain'!AJ2024</f>
        <v>#DIV/0!</v>
      </c>
      <c r="E1916">
        <f>'TPS543C20 Loop Gain'!B2024</f>
        <v>189000</v>
      </c>
    </row>
    <row r="1917" spans="3:5" x14ac:dyDescent="0.25">
      <c r="C1917" t="e">
        <f>'TPS543C20 Loop Gain'!AI2023</f>
        <v>#DIV/0!</v>
      </c>
      <c r="D1917" t="e">
        <f>'TPS543C20 Loop Gain'!AJ2023</f>
        <v>#DIV/0!</v>
      </c>
      <c r="E1917">
        <f>'TPS543C20 Loop Gain'!B2023</f>
        <v>188900</v>
      </c>
    </row>
    <row r="1918" spans="3:5" x14ac:dyDescent="0.25">
      <c r="C1918" t="e">
        <f>'TPS543C20 Loop Gain'!AI2022</f>
        <v>#DIV/0!</v>
      </c>
      <c r="D1918" t="e">
        <f>'TPS543C20 Loop Gain'!AJ2022</f>
        <v>#DIV/0!</v>
      </c>
      <c r="E1918">
        <f>'TPS543C20 Loop Gain'!B2022</f>
        <v>188800</v>
      </c>
    </row>
    <row r="1919" spans="3:5" x14ac:dyDescent="0.25">
      <c r="C1919" t="e">
        <f>'TPS543C20 Loop Gain'!AI2021</f>
        <v>#DIV/0!</v>
      </c>
      <c r="D1919" t="e">
        <f>'TPS543C20 Loop Gain'!AJ2021</f>
        <v>#DIV/0!</v>
      </c>
      <c r="E1919">
        <f>'TPS543C20 Loop Gain'!B2021</f>
        <v>188700</v>
      </c>
    </row>
    <row r="1920" spans="3:5" x14ac:dyDescent="0.25">
      <c r="C1920" t="e">
        <f>'TPS543C20 Loop Gain'!AI2020</f>
        <v>#DIV/0!</v>
      </c>
      <c r="D1920" t="e">
        <f>'TPS543C20 Loop Gain'!AJ2020</f>
        <v>#DIV/0!</v>
      </c>
      <c r="E1920">
        <f>'TPS543C20 Loop Gain'!B2020</f>
        <v>188600</v>
      </c>
    </row>
    <row r="1921" spans="3:5" x14ac:dyDescent="0.25">
      <c r="C1921" t="e">
        <f>'TPS543C20 Loop Gain'!AI2019</f>
        <v>#DIV/0!</v>
      </c>
      <c r="D1921" t="e">
        <f>'TPS543C20 Loop Gain'!AJ2019</f>
        <v>#DIV/0!</v>
      </c>
      <c r="E1921">
        <f>'TPS543C20 Loop Gain'!B2019</f>
        <v>188500</v>
      </c>
    </row>
    <row r="1922" spans="3:5" x14ac:dyDescent="0.25">
      <c r="C1922" t="e">
        <f>'TPS543C20 Loop Gain'!AI2018</f>
        <v>#DIV/0!</v>
      </c>
      <c r="D1922" t="e">
        <f>'TPS543C20 Loop Gain'!AJ2018</f>
        <v>#DIV/0!</v>
      </c>
      <c r="E1922">
        <f>'TPS543C20 Loop Gain'!B2018</f>
        <v>188400</v>
      </c>
    </row>
    <row r="1923" spans="3:5" x14ac:dyDescent="0.25">
      <c r="C1923" t="e">
        <f>'TPS543C20 Loop Gain'!AI2017</f>
        <v>#DIV/0!</v>
      </c>
      <c r="D1923" t="e">
        <f>'TPS543C20 Loop Gain'!AJ2017</f>
        <v>#DIV/0!</v>
      </c>
      <c r="E1923">
        <f>'TPS543C20 Loop Gain'!B2017</f>
        <v>188300</v>
      </c>
    </row>
    <row r="1924" spans="3:5" x14ac:dyDescent="0.25">
      <c r="C1924" t="e">
        <f>'TPS543C20 Loop Gain'!AI2016</f>
        <v>#DIV/0!</v>
      </c>
      <c r="D1924" t="e">
        <f>'TPS543C20 Loop Gain'!AJ2016</f>
        <v>#DIV/0!</v>
      </c>
      <c r="E1924">
        <f>'TPS543C20 Loop Gain'!B2016</f>
        <v>188200</v>
      </c>
    </row>
    <row r="1925" spans="3:5" x14ac:dyDescent="0.25">
      <c r="C1925" t="e">
        <f>'TPS543C20 Loop Gain'!AI2015</f>
        <v>#DIV/0!</v>
      </c>
      <c r="D1925" t="e">
        <f>'TPS543C20 Loop Gain'!AJ2015</f>
        <v>#DIV/0!</v>
      </c>
      <c r="E1925">
        <f>'TPS543C20 Loop Gain'!B2015</f>
        <v>188100</v>
      </c>
    </row>
    <row r="1926" spans="3:5" x14ac:dyDescent="0.25">
      <c r="C1926" t="e">
        <f>'TPS543C20 Loop Gain'!AI2014</f>
        <v>#DIV/0!</v>
      </c>
      <c r="D1926" t="e">
        <f>'TPS543C20 Loop Gain'!AJ2014</f>
        <v>#DIV/0!</v>
      </c>
      <c r="E1926">
        <f>'TPS543C20 Loop Gain'!B2014</f>
        <v>188000</v>
      </c>
    </row>
    <row r="1927" spans="3:5" x14ac:dyDescent="0.25">
      <c r="C1927" t="e">
        <f>'TPS543C20 Loop Gain'!AI2013</f>
        <v>#DIV/0!</v>
      </c>
      <c r="D1927" t="e">
        <f>'TPS543C20 Loop Gain'!AJ2013</f>
        <v>#DIV/0!</v>
      </c>
      <c r="E1927">
        <f>'TPS543C20 Loop Gain'!B2013</f>
        <v>187900</v>
      </c>
    </row>
    <row r="1928" spans="3:5" x14ac:dyDescent="0.25">
      <c r="C1928" t="e">
        <f>'TPS543C20 Loop Gain'!AI2012</f>
        <v>#DIV/0!</v>
      </c>
      <c r="D1928" t="e">
        <f>'TPS543C20 Loop Gain'!AJ2012</f>
        <v>#DIV/0!</v>
      </c>
      <c r="E1928">
        <f>'TPS543C20 Loop Gain'!B2012</f>
        <v>187800</v>
      </c>
    </row>
    <row r="1929" spans="3:5" x14ac:dyDescent="0.25">
      <c r="C1929" t="e">
        <f>'TPS543C20 Loop Gain'!AI2011</f>
        <v>#DIV/0!</v>
      </c>
      <c r="D1929" t="e">
        <f>'TPS543C20 Loop Gain'!AJ2011</f>
        <v>#DIV/0!</v>
      </c>
      <c r="E1929">
        <f>'TPS543C20 Loop Gain'!B2011</f>
        <v>187700</v>
      </c>
    </row>
    <row r="1930" spans="3:5" x14ac:dyDescent="0.25">
      <c r="C1930" t="e">
        <f>'TPS543C20 Loop Gain'!AI2010</f>
        <v>#DIV/0!</v>
      </c>
      <c r="D1930" t="e">
        <f>'TPS543C20 Loop Gain'!AJ2010</f>
        <v>#DIV/0!</v>
      </c>
      <c r="E1930">
        <f>'TPS543C20 Loop Gain'!B2010</f>
        <v>187600</v>
      </c>
    </row>
    <row r="1931" spans="3:5" x14ac:dyDescent="0.25">
      <c r="C1931" t="e">
        <f>'TPS543C20 Loop Gain'!AI2009</f>
        <v>#DIV/0!</v>
      </c>
      <c r="D1931" t="e">
        <f>'TPS543C20 Loop Gain'!AJ2009</f>
        <v>#DIV/0!</v>
      </c>
      <c r="E1931">
        <f>'TPS543C20 Loop Gain'!B2009</f>
        <v>187500</v>
      </c>
    </row>
    <row r="1932" spans="3:5" x14ac:dyDescent="0.25">
      <c r="C1932" t="e">
        <f>'TPS543C20 Loop Gain'!AI2008</f>
        <v>#DIV/0!</v>
      </c>
      <c r="D1932" t="e">
        <f>'TPS543C20 Loop Gain'!AJ2008</f>
        <v>#DIV/0!</v>
      </c>
      <c r="E1932">
        <f>'TPS543C20 Loop Gain'!B2008</f>
        <v>187400</v>
      </c>
    </row>
    <row r="1933" spans="3:5" x14ac:dyDescent="0.25">
      <c r="C1933" t="e">
        <f>'TPS543C20 Loop Gain'!AI2007</f>
        <v>#DIV/0!</v>
      </c>
      <c r="D1933" t="e">
        <f>'TPS543C20 Loop Gain'!AJ2007</f>
        <v>#DIV/0!</v>
      </c>
      <c r="E1933">
        <f>'TPS543C20 Loop Gain'!B2007</f>
        <v>187300</v>
      </c>
    </row>
    <row r="1934" spans="3:5" x14ac:dyDescent="0.25">
      <c r="C1934" t="e">
        <f>'TPS543C20 Loop Gain'!AI2006</f>
        <v>#DIV/0!</v>
      </c>
      <c r="D1934" t="e">
        <f>'TPS543C20 Loop Gain'!AJ2006</f>
        <v>#DIV/0!</v>
      </c>
      <c r="E1934">
        <f>'TPS543C20 Loop Gain'!B2006</f>
        <v>187200</v>
      </c>
    </row>
    <row r="1935" spans="3:5" x14ac:dyDescent="0.25">
      <c r="C1935" t="e">
        <f>'TPS543C20 Loop Gain'!AI2005</f>
        <v>#DIV/0!</v>
      </c>
      <c r="D1935" t="e">
        <f>'TPS543C20 Loop Gain'!AJ2005</f>
        <v>#DIV/0!</v>
      </c>
      <c r="E1935">
        <f>'TPS543C20 Loop Gain'!B2005</f>
        <v>187100</v>
      </c>
    </row>
    <row r="1936" spans="3:5" x14ac:dyDescent="0.25">
      <c r="C1936" t="e">
        <f>'TPS543C20 Loop Gain'!AI2004</f>
        <v>#DIV/0!</v>
      </c>
      <c r="D1936" t="e">
        <f>'TPS543C20 Loop Gain'!AJ2004</f>
        <v>#DIV/0!</v>
      </c>
      <c r="E1936">
        <f>'TPS543C20 Loop Gain'!B2004</f>
        <v>187000</v>
      </c>
    </row>
    <row r="1937" spans="3:5" x14ac:dyDescent="0.25">
      <c r="C1937" t="e">
        <f>'TPS543C20 Loop Gain'!AI2003</f>
        <v>#DIV/0!</v>
      </c>
      <c r="D1937" t="e">
        <f>'TPS543C20 Loop Gain'!AJ2003</f>
        <v>#DIV/0!</v>
      </c>
      <c r="E1937">
        <f>'TPS543C20 Loop Gain'!B2003</f>
        <v>186900</v>
      </c>
    </row>
    <row r="1938" spans="3:5" x14ac:dyDescent="0.25">
      <c r="C1938" t="e">
        <f>'TPS543C20 Loop Gain'!AI2002</f>
        <v>#DIV/0!</v>
      </c>
      <c r="D1938" t="e">
        <f>'TPS543C20 Loop Gain'!AJ2002</f>
        <v>#DIV/0!</v>
      </c>
      <c r="E1938">
        <f>'TPS543C20 Loop Gain'!B2002</f>
        <v>186800</v>
      </c>
    </row>
    <row r="1939" spans="3:5" x14ac:dyDescent="0.25">
      <c r="C1939" t="e">
        <f>'TPS543C20 Loop Gain'!AI2001</f>
        <v>#DIV/0!</v>
      </c>
      <c r="D1939" t="e">
        <f>'TPS543C20 Loop Gain'!AJ2001</f>
        <v>#DIV/0!</v>
      </c>
      <c r="E1939">
        <f>'TPS543C20 Loop Gain'!B2001</f>
        <v>186700</v>
      </c>
    </row>
    <row r="1940" spans="3:5" x14ac:dyDescent="0.25">
      <c r="C1940" t="e">
        <f>'TPS543C20 Loop Gain'!AI2000</f>
        <v>#DIV/0!</v>
      </c>
      <c r="D1940" t="e">
        <f>'TPS543C20 Loop Gain'!AJ2000</f>
        <v>#DIV/0!</v>
      </c>
      <c r="E1940">
        <f>'TPS543C20 Loop Gain'!B2000</f>
        <v>186600</v>
      </c>
    </row>
    <row r="1941" spans="3:5" x14ac:dyDescent="0.25">
      <c r="C1941" t="e">
        <f>'TPS543C20 Loop Gain'!AI1999</f>
        <v>#DIV/0!</v>
      </c>
      <c r="D1941" t="e">
        <f>'TPS543C20 Loop Gain'!AJ1999</f>
        <v>#DIV/0!</v>
      </c>
      <c r="E1941">
        <f>'TPS543C20 Loop Gain'!B1999</f>
        <v>186500</v>
      </c>
    </row>
    <row r="1942" spans="3:5" x14ac:dyDescent="0.25">
      <c r="C1942" t="e">
        <f>'TPS543C20 Loop Gain'!AI1998</f>
        <v>#DIV/0!</v>
      </c>
      <c r="D1942" t="e">
        <f>'TPS543C20 Loop Gain'!AJ1998</f>
        <v>#DIV/0!</v>
      </c>
      <c r="E1942">
        <f>'TPS543C20 Loop Gain'!B1998</f>
        <v>186400</v>
      </c>
    </row>
    <row r="1943" spans="3:5" x14ac:dyDescent="0.25">
      <c r="C1943" t="e">
        <f>'TPS543C20 Loop Gain'!AI1997</f>
        <v>#DIV/0!</v>
      </c>
      <c r="D1943" t="e">
        <f>'TPS543C20 Loop Gain'!AJ1997</f>
        <v>#DIV/0!</v>
      </c>
      <c r="E1943">
        <f>'TPS543C20 Loop Gain'!B1997</f>
        <v>186300</v>
      </c>
    </row>
    <row r="1944" spans="3:5" x14ac:dyDescent="0.25">
      <c r="C1944" t="e">
        <f>'TPS543C20 Loop Gain'!AI1996</f>
        <v>#DIV/0!</v>
      </c>
      <c r="D1944" t="e">
        <f>'TPS543C20 Loop Gain'!AJ1996</f>
        <v>#DIV/0!</v>
      </c>
      <c r="E1944">
        <f>'TPS543C20 Loop Gain'!B1996</f>
        <v>186200</v>
      </c>
    </row>
    <row r="1945" spans="3:5" x14ac:dyDescent="0.25">
      <c r="C1945" t="e">
        <f>'TPS543C20 Loop Gain'!AI1995</f>
        <v>#DIV/0!</v>
      </c>
      <c r="D1945" t="e">
        <f>'TPS543C20 Loop Gain'!AJ1995</f>
        <v>#DIV/0!</v>
      </c>
      <c r="E1945">
        <f>'TPS543C20 Loop Gain'!B1995</f>
        <v>186100</v>
      </c>
    </row>
    <row r="1946" spans="3:5" x14ac:dyDescent="0.25">
      <c r="C1946" t="e">
        <f>'TPS543C20 Loop Gain'!AI1994</f>
        <v>#DIV/0!</v>
      </c>
      <c r="D1946" t="e">
        <f>'TPS543C20 Loop Gain'!AJ1994</f>
        <v>#DIV/0!</v>
      </c>
      <c r="E1946">
        <f>'TPS543C20 Loop Gain'!B1994</f>
        <v>186000</v>
      </c>
    </row>
    <row r="1947" spans="3:5" x14ac:dyDescent="0.25">
      <c r="C1947" t="e">
        <f>'TPS543C20 Loop Gain'!AI1993</f>
        <v>#DIV/0!</v>
      </c>
      <c r="D1947" t="e">
        <f>'TPS543C20 Loop Gain'!AJ1993</f>
        <v>#DIV/0!</v>
      </c>
      <c r="E1947">
        <f>'TPS543C20 Loop Gain'!B1993</f>
        <v>185900</v>
      </c>
    </row>
    <row r="1948" spans="3:5" x14ac:dyDescent="0.25">
      <c r="C1948" t="e">
        <f>'TPS543C20 Loop Gain'!AI1992</f>
        <v>#DIV/0!</v>
      </c>
      <c r="D1948" t="e">
        <f>'TPS543C20 Loop Gain'!AJ1992</f>
        <v>#DIV/0!</v>
      </c>
      <c r="E1948">
        <f>'TPS543C20 Loop Gain'!B1992</f>
        <v>185800</v>
      </c>
    </row>
    <row r="1949" spans="3:5" x14ac:dyDescent="0.25">
      <c r="C1949" t="e">
        <f>'TPS543C20 Loop Gain'!AI1991</f>
        <v>#DIV/0!</v>
      </c>
      <c r="D1949" t="e">
        <f>'TPS543C20 Loop Gain'!AJ1991</f>
        <v>#DIV/0!</v>
      </c>
      <c r="E1949">
        <f>'TPS543C20 Loop Gain'!B1991</f>
        <v>185700</v>
      </c>
    </row>
    <row r="1950" spans="3:5" x14ac:dyDescent="0.25">
      <c r="C1950" t="e">
        <f>'TPS543C20 Loop Gain'!AI1990</f>
        <v>#DIV/0!</v>
      </c>
      <c r="D1950" t="e">
        <f>'TPS543C20 Loop Gain'!AJ1990</f>
        <v>#DIV/0!</v>
      </c>
      <c r="E1950">
        <f>'TPS543C20 Loop Gain'!B1990</f>
        <v>185600</v>
      </c>
    </row>
    <row r="1951" spans="3:5" x14ac:dyDescent="0.25">
      <c r="C1951" t="e">
        <f>'TPS543C20 Loop Gain'!AI1989</f>
        <v>#DIV/0!</v>
      </c>
      <c r="D1951" t="e">
        <f>'TPS543C20 Loop Gain'!AJ1989</f>
        <v>#DIV/0!</v>
      </c>
      <c r="E1951">
        <f>'TPS543C20 Loop Gain'!B1989</f>
        <v>185500</v>
      </c>
    </row>
    <row r="1952" spans="3:5" x14ac:dyDescent="0.25">
      <c r="C1952" t="e">
        <f>'TPS543C20 Loop Gain'!AI1988</f>
        <v>#DIV/0!</v>
      </c>
      <c r="D1952" t="e">
        <f>'TPS543C20 Loop Gain'!AJ1988</f>
        <v>#DIV/0!</v>
      </c>
      <c r="E1952">
        <f>'TPS543C20 Loop Gain'!B1988</f>
        <v>185400</v>
      </c>
    </row>
    <row r="1953" spans="3:5" x14ac:dyDescent="0.25">
      <c r="C1953" t="e">
        <f>'TPS543C20 Loop Gain'!AI1987</f>
        <v>#DIV/0!</v>
      </c>
      <c r="D1953" t="e">
        <f>'TPS543C20 Loop Gain'!AJ1987</f>
        <v>#DIV/0!</v>
      </c>
      <c r="E1953">
        <f>'TPS543C20 Loop Gain'!B1987</f>
        <v>185300</v>
      </c>
    </row>
    <row r="1954" spans="3:5" x14ac:dyDescent="0.25">
      <c r="C1954" t="e">
        <f>'TPS543C20 Loop Gain'!AI1986</f>
        <v>#DIV/0!</v>
      </c>
      <c r="D1954" t="e">
        <f>'TPS543C20 Loop Gain'!AJ1986</f>
        <v>#DIV/0!</v>
      </c>
      <c r="E1954">
        <f>'TPS543C20 Loop Gain'!B1986</f>
        <v>185200</v>
      </c>
    </row>
    <row r="1955" spans="3:5" x14ac:dyDescent="0.25">
      <c r="C1955" t="e">
        <f>'TPS543C20 Loop Gain'!AI1985</f>
        <v>#DIV/0!</v>
      </c>
      <c r="D1955" t="e">
        <f>'TPS543C20 Loop Gain'!AJ1985</f>
        <v>#DIV/0!</v>
      </c>
      <c r="E1955">
        <f>'TPS543C20 Loop Gain'!B1985</f>
        <v>185100</v>
      </c>
    </row>
    <row r="1956" spans="3:5" x14ac:dyDescent="0.25">
      <c r="C1956" t="e">
        <f>'TPS543C20 Loop Gain'!AI1984</f>
        <v>#DIV/0!</v>
      </c>
      <c r="D1956" t="e">
        <f>'TPS543C20 Loop Gain'!AJ1984</f>
        <v>#DIV/0!</v>
      </c>
      <c r="E1956">
        <f>'TPS543C20 Loop Gain'!B1984</f>
        <v>185000</v>
      </c>
    </row>
    <row r="1957" spans="3:5" x14ac:dyDescent="0.25">
      <c r="C1957" t="e">
        <f>'TPS543C20 Loop Gain'!AI1983</f>
        <v>#DIV/0!</v>
      </c>
      <c r="D1957" t="e">
        <f>'TPS543C20 Loop Gain'!AJ1983</f>
        <v>#DIV/0!</v>
      </c>
      <c r="E1957">
        <f>'TPS543C20 Loop Gain'!B1983</f>
        <v>184900</v>
      </c>
    </row>
    <row r="1958" spans="3:5" x14ac:dyDescent="0.25">
      <c r="C1958" t="e">
        <f>'TPS543C20 Loop Gain'!AI1982</f>
        <v>#DIV/0!</v>
      </c>
      <c r="D1958" t="e">
        <f>'TPS543C20 Loop Gain'!AJ1982</f>
        <v>#DIV/0!</v>
      </c>
      <c r="E1958">
        <f>'TPS543C20 Loop Gain'!B1982</f>
        <v>184800</v>
      </c>
    </row>
    <row r="1959" spans="3:5" x14ac:dyDescent="0.25">
      <c r="C1959" t="e">
        <f>'TPS543C20 Loop Gain'!AI1981</f>
        <v>#DIV/0!</v>
      </c>
      <c r="D1959" t="e">
        <f>'TPS543C20 Loop Gain'!AJ1981</f>
        <v>#DIV/0!</v>
      </c>
      <c r="E1959">
        <f>'TPS543C20 Loop Gain'!B1981</f>
        <v>184700</v>
      </c>
    </row>
    <row r="1960" spans="3:5" x14ac:dyDescent="0.25">
      <c r="C1960" t="e">
        <f>'TPS543C20 Loop Gain'!AI1980</f>
        <v>#DIV/0!</v>
      </c>
      <c r="D1960" t="e">
        <f>'TPS543C20 Loop Gain'!AJ1980</f>
        <v>#DIV/0!</v>
      </c>
      <c r="E1960">
        <f>'TPS543C20 Loop Gain'!B1980</f>
        <v>184600</v>
      </c>
    </row>
    <row r="1961" spans="3:5" x14ac:dyDescent="0.25">
      <c r="C1961" t="e">
        <f>'TPS543C20 Loop Gain'!AI1979</f>
        <v>#DIV/0!</v>
      </c>
      <c r="D1961" t="e">
        <f>'TPS543C20 Loop Gain'!AJ1979</f>
        <v>#DIV/0!</v>
      </c>
      <c r="E1961">
        <f>'TPS543C20 Loop Gain'!B1979</f>
        <v>184500</v>
      </c>
    </row>
    <row r="1962" spans="3:5" x14ac:dyDescent="0.25">
      <c r="C1962" t="e">
        <f>'TPS543C20 Loop Gain'!AI1978</f>
        <v>#DIV/0!</v>
      </c>
      <c r="D1962" t="e">
        <f>'TPS543C20 Loop Gain'!AJ1978</f>
        <v>#DIV/0!</v>
      </c>
      <c r="E1962">
        <f>'TPS543C20 Loop Gain'!B1978</f>
        <v>184400</v>
      </c>
    </row>
    <row r="1963" spans="3:5" x14ac:dyDescent="0.25">
      <c r="C1963" t="e">
        <f>'TPS543C20 Loop Gain'!AI1977</f>
        <v>#DIV/0!</v>
      </c>
      <c r="D1963" t="e">
        <f>'TPS543C20 Loop Gain'!AJ1977</f>
        <v>#DIV/0!</v>
      </c>
      <c r="E1963">
        <f>'TPS543C20 Loop Gain'!B1977</f>
        <v>184300</v>
      </c>
    </row>
    <row r="1964" spans="3:5" x14ac:dyDescent="0.25">
      <c r="C1964" t="e">
        <f>'TPS543C20 Loop Gain'!AI1976</f>
        <v>#DIV/0!</v>
      </c>
      <c r="D1964" t="e">
        <f>'TPS543C20 Loop Gain'!AJ1976</f>
        <v>#DIV/0!</v>
      </c>
      <c r="E1964">
        <f>'TPS543C20 Loop Gain'!B1976</f>
        <v>184200</v>
      </c>
    </row>
    <row r="1965" spans="3:5" x14ac:dyDescent="0.25">
      <c r="C1965" t="e">
        <f>'TPS543C20 Loop Gain'!AI1975</f>
        <v>#DIV/0!</v>
      </c>
      <c r="D1965" t="e">
        <f>'TPS543C20 Loop Gain'!AJ1975</f>
        <v>#DIV/0!</v>
      </c>
      <c r="E1965">
        <f>'TPS543C20 Loop Gain'!B1975</f>
        <v>184100</v>
      </c>
    </row>
    <row r="1966" spans="3:5" x14ac:dyDescent="0.25">
      <c r="C1966" t="e">
        <f>'TPS543C20 Loop Gain'!AI1974</f>
        <v>#DIV/0!</v>
      </c>
      <c r="D1966" t="e">
        <f>'TPS543C20 Loop Gain'!AJ1974</f>
        <v>#DIV/0!</v>
      </c>
      <c r="E1966">
        <f>'TPS543C20 Loop Gain'!B1974</f>
        <v>184000</v>
      </c>
    </row>
    <row r="1967" spans="3:5" x14ac:dyDescent="0.25">
      <c r="C1967" t="e">
        <f>'TPS543C20 Loop Gain'!AI1973</f>
        <v>#DIV/0!</v>
      </c>
      <c r="D1967" t="e">
        <f>'TPS543C20 Loop Gain'!AJ1973</f>
        <v>#DIV/0!</v>
      </c>
      <c r="E1967">
        <f>'TPS543C20 Loop Gain'!B1973</f>
        <v>183900</v>
      </c>
    </row>
    <row r="1968" spans="3:5" x14ac:dyDescent="0.25">
      <c r="C1968" t="e">
        <f>'TPS543C20 Loop Gain'!AI1972</f>
        <v>#DIV/0!</v>
      </c>
      <c r="D1968" t="e">
        <f>'TPS543C20 Loop Gain'!AJ1972</f>
        <v>#DIV/0!</v>
      </c>
      <c r="E1968">
        <f>'TPS543C20 Loop Gain'!B1972</f>
        <v>183800</v>
      </c>
    </row>
    <row r="1969" spans="3:5" x14ac:dyDescent="0.25">
      <c r="C1969" t="e">
        <f>'TPS543C20 Loop Gain'!AI1971</f>
        <v>#DIV/0!</v>
      </c>
      <c r="D1969" t="e">
        <f>'TPS543C20 Loop Gain'!AJ1971</f>
        <v>#DIV/0!</v>
      </c>
      <c r="E1969">
        <f>'TPS543C20 Loop Gain'!B1971</f>
        <v>183700</v>
      </c>
    </row>
    <row r="1970" spans="3:5" x14ac:dyDescent="0.25">
      <c r="C1970" t="e">
        <f>'TPS543C20 Loop Gain'!AI1970</f>
        <v>#DIV/0!</v>
      </c>
      <c r="D1970" t="e">
        <f>'TPS543C20 Loop Gain'!AJ1970</f>
        <v>#DIV/0!</v>
      </c>
      <c r="E1970">
        <f>'TPS543C20 Loop Gain'!B1970</f>
        <v>183600</v>
      </c>
    </row>
    <row r="1971" spans="3:5" x14ac:dyDescent="0.25">
      <c r="C1971" t="e">
        <f>'TPS543C20 Loop Gain'!AI1969</f>
        <v>#DIV/0!</v>
      </c>
      <c r="D1971" t="e">
        <f>'TPS543C20 Loop Gain'!AJ1969</f>
        <v>#DIV/0!</v>
      </c>
      <c r="E1971">
        <f>'TPS543C20 Loop Gain'!B1969</f>
        <v>183500</v>
      </c>
    </row>
    <row r="1972" spans="3:5" x14ac:dyDescent="0.25">
      <c r="C1972" t="e">
        <f>'TPS543C20 Loop Gain'!AI1968</f>
        <v>#DIV/0!</v>
      </c>
      <c r="D1972" t="e">
        <f>'TPS543C20 Loop Gain'!AJ1968</f>
        <v>#DIV/0!</v>
      </c>
      <c r="E1972">
        <f>'TPS543C20 Loop Gain'!B1968</f>
        <v>183400</v>
      </c>
    </row>
    <row r="1973" spans="3:5" x14ac:dyDescent="0.25">
      <c r="C1973" t="e">
        <f>'TPS543C20 Loop Gain'!AI1967</f>
        <v>#DIV/0!</v>
      </c>
      <c r="D1973" t="e">
        <f>'TPS543C20 Loop Gain'!AJ1967</f>
        <v>#DIV/0!</v>
      </c>
      <c r="E1973">
        <f>'TPS543C20 Loop Gain'!B1967</f>
        <v>183300</v>
      </c>
    </row>
    <row r="1974" spans="3:5" x14ac:dyDescent="0.25">
      <c r="C1974" t="e">
        <f>'TPS543C20 Loop Gain'!AI1966</f>
        <v>#DIV/0!</v>
      </c>
      <c r="D1974" t="e">
        <f>'TPS543C20 Loop Gain'!AJ1966</f>
        <v>#DIV/0!</v>
      </c>
      <c r="E1974">
        <f>'TPS543C20 Loop Gain'!B1966</f>
        <v>183200</v>
      </c>
    </row>
    <row r="1975" spans="3:5" x14ac:dyDescent="0.25">
      <c r="C1975" t="e">
        <f>'TPS543C20 Loop Gain'!AI1965</f>
        <v>#DIV/0!</v>
      </c>
      <c r="D1975" t="e">
        <f>'TPS543C20 Loop Gain'!AJ1965</f>
        <v>#DIV/0!</v>
      </c>
      <c r="E1975">
        <f>'TPS543C20 Loop Gain'!B1965</f>
        <v>183100</v>
      </c>
    </row>
    <row r="1976" spans="3:5" x14ac:dyDescent="0.25">
      <c r="C1976" t="e">
        <f>'TPS543C20 Loop Gain'!AI1964</f>
        <v>#DIV/0!</v>
      </c>
      <c r="D1976" t="e">
        <f>'TPS543C20 Loop Gain'!AJ1964</f>
        <v>#DIV/0!</v>
      </c>
      <c r="E1976">
        <f>'TPS543C20 Loop Gain'!B1964</f>
        <v>183000</v>
      </c>
    </row>
    <row r="1977" spans="3:5" x14ac:dyDescent="0.25">
      <c r="C1977" t="e">
        <f>'TPS543C20 Loop Gain'!AI1963</f>
        <v>#DIV/0!</v>
      </c>
      <c r="D1977" t="e">
        <f>'TPS543C20 Loop Gain'!AJ1963</f>
        <v>#DIV/0!</v>
      </c>
      <c r="E1977">
        <f>'TPS543C20 Loop Gain'!B1963</f>
        <v>182900</v>
      </c>
    </row>
    <row r="1978" spans="3:5" x14ac:dyDescent="0.25">
      <c r="C1978" t="e">
        <f>'TPS543C20 Loop Gain'!AI1962</f>
        <v>#DIV/0!</v>
      </c>
      <c r="D1978" t="e">
        <f>'TPS543C20 Loop Gain'!AJ1962</f>
        <v>#DIV/0!</v>
      </c>
      <c r="E1978">
        <f>'TPS543C20 Loop Gain'!B1962</f>
        <v>182800</v>
      </c>
    </row>
    <row r="1979" spans="3:5" x14ac:dyDescent="0.25">
      <c r="C1979" t="e">
        <f>'TPS543C20 Loop Gain'!AI1961</f>
        <v>#DIV/0!</v>
      </c>
      <c r="D1979" t="e">
        <f>'TPS543C20 Loop Gain'!AJ1961</f>
        <v>#DIV/0!</v>
      </c>
      <c r="E1979">
        <f>'TPS543C20 Loop Gain'!B1961</f>
        <v>182700</v>
      </c>
    </row>
    <row r="1980" spans="3:5" x14ac:dyDescent="0.25">
      <c r="C1980" t="e">
        <f>'TPS543C20 Loop Gain'!AI1960</f>
        <v>#DIV/0!</v>
      </c>
      <c r="D1980" t="e">
        <f>'TPS543C20 Loop Gain'!AJ1960</f>
        <v>#DIV/0!</v>
      </c>
      <c r="E1980">
        <f>'TPS543C20 Loop Gain'!B1960</f>
        <v>182600</v>
      </c>
    </row>
    <row r="1981" spans="3:5" x14ac:dyDescent="0.25">
      <c r="C1981" t="e">
        <f>'TPS543C20 Loop Gain'!AI1959</f>
        <v>#DIV/0!</v>
      </c>
      <c r="D1981" t="e">
        <f>'TPS543C20 Loop Gain'!AJ1959</f>
        <v>#DIV/0!</v>
      </c>
      <c r="E1981">
        <f>'TPS543C20 Loop Gain'!B1959</f>
        <v>182500</v>
      </c>
    </row>
    <row r="1982" spans="3:5" x14ac:dyDescent="0.25">
      <c r="C1982" t="e">
        <f>'TPS543C20 Loop Gain'!AI1958</f>
        <v>#DIV/0!</v>
      </c>
      <c r="D1982" t="e">
        <f>'TPS543C20 Loop Gain'!AJ1958</f>
        <v>#DIV/0!</v>
      </c>
      <c r="E1982">
        <f>'TPS543C20 Loop Gain'!B1958</f>
        <v>182400</v>
      </c>
    </row>
    <row r="1983" spans="3:5" x14ac:dyDescent="0.25">
      <c r="C1983" t="e">
        <f>'TPS543C20 Loop Gain'!AI1957</f>
        <v>#DIV/0!</v>
      </c>
      <c r="D1983" t="e">
        <f>'TPS543C20 Loop Gain'!AJ1957</f>
        <v>#DIV/0!</v>
      </c>
      <c r="E1983">
        <f>'TPS543C20 Loop Gain'!B1957</f>
        <v>182300</v>
      </c>
    </row>
    <row r="1984" spans="3:5" x14ac:dyDescent="0.25">
      <c r="C1984" t="e">
        <f>'TPS543C20 Loop Gain'!AI1956</f>
        <v>#DIV/0!</v>
      </c>
      <c r="D1984" t="e">
        <f>'TPS543C20 Loop Gain'!AJ1956</f>
        <v>#DIV/0!</v>
      </c>
      <c r="E1984">
        <f>'TPS543C20 Loop Gain'!B1956</f>
        <v>182200</v>
      </c>
    </row>
    <row r="1985" spans="3:5" x14ac:dyDescent="0.25">
      <c r="C1985" t="e">
        <f>'TPS543C20 Loop Gain'!AI1955</f>
        <v>#DIV/0!</v>
      </c>
      <c r="D1985" t="e">
        <f>'TPS543C20 Loop Gain'!AJ1955</f>
        <v>#DIV/0!</v>
      </c>
      <c r="E1985">
        <f>'TPS543C20 Loop Gain'!B1955</f>
        <v>182100</v>
      </c>
    </row>
    <row r="1986" spans="3:5" x14ac:dyDescent="0.25">
      <c r="C1986" t="e">
        <f>'TPS543C20 Loop Gain'!AI1954</f>
        <v>#DIV/0!</v>
      </c>
      <c r="D1986" t="e">
        <f>'TPS543C20 Loop Gain'!AJ1954</f>
        <v>#DIV/0!</v>
      </c>
      <c r="E1986">
        <f>'TPS543C20 Loop Gain'!B1954</f>
        <v>182000</v>
      </c>
    </row>
    <row r="1987" spans="3:5" x14ac:dyDescent="0.25">
      <c r="C1987" t="e">
        <f>'TPS543C20 Loop Gain'!AI1953</f>
        <v>#DIV/0!</v>
      </c>
      <c r="D1987" t="e">
        <f>'TPS543C20 Loop Gain'!AJ1953</f>
        <v>#DIV/0!</v>
      </c>
      <c r="E1987">
        <f>'TPS543C20 Loop Gain'!B1953</f>
        <v>181900</v>
      </c>
    </row>
    <row r="1988" spans="3:5" x14ac:dyDescent="0.25">
      <c r="C1988" t="e">
        <f>'TPS543C20 Loop Gain'!AI1952</f>
        <v>#DIV/0!</v>
      </c>
      <c r="D1988" t="e">
        <f>'TPS543C20 Loop Gain'!AJ1952</f>
        <v>#DIV/0!</v>
      </c>
      <c r="E1988">
        <f>'TPS543C20 Loop Gain'!B1952</f>
        <v>181800</v>
      </c>
    </row>
    <row r="1989" spans="3:5" x14ac:dyDescent="0.25">
      <c r="C1989" t="e">
        <f>'TPS543C20 Loop Gain'!AI1951</f>
        <v>#DIV/0!</v>
      </c>
      <c r="D1989" t="e">
        <f>'TPS543C20 Loop Gain'!AJ1951</f>
        <v>#DIV/0!</v>
      </c>
      <c r="E1989">
        <f>'TPS543C20 Loop Gain'!B1951</f>
        <v>181700</v>
      </c>
    </row>
    <row r="1990" spans="3:5" x14ac:dyDescent="0.25">
      <c r="C1990" t="e">
        <f>'TPS543C20 Loop Gain'!AI1950</f>
        <v>#DIV/0!</v>
      </c>
      <c r="D1990" t="e">
        <f>'TPS543C20 Loop Gain'!AJ1950</f>
        <v>#DIV/0!</v>
      </c>
      <c r="E1990">
        <f>'TPS543C20 Loop Gain'!B1950</f>
        <v>181600</v>
      </c>
    </row>
    <row r="1991" spans="3:5" x14ac:dyDescent="0.25">
      <c r="C1991" t="e">
        <f>'TPS543C20 Loop Gain'!AI1949</f>
        <v>#DIV/0!</v>
      </c>
      <c r="D1991" t="e">
        <f>'TPS543C20 Loop Gain'!AJ1949</f>
        <v>#DIV/0!</v>
      </c>
      <c r="E1991">
        <f>'TPS543C20 Loop Gain'!B1949</f>
        <v>181500</v>
      </c>
    </row>
    <row r="1992" spans="3:5" x14ac:dyDescent="0.25">
      <c r="C1992" t="e">
        <f>'TPS543C20 Loop Gain'!AI1948</f>
        <v>#DIV/0!</v>
      </c>
      <c r="D1992" t="e">
        <f>'TPS543C20 Loop Gain'!AJ1948</f>
        <v>#DIV/0!</v>
      </c>
      <c r="E1992">
        <f>'TPS543C20 Loop Gain'!B1948</f>
        <v>181400</v>
      </c>
    </row>
    <row r="1993" spans="3:5" x14ac:dyDescent="0.25">
      <c r="C1993" t="e">
        <f>'TPS543C20 Loop Gain'!AI1947</f>
        <v>#DIV/0!</v>
      </c>
      <c r="D1993" t="e">
        <f>'TPS543C20 Loop Gain'!AJ1947</f>
        <v>#DIV/0!</v>
      </c>
      <c r="E1993">
        <f>'TPS543C20 Loop Gain'!B1947</f>
        <v>181300</v>
      </c>
    </row>
    <row r="1994" spans="3:5" x14ac:dyDescent="0.25">
      <c r="C1994" t="e">
        <f>'TPS543C20 Loop Gain'!AI1946</f>
        <v>#DIV/0!</v>
      </c>
      <c r="D1994" t="e">
        <f>'TPS543C20 Loop Gain'!AJ1946</f>
        <v>#DIV/0!</v>
      </c>
      <c r="E1994">
        <f>'TPS543C20 Loop Gain'!B1946</f>
        <v>181200</v>
      </c>
    </row>
    <row r="1995" spans="3:5" x14ac:dyDescent="0.25">
      <c r="C1995" t="e">
        <f>'TPS543C20 Loop Gain'!AI1945</f>
        <v>#DIV/0!</v>
      </c>
      <c r="D1995" t="e">
        <f>'TPS543C20 Loop Gain'!AJ1945</f>
        <v>#DIV/0!</v>
      </c>
      <c r="E1995">
        <f>'TPS543C20 Loop Gain'!B1945</f>
        <v>181100</v>
      </c>
    </row>
    <row r="1996" spans="3:5" x14ac:dyDescent="0.25">
      <c r="C1996" t="e">
        <f>'TPS543C20 Loop Gain'!AI1944</f>
        <v>#DIV/0!</v>
      </c>
      <c r="D1996" t="e">
        <f>'TPS543C20 Loop Gain'!AJ1944</f>
        <v>#DIV/0!</v>
      </c>
      <c r="E1996">
        <f>'TPS543C20 Loop Gain'!B1944</f>
        <v>181000</v>
      </c>
    </row>
    <row r="1997" spans="3:5" x14ac:dyDescent="0.25">
      <c r="C1997" t="e">
        <f>'TPS543C20 Loop Gain'!AI1943</f>
        <v>#DIV/0!</v>
      </c>
      <c r="D1997" t="e">
        <f>'TPS543C20 Loop Gain'!AJ1943</f>
        <v>#DIV/0!</v>
      </c>
      <c r="E1997">
        <f>'TPS543C20 Loop Gain'!B1943</f>
        <v>180900</v>
      </c>
    </row>
    <row r="1998" spans="3:5" x14ac:dyDescent="0.25">
      <c r="C1998" t="e">
        <f>'TPS543C20 Loop Gain'!AI1942</f>
        <v>#DIV/0!</v>
      </c>
      <c r="D1998" t="e">
        <f>'TPS543C20 Loop Gain'!AJ1942</f>
        <v>#DIV/0!</v>
      </c>
      <c r="E1998">
        <f>'TPS543C20 Loop Gain'!B1942</f>
        <v>180800</v>
      </c>
    </row>
    <row r="1999" spans="3:5" x14ac:dyDescent="0.25">
      <c r="C1999" t="e">
        <f>'TPS543C20 Loop Gain'!AI1941</f>
        <v>#DIV/0!</v>
      </c>
      <c r="D1999" t="e">
        <f>'TPS543C20 Loop Gain'!AJ1941</f>
        <v>#DIV/0!</v>
      </c>
      <c r="E1999">
        <f>'TPS543C20 Loop Gain'!B1941</f>
        <v>180700</v>
      </c>
    </row>
    <row r="2000" spans="3:5" x14ac:dyDescent="0.25">
      <c r="C2000" t="e">
        <f>'TPS543C20 Loop Gain'!AI1940</f>
        <v>#DIV/0!</v>
      </c>
      <c r="D2000" t="e">
        <f>'TPS543C20 Loop Gain'!AJ1940</f>
        <v>#DIV/0!</v>
      </c>
      <c r="E2000">
        <f>'TPS543C20 Loop Gain'!B1940</f>
        <v>180600</v>
      </c>
    </row>
    <row r="2001" spans="3:5" x14ac:dyDescent="0.25">
      <c r="C2001" t="e">
        <f>'TPS543C20 Loop Gain'!AI1939</f>
        <v>#DIV/0!</v>
      </c>
      <c r="D2001" t="e">
        <f>'TPS543C20 Loop Gain'!AJ1939</f>
        <v>#DIV/0!</v>
      </c>
      <c r="E2001">
        <f>'TPS543C20 Loop Gain'!B1939</f>
        <v>180500</v>
      </c>
    </row>
    <row r="2002" spans="3:5" x14ac:dyDescent="0.25">
      <c r="C2002" t="e">
        <f>'TPS543C20 Loop Gain'!AI1938</f>
        <v>#DIV/0!</v>
      </c>
      <c r="D2002" t="e">
        <f>'TPS543C20 Loop Gain'!AJ1938</f>
        <v>#DIV/0!</v>
      </c>
      <c r="E2002">
        <f>'TPS543C20 Loop Gain'!B1938</f>
        <v>180400</v>
      </c>
    </row>
    <row r="2003" spans="3:5" x14ac:dyDescent="0.25">
      <c r="C2003" t="e">
        <f>'TPS543C20 Loop Gain'!AI1937</f>
        <v>#DIV/0!</v>
      </c>
      <c r="D2003" t="e">
        <f>'TPS543C20 Loop Gain'!AJ1937</f>
        <v>#DIV/0!</v>
      </c>
      <c r="E2003">
        <f>'TPS543C20 Loop Gain'!B1937</f>
        <v>180300</v>
      </c>
    </row>
    <row r="2004" spans="3:5" x14ac:dyDescent="0.25">
      <c r="C2004" t="e">
        <f>'TPS543C20 Loop Gain'!AI1936</f>
        <v>#DIV/0!</v>
      </c>
      <c r="D2004" t="e">
        <f>'TPS543C20 Loop Gain'!AJ1936</f>
        <v>#DIV/0!</v>
      </c>
      <c r="E2004">
        <f>'TPS543C20 Loop Gain'!B1936</f>
        <v>180200</v>
      </c>
    </row>
    <row r="2005" spans="3:5" x14ac:dyDescent="0.25">
      <c r="C2005" t="e">
        <f>'TPS543C20 Loop Gain'!AI1935</f>
        <v>#DIV/0!</v>
      </c>
      <c r="D2005" t="e">
        <f>'TPS543C20 Loop Gain'!AJ1935</f>
        <v>#DIV/0!</v>
      </c>
      <c r="E2005">
        <f>'TPS543C20 Loop Gain'!B1935</f>
        <v>180100</v>
      </c>
    </row>
    <row r="2006" spans="3:5" x14ac:dyDescent="0.25">
      <c r="C2006" t="e">
        <f>'TPS543C20 Loop Gain'!AI1934</f>
        <v>#DIV/0!</v>
      </c>
      <c r="D2006" t="e">
        <f>'TPS543C20 Loop Gain'!AJ1934</f>
        <v>#DIV/0!</v>
      </c>
      <c r="E2006">
        <f>'TPS543C20 Loop Gain'!B1934</f>
        <v>180000</v>
      </c>
    </row>
    <row r="2007" spans="3:5" x14ac:dyDescent="0.25">
      <c r="C2007" t="e">
        <f>'TPS543C20 Loop Gain'!AI1933</f>
        <v>#DIV/0!</v>
      </c>
      <c r="D2007" t="e">
        <f>'TPS543C20 Loop Gain'!AJ1933</f>
        <v>#DIV/0!</v>
      </c>
      <c r="E2007">
        <f>'TPS543C20 Loop Gain'!B1933</f>
        <v>179900</v>
      </c>
    </row>
    <row r="2008" spans="3:5" x14ac:dyDescent="0.25">
      <c r="C2008" t="e">
        <f>'TPS543C20 Loop Gain'!AI1932</f>
        <v>#DIV/0!</v>
      </c>
      <c r="D2008" t="e">
        <f>'TPS543C20 Loop Gain'!AJ1932</f>
        <v>#DIV/0!</v>
      </c>
      <c r="E2008">
        <f>'TPS543C20 Loop Gain'!B1932</f>
        <v>179800</v>
      </c>
    </row>
    <row r="2009" spans="3:5" x14ac:dyDescent="0.25">
      <c r="C2009" t="e">
        <f>'TPS543C20 Loop Gain'!AI1931</f>
        <v>#DIV/0!</v>
      </c>
      <c r="D2009" t="e">
        <f>'TPS543C20 Loop Gain'!AJ1931</f>
        <v>#DIV/0!</v>
      </c>
      <c r="E2009">
        <f>'TPS543C20 Loop Gain'!B1931</f>
        <v>179700</v>
      </c>
    </row>
    <row r="2010" spans="3:5" x14ac:dyDescent="0.25">
      <c r="C2010" t="e">
        <f>'TPS543C20 Loop Gain'!AI1930</f>
        <v>#DIV/0!</v>
      </c>
      <c r="D2010" t="e">
        <f>'TPS543C20 Loop Gain'!AJ1930</f>
        <v>#DIV/0!</v>
      </c>
      <c r="E2010">
        <f>'TPS543C20 Loop Gain'!B1930</f>
        <v>179600</v>
      </c>
    </row>
    <row r="2011" spans="3:5" x14ac:dyDescent="0.25">
      <c r="C2011" t="e">
        <f>'TPS543C20 Loop Gain'!AI1929</f>
        <v>#DIV/0!</v>
      </c>
      <c r="D2011" t="e">
        <f>'TPS543C20 Loop Gain'!AJ1929</f>
        <v>#DIV/0!</v>
      </c>
      <c r="E2011">
        <f>'TPS543C20 Loop Gain'!B1929</f>
        <v>179500</v>
      </c>
    </row>
    <row r="2012" spans="3:5" x14ac:dyDescent="0.25">
      <c r="C2012" t="e">
        <f>'TPS543C20 Loop Gain'!AI1928</f>
        <v>#DIV/0!</v>
      </c>
      <c r="D2012" t="e">
        <f>'TPS543C20 Loop Gain'!AJ1928</f>
        <v>#DIV/0!</v>
      </c>
      <c r="E2012">
        <f>'TPS543C20 Loop Gain'!B1928</f>
        <v>179400</v>
      </c>
    </row>
    <row r="2013" spans="3:5" x14ac:dyDescent="0.25">
      <c r="C2013" t="e">
        <f>'TPS543C20 Loop Gain'!AI1927</f>
        <v>#DIV/0!</v>
      </c>
      <c r="D2013" t="e">
        <f>'TPS543C20 Loop Gain'!AJ1927</f>
        <v>#DIV/0!</v>
      </c>
      <c r="E2013">
        <f>'TPS543C20 Loop Gain'!B1927</f>
        <v>179300</v>
      </c>
    </row>
    <row r="2014" spans="3:5" x14ac:dyDescent="0.25">
      <c r="C2014" t="e">
        <f>'TPS543C20 Loop Gain'!AI1926</f>
        <v>#DIV/0!</v>
      </c>
      <c r="D2014" t="e">
        <f>'TPS543C20 Loop Gain'!AJ1926</f>
        <v>#DIV/0!</v>
      </c>
      <c r="E2014">
        <f>'TPS543C20 Loop Gain'!B1926</f>
        <v>179200</v>
      </c>
    </row>
    <row r="2015" spans="3:5" x14ac:dyDescent="0.25">
      <c r="C2015" t="e">
        <f>'TPS543C20 Loop Gain'!AI1925</f>
        <v>#DIV/0!</v>
      </c>
      <c r="D2015" t="e">
        <f>'TPS543C20 Loop Gain'!AJ1925</f>
        <v>#DIV/0!</v>
      </c>
      <c r="E2015">
        <f>'TPS543C20 Loop Gain'!B1925</f>
        <v>179100</v>
      </c>
    </row>
    <row r="2016" spans="3:5" x14ac:dyDescent="0.25">
      <c r="C2016" t="e">
        <f>'TPS543C20 Loop Gain'!AI1924</f>
        <v>#DIV/0!</v>
      </c>
      <c r="D2016" t="e">
        <f>'TPS543C20 Loop Gain'!AJ1924</f>
        <v>#DIV/0!</v>
      </c>
      <c r="E2016">
        <f>'TPS543C20 Loop Gain'!B1924</f>
        <v>179000</v>
      </c>
    </row>
    <row r="2017" spans="3:5" x14ac:dyDescent="0.25">
      <c r="C2017" t="e">
        <f>'TPS543C20 Loop Gain'!AI1923</f>
        <v>#DIV/0!</v>
      </c>
      <c r="D2017" t="e">
        <f>'TPS543C20 Loop Gain'!AJ1923</f>
        <v>#DIV/0!</v>
      </c>
      <c r="E2017">
        <f>'TPS543C20 Loop Gain'!B1923</f>
        <v>178900</v>
      </c>
    </row>
    <row r="2018" spans="3:5" x14ac:dyDescent="0.25">
      <c r="C2018" t="e">
        <f>'TPS543C20 Loop Gain'!AI1922</f>
        <v>#DIV/0!</v>
      </c>
      <c r="D2018" t="e">
        <f>'TPS543C20 Loop Gain'!AJ1922</f>
        <v>#DIV/0!</v>
      </c>
      <c r="E2018">
        <f>'TPS543C20 Loop Gain'!B1922</f>
        <v>178800</v>
      </c>
    </row>
    <row r="2019" spans="3:5" x14ac:dyDescent="0.25">
      <c r="C2019" t="e">
        <f>'TPS543C20 Loop Gain'!AI1921</f>
        <v>#DIV/0!</v>
      </c>
      <c r="D2019" t="e">
        <f>'TPS543C20 Loop Gain'!AJ1921</f>
        <v>#DIV/0!</v>
      </c>
      <c r="E2019">
        <f>'TPS543C20 Loop Gain'!B1921</f>
        <v>178700</v>
      </c>
    </row>
    <row r="2020" spans="3:5" x14ac:dyDescent="0.25">
      <c r="C2020" t="e">
        <f>'TPS543C20 Loop Gain'!AI1920</f>
        <v>#DIV/0!</v>
      </c>
      <c r="D2020" t="e">
        <f>'TPS543C20 Loop Gain'!AJ1920</f>
        <v>#DIV/0!</v>
      </c>
      <c r="E2020">
        <f>'TPS543C20 Loop Gain'!B1920</f>
        <v>178600</v>
      </c>
    </row>
    <row r="2021" spans="3:5" x14ac:dyDescent="0.25">
      <c r="C2021" t="e">
        <f>'TPS543C20 Loop Gain'!AI1919</f>
        <v>#DIV/0!</v>
      </c>
      <c r="D2021" t="e">
        <f>'TPS543C20 Loop Gain'!AJ1919</f>
        <v>#DIV/0!</v>
      </c>
      <c r="E2021">
        <f>'TPS543C20 Loop Gain'!B1919</f>
        <v>178500</v>
      </c>
    </row>
    <row r="2022" spans="3:5" x14ac:dyDescent="0.25">
      <c r="C2022" t="e">
        <f>'TPS543C20 Loop Gain'!AI1918</f>
        <v>#DIV/0!</v>
      </c>
      <c r="D2022" t="e">
        <f>'TPS543C20 Loop Gain'!AJ1918</f>
        <v>#DIV/0!</v>
      </c>
      <c r="E2022">
        <f>'TPS543C20 Loop Gain'!B1918</f>
        <v>178400</v>
      </c>
    </row>
    <row r="2023" spans="3:5" x14ac:dyDescent="0.25">
      <c r="C2023" t="e">
        <f>'TPS543C20 Loop Gain'!AI1917</f>
        <v>#DIV/0!</v>
      </c>
      <c r="D2023" t="e">
        <f>'TPS543C20 Loop Gain'!AJ1917</f>
        <v>#DIV/0!</v>
      </c>
      <c r="E2023">
        <f>'TPS543C20 Loop Gain'!B1917</f>
        <v>178300</v>
      </c>
    </row>
    <row r="2024" spans="3:5" x14ac:dyDescent="0.25">
      <c r="C2024" t="e">
        <f>'TPS543C20 Loop Gain'!AI1916</f>
        <v>#DIV/0!</v>
      </c>
      <c r="D2024" t="e">
        <f>'TPS543C20 Loop Gain'!AJ1916</f>
        <v>#DIV/0!</v>
      </c>
      <c r="E2024">
        <f>'TPS543C20 Loop Gain'!B1916</f>
        <v>178200</v>
      </c>
    </row>
    <row r="2025" spans="3:5" x14ac:dyDescent="0.25">
      <c r="C2025" t="e">
        <f>'TPS543C20 Loop Gain'!AI1915</f>
        <v>#DIV/0!</v>
      </c>
      <c r="D2025" t="e">
        <f>'TPS543C20 Loop Gain'!AJ1915</f>
        <v>#DIV/0!</v>
      </c>
      <c r="E2025">
        <f>'TPS543C20 Loop Gain'!B1915</f>
        <v>178100</v>
      </c>
    </row>
    <row r="2026" spans="3:5" x14ac:dyDescent="0.25">
      <c r="C2026" t="e">
        <f>'TPS543C20 Loop Gain'!AI1914</f>
        <v>#DIV/0!</v>
      </c>
      <c r="D2026" t="e">
        <f>'TPS543C20 Loop Gain'!AJ1914</f>
        <v>#DIV/0!</v>
      </c>
      <c r="E2026">
        <f>'TPS543C20 Loop Gain'!B1914</f>
        <v>178000</v>
      </c>
    </row>
    <row r="2027" spans="3:5" x14ac:dyDescent="0.25">
      <c r="C2027" t="e">
        <f>'TPS543C20 Loop Gain'!AI1913</f>
        <v>#DIV/0!</v>
      </c>
      <c r="D2027" t="e">
        <f>'TPS543C20 Loop Gain'!AJ1913</f>
        <v>#DIV/0!</v>
      </c>
      <c r="E2027">
        <f>'TPS543C20 Loop Gain'!B1913</f>
        <v>177900</v>
      </c>
    </row>
    <row r="2028" spans="3:5" x14ac:dyDescent="0.25">
      <c r="C2028" t="e">
        <f>'TPS543C20 Loop Gain'!AI1912</f>
        <v>#DIV/0!</v>
      </c>
      <c r="D2028" t="e">
        <f>'TPS543C20 Loop Gain'!AJ1912</f>
        <v>#DIV/0!</v>
      </c>
      <c r="E2028">
        <f>'TPS543C20 Loop Gain'!B1912</f>
        <v>177800</v>
      </c>
    </row>
    <row r="2029" spans="3:5" x14ac:dyDescent="0.25">
      <c r="C2029" t="e">
        <f>'TPS543C20 Loop Gain'!AI1911</f>
        <v>#DIV/0!</v>
      </c>
      <c r="D2029" t="e">
        <f>'TPS543C20 Loop Gain'!AJ1911</f>
        <v>#DIV/0!</v>
      </c>
      <c r="E2029">
        <f>'TPS543C20 Loop Gain'!B1911</f>
        <v>177700</v>
      </c>
    </row>
    <row r="2030" spans="3:5" x14ac:dyDescent="0.25">
      <c r="C2030" t="e">
        <f>'TPS543C20 Loop Gain'!AI1910</f>
        <v>#DIV/0!</v>
      </c>
      <c r="D2030" t="e">
        <f>'TPS543C20 Loop Gain'!AJ1910</f>
        <v>#DIV/0!</v>
      </c>
      <c r="E2030">
        <f>'TPS543C20 Loop Gain'!B1910</f>
        <v>177600</v>
      </c>
    </row>
    <row r="2031" spans="3:5" x14ac:dyDescent="0.25">
      <c r="C2031" t="e">
        <f>'TPS543C20 Loop Gain'!AI1909</f>
        <v>#DIV/0!</v>
      </c>
      <c r="D2031" t="e">
        <f>'TPS543C20 Loop Gain'!AJ1909</f>
        <v>#DIV/0!</v>
      </c>
      <c r="E2031">
        <f>'TPS543C20 Loop Gain'!B1909</f>
        <v>177500</v>
      </c>
    </row>
    <row r="2032" spans="3:5" x14ac:dyDescent="0.25">
      <c r="C2032" t="e">
        <f>'TPS543C20 Loop Gain'!AI1908</f>
        <v>#DIV/0!</v>
      </c>
      <c r="D2032" t="e">
        <f>'TPS543C20 Loop Gain'!AJ1908</f>
        <v>#DIV/0!</v>
      </c>
      <c r="E2032">
        <f>'TPS543C20 Loop Gain'!B1908</f>
        <v>177400</v>
      </c>
    </row>
    <row r="2033" spans="3:5" x14ac:dyDescent="0.25">
      <c r="C2033" t="e">
        <f>'TPS543C20 Loop Gain'!AI1907</f>
        <v>#DIV/0!</v>
      </c>
      <c r="D2033" t="e">
        <f>'TPS543C20 Loop Gain'!AJ1907</f>
        <v>#DIV/0!</v>
      </c>
      <c r="E2033">
        <f>'TPS543C20 Loop Gain'!B1907</f>
        <v>177300</v>
      </c>
    </row>
    <row r="2034" spans="3:5" x14ac:dyDescent="0.25">
      <c r="C2034" t="e">
        <f>'TPS543C20 Loop Gain'!AI1906</f>
        <v>#DIV/0!</v>
      </c>
      <c r="D2034" t="e">
        <f>'TPS543C20 Loop Gain'!AJ1906</f>
        <v>#DIV/0!</v>
      </c>
      <c r="E2034">
        <f>'TPS543C20 Loop Gain'!B1906</f>
        <v>177200</v>
      </c>
    </row>
    <row r="2035" spans="3:5" x14ac:dyDescent="0.25">
      <c r="C2035" t="e">
        <f>'TPS543C20 Loop Gain'!AI1905</f>
        <v>#DIV/0!</v>
      </c>
      <c r="D2035" t="e">
        <f>'TPS543C20 Loop Gain'!AJ1905</f>
        <v>#DIV/0!</v>
      </c>
      <c r="E2035">
        <f>'TPS543C20 Loop Gain'!B1905</f>
        <v>177100</v>
      </c>
    </row>
    <row r="2036" spans="3:5" x14ac:dyDescent="0.25">
      <c r="C2036" t="e">
        <f>'TPS543C20 Loop Gain'!AI1904</f>
        <v>#DIV/0!</v>
      </c>
      <c r="D2036" t="e">
        <f>'TPS543C20 Loop Gain'!AJ1904</f>
        <v>#DIV/0!</v>
      </c>
      <c r="E2036">
        <f>'TPS543C20 Loop Gain'!B1904</f>
        <v>177000</v>
      </c>
    </row>
    <row r="2037" spans="3:5" x14ac:dyDescent="0.25">
      <c r="C2037" t="e">
        <f>'TPS543C20 Loop Gain'!AI1903</f>
        <v>#DIV/0!</v>
      </c>
      <c r="D2037" t="e">
        <f>'TPS543C20 Loop Gain'!AJ1903</f>
        <v>#DIV/0!</v>
      </c>
      <c r="E2037">
        <f>'TPS543C20 Loop Gain'!B1903</f>
        <v>176900</v>
      </c>
    </row>
    <row r="2038" spans="3:5" x14ac:dyDescent="0.25">
      <c r="C2038" t="e">
        <f>'TPS543C20 Loop Gain'!AI1902</f>
        <v>#DIV/0!</v>
      </c>
      <c r="D2038" t="e">
        <f>'TPS543C20 Loop Gain'!AJ1902</f>
        <v>#DIV/0!</v>
      </c>
      <c r="E2038">
        <f>'TPS543C20 Loop Gain'!B1902</f>
        <v>176800</v>
      </c>
    </row>
    <row r="2039" spans="3:5" x14ac:dyDescent="0.25">
      <c r="C2039" t="e">
        <f>'TPS543C20 Loop Gain'!AI1901</f>
        <v>#DIV/0!</v>
      </c>
      <c r="D2039" t="e">
        <f>'TPS543C20 Loop Gain'!AJ1901</f>
        <v>#DIV/0!</v>
      </c>
      <c r="E2039">
        <f>'TPS543C20 Loop Gain'!B1901</f>
        <v>176700</v>
      </c>
    </row>
    <row r="2040" spans="3:5" x14ac:dyDescent="0.25">
      <c r="C2040" t="e">
        <f>'TPS543C20 Loop Gain'!AI1900</f>
        <v>#DIV/0!</v>
      </c>
      <c r="D2040" t="e">
        <f>'TPS543C20 Loop Gain'!AJ1900</f>
        <v>#DIV/0!</v>
      </c>
      <c r="E2040">
        <f>'TPS543C20 Loop Gain'!B1900</f>
        <v>176600</v>
      </c>
    </row>
    <row r="2041" spans="3:5" x14ac:dyDescent="0.25">
      <c r="C2041" t="e">
        <f>'TPS543C20 Loop Gain'!AI1899</f>
        <v>#DIV/0!</v>
      </c>
      <c r="D2041" t="e">
        <f>'TPS543C20 Loop Gain'!AJ1899</f>
        <v>#DIV/0!</v>
      </c>
      <c r="E2041">
        <f>'TPS543C20 Loop Gain'!B1899</f>
        <v>176500</v>
      </c>
    </row>
    <row r="2042" spans="3:5" x14ac:dyDescent="0.25">
      <c r="C2042" t="e">
        <f>'TPS543C20 Loop Gain'!AI1898</f>
        <v>#DIV/0!</v>
      </c>
      <c r="D2042" t="e">
        <f>'TPS543C20 Loop Gain'!AJ1898</f>
        <v>#DIV/0!</v>
      </c>
      <c r="E2042">
        <f>'TPS543C20 Loop Gain'!B1898</f>
        <v>176400</v>
      </c>
    </row>
    <row r="2043" spans="3:5" x14ac:dyDescent="0.25">
      <c r="C2043" t="e">
        <f>'TPS543C20 Loop Gain'!AI1897</f>
        <v>#DIV/0!</v>
      </c>
      <c r="D2043" t="e">
        <f>'TPS543C20 Loop Gain'!AJ1897</f>
        <v>#DIV/0!</v>
      </c>
      <c r="E2043">
        <f>'TPS543C20 Loop Gain'!B1897</f>
        <v>176300</v>
      </c>
    </row>
    <row r="2044" spans="3:5" x14ac:dyDescent="0.25">
      <c r="C2044" t="e">
        <f>'TPS543C20 Loop Gain'!AI1896</f>
        <v>#DIV/0!</v>
      </c>
      <c r="D2044" t="e">
        <f>'TPS543C20 Loop Gain'!AJ1896</f>
        <v>#DIV/0!</v>
      </c>
      <c r="E2044">
        <f>'TPS543C20 Loop Gain'!B1896</f>
        <v>176200</v>
      </c>
    </row>
    <row r="2045" spans="3:5" x14ac:dyDescent="0.25">
      <c r="C2045" t="e">
        <f>'TPS543C20 Loop Gain'!AI1895</f>
        <v>#DIV/0!</v>
      </c>
      <c r="D2045" t="e">
        <f>'TPS543C20 Loop Gain'!AJ1895</f>
        <v>#DIV/0!</v>
      </c>
      <c r="E2045">
        <f>'TPS543C20 Loop Gain'!B1895</f>
        <v>176100</v>
      </c>
    </row>
    <row r="2046" spans="3:5" x14ac:dyDescent="0.25">
      <c r="C2046" t="e">
        <f>'TPS543C20 Loop Gain'!AI1894</f>
        <v>#DIV/0!</v>
      </c>
      <c r="D2046" t="e">
        <f>'TPS543C20 Loop Gain'!AJ1894</f>
        <v>#DIV/0!</v>
      </c>
      <c r="E2046">
        <f>'TPS543C20 Loop Gain'!B1894</f>
        <v>176000</v>
      </c>
    </row>
    <row r="2047" spans="3:5" x14ac:dyDescent="0.25">
      <c r="C2047" t="e">
        <f>'TPS543C20 Loop Gain'!AI1893</f>
        <v>#DIV/0!</v>
      </c>
      <c r="D2047" t="e">
        <f>'TPS543C20 Loop Gain'!AJ1893</f>
        <v>#DIV/0!</v>
      </c>
      <c r="E2047">
        <f>'TPS543C20 Loop Gain'!B1893</f>
        <v>175900</v>
      </c>
    </row>
    <row r="2048" spans="3:5" x14ac:dyDescent="0.25">
      <c r="C2048" t="e">
        <f>'TPS543C20 Loop Gain'!AI1892</f>
        <v>#DIV/0!</v>
      </c>
      <c r="D2048" t="e">
        <f>'TPS543C20 Loop Gain'!AJ1892</f>
        <v>#DIV/0!</v>
      </c>
      <c r="E2048">
        <f>'TPS543C20 Loop Gain'!B1892</f>
        <v>175800</v>
      </c>
    </row>
    <row r="2049" spans="3:5" x14ac:dyDescent="0.25">
      <c r="C2049" t="e">
        <f>'TPS543C20 Loop Gain'!AI1891</f>
        <v>#DIV/0!</v>
      </c>
      <c r="D2049" t="e">
        <f>'TPS543C20 Loop Gain'!AJ1891</f>
        <v>#DIV/0!</v>
      </c>
      <c r="E2049">
        <f>'TPS543C20 Loop Gain'!B1891</f>
        <v>175700</v>
      </c>
    </row>
    <row r="2050" spans="3:5" x14ac:dyDescent="0.25">
      <c r="C2050" t="e">
        <f>'TPS543C20 Loop Gain'!AI1890</f>
        <v>#DIV/0!</v>
      </c>
      <c r="D2050" t="e">
        <f>'TPS543C20 Loop Gain'!AJ1890</f>
        <v>#DIV/0!</v>
      </c>
      <c r="E2050">
        <f>'TPS543C20 Loop Gain'!B1890</f>
        <v>175600</v>
      </c>
    </row>
    <row r="2051" spans="3:5" x14ac:dyDescent="0.25">
      <c r="C2051" t="e">
        <f>'TPS543C20 Loop Gain'!AI1889</f>
        <v>#DIV/0!</v>
      </c>
      <c r="D2051" t="e">
        <f>'TPS543C20 Loop Gain'!AJ1889</f>
        <v>#DIV/0!</v>
      </c>
      <c r="E2051">
        <f>'TPS543C20 Loop Gain'!B1889</f>
        <v>175500</v>
      </c>
    </row>
    <row r="2052" spans="3:5" x14ac:dyDescent="0.25">
      <c r="C2052" t="e">
        <f>'TPS543C20 Loop Gain'!AI1888</f>
        <v>#DIV/0!</v>
      </c>
      <c r="D2052" t="e">
        <f>'TPS543C20 Loop Gain'!AJ1888</f>
        <v>#DIV/0!</v>
      </c>
      <c r="E2052">
        <f>'TPS543C20 Loop Gain'!B1888</f>
        <v>175400</v>
      </c>
    </row>
    <row r="2053" spans="3:5" x14ac:dyDescent="0.25">
      <c r="C2053" t="e">
        <f>'TPS543C20 Loop Gain'!AI1887</f>
        <v>#DIV/0!</v>
      </c>
      <c r="D2053" t="e">
        <f>'TPS543C20 Loop Gain'!AJ1887</f>
        <v>#DIV/0!</v>
      </c>
      <c r="E2053">
        <f>'TPS543C20 Loop Gain'!B1887</f>
        <v>175300</v>
      </c>
    </row>
    <row r="2054" spans="3:5" x14ac:dyDescent="0.25">
      <c r="C2054" t="e">
        <f>'TPS543C20 Loop Gain'!AI1886</f>
        <v>#DIV/0!</v>
      </c>
      <c r="D2054" t="e">
        <f>'TPS543C20 Loop Gain'!AJ1886</f>
        <v>#DIV/0!</v>
      </c>
      <c r="E2054">
        <f>'TPS543C20 Loop Gain'!B1886</f>
        <v>175200</v>
      </c>
    </row>
    <row r="2055" spans="3:5" x14ac:dyDescent="0.25">
      <c r="C2055" t="e">
        <f>'TPS543C20 Loop Gain'!AI1885</f>
        <v>#DIV/0!</v>
      </c>
      <c r="D2055" t="e">
        <f>'TPS543C20 Loop Gain'!AJ1885</f>
        <v>#DIV/0!</v>
      </c>
      <c r="E2055">
        <f>'TPS543C20 Loop Gain'!B1885</f>
        <v>175100</v>
      </c>
    </row>
    <row r="2056" spans="3:5" x14ac:dyDescent="0.25">
      <c r="C2056" t="e">
        <f>'TPS543C20 Loop Gain'!AI1884</f>
        <v>#DIV/0!</v>
      </c>
      <c r="D2056" t="e">
        <f>'TPS543C20 Loop Gain'!AJ1884</f>
        <v>#DIV/0!</v>
      </c>
      <c r="E2056">
        <f>'TPS543C20 Loop Gain'!B1884</f>
        <v>175000</v>
      </c>
    </row>
    <row r="2057" spans="3:5" x14ac:dyDescent="0.25">
      <c r="C2057" t="e">
        <f>'TPS543C20 Loop Gain'!AI1883</f>
        <v>#DIV/0!</v>
      </c>
      <c r="D2057" t="e">
        <f>'TPS543C20 Loop Gain'!AJ1883</f>
        <v>#DIV/0!</v>
      </c>
      <c r="E2057">
        <f>'TPS543C20 Loop Gain'!B1883</f>
        <v>174900</v>
      </c>
    </row>
    <row r="2058" spans="3:5" x14ac:dyDescent="0.25">
      <c r="C2058" t="e">
        <f>'TPS543C20 Loop Gain'!AI1882</f>
        <v>#DIV/0!</v>
      </c>
      <c r="D2058" t="e">
        <f>'TPS543C20 Loop Gain'!AJ1882</f>
        <v>#DIV/0!</v>
      </c>
      <c r="E2058">
        <f>'TPS543C20 Loop Gain'!B1882</f>
        <v>174800</v>
      </c>
    </row>
    <row r="2059" spans="3:5" x14ac:dyDescent="0.25">
      <c r="C2059" t="e">
        <f>'TPS543C20 Loop Gain'!AI1881</f>
        <v>#DIV/0!</v>
      </c>
      <c r="D2059" t="e">
        <f>'TPS543C20 Loop Gain'!AJ1881</f>
        <v>#DIV/0!</v>
      </c>
      <c r="E2059">
        <f>'TPS543C20 Loop Gain'!B1881</f>
        <v>174700</v>
      </c>
    </row>
    <row r="2060" spans="3:5" x14ac:dyDescent="0.25">
      <c r="C2060" t="e">
        <f>'TPS543C20 Loop Gain'!AI1880</f>
        <v>#DIV/0!</v>
      </c>
      <c r="D2060" t="e">
        <f>'TPS543C20 Loop Gain'!AJ1880</f>
        <v>#DIV/0!</v>
      </c>
      <c r="E2060">
        <f>'TPS543C20 Loop Gain'!B1880</f>
        <v>174600</v>
      </c>
    </row>
    <row r="2061" spans="3:5" x14ac:dyDescent="0.25">
      <c r="C2061" t="e">
        <f>'TPS543C20 Loop Gain'!AI1879</f>
        <v>#DIV/0!</v>
      </c>
      <c r="D2061" t="e">
        <f>'TPS543C20 Loop Gain'!AJ1879</f>
        <v>#DIV/0!</v>
      </c>
      <c r="E2061">
        <f>'TPS543C20 Loop Gain'!B1879</f>
        <v>174500</v>
      </c>
    </row>
    <row r="2062" spans="3:5" x14ac:dyDescent="0.25">
      <c r="C2062" t="e">
        <f>'TPS543C20 Loop Gain'!AI1878</f>
        <v>#DIV/0!</v>
      </c>
      <c r="D2062" t="e">
        <f>'TPS543C20 Loop Gain'!AJ1878</f>
        <v>#DIV/0!</v>
      </c>
      <c r="E2062">
        <f>'TPS543C20 Loop Gain'!B1878</f>
        <v>174400</v>
      </c>
    </row>
    <row r="2063" spans="3:5" x14ac:dyDescent="0.25">
      <c r="C2063" t="e">
        <f>'TPS543C20 Loop Gain'!AI1877</f>
        <v>#DIV/0!</v>
      </c>
      <c r="D2063" t="e">
        <f>'TPS543C20 Loop Gain'!AJ1877</f>
        <v>#DIV/0!</v>
      </c>
      <c r="E2063">
        <f>'TPS543C20 Loop Gain'!B1877</f>
        <v>174300</v>
      </c>
    </row>
    <row r="2064" spans="3:5" x14ac:dyDescent="0.25">
      <c r="C2064" t="e">
        <f>'TPS543C20 Loop Gain'!AI1876</f>
        <v>#DIV/0!</v>
      </c>
      <c r="D2064" t="e">
        <f>'TPS543C20 Loop Gain'!AJ1876</f>
        <v>#DIV/0!</v>
      </c>
      <c r="E2064">
        <f>'TPS543C20 Loop Gain'!B1876</f>
        <v>174200</v>
      </c>
    </row>
    <row r="2065" spans="3:5" x14ac:dyDescent="0.25">
      <c r="C2065" t="e">
        <f>'TPS543C20 Loop Gain'!AI1875</f>
        <v>#DIV/0!</v>
      </c>
      <c r="D2065" t="e">
        <f>'TPS543C20 Loop Gain'!AJ1875</f>
        <v>#DIV/0!</v>
      </c>
      <c r="E2065">
        <f>'TPS543C20 Loop Gain'!B1875</f>
        <v>174100</v>
      </c>
    </row>
    <row r="2066" spans="3:5" x14ac:dyDescent="0.25">
      <c r="C2066" t="e">
        <f>'TPS543C20 Loop Gain'!AI1874</f>
        <v>#DIV/0!</v>
      </c>
      <c r="D2066" t="e">
        <f>'TPS543C20 Loop Gain'!AJ1874</f>
        <v>#DIV/0!</v>
      </c>
      <c r="E2066">
        <f>'TPS543C20 Loop Gain'!B1874</f>
        <v>174000</v>
      </c>
    </row>
    <row r="2067" spans="3:5" x14ac:dyDescent="0.25">
      <c r="C2067" t="e">
        <f>'TPS543C20 Loop Gain'!AI1873</f>
        <v>#DIV/0!</v>
      </c>
      <c r="D2067" t="e">
        <f>'TPS543C20 Loop Gain'!AJ1873</f>
        <v>#DIV/0!</v>
      </c>
      <c r="E2067">
        <f>'TPS543C20 Loop Gain'!B1873</f>
        <v>173900</v>
      </c>
    </row>
    <row r="2068" spans="3:5" x14ac:dyDescent="0.25">
      <c r="C2068" t="e">
        <f>'TPS543C20 Loop Gain'!AI1872</f>
        <v>#DIV/0!</v>
      </c>
      <c r="D2068" t="e">
        <f>'TPS543C20 Loop Gain'!AJ1872</f>
        <v>#DIV/0!</v>
      </c>
      <c r="E2068">
        <f>'TPS543C20 Loop Gain'!B1872</f>
        <v>173800</v>
      </c>
    </row>
    <row r="2069" spans="3:5" x14ac:dyDescent="0.25">
      <c r="C2069" t="e">
        <f>'TPS543C20 Loop Gain'!AI1871</f>
        <v>#DIV/0!</v>
      </c>
      <c r="D2069" t="e">
        <f>'TPS543C20 Loop Gain'!AJ1871</f>
        <v>#DIV/0!</v>
      </c>
      <c r="E2069">
        <f>'TPS543C20 Loop Gain'!B1871</f>
        <v>173700</v>
      </c>
    </row>
    <row r="2070" spans="3:5" x14ac:dyDescent="0.25">
      <c r="C2070" t="e">
        <f>'TPS543C20 Loop Gain'!AI1870</f>
        <v>#DIV/0!</v>
      </c>
      <c r="D2070" t="e">
        <f>'TPS543C20 Loop Gain'!AJ1870</f>
        <v>#DIV/0!</v>
      </c>
      <c r="E2070">
        <f>'TPS543C20 Loop Gain'!B1870</f>
        <v>173600</v>
      </c>
    </row>
    <row r="2071" spans="3:5" x14ac:dyDescent="0.25">
      <c r="C2071" t="e">
        <f>'TPS543C20 Loop Gain'!AI1869</f>
        <v>#DIV/0!</v>
      </c>
      <c r="D2071" t="e">
        <f>'TPS543C20 Loop Gain'!AJ1869</f>
        <v>#DIV/0!</v>
      </c>
      <c r="E2071">
        <f>'TPS543C20 Loop Gain'!B1869</f>
        <v>173500</v>
      </c>
    </row>
    <row r="2072" spans="3:5" x14ac:dyDescent="0.25">
      <c r="C2072" t="e">
        <f>'TPS543C20 Loop Gain'!AI1868</f>
        <v>#DIV/0!</v>
      </c>
      <c r="D2072" t="e">
        <f>'TPS543C20 Loop Gain'!AJ1868</f>
        <v>#DIV/0!</v>
      </c>
      <c r="E2072">
        <f>'TPS543C20 Loop Gain'!B1868</f>
        <v>173400</v>
      </c>
    </row>
    <row r="2073" spans="3:5" x14ac:dyDescent="0.25">
      <c r="C2073" t="e">
        <f>'TPS543C20 Loop Gain'!AI1867</f>
        <v>#DIV/0!</v>
      </c>
      <c r="D2073" t="e">
        <f>'TPS543C20 Loop Gain'!AJ1867</f>
        <v>#DIV/0!</v>
      </c>
      <c r="E2073">
        <f>'TPS543C20 Loop Gain'!B1867</f>
        <v>173300</v>
      </c>
    </row>
    <row r="2074" spans="3:5" x14ac:dyDescent="0.25">
      <c r="C2074" t="e">
        <f>'TPS543C20 Loop Gain'!AI1866</f>
        <v>#DIV/0!</v>
      </c>
      <c r="D2074" t="e">
        <f>'TPS543C20 Loop Gain'!AJ1866</f>
        <v>#DIV/0!</v>
      </c>
      <c r="E2074">
        <f>'TPS543C20 Loop Gain'!B1866</f>
        <v>173200</v>
      </c>
    </row>
    <row r="2075" spans="3:5" x14ac:dyDescent="0.25">
      <c r="C2075" t="e">
        <f>'TPS543C20 Loop Gain'!AI1865</f>
        <v>#DIV/0!</v>
      </c>
      <c r="D2075" t="e">
        <f>'TPS543C20 Loop Gain'!AJ1865</f>
        <v>#DIV/0!</v>
      </c>
      <c r="E2075">
        <f>'TPS543C20 Loop Gain'!B1865</f>
        <v>173100</v>
      </c>
    </row>
    <row r="2076" spans="3:5" x14ac:dyDescent="0.25">
      <c r="C2076" t="e">
        <f>'TPS543C20 Loop Gain'!AI1864</f>
        <v>#DIV/0!</v>
      </c>
      <c r="D2076" t="e">
        <f>'TPS543C20 Loop Gain'!AJ1864</f>
        <v>#DIV/0!</v>
      </c>
      <c r="E2076">
        <f>'TPS543C20 Loop Gain'!B1864</f>
        <v>173000</v>
      </c>
    </row>
    <row r="2077" spans="3:5" x14ac:dyDescent="0.25">
      <c r="C2077" t="e">
        <f>'TPS543C20 Loop Gain'!AI1863</f>
        <v>#DIV/0!</v>
      </c>
      <c r="D2077" t="e">
        <f>'TPS543C20 Loop Gain'!AJ1863</f>
        <v>#DIV/0!</v>
      </c>
      <c r="E2077">
        <f>'TPS543C20 Loop Gain'!B1863</f>
        <v>172900</v>
      </c>
    </row>
    <row r="2078" spans="3:5" x14ac:dyDescent="0.25">
      <c r="C2078" t="e">
        <f>'TPS543C20 Loop Gain'!AI1862</f>
        <v>#DIV/0!</v>
      </c>
      <c r="D2078" t="e">
        <f>'TPS543C20 Loop Gain'!AJ1862</f>
        <v>#DIV/0!</v>
      </c>
      <c r="E2078">
        <f>'TPS543C20 Loop Gain'!B1862</f>
        <v>172800</v>
      </c>
    </row>
    <row r="2079" spans="3:5" x14ac:dyDescent="0.25">
      <c r="C2079" t="e">
        <f>'TPS543C20 Loop Gain'!AI1861</f>
        <v>#DIV/0!</v>
      </c>
      <c r="D2079" t="e">
        <f>'TPS543C20 Loop Gain'!AJ1861</f>
        <v>#DIV/0!</v>
      </c>
      <c r="E2079">
        <f>'TPS543C20 Loop Gain'!B1861</f>
        <v>172700</v>
      </c>
    </row>
    <row r="2080" spans="3:5" x14ac:dyDescent="0.25">
      <c r="C2080" t="e">
        <f>'TPS543C20 Loop Gain'!AI1860</f>
        <v>#DIV/0!</v>
      </c>
      <c r="D2080" t="e">
        <f>'TPS543C20 Loop Gain'!AJ1860</f>
        <v>#DIV/0!</v>
      </c>
      <c r="E2080">
        <f>'TPS543C20 Loop Gain'!B1860</f>
        <v>172600</v>
      </c>
    </row>
    <row r="2081" spans="3:5" x14ac:dyDescent="0.25">
      <c r="C2081" t="e">
        <f>'TPS543C20 Loop Gain'!AI1859</f>
        <v>#DIV/0!</v>
      </c>
      <c r="D2081" t="e">
        <f>'TPS543C20 Loop Gain'!AJ1859</f>
        <v>#DIV/0!</v>
      </c>
      <c r="E2081">
        <f>'TPS543C20 Loop Gain'!B1859</f>
        <v>172500</v>
      </c>
    </row>
    <row r="2082" spans="3:5" x14ac:dyDescent="0.25">
      <c r="C2082" t="e">
        <f>'TPS543C20 Loop Gain'!AI1858</f>
        <v>#DIV/0!</v>
      </c>
      <c r="D2082" t="e">
        <f>'TPS543C20 Loop Gain'!AJ1858</f>
        <v>#DIV/0!</v>
      </c>
      <c r="E2082">
        <f>'TPS543C20 Loop Gain'!B1858</f>
        <v>172400</v>
      </c>
    </row>
    <row r="2083" spans="3:5" x14ac:dyDescent="0.25">
      <c r="C2083" t="e">
        <f>'TPS543C20 Loop Gain'!AI1857</f>
        <v>#DIV/0!</v>
      </c>
      <c r="D2083" t="e">
        <f>'TPS543C20 Loop Gain'!AJ1857</f>
        <v>#DIV/0!</v>
      </c>
      <c r="E2083">
        <f>'TPS543C20 Loop Gain'!B1857</f>
        <v>172300</v>
      </c>
    </row>
    <row r="2084" spans="3:5" x14ac:dyDescent="0.25">
      <c r="C2084" t="e">
        <f>'TPS543C20 Loop Gain'!AI1856</f>
        <v>#DIV/0!</v>
      </c>
      <c r="D2084" t="e">
        <f>'TPS543C20 Loop Gain'!AJ1856</f>
        <v>#DIV/0!</v>
      </c>
      <c r="E2084">
        <f>'TPS543C20 Loop Gain'!B1856</f>
        <v>172200</v>
      </c>
    </row>
    <row r="2085" spans="3:5" x14ac:dyDescent="0.25">
      <c r="C2085" t="e">
        <f>'TPS543C20 Loop Gain'!AI1855</f>
        <v>#DIV/0!</v>
      </c>
      <c r="D2085" t="e">
        <f>'TPS543C20 Loop Gain'!AJ1855</f>
        <v>#DIV/0!</v>
      </c>
      <c r="E2085">
        <f>'TPS543C20 Loop Gain'!B1855</f>
        <v>172100</v>
      </c>
    </row>
    <row r="2086" spans="3:5" x14ac:dyDescent="0.25">
      <c r="C2086" t="e">
        <f>'TPS543C20 Loop Gain'!AI1854</f>
        <v>#DIV/0!</v>
      </c>
      <c r="D2086" t="e">
        <f>'TPS543C20 Loop Gain'!AJ1854</f>
        <v>#DIV/0!</v>
      </c>
      <c r="E2086">
        <f>'TPS543C20 Loop Gain'!B1854</f>
        <v>172000</v>
      </c>
    </row>
    <row r="2087" spans="3:5" x14ac:dyDescent="0.25">
      <c r="C2087" t="e">
        <f>'TPS543C20 Loop Gain'!AI1853</f>
        <v>#DIV/0!</v>
      </c>
      <c r="D2087" t="e">
        <f>'TPS543C20 Loop Gain'!AJ1853</f>
        <v>#DIV/0!</v>
      </c>
      <c r="E2087">
        <f>'TPS543C20 Loop Gain'!B1853</f>
        <v>171900</v>
      </c>
    </row>
    <row r="2088" spans="3:5" x14ac:dyDescent="0.25">
      <c r="C2088" t="e">
        <f>'TPS543C20 Loop Gain'!AI1852</f>
        <v>#DIV/0!</v>
      </c>
      <c r="D2088" t="e">
        <f>'TPS543C20 Loop Gain'!AJ1852</f>
        <v>#DIV/0!</v>
      </c>
      <c r="E2088">
        <f>'TPS543C20 Loop Gain'!B1852</f>
        <v>171800</v>
      </c>
    </row>
    <row r="2089" spans="3:5" x14ac:dyDescent="0.25">
      <c r="C2089" t="e">
        <f>'TPS543C20 Loop Gain'!AI1851</f>
        <v>#DIV/0!</v>
      </c>
      <c r="D2089" t="e">
        <f>'TPS543C20 Loop Gain'!AJ1851</f>
        <v>#DIV/0!</v>
      </c>
      <c r="E2089">
        <f>'TPS543C20 Loop Gain'!B1851</f>
        <v>171700</v>
      </c>
    </row>
    <row r="2090" spans="3:5" x14ac:dyDescent="0.25">
      <c r="C2090" t="e">
        <f>'TPS543C20 Loop Gain'!AI1850</f>
        <v>#DIV/0!</v>
      </c>
      <c r="D2090" t="e">
        <f>'TPS543C20 Loop Gain'!AJ1850</f>
        <v>#DIV/0!</v>
      </c>
      <c r="E2090">
        <f>'TPS543C20 Loop Gain'!B1850</f>
        <v>171600</v>
      </c>
    </row>
    <row r="2091" spans="3:5" x14ac:dyDescent="0.25">
      <c r="C2091" t="e">
        <f>'TPS543C20 Loop Gain'!AI1849</f>
        <v>#DIV/0!</v>
      </c>
      <c r="D2091" t="e">
        <f>'TPS543C20 Loop Gain'!AJ1849</f>
        <v>#DIV/0!</v>
      </c>
      <c r="E2091">
        <f>'TPS543C20 Loop Gain'!B1849</f>
        <v>171500</v>
      </c>
    </row>
    <row r="2092" spans="3:5" x14ac:dyDescent="0.25">
      <c r="C2092" t="e">
        <f>'TPS543C20 Loop Gain'!AI1848</f>
        <v>#DIV/0!</v>
      </c>
      <c r="D2092" t="e">
        <f>'TPS543C20 Loop Gain'!AJ1848</f>
        <v>#DIV/0!</v>
      </c>
      <c r="E2092">
        <f>'TPS543C20 Loop Gain'!B1848</f>
        <v>171400</v>
      </c>
    </row>
    <row r="2093" spans="3:5" x14ac:dyDescent="0.25">
      <c r="C2093" t="e">
        <f>'TPS543C20 Loop Gain'!AI1847</f>
        <v>#DIV/0!</v>
      </c>
      <c r="D2093" t="e">
        <f>'TPS543C20 Loop Gain'!AJ1847</f>
        <v>#DIV/0!</v>
      </c>
      <c r="E2093">
        <f>'TPS543C20 Loop Gain'!B1847</f>
        <v>171300</v>
      </c>
    </row>
    <row r="2094" spans="3:5" x14ac:dyDescent="0.25">
      <c r="C2094" t="e">
        <f>'TPS543C20 Loop Gain'!AI1846</f>
        <v>#DIV/0!</v>
      </c>
      <c r="D2094" t="e">
        <f>'TPS543C20 Loop Gain'!AJ1846</f>
        <v>#DIV/0!</v>
      </c>
      <c r="E2094">
        <f>'TPS543C20 Loop Gain'!B1846</f>
        <v>171200</v>
      </c>
    </row>
    <row r="2095" spans="3:5" x14ac:dyDescent="0.25">
      <c r="C2095" t="e">
        <f>'TPS543C20 Loop Gain'!AI1845</f>
        <v>#DIV/0!</v>
      </c>
      <c r="D2095" t="e">
        <f>'TPS543C20 Loop Gain'!AJ1845</f>
        <v>#DIV/0!</v>
      </c>
      <c r="E2095">
        <f>'TPS543C20 Loop Gain'!B1845</f>
        <v>171100</v>
      </c>
    </row>
    <row r="2096" spans="3:5" x14ac:dyDescent="0.25">
      <c r="C2096" t="e">
        <f>'TPS543C20 Loop Gain'!AI1844</f>
        <v>#DIV/0!</v>
      </c>
      <c r="D2096" t="e">
        <f>'TPS543C20 Loop Gain'!AJ1844</f>
        <v>#DIV/0!</v>
      </c>
      <c r="E2096">
        <f>'TPS543C20 Loop Gain'!B1844</f>
        <v>171000</v>
      </c>
    </row>
    <row r="2097" spans="3:5" x14ac:dyDescent="0.25">
      <c r="C2097" t="e">
        <f>'TPS543C20 Loop Gain'!AI1843</f>
        <v>#DIV/0!</v>
      </c>
      <c r="D2097" t="e">
        <f>'TPS543C20 Loop Gain'!AJ1843</f>
        <v>#DIV/0!</v>
      </c>
      <c r="E2097">
        <f>'TPS543C20 Loop Gain'!B1843</f>
        <v>170900</v>
      </c>
    </row>
    <row r="2098" spans="3:5" x14ac:dyDescent="0.25">
      <c r="C2098" t="e">
        <f>'TPS543C20 Loop Gain'!AI1842</f>
        <v>#DIV/0!</v>
      </c>
      <c r="D2098" t="e">
        <f>'TPS543C20 Loop Gain'!AJ1842</f>
        <v>#DIV/0!</v>
      </c>
      <c r="E2098">
        <f>'TPS543C20 Loop Gain'!B1842</f>
        <v>170800</v>
      </c>
    </row>
    <row r="2099" spans="3:5" x14ac:dyDescent="0.25">
      <c r="C2099" t="e">
        <f>'TPS543C20 Loop Gain'!AI1841</f>
        <v>#DIV/0!</v>
      </c>
      <c r="D2099" t="e">
        <f>'TPS543C20 Loop Gain'!AJ1841</f>
        <v>#DIV/0!</v>
      </c>
      <c r="E2099">
        <f>'TPS543C20 Loop Gain'!B1841</f>
        <v>170700</v>
      </c>
    </row>
    <row r="2100" spans="3:5" x14ac:dyDescent="0.25">
      <c r="C2100" t="e">
        <f>'TPS543C20 Loop Gain'!AI1840</f>
        <v>#DIV/0!</v>
      </c>
      <c r="D2100" t="e">
        <f>'TPS543C20 Loop Gain'!AJ1840</f>
        <v>#DIV/0!</v>
      </c>
      <c r="E2100">
        <f>'TPS543C20 Loop Gain'!B1840</f>
        <v>170600</v>
      </c>
    </row>
    <row r="2101" spans="3:5" x14ac:dyDescent="0.25">
      <c r="C2101" t="e">
        <f>'TPS543C20 Loop Gain'!AI1839</f>
        <v>#DIV/0!</v>
      </c>
      <c r="D2101" t="e">
        <f>'TPS543C20 Loop Gain'!AJ1839</f>
        <v>#DIV/0!</v>
      </c>
      <c r="E2101">
        <f>'TPS543C20 Loop Gain'!B1839</f>
        <v>170500</v>
      </c>
    </row>
    <row r="2102" spans="3:5" x14ac:dyDescent="0.25">
      <c r="C2102" t="e">
        <f>'TPS543C20 Loop Gain'!AI1838</f>
        <v>#DIV/0!</v>
      </c>
      <c r="D2102" t="e">
        <f>'TPS543C20 Loop Gain'!AJ1838</f>
        <v>#DIV/0!</v>
      </c>
      <c r="E2102">
        <f>'TPS543C20 Loop Gain'!B1838</f>
        <v>170400</v>
      </c>
    </row>
    <row r="2103" spans="3:5" x14ac:dyDescent="0.25">
      <c r="C2103" t="e">
        <f>'TPS543C20 Loop Gain'!AI1837</f>
        <v>#DIV/0!</v>
      </c>
      <c r="D2103" t="e">
        <f>'TPS543C20 Loop Gain'!AJ1837</f>
        <v>#DIV/0!</v>
      </c>
      <c r="E2103">
        <f>'TPS543C20 Loop Gain'!B1837</f>
        <v>170300</v>
      </c>
    </row>
    <row r="2104" spans="3:5" x14ac:dyDescent="0.25">
      <c r="C2104" t="e">
        <f>'TPS543C20 Loop Gain'!AI1836</f>
        <v>#DIV/0!</v>
      </c>
      <c r="D2104" t="e">
        <f>'TPS543C20 Loop Gain'!AJ1836</f>
        <v>#DIV/0!</v>
      </c>
      <c r="E2104">
        <f>'TPS543C20 Loop Gain'!B1836</f>
        <v>170200</v>
      </c>
    </row>
    <row r="2105" spans="3:5" x14ac:dyDescent="0.25">
      <c r="C2105" t="e">
        <f>'TPS543C20 Loop Gain'!AI1835</f>
        <v>#DIV/0!</v>
      </c>
      <c r="D2105" t="e">
        <f>'TPS543C20 Loop Gain'!AJ1835</f>
        <v>#DIV/0!</v>
      </c>
      <c r="E2105">
        <f>'TPS543C20 Loop Gain'!B1835</f>
        <v>170100</v>
      </c>
    </row>
    <row r="2106" spans="3:5" x14ac:dyDescent="0.25">
      <c r="C2106" t="e">
        <f>'TPS543C20 Loop Gain'!AI1834</f>
        <v>#DIV/0!</v>
      </c>
      <c r="D2106" t="e">
        <f>'TPS543C20 Loop Gain'!AJ1834</f>
        <v>#DIV/0!</v>
      </c>
      <c r="E2106">
        <f>'TPS543C20 Loop Gain'!B1834</f>
        <v>170000</v>
      </c>
    </row>
    <row r="2107" spans="3:5" x14ac:dyDescent="0.25">
      <c r="C2107" t="e">
        <f>'TPS543C20 Loop Gain'!AI1833</f>
        <v>#DIV/0!</v>
      </c>
      <c r="D2107" t="e">
        <f>'TPS543C20 Loop Gain'!AJ1833</f>
        <v>#DIV/0!</v>
      </c>
      <c r="E2107">
        <f>'TPS543C20 Loop Gain'!B1833</f>
        <v>169900</v>
      </c>
    </row>
    <row r="2108" spans="3:5" x14ac:dyDescent="0.25">
      <c r="C2108" t="e">
        <f>'TPS543C20 Loop Gain'!AI1832</f>
        <v>#DIV/0!</v>
      </c>
      <c r="D2108" t="e">
        <f>'TPS543C20 Loop Gain'!AJ1832</f>
        <v>#DIV/0!</v>
      </c>
      <c r="E2108">
        <f>'TPS543C20 Loop Gain'!B1832</f>
        <v>169800</v>
      </c>
    </row>
    <row r="2109" spans="3:5" x14ac:dyDescent="0.25">
      <c r="C2109" t="e">
        <f>'TPS543C20 Loop Gain'!AI1831</f>
        <v>#DIV/0!</v>
      </c>
      <c r="D2109" t="e">
        <f>'TPS543C20 Loop Gain'!AJ1831</f>
        <v>#DIV/0!</v>
      </c>
      <c r="E2109">
        <f>'TPS543C20 Loop Gain'!B1831</f>
        <v>169700</v>
      </c>
    </row>
    <row r="2110" spans="3:5" x14ac:dyDescent="0.25">
      <c r="C2110" t="e">
        <f>'TPS543C20 Loop Gain'!AI1830</f>
        <v>#DIV/0!</v>
      </c>
      <c r="D2110" t="e">
        <f>'TPS543C20 Loop Gain'!AJ1830</f>
        <v>#DIV/0!</v>
      </c>
      <c r="E2110">
        <f>'TPS543C20 Loop Gain'!B1830</f>
        <v>169600</v>
      </c>
    </row>
    <row r="2111" spans="3:5" x14ac:dyDescent="0.25">
      <c r="C2111" t="e">
        <f>'TPS543C20 Loop Gain'!AI1829</f>
        <v>#DIV/0!</v>
      </c>
      <c r="D2111" t="e">
        <f>'TPS543C20 Loop Gain'!AJ1829</f>
        <v>#DIV/0!</v>
      </c>
      <c r="E2111">
        <f>'TPS543C20 Loop Gain'!B1829</f>
        <v>169500</v>
      </c>
    </row>
    <row r="2112" spans="3:5" x14ac:dyDescent="0.25">
      <c r="C2112" t="e">
        <f>'TPS543C20 Loop Gain'!AI1828</f>
        <v>#DIV/0!</v>
      </c>
      <c r="D2112" t="e">
        <f>'TPS543C20 Loop Gain'!AJ1828</f>
        <v>#DIV/0!</v>
      </c>
      <c r="E2112">
        <f>'TPS543C20 Loop Gain'!B1828</f>
        <v>169400</v>
      </c>
    </row>
    <row r="2113" spans="3:5" x14ac:dyDescent="0.25">
      <c r="C2113" t="e">
        <f>'TPS543C20 Loop Gain'!AI1827</f>
        <v>#DIV/0!</v>
      </c>
      <c r="D2113" t="e">
        <f>'TPS543C20 Loop Gain'!AJ1827</f>
        <v>#DIV/0!</v>
      </c>
      <c r="E2113">
        <f>'TPS543C20 Loop Gain'!B1827</f>
        <v>169300</v>
      </c>
    </row>
    <row r="2114" spans="3:5" x14ac:dyDescent="0.25">
      <c r="C2114" t="e">
        <f>'TPS543C20 Loop Gain'!AI1826</f>
        <v>#DIV/0!</v>
      </c>
      <c r="D2114" t="e">
        <f>'TPS543C20 Loop Gain'!AJ1826</f>
        <v>#DIV/0!</v>
      </c>
      <c r="E2114">
        <f>'TPS543C20 Loop Gain'!B1826</f>
        <v>169200</v>
      </c>
    </row>
    <row r="2115" spans="3:5" x14ac:dyDescent="0.25">
      <c r="C2115" t="e">
        <f>'TPS543C20 Loop Gain'!AI1825</f>
        <v>#DIV/0!</v>
      </c>
      <c r="D2115" t="e">
        <f>'TPS543C20 Loop Gain'!AJ1825</f>
        <v>#DIV/0!</v>
      </c>
      <c r="E2115">
        <f>'TPS543C20 Loop Gain'!B1825</f>
        <v>169100</v>
      </c>
    </row>
    <row r="2116" spans="3:5" x14ac:dyDescent="0.25">
      <c r="C2116" t="e">
        <f>'TPS543C20 Loop Gain'!AI1824</f>
        <v>#DIV/0!</v>
      </c>
      <c r="D2116" t="e">
        <f>'TPS543C20 Loop Gain'!AJ1824</f>
        <v>#DIV/0!</v>
      </c>
      <c r="E2116">
        <f>'TPS543C20 Loop Gain'!B1824</f>
        <v>169000</v>
      </c>
    </row>
    <row r="2117" spans="3:5" x14ac:dyDescent="0.25">
      <c r="C2117" t="e">
        <f>'TPS543C20 Loop Gain'!AI1823</f>
        <v>#DIV/0!</v>
      </c>
      <c r="D2117" t="e">
        <f>'TPS543C20 Loop Gain'!AJ1823</f>
        <v>#DIV/0!</v>
      </c>
      <c r="E2117">
        <f>'TPS543C20 Loop Gain'!B1823</f>
        <v>168900</v>
      </c>
    </row>
    <row r="2118" spans="3:5" x14ac:dyDescent="0.25">
      <c r="C2118" t="e">
        <f>'TPS543C20 Loop Gain'!AI1822</f>
        <v>#DIV/0!</v>
      </c>
      <c r="D2118" t="e">
        <f>'TPS543C20 Loop Gain'!AJ1822</f>
        <v>#DIV/0!</v>
      </c>
      <c r="E2118">
        <f>'TPS543C20 Loop Gain'!B1822</f>
        <v>168800</v>
      </c>
    </row>
    <row r="2119" spans="3:5" x14ac:dyDescent="0.25">
      <c r="C2119" t="e">
        <f>'TPS543C20 Loop Gain'!AI1821</f>
        <v>#DIV/0!</v>
      </c>
      <c r="D2119" t="e">
        <f>'TPS543C20 Loop Gain'!AJ1821</f>
        <v>#DIV/0!</v>
      </c>
      <c r="E2119">
        <f>'TPS543C20 Loop Gain'!B1821</f>
        <v>168700</v>
      </c>
    </row>
    <row r="2120" spans="3:5" x14ac:dyDescent="0.25">
      <c r="C2120" t="e">
        <f>'TPS543C20 Loop Gain'!AI1820</f>
        <v>#DIV/0!</v>
      </c>
      <c r="D2120" t="e">
        <f>'TPS543C20 Loop Gain'!AJ1820</f>
        <v>#DIV/0!</v>
      </c>
      <c r="E2120">
        <f>'TPS543C20 Loop Gain'!B1820</f>
        <v>168600</v>
      </c>
    </row>
    <row r="2121" spans="3:5" x14ac:dyDescent="0.25">
      <c r="C2121" t="e">
        <f>'TPS543C20 Loop Gain'!AI1819</f>
        <v>#DIV/0!</v>
      </c>
      <c r="D2121" t="e">
        <f>'TPS543C20 Loop Gain'!AJ1819</f>
        <v>#DIV/0!</v>
      </c>
      <c r="E2121">
        <f>'TPS543C20 Loop Gain'!B1819</f>
        <v>168500</v>
      </c>
    </row>
    <row r="2122" spans="3:5" x14ac:dyDescent="0.25">
      <c r="C2122" t="e">
        <f>'TPS543C20 Loop Gain'!AI1818</f>
        <v>#DIV/0!</v>
      </c>
      <c r="D2122" t="e">
        <f>'TPS543C20 Loop Gain'!AJ1818</f>
        <v>#DIV/0!</v>
      </c>
      <c r="E2122">
        <f>'TPS543C20 Loop Gain'!B1818</f>
        <v>168400</v>
      </c>
    </row>
    <row r="2123" spans="3:5" x14ac:dyDescent="0.25">
      <c r="C2123" t="e">
        <f>'TPS543C20 Loop Gain'!AI1817</f>
        <v>#DIV/0!</v>
      </c>
      <c r="D2123" t="e">
        <f>'TPS543C20 Loop Gain'!AJ1817</f>
        <v>#DIV/0!</v>
      </c>
      <c r="E2123">
        <f>'TPS543C20 Loop Gain'!B1817</f>
        <v>168300</v>
      </c>
    </row>
    <row r="2124" spans="3:5" x14ac:dyDescent="0.25">
      <c r="C2124" t="e">
        <f>'TPS543C20 Loop Gain'!AI1816</f>
        <v>#DIV/0!</v>
      </c>
      <c r="D2124" t="e">
        <f>'TPS543C20 Loop Gain'!AJ1816</f>
        <v>#DIV/0!</v>
      </c>
      <c r="E2124">
        <f>'TPS543C20 Loop Gain'!B1816</f>
        <v>168200</v>
      </c>
    </row>
    <row r="2125" spans="3:5" x14ac:dyDescent="0.25">
      <c r="C2125" t="e">
        <f>'TPS543C20 Loop Gain'!AI1815</f>
        <v>#DIV/0!</v>
      </c>
      <c r="D2125" t="e">
        <f>'TPS543C20 Loop Gain'!AJ1815</f>
        <v>#DIV/0!</v>
      </c>
      <c r="E2125">
        <f>'TPS543C20 Loop Gain'!B1815</f>
        <v>168100</v>
      </c>
    </row>
    <row r="2126" spans="3:5" x14ac:dyDescent="0.25">
      <c r="C2126" t="e">
        <f>'TPS543C20 Loop Gain'!AI1814</f>
        <v>#DIV/0!</v>
      </c>
      <c r="D2126" t="e">
        <f>'TPS543C20 Loop Gain'!AJ1814</f>
        <v>#DIV/0!</v>
      </c>
      <c r="E2126">
        <f>'TPS543C20 Loop Gain'!B1814</f>
        <v>168000</v>
      </c>
    </row>
    <row r="2127" spans="3:5" x14ac:dyDescent="0.25">
      <c r="C2127" t="e">
        <f>'TPS543C20 Loop Gain'!AI1813</f>
        <v>#DIV/0!</v>
      </c>
      <c r="D2127" t="e">
        <f>'TPS543C20 Loop Gain'!AJ1813</f>
        <v>#DIV/0!</v>
      </c>
      <c r="E2127">
        <f>'TPS543C20 Loop Gain'!B1813</f>
        <v>167900</v>
      </c>
    </row>
    <row r="2128" spans="3:5" x14ac:dyDescent="0.25">
      <c r="C2128" t="e">
        <f>'TPS543C20 Loop Gain'!AI1812</f>
        <v>#DIV/0!</v>
      </c>
      <c r="D2128" t="e">
        <f>'TPS543C20 Loop Gain'!AJ1812</f>
        <v>#DIV/0!</v>
      </c>
      <c r="E2128">
        <f>'TPS543C20 Loop Gain'!B1812</f>
        <v>167800</v>
      </c>
    </row>
    <row r="2129" spans="3:5" x14ac:dyDescent="0.25">
      <c r="C2129" t="e">
        <f>'TPS543C20 Loop Gain'!AI1811</f>
        <v>#DIV/0!</v>
      </c>
      <c r="D2129" t="e">
        <f>'TPS543C20 Loop Gain'!AJ1811</f>
        <v>#DIV/0!</v>
      </c>
      <c r="E2129">
        <f>'TPS543C20 Loop Gain'!B1811</f>
        <v>167700</v>
      </c>
    </row>
    <row r="2130" spans="3:5" x14ac:dyDescent="0.25">
      <c r="C2130" t="e">
        <f>'TPS543C20 Loop Gain'!AI1810</f>
        <v>#DIV/0!</v>
      </c>
      <c r="D2130" t="e">
        <f>'TPS543C20 Loop Gain'!AJ1810</f>
        <v>#DIV/0!</v>
      </c>
      <c r="E2130">
        <f>'TPS543C20 Loop Gain'!B1810</f>
        <v>167600</v>
      </c>
    </row>
    <row r="2131" spans="3:5" x14ac:dyDescent="0.25">
      <c r="C2131" t="e">
        <f>'TPS543C20 Loop Gain'!AI1809</f>
        <v>#DIV/0!</v>
      </c>
      <c r="D2131" t="e">
        <f>'TPS543C20 Loop Gain'!AJ1809</f>
        <v>#DIV/0!</v>
      </c>
      <c r="E2131">
        <f>'TPS543C20 Loop Gain'!B1809</f>
        <v>167500</v>
      </c>
    </row>
    <row r="2132" spans="3:5" x14ac:dyDescent="0.25">
      <c r="C2132" t="e">
        <f>'TPS543C20 Loop Gain'!AI1808</f>
        <v>#DIV/0!</v>
      </c>
      <c r="D2132" t="e">
        <f>'TPS543C20 Loop Gain'!AJ1808</f>
        <v>#DIV/0!</v>
      </c>
      <c r="E2132">
        <f>'TPS543C20 Loop Gain'!B1808</f>
        <v>167400</v>
      </c>
    </row>
    <row r="2133" spans="3:5" x14ac:dyDescent="0.25">
      <c r="C2133" t="e">
        <f>'TPS543C20 Loop Gain'!AI1807</f>
        <v>#DIV/0!</v>
      </c>
      <c r="D2133" t="e">
        <f>'TPS543C20 Loop Gain'!AJ1807</f>
        <v>#DIV/0!</v>
      </c>
      <c r="E2133">
        <f>'TPS543C20 Loop Gain'!B1807</f>
        <v>167300</v>
      </c>
    </row>
    <row r="2134" spans="3:5" x14ac:dyDescent="0.25">
      <c r="C2134" t="e">
        <f>'TPS543C20 Loop Gain'!AI1806</f>
        <v>#DIV/0!</v>
      </c>
      <c r="D2134" t="e">
        <f>'TPS543C20 Loop Gain'!AJ1806</f>
        <v>#DIV/0!</v>
      </c>
      <c r="E2134">
        <f>'TPS543C20 Loop Gain'!B1806</f>
        <v>167200</v>
      </c>
    </row>
    <row r="2135" spans="3:5" x14ac:dyDescent="0.25">
      <c r="C2135" t="e">
        <f>'TPS543C20 Loop Gain'!AI1805</f>
        <v>#DIV/0!</v>
      </c>
      <c r="D2135" t="e">
        <f>'TPS543C20 Loop Gain'!AJ1805</f>
        <v>#DIV/0!</v>
      </c>
      <c r="E2135">
        <f>'TPS543C20 Loop Gain'!B1805</f>
        <v>167100</v>
      </c>
    </row>
    <row r="2136" spans="3:5" x14ac:dyDescent="0.25">
      <c r="C2136" t="e">
        <f>'TPS543C20 Loop Gain'!AI1804</f>
        <v>#DIV/0!</v>
      </c>
      <c r="D2136" t="e">
        <f>'TPS543C20 Loop Gain'!AJ1804</f>
        <v>#DIV/0!</v>
      </c>
      <c r="E2136">
        <f>'TPS543C20 Loop Gain'!B1804</f>
        <v>167000</v>
      </c>
    </row>
    <row r="2137" spans="3:5" x14ac:dyDescent="0.25">
      <c r="C2137" t="e">
        <f>'TPS543C20 Loop Gain'!AI1803</f>
        <v>#DIV/0!</v>
      </c>
      <c r="D2137" t="e">
        <f>'TPS543C20 Loop Gain'!AJ1803</f>
        <v>#DIV/0!</v>
      </c>
      <c r="E2137">
        <f>'TPS543C20 Loop Gain'!B1803</f>
        <v>166900</v>
      </c>
    </row>
    <row r="2138" spans="3:5" x14ac:dyDescent="0.25">
      <c r="C2138" t="e">
        <f>'TPS543C20 Loop Gain'!AI1802</f>
        <v>#DIV/0!</v>
      </c>
      <c r="D2138" t="e">
        <f>'TPS543C20 Loop Gain'!AJ1802</f>
        <v>#DIV/0!</v>
      </c>
      <c r="E2138">
        <f>'TPS543C20 Loop Gain'!B1802</f>
        <v>166800</v>
      </c>
    </row>
    <row r="2139" spans="3:5" x14ac:dyDescent="0.25">
      <c r="C2139" t="e">
        <f>'TPS543C20 Loop Gain'!AI1801</f>
        <v>#DIV/0!</v>
      </c>
      <c r="D2139" t="e">
        <f>'TPS543C20 Loop Gain'!AJ1801</f>
        <v>#DIV/0!</v>
      </c>
      <c r="E2139">
        <f>'TPS543C20 Loop Gain'!B1801</f>
        <v>166700</v>
      </c>
    </row>
    <row r="2140" spans="3:5" x14ac:dyDescent="0.25">
      <c r="C2140" t="e">
        <f>'TPS543C20 Loop Gain'!AI1800</f>
        <v>#DIV/0!</v>
      </c>
      <c r="D2140" t="e">
        <f>'TPS543C20 Loop Gain'!AJ1800</f>
        <v>#DIV/0!</v>
      </c>
      <c r="E2140">
        <f>'TPS543C20 Loop Gain'!B1800</f>
        <v>166600</v>
      </c>
    </row>
    <row r="2141" spans="3:5" x14ac:dyDescent="0.25">
      <c r="C2141" t="e">
        <f>'TPS543C20 Loop Gain'!AI1799</f>
        <v>#DIV/0!</v>
      </c>
      <c r="D2141" t="e">
        <f>'TPS543C20 Loop Gain'!AJ1799</f>
        <v>#DIV/0!</v>
      </c>
      <c r="E2141">
        <f>'TPS543C20 Loop Gain'!B1799</f>
        <v>166500</v>
      </c>
    </row>
    <row r="2142" spans="3:5" x14ac:dyDescent="0.25">
      <c r="C2142" t="e">
        <f>'TPS543C20 Loop Gain'!AI1798</f>
        <v>#DIV/0!</v>
      </c>
      <c r="D2142" t="e">
        <f>'TPS543C20 Loop Gain'!AJ1798</f>
        <v>#DIV/0!</v>
      </c>
      <c r="E2142">
        <f>'TPS543C20 Loop Gain'!B1798</f>
        <v>166400</v>
      </c>
    </row>
    <row r="2143" spans="3:5" x14ac:dyDescent="0.25">
      <c r="C2143" t="e">
        <f>'TPS543C20 Loop Gain'!AI1797</f>
        <v>#DIV/0!</v>
      </c>
      <c r="D2143" t="e">
        <f>'TPS543C20 Loop Gain'!AJ1797</f>
        <v>#DIV/0!</v>
      </c>
      <c r="E2143">
        <f>'TPS543C20 Loop Gain'!B1797</f>
        <v>166300</v>
      </c>
    </row>
    <row r="2144" spans="3:5" x14ac:dyDescent="0.25">
      <c r="C2144" t="e">
        <f>'TPS543C20 Loop Gain'!AI1796</f>
        <v>#DIV/0!</v>
      </c>
      <c r="D2144" t="e">
        <f>'TPS543C20 Loop Gain'!AJ1796</f>
        <v>#DIV/0!</v>
      </c>
      <c r="E2144">
        <f>'TPS543C20 Loop Gain'!B1796</f>
        <v>166200</v>
      </c>
    </row>
    <row r="2145" spans="3:5" x14ac:dyDescent="0.25">
      <c r="C2145" t="e">
        <f>'TPS543C20 Loop Gain'!AI1795</f>
        <v>#DIV/0!</v>
      </c>
      <c r="D2145" t="e">
        <f>'TPS543C20 Loop Gain'!AJ1795</f>
        <v>#DIV/0!</v>
      </c>
      <c r="E2145">
        <f>'TPS543C20 Loop Gain'!B1795</f>
        <v>166100</v>
      </c>
    </row>
    <row r="2146" spans="3:5" x14ac:dyDescent="0.25">
      <c r="C2146" t="e">
        <f>'TPS543C20 Loop Gain'!AI1794</f>
        <v>#DIV/0!</v>
      </c>
      <c r="D2146" t="e">
        <f>'TPS543C20 Loop Gain'!AJ1794</f>
        <v>#DIV/0!</v>
      </c>
      <c r="E2146">
        <f>'TPS543C20 Loop Gain'!B1794</f>
        <v>166000</v>
      </c>
    </row>
    <row r="2147" spans="3:5" x14ac:dyDescent="0.25">
      <c r="C2147" t="e">
        <f>'TPS543C20 Loop Gain'!AI1793</f>
        <v>#DIV/0!</v>
      </c>
      <c r="D2147" t="e">
        <f>'TPS543C20 Loop Gain'!AJ1793</f>
        <v>#DIV/0!</v>
      </c>
      <c r="E2147">
        <f>'TPS543C20 Loop Gain'!B1793</f>
        <v>165900</v>
      </c>
    </row>
    <row r="2148" spans="3:5" x14ac:dyDescent="0.25">
      <c r="C2148" t="e">
        <f>'TPS543C20 Loop Gain'!AI1792</f>
        <v>#DIV/0!</v>
      </c>
      <c r="D2148" t="e">
        <f>'TPS543C20 Loop Gain'!AJ1792</f>
        <v>#DIV/0!</v>
      </c>
      <c r="E2148">
        <f>'TPS543C20 Loop Gain'!B1792</f>
        <v>165800</v>
      </c>
    </row>
    <row r="2149" spans="3:5" x14ac:dyDescent="0.25">
      <c r="C2149" t="e">
        <f>'TPS543C20 Loop Gain'!AI1791</f>
        <v>#DIV/0!</v>
      </c>
      <c r="D2149" t="e">
        <f>'TPS543C20 Loop Gain'!AJ1791</f>
        <v>#DIV/0!</v>
      </c>
      <c r="E2149">
        <f>'TPS543C20 Loop Gain'!B1791</f>
        <v>165700</v>
      </c>
    </row>
    <row r="2150" spans="3:5" x14ac:dyDescent="0.25">
      <c r="C2150" t="e">
        <f>'TPS543C20 Loop Gain'!AI1790</f>
        <v>#DIV/0!</v>
      </c>
      <c r="D2150" t="e">
        <f>'TPS543C20 Loop Gain'!AJ1790</f>
        <v>#DIV/0!</v>
      </c>
      <c r="E2150">
        <f>'TPS543C20 Loop Gain'!B1790</f>
        <v>165600</v>
      </c>
    </row>
    <row r="2151" spans="3:5" x14ac:dyDescent="0.25">
      <c r="C2151" t="e">
        <f>'TPS543C20 Loop Gain'!AI1789</f>
        <v>#DIV/0!</v>
      </c>
      <c r="D2151" t="e">
        <f>'TPS543C20 Loop Gain'!AJ1789</f>
        <v>#DIV/0!</v>
      </c>
      <c r="E2151">
        <f>'TPS543C20 Loop Gain'!B1789</f>
        <v>165500</v>
      </c>
    </row>
    <row r="2152" spans="3:5" x14ac:dyDescent="0.25">
      <c r="C2152" t="e">
        <f>'TPS543C20 Loop Gain'!AI1788</f>
        <v>#DIV/0!</v>
      </c>
      <c r="D2152" t="e">
        <f>'TPS543C20 Loop Gain'!AJ1788</f>
        <v>#DIV/0!</v>
      </c>
      <c r="E2152">
        <f>'TPS543C20 Loop Gain'!B1788</f>
        <v>165400</v>
      </c>
    </row>
    <row r="2153" spans="3:5" x14ac:dyDescent="0.25">
      <c r="C2153" t="e">
        <f>'TPS543C20 Loop Gain'!AI1787</f>
        <v>#DIV/0!</v>
      </c>
      <c r="D2153" t="e">
        <f>'TPS543C20 Loop Gain'!AJ1787</f>
        <v>#DIV/0!</v>
      </c>
      <c r="E2153">
        <f>'TPS543C20 Loop Gain'!B1787</f>
        <v>165300</v>
      </c>
    </row>
    <row r="2154" spans="3:5" x14ac:dyDescent="0.25">
      <c r="C2154" t="e">
        <f>'TPS543C20 Loop Gain'!AI1786</f>
        <v>#DIV/0!</v>
      </c>
      <c r="D2154" t="e">
        <f>'TPS543C20 Loop Gain'!AJ1786</f>
        <v>#DIV/0!</v>
      </c>
      <c r="E2154">
        <f>'TPS543C20 Loop Gain'!B1786</f>
        <v>165200</v>
      </c>
    </row>
    <row r="2155" spans="3:5" x14ac:dyDescent="0.25">
      <c r="C2155" t="e">
        <f>'TPS543C20 Loop Gain'!AI1785</f>
        <v>#DIV/0!</v>
      </c>
      <c r="D2155" t="e">
        <f>'TPS543C20 Loop Gain'!AJ1785</f>
        <v>#DIV/0!</v>
      </c>
      <c r="E2155">
        <f>'TPS543C20 Loop Gain'!B1785</f>
        <v>165100</v>
      </c>
    </row>
    <row r="2156" spans="3:5" x14ac:dyDescent="0.25">
      <c r="C2156" t="e">
        <f>'TPS543C20 Loop Gain'!AI1784</f>
        <v>#DIV/0!</v>
      </c>
      <c r="D2156" t="e">
        <f>'TPS543C20 Loop Gain'!AJ1784</f>
        <v>#DIV/0!</v>
      </c>
      <c r="E2156">
        <f>'TPS543C20 Loop Gain'!B1784</f>
        <v>165000</v>
      </c>
    </row>
    <row r="2157" spans="3:5" x14ac:dyDescent="0.25">
      <c r="C2157" t="e">
        <f>'TPS543C20 Loop Gain'!AI1783</f>
        <v>#DIV/0!</v>
      </c>
      <c r="D2157" t="e">
        <f>'TPS543C20 Loop Gain'!AJ1783</f>
        <v>#DIV/0!</v>
      </c>
      <c r="E2157">
        <f>'TPS543C20 Loop Gain'!B1783</f>
        <v>164900</v>
      </c>
    </row>
    <row r="2158" spans="3:5" x14ac:dyDescent="0.25">
      <c r="C2158" t="e">
        <f>'TPS543C20 Loop Gain'!AI1782</f>
        <v>#DIV/0!</v>
      </c>
      <c r="D2158" t="e">
        <f>'TPS543C20 Loop Gain'!AJ1782</f>
        <v>#DIV/0!</v>
      </c>
      <c r="E2158">
        <f>'TPS543C20 Loop Gain'!B1782</f>
        <v>164800</v>
      </c>
    </row>
    <row r="2159" spans="3:5" x14ac:dyDescent="0.25">
      <c r="C2159" t="e">
        <f>'TPS543C20 Loop Gain'!AI1781</f>
        <v>#DIV/0!</v>
      </c>
      <c r="D2159" t="e">
        <f>'TPS543C20 Loop Gain'!AJ1781</f>
        <v>#DIV/0!</v>
      </c>
      <c r="E2159">
        <f>'TPS543C20 Loop Gain'!B1781</f>
        <v>164700</v>
      </c>
    </row>
    <row r="2160" spans="3:5" x14ac:dyDescent="0.25">
      <c r="C2160" t="e">
        <f>'TPS543C20 Loop Gain'!AI1780</f>
        <v>#DIV/0!</v>
      </c>
      <c r="D2160" t="e">
        <f>'TPS543C20 Loop Gain'!AJ1780</f>
        <v>#DIV/0!</v>
      </c>
      <c r="E2160">
        <f>'TPS543C20 Loop Gain'!B1780</f>
        <v>164600</v>
      </c>
    </row>
    <row r="2161" spans="3:5" x14ac:dyDescent="0.25">
      <c r="C2161" t="e">
        <f>'TPS543C20 Loop Gain'!AI1779</f>
        <v>#DIV/0!</v>
      </c>
      <c r="D2161" t="e">
        <f>'TPS543C20 Loop Gain'!AJ1779</f>
        <v>#DIV/0!</v>
      </c>
      <c r="E2161">
        <f>'TPS543C20 Loop Gain'!B1779</f>
        <v>164500</v>
      </c>
    </row>
    <row r="2162" spans="3:5" x14ac:dyDescent="0.25">
      <c r="C2162" t="e">
        <f>'TPS543C20 Loop Gain'!AI1778</f>
        <v>#DIV/0!</v>
      </c>
      <c r="D2162" t="e">
        <f>'TPS543C20 Loop Gain'!AJ1778</f>
        <v>#DIV/0!</v>
      </c>
      <c r="E2162">
        <f>'TPS543C20 Loop Gain'!B1778</f>
        <v>164400</v>
      </c>
    </row>
    <row r="2163" spans="3:5" x14ac:dyDescent="0.25">
      <c r="C2163" t="e">
        <f>'TPS543C20 Loop Gain'!AI1777</f>
        <v>#DIV/0!</v>
      </c>
      <c r="D2163" t="e">
        <f>'TPS543C20 Loop Gain'!AJ1777</f>
        <v>#DIV/0!</v>
      </c>
      <c r="E2163">
        <f>'TPS543C20 Loop Gain'!B1777</f>
        <v>164300</v>
      </c>
    </row>
    <row r="2164" spans="3:5" x14ac:dyDescent="0.25">
      <c r="C2164" t="e">
        <f>'TPS543C20 Loop Gain'!AI1776</f>
        <v>#DIV/0!</v>
      </c>
      <c r="D2164" t="e">
        <f>'TPS543C20 Loop Gain'!AJ1776</f>
        <v>#DIV/0!</v>
      </c>
      <c r="E2164">
        <f>'TPS543C20 Loop Gain'!B1776</f>
        <v>164200</v>
      </c>
    </row>
    <row r="2165" spans="3:5" x14ac:dyDescent="0.25">
      <c r="C2165" t="e">
        <f>'TPS543C20 Loop Gain'!AI1775</f>
        <v>#DIV/0!</v>
      </c>
      <c r="D2165" t="e">
        <f>'TPS543C20 Loop Gain'!AJ1775</f>
        <v>#DIV/0!</v>
      </c>
      <c r="E2165">
        <f>'TPS543C20 Loop Gain'!B1775</f>
        <v>164100</v>
      </c>
    </row>
    <row r="2166" spans="3:5" x14ac:dyDescent="0.25">
      <c r="C2166" t="e">
        <f>'TPS543C20 Loop Gain'!AI1774</f>
        <v>#DIV/0!</v>
      </c>
      <c r="D2166" t="e">
        <f>'TPS543C20 Loop Gain'!AJ1774</f>
        <v>#DIV/0!</v>
      </c>
      <c r="E2166">
        <f>'TPS543C20 Loop Gain'!B1774</f>
        <v>164000</v>
      </c>
    </row>
    <row r="2167" spans="3:5" x14ac:dyDescent="0.25">
      <c r="C2167" t="e">
        <f>'TPS543C20 Loop Gain'!AI1773</f>
        <v>#DIV/0!</v>
      </c>
      <c r="D2167" t="e">
        <f>'TPS543C20 Loop Gain'!AJ1773</f>
        <v>#DIV/0!</v>
      </c>
      <c r="E2167">
        <f>'TPS543C20 Loop Gain'!B1773</f>
        <v>163900</v>
      </c>
    </row>
    <row r="2168" spans="3:5" x14ac:dyDescent="0.25">
      <c r="C2168" t="e">
        <f>'TPS543C20 Loop Gain'!AI1772</f>
        <v>#DIV/0!</v>
      </c>
      <c r="D2168" t="e">
        <f>'TPS543C20 Loop Gain'!AJ1772</f>
        <v>#DIV/0!</v>
      </c>
      <c r="E2168">
        <f>'TPS543C20 Loop Gain'!B1772</f>
        <v>163800</v>
      </c>
    </row>
    <row r="2169" spans="3:5" x14ac:dyDescent="0.25">
      <c r="C2169" t="e">
        <f>'TPS543C20 Loop Gain'!AI1771</f>
        <v>#DIV/0!</v>
      </c>
      <c r="D2169" t="e">
        <f>'TPS543C20 Loop Gain'!AJ1771</f>
        <v>#DIV/0!</v>
      </c>
      <c r="E2169">
        <f>'TPS543C20 Loop Gain'!B1771</f>
        <v>163700</v>
      </c>
    </row>
    <row r="2170" spans="3:5" x14ac:dyDescent="0.25">
      <c r="C2170" t="e">
        <f>'TPS543C20 Loop Gain'!AI1770</f>
        <v>#DIV/0!</v>
      </c>
      <c r="D2170" t="e">
        <f>'TPS543C20 Loop Gain'!AJ1770</f>
        <v>#DIV/0!</v>
      </c>
      <c r="E2170">
        <f>'TPS543C20 Loop Gain'!B1770</f>
        <v>163600</v>
      </c>
    </row>
    <row r="2171" spans="3:5" x14ac:dyDescent="0.25">
      <c r="C2171" t="e">
        <f>'TPS543C20 Loop Gain'!AI1769</f>
        <v>#DIV/0!</v>
      </c>
      <c r="D2171" t="e">
        <f>'TPS543C20 Loop Gain'!AJ1769</f>
        <v>#DIV/0!</v>
      </c>
      <c r="E2171">
        <f>'TPS543C20 Loop Gain'!B1769</f>
        <v>163500</v>
      </c>
    </row>
    <row r="2172" spans="3:5" x14ac:dyDescent="0.25">
      <c r="C2172" t="e">
        <f>'TPS543C20 Loop Gain'!AI1768</f>
        <v>#DIV/0!</v>
      </c>
      <c r="D2172" t="e">
        <f>'TPS543C20 Loop Gain'!AJ1768</f>
        <v>#DIV/0!</v>
      </c>
      <c r="E2172">
        <f>'TPS543C20 Loop Gain'!B1768</f>
        <v>163400</v>
      </c>
    </row>
    <row r="2173" spans="3:5" x14ac:dyDescent="0.25">
      <c r="C2173" t="e">
        <f>'TPS543C20 Loop Gain'!AI1767</f>
        <v>#DIV/0!</v>
      </c>
      <c r="D2173" t="e">
        <f>'TPS543C20 Loop Gain'!AJ1767</f>
        <v>#DIV/0!</v>
      </c>
      <c r="E2173">
        <f>'TPS543C20 Loop Gain'!B1767</f>
        <v>163300</v>
      </c>
    </row>
    <row r="2174" spans="3:5" x14ac:dyDescent="0.25">
      <c r="C2174" t="e">
        <f>'TPS543C20 Loop Gain'!AI1766</f>
        <v>#DIV/0!</v>
      </c>
      <c r="D2174" t="e">
        <f>'TPS543C20 Loop Gain'!AJ1766</f>
        <v>#DIV/0!</v>
      </c>
      <c r="E2174">
        <f>'TPS543C20 Loop Gain'!B1766</f>
        <v>163200</v>
      </c>
    </row>
    <row r="2175" spans="3:5" x14ac:dyDescent="0.25">
      <c r="C2175" t="e">
        <f>'TPS543C20 Loop Gain'!AI1765</f>
        <v>#DIV/0!</v>
      </c>
      <c r="D2175" t="e">
        <f>'TPS543C20 Loop Gain'!AJ1765</f>
        <v>#DIV/0!</v>
      </c>
      <c r="E2175">
        <f>'TPS543C20 Loop Gain'!B1765</f>
        <v>163100</v>
      </c>
    </row>
    <row r="2176" spans="3:5" x14ac:dyDescent="0.25">
      <c r="C2176" t="e">
        <f>'TPS543C20 Loop Gain'!AI1764</f>
        <v>#DIV/0!</v>
      </c>
      <c r="D2176" t="e">
        <f>'TPS543C20 Loop Gain'!AJ1764</f>
        <v>#DIV/0!</v>
      </c>
      <c r="E2176">
        <f>'TPS543C20 Loop Gain'!B1764</f>
        <v>163000</v>
      </c>
    </row>
    <row r="2177" spans="3:5" x14ac:dyDescent="0.25">
      <c r="C2177" t="e">
        <f>'TPS543C20 Loop Gain'!AI1763</f>
        <v>#DIV/0!</v>
      </c>
      <c r="D2177" t="e">
        <f>'TPS543C20 Loop Gain'!AJ1763</f>
        <v>#DIV/0!</v>
      </c>
      <c r="E2177">
        <f>'TPS543C20 Loop Gain'!B1763</f>
        <v>162900</v>
      </c>
    </row>
    <row r="2178" spans="3:5" x14ac:dyDescent="0.25">
      <c r="C2178" t="e">
        <f>'TPS543C20 Loop Gain'!AI1762</f>
        <v>#DIV/0!</v>
      </c>
      <c r="D2178" t="e">
        <f>'TPS543C20 Loop Gain'!AJ1762</f>
        <v>#DIV/0!</v>
      </c>
      <c r="E2178">
        <f>'TPS543C20 Loop Gain'!B1762</f>
        <v>162800</v>
      </c>
    </row>
    <row r="2179" spans="3:5" x14ac:dyDescent="0.25">
      <c r="C2179" t="e">
        <f>'TPS543C20 Loop Gain'!AI1761</f>
        <v>#DIV/0!</v>
      </c>
      <c r="D2179" t="e">
        <f>'TPS543C20 Loop Gain'!AJ1761</f>
        <v>#DIV/0!</v>
      </c>
      <c r="E2179">
        <f>'TPS543C20 Loop Gain'!B1761</f>
        <v>162700</v>
      </c>
    </row>
    <row r="2180" spans="3:5" x14ac:dyDescent="0.25">
      <c r="C2180" t="e">
        <f>'TPS543C20 Loop Gain'!AI1760</f>
        <v>#DIV/0!</v>
      </c>
      <c r="D2180" t="e">
        <f>'TPS543C20 Loop Gain'!AJ1760</f>
        <v>#DIV/0!</v>
      </c>
      <c r="E2180">
        <f>'TPS543C20 Loop Gain'!B1760</f>
        <v>162600</v>
      </c>
    </row>
    <row r="2181" spans="3:5" x14ac:dyDescent="0.25">
      <c r="C2181" t="e">
        <f>'TPS543C20 Loop Gain'!AI1759</f>
        <v>#DIV/0!</v>
      </c>
      <c r="D2181" t="e">
        <f>'TPS543C20 Loop Gain'!AJ1759</f>
        <v>#DIV/0!</v>
      </c>
      <c r="E2181">
        <f>'TPS543C20 Loop Gain'!B1759</f>
        <v>162500</v>
      </c>
    </row>
    <row r="2182" spans="3:5" x14ac:dyDescent="0.25">
      <c r="C2182" t="e">
        <f>'TPS543C20 Loop Gain'!AI1758</f>
        <v>#DIV/0!</v>
      </c>
      <c r="D2182" t="e">
        <f>'TPS543C20 Loop Gain'!AJ1758</f>
        <v>#DIV/0!</v>
      </c>
      <c r="E2182">
        <f>'TPS543C20 Loop Gain'!B1758</f>
        <v>162400</v>
      </c>
    </row>
    <row r="2183" spans="3:5" x14ac:dyDescent="0.25">
      <c r="C2183" t="e">
        <f>'TPS543C20 Loop Gain'!AI1757</f>
        <v>#DIV/0!</v>
      </c>
      <c r="D2183" t="e">
        <f>'TPS543C20 Loop Gain'!AJ1757</f>
        <v>#DIV/0!</v>
      </c>
      <c r="E2183">
        <f>'TPS543C20 Loop Gain'!B1757</f>
        <v>162300</v>
      </c>
    </row>
    <row r="2184" spans="3:5" x14ac:dyDescent="0.25">
      <c r="C2184" t="e">
        <f>'TPS543C20 Loop Gain'!AI1756</f>
        <v>#DIV/0!</v>
      </c>
      <c r="D2184" t="e">
        <f>'TPS543C20 Loop Gain'!AJ1756</f>
        <v>#DIV/0!</v>
      </c>
      <c r="E2184">
        <f>'TPS543C20 Loop Gain'!B1756</f>
        <v>162200</v>
      </c>
    </row>
    <row r="2185" spans="3:5" x14ac:dyDescent="0.25">
      <c r="C2185" t="e">
        <f>'TPS543C20 Loop Gain'!AI1755</f>
        <v>#DIV/0!</v>
      </c>
      <c r="D2185" t="e">
        <f>'TPS543C20 Loop Gain'!AJ1755</f>
        <v>#DIV/0!</v>
      </c>
      <c r="E2185">
        <f>'TPS543C20 Loop Gain'!B1755</f>
        <v>162100</v>
      </c>
    </row>
    <row r="2186" spans="3:5" x14ac:dyDescent="0.25">
      <c r="C2186" t="e">
        <f>'TPS543C20 Loop Gain'!AI1754</f>
        <v>#DIV/0!</v>
      </c>
      <c r="D2186" t="e">
        <f>'TPS543C20 Loop Gain'!AJ1754</f>
        <v>#DIV/0!</v>
      </c>
      <c r="E2186">
        <f>'TPS543C20 Loop Gain'!B1754</f>
        <v>162000</v>
      </c>
    </row>
    <row r="2187" spans="3:5" x14ac:dyDescent="0.25">
      <c r="C2187" t="e">
        <f>'TPS543C20 Loop Gain'!AI1753</f>
        <v>#DIV/0!</v>
      </c>
      <c r="D2187" t="e">
        <f>'TPS543C20 Loop Gain'!AJ1753</f>
        <v>#DIV/0!</v>
      </c>
      <c r="E2187">
        <f>'TPS543C20 Loop Gain'!B1753</f>
        <v>161900</v>
      </c>
    </row>
    <row r="2188" spans="3:5" x14ac:dyDescent="0.25">
      <c r="C2188" t="e">
        <f>'TPS543C20 Loop Gain'!AI1752</f>
        <v>#DIV/0!</v>
      </c>
      <c r="D2188" t="e">
        <f>'TPS543C20 Loop Gain'!AJ1752</f>
        <v>#DIV/0!</v>
      </c>
      <c r="E2188">
        <f>'TPS543C20 Loop Gain'!B1752</f>
        <v>161800</v>
      </c>
    </row>
    <row r="2189" spans="3:5" x14ac:dyDescent="0.25">
      <c r="C2189" t="e">
        <f>'TPS543C20 Loop Gain'!AI1751</f>
        <v>#DIV/0!</v>
      </c>
      <c r="D2189" t="e">
        <f>'TPS543C20 Loop Gain'!AJ1751</f>
        <v>#DIV/0!</v>
      </c>
      <c r="E2189">
        <f>'TPS543C20 Loop Gain'!B1751</f>
        <v>161700</v>
      </c>
    </row>
    <row r="2190" spans="3:5" x14ac:dyDescent="0.25">
      <c r="C2190" t="e">
        <f>'TPS543C20 Loop Gain'!AI1750</f>
        <v>#DIV/0!</v>
      </c>
      <c r="D2190" t="e">
        <f>'TPS543C20 Loop Gain'!AJ1750</f>
        <v>#DIV/0!</v>
      </c>
      <c r="E2190">
        <f>'TPS543C20 Loop Gain'!B1750</f>
        <v>161600</v>
      </c>
    </row>
    <row r="2191" spans="3:5" x14ac:dyDescent="0.25">
      <c r="C2191" t="e">
        <f>'TPS543C20 Loop Gain'!AI1749</f>
        <v>#DIV/0!</v>
      </c>
      <c r="D2191" t="e">
        <f>'TPS543C20 Loop Gain'!AJ1749</f>
        <v>#DIV/0!</v>
      </c>
      <c r="E2191">
        <f>'TPS543C20 Loop Gain'!B1749</f>
        <v>161500</v>
      </c>
    </row>
    <row r="2192" spans="3:5" x14ac:dyDescent="0.25">
      <c r="C2192" t="e">
        <f>'TPS543C20 Loop Gain'!AI1748</f>
        <v>#DIV/0!</v>
      </c>
      <c r="D2192" t="e">
        <f>'TPS543C20 Loop Gain'!AJ1748</f>
        <v>#DIV/0!</v>
      </c>
      <c r="E2192">
        <f>'TPS543C20 Loop Gain'!B1748</f>
        <v>161400</v>
      </c>
    </row>
    <row r="2193" spans="3:5" x14ac:dyDescent="0.25">
      <c r="C2193" t="e">
        <f>'TPS543C20 Loop Gain'!AI1747</f>
        <v>#DIV/0!</v>
      </c>
      <c r="D2193" t="e">
        <f>'TPS543C20 Loop Gain'!AJ1747</f>
        <v>#DIV/0!</v>
      </c>
      <c r="E2193">
        <f>'TPS543C20 Loop Gain'!B1747</f>
        <v>161300</v>
      </c>
    </row>
    <row r="2194" spans="3:5" x14ac:dyDescent="0.25">
      <c r="C2194" t="e">
        <f>'TPS543C20 Loop Gain'!AI1746</f>
        <v>#DIV/0!</v>
      </c>
      <c r="D2194" t="e">
        <f>'TPS543C20 Loop Gain'!AJ1746</f>
        <v>#DIV/0!</v>
      </c>
      <c r="E2194">
        <f>'TPS543C20 Loop Gain'!B1746</f>
        <v>161200</v>
      </c>
    </row>
    <row r="2195" spans="3:5" x14ac:dyDescent="0.25">
      <c r="C2195" t="e">
        <f>'TPS543C20 Loop Gain'!AI1745</f>
        <v>#DIV/0!</v>
      </c>
      <c r="D2195" t="e">
        <f>'TPS543C20 Loop Gain'!AJ1745</f>
        <v>#DIV/0!</v>
      </c>
      <c r="E2195">
        <f>'TPS543C20 Loop Gain'!B1745</f>
        <v>161100</v>
      </c>
    </row>
    <row r="2196" spans="3:5" x14ac:dyDescent="0.25">
      <c r="C2196" t="e">
        <f>'TPS543C20 Loop Gain'!AI1744</f>
        <v>#DIV/0!</v>
      </c>
      <c r="D2196" t="e">
        <f>'TPS543C20 Loop Gain'!AJ1744</f>
        <v>#DIV/0!</v>
      </c>
      <c r="E2196">
        <f>'TPS543C20 Loop Gain'!B1744</f>
        <v>161000</v>
      </c>
    </row>
    <row r="2197" spans="3:5" x14ac:dyDescent="0.25">
      <c r="C2197" t="e">
        <f>'TPS543C20 Loop Gain'!AI1743</f>
        <v>#DIV/0!</v>
      </c>
      <c r="D2197" t="e">
        <f>'TPS543C20 Loop Gain'!AJ1743</f>
        <v>#DIV/0!</v>
      </c>
      <c r="E2197">
        <f>'TPS543C20 Loop Gain'!B1743</f>
        <v>160900</v>
      </c>
    </row>
    <row r="2198" spans="3:5" x14ac:dyDescent="0.25">
      <c r="C2198" t="e">
        <f>'TPS543C20 Loop Gain'!AI1742</f>
        <v>#DIV/0!</v>
      </c>
      <c r="D2198" t="e">
        <f>'TPS543C20 Loop Gain'!AJ1742</f>
        <v>#DIV/0!</v>
      </c>
      <c r="E2198">
        <f>'TPS543C20 Loop Gain'!B1742</f>
        <v>160800</v>
      </c>
    </row>
    <row r="2199" spans="3:5" x14ac:dyDescent="0.25">
      <c r="C2199" t="e">
        <f>'TPS543C20 Loop Gain'!AI1741</f>
        <v>#DIV/0!</v>
      </c>
      <c r="D2199" t="e">
        <f>'TPS543C20 Loop Gain'!AJ1741</f>
        <v>#DIV/0!</v>
      </c>
      <c r="E2199">
        <f>'TPS543C20 Loop Gain'!B1741</f>
        <v>160700</v>
      </c>
    </row>
    <row r="2200" spans="3:5" x14ac:dyDescent="0.25">
      <c r="C2200" t="e">
        <f>'TPS543C20 Loop Gain'!AI1740</f>
        <v>#DIV/0!</v>
      </c>
      <c r="D2200" t="e">
        <f>'TPS543C20 Loop Gain'!AJ1740</f>
        <v>#DIV/0!</v>
      </c>
      <c r="E2200">
        <f>'TPS543C20 Loop Gain'!B1740</f>
        <v>160600</v>
      </c>
    </row>
    <row r="2201" spans="3:5" x14ac:dyDescent="0.25">
      <c r="C2201" t="e">
        <f>'TPS543C20 Loop Gain'!AI1739</f>
        <v>#DIV/0!</v>
      </c>
      <c r="D2201" t="e">
        <f>'TPS543C20 Loop Gain'!AJ1739</f>
        <v>#DIV/0!</v>
      </c>
      <c r="E2201">
        <f>'TPS543C20 Loop Gain'!B1739</f>
        <v>160500</v>
      </c>
    </row>
    <row r="2202" spans="3:5" x14ac:dyDescent="0.25">
      <c r="C2202" t="e">
        <f>'TPS543C20 Loop Gain'!AI1738</f>
        <v>#DIV/0!</v>
      </c>
      <c r="D2202" t="e">
        <f>'TPS543C20 Loop Gain'!AJ1738</f>
        <v>#DIV/0!</v>
      </c>
      <c r="E2202">
        <f>'TPS543C20 Loop Gain'!B1738</f>
        <v>160400</v>
      </c>
    </row>
    <row r="2203" spans="3:5" x14ac:dyDescent="0.25">
      <c r="C2203" t="e">
        <f>'TPS543C20 Loop Gain'!AI1737</f>
        <v>#DIV/0!</v>
      </c>
      <c r="D2203" t="e">
        <f>'TPS543C20 Loop Gain'!AJ1737</f>
        <v>#DIV/0!</v>
      </c>
      <c r="E2203">
        <f>'TPS543C20 Loop Gain'!B1737</f>
        <v>160300</v>
      </c>
    </row>
    <row r="2204" spans="3:5" x14ac:dyDescent="0.25">
      <c r="C2204" t="e">
        <f>'TPS543C20 Loop Gain'!AI1736</f>
        <v>#DIV/0!</v>
      </c>
      <c r="D2204" t="e">
        <f>'TPS543C20 Loop Gain'!AJ1736</f>
        <v>#DIV/0!</v>
      </c>
      <c r="E2204">
        <f>'TPS543C20 Loop Gain'!B1736</f>
        <v>160200</v>
      </c>
    </row>
    <row r="2205" spans="3:5" x14ac:dyDescent="0.25">
      <c r="C2205" t="e">
        <f>'TPS543C20 Loop Gain'!AI1735</f>
        <v>#DIV/0!</v>
      </c>
      <c r="D2205" t="e">
        <f>'TPS543C20 Loop Gain'!AJ1735</f>
        <v>#DIV/0!</v>
      </c>
      <c r="E2205">
        <f>'TPS543C20 Loop Gain'!B1735</f>
        <v>160100</v>
      </c>
    </row>
    <row r="2206" spans="3:5" x14ac:dyDescent="0.25">
      <c r="C2206" t="e">
        <f>'TPS543C20 Loop Gain'!AI1734</f>
        <v>#DIV/0!</v>
      </c>
      <c r="D2206" t="e">
        <f>'TPS543C20 Loop Gain'!AJ1734</f>
        <v>#DIV/0!</v>
      </c>
      <c r="E2206">
        <f>'TPS543C20 Loop Gain'!B1734</f>
        <v>160000</v>
      </c>
    </row>
    <row r="2207" spans="3:5" x14ac:dyDescent="0.25">
      <c r="C2207" t="e">
        <f>'TPS543C20 Loop Gain'!AI1733</f>
        <v>#DIV/0!</v>
      </c>
      <c r="D2207" t="e">
        <f>'TPS543C20 Loop Gain'!AJ1733</f>
        <v>#DIV/0!</v>
      </c>
      <c r="E2207">
        <f>'TPS543C20 Loop Gain'!B1733</f>
        <v>159900</v>
      </c>
    </row>
    <row r="2208" spans="3:5" x14ac:dyDescent="0.25">
      <c r="C2208" t="e">
        <f>'TPS543C20 Loop Gain'!AI1732</f>
        <v>#DIV/0!</v>
      </c>
      <c r="D2208" t="e">
        <f>'TPS543C20 Loop Gain'!AJ1732</f>
        <v>#DIV/0!</v>
      </c>
      <c r="E2208">
        <f>'TPS543C20 Loop Gain'!B1732</f>
        <v>159800</v>
      </c>
    </row>
    <row r="2209" spans="3:5" x14ac:dyDescent="0.25">
      <c r="C2209" t="e">
        <f>'TPS543C20 Loop Gain'!AI1731</f>
        <v>#DIV/0!</v>
      </c>
      <c r="D2209" t="e">
        <f>'TPS543C20 Loop Gain'!AJ1731</f>
        <v>#DIV/0!</v>
      </c>
      <c r="E2209">
        <f>'TPS543C20 Loop Gain'!B1731</f>
        <v>159700</v>
      </c>
    </row>
    <row r="2210" spans="3:5" x14ac:dyDescent="0.25">
      <c r="C2210" t="e">
        <f>'TPS543C20 Loop Gain'!AI1730</f>
        <v>#DIV/0!</v>
      </c>
      <c r="D2210" t="e">
        <f>'TPS543C20 Loop Gain'!AJ1730</f>
        <v>#DIV/0!</v>
      </c>
      <c r="E2210">
        <f>'TPS543C20 Loop Gain'!B1730</f>
        <v>159600</v>
      </c>
    </row>
    <row r="2211" spans="3:5" x14ac:dyDescent="0.25">
      <c r="C2211" t="e">
        <f>'TPS543C20 Loop Gain'!AI1729</f>
        <v>#DIV/0!</v>
      </c>
      <c r="D2211" t="e">
        <f>'TPS543C20 Loop Gain'!AJ1729</f>
        <v>#DIV/0!</v>
      </c>
      <c r="E2211">
        <f>'TPS543C20 Loop Gain'!B1729</f>
        <v>159500</v>
      </c>
    </row>
    <row r="2212" spans="3:5" x14ac:dyDescent="0.25">
      <c r="C2212" t="e">
        <f>'TPS543C20 Loop Gain'!AI1728</f>
        <v>#DIV/0!</v>
      </c>
      <c r="D2212" t="e">
        <f>'TPS543C20 Loop Gain'!AJ1728</f>
        <v>#DIV/0!</v>
      </c>
      <c r="E2212">
        <f>'TPS543C20 Loop Gain'!B1728</f>
        <v>159400</v>
      </c>
    </row>
    <row r="2213" spans="3:5" x14ac:dyDescent="0.25">
      <c r="C2213" t="e">
        <f>'TPS543C20 Loop Gain'!AI1727</f>
        <v>#DIV/0!</v>
      </c>
      <c r="D2213" t="e">
        <f>'TPS543C20 Loop Gain'!AJ1727</f>
        <v>#DIV/0!</v>
      </c>
      <c r="E2213">
        <f>'TPS543C20 Loop Gain'!B1727</f>
        <v>159300</v>
      </c>
    </row>
    <row r="2214" spans="3:5" x14ac:dyDescent="0.25">
      <c r="C2214" t="e">
        <f>'TPS543C20 Loop Gain'!AI1726</f>
        <v>#DIV/0!</v>
      </c>
      <c r="D2214" t="e">
        <f>'TPS543C20 Loop Gain'!AJ1726</f>
        <v>#DIV/0!</v>
      </c>
      <c r="E2214">
        <f>'TPS543C20 Loop Gain'!B1726</f>
        <v>159200</v>
      </c>
    </row>
    <row r="2215" spans="3:5" x14ac:dyDescent="0.25">
      <c r="C2215" t="e">
        <f>'TPS543C20 Loop Gain'!AI1725</f>
        <v>#DIV/0!</v>
      </c>
      <c r="D2215" t="e">
        <f>'TPS543C20 Loop Gain'!AJ1725</f>
        <v>#DIV/0!</v>
      </c>
      <c r="E2215">
        <f>'TPS543C20 Loop Gain'!B1725</f>
        <v>159100</v>
      </c>
    </row>
    <row r="2216" spans="3:5" x14ac:dyDescent="0.25">
      <c r="C2216" t="e">
        <f>'TPS543C20 Loop Gain'!AI1724</f>
        <v>#DIV/0!</v>
      </c>
      <c r="D2216" t="e">
        <f>'TPS543C20 Loop Gain'!AJ1724</f>
        <v>#DIV/0!</v>
      </c>
      <c r="E2216">
        <f>'TPS543C20 Loop Gain'!B1724</f>
        <v>159000</v>
      </c>
    </row>
    <row r="2217" spans="3:5" x14ac:dyDescent="0.25">
      <c r="C2217" t="e">
        <f>'TPS543C20 Loop Gain'!AI1723</f>
        <v>#DIV/0!</v>
      </c>
      <c r="D2217" t="e">
        <f>'TPS543C20 Loop Gain'!AJ1723</f>
        <v>#DIV/0!</v>
      </c>
      <c r="E2217">
        <f>'TPS543C20 Loop Gain'!B1723</f>
        <v>158900</v>
      </c>
    </row>
    <row r="2218" spans="3:5" x14ac:dyDescent="0.25">
      <c r="C2218" t="e">
        <f>'TPS543C20 Loop Gain'!AI1722</f>
        <v>#DIV/0!</v>
      </c>
      <c r="D2218" t="e">
        <f>'TPS543C20 Loop Gain'!AJ1722</f>
        <v>#DIV/0!</v>
      </c>
      <c r="E2218">
        <f>'TPS543C20 Loop Gain'!B1722</f>
        <v>158800</v>
      </c>
    </row>
    <row r="2219" spans="3:5" x14ac:dyDescent="0.25">
      <c r="C2219" t="e">
        <f>'TPS543C20 Loop Gain'!AI1721</f>
        <v>#DIV/0!</v>
      </c>
      <c r="D2219" t="e">
        <f>'TPS543C20 Loop Gain'!AJ1721</f>
        <v>#DIV/0!</v>
      </c>
      <c r="E2219">
        <f>'TPS543C20 Loop Gain'!B1721</f>
        <v>158700</v>
      </c>
    </row>
    <row r="2220" spans="3:5" x14ac:dyDescent="0.25">
      <c r="C2220" t="e">
        <f>'TPS543C20 Loop Gain'!AI1720</f>
        <v>#DIV/0!</v>
      </c>
      <c r="D2220" t="e">
        <f>'TPS543C20 Loop Gain'!AJ1720</f>
        <v>#DIV/0!</v>
      </c>
      <c r="E2220">
        <f>'TPS543C20 Loop Gain'!B1720</f>
        <v>158600</v>
      </c>
    </row>
    <row r="2221" spans="3:5" x14ac:dyDescent="0.25">
      <c r="C2221" t="e">
        <f>'TPS543C20 Loop Gain'!AI1719</f>
        <v>#DIV/0!</v>
      </c>
      <c r="D2221" t="e">
        <f>'TPS543C20 Loop Gain'!AJ1719</f>
        <v>#DIV/0!</v>
      </c>
      <c r="E2221">
        <f>'TPS543C20 Loop Gain'!B1719</f>
        <v>158500</v>
      </c>
    </row>
    <row r="2222" spans="3:5" x14ac:dyDescent="0.25">
      <c r="C2222" t="e">
        <f>'TPS543C20 Loop Gain'!AI1718</f>
        <v>#DIV/0!</v>
      </c>
      <c r="D2222" t="e">
        <f>'TPS543C20 Loop Gain'!AJ1718</f>
        <v>#DIV/0!</v>
      </c>
      <c r="E2222">
        <f>'TPS543C20 Loop Gain'!B1718</f>
        <v>158400</v>
      </c>
    </row>
    <row r="2223" spans="3:5" x14ac:dyDescent="0.25">
      <c r="C2223" t="e">
        <f>'TPS543C20 Loop Gain'!AI1717</f>
        <v>#DIV/0!</v>
      </c>
      <c r="D2223" t="e">
        <f>'TPS543C20 Loop Gain'!AJ1717</f>
        <v>#DIV/0!</v>
      </c>
      <c r="E2223">
        <f>'TPS543C20 Loop Gain'!B1717</f>
        <v>158300</v>
      </c>
    </row>
    <row r="2224" spans="3:5" x14ac:dyDescent="0.25">
      <c r="C2224" t="e">
        <f>'TPS543C20 Loop Gain'!AI1716</f>
        <v>#DIV/0!</v>
      </c>
      <c r="D2224" t="e">
        <f>'TPS543C20 Loop Gain'!AJ1716</f>
        <v>#DIV/0!</v>
      </c>
      <c r="E2224">
        <f>'TPS543C20 Loop Gain'!B1716</f>
        <v>158200</v>
      </c>
    </row>
    <row r="2225" spans="3:5" x14ac:dyDescent="0.25">
      <c r="C2225" t="e">
        <f>'TPS543C20 Loop Gain'!AI1715</f>
        <v>#DIV/0!</v>
      </c>
      <c r="D2225" t="e">
        <f>'TPS543C20 Loop Gain'!AJ1715</f>
        <v>#DIV/0!</v>
      </c>
      <c r="E2225">
        <f>'TPS543C20 Loop Gain'!B1715</f>
        <v>158100</v>
      </c>
    </row>
    <row r="2226" spans="3:5" x14ac:dyDescent="0.25">
      <c r="C2226" t="e">
        <f>'TPS543C20 Loop Gain'!AI1714</f>
        <v>#DIV/0!</v>
      </c>
      <c r="D2226" t="e">
        <f>'TPS543C20 Loop Gain'!AJ1714</f>
        <v>#DIV/0!</v>
      </c>
      <c r="E2226">
        <f>'TPS543C20 Loop Gain'!B1714</f>
        <v>158000</v>
      </c>
    </row>
    <row r="2227" spans="3:5" x14ac:dyDescent="0.25">
      <c r="C2227" t="e">
        <f>'TPS543C20 Loop Gain'!AI1713</f>
        <v>#DIV/0!</v>
      </c>
      <c r="D2227" t="e">
        <f>'TPS543C20 Loop Gain'!AJ1713</f>
        <v>#DIV/0!</v>
      </c>
      <c r="E2227">
        <f>'TPS543C20 Loop Gain'!B1713</f>
        <v>157900</v>
      </c>
    </row>
    <row r="2228" spans="3:5" x14ac:dyDescent="0.25">
      <c r="C2228" t="e">
        <f>'TPS543C20 Loop Gain'!AI1712</f>
        <v>#DIV/0!</v>
      </c>
      <c r="D2228" t="e">
        <f>'TPS543C20 Loop Gain'!AJ1712</f>
        <v>#DIV/0!</v>
      </c>
      <c r="E2228">
        <f>'TPS543C20 Loop Gain'!B1712</f>
        <v>157800</v>
      </c>
    </row>
    <row r="2229" spans="3:5" x14ac:dyDescent="0.25">
      <c r="C2229" t="e">
        <f>'TPS543C20 Loop Gain'!AI1711</f>
        <v>#DIV/0!</v>
      </c>
      <c r="D2229" t="e">
        <f>'TPS543C20 Loop Gain'!AJ1711</f>
        <v>#DIV/0!</v>
      </c>
      <c r="E2229">
        <f>'TPS543C20 Loop Gain'!B1711</f>
        <v>157700</v>
      </c>
    </row>
    <row r="2230" spans="3:5" x14ac:dyDescent="0.25">
      <c r="C2230" t="e">
        <f>'TPS543C20 Loop Gain'!AI1710</f>
        <v>#DIV/0!</v>
      </c>
      <c r="D2230" t="e">
        <f>'TPS543C20 Loop Gain'!AJ1710</f>
        <v>#DIV/0!</v>
      </c>
      <c r="E2230">
        <f>'TPS543C20 Loop Gain'!B1710</f>
        <v>157600</v>
      </c>
    </row>
    <row r="2231" spans="3:5" x14ac:dyDescent="0.25">
      <c r="C2231" t="e">
        <f>'TPS543C20 Loop Gain'!AI1709</f>
        <v>#DIV/0!</v>
      </c>
      <c r="D2231" t="e">
        <f>'TPS543C20 Loop Gain'!AJ1709</f>
        <v>#DIV/0!</v>
      </c>
      <c r="E2231">
        <f>'TPS543C20 Loop Gain'!B1709</f>
        <v>157500</v>
      </c>
    </row>
    <row r="2232" spans="3:5" x14ac:dyDescent="0.25">
      <c r="C2232" t="e">
        <f>'TPS543C20 Loop Gain'!AI1708</f>
        <v>#DIV/0!</v>
      </c>
      <c r="D2232" t="e">
        <f>'TPS543C20 Loop Gain'!AJ1708</f>
        <v>#DIV/0!</v>
      </c>
      <c r="E2232">
        <f>'TPS543C20 Loop Gain'!B1708</f>
        <v>157400</v>
      </c>
    </row>
    <row r="2233" spans="3:5" x14ac:dyDescent="0.25">
      <c r="C2233" t="e">
        <f>'TPS543C20 Loop Gain'!AI1707</f>
        <v>#DIV/0!</v>
      </c>
      <c r="D2233" t="e">
        <f>'TPS543C20 Loop Gain'!AJ1707</f>
        <v>#DIV/0!</v>
      </c>
      <c r="E2233">
        <f>'TPS543C20 Loop Gain'!B1707</f>
        <v>157300</v>
      </c>
    </row>
    <row r="2234" spans="3:5" x14ac:dyDescent="0.25">
      <c r="C2234" t="e">
        <f>'TPS543C20 Loop Gain'!AI1706</f>
        <v>#DIV/0!</v>
      </c>
      <c r="D2234" t="e">
        <f>'TPS543C20 Loop Gain'!AJ1706</f>
        <v>#DIV/0!</v>
      </c>
      <c r="E2234">
        <f>'TPS543C20 Loop Gain'!B1706</f>
        <v>157200</v>
      </c>
    </row>
    <row r="2235" spans="3:5" x14ac:dyDescent="0.25">
      <c r="C2235" t="e">
        <f>'TPS543C20 Loop Gain'!AI1705</f>
        <v>#DIV/0!</v>
      </c>
      <c r="D2235" t="e">
        <f>'TPS543C20 Loop Gain'!AJ1705</f>
        <v>#DIV/0!</v>
      </c>
      <c r="E2235">
        <f>'TPS543C20 Loop Gain'!B1705</f>
        <v>157100</v>
      </c>
    </row>
    <row r="2236" spans="3:5" x14ac:dyDescent="0.25">
      <c r="C2236" t="e">
        <f>'TPS543C20 Loop Gain'!AI1704</f>
        <v>#DIV/0!</v>
      </c>
      <c r="D2236" t="e">
        <f>'TPS543C20 Loop Gain'!AJ1704</f>
        <v>#DIV/0!</v>
      </c>
      <c r="E2236">
        <f>'TPS543C20 Loop Gain'!B1704</f>
        <v>157000</v>
      </c>
    </row>
    <row r="2237" spans="3:5" x14ac:dyDescent="0.25">
      <c r="C2237" t="e">
        <f>'TPS543C20 Loop Gain'!AI1703</f>
        <v>#DIV/0!</v>
      </c>
      <c r="D2237" t="e">
        <f>'TPS543C20 Loop Gain'!AJ1703</f>
        <v>#DIV/0!</v>
      </c>
      <c r="E2237">
        <f>'TPS543C20 Loop Gain'!B1703</f>
        <v>156900</v>
      </c>
    </row>
    <row r="2238" spans="3:5" x14ac:dyDescent="0.25">
      <c r="C2238" t="e">
        <f>'TPS543C20 Loop Gain'!AI1702</f>
        <v>#DIV/0!</v>
      </c>
      <c r="D2238" t="e">
        <f>'TPS543C20 Loop Gain'!AJ1702</f>
        <v>#DIV/0!</v>
      </c>
      <c r="E2238">
        <f>'TPS543C20 Loop Gain'!B1702</f>
        <v>156800</v>
      </c>
    </row>
    <row r="2239" spans="3:5" x14ac:dyDescent="0.25">
      <c r="C2239" t="e">
        <f>'TPS543C20 Loop Gain'!AI1701</f>
        <v>#DIV/0!</v>
      </c>
      <c r="D2239" t="e">
        <f>'TPS543C20 Loop Gain'!AJ1701</f>
        <v>#DIV/0!</v>
      </c>
      <c r="E2239">
        <f>'TPS543C20 Loop Gain'!B1701</f>
        <v>156700</v>
      </c>
    </row>
    <row r="2240" spans="3:5" x14ac:dyDescent="0.25">
      <c r="C2240" t="e">
        <f>'TPS543C20 Loop Gain'!AI1700</f>
        <v>#DIV/0!</v>
      </c>
      <c r="D2240" t="e">
        <f>'TPS543C20 Loop Gain'!AJ1700</f>
        <v>#DIV/0!</v>
      </c>
      <c r="E2240">
        <f>'TPS543C20 Loop Gain'!B1700</f>
        <v>156600</v>
      </c>
    </row>
    <row r="2241" spans="3:5" x14ac:dyDescent="0.25">
      <c r="C2241" t="e">
        <f>'TPS543C20 Loop Gain'!AI1699</f>
        <v>#DIV/0!</v>
      </c>
      <c r="D2241" t="e">
        <f>'TPS543C20 Loop Gain'!AJ1699</f>
        <v>#DIV/0!</v>
      </c>
      <c r="E2241">
        <f>'TPS543C20 Loop Gain'!B1699</f>
        <v>156500</v>
      </c>
    </row>
    <row r="2242" spans="3:5" x14ac:dyDescent="0.25">
      <c r="C2242" t="e">
        <f>'TPS543C20 Loop Gain'!AI1698</f>
        <v>#DIV/0!</v>
      </c>
      <c r="D2242" t="e">
        <f>'TPS543C20 Loop Gain'!AJ1698</f>
        <v>#DIV/0!</v>
      </c>
      <c r="E2242">
        <f>'TPS543C20 Loop Gain'!B1698</f>
        <v>156400</v>
      </c>
    </row>
    <row r="2243" spans="3:5" x14ac:dyDescent="0.25">
      <c r="C2243" t="e">
        <f>'TPS543C20 Loop Gain'!AI1697</f>
        <v>#DIV/0!</v>
      </c>
      <c r="D2243" t="e">
        <f>'TPS543C20 Loop Gain'!AJ1697</f>
        <v>#DIV/0!</v>
      </c>
      <c r="E2243">
        <f>'TPS543C20 Loop Gain'!B1697</f>
        <v>156300</v>
      </c>
    </row>
    <row r="2244" spans="3:5" x14ac:dyDescent="0.25">
      <c r="C2244" t="e">
        <f>'TPS543C20 Loop Gain'!AI1696</f>
        <v>#DIV/0!</v>
      </c>
      <c r="D2244" t="e">
        <f>'TPS543C20 Loop Gain'!AJ1696</f>
        <v>#DIV/0!</v>
      </c>
      <c r="E2244">
        <f>'TPS543C20 Loop Gain'!B1696</f>
        <v>156200</v>
      </c>
    </row>
    <row r="2245" spans="3:5" x14ac:dyDescent="0.25">
      <c r="C2245" t="e">
        <f>'TPS543C20 Loop Gain'!AI1695</f>
        <v>#DIV/0!</v>
      </c>
      <c r="D2245" t="e">
        <f>'TPS543C20 Loop Gain'!AJ1695</f>
        <v>#DIV/0!</v>
      </c>
      <c r="E2245">
        <f>'TPS543C20 Loop Gain'!B1695</f>
        <v>156100</v>
      </c>
    </row>
    <row r="2246" spans="3:5" x14ac:dyDescent="0.25">
      <c r="C2246" t="e">
        <f>'TPS543C20 Loop Gain'!AI1694</f>
        <v>#DIV/0!</v>
      </c>
      <c r="D2246" t="e">
        <f>'TPS543C20 Loop Gain'!AJ1694</f>
        <v>#DIV/0!</v>
      </c>
      <c r="E2246">
        <f>'TPS543C20 Loop Gain'!B1694</f>
        <v>156000</v>
      </c>
    </row>
    <row r="2247" spans="3:5" x14ac:dyDescent="0.25">
      <c r="C2247" t="e">
        <f>'TPS543C20 Loop Gain'!AI1693</f>
        <v>#DIV/0!</v>
      </c>
      <c r="D2247" t="e">
        <f>'TPS543C20 Loop Gain'!AJ1693</f>
        <v>#DIV/0!</v>
      </c>
      <c r="E2247">
        <f>'TPS543C20 Loop Gain'!B1693</f>
        <v>155900</v>
      </c>
    </row>
    <row r="2248" spans="3:5" x14ac:dyDescent="0.25">
      <c r="C2248" t="e">
        <f>'TPS543C20 Loop Gain'!AI1692</f>
        <v>#DIV/0!</v>
      </c>
      <c r="D2248" t="e">
        <f>'TPS543C20 Loop Gain'!AJ1692</f>
        <v>#DIV/0!</v>
      </c>
      <c r="E2248">
        <f>'TPS543C20 Loop Gain'!B1692</f>
        <v>155800</v>
      </c>
    </row>
    <row r="2249" spans="3:5" x14ac:dyDescent="0.25">
      <c r="C2249" t="e">
        <f>'TPS543C20 Loop Gain'!AI1691</f>
        <v>#DIV/0!</v>
      </c>
      <c r="D2249" t="e">
        <f>'TPS543C20 Loop Gain'!AJ1691</f>
        <v>#DIV/0!</v>
      </c>
      <c r="E2249">
        <f>'TPS543C20 Loop Gain'!B1691</f>
        <v>155700</v>
      </c>
    </row>
    <row r="2250" spans="3:5" x14ac:dyDescent="0.25">
      <c r="C2250" t="e">
        <f>'TPS543C20 Loop Gain'!AI1690</f>
        <v>#DIV/0!</v>
      </c>
      <c r="D2250" t="e">
        <f>'TPS543C20 Loop Gain'!AJ1690</f>
        <v>#DIV/0!</v>
      </c>
      <c r="E2250">
        <f>'TPS543C20 Loop Gain'!B1690</f>
        <v>155600</v>
      </c>
    </row>
    <row r="2251" spans="3:5" x14ac:dyDescent="0.25">
      <c r="C2251" t="e">
        <f>'TPS543C20 Loop Gain'!AI1689</f>
        <v>#DIV/0!</v>
      </c>
      <c r="D2251" t="e">
        <f>'TPS543C20 Loop Gain'!AJ1689</f>
        <v>#DIV/0!</v>
      </c>
      <c r="E2251">
        <f>'TPS543C20 Loop Gain'!B1689</f>
        <v>155500</v>
      </c>
    </row>
    <row r="2252" spans="3:5" x14ac:dyDescent="0.25">
      <c r="C2252" t="e">
        <f>'TPS543C20 Loop Gain'!AI1688</f>
        <v>#DIV/0!</v>
      </c>
      <c r="D2252" t="e">
        <f>'TPS543C20 Loop Gain'!AJ1688</f>
        <v>#DIV/0!</v>
      </c>
      <c r="E2252">
        <f>'TPS543C20 Loop Gain'!B1688</f>
        <v>155400</v>
      </c>
    </row>
    <row r="2253" spans="3:5" x14ac:dyDescent="0.25">
      <c r="C2253" t="e">
        <f>'TPS543C20 Loop Gain'!AI1687</f>
        <v>#DIV/0!</v>
      </c>
      <c r="D2253" t="e">
        <f>'TPS543C20 Loop Gain'!AJ1687</f>
        <v>#DIV/0!</v>
      </c>
      <c r="E2253">
        <f>'TPS543C20 Loop Gain'!B1687</f>
        <v>155300</v>
      </c>
    </row>
    <row r="2254" spans="3:5" x14ac:dyDescent="0.25">
      <c r="C2254" t="e">
        <f>'TPS543C20 Loop Gain'!AI1686</f>
        <v>#DIV/0!</v>
      </c>
      <c r="D2254" t="e">
        <f>'TPS543C20 Loop Gain'!AJ1686</f>
        <v>#DIV/0!</v>
      </c>
      <c r="E2254">
        <f>'TPS543C20 Loop Gain'!B1686</f>
        <v>155200</v>
      </c>
    </row>
    <row r="2255" spans="3:5" x14ac:dyDescent="0.25">
      <c r="C2255" t="e">
        <f>'TPS543C20 Loop Gain'!AI1685</f>
        <v>#DIV/0!</v>
      </c>
      <c r="D2255" t="e">
        <f>'TPS543C20 Loop Gain'!AJ1685</f>
        <v>#DIV/0!</v>
      </c>
      <c r="E2255">
        <f>'TPS543C20 Loop Gain'!B1685</f>
        <v>155100</v>
      </c>
    </row>
    <row r="2256" spans="3:5" x14ac:dyDescent="0.25">
      <c r="C2256" t="e">
        <f>'TPS543C20 Loop Gain'!AI1684</f>
        <v>#DIV/0!</v>
      </c>
      <c r="D2256" t="e">
        <f>'TPS543C20 Loop Gain'!AJ1684</f>
        <v>#DIV/0!</v>
      </c>
      <c r="E2256">
        <f>'TPS543C20 Loop Gain'!B1684</f>
        <v>155000</v>
      </c>
    </row>
    <row r="2257" spans="3:5" x14ac:dyDescent="0.25">
      <c r="C2257" t="e">
        <f>'TPS543C20 Loop Gain'!AI1683</f>
        <v>#DIV/0!</v>
      </c>
      <c r="D2257" t="e">
        <f>'TPS543C20 Loop Gain'!AJ1683</f>
        <v>#DIV/0!</v>
      </c>
      <c r="E2257">
        <f>'TPS543C20 Loop Gain'!B1683</f>
        <v>154900</v>
      </c>
    </row>
    <row r="2258" spans="3:5" x14ac:dyDescent="0.25">
      <c r="C2258" t="e">
        <f>'TPS543C20 Loop Gain'!AI1682</f>
        <v>#DIV/0!</v>
      </c>
      <c r="D2258" t="e">
        <f>'TPS543C20 Loop Gain'!AJ1682</f>
        <v>#DIV/0!</v>
      </c>
      <c r="E2258">
        <f>'TPS543C20 Loop Gain'!B1682</f>
        <v>154800</v>
      </c>
    </row>
    <row r="2259" spans="3:5" x14ac:dyDescent="0.25">
      <c r="C2259" t="e">
        <f>'TPS543C20 Loop Gain'!AI1681</f>
        <v>#DIV/0!</v>
      </c>
      <c r="D2259" t="e">
        <f>'TPS543C20 Loop Gain'!AJ1681</f>
        <v>#DIV/0!</v>
      </c>
      <c r="E2259">
        <f>'TPS543C20 Loop Gain'!B1681</f>
        <v>154700</v>
      </c>
    </row>
    <row r="2260" spans="3:5" x14ac:dyDescent="0.25">
      <c r="C2260" t="e">
        <f>'TPS543C20 Loop Gain'!AI1680</f>
        <v>#DIV/0!</v>
      </c>
      <c r="D2260" t="e">
        <f>'TPS543C20 Loop Gain'!AJ1680</f>
        <v>#DIV/0!</v>
      </c>
      <c r="E2260">
        <f>'TPS543C20 Loop Gain'!B1680</f>
        <v>154600</v>
      </c>
    </row>
    <row r="2261" spans="3:5" x14ac:dyDescent="0.25">
      <c r="C2261" t="e">
        <f>'TPS543C20 Loop Gain'!AI1679</f>
        <v>#DIV/0!</v>
      </c>
      <c r="D2261" t="e">
        <f>'TPS543C20 Loop Gain'!AJ1679</f>
        <v>#DIV/0!</v>
      </c>
      <c r="E2261">
        <f>'TPS543C20 Loop Gain'!B1679</f>
        <v>154500</v>
      </c>
    </row>
    <row r="2262" spans="3:5" x14ac:dyDescent="0.25">
      <c r="C2262" t="e">
        <f>'TPS543C20 Loop Gain'!AI1678</f>
        <v>#DIV/0!</v>
      </c>
      <c r="D2262" t="e">
        <f>'TPS543C20 Loop Gain'!AJ1678</f>
        <v>#DIV/0!</v>
      </c>
      <c r="E2262">
        <f>'TPS543C20 Loop Gain'!B1678</f>
        <v>154400</v>
      </c>
    </row>
    <row r="2263" spans="3:5" x14ac:dyDescent="0.25">
      <c r="C2263" t="e">
        <f>'TPS543C20 Loop Gain'!AI1677</f>
        <v>#DIV/0!</v>
      </c>
      <c r="D2263" t="e">
        <f>'TPS543C20 Loop Gain'!AJ1677</f>
        <v>#DIV/0!</v>
      </c>
      <c r="E2263">
        <f>'TPS543C20 Loop Gain'!B1677</f>
        <v>154300</v>
      </c>
    </row>
    <row r="2264" spans="3:5" x14ac:dyDescent="0.25">
      <c r="C2264" t="e">
        <f>'TPS543C20 Loop Gain'!AI1676</f>
        <v>#DIV/0!</v>
      </c>
      <c r="D2264" t="e">
        <f>'TPS543C20 Loop Gain'!AJ1676</f>
        <v>#DIV/0!</v>
      </c>
      <c r="E2264">
        <f>'TPS543C20 Loop Gain'!B1676</f>
        <v>154200</v>
      </c>
    </row>
    <row r="2265" spans="3:5" x14ac:dyDescent="0.25">
      <c r="C2265" t="e">
        <f>'TPS543C20 Loop Gain'!AI1675</f>
        <v>#DIV/0!</v>
      </c>
      <c r="D2265" t="e">
        <f>'TPS543C20 Loop Gain'!AJ1675</f>
        <v>#DIV/0!</v>
      </c>
      <c r="E2265">
        <f>'TPS543C20 Loop Gain'!B1675</f>
        <v>154100</v>
      </c>
    </row>
    <row r="2266" spans="3:5" x14ac:dyDescent="0.25">
      <c r="C2266" t="e">
        <f>'TPS543C20 Loop Gain'!AI1674</f>
        <v>#DIV/0!</v>
      </c>
      <c r="D2266" t="e">
        <f>'TPS543C20 Loop Gain'!AJ1674</f>
        <v>#DIV/0!</v>
      </c>
      <c r="E2266">
        <f>'TPS543C20 Loop Gain'!B1674</f>
        <v>154000</v>
      </c>
    </row>
    <row r="2267" spans="3:5" x14ac:dyDescent="0.25">
      <c r="C2267" t="e">
        <f>'TPS543C20 Loop Gain'!AI1673</f>
        <v>#DIV/0!</v>
      </c>
      <c r="D2267" t="e">
        <f>'TPS543C20 Loop Gain'!AJ1673</f>
        <v>#DIV/0!</v>
      </c>
      <c r="E2267">
        <f>'TPS543C20 Loop Gain'!B1673</f>
        <v>153900</v>
      </c>
    </row>
    <row r="2268" spans="3:5" x14ac:dyDescent="0.25">
      <c r="C2268" t="e">
        <f>'TPS543C20 Loop Gain'!AI1672</f>
        <v>#DIV/0!</v>
      </c>
      <c r="D2268" t="e">
        <f>'TPS543C20 Loop Gain'!AJ1672</f>
        <v>#DIV/0!</v>
      </c>
      <c r="E2268">
        <f>'TPS543C20 Loop Gain'!B1672</f>
        <v>153800</v>
      </c>
    </row>
    <row r="2269" spans="3:5" x14ac:dyDescent="0.25">
      <c r="C2269" t="e">
        <f>'TPS543C20 Loop Gain'!AI1671</f>
        <v>#DIV/0!</v>
      </c>
      <c r="D2269" t="e">
        <f>'TPS543C20 Loop Gain'!AJ1671</f>
        <v>#DIV/0!</v>
      </c>
      <c r="E2269">
        <f>'TPS543C20 Loop Gain'!B1671</f>
        <v>153700</v>
      </c>
    </row>
    <row r="2270" spans="3:5" x14ac:dyDescent="0.25">
      <c r="C2270" t="e">
        <f>'TPS543C20 Loop Gain'!AI1670</f>
        <v>#DIV/0!</v>
      </c>
      <c r="D2270" t="e">
        <f>'TPS543C20 Loop Gain'!AJ1670</f>
        <v>#DIV/0!</v>
      </c>
      <c r="E2270">
        <f>'TPS543C20 Loop Gain'!B1670</f>
        <v>153600</v>
      </c>
    </row>
    <row r="2271" spans="3:5" x14ac:dyDescent="0.25">
      <c r="C2271" t="e">
        <f>'TPS543C20 Loop Gain'!AI1669</f>
        <v>#DIV/0!</v>
      </c>
      <c r="D2271" t="e">
        <f>'TPS543C20 Loop Gain'!AJ1669</f>
        <v>#DIV/0!</v>
      </c>
      <c r="E2271">
        <f>'TPS543C20 Loop Gain'!B1669</f>
        <v>153500</v>
      </c>
    </row>
    <row r="2272" spans="3:5" x14ac:dyDescent="0.25">
      <c r="C2272" t="e">
        <f>'TPS543C20 Loop Gain'!AI1668</f>
        <v>#DIV/0!</v>
      </c>
      <c r="D2272" t="e">
        <f>'TPS543C20 Loop Gain'!AJ1668</f>
        <v>#DIV/0!</v>
      </c>
      <c r="E2272">
        <f>'TPS543C20 Loop Gain'!B1668</f>
        <v>153400</v>
      </c>
    </row>
    <row r="2273" spans="3:5" x14ac:dyDescent="0.25">
      <c r="C2273" t="e">
        <f>'TPS543C20 Loop Gain'!AI1667</f>
        <v>#DIV/0!</v>
      </c>
      <c r="D2273" t="e">
        <f>'TPS543C20 Loop Gain'!AJ1667</f>
        <v>#DIV/0!</v>
      </c>
      <c r="E2273">
        <f>'TPS543C20 Loop Gain'!B1667</f>
        <v>153300</v>
      </c>
    </row>
    <row r="2274" spans="3:5" x14ac:dyDescent="0.25">
      <c r="C2274" t="e">
        <f>'TPS543C20 Loop Gain'!AI1666</f>
        <v>#DIV/0!</v>
      </c>
      <c r="D2274" t="e">
        <f>'TPS543C20 Loop Gain'!AJ1666</f>
        <v>#DIV/0!</v>
      </c>
      <c r="E2274">
        <f>'TPS543C20 Loop Gain'!B1666</f>
        <v>153200</v>
      </c>
    </row>
    <row r="2275" spans="3:5" x14ac:dyDescent="0.25">
      <c r="C2275" t="e">
        <f>'TPS543C20 Loop Gain'!AI1665</f>
        <v>#DIV/0!</v>
      </c>
      <c r="D2275" t="e">
        <f>'TPS543C20 Loop Gain'!AJ1665</f>
        <v>#DIV/0!</v>
      </c>
      <c r="E2275">
        <f>'TPS543C20 Loop Gain'!B1665</f>
        <v>153100</v>
      </c>
    </row>
    <row r="2276" spans="3:5" x14ac:dyDescent="0.25">
      <c r="C2276" t="e">
        <f>'TPS543C20 Loop Gain'!AI1664</f>
        <v>#DIV/0!</v>
      </c>
      <c r="D2276" t="e">
        <f>'TPS543C20 Loop Gain'!AJ1664</f>
        <v>#DIV/0!</v>
      </c>
      <c r="E2276">
        <f>'TPS543C20 Loop Gain'!B1664</f>
        <v>153000</v>
      </c>
    </row>
    <row r="2277" spans="3:5" x14ac:dyDescent="0.25">
      <c r="C2277" t="e">
        <f>'TPS543C20 Loop Gain'!AI1663</f>
        <v>#DIV/0!</v>
      </c>
      <c r="D2277" t="e">
        <f>'TPS543C20 Loop Gain'!AJ1663</f>
        <v>#DIV/0!</v>
      </c>
      <c r="E2277">
        <f>'TPS543C20 Loop Gain'!B1663</f>
        <v>152900</v>
      </c>
    </row>
    <row r="2278" spans="3:5" x14ac:dyDescent="0.25">
      <c r="C2278" t="e">
        <f>'TPS543C20 Loop Gain'!AI1662</f>
        <v>#DIV/0!</v>
      </c>
      <c r="D2278" t="e">
        <f>'TPS543C20 Loop Gain'!AJ1662</f>
        <v>#DIV/0!</v>
      </c>
      <c r="E2278">
        <f>'TPS543C20 Loop Gain'!B1662</f>
        <v>152800</v>
      </c>
    </row>
    <row r="2279" spans="3:5" x14ac:dyDescent="0.25">
      <c r="C2279" t="e">
        <f>'TPS543C20 Loop Gain'!AI1661</f>
        <v>#DIV/0!</v>
      </c>
      <c r="D2279" t="e">
        <f>'TPS543C20 Loop Gain'!AJ1661</f>
        <v>#DIV/0!</v>
      </c>
      <c r="E2279">
        <f>'TPS543C20 Loop Gain'!B1661</f>
        <v>152700</v>
      </c>
    </row>
    <row r="2280" spans="3:5" x14ac:dyDescent="0.25">
      <c r="C2280" t="e">
        <f>'TPS543C20 Loop Gain'!AI1660</f>
        <v>#DIV/0!</v>
      </c>
      <c r="D2280" t="e">
        <f>'TPS543C20 Loop Gain'!AJ1660</f>
        <v>#DIV/0!</v>
      </c>
      <c r="E2280">
        <f>'TPS543C20 Loop Gain'!B1660</f>
        <v>152600</v>
      </c>
    </row>
    <row r="2281" spans="3:5" x14ac:dyDescent="0.25">
      <c r="C2281" t="e">
        <f>'TPS543C20 Loop Gain'!AI1659</f>
        <v>#DIV/0!</v>
      </c>
      <c r="D2281" t="e">
        <f>'TPS543C20 Loop Gain'!AJ1659</f>
        <v>#DIV/0!</v>
      </c>
      <c r="E2281">
        <f>'TPS543C20 Loop Gain'!B1659</f>
        <v>152500</v>
      </c>
    </row>
    <row r="2282" spans="3:5" x14ac:dyDescent="0.25">
      <c r="C2282" t="e">
        <f>'TPS543C20 Loop Gain'!AI1658</f>
        <v>#DIV/0!</v>
      </c>
      <c r="D2282" t="e">
        <f>'TPS543C20 Loop Gain'!AJ1658</f>
        <v>#DIV/0!</v>
      </c>
      <c r="E2282">
        <f>'TPS543C20 Loop Gain'!B1658</f>
        <v>152400</v>
      </c>
    </row>
    <row r="2283" spans="3:5" x14ac:dyDescent="0.25">
      <c r="C2283" t="e">
        <f>'TPS543C20 Loop Gain'!AI1657</f>
        <v>#DIV/0!</v>
      </c>
      <c r="D2283" t="e">
        <f>'TPS543C20 Loop Gain'!AJ1657</f>
        <v>#DIV/0!</v>
      </c>
      <c r="E2283">
        <f>'TPS543C20 Loop Gain'!B1657</f>
        <v>152300</v>
      </c>
    </row>
    <row r="2284" spans="3:5" x14ac:dyDescent="0.25">
      <c r="C2284" t="e">
        <f>'TPS543C20 Loop Gain'!AI1656</f>
        <v>#DIV/0!</v>
      </c>
      <c r="D2284" t="e">
        <f>'TPS543C20 Loop Gain'!AJ1656</f>
        <v>#DIV/0!</v>
      </c>
      <c r="E2284">
        <f>'TPS543C20 Loop Gain'!B1656</f>
        <v>152200</v>
      </c>
    </row>
    <row r="2285" spans="3:5" x14ac:dyDescent="0.25">
      <c r="C2285" t="e">
        <f>'TPS543C20 Loop Gain'!AI1655</f>
        <v>#DIV/0!</v>
      </c>
      <c r="D2285" t="e">
        <f>'TPS543C20 Loop Gain'!AJ1655</f>
        <v>#DIV/0!</v>
      </c>
      <c r="E2285">
        <f>'TPS543C20 Loop Gain'!B1655</f>
        <v>152100</v>
      </c>
    </row>
    <row r="2286" spans="3:5" x14ac:dyDescent="0.25">
      <c r="C2286" t="e">
        <f>'TPS543C20 Loop Gain'!AI1654</f>
        <v>#DIV/0!</v>
      </c>
      <c r="D2286" t="e">
        <f>'TPS543C20 Loop Gain'!AJ1654</f>
        <v>#DIV/0!</v>
      </c>
      <c r="E2286">
        <f>'TPS543C20 Loop Gain'!B1654</f>
        <v>152000</v>
      </c>
    </row>
    <row r="2287" spans="3:5" x14ac:dyDescent="0.25">
      <c r="C2287" t="e">
        <f>'TPS543C20 Loop Gain'!AI1653</f>
        <v>#DIV/0!</v>
      </c>
      <c r="D2287" t="e">
        <f>'TPS543C20 Loop Gain'!AJ1653</f>
        <v>#DIV/0!</v>
      </c>
      <c r="E2287">
        <f>'TPS543C20 Loop Gain'!B1653</f>
        <v>151900</v>
      </c>
    </row>
    <row r="2288" spans="3:5" x14ac:dyDescent="0.25">
      <c r="C2288" t="e">
        <f>'TPS543C20 Loop Gain'!AI1652</f>
        <v>#DIV/0!</v>
      </c>
      <c r="D2288" t="e">
        <f>'TPS543C20 Loop Gain'!AJ1652</f>
        <v>#DIV/0!</v>
      </c>
      <c r="E2288">
        <f>'TPS543C20 Loop Gain'!B1652</f>
        <v>151800</v>
      </c>
    </row>
    <row r="2289" spans="3:5" x14ac:dyDescent="0.25">
      <c r="C2289" t="e">
        <f>'TPS543C20 Loop Gain'!AI1651</f>
        <v>#DIV/0!</v>
      </c>
      <c r="D2289" t="e">
        <f>'TPS543C20 Loop Gain'!AJ1651</f>
        <v>#DIV/0!</v>
      </c>
      <c r="E2289">
        <f>'TPS543C20 Loop Gain'!B1651</f>
        <v>151700</v>
      </c>
    </row>
    <row r="2290" spans="3:5" x14ac:dyDescent="0.25">
      <c r="C2290" t="e">
        <f>'TPS543C20 Loop Gain'!AI1650</f>
        <v>#DIV/0!</v>
      </c>
      <c r="D2290" t="e">
        <f>'TPS543C20 Loop Gain'!AJ1650</f>
        <v>#DIV/0!</v>
      </c>
      <c r="E2290">
        <f>'TPS543C20 Loop Gain'!B1650</f>
        <v>151600</v>
      </c>
    </row>
    <row r="2291" spans="3:5" x14ac:dyDescent="0.25">
      <c r="C2291" t="e">
        <f>'TPS543C20 Loop Gain'!AI1649</f>
        <v>#DIV/0!</v>
      </c>
      <c r="D2291" t="e">
        <f>'TPS543C20 Loop Gain'!AJ1649</f>
        <v>#DIV/0!</v>
      </c>
      <c r="E2291">
        <f>'TPS543C20 Loop Gain'!B1649</f>
        <v>151500</v>
      </c>
    </row>
    <row r="2292" spans="3:5" x14ac:dyDescent="0.25">
      <c r="C2292" t="e">
        <f>'TPS543C20 Loop Gain'!AI1648</f>
        <v>#DIV/0!</v>
      </c>
      <c r="D2292" t="e">
        <f>'TPS543C20 Loop Gain'!AJ1648</f>
        <v>#DIV/0!</v>
      </c>
      <c r="E2292">
        <f>'TPS543C20 Loop Gain'!B1648</f>
        <v>151400</v>
      </c>
    </row>
    <row r="2293" spans="3:5" x14ac:dyDescent="0.25">
      <c r="C2293" t="e">
        <f>'TPS543C20 Loop Gain'!AI1647</f>
        <v>#DIV/0!</v>
      </c>
      <c r="D2293" t="e">
        <f>'TPS543C20 Loop Gain'!AJ1647</f>
        <v>#DIV/0!</v>
      </c>
      <c r="E2293">
        <f>'TPS543C20 Loop Gain'!B1647</f>
        <v>151300</v>
      </c>
    </row>
    <row r="2294" spans="3:5" x14ac:dyDescent="0.25">
      <c r="C2294" t="e">
        <f>'TPS543C20 Loop Gain'!AI1646</f>
        <v>#DIV/0!</v>
      </c>
      <c r="D2294" t="e">
        <f>'TPS543C20 Loop Gain'!AJ1646</f>
        <v>#DIV/0!</v>
      </c>
      <c r="E2294">
        <f>'TPS543C20 Loop Gain'!B1646</f>
        <v>151200</v>
      </c>
    </row>
    <row r="2295" spans="3:5" x14ac:dyDescent="0.25">
      <c r="C2295" t="e">
        <f>'TPS543C20 Loop Gain'!AI1645</f>
        <v>#DIV/0!</v>
      </c>
      <c r="D2295" t="e">
        <f>'TPS543C20 Loop Gain'!AJ1645</f>
        <v>#DIV/0!</v>
      </c>
      <c r="E2295">
        <f>'TPS543C20 Loop Gain'!B1645</f>
        <v>151100</v>
      </c>
    </row>
    <row r="2296" spans="3:5" x14ac:dyDescent="0.25">
      <c r="C2296" t="e">
        <f>'TPS543C20 Loop Gain'!AI1644</f>
        <v>#DIV/0!</v>
      </c>
      <c r="D2296" t="e">
        <f>'TPS543C20 Loop Gain'!AJ1644</f>
        <v>#DIV/0!</v>
      </c>
      <c r="E2296">
        <f>'TPS543C20 Loop Gain'!B1644</f>
        <v>151000</v>
      </c>
    </row>
    <row r="2297" spans="3:5" x14ac:dyDescent="0.25">
      <c r="C2297" t="e">
        <f>'TPS543C20 Loop Gain'!AI1643</f>
        <v>#DIV/0!</v>
      </c>
      <c r="D2297" t="e">
        <f>'TPS543C20 Loop Gain'!AJ1643</f>
        <v>#DIV/0!</v>
      </c>
      <c r="E2297">
        <f>'TPS543C20 Loop Gain'!B1643</f>
        <v>150900</v>
      </c>
    </row>
    <row r="2298" spans="3:5" x14ac:dyDescent="0.25">
      <c r="C2298" t="e">
        <f>'TPS543C20 Loop Gain'!AI1642</f>
        <v>#DIV/0!</v>
      </c>
      <c r="D2298" t="e">
        <f>'TPS543C20 Loop Gain'!AJ1642</f>
        <v>#DIV/0!</v>
      </c>
      <c r="E2298">
        <f>'TPS543C20 Loop Gain'!B1642</f>
        <v>150800</v>
      </c>
    </row>
    <row r="2299" spans="3:5" x14ac:dyDescent="0.25">
      <c r="C2299" t="e">
        <f>'TPS543C20 Loop Gain'!AI1641</f>
        <v>#DIV/0!</v>
      </c>
      <c r="D2299" t="e">
        <f>'TPS543C20 Loop Gain'!AJ1641</f>
        <v>#DIV/0!</v>
      </c>
      <c r="E2299">
        <f>'TPS543C20 Loop Gain'!B1641</f>
        <v>150700</v>
      </c>
    </row>
    <row r="2300" spans="3:5" x14ac:dyDescent="0.25">
      <c r="C2300" t="e">
        <f>'TPS543C20 Loop Gain'!AI1640</f>
        <v>#DIV/0!</v>
      </c>
      <c r="D2300" t="e">
        <f>'TPS543C20 Loop Gain'!AJ1640</f>
        <v>#DIV/0!</v>
      </c>
      <c r="E2300">
        <f>'TPS543C20 Loop Gain'!B1640</f>
        <v>150600</v>
      </c>
    </row>
    <row r="2301" spans="3:5" x14ac:dyDescent="0.25">
      <c r="C2301" t="e">
        <f>'TPS543C20 Loop Gain'!AI1639</f>
        <v>#DIV/0!</v>
      </c>
      <c r="D2301" t="e">
        <f>'TPS543C20 Loop Gain'!AJ1639</f>
        <v>#DIV/0!</v>
      </c>
      <c r="E2301">
        <f>'TPS543C20 Loop Gain'!B1639</f>
        <v>150500</v>
      </c>
    </row>
    <row r="2302" spans="3:5" x14ac:dyDescent="0.25">
      <c r="C2302" t="e">
        <f>'TPS543C20 Loop Gain'!AI1638</f>
        <v>#DIV/0!</v>
      </c>
      <c r="D2302" t="e">
        <f>'TPS543C20 Loop Gain'!AJ1638</f>
        <v>#DIV/0!</v>
      </c>
      <c r="E2302">
        <f>'TPS543C20 Loop Gain'!B1638</f>
        <v>150400</v>
      </c>
    </row>
    <row r="2303" spans="3:5" x14ac:dyDescent="0.25">
      <c r="C2303" t="e">
        <f>'TPS543C20 Loop Gain'!AI1637</f>
        <v>#DIV/0!</v>
      </c>
      <c r="D2303" t="e">
        <f>'TPS543C20 Loop Gain'!AJ1637</f>
        <v>#DIV/0!</v>
      </c>
      <c r="E2303">
        <f>'TPS543C20 Loop Gain'!B1637</f>
        <v>150300</v>
      </c>
    </row>
    <row r="2304" spans="3:5" x14ac:dyDescent="0.25">
      <c r="C2304" t="e">
        <f>'TPS543C20 Loop Gain'!AI1636</f>
        <v>#DIV/0!</v>
      </c>
      <c r="D2304" t="e">
        <f>'TPS543C20 Loop Gain'!AJ1636</f>
        <v>#DIV/0!</v>
      </c>
      <c r="E2304">
        <f>'TPS543C20 Loop Gain'!B1636</f>
        <v>150200</v>
      </c>
    </row>
    <row r="2305" spans="3:5" x14ac:dyDescent="0.25">
      <c r="C2305" t="e">
        <f>'TPS543C20 Loop Gain'!AI1635</f>
        <v>#DIV/0!</v>
      </c>
      <c r="D2305" t="e">
        <f>'TPS543C20 Loop Gain'!AJ1635</f>
        <v>#DIV/0!</v>
      </c>
      <c r="E2305">
        <f>'TPS543C20 Loop Gain'!B1635</f>
        <v>150100</v>
      </c>
    </row>
    <row r="2306" spans="3:5" x14ac:dyDescent="0.25">
      <c r="C2306" t="e">
        <f>'TPS543C20 Loop Gain'!AI1634</f>
        <v>#DIV/0!</v>
      </c>
      <c r="D2306" t="e">
        <f>'TPS543C20 Loop Gain'!AJ1634</f>
        <v>#DIV/0!</v>
      </c>
      <c r="E2306">
        <f>'TPS543C20 Loop Gain'!B1634</f>
        <v>150000</v>
      </c>
    </row>
    <row r="2307" spans="3:5" x14ac:dyDescent="0.25">
      <c r="C2307" t="e">
        <f>'TPS543C20 Loop Gain'!AI1633</f>
        <v>#DIV/0!</v>
      </c>
      <c r="D2307" t="e">
        <f>'TPS543C20 Loop Gain'!AJ1633</f>
        <v>#DIV/0!</v>
      </c>
      <c r="E2307">
        <f>'TPS543C20 Loop Gain'!B1633</f>
        <v>149900</v>
      </c>
    </row>
    <row r="2308" spans="3:5" x14ac:dyDescent="0.25">
      <c r="C2308" t="e">
        <f>'TPS543C20 Loop Gain'!AI1632</f>
        <v>#DIV/0!</v>
      </c>
      <c r="D2308" t="e">
        <f>'TPS543C20 Loop Gain'!AJ1632</f>
        <v>#DIV/0!</v>
      </c>
      <c r="E2308">
        <f>'TPS543C20 Loop Gain'!B1632</f>
        <v>149800</v>
      </c>
    </row>
    <row r="2309" spans="3:5" x14ac:dyDescent="0.25">
      <c r="C2309" t="e">
        <f>'TPS543C20 Loop Gain'!AI1631</f>
        <v>#DIV/0!</v>
      </c>
      <c r="D2309" t="e">
        <f>'TPS543C20 Loop Gain'!AJ1631</f>
        <v>#DIV/0!</v>
      </c>
      <c r="E2309">
        <f>'TPS543C20 Loop Gain'!B1631</f>
        <v>149700</v>
      </c>
    </row>
    <row r="2310" spans="3:5" x14ac:dyDescent="0.25">
      <c r="C2310" t="e">
        <f>'TPS543C20 Loop Gain'!AI1630</f>
        <v>#DIV/0!</v>
      </c>
      <c r="D2310" t="e">
        <f>'TPS543C20 Loop Gain'!AJ1630</f>
        <v>#DIV/0!</v>
      </c>
      <c r="E2310">
        <f>'TPS543C20 Loop Gain'!B1630</f>
        <v>149600</v>
      </c>
    </row>
    <row r="2311" spans="3:5" x14ac:dyDescent="0.25">
      <c r="C2311" t="e">
        <f>'TPS543C20 Loop Gain'!AI1629</f>
        <v>#DIV/0!</v>
      </c>
      <c r="D2311" t="e">
        <f>'TPS543C20 Loop Gain'!AJ1629</f>
        <v>#DIV/0!</v>
      </c>
      <c r="E2311">
        <f>'TPS543C20 Loop Gain'!B1629</f>
        <v>149500</v>
      </c>
    </row>
    <row r="2312" spans="3:5" x14ac:dyDescent="0.25">
      <c r="C2312" t="e">
        <f>'TPS543C20 Loop Gain'!AI1628</f>
        <v>#DIV/0!</v>
      </c>
      <c r="D2312" t="e">
        <f>'TPS543C20 Loop Gain'!AJ1628</f>
        <v>#DIV/0!</v>
      </c>
      <c r="E2312">
        <f>'TPS543C20 Loop Gain'!B1628</f>
        <v>149400</v>
      </c>
    </row>
    <row r="2313" spans="3:5" x14ac:dyDescent="0.25">
      <c r="C2313" t="e">
        <f>'TPS543C20 Loop Gain'!AI1627</f>
        <v>#DIV/0!</v>
      </c>
      <c r="D2313" t="e">
        <f>'TPS543C20 Loop Gain'!AJ1627</f>
        <v>#DIV/0!</v>
      </c>
      <c r="E2313">
        <f>'TPS543C20 Loop Gain'!B1627</f>
        <v>149300</v>
      </c>
    </row>
    <row r="2314" spans="3:5" x14ac:dyDescent="0.25">
      <c r="C2314" t="e">
        <f>'TPS543C20 Loop Gain'!AI1626</f>
        <v>#DIV/0!</v>
      </c>
      <c r="D2314" t="e">
        <f>'TPS543C20 Loop Gain'!AJ1626</f>
        <v>#DIV/0!</v>
      </c>
      <c r="E2314">
        <f>'TPS543C20 Loop Gain'!B1626</f>
        <v>149200</v>
      </c>
    </row>
    <row r="2315" spans="3:5" x14ac:dyDescent="0.25">
      <c r="C2315" t="e">
        <f>'TPS543C20 Loop Gain'!AI1625</f>
        <v>#DIV/0!</v>
      </c>
      <c r="D2315" t="e">
        <f>'TPS543C20 Loop Gain'!AJ1625</f>
        <v>#DIV/0!</v>
      </c>
      <c r="E2315">
        <f>'TPS543C20 Loop Gain'!B1625</f>
        <v>149100</v>
      </c>
    </row>
    <row r="2316" spans="3:5" x14ac:dyDescent="0.25">
      <c r="C2316" t="e">
        <f>'TPS543C20 Loop Gain'!AI1624</f>
        <v>#DIV/0!</v>
      </c>
      <c r="D2316" t="e">
        <f>'TPS543C20 Loop Gain'!AJ1624</f>
        <v>#DIV/0!</v>
      </c>
      <c r="E2316">
        <f>'TPS543C20 Loop Gain'!B1624</f>
        <v>149000</v>
      </c>
    </row>
    <row r="2317" spans="3:5" x14ac:dyDescent="0.25">
      <c r="C2317" t="e">
        <f>'TPS543C20 Loop Gain'!AI1623</f>
        <v>#DIV/0!</v>
      </c>
      <c r="D2317" t="e">
        <f>'TPS543C20 Loop Gain'!AJ1623</f>
        <v>#DIV/0!</v>
      </c>
      <c r="E2317">
        <f>'TPS543C20 Loop Gain'!B1623</f>
        <v>148900</v>
      </c>
    </row>
    <row r="2318" spans="3:5" x14ac:dyDescent="0.25">
      <c r="C2318" t="e">
        <f>'TPS543C20 Loop Gain'!AI1622</f>
        <v>#DIV/0!</v>
      </c>
      <c r="D2318" t="e">
        <f>'TPS543C20 Loop Gain'!AJ1622</f>
        <v>#DIV/0!</v>
      </c>
      <c r="E2318">
        <f>'TPS543C20 Loop Gain'!B1622</f>
        <v>148800</v>
      </c>
    </row>
    <row r="2319" spans="3:5" x14ac:dyDescent="0.25">
      <c r="C2319" t="e">
        <f>'TPS543C20 Loop Gain'!AI1621</f>
        <v>#DIV/0!</v>
      </c>
      <c r="D2319" t="e">
        <f>'TPS543C20 Loop Gain'!AJ1621</f>
        <v>#DIV/0!</v>
      </c>
      <c r="E2319">
        <f>'TPS543C20 Loop Gain'!B1621</f>
        <v>148700</v>
      </c>
    </row>
    <row r="2320" spans="3:5" x14ac:dyDescent="0.25">
      <c r="C2320" t="e">
        <f>'TPS543C20 Loop Gain'!AI1620</f>
        <v>#DIV/0!</v>
      </c>
      <c r="D2320" t="e">
        <f>'TPS543C20 Loop Gain'!AJ1620</f>
        <v>#DIV/0!</v>
      </c>
      <c r="E2320">
        <f>'TPS543C20 Loop Gain'!B1620</f>
        <v>148600</v>
      </c>
    </row>
    <row r="2321" spans="3:5" x14ac:dyDescent="0.25">
      <c r="C2321" t="e">
        <f>'TPS543C20 Loop Gain'!AI1619</f>
        <v>#DIV/0!</v>
      </c>
      <c r="D2321" t="e">
        <f>'TPS543C20 Loop Gain'!AJ1619</f>
        <v>#DIV/0!</v>
      </c>
      <c r="E2321">
        <f>'TPS543C20 Loop Gain'!B1619</f>
        <v>148500</v>
      </c>
    </row>
    <row r="2322" spans="3:5" x14ac:dyDescent="0.25">
      <c r="C2322" t="e">
        <f>'TPS543C20 Loop Gain'!AI1618</f>
        <v>#DIV/0!</v>
      </c>
      <c r="D2322" t="e">
        <f>'TPS543C20 Loop Gain'!AJ1618</f>
        <v>#DIV/0!</v>
      </c>
      <c r="E2322">
        <f>'TPS543C20 Loop Gain'!B1618</f>
        <v>148400</v>
      </c>
    </row>
    <row r="2323" spans="3:5" x14ac:dyDescent="0.25">
      <c r="C2323" t="e">
        <f>'TPS543C20 Loop Gain'!AI1617</f>
        <v>#DIV/0!</v>
      </c>
      <c r="D2323" t="e">
        <f>'TPS543C20 Loop Gain'!AJ1617</f>
        <v>#DIV/0!</v>
      </c>
      <c r="E2323">
        <f>'TPS543C20 Loop Gain'!B1617</f>
        <v>148300</v>
      </c>
    </row>
    <row r="2324" spans="3:5" x14ac:dyDescent="0.25">
      <c r="C2324" t="e">
        <f>'TPS543C20 Loop Gain'!AI1616</f>
        <v>#DIV/0!</v>
      </c>
      <c r="D2324" t="e">
        <f>'TPS543C20 Loop Gain'!AJ1616</f>
        <v>#DIV/0!</v>
      </c>
      <c r="E2324">
        <f>'TPS543C20 Loop Gain'!B1616</f>
        <v>148200</v>
      </c>
    </row>
    <row r="2325" spans="3:5" x14ac:dyDescent="0.25">
      <c r="C2325" t="e">
        <f>'TPS543C20 Loop Gain'!AI1615</f>
        <v>#DIV/0!</v>
      </c>
      <c r="D2325" t="e">
        <f>'TPS543C20 Loop Gain'!AJ1615</f>
        <v>#DIV/0!</v>
      </c>
      <c r="E2325">
        <f>'TPS543C20 Loop Gain'!B1615</f>
        <v>148100</v>
      </c>
    </row>
    <row r="2326" spans="3:5" x14ac:dyDescent="0.25">
      <c r="C2326" t="e">
        <f>'TPS543C20 Loop Gain'!AI1614</f>
        <v>#DIV/0!</v>
      </c>
      <c r="D2326" t="e">
        <f>'TPS543C20 Loop Gain'!AJ1614</f>
        <v>#DIV/0!</v>
      </c>
      <c r="E2326">
        <f>'TPS543C20 Loop Gain'!B1614</f>
        <v>148000</v>
      </c>
    </row>
    <row r="2327" spans="3:5" x14ac:dyDescent="0.25">
      <c r="C2327" t="e">
        <f>'TPS543C20 Loop Gain'!AI1613</f>
        <v>#DIV/0!</v>
      </c>
      <c r="D2327" t="e">
        <f>'TPS543C20 Loop Gain'!AJ1613</f>
        <v>#DIV/0!</v>
      </c>
      <c r="E2327">
        <f>'TPS543C20 Loop Gain'!B1613</f>
        <v>147900</v>
      </c>
    </row>
    <row r="2328" spans="3:5" x14ac:dyDescent="0.25">
      <c r="C2328" t="e">
        <f>'TPS543C20 Loop Gain'!AI1612</f>
        <v>#DIV/0!</v>
      </c>
      <c r="D2328" t="e">
        <f>'TPS543C20 Loop Gain'!AJ1612</f>
        <v>#DIV/0!</v>
      </c>
      <c r="E2328">
        <f>'TPS543C20 Loop Gain'!B1612</f>
        <v>147800</v>
      </c>
    </row>
    <row r="2329" spans="3:5" x14ac:dyDescent="0.25">
      <c r="C2329" t="e">
        <f>'TPS543C20 Loop Gain'!AI1611</f>
        <v>#DIV/0!</v>
      </c>
      <c r="D2329" t="e">
        <f>'TPS543C20 Loop Gain'!AJ1611</f>
        <v>#DIV/0!</v>
      </c>
      <c r="E2329">
        <f>'TPS543C20 Loop Gain'!B1611</f>
        <v>147700</v>
      </c>
    </row>
    <row r="2330" spans="3:5" x14ac:dyDescent="0.25">
      <c r="C2330" t="e">
        <f>'TPS543C20 Loop Gain'!AI1610</f>
        <v>#DIV/0!</v>
      </c>
      <c r="D2330" t="e">
        <f>'TPS543C20 Loop Gain'!AJ1610</f>
        <v>#DIV/0!</v>
      </c>
      <c r="E2330">
        <f>'TPS543C20 Loop Gain'!B1610</f>
        <v>147600</v>
      </c>
    </row>
    <row r="2331" spans="3:5" x14ac:dyDescent="0.25">
      <c r="C2331" t="e">
        <f>'TPS543C20 Loop Gain'!AI1609</f>
        <v>#DIV/0!</v>
      </c>
      <c r="D2331" t="e">
        <f>'TPS543C20 Loop Gain'!AJ1609</f>
        <v>#DIV/0!</v>
      </c>
      <c r="E2331">
        <f>'TPS543C20 Loop Gain'!B1609</f>
        <v>147500</v>
      </c>
    </row>
    <row r="2332" spans="3:5" x14ac:dyDescent="0.25">
      <c r="C2332" t="e">
        <f>'TPS543C20 Loop Gain'!AI1608</f>
        <v>#DIV/0!</v>
      </c>
      <c r="D2332" t="e">
        <f>'TPS543C20 Loop Gain'!AJ1608</f>
        <v>#DIV/0!</v>
      </c>
      <c r="E2332">
        <f>'TPS543C20 Loop Gain'!B1608</f>
        <v>147400</v>
      </c>
    </row>
    <row r="2333" spans="3:5" x14ac:dyDescent="0.25">
      <c r="C2333" t="e">
        <f>'TPS543C20 Loop Gain'!AI1607</f>
        <v>#DIV/0!</v>
      </c>
      <c r="D2333" t="e">
        <f>'TPS543C20 Loop Gain'!AJ1607</f>
        <v>#DIV/0!</v>
      </c>
      <c r="E2333">
        <f>'TPS543C20 Loop Gain'!B1607</f>
        <v>147300</v>
      </c>
    </row>
    <row r="2334" spans="3:5" x14ac:dyDescent="0.25">
      <c r="C2334" t="e">
        <f>'TPS543C20 Loop Gain'!AI1606</f>
        <v>#DIV/0!</v>
      </c>
      <c r="D2334" t="e">
        <f>'TPS543C20 Loop Gain'!AJ1606</f>
        <v>#DIV/0!</v>
      </c>
      <c r="E2334">
        <f>'TPS543C20 Loop Gain'!B1606</f>
        <v>147200</v>
      </c>
    </row>
    <row r="2335" spans="3:5" x14ac:dyDescent="0.25">
      <c r="C2335" t="e">
        <f>'TPS543C20 Loop Gain'!AI1605</f>
        <v>#DIV/0!</v>
      </c>
      <c r="D2335" t="e">
        <f>'TPS543C20 Loop Gain'!AJ1605</f>
        <v>#DIV/0!</v>
      </c>
      <c r="E2335">
        <f>'TPS543C20 Loop Gain'!B1605</f>
        <v>147100</v>
      </c>
    </row>
    <row r="2336" spans="3:5" x14ac:dyDescent="0.25">
      <c r="C2336" t="e">
        <f>'TPS543C20 Loop Gain'!AI1604</f>
        <v>#DIV/0!</v>
      </c>
      <c r="D2336" t="e">
        <f>'TPS543C20 Loop Gain'!AJ1604</f>
        <v>#DIV/0!</v>
      </c>
      <c r="E2336">
        <f>'TPS543C20 Loop Gain'!B1604</f>
        <v>147000</v>
      </c>
    </row>
    <row r="2337" spans="3:5" x14ac:dyDescent="0.25">
      <c r="C2337" t="e">
        <f>'TPS543C20 Loop Gain'!AI1603</f>
        <v>#DIV/0!</v>
      </c>
      <c r="D2337" t="e">
        <f>'TPS543C20 Loop Gain'!AJ1603</f>
        <v>#DIV/0!</v>
      </c>
      <c r="E2337">
        <f>'TPS543C20 Loop Gain'!B1603</f>
        <v>146900</v>
      </c>
    </row>
    <row r="2338" spans="3:5" x14ac:dyDescent="0.25">
      <c r="C2338" t="e">
        <f>'TPS543C20 Loop Gain'!AI1602</f>
        <v>#DIV/0!</v>
      </c>
      <c r="D2338" t="e">
        <f>'TPS543C20 Loop Gain'!AJ1602</f>
        <v>#DIV/0!</v>
      </c>
      <c r="E2338">
        <f>'TPS543C20 Loop Gain'!B1602</f>
        <v>146800</v>
      </c>
    </row>
    <row r="2339" spans="3:5" x14ac:dyDescent="0.25">
      <c r="C2339" t="e">
        <f>'TPS543C20 Loop Gain'!AI1601</f>
        <v>#DIV/0!</v>
      </c>
      <c r="D2339" t="e">
        <f>'TPS543C20 Loop Gain'!AJ1601</f>
        <v>#DIV/0!</v>
      </c>
      <c r="E2339">
        <f>'TPS543C20 Loop Gain'!B1601</f>
        <v>146700</v>
      </c>
    </row>
    <row r="2340" spans="3:5" x14ac:dyDescent="0.25">
      <c r="C2340" t="e">
        <f>'TPS543C20 Loop Gain'!AI1600</f>
        <v>#DIV/0!</v>
      </c>
      <c r="D2340" t="e">
        <f>'TPS543C20 Loop Gain'!AJ1600</f>
        <v>#DIV/0!</v>
      </c>
      <c r="E2340">
        <f>'TPS543C20 Loop Gain'!B1600</f>
        <v>146600</v>
      </c>
    </row>
    <row r="2341" spans="3:5" x14ac:dyDescent="0.25">
      <c r="C2341" t="e">
        <f>'TPS543C20 Loop Gain'!AI1599</f>
        <v>#DIV/0!</v>
      </c>
      <c r="D2341" t="e">
        <f>'TPS543C20 Loop Gain'!AJ1599</f>
        <v>#DIV/0!</v>
      </c>
      <c r="E2341">
        <f>'TPS543C20 Loop Gain'!B1599</f>
        <v>146500</v>
      </c>
    </row>
    <row r="2342" spans="3:5" x14ac:dyDescent="0.25">
      <c r="C2342" t="e">
        <f>'TPS543C20 Loop Gain'!AI1598</f>
        <v>#DIV/0!</v>
      </c>
      <c r="D2342" t="e">
        <f>'TPS543C20 Loop Gain'!AJ1598</f>
        <v>#DIV/0!</v>
      </c>
      <c r="E2342">
        <f>'TPS543C20 Loop Gain'!B1598</f>
        <v>146400</v>
      </c>
    </row>
    <row r="2343" spans="3:5" x14ac:dyDescent="0.25">
      <c r="C2343" t="e">
        <f>'TPS543C20 Loop Gain'!AI1597</f>
        <v>#DIV/0!</v>
      </c>
      <c r="D2343" t="e">
        <f>'TPS543C20 Loop Gain'!AJ1597</f>
        <v>#DIV/0!</v>
      </c>
      <c r="E2343">
        <f>'TPS543C20 Loop Gain'!B1597</f>
        <v>146300</v>
      </c>
    </row>
    <row r="2344" spans="3:5" x14ac:dyDescent="0.25">
      <c r="C2344" t="e">
        <f>'TPS543C20 Loop Gain'!AI1596</f>
        <v>#DIV/0!</v>
      </c>
      <c r="D2344" t="e">
        <f>'TPS543C20 Loop Gain'!AJ1596</f>
        <v>#DIV/0!</v>
      </c>
      <c r="E2344">
        <f>'TPS543C20 Loop Gain'!B1596</f>
        <v>146200</v>
      </c>
    </row>
    <row r="2345" spans="3:5" x14ac:dyDescent="0.25">
      <c r="C2345" t="e">
        <f>'TPS543C20 Loop Gain'!AI1595</f>
        <v>#DIV/0!</v>
      </c>
      <c r="D2345" t="e">
        <f>'TPS543C20 Loop Gain'!AJ1595</f>
        <v>#DIV/0!</v>
      </c>
      <c r="E2345">
        <f>'TPS543C20 Loop Gain'!B1595</f>
        <v>146100</v>
      </c>
    </row>
    <row r="2346" spans="3:5" x14ac:dyDescent="0.25">
      <c r="C2346" t="e">
        <f>'TPS543C20 Loop Gain'!AI1594</f>
        <v>#DIV/0!</v>
      </c>
      <c r="D2346" t="e">
        <f>'TPS543C20 Loop Gain'!AJ1594</f>
        <v>#DIV/0!</v>
      </c>
      <c r="E2346">
        <f>'TPS543C20 Loop Gain'!B1594</f>
        <v>146000</v>
      </c>
    </row>
    <row r="2347" spans="3:5" x14ac:dyDescent="0.25">
      <c r="C2347" t="e">
        <f>'TPS543C20 Loop Gain'!AI1593</f>
        <v>#DIV/0!</v>
      </c>
      <c r="D2347" t="e">
        <f>'TPS543C20 Loop Gain'!AJ1593</f>
        <v>#DIV/0!</v>
      </c>
      <c r="E2347">
        <f>'TPS543C20 Loop Gain'!B1593</f>
        <v>145900</v>
      </c>
    </row>
    <row r="2348" spans="3:5" x14ac:dyDescent="0.25">
      <c r="C2348" t="e">
        <f>'TPS543C20 Loop Gain'!AI1592</f>
        <v>#DIV/0!</v>
      </c>
      <c r="D2348" t="e">
        <f>'TPS543C20 Loop Gain'!AJ1592</f>
        <v>#DIV/0!</v>
      </c>
      <c r="E2348">
        <f>'TPS543C20 Loop Gain'!B1592</f>
        <v>145800</v>
      </c>
    </row>
    <row r="2349" spans="3:5" x14ac:dyDescent="0.25">
      <c r="C2349" t="e">
        <f>'TPS543C20 Loop Gain'!AI1591</f>
        <v>#DIV/0!</v>
      </c>
      <c r="D2349" t="e">
        <f>'TPS543C20 Loop Gain'!AJ1591</f>
        <v>#DIV/0!</v>
      </c>
      <c r="E2349">
        <f>'TPS543C20 Loop Gain'!B1591</f>
        <v>145700</v>
      </c>
    </row>
    <row r="2350" spans="3:5" x14ac:dyDescent="0.25">
      <c r="C2350" t="e">
        <f>'TPS543C20 Loop Gain'!AI1590</f>
        <v>#DIV/0!</v>
      </c>
      <c r="D2350" t="e">
        <f>'TPS543C20 Loop Gain'!AJ1590</f>
        <v>#DIV/0!</v>
      </c>
      <c r="E2350">
        <f>'TPS543C20 Loop Gain'!B1590</f>
        <v>145600</v>
      </c>
    </row>
    <row r="2351" spans="3:5" x14ac:dyDescent="0.25">
      <c r="C2351" t="e">
        <f>'TPS543C20 Loop Gain'!AI1589</f>
        <v>#DIV/0!</v>
      </c>
      <c r="D2351" t="e">
        <f>'TPS543C20 Loop Gain'!AJ1589</f>
        <v>#DIV/0!</v>
      </c>
      <c r="E2351">
        <f>'TPS543C20 Loop Gain'!B1589</f>
        <v>145500</v>
      </c>
    </row>
    <row r="2352" spans="3:5" x14ac:dyDescent="0.25">
      <c r="C2352" t="e">
        <f>'TPS543C20 Loop Gain'!AI1588</f>
        <v>#DIV/0!</v>
      </c>
      <c r="D2352" t="e">
        <f>'TPS543C20 Loop Gain'!AJ1588</f>
        <v>#DIV/0!</v>
      </c>
      <c r="E2352">
        <f>'TPS543C20 Loop Gain'!B1588</f>
        <v>145400</v>
      </c>
    </row>
    <row r="2353" spans="3:5" x14ac:dyDescent="0.25">
      <c r="C2353" t="e">
        <f>'TPS543C20 Loop Gain'!AI1587</f>
        <v>#DIV/0!</v>
      </c>
      <c r="D2353" t="e">
        <f>'TPS543C20 Loop Gain'!AJ1587</f>
        <v>#DIV/0!</v>
      </c>
      <c r="E2353">
        <f>'TPS543C20 Loop Gain'!B1587</f>
        <v>145300</v>
      </c>
    </row>
    <row r="2354" spans="3:5" x14ac:dyDescent="0.25">
      <c r="C2354" t="e">
        <f>'TPS543C20 Loop Gain'!AI1586</f>
        <v>#DIV/0!</v>
      </c>
      <c r="D2354" t="e">
        <f>'TPS543C20 Loop Gain'!AJ1586</f>
        <v>#DIV/0!</v>
      </c>
      <c r="E2354">
        <f>'TPS543C20 Loop Gain'!B1586</f>
        <v>145200</v>
      </c>
    </row>
    <row r="2355" spans="3:5" x14ac:dyDescent="0.25">
      <c r="C2355" t="e">
        <f>'TPS543C20 Loop Gain'!AI1585</f>
        <v>#DIV/0!</v>
      </c>
      <c r="D2355" t="e">
        <f>'TPS543C20 Loop Gain'!AJ1585</f>
        <v>#DIV/0!</v>
      </c>
      <c r="E2355">
        <f>'TPS543C20 Loop Gain'!B1585</f>
        <v>145100</v>
      </c>
    </row>
    <row r="2356" spans="3:5" x14ac:dyDescent="0.25">
      <c r="C2356" t="e">
        <f>'TPS543C20 Loop Gain'!AI1584</f>
        <v>#DIV/0!</v>
      </c>
      <c r="D2356" t="e">
        <f>'TPS543C20 Loop Gain'!AJ1584</f>
        <v>#DIV/0!</v>
      </c>
      <c r="E2356">
        <f>'TPS543C20 Loop Gain'!B1584</f>
        <v>145000</v>
      </c>
    </row>
    <row r="2357" spans="3:5" x14ac:dyDescent="0.25">
      <c r="C2357" t="e">
        <f>'TPS543C20 Loop Gain'!AI1583</f>
        <v>#DIV/0!</v>
      </c>
      <c r="D2357" t="e">
        <f>'TPS543C20 Loop Gain'!AJ1583</f>
        <v>#DIV/0!</v>
      </c>
      <c r="E2357">
        <f>'TPS543C20 Loop Gain'!B1583</f>
        <v>144900</v>
      </c>
    </row>
    <row r="2358" spans="3:5" x14ac:dyDescent="0.25">
      <c r="C2358" t="e">
        <f>'TPS543C20 Loop Gain'!AI1582</f>
        <v>#DIV/0!</v>
      </c>
      <c r="D2358" t="e">
        <f>'TPS543C20 Loop Gain'!AJ1582</f>
        <v>#DIV/0!</v>
      </c>
      <c r="E2358">
        <f>'TPS543C20 Loop Gain'!B1582</f>
        <v>144800</v>
      </c>
    </row>
    <row r="2359" spans="3:5" x14ac:dyDescent="0.25">
      <c r="C2359" t="e">
        <f>'TPS543C20 Loop Gain'!AI1581</f>
        <v>#DIV/0!</v>
      </c>
      <c r="D2359" t="e">
        <f>'TPS543C20 Loop Gain'!AJ1581</f>
        <v>#DIV/0!</v>
      </c>
      <c r="E2359">
        <f>'TPS543C20 Loop Gain'!B1581</f>
        <v>144700</v>
      </c>
    </row>
    <row r="2360" spans="3:5" x14ac:dyDescent="0.25">
      <c r="C2360" t="e">
        <f>'TPS543C20 Loop Gain'!AI1580</f>
        <v>#DIV/0!</v>
      </c>
      <c r="D2360" t="e">
        <f>'TPS543C20 Loop Gain'!AJ1580</f>
        <v>#DIV/0!</v>
      </c>
      <c r="E2360">
        <f>'TPS543C20 Loop Gain'!B1580</f>
        <v>144600</v>
      </c>
    </row>
    <row r="2361" spans="3:5" x14ac:dyDescent="0.25">
      <c r="C2361" t="e">
        <f>'TPS543C20 Loop Gain'!AI1579</f>
        <v>#DIV/0!</v>
      </c>
      <c r="D2361" t="e">
        <f>'TPS543C20 Loop Gain'!AJ1579</f>
        <v>#DIV/0!</v>
      </c>
      <c r="E2361">
        <f>'TPS543C20 Loop Gain'!B1579</f>
        <v>144500</v>
      </c>
    </row>
    <row r="2362" spans="3:5" x14ac:dyDescent="0.25">
      <c r="C2362" t="e">
        <f>'TPS543C20 Loop Gain'!AI1578</f>
        <v>#DIV/0!</v>
      </c>
      <c r="D2362" t="e">
        <f>'TPS543C20 Loop Gain'!AJ1578</f>
        <v>#DIV/0!</v>
      </c>
      <c r="E2362">
        <f>'TPS543C20 Loop Gain'!B1578</f>
        <v>144400</v>
      </c>
    </row>
    <row r="2363" spans="3:5" x14ac:dyDescent="0.25">
      <c r="C2363" t="e">
        <f>'TPS543C20 Loop Gain'!AI1577</f>
        <v>#DIV/0!</v>
      </c>
      <c r="D2363" t="e">
        <f>'TPS543C20 Loop Gain'!AJ1577</f>
        <v>#DIV/0!</v>
      </c>
      <c r="E2363">
        <f>'TPS543C20 Loop Gain'!B1577</f>
        <v>144300</v>
      </c>
    </row>
    <row r="2364" spans="3:5" x14ac:dyDescent="0.25">
      <c r="C2364" t="e">
        <f>'TPS543C20 Loop Gain'!AI1576</f>
        <v>#DIV/0!</v>
      </c>
      <c r="D2364" t="e">
        <f>'TPS543C20 Loop Gain'!AJ1576</f>
        <v>#DIV/0!</v>
      </c>
      <c r="E2364">
        <f>'TPS543C20 Loop Gain'!B1576</f>
        <v>144200</v>
      </c>
    </row>
    <row r="2365" spans="3:5" x14ac:dyDescent="0.25">
      <c r="C2365" t="e">
        <f>'TPS543C20 Loop Gain'!AI1575</f>
        <v>#DIV/0!</v>
      </c>
      <c r="D2365" t="e">
        <f>'TPS543C20 Loop Gain'!AJ1575</f>
        <v>#DIV/0!</v>
      </c>
      <c r="E2365">
        <f>'TPS543C20 Loop Gain'!B1575</f>
        <v>144100</v>
      </c>
    </row>
    <row r="2366" spans="3:5" x14ac:dyDescent="0.25">
      <c r="C2366" t="e">
        <f>'TPS543C20 Loop Gain'!AI1574</f>
        <v>#DIV/0!</v>
      </c>
      <c r="D2366" t="e">
        <f>'TPS543C20 Loop Gain'!AJ1574</f>
        <v>#DIV/0!</v>
      </c>
      <c r="E2366">
        <f>'TPS543C20 Loop Gain'!B1574</f>
        <v>144000</v>
      </c>
    </row>
    <row r="2367" spans="3:5" x14ac:dyDescent="0.25">
      <c r="C2367" t="e">
        <f>'TPS543C20 Loop Gain'!AI1573</f>
        <v>#DIV/0!</v>
      </c>
      <c r="D2367" t="e">
        <f>'TPS543C20 Loop Gain'!AJ1573</f>
        <v>#DIV/0!</v>
      </c>
      <c r="E2367">
        <f>'TPS543C20 Loop Gain'!B1573</f>
        <v>143900</v>
      </c>
    </row>
    <row r="2368" spans="3:5" x14ac:dyDescent="0.25">
      <c r="C2368" t="e">
        <f>'TPS543C20 Loop Gain'!AI1572</f>
        <v>#DIV/0!</v>
      </c>
      <c r="D2368" t="e">
        <f>'TPS543C20 Loop Gain'!AJ1572</f>
        <v>#DIV/0!</v>
      </c>
      <c r="E2368">
        <f>'TPS543C20 Loop Gain'!B1572</f>
        <v>143800</v>
      </c>
    </row>
    <row r="2369" spans="3:5" x14ac:dyDescent="0.25">
      <c r="C2369" t="e">
        <f>'TPS543C20 Loop Gain'!AI1571</f>
        <v>#DIV/0!</v>
      </c>
      <c r="D2369" t="e">
        <f>'TPS543C20 Loop Gain'!AJ1571</f>
        <v>#DIV/0!</v>
      </c>
      <c r="E2369">
        <f>'TPS543C20 Loop Gain'!B1571</f>
        <v>143700</v>
      </c>
    </row>
    <row r="2370" spans="3:5" x14ac:dyDescent="0.25">
      <c r="C2370" t="e">
        <f>'TPS543C20 Loop Gain'!AI1570</f>
        <v>#DIV/0!</v>
      </c>
      <c r="D2370" t="e">
        <f>'TPS543C20 Loop Gain'!AJ1570</f>
        <v>#DIV/0!</v>
      </c>
      <c r="E2370">
        <f>'TPS543C20 Loop Gain'!B1570</f>
        <v>143600</v>
      </c>
    </row>
    <row r="2371" spans="3:5" x14ac:dyDescent="0.25">
      <c r="C2371" t="e">
        <f>'TPS543C20 Loop Gain'!AI1569</f>
        <v>#DIV/0!</v>
      </c>
      <c r="D2371" t="e">
        <f>'TPS543C20 Loop Gain'!AJ1569</f>
        <v>#DIV/0!</v>
      </c>
      <c r="E2371">
        <f>'TPS543C20 Loop Gain'!B1569</f>
        <v>143500</v>
      </c>
    </row>
    <row r="2372" spans="3:5" x14ac:dyDescent="0.25">
      <c r="C2372" t="e">
        <f>'TPS543C20 Loop Gain'!AI1568</f>
        <v>#DIV/0!</v>
      </c>
      <c r="D2372" t="e">
        <f>'TPS543C20 Loop Gain'!AJ1568</f>
        <v>#DIV/0!</v>
      </c>
      <c r="E2372">
        <f>'TPS543C20 Loop Gain'!B1568</f>
        <v>143400</v>
      </c>
    </row>
    <row r="2373" spans="3:5" x14ac:dyDescent="0.25">
      <c r="C2373" t="e">
        <f>'TPS543C20 Loop Gain'!AI1567</f>
        <v>#DIV/0!</v>
      </c>
      <c r="D2373" t="e">
        <f>'TPS543C20 Loop Gain'!AJ1567</f>
        <v>#DIV/0!</v>
      </c>
      <c r="E2373">
        <f>'TPS543C20 Loop Gain'!B1567</f>
        <v>143300</v>
      </c>
    </row>
    <row r="2374" spans="3:5" x14ac:dyDescent="0.25">
      <c r="C2374" t="e">
        <f>'TPS543C20 Loop Gain'!AI1566</f>
        <v>#DIV/0!</v>
      </c>
      <c r="D2374" t="e">
        <f>'TPS543C20 Loop Gain'!AJ1566</f>
        <v>#DIV/0!</v>
      </c>
      <c r="E2374">
        <f>'TPS543C20 Loop Gain'!B1566</f>
        <v>143200</v>
      </c>
    </row>
    <row r="2375" spans="3:5" x14ac:dyDescent="0.25">
      <c r="C2375" t="e">
        <f>'TPS543C20 Loop Gain'!AI1565</f>
        <v>#DIV/0!</v>
      </c>
      <c r="D2375" t="e">
        <f>'TPS543C20 Loop Gain'!AJ1565</f>
        <v>#DIV/0!</v>
      </c>
      <c r="E2375">
        <f>'TPS543C20 Loop Gain'!B1565</f>
        <v>143100</v>
      </c>
    </row>
    <row r="2376" spans="3:5" x14ac:dyDescent="0.25">
      <c r="C2376" t="e">
        <f>'TPS543C20 Loop Gain'!AI1564</f>
        <v>#DIV/0!</v>
      </c>
      <c r="D2376" t="e">
        <f>'TPS543C20 Loop Gain'!AJ1564</f>
        <v>#DIV/0!</v>
      </c>
      <c r="E2376">
        <f>'TPS543C20 Loop Gain'!B1564</f>
        <v>143000</v>
      </c>
    </row>
    <row r="2377" spans="3:5" x14ac:dyDescent="0.25">
      <c r="C2377" t="e">
        <f>'TPS543C20 Loop Gain'!AI1563</f>
        <v>#DIV/0!</v>
      </c>
      <c r="D2377" t="e">
        <f>'TPS543C20 Loop Gain'!AJ1563</f>
        <v>#DIV/0!</v>
      </c>
      <c r="E2377">
        <f>'TPS543C20 Loop Gain'!B1563</f>
        <v>142900</v>
      </c>
    </row>
    <row r="2378" spans="3:5" x14ac:dyDescent="0.25">
      <c r="C2378" t="e">
        <f>'TPS543C20 Loop Gain'!AI1562</f>
        <v>#DIV/0!</v>
      </c>
      <c r="D2378" t="e">
        <f>'TPS543C20 Loop Gain'!AJ1562</f>
        <v>#DIV/0!</v>
      </c>
      <c r="E2378">
        <f>'TPS543C20 Loop Gain'!B1562</f>
        <v>142800</v>
      </c>
    </row>
    <row r="2379" spans="3:5" x14ac:dyDescent="0.25">
      <c r="C2379" t="e">
        <f>'TPS543C20 Loop Gain'!AI1561</f>
        <v>#DIV/0!</v>
      </c>
      <c r="D2379" t="e">
        <f>'TPS543C20 Loop Gain'!AJ1561</f>
        <v>#DIV/0!</v>
      </c>
      <c r="E2379">
        <f>'TPS543C20 Loop Gain'!B1561</f>
        <v>142700</v>
      </c>
    </row>
    <row r="2380" spans="3:5" x14ac:dyDescent="0.25">
      <c r="C2380" t="e">
        <f>'TPS543C20 Loop Gain'!AI1560</f>
        <v>#DIV/0!</v>
      </c>
      <c r="D2380" t="e">
        <f>'TPS543C20 Loop Gain'!AJ1560</f>
        <v>#DIV/0!</v>
      </c>
      <c r="E2380">
        <f>'TPS543C20 Loop Gain'!B1560</f>
        <v>142600</v>
      </c>
    </row>
    <row r="2381" spans="3:5" x14ac:dyDescent="0.25">
      <c r="C2381" t="e">
        <f>'TPS543C20 Loop Gain'!AI1559</f>
        <v>#DIV/0!</v>
      </c>
      <c r="D2381" t="e">
        <f>'TPS543C20 Loop Gain'!AJ1559</f>
        <v>#DIV/0!</v>
      </c>
      <c r="E2381">
        <f>'TPS543C20 Loop Gain'!B1559</f>
        <v>142500</v>
      </c>
    </row>
    <row r="2382" spans="3:5" x14ac:dyDescent="0.25">
      <c r="C2382" t="e">
        <f>'TPS543C20 Loop Gain'!AI1558</f>
        <v>#DIV/0!</v>
      </c>
      <c r="D2382" t="e">
        <f>'TPS543C20 Loop Gain'!AJ1558</f>
        <v>#DIV/0!</v>
      </c>
      <c r="E2382">
        <f>'TPS543C20 Loop Gain'!B1558</f>
        <v>142400</v>
      </c>
    </row>
    <row r="2383" spans="3:5" x14ac:dyDescent="0.25">
      <c r="C2383" t="e">
        <f>'TPS543C20 Loop Gain'!AI1557</f>
        <v>#DIV/0!</v>
      </c>
      <c r="D2383" t="e">
        <f>'TPS543C20 Loop Gain'!AJ1557</f>
        <v>#DIV/0!</v>
      </c>
      <c r="E2383">
        <f>'TPS543C20 Loop Gain'!B1557</f>
        <v>142300</v>
      </c>
    </row>
    <row r="2384" spans="3:5" x14ac:dyDescent="0.25">
      <c r="C2384" t="e">
        <f>'TPS543C20 Loop Gain'!AI1556</f>
        <v>#DIV/0!</v>
      </c>
      <c r="D2384" t="e">
        <f>'TPS543C20 Loop Gain'!AJ1556</f>
        <v>#DIV/0!</v>
      </c>
      <c r="E2384">
        <f>'TPS543C20 Loop Gain'!B1556</f>
        <v>142200</v>
      </c>
    </row>
    <row r="2385" spans="3:5" x14ac:dyDescent="0.25">
      <c r="C2385" t="e">
        <f>'TPS543C20 Loop Gain'!AI1555</f>
        <v>#DIV/0!</v>
      </c>
      <c r="D2385" t="e">
        <f>'TPS543C20 Loop Gain'!AJ1555</f>
        <v>#DIV/0!</v>
      </c>
      <c r="E2385">
        <f>'TPS543C20 Loop Gain'!B1555</f>
        <v>142100</v>
      </c>
    </row>
    <row r="2386" spans="3:5" x14ac:dyDescent="0.25">
      <c r="C2386" t="e">
        <f>'TPS543C20 Loop Gain'!AI1554</f>
        <v>#DIV/0!</v>
      </c>
      <c r="D2386" t="e">
        <f>'TPS543C20 Loop Gain'!AJ1554</f>
        <v>#DIV/0!</v>
      </c>
      <c r="E2386">
        <f>'TPS543C20 Loop Gain'!B1554</f>
        <v>142000</v>
      </c>
    </row>
    <row r="2387" spans="3:5" x14ac:dyDescent="0.25">
      <c r="C2387" t="e">
        <f>'TPS543C20 Loop Gain'!AI1553</f>
        <v>#DIV/0!</v>
      </c>
      <c r="D2387" t="e">
        <f>'TPS543C20 Loop Gain'!AJ1553</f>
        <v>#DIV/0!</v>
      </c>
      <c r="E2387">
        <f>'TPS543C20 Loop Gain'!B1553</f>
        <v>141900</v>
      </c>
    </row>
    <row r="2388" spans="3:5" x14ac:dyDescent="0.25">
      <c r="C2388" t="e">
        <f>'TPS543C20 Loop Gain'!AI1552</f>
        <v>#DIV/0!</v>
      </c>
      <c r="D2388" t="e">
        <f>'TPS543C20 Loop Gain'!AJ1552</f>
        <v>#DIV/0!</v>
      </c>
      <c r="E2388">
        <f>'TPS543C20 Loop Gain'!B1552</f>
        <v>141800</v>
      </c>
    </row>
    <row r="2389" spans="3:5" x14ac:dyDescent="0.25">
      <c r="C2389" t="e">
        <f>'TPS543C20 Loop Gain'!AI1551</f>
        <v>#DIV/0!</v>
      </c>
      <c r="D2389" t="e">
        <f>'TPS543C20 Loop Gain'!AJ1551</f>
        <v>#DIV/0!</v>
      </c>
      <c r="E2389">
        <f>'TPS543C20 Loop Gain'!B1551</f>
        <v>141700</v>
      </c>
    </row>
    <row r="2390" spans="3:5" x14ac:dyDescent="0.25">
      <c r="C2390" t="e">
        <f>'TPS543C20 Loop Gain'!AI1550</f>
        <v>#DIV/0!</v>
      </c>
      <c r="D2390" t="e">
        <f>'TPS543C20 Loop Gain'!AJ1550</f>
        <v>#DIV/0!</v>
      </c>
      <c r="E2390">
        <f>'TPS543C20 Loop Gain'!B1550</f>
        <v>141600</v>
      </c>
    </row>
    <row r="2391" spans="3:5" x14ac:dyDescent="0.25">
      <c r="C2391" t="e">
        <f>'TPS543C20 Loop Gain'!AI1549</f>
        <v>#DIV/0!</v>
      </c>
      <c r="D2391" t="e">
        <f>'TPS543C20 Loop Gain'!AJ1549</f>
        <v>#DIV/0!</v>
      </c>
      <c r="E2391">
        <f>'TPS543C20 Loop Gain'!B1549</f>
        <v>141500</v>
      </c>
    </row>
    <row r="2392" spans="3:5" x14ac:dyDescent="0.25">
      <c r="C2392" t="e">
        <f>'TPS543C20 Loop Gain'!AI1548</f>
        <v>#DIV/0!</v>
      </c>
      <c r="D2392" t="e">
        <f>'TPS543C20 Loop Gain'!AJ1548</f>
        <v>#DIV/0!</v>
      </c>
      <c r="E2392">
        <f>'TPS543C20 Loop Gain'!B1548</f>
        <v>141400</v>
      </c>
    </row>
    <row r="2393" spans="3:5" x14ac:dyDescent="0.25">
      <c r="C2393" t="e">
        <f>'TPS543C20 Loop Gain'!AI1547</f>
        <v>#DIV/0!</v>
      </c>
      <c r="D2393" t="e">
        <f>'TPS543C20 Loop Gain'!AJ1547</f>
        <v>#DIV/0!</v>
      </c>
      <c r="E2393">
        <f>'TPS543C20 Loop Gain'!B1547</f>
        <v>141300</v>
      </c>
    </row>
    <row r="2394" spans="3:5" x14ac:dyDescent="0.25">
      <c r="C2394" t="e">
        <f>'TPS543C20 Loop Gain'!AI1546</f>
        <v>#DIV/0!</v>
      </c>
      <c r="D2394" t="e">
        <f>'TPS543C20 Loop Gain'!AJ1546</f>
        <v>#DIV/0!</v>
      </c>
      <c r="E2394">
        <f>'TPS543C20 Loop Gain'!B1546</f>
        <v>141200</v>
      </c>
    </row>
    <row r="2395" spans="3:5" x14ac:dyDescent="0.25">
      <c r="C2395" t="e">
        <f>'TPS543C20 Loop Gain'!AI1545</f>
        <v>#DIV/0!</v>
      </c>
      <c r="D2395" t="e">
        <f>'TPS543C20 Loop Gain'!AJ1545</f>
        <v>#DIV/0!</v>
      </c>
      <c r="E2395">
        <f>'TPS543C20 Loop Gain'!B1545</f>
        <v>141100</v>
      </c>
    </row>
    <row r="2396" spans="3:5" x14ac:dyDescent="0.25">
      <c r="C2396" t="e">
        <f>'TPS543C20 Loop Gain'!AI1544</f>
        <v>#DIV/0!</v>
      </c>
      <c r="D2396" t="e">
        <f>'TPS543C20 Loop Gain'!AJ1544</f>
        <v>#DIV/0!</v>
      </c>
      <c r="E2396">
        <f>'TPS543C20 Loop Gain'!B1544</f>
        <v>141000</v>
      </c>
    </row>
    <row r="2397" spans="3:5" x14ac:dyDescent="0.25">
      <c r="C2397" t="e">
        <f>'TPS543C20 Loop Gain'!AI1543</f>
        <v>#DIV/0!</v>
      </c>
      <c r="D2397" t="e">
        <f>'TPS543C20 Loop Gain'!AJ1543</f>
        <v>#DIV/0!</v>
      </c>
      <c r="E2397">
        <f>'TPS543C20 Loop Gain'!B1543</f>
        <v>140900</v>
      </c>
    </row>
    <row r="2398" spans="3:5" x14ac:dyDescent="0.25">
      <c r="C2398" t="e">
        <f>'TPS543C20 Loop Gain'!AI1542</f>
        <v>#DIV/0!</v>
      </c>
      <c r="D2398" t="e">
        <f>'TPS543C20 Loop Gain'!AJ1542</f>
        <v>#DIV/0!</v>
      </c>
      <c r="E2398">
        <f>'TPS543C20 Loop Gain'!B1542</f>
        <v>140800</v>
      </c>
    </row>
    <row r="2399" spans="3:5" x14ac:dyDescent="0.25">
      <c r="C2399" t="e">
        <f>'TPS543C20 Loop Gain'!AI1541</f>
        <v>#DIV/0!</v>
      </c>
      <c r="D2399" t="e">
        <f>'TPS543C20 Loop Gain'!AJ1541</f>
        <v>#DIV/0!</v>
      </c>
      <c r="E2399">
        <f>'TPS543C20 Loop Gain'!B1541</f>
        <v>140700</v>
      </c>
    </row>
    <row r="2400" spans="3:5" x14ac:dyDescent="0.25">
      <c r="C2400" t="e">
        <f>'TPS543C20 Loop Gain'!AI1540</f>
        <v>#DIV/0!</v>
      </c>
      <c r="D2400" t="e">
        <f>'TPS543C20 Loop Gain'!AJ1540</f>
        <v>#DIV/0!</v>
      </c>
      <c r="E2400">
        <f>'TPS543C20 Loop Gain'!B1540</f>
        <v>140600</v>
      </c>
    </row>
    <row r="2401" spans="3:5" x14ac:dyDescent="0.25">
      <c r="C2401" t="e">
        <f>'TPS543C20 Loop Gain'!AI1539</f>
        <v>#DIV/0!</v>
      </c>
      <c r="D2401" t="e">
        <f>'TPS543C20 Loop Gain'!AJ1539</f>
        <v>#DIV/0!</v>
      </c>
      <c r="E2401">
        <f>'TPS543C20 Loop Gain'!B1539</f>
        <v>140500</v>
      </c>
    </row>
    <row r="2402" spans="3:5" x14ac:dyDescent="0.25">
      <c r="C2402" t="e">
        <f>'TPS543C20 Loop Gain'!AI1538</f>
        <v>#DIV/0!</v>
      </c>
      <c r="D2402" t="e">
        <f>'TPS543C20 Loop Gain'!AJ1538</f>
        <v>#DIV/0!</v>
      </c>
      <c r="E2402">
        <f>'TPS543C20 Loop Gain'!B1538</f>
        <v>140400</v>
      </c>
    </row>
    <row r="2403" spans="3:5" x14ac:dyDescent="0.25">
      <c r="C2403" t="e">
        <f>'TPS543C20 Loop Gain'!AI1537</f>
        <v>#DIV/0!</v>
      </c>
      <c r="D2403" t="e">
        <f>'TPS543C20 Loop Gain'!AJ1537</f>
        <v>#DIV/0!</v>
      </c>
      <c r="E2403">
        <f>'TPS543C20 Loop Gain'!B1537</f>
        <v>140300</v>
      </c>
    </row>
    <row r="2404" spans="3:5" x14ac:dyDescent="0.25">
      <c r="C2404" t="e">
        <f>'TPS543C20 Loop Gain'!AI1536</f>
        <v>#DIV/0!</v>
      </c>
      <c r="D2404" t="e">
        <f>'TPS543C20 Loop Gain'!AJ1536</f>
        <v>#DIV/0!</v>
      </c>
      <c r="E2404">
        <f>'TPS543C20 Loop Gain'!B1536</f>
        <v>140200</v>
      </c>
    </row>
    <row r="2405" spans="3:5" x14ac:dyDescent="0.25">
      <c r="C2405" t="e">
        <f>'TPS543C20 Loop Gain'!AI1535</f>
        <v>#DIV/0!</v>
      </c>
      <c r="D2405" t="e">
        <f>'TPS543C20 Loop Gain'!AJ1535</f>
        <v>#DIV/0!</v>
      </c>
      <c r="E2405">
        <f>'TPS543C20 Loop Gain'!B1535</f>
        <v>140100</v>
      </c>
    </row>
    <row r="2406" spans="3:5" x14ac:dyDescent="0.25">
      <c r="C2406" t="e">
        <f>'TPS543C20 Loop Gain'!AI1534</f>
        <v>#DIV/0!</v>
      </c>
      <c r="D2406" t="e">
        <f>'TPS543C20 Loop Gain'!AJ1534</f>
        <v>#DIV/0!</v>
      </c>
      <c r="E2406">
        <f>'TPS543C20 Loop Gain'!B1534</f>
        <v>140000</v>
      </c>
    </row>
    <row r="2407" spans="3:5" x14ac:dyDescent="0.25">
      <c r="C2407" t="e">
        <f>'TPS543C20 Loop Gain'!AI1533</f>
        <v>#DIV/0!</v>
      </c>
      <c r="D2407" t="e">
        <f>'TPS543C20 Loop Gain'!AJ1533</f>
        <v>#DIV/0!</v>
      </c>
      <c r="E2407">
        <f>'TPS543C20 Loop Gain'!B1533</f>
        <v>139900</v>
      </c>
    </row>
    <row r="2408" spans="3:5" x14ac:dyDescent="0.25">
      <c r="C2408" t="e">
        <f>'TPS543C20 Loop Gain'!AI1532</f>
        <v>#DIV/0!</v>
      </c>
      <c r="D2408" t="e">
        <f>'TPS543C20 Loop Gain'!AJ1532</f>
        <v>#DIV/0!</v>
      </c>
      <c r="E2408">
        <f>'TPS543C20 Loop Gain'!B1532</f>
        <v>139800</v>
      </c>
    </row>
    <row r="2409" spans="3:5" x14ac:dyDescent="0.25">
      <c r="C2409" t="e">
        <f>'TPS543C20 Loop Gain'!AI1531</f>
        <v>#DIV/0!</v>
      </c>
      <c r="D2409" t="e">
        <f>'TPS543C20 Loop Gain'!AJ1531</f>
        <v>#DIV/0!</v>
      </c>
      <c r="E2409">
        <f>'TPS543C20 Loop Gain'!B1531</f>
        <v>139700</v>
      </c>
    </row>
    <row r="2410" spans="3:5" x14ac:dyDescent="0.25">
      <c r="C2410" t="e">
        <f>'TPS543C20 Loop Gain'!AI1530</f>
        <v>#DIV/0!</v>
      </c>
      <c r="D2410" t="e">
        <f>'TPS543C20 Loop Gain'!AJ1530</f>
        <v>#DIV/0!</v>
      </c>
      <c r="E2410">
        <f>'TPS543C20 Loop Gain'!B1530</f>
        <v>139600</v>
      </c>
    </row>
    <row r="2411" spans="3:5" x14ac:dyDescent="0.25">
      <c r="C2411" t="e">
        <f>'TPS543C20 Loop Gain'!AI1529</f>
        <v>#DIV/0!</v>
      </c>
      <c r="D2411" t="e">
        <f>'TPS543C20 Loop Gain'!AJ1529</f>
        <v>#DIV/0!</v>
      </c>
      <c r="E2411">
        <f>'TPS543C20 Loop Gain'!B1529</f>
        <v>139500</v>
      </c>
    </row>
    <row r="2412" spans="3:5" x14ac:dyDescent="0.25">
      <c r="C2412" t="e">
        <f>'TPS543C20 Loop Gain'!AI1528</f>
        <v>#DIV/0!</v>
      </c>
      <c r="D2412" t="e">
        <f>'TPS543C20 Loop Gain'!AJ1528</f>
        <v>#DIV/0!</v>
      </c>
      <c r="E2412">
        <f>'TPS543C20 Loop Gain'!B1528</f>
        <v>139400</v>
      </c>
    </row>
    <row r="2413" spans="3:5" x14ac:dyDescent="0.25">
      <c r="C2413" t="e">
        <f>'TPS543C20 Loop Gain'!AI1527</f>
        <v>#DIV/0!</v>
      </c>
      <c r="D2413" t="e">
        <f>'TPS543C20 Loop Gain'!AJ1527</f>
        <v>#DIV/0!</v>
      </c>
      <c r="E2413">
        <f>'TPS543C20 Loop Gain'!B1527</f>
        <v>139300</v>
      </c>
    </row>
    <row r="2414" spans="3:5" x14ac:dyDescent="0.25">
      <c r="C2414" t="e">
        <f>'TPS543C20 Loop Gain'!AI1526</f>
        <v>#DIV/0!</v>
      </c>
      <c r="D2414" t="e">
        <f>'TPS543C20 Loop Gain'!AJ1526</f>
        <v>#DIV/0!</v>
      </c>
      <c r="E2414">
        <f>'TPS543C20 Loop Gain'!B1526</f>
        <v>139200</v>
      </c>
    </row>
    <row r="2415" spans="3:5" x14ac:dyDescent="0.25">
      <c r="C2415" t="e">
        <f>'TPS543C20 Loop Gain'!AI1525</f>
        <v>#DIV/0!</v>
      </c>
      <c r="D2415" t="e">
        <f>'TPS543C20 Loop Gain'!AJ1525</f>
        <v>#DIV/0!</v>
      </c>
      <c r="E2415">
        <f>'TPS543C20 Loop Gain'!B1525</f>
        <v>139100</v>
      </c>
    </row>
    <row r="2416" spans="3:5" x14ac:dyDescent="0.25">
      <c r="C2416" t="e">
        <f>'TPS543C20 Loop Gain'!AI1524</f>
        <v>#DIV/0!</v>
      </c>
      <c r="D2416" t="e">
        <f>'TPS543C20 Loop Gain'!AJ1524</f>
        <v>#DIV/0!</v>
      </c>
      <c r="E2416">
        <f>'TPS543C20 Loop Gain'!B1524</f>
        <v>139000</v>
      </c>
    </row>
    <row r="2417" spans="3:5" x14ac:dyDescent="0.25">
      <c r="C2417" t="e">
        <f>'TPS543C20 Loop Gain'!AI1523</f>
        <v>#DIV/0!</v>
      </c>
      <c r="D2417" t="e">
        <f>'TPS543C20 Loop Gain'!AJ1523</f>
        <v>#DIV/0!</v>
      </c>
      <c r="E2417">
        <f>'TPS543C20 Loop Gain'!B1523</f>
        <v>138900</v>
      </c>
    </row>
    <row r="2418" spans="3:5" x14ac:dyDescent="0.25">
      <c r="C2418" t="e">
        <f>'TPS543C20 Loop Gain'!AI1522</f>
        <v>#DIV/0!</v>
      </c>
      <c r="D2418" t="e">
        <f>'TPS543C20 Loop Gain'!AJ1522</f>
        <v>#DIV/0!</v>
      </c>
      <c r="E2418">
        <f>'TPS543C20 Loop Gain'!B1522</f>
        <v>138800</v>
      </c>
    </row>
    <row r="2419" spans="3:5" x14ac:dyDescent="0.25">
      <c r="C2419" t="e">
        <f>'TPS543C20 Loop Gain'!AI1521</f>
        <v>#DIV/0!</v>
      </c>
      <c r="D2419" t="e">
        <f>'TPS543C20 Loop Gain'!AJ1521</f>
        <v>#DIV/0!</v>
      </c>
      <c r="E2419">
        <f>'TPS543C20 Loop Gain'!B1521</f>
        <v>138700</v>
      </c>
    </row>
    <row r="2420" spans="3:5" x14ac:dyDescent="0.25">
      <c r="C2420" t="e">
        <f>'TPS543C20 Loop Gain'!AI1520</f>
        <v>#DIV/0!</v>
      </c>
      <c r="D2420" t="e">
        <f>'TPS543C20 Loop Gain'!AJ1520</f>
        <v>#DIV/0!</v>
      </c>
      <c r="E2420">
        <f>'TPS543C20 Loop Gain'!B1520</f>
        <v>138600</v>
      </c>
    </row>
    <row r="2421" spans="3:5" x14ac:dyDescent="0.25">
      <c r="C2421" t="e">
        <f>'TPS543C20 Loop Gain'!AI1519</f>
        <v>#DIV/0!</v>
      </c>
      <c r="D2421" t="e">
        <f>'TPS543C20 Loop Gain'!AJ1519</f>
        <v>#DIV/0!</v>
      </c>
      <c r="E2421">
        <f>'TPS543C20 Loop Gain'!B1519</f>
        <v>138500</v>
      </c>
    </row>
    <row r="2422" spans="3:5" x14ac:dyDescent="0.25">
      <c r="C2422" t="e">
        <f>'TPS543C20 Loop Gain'!AI1518</f>
        <v>#DIV/0!</v>
      </c>
      <c r="D2422" t="e">
        <f>'TPS543C20 Loop Gain'!AJ1518</f>
        <v>#DIV/0!</v>
      </c>
      <c r="E2422">
        <f>'TPS543C20 Loop Gain'!B1518</f>
        <v>138400</v>
      </c>
    </row>
    <row r="2423" spans="3:5" x14ac:dyDescent="0.25">
      <c r="C2423" t="e">
        <f>'TPS543C20 Loop Gain'!AI1517</f>
        <v>#DIV/0!</v>
      </c>
      <c r="D2423" t="e">
        <f>'TPS543C20 Loop Gain'!AJ1517</f>
        <v>#DIV/0!</v>
      </c>
      <c r="E2423">
        <f>'TPS543C20 Loop Gain'!B1517</f>
        <v>138300</v>
      </c>
    </row>
    <row r="2424" spans="3:5" x14ac:dyDescent="0.25">
      <c r="C2424" t="e">
        <f>'TPS543C20 Loop Gain'!AI1516</f>
        <v>#DIV/0!</v>
      </c>
      <c r="D2424" t="e">
        <f>'TPS543C20 Loop Gain'!AJ1516</f>
        <v>#DIV/0!</v>
      </c>
      <c r="E2424">
        <f>'TPS543C20 Loop Gain'!B1516</f>
        <v>138200</v>
      </c>
    </row>
    <row r="2425" spans="3:5" x14ac:dyDescent="0.25">
      <c r="C2425" t="e">
        <f>'TPS543C20 Loop Gain'!AI1515</f>
        <v>#DIV/0!</v>
      </c>
      <c r="D2425" t="e">
        <f>'TPS543C20 Loop Gain'!AJ1515</f>
        <v>#DIV/0!</v>
      </c>
      <c r="E2425">
        <f>'TPS543C20 Loop Gain'!B1515</f>
        <v>138100</v>
      </c>
    </row>
    <row r="2426" spans="3:5" x14ac:dyDescent="0.25">
      <c r="C2426" t="e">
        <f>'TPS543C20 Loop Gain'!AI1514</f>
        <v>#DIV/0!</v>
      </c>
      <c r="D2426" t="e">
        <f>'TPS543C20 Loop Gain'!AJ1514</f>
        <v>#DIV/0!</v>
      </c>
      <c r="E2426">
        <f>'TPS543C20 Loop Gain'!B1514</f>
        <v>138000</v>
      </c>
    </row>
    <row r="2427" spans="3:5" x14ac:dyDescent="0.25">
      <c r="C2427" t="e">
        <f>'TPS543C20 Loop Gain'!AI1513</f>
        <v>#DIV/0!</v>
      </c>
      <c r="D2427" t="e">
        <f>'TPS543C20 Loop Gain'!AJ1513</f>
        <v>#DIV/0!</v>
      </c>
      <c r="E2427">
        <f>'TPS543C20 Loop Gain'!B1513</f>
        <v>137900</v>
      </c>
    </row>
    <row r="2428" spans="3:5" x14ac:dyDescent="0.25">
      <c r="C2428" t="e">
        <f>'TPS543C20 Loop Gain'!AI1512</f>
        <v>#DIV/0!</v>
      </c>
      <c r="D2428" t="e">
        <f>'TPS543C20 Loop Gain'!AJ1512</f>
        <v>#DIV/0!</v>
      </c>
      <c r="E2428">
        <f>'TPS543C20 Loop Gain'!B1512</f>
        <v>137800</v>
      </c>
    </row>
    <row r="2429" spans="3:5" x14ac:dyDescent="0.25">
      <c r="C2429" t="e">
        <f>'TPS543C20 Loop Gain'!AI1511</f>
        <v>#DIV/0!</v>
      </c>
      <c r="D2429" t="e">
        <f>'TPS543C20 Loop Gain'!AJ1511</f>
        <v>#DIV/0!</v>
      </c>
      <c r="E2429">
        <f>'TPS543C20 Loop Gain'!B1511</f>
        <v>137700</v>
      </c>
    </row>
    <row r="2430" spans="3:5" x14ac:dyDescent="0.25">
      <c r="C2430" t="e">
        <f>'TPS543C20 Loop Gain'!AI1510</f>
        <v>#DIV/0!</v>
      </c>
      <c r="D2430" t="e">
        <f>'TPS543C20 Loop Gain'!AJ1510</f>
        <v>#DIV/0!</v>
      </c>
      <c r="E2430">
        <f>'TPS543C20 Loop Gain'!B1510</f>
        <v>137600</v>
      </c>
    </row>
    <row r="2431" spans="3:5" x14ac:dyDescent="0.25">
      <c r="C2431" t="e">
        <f>'TPS543C20 Loop Gain'!AI1509</f>
        <v>#DIV/0!</v>
      </c>
      <c r="D2431" t="e">
        <f>'TPS543C20 Loop Gain'!AJ1509</f>
        <v>#DIV/0!</v>
      </c>
      <c r="E2431">
        <f>'TPS543C20 Loop Gain'!B1509</f>
        <v>137500</v>
      </c>
    </row>
    <row r="2432" spans="3:5" x14ac:dyDescent="0.25">
      <c r="C2432" t="e">
        <f>'TPS543C20 Loop Gain'!AI1508</f>
        <v>#DIV/0!</v>
      </c>
      <c r="D2432" t="e">
        <f>'TPS543C20 Loop Gain'!AJ1508</f>
        <v>#DIV/0!</v>
      </c>
      <c r="E2432">
        <f>'TPS543C20 Loop Gain'!B1508</f>
        <v>137400</v>
      </c>
    </row>
    <row r="2433" spans="3:5" x14ac:dyDescent="0.25">
      <c r="C2433" t="e">
        <f>'TPS543C20 Loop Gain'!AI1507</f>
        <v>#DIV/0!</v>
      </c>
      <c r="D2433" t="e">
        <f>'TPS543C20 Loop Gain'!AJ1507</f>
        <v>#DIV/0!</v>
      </c>
      <c r="E2433">
        <f>'TPS543C20 Loop Gain'!B1507</f>
        <v>137300</v>
      </c>
    </row>
    <row r="2434" spans="3:5" x14ac:dyDescent="0.25">
      <c r="C2434" t="e">
        <f>'TPS543C20 Loop Gain'!AI1506</f>
        <v>#DIV/0!</v>
      </c>
      <c r="D2434" t="e">
        <f>'TPS543C20 Loop Gain'!AJ1506</f>
        <v>#DIV/0!</v>
      </c>
      <c r="E2434">
        <f>'TPS543C20 Loop Gain'!B1506</f>
        <v>137200</v>
      </c>
    </row>
    <row r="2435" spans="3:5" x14ac:dyDescent="0.25">
      <c r="C2435" t="e">
        <f>'TPS543C20 Loop Gain'!AI1505</f>
        <v>#DIV/0!</v>
      </c>
      <c r="D2435" t="e">
        <f>'TPS543C20 Loop Gain'!AJ1505</f>
        <v>#DIV/0!</v>
      </c>
      <c r="E2435">
        <f>'TPS543C20 Loop Gain'!B1505</f>
        <v>137100</v>
      </c>
    </row>
    <row r="2436" spans="3:5" x14ac:dyDescent="0.25">
      <c r="C2436" t="e">
        <f>'TPS543C20 Loop Gain'!AI1504</f>
        <v>#DIV/0!</v>
      </c>
      <c r="D2436" t="e">
        <f>'TPS543C20 Loop Gain'!AJ1504</f>
        <v>#DIV/0!</v>
      </c>
      <c r="E2436">
        <f>'TPS543C20 Loop Gain'!B1504</f>
        <v>137000</v>
      </c>
    </row>
    <row r="2437" spans="3:5" x14ac:dyDescent="0.25">
      <c r="C2437" t="e">
        <f>'TPS543C20 Loop Gain'!AI1503</f>
        <v>#DIV/0!</v>
      </c>
      <c r="D2437" t="e">
        <f>'TPS543C20 Loop Gain'!AJ1503</f>
        <v>#DIV/0!</v>
      </c>
      <c r="E2437">
        <f>'TPS543C20 Loop Gain'!B1503</f>
        <v>136900</v>
      </c>
    </row>
    <row r="2438" spans="3:5" x14ac:dyDescent="0.25">
      <c r="C2438" t="e">
        <f>'TPS543C20 Loop Gain'!AI1502</f>
        <v>#DIV/0!</v>
      </c>
      <c r="D2438" t="e">
        <f>'TPS543C20 Loop Gain'!AJ1502</f>
        <v>#DIV/0!</v>
      </c>
      <c r="E2438">
        <f>'TPS543C20 Loop Gain'!B1502</f>
        <v>136800</v>
      </c>
    </row>
    <row r="2439" spans="3:5" x14ac:dyDescent="0.25">
      <c r="C2439" t="e">
        <f>'TPS543C20 Loop Gain'!AI1501</f>
        <v>#DIV/0!</v>
      </c>
      <c r="D2439" t="e">
        <f>'TPS543C20 Loop Gain'!AJ1501</f>
        <v>#DIV/0!</v>
      </c>
      <c r="E2439">
        <f>'TPS543C20 Loop Gain'!B1501</f>
        <v>136700</v>
      </c>
    </row>
    <row r="2440" spans="3:5" x14ac:dyDescent="0.25">
      <c r="C2440" t="e">
        <f>'TPS543C20 Loop Gain'!AI1500</f>
        <v>#DIV/0!</v>
      </c>
      <c r="D2440" t="e">
        <f>'TPS543C20 Loop Gain'!AJ1500</f>
        <v>#DIV/0!</v>
      </c>
      <c r="E2440">
        <f>'TPS543C20 Loop Gain'!B1500</f>
        <v>136600</v>
      </c>
    </row>
    <row r="2441" spans="3:5" x14ac:dyDescent="0.25">
      <c r="C2441" t="e">
        <f>'TPS543C20 Loop Gain'!AI1499</f>
        <v>#DIV/0!</v>
      </c>
      <c r="D2441" t="e">
        <f>'TPS543C20 Loop Gain'!AJ1499</f>
        <v>#DIV/0!</v>
      </c>
      <c r="E2441">
        <f>'TPS543C20 Loop Gain'!B1499</f>
        <v>136500</v>
      </c>
    </row>
    <row r="2442" spans="3:5" x14ac:dyDescent="0.25">
      <c r="C2442" t="e">
        <f>'TPS543C20 Loop Gain'!AI1498</f>
        <v>#DIV/0!</v>
      </c>
      <c r="D2442" t="e">
        <f>'TPS543C20 Loop Gain'!AJ1498</f>
        <v>#DIV/0!</v>
      </c>
      <c r="E2442">
        <f>'TPS543C20 Loop Gain'!B1498</f>
        <v>136400</v>
      </c>
    </row>
    <row r="2443" spans="3:5" x14ac:dyDescent="0.25">
      <c r="C2443" t="e">
        <f>'TPS543C20 Loop Gain'!AI1497</f>
        <v>#DIV/0!</v>
      </c>
      <c r="D2443" t="e">
        <f>'TPS543C20 Loop Gain'!AJ1497</f>
        <v>#DIV/0!</v>
      </c>
      <c r="E2443">
        <f>'TPS543C20 Loop Gain'!B1497</f>
        <v>136300</v>
      </c>
    </row>
    <row r="2444" spans="3:5" x14ac:dyDescent="0.25">
      <c r="C2444" t="e">
        <f>'TPS543C20 Loop Gain'!AI1496</f>
        <v>#DIV/0!</v>
      </c>
      <c r="D2444" t="e">
        <f>'TPS543C20 Loop Gain'!AJ1496</f>
        <v>#DIV/0!</v>
      </c>
      <c r="E2444">
        <f>'TPS543C20 Loop Gain'!B1496</f>
        <v>136200</v>
      </c>
    </row>
    <row r="2445" spans="3:5" x14ac:dyDescent="0.25">
      <c r="C2445" t="e">
        <f>'TPS543C20 Loop Gain'!AI1495</f>
        <v>#DIV/0!</v>
      </c>
      <c r="D2445" t="e">
        <f>'TPS543C20 Loop Gain'!AJ1495</f>
        <v>#DIV/0!</v>
      </c>
      <c r="E2445">
        <f>'TPS543C20 Loop Gain'!B1495</f>
        <v>136100</v>
      </c>
    </row>
    <row r="2446" spans="3:5" x14ac:dyDescent="0.25">
      <c r="C2446" t="e">
        <f>'TPS543C20 Loop Gain'!AI1494</f>
        <v>#DIV/0!</v>
      </c>
      <c r="D2446" t="e">
        <f>'TPS543C20 Loop Gain'!AJ1494</f>
        <v>#DIV/0!</v>
      </c>
      <c r="E2446">
        <f>'TPS543C20 Loop Gain'!B1494</f>
        <v>136000</v>
      </c>
    </row>
    <row r="2447" spans="3:5" x14ac:dyDescent="0.25">
      <c r="C2447" t="e">
        <f>'TPS543C20 Loop Gain'!AI1493</f>
        <v>#DIV/0!</v>
      </c>
      <c r="D2447" t="e">
        <f>'TPS543C20 Loop Gain'!AJ1493</f>
        <v>#DIV/0!</v>
      </c>
      <c r="E2447">
        <f>'TPS543C20 Loop Gain'!B1493</f>
        <v>135900</v>
      </c>
    </row>
    <row r="2448" spans="3:5" x14ac:dyDescent="0.25">
      <c r="C2448" t="e">
        <f>'TPS543C20 Loop Gain'!AI1492</f>
        <v>#DIV/0!</v>
      </c>
      <c r="D2448" t="e">
        <f>'TPS543C20 Loop Gain'!AJ1492</f>
        <v>#DIV/0!</v>
      </c>
      <c r="E2448">
        <f>'TPS543C20 Loop Gain'!B1492</f>
        <v>135800</v>
      </c>
    </row>
    <row r="2449" spans="3:5" x14ac:dyDescent="0.25">
      <c r="C2449" t="e">
        <f>'TPS543C20 Loop Gain'!AI1491</f>
        <v>#DIV/0!</v>
      </c>
      <c r="D2449" t="e">
        <f>'TPS543C20 Loop Gain'!AJ1491</f>
        <v>#DIV/0!</v>
      </c>
      <c r="E2449">
        <f>'TPS543C20 Loop Gain'!B1491</f>
        <v>135700</v>
      </c>
    </row>
    <row r="2450" spans="3:5" x14ac:dyDescent="0.25">
      <c r="C2450" t="e">
        <f>'TPS543C20 Loop Gain'!AI1490</f>
        <v>#DIV/0!</v>
      </c>
      <c r="D2450" t="e">
        <f>'TPS543C20 Loop Gain'!AJ1490</f>
        <v>#DIV/0!</v>
      </c>
      <c r="E2450">
        <f>'TPS543C20 Loop Gain'!B1490</f>
        <v>135600</v>
      </c>
    </row>
    <row r="2451" spans="3:5" x14ac:dyDescent="0.25">
      <c r="C2451" t="e">
        <f>'TPS543C20 Loop Gain'!AI1489</f>
        <v>#DIV/0!</v>
      </c>
      <c r="D2451" t="e">
        <f>'TPS543C20 Loop Gain'!AJ1489</f>
        <v>#DIV/0!</v>
      </c>
      <c r="E2451">
        <f>'TPS543C20 Loop Gain'!B1489</f>
        <v>135500</v>
      </c>
    </row>
    <row r="2452" spans="3:5" x14ac:dyDescent="0.25">
      <c r="C2452" t="e">
        <f>'TPS543C20 Loop Gain'!AI1488</f>
        <v>#DIV/0!</v>
      </c>
      <c r="D2452" t="e">
        <f>'TPS543C20 Loop Gain'!AJ1488</f>
        <v>#DIV/0!</v>
      </c>
      <c r="E2452">
        <f>'TPS543C20 Loop Gain'!B1488</f>
        <v>135400</v>
      </c>
    </row>
    <row r="2453" spans="3:5" x14ac:dyDescent="0.25">
      <c r="C2453" t="e">
        <f>'TPS543C20 Loop Gain'!AI1487</f>
        <v>#DIV/0!</v>
      </c>
      <c r="D2453" t="e">
        <f>'TPS543C20 Loop Gain'!AJ1487</f>
        <v>#DIV/0!</v>
      </c>
      <c r="E2453">
        <f>'TPS543C20 Loop Gain'!B1487</f>
        <v>135300</v>
      </c>
    </row>
    <row r="2454" spans="3:5" x14ac:dyDescent="0.25">
      <c r="C2454" t="e">
        <f>'TPS543C20 Loop Gain'!AI1486</f>
        <v>#DIV/0!</v>
      </c>
      <c r="D2454" t="e">
        <f>'TPS543C20 Loop Gain'!AJ1486</f>
        <v>#DIV/0!</v>
      </c>
      <c r="E2454">
        <f>'TPS543C20 Loop Gain'!B1486</f>
        <v>135200</v>
      </c>
    </row>
    <row r="2455" spans="3:5" x14ac:dyDescent="0.25">
      <c r="C2455" t="e">
        <f>'TPS543C20 Loop Gain'!AI1485</f>
        <v>#DIV/0!</v>
      </c>
      <c r="D2455" t="e">
        <f>'TPS543C20 Loop Gain'!AJ1485</f>
        <v>#DIV/0!</v>
      </c>
      <c r="E2455">
        <f>'TPS543C20 Loop Gain'!B1485</f>
        <v>135100</v>
      </c>
    </row>
    <row r="2456" spans="3:5" x14ac:dyDescent="0.25">
      <c r="C2456" t="e">
        <f>'TPS543C20 Loop Gain'!AI1484</f>
        <v>#DIV/0!</v>
      </c>
      <c r="D2456" t="e">
        <f>'TPS543C20 Loop Gain'!AJ1484</f>
        <v>#DIV/0!</v>
      </c>
      <c r="E2456">
        <f>'TPS543C20 Loop Gain'!B1484</f>
        <v>135000</v>
      </c>
    </row>
    <row r="2457" spans="3:5" x14ac:dyDescent="0.25">
      <c r="C2457" t="e">
        <f>'TPS543C20 Loop Gain'!AI1483</f>
        <v>#DIV/0!</v>
      </c>
      <c r="D2457" t="e">
        <f>'TPS543C20 Loop Gain'!AJ1483</f>
        <v>#DIV/0!</v>
      </c>
      <c r="E2457">
        <f>'TPS543C20 Loop Gain'!B1483</f>
        <v>134900</v>
      </c>
    </row>
    <row r="2458" spans="3:5" x14ac:dyDescent="0.25">
      <c r="C2458" t="e">
        <f>'TPS543C20 Loop Gain'!AI1482</f>
        <v>#DIV/0!</v>
      </c>
      <c r="D2458" t="e">
        <f>'TPS543C20 Loop Gain'!AJ1482</f>
        <v>#DIV/0!</v>
      </c>
      <c r="E2458">
        <f>'TPS543C20 Loop Gain'!B1482</f>
        <v>134800</v>
      </c>
    </row>
    <row r="2459" spans="3:5" x14ac:dyDescent="0.25">
      <c r="C2459" t="e">
        <f>'TPS543C20 Loop Gain'!AI1481</f>
        <v>#DIV/0!</v>
      </c>
      <c r="D2459" t="e">
        <f>'TPS543C20 Loop Gain'!AJ1481</f>
        <v>#DIV/0!</v>
      </c>
      <c r="E2459">
        <f>'TPS543C20 Loop Gain'!B1481</f>
        <v>134700</v>
      </c>
    </row>
    <row r="2460" spans="3:5" x14ac:dyDescent="0.25">
      <c r="C2460" t="e">
        <f>'TPS543C20 Loop Gain'!AI1480</f>
        <v>#DIV/0!</v>
      </c>
      <c r="D2460" t="e">
        <f>'TPS543C20 Loop Gain'!AJ1480</f>
        <v>#DIV/0!</v>
      </c>
      <c r="E2460">
        <f>'TPS543C20 Loop Gain'!B1480</f>
        <v>134600</v>
      </c>
    </row>
    <row r="2461" spans="3:5" x14ac:dyDescent="0.25">
      <c r="C2461" t="e">
        <f>'TPS543C20 Loop Gain'!AI1479</f>
        <v>#DIV/0!</v>
      </c>
      <c r="D2461" t="e">
        <f>'TPS543C20 Loop Gain'!AJ1479</f>
        <v>#DIV/0!</v>
      </c>
      <c r="E2461">
        <f>'TPS543C20 Loop Gain'!B1479</f>
        <v>134500</v>
      </c>
    </row>
    <row r="2462" spans="3:5" x14ac:dyDescent="0.25">
      <c r="C2462" t="e">
        <f>'TPS543C20 Loop Gain'!AI1478</f>
        <v>#DIV/0!</v>
      </c>
      <c r="D2462" t="e">
        <f>'TPS543C20 Loop Gain'!AJ1478</f>
        <v>#DIV/0!</v>
      </c>
      <c r="E2462">
        <f>'TPS543C20 Loop Gain'!B1478</f>
        <v>134400</v>
      </c>
    </row>
    <row r="2463" spans="3:5" x14ac:dyDescent="0.25">
      <c r="C2463" t="e">
        <f>'TPS543C20 Loop Gain'!AI1477</f>
        <v>#DIV/0!</v>
      </c>
      <c r="D2463" t="e">
        <f>'TPS543C20 Loop Gain'!AJ1477</f>
        <v>#DIV/0!</v>
      </c>
      <c r="E2463">
        <f>'TPS543C20 Loop Gain'!B1477</f>
        <v>134300</v>
      </c>
    </row>
    <row r="2464" spans="3:5" x14ac:dyDescent="0.25">
      <c r="C2464" t="e">
        <f>'TPS543C20 Loop Gain'!AI1476</f>
        <v>#DIV/0!</v>
      </c>
      <c r="D2464" t="e">
        <f>'TPS543C20 Loop Gain'!AJ1476</f>
        <v>#DIV/0!</v>
      </c>
      <c r="E2464">
        <f>'TPS543C20 Loop Gain'!B1476</f>
        <v>134200</v>
      </c>
    </row>
    <row r="2465" spans="3:5" x14ac:dyDescent="0.25">
      <c r="C2465" t="e">
        <f>'TPS543C20 Loop Gain'!AI1475</f>
        <v>#DIV/0!</v>
      </c>
      <c r="D2465" t="e">
        <f>'TPS543C20 Loop Gain'!AJ1475</f>
        <v>#DIV/0!</v>
      </c>
      <c r="E2465">
        <f>'TPS543C20 Loop Gain'!B1475</f>
        <v>134100</v>
      </c>
    </row>
    <row r="2466" spans="3:5" x14ac:dyDescent="0.25">
      <c r="C2466" t="e">
        <f>'TPS543C20 Loop Gain'!AI1474</f>
        <v>#DIV/0!</v>
      </c>
      <c r="D2466" t="e">
        <f>'TPS543C20 Loop Gain'!AJ1474</f>
        <v>#DIV/0!</v>
      </c>
      <c r="E2466">
        <f>'TPS543C20 Loop Gain'!B1474</f>
        <v>134000</v>
      </c>
    </row>
    <row r="2467" spans="3:5" x14ac:dyDescent="0.25">
      <c r="C2467" t="e">
        <f>'TPS543C20 Loop Gain'!AI1473</f>
        <v>#DIV/0!</v>
      </c>
      <c r="D2467" t="e">
        <f>'TPS543C20 Loop Gain'!AJ1473</f>
        <v>#DIV/0!</v>
      </c>
      <c r="E2467">
        <f>'TPS543C20 Loop Gain'!B1473</f>
        <v>133900</v>
      </c>
    </row>
    <row r="2468" spans="3:5" x14ac:dyDescent="0.25">
      <c r="C2468" t="e">
        <f>'TPS543C20 Loop Gain'!AI1472</f>
        <v>#DIV/0!</v>
      </c>
      <c r="D2468" t="e">
        <f>'TPS543C20 Loop Gain'!AJ1472</f>
        <v>#DIV/0!</v>
      </c>
      <c r="E2468">
        <f>'TPS543C20 Loop Gain'!B1472</f>
        <v>133800</v>
      </c>
    </row>
    <row r="2469" spans="3:5" x14ac:dyDescent="0.25">
      <c r="C2469" t="e">
        <f>'TPS543C20 Loop Gain'!AI1471</f>
        <v>#DIV/0!</v>
      </c>
      <c r="D2469" t="e">
        <f>'TPS543C20 Loop Gain'!AJ1471</f>
        <v>#DIV/0!</v>
      </c>
      <c r="E2469">
        <f>'TPS543C20 Loop Gain'!B1471</f>
        <v>133700</v>
      </c>
    </row>
    <row r="2470" spans="3:5" x14ac:dyDescent="0.25">
      <c r="C2470" t="e">
        <f>'TPS543C20 Loop Gain'!AI1470</f>
        <v>#DIV/0!</v>
      </c>
      <c r="D2470" t="e">
        <f>'TPS543C20 Loop Gain'!AJ1470</f>
        <v>#DIV/0!</v>
      </c>
      <c r="E2470">
        <f>'TPS543C20 Loop Gain'!B1470</f>
        <v>133600</v>
      </c>
    </row>
    <row r="2471" spans="3:5" x14ac:dyDescent="0.25">
      <c r="C2471" t="e">
        <f>'TPS543C20 Loop Gain'!AI1469</f>
        <v>#DIV/0!</v>
      </c>
      <c r="D2471" t="e">
        <f>'TPS543C20 Loop Gain'!AJ1469</f>
        <v>#DIV/0!</v>
      </c>
      <c r="E2471">
        <f>'TPS543C20 Loop Gain'!B1469</f>
        <v>133500</v>
      </c>
    </row>
    <row r="2472" spans="3:5" x14ac:dyDescent="0.25">
      <c r="C2472" t="e">
        <f>'TPS543C20 Loop Gain'!AI1468</f>
        <v>#DIV/0!</v>
      </c>
      <c r="D2472" t="e">
        <f>'TPS543C20 Loop Gain'!AJ1468</f>
        <v>#DIV/0!</v>
      </c>
      <c r="E2472">
        <f>'TPS543C20 Loop Gain'!B1468</f>
        <v>133400</v>
      </c>
    </row>
    <row r="2473" spans="3:5" x14ac:dyDescent="0.25">
      <c r="C2473" t="e">
        <f>'TPS543C20 Loop Gain'!AI1467</f>
        <v>#DIV/0!</v>
      </c>
      <c r="D2473" t="e">
        <f>'TPS543C20 Loop Gain'!AJ1467</f>
        <v>#DIV/0!</v>
      </c>
      <c r="E2473">
        <f>'TPS543C20 Loop Gain'!B1467</f>
        <v>133300</v>
      </c>
    </row>
    <row r="2474" spans="3:5" x14ac:dyDescent="0.25">
      <c r="C2474" t="e">
        <f>'TPS543C20 Loop Gain'!AI1466</f>
        <v>#DIV/0!</v>
      </c>
      <c r="D2474" t="e">
        <f>'TPS543C20 Loop Gain'!AJ1466</f>
        <v>#DIV/0!</v>
      </c>
      <c r="E2474">
        <f>'TPS543C20 Loop Gain'!B1466</f>
        <v>133200</v>
      </c>
    </row>
    <row r="2475" spans="3:5" x14ac:dyDescent="0.25">
      <c r="C2475" t="e">
        <f>'TPS543C20 Loop Gain'!AI1465</f>
        <v>#DIV/0!</v>
      </c>
      <c r="D2475" t="e">
        <f>'TPS543C20 Loop Gain'!AJ1465</f>
        <v>#DIV/0!</v>
      </c>
      <c r="E2475">
        <f>'TPS543C20 Loop Gain'!B1465</f>
        <v>133100</v>
      </c>
    </row>
    <row r="2476" spans="3:5" x14ac:dyDescent="0.25">
      <c r="C2476" t="e">
        <f>'TPS543C20 Loop Gain'!AI1464</f>
        <v>#DIV/0!</v>
      </c>
      <c r="D2476" t="e">
        <f>'TPS543C20 Loop Gain'!AJ1464</f>
        <v>#DIV/0!</v>
      </c>
      <c r="E2476">
        <f>'TPS543C20 Loop Gain'!B1464</f>
        <v>133000</v>
      </c>
    </row>
    <row r="2477" spans="3:5" x14ac:dyDescent="0.25">
      <c r="C2477" t="e">
        <f>'TPS543C20 Loop Gain'!AI1463</f>
        <v>#DIV/0!</v>
      </c>
      <c r="D2477" t="e">
        <f>'TPS543C20 Loop Gain'!AJ1463</f>
        <v>#DIV/0!</v>
      </c>
      <c r="E2477">
        <f>'TPS543C20 Loop Gain'!B1463</f>
        <v>132900</v>
      </c>
    </row>
    <row r="2478" spans="3:5" x14ac:dyDescent="0.25">
      <c r="C2478" t="e">
        <f>'TPS543C20 Loop Gain'!AI1462</f>
        <v>#DIV/0!</v>
      </c>
      <c r="D2478" t="e">
        <f>'TPS543C20 Loop Gain'!AJ1462</f>
        <v>#DIV/0!</v>
      </c>
      <c r="E2478">
        <f>'TPS543C20 Loop Gain'!B1462</f>
        <v>132800</v>
      </c>
    </row>
    <row r="2479" spans="3:5" x14ac:dyDescent="0.25">
      <c r="C2479" t="e">
        <f>'TPS543C20 Loop Gain'!AI1461</f>
        <v>#DIV/0!</v>
      </c>
      <c r="D2479" t="e">
        <f>'TPS543C20 Loop Gain'!AJ1461</f>
        <v>#DIV/0!</v>
      </c>
      <c r="E2479">
        <f>'TPS543C20 Loop Gain'!B1461</f>
        <v>132700</v>
      </c>
    </row>
    <row r="2480" spans="3:5" x14ac:dyDescent="0.25">
      <c r="C2480" t="e">
        <f>'TPS543C20 Loop Gain'!AI1460</f>
        <v>#DIV/0!</v>
      </c>
      <c r="D2480" t="e">
        <f>'TPS543C20 Loop Gain'!AJ1460</f>
        <v>#DIV/0!</v>
      </c>
      <c r="E2480">
        <f>'TPS543C20 Loop Gain'!B1460</f>
        <v>132600</v>
      </c>
    </row>
    <row r="2481" spans="3:5" x14ac:dyDescent="0.25">
      <c r="C2481" t="e">
        <f>'TPS543C20 Loop Gain'!AI1459</f>
        <v>#DIV/0!</v>
      </c>
      <c r="D2481" t="e">
        <f>'TPS543C20 Loop Gain'!AJ1459</f>
        <v>#DIV/0!</v>
      </c>
      <c r="E2481">
        <f>'TPS543C20 Loop Gain'!B1459</f>
        <v>132500</v>
      </c>
    </row>
    <row r="2482" spans="3:5" x14ac:dyDescent="0.25">
      <c r="C2482" t="e">
        <f>'TPS543C20 Loop Gain'!AI1458</f>
        <v>#DIV/0!</v>
      </c>
      <c r="D2482" t="e">
        <f>'TPS543C20 Loop Gain'!AJ1458</f>
        <v>#DIV/0!</v>
      </c>
      <c r="E2482">
        <f>'TPS543C20 Loop Gain'!B1458</f>
        <v>132400</v>
      </c>
    </row>
    <row r="2483" spans="3:5" x14ac:dyDescent="0.25">
      <c r="C2483" t="e">
        <f>'TPS543C20 Loop Gain'!AI1457</f>
        <v>#DIV/0!</v>
      </c>
      <c r="D2483" t="e">
        <f>'TPS543C20 Loop Gain'!AJ1457</f>
        <v>#DIV/0!</v>
      </c>
      <c r="E2483">
        <f>'TPS543C20 Loop Gain'!B1457</f>
        <v>132300</v>
      </c>
    </row>
    <row r="2484" spans="3:5" x14ac:dyDescent="0.25">
      <c r="C2484" t="e">
        <f>'TPS543C20 Loop Gain'!AI1456</f>
        <v>#DIV/0!</v>
      </c>
      <c r="D2484" t="e">
        <f>'TPS543C20 Loop Gain'!AJ1456</f>
        <v>#DIV/0!</v>
      </c>
      <c r="E2484">
        <f>'TPS543C20 Loop Gain'!B1456</f>
        <v>132200</v>
      </c>
    </row>
    <row r="2485" spans="3:5" x14ac:dyDescent="0.25">
      <c r="C2485" t="e">
        <f>'TPS543C20 Loop Gain'!AI1455</f>
        <v>#DIV/0!</v>
      </c>
      <c r="D2485" t="e">
        <f>'TPS543C20 Loop Gain'!AJ1455</f>
        <v>#DIV/0!</v>
      </c>
      <c r="E2485">
        <f>'TPS543C20 Loop Gain'!B1455</f>
        <v>132100</v>
      </c>
    </row>
    <row r="2486" spans="3:5" x14ac:dyDescent="0.25">
      <c r="C2486" t="e">
        <f>'TPS543C20 Loop Gain'!AI1454</f>
        <v>#DIV/0!</v>
      </c>
      <c r="D2486" t="e">
        <f>'TPS543C20 Loop Gain'!AJ1454</f>
        <v>#DIV/0!</v>
      </c>
      <c r="E2486">
        <f>'TPS543C20 Loop Gain'!B1454</f>
        <v>132000</v>
      </c>
    </row>
    <row r="2487" spans="3:5" x14ac:dyDescent="0.25">
      <c r="C2487" t="e">
        <f>'TPS543C20 Loop Gain'!AI1453</f>
        <v>#DIV/0!</v>
      </c>
      <c r="D2487" t="e">
        <f>'TPS543C20 Loop Gain'!AJ1453</f>
        <v>#DIV/0!</v>
      </c>
      <c r="E2487">
        <f>'TPS543C20 Loop Gain'!B1453</f>
        <v>131900</v>
      </c>
    </row>
    <row r="2488" spans="3:5" x14ac:dyDescent="0.25">
      <c r="C2488" t="e">
        <f>'TPS543C20 Loop Gain'!AI1452</f>
        <v>#DIV/0!</v>
      </c>
      <c r="D2488" t="e">
        <f>'TPS543C20 Loop Gain'!AJ1452</f>
        <v>#DIV/0!</v>
      </c>
      <c r="E2488">
        <f>'TPS543C20 Loop Gain'!B1452</f>
        <v>131800</v>
      </c>
    </row>
    <row r="2489" spans="3:5" x14ac:dyDescent="0.25">
      <c r="C2489" t="e">
        <f>'TPS543C20 Loop Gain'!AI1451</f>
        <v>#DIV/0!</v>
      </c>
      <c r="D2489" t="e">
        <f>'TPS543C20 Loop Gain'!AJ1451</f>
        <v>#DIV/0!</v>
      </c>
      <c r="E2489">
        <f>'TPS543C20 Loop Gain'!B1451</f>
        <v>131700</v>
      </c>
    </row>
    <row r="2490" spans="3:5" x14ac:dyDescent="0.25">
      <c r="C2490" t="e">
        <f>'TPS543C20 Loop Gain'!AI1450</f>
        <v>#DIV/0!</v>
      </c>
      <c r="D2490" t="e">
        <f>'TPS543C20 Loop Gain'!AJ1450</f>
        <v>#DIV/0!</v>
      </c>
      <c r="E2490">
        <f>'TPS543C20 Loop Gain'!B1450</f>
        <v>131600</v>
      </c>
    </row>
    <row r="2491" spans="3:5" x14ac:dyDescent="0.25">
      <c r="C2491" t="e">
        <f>'TPS543C20 Loop Gain'!AI1449</f>
        <v>#DIV/0!</v>
      </c>
      <c r="D2491" t="e">
        <f>'TPS543C20 Loop Gain'!AJ1449</f>
        <v>#DIV/0!</v>
      </c>
      <c r="E2491">
        <f>'TPS543C20 Loop Gain'!B1449</f>
        <v>131500</v>
      </c>
    </row>
    <row r="2492" spans="3:5" x14ac:dyDescent="0.25">
      <c r="C2492" t="e">
        <f>'TPS543C20 Loop Gain'!AI1448</f>
        <v>#DIV/0!</v>
      </c>
      <c r="D2492" t="e">
        <f>'TPS543C20 Loop Gain'!AJ1448</f>
        <v>#DIV/0!</v>
      </c>
      <c r="E2492">
        <f>'TPS543C20 Loop Gain'!B1448</f>
        <v>131400</v>
      </c>
    </row>
    <row r="2493" spans="3:5" x14ac:dyDescent="0.25">
      <c r="C2493" t="e">
        <f>'TPS543C20 Loop Gain'!AI1447</f>
        <v>#DIV/0!</v>
      </c>
      <c r="D2493" t="e">
        <f>'TPS543C20 Loop Gain'!AJ1447</f>
        <v>#DIV/0!</v>
      </c>
      <c r="E2493">
        <f>'TPS543C20 Loop Gain'!B1447</f>
        <v>131300</v>
      </c>
    </row>
    <row r="2494" spans="3:5" x14ac:dyDescent="0.25">
      <c r="C2494" t="e">
        <f>'TPS543C20 Loop Gain'!AI1446</f>
        <v>#DIV/0!</v>
      </c>
      <c r="D2494" t="e">
        <f>'TPS543C20 Loop Gain'!AJ1446</f>
        <v>#DIV/0!</v>
      </c>
      <c r="E2494">
        <f>'TPS543C20 Loop Gain'!B1446</f>
        <v>131200</v>
      </c>
    </row>
    <row r="2495" spans="3:5" x14ac:dyDescent="0.25">
      <c r="C2495" t="e">
        <f>'TPS543C20 Loop Gain'!AI1445</f>
        <v>#DIV/0!</v>
      </c>
      <c r="D2495" t="e">
        <f>'TPS543C20 Loop Gain'!AJ1445</f>
        <v>#DIV/0!</v>
      </c>
      <c r="E2495">
        <f>'TPS543C20 Loop Gain'!B1445</f>
        <v>131100</v>
      </c>
    </row>
    <row r="2496" spans="3:5" x14ac:dyDescent="0.25">
      <c r="C2496" t="e">
        <f>'TPS543C20 Loop Gain'!AI1444</f>
        <v>#DIV/0!</v>
      </c>
      <c r="D2496" t="e">
        <f>'TPS543C20 Loop Gain'!AJ1444</f>
        <v>#DIV/0!</v>
      </c>
      <c r="E2496">
        <f>'TPS543C20 Loop Gain'!B1444</f>
        <v>131000</v>
      </c>
    </row>
    <row r="2497" spans="3:5" x14ac:dyDescent="0.25">
      <c r="C2497" t="e">
        <f>'TPS543C20 Loop Gain'!AI1443</f>
        <v>#DIV/0!</v>
      </c>
      <c r="D2497" t="e">
        <f>'TPS543C20 Loop Gain'!AJ1443</f>
        <v>#DIV/0!</v>
      </c>
      <c r="E2497">
        <f>'TPS543C20 Loop Gain'!B1443</f>
        <v>130900</v>
      </c>
    </row>
    <row r="2498" spans="3:5" x14ac:dyDescent="0.25">
      <c r="C2498" t="e">
        <f>'TPS543C20 Loop Gain'!AI1442</f>
        <v>#DIV/0!</v>
      </c>
      <c r="D2498" t="e">
        <f>'TPS543C20 Loop Gain'!AJ1442</f>
        <v>#DIV/0!</v>
      </c>
      <c r="E2498">
        <f>'TPS543C20 Loop Gain'!B1442</f>
        <v>130800</v>
      </c>
    </row>
    <row r="2499" spans="3:5" x14ac:dyDescent="0.25">
      <c r="C2499" t="e">
        <f>'TPS543C20 Loop Gain'!AI1441</f>
        <v>#DIV/0!</v>
      </c>
      <c r="D2499" t="e">
        <f>'TPS543C20 Loop Gain'!AJ1441</f>
        <v>#DIV/0!</v>
      </c>
      <c r="E2499">
        <f>'TPS543C20 Loop Gain'!B1441</f>
        <v>130700</v>
      </c>
    </row>
    <row r="2500" spans="3:5" x14ac:dyDescent="0.25">
      <c r="C2500" t="e">
        <f>'TPS543C20 Loop Gain'!AI1440</f>
        <v>#DIV/0!</v>
      </c>
      <c r="D2500" t="e">
        <f>'TPS543C20 Loop Gain'!AJ1440</f>
        <v>#DIV/0!</v>
      </c>
      <c r="E2500">
        <f>'TPS543C20 Loop Gain'!B1440</f>
        <v>130600</v>
      </c>
    </row>
    <row r="2501" spans="3:5" x14ac:dyDescent="0.25">
      <c r="C2501" t="e">
        <f>'TPS543C20 Loop Gain'!AI1439</f>
        <v>#DIV/0!</v>
      </c>
      <c r="D2501" t="e">
        <f>'TPS543C20 Loop Gain'!AJ1439</f>
        <v>#DIV/0!</v>
      </c>
      <c r="E2501">
        <f>'TPS543C20 Loop Gain'!B1439</f>
        <v>130500</v>
      </c>
    </row>
    <row r="2502" spans="3:5" x14ac:dyDescent="0.25">
      <c r="C2502" t="e">
        <f>'TPS543C20 Loop Gain'!AI1438</f>
        <v>#DIV/0!</v>
      </c>
      <c r="D2502" t="e">
        <f>'TPS543C20 Loop Gain'!AJ1438</f>
        <v>#DIV/0!</v>
      </c>
      <c r="E2502">
        <f>'TPS543C20 Loop Gain'!B1438</f>
        <v>130400</v>
      </c>
    </row>
    <row r="2503" spans="3:5" x14ac:dyDescent="0.25">
      <c r="C2503" t="e">
        <f>'TPS543C20 Loop Gain'!AI1437</f>
        <v>#DIV/0!</v>
      </c>
      <c r="D2503" t="e">
        <f>'TPS543C20 Loop Gain'!AJ1437</f>
        <v>#DIV/0!</v>
      </c>
      <c r="E2503">
        <f>'TPS543C20 Loop Gain'!B1437</f>
        <v>130300</v>
      </c>
    </row>
    <row r="2504" spans="3:5" x14ac:dyDescent="0.25">
      <c r="C2504" t="e">
        <f>'TPS543C20 Loop Gain'!AI1436</f>
        <v>#DIV/0!</v>
      </c>
      <c r="D2504" t="e">
        <f>'TPS543C20 Loop Gain'!AJ1436</f>
        <v>#DIV/0!</v>
      </c>
      <c r="E2504">
        <f>'TPS543C20 Loop Gain'!B1436</f>
        <v>130200</v>
      </c>
    </row>
    <row r="2505" spans="3:5" x14ac:dyDescent="0.25">
      <c r="C2505" t="e">
        <f>'TPS543C20 Loop Gain'!AI1435</f>
        <v>#DIV/0!</v>
      </c>
      <c r="D2505" t="e">
        <f>'TPS543C20 Loop Gain'!AJ1435</f>
        <v>#DIV/0!</v>
      </c>
      <c r="E2505">
        <f>'TPS543C20 Loop Gain'!B1435</f>
        <v>130100</v>
      </c>
    </row>
    <row r="2506" spans="3:5" x14ac:dyDescent="0.25">
      <c r="C2506" t="e">
        <f>'TPS543C20 Loop Gain'!AI1434</f>
        <v>#DIV/0!</v>
      </c>
      <c r="D2506" t="e">
        <f>'TPS543C20 Loop Gain'!AJ1434</f>
        <v>#DIV/0!</v>
      </c>
      <c r="E2506">
        <f>'TPS543C20 Loop Gain'!B1434</f>
        <v>130000</v>
      </c>
    </row>
    <row r="2507" spans="3:5" x14ac:dyDescent="0.25">
      <c r="C2507" t="e">
        <f>'TPS543C20 Loop Gain'!AI1433</f>
        <v>#DIV/0!</v>
      </c>
      <c r="D2507" t="e">
        <f>'TPS543C20 Loop Gain'!AJ1433</f>
        <v>#DIV/0!</v>
      </c>
      <c r="E2507">
        <f>'TPS543C20 Loop Gain'!B1433</f>
        <v>129900</v>
      </c>
    </row>
    <row r="2508" spans="3:5" x14ac:dyDescent="0.25">
      <c r="C2508" t="e">
        <f>'TPS543C20 Loop Gain'!AI1432</f>
        <v>#DIV/0!</v>
      </c>
      <c r="D2508" t="e">
        <f>'TPS543C20 Loop Gain'!AJ1432</f>
        <v>#DIV/0!</v>
      </c>
      <c r="E2508">
        <f>'TPS543C20 Loop Gain'!B1432</f>
        <v>129800</v>
      </c>
    </row>
    <row r="2509" spans="3:5" x14ac:dyDescent="0.25">
      <c r="C2509" t="e">
        <f>'TPS543C20 Loop Gain'!AI1431</f>
        <v>#DIV/0!</v>
      </c>
      <c r="D2509" t="e">
        <f>'TPS543C20 Loop Gain'!AJ1431</f>
        <v>#DIV/0!</v>
      </c>
      <c r="E2509">
        <f>'TPS543C20 Loop Gain'!B1431</f>
        <v>129700</v>
      </c>
    </row>
    <row r="2510" spans="3:5" x14ac:dyDescent="0.25">
      <c r="C2510" t="e">
        <f>'TPS543C20 Loop Gain'!AI1430</f>
        <v>#DIV/0!</v>
      </c>
      <c r="D2510" t="e">
        <f>'TPS543C20 Loop Gain'!AJ1430</f>
        <v>#DIV/0!</v>
      </c>
      <c r="E2510">
        <f>'TPS543C20 Loop Gain'!B1430</f>
        <v>129600</v>
      </c>
    </row>
    <row r="2511" spans="3:5" x14ac:dyDescent="0.25">
      <c r="C2511" t="e">
        <f>'TPS543C20 Loop Gain'!AI1429</f>
        <v>#DIV/0!</v>
      </c>
      <c r="D2511" t="e">
        <f>'TPS543C20 Loop Gain'!AJ1429</f>
        <v>#DIV/0!</v>
      </c>
      <c r="E2511">
        <f>'TPS543C20 Loop Gain'!B1429</f>
        <v>129500</v>
      </c>
    </row>
    <row r="2512" spans="3:5" x14ac:dyDescent="0.25">
      <c r="C2512" t="e">
        <f>'TPS543C20 Loop Gain'!AI1428</f>
        <v>#DIV/0!</v>
      </c>
      <c r="D2512" t="e">
        <f>'TPS543C20 Loop Gain'!AJ1428</f>
        <v>#DIV/0!</v>
      </c>
      <c r="E2512">
        <f>'TPS543C20 Loop Gain'!B1428</f>
        <v>129400</v>
      </c>
    </row>
    <row r="2513" spans="3:5" x14ac:dyDescent="0.25">
      <c r="C2513" t="e">
        <f>'TPS543C20 Loop Gain'!AI1427</f>
        <v>#DIV/0!</v>
      </c>
      <c r="D2513" t="e">
        <f>'TPS543C20 Loop Gain'!AJ1427</f>
        <v>#DIV/0!</v>
      </c>
      <c r="E2513">
        <f>'TPS543C20 Loop Gain'!B1427</f>
        <v>129300</v>
      </c>
    </row>
    <row r="2514" spans="3:5" x14ac:dyDescent="0.25">
      <c r="C2514" t="e">
        <f>'TPS543C20 Loop Gain'!AI1426</f>
        <v>#DIV/0!</v>
      </c>
      <c r="D2514" t="e">
        <f>'TPS543C20 Loop Gain'!AJ1426</f>
        <v>#DIV/0!</v>
      </c>
      <c r="E2514">
        <f>'TPS543C20 Loop Gain'!B1426</f>
        <v>129200</v>
      </c>
    </row>
    <row r="2515" spans="3:5" x14ac:dyDescent="0.25">
      <c r="C2515" t="e">
        <f>'TPS543C20 Loop Gain'!AI1425</f>
        <v>#DIV/0!</v>
      </c>
      <c r="D2515" t="e">
        <f>'TPS543C20 Loop Gain'!AJ1425</f>
        <v>#DIV/0!</v>
      </c>
      <c r="E2515">
        <f>'TPS543C20 Loop Gain'!B1425</f>
        <v>129100</v>
      </c>
    </row>
    <row r="2516" spans="3:5" x14ac:dyDescent="0.25">
      <c r="C2516" t="e">
        <f>'TPS543C20 Loop Gain'!AI1424</f>
        <v>#DIV/0!</v>
      </c>
      <c r="D2516" t="e">
        <f>'TPS543C20 Loop Gain'!AJ1424</f>
        <v>#DIV/0!</v>
      </c>
      <c r="E2516">
        <f>'TPS543C20 Loop Gain'!B1424</f>
        <v>129000</v>
      </c>
    </row>
    <row r="2517" spans="3:5" x14ac:dyDescent="0.25">
      <c r="C2517" t="e">
        <f>'TPS543C20 Loop Gain'!AI1423</f>
        <v>#DIV/0!</v>
      </c>
      <c r="D2517" t="e">
        <f>'TPS543C20 Loop Gain'!AJ1423</f>
        <v>#DIV/0!</v>
      </c>
      <c r="E2517">
        <f>'TPS543C20 Loop Gain'!B1423</f>
        <v>128900</v>
      </c>
    </row>
    <row r="2518" spans="3:5" x14ac:dyDescent="0.25">
      <c r="C2518" t="e">
        <f>'TPS543C20 Loop Gain'!AI1422</f>
        <v>#DIV/0!</v>
      </c>
      <c r="D2518" t="e">
        <f>'TPS543C20 Loop Gain'!AJ1422</f>
        <v>#DIV/0!</v>
      </c>
      <c r="E2518">
        <f>'TPS543C20 Loop Gain'!B1422</f>
        <v>128800</v>
      </c>
    </row>
    <row r="2519" spans="3:5" x14ac:dyDescent="0.25">
      <c r="C2519" t="e">
        <f>'TPS543C20 Loop Gain'!AI1421</f>
        <v>#DIV/0!</v>
      </c>
      <c r="D2519" t="e">
        <f>'TPS543C20 Loop Gain'!AJ1421</f>
        <v>#DIV/0!</v>
      </c>
      <c r="E2519">
        <f>'TPS543C20 Loop Gain'!B1421</f>
        <v>128700</v>
      </c>
    </row>
    <row r="2520" spans="3:5" x14ac:dyDescent="0.25">
      <c r="C2520" t="e">
        <f>'TPS543C20 Loop Gain'!AI1420</f>
        <v>#DIV/0!</v>
      </c>
      <c r="D2520" t="e">
        <f>'TPS543C20 Loop Gain'!AJ1420</f>
        <v>#DIV/0!</v>
      </c>
      <c r="E2520">
        <f>'TPS543C20 Loop Gain'!B1420</f>
        <v>128600</v>
      </c>
    </row>
    <row r="2521" spans="3:5" x14ac:dyDescent="0.25">
      <c r="C2521" t="e">
        <f>'TPS543C20 Loop Gain'!AI1419</f>
        <v>#DIV/0!</v>
      </c>
      <c r="D2521" t="e">
        <f>'TPS543C20 Loop Gain'!AJ1419</f>
        <v>#DIV/0!</v>
      </c>
      <c r="E2521">
        <f>'TPS543C20 Loop Gain'!B1419</f>
        <v>128500</v>
      </c>
    </row>
    <row r="2522" spans="3:5" x14ac:dyDescent="0.25">
      <c r="C2522" t="e">
        <f>'TPS543C20 Loop Gain'!AI1418</f>
        <v>#DIV/0!</v>
      </c>
      <c r="D2522" t="e">
        <f>'TPS543C20 Loop Gain'!AJ1418</f>
        <v>#DIV/0!</v>
      </c>
      <c r="E2522">
        <f>'TPS543C20 Loop Gain'!B1418</f>
        <v>128400</v>
      </c>
    </row>
    <row r="2523" spans="3:5" x14ac:dyDescent="0.25">
      <c r="C2523" t="e">
        <f>'TPS543C20 Loop Gain'!AI1417</f>
        <v>#DIV/0!</v>
      </c>
      <c r="D2523" t="e">
        <f>'TPS543C20 Loop Gain'!AJ1417</f>
        <v>#DIV/0!</v>
      </c>
      <c r="E2523">
        <f>'TPS543C20 Loop Gain'!B1417</f>
        <v>128300</v>
      </c>
    </row>
    <row r="2524" spans="3:5" x14ac:dyDescent="0.25">
      <c r="C2524" t="e">
        <f>'TPS543C20 Loop Gain'!AI1416</f>
        <v>#DIV/0!</v>
      </c>
      <c r="D2524" t="e">
        <f>'TPS543C20 Loop Gain'!AJ1416</f>
        <v>#DIV/0!</v>
      </c>
      <c r="E2524">
        <f>'TPS543C20 Loop Gain'!B1416</f>
        <v>128200</v>
      </c>
    </row>
    <row r="2525" spans="3:5" x14ac:dyDescent="0.25">
      <c r="C2525" t="e">
        <f>'TPS543C20 Loop Gain'!AI1415</f>
        <v>#DIV/0!</v>
      </c>
      <c r="D2525" t="e">
        <f>'TPS543C20 Loop Gain'!AJ1415</f>
        <v>#DIV/0!</v>
      </c>
      <c r="E2525">
        <f>'TPS543C20 Loop Gain'!B1415</f>
        <v>128100</v>
      </c>
    </row>
    <row r="2526" spans="3:5" x14ac:dyDescent="0.25">
      <c r="C2526" t="e">
        <f>'TPS543C20 Loop Gain'!AI1414</f>
        <v>#DIV/0!</v>
      </c>
      <c r="D2526" t="e">
        <f>'TPS543C20 Loop Gain'!AJ1414</f>
        <v>#DIV/0!</v>
      </c>
      <c r="E2526">
        <f>'TPS543C20 Loop Gain'!B1414</f>
        <v>128000</v>
      </c>
    </row>
    <row r="2527" spans="3:5" x14ac:dyDescent="0.25">
      <c r="C2527" t="e">
        <f>'TPS543C20 Loop Gain'!AI1413</f>
        <v>#DIV/0!</v>
      </c>
      <c r="D2527" t="e">
        <f>'TPS543C20 Loop Gain'!AJ1413</f>
        <v>#DIV/0!</v>
      </c>
      <c r="E2527">
        <f>'TPS543C20 Loop Gain'!B1413</f>
        <v>127900</v>
      </c>
    </row>
    <row r="2528" spans="3:5" x14ac:dyDescent="0.25">
      <c r="C2528" t="e">
        <f>'TPS543C20 Loop Gain'!AI1412</f>
        <v>#DIV/0!</v>
      </c>
      <c r="D2528" t="e">
        <f>'TPS543C20 Loop Gain'!AJ1412</f>
        <v>#DIV/0!</v>
      </c>
      <c r="E2528">
        <f>'TPS543C20 Loop Gain'!B1412</f>
        <v>127800</v>
      </c>
    </row>
    <row r="2529" spans="3:5" x14ac:dyDescent="0.25">
      <c r="C2529" t="e">
        <f>'TPS543C20 Loop Gain'!AI1411</f>
        <v>#DIV/0!</v>
      </c>
      <c r="D2529" t="e">
        <f>'TPS543C20 Loop Gain'!AJ1411</f>
        <v>#DIV/0!</v>
      </c>
      <c r="E2529">
        <f>'TPS543C20 Loop Gain'!B1411</f>
        <v>127700</v>
      </c>
    </row>
    <row r="2530" spans="3:5" x14ac:dyDescent="0.25">
      <c r="C2530" t="e">
        <f>'TPS543C20 Loop Gain'!AI1410</f>
        <v>#DIV/0!</v>
      </c>
      <c r="D2530" t="e">
        <f>'TPS543C20 Loop Gain'!AJ1410</f>
        <v>#DIV/0!</v>
      </c>
      <c r="E2530">
        <f>'TPS543C20 Loop Gain'!B1410</f>
        <v>127600</v>
      </c>
    </row>
    <row r="2531" spans="3:5" x14ac:dyDescent="0.25">
      <c r="C2531" t="e">
        <f>'TPS543C20 Loop Gain'!AI1409</f>
        <v>#DIV/0!</v>
      </c>
      <c r="D2531" t="e">
        <f>'TPS543C20 Loop Gain'!AJ1409</f>
        <v>#DIV/0!</v>
      </c>
      <c r="E2531">
        <f>'TPS543C20 Loop Gain'!B1409</f>
        <v>127500</v>
      </c>
    </row>
    <row r="2532" spans="3:5" x14ac:dyDescent="0.25">
      <c r="C2532" t="e">
        <f>'TPS543C20 Loop Gain'!AI1408</f>
        <v>#DIV/0!</v>
      </c>
      <c r="D2532" t="e">
        <f>'TPS543C20 Loop Gain'!AJ1408</f>
        <v>#DIV/0!</v>
      </c>
      <c r="E2532">
        <f>'TPS543C20 Loop Gain'!B1408</f>
        <v>127400</v>
      </c>
    </row>
    <row r="2533" spans="3:5" x14ac:dyDescent="0.25">
      <c r="C2533" t="e">
        <f>'TPS543C20 Loop Gain'!AI1407</f>
        <v>#DIV/0!</v>
      </c>
      <c r="D2533" t="e">
        <f>'TPS543C20 Loop Gain'!AJ1407</f>
        <v>#DIV/0!</v>
      </c>
      <c r="E2533">
        <f>'TPS543C20 Loop Gain'!B1407</f>
        <v>127300</v>
      </c>
    </row>
    <row r="2534" spans="3:5" x14ac:dyDescent="0.25">
      <c r="C2534" t="e">
        <f>'TPS543C20 Loop Gain'!AI1406</f>
        <v>#DIV/0!</v>
      </c>
      <c r="D2534" t="e">
        <f>'TPS543C20 Loop Gain'!AJ1406</f>
        <v>#DIV/0!</v>
      </c>
      <c r="E2534">
        <f>'TPS543C20 Loop Gain'!B1406</f>
        <v>127200</v>
      </c>
    </row>
    <row r="2535" spans="3:5" x14ac:dyDescent="0.25">
      <c r="C2535" t="e">
        <f>'TPS543C20 Loop Gain'!AI1405</f>
        <v>#DIV/0!</v>
      </c>
      <c r="D2535" t="e">
        <f>'TPS543C20 Loop Gain'!AJ1405</f>
        <v>#DIV/0!</v>
      </c>
      <c r="E2535">
        <f>'TPS543C20 Loop Gain'!B1405</f>
        <v>127100</v>
      </c>
    </row>
    <row r="2536" spans="3:5" x14ac:dyDescent="0.25">
      <c r="C2536" t="e">
        <f>'TPS543C20 Loop Gain'!AI1404</f>
        <v>#DIV/0!</v>
      </c>
      <c r="D2536" t="e">
        <f>'TPS543C20 Loop Gain'!AJ1404</f>
        <v>#DIV/0!</v>
      </c>
      <c r="E2536">
        <f>'TPS543C20 Loop Gain'!B1404</f>
        <v>127000</v>
      </c>
    </row>
    <row r="2537" spans="3:5" x14ac:dyDescent="0.25">
      <c r="C2537" t="e">
        <f>'TPS543C20 Loop Gain'!AI1403</f>
        <v>#DIV/0!</v>
      </c>
      <c r="D2537" t="e">
        <f>'TPS543C20 Loop Gain'!AJ1403</f>
        <v>#DIV/0!</v>
      </c>
      <c r="E2537">
        <f>'TPS543C20 Loop Gain'!B1403</f>
        <v>126900</v>
      </c>
    </row>
    <row r="2538" spans="3:5" x14ac:dyDescent="0.25">
      <c r="C2538" t="e">
        <f>'TPS543C20 Loop Gain'!AI1402</f>
        <v>#DIV/0!</v>
      </c>
      <c r="D2538" t="e">
        <f>'TPS543C20 Loop Gain'!AJ1402</f>
        <v>#DIV/0!</v>
      </c>
      <c r="E2538">
        <f>'TPS543C20 Loop Gain'!B1402</f>
        <v>126800</v>
      </c>
    </row>
    <row r="2539" spans="3:5" x14ac:dyDescent="0.25">
      <c r="C2539" t="e">
        <f>'TPS543C20 Loop Gain'!AI1401</f>
        <v>#DIV/0!</v>
      </c>
      <c r="D2539" t="e">
        <f>'TPS543C20 Loop Gain'!AJ1401</f>
        <v>#DIV/0!</v>
      </c>
      <c r="E2539">
        <f>'TPS543C20 Loop Gain'!B1401</f>
        <v>126700</v>
      </c>
    </row>
    <row r="2540" spans="3:5" x14ac:dyDescent="0.25">
      <c r="C2540" t="e">
        <f>'TPS543C20 Loop Gain'!AI1400</f>
        <v>#DIV/0!</v>
      </c>
      <c r="D2540" t="e">
        <f>'TPS543C20 Loop Gain'!AJ1400</f>
        <v>#DIV/0!</v>
      </c>
      <c r="E2540">
        <f>'TPS543C20 Loop Gain'!B1400</f>
        <v>126600</v>
      </c>
    </row>
    <row r="2541" spans="3:5" x14ac:dyDescent="0.25">
      <c r="C2541" t="e">
        <f>'TPS543C20 Loop Gain'!AI1399</f>
        <v>#DIV/0!</v>
      </c>
      <c r="D2541" t="e">
        <f>'TPS543C20 Loop Gain'!AJ1399</f>
        <v>#DIV/0!</v>
      </c>
      <c r="E2541">
        <f>'TPS543C20 Loop Gain'!B1399</f>
        <v>126500</v>
      </c>
    </row>
    <row r="2542" spans="3:5" x14ac:dyDescent="0.25">
      <c r="C2542" t="e">
        <f>'TPS543C20 Loop Gain'!AI1398</f>
        <v>#DIV/0!</v>
      </c>
      <c r="D2542" t="e">
        <f>'TPS543C20 Loop Gain'!AJ1398</f>
        <v>#DIV/0!</v>
      </c>
      <c r="E2542">
        <f>'TPS543C20 Loop Gain'!B1398</f>
        <v>126400</v>
      </c>
    </row>
    <row r="2543" spans="3:5" x14ac:dyDescent="0.25">
      <c r="C2543" t="e">
        <f>'TPS543C20 Loop Gain'!AI1397</f>
        <v>#DIV/0!</v>
      </c>
      <c r="D2543" t="e">
        <f>'TPS543C20 Loop Gain'!AJ1397</f>
        <v>#DIV/0!</v>
      </c>
      <c r="E2543">
        <f>'TPS543C20 Loop Gain'!B1397</f>
        <v>126300</v>
      </c>
    </row>
    <row r="2544" spans="3:5" x14ac:dyDescent="0.25">
      <c r="C2544" t="e">
        <f>'TPS543C20 Loop Gain'!AI1396</f>
        <v>#DIV/0!</v>
      </c>
      <c r="D2544" t="e">
        <f>'TPS543C20 Loop Gain'!AJ1396</f>
        <v>#DIV/0!</v>
      </c>
      <c r="E2544">
        <f>'TPS543C20 Loop Gain'!B1396</f>
        <v>126200</v>
      </c>
    </row>
    <row r="2545" spans="3:5" x14ac:dyDescent="0.25">
      <c r="C2545" t="e">
        <f>'TPS543C20 Loop Gain'!AI1395</f>
        <v>#DIV/0!</v>
      </c>
      <c r="D2545" t="e">
        <f>'TPS543C20 Loop Gain'!AJ1395</f>
        <v>#DIV/0!</v>
      </c>
      <c r="E2545">
        <f>'TPS543C20 Loop Gain'!B1395</f>
        <v>126100</v>
      </c>
    </row>
    <row r="2546" spans="3:5" x14ac:dyDescent="0.25">
      <c r="C2546" t="e">
        <f>'TPS543C20 Loop Gain'!AI1394</f>
        <v>#DIV/0!</v>
      </c>
      <c r="D2546" t="e">
        <f>'TPS543C20 Loop Gain'!AJ1394</f>
        <v>#DIV/0!</v>
      </c>
      <c r="E2546">
        <f>'TPS543C20 Loop Gain'!B1394</f>
        <v>126000</v>
      </c>
    </row>
    <row r="2547" spans="3:5" x14ac:dyDescent="0.25">
      <c r="C2547" t="e">
        <f>'TPS543C20 Loop Gain'!AI1393</f>
        <v>#DIV/0!</v>
      </c>
      <c r="D2547" t="e">
        <f>'TPS543C20 Loop Gain'!AJ1393</f>
        <v>#DIV/0!</v>
      </c>
      <c r="E2547">
        <f>'TPS543C20 Loop Gain'!B1393</f>
        <v>125900</v>
      </c>
    </row>
    <row r="2548" spans="3:5" x14ac:dyDescent="0.25">
      <c r="C2548" t="e">
        <f>'TPS543C20 Loop Gain'!AI1392</f>
        <v>#DIV/0!</v>
      </c>
      <c r="D2548" t="e">
        <f>'TPS543C20 Loop Gain'!AJ1392</f>
        <v>#DIV/0!</v>
      </c>
      <c r="E2548">
        <f>'TPS543C20 Loop Gain'!B1392</f>
        <v>125800</v>
      </c>
    </row>
    <row r="2549" spans="3:5" x14ac:dyDescent="0.25">
      <c r="C2549" t="e">
        <f>'TPS543C20 Loop Gain'!AI1391</f>
        <v>#DIV/0!</v>
      </c>
      <c r="D2549" t="e">
        <f>'TPS543C20 Loop Gain'!AJ1391</f>
        <v>#DIV/0!</v>
      </c>
      <c r="E2549">
        <f>'TPS543C20 Loop Gain'!B1391</f>
        <v>125700</v>
      </c>
    </row>
    <row r="2550" spans="3:5" x14ac:dyDescent="0.25">
      <c r="C2550" t="e">
        <f>'TPS543C20 Loop Gain'!AI1390</f>
        <v>#DIV/0!</v>
      </c>
      <c r="D2550" t="e">
        <f>'TPS543C20 Loop Gain'!AJ1390</f>
        <v>#DIV/0!</v>
      </c>
      <c r="E2550">
        <f>'TPS543C20 Loop Gain'!B1390</f>
        <v>125600</v>
      </c>
    </row>
    <row r="2551" spans="3:5" x14ac:dyDescent="0.25">
      <c r="C2551" t="e">
        <f>'TPS543C20 Loop Gain'!AI1389</f>
        <v>#DIV/0!</v>
      </c>
      <c r="D2551" t="e">
        <f>'TPS543C20 Loop Gain'!AJ1389</f>
        <v>#DIV/0!</v>
      </c>
      <c r="E2551">
        <f>'TPS543C20 Loop Gain'!B1389</f>
        <v>125500</v>
      </c>
    </row>
    <row r="2552" spans="3:5" x14ac:dyDescent="0.25">
      <c r="C2552" t="e">
        <f>'TPS543C20 Loop Gain'!AI1388</f>
        <v>#DIV/0!</v>
      </c>
      <c r="D2552" t="e">
        <f>'TPS543C20 Loop Gain'!AJ1388</f>
        <v>#DIV/0!</v>
      </c>
      <c r="E2552">
        <f>'TPS543C20 Loop Gain'!B1388</f>
        <v>125400</v>
      </c>
    </row>
    <row r="2553" spans="3:5" x14ac:dyDescent="0.25">
      <c r="C2553" t="e">
        <f>'TPS543C20 Loop Gain'!AI1387</f>
        <v>#DIV/0!</v>
      </c>
      <c r="D2553" t="e">
        <f>'TPS543C20 Loop Gain'!AJ1387</f>
        <v>#DIV/0!</v>
      </c>
      <c r="E2553">
        <f>'TPS543C20 Loop Gain'!B1387</f>
        <v>125300</v>
      </c>
    </row>
    <row r="2554" spans="3:5" x14ac:dyDescent="0.25">
      <c r="C2554" t="e">
        <f>'TPS543C20 Loop Gain'!AI1386</f>
        <v>#DIV/0!</v>
      </c>
      <c r="D2554" t="e">
        <f>'TPS543C20 Loop Gain'!AJ1386</f>
        <v>#DIV/0!</v>
      </c>
      <c r="E2554">
        <f>'TPS543C20 Loop Gain'!B1386</f>
        <v>125200</v>
      </c>
    </row>
    <row r="2555" spans="3:5" x14ac:dyDescent="0.25">
      <c r="C2555" t="e">
        <f>'TPS543C20 Loop Gain'!AI1385</f>
        <v>#DIV/0!</v>
      </c>
      <c r="D2555" t="e">
        <f>'TPS543C20 Loop Gain'!AJ1385</f>
        <v>#DIV/0!</v>
      </c>
      <c r="E2555">
        <f>'TPS543C20 Loop Gain'!B1385</f>
        <v>125100</v>
      </c>
    </row>
    <row r="2556" spans="3:5" x14ac:dyDescent="0.25">
      <c r="C2556" t="e">
        <f>'TPS543C20 Loop Gain'!AI1384</f>
        <v>#DIV/0!</v>
      </c>
      <c r="D2556" t="e">
        <f>'TPS543C20 Loop Gain'!AJ1384</f>
        <v>#DIV/0!</v>
      </c>
      <c r="E2556">
        <f>'TPS543C20 Loop Gain'!B1384</f>
        <v>125000</v>
      </c>
    </row>
    <row r="2557" spans="3:5" x14ac:dyDescent="0.25">
      <c r="C2557" t="e">
        <f>'TPS543C20 Loop Gain'!AI1383</f>
        <v>#DIV/0!</v>
      </c>
      <c r="D2557" t="e">
        <f>'TPS543C20 Loop Gain'!AJ1383</f>
        <v>#DIV/0!</v>
      </c>
      <c r="E2557">
        <f>'TPS543C20 Loop Gain'!B1383</f>
        <v>124900</v>
      </c>
    </row>
    <row r="2558" spans="3:5" x14ac:dyDescent="0.25">
      <c r="C2558" t="e">
        <f>'TPS543C20 Loop Gain'!AI1382</f>
        <v>#DIV/0!</v>
      </c>
      <c r="D2558" t="e">
        <f>'TPS543C20 Loop Gain'!AJ1382</f>
        <v>#DIV/0!</v>
      </c>
      <c r="E2558">
        <f>'TPS543C20 Loop Gain'!B1382</f>
        <v>124800</v>
      </c>
    </row>
    <row r="2559" spans="3:5" x14ac:dyDescent="0.25">
      <c r="C2559" t="e">
        <f>'TPS543C20 Loop Gain'!AI1381</f>
        <v>#DIV/0!</v>
      </c>
      <c r="D2559" t="e">
        <f>'TPS543C20 Loop Gain'!AJ1381</f>
        <v>#DIV/0!</v>
      </c>
      <c r="E2559">
        <f>'TPS543C20 Loop Gain'!B1381</f>
        <v>124700</v>
      </c>
    </row>
    <row r="2560" spans="3:5" x14ac:dyDescent="0.25">
      <c r="C2560" t="e">
        <f>'TPS543C20 Loop Gain'!AI1380</f>
        <v>#DIV/0!</v>
      </c>
      <c r="D2560" t="e">
        <f>'TPS543C20 Loop Gain'!AJ1380</f>
        <v>#DIV/0!</v>
      </c>
      <c r="E2560">
        <f>'TPS543C20 Loop Gain'!B1380</f>
        <v>124600</v>
      </c>
    </row>
    <row r="2561" spans="3:5" x14ac:dyDescent="0.25">
      <c r="C2561" t="e">
        <f>'TPS543C20 Loop Gain'!AI1379</f>
        <v>#DIV/0!</v>
      </c>
      <c r="D2561" t="e">
        <f>'TPS543C20 Loop Gain'!AJ1379</f>
        <v>#DIV/0!</v>
      </c>
      <c r="E2561">
        <f>'TPS543C20 Loop Gain'!B1379</f>
        <v>124500</v>
      </c>
    </row>
    <row r="2562" spans="3:5" x14ac:dyDescent="0.25">
      <c r="C2562" t="e">
        <f>'TPS543C20 Loop Gain'!AI1378</f>
        <v>#DIV/0!</v>
      </c>
      <c r="D2562" t="e">
        <f>'TPS543C20 Loop Gain'!AJ1378</f>
        <v>#DIV/0!</v>
      </c>
      <c r="E2562">
        <f>'TPS543C20 Loop Gain'!B1378</f>
        <v>124400</v>
      </c>
    </row>
    <row r="2563" spans="3:5" x14ac:dyDescent="0.25">
      <c r="C2563" t="e">
        <f>'TPS543C20 Loop Gain'!AI1377</f>
        <v>#DIV/0!</v>
      </c>
      <c r="D2563" t="e">
        <f>'TPS543C20 Loop Gain'!AJ1377</f>
        <v>#DIV/0!</v>
      </c>
      <c r="E2563">
        <f>'TPS543C20 Loop Gain'!B1377</f>
        <v>124300</v>
      </c>
    </row>
    <row r="2564" spans="3:5" x14ac:dyDescent="0.25">
      <c r="C2564" t="e">
        <f>'TPS543C20 Loop Gain'!AI1376</f>
        <v>#DIV/0!</v>
      </c>
      <c r="D2564" t="e">
        <f>'TPS543C20 Loop Gain'!AJ1376</f>
        <v>#DIV/0!</v>
      </c>
      <c r="E2564">
        <f>'TPS543C20 Loop Gain'!B1376</f>
        <v>124200</v>
      </c>
    </row>
    <row r="2565" spans="3:5" x14ac:dyDescent="0.25">
      <c r="C2565" t="e">
        <f>'TPS543C20 Loop Gain'!AI1375</f>
        <v>#DIV/0!</v>
      </c>
      <c r="D2565" t="e">
        <f>'TPS543C20 Loop Gain'!AJ1375</f>
        <v>#DIV/0!</v>
      </c>
      <c r="E2565">
        <f>'TPS543C20 Loop Gain'!B1375</f>
        <v>124100</v>
      </c>
    </row>
    <row r="2566" spans="3:5" x14ac:dyDescent="0.25">
      <c r="C2566" t="e">
        <f>'TPS543C20 Loop Gain'!AI1374</f>
        <v>#DIV/0!</v>
      </c>
      <c r="D2566" t="e">
        <f>'TPS543C20 Loop Gain'!AJ1374</f>
        <v>#DIV/0!</v>
      </c>
      <c r="E2566">
        <f>'TPS543C20 Loop Gain'!B1374</f>
        <v>124000</v>
      </c>
    </row>
    <row r="2567" spans="3:5" x14ac:dyDescent="0.25">
      <c r="C2567" t="e">
        <f>'TPS543C20 Loop Gain'!AI1373</f>
        <v>#DIV/0!</v>
      </c>
      <c r="D2567" t="e">
        <f>'TPS543C20 Loop Gain'!AJ1373</f>
        <v>#DIV/0!</v>
      </c>
      <c r="E2567">
        <f>'TPS543C20 Loop Gain'!B1373</f>
        <v>123900</v>
      </c>
    </row>
    <row r="2568" spans="3:5" x14ac:dyDescent="0.25">
      <c r="C2568" t="e">
        <f>'TPS543C20 Loop Gain'!AI1372</f>
        <v>#DIV/0!</v>
      </c>
      <c r="D2568" t="e">
        <f>'TPS543C20 Loop Gain'!AJ1372</f>
        <v>#DIV/0!</v>
      </c>
      <c r="E2568">
        <f>'TPS543C20 Loop Gain'!B1372</f>
        <v>123800</v>
      </c>
    </row>
    <row r="2569" spans="3:5" x14ac:dyDescent="0.25">
      <c r="C2569" t="e">
        <f>'TPS543C20 Loop Gain'!AI1371</f>
        <v>#DIV/0!</v>
      </c>
      <c r="D2569" t="e">
        <f>'TPS543C20 Loop Gain'!AJ1371</f>
        <v>#DIV/0!</v>
      </c>
      <c r="E2569">
        <f>'TPS543C20 Loop Gain'!B1371</f>
        <v>123700</v>
      </c>
    </row>
    <row r="2570" spans="3:5" x14ac:dyDescent="0.25">
      <c r="C2570" t="e">
        <f>'TPS543C20 Loop Gain'!AI1370</f>
        <v>#DIV/0!</v>
      </c>
      <c r="D2570" t="e">
        <f>'TPS543C20 Loop Gain'!AJ1370</f>
        <v>#DIV/0!</v>
      </c>
      <c r="E2570">
        <f>'TPS543C20 Loop Gain'!B1370</f>
        <v>123600</v>
      </c>
    </row>
    <row r="2571" spans="3:5" x14ac:dyDescent="0.25">
      <c r="C2571" t="e">
        <f>'TPS543C20 Loop Gain'!AI1369</f>
        <v>#DIV/0!</v>
      </c>
      <c r="D2571" t="e">
        <f>'TPS543C20 Loop Gain'!AJ1369</f>
        <v>#DIV/0!</v>
      </c>
      <c r="E2571">
        <f>'TPS543C20 Loop Gain'!B1369</f>
        <v>123500</v>
      </c>
    </row>
    <row r="2572" spans="3:5" x14ac:dyDescent="0.25">
      <c r="C2572" t="e">
        <f>'TPS543C20 Loop Gain'!AI1368</f>
        <v>#DIV/0!</v>
      </c>
      <c r="D2572" t="e">
        <f>'TPS543C20 Loop Gain'!AJ1368</f>
        <v>#DIV/0!</v>
      </c>
      <c r="E2572">
        <f>'TPS543C20 Loop Gain'!B1368</f>
        <v>123400</v>
      </c>
    </row>
    <row r="2573" spans="3:5" x14ac:dyDescent="0.25">
      <c r="C2573" t="e">
        <f>'TPS543C20 Loop Gain'!AI1367</f>
        <v>#DIV/0!</v>
      </c>
      <c r="D2573" t="e">
        <f>'TPS543C20 Loop Gain'!AJ1367</f>
        <v>#DIV/0!</v>
      </c>
      <c r="E2573">
        <f>'TPS543C20 Loop Gain'!B1367</f>
        <v>123300</v>
      </c>
    </row>
    <row r="2574" spans="3:5" x14ac:dyDescent="0.25">
      <c r="C2574" t="e">
        <f>'TPS543C20 Loop Gain'!AI1366</f>
        <v>#DIV/0!</v>
      </c>
      <c r="D2574" t="e">
        <f>'TPS543C20 Loop Gain'!AJ1366</f>
        <v>#DIV/0!</v>
      </c>
      <c r="E2574">
        <f>'TPS543C20 Loop Gain'!B1366</f>
        <v>123200</v>
      </c>
    </row>
    <row r="2575" spans="3:5" x14ac:dyDescent="0.25">
      <c r="C2575" t="e">
        <f>'TPS543C20 Loop Gain'!AI1365</f>
        <v>#DIV/0!</v>
      </c>
      <c r="D2575" t="e">
        <f>'TPS543C20 Loop Gain'!AJ1365</f>
        <v>#DIV/0!</v>
      </c>
      <c r="E2575">
        <f>'TPS543C20 Loop Gain'!B1365</f>
        <v>123100</v>
      </c>
    </row>
    <row r="2576" spans="3:5" x14ac:dyDescent="0.25">
      <c r="C2576" t="e">
        <f>'TPS543C20 Loop Gain'!AI1364</f>
        <v>#DIV/0!</v>
      </c>
      <c r="D2576" t="e">
        <f>'TPS543C20 Loop Gain'!AJ1364</f>
        <v>#DIV/0!</v>
      </c>
      <c r="E2576">
        <f>'TPS543C20 Loop Gain'!B1364</f>
        <v>123000</v>
      </c>
    </row>
    <row r="2577" spans="3:5" x14ac:dyDescent="0.25">
      <c r="C2577" t="e">
        <f>'TPS543C20 Loop Gain'!AI1363</f>
        <v>#DIV/0!</v>
      </c>
      <c r="D2577" t="e">
        <f>'TPS543C20 Loop Gain'!AJ1363</f>
        <v>#DIV/0!</v>
      </c>
      <c r="E2577">
        <f>'TPS543C20 Loop Gain'!B1363</f>
        <v>122900</v>
      </c>
    </row>
    <row r="2578" spans="3:5" x14ac:dyDescent="0.25">
      <c r="C2578" t="e">
        <f>'TPS543C20 Loop Gain'!AI1362</f>
        <v>#DIV/0!</v>
      </c>
      <c r="D2578" t="e">
        <f>'TPS543C20 Loop Gain'!AJ1362</f>
        <v>#DIV/0!</v>
      </c>
      <c r="E2578">
        <f>'TPS543C20 Loop Gain'!B1362</f>
        <v>122800</v>
      </c>
    </row>
    <row r="2579" spans="3:5" x14ac:dyDescent="0.25">
      <c r="C2579" t="e">
        <f>'TPS543C20 Loop Gain'!AI1361</f>
        <v>#DIV/0!</v>
      </c>
      <c r="D2579" t="e">
        <f>'TPS543C20 Loop Gain'!AJ1361</f>
        <v>#DIV/0!</v>
      </c>
      <c r="E2579">
        <f>'TPS543C20 Loop Gain'!B1361</f>
        <v>122700</v>
      </c>
    </row>
    <row r="2580" spans="3:5" x14ac:dyDescent="0.25">
      <c r="C2580" t="e">
        <f>'TPS543C20 Loop Gain'!AI1360</f>
        <v>#DIV/0!</v>
      </c>
      <c r="D2580" t="e">
        <f>'TPS543C20 Loop Gain'!AJ1360</f>
        <v>#DIV/0!</v>
      </c>
      <c r="E2580">
        <f>'TPS543C20 Loop Gain'!B1360</f>
        <v>122600</v>
      </c>
    </row>
    <row r="2581" spans="3:5" x14ac:dyDescent="0.25">
      <c r="C2581" t="e">
        <f>'TPS543C20 Loop Gain'!AI1359</f>
        <v>#DIV/0!</v>
      </c>
      <c r="D2581" t="e">
        <f>'TPS543C20 Loop Gain'!AJ1359</f>
        <v>#DIV/0!</v>
      </c>
      <c r="E2581">
        <f>'TPS543C20 Loop Gain'!B1359</f>
        <v>122500</v>
      </c>
    </row>
    <row r="2582" spans="3:5" x14ac:dyDescent="0.25">
      <c r="C2582" t="e">
        <f>'TPS543C20 Loop Gain'!AI1358</f>
        <v>#DIV/0!</v>
      </c>
      <c r="D2582" t="e">
        <f>'TPS543C20 Loop Gain'!AJ1358</f>
        <v>#DIV/0!</v>
      </c>
      <c r="E2582">
        <f>'TPS543C20 Loop Gain'!B1358</f>
        <v>122400</v>
      </c>
    </row>
    <row r="2583" spans="3:5" x14ac:dyDescent="0.25">
      <c r="C2583" t="e">
        <f>'TPS543C20 Loop Gain'!AI1357</f>
        <v>#DIV/0!</v>
      </c>
      <c r="D2583" t="e">
        <f>'TPS543C20 Loop Gain'!AJ1357</f>
        <v>#DIV/0!</v>
      </c>
      <c r="E2583">
        <f>'TPS543C20 Loop Gain'!B1357</f>
        <v>122300</v>
      </c>
    </row>
    <row r="2584" spans="3:5" x14ac:dyDescent="0.25">
      <c r="C2584" t="e">
        <f>'TPS543C20 Loop Gain'!AI1356</f>
        <v>#DIV/0!</v>
      </c>
      <c r="D2584" t="e">
        <f>'TPS543C20 Loop Gain'!AJ1356</f>
        <v>#DIV/0!</v>
      </c>
      <c r="E2584">
        <f>'TPS543C20 Loop Gain'!B1356</f>
        <v>122200</v>
      </c>
    </row>
    <row r="2585" spans="3:5" x14ac:dyDescent="0.25">
      <c r="C2585" t="e">
        <f>'TPS543C20 Loop Gain'!AI1355</f>
        <v>#DIV/0!</v>
      </c>
      <c r="D2585" t="e">
        <f>'TPS543C20 Loop Gain'!AJ1355</f>
        <v>#DIV/0!</v>
      </c>
      <c r="E2585">
        <f>'TPS543C20 Loop Gain'!B1355</f>
        <v>122100</v>
      </c>
    </row>
    <row r="2586" spans="3:5" x14ac:dyDescent="0.25">
      <c r="C2586" t="e">
        <f>'TPS543C20 Loop Gain'!AI1354</f>
        <v>#DIV/0!</v>
      </c>
      <c r="D2586" t="e">
        <f>'TPS543C20 Loop Gain'!AJ1354</f>
        <v>#DIV/0!</v>
      </c>
      <c r="E2586">
        <f>'TPS543C20 Loop Gain'!B1354</f>
        <v>122000</v>
      </c>
    </row>
    <row r="2587" spans="3:5" x14ac:dyDescent="0.25">
      <c r="C2587" t="e">
        <f>'TPS543C20 Loop Gain'!AI1353</f>
        <v>#DIV/0!</v>
      </c>
      <c r="D2587" t="e">
        <f>'TPS543C20 Loop Gain'!AJ1353</f>
        <v>#DIV/0!</v>
      </c>
      <c r="E2587">
        <f>'TPS543C20 Loop Gain'!B1353</f>
        <v>121900</v>
      </c>
    </row>
    <row r="2588" spans="3:5" x14ac:dyDescent="0.25">
      <c r="C2588" t="e">
        <f>'TPS543C20 Loop Gain'!AI1352</f>
        <v>#DIV/0!</v>
      </c>
      <c r="D2588" t="e">
        <f>'TPS543C20 Loop Gain'!AJ1352</f>
        <v>#DIV/0!</v>
      </c>
      <c r="E2588">
        <f>'TPS543C20 Loop Gain'!B1352</f>
        <v>121800</v>
      </c>
    </row>
    <row r="2589" spans="3:5" x14ac:dyDescent="0.25">
      <c r="C2589" t="e">
        <f>'TPS543C20 Loop Gain'!AI1351</f>
        <v>#DIV/0!</v>
      </c>
      <c r="D2589" t="e">
        <f>'TPS543C20 Loop Gain'!AJ1351</f>
        <v>#DIV/0!</v>
      </c>
      <c r="E2589">
        <f>'TPS543C20 Loop Gain'!B1351</f>
        <v>121700</v>
      </c>
    </row>
    <row r="2590" spans="3:5" x14ac:dyDescent="0.25">
      <c r="C2590" t="e">
        <f>'TPS543C20 Loop Gain'!AI1350</f>
        <v>#DIV/0!</v>
      </c>
      <c r="D2590" t="e">
        <f>'TPS543C20 Loop Gain'!AJ1350</f>
        <v>#DIV/0!</v>
      </c>
      <c r="E2590">
        <f>'TPS543C20 Loop Gain'!B1350</f>
        <v>121600</v>
      </c>
    </row>
    <row r="2591" spans="3:5" x14ac:dyDescent="0.25">
      <c r="C2591" t="e">
        <f>'TPS543C20 Loop Gain'!AI1349</f>
        <v>#DIV/0!</v>
      </c>
      <c r="D2591" t="e">
        <f>'TPS543C20 Loop Gain'!AJ1349</f>
        <v>#DIV/0!</v>
      </c>
      <c r="E2591">
        <f>'TPS543C20 Loop Gain'!B1349</f>
        <v>121500</v>
      </c>
    </row>
    <row r="2592" spans="3:5" x14ac:dyDescent="0.25">
      <c r="C2592" t="e">
        <f>'TPS543C20 Loop Gain'!AI1348</f>
        <v>#DIV/0!</v>
      </c>
      <c r="D2592" t="e">
        <f>'TPS543C20 Loop Gain'!AJ1348</f>
        <v>#DIV/0!</v>
      </c>
      <c r="E2592">
        <f>'TPS543C20 Loop Gain'!B1348</f>
        <v>121400</v>
      </c>
    </row>
    <row r="2593" spans="3:5" x14ac:dyDescent="0.25">
      <c r="C2593" t="e">
        <f>'TPS543C20 Loop Gain'!AI1347</f>
        <v>#DIV/0!</v>
      </c>
      <c r="D2593" t="e">
        <f>'TPS543C20 Loop Gain'!AJ1347</f>
        <v>#DIV/0!</v>
      </c>
      <c r="E2593">
        <f>'TPS543C20 Loop Gain'!B1347</f>
        <v>121300</v>
      </c>
    </row>
    <row r="2594" spans="3:5" x14ac:dyDescent="0.25">
      <c r="C2594" t="e">
        <f>'TPS543C20 Loop Gain'!AI1346</f>
        <v>#DIV/0!</v>
      </c>
      <c r="D2594" t="e">
        <f>'TPS543C20 Loop Gain'!AJ1346</f>
        <v>#DIV/0!</v>
      </c>
      <c r="E2594">
        <f>'TPS543C20 Loop Gain'!B1346</f>
        <v>121200</v>
      </c>
    </row>
    <row r="2595" spans="3:5" x14ac:dyDescent="0.25">
      <c r="C2595" t="e">
        <f>'TPS543C20 Loop Gain'!AI1345</f>
        <v>#DIV/0!</v>
      </c>
      <c r="D2595" t="e">
        <f>'TPS543C20 Loop Gain'!AJ1345</f>
        <v>#DIV/0!</v>
      </c>
      <c r="E2595">
        <f>'TPS543C20 Loop Gain'!B1345</f>
        <v>121100</v>
      </c>
    </row>
    <row r="2596" spans="3:5" x14ac:dyDescent="0.25">
      <c r="C2596" t="e">
        <f>'TPS543C20 Loop Gain'!AI1344</f>
        <v>#DIV/0!</v>
      </c>
      <c r="D2596" t="e">
        <f>'TPS543C20 Loop Gain'!AJ1344</f>
        <v>#DIV/0!</v>
      </c>
      <c r="E2596">
        <f>'TPS543C20 Loop Gain'!B1344</f>
        <v>121000</v>
      </c>
    </row>
    <row r="2597" spans="3:5" x14ac:dyDescent="0.25">
      <c r="C2597" t="e">
        <f>'TPS543C20 Loop Gain'!AI1343</f>
        <v>#DIV/0!</v>
      </c>
      <c r="D2597" t="e">
        <f>'TPS543C20 Loop Gain'!AJ1343</f>
        <v>#DIV/0!</v>
      </c>
      <c r="E2597">
        <f>'TPS543C20 Loop Gain'!B1343</f>
        <v>120900</v>
      </c>
    </row>
    <row r="2598" spans="3:5" x14ac:dyDescent="0.25">
      <c r="C2598" t="e">
        <f>'TPS543C20 Loop Gain'!AI1342</f>
        <v>#DIV/0!</v>
      </c>
      <c r="D2598" t="e">
        <f>'TPS543C20 Loop Gain'!AJ1342</f>
        <v>#DIV/0!</v>
      </c>
      <c r="E2598">
        <f>'TPS543C20 Loop Gain'!B1342</f>
        <v>120800</v>
      </c>
    </row>
    <row r="2599" spans="3:5" x14ac:dyDescent="0.25">
      <c r="C2599" t="e">
        <f>'TPS543C20 Loop Gain'!AI1341</f>
        <v>#DIV/0!</v>
      </c>
      <c r="D2599" t="e">
        <f>'TPS543C20 Loop Gain'!AJ1341</f>
        <v>#DIV/0!</v>
      </c>
      <c r="E2599">
        <f>'TPS543C20 Loop Gain'!B1341</f>
        <v>120700</v>
      </c>
    </row>
    <row r="2600" spans="3:5" x14ac:dyDescent="0.25">
      <c r="C2600" t="e">
        <f>'TPS543C20 Loop Gain'!AI1340</f>
        <v>#DIV/0!</v>
      </c>
      <c r="D2600" t="e">
        <f>'TPS543C20 Loop Gain'!AJ1340</f>
        <v>#DIV/0!</v>
      </c>
      <c r="E2600">
        <f>'TPS543C20 Loop Gain'!B1340</f>
        <v>120600</v>
      </c>
    </row>
    <row r="2601" spans="3:5" x14ac:dyDescent="0.25">
      <c r="C2601" t="e">
        <f>'TPS543C20 Loop Gain'!AI1339</f>
        <v>#DIV/0!</v>
      </c>
      <c r="D2601" t="e">
        <f>'TPS543C20 Loop Gain'!AJ1339</f>
        <v>#DIV/0!</v>
      </c>
      <c r="E2601">
        <f>'TPS543C20 Loop Gain'!B1339</f>
        <v>120500</v>
      </c>
    </row>
    <row r="2602" spans="3:5" x14ac:dyDescent="0.25">
      <c r="C2602" t="e">
        <f>'TPS543C20 Loop Gain'!AI1338</f>
        <v>#DIV/0!</v>
      </c>
      <c r="D2602" t="e">
        <f>'TPS543C20 Loop Gain'!AJ1338</f>
        <v>#DIV/0!</v>
      </c>
      <c r="E2602">
        <f>'TPS543C20 Loop Gain'!B1338</f>
        <v>120400</v>
      </c>
    </row>
    <row r="2603" spans="3:5" x14ac:dyDescent="0.25">
      <c r="C2603" t="e">
        <f>'TPS543C20 Loop Gain'!AI1337</f>
        <v>#DIV/0!</v>
      </c>
      <c r="D2603" t="e">
        <f>'TPS543C20 Loop Gain'!AJ1337</f>
        <v>#DIV/0!</v>
      </c>
      <c r="E2603">
        <f>'TPS543C20 Loop Gain'!B1337</f>
        <v>120300</v>
      </c>
    </row>
    <row r="2604" spans="3:5" x14ac:dyDescent="0.25">
      <c r="C2604" t="e">
        <f>'TPS543C20 Loop Gain'!AI1336</f>
        <v>#DIV/0!</v>
      </c>
      <c r="D2604" t="e">
        <f>'TPS543C20 Loop Gain'!AJ1336</f>
        <v>#DIV/0!</v>
      </c>
      <c r="E2604">
        <f>'TPS543C20 Loop Gain'!B1336</f>
        <v>120200</v>
      </c>
    </row>
    <row r="2605" spans="3:5" x14ac:dyDescent="0.25">
      <c r="C2605" t="e">
        <f>'TPS543C20 Loop Gain'!AI1335</f>
        <v>#DIV/0!</v>
      </c>
      <c r="D2605" t="e">
        <f>'TPS543C20 Loop Gain'!AJ1335</f>
        <v>#DIV/0!</v>
      </c>
      <c r="E2605">
        <f>'TPS543C20 Loop Gain'!B1335</f>
        <v>120100</v>
      </c>
    </row>
    <row r="2606" spans="3:5" x14ac:dyDescent="0.25">
      <c r="C2606" t="e">
        <f>'TPS543C20 Loop Gain'!AI1334</f>
        <v>#DIV/0!</v>
      </c>
      <c r="D2606" t="e">
        <f>'TPS543C20 Loop Gain'!AJ1334</f>
        <v>#DIV/0!</v>
      </c>
      <c r="E2606">
        <f>'TPS543C20 Loop Gain'!B1334</f>
        <v>120000</v>
      </c>
    </row>
    <row r="2607" spans="3:5" x14ac:dyDescent="0.25">
      <c r="C2607" t="e">
        <f>'TPS543C20 Loop Gain'!AI1333</f>
        <v>#DIV/0!</v>
      </c>
      <c r="D2607" t="e">
        <f>'TPS543C20 Loop Gain'!AJ1333</f>
        <v>#DIV/0!</v>
      </c>
      <c r="E2607">
        <f>'TPS543C20 Loop Gain'!B1333</f>
        <v>119900</v>
      </c>
    </row>
    <row r="2608" spans="3:5" x14ac:dyDescent="0.25">
      <c r="C2608" t="e">
        <f>'TPS543C20 Loop Gain'!AI1332</f>
        <v>#DIV/0!</v>
      </c>
      <c r="D2608" t="e">
        <f>'TPS543C20 Loop Gain'!AJ1332</f>
        <v>#DIV/0!</v>
      </c>
      <c r="E2608">
        <f>'TPS543C20 Loop Gain'!B1332</f>
        <v>119800</v>
      </c>
    </row>
    <row r="2609" spans="3:5" x14ac:dyDescent="0.25">
      <c r="C2609" t="e">
        <f>'TPS543C20 Loop Gain'!AI1331</f>
        <v>#DIV/0!</v>
      </c>
      <c r="D2609" t="e">
        <f>'TPS543C20 Loop Gain'!AJ1331</f>
        <v>#DIV/0!</v>
      </c>
      <c r="E2609">
        <f>'TPS543C20 Loop Gain'!B1331</f>
        <v>119700</v>
      </c>
    </row>
    <row r="2610" spans="3:5" x14ac:dyDescent="0.25">
      <c r="C2610" t="e">
        <f>'TPS543C20 Loop Gain'!AI1330</f>
        <v>#DIV/0!</v>
      </c>
      <c r="D2610" t="e">
        <f>'TPS543C20 Loop Gain'!AJ1330</f>
        <v>#DIV/0!</v>
      </c>
      <c r="E2610">
        <f>'TPS543C20 Loop Gain'!B1330</f>
        <v>119600</v>
      </c>
    </row>
    <row r="2611" spans="3:5" x14ac:dyDescent="0.25">
      <c r="C2611" t="e">
        <f>'TPS543C20 Loop Gain'!AI1329</f>
        <v>#DIV/0!</v>
      </c>
      <c r="D2611" t="e">
        <f>'TPS543C20 Loop Gain'!AJ1329</f>
        <v>#DIV/0!</v>
      </c>
      <c r="E2611">
        <f>'TPS543C20 Loop Gain'!B1329</f>
        <v>119500</v>
      </c>
    </row>
    <row r="2612" spans="3:5" x14ac:dyDescent="0.25">
      <c r="C2612" t="e">
        <f>'TPS543C20 Loop Gain'!AI1328</f>
        <v>#DIV/0!</v>
      </c>
      <c r="D2612" t="e">
        <f>'TPS543C20 Loop Gain'!AJ1328</f>
        <v>#DIV/0!</v>
      </c>
      <c r="E2612">
        <f>'TPS543C20 Loop Gain'!B1328</f>
        <v>119400</v>
      </c>
    </row>
    <row r="2613" spans="3:5" x14ac:dyDescent="0.25">
      <c r="C2613" t="e">
        <f>'TPS543C20 Loop Gain'!AI1327</f>
        <v>#DIV/0!</v>
      </c>
      <c r="D2613" t="e">
        <f>'TPS543C20 Loop Gain'!AJ1327</f>
        <v>#DIV/0!</v>
      </c>
      <c r="E2613">
        <f>'TPS543C20 Loop Gain'!B1327</f>
        <v>119300</v>
      </c>
    </row>
    <row r="2614" spans="3:5" x14ac:dyDescent="0.25">
      <c r="C2614" t="e">
        <f>'TPS543C20 Loop Gain'!AI1326</f>
        <v>#DIV/0!</v>
      </c>
      <c r="D2614" t="e">
        <f>'TPS543C20 Loop Gain'!AJ1326</f>
        <v>#DIV/0!</v>
      </c>
      <c r="E2614">
        <f>'TPS543C20 Loop Gain'!B1326</f>
        <v>119200</v>
      </c>
    </row>
    <row r="2615" spans="3:5" x14ac:dyDescent="0.25">
      <c r="C2615" t="e">
        <f>'TPS543C20 Loop Gain'!AI1325</f>
        <v>#DIV/0!</v>
      </c>
      <c r="D2615" t="e">
        <f>'TPS543C20 Loop Gain'!AJ1325</f>
        <v>#DIV/0!</v>
      </c>
      <c r="E2615">
        <f>'TPS543C20 Loop Gain'!B1325</f>
        <v>119100</v>
      </c>
    </row>
    <row r="2616" spans="3:5" x14ac:dyDescent="0.25">
      <c r="C2616" t="e">
        <f>'TPS543C20 Loop Gain'!AI1324</f>
        <v>#DIV/0!</v>
      </c>
      <c r="D2616" t="e">
        <f>'TPS543C20 Loop Gain'!AJ1324</f>
        <v>#DIV/0!</v>
      </c>
      <c r="E2616">
        <f>'TPS543C20 Loop Gain'!B1324</f>
        <v>119000</v>
      </c>
    </row>
    <row r="2617" spans="3:5" x14ac:dyDescent="0.25">
      <c r="C2617" t="e">
        <f>'TPS543C20 Loop Gain'!AI1323</f>
        <v>#DIV/0!</v>
      </c>
      <c r="D2617" t="e">
        <f>'TPS543C20 Loop Gain'!AJ1323</f>
        <v>#DIV/0!</v>
      </c>
      <c r="E2617">
        <f>'TPS543C20 Loop Gain'!B1323</f>
        <v>118900</v>
      </c>
    </row>
    <row r="2618" spans="3:5" x14ac:dyDescent="0.25">
      <c r="C2618" t="e">
        <f>'TPS543C20 Loop Gain'!AI1322</f>
        <v>#DIV/0!</v>
      </c>
      <c r="D2618" t="e">
        <f>'TPS543C20 Loop Gain'!AJ1322</f>
        <v>#DIV/0!</v>
      </c>
      <c r="E2618">
        <f>'TPS543C20 Loop Gain'!B1322</f>
        <v>118800</v>
      </c>
    </row>
    <row r="2619" spans="3:5" x14ac:dyDescent="0.25">
      <c r="C2619" t="e">
        <f>'TPS543C20 Loop Gain'!AI1321</f>
        <v>#DIV/0!</v>
      </c>
      <c r="D2619" t="e">
        <f>'TPS543C20 Loop Gain'!AJ1321</f>
        <v>#DIV/0!</v>
      </c>
      <c r="E2619">
        <f>'TPS543C20 Loop Gain'!B1321</f>
        <v>118700</v>
      </c>
    </row>
    <row r="2620" spans="3:5" x14ac:dyDescent="0.25">
      <c r="C2620" t="e">
        <f>'TPS543C20 Loop Gain'!AI1320</f>
        <v>#DIV/0!</v>
      </c>
      <c r="D2620" t="e">
        <f>'TPS543C20 Loop Gain'!AJ1320</f>
        <v>#DIV/0!</v>
      </c>
      <c r="E2620">
        <f>'TPS543C20 Loop Gain'!B1320</f>
        <v>118600</v>
      </c>
    </row>
    <row r="2621" spans="3:5" x14ac:dyDescent="0.25">
      <c r="C2621" t="e">
        <f>'TPS543C20 Loop Gain'!AI1319</f>
        <v>#DIV/0!</v>
      </c>
      <c r="D2621" t="e">
        <f>'TPS543C20 Loop Gain'!AJ1319</f>
        <v>#DIV/0!</v>
      </c>
      <c r="E2621">
        <f>'TPS543C20 Loop Gain'!B1319</f>
        <v>118500</v>
      </c>
    </row>
    <row r="2622" spans="3:5" x14ac:dyDescent="0.25">
      <c r="C2622" t="e">
        <f>'TPS543C20 Loop Gain'!AI1318</f>
        <v>#DIV/0!</v>
      </c>
      <c r="D2622" t="e">
        <f>'TPS543C20 Loop Gain'!AJ1318</f>
        <v>#DIV/0!</v>
      </c>
      <c r="E2622">
        <f>'TPS543C20 Loop Gain'!B1318</f>
        <v>118400</v>
      </c>
    </row>
    <row r="2623" spans="3:5" x14ac:dyDescent="0.25">
      <c r="C2623" t="e">
        <f>'TPS543C20 Loop Gain'!AI1317</f>
        <v>#DIV/0!</v>
      </c>
      <c r="D2623" t="e">
        <f>'TPS543C20 Loop Gain'!AJ1317</f>
        <v>#DIV/0!</v>
      </c>
      <c r="E2623">
        <f>'TPS543C20 Loop Gain'!B1317</f>
        <v>118300</v>
      </c>
    </row>
    <row r="2624" spans="3:5" x14ac:dyDescent="0.25">
      <c r="C2624" t="e">
        <f>'TPS543C20 Loop Gain'!AI1316</f>
        <v>#DIV/0!</v>
      </c>
      <c r="D2624" t="e">
        <f>'TPS543C20 Loop Gain'!AJ1316</f>
        <v>#DIV/0!</v>
      </c>
      <c r="E2624">
        <f>'TPS543C20 Loop Gain'!B1316</f>
        <v>118200</v>
      </c>
    </row>
    <row r="2625" spans="3:5" x14ac:dyDescent="0.25">
      <c r="C2625" t="e">
        <f>'TPS543C20 Loop Gain'!AI1315</f>
        <v>#DIV/0!</v>
      </c>
      <c r="D2625" t="e">
        <f>'TPS543C20 Loop Gain'!AJ1315</f>
        <v>#DIV/0!</v>
      </c>
      <c r="E2625">
        <f>'TPS543C20 Loop Gain'!B1315</f>
        <v>118100</v>
      </c>
    </row>
    <row r="2626" spans="3:5" x14ac:dyDescent="0.25">
      <c r="C2626" t="e">
        <f>'TPS543C20 Loop Gain'!AI1314</f>
        <v>#DIV/0!</v>
      </c>
      <c r="D2626" t="e">
        <f>'TPS543C20 Loop Gain'!AJ1314</f>
        <v>#DIV/0!</v>
      </c>
      <c r="E2626">
        <f>'TPS543C20 Loop Gain'!B1314</f>
        <v>118000</v>
      </c>
    </row>
    <row r="2627" spans="3:5" x14ac:dyDescent="0.25">
      <c r="C2627" t="e">
        <f>'TPS543C20 Loop Gain'!AI1313</f>
        <v>#DIV/0!</v>
      </c>
      <c r="D2627" t="e">
        <f>'TPS543C20 Loop Gain'!AJ1313</f>
        <v>#DIV/0!</v>
      </c>
      <c r="E2627">
        <f>'TPS543C20 Loop Gain'!B1313</f>
        <v>117900</v>
      </c>
    </row>
    <row r="2628" spans="3:5" x14ac:dyDescent="0.25">
      <c r="C2628" t="e">
        <f>'TPS543C20 Loop Gain'!AI1312</f>
        <v>#DIV/0!</v>
      </c>
      <c r="D2628" t="e">
        <f>'TPS543C20 Loop Gain'!AJ1312</f>
        <v>#DIV/0!</v>
      </c>
      <c r="E2628">
        <f>'TPS543C20 Loop Gain'!B1312</f>
        <v>117800</v>
      </c>
    </row>
    <row r="2629" spans="3:5" x14ac:dyDescent="0.25">
      <c r="C2629" t="e">
        <f>'TPS543C20 Loop Gain'!AI1311</f>
        <v>#DIV/0!</v>
      </c>
      <c r="D2629" t="e">
        <f>'TPS543C20 Loop Gain'!AJ1311</f>
        <v>#DIV/0!</v>
      </c>
      <c r="E2629">
        <f>'TPS543C20 Loop Gain'!B1311</f>
        <v>117700</v>
      </c>
    </row>
    <row r="2630" spans="3:5" x14ac:dyDescent="0.25">
      <c r="C2630" t="e">
        <f>'TPS543C20 Loop Gain'!AI1310</f>
        <v>#DIV/0!</v>
      </c>
      <c r="D2630" t="e">
        <f>'TPS543C20 Loop Gain'!AJ1310</f>
        <v>#DIV/0!</v>
      </c>
      <c r="E2630">
        <f>'TPS543C20 Loop Gain'!B1310</f>
        <v>117600</v>
      </c>
    </row>
    <row r="2631" spans="3:5" x14ac:dyDescent="0.25">
      <c r="C2631" t="e">
        <f>'TPS543C20 Loop Gain'!AI1309</f>
        <v>#DIV/0!</v>
      </c>
      <c r="D2631" t="e">
        <f>'TPS543C20 Loop Gain'!AJ1309</f>
        <v>#DIV/0!</v>
      </c>
      <c r="E2631">
        <f>'TPS543C20 Loop Gain'!B1309</f>
        <v>117500</v>
      </c>
    </row>
    <row r="2632" spans="3:5" x14ac:dyDescent="0.25">
      <c r="C2632" t="e">
        <f>'TPS543C20 Loop Gain'!AI1308</f>
        <v>#DIV/0!</v>
      </c>
      <c r="D2632" t="e">
        <f>'TPS543C20 Loop Gain'!AJ1308</f>
        <v>#DIV/0!</v>
      </c>
      <c r="E2632">
        <f>'TPS543C20 Loop Gain'!B1308</f>
        <v>117400</v>
      </c>
    </row>
    <row r="2633" spans="3:5" x14ac:dyDescent="0.25">
      <c r="C2633" t="e">
        <f>'TPS543C20 Loop Gain'!AI1307</f>
        <v>#DIV/0!</v>
      </c>
      <c r="D2633" t="e">
        <f>'TPS543C20 Loop Gain'!AJ1307</f>
        <v>#DIV/0!</v>
      </c>
      <c r="E2633">
        <f>'TPS543C20 Loop Gain'!B1307</f>
        <v>117300</v>
      </c>
    </row>
    <row r="2634" spans="3:5" x14ac:dyDescent="0.25">
      <c r="C2634" t="e">
        <f>'TPS543C20 Loop Gain'!AI1306</f>
        <v>#DIV/0!</v>
      </c>
      <c r="D2634" t="e">
        <f>'TPS543C20 Loop Gain'!AJ1306</f>
        <v>#DIV/0!</v>
      </c>
      <c r="E2634">
        <f>'TPS543C20 Loop Gain'!B1306</f>
        <v>117200</v>
      </c>
    </row>
    <row r="2635" spans="3:5" x14ac:dyDescent="0.25">
      <c r="C2635" t="e">
        <f>'TPS543C20 Loop Gain'!AI1305</f>
        <v>#DIV/0!</v>
      </c>
      <c r="D2635" t="e">
        <f>'TPS543C20 Loop Gain'!AJ1305</f>
        <v>#DIV/0!</v>
      </c>
      <c r="E2635">
        <f>'TPS543C20 Loop Gain'!B1305</f>
        <v>117100</v>
      </c>
    </row>
    <row r="2636" spans="3:5" x14ac:dyDescent="0.25">
      <c r="C2636" t="e">
        <f>'TPS543C20 Loop Gain'!AI1304</f>
        <v>#DIV/0!</v>
      </c>
      <c r="D2636" t="e">
        <f>'TPS543C20 Loop Gain'!AJ1304</f>
        <v>#DIV/0!</v>
      </c>
      <c r="E2636">
        <f>'TPS543C20 Loop Gain'!B1304</f>
        <v>117000</v>
      </c>
    </row>
    <row r="2637" spans="3:5" x14ac:dyDescent="0.25">
      <c r="C2637" t="e">
        <f>'TPS543C20 Loop Gain'!AI1303</f>
        <v>#DIV/0!</v>
      </c>
      <c r="D2637" t="e">
        <f>'TPS543C20 Loop Gain'!AJ1303</f>
        <v>#DIV/0!</v>
      </c>
      <c r="E2637">
        <f>'TPS543C20 Loop Gain'!B1303</f>
        <v>116900</v>
      </c>
    </row>
    <row r="2638" spans="3:5" x14ac:dyDescent="0.25">
      <c r="C2638" t="e">
        <f>'TPS543C20 Loop Gain'!AI1302</f>
        <v>#DIV/0!</v>
      </c>
      <c r="D2638" t="e">
        <f>'TPS543C20 Loop Gain'!AJ1302</f>
        <v>#DIV/0!</v>
      </c>
      <c r="E2638">
        <f>'TPS543C20 Loop Gain'!B1302</f>
        <v>116800</v>
      </c>
    </row>
    <row r="2639" spans="3:5" x14ac:dyDescent="0.25">
      <c r="C2639" t="e">
        <f>'TPS543C20 Loop Gain'!AI1301</f>
        <v>#DIV/0!</v>
      </c>
      <c r="D2639" t="e">
        <f>'TPS543C20 Loop Gain'!AJ1301</f>
        <v>#DIV/0!</v>
      </c>
      <c r="E2639">
        <f>'TPS543C20 Loop Gain'!B1301</f>
        <v>116700</v>
      </c>
    </row>
    <row r="2640" spans="3:5" x14ac:dyDescent="0.25">
      <c r="C2640" t="e">
        <f>'TPS543C20 Loop Gain'!AI1300</f>
        <v>#DIV/0!</v>
      </c>
      <c r="D2640" t="e">
        <f>'TPS543C20 Loop Gain'!AJ1300</f>
        <v>#DIV/0!</v>
      </c>
      <c r="E2640">
        <f>'TPS543C20 Loop Gain'!B1300</f>
        <v>116600</v>
      </c>
    </row>
    <row r="2641" spans="3:5" x14ac:dyDescent="0.25">
      <c r="C2641" t="e">
        <f>'TPS543C20 Loop Gain'!AI1299</f>
        <v>#DIV/0!</v>
      </c>
      <c r="D2641" t="e">
        <f>'TPS543C20 Loop Gain'!AJ1299</f>
        <v>#DIV/0!</v>
      </c>
      <c r="E2641">
        <f>'TPS543C20 Loop Gain'!B1299</f>
        <v>116500</v>
      </c>
    </row>
    <row r="2642" spans="3:5" x14ac:dyDescent="0.25">
      <c r="C2642" t="e">
        <f>'TPS543C20 Loop Gain'!AI1298</f>
        <v>#DIV/0!</v>
      </c>
      <c r="D2642" t="e">
        <f>'TPS543C20 Loop Gain'!AJ1298</f>
        <v>#DIV/0!</v>
      </c>
      <c r="E2642">
        <f>'TPS543C20 Loop Gain'!B1298</f>
        <v>116400</v>
      </c>
    </row>
    <row r="2643" spans="3:5" x14ac:dyDescent="0.25">
      <c r="C2643" t="e">
        <f>'TPS543C20 Loop Gain'!AI1297</f>
        <v>#DIV/0!</v>
      </c>
      <c r="D2643" t="e">
        <f>'TPS543C20 Loop Gain'!AJ1297</f>
        <v>#DIV/0!</v>
      </c>
      <c r="E2643">
        <f>'TPS543C20 Loop Gain'!B1297</f>
        <v>116300</v>
      </c>
    </row>
    <row r="2644" spans="3:5" x14ac:dyDescent="0.25">
      <c r="C2644" t="e">
        <f>'TPS543C20 Loop Gain'!AI1296</f>
        <v>#DIV/0!</v>
      </c>
      <c r="D2644" t="e">
        <f>'TPS543C20 Loop Gain'!AJ1296</f>
        <v>#DIV/0!</v>
      </c>
      <c r="E2644">
        <f>'TPS543C20 Loop Gain'!B1296</f>
        <v>116200</v>
      </c>
    </row>
    <row r="2645" spans="3:5" x14ac:dyDescent="0.25">
      <c r="C2645" t="e">
        <f>'TPS543C20 Loop Gain'!AI1295</f>
        <v>#DIV/0!</v>
      </c>
      <c r="D2645" t="e">
        <f>'TPS543C20 Loop Gain'!AJ1295</f>
        <v>#DIV/0!</v>
      </c>
      <c r="E2645">
        <f>'TPS543C20 Loop Gain'!B1295</f>
        <v>116100</v>
      </c>
    </row>
    <row r="2646" spans="3:5" x14ac:dyDescent="0.25">
      <c r="C2646" t="e">
        <f>'TPS543C20 Loop Gain'!AI1294</f>
        <v>#DIV/0!</v>
      </c>
      <c r="D2646" t="e">
        <f>'TPS543C20 Loop Gain'!AJ1294</f>
        <v>#DIV/0!</v>
      </c>
      <c r="E2646">
        <f>'TPS543C20 Loop Gain'!B1294</f>
        <v>116000</v>
      </c>
    </row>
    <row r="2647" spans="3:5" x14ac:dyDescent="0.25">
      <c r="C2647" t="e">
        <f>'TPS543C20 Loop Gain'!AI1293</f>
        <v>#DIV/0!</v>
      </c>
      <c r="D2647" t="e">
        <f>'TPS543C20 Loop Gain'!AJ1293</f>
        <v>#DIV/0!</v>
      </c>
      <c r="E2647">
        <f>'TPS543C20 Loop Gain'!B1293</f>
        <v>115900</v>
      </c>
    </row>
    <row r="2648" spans="3:5" x14ac:dyDescent="0.25">
      <c r="C2648" t="e">
        <f>'TPS543C20 Loop Gain'!AI1292</f>
        <v>#DIV/0!</v>
      </c>
      <c r="D2648" t="e">
        <f>'TPS543C20 Loop Gain'!AJ1292</f>
        <v>#DIV/0!</v>
      </c>
      <c r="E2648">
        <f>'TPS543C20 Loop Gain'!B1292</f>
        <v>115800</v>
      </c>
    </row>
    <row r="2649" spans="3:5" x14ac:dyDescent="0.25">
      <c r="C2649" t="e">
        <f>'TPS543C20 Loop Gain'!AI1291</f>
        <v>#DIV/0!</v>
      </c>
      <c r="D2649" t="e">
        <f>'TPS543C20 Loop Gain'!AJ1291</f>
        <v>#DIV/0!</v>
      </c>
      <c r="E2649">
        <f>'TPS543C20 Loop Gain'!B1291</f>
        <v>115700</v>
      </c>
    </row>
    <row r="2650" spans="3:5" x14ac:dyDescent="0.25">
      <c r="C2650" t="e">
        <f>'TPS543C20 Loop Gain'!AI1290</f>
        <v>#DIV/0!</v>
      </c>
      <c r="D2650" t="e">
        <f>'TPS543C20 Loop Gain'!AJ1290</f>
        <v>#DIV/0!</v>
      </c>
      <c r="E2650">
        <f>'TPS543C20 Loop Gain'!B1290</f>
        <v>115600</v>
      </c>
    </row>
    <row r="2651" spans="3:5" x14ac:dyDescent="0.25">
      <c r="C2651" t="e">
        <f>'TPS543C20 Loop Gain'!AI1289</f>
        <v>#DIV/0!</v>
      </c>
      <c r="D2651" t="e">
        <f>'TPS543C20 Loop Gain'!AJ1289</f>
        <v>#DIV/0!</v>
      </c>
      <c r="E2651">
        <f>'TPS543C20 Loop Gain'!B1289</f>
        <v>115500</v>
      </c>
    </row>
    <row r="2652" spans="3:5" x14ac:dyDescent="0.25">
      <c r="C2652" t="e">
        <f>'TPS543C20 Loop Gain'!AI1288</f>
        <v>#DIV/0!</v>
      </c>
      <c r="D2652" t="e">
        <f>'TPS543C20 Loop Gain'!AJ1288</f>
        <v>#DIV/0!</v>
      </c>
      <c r="E2652">
        <f>'TPS543C20 Loop Gain'!B1288</f>
        <v>115400</v>
      </c>
    </row>
    <row r="2653" spans="3:5" x14ac:dyDescent="0.25">
      <c r="C2653" t="e">
        <f>'TPS543C20 Loop Gain'!AI1287</f>
        <v>#DIV/0!</v>
      </c>
      <c r="D2653" t="e">
        <f>'TPS543C20 Loop Gain'!AJ1287</f>
        <v>#DIV/0!</v>
      </c>
      <c r="E2653">
        <f>'TPS543C20 Loop Gain'!B1287</f>
        <v>115300</v>
      </c>
    </row>
    <row r="2654" spans="3:5" x14ac:dyDescent="0.25">
      <c r="C2654" t="e">
        <f>'TPS543C20 Loop Gain'!AI1286</f>
        <v>#DIV/0!</v>
      </c>
      <c r="D2654" t="e">
        <f>'TPS543C20 Loop Gain'!AJ1286</f>
        <v>#DIV/0!</v>
      </c>
      <c r="E2654">
        <f>'TPS543C20 Loop Gain'!B1286</f>
        <v>115200</v>
      </c>
    </row>
    <row r="2655" spans="3:5" x14ac:dyDescent="0.25">
      <c r="C2655" t="e">
        <f>'TPS543C20 Loop Gain'!AI1285</f>
        <v>#DIV/0!</v>
      </c>
      <c r="D2655" t="e">
        <f>'TPS543C20 Loop Gain'!AJ1285</f>
        <v>#DIV/0!</v>
      </c>
      <c r="E2655">
        <f>'TPS543C20 Loop Gain'!B1285</f>
        <v>115100</v>
      </c>
    </row>
    <row r="2656" spans="3:5" x14ac:dyDescent="0.25">
      <c r="C2656" t="e">
        <f>'TPS543C20 Loop Gain'!AI1284</f>
        <v>#DIV/0!</v>
      </c>
      <c r="D2656" t="e">
        <f>'TPS543C20 Loop Gain'!AJ1284</f>
        <v>#DIV/0!</v>
      </c>
      <c r="E2656">
        <f>'TPS543C20 Loop Gain'!B1284</f>
        <v>115000</v>
      </c>
    </row>
    <row r="2657" spans="3:5" x14ac:dyDescent="0.25">
      <c r="C2657" t="e">
        <f>'TPS543C20 Loop Gain'!AI1283</f>
        <v>#DIV/0!</v>
      </c>
      <c r="D2657" t="e">
        <f>'TPS543C20 Loop Gain'!AJ1283</f>
        <v>#DIV/0!</v>
      </c>
      <c r="E2657">
        <f>'TPS543C20 Loop Gain'!B1283</f>
        <v>114900</v>
      </c>
    </row>
    <row r="2658" spans="3:5" x14ac:dyDescent="0.25">
      <c r="C2658" t="e">
        <f>'TPS543C20 Loop Gain'!AI1282</f>
        <v>#DIV/0!</v>
      </c>
      <c r="D2658" t="e">
        <f>'TPS543C20 Loop Gain'!AJ1282</f>
        <v>#DIV/0!</v>
      </c>
      <c r="E2658">
        <f>'TPS543C20 Loop Gain'!B1282</f>
        <v>114800</v>
      </c>
    </row>
    <row r="2659" spans="3:5" x14ac:dyDescent="0.25">
      <c r="C2659" t="e">
        <f>'TPS543C20 Loop Gain'!AI1281</f>
        <v>#DIV/0!</v>
      </c>
      <c r="D2659" t="e">
        <f>'TPS543C20 Loop Gain'!AJ1281</f>
        <v>#DIV/0!</v>
      </c>
      <c r="E2659">
        <f>'TPS543C20 Loop Gain'!B1281</f>
        <v>114700</v>
      </c>
    </row>
    <row r="2660" spans="3:5" x14ac:dyDescent="0.25">
      <c r="C2660" t="e">
        <f>'TPS543C20 Loop Gain'!AI1280</f>
        <v>#DIV/0!</v>
      </c>
      <c r="D2660" t="e">
        <f>'TPS543C20 Loop Gain'!AJ1280</f>
        <v>#DIV/0!</v>
      </c>
      <c r="E2660">
        <f>'TPS543C20 Loop Gain'!B1280</f>
        <v>114600</v>
      </c>
    </row>
    <row r="2661" spans="3:5" x14ac:dyDescent="0.25">
      <c r="C2661" t="e">
        <f>'TPS543C20 Loop Gain'!AI1279</f>
        <v>#DIV/0!</v>
      </c>
      <c r="D2661" t="e">
        <f>'TPS543C20 Loop Gain'!AJ1279</f>
        <v>#DIV/0!</v>
      </c>
      <c r="E2661">
        <f>'TPS543C20 Loop Gain'!B1279</f>
        <v>114500</v>
      </c>
    </row>
    <row r="2662" spans="3:5" x14ac:dyDescent="0.25">
      <c r="C2662" t="e">
        <f>'TPS543C20 Loop Gain'!AI1278</f>
        <v>#DIV/0!</v>
      </c>
      <c r="D2662" t="e">
        <f>'TPS543C20 Loop Gain'!AJ1278</f>
        <v>#DIV/0!</v>
      </c>
      <c r="E2662">
        <f>'TPS543C20 Loop Gain'!B1278</f>
        <v>114400</v>
      </c>
    </row>
    <row r="2663" spans="3:5" x14ac:dyDescent="0.25">
      <c r="C2663" t="e">
        <f>'TPS543C20 Loop Gain'!AI1277</f>
        <v>#DIV/0!</v>
      </c>
      <c r="D2663" t="e">
        <f>'TPS543C20 Loop Gain'!AJ1277</f>
        <v>#DIV/0!</v>
      </c>
      <c r="E2663">
        <f>'TPS543C20 Loop Gain'!B1277</f>
        <v>114300</v>
      </c>
    </row>
    <row r="2664" spans="3:5" x14ac:dyDescent="0.25">
      <c r="C2664" t="e">
        <f>'TPS543C20 Loop Gain'!AI1276</f>
        <v>#DIV/0!</v>
      </c>
      <c r="D2664" t="e">
        <f>'TPS543C20 Loop Gain'!AJ1276</f>
        <v>#DIV/0!</v>
      </c>
      <c r="E2664">
        <f>'TPS543C20 Loop Gain'!B1276</f>
        <v>114200</v>
      </c>
    </row>
    <row r="2665" spans="3:5" x14ac:dyDescent="0.25">
      <c r="C2665" t="e">
        <f>'TPS543C20 Loop Gain'!AI1275</f>
        <v>#DIV/0!</v>
      </c>
      <c r="D2665" t="e">
        <f>'TPS543C20 Loop Gain'!AJ1275</f>
        <v>#DIV/0!</v>
      </c>
      <c r="E2665">
        <f>'TPS543C20 Loop Gain'!B1275</f>
        <v>114100</v>
      </c>
    </row>
    <row r="2666" spans="3:5" x14ac:dyDescent="0.25">
      <c r="C2666" t="e">
        <f>'TPS543C20 Loop Gain'!AI1274</f>
        <v>#DIV/0!</v>
      </c>
      <c r="D2666" t="e">
        <f>'TPS543C20 Loop Gain'!AJ1274</f>
        <v>#DIV/0!</v>
      </c>
      <c r="E2666">
        <f>'TPS543C20 Loop Gain'!B1274</f>
        <v>114000</v>
      </c>
    </row>
    <row r="2667" spans="3:5" x14ac:dyDescent="0.25">
      <c r="C2667" t="e">
        <f>'TPS543C20 Loop Gain'!AI1273</f>
        <v>#DIV/0!</v>
      </c>
      <c r="D2667" t="e">
        <f>'TPS543C20 Loop Gain'!AJ1273</f>
        <v>#DIV/0!</v>
      </c>
      <c r="E2667">
        <f>'TPS543C20 Loop Gain'!B1273</f>
        <v>113900</v>
      </c>
    </row>
    <row r="2668" spans="3:5" x14ac:dyDescent="0.25">
      <c r="C2668" t="e">
        <f>'TPS543C20 Loop Gain'!AI1272</f>
        <v>#DIV/0!</v>
      </c>
      <c r="D2668" t="e">
        <f>'TPS543C20 Loop Gain'!AJ1272</f>
        <v>#DIV/0!</v>
      </c>
      <c r="E2668">
        <f>'TPS543C20 Loop Gain'!B1272</f>
        <v>113800</v>
      </c>
    </row>
    <row r="2669" spans="3:5" x14ac:dyDescent="0.25">
      <c r="C2669" t="e">
        <f>'TPS543C20 Loop Gain'!AI1271</f>
        <v>#DIV/0!</v>
      </c>
      <c r="D2669" t="e">
        <f>'TPS543C20 Loop Gain'!AJ1271</f>
        <v>#DIV/0!</v>
      </c>
      <c r="E2669">
        <f>'TPS543C20 Loop Gain'!B1271</f>
        <v>113700</v>
      </c>
    </row>
    <row r="2670" spans="3:5" x14ac:dyDescent="0.25">
      <c r="C2670" t="e">
        <f>'TPS543C20 Loop Gain'!AI1270</f>
        <v>#DIV/0!</v>
      </c>
      <c r="D2670" t="e">
        <f>'TPS543C20 Loop Gain'!AJ1270</f>
        <v>#DIV/0!</v>
      </c>
      <c r="E2670">
        <f>'TPS543C20 Loop Gain'!B1270</f>
        <v>113600</v>
      </c>
    </row>
    <row r="2671" spans="3:5" x14ac:dyDescent="0.25">
      <c r="C2671" t="e">
        <f>'TPS543C20 Loop Gain'!AI1269</f>
        <v>#DIV/0!</v>
      </c>
      <c r="D2671" t="e">
        <f>'TPS543C20 Loop Gain'!AJ1269</f>
        <v>#DIV/0!</v>
      </c>
      <c r="E2671">
        <f>'TPS543C20 Loop Gain'!B1269</f>
        <v>113500</v>
      </c>
    </row>
    <row r="2672" spans="3:5" x14ac:dyDescent="0.25">
      <c r="C2672" t="e">
        <f>'TPS543C20 Loop Gain'!AI1268</f>
        <v>#DIV/0!</v>
      </c>
      <c r="D2672" t="e">
        <f>'TPS543C20 Loop Gain'!AJ1268</f>
        <v>#DIV/0!</v>
      </c>
      <c r="E2672">
        <f>'TPS543C20 Loop Gain'!B1268</f>
        <v>113400</v>
      </c>
    </row>
    <row r="2673" spans="3:5" x14ac:dyDescent="0.25">
      <c r="C2673" t="e">
        <f>'TPS543C20 Loop Gain'!AI1267</f>
        <v>#DIV/0!</v>
      </c>
      <c r="D2673" t="e">
        <f>'TPS543C20 Loop Gain'!AJ1267</f>
        <v>#DIV/0!</v>
      </c>
      <c r="E2673">
        <f>'TPS543C20 Loop Gain'!B1267</f>
        <v>113300</v>
      </c>
    </row>
    <row r="2674" spans="3:5" x14ac:dyDescent="0.25">
      <c r="C2674" t="e">
        <f>'TPS543C20 Loop Gain'!AI1266</f>
        <v>#DIV/0!</v>
      </c>
      <c r="D2674" t="e">
        <f>'TPS543C20 Loop Gain'!AJ1266</f>
        <v>#DIV/0!</v>
      </c>
      <c r="E2674">
        <f>'TPS543C20 Loop Gain'!B1266</f>
        <v>113200</v>
      </c>
    </row>
    <row r="2675" spans="3:5" x14ac:dyDescent="0.25">
      <c r="C2675" t="e">
        <f>'TPS543C20 Loop Gain'!AI1265</f>
        <v>#DIV/0!</v>
      </c>
      <c r="D2675" t="e">
        <f>'TPS543C20 Loop Gain'!AJ1265</f>
        <v>#DIV/0!</v>
      </c>
      <c r="E2675">
        <f>'TPS543C20 Loop Gain'!B1265</f>
        <v>113100</v>
      </c>
    </row>
    <row r="2676" spans="3:5" x14ac:dyDescent="0.25">
      <c r="C2676" t="e">
        <f>'TPS543C20 Loop Gain'!AI1264</f>
        <v>#DIV/0!</v>
      </c>
      <c r="D2676" t="e">
        <f>'TPS543C20 Loop Gain'!AJ1264</f>
        <v>#DIV/0!</v>
      </c>
      <c r="E2676">
        <f>'TPS543C20 Loop Gain'!B1264</f>
        <v>113000</v>
      </c>
    </row>
    <row r="2677" spans="3:5" x14ac:dyDescent="0.25">
      <c r="C2677" t="e">
        <f>'TPS543C20 Loop Gain'!AI1263</f>
        <v>#DIV/0!</v>
      </c>
      <c r="D2677" t="e">
        <f>'TPS543C20 Loop Gain'!AJ1263</f>
        <v>#DIV/0!</v>
      </c>
      <c r="E2677">
        <f>'TPS543C20 Loop Gain'!B1263</f>
        <v>112900</v>
      </c>
    </row>
    <row r="2678" spans="3:5" x14ac:dyDescent="0.25">
      <c r="C2678" t="e">
        <f>'TPS543C20 Loop Gain'!AI1262</f>
        <v>#DIV/0!</v>
      </c>
      <c r="D2678" t="e">
        <f>'TPS543C20 Loop Gain'!AJ1262</f>
        <v>#DIV/0!</v>
      </c>
      <c r="E2678">
        <f>'TPS543C20 Loop Gain'!B1262</f>
        <v>112800</v>
      </c>
    </row>
    <row r="2679" spans="3:5" x14ac:dyDescent="0.25">
      <c r="C2679" t="e">
        <f>'TPS543C20 Loop Gain'!AI1261</f>
        <v>#DIV/0!</v>
      </c>
      <c r="D2679" t="e">
        <f>'TPS543C20 Loop Gain'!AJ1261</f>
        <v>#DIV/0!</v>
      </c>
      <c r="E2679">
        <f>'TPS543C20 Loop Gain'!B1261</f>
        <v>112700</v>
      </c>
    </row>
    <row r="2680" spans="3:5" x14ac:dyDescent="0.25">
      <c r="C2680" t="e">
        <f>'TPS543C20 Loop Gain'!AI1260</f>
        <v>#DIV/0!</v>
      </c>
      <c r="D2680" t="e">
        <f>'TPS543C20 Loop Gain'!AJ1260</f>
        <v>#DIV/0!</v>
      </c>
      <c r="E2680">
        <f>'TPS543C20 Loop Gain'!B1260</f>
        <v>112600</v>
      </c>
    </row>
    <row r="2681" spans="3:5" x14ac:dyDescent="0.25">
      <c r="C2681" t="e">
        <f>'TPS543C20 Loop Gain'!AI1259</f>
        <v>#DIV/0!</v>
      </c>
      <c r="D2681" t="e">
        <f>'TPS543C20 Loop Gain'!AJ1259</f>
        <v>#DIV/0!</v>
      </c>
      <c r="E2681">
        <f>'TPS543C20 Loop Gain'!B1259</f>
        <v>112500</v>
      </c>
    </row>
    <row r="2682" spans="3:5" x14ac:dyDescent="0.25">
      <c r="C2682" t="e">
        <f>'TPS543C20 Loop Gain'!AI1258</f>
        <v>#DIV/0!</v>
      </c>
      <c r="D2682" t="e">
        <f>'TPS543C20 Loop Gain'!AJ1258</f>
        <v>#DIV/0!</v>
      </c>
      <c r="E2682">
        <f>'TPS543C20 Loop Gain'!B1258</f>
        <v>112400</v>
      </c>
    </row>
    <row r="2683" spans="3:5" x14ac:dyDescent="0.25">
      <c r="C2683" t="e">
        <f>'TPS543C20 Loop Gain'!AI1257</f>
        <v>#DIV/0!</v>
      </c>
      <c r="D2683" t="e">
        <f>'TPS543C20 Loop Gain'!AJ1257</f>
        <v>#DIV/0!</v>
      </c>
      <c r="E2683">
        <f>'TPS543C20 Loop Gain'!B1257</f>
        <v>112300</v>
      </c>
    </row>
    <row r="2684" spans="3:5" x14ac:dyDescent="0.25">
      <c r="C2684" t="e">
        <f>'TPS543C20 Loop Gain'!AI1256</f>
        <v>#DIV/0!</v>
      </c>
      <c r="D2684" t="e">
        <f>'TPS543C20 Loop Gain'!AJ1256</f>
        <v>#DIV/0!</v>
      </c>
      <c r="E2684">
        <f>'TPS543C20 Loop Gain'!B1256</f>
        <v>112200</v>
      </c>
    </row>
    <row r="2685" spans="3:5" x14ac:dyDescent="0.25">
      <c r="C2685" t="e">
        <f>'TPS543C20 Loop Gain'!AI1255</f>
        <v>#DIV/0!</v>
      </c>
      <c r="D2685" t="e">
        <f>'TPS543C20 Loop Gain'!AJ1255</f>
        <v>#DIV/0!</v>
      </c>
      <c r="E2685">
        <f>'TPS543C20 Loop Gain'!B1255</f>
        <v>112100</v>
      </c>
    </row>
    <row r="2686" spans="3:5" x14ac:dyDescent="0.25">
      <c r="C2686" t="e">
        <f>'TPS543C20 Loop Gain'!AI1254</f>
        <v>#DIV/0!</v>
      </c>
      <c r="D2686" t="e">
        <f>'TPS543C20 Loop Gain'!AJ1254</f>
        <v>#DIV/0!</v>
      </c>
      <c r="E2686">
        <f>'TPS543C20 Loop Gain'!B1254</f>
        <v>112000</v>
      </c>
    </row>
    <row r="2687" spans="3:5" x14ac:dyDescent="0.25">
      <c r="C2687" t="e">
        <f>'TPS543C20 Loop Gain'!AI1253</f>
        <v>#DIV/0!</v>
      </c>
      <c r="D2687" t="e">
        <f>'TPS543C20 Loop Gain'!AJ1253</f>
        <v>#DIV/0!</v>
      </c>
      <c r="E2687">
        <f>'TPS543C20 Loop Gain'!B1253</f>
        <v>111900</v>
      </c>
    </row>
    <row r="2688" spans="3:5" x14ac:dyDescent="0.25">
      <c r="C2688" t="e">
        <f>'TPS543C20 Loop Gain'!AI1252</f>
        <v>#DIV/0!</v>
      </c>
      <c r="D2688" t="e">
        <f>'TPS543C20 Loop Gain'!AJ1252</f>
        <v>#DIV/0!</v>
      </c>
      <c r="E2688">
        <f>'TPS543C20 Loop Gain'!B1252</f>
        <v>111800</v>
      </c>
    </row>
    <row r="2689" spans="3:5" x14ac:dyDescent="0.25">
      <c r="C2689" t="e">
        <f>'TPS543C20 Loop Gain'!AI1251</f>
        <v>#DIV/0!</v>
      </c>
      <c r="D2689" t="e">
        <f>'TPS543C20 Loop Gain'!AJ1251</f>
        <v>#DIV/0!</v>
      </c>
      <c r="E2689">
        <f>'TPS543C20 Loop Gain'!B1251</f>
        <v>111700</v>
      </c>
    </row>
    <row r="2690" spans="3:5" x14ac:dyDescent="0.25">
      <c r="C2690" t="e">
        <f>'TPS543C20 Loop Gain'!AI1250</f>
        <v>#DIV/0!</v>
      </c>
      <c r="D2690" t="e">
        <f>'TPS543C20 Loop Gain'!AJ1250</f>
        <v>#DIV/0!</v>
      </c>
      <c r="E2690">
        <f>'TPS543C20 Loop Gain'!B1250</f>
        <v>111600</v>
      </c>
    </row>
    <row r="2691" spans="3:5" x14ac:dyDescent="0.25">
      <c r="C2691" t="e">
        <f>'TPS543C20 Loop Gain'!AI1249</f>
        <v>#DIV/0!</v>
      </c>
      <c r="D2691" t="e">
        <f>'TPS543C20 Loop Gain'!AJ1249</f>
        <v>#DIV/0!</v>
      </c>
      <c r="E2691">
        <f>'TPS543C20 Loop Gain'!B1249</f>
        <v>111500</v>
      </c>
    </row>
    <row r="2692" spans="3:5" x14ac:dyDescent="0.25">
      <c r="C2692" t="e">
        <f>'TPS543C20 Loop Gain'!AI1248</f>
        <v>#DIV/0!</v>
      </c>
      <c r="D2692" t="e">
        <f>'TPS543C20 Loop Gain'!AJ1248</f>
        <v>#DIV/0!</v>
      </c>
      <c r="E2692">
        <f>'TPS543C20 Loop Gain'!B1248</f>
        <v>111400</v>
      </c>
    </row>
    <row r="2693" spans="3:5" x14ac:dyDescent="0.25">
      <c r="C2693" t="e">
        <f>'TPS543C20 Loop Gain'!AI1247</f>
        <v>#DIV/0!</v>
      </c>
      <c r="D2693" t="e">
        <f>'TPS543C20 Loop Gain'!AJ1247</f>
        <v>#DIV/0!</v>
      </c>
      <c r="E2693">
        <f>'TPS543C20 Loop Gain'!B1247</f>
        <v>111300</v>
      </c>
    </row>
    <row r="2694" spans="3:5" x14ac:dyDescent="0.25">
      <c r="C2694" t="e">
        <f>'TPS543C20 Loop Gain'!AI1246</f>
        <v>#DIV/0!</v>
      </c>
      <c r="D2694" t="e">
        <f>'TPS543C20 Loop Gain'!AJ1246</f>
        <v>#DIV/0!</v>
      </c>
      <c r="E2694">
        <f>'TPS543C20 Loop Gain'!B1246</f>
        <v>111200</v>
      </c>
    </row>
    <row r="2695" spans="3:5" x14ac:dyDescent="0.25">
      <c r="C2695" t="e">
        <f>'TPS543C20 Loop Gain'!AI1245</f>
        <v>#DIV/0!</v>
      </c>
      <c r="D2695" t="e">
        <f>'TPS543C20 Loop Gain'!AJ1245</f>
        <v>#DIV/0!</v>
      </c>
      <c r="E2695">
        <f>'TPS543C20 Loop Gain'!B1245</f>
        <v>111100</v>
      </c>
    </row>
    <row r="2696" spans="3:5" x14ac:dyDescent="0.25">
      <c r="C2696" t="e">
        <f>'TPS543C20 Loop Gain'!AI1244</f>
        <v>#DIV/0!</v>
      </c>
      <c r="D2696" t="e">
        <f>'TPS543C20 Loop Gain'!AJ1244</f>
        <v>#DIV/0!</v>
      </c>
      <c r="E2696">
        <f>'TPS543C20 Loop Gain'!B1244</f>
        <v>111000</v>
      </c>
    </row>
    <row r="2697" spans="3:5" x14ac:dyDescent="0.25">
      <c r="C2697" t="e">
        <f>'TPS543C20 Loop Gain'!AI1243</f>
        <v>#DIV/0!</v>
      </c>
      <c r="D2697" t="e">
        <f>'TPS543C20 Loop Gain'!AJ1243</f>
        <v>#DIV/0!</v>
      </c>
      <c r="E2697">
        <f>'TPS543C20 Loop Gain'!B1243</f>
        <v>110900</v>
      </c>
    </row>
    <row r="2698" spans="3:5" x14ac:dyDescent="0.25">
      <c r="C2698" t="e">
        <f>'TPS543C20 Loop Gain'!AI1242</f>
        <v>#DIV/0!</v>
      </c>
      <c r="D2698" t="e">
        <f>'TPS543C20 Loop Gain'!AJ1242</f>
        <v>#DIV/0!</v>
      </c>
      <c r="E2698">
        <f>'TPS543C20 Loop Gain'!B1242</f>
        <v>110800</v>
      </c>
    </row>
    <row r="2699" spans="3:5" x14ac:dyDescent="0.25">
      <c r="C2699" t="e">
        <f>'TPS543C20 Loop Gain'!AI1241</f>
        <v>#DIV/0!</v>
      </c>
      <c r="D2699" t="e">
        <f>'TPS543C20 Loop Gain'!AJ1241</f>
        <v>#DIV/0!</v>
      </c>
      <c r="E2699">
        <f>'TPS543C20 Loop Gain'!B1241</f>
        <v>110700</v>
      </c>
    </row>
    <row r="2700" spans="3:5" x14ac:dyDescent="0.25">
      <c r="C2700" t="e">
        <f>'TPS543C20 Loop Gain'!AI1240</f>
        <v>#DIV/0!</v>
      </c>
      <c r="D2700" t="e">
        <f>'TPS543C20 Loop Gain'!AJ1240</f>
        <v>#DIV/0!</v>
      </c>
      <c r="E2700">
        <f>'TPS543C20 Loop Gain'!B1240</f>
        <v>110600</v>
      </c>
    </row>
    <row r="2701" spans="3:5" x14ac:dyDescent="0.25">
      <c r="C2701" t="e">
        <f>'TPS543C20 Loop Gain'!AI1239</f>
        <v>#DIV/0!</v>
      </c>
      <c r="D2701" t="e">
        <f>'TPS543C20 Loop Gain'!AJ1239</f>
        <v>#DIV/0!</v>
      </c>
      <c r="E2701">
        <f>'TPS543C20 Loop Gain'!B1239</f>
        <v>110500</v>
      </c>
    </row>
    <row r="2702" spans="3:5" x14ac:dyDescent="0.25">
      <c r="C2702" t="e">
        <f>'TPS543C20 Loop Gain'!AI1238</f>
        <v>#DIV/0!</v>
      </c>
      <c r="D2702" t="e">
        <f>'TPS543C20 Loop Gain'!AJ1238</f>
        <v>#DIV/0!</v>
      </c>
      <c r="E2702">
        <f>'TPS543C20 Loop Gain'!B1238</f>
        <v>110400</v>
      </c>
    </row>
    <row r="2703" spans="3:5" x14ac:dyDescent="0.25">
      <c r="C2703" t="e">
        <f>'TPS543C20 Loop Gain'!AI1237</f>
        <v>#DIV/0!</v>
      </c>
      <c r="D2703" t="e">
        <f>'TPS543C20 Loop Gain'!AJ1237</f>
        <v>#DIV/0!</v>
      </c>
      <c r="E2703">
        <f>'TPS543C20 Loop Gain'!B1237</f>
        <v>110300</v>
      </c>
    </row>
    <row r="2704" spans="3:5" x14ac:dyDescent="0.25">
      <c r="C2704" t="e">
        <f>'TPS543C20 Loop Gain'!AI1236</f>
        <v>#DIV/0!</v>
      </c>
      <c r="D2704" t="e">
        <f>'TPS543C20 Loop Gain'!AJ1236</f>
        <v>#DIV/0!</v>
      </c>
      <c r="E2704">
        <f>'TPS543C20 Loop Gain'!B1236</f>
        <v>110200</v>
      </c>
    </row>
    <row r="2705" spans="3:5" x14ac:dyDescent="0.25">
      <c r="C2705" t="e">
        <f>'TPS543C20 Loop Gain'!AI1235</f>
        <v>#DIV/0!</v>
      </c>
      <c r="D2705" t="e">
        <f>'TPS543C20 Loop Gain'!AJ1235</f>
        <v>#DIV/0!</v>
      </c>
      <c r="E2705">
        <f>'TPS543C20 Loop Gain'!B1235</f>
        <v>110100</v>
      </c>
    </row>
    <row r="2706" spans="3:5" x14ac:dyDescent="0.25">
      <c r="C2706" t="e">
        <f>'TPS543C20 Loop Gain'!AI1234</f>
        <v>#DIV/0!</v>
      </c>
      <c r="D2706" t="e">
        <f>'TPS543C20 Loop Gain'!AJ1234</f>
        <v>#DIV/0!</v>
      </c>
      <c r="E2706">
        <f>'TPS543C20 Loop Gain'!B1234</f>
        <v>110000</v>
      </c>
    </row>
    <row r="2707" spans="3:5" x14ac:dyDescent="0.25">
      <c r="C2707" t="e">
        <f>'TPS543C20 Loop Gain'!AI1233</f>
        <v>#DIV/0!</v>
      </c>
      <c r="D2707" t="e">
        <f>'TPS543C20 Loop Gain'!AJ1233</f>
        <v>#DIV/0!</v>
      </c>
      <c r="E2707">
        <f>'TPS543C20 Loop Gain'!B1233</f>
        <v>109900</v>
      </c>
    </row>
    <row r="2708" spans="3:5" x14ac:dyDescent="0.25">
      <c r="C2708" t="e">
        <f>'TPS543C20 Loop Gain'!AI1232</f>
        <v>#DIV/0!</v>
      </c>
      <c r="D2708" t="e">
        <f>'TPS543C20 Loop Gain'!AJ1232</f>
        <v>#DIV/0!</v>
      </c>
      <c r="E2708">
        <f>'TPS543C20 Loop Gain'!B1232</f>
        <v>109800</v>
      </c>
    </row>
    <row r="2709" spans="3:5" x14ac:dyDescent="0.25">
      <c r="C2709" t="e">
        <f>'TPS543C20 Loop Gain'!AI1231</f>
        <v>#DIV/0!</v>
      </c>
      <c r="D2709" t="e">
        <f>'TPS543C20 Loop Gain'!AJ1231</f>
        <v>#DIV/0!</v>
      </c>
      <c r="E2709">
        <f>'TPS543C20 Loop Gain'!B1231</f>
        <v>109700</v>
      </c>
    </row>
    <row r="2710" spans="3:5" x14ac:dyDescent="0.25">
      <c r="C2710" t="e">
        <f>'TPS543C20 Loop Gain'!AI1230</f>
        <v>#DIV/0!</v>
      </c>
      <c r="D2710" t="e">
        <f>'TPS543C20 Loop Gain'!AJ1230</f>
        <v>#DIV/0!</v>
      </c>
      <c r="E2710">
        <f>'TPS543C20 Loop Gain'!B1230</f>
        <v>109600</v>
      </c>
    </row>
    <row r="2711" spans="3:5" x14ac:dyDescent="0.25">
      <c r="C2711" t="e">
        <f>'TPS543C20 Loop Gain'!AI1229</f>
        <v>#DIV/0!</v>
      </c>
      <c r="D2711" t="e">
        <f>'TPS543C20 Loop Gain'!AJ1229</f>
        <v>#DIV/0!</v>
      </c>
      <c r="E2711">
        <f>'TPS543C20 Loop Gain'!B1229</f>
        <v>109500</v>
      </c>
    </row>
    <row r="2712" spans="3:5" x14ac:dyDescent="0.25">
      <c r="C2712" t="e">
        <f>'TPS543C20 Loop Gain'!AI1228</f>
        <v>#DIV/0!</v>
      </c>
      <c r="D2712" t="e">
        <f>'TPS543C20 Loop Gain'!AJ1228</f>
        <v>#DIV/0!</v>
      </c>
      <c r="E2712">
        <f>'TPS543C20 Loop Gain'!B1228</f>
        <v>109400</v>
      </c>
    </row>
    <row r="2713" spans="3:5" x14ac:dyDescent="0.25">
      <c r="C2713" t="e">
        <f>'TPS543C20 Loop Gain'!AI1227</f>
        <v>#DIV/0!</v>
      </c>
      <c r="D2713" t="e">
        <f>'TPS543C20 Loop Gain'!AJ1227</f>
        <v>#DIV/0!</v>
      </c>
      <c r="E2713">
        <f>'TPS543C20 Loop Gain'!B1227</f>
        <v>109300</v>
      </c>
    </row>
    <row r="2714" spans="3:5" x14ac:dyDescent="0.25">
      <c r="C2714" t="e">
        <f>'TPS543C20 Loop Gain'!AI1226</f>
        <v>#DIV/0!</v>
      </c>
      <c r="D2714" t="e">
        <f>'TPS543C20 Loop Gain'!AJ1226</f>
        <v>#DIV/0!</v>
      </c>
      <c r="E2714">
        <f>'TPS543C20 Loop Gain'!B1226</f>
        <v>109200</v>
      </c>
    </row>
    <row r="2715" spans="3:5" x14ac:dyDescent="0.25">
      <c r="C2715" t="e">
        <f>'TPS543C20 Loop Gain'!AI1225</f>
        <v>#DIV/0!</v>
      </c>
      <c r="D2715" t="e">
        <f>'TPS543C20 Loop Gain'!AJ1225</f>
        <v>#DIV/0!</v>
      </c>
      <c r="E2715">
        <f>'TPS543C20 Loop Gain'!B1225</f>
        <v>109100</v>
      </c>
    </row>
    <row r="2716" spans="3:5" x14ac:dyDescent="0.25">
      <c r="C2716" t="e">
        <f>'TPS543C20 Loop Gain'!AI1224</f>
        <v>#DIV/0!</v>
      </c>
      <c r="D2716" t="e">
        <f>'TPS543C20 Loop Gain'!AJ1224</f>
        <v>#DIV/0!</v>
      </c>
      <c r="E2716">
        <f>'TPS543C20 Loop Gain'!B1224</f>
        <v>109000</v>
      </c>
    </row>
    <row r="2717" spans="3:5" x14ac:dyDescent="0.25">
      <c r="C2717" t="e">
        <f>'TPS543C20 Loop Gain'!AI1223</f>
        <v>#DIV/0!</v>
      </c>
      <c r="D2717" t="e">
        <f>'TPS543C20 Loop Gain'!AJ1223</f>
        <v>#DIV/0!</v>
      </c>
      <c r="E2717">
        <f>'TPS543C20 Loop Gain'!B1223</f>
        <v>108900</v>
      </c>
    </row>
    <row r="2718" spans="3:5" x14ac:dyDescent="0.25">
      <c r="C2718" t="e">
        <f>'TPS543C20 Loop Gain'!AI1222</f>
        <v>#DIV/0!</v>
      </c>
      <c r="D2718" t="e">
        <f>'TPS543C20 Loop Gain'!AJ1222</f>
        <v>#DIV/0!</v>
      </c>
      <c r="E2718">
        <f>'TPS543C20 Loop Gain'!B1222</f>
        <v>108800</v>
      </c>
    </row>
    <row r="2719" spans="3:5" x14ac:dyDescent="0.25">
      <c r="C2719" t="e">
        <f>'TPS543C20 Loop Gain'!AI1221</f>
        <v>#DIV/0!</v>
      </c>
      <c r="D2719" t="e">
        <f>'TPS543C20 Loop Gain'!AJ1221</f>
        <v>#DIV/0!</v>
      </c>
      <c r="E2719">
        <f>'TPS543C20 Loop Gain'!B1221</f>
        <v>108700</v>
      </c>
    </row>
    <row r="2720" spans="3:5" x14ac:dyDescent="0.25">
      <c r="C2720" t="e">
        <f>'TPS543C20 Loop Gain'!AI1220</f>
        <v>#DIV/0!</v>
      </c>
      <c r="D2720" t="e">
        <f>'TPS543C20 Loop Gain'!AJ1220</f>
        <v>#DIV/0!</v>
      </c>
      <c r="E2720">
        <f>'TPS543C20 Loop Gain'!B1220</f>
        <v>108600</v>
      </c>
    </row>
    <row r="2721" spans="3:5" x14ac:dyDescent="0.25">
      <c r="C2721" t="e">
        <f>'TPS543C20 Loop Gain'!AI1219</f>
        <v>#DIV/0!</v>
      </c>
      <c r="D2721" t="e">
        <f>'TPS543C20 Loop Gain'!AJ1219</f>
        <v>#DIV/0!</v>
      </c>
      <c r="E2721">
        <f>'TPS543C20 Loop Gain'!B1219</f>
        <v>108500</v>
      </c>
    </row>
    <row r="2722" spans="3:5" x14ac:dyDescent="0.25">
      <c r="C2722" t="e">
        <f>'TPS543C20 Loop Gain'!AI1218</f>
        <v>#DIV/0!</v>
      </c>
      <c r="D2722" t="e">
        <f>'TPS543C20 Loop Gain'!AJ1218</f>
        <v>#DIV/0!</v>
      </c>
      <c r="E2722">
        <f>'TPS543C20 Loop Gain'!B1218</f>
        <v>108400</v>
      </c>
    </row>
    <row r="2723" spans="3:5" x14ac:dyDescent="0.25">
      <c r="C2723" t="e">
        <f>'TPS543C20 Loop Gain'!AI1217</f>
        <v>#DIV/0!</v>
      </c>
      <c r="D2723" t="e">
        <f>'TPS543C20 Loop Gain'!AJ1217</f>
        <v>#DIV/0!</v>
      </c>
      <c r="E2723">
        <f>'TPS543C20 Loop Gain'!B1217</f>
        <v>108300</v>
      </c>
    </row>
    <row r="2724" spans="3:5" x14ac:dyDescent="0.25">
      <c r="C2724" t="e">
        <f>'TPS543C20 Loop Gain'!AI1216</f>
        <v>#DIV/0!</v>
      </c>
      <c r="D2724" t="e">
        <f>'TPS543C20 Loop Gain'!AJ1216</f>
        <v>#DIV/0!</v>
      </c>
      <c r="E2724">
        <f>'TPS543C20 Loop Gain'!B1216</f>
        <v>108200</v>
      </c>
    </row>
    <row r="2725" spans="3:5" x14ac:dyDescent="0.25">
      <c r="C2725" t="e">
        <f>'TPS543C20 Loop Gain'!AI1215</f>
        <v>#DIV/0!</v>
      </c>
      <c r="D2725" t="e">
        <f>'TPS543C20 Loop Gain'!AJ1215</f>
        <v>#DIV/0!</v>
      </c>
      <c r="E2725">
        <f>'TPS543C20 Loop Gain'!B1215</f>
        <v>108100</v>
      </c>
    </row>
    <row r="2726" spans="3:5" x14ac:dyDescent="0.25">
      <c r="C2726" t="e">
        <f>'TPS543C20 Loop Gain'!AI1214</f>
        <v>#DIV/0!</v>
      </c>
      <c r="D2726" t="e">
        <f>'TPS543C20 Loop Gain'!AJ1214</f>
        <v>#DIV/0!</v>
      </c>
      <c r="E2726">
        <f>'TPS543C20 Loop Gain'!B1214</f>
        <v>108000</v>
      </c>
    </row>
    <row r="2727" spans="3:5" x14ac:dyDescent="0.25">
      <c r="C2727" t="e">
        <f>'TPS543C20 Loop Gain'!AI1213</f>
        <v>#DIV/0!</v>
      </c>
      <c r="D2727" t="e">
        <f>'TPS543C20 Loop Gain'!AJ1213</f>
        <v>#DIV/0!</v>
      </c>
      <c r="E2727">
        <f>'TPS543C20 Loop Gain'!B1213</f>
        <v>107900</v>
      </c>
    </row>
    <row r="2728" spans="3:5" x14ac:dyDescent="0.25">
      <c r="C2728" t="e">
        <f>'TPS543C20 Loop Gain'!AI1212</f>
        <v>#DIV/0!</v>
      </c>
      <c r="D2728" t="e">
        <f>'TPS543C20 Loop Gain'!AJ1212</f>
        <v>#DIV/0!</v>
      </c>
      <c r="E2728">
        <f>'TPS543C20 Loop Gain'!B1212</f>
        <v>107800</v>
      </c>
    </row>
    <row r="2729" spans="3:5" x14ac:dyDescent="0.25">
      <c r="C2729" t="e">
        <f>'TPS543C20 Loop Gain'!AI1211</f>
        <v>#DIV/0!</v>
      </c>
      <c r="D2729" t="e">
        <f>'TPS543C20 Loop Gain'!AJ1211</f>
        <v>#DIV/0!</v>
      </c>
      <c r="E2729">
        <f>'TPS543C20 Loop Gain'!B1211</f>
        <v>107700</v>
      </c>
    </row>
    <row r="2730" spans="3:5" x14ac:dyDescent="0.25">
      <c r="C2730" t="e">
        <f>'TPS543C20 Loop Gain'!AI1210</f>
        <v>#DIV/0!</v>
      </c>
      <c r="D2730" t="e">
        <f>'TPS543C20 Loop Gain'!AJ1210</f>
        <v>#DIV/0!</v>
      </c>
      <c r="E2730">
        <f>'TPS543C20 Loop Gain'!B1210</f>
        <v>107600</v>
      </c>
    </row>
    <row r="2731" spans="3:5" x14ac:dyDescent="0.25">
      <c r="C2731" t="e">
        <f>'TPS543C20 Loop Gain'!AI1209</f>
        <v>#DIV/0!</v>
      </c>
      <c r="D2731" t="e">
        <f>'TPS543C20 Loop Gain'!AJ1209</f>
        <v>#DIV/0!</v>
      </c>
      <c r="E2731">
        <f>'TPS543C20 Loop Gain'!B1209</f>
        <v>107500</v>
      </c>
    </row>
    <row r="2732" spans="3:5" x14ac:dyDescent="0.25">
      <c r="C2732" t="e">
        <f>'TPS543C20 Loop Gain'!AI1208</f>
        <v>#DIV/0!</v>
      </c>
      <c r="D2732" t="e">
        <f>'TPS543C20 Loop Gain'!AJ1208</f>
        <v>#DIV/0!</v>
      </c>
      <c r="E2732">
        <f>'TPS543C20 Loop Gain'!B1208</f>
        <v>107400</v>
      </c>
    </row>
    <row r="2733" spans="3:5" x14ac:dyDescent="0.25">
      <c r="C2733" t="e">
        <f>'TPS543C20 Loop Gain'!AI1207</f>
        <v>#DIV/0!</v>
      </c>
      <c r="D2733" t="e">
        <f>'TPS543C20 Loop Gain'!AJ1207</f>
        <v>#DIV/0!</v>
      </c>
      <c r="E2733">
        <f>'TPS543C20 Loop Gain'!B1207</f>
        <v>107300</v>
      </c>
    </row>
    <row r="2734" spans="3:5" x14ac:dyDescent="0.25">
      <c r="C2734" t="e">
        <f>'TPS543C20 Loop Gain'!AI1206</f>
        <v>#DIV/0!</v>
      </c>
      <c r="D2734" t="e">
        <f>'TPS543C20 Loop Gain'!AJ1206</f>
        <v>#DIV/0!</v>
      </c>
      <c r="E2734">
        <f>'TPS543C20 Loop Gain'!B1206</f>
        <v>107200</v>
      </c>
    </row>
    <row r="2735" spans="3:5" x14ac:dyDescent="0.25">
      <c r="C2735" t="e">
        <f>'TPS543C20 Loop Gain'!AI1205</f>
        <v>#DIV/0!</v>
      </c>
      <c r="D2735" t="e">
        <f>'TPS543C20 Loop Gain'!AJ1205</f>
        <v>#DIV/0!</v>
      </c>
      <c r="E2735">
        <f>'TPS543C20 Loop Gain'!B1205</f>
        <v>107100</v>
      </c>
    </row>
    <row r="2736" spans="3:5" x14ac:dyDescent="0.25">
      <c r="C2736" t="e">
        <f>'TPS543C20 Loop Gain'!AI1204</f>
        <v>#DIV/0!</v>
      </c>
      <c r="D2736" t="e">
        <f>'TPS543C20 Loop Gain'!AJ1204</f>
        <v>#DIV/0!</v>
      </c>
      <c r="E2736">
        <f>'TPS543C20 Loop Gain'!B1204</f>
        <v>107000</v>
      </c>
    </row>
    <row r="2737" spans="3:5" x14ac:dyDescent="0.25">
      <c r="C2737" t="e">
        <f>'TPS543C20 Loop Gain'!AI1203</f>
        <v>#DIV/0!</v>
      </c>
      <c r="D2737" t="e">
        <f>'TPS543C20 Loop Gain'!AJ1203</f>
        <v>#DIV/0!</v>
      </c>
      <c r="E2737">
        <f>'TPS543C20 Loop Gain'!B1203</f>
        <v>106900</v>
      </c>
    </row>
    <row r="2738" spans="3:5" x14ac:dyDescent="0.25">
      <c r="C2738" t="e">
        <f>'TPS543C20 Loop Gain'!AI1202</f>
        <v>#DIV/0!</v>
      </c>
      <c r="D2738" t="e">
        <f>'TPS543C20 Loop Gain'!AJ1202</f>
        <v>#DIV/0!</v>
      </c>
      <c r="E2738">
        <f>'TPS543C20 Loop Gain'!B1202</f>
        <v>106800</v>
      </c>
    </row>
    <row r="2739" spans="3:5" x14ac:dyDescent="0.25">
      <c r="C2739" t="e">
        <f>'TPS543C20 Loop Gain'!AI1201</f>
        <v>#DIV/0!</v>
      </c>
      <c r="D2739" t="e">
        <f>'TPS543C20 Loop Gain'!AJ1201</f>
        <v>#DIV/0!</v>
      </c>
      <c r="E2739">
        <f>'TPS543C20 Loop Gain'!B1201</f>
        <v>106700</v>
      </c>
    </row>
    <row r="2740" spans="3:5" x14ac:dyDescent="0.25">
      <c r="C2740" t="e">
        <f>'TPS543C20 Loop Gain'!AI1200</f>
        <v>#DIV/0!</v>
      </c>
      <c r="D2740" t="e">
        <f>'TPS543C20 Loop Gain'!AJ1200</f>
        <v>#DIV/0!</v>
      </c>
      <c r="E2740">
        <f>'TPS543C20 Loop Gain'!B1200</f>
        <v>106600</v>
      </c>
    </row>
    <row r="2741" spans="3:5" x14ac:dyDescent="0.25">
      <c r="C2741" t="e">
        <f>'TPS543C20 Loop Gain'!AI1199</f>
        <v>#DIV/0!</v>
      </c>
      <c r="D2741" t="e">
        <f>'TPS543C20 Loop Gain'!AJ1199</f>
        <v>#DIV/0!</v>
      </c>
      <c r="E2741">
        <f>'TPS543C20 Loop Gain'!B1199</f>
        <v>106500</v>
      </c>
    </row>
    <row r="2742" spans="3:5" x14ac:dyDescent="0.25">
      <c r="C2742" t="e">
        <f>'TPS543C20 Loop Gain'!AI1198</f>
        <v>#DIV/0!</v>
      </c>
      <c r="D2742" t="e">
        <f>'TPS543C20 Loop Gain'!AJ1198</f>
        <v>#DIV/0!</v>
      </c>
      <c r="E2742">
        <f>'TPS543C20 Loop Gain'!B1198</f>
        <v>106400</v>
      </c>
    </row>
    <row r="2743" spans="3:5" x14ac:dyDescent="0.25">
      <c r="C2743" t="e">
        <f>'TPS543C20 Loop Gain'!AI1197</f>
        <v>#DIV/0!</v>
      </c>
      <c r="D2743" t="e">
        <f>'TPS543C20 Loop Gain'!AJ1197</f>
        <v>#DIV/0!</v>
      </c>
      <c r="E2743">
        <f>'TPS543C20 Loop Gain'!B1197</f>
        <v>106300</v>
      </c>
    </row>
    <row r="2744" spans="3:5" x14ac:dyDescent="0.25">
      <c r="C2744" t="e">
        <f>'TPS543C20 Loop Gain'!AI1196</f>
        <v>#DIV/0!</v>
      </c>
      <c r="D2744" t="e">
        <f>'TPS543C20 Loop Gain'!AJ1196</f>
        <v>#DIV/0!</v>
      </c>
      <c r="E2744">
        <f>'TPS543C20 Loop Gain'!B1196</f>
        <v>106200</v>
      </c>
    </row>
    <row r="2745" spans="3:5" x14ac:dyDescent="0.25">
      <c r="C2745" t="e">
        <f>'TPS543C20 Loop Gain'!AI1195</f>
        <v>#DIV/0!</v>
      </c>
      <c r="D2745" t="e">
        <f>'TPS543C20 Loop Gain'!AJ1195</f>
        <v>#DIV/0!</v>
      </c>
      <c r="E2745">
        <f>'TPS543C20 Loop Gain'!B1195</f>
        <v>106100</v>
      </c>
    </row>
    <row r="2746" spans="3:5" x14ac:dyDescent="0.25">
      <c r="C2746" t="e">
        <f>'TPS543C20 Loop Gain'!AI1194</f>
        <v>#DIV/0!</v>
      </c>
      <c r="D2746" t="e">
        <f>'TPS543C20 Loop Gain'!AJ1194</f>
        <v>#DIV/0!</v>
      </c>
      <c r="E2746">
        <f>'TPS543C20 Loop Gain'!B1194</f>
        <v>106000</v>
      </c>
    </row>
    <row r="2747" spans="3:5" x14ac:dyDescent="0.25">
      <c r="C2747" t="e">
        <f>'TPS543C20 Loop Gain'!AI1193</f>
        <v>#DIV/0!</v>
      </c>
      <c r="D2747" t="e">
        <f>'TPS543C20 Loop Gain'!AJ1193</f>
        <v>#DIV/0!</v>
      </c>
      <c r="E2747">
        <f>'TPS543C20 Loop Gain'!B1193</f>
        <v>105900</v>
      </c>
    </row>
    <row r="2748" spans="3:5" x14ac:dyDescent="0.25">
      <c r="C2748" t="e">
        <f>'TPS543C20 Loop Gain'!AI1192</f>
        <v>#DIV/0!</v>
      </c>
      <c r="D2748" t="e">
        <f>'TPS543C20 Loop Gain'!AJ1192</f>
        <v>#DIV/0!</v>
      </c>
      <c r="E2748">
        <f>'TPS543C20 Loop Gain'!B1192</f>
        <v>105800</v>
      </c>
    </row>
    <row r="2749" spans="3:5" x14ac:dyDescent="0.25">
      <c r="C2749" t="e">
        <f>'TPS543C20 Loop Gain'!AI1191</f>
        <v>#DIV/0!</v>
      </c>
      <c r="D2749" t="e">
        <f>'TPS543C20 Loop Gain'!AJ1191</f>
        <v>#DIV/0!</v>
      </c>
      <c r="E2749">
        <f>'TPS543C20 Loop Gain'!B1191</f>
        <v>105700</v>
      </c>
    </row>
    <row r="2750" spans="3:5" x14ac:dyDescent="0.25">
      <c r="C2750" t="e">
        <f>'TPS543C20 Loop Gain'!AI1190</f>
        <v>#DIV/0!</v>
      </c>
      <c r="D2750" t="e">
        <f>'TPS543C20 Loop Gain'!AJ1190</f>
        <v>#DIV/0!</v>
      </c>
      <c r="E2750">
        <f>'TPS543C20 Loop Gain'!B1190</f>
        <v>105600</v>
      </c>
    </row>
    <row r="2751" spans="3:5" x14ac:dyDescent="0.25">
      <c r="C2751" t="e">
        <f>'TPS543C20 Loop Gain'!AI1189</f>
        <v>#DIV/0!</v>
      </c>
      <c r="D2751" t="e">
        <f>'TPS543C20 Loop Gain'!AJ1189</f>
        <v>#DIV/0!</v>
      </c>
      <c r="E2751">
        <f>'TPS543C20 Loop Gain'!B1189</f>
        <v>105500</v>
      </c>
    </row>
    <row r="2752" spans="3:5" x14ac:dyDescent="0.25">
      <c r="C2752" t="e">
        <f>'TPS543C20 Loop Gain'!AI1188</f>
        <v>#DIV/0!</v>
      </c>
      <c r="D2752" t="e">
        <f>'TPS543C20 Loop Gain'!AJ1188</f>
        <v>#DIV/0!</v>
      </c>
      <c r="E2752">
        <f>'TPS543C20 Loop Gain'!B1188</f>
        <v>105400</v>
      </c>
    </row>
    <row r="2753" spans="3:5" x14ac:dyDescent="0.25">
      <c r="C2753" t="e">
        <f>'TPS543C20 Loop Gain'!AI1187</f>
        <v>#DIV/0!</v>
      </c>
      <c r="D2753" t="e">
        <f>'TPS543C20 Loop Gain'!AJ1187</f>
        <v>#DIV/0!</v>
      </c>
      <c r="E2753">
        <f>'TPS543C20 Loop Gain'!B1187</f>
        <v>105300</v>
      </c>
    </row>
    <row r="2754" spans="3:5" x14ac:dyDescent="0.25">
      <c r="C2754" t="e">
        <f>'TPS543C20 Loop Gain'!AI1186</f>
        <v>#DIV/0!</v>
      </c>
      <c r="D2754" t="e">
        <f>'TPS543C20 Loop Gain'!AJ1186</f>
        <v>#DIV/0!</v>
      </c>
      <c r="E2754">
        <f>'TPS543C20 Loop Gain'!B1186</f>
        <v>105200</v>
      </c>
    </row>
    <row r="2755" spans="3:5" x14ac:dyDescent="0.25">
      <c r="C2755" t="e">
        <f>'TPS543C20 Loop Gain'!AI1185</f>
        <v>#DIV/0!</v>
      </c>
      <c r="D2755" t="e">
        <f>'TPS543C20 Loop Gain'!AJ1185</f>
        <v>#DIV/0!</v>
      </c>
      <c r="E2755">
        <f>'TPS543C20 Loop Gain'!B1185</f>
        <v>105100</v>
      </c>
    </row>
    <row r="2756" spans="3:5" x14ac:dyDescent="0.25">
      <c r="C2756" t="e">
        <f>'TPS543C20 Loop Gain'!AI1184</f>
        <v>#DIV/0!</v>
      </c>
      <c r="D2756" t="e">
        <f>'TPS543C20 Loop Gain'!AJ1184</f>
        <v>#DIV/0!</v>
      </c>
      <c r="E2756">
        <f>'TPS543C20 Loop Gain'!B1184</f>
        <v>105000</v>
      </c>
    </row>
    <row r="2757" spans="3:5" x14ac:dyDescent="0.25">
      <c r="C2757" t="e">
        <f>'TPS543C20 Loop Gain'!AI1183</f>
        <v>#DIV/0!</v>
      </c>
      <c r="D2757" t="e">
        <f>'TPS543C20 Loop Gain'!AJ1183</f>
        <v>#DIV/0!</v>
      </c>
      <c r="E2757">
        <f>'TPS543C20 Loop Gain'!B1183</f>
        <v>104900</v>
      </c>
    </row>
    <row r="2758" spans="3:5" x14ac:dyDescent="0.25">
      <c r="C2758" t="e">
        <f>'TPS543C20 Loop Gain'!AI1182</f>
        <v>#DIV/0!</v>
      </c>
      <c r="D2758" t="e">
        <f>'TPS543C20 Loop Gain'!AJ1182</f>
        <v>#DIV/0!</v>
      </c>
      <c r="E2758">
        <f>'TPS543C20 Loop Gain'!B1182</f>
        <v>104800</v>
      </c>
    </row>
    <row r="2759" spans="3:5" x14ac:dyDescent="0.25">
      <c r="C2759" t="e">
        <f>'TPS543C20 Loop Gain'!AI1181</f>
        <v>#DIV/0!</v>
      </c>
      <c r="D2759" t="e">
        <f>'TPS543C20 Loop Gain'!AJ1181</f>
        <v>#DIV/0!</v>
      </c>
      <c r="E2759">
        <f>'TPS543C20 Loop Gain'!B1181</f>
        <v>104700</v>
      </c>
    </row>
    <row r="2760" spans="3:5" x14ac:dyDescent="0.25">
      <c r="C2760" t="e">
        <f>'TPS543C20 Loop Gain'!AI1180</f>
        <v>#DIV/0!</v>
      </c>
      <c r="D2760" t="e">
        <f>'TPS543C20 Loop Gain'!AJ1180</f>
        <v>#DIV/0!</v>
      </c>
      <c r="E2760">
        <f>'TPS543C20 Loop Gain'!B1180</f>
        <v>104600</v>
      </c>
    </row>
    <row r="2761" spans="3:5" x14ac:dyDescent="0.25">
      <c r="C2761" t="e">
        <f>'TPS543C20 Loop Gain'!AI1179</f>
        <v>#DIV/0!</v>
      </c>
      <c r="D2761" t="e">
        <f>'TPS543C20 Loop Gain'!AJ1179</f>
        <v>#DIV/0!</v>
      </c>
      <c r="E2761">
        <f>'TPS543C20 Loop Gain'!B1179</f>
        <v>104500</v>
      </c>
    </row>
    <row r="2762" spans="3:5" x14ac:dyDescent="0.25">
      <c r="C2762" t="e">
        <f>'TPS543C20 Loop Gain'!AI1178</f>
        <v>#DIV/0!</v>
      </c>
      <c r="D2762" t="e">
        <f>'TPS543C20 Loop Gain'!AJ1178</f>
        <v>#DIV/0!</v>
      </c>
      <c r="E2762">
        <f>'TPS543C20 Loop Gain'!B1178</f>
        <v>104400</v>
      </c>
    </row>
    <row r="2763" spans="3:5" x14ac:dyDescent="0.25">
      <c r="C2763" t="e">
        <f>'TPS543C20 Loop Gain'!AI1177</f>
        <v>#DIV/0!</v>
      </c>
      <c r="D2763" t="e">
        <f>'TPS543C20 Loop Gain'!AJ1177</f>
        <v>#DIV/0!</v>
      </c>
      <c r="E2763">
        <f>'TPS543C20 Loop Gain'!B1177</f>
        <v>104300</v>
      </c>
    </row>
    <row r="2764" spans="3:5" x14ac:dyDescent="0.25">
      <c r="C2764" t="e">
        <f>'TPS543C20 Loop Gain'!AI1176</f>
        <v>#DIV/0!</v>
      </c>
      <c r="D2764" t="e">
        <f>'TPS543C20 Loop Gain'!AJ1176</f>
        <v>#DIV/0!</v>
      </c>
      <c r="E2764">
        <f>'TPS543C20 Loop Gain'!B1176</f>
        <v>104200</v>
      </c>
    </row>
    <row r="2765" spans="3:5" x14ac:dyDescent="0.25">
      <c r="C2765" t="e">
        <f>'TPS543C20 Loop Gain'!AI1175</f>
        <v>#DIV/0!</v>
      </c>
      <c r="D2765" t="e">
        <f>'TPS543C20 Loop Gain'!AJ1175</f>
        <v>#DIV/0!</v>
      </c>
      <c r="E2765">
        <f>'TPS543C20 Loop Gain'!B1175</f>
        <v>104100</v>
      </c>
    </row>
    <row r="2766" spans="3:5" x14ac:dyDescent="0.25">
      <c r="C2766" t="e">
        <f>'TPS543C20 Loop Gain'!AI1174</f>
        <v>#DIV/0!</v>
      </c>
      <c r="D2766" t="e">
        <f>'TPS543C20 Loop Gain'!AJ1174</f>
        <v>#DIV/0!</v>
      </c>
      <c r="E2766">
        <f>'TPS543C20 Loop Gain'!B1174</f>
        <v>104000</v>
      </c>
    </row>
    <row r="2767" spans="3:5" x14ac:dyDescent="0.25">
      <c r="C2767" t="e">
        <f>'TPS543C20 Loop Gain'!AI1173</f>
        <v>#DIV/0!</v>
      </c>
      <c r="D2767" t="e">
        <f>'TPS543C20 Loop Gain'!AJ1173</f>
        <v>#DIV/0!</v>
      </c>
      <c r="E2767">
        <f>'TPS543C20 Loop Gain'!B1173</f>
        <v>103900</v>
      </c>
    </row>
    <row r="2768" spans="3:5" x14ac:dyDescent="0.25">
      <c r="C2768" t="e">
        <f>'TPS543C20 Loop Gain'!AI1172</f>
        <v>#DIV/0!</v>
      </c>
      <c r="D2768" t="e">
        <f>'TPS543C20 Loop Gain'!AJ1172</f>
        <v>#DIV/0!</v>
      </c>
      <c r="E2768">
        <f>'TPS543C20 Loop Gain'!B1172</f>
        <v>103800</v>
      </c>
    </row>
    <row r="2769" spans="3:5" x14ac:dyDescent="0.25">
      <c r="C2769" t="e">
        <f>'TPS543C20 Loop Gain'!AI1171</f>
        <v>#DIV/0!</v>
      </c>
      <c r="D2769" t="e">
        <f>'TPS543C20 Loop Gain'!AJ1171</f>
        <v>#DIV/0!</v>
      </c>
      <c r="E2769">
        <f>'TPS543C20 Loop Gain'!B1171</f>
        <v>103700</v>
      </c>
    </row>
    <row r="2770" spans="3:5" x14ac:dyDescent="0.25">
      <c r="C2770" t="e">
        <f>'TPS543C20 Loop Gain'!AI1170</f>
        <v>#DIV/0!</v>
      </c>
      <c r="D2770" t="e">
        <f>'TPS543C20 Loop Gain'!AJ1170</f>
        <v>#DIV/0!</v>
      </c>
      <c r="E2770">
        <f>'TPS543C20 Loop Gain'!B1170</f>
        <v>103600</v>
      </c>
    </row>
    <row r="2771" spans="3:5" x14ac:dyDescent="0.25">
      <c r="C2771" t="e">
        <f>'TPS543C20 Loop Gain'!AI1169</f>
        <v>#DIV/0!</v>
      </c>
      <c r="D2771" t="e">
        <f>'TPS543C20 Loop Gain'!AJ1169</f>
        <v>#DIV/0!</v>
      </c>
      <c r="E2771">
        <f>'TPS543C20 Loop Gain'!B1169</f>
        <v>103500</v>
      </c>
    </row>
    <row r="2772" spans="3:5" x14ac:dyDescent="0.25">
      <c r="C2772" t="e">
        <f>'TPS543C20 Loop Gain'!AI1168</f>
        <v>#DIV/0!</v>
      </c>
      <c r="D2772" t="e">
        <f>'TPS543C20 Loop Gain'!AJ1168</f>
        <v>#DIV/0!</v>
      </c>
      <c r="E2772">
        <f>'TPS543C20 Loop Gain'!B1168</f>
        <v>103400</v>
      </c>
    </row>
    <row r="2773" spans="3:5" x14ac:dyDescent="0.25">
      <c r="C2773" t="e">
        <f>'TPS543C20 Loop Gain'!AI1167</f>
        <v>#DIV/0!</v>
      </c>
      <c r="D2773" t="e">
        <f>'TPS543C20 Loop Gain'!AJ1167</f>
        <v>#DIV/0!</v>
      </c>
      <c r="E2773">
        <f>'TPS543C20 Loop Gain'!B1167</f>
        <v>103300</v>
      </c>
    </row>
    <row r="2774" spans="3:5" x14ac:dyDescent="0.25">
      <c r="C2774" t="e">
        <f>'TPS543C20 Loop Gain'!AI1166</f>
        <v>#DIV/0!</v>
      </c>
      <c r="D2774" t="e">
        <f>'TPS543C20 Loop Gain'!AJ1166</f>
        <v>#DIV/0!</v>
      </c>
      <c r="E2774">
        <f>'TPS543C20 Loop Gain'!B1166</f>
        <v>103200</v>
      </c>
    </row>
    <row r="2775" spans="3:5" x14ac:dyDescent="0.25">
      <c r="C2775" t="e">
        <f>'TPS543C20 Loop Gain'!AI1165</f>
        <v>#DIV/0!</v>
      </c>
      <c r="D2775" t="e">
        <f>'TPS543C20 Loop Gain'!AJ1165</f>
        <v>#DIV/0!</v>
      </c>
      <c r="E2775">
        <f>'TPS543C20 Loop Gain'!B1165</f>
        <v>103100</v>
      </c>
    </row>
    <row r="2776" spans="3:5" x14ac:dyDescent="0.25">
      <c r="C2776" t="e">
        <f>'TPS543C20 Loop Gain'!AI1164</f>
        <v>#DIV/0!</v>
      </c>
      <c r="D2776" t="e">
        <f>'TPS543C20 Loop Gain'!AJ1164</f>
        <v>#DIV/0!</v>
      </c>
      <c r="E2776">
        <f>'TPS543C20 Loop Gain'!B1164</f>
        <v>103000</v>
      </c>
    </row>
    <row r="2777" spans="3:5" x14ac:dyDescent="0.25">
      <c r="C2777" t="e">
        <f>'TPS543C20 Loop Gain'!AI1163</f>
        <v>#DIV/0!</v>
      </c>
      <c r="D2777" t="e">
        <f>'TPS543C20 Loop Gain'!AJ1163</f>
        <v>#DIV/0!</v>
      </c>
      <c r="E2777">
        <f>'TPS543C20 Loop Gain'!B1163</f>
        <v>102900</v>
      </c>
    </row>
    <row r="2778" spans="3:5" x14ac:dyDescent="0.25">
      <c r="C2778" t="e">
        <f>'TPS543C20 Loop Gain'!AI1162</f>
        <v>#DIV/0!</v>
      </c>
      <c r="D2778" t="e">
        <f>'TPS543C20 Loop Gain'!AJ1162</f>
        <v>#DIV/0!</v>
      </c>
      <c r="E2778">
        <f>'TPS543C20 Loop Gain'!B1162</f>
        <v>102800</v>
      </c>
    </row>
    <row r="2779" spans="3:5" x14ac:dyDescent="0.25">
      <c r="C2779" t="e">
        <f>'TPS543C20 Loop Gain'!AI1161</f>
        <v>#DIV/0!</v>
      </c>
      <c r="D2779" t="e">
        <f>'TPS543C20 Loop Gain'!AJ1161</f>
        <v>#DIV/0!</v>
      </c>
      <c r="E2779">
        <f>'TPS543C20 Loop Gain'!B1161</f>
        <v>102700</v>
      </c>
    </row>
    <row r="2780" spans="3:5" x14ac:dyDescent="0.25">
      <c r="C2780" t="e">
        <f>'TPS543C20 Loop Gain'!AI1160</f>
        <v>#DIV/0!</v>
      </c>
      <c r="D2780" t="e">
        <f>'TPS543C20 Loop Gain'!AJ1160</f>
        <v>#DIV/0!</v>
      </c>
      <c r="E2780">
        <f>'TPS543C20 Loop Gain'!B1160</f>
        <v>102600</v>
      </c>
    </row>
    <row r="2781" spans="3:5" x14ac:dyDescent="0.25">
      <c r="C2781" t="e">
        <f>'TPS543C20 Loop Gain'!AI1159</f>
        <v>#DIV/0!</v>
      </c>
      <c r="D2781" t="e">
        <f>'TPS543C20 Loop Gain'!AJ1159</f>
        <v>#DIV/0!</v>
      </c>
      <c r="E2781">
        <f>'TPS543C20 Loop Gain'!B1159</f>
        <v>102500</v>
      </c>
    </row>
    <row r="2782" spans="3:5" x14ac:dyDescent="0.25">
      <c r="C2782" t="e">
        <f>'TPS543C20 Loop Gain'!AI1158</f>
        <v>#DIV/0!</v>
      </c>
      <c r="D2782" t="e">
        <f>'TPS543C20 Loop Gain'!AJ1158</f>
        <v>#DIV/0!</v>
      </c>
      <c r="E2782">
        <f>'TPS543C20 Loop Gain'!B1158</f>
        <v>102400</v>
      </c>
    </row>
    <row r="2783" spans="3:5" x14ac:dyDescent="0.25">
      <c r="C2783" t="e">
        <f>'TPS543C20 Loop Gain'!AI1157</f>
        <v>#DIV/0!</v>
      </c>
      <c r="D2783" t="e">
        <f>'TPS543C20 Loop Gain'!AJ1157</f>
        <v>#DIV/0!</v>
      </c>
      <c r="E2783">
        <f>'TPS543C20 Loop Gain'!B1157</f>
        <v>102300</v>
      </c>
    </row>
    <row r="2784" spans="3:5" x14ac:dyDescent="0.25">
      <c r="C2784" t="e">
        <f>'TPS543C20 Loop Gain'!AI1156</f>
        <v>#DIV/0!</v>
      </c>
      <c r="D2784" t="e">
        <f>'TPS543C20 Loop Gain'!AJ1156</f>
        <v>#DIV/0!</v>
      </c>
      <c r="E2784">
        <f>'TPS543C20 Loop Gain'!B1156</f>
        <v>102200</v>
      </c>
    </row>
    <row r="2785" spans="3:5" x14ac:dyDescent="0.25">
      <c r="C2785" t="e">
        <f>'TPS543C20 Loop Gain'!AI1155</f>
        <v>#DIV/0!</v>
      </c>
      <c r="D2785" t="e">
        <f>'TPS543C20 Loop Gain'!AJ1155</f>
        <v>#DIV/0!</v>
      </c>
      <c r="E2785">
        <f>'TPS543C20 Loop Gain'!B1155</f>
        <v>102100</v>
      </c>
    </row>
    <row r="2786" spans="3:5" x14ac:dyDescent="0.25">
      <c r="C2786" t="e">
        <f>'TPS543C20 Loop Gain'!AI1154</f>
        <v>#DIV/0!</v>
      </c>
      <c r="D2786" t="e">
        <f>'TPS543C20 Loop Gain'!AJ1154</f>
        <v>#DIV/0!</v>
      </c>
      <c r="E2786">
        <f>'TPS543C20 Loop Gain'!B1154</f>
        <v>102000</v>
      </c>
    </row>
    <row r="2787" spans="3:5" x14ac:dyDescent="0.25">
      <c r="C2787" t="e">
        <f>'TPS543C20 Loop Gain'!AI1153</f>
        <v>#DIV/0!</v>
      </c>
      <c r="D2787" t="e">
        <f>'TPS543C20 Loop Gain'!AJ1153</f>
        <v>#DIV/0!</v>
      </c>
      <c r="E2787">
        <f>'TPS543C20 Loop Gain'!B1153</f>
        <v>101900</v>
      </c>
    </row>
    <row r="2788" spans="3:5" x14ac:dyDescent="0.25">
      <c r="C2788" t="e">
        <f>'TPS543C20 Loop Gain'!AI1152</f>
        <v>#DIV/0!</v>
      </c>
      <c r="D2788" t="e">
        <f>'TPS543C20 Loop Gain'!AJ1152</f>
        <v>#DIV/0!</v>
      </c>
      <c r="E2788">
        <f>'TPS543C20 Loop Gain'!B1152</f>
        <v>101800</v>
      </c>
    </row>
    <row r="2789" spans="3:5" x14ac:dyDescent="0.25">
      <c r="C2789" t="e">
        <f>'TPS543C20 Loop Gain'!AI1151</f>
        <v>#DIV/0!</v>
      </c>
      <c r="D2789" t="e">
        <f>'TPS543C20 Loop Gain'!AJ1151</f>
        <v>#DIV/0!</v>
      </c>
      <c r="E2789">
        <f>'TPS543C20 Loop Gain'!B1151</f>
        <v>101700</v>
      </c>
    </row>
    <row r="2790" spans="3:5" x14ac:dyDescent="0.25">
      <c r="C2790" t="e">
        <f>'TPS543C20 Loop Gain'!AI1150</f>
        <v>#DIV/0!</v>
      </c>
      <c r="D2790" t="e">
        <f>'TPS543C20 Loop Gain'!AJ1150</f>
        <v>#DIV/0!</v>
      </c>
      <c r="E2790">
        <f>'TPS543C20 Loop Gain'!B1150</f>
        <v>101600</v>
      </c>
    </row>
    <row r="2791" spans="3:5" x14ac:dyDescent="0.25">
      <c r="C2791" t="e">
        <f>'TPS543C20 Loop Gain'!AI1149</f>
        <v>#DIV/0!</v>
      </c>
      <c r="D2791" t="e">
        <f>'TPS543C20 Loop Gain'!AJ1149</f>
        <v>#DIV/0!</v>
      </c>
      <c r="E2791">
        <f>'TPS543C20 Loop Gain'!B1149</f>
        <v>101500</v>
      </c>
    </row>
    <row r="2792" spans="3:5" x14ac:dyDescent="0.25">
      <c r="C2792" t="e">
        <f>'TPS543C20 Loop Gain'!AI1148</f>
        <v>#DIV/0!</v>
      </c>
      <c r="D2792" t="e">
        <f>'TPS543C20 Loop Gain'!AJ1148</f>
        <v>#DIV/0!</v>
      </c>
      <c r="E2792">
        <f>'TPS543C20 Loop Gain'!B1148</f>
        <v>101400</v>
      </c>
    </row>
    <row r="2793" spans="3:5" x14ac:dyDescent="0.25">
      <c r="C2793" t="e">
        <f>'TPS543C20 Loop Gain'!AI1147</f>
        <v>#DIV/0!</v>
      </c>
      <c r="D2793" t="e">
        <f>'TPS543C20 Loop Gain'!AJ1147</f>
        <v>#DIV/0!</v>
      </c>
      <c r="E2793">
        <f>'TPS543C20 Loop Gain'!B1147</f>
        <v>101300</v>
      </c>
    </row>
    <row r="2794" spans="3:5" x14ac:dyDescent="0.25">
      <c r="C2794" t="e">
        <f>'TPS543C20 Loop Gain'!AI1146</f>
        <v>#DIV/0!</v>
      </c>
      <c r="D2794" t="e">
        <f>'TPS543C20 Loop Gain'!AJ1146</f>
        <v>#DIV/0!</v>
      </c>
      <c r="E2794">
        <f>'TPS543C20 Loop Gain'!B1146</f>
        <v>101200</v>
      </c>
    </row>
    <row r="2795" spans="3:5" x14ac:dyDescent="0.25">
      <c r="C2795" t="e">
        <f>'TPS543C20 Loop Gain'!AI1145</f>
        <v>#DIV/0!</v>
      </c>
      <c r="D2795" t="e">
        <f>'TPS543C20 Loop Gain'!AJ1145</f>
        <v>#DIV/0!</v>
      </c>
      <c r="E2795">
        <f>'TPS543C20 Loop Gain'!B1145</f>
        <v>101100</v>
      </c>
    </row>
    <row r="2796" spans="3:5" x14ac:dyDescent="0.25">
      <c r="C2796" t="e">
        <f>'TPS543C20 Loop Gain'!AI1144</f>
        <v>#DIV/0!</v>
      </c>
      <c r="D2796" t="e">
        <f>'TPS543C20 Loop Gain'!AJ1144</f>
        <v>#DIV/0!</v>
      </c>
      <c r="E2796">
        <f>'TPS543C20 Loop Gain'!B1144</f>
        <v>101000</v>
      </c>
    </row>
    <row r="2797" spans="3:5" x14ac:dyDescent="0.25">
      <c r="C2797" t="e">
        <f>'TPS543C20 Loop Gain'!AI1143</f>
        <v>#DIV/0!</v>
      </c>
      <c r="D2797" t="e">
        <f>'TPS543C20 Loop Gain'!AJ1143</f>
        <v>#DIV/0!</v>
      </c>
      <c r="E2797">
        <f>'TPS543C20 Loop Gain'!B1143</f>
        <v>100900</v>
      </c>
    </row>
    <row r="2798" spans="3:5" x14ac:dyDescent="0.25">
      <c r="C2798" t="e">
        <f>'TPS543C20 Loop Gain'!AI1142</f>
        <v>#DIV/0!</v>
      </c>
      <c r="D2798" t="e">
        <f>'TPS543C20 Loop Gain'!AJ1142</f>
        <v>#DIV/0!</v>
      </c>
      <c r="E2798">
        <f>'TPS543C20 Loop Gain'!B1142</f>
        <v>100800</v>
      </c>
    </row>
    <row r="2799" spans="3:5" x14ac:dyDescent="0.25">
      <c r="C2799" t="e">
        <f>'TPS543C20 Loop Gain'!AI1141</f>
        <v>#DIV/0!</v>
      </c>
      <c r="D2799" t="e">
        <f>'TPS543C20 Loop Gain'!AJ1141</f>
        <v>#DIV/0!</v>
      </c>
      <c r="E2799">
        <f>'TPS543C20 Loop Gain'!B1141</f>
        <v>100700</v>
      </c>
    </row>
    <row r="2800" spans="3:5" x14ac:dyDescent="0.25">
      <c r="C2800" t="e">
        <f>'TPS543C20 Loop Gain'!AI1140</f>
        <v>#DIV/0!</v>
      </c>
      <c r="D2800" t="e">
        <f>'TPS543C20 Loop Gain'!AJ1140</f>
        <v>#DIV/0!</v>
      </c>
      <c r="E2800">
        <f>'TPS543C20 Loop Gain'!B1140</f>
        <v>100600</v>
      </c>
    </row>
    <row r="2801" spans="3:5" x14ac:dyDescent="0.25">
      <c r="C2801" t="e">
        <f>'TPS543C20 Loop Gain'!AI1139</f>
        <v>#DIV/0!</v>
      </c>
      <c r="D2801" t="e">
        <f>'TPS543C20 Loop Gain'!AJ1139</f>
        <v>#DIV/0!</v>
      </c>
      <c r="E2801">
        <f>'TPS543C20 Loop Gain'!B1139</f>
        <v>100500</v>
      </c>
    </row>
    <row r="2802" spans="3:5" x14ac:dyDescent="0.25">
      <c r="C2802" t="e">
        <f>'TPS543C20 Loop Gain'!AI1138</f>
        <v>#DIV/0!</v>
      </c>
      <c r="D2802" t="e">
        <f>'TPS543C20 Loop Gain'!AJ1138</f>
        <v>#DIV/0!</v>
      </c>
      <c r="E2802">
        <f>'TPS543C20 Loop Gain'!B1138</f>
        <v>100400</v>
      </c>
    </row>
    <row r="2803" spans="3:5" x14ac:dyDescent="0.25">
      <c r="C2803" t="e">
        <f>'TPS543C20 Loop Gain'!AI1137</f>
        <v>#DIV/0!</v>
      </c>
      <c r="D2803" t="e">
        <f>'TPS543C20 Loop Gain'!AJ1137</f>
        <v>#DIV/0!</v>
      </c>
      <c r="E2803">
        <f>'TPS543C20 Loop Gain'!B1137</f>
        <v>100300</v>
      </c>
    </row>
    <row r="2804" spans="3:5" x14ac:dyDescent="0.25">
      <c r="C2804" t="e">
        <f>'TPS543C20 Loop Gain'!AI1136</f>
        <v>#DIV/0!</v>
      </c>
      <c r="D2804" t="e">
        <f>'TPS543C20 Loop Gain'!AJ1136</f>
        <v>#DIV/0!</v>
      </c>
      <c r="E2804">
        <f>'TPS543C20 Loop Gain'!B1136</f>
        <v>100200</v>
      </c>
    </row>
    <row r="2805" spans="3:5" x14ac:dyDescent="0.25">
      <c r="C2805" t="e">
        <f>'TPS543C20 Loop Gain'!AI1135</f>
        <v>#DIV/0!</v>
      </c>
      <c r="D2805" t="e">
        <f>'TPS543C20 Loop Gain'!AJ1135</f>
        <v>#DIV/0!</v>
      </c>
      <c r="E2805">
        <f>'TPS543C20 Loop Gain'!B1135</f>
        <v>100100</v>
      </c>
    </row>
    <row r="2806" spans="3:5" x14ac:dyDescent="0.25">
      <c r="C2806" t="e">
        <f>'TPS543C20 Loop Gain'!AI1134</f>
        <v>#DIV/0!</v>
      </c>
      <c r="D2806" t="e">
        <f>'TPS543C20 Loop Gain'!AJ1134</f>
        <v>#DIV/0!</v>
      </c>
      <c r="E2806">
        <f>'TPS543C20 Loop Gain'!B1134</f>
        <v>100000</v>
      </c>
    </row>
    <row r="2807" spans="3:5" x14ac:dyDescent="0.25">
      <c r="C2807" t="e">
        <f>'TPS543C20 Loop Gain'!AI1133</f>
        <v>#DIV/0!</v>
      </c>
      <c r="D2807" t="e">
        <f>'TPS543C20 Loop Gain'!AJ1133</f>
        <v>#DIV/0!</v>
      </c>
      <c r="E2807">
        <f>'TPS543C20 Loop Gain'!B1133</f>
        <v>99900</v>
      </c>
    </row>
    <row r="2808" spans="3:5" x14ac:dyDescent="0.25">
      <c r="C2808" t="e">
        <f>'TPS543C20 Loop Gain'!AI1132</f>
        <v>#DIV/0!</v>
      </c>
      <c r="D2808" t="e">
        <f>'TPS543C20 Loop Gain'!AJ1132</f>
        <v>#DIV/0!</v>
      </c>
      <c r="E2808">
        <f>'TPS543C20 Loop Gain'!B1132</f>
        <v>99800</v>
      </c>
    </row>
    <row r="2809" spans="3:5" x14ac:dyDescent="0.25">
      <c r="C2809" t="e">
        <f>'TPS543C20 Loop Gain'!AI1131</f>
        <v>#DIV/0!</v>
      </c>
      <c r="D2809" t="e">
        <f>'TPS543C20 Loop Gain'!AJ1131</f>
        <v>#DIV/0!</v>
      </c>
      <c r="E2809">
        <f>'TPS543C20 Loop Gain'!B1131</f>
        <v>99700</v>
      </c>
    </row>
    <row r="2810" spans="3:5" x14ac:dyDescent="0.25">
      <c r="C2810" t="e">
        <f>'TPS543C20 Loop Gain'!AI1130</f>
        <v>#DIV/0!</v>
      </c>
      <c r="D2810" t="e">
        <f>'TPS543C20 Loop Gain'!AJ1130</f>
        <v>#DIV/0!</v>
      </c>
      <c r="E2810">
        <f>'TPS543C20 Loop Gain'!B1130</f>
        <v>99600</v>
      </c>
    </row>
    <row r="2811" spans="3:5" x14ac:dyDescent="0.25">
      <c r="C2811" t="e">
        <f>'TPS543C20 Loop Gain'!AI1129</f>
        <v>#DIV/0!</v>
      </c>
      <c r="D2811" t="e">
        <f>'TPS543C20 Loop Gain'!AJ1129</f>
        <v>#DIV/0!</v>
      </c>
      <c r="E2811">
        <f>'TPS543C20 Loop Gain'!B1129</f>
        <v>99500</v>
      </c>
    </row>
    <row r="2812" spans="3:5" x14ac:dyDescent="0.25">
      <c r="C2812" t="e">
        <f>'TPS543C20 Loop Gain'!AI1128</f>
        <v>#DIV/0!</v>
      </c>
      <c r="D2812" t="e">
        <f>'TPS543C20 Loop Gain'!AJ1128</f>
        <v>#DIV/0!</v>
      </c>
      <c r="E2812">
        <f>'TPS543C20 Loop Gain'!B1128</f>
        <v>99400</v>
      </c>
    </row>
    <row r="2813" spans="3:5" x14ac:dyDescent="0.25">
      <c r="C2813" t="e">
        <f>'TPS543C20 Loop Gain'!AI1127</f>
        <v>#DIV/0!</v>
      </c>
      <c r="D2813" t="e">
        <f>'TPS543C20 Loop Gain'!AJ1127</f>
        <v>#DIV/0!</v>
      </c>
      <c r="E2813">
        <f>'TPS543C20 Loop Gain'!B1127</f>
        <v>99300</v>
      </c>
    </row>
    <row r="2814" spans="3:5" x14ac:dyDescent="0.25">
      <c r="C2814" t="e">
        <f>'TPS543C20 Loop Gain'!AI1126</f>
        <v>#DIV/0!</v>
      </c>
      <c r="D2814" t="e">
        <f>'TPS543C20 Loop Gain'!AJ1126</f>
        <v>#DIV/0!</v>
      </c>
      <c r="E2814">
        <f>'TPS543C20 Loop Gain'!B1126</f>
        <v>99200</v>
      </c>
    </row>
    <row r="2815" spans="3:5" x14ac:dyDescent="0.25">
      <c r="C2815" t="e">
        <f>'TPS543C20 Loop Gain'!AI1125</f>
        <v>#DIV/0!</v>
      </c>
      <c r="D2815" t="e">
        <f>'TPS543C20 Loop Gain'!AJ1125</f>
        <v>#DIV/0!</v>
      </c>
      <c r="E2815">
        <f>'TPS543C20 Loop Gain'!B1125</f>
        <v>99100</v>
      </c>
    </row>
    <row r="2816" spans="3:5" x14ac:dyDescent="0.25">
      <c r="C2816" t="e">
        <f>'TPS543C20 Loop Gain'!AI1124</f>
        <v>#DIV/0!</v>
      </c>
      <c r="D2816" t="e">
        <f>'TPS543C20 Loop Gain'!AJ1124</f>
        <v>#DIV/0!</v>
      </c>
      <c r="E2816">
        <f>'TPS543C20 Loop Gain'!B1124</f>
        <v>99000</v>
      </c>
    </row>
    <row r="2817" spans="3:5" x14ac:dyDescent="0.25">
      <c r="C2817" t="e">
        <f>'TPS543C20 Loop Gain'!AI1123</f>
        <v>#DIV/0!</v>
      </c>
      <c r="D2817" t="e">
        <f>'TPS543C20 Loop Gain'!AJ1123</f>
        <v>#DIV/0!</v>
      </c>
      <c r="E2817">
        <f>'TPS543C20 Loop Gain'!B1123</f>
        <v>98900</v>
      </c>
    </row>
    <row r="2818" spans="3:5" x14ac:dyDescent="0.25">
      <c r="C2818" t="e">
        <f>'TPS543C20 Loop Gain'!AI1122</f>
        <v>#DIV/0!</v>
      </c>
      <c r="D2818" t="e">
        <f>'TPS543C20 Loop Gain'!AJ1122</f>
        <v>#DIV/0!</v>
      </c>
      <c r="E2818">
        <f>'TPS543C20 Loop Gain'!B1122</f>
        <v>98800</v>
      </c>
    </row>
    <row r="2819" spans="3:5" x14ac:dyDescent="0.25">
      <c r="C2819" t="e">
        <f>'TPS543C20 Loop Gain'!AI1121</f>
        <v>#DIV/0!</v>
      </c>
      <c r="D2819" t="e">
        <f>'TPS543C20 Loop Gain'!AJ1121</f>
        <v>#DIV/0!</v>
      </c>
      <c r="E2819">
        <f>'TPS543C20 Loop Gain'!B1121</f>
        <v>98700</v>
      </c>
    </row>
    <row r="2820" spans="3:5" x14ac:dyDescent="0.25">
      <c r="C2820" t="e">
        <f>'TPS543C20 Loop Gain'!AI1120</f>
        <v>#DIV/0!</v>
      </c>
      <c r="D2820" t="e">
        <f>'TPS543C20 Loop Gain'!AJ1120</f>
        <v>#DIV/0!</v>
      </c>
      <c r="E2820">
        <f>'TPS543C20 Loop Gain'!B1120</f>
        <v>98600</v>
      </c>
    </row>
    <row r="2821" spans="3:5" x14ac:dyDescent="0.25">
      <c r="C2821" t="e">
        <f>'TPS543C20 Loop Gain'!AI1119</f>
        <v>#DIV/0!</v>
      </c>
      <c r="D2821" t="e">
        <f>'TPS543C20 Loop Gain'!AJ1119</f>
        <v>#DIV/0!</v>
      </c>
      <c r="E2821">
        <f>'TPS543C20 Loop Gain'!B1119</f>
        <v>98500</v>
      </c>
    </row>
    <row r="2822" spans="3:5" x14ac:dyDescent="0.25">
      <c r="C2822" t="e">
        <f>'TPS543C20 Loop Gain'!AI1118</f>
        <v>#DIV/0!</v>
      </c>
      <c r="D2822" t="e">
        <f>'TPS543C20 Loop Gain'!AJ1118</f>
        <v>#DIV/0!</v>
      </c>
      <c r="E2822">
        <f>'TPS543C20 Loop Gain'!B1118</f>
        <v>98400</v>
      </c>
    </row>
    <row r="2823" spans="3:5" x14ac:dyDescent="0.25">
      <c r="C2823" t="e">
        <f>'TPS543C20 Loop Gain'!AI1117</f>
        <v>#DIV/0!</v>
      </c>
      <c r="D2823" t="e">
        <f>'TPS543C20 Loop Gain'!AJ1117</f>
        <v>#DIV/0!</v>
      </c>
      <c r="E2823">
        <f>'TPS543C20 Loop Gain'!B1117</f>
        <v>98300</v>
      </c>
    </row>
    <row r="2824" spans="3:5" x14ac:dyDescent="0.25">
      <c r="C2824" t="e">
        <f>'TPS543C20 Loop Gain'!AI1116</f>
        <v>#DIV/0!</v>
      </c>
      <c r="D2824" t="e">
        <f>'TPS543C20 Loop Gain'!AJ1116</f>
        <v>#DIV/0!</v>
      </c>
      <c r="E2824">
        <f>'TPS543C20 Loop Gain'!B1116</f>
        <v>98200</v>
      </c>
    </row>
    <row r="2825" spans="3:5" x14ac:dyDescent="0.25">
      <c r="C2825" t="e">
        <f>'TPS543C20 Loop Gain'!AI1115</f>
        <v>#DIV/0!</v>
      </c>
      <c r="D2825" t="e">
        <f>'TPS543C20 Loop Gain'!AJ1115</f>
        <v>#DIV/0!</v>
      </c>
      <c r="E2825">
        <f>'TPS543C20 Loop Gain'!B1115</f>
        <v>98100</v>
      </c>
    </row>
    <row r="2826" spans="3:5" x14ac:dyDescent="0.25">
      <c r="C2826" t="e">
        <f>'TPS543C20 Loop Gain'!AI1114</f>
        <v>#DIV/0!</v>
      </c>
      <c r="D2826" t="e">
        <f>'TPS543C20 Loop Gain'!AJ1114</f>
        <v>#DIV/0!</v>
      </c>
      <c r="E2826">
        <f>'TPS543C20 Loop Gain'!B1114</f>
        <v>98000</v>
      </c>
    </row>
    <row r="2827" spans="3:5" x14ac:dyDescent="0.25">
      <c r="C2827" t="e">
        <f>'TPS543C20 Loop Gain'!AI1113</f>
        <v>#DIV/0!</v>
      </c>
      <c r="D2827" t="e">
        <f>'TPS543C20 Loop Gain'!AJ1113</f>
        <v>#DIV/0!</v>
      </c>
      <c r="E2827">
        <f>'TPS543C20 Loop Gain'!B1113</f>
        <v>97900</v>
      </c>
    </row>
    <row r="2828" spans="3:5" x14ac:dyDescent="0.25">
      <c r="C2828" t="e">
        <f>'TPS543C20 Loop Gain'!AI1112</f>
        <v>#DIV/0!</v>
      </c>
      <c r="D2828" t="e">
        <f>'TPS543C20 Loop Gain'!AJ1112</f>
        <v>#DIV/0!</v>
      </c>
      <c r="E2828">
        <f>'TPS543C20 Loop Gain'!B1112</f>
        <v>97800</v>
      </c>
    </row>
    <row r="2829" spans="3:5" x14ac:dyDescent="0.25">
      <c r="C2829" t="e">
        <f>'TPS543C20 Loop Gain'!AI1111</f>
        <v>#DIV/0!</v>
      </c>
      <c r="D2829" t="e">
        <f>'TPS543C20 Loop Gain'!AJ1111</f>
        <v>#DIV/0!</v>
      </c>
      <c r="E2829">
        <f>'TPS543C20 Loop Gain'!B1111</f>
        <v>97700</v>
      </c>
    </row>
    <row r="2830" spans="3:5" x14ac:dyDescent="0.25">
      <c r="C2830" t="e">
        <f>'TPS543C20 Loop Gain'!AI1110</f>
        <v>#DIV/0!</v>
      </c>
      <c r="D2830" t="e">
        <f>'TPS543C20 Loop Gain'!AJ1110</f>
        <v>#DIV/0!</v>
      </c>
      <c r="E2830">
        <f>'TPS543C20 Loop Gain'!B1110</f>
        <v>97600</v>
      </c>
    </row>
    <row r="2831" spans="3:5" x14ac:dyDescent="0.25">
      <c r="C2831" t="e">
        <f>'TPS543C20 Loop Gain'!AI1109</f>
        <v>#DIV/0!</v>
      </c>
      <c r="D2831" t="e">
        <f>'TPS543C20 Loop Gain'!AJ1109</f>
        <v>#DIV/0!</v>
      </c>
      <c r="E2831">
        <f>'TPS543C20 Loop Gain'!B1109</f>
        <v>97500</v>
      </c>
    </row>
    <row r="2832" spans="3:5" x14ac:dyDescent="0.25">
      <c r="C2832" t="e">
        <f>'TPS543C20 Loop Gain'!AI1108</f>
        <v>#DIV/0!</v>
      </c>
      <c r="D2832" t="e">
        <f>'TPS543C20 Loop Gain'!AJ1108</f>
        <v>#DIV/0!</v>
      </c>
      <c r="E2832">
        <f>'TPS543C20 Loop Gain'!B1108</f>
        <v>97400</v>
      </c>
    </row>
    <row r="2833" spans="3:5" x14ac:dyDescent="0.25">
      <c r="C2833" t="e">
        <f>'TPS543C20 Loop Gain'!AI1107</f>
        <v>#DIV/0!</v>
      </c>
      <c r="D2833" t="e">
        <f>'TPS543C20 Loop Gain'!AJ1107</f>
        <v>#DIV/0!</v>
      </c>
      <c r="E2833">
        <f>'TPS543C20 Loop Gain'!B1107</f>
        <v>97300</v>
      </c>
    </row>
    <row r="2834" spans="3:5" x14ac:dyDescent="0.25">
      <c r="C2834" t="e">
        <f>'TPS543C20 Loop Gain'!AI1106</f>
        <v>#DIV/0!</v>
      </c>
      <c r="D2834" t="e">
        <f>'TPS543C20 Loop Gain'!AJ1106</f>
        <v>#DIV/0!</v>
      </c>
      <c r="E2834">
        <f>'TPS543C20 Loop Gain'!B1106</f>
        <v>97200</v>
      </c>
    </row>
    <row r="2835" spans="3:5" x14ac:dyDescent="0.25">
      <c r="C2835" t="e">
        <f>'TPS543C20 Loop Gain'!AI1105</f>
        <v>#DIV/0!</v>
      </c>
      <c r="D2835" t="e">
        <f>'TPS543C20 Loop Gain'!AJ1105</f>
        <v>#DIV/0!</v>
      </c>
      <c r="E2835">
        <f>'TPS543C20 Loop Gain'!B1105</f>
        <v>97100</v>
      </c>
    </row>
    <row r="2836" spans="3:5" x14ac:dyDescent="0.25">
      <c r="C2836" t="e">
        <f>'TPS543C20 Loop Gain'!AI1104</f>
        <v>#DIV/0!</v>
      </c>
      <c r="D2836" t="e">
        <f>'TPS543C20 Loop Gain'!AJ1104</f>
        <v>#DIV/0!</v>
      </c>
      <c r="E2836">
        <f>'TPS543C20 Loop Gain'!B1104</f>
        <v>97000</v>
      </c>
    </row>
    <row r="2837" spans="3:5" x14ac:dyDescent="0.25">
      <c r="C2837" t="e">
        <f>'TPS543C20 Loop Gain'!AI1103</f>
        <v>#DIV/0!</v>
      </c>
      <c r="D2837" t="e">
        <f>'TPS543C20 Loop Gain'!AJ1103</f>
        <v>#DIV/0!</v>
      </c>
      <c r="E2837">
        <f>'TPS543C20 Loop Gain'!B1103</f>
        <v>96900</v>
      </c>
    </row>
    <row r="2838" spans="3:5" x14ac:dyDescent="0.25">
      <c r="C2838" t="e">
        <f>'TPS543C20 Loop Gain'!AI1102</f>
        <v>#DIV/0!</v>
      </c>
      <c r="D2838" t="e">
        <f>'TPS543C20 Loop Gain'!AJ1102</f>
        <v>#DIV/0!</v>
      </c>
      <c r="E2838">
        <f>'TPS543C20 Loop Gain'!B1102</f>
        <v>96800</v>
      </c>
    </row>
    <row r="2839" spans="3:5" x14ac:dyDescent="0.25">
      <c r="C2839" t="e">
        <f>'TPS543C20 Loop Gain'!AI1101</f>
        <v>#DIV/0!</v>
      </c>
      <c r="D2839" t="e">
        <f>'TPS543C20 Loop Gain'!AJ1101</f>
        <v>#DIV/0!</v>
      </c>
      <c r="E2839">
        <f>'TPS543C20 Loop Gain'!B1101</f>
        <v>96700</v>
      </c>
    </row>
    <row r="2840" spans="3:5" x14ac:dyDescent="0.25">
      <c r="C2840" t="e">
        <f>'TPS543C20 Loop Gain'!AI1100</f>
        <v>#DIV/0!</v>
      </c>
      <c r="D2840" t="e">
        <f>'TPS543C20 Loop Gain'!AJ1100</f>
        <v>#DIV/0!</v>
      </c>
      <c r="E2840">
        <f>'TPS543C20 Loop Gain'!B1100</f>
        <v>96600</v>
      </c>
    </row>
    <row r="2841" spans="3:5" x14ac:dyDescent="0.25">
      <c r="C2841" t="e">
        <f>'TPS543C20 Loop Gain'!AI1099</f>
        <v>#DIV/0!</v>
      </c>
      <c r="D2841" t="e">
        <f>'TPS543C20 Loop Gain'!AJ1099</f>
        <v>#DIV/0!</v>
      </c>
      <c r="E2841">
        <f>'TPS543C20 Loop Gain'!B1099</f>
        <v>96500</v>
      </c>
    </row>
    <row r="2842" spans="3:5" x14ac:dyDescent="0.25">
      <c r="C2842" t="e">
        <f>'TPS543C20 Loop Gain'!AI1098</f>
        <v>#DIV/0!</v>
      </c>
      <c r="D2842" t="e">
        <f>'TPS543C20 Loop Gain'!AJ1098</f>
        <v>#DIV/0!</v>
      </c>
      <c r="E2842">
        <f>'TPS543C20 Loop Gain'!B1098</f>
        <v>96400</v>
      </c>
    </row>
    <row r="2843" spans="3:5" x14ac:dyDescent="0.25">
      <c r="C2843" t="e">
        <f>'TPS543C20 Loop Gain'!AI1097</f>
        <v>#DIV/0!</v>
      </c>
      <c r="D2843" t="e">
        <f>'TPS543C20 Loop Gain'!AJ1097</f>
        <v>#DIV/0!</v>
      </c>
      <c r="E2843">
        <f>'TPS543C20 Loop Gain'!B1097</f>
        <v>96300</v>
      </c>
    </row>
    <row r="2844" spans="3:5" x14ac:dyDescent="0.25">
      <c r="C2844" t="e">
        <f>'TPS543C20 Loop Gain'!AI1096</f>
        <v>#DIV/0!</v>
      </c>
      <c r="D2844" t="e">
        <f>'TPS543C20 Loop Gain'!AJ1096</f>
        <v>#DIV/0!</v>
      </c>
      <c r="E2844">
        <f>'TPS543C20 Loop Gain'!B1096</f>
        <v>96200</v>
      </c>
    </row>
    <row r="2845" spans="3:5" x14ac:dyDescent="0.25">
      <c r="C2845" t="e">
        <f>'TPS543C20 Loop Gain'!AI1095</f>
        <v>#DIV/0!</v>
      </c>
      <c r="D2845" t="e">
        <f>'TPS543C20 Loop Gain'!AJ1095</f>
        <v>#DIV/0!</v>
      </c>
      <c r="E2845">
        <f>'TPS543C20 Loop Gain'!B1095</f>
        <v>96100</v>
      </c>
    </row>
    <row r="2846" spans="3:5" x14ac:dyDescent="0.25">
      <c r="C2846" t="e">
        <f>'TPS543C20 Loop Gain'!AI1094</f>
        <v>#DIV/0!</v>
      </c>
      <c r="D2846" t="e">
        <f>'TPS543C20 Loop Gain'!AJ1094</f>
        <v>#DIV/0!</v>
      </c>
      <c r="E2846">
        <f>'TPS543C20 Loop Gain'!B1094</f>
        <v>96000</v>
      </c>
    </row>
    <row r="2847" spans="3:5" x14ac:dyDescent="0.25">
      <c r="C2847" t="e">
        <f>'TPS543C20 Loop Gain'!AI1093</f>
        <v>#DIV/0!</v>
      </c>
      <c r="D2847" t="e">
        <f>'TPS543C20 Loop Gain'!AJ1093</f>
        <v>#DIV/0!</v>
      </c>
      <c r="E2847">
        <f>'TPS543C20 Loop Gain'!B1093</f>
        <v>95900</v>
      </c>
    </row>
    <row r="2848" spans="3:5" x14ac:dyDescent="0.25">
      <c r="C2848" t="e">
        <f>'TPS543C20 Loop Gain'!AI1092</f>
        <v>#DIV/0!</v>
      </c>
      <c r="D2848" t="e">
        <f>'TPS543C20 Loop Gain'!AJ1092</f>
        <v>#DIV/0!</v>
      </c>
      <c r="E2848">
        <f>'TPS543C20 Loop Gain'!B1092</f>
        <v>95800</v>
      </c>
    </row>
    <row r="2849" spans="3:5" x14ac:dyDescent="0.25">
      <c r="C2849" t="e">
        <f>'TPS543C20 Loop Gain'!AI1091</f>
        <v>#DIV/0!</v>
      </c>
      <c r="D2849" t="e">
        <f>'TPS543C20 Loop Gain'!AJ1091</f>
        <v>#DIV/0!</v>
      </c>
      <c r="E2849">
        <f>'TPS543C20 Loop Gain'!B1091</f>
        <v>95700</v>
      </c>
    </row>
    <row r="2850" spans="3:5" x14ac:dyDescent="0.25">
      <c r="C2850" t="e">
        <f>'TPS543C20 Loop Gain'!AI1090</f>
        <v>#DIV/0!</v>
      </c>
      <c r="D2850" t="e">
        <f>'TPS543C20 Loop Gain'!AJ1090</f>
        <v>#DIV/0!</v>
      </c>
      <c r="E2850">
        <f>'TPS543C20 Loop Gain'!B1090</f>
        <v>95600</v>
      </c>
    </row>
    <row r="2851" spans="3:5" x14ac:dyDescent="0.25">
      <c r="C2851" t="e">
        <f>'TPS543C20 Loop Gain'!AI1089</f>
        <v>#DIV/0!</v>
      </c>
      <c r="D2851" t="e">
        <f>'TPS543C20 Loop Gain'!AJ1089</f>
        <v>#DIV/0!</v>
      </c>
      <c r="E2851">
        <f>'TPS543C20 Loop Gain'!B1089</f>
        <v>95500</v>
      </c>
    </row>
    <row r="2852" spans="3:5" x14ac:dyDescent="0.25">
      <c r="C2852" t="e">
        <f>'TPS543C20 Loop Gain'!AI1088</f>
        <v>#DIV/0!</v>
      </c>
      <c r="D2852" t="e">
        <f>'TPS543C20 Loop Gain'!AJ1088</f>
        <v>#DIV/0!</v>
      </c>
      <c r="E2852">
        <f>'TPS543C20 Loop Gain'!B1088</f>
        <v>95400</v>
      </c>
    </row>
    <row r="2853" spans="3:5" x14ac:dyDescent="0.25">
      <c r="C2853" t="e">
        <f>'TPS543C20 Loop Gain'!AI1087</f>
        <v>#DIV/0!</v>
      </c>
      <c r="D2853" t="e">
        <f>'TPS543C20 Loop Gain'!AJ1087</f>
        <v>#DIV/0!</v>
      </c>
      <c r="E2853">
        <f>'TPS543C20 Loop Gain'!B1087</f>
        <v>95300</v>
      </c>
    </row>
    <row r="2854" spans="3:5" x14ac:dyDescent="0.25">
      <c r="C2854" t="e">
        <f>'TPS543C20 Loop Gain'!AI1086</f>
        <v>#DIV/0!</v>
      </c>
      <c r="D2854" t="e">
        <f>'TPS543C20 Loop Gain'!AJ1086</f>
        <v>#DIV/0!</v>
      </c>
      <c r="E2854">
        <f>'TPS543C20 Loop Gain'!B1086</f>
        <v>95200</v>
      </c>
    </row>
    <row r="2855" spans="3:5" x14ac:dyDescent="0.25">
      <c r="C2855" t="e">
        <f>'TPS543C20 Loop Gain'!AI1085</f>
        <v>#DIV/0!</v>
      </c>
      <c r="D2855" t="e">
        <f>'TPS543C20 Loop Gain'!AJ1085</f>
        <v>#DIV/0!</v>
      </c>
      <c r="E2855">
        <f>'TPS543C20 Loop Gain'!B1085</f>
        <v>95100</v>
      </c>
    </row>
    <row r="2856" spans="3:5" x14ac:dyDescent="0.25">
      <c r="C2856" t="e">
        <f>'TPS543C20 Loop Gain'!AI1084</f>
        <v>#DIV/0!</v>
      </c>
      <c r="D2856" t="e">
        <f>'TPS543C20 Loop Gain'!AJ1084</f>
        <v>#DIV/0!</v>
      </c>
      <c r="E2856">
        <f>'TPS543C20 Loop Gain'!B1084</f>
        <v>95000</v>
      </c>
    </row>
    <row r="2857" spans="3:5" x14ac:dyDescent="0.25">
      <c r="C2857" t="e">
        <f>'TPS543C20 Loop Gain'!AI1083</f>
        <v>#DIV/0!</v>
      </c>
      <c r="D2857" t="e">
        <f>'TPS543C20 Loop Gain'!AJ1083</f>
        <v>#DIV/0!</v>
      </c>
      <c r="E2857">
        <f>'TPS543C20 Loop Gain'!B1083</f>
        <v>94900</v>
      </c>
    </row>
    <row r="2858" spans="3:5" x14ac:dyDescent="0.25">
      <c r="C2858" t="e">
        <f>'TPS543C20 Loop Gain'!AI1082</f>
        <v>#DIV/0!</v>
      </c>
      <c r="D2858" t="e">
        <f>'TPS543C20 Loop Gain'!AJ1082</f>
        <v>#DIV/0!</v>
      </c>
      <c r="E2858">
        <f>'TPS543C20 Loop Gain'!B1082</f>
        <v>94800</v>
      </c>
    </row>
    <row r="2859" spans="3:5" x14ac:dyDescent="0.25">
      <c r="C2859" t="e">
        <f>'TPS543C20 Loop Gain'!AI1081</f>
        <v>#DIV/0!</v>
      </c>
      <c r="D2859" t="e">
        <f>'TPS543C20 Loop Gain'!AJ1081</f>
        <v>#DIV/0!</v>
      </c>
      <c r="E2859">
        <f>'TPS543C20 Loop Gain'!B1081</f>
        <v>94700</v>
      </c>
    </row>
    <row r="2860" spans="3:5" x14ac:dyDescent="0.25">
      <c r="C2860" t="e">
        <f>'TPS543C20 Loop Gain'!AI1080</f>
        <v>#DIV/0!</v>
      </c>
      <c r="D2860" t="e">
        <f>'TPS543C20 Loop Gain'!AJ1080</f>
        <v>#DIV/0!</v>
      </c>
      <c r="E2860">
        <f>'TPS543C20 Loop Gain'!B1080</f>
        <v>94600</v>
      </c>
    </row>
    <row r="2861" spans="3:5" x14ac:dyDescent="0.25">
      <c r="C2861" t="e">
        <f>'TPS543C20 Loop Gain'!AI1079</f>
        <v>#DIV/0!</v>
      </c>
      <c r="D2861" t="e">
        <f>'TPS543C20 Loop Gain'!AJ1079</f>
        <v>#DIV/0!</v>
      </c>
      <c r="E2861">
        <f>'TPS543C20 Loop Gain'!B1079</f>
        <v>94500</v>
      </c>
    </row>
    <row r="2862" spans="3:5" x14ac:dyDescent="0.25">
      <c r="C2862" t="e">
        <f>'TPS543C20 Loop Gain'!AI1078</f>
        <v>#DIV/0!</v>
      </c>
      <c r="D2862" t="e">
        <f>'TPS543C20 Loop Gain'!AJ1078</f>
        <v>#DIV/0!</v>
      </c>
      <c r="E2862">
        <f>'TPS543C20 Loop Gain'!B1078</f>
        <v>94400</v>
      </c>
    </row>
    <row r="2863" spans="3:5" x14ac:dyDescent="0.25">
      <c r="C2863" t="e">
        <f>'TPS543C20 Loop Gain'!AI1077</f>
        <v>#DIV/0!</v>
      </c>
      <c r="D2863" t="e">
        <f>'TPS543C20 Loop Gain'!AJ1077</f>
        <v>#DIV/0!</v>
      </c>
      <c r="E2863">
        <f>'TPS543C20 Loop Gain'!B1077</f>
        <v>94300</v>
      </c>
    </row>
    <row r="2864" spans="3:5" x14ac:dyDescent="0.25">
      <c r="C2864" t="e">
        <f>'TPS543C20 Loop Gain'!AI1076</f>
        <v>#DIV/0!</v>
      </c>
      <c r="D2864" t="e">
        <f>'TPS543C20 Loop Gain'!AJ1076</f>
        <v>#DIV/0!</v>
      </c>
      <c r="E2864">
        <f>'TPS543C20 Loop Gain'!B1076</f>
        <v>94200</v>
      </c>
    </row>
    <row r="2865" spans="3:5" x14ac:dyDescent="0.25">
      <c r="C2865" t="e">
        <f>'TPS543C20 Loop Gain'!AI1075</f>
        <v>#DIV/0!</v>
      </c>
      <c r="D2865" t="e">
        <f>'TPS543C20 Loop Gain'!AJ1075</f>
        <v>#DIV/0!</v>
      </c>
      <c r="E2865">
        <f>'TPS543C20 Loop Gain'!B1075</f>
        <v>94100</v>
      </c>
    </row>
    <row r="2866" spans="3:5" x14ac:dyDescent="0.25">
      <c r="C2866" t="e">
        <f>'TPS543C20 Loop Gain'!AI1074</f>
        <v>#DIV/0!</v>
      </c>
      <c r="D2866" t="e">
        <f>'TPS543C20 Loop Gain'!AJ1074</f>
        <v>#DIV/0!</v>
      </c>
      <c r="E2866">
        <f>'TPS543C20 Loop Gain'!B1074</f>
        <v>94000</v>
      </c>
    </row>
    <row r="2867" spans="3:5" x14ac:dyDescent="0.25">
      <c r="C2867" t="e">
        <f>'TPS543C20 Loop Gain'!AI1073</f>
        <v>#DIV/0!</v>
      </c>
      <c r="D2867" t="e">
        <f>'TPS543C20 Loop Gain'!AJ1073</f>
        <v>#DIV/0!</v>
      </c>
      <c r="E2867">
        <f>'TPS543C20 Loop Gain'!B1073</f>
        <v>93900</v>
      </c>
    </row>
    <row r="2868" spans="3:5" x14ac:dyDescent="0.25">
      <c r="C2868" t="e">
        <f>'TPS543C20 Loop Gain'!AI1072</f>
        <v>#DIV/0!</v>
      </c>
      <c r="D2868" t="e">
        <f>'TPS543C20 Loop Gain'!AJ1072</f>
        <v>#DIV/0!</v>
      </c>
      <c r="E2868">
        <f>'TPS543C20 Loop Gain'!B1072</f>
        <v>93800</v>
      </c>
    </row>
    <row r="2869" spans="3:5" x14ac:dyDescent="0.25">
      <c r="C2869" t="e">
        <f>'TPS543C20 Loop Gain'!AI1071</f>
        <v>#DIV/0!</v>
      </c>
      <c r="D2869" t="e">
        <f>'TPS543C20 Loop Gain'!AJ1071</f>
        <v>#DIV/0!</v>
      </c>
      <c r="E2869">
        <f>'TPS543C20 Loop Gain'!B1071</f>
        <v>93700</v>
      </c>
    </row>
    <row r="2870" spans="3:5" x14ac:dyDescent="0.25">
      <c r="C2870" t="e">
        <f>'TPS543C20 Loop Gain'!AI1070</f>
        <v>#DIV/0!</v>
      </c>
      <c r="D2870" t="e">
        <f>'TPS543C20 Loop Gain'!AJ1070</f>
        <v>#DIV/0!</v>
      </c>
      <c r="E2870">
        <f>'TPS543C20 Loop Gain'!B1070</f>
        <v>93600</v>
      </c>
    </row>
    <row r="2871" spans="3:5" x14ac:dyDescent="0.25">
      <c r="C2871" t="e">
        <f>'TPS543C20 Loop Gain'!AI1069</f>
        <v>#DIV/0!</v>
      </c>
      <c r="D2871" t="e">
        <f>'TPS543C20 Loop Gain'!AJ1069</f>
        <v>#DIV/0!</v>
      </c>
      <c r="E2871">
        <f>'TPS543C20 Loop Gain'!B1069</f>
        <v>93500</v>
      </c>
    </row>
    <row r="2872" spans="3:5" x14ac:dyDescent="0.25">
      <c r="C2872" t="e">
        <f>'TPS543C20 Loop Gain'!AI1068</f>
        <v>#DIV/0!</v>
      </c>
      <c r="D2872" t="e">
        <f>'TPS543C20 Loop Gain'!AJ1068</f>
        <v>#DIV/0!</v>
      </c>
      <c r="E2872">
        <f>'TPS543C20 Loop Gain'!B1068</f>
        <v>93400</v>
      </c>
    </row>
    <row r="2873" spans="3:5" x14ac:dyDescent="0.25">
      <c r="C2873" t="e">
        <f>'TPS543C20 Loop Gain'!AI1067</f>
        <v>#DIV/0!</v>
      </c>
      <c r="D2873" t="e">
        <f>'TPS543C20 Loop Gain'!AJ1067</f>
        <v>#DIV/0!</v>
      </c>
      <c r="E2873">
        <f>'TPS543C20 Loop Gain'!B1067</f>
        <v>93300</v>
      </c>
    </row>
    <row r="2874" spans="3:5" x14ac:dyDescent="0.25">
      <c r="C2874" t="e">
        <f>'TPS543C20 Loop Gain'!AI1066</f>
        <v>#DIV/0!</v>
      </c>
      <c r="D2874" t="e">
        <f>'TPS543C20 Loop Gain'!AJ1066</f>
        <v>#DIV/0!</v>
      </c>
      <c r="E2874">
        <f>'TPS543C20 Loop Gain'!B1066</f>
        <v>93200</v>
      </c>
    </row>
    <row r="2875" spans="3:5" x14ac:dyDescent="0.25">
      <c r="C2875" t="e">
        <f>'TPS543C20 Loop Gain'!AI1065</f>
        <v>#DIV/0!</v>
      </c>
      <c r="D2875" t="e">
        <f>'TPS543C20 Loop Gain'!AJ1065</f>
        <v>#DIV/0!</v>
      </c>
      <c r="E2875">
        <f>'TPS543C20 Loop Gain'!B1065</f>
        <v>93100</v>
      </c>
    </row>
    <row r="2876" spans="3:5" x14ac:dyDescent="0.25">
      <c r="C2876" t="e">
        <f>'TPS543C20 Loop Gain'!AI1064</f>
        <v>#DIV/0!</v>
      </c>
      <c r="D2876" t="e">
        <f>'TPS543C20 Loop Gain'!AJ1064</f>
        <v>#DIV/0!</v>
      </c>
      <c r="E2876">
        <f>'TPS543C20 Loop Gain'!B1064</f>
        <v>93000</v>
      </c>
    </row>
    <row r="2877" spans="3:5" x14ac:dyDescent="0.25">
      <c r="C2877" t="e">
        <f>'TPS543C20 Loop Gain'!AI1063</f>
        <v>#DIV/0!</v>
      </c>
      <c r="D2877" t="e">
        <f>'TPS543C20 Loop Gain'!AJ1063</f>
        <v>#DIV/0!</v>
      </c>
      <c r="E2877">
        <f>'TPS543C20 Loop Gain'!B1063</f>
        <v>92900</v>
      </c>
    </row>
    <row r="2878" spans="3:5" x14ac:dyDescent="0.25">
      <c r="C2878" t="e">
        <f>'TPS543C20 Loop Gain'!AI1062</f>
        <v>#DIV/0!</v>
      </c>
      <c r="D2878" t="e">
        <f>'TPS543C20 Loop Gain'!AJ1062</f>
        <v>#DIV/0!</v>
      </c>
      <c r="E2878">
        <f>'TPS543C20 Loop Gain'!B1062</f>
        <v>92800</v>
      </c>
    </row>
    <row r="2879" spans="3:5" x14ac:dyDescent="0.25">
      <c r="C2879" t="e">
        <f>'TPS543C20 Loop Gain'!AI1061</f>
        <v>#DIV/0!</v>
      </c>
      <c r="D2879" t="e">
        <f>'TPS543C20 Loop Gain'!AJ1061</f>
        <v>#DIV/0!</v>
      </c>
      <c r="E2879">
        <f>'TPS543C20 Loop Gain'!B1061</f>
        <v>92700</v>
      </c>
    </row>
    <row r="2880" spans="3:5" x14ac:dyDescent="0.25">
      <c r="C2880" t="e">
        <f>'TPS543C20 Loop Gain'!AI1060</f>
        <v>#DIV/0!</v>
      </c>
      <c r="D2880" t="e">
        <f>'TPS543C20 Loop Gain'!AJ1060</f>
        <v>#DIV/0!</v>
      </c>
      <c r="E2880">
        <f>'TPS543C20 Loop Gain'!B1060</f>
        <v>92600</v>
      </c>
    </row>
    <row r="2881" spans="3:5" x14ac:dyDescent="0.25">
      <c r="C2881" t="e">
        <f>'TPS543C20 Loop Gain'!AI1059</f>
        <v>#DIV/0!</v>
      </c>
      <c r="D2881" t="e">
        <f>'TPS543C20 Loop Gain'!AJ1059</f>
        <v>#DIV/0!</v>
      </c>
      <c r="E2881">
        <f>'TPS543C20 Loop Gain'!B1059</f>
        <v>92500</v>
      </c>
    </row>
    <row r="2882" spans="3:5" x14ac:dyDescent="0.25">
      <c r="C2882" t="e">
        <f>'TPS543C20 Loop Gain'!AI1058</f>
        <v>#DIV/0!</v>
      </c>
      <c r="D2882" t="e">
        <f>'TPS543C20 Loop Gain'!AJ1058</f>
        <v>#DIV/0!</v>
      </c>
      <c r="E2882">
        <f>'TPS543C20 Loop Gain'!B1058</f>
        <v>92400</v>
      </c>
    </row>
    <row r="2883" spans="3:5" x14ac:dyDescent="0.25">
      <c r="C2883" t="e">
        <f>'TPS543C20 Loop Gain'!AI1057</f>
        <v>#DIV/0!</v>
      </c>
      <c r="D2883" t="e">
        <f>'TPS543C20 Loop Gain'!AJ1057</f>
        <v>#DIV/0!</v>
      </c>
      <c r="E2883">
        <f>'TPS543C20 Loop Gain'!B1057</f>
        <v>92300</v>
      </c>
    </row>
    <row r="2884" spans="3:5" x14ac:dyDescent="0.25">
      <c r="C2884" t="e">
        <f>'TPS543C20 Loop Gain'!AI1056</f>
        <v>#DIV/0!</v>
      </c>
      <c r="D2884" t="e">
        <f>'TPS543C20 Loop Gain'!AJ1056</f>
        <v>#DIV/0!</v>
      </c>
      <c r="E2884">
        <f>'TPS543C20 Loop Gain'!B1056</f>
        <v>92200</v>
      </c>
    </row>
    <row r="2885" spans="3:5" x14ac:dyDescent="0.25">
      <c r="C2885" t="e">
        <f>'TPS543C20 Loop Gain'!AI1055</f>
        <v>#DIV/0!</v>
      </c>
      <c r="D2885" t="e">
        <f>'TPS543C20 Loop Gain'!AJ1055</f>
        <v>#DIV/0!</v>
      </c>
      <c r="E2885">
        <f>'TPS543C20 Loop Gain'!B1055</f>
        <v>92100</v>
      </c>
    </row>
    <row r="2886" spans="3:5" x14ac:dyDescent="0.25">
      <c r="C2886" t="e">
        <f>'TPS543C20 Loop Gain'!AI1054</f>
        <v>#DIV/0!</v>
      </c>
      <c r="D2886" t="e">
        <f>'TPS543C20 Loop Gain'!AJ1054</f>
        <v>#DIV/0!</v>
      </c>
      <c r="E2886">
        <f>'TPS543C20 Loop Gain'!B1054</f>
        <v>92000</v>
      </c>
    </row>
    <row r="2887" spans="3:5" x14ac:dyDescent="0.25">
      <c r="C2887" t="e">
        <f>'TPS543C20 Loop Gain'!AI1053</f>
        <v>#DIV/0!</v>
      </c>
      <c r="D2887" t="e">
        <f>'TPS543C20 Loop Gain'!AJ1053</f>
        <v>#DIV/0!</v>
      </c>
      <c r="E2887">
        <f>'TPS543C20 Loop Gain'!B1053</f>
        <v>91900</v>
      </c>
    </row>
    <row r="2888" spans="3:5" x14ac:dyDescent="0.25">
      <c r="C2888" t="e">
        <f>'TPS543C20 Loop Gain'!AI1052</f>
        <v>#DIV/0!</v>
      </c>
      <c r="D2888" t="e">
        <f>'TPS543C20 Loop Gain'!AJ1052</f>
        <v>#DIV/0!</v>
      </c>
      <c r="E2888">
        <f>'TPS543C20 Loop Gain'!B1052</f>
        <v>91800</v>
      </c>
    </row>
    <row r="2889" spans="3:5" x14ac:dyDescent="0.25">
      <c r="C2889" t="e">
        <f>'TPS543C20 Loop Gain'!AI1051</f>
        <v>#DIV/0!</v>
      </c>
      <c r="D2889" t="e">
        <f>'TPS543C20 Loop Gain'!AJ1051</f>
        <v>#DIV/0!</v>
      </c>
      <c r="E2889">
        <f>'TPS543C20 Loop Gain'!B1051</f>
        <v>91700</v>
      </c>
    </row>
    <row r="2890" spans="3:5" x14ac:dyDescent="0.25">
      <c r="C2890" t="e">
        <f>'TPS543C20 Loop Gain'!AI1050</f>
        <v>#DIV/0!</v>
      </c>
      <c r="D2890" t="e">
        <f>'TPS543C20 Loop Gain'!AJ1050</f>
        <v>#DIV/0!</v>
      </c>
      <c r="E2890">
        <f>'TPS543C20 Loop Gain'!B1050</f>
        <v>91600</v>
      </c>
    </row>
    <row r="2891" spans="3:5" x14ac:dyDescent="0.25">
      <c r="C2891" t="e">
        <f>'TPS543C20 Loop Gain'!AI1049</f>
        <v>#DIV/0!</v>
      </c>
      <c r="D2891" t="e">
        <f>'TPS543C20 Loop Gain'!AJ1049</f>
        <v>#DIV/0!</v>
      </c>
      <c r="E2891">
        <f>'TPS543C20 Loop Gain'!B1049</f>
        <v>91500</v>
      </c>
    </row>
    <row r="2892" spans="3:5" x14ac:dyDescent="0.25">
      <c r="C2892" t="e">
        <f>'TPS543C20 Loop Gain'!AI1048</f>
        <v>#DIV/0!</v>
      </c>
      <c r="D2892" t="e">
        <f>'TPS543C20 Loop Gain'!AJ1048</f>
        <v>#DIV/0!</v>
      </c>
      <c r="E2892">
        <f>'TPS543C20 Loop Gain'!B1048</f>
        <v>91400</v>
      </c>
    </row>
    <row r="2893" spans="3:5" x14ac:dyDescent="0.25">
      <c r="C2893" t="e">
        <f>'TPS543C20 Loop Gain'!AI1047</f>
        <v>#DIV/0!</v>
      </c>
      <c r="D2893" t="e">
        <f>'TPS543C20 Loop Gain'!AJ1047</f>
        <v>#DIV/0!</v>
      </c>
      <c r="E2893">
        <f>'TPS543C20 Loop Gain'!B1047</f>
        <v>91300</v>
      </c>
    </row>
    <row r="2894" spans="3:5" x14ac:dyDescent="0.25">
      <c r="C2894" t="e">
        <f>'TPS543C20 Loop Gain'!AI1046</f>
        <v>#DIV/0!</v>
      </c>
      <c r="D2894" t="e">
        <f>'TPS543C20 Loop Gain'!AJ1046</f>
        <v>#DIV/0!</v>
      </c>
      <c r="E2894">
        <f>'TPS543C20 Loop Gain'!B1046</f>
        <v>91200</v>
      </c>
    </row>
    <row r="2895" spans="3:5" x14ac:dyDescent="0.25">
      <c r="C2895" t="e">
        <f>'TPS543C20 Loop Gain'!AI1045</f>
        <v>#DIV/0!</v>
      </c>
      <c r="D2895" t="e">
        <f>'TPS543C20 Loop Gain'!AJ1045</f>
        <v>#DIV/0!</v>
      </c>
      <c r="E2895">
        <f>'TPS543C20 Loop Gain'!B1045</f>
        <v>91100</v>
      </c>
    </row>
    <row r="2896" spans="3:5" x14ac:dyDescent="0.25">
      <c r="C2896" t="e">
        <f>'TPS543C20 Loop Gain'!AI1044</f>
        <v>#DIV/0!</v>
      </c>
      <c r="D2896" t="e">
        <f>'TPS543C20 Loop Gain'!AJ1044</f>
        <v>#DIV/0!</v>
      </c>
      <c r="E2896">
        <f>'TPS543C20 Loop Gain'!B1044</f>
        <v>91000</v>
      </c>
    </row>
    <row r="2897" spans="3:5" x14ac:dyDescent="0.25">
      <c r="C2897" t="e">
        <f>'TPS543C20 Loop Gain'!AI1043</f>
        <v>#DIV/0!</v>
      </c>
      <c r="D2897" t="e">
        <f>'TPS543C20 Loop Gain'!AJ1043</f>
        <v>#DIV/0!</v>
      </c>
      <c r="E2897">
        <f>'TPS543C20 Loop Gain'!B1043</f>
        <v>90900</v>
      </c>
    </row>
    <row r="2898" spans="3:5" x14ac:dyDescent="0.25">
      <c r="C2898" t="e">
        <f>'TPS543C20 Loop Gain'!AI1042</f>
        <v>#DIV/0!</v>
      </c>
      <c r="D2898" t="e">
        <f>'TPS543C20 Loop Gain'!AJ1042</f>
        <v>#DIV/0!</v>
      </c>
      <c r="E2898">
        <f>'TPS543C20 Loop Gain'!B1042</f>
        <v>90800</v>
      </c>
    </row>
    <row r="2899" spans="3:5" x14ac:dyDescent="0.25">
      <c r="C2899" t="e">
        <f>'TPS543C20 Loop Gain'!AI1041</f>
        <v>#DIV/0!</v>
      </c>
      <c r="D2899" t="e">
        <f>'TPS543C20 Loop Gain'!AJ1041</f>
        <v>#DIV/0!</v>
      </c>
      <c r="E2899">
        <f>'TPS543C20 Loop Gain'!B1041</f>
        <v>90700</v>
      </c>
    </row>
    <row r="2900" spans="3:5" x14ac:dyDescent="0.25">
      <c r="C2900" t="e">
        <f>'TPS543C20 Loop Gain'!AI1040</f>
        <v>#DIV/0!</v>
      </c>
      <c r="D2900" t="e">
        <f>'TPS543C20 Loop Gain'!AJ1040</f>
        <v>#DIV/0!</v>
      </c>
      <c r="E2900">
        <f>'TPS543C20 Loop Gain'!B1040</f>
        <v>90600</v>
      </c>
    </row>
    <row r="2901" spans="3:5" x14ac:dyDescent="0.25">
      <c r="C2901" t="e">
        <f>'TPS543C20 Loop Gain'!AI1039</f>
        <v>#DIV/0!</v>
      </c>
      <c r="D2901" t="e">
        <f>'TPS543C20 Loop Gain'!AJ1039</f>
        <v>#DIV/0!</v>
      </c>
      <c r="E2901">
        <f>'TPS543C20 Loop Gain'!B1039</f>
        <v>90500</v>
      </c>
    </row>
    <row r="2902" spans="3:5" x14ac:dyDescent="0.25">
      <c r="C2902" t="e">
        <f>'TPS543C20 Loop Gain'!AI1038</f>
        <v>#DIV/0!</v>
      </c>
      <c r="D2902" t="e">
        <f>'TPS543C20 Loop Gain'!AJ1038</f>
        <v>#DIV/0!</v>
      </c>
      <c r="E2902">
        <f>'TPS543C20 Loop Gain'!B1038</f>
        <v>90400</v>
      </c>
    </row>
    <row r="2903" spans="3:5" x14ac:dyDescent="0.25">
      <c r="C2903" t="e">
        <f>'TPS543C20 Loop Gain'!AI1037</f>
        <v>#DIV/0!</v>
      </c>
      <c r="D2903" t="e">
        <f>'TPS543C20 Loop Gain'!AJ1037</f>
        <v>#DIV/0!</v>
      </c>
      <c r="E2903">
        <f>'TPS543C20 Loop Gain'!B1037</f>
        <v>90300</v>
      </c>
    </row>
    <row r="2904" spans="3:5" x14ac:dyDescent="0.25">
      <c r="C2904" t="e">
        <f>'TPS543C20 Loop Gain'!AI1036</f>
        <v>#DIV/0!</v>
      </c>
      <c r="D2904" t="e">
        <f>'TPS543C20 Loop Gain'!AJ1036</f>
        <v>#DIV/0!</v>
      </c>
      <c r="E2904">
        <f>'TPS543C20 Loop Gain'!B1036</f>
        <v>90200</v>
      </c>
    </row>
    <row r="2905" spans="3:5" x14ac:dyDescent="0.25">
      <c r="C2905" t="e">
        <f>'TPS543C20 Loop Gain'!AI1035</f>
        <v>#DIV/0!</v>
      </c>
      <c r="D2905" t="e">
        <f>'TPS543C20 Loop Gain'!AJ1035</f>
        <v>#DIV/0!</v>
      </c>
      <c r="E2905">
        <f>'TPS543C20 Loop Gain'!B1035</f>
        <v>90100</v>
      </c>
    </row>
    <row r="2906" spans="3:5" x14ac:dyDescent="0.25">
      <c r="C2906" t="e">
        <f>'TPS543C20 Loop Gain'!AI1034</f>
        <v>#DIV/0!</v>
      </c>
      <c r="D2906" t="e">
        <f>'TPS543C20 Loop Gain'!AJ1034</f>
        <v>#DIV/0!</v>
      </c>
      <c r="E2906">
        <f>'TPS543C20 Loop Gain'!B1034</f>
        <v>90000</v>
      </c>
    </row>
    <row r="2907" spans="3:5" x14ac:dyDescent="0.25">
      <c r="C2907" t="e">
        <f>'TPS543C20 Loop Gain'!AI1033</f>
        <v>#DIV/0!</v>
      </c>
      <c r="D2907" t="e">
        <f>'TPS543C20 Loop Gain'!AJ1033</f>
        <v>#DIV/0!</v>
      </c>
      <c r="E2907">
        <f>'TPS543C20 Loop Gain'!B1033</f>
        <v>89900</v>
      </c>
    </row>
    <row r="2908" spans="3:5" x14ac:dyDescent="0.25">
      <c r="C2908" t="e">
        <f>'TPS543C20 Loop Gain'!AI1032</f>
        <v>#DIV/0!</v>
      </c>
      <c r="D2908" t="e">
        <f>'TPS543C20 Loop Gain'!AJ1032</f>
        <v>#DIV/0!</v>
      </c>
      <c r="E2908">
        <f>'TPS543C20 Loop Gain'!B1032</f>
        <v>89800</v>
      </c>
    </row>
    <row r="2909" spans="3:5" x14ac:dyDescent="0.25">
      <c r="C2909" t="e">
        <f>'TPS543C20 Loop Gain'!AI1031</f>
        <v>#DIV/0!</v>
      </c>
      <c r="D2909" t="e">
        <f>'TPS543C20 Loop Gain'!AJ1031</f>
        <v>#DIV/0!</v>
      </c>
      <c r="E2909">
        <f>'TPS543C20 Loop Gain'!B1031</f>
        <v>89700</v>
      </c>
    </row>
    <row r="2910" spans="3:5" x14ac:dyDescent="0.25">
      <c r="C2910" t="e">
        <f>'TPS543C20 Loop Gain'!AI1030</f>
        <v>#DIV/0!</v>
      </c>
      <c r="D2910" t="e">
        <f>'TPS543C20 Loop Gain'!AJ1030</f>
        <v>#DIV/0!</v>
      </c>
      <c r="E2910">
        <f>'TPS543C20 Loop Gain'!B1030</f>
        <v>89600</v>
      </c>
    </row>
    <row r="2911" spans="3:5" x14ac:dyDescent="0.25">
      <c r="C2911" t="e">
        <f>'TPS543C20 Loop Gain'!AI1029</f>
        <v>#DIV/0!</v>
      </c>
      <c r="D2911" t="e">
        <f>'TPS543C20 Loop Gain'!AJ1029</f>
        <v>#DIV/0!</v>
      </c>
      <c r="E2911">
        <f>'TPS543C20 Loop Gain'!B1029</f>
        <v>89500</v>
      </c>
    </row>
    <row r="2912" spans="3:5" x14ac:dyDescent="0.25">
      <c r="C2912" t="e">
        <f>'TPS543C20 Loop Gain'!AI1028</f>
        <v>#DIV/0!</v>
      </c>
      <c r="D2912" t="e">
        <f>'TPS543C20 Loop Gain'!AJ1028</f>
        <v>#DIV/0!</v>
      </c>
      <c r="E2912">
        <f>'TPS543C20 Loop Gain'!B1028</f>
        <v>89400</v>
      </c>
    </row>
    <row r="2913" spans="3:5" x14ac:dyDescent="0.25">
      <c r="C2913" t="e">
        <f>'TPS543C20 Loop Gain'!AI1027</f>
        <v>#DIV/0!</v>
      </c>
      <c r="D2913" t="e">
        <f>'TPS543C20 Loop Gain'!AJ1027</f>
        <v>#DIV/0!</v>
      </c>
      <c r="E2913">
        <f>'TPS543C20 Loop Gain'!B1027</f>
        <v>89300</v>
      </c>
    </row>
    <row r="2914" spans="3:5" x14ac:dyDescent="0.25">
      <c r="C2914" t="e">
        <f>'TPS543C20 Loop Gain'!AI1026</f>
        <v>#DIV/0!</v>
      </c>
      <c r="D2914" t="e">
        <f>'TPS543C20 Loop Gain'!AJ1026</f>
        <v>#DIV/0!</v>
      </c>
      <c r="E2914">
        <f>'TPS543C20 Loop Gain'!B1026</f>
        <v>89200</v>
      </c>
    </row>
    <row r="2915" spans="3:5" x14ac:dyDescent="0.25">
      <c r="C2915" t="e">
        <f>'TPS543C20 Loop Gain'!AI1025</f>
        <v>#DIV/0!</v>
      </c>
      <c r="D2915" t="e">
        <f>'TPS543C20 Loop Gain'!AJ1025</f>
        <v>#DIV/0!</v>
      </c>
      <c r="E2915">
        <f>'TPS543C20 Loop Gain'!B1025</f>
        <v>89100</v>
      </c>
    </row>
    <row r="2916" spans="3:5" x14ac:dyDescent="0.25">
      <c r="C2916" t="e">
        <f>'TPS543C20 Loop Gain'!AI1024</f>
        <v>#DIV/0!</v>
      </c>
      <c r="D2916" t="e">
        <f>'TPS543C20 Loop Gain'!AJ1024</f>
        <v>#DIV/0!</v>
      </c>
      <c r="E2916">
        <f>'TPS543C20 Loop Gain'!B1024</f>
        <v>89000</v>
      </c>
    </row>
    <row r="2917" spans="3:5" x14ac:dyDescent="0.25">
      <c r="C2917" t="e">
        <f>'TPS543C20 Loop Gain'!AI1023</f>
        <v>#DIV/0!</v>
      </c>
      <c r="D2917" t="e">
        <f>'TPS543C20 Loop Gain'!AJ1023</f>
        <v>#DIV/0!</v>
      </c>
      <c r="E2917">
        <f>'TPS543C20 Loop Gain'!B1023</f>
        <v>88900</v>
      </c>
    </row>
    <row r="2918" spans="3:5" x14ac:dyDescent="0.25">
      <c r="C2918" t="e">
        <f>'TPS543C20 Loop Gain'!AI1022</f>
        <v>#DIV/0!</v>
      </c>
      <c r="D2918" t="e">
        <f>'TPS543C20 Loop Gain'!AJ1022</f>
        <v>#DIV/0!</v>
      </c>
      <c r="E2918">
        <f>'TPS543C20 Loop Gain'!B1022</f>
        <v>88800</v>
      </c>
    </row>
    <row r="2919" spans="3:5" x14ac:dyDescent="0.25">
      <c r="C2919" t="e">
        <f>'TPS543C20 Loop Gain'!AI1021</f>
        <v>#DIV/0!</v>
      </c>
      <c r="D2919" t="e">
        <f>'TPS543C20 Loop Gain'!AJ1021</f>
        <v>#DIV/0!</v>
      </c>
      <c r="E2919">
        <f>'TPS543C20 Loop Gain'!B1021</f>
        <v>88700</v>
      </c>
    </row>
    <row r="2920" spans="3:5" x14ac:dyDescent="0.25">
      <c r="C2920" t="e">
        <f>'TPS543C20 Loop Gain'!AI1020</f>
        <v>#DIV/0!</v>
      </c>
      <c r="D2920" t="e">
        <f>'TPS543C20 Loop Gain'!AJ1020</f>
        <v>#DIV/0!</v>
      </c>
      <c r="E2920">
        <f>'TPS543C20 Loop Gain'!B1020</f>
        <v>88600</v>
      </c>
    </row>
    <row r="2921" spans="3:5" x14ac:dyDescent="0.25">
      <c r="C2921" t="e">
        <f>'TPS543C20 Loop Gain'!AI1019</f>
        <v>#DIV/0!</v>
      </c>
      <c r="D2921" t="e">
        <f>'TPS543C20 Loop Gain'!AJ1019</f>
        <v>#DIV/0!</v>
      </c>
      <c r="E2921">
        <f>'TPS543C20 Loop Gain'!B1019</f>
        <v>88500</v>
      </c>
    </row>
    <row r="2922" spans="3:5" x14ac:dyDescent="0.25">
      <c r="C2922" t="e">
        <f>'TPS543C20 Loop Gain'!AI1018</f>
        <v>#DIV/0!</v>
      </c>
      <c r="D2922" t="e">
        <f>'TPS543C20 Loop Gain'!AJ1018</f>
        <v>#DIV/0!</v>
      </c>
      <c r="E2922">
        <f>'TPS543C20 Loop Gain'!B1018</f>
        <v>88400</v>
      </c>
    </row>
    <row r="2923" spans="3:5" x14ac:dyDescent="0.25">
      <c r="C2923" t="e">
        <f>'TPS543C20 Loop Gain'!AI1017</f>
        <v>#DIV/0!</v>
      </c>
      <c r="D2923" t="e">
        <f>'TPS543C20 Loop Gain'!AJ1017</f>
        <v>#DIV/0!</v>
      </c>
      <c r="E2923">
        <f>'TPS543C20 Loop Gain'!B1017</f>
        <v>88300</v>
      </c>
    </row>
    <row r="2924" spans="3:5" x14ac:dyDescent="0.25">
      <c r="C2924" t="e">
        <f>'TPS543C20 Loop Gain'!AI1016</f>
        <v>#DIV/0!</v>
      </c>
      <c r="D2924" t="e">
        <f>'TPS543C20 Loop Gain'!AJ1016</f>
        <v>#DIV/0!</v>
      </c>
      <c r="E2924">
        <f>'TPS543C20 Loop Gain'!B1016</f>
        <v>88200</v>
      </c>
    </row>
    <row r="2925" spans="3:5" x14ac:dyDescent="0.25">
      <c r="C2925" t="e">
        <f>'TPS543C20 Loop Gain'!AI1015</f>
        <v>#DIV/0!</v>
      </c>
      <c r="D2925" t="e">
        <f>'TPS543C20 Loop Gain'!AJ1015</f>
        <v>#DIV/0!</v>
      </c>
      <c r="E2925">
        <f>'TPS543C20 Loop Gain'!B1015</f>
        <v>88100</v>
      </c>
    </row>
    <row r="2926" spans="3:5" x14ac:dyDescent="0.25">
      <c r="C2926" t="e">
        <f>'TPS543C20 Loop Gain'!AI1014</f>
        <v>#DIV/0!</v>
      </c>
      <c r="D2926" t="e">
        <f>'TPS543C20 Loop Gain'!AJ1014</f>
        <v>#DIV/0!</v>
      </c>
      <c r="E2926">
        <f>'TPS543C20 Loop Gain'!B1014</f>
        <v>88000</v>
      </c>
    </row>
    <row r="2927" spans="3:5" x14ac:dyDescent="0.25">
      <c r="C2927" t="e">
        <f>'TPS543C20 Loop Gain'!AI1013</f>
        <v>#DIV/0!</v>
      </c>
      <c r="D2927" t="e">
        <f>'TPS543C20 Loop Gain'!AJ1013</f>
        <v>#DIV/0!</v>
      </c>
      <c r="E2927">
        <f>'TPS543C20 Loop Gain'!B1013</f>
        <v>87900</v>
      </c>
    </row>
    <row r="2928" spans="3:5" x14ac:dyDescent="0.25">
      <c r="C2928" t="e">
        <f>'TPS543C20 Loop Gain'!AI1012</f>
        <v>#DIV/0!</v>
      </c>
      <c r="D2928" t="e">
        <f>'TPS543C20 Loop Gain'!AJ1012</f>
        <v>#DIV/0!</v>
      </c>
      <c r="E2928">
        <f>'TPS543C20 Loop Gain'!B1012</f>
        <v>87800</v>
      </c>
    </row>
    <row r="2929" spans="3:5" x14ac:dyDescent="0.25">
      <c r="C2929" t="e">
        <f>'TPS543C20 Loop Gain'!AI1011</f>
        <v>#DIV/0!</v>
      </c>
      <c r="D2929" t="e">
        <f>'TPS543C20 Loop Gain'!AJ1011</f>
        <v>#DIV/0!</v>
      </c>
      <c r="E2929">
        <f>'TPS543C20 Loop Gain'!B1011</f>
        <v>87700</v>
      </c>
    </row>
    <row r="2930" spans="3:5" x14ac:dyDescent="0.25">
      <c r="C2930" t="e">
        <f>'TPS543C20 Loop Gain'!AI1010</f>
        <v>#DIV/0!</v>
      </c>
      <c r="D2930" t="e">
        <f>'TPS543C20 Loop Gain'!AJ1010</f>
        <v>#DIV/0!</v>
      </c>
      <c r="E2930">
        <f>'TPS543C20 Loop Gain'!B1010</f>
        <v>87600</v>
      </c>
    </row>
    <row r="2931" spans="3:5" x14ac:dyDescent="0.25">
      <c r="C2931" t="e">
        <f>'TPS543C20 Loop Gain'!AI1009</f>
        <v>#DIV/0!</v>
      </c>
      <c r="D2931" t="e">
        <f>'TPS543C20 Loop Gain'!AJ1009</f>
        <v>#DIV/0!</v>
      </c>
      <c r="E2931">
        <f>'TPS543C20 Loop Gain'!B1009</f>
        <v>87500</v>
      </c>
    </row>
    <row r="2932" spans="3:5" x14ac:dyDescent="0.25">
      <c r="C2932" t="e">
        <f>'TPS543C20 Loop Gain'!AI1008</f>
        <v>#DIV/0!</v>
      </c>
      <c r="D2932" t="e">
        <f>'TPS543C20 Loop Gain'!AJ1008</f>
        <v>#DIV/0!</v>
      </c>
      <c r="E2932">
        <f>'TPS543C20 Loop Gain'!B1008</f>
        <v>87400</v>
      </c>
    </row>
    <row r="2933" spans="3:5" x14ac:dyDescent="0.25">
      <c r="C2933" t="e">
        <f>'TPS543C20 Loop Gain'!AI1007</f>
        <v>#DIV/0!</v>
      </c>
      <c r="D2933" t="e">
        <f>'TPS543C20 Loop Gain'!AJ1007</f>
        <v>#DIV/0!</v>
      </c>
      <c r="E2933">
        <f>'TPS543C20 Loop Gain'!B1007</f>
        <v>87300</v>
      </c>
    </row>
    <row r="2934" spans="3:5" x14ac:dyDescent="0.25">
      <c r="C2934" t="e">
        <f>'TPS543C20 Loop Gain'!AI1006</f>
        <v>#DIV/0!</v>
      </c>
      <c r="D2934" t="e">
        <f>'TPS543C20 Loop Gain'!AJ1006</f>
        <v>#DIV/0!</v>
      </c>
      <c r="E2934">
        <f>'TPS543C20 Loop Gain'!B1006</f>
        <v>87200</v>
      </c>
    </row>
    <row r="2935" spans="3:5" x14ac:dyDescent="0.25">
      <c r="C2935" t="e">
        <f>'TPS543C20 Loop Gain'!AI1005</f>
        <v>#DIV/0!</v>
      </c>
      <c r="D2935" t="e">
        <f>'TPS543C20 Loop Gain'!AJ1005</f>
        <v>#DIV/0!</v>
      </c>
      <c r="E2935">
        <f>'TPS543C20 Loop Gain'!B1005</f>
        <v>87100</v>
      </c>
    </row>
    <row r="2936" spans="3:5" x14ac:dyDescent="0.25">
      <c r="C2936" t="e">
        <f>'TPS543C20 Loop Gain'!AI1004</f>
        <v>#DIV/0!</v>
      </c>
      <c r="D2936" t="e">
        <f>'TPS543C20 Loop Gain'!AJ1004</f>
        <v>#DIV/0!</v>
      </c>
      <c r="E2936">
        <f>'TPS543C20 Loop Gain'!B1004</f>
        <v>87000</v>
      </c>
    </row>
    <row r="2937" spans="3:5" x14ac:dyDescent="0.25">
      <c r="C2937" t="e">
        <f>'TPS543C20 Loop Gain'!AI1003</f>
        <v>#DIV/0!</v>
      </c>
      <c r="D2937" t="e">
        <f>'TPS543C20 Loop Gain'!AJ1003</f>
        <v>#DIV/0!</v>
      </c>
      <c r="E2937">
        <f>'TPS543C20 Loop Gain'!B1003</f>
        <v>86900</v>
      </c>
    </row>
    <row r="2938" spans="3:5" x14ac:dyDescent="0.25">
      <c r="C2938" t="e">
        <f>'TPS543C20 Loop Gain'!AI1002</f>
        <v>#DIV/0!</v>
      </c>
      <c r="D2938" t="e">
        <f>'TPS543C20 Loop Gain'!AJ1002</f>
        <v>#DIV/0!</v>
      </c>
      <c r="E2938">
        <f>'TPS543C20 Loop Gain'!B1002</f>
        <v>86800</v>
      </c>
    </row>
    <row r="2939" spans="3:5" x14ac:dyDescent="0.25">
      <c r="C2939" t="e">
        <f>'TPS543C20 Loop Gain'!AI1001</f>
        <v>#DIV/0!</v>
      </c>
      <c r="D2939" t="e">
        <f>'TPS543C20 Loop Gain'!AJ1001</f>
        <v>#DIV/0!</v>
      </c>
      <c r="E2939">
        <f>'TPS543C20 Loop Gain'!B1001</f>
        <v>86700</v>
      </c>
    </row>
    <row r="2940" spans="3:5" x14ac:dyDescent="0.25">
      <c r="C2940" t="e">
        <f>'TPS543C20 Loop Gain'!AI1000</f>
        <v>#DIV/0!</v>
      </c>
      <c r="D2940" t="e">
        <f>'TPS543C20 Loop Gain'!AJ1000</f>
        <v>#DIV/0!</v>
      </c>
      <c r="E2940">
        <f>'TPS543C20 Loop Gain'!B1000</f>
        <v>86600</v>
      </c>
    </row>
    <row r="2941" spans="3:5" x14ac:dyDescent="0.25">
      <c r="C2941" t="e">
        <f>'TPS543C20 Loop Gain'!AI999</f>
        <v>#DIV/0!</v>
      </c>
      <c r="D2941" t="e">
        <f>'TPS543C20 Loop Gain'!AJ999</f>
        <v>#DIV/0!</v>
      </c>
      <c r="E2941">
        <f>'TPS543C20 Loop Gain'!B999</f>
        <v>86500</v>
      </c>
    </row>
    <row r="2942" spans="3:5" x14ac:dyDescent="0.25">
      <c r="C2942" t="e">
        <f>'TPS543C20 Loop Gain'!AI998</f>
        <v>#DIV/0!</v>
      </c>
      <c r="D2942" t="e">
        <f>'TPS543C20 Loop Gain'!AJ998</f>
        <v>#DIV/0!</v>
      </c>
      <c r="E2942">
        <f>'TPS543C20 Loop Gain'!B998</f>
        <v>86400</v>
      </c>
    </row>
    <row r="2943" spans="3:5" x14ac:dyDescent="0.25">
      <c r="C2943" t="e">
        <f>'TPS543C20 Loop Gain'!AI997</f>
        <v>#DIV/0!</v>
      </c>
      <c r="D2943" t="e">
        <f>'TPS543C20 Loop Gain'!AJ997</f>
        <v>#DIV/0!</v>
      </c>
      <c r="E2943">
        <f>'TPS543C20 Loop Gain'!B997</f>
        <v>86300</v>
      </c>
    </row>
    <row r="2944" spans="3:5" x14ac:dyDescent="0.25">
      <c r="C2944" t="e">
        <f>'TPS543C20 Loop Gain'!AI996</f>
        <v>#DIV/0!</v>
      </c>
      <c r="D2944" t="e">
        <f>'TPS543C20 Loop Gain'!AJ996</f>
        <v>#DIV/0!</v>
      </c>
      <c r="E2944">
        <f>'TPS543C20 Loop Gain'!B996</f>
        <v>86200</v>
      </c>
    </row>
    <row r="2945" spans="3:5" x14ac:dyDescent="0.25">
      <c r="C2945" t="e">
        <f>'TPS543C20 Loop Gain'!AI995</f>
        <v>#DIV/0!</v>
      </c>
      <c r="D2945" t="e">
        <f>'TPS543C20 Loop Gain'!AJ995</f>
        <v>#DIV/0!</v>
      </c>
      <c r="E2945">
        <f>'TPS543C20 Loop Gain'!B995</f>
        <v>86100</v>
      </c>
    </row>
    <row r="2946" spans="3:5" x14ac:dyDescent="0.25">
      <c r="C2946" t="e">
        <f>'TPS543C20 Loop Gain'!AI994</f>
        <v>#DIV/0!</v>
      </c>
      <c r="D2946" t="e">
        <f>'TPS543C20 Loop Gain'!AJ994</f>
        <v>#DIV/0!</v>
      </c>
      <c r="E2946">
        <f>'TPS543C20 Loop Gain'!B994</f>
        <v>86000</v>
      </c>
    </row>
    <row r="2947" spans="3:5" x14ac:dyDescent="0.25">
      <c r="C2947" t="e">
        <f>'TPS543C20 Loop Gain'!AI993</f>
        <v>#DIV/0!</v>
      </c>
      <c r="D2947" t="e">
        <f>'TPS543C20 Loop Gain'!AJ993</f>
        <v>#DIV/0!</v>
      </c>
      <c r="E2947">
        <f>'TPS543C20 Loop Gain'!B993</f>
        <v>85900</v>
      </c>
    </row>
    <row r="2948" spans="3:5" x14ac:dyDescent="0.25">
      <c r="C2948" t="e">
        <f>'TPS543C20 Loop Gain'!AI992</f>
        <v>#DIV/0!</v>
      </c>
      <c r="D2948" t="e">
        <f>'TPS543C20 Loop Gain'!AJ992</f>
        <v>#DIV/0!</v>
      </c>
      <c r="E2948">
        <f>'TPS543C20 Loop Gain'!B992</f>
        <v>85800</v>
      </c>
    </row>
    <row r="2949" spans="3:5" x14ac:dyDescent="0.25">
      <c r="C2949" t="e">
        <f>'TPS543C20 Loop Gain'!AI991</f>
        <v>#DIV/0!</v>
      </c>
      <c r="D2949" t="e">
        <f>'TPS543C20 Loop Gain'!AJ991</f>
        <v>#DIV/0!</v>
      </c>
      <c r="E2949">
        <f>'TPS543C20 Loop Gain'!B991</f>
        <v>85700</v>
      </c>
    </row>
    <row r="2950" spans="3:5" x14ac:dyDescent="0.25">
      <c r="C2950" t="e">
        <f>'TPS543C20 Loop Gain'!AI990</f>
        <v>#DIV/0!</v>
      </c>
      <c r="D2950" t="e">
        <f>'TPS543C20 Loop Gain'!AJ990</f>
        <v>#DIV/0!</v>
      </c>
      <c r="E2950">
        <f>'TPS543C20 Loop Gain'!B990</f>
        <v>85600</v>
      </c>
    </row>
    <row r="2951" spans="3:5" x14ac:dyDescent="0.25">
      <c r="C2951" t="e">
        <f>'TPS543C20 Loop Gain'!AI989</f>
        <v>#DIV/0!</v>
      </c>
      <c r="D2951" t="e">
        <f>'TPS543C20 Loop Gain'!AJ989</f>
        <v>#DIV/0!</v>
      </c>
      <c r="E2951">
        <f>'TPS543C20 Loop Gain'!B989</f>
        <v>85500</v>
      </c>
    </row>
    <row r="2952" spans="3:5" x14ac:dyDescent="0.25">
      <c r="C2952" t="e">
        <f>'TPS543C20 Loop Gain'!AI988</f>
        <v>#DIV/0!</v>
      </c>
      <c r="D2952" t="e">
        <f>'TPS543C20 Loop Gain'!AJ988</f>
        <v>#DIV/0!</v>
      </c>
      <c r="E2952">
        <f>'TPS543C20 Loop Gain'!B988</f>
        <v>85400</v>
      </c>
    </row>
    <row r="2953" spans="3:5" x14ac:dyDescent="0.25">
      <c r="C2953" t="e">
        <f>'TPS543C20 Loop Gain'!AI987</f>
        <v>#DIV/0!</v>
      </c>
      <c r="D2953" t="e">
        <f>'TPS543C20 Loop Gain'!AJ987</f>
        <v>#DIV/0!</v>
      </c>
      <c r="E2953">
        <f>'TPS543C20 Loop Gain'!B987</f>
        <v>85300</v>
      </c>
    </row>
    <row r="2954" spans="3:5" x14ac:dyDescent="0.25">
      <c r="C2954" t="e">
        <f>'TPS543C20 Loop Gain'!AI986</f>
        <v>#DIV/0!</v>
      </c>
      <c r="D2954" t="e">
        <f>'TPS543C20 Loop Gain'!AJ986</f>
        <v>#DIV/0!</v>
      </c>
      <c r="E2954">
        <f>'TPS543C20 Loop Gain'!B986</f>
        <v>85200</v>
      </c>
    </row>
    <row r="2955" spans="3:5" x14ac:dyDescent="0.25">
      <c r="C2955" t="e">
        <f>'TPS543C20 Loop Gain'!AI985</f>
        <v>#DIV/0!</v>
      </c>
      <c r="D2955" t="e">
        <f>'TPS543C20 Loop Gain'!AJ985</f>
        <v>#DIV/0!</v>
      </c>
      <c r="E2955">
        <f>'TPS543C20 Loop Gain'!B985</f>
        <v>85100</v>
      </c>
    </row>
    <row r="2956" spans="3:5" x14ac:dyDescent="0.25">
      <c r="C2956" t="e">
        <f>'TPS543C20 Loop Gain'!AI984</f>
        <v>#DIV/0!</v>
      </c>
      <c r="D2956" t="e">
        <f>'TPS543C20 Loop Gain'!AJ984</f>
        <v>#DIV/0!</v>
      </c>
      <c r="E2956">
        <f>'TPS543C20 Loop Gain'!B984</f>
        <v>85000</v>
      </c>
    </row>
    <row r="2957" spans="3:5" x14ac:dyDescent="0.25">
      <c r="C2957" t="e">
        <f>'TPS543C20 Loop Gain'!AI983</f>
        <v>#DIV/0!</v>
      </c>
      <c r="D2957" t="e">
        <f>'TPS543C20 Loop Gain'!AJ983</f>
        <v>#DIV/0!</v>
      </c>
      <c r="E2957">
        <f>'TPS543C20 Loop Gain'!B983</f>
        <v>84900</v>
      </c>
    </row>
    <row r="2958" spans="3:5" x14ac:dyDescent="0.25">
      <c r="C2958" t="e">
        <f>'TPS543C20 Loop Gain'!AI982</f>
        <v>#DIV/0!</v>
      </c>
      <c r="D2958" t="e">
        <f>'TPS543C20 Loop Gain'!AJ982</f>
        <v>#DIV/0!</v>
      </c>
      <c r="E2958">
        <f>'TPS543C20 Loop Gain'!B982</f>
        <v>84800</v>
      </c>
    </row>
    <row r="2959" spans="3:5" x14ac:dyDescent="0.25">
      <c r="C2959" t="e">
        <f>'TPS543C20 Loop Gain'!AI981</f>
        <v>#DIV/0!</v>
      </c>
      <c r="D2959" t="e">
        <f>'TPS543C20 Loop Gain'!AJ981</f>
        <v>#DIV/0!</v>
      </c>
      <c r="E2959">
        <f>'TPS543C20 Loop Gain'!B981</f>
        <v>84700</v>
      </c>
    </row>
    <row r="2960" spans="3:5" x14ac:dyDescent="0.25">
      <c r="C2960" t="e">
        <f>'TPS543C20 Loop Gain'!AI980</f>
        <v>#DIV/0!</v>
      </c>
      <c r="D2960" t="e">
        <f>'TPS543C20 Loop Gain'!AJ980</f>
        <v>#DIV/0!</v>
      </c>
      <c r="E2960">
        <f>'TPS543C20 Loop Gain'!B980</f>
        <v>84600</v>
      </c>
    </row>
    <row r="2961" spans="3:5" x14ac:dyDescent="0.25">
      <c r="C2961" t="e">
        <f>'TPS543C20 Loop Gain'!AI979</f>
        <v>#DIV/0!</v>
      </c>
      <c r="D2961" t="e">
        <f>'TPS543C20 Loop Gain'!AJ979</f>
        <v>#DIV/0!</v>
      </c>
      <c r="E2961">
        <f>'TPS543C20 Loop Gain'!B979</f>
        <v>84500</v>
      </c>
    </row>
    <row r="2962" spans="3:5" x14ac:dyDescent="0.25">
      <c r="C2962" t="e">
        <f>'TPS543C20 Loop Gain'!AI978</f>
        <v>#DIV/0!</v>
      </c>
      <c r="D2962" t="e">
        <f>'TPS543C20 Loop Gain'!AJ978</f>
        <v>#DIV/0!</v>
      </c>
      <c r="E2962">
        <f>'TPS543C20 Loop Gain'!B978</f>
        <v>84400</v>
      </c>
    </row>
    <row r="2963" spans="3:5" x14ac:dyDescent="0.25">
      <c r="C2963" t="e">
        <f>'TPS543C20 Loop Gain'!AI977</f>
        <v>#DIV/0!</v>
      </c>
      <c r="D2963" t="e">
        <f>'TPS543C20 Loop Gain'!AJ977</f>
        <v>#DIV/0!</v>
      </c>
      <c r="E2963">
        <f>'TPS543C20 Loop Gain'!B977</f>
        <v>84300</v>
      </c>
    </row>
    <row r="2964" spans="3:5" x14ac:dyDescent="0.25">
      <c r="C2964" t="e">
        <f>'TPS543C20 Loop Gain'!AI976</f>
        <v>#DIV/0!</v>
      </c>
      <c r="D2964" t="e">
        <f>'TPS543C20 Loop Gain'!AJ976</f>
        <v>#DIV/0!</v>
      </c>
      <c r="E2964">
        <f>'TPS543C20 Loop Gain'!B976</f>
        <v>84200</v>
      </c>
    </row>
    <row r="2965" spans="3:5" x14ac:dyDescent="0.25">
      <c r="C2965" t="e">
        <f>'TPS543C20 Loop Gain'!AI975</f>
        <v>#DIV/0!</v>
      </c>
      <c r="D2965" t="e">
        <f>'TPS543C20 Loop Gain'!AJ975</f>
        <v>#DIV/0!</v>
      </c>
      <c r="E2965">
        <f>'TPS543C20 Loop Gain'!B975</f>
        <v>84100</v>
      </c>
    </row>
    <row r="2966" spans="3:5" x14ac:dyDescent="0.25">
      <c r="C2966" t="e">
        <f>'TPS543C20 Loop Gain'!AI974</f>
        <v>#DIV/0!</v>
      </c>
      <c r="D2966" t="e">
        <f>'TPS543C20 Loop Gain'!AJ974</f>
        <v>#DIV/0!</v>
      </c>
      <c r="E2966">
        <f>'TPS543C20 Loop Gain'!B974</f>
        <v>84000</v>
      </c>
    </row>
    <row r="2967" spans="3:5" x14ac:dyDescent="0.25">
      <c r="C2967" t="e">
        <f>'TPS543C20 Loop Gain'!AI973</f>
        <v>#DIV/0!</v>
      </c>
      <c r="D2967" t="e">
        <f>'TPS543C20 Loop Gain'!AJ973</f>
        <v>#DIV/0!</v>
      </c>
      <c r="E2967">
        <f>'TPS543C20 Loop Gain'!B973</f>
        <v>83900</v>
      </c>
    </row>
    <row r="2968" spans="3:5" x14ac:dyDescent="0.25">
      <c r="C2968" t="e">
        <f>'TPS543C20 Loop Gain'!AI972</f>
        <v>#DIV/0!</v>
      </c>
      <c r="D2968" t="e">
        <f>'TPS543C20 Loop Gain'!AJ972</f>
        <v>#DIV/0!</v>
      </c>
      <c r="E2968">
        <f>'TPS543C20 Loop Gain'!B972</f>
        <v>83800</v>
      </c>
    </row>
    <row r="2969" spans="3:5" x14ac:dyDescent="0.25">
      <c r="C2969" t="e">
        <f>'TPS543C20 Loop Gain'!AI971</f>
        <v>#DIV/0!</v>
      </c>
      <c r="D2969" t="e">
        <f>'TPS543C20 Loop Gain'!AJ971</f>
        <v>#DIV/0!</v>
      </c>
      <c r="E2969">
        <f>'TPS543C20 Loop Gain'!B971</f>
        <v>83700</v>
      </c>
    </row>
    <row r="2970" spans="3:5" x14ac:dyDescent="0.25">
      <c r="C2970" t="e">
        <f>'TPS543C20 Loop Gain'!AI970</f>
        <v>#DIV/0!</v>
      </c>
      <c r="D2970" t="e">
        <f>'TPS543C20 Loop Gain'!AJ970</f>
        <v>#DIV/0!</v>
      </c>
      <c r="E2970">
        <f>'TPS543C20 Loop Gain'!B970</f>
        <v>83600</v>
      </c>
    </row>
    <row r="2971" spans="3:5" x14ac:dyDescent="0.25">
      <c r="C2971" t="e">
        <f>'TPS543C20 Loop Gain'!AI969</f>
        <v>#DIV/0!</v>
      </c>
      <c r="D2971" t="e">
        <f>'TPS543C20 Loop Gain'!AJ969</f>
        <v>#DIV/0!</v>
      </c>
      <c r="E2971">
        <f>'TPS543C20 Loop Gain'!B969</f>
        <v>83500</v>
      </c>
    </row>
    <row r="2972" spans="3:5" x14ac:dyDescent="0.25">
      <c r="C2972" t="e">
        <f>'TPS543C20 Loop Gain'!AI968</f>
        <v>#DIV/0!</v>
      </c>
      <c r="D2972" t="e">
        <f>'TPS543C20 Loop Gain'!AJ968</f>
        <v>#DIV/0!</v>
      </c>
      <c r="E2972">
        <f>'TPS543C20 Loop Gain'!B968</f>
        <v>83400</v>
      </c>
    </row>
    <row r="2973" spans="3:5" x14ac:dyDescent="0.25">
      <c r="C2973" t="e">
        <f>'TPS543C20 Loop Gain'!AI967</f>
        <v>#DIV/0!</v>
      </c>
      <c r="D2973" t="e">
        <f>'TPS543C20 Loop Gain'!AJ967</f>
        <v>#DIV/0!</v>
      </c>
      <c r="E2973">
        <f>'TPS543C20 Loop Gain'!B967</f>
        <v>83300</v>
      </c>
    </row>
    <row r="2974" spans="3:5" x14ac:dyDescent="0.25">
      <c r="C2974" t="e">
        <f>'TPS543C20 Loop Gain'!AI966</f>
        <v>#DIV/0!</v>
      </c>
      <c r="D2974" t="e">
        <f>'TPS543C20 Loop Gain'!AJ966</f>
        <v>#DIV/0!</v>
      </c>
      <c r="E2974">
        <f>'TPS543C20 Loop Gain'!B966</f>
        <v>83200</v>
      </c>
    </row>
    <row r="2975" spans="3:5" x14ac:dyDescent="0.25">
      <c r="C2975" t="e">
        <f>'TPS543C20 Loop Gain'!AI965</f>
        <v>#DIV/0!</v>
      </c>
      <c r="D2975" t="e">
        <f>'TPS543C20 Loop Gain'!AJ965</f>
        <v>#DIV/0!</v>
      </c>
      <c r="E2975">
        <f>'TPS543C20 Loop Gain'!B965</f>
        <v>83100</v>
      </c>
    </row>
    <row r="2976" spans="3:5" x14ac:dyDescent="0.25">
      <c r="C2976" t="e">
        <f>'TPS543C20 Loop Gain'!AI964</f>
        <v>#DIV/0!</v>
      </c>
      <c r="D2976" t="e">
        <f>'TPS543C20 Loop Gain'!AJ964</f>
        <v>#DIV/0!</v>
      </c>
      <c r="E2976">
        <f>'TPS543C20 Loop Gain'!B964</f>
        <v>83000</v>
      </c>
    </row>
    <row r="2977" spans="3:5" x14ac:dyDescent="0.25">
      <c r="C2977" t="e">
        <f>'TPS543C20 Loop Gain'!AI963</f>
        <v>#DIV/0!</v>
      </c>
      <c r="D2977" t="e">
        <f>'TPS543C20 Loop Gain'!AJ963</f>
        <v>#DIV/0!</v>
      </c>
      <c r="E2977">
        <f>'TPS543C20 Loop Gain'!B963</f>
        <v>82900</v>
      </c>
    </row>
    <row r="2978" spans="3:5" x14ac:dyDescent="0.25">
      <c r="C2978" t="e">
        <f>'TPS543C20 Loop Gain'!AI962</f>
        <v>#DIV/0!</v>
      </c>
      <c r="D2978" t="e">
        <f>'TPS543C20 Loop Gain'!AJ962</f>
        <v>#DIV/0!</v>
      </c>
      <c r="E2978">
        <f>'TPS543C20 Loop Gain'!B962</f>
        <v>82800</v>
      </c>
    </row>
    <row r="2979" spans="3:5" x14ac:dyDescent="0.25">
      <c r="C2979" t="e">
        <f>'TPS543C20 Loop Gain'!AI961</f>
        <v>#DIV/0!</v>
      </c>
      <c r="D2979" t="e">
        <f>'TPS543C20 Loop Gain'!AJ961</f>
        <v>#DIV/0!</v>
      </c>
      <c r="E2979">
        <f>'TPS543C20 Loop Gain'!B961</f>
        <v>82700</v>
      </c>
    </row>
    <row r="2980" spans="3:5" x14ac:dyDescent="0.25">
      <c r="C2980" t="e">
        <f>'TPS543C20 Loop Gain'!AI960</f>
        <v>#DIV/0!</v>
      </c>
      <c r="D2980" t="e">
        <f>'TPS543C20 Loop Gain'!AJ960</f>
        <v>#DIV/0!</v>
      </c>
      <c r="E2980">
        <f>'TPS543C20 Loop Gain'!B960</f>
        <v>82600</v>
      </c>
    </row>
    <row r="2981" spans="3:5" x14ac:dyDescent="0.25">
      <c r="C2981" t="e">
        <f>'TPS543C20 Loop Gain'!AI959</f>
        <v>#DIV/0!</v>
      </c>
      <c r="D2981" t="e">
        <f>'TPS543C20 Loop Gain'!AJ959</f>
        <v>#DIV/0!</v>
      </c>
      <c r="E2981">
        <f>'TPS543C20 Loop Gain'!B959</f>
        <v>82500</v>
      </c>
    </row>
    <row r="2982" spans="3:5" x14ac:dyDescent="0.25">
      <c r="C2982" t="e">
        <f>'TPS543C20 Loop Gain'!AI958</f>
        <v>#DIV/0!</v>
      </c>
      <c r="D2982" t="e">
        <f>'TPS543C20 Loop Gain'!AJ958</f>
        <v>#DIV/0!</v>
      </c>
      <c r="E2982">
        <f>'TPS543C20 Loop Gain'!B958</f>
        <v>82400</v>
      </c>
    </row>
    <row r="2983" spans="3:5" x14ac:dyDescent="0.25">
      <c r="C2983" t="e">
        <f>'TPS543C20 Loop Gain'!AI957</f>
        <v>#DIV/0!</v>
      </c>
      <c r="D2983" t="e">
        <f>'TPS543C20 Loop Gain'!AJ957</f>
        <v>#DIV/0!</v>
      </c>
      <c r="E2983">
        <f>'TPS543C20 Loop Gain'!B957</f>
        <v>82300</v>
      </c>
    </row>
    <row r="2984" spans="3:5" x14ac:dyDescent="0.25">
      <c r="C2984" t="e">
        <f>'TPS543C20 Loop Gain'!AI956</f>
        <v>#DIV/0!</v>
      </c>
      <c r="D2984" t="e">
        <f>'TPS543C20 Loop Gain'!AJ956</f>
        <v>#DIV/0!</v>
      </c>
      <c r="E2984">
        <f>'TPS543C20 Loop Gain'!B956</f>
        <v>82200</v>
      </c>
    </row>
    <row r="2985" spans="3:5" x14ac:dyDescent="0.25">
      <c r="C2985" t="e">
        <f>'TPS543C20 Loop Gain'!AI955</f>
        <v>#DIV/0!</v>
      </c>
      <c r="D2985" t="e">
        <f>'TPS543C20 Loop Gain'!AJ955</f>
        <v>#DIV/0!</v>
      </c>
      <c r="E2985">
        <f>'TPS543C20 Loop Gain'!B955</f>
        <v>82100</v>
      </c>
    </row>
    <row r="2986" spans="3:5" x14ac:dyDescent="0.25">
      <c r="C2986" t="e">
        <f>'TPS543C20 Loop Gain'!AI954</f>
        <v>#DIV/0!</v>
      </c>
      <c r="D2986" t="e">
        <f>'TPS543C20 Loop Gain'!AJ954</f>
        <v>#DIV/0!</v>
      </c>
      <c r="E2986">
        <f>'TPS543C20 Loop Gain'!B954</f>
        <v>82000</v>
      </c>
    </row>
    <row r="2987" spans="3:5" x14ac:dyDescent="0.25">
      <c r="C2987" t="e">
        <f>'TPS543C20 Loop Gain'!AI953</f>
        <v>#DIV/0!</v>
      </c>
      <c r="D2987" t="e">
        <f>'TPS543C20 Loop Gain'!AJ953</f>
        <v>#DIV/0!</v>
      </c>
      <c r="E2987">
        <f>'TPS543C20 Loop Gain'!B953</f>
        <v>81900</v>
      </c>
    </row>
    <row r="2988" spans="3:5" x14ac:dyDescent="0.25">
      <c r="C2988" t="e">
        <f>'TPS543C20 Loop Gain'!AI952</f>
        <v>#DIV/0!</v>
      </c>
      <c r="D2988" t="e">
        <f>'TPS543C20 Loop Gain'!AJ952</f>
        <v>#DIV/0!</v>
      </c>
      <c r="E2988">
        <f>'TPS543C20 Loop Gain'!B952</f>
        <v>81800</v>
      </c>
    </row>
    <row r="2989" spans="3:5" x14ac:dyDescent="0.25">
      <c r="C2989" t="e">
        <f>'TPS543C20 Loop Gain'!AI951</f>
        <v>#DIV/0!</v>
      </c>
      <c r="D2989" t="e">
        <f>'TPS543C20 Loop Gain'!AJ951</f>
        <v>#DIV/0!</v>
      </c>
      <c r="E2989">
        <f>'TPS543C20 Loop Gain'!B951</f>
        <v>81700</v>
      </c>
    </row>
    <row r="2990" spans="3:5" x14ac:dyDescent="0.25">
      <c r="C2990" t="e">
        <f>'TPS543C20 Loop Gain'!AI950</f>
        <v>#DIV/0!</v>
      </c>
      <c r="D2990" t="e">
        <f>'TPS543C20 Loop Gain'!AJ950</f>
        <v>#DIV/0!</v>
      </c>
      <c r="E2990">
        <f>'TPS543C20 Loop Gain'!B950</f>
        <v>81600</v>
      </c>
    </row>
    <row r="2991" spans="3:5" x14ac:dyDescent="0.25">
      <c r="C2991" t="e">
        <f>'TPS543C20 Loop Gain'!AI949</f>
        <v>#DIV/0!</v>
      </c>
      <c r="D2991" t="e">
        <f>'TPS543C20 Loop Gain'!AJ949</f>
        <v>#DIV/0!</v>
      </c>
      <c r="E2991">
        <f>'TPS543C20 Loop Gain'!B949</f>
        <v>81500</v>
      </c>
    </row>
    <row r="2992" spans="3:5" x14ac:dyDescent="0.25">
      <c r="C2992" t="e">
        <f>'TPS543C20 Loop Gain'!AI948</f>
        <v>#DIV/0!</v>
      </c>
      <c r="D2992" t="e">
        <f>'TPS543C20 Loop Gain'!AJ948</f>
        <v>#DIV/0!</v>
      </c>
      <c r="E2992">
        <f>'TPS543C20 Loop Gain'!B948</f>
        <v>81400</v>
      </c>
    </row>
    <row r="2993" spans="3:5" x14ac:dyDescent="0.25">
      <c r="C2993" t="e">
        <f>'TPS543C20 Loop Gain'!AI947</f>
        <v>#DIV/0!</v>
      </c>
      <c r="D2993" t="e">
        <f>'TPS543C20 Loop Gain'!AJ947</f>
        <v>#DIV/0!</v>
      </c>
      <c r="E2993">
        <f>'TPS543C20 Loop Gain'!B947</f>
        <v>81300</v>
      </c>
    </row>
    <row r="2994" spans="3:5" x14ac:dyDescent="0.25">
      <c r="C2994" t="e">
        <f>'TPS543C20 Loop Gain'!AI946</f>
        <v>#DIV/0!</v>
      </c>
      <c r="D2994" t="e">
        <f>'TPS543C20 Loop Gain'!AJ946</f>
        <v>#DIV/0!</v>
      </c>
      <c r="E2994">
        <f>'TPS543C20 Loop Gain'!B946</f>
        <v>81200</v>
      </c>
    </row>
    <row r="2995" spans="3:5" x14ac:dyDescent="0.25">
      <c r="C2995" t="e">
        <f>'TPS543C20 Loop Gain'!AI945</f>
        <v>#DIV/0!</v>
      </c>
      <c r="D2995" t="e">
        <f>'TPS543C20 Loop Gain'!AJ945</f>
        <v>#DIV/0!</v>
      </c>
      <c r="E2995">
        <f>'TPS543C20 Loop Gain'!B945</f>
        <v>81100</v>
      </c>
    </row>
    <row r="2996" spans="3:5" x14ac:dyDescent="0.25">
      <c r="C2996" t="e">
        <f>'TPS543C20 Loop Gain'!AI944</f>
        <v>#DIV/0!</v>
      </c>
      <c r="D2996" t="e">
        <f>'TPS543C20 Loop Gain'!AJ944</f>
        <v>#DIV/0!</v>
      </c>
      <c r="E2996">
        <f>'TPS543C20 Loop Gain'!B944</f>
        <v>81000</v>
      </c>
    </row>
    <row r="2997" spans="3:5" x14ac:dyDescent="0.25">
      <c r="C2997" t="e">
        <f>'TPS543C20 Loop Gain'!AI943</f>
        <v>#DIV/0!</v>
      </c>
      <c r="D2997" t="e">
        <f>'TPS543C20 Loop Gain'!AJ943</f>
        <v>#DIV/0!</v>
      </c>
      <c r="E2997">
        <f>'TPS543C20 Loop Gain'!B943</f>
        <v>80900</v>
      </c>
    </row>
    <row r="2998" spans="3:5" x14ac:dyDescent="0.25">
      <c r="C2998" t="e">
        <f>'TPS543C20 Loop Gain'!AI942</f>
        <v>#DIV/0!</v>
      </c>
      <c r="D2998" t="e">
        <f>'TPS543C20 Loop Gain'!AJ942</f>
        <v>#DIV/0!</v>
      </c>
      <c r="E2998">
        <f>'TPS543C20 Loop Gain'!B942</f>
        <v>80800</v>
      </c>
    </row>
    <row r="2999" spans="3:5" x14ac:dyDescent="0.25">
      <c r="C2999" t="e">
        <f>'TPS543C20 Loop Gain'!AI941</f>
        <v>#DIV/0!</v>
      </c>
      <c r="D2999" t="e">
        <f>'TPS543C20 Loop Gain'!AJ941</f>
        <v>#DIV/0!</v>
      </c>
      <c r="E2999">
        <f>'TPS543C20 Loop Gain'!B941</f>
        <v>80700</v>
      </c>
    </row>
    <row r="3000" spans="3:5" x14ac:dyDescent="0.25">
      <c r="C3000" t="e">
        <f>'TPS543C20 Loop Gain'!AI940</f>
        <v>#DIV/0!</v>
      </c>
      <c r="D3000" t="e">
        <f>'TPS543C20 Loop Gain'!AJ940</f>
        <v>#DIV/0!</v>
      </c>
      <c r="E3000">
        <f>'TPS543C20 Loop Gain'!B940</f>
        <v>80600</v>
      </c>
    </row>
    <row r="3001" spans="3:5" x14ac:dyDescent="0.25">
      <c r="C3001" t="e">
        <f>'TPS543C20 Loop Gain'!AI939</f>
        <v>#DIV/0!</v>
      </c>
      <c r="D3001" t="e">
        <f>'TPS543C20 Loop Gain'!AJ939</f>
        <v>#DIV/0!</v>
      </c>
      <c r="E3001">
        <f>'TPS543C20 Loop Gain'!B939</f>
        <v>80500</v>
      </c>
    </row>
    <row r="3002" spans="3:5" x14ac:dyDescent="0.25">
      <c r="C3002" t="e">
        <f>'TPS543C20 Loop Gain'!AI938</f>
        <v>#DIV/0!</v>
      </c>
      <c r="D3002" t="e">
        <f>'TPS543C20 Loop Gain'!AJ938</f>
        <v>#DIV/0!</v>
      </c>
      <c r="E3002">
        <f>'TPS543C20 Loop Gain'!B938</f>
        <v>80400</v>
      </c>
    </row>
    <row r="3003" spans="3:5" x14ac:dyDescent="0.25">
      <c r="C3003" t="e">
        <f>'TPS543C20 Loop Gain'!AI937</f>
        <v>#DIV/0!</v>
      </c>
      <c r="D3003" t="e">
        <f>'TPS543C20 Loop Gain'!AJ937</f>
        <v>#DIV/0!</v>
      </c>
      <c r="E3003">
        <f>'TPS543C20 Loop Gain'!B937</f>
        <v>80300</v>
      </c>
    </row>
    <row r="3004" spans="3:5" x14ac:dyDescent="0.25">
      <c r="C3004" t="e">
        <f>'TPS543C20 Loop Gain'!AI936</f>
        <v>#DIV/0!</v>
      </c>
      <c r="D3004" t="e">
        <f>'TPS543C20 Loop Gain'!AJ936</f>
        <v>#DIV/0!</v>
      </c>
      <c r="E3004">
        <f>'TPS543C20 Loop Gain'!B936</f>
        <v>80200</v>
      </c>
    </row>
    <row r="3005" spans="3:5" x14ac:dyDescent="0.25">
      <c r="C3005" t="e">
        <f>'TPS543C20 Loop Gain'!AI935</f>
        <v>#DIV/0!</v>
      </c>
      <c r="D3005" t="e">
        <f>'TPS543C20 Loop Gain'!AJ935</f>
        <v>#DIV/0!</v>
      </c>
      <c r="E3005">
        <f>'TPS543C20 Loop Gain'!B935</f>
        <v>80100</v>
      </c>
    </row>
    <row r="3006" spans="3:5" x14ac:dyDescent="0.25">
      <c r="C3006" t="e">
        <f>'TPS543C20 Loop Gain'!AI934</f>
        <v>#DIV/0!</v>
      </c>
      <c r="D3006" t="e">
        <f>'TPS543C20 Loop Gain'!AJ934</f>
        <v>#DIV/0!</v>
      </c>
      <c r="E3006">
        <f>'TPS543C20 Loop Gain'!B934</f>
        <v>80000</v>
      </c>
    </row>
    <row r="3007" spans="3:5" x14ac:dyDescent="0.25">
      <c r="C3007" t="e">
        <f>'TPS543C20 Loop Gain'!AI933</f>
        <v>#DIV/0!</v>
      </c>
      <c r="D3007" t="e">
        <f>'TPS543C20 Loop Gain'!AJ933</f>
        <v>#DIV/0!</v>
      </c>
      <c r="E3007">
        <f>'TPS543C20 Loop Gain'!B933</f>
        <v>79900</v>
      </c>
    </row>
    <row r="3008" spans="3:5" x14ac:dyDescent="0.25">
      <c r="C3008" t="e">
        <f>'TPS543C20 Loop Gain'!AI932</f>
        <v>#DIV/0!</v>
      </c>
      <c r="D3008" t="e">
        <f>'TPS543C20 Loop Gain'!AJ932</f>
        <v>#DIV/0!</v>
      </c>
      <c r="E3008">
        <f>'TPS543C20 Loop Gain'!B932</f>
        <v>79800</v>
      </c>
    </row>
    <row r="3009" spans="3:5" x14ac:dyDescent="0.25">
      <c r="C3009" t="e">
        <f>'TPS543C20 Loop Gain'!AI931</f>
        <v>#DIV/0!</v>
      </c>
      <c r="D3009" t="e">
        <f>'TPS543C20 Loop Gain'!AJ931</f>
        <v>#DIV/0!</v>
      </c>
      <c r="E3009">
        <f>'TPS543C20 Loop Gain'!B931</f>
        <v>79700</v>
      </c>
    </row>
    <row r="3010" spans="3:5" x14ac:dyDescent="0.25">
      <c r="C3010" t="e">
        <f>'TPS543C20 Loop Gain'!AI930</f>
        <v>#DIV/0!</v>
      </c>
      <c r="D3010" t="e">
        <f>'TPS543C20 Loop Gain'!AJ930</f>
        <v>#DIV/0!</v>
      </c>
      <c r="E3010">
        <f>'TPS543C20 Loop Gain'!B930</f>
        <v>79600</v>
      </c>
    </row>
    <row r="3011" spans="3:5" x14ac:dyDescent="0.25">
      <c r="C3011" t="e">
        <f>'TPS543C20 Loop Gain'!AI929</f>
        <v>#DIV/0!</v>
      </c>
      <c r="D3011" t="e">
        <f>'TPS543C20 Loop Gain'!AJ929</f>
        <v>#DIV/0!</v>
      </c>
      <c r="E3011">
        <f>'TPS543C20 Loop Gain'!B929</f>
        <v>79500</v>
      </c>
    </row>
    <row r="3012" spans="3:5" x14ac:dyDescent="0.25">
      <c r="C3012" t="e">
        <f>'TPS543C20 Loop Gain'!AI928</f>
        <v>#DIV/0!</v>
      </c>
      <c r="D3012" t="e">
        <f>'TPS543C20 Loop Gain'!AJ928</f>
        <v>#DIV/0!</v>
      </c>
      <c r="E3012">
        <f>'TPS543C20 Loop Gain'!B928</f>
        <v>79400</v>
      </c>
    </row>
    <row r="3013" spans="3:5" x14ac:dyDescent="0.25">
      <c r="C3013" t="e">
        <f>'TPS543C20 Loop Gain'!AI927</f>
        <v>#DIV/0!</v>
      </c>
      <c r="D3013" t="e">
        <f>'TPS543C20 Loop Gain'!AJ927</f>
        <v>#DIV/0!</v>
      </c>
      <c r="E3013">
        <f>'TPS543C20 Loop Gain'!B927</f>
        <v>79300</v>
      </c>
    </row>
    <row r="3014" spans="3:5" x14ac:dyDescent="0.25">
      <c r="C3014" t="e">
        <f>'TPS543C20 Loop Gain'!AI926</f>
        <v>#DIV/0!</v>
      </c>
      <c r="D3014" t="e">
        <f>'TPS543C20 Loop Gain'!AJ926</f>
        <v>#DIV/0!</v>
      </c>
      <c r="E3014">
        <f>'TPS543C20 Loop Gain'!B926</f>
        <v>79200</v>
      </c>
    </row>
    <row r="3015" spans="3:5" x14ac:dyDescent="0.25">
      <c r="C3015" t="e">
        <f>'TPS543C20 Loop Gain'!AI925</f>
        <v>#DIV/0!</v>
      </c>
      <c r="D3015" t="e">
        <f>'TPS543C20 Loop Gain'!AJ925</f>
        <v>#DIV/0!</v>
      </c>
      <c r="E3015">
        <f>'TPS543C20 Loop Gain'!B925</f>
        <v>79100</v>
      </c>
    </row>
    <row r="3016" spans="3:5" x14ac:dyDescent="0.25">
      <c r="C3016" t="e">
        <f>'TPS543C20 Loop Gain'!AI924</f>
        <v>#DIV/0!</v>
      </c>
      <c r="D3016" t="e">
        <f>'TPS543C20 Loop Gain'!AJ924</f>
        <v>#DIV/0!</v>
      </c>
      <c r="E3016">
        <f>'TPS543C20 Loop Gain'!B924</f>
        <v>79000</v>
      </c>
    </row>
    <row r="3017" spans="3:5" x14ac:dyDescent="0.25">
      <c r="C3017" t="e">
        <f>'TPS543C20 Loop Gain'!AI923</f>
        <v>#DIV/0!</v>
      </c>
      <c r="D3017" t="e">
        <f>'TPS543C20 Loop Gain'!AJ923</f>
        <v>#DIV/0!</v>
      </c>
      <c r="E3017">
        <f>'TPS543C20 Loop Gain'!B923</f>
        <v>78900</v>
      </c>
    </row>
    <row r="3018" spans="3:5" x14ac:dyDescent="0.25">
      <c r="C3018" t="e">
        <f>'TPS543C20 Loop Gain'!AI922</f>
        <v>#DIV/0!</v>
      </c>
      <c r="D3018" t="e">
        <f>'TPS543C20 Loop Gain'!AJ922</f>
        <v>#DIV/0!</v>
      </c>
      <c r="E3018">
        <f>'TPS543C20 Loop Gain'!B922</f>
        <v>78800</v>
      </c>
    </row>
    <row r="3019" spans="3:5" x14ac:dyDescent="0.25">
      <c r="C3019" t="e">
        <f>'TPS543C20 Loop Gain'!AI921</f>
        <v>#DIV/0!</v>
      </c>
      <c r="D3019" t="e">
        <f>'TPS543C20 Loop Gain'!AJ921</f>
        <v>#DIV/0!</v>
      </c>
      <c r="E3019">
        <f>'TPS543C20 Loop Gain'!B921</f>
        <v>78700</v>
      </c>
    </row>
    <row r="3020" spans="3:5" x14ac:dyDescent="0.25">
      <c r="C3020" t="e">
        <f>'TPS543C20 Loop Gain'!AI920</f>
        <v>#DIV/0!</v>
      </c>
      <c r="D3020" t="e">
        <f>'TPS543C20 Loop Gain'!AJ920</f>
        <v>#DIV/0!</v>
      </c>
      <c r="E3020">
        <f>'TPS543C20 Loop Gain'!B920</f>
        <v>78600</v>
      </c>
    </row>
    <row r="3021" spans="3:5" x14ac:dyDescent="0.25">
      <c r="C3021" t="e">
        <f>'TPS543C20 Loop Gain'!AI919</f>
        <v>#DIV/0!</v>
      </c>
      <c r="D3021" t="e">
        <f>'TPS543C20 Loop Gain'!AJ919</f>
        <v>#DIV/0!</v>
      </c>
      <c r="E3021">
        <f>'TPS543C20 Loop Gain'!B919</f>
        <v>78500</v>
      </c>
    </row>
    <row r="3022" spans="3:5" x14ac:dyDescent="0.25">
      <c r="C3022" t="e">
        <f>'TPS543C20 Loop Gain'!AI918</f>
        <v>#DIV/0!</v>
      </c>
      <c r="D3022" t="e">
        <f>'TPS543C20 Loop Gain'!AJ918</f>
        <v>#DIV/0!</v>
      </c>
      <c r="E3022">
        <f>'TPS543C20 Loop Gain'!B918</f>
        <v>78400</v>
      </c>
    </row>
    <row r="3023" spans="3:5" x14ac:dyDescent="0.25">
      <c r="C3023" t="e">
        <f>'TPS543C20 Loop Gain'!AI917</f>
        <v>#DIV/0!</v>
      </c>
      <c r="D3023" t="e">
        <f>'TPS543C20 Loop Gain'!AJ917</f>
        <v>#DIV/0!</v>
      </c>
      <c r="E3023">
        <f>'TPS543C20 Loop Gain'!B917</f>
        <v>78300</v>
      </c>
    </row>
    <row r="3024" spans="3:5" x14ac:dyDescent="0.25">
      <c r="C3024" t="e">
        <f>'TPS543C20 Loop Gain'!AI916</f>
        <v>#DIV/0!</v>
      </c>
      <c r="D3024" t="e">
        <f>'TPS543C20 Loop Gain'!AJ916</f>
        <v>#DIV/0!</v>
      </c>
      <c r="E3024">
        <f>'TPS543C20 Loop Gain'!B916</f>
        <v>78200</v>
      </c>
    </row>
    <row r="3025" spans="3:5" x14ac:dyDescent="0.25">
      <c r="C3025" t="e">
        <f>'TPS543C20 Loop Gain'!AI915</f>
        <v>#DIV/0!</v>
      </c>
      <c r="D3025" t="e">
        <f>'TPS543C20 Loop Gain'!AJ915</f>
        <v>#DIV/0!</v>
      </c>
      <c r="E3025">
        <f>'TPS543C20 Loop Gain'!B915</f>
        <v>78100</v>
      </c>
    </row>
    <row r="3026" spans="3:5" x14ac:dyDescent="0.25">
      <c r="C3026" t="e">
        <f>'TPS543C20 Loop Gain'!AI914</f>
        <v>#DIV/0!</v>
      </c>
      <c r="D3026" t="e">
        <f>'TPS543C20 Loop Gain'!AJ914</f>
        <v>#DIV/0!</v>
      </c>
      <c r="E3026">
        <f>'TPS543C20 Loop Gain'!B914</f>
        <v>78000</v>
      </c>
    </row>
    <row r="3027" spans="3:5" x14ac:dyDescent="0.25">
      <c r="C3027" t="e">
        <f>'TPS543C20 Loop Gain'!AI913</f>
        <v>#DIV/0!</v>
      </c>
      <c r="D3027" t="e">
        <f>'TPS543C20 Loop Gain'!AJ913</f>
        <v>#DIV/0!</v>
      </c>
      <c r="E3027">
        <f>'TPS543C20 Loop Gain'!B913</f>
        <v>77900</v>
      </c>
    </row>
    <row r="3028" spans="3:5" x14ac:dyDescent="0.25">
      <c r="C3028" t="e">
        <f>'TPS543C20 Loop Gain'!AI912</f>
        <v>#DIV/0!</v>
      </c>
      <c r="D3028" t="e">
        <f>'TPS543C20 Loop Gain'!AJ912</f>
        <v>#DIV/0!</v>
      </c>
      <c r="E3028">
        <f>'TPS543C20 Loop Gain'!B912</f>
        <v>77800</v>
      </c>
    </row>
    <row r="3029" spans="3:5" x14ac:dyDescent="0.25">
      <c r="C3029" t="e">
        <f>'TPS543C20 Loop Gain'!AI911</f>
        <v>#DIV/0!</v>
      </c>
      <c r="D3029" t="e">
        <f>'TPS543C20 Loop Gain'!AJ911</f>
        <v>#DIV/0!</v>
      </c>
      <c r="E3029">
        <f>'TPS543C20 Loop Gain'!B911</f>
        <v>77700</v>
      </c>
    </row>
    <row r="3030" spans="3:5" x14ac:dyDescent="0.25">
      <c r="C3030" t="e">
        <f>'TPS543C20 Loop Gain'!AI910</f>
        <v>#DIV/0!</v>
      </c>
      <c r="D3030" t="e">
        <f>'TPS543C20 Loop Gain'!AJ910</f>
        <v>#DIV/0!</v>
      </c>
      <c r="E3030">
        <f>'TPS543C20 Loop Gain'!B910</f>
        <v>77600</v>
      </c>
    </row>
    <row r="3031" spans="3:5" x14ac:dyDescent="0.25">
      <c r="C3031" t="e">
        <f>'TPS543C20 Loop Gain'!AI909</f>
        <v>#DIV/0!</v>
      </c>
      <c r="D3031" t="e">
        <f>'TPS543C20 Loop Gain'!AJ909</f>
        <v>#DIV/0!</v>
      </c>
      <c r="E3031">
        <f>'TPS543C20 Loop Gain'!B909</f>
        <v>77500</v>
      </c>
    </row>
    <row r="3032" spans="3:5" x14ac:dyDescent="0.25">
      <c r="C3032" t="e">
        <f>'TPS543C20 Loop Gain'!AI908</f>
        <v>#DIV/0!</v>
      </c>
      <c r="D3032" t="e">
        <f>'TPS543C20 Loop Gain'!AJ908</f>
        <v>#DIV/0!</v>
      </c>
      <c r="E3032">
        <f>'TPS543C20 Loop Gain'!B908</f>
        <v>77400</v>
      </c>
    </row>
    <row r="3033" spans="3:5" x14ac:dyDescent="0.25">
      <c r="C3033" t="e">
        <f>'TPS543C20 Loop Gain'!AI907</f>
        <v>#DIV/0!</v>
      </c>
      <c r="D3033" t="e">
        <f>'TPS543C20 Loop Gain'!AJ907</f>
        <v>#DIV/0!</v>
      </c>
      <c r="E3033">
        <f>'TPS543C20 Loop Gain'!B907</f>
        <v>77300</v>
      </c>
    </row>
    <row r="3034" spans="3:5" x14ac:dyDescent="0.25">
      <c r="C3034" t="e">
        <f>'TPS543C20 Loop Gain'!AI906</f>
        <v>#DIV/0!</v>
      </c>
      <c r="D3034" t="e">
        <f>'TPS543C20 Loop Gain'!AJ906</f>
        <v>#DIV/0!</v>
      </c>
      <c r="E3034">
        <f>'TPS543C20 Loop Gain'!B906</f>
        <v>77200</v>
      </c>
    </row>
    <row r="3035" spans="3:5" x14ac:dyDescent="0.25">
      <c r="C3035" t="e">
        <f>'TPS543C20 Loop Gain'!AI905</f>
        <v>#DIV/0!</v>
      </c>
      <c r="D3035" t="e">
        <f>'TPS543C20 Loop Gain'!AJ905</f>
        <v>#DIV/0!</v>
      </c>
      <c r="E3035">
        <f>'TPS543C20 Loop Gain'!B905</f>
        <v>77100</v>
      </c>
    </row>
    <row r="3036" spans="3:5" x14ac:dyDescent="0.25">
      <c r="C3036" t="e">
        <f>'TPS543C20 Loop Gain'!AI904</f>
        <v>#DIV/0!</v>
      </c>
      <c r="D3036" t="e">
        <f>'TPS543C20 Loop Gain'!AJ904</f>
        <v>#DIV/0!</v>
      </c>
      <c r="E3036">
        <f>'TPS543C20 Loop Gain'!B904</f>
        <v>77000</v>
      </c>
    </row>
    <row r="3037" spans="3:5" x14ac:dyDescent="0.25">
      <c r="C3037" t="e">
        <f>'TPS543C20 Loop Gain'!AI903</f>
        <v>#DIV/0!</v>
      </c>
      <c r="D3037" t="e">
        <f>'TPS543C20 Loop Gain'!AJ903</f>
        <v>#DIV/0!</v>
      </c>
      <c r="E3037">
        <f>'TPS543C20 Loop Gain'!B903</f>
        <v>76900</v>
      </c>
    </row>
    <row r="3038" spans="3:5" x14ac:dyDescent="0.25">
      <c r="C3038" t="e">
        <f>'TPS543C20 Loop Gain'!AI902</f>
        <v>#DIV/0!</v>
      </c>
      <c r="D3038" t="e">
        <f>'TPS543C20 Loop Gain'!AJ902</f>
        <v>#DIV/0!</v>
      </c>
      <c r="E3038">
        <f>'TPS543C20 Loop Gain'!B902</f>
        <v>76800</v>
      </c>
    </row>
    <row r="3039" spans="3:5" x14ac:dyDescent="0.25">
      <c r="C3039" t="e">
        <f>'TPS543C20 Loop Gain'!AI901</f>
        <v>#DIV/0!</v>
      </c>
      <c r="D3039" t="e">
        <f>'TPS543C20 Loop Gain'!AJ901</f>
        <v>#DIV/0!</v>
      </c>
      <c r="E3039">
        <f>'TPS543C20 Loop Gain'!B901</f>
        <v>76700</v>
      </c>
    </row>
    <row r="3040" spans="3:5" x14ac:dyDescent="0.25">
      <c r="C3040" t="e">
        <f>'TPS543C20 Loop Gain'!AI900</f>
        <v>#DIV/0!</v>
      </c>
      <c r="D3040" t="e">
        <f>'TPS543C20 Loop Gain'!AJ900</f>
        <v>#DIV/0!</v>
      </c>
      <c r="E3040">
        <f>'TPS543C20 Loop Gain'!B900</f>
        <v>76600</v>
      </c>
    </row>
    <row r="3041" spans="3:5" x14ac:dyDescent="0.25">
      <c r="C3041" t="e">
        <f>'TPS543C20 Loop Gain'!AI899</f>
        <v>#DIV/0!</v>
      </c>
      <c r="D3041" t="e">
        <f>'TPS543C20 Loop Gain'!AJ899</f>
        <v>#DIV/0!</v>
      </c>
      <c r="E3041">
        <f>'TPS543C20 Loop Gain'!B899</f>
        <v>76500</v>
      </c>
    </row>
    <row r="3042" spans="3:5" x14ac:dyDescent="0.25">
      <c r="C3042" t="e">
        <f>'TPS543C20 Loop Gain'!AI898</f>
        <v>#DIV/0!</v>
      </c>
      <c r="D3042" t="e">
        <f>'TPS543C20 Loop Gain'!AJ898</f>
        <v>#DIV/0!</v>
      </c>
      <c r="E3042">
        <f>'TPS543C20 Loop Gain'!B898</f>
        <v>76400</v>
      </c>
    </row>
    <row r="3043" spans="3:5" x14ac:dyDescent="0.25">
      <c r="C3043" t="e">
        <f>'TPS543C20 Loop Gain'!AI897</f>
        <v>#DIV/0!</v>
      </c>
      <c r="D3043" t="e">
        <f>'TPS543C20 Loop Gain'!AJ897</f>
        <v>#DIV/0!</v>
      </c>
      <c r="E3043">
        <f>'TPS543C20 Loop Gain'!B897</f>
        <v>76300</v>
      </c>
    </row>
    <row r="3044" spans="3:5" x14ac:dyDescent="0.25">
      <c r="C3044" t="e">
        <f>'TPS543C20 Loop Gain'!AI896</f>
        <v>#DIV/0!</v>
      </c>
      <c r="D3044" t="e">
        <f>'TPS543C20 Loop Gain'!AJ896</f>
        <v>#DIV/0!</v>
      </c>
      <c r="E3044">
        <f>'TPS543C20 Loop Gain'!B896</f>
        <v>76200</v>
      </c>
    </row>
    <row r="3045" spans="3:5" x14ac:dyDescent="0.25">
      <c r="C3045" t="e">
        <f>'TPS543C20 Loop Gain'!AI895</f>
        <v>#DIV/0!</v>
      </c>
      <c r="D3045" t="e">
        <f>'TPS543C20 Loop Gain'!AJ895</f>
        <v>#DIV/0!</v>
      </c>
      <c r="E3045">
        <f>'TPS543C20 Loop Gain'!B895</f>
        <v>76100</v>
      </c>
    </row>
    <row r="3046" spans="3:5" x14ac:dyDescent="0.25">
      <c r="C3046" t="e">
        <f>'TPS543C20 Loop Gain'!AI894</f>
        <v>#DIV/0!</v>
      </c>
      <c r="D3046" t="e">
        <f>'TPS543C20 Loop Gain'!AJ894</f>
        <v>#DIV/0!</v>
      </c>
      <c r="E3046">
        <f>'TPS543C20 Loop Gain'!B894</f>
        <v>76000</v>
      </c>
    </row>
    <row r="3047" spans="3:5" x14ac:dyDescent="0.25">
      <c r="C3047" t="e">
        <f>'TPS543C20 Loop Gain'!AI893</f>
        <v>#DIV/0!</v>
      </c>
      <c r="D3047" t="e">
        <f>'TPS543C20 Loop Gain'!AJ893</f>
        <v>#DIV/0!</v>
      </c>
      <c r="E3047">
        <f>'TPS543C20 Loop Gain'!B893</f>
        <v>75900</v>
      </c>
    </row>
    <row r="3048" spans="3:5" x14ac:dyDescent="0.25">
      <c r="C3048" t="e">
        <f>'TPS543C20 Loop Gain'!AI892</f>
        <v>#DIV/0!</v>
      </c>
      <c r="D3048" t="e">
        <f>'TPS543C20 Loop Gain'!AJ892</f>
        <v>#DIV/0!</v>
      </c>
      <c r="E3048">
        <f>'TPS543C20 Loop Gain'!B892</f>
        <v>75800</v>
      </c>
    </row>
    <row r="3049" spans="3:5" x14ac:dyDescent="0.25">
      <c r="C3049" t="e">
        <f>'TPS543C20 Loop Gain'!AI891</f>
        <v>#DIV/0!</v>
      </c>
      <c r="D3049" t="e">
        <f>'TPS543C20 Loop Gain'!AJ891</f>
        <v>#DIV/0!</v>
      </c>
      <c r="E3049">
        <f>'TPS543C20 Loop Gain'!B891</f>
        <v>75700</v>
      </c>
    </row>
    <row r="3050" spans="3:5" x14ac:dyDescent="0.25">
      <c r="C3050" t="e">
        <f>'TPS543C20 Loop Gain'!AI890</f>
        <v>#DIV/0!</v>
      </c>
      <c r="D3050" t="e">
        <f>'TPS543C20 Loop Gain'!AJ890</f>
        <v>#DIV/0!</v>
      </c>
      <c r="E3050">
        <f>'TPS543C20 Loop Gain'!B890</f>
        <v>75600</v>
      </c>
    </row>
    <row r="3051" spans="3:5" x14ac:dyDescent="0.25">
      <c r="C3051" t="e">
        <f>'TPS543C20 Loop Gain'!AI889</f>
        <v>#DIV/0!</v>
      </c>
      <c r="D3051" t="e">
        <f>'TPS543C20 Loop Gain'!AJ889</f>
        <v>#DIV/0!</v>
      </c>
      <c r="E3051">
        <f>'TPS543C20 Loop Gain'!B889</f>
        <v>75500</v>
      </c>
    </row>
    <row r="3052" spans="3:5" x14ac:dyDescent="0.25">
      <c r="C3052" t="e">
        <f>'TPS543C20 Loop Gain'!AI888</f>
        <v>#DIV/0!</v>
      </c>
      <c r="D3052" t="e">
        <f>'TPS543C20 Loop Gain'!AJ888</f>
        <v>#DIV/0!</v>
      </c>
      <c r="E3052">
        <f>'TPS543C20 Loop Gain'!B888</f>
        <v>75400</v>
      </c>
    </row>
    <row r="3053" spans="3:5" x14ac:dyDescent="0.25">
      <c r="C3053" t="e">
        <f>'TPS543C20 Loop Gain'!AI887</f>
        <v>#DIV/0!</v>
      </c>
      <c r="D3053" t="e">
        <f>'TPS543C20 Loop Gain'!AJ887</f>
        <v>#DIV/0!</v>
      </c>
      <c r="E3053">
        <f>'TPS543C20 Loop Gain'!B887</f>
        <v>75300</v>
      </c>
    </row>
    <row r="3054" spans="3:5" x14ac:dyDescent="0.25">
      <c r="C3054" t="e">
        <f>'TPS543C20 Loop Gain'!AI886</f>
        <v>#DIV/0!</v>
      </c>
      <c r="D3054" t="e">
        <f>'TPS543C20 Loop Gain'!AJ886</f>
        <v>#DIV/0!</v>
      </c>
      <c r="E3054">
        <f>'TPS543C20 Loop Gain'!B886</f>
        <v>75200</v>
      </c>
    </row>
    <row r="3055" spans="3:5" x14ac:dyDescent="0.25">
      <c r="C3055" t="e">
        <f>'TPS543C20 Loop Gain'!AI885</f>
        <v>#DIV/0!</v>
      </c>
      <c r="D3055" t="e">
        <f>'TPS543C20 Loop Gain'!AJ885</f>
        <v>#DIV/0!</v>
      </c>
      <c r="E3055">
        <f>'TPS543C20 Loop Gain'!B885</f>
        <v>75100</v>
      </c>
    </row>
    <row r="3056" spans="3:5" x14ac:dyDescent="0.25">
      <c r="C3056" t="e">
        <f>'TPS543C20 Loop Gain'!AI884</f>
        <v>#DIV/0!</v>
      </c>
      <c r="D3056" t="e">
        <f>'TPS543C20 Loop Gain'!AJ884</f>
        <v>#DIV/0!</v>
      </c>
      <c r="E3056">
        <f>'TPS543C20 Loop Gain'!B884</f>
        <v>75000</v>
      </c>
    </row>
    <row r="3057" spans="3:5" x14ac:dyDescent="0.25">
      <c r="C3057" t="e">
        <f>'TPS543C20 Loop Gain'!AI883</f>
        <v>#DIV/0!</v>
      </c>
      <c r="D3057" t="e">
        <f>'TPS543C20 Loop Gain'!AJ883</f>
        <v>#DIV/0!</v>
      </c>
      <c r="E3057">
        <f>'TPS543C20 Loop Gain'!B883</f>
        <v>74900</v>
      </c>
    </row>
    <row r="3058" spans="3:5" x14ac:dyDescent="0.25">
      <c r="C3058" t="e">
        <f>'TPS543C20 Loop Gain'!AI882</f>
        <v>#DIV/0!</v>
      </c>
      <c r="D3058" t="e">
        <f>'TPS543C20 Loop Gain'!AJ882</f>
        <v>#DIV/0!</v>
      </c>
      <c r="E3058">
        <f>'TPS543C20 Loop Gain'!B882</f>
        <v>74800</v>
      </c>
    </row>
    <row r="3059" spans="3:5" x14ac:dyDescent="0.25">
      <c r="C3059" t="e">
        <f>'TPS543C20 Loop Gain'!AI881</f>
        <v>#DIV/0!</v>
      </c>
      <c r="D3059" t="e">
        <f>'TPS543C20 Loop Gain'!AJ881</f>
        <v>#DIV/0!</v>
      </c>
      <c r="E3059">
        <f>'TPS543C20 Loop Gain'!B881</f>
        <v>74700</v>
      </c>
    </row>
    <row r="3060" spans="3:5" x14ac:dyDescent="0.25">
      <c r="C3060" t="e">
        <f>'TPS543C20 Loop Gain'!AI880</f>
        <v>#DIV/0!</v>
      </c>
      <c r="D3060" t="e">
        <f>'TPS543C20 Loop Gain'!AJ880</f>
        <v>#DIV/0!</v>
      </c>
      <c r="E3060">
        <f>'TPS543C20 Loop Gain'!B880</f>
        <v>74600</v>
      </c>
    </row>
    <row r="3061" spans="3:5" x14ac:dyDescent="0.25">
      <c r="C3061" t="e">
        <f>'TPS543C20 Loop Gain'!AI879</f>
        <v>#DIV/0!</v>
      </c>
      <c r="D3061" t="e">
        <f>'TPS543C20 Loop Gain'!AJ879</f>
        <v>#DIV/0!</v>
      </c>
      <c r="E3061">
        <f>'TPS543C20 Loop Gain'!B879</f>
        <v>74500</v>
      </c>
    </row>
    <row r="3062" spans="3:5" x14ac:dyDescent="0.25">
      <c r="C3062" t="e">
        <f>'TPS543C20 Loop Gain'!AI878</f>
        <v>#DIV/0!</v>
      </c>
      <c r="D3062" t="e">
        <f>'TPS543C20 Loop Gain'!AJ878</f>
        <v>#DIV/0!</v>
      </c>
      <c r="E3062">
        <f>'TPS543C20 Loop Gain'!B878</f>
        <v>74400</v>
      </c>
    </row>
    <row r="3063" spans="3:5" x14ac:dyDescent="0.25">
      <c r="C3063" t="e">
        <f>'TPS543C20 Loop Gain'!AI877</f>
        <v>#DIV/0!</v>
      </c>
      <c r="D3063" t="e">
        <f>'TPS543C20 Loop Gain'!AJ877</f>
        <v>#DIV/0!</v>
      </c>
      <c r="E3063">
        <f>'TPS543C20 Loop Gain'!B877</f>
        <v>74300</v>
      </c>
    </row>
    <row r="3064" spans="3:5" x14ac:dyDescent="0.25">
      <c r="C3064" t="e">
        <f>'TPS543C20 Loop Gain'!AI876</f>
        <v>#DIV/0!</v>
      </c>
      <c r="D3064" t="e">
        <f>'TPS543C20 Loop Gain'!AJ876</f>
        <v>#DIV/0!</v>
      </c>
      <c r="E3064">
        <f>'TPS543C20 Loop Gain'!B876</f>
        <v>74200</v>
      </c>
    </row>
    <row r="3065" spans="3:5" x14ac:dyDescent="0.25">
      <c r="C3065" t="e">
        <f>'TPS543C20 Loop Gain'!AI875</f>
        <v>#DIV/0!</v>
      </c>
      <c r="D3065" t="e">
        <f>'TPS543C20 Loop Gain'!AJ875</f>
        <v>#DIV/0!</v>
      </c>
      <c r="E3065">
        <f>'TPS543C20 Loop Gain'!B875</f>
        <v>74100</v>
      </c>
    </row>
    <row r="3066" spans="3:5" x14ac:dyDescent="0.25">
      <c r="C3066" t="e">
        <f>'TPS543C20 Loop Gain'!AI874</f>
        <v>#DIV/0!</v>
      </c>
      <c r="D3066" t="e">
        <f>'TPS543C20 Loop Gain'!AJ874</f>
        <v>#DIV/0!</v>
      </c>
      <c r="E3066">
        <f>'TPS543C20 Loop Gain'!B874</f>
        <v>74000</v>
      </c>
    </row>
    <row r="3067" spans="3:5" x14ac:dyDescent="0.25">
      <c r="C3067" t="e">
        <f>'TPS543C20 Loop Gain'!AI873</f>
        <v>#DIV/0!</v>
      </c>
      <c r="D3067" t="e">
        <f>'TPS543C20 Loop Gain'!AJ873</f>
        <v>#DIV/0!</v>
      </c>
      <c r="E3067">
        <f>'TPS543C20 Loop Gain'!B873</f>
        <v>73900</v>
      </c>
    </row>
    <row r="3068" spans="3:5" x14ac:dyDescent="0.25">
      <c r="C3068" t="e">
        <f>'TPS543C20 Loop Gain'!AI872</f>
        <v>#DIV/0!</v>
      </c>
      <c r="D3068" t="e">
        <f>'TPS543C20 Loop Gain'!AJ872</f>
        <v>#DIV/0!</v>
      </c>
      <c r="E3068">
        <f>'TPS543C20 Loop Gain'!B872</f>
        <v>73800</v>
      </c>
    </row>
    <row r="3069" spans="3:5" x14ac:dyDescent="0.25">
      <c r="C3069" t="e">
        <f>'TPS543C20 Loop Gain'!AI871</f>
        <v>#DIV/0!</v>
      </c>
      <c r="D3069" t="e">
        <f>'TPS543C20 Loop Gain'!AJ871</f>
        <v>#DIV/0!</v>
      </c>
      <c r="E3069">
        <f>'TPS543C20 Loop Gain'!B871</f>
        <v>73700</v>
      </c>
    </row>
    <row r="3070" spans="3:5" x14ac:dyDescent="0.25">
      <c r="C3070" t="e">
        <f>'TPS543C20 Loop Gain'!AI870</f>
        <v>#DIV/0!</v>
      </c>
      <c r="D3070" t="e">
        <f>'TPS543C20 Loop Gain'!AJ870</f>
        <v>#DIV/0!</v>
      </c>
      <c r="E3070">
        <f>'TPS543C20 Loop Gain'!B870</f>
        <v>73600</v>
      </c>
    </row>
    <row r="3071" spans="3:5" x14ac:dyDescent="0.25">
      <c r="C3071" t="e">
        <f>'TPS543C20 Loop Gain'!AI869</f>
        <v>#DIV/0!</v>
      </c>
      <c r="D3071" t="e">
        <f>'TPS543C20 Loop Gain'!AJ869</f>
        <v>#DIV/0!</v>
      </c>
      <c r="E3071">
        <f>'TPS543C20 Loop Gain'!B869</f>
        <v>73500</v>
      </c>
    </row>
    <row r="3072" spans="3:5" x14ac:dyDescent="0.25">
      <c r="C3072" t="e">
        <f>'TPS543C20 Loop Gain'!AI868</f>
        <v>#DIV/0!</v>
      </c>
      <c r="D3072" t="e">
        <f>'TPS543C20 Loop Gain'!AJ868</f>
        <v>#DIV/0!</v>
      </c>
      <c r="E3072">
        <f>'TPS543C20 Loop Gain'!B868</f>
        <v>73400</v>
      </c>
    </row>
    <row r="3073" spans="3:5" x14ac:dyDescent="0.25">
      <c r="C3073" t="e">
        <f>'TPS543C20 Loop Gain'!AI867</f>
        <v>#DIV/0!</v>
      </c>
      <c r="D3073" t="e">
        <f>'TPS543C20 Loop Gain'!AJ867</f>
        <v>#DIV/0!</v>
      </c>
      <c r="E3073">
        <f>'TPS543C20 Loop Gain'!B867</f>
        <v>73300</v>
      </c>
    </row>
    <row r="3074" spans="3:5" x14ac:dyDescent="0.25">
      <c r="C3074" t="e">
        <f>'TPS543C20 Loop Gain'!AI866</f>
        <v>#DIV/0!</v>
      </c>
      <c r="D3074" t="e">
        <f>'TPS543C20 Loop Gain'!AJ866</f>
        <v>#DIV/0!</v>
      </c>
      <c r="E3074">
        <f>'TPS543C20 Loop Gain'!B866</f>
        <v>73200</v>
      </c>
    </row>
    <row r="3075" spans="3:5" x14ac:dyDescent="0.25">
      <c r="C3075" t="e">
        <f>'TPS543C20 Loop Gain'!AI865</f>
        <v>#DIV/0!</v>
      </c>
      <c r="D3075" t="e">
        <f>'TPS543C20 Loop Gain'!AJ865</f>
        <v>#DIV/0!</v>
      </c>
      <c r="E3075">
        <f>'TPS543C20 Loop Gain'!B865</f>
        <v>73100</v>
      </c>
    </row>
    <row r="3076" spans="3:5" x14ac:dyDescent="0.25">
      <c r="C3076" t="e">
        <f>'TPS543C20 Loop Gain'!AI864</f>
        <v>#DIV/0!</v>
      </c>
      <c r="D3076" t="e">
        <f>'TPS543C20 Loop Gain'!AJ864</f>
        <v>#DIV/0!</v>
      </c>
      <c r="E3076">
        <f>'TPS543C20 Loop Gain'!B864</f>
        <v>73000</v>
      </c>
    </row>
    <row r="3077" spans="3:5" x14ac:dyDescent="0.25">
      <c r="C3077" t="e">
        <f>'TPS543C20 Loop Gain'!AI863</f>
        <v>#DIV/0!</v>
      </c>
      <c r="D3077" t="e">
        <f>'TPS543C20 Loop Gain'!AJ863</f>
        <v>#DIV/0!</v>
      </c>
      <c r="E3077">
        <f>'TPS543C20 Loop Gain'!B863</f>
        <v>72900</v>
      </c>
    </row>
    <row r="3078" spans="3:5" x14ac:dyDescent="0.25">
      <c r="C3078" t="e">
        <f>'TPS543C20 Loop Gain'!AI862</f>
        <v>#DIV/0!</v>
      </c>
      <c r="D3078" t="e">
        <f>'TPS543C20 Loop Gain'!AJ862</f>
        <v>#DIV/0!</v>
      </c>
      <c r="E3078">
        <f>'TPS543C20 Loop Gain'!B862</f>
        <v>72800</v>
      </c>
    </row>
    <row r="3079" spans="3:5" x14ac:dyDescent="0.25">
      <c r="C3079" t="e">
        <f>'TPS543C20 Loop Gain'!AI861</f>
        <v>#DIV/0!</v>
      </c>
      <c r="D3079" t="e">
        <f>'TPS543C20 Loop Gain'!AJ861</f>
        <v>#DIV/0!</v>
      </c>
      <c r="E3079">
        <f>'TPS543C20 Loop Gain'!B861</f>
        <v>72700</v>
      </c>
    </row>
    <row r="3080" spans="3:5" x14ac:dyDescent="0.25">
      <c r="C3080" t="e">
        <f>'TPS543C20 Loop Gain'!AI860</f>
        <v>#DIV/0!</v>
      </c>
      <c r="D3080" t="e">
        <f>'TPS543C20 Loop Gain'!AJ860</f>
        <v>#DIV/0!</v>
      </c>
      <c r="E3080">
        <f>'TPS543C20 Loop Gain'!B860</f>
        <v>72600</v>
      </c>
    </row>
    <row r="3081" spans="3:5" x14ac:dyDescent="0.25">
      <c r="C3081" t="e">
        <f>'TPS543C20 Loop Gain'!AI859</f>
        <v>#DIV/0!</v>
      </c>
      <c r="D3081" t="e">
        <f>'TPS543C20 Loop Gain'!AJ859</f>
        <v>#DIV/0!</v>
      </c>
      <c r="E3081">
        <f>'TPS543C20 Loop Gain'!B859</f>
        <v>72500</v>
      </c>
    </row>
    <row r="3082" spans="3:5" x14ac:dyDescent="0.25">
      <c r="C3082" t="e">
        <f>'TPS543C20 Loop Gain'!AI858</f>
        <v>#DIV/0!</v>
      </c>
      <c r="D3082" t="e">
        <f>'TPS543C20 Loop Gain'!AJ858</f>
        <v>#DIV/0!</v>
      </c>
      <c r="E3082">
        <f>'TPS543C20 Loop Gain'!B858</f>
        <v>72400</v>
      </c>
    </row>
    <row r="3083" spans="3:5" x14ac:dyDescent="0.25">
      <c r="C3083" t="e">
        <f>'TPS543C20 Loop Gain'!AI857</f>
        <v>#DIV/0!</v>
      </c>
      <c r="D3083" t="e">
        <f>'TPS543C20 Loop Gain'!AJ857</f>
        <v>#DIV/0!</v>
      </c>
      <c r="E3083">
        <f>'TPS543C20 Loop Gain'!B857</f>
        <v>72300</v>
      </c>
    </row>
    <row r="3084" spans="3:5" x14ac:dyDescent="0.25">
      <c r="C3084" t="e">
        <f>'TPS543C20 Loop Gain'!AI856</f>
        <v>#DIV/0!</v>
      </c>
      <c r="D3084" t="e">
        <f>'TPS543C20 Loop Gain'!AJ856</f>
        <v>#DIV/0!</v>
      </c>
      <c r="E3084">
        <f>'TPS543C20 Loop Gain'!B856</f>
        <v>72200</v>
      </c>
    </row>
    <row r="3085" spans="3:5" x14ac:dyDescent="0.25">
      <c r="C3085" t="e">
        <f>'TPS543C20 Loop Gain'!AI855</f>
        <v>#DIV/0!</v>
      </c>
      <c r="D3085" t="e">
        <f>'TPS543C20 Loop Gain'!AJ855</f>
        <v>#DIV/0!</v>
      </c>
      <c r="E3085">
        <f>'TPS543C20 Loop Gain'!B855</f>
        <v>72100</v>
      </c>
    </row>
    <row r="3086" spans="3:5" x14ac:dyDescent="0.25">
      <c r="C3086" t="e">
        <f>'TPS543C20 Loop Gain'!AI854</f>
        <v>#DIV/0!</v>
      </c>
      <c r="D3086" t="e">
        <f>'TPS543C20 Loop Gain'!AJ854</f>
        <v>#DIV/0!</v>
      </c>
      <c r="E3086">
        <f>'TPS543C20 Loop Gain'!B854</f>
        <v>72000</v>
      </c>
    </row>
    <row r="3087" spans="3:5" x14ac:dyDescent="0.25">
      <c r="C3087" t="e">
        <f>'TPS543C20 Loop Gain'!AI853</f>
        <v>#DIV/0!</v>
      </c>
      <c r="D3087" t="e">
        <f>'TPS543C20 Loop Gain'!AJ853</f>
        <v>#DIV/0!</v>
      </c>
      <c r="E3087">
        <f>'TPS543C20 Loop Gain'!B853</f>
        <v>71900</v>
      </c>
    </row>
    <row r="3088" spans="3:5" x14ac:dyDescent="0.25">
      <c r="C3088" t="e">
        <f>'TPS543C20 Loop Gain'!AI852</f>
        <v>#DIV/0!</v>
      </c>
      <c r="D3088" t="e">
        <f>'TPS543C20 Loop Gain'!AJ852</f>
        <v>#DIV/0!</v>
      </c>
      <c r="E3088">
        <f>'TPS543C20 Loop Gain'!B852</f>
        <v>71800</v>
      </c>
    </row>
    <row r="3089" spans="3:5" x14ac:dyDescent="0.25">
      <c r="C3089" t="e">
        <f>'TPS543C20 Loop Gain'!AI851</f>
        <v>#DIV/0!</v>
      </c>
      <c r="D3089" t="e">
        <f>'TPS543C20 Loop Gain'!AJ851</f>
        <v>#DIV/0!</v>
      </c>
      <c r="E3089">
        <f>'TPS543C20 Loop Gain'!B851</f>
        <v>71700</v>
      </c>
    </row>
    <row r="3090" spans="3:5" x14ac:dyDescent="0.25">
      <c r="C3090" t="e">
        <f>'TPS543C20 Loop Gain'!AI850</f>
        <v>#DIV/0!</v>
      </c>
      <c r="D3090" t="e">
        <f>'TPS543C20 Loop Gain'!AJ850</f>
        <v>#DIV/0!</v>
      </c>
      <c r="E3090">
        <f>'TPS543C20 Loop Gain'!B850</f>
        <v>71600</v>
      </c>
    </row>
    <row r="3091" spans="3:5" x14ac:dyDescent="0.25">
      <c r="C3091" t="e">
        <f>'TPS543C20 Loop Gain'!AI849</f>
        <v>#DIV/0!</v>
      </c>
      <c r="D3091" t="e">
        <f>'TPS543C20 Loop Gain'!AJ849</f>
        <v>#DIV/0!</v>
      </c>
      <c r="E3091">
        <f>'TPS543C20 Loop Gain'!B849</f>
        <v>71500</v>
      </c>
    </row>
    <row r="3092" spans="3:5" x14ac:dyDescent="0.25">
      <c r="C3092" t="e">
        <f>'TPS543C20 Loop Gain'!AI848</f>
        <v>#DIV/0!</v>
      </c>
      <c r="D3092" t="e">
        <f>'TPS543C20 Loop Gain'!AJ848</f>
        <v>#DIV/0!</v>
      </c>
      <c r="E3092">
        <f>'TPS543C20 Loop Gain'!B848</f>
        <v>71400</v>
      </c>
    </row>
    <row r="3093" spans="3:5" x14ac:dyDescent="0.25">
      <c r="C3093" t="e">
        <f>'TPS543C20 Loop Gain'!AI847</f>
        <v>#DIV/0!</v>
      </c>
      <c r="D3093" t="e">
        <f>'TPS543C20 Loop Gain'!AJ847</f>
        <v>#DIV/0!</v>
      </c>
      <c r="E3093">
        <f>'TPS543C20 Loop Gain'!B847</f>
        <v>71300</v>
      </c>
    </row>
    <row r="3094" spans="3:5" x14ac:dyDescent="0.25">
      <c r="C3094" t="e">
        <f>'TPS543C20 Loop Gain'!AI846</f>
        <v>#DIV/0!</v>
      </c>
      <c r="D3094" t="e">
        <f>'TPS543C20 Loop Gain'!AJ846</f>
        <v>#DIV/0!</v>
      </c>
      <c r="E3094">
        <f>'TPS543C20 Loop Gain'!B846</f>
        <v>71200</v>
      </c>
    </row>
    <row r="3095" spans="3:5" x14ac:dyDescent="0.25">
      <c r="C3095" t="e">
        <f>'TPS543C20 Loop Gain'!AI845</f>
        <v>#DIV/0!</v>
      </c>
      <c r="D3095" t="e">
        <f>'TPS543C20 Loop Gain'!AJ845</f>
        <v>#DIV/0!</v>
      </c>
      <c r="E3095">
        <f>'TPS543C20 Loop Gain'!B845</f>
        <v>71100</v>
      </c>
    </row>
    <row r="3096" spans="3:5" x14ac:dyDescent="0.25">
      <c r="C3096" t="e">
        <f>'TPS543C20 Loop Gain'!AI844</f>
        <v>#DIV/0!</v>
      </c>
      <c r="D3096" t="e">
        <f>'TPS543C20 Loop Gain'!AJ844</f>
        <v>#DIV/0!</v>
      </c>
      <c r="E3096">
        <f>'TPS543C20 Loop Gain'!B844</f>
        <v>71000</v>
      </c>
    </row>
    <row r="3097" spans="3:5" x14ac:dyDescent="0.25">
      <c r="C3097" t="e">
        <f>'TPS543C20 Loop Gain'!AI843</f>
        <v>#DIV/0!</v>
      </c>
      <c r="D3097" t="e">
        <f>'TPS543C20 Loop Gain'!AJ843</f>
        <v>#DIV/0!</v>
      </c>
      <c r="E3097">
        <f>'TPS543C20 Loop Gain'!B843</f>
        <v>70900</v>
      </c>
    </row>
    <row r="3098" spans="3:5" x14ac:dyDescent="0.25">
      <c r="C3098" t="e">
        <f>'TPS543C20 Loop Gain'!AI842</f>
        <v>#DIV/0!</v>
      </c>
      <c r="D3098" t="e">
        <f>'TPS543C20 Loop Gain'!AJ842</f>
        <v>#DIV/0!</v>
      </c>
      <c r="E3098">
        <f>'TPS543C20 Loop Gain'!B842</f>
        <v>70800</v>
      </c>
    </row>
    <row r="3099" spans="3:5" x14ac:dyDescent="0.25">
      <c r="C3099" t="e">
        <f>'TPS543C20 Loop Gain'!AI841</f>
        <v>#DIV/0!</v>
      </c>
      <c r="D3099" t="e">
        <f>'TPS543C20 Loop Gain'!AJ841</f>
        <v>#DIV/0!</v>
      </c>
      <c r="E3099">
        <f>'TPS543C20 Loop Gain'!B841</f>
        <v>70700</v>
      </c>
    </row>
    <row r="3100" spans="3:5" x14ac:dyDescent="0.25">
      <c r="C3100" t="e">
        <f>'TPS543C20 Loop Gain'!AI840</f>
        <v>#DIV/0!</v>
      </c>
      <c r="D3100" t="e">
        <f>'TPS543C20 Loop Gain'!AJ840</f>
        <v>#DIV/0!</v>
      </c>
      <c r="E3100">
        <f>'TPS543C20 Loop Gain'!B840</f>
        <v>70600</v>
      </c>
    </row>
    <row r="3101" spans="3:5" x14ac:dyDescent="0.25">
      <c r="C3101" t="e">
        <f>'TPS543C20 Loop Gain'!AI839</f>
        <v>#DIV/0!</v>
      </c>
      <c r="D3101" t="e">
        <f>'TPS543C20 Loop Gain'!AJ839</f>
        <v>#DIV/0!</v>
      </c>
      <c r="E3101">
        <f>'TPS543C20 Loop Gain'!B839</f>
        <v>70500</v>
      </c>
    </row>
    <row r="3102" spans="3:5" x14ac:dyDescent="0.25">
      <c r="C3102" t="e">
        <f>'TPS543C20 Loop Gain'!AI838</f>
        <v>#DIV/0!</v>
      </c>
      <c r="D3102" t="e">
        <f>'TPS543C20 Loop Gain'!AJ838</f>
        <v>#DIV/0!</v>
      </c>
      <c r="E3102">
        <f>'TPS543C20 Loop Gain'!B838</f>
        <v>70400</v>
      </c>
    </row>
    <row r="3103" spans="3:5" x14ac:dyDescent="0.25">
      <c r="C3103" t="e">
        <f>'TPS543C20 Loop Gain'!AI837</f>
        <v>#DIV/0!</v>
      </c>
      <c r="D3103" t="e">
        <f>'TPS543C20 Loop Gain'!AJ837</f>
        <v>#DIV/0!</v>
      </c>
      <c r="E3103">
        <f>'TPS543C20 Loop Gain'!B837</f>
        <v>70300</v>
      </c>
    </row>
    <row r="3104" spans="3:5" x14ac:dyDescent="0.25">
      <c r="C3104" t="e">
        <f>'TPS543C20 Loop Gain'!AI836</f>
        <v>#DIV/0!</v>
      </c>
      <c r="D3104" t="e">
        <f>'TPS543C20 Loop Gain'!AJ836</f>
        <v>#DIV/0!</v>
      </c>
      <c r="E3104">
        <f>'TPS543C20 Loop Gain'!B836</f>
        <v>70200</v>
      </c>
    </row>
    <row r="3105" spans="3:5" x14ac:dyDescent="0.25">
      <c r="C3105" t="e">
        <f>'TPS543C20 Loop Gain'!AI835</f>
        <v>#DIV/0!</v>
      </c>
      <c r="D3105" t="e">
        <f>'TPS543C20 Loop Gain'!AJ835</f>
        <v>#DIV/0!</v>
      </c>
      <c r="E3105">
        <f>'TPS543C20 Loop Gain'!B835</f>
        <v>70100</v>
      </c>
    </row>
    <row r="3106" spans="3:5" x14ac:dyDescent="0.25">
      <c r="C3106" t="e">
        <f>'TPS543C20 Loop Gain'!AI834</f>
        <v>#DIV/0!</v>
      </c>
      <c r="D3106" t="e">
        <f>'TPS543C20 Loop Gain'!AJ834</f>
        <v>#DIV/0!</v>
      </c>
      <c r="E3106">
        <f>'TPS543C20 Loop Gain'!B834</f>
        <v>70000</v>
      </c>
    </row>
    <row r="3107" spans="3:5" x14ac:dyDescent="0.25">
      <c r="C3107" t="e">
        <f>'TPS543C20 Loop Gain'!AI833</f>
        <v>#DIV/0!</v>
      </c>
      <c r="D3107" t="e">
        <f>'TPS543C20 Loop Gain'!AJ833</f>
        <v>#DIV/0!</v>
      </c>
      <c r="E3107">
        <f>'TPS543C20 Loop Gain'!B833</f>
        <v>69900</v>
      </c>
    </row>
    <row r="3108" spans="3:5" x14ac:dyDescent="0.25">
      <c r="C3108" t="e">
        <f>'TPS543C20 Loop Gain'!AI832</f>
        <v>#DIV/0!</v>
      </c>
      <c r="D3108" t="e">
        <f>'TPS543C20 Loop Gain'!AJ832</f>
        <v>#DIV/0!</v>
      </c>
      <c r="E3108">
        <f>'TPS543C20 Loop Gain'!B832</f>
        <v>69800</v>
      </c>
    </row>
    <row r="3109" spans="3:5" x14ac:dyDescent="0.25">
      <c r="C3109" t="e">
        <f>'TPS543C20 Loop Gain'!AI831</f>
        <v>#DIV/0!</v>
      </c>
      <c r="D3109" t="e">
        <f>'TPS543C20 Loop Gain'!AJ831</f>
        <v>#DIV/0!</v>
      </c>
      <c r="E3109">
        <f>'TPS543C20 Loop Gain'!B831</f>
        <v>69700</v>
      </c>
    </row>
    <row r="3110" spans="3:5" x14ac:dyDescent="0.25">
      <c r="C3110" t="e">
        <f>'TPS543C20 Loop Gain'!AI830</f>
        <v>#DIV/0!</v>
      </c>
      <c r="D3110" t="e">
        <f>'TPS543C20 Loop Gain'!AJ830</f>
        <v>#DIV/0!</v>
      </c>
      <c r="E3110">
        <f>'TPS543C20 Loop Gain'!B830</f>
        <v>69600</v>
      </c>
    </row>
    <row r="3111" spans="3:5" x14ac:dyDescent="0.25">
      <c r="C3111" t="e">
        <f>'TPS543C20 Loop Gain'!AI829</f>
        <v>#DIV/0!</v>
      </c>
      <c r="D3111" t="e">
        <f>'TPS543C20 Loop Gain'!AJ829</f>
        <v>#DIV/0!</v>
      </c>
      <c r="E3111">
        <f>'TPS543C20 Loop Gain'!B829</f>
        <v>69500</v>
      </c>
    </row>
    <row r="3112" spans="3:5" x14ac:dyDescent="0.25">
      <c r="C3112" t="e">
        <f>'TPS543C20 Loop Gain'!AI828</f>
        <v>#DIV/0!</v>
      </c>
      <c r="D3112" t="e">
        <f>'TPS543C20 Loop Gain'!AJ828</f>
        <v>#DIV/0!</v>
      </c>
      <c r="E3112">
        <f>'TPS543C20 Loop Gain'!B828</f>
        <v>69400</v>
      </c>
    </row>
    <row r="3113" spans="3:5" x14ac:dyDescent="0.25">
      <c r="C3113" t="e">
        <f>'TPS543C20 Loop Gain'!AI827</f>
        <v>#DIV/0!</v>
      </c>
      <c r="D3113" t="e">
        <f>'TPS543C20 Loop Gain'!AJ827</f>
        <v>#DIV/0!</v>
      </c>
      <c r="E3113">
        <f>'TPS543C20 Loop Gain'!B827</f>
        <v>69300</v>
      </c>
    </row>
    <row r="3114" spans="3:5" x14ac:dyDescent="0.25">
      <c r="C3114" t="e">
        <f>'TPS543C20 Loop Gain'!AI826</f>
        <v>#DIV/0!</v>
      </c>
      <c r="D3114" t="e">
        <f>'TPS543C20 Loop Gain'!AJ826</f>
        <v>#DIV/0!</v>
      </c>
      <c r="E3114">
        <f>'TPS543C20 Loop Gain'!B826</f>
        <v>69200</v>
      </c>
    </row>
    <row r="3115" spans="3:5" x14ac:dyDescent="0.25">
      <c r="C3115" t="e">
        <f>'TPS543C20 Loop Gain'!AI825</f>
        <v>#DIV/0!</v>
      </c>
      <c r="D3115" t="e">
        <f>'TPS543C20 Loop Gain'!AJ825</f>
        <v>#DIV/0!</v>
      </c>
      <c r="E3115">
        <f>'TPS543C20 Loop Gain'!B825</f>
        <v>69100</v>
      </c>
    </row>
    <row r="3116" spans="3:5" x14ac:dyDescent="0.25">
      <c r="C3116" t="e">
        <f>'TPS543C20 Loop Gain'!AI824</f>
        <v>#DIV/0!</v>
      </c>
      <c r="D3116" t="e">
        <f>'TPS543C20 Loop Gain'!AJ824</f>
        <v>#DIV/0!</v>
      </c>
      <c r="E3116">
        <f>'TPS543C20 Loop Gain'!B824</f>
        <v>69000</v>
      </c>
    </row>
    <row r="3117" spans="3:5" x14ac:dyDescent="0.25">
      <c r="C3117" t="e">
        <f>'TPS543C20 Loop Gain'!AI823</f>
        <v>#DIV/0!</v>
      </c>
      <c r="D3117" t="e">
        <f>'TPS543C20 Loop Gain'!AJ823</f>
        <v>#DIV/0!</v>
      </c>
      <c r="E3117">
        <f>'TPS543C20 Loop Gain'!B823</f>
        <v>68900</v>
      </c>
    </row>
    <row r="3118" spans="3:5" x14ac:dyDescent="0.25">
      <c r="C3118" t="e">
        <f>'TPS543C20 Loop Gain'!AI822</f>
        <v>#DIV/0!</v>
      </c>
      <c r="D3118" t="e">
        <f>'TPS543C20 Loop Gain'!AJ822</f>
        <v>#DIV/0!</v>
      </c>
      <c r="E3118">
        <f>'TPS543C20 Loop Gain'!B822</f>
        <v>68800</v>
      </c>
    </row>
    <row r="3119" spans="3:5" x14ac:dyDescent="0.25">
      <c r="C3119" t="e">
        <f>'TPS543C20 Loop Gain'!AI821</f>
        <v>#DIV/0!</v>
      </c>
      <c r="D3119" t="e">
        <f>'TPS543C20 Loop Gain'!AJ821</f>
        <v>#DIV/0!</v>
      </c>
      <c r="E3119">
        <f>'TPS543C20 Loop Gain'!B821</f>
        <v>68700</v>
      </c>
    </row>
    <row r="3120" spans="3:5" x14ac:dyDescent="0.25">
      <c r="C3120" t="e">
        <f>'TPS543C20 Loop Gain'!AI820</f>
        <v>#DIV/0!</v>
      </c>
      <c r="D3120" t="e">
        <f>'TPS543C20 Loop Gain'!AJ820</f>
        <v>#DIV/0!</v>
      </c>
      <c r="E3120">
        <f>'TPS543C20 Loop Gain'!B820</f>
        <v>68600</v>
      </c>
    </row>
    <row r="3121" spans="3:5" x14ac:dyDescent="0.25">
      <c r="C3121" t="e">
        <f>'TPS543C20 Loop Gain'!AI819</f>
        <v>#DIV/0!</v>
      </c>
      <c r="D3121" t="e">
        <f>'TPS543C20 Loop Gain'!AJ819</f>
        <v>#DIV/0!</v>
      </c>
      <c r="E3121">
        <f>'TPS543C20 Loop Gain'!B819</f>
        <v>68500</v>
      </c>
    </row>
    <row r="3122" spans="3:5" x14ac:dyDescent="0.25">
      <c r="C3122" t="e">
        <f>'TPS543C20 Loop Gain'!AI818</f>
        <v>#DIV/0!</v>
      </c>
      <c r="D3122" t="e">
        <f>'TPS543C20 Loop Gain'!AJ818</f>
        <v>#DIV/0!</v>
      </c>
      <c r="E3122">
        <f>'TPS543C20 Loop Gain'!B818</f>
        <v>68400</v>
      </c>
    </row>
    <row r="3123" spans="3:5" x14ac:dyDescent="0.25">
      <c r="C3123" t="e">
        <f>'TPS543C20 Loop Gain'!AI817</f>
        <v>#DIV/0!</v>
      </c>
      <c r="D3123" t="e">
        <f>'TPS543C20 Loop Gain'!AJ817</f>
        <v>#DIV/0!</v>
      </c>
      <c r="E3123">
        <f>'TPS543C20 Loop Gain'!B817</f>
        <v>68300</v>
      </c>
    </row>
    <row r="3124" spans="3:5" x14ac:dyDescent="0.25">
      <c r="C3124" t="e">
        <f>'TPS543C20 Loop Gain'!AI816</f>
        <v>#DIV/0!</v>
      </c>
      <c r="D3124" t="e">
        <f>'TPS543C20 Loop Gain'!AJ816</f>
        <v>#DIV/0!</v>
      </c>
      <c r="E3124">
        <f>'TPS543C20 Loop Gain'!B816</f>
        <v>68200</v>
      </c>
    </row>
    <row r="3125" spans="3:5" x14ac:dyDescent="0.25">
      <c r="C3125" t="e">
        <f>'TPS543C20 Loop Gain'!AI815</f>
        <v>#DIV/0!</v>
      </c>
      <c r="D3125" t="e">
        <f>'TPS543C20 Loop Gain'!AJ815</f>
        <v>#DIV/0!</v>
      </c>
      <c r="E3125">
        <f>'TPS543C20 Loop Gain'!B815</f>
        <v>68100</v>
      </c>
    </row>
    <row r="3126" spans="3:5" x14ac:dyDescent="0.25">
      <c r="C3126" t="e">
        <f>'TPS543C20 Loop Gain'!AI814</f>
        <v>#DIV/0!</v>
      </c>
      <c r="D3126" t="e">
        <f>'TPS543C20 Loop Gain'!AJ814</f>
        <v>#DIV/0!</v>
      </c>
      <c r="E3126">
        <f>'TPS543C20 Loop Gain'!B814</f>
        <v>68000</v>
      </c>
    </row>
    <row r="3127" spans="3:5" x14ac:dyDescent="0.25">
      <c r="C3127" t="e">
        <f>'TPS543C20 Loop Gain'!AI813</f>
        <v>#DIV/0!</v>
      </c>
      <c r="D3127" t="e">
        <f>'TPS543C20 Loop Gain'!AJ813</f>
        <v>#DIV/0!</v>
      </c>
      <c r="E3127">
        <f>'TPS543C20 Loop Gain'!B813</f>
        <v>67900</v>
      </c>
    </row>
    <row r="3128" spans="3:5" x14ac:dyDescent="0.25">
      <c r="C3128" t="e">
        <f>'TPS543C20 Loop Gain'!AI812</f>
        <v>#DIV/0!</v>
      </c>
      <c r="D3128" t="e">
        <f>'TPS543C20 Loop Gain'!AJ812</f>
        <v>#DIV/0!</v>
      </c>
      <c r="E3128">
        <f>'TPS543C20 Loop Gain'!B812</f>
        <v>67800</v>
      </c>
    </row>
    <row r="3129" spans="3:5" x14ac:dyDescent="0.25">
      <c r="C3129" t="e">
        <f>'TPS543C20 Loop Gain'!AI811</f>
        <v>#DIV/0!</v>
      </c>
      <c r="D3129" t="e">
        <f>'TPS543C20 Loop Gain'!AJ811</f>
        <v>#DIV/0!</v>
      </c>
      <c r="E3129">
        <f>'TPS543C20 Loop Gain'!B811</f>
        <v>67700</v>
      </c>
    </row>
    <row r="3130" spans="3:5" x14ac:dyDescent="0.25">
      <c r="C3130" t="e">
        <f>'TPS543C20 Loop Gain'!AI810</f>
        <v>#DIV/0!</v>
      </c>
      <c r="D3130" t="e">
        <f>'TPS543C20 Loop Gain'!AJ810</f>
        <v>#DIV/0!</v>
      </c>
      <c r="E3130">
        <f>'TPS543C20 Loop Gain'!B810</f>
        <v>67600</v>
      </c>
    </row>
    <row r="3131" spans="3:5" x14ac:dyDescent="0.25">
      <c r="C3131" t="e">
        <f>'TPS543C20 Loop Gain'!AI809</f>
        <v>#DIV/0!</v>
      </c>
      <c r="D3131" t="e">
        <f>'TPS543C20 Loop Gain'!AJ809</f>
        <v>#DIV/0!</v>
      </c>
      <c r="E3131">
        <f>'TPS543C20 Loop Gain'!B809</f>
        <v>67500</v>
      </c>
    </row>
    <row r="3132" spans="3:5" x14ac:dyDescent="0.25">
      <c r="C3132" t="e">
        <f>'TPS543C20 Loop Gain'!AI808</f>
        <v>#DIV/0!</v>
      </c>
      <c r="D3132" t="e">
        <f>'TPS543C20 Loop Gain'!AJ808</f>
        <v>#DIV/0!</v>
      </c>
      <c r="E3132">
        <f>'TPS543C20 Loop Gain'!B808</f>
        <v>67400</v>
      </c>
    </row>
    <row r="3133" spans="3:5" x14ac:dyDescent="0.25">
      <c r="C3133" t="e">
        <f>'TPS543C20 Loop Gain'!AI807</f>
        <v>#DIV/0!</v>
      </c>
      <c r="D3133" t="e">
        <f>'TPS543C20 Loop Gain'!AJ807</f>
        <v>#DIV/0!</v>
      </c>
      <c r="E3133">
        <f>'TPS543C20 Loop Gain'!B807</f>
        <v>67300</v>
      </c>
    </row>
    <row r="3134" spans="3:5" x14ac:dyDescent="0.25">
      <c r="C3134" t="e">
        <f>'TPS543C20 Loop Gain'!AI806</f>
        <v>#DIV/0!</v>
      </c>
      <c r="D3134" t="e">
        <f>'TPS543C20 Loop Gain'!AJ806</f>
        <v>#DIV/0!</v>
      </c>
      <c r="E3134">
        <f>'TPS543C20 Loop Gain'!B806</f>
        <v>67200</v>
      </c>
    </row>
    <row r="3135" spans="3:5" x14ac:dyDescent="0.25">
      <c r="C3135" t="e">
        <f>'TPS543C20 Loop Gain'!AI805</f>
        <v>#DIV/0!</v>
      </c>
      <c r="D3135" t="e">
        <f>'TPS543C20 Loop Gain'!AJ805</f>
        <v>#DIV/0!</v>
      </c>
      <c r="E3135">
        <f>'TPS543C20 Loop Gain'!B805</f>
        <v>67100</v>
      </c>
    </row>
    <row r="3136" spans="3:5" x14ac:dyDescent="0.25">
      <c r="C3136" t="e">
        <f>'TPS543C20 Loop Gain'!AI804</f>
        <v>#DIV/0!</v>
      </c>
      <c r="D3136" t="e">
        <f>'TPS543C20 Loop Gain'!AJ804</f>
        <v>#DIV/0!</v>
      </c>
      <c r="E3136">
        <f>'TPS543C20 Loop Gain'!B804</f>
        <v>67000</v>
      </c>
    </row>
    <row r="3137" spans="3:5" x14ac:dyDescent="0.25">
      <c r="C3137" t="e">
        <f>'TPS543C20 Loop Gain'!AI803</f>
        <v>#DIV/0!</v>
      </c>
      <c r="D3137" t="e">
        <f>'TPS543C20 Loop Gain'!AJ803</f>
        <v>#DIV/0!</v>
      </c>
      <c r="E3137">
        <f>'TPS543C20 Loop Gain'!B803</f>
        <v>66900</v>
      </c>
    </row>
    <row r="3138" spans="3:5" x14ac:dyDescent="0.25">
      <c r="C3138" t="e">
        <f>'TPS543C20 Loop Gain'!AI802</f>
        <v>#DIV/0!</v>
      </c>
      <c r="D3138" t="e">
        <f>'TPS543C20 Loop Gain'!AJ802</f>
        <v>#DIV/0!</v>
      </c>
      <c r="E3138">
        <f>'TPS543C20 Loop Gain'!B802</f>
        <v>66800</v>
      </c>
    </row>
    <row r="3139" spans="3:5" x14ac:dyDescent="0.25">
      <c r="C3139" t="e">
        <f>'TPS543C20 Loop Gain'!AI801</f>
        <v>#DIV/0!</v>
      </c>
      <c r="D3139" t="e">
        <f>'TPS543C20 Loop Gain'!AJ801</f>
        <v>#DIV/0!</v>
      </c>
      <c r="E3139">
        <f>'TPS543C20 Loop Gain'!B801</f>
        <v>66700</v>
      </c>
    </row>
    <row r="3140" spans="3:5" x14ac:dyDescent="0.25">
      <c r="C3140" t="e">
        <f>'TPS543C20 Loop Gain'!AI800</f>
        <v>#DIV/0!</v>
      </c>
      <c r="D3140" t="e">
        <f>'TPS543C20 Loop Gain'!AJ800</f>
        <v>#DIV/0!</v>
      </c>
      <c r="E3140">
        <f>'TPS543C20 Loop Gain'!B800</f>
        <v>66600</v>
      </c>
    </row>
    <row r="3141" spans="3:5" x14ac:dyDescent="0.25">
      <c r="C3141" t="e">
        <f>'TPS543C20 Loop Gain'!AI799</f>
        <v>#DIV/0!</v>
      </c>
      <c r="D3141" t="e">
        <f>'TPS543C20 Loop Gain'!AJ799</f>
        <v>#DIV/0!</v>
      </c>
      <c r="E3141">
        <f>'TPS543C20 Loop Gain'!B799</f>
        <v>66500</v>
      </c>
    </row>
    <row r="3142" spans="3:5" x14ac:dyDescent="0.25">
      <c r="C3142" t="e">
        <f>'TPS543C20 Loop Gain'!AI798</f>
        <v>#DIV/0!</v>
      </c>
      <c r="D3142" t="e">
        <f>'TPS543C20 Loop Gain'!AJ798</f>
        <v>#DIV/0!</v>
      </c>
      <c r="E3142">
        <f>'TPS543C20 Loop Gain'!B798</f>
        <v>66400</v>
      </c>
    </row>
    <row r="3143" spans="3:5" x14ac:dyDescent="0.25">
      <c r="C3143" t="e">
        <f>'TPS543C20 Loop Gain'!AI797</f>
        <v>#DIV/0!</v>
      </c>
      <c r="D3143" t="e">
        <f>'TPS543C20 Loop Gain'!AJ797</f>
        <v>#DIV/0!</v>
      </c>
      <c r="E3143">
        <f>'TPS543C20 Loop Gain'!B797</f>
        <v>66300</v>
      </c>
    </row>
    <row r="3144" spans="3:5" x14ac:dyDescent="0.25">
      <c r="C3144" t="e">
        <f>'TPS543C20 Loop Gain'!AI796</f>
        <v>#DIV/0!</v>
      </c>
      <c r="D3144" t="e">
        <f>'TPS543C20 Loop Gain'!AJ796</f>
        <v>#DIV/0!</v>
      </c>
      <c r="E3144">
        <f>'TPS543C20 Loop Gain'!B796</f>
        <v>66200</v>
      </c>
    </row>
    <row r="3145" spans="3:5" x14ac:dyDescent="0.25">
      <c r="C3145" t="e">
        <f>'TPS543C20 Loop Gain'!AI795</f>
        <v>#DIV/0!</v>
      </c>
      <c r="D3145" t="e">
        <f>'TPS543C20 Loop Gain'!AJ795</f>
        <v>#DIV/0!</v>
      </c>
      <c r="E3145">
        <f>'TPS543C20 Loop Gain'!B795</f>
        <v>66100</v>
      </c>
    </row>
    <row r="3146" spans="3:5" x14ac:dyDescent="0.25">
      <c r="C3146" t="e">
        <f>'TPS543C20 Loop Gain'!AI794</f>
        <v>#DIV/0!</v>
      </c>
      <c r="D3146" t="e">
        <f>'TPS543C20 Loop Gain'!AJ794</f>
        <v>#DIV/0!</v>
      </c>
      <c r="E3146">
        <f>'TPS543C20 Loop Gain'!B794</f>
        <v>66000</v>
      </c>
    </row>
    <row r="3147" spans="3:5" x14ac:dyDescent="0.25">
      <c r="C3147" t="e">
        <f>'TPS543C20 Loop Gain'!AI793</f>
        <v>#DIV/0!</v>
      </c>
      <c r="D3147" t="e">
        <f>'TPS543C20 Loop Gain'!AJ793</f>
        <v>#DIV/0!</v>
      </c>
      <c r="E3147">
        <f>'TPS543C20 Loop Gain'!B793</f>
        <v>65900</v>
      </c>
    </row>
    <row r="3148" spans="3:5" x14ac:dyDescent="0.25">
      <c r="C3148" t="e">
        <f>'TPS543C20 Loop Gain'!AI792</f>
        <v>#DIV/0!</v>
      </c>
      <c r="D3148" t="e">
        <f>'TPS543C20 Loop Gain'!AJ792</f>
        <v>#DIV/0!</v>
      </c>
      <c r="E3148">
        <f>'TPS543C20 Loop Gain'!B792</f>
        <v>65800</v>
      </c>
    </row>
    <row r="3149" spans="3:5" x14ac:dyDescent="0.25">
      <c r="C3149" t="e">
        <f>'TPS543C20 Loop Gain'!AI791</f>
        <v>#DIV/0!</v>
      </c>
      <c r="D3149" t="e">
        <f>'TPS543C20 Loop Gain'!AJ791</f>
        <v>#DIV/0!</v>
      </c>
      <c r="E3149">
        <f>'TPS543C20 Loop Gain'!B791</f>
        <v>65700</v>
      </c>
    </row>
    <row r="3150" spans="3:5" x14ac:dyDescent="0.25">
      <c r="C3150" t="e">
        <f>'TPS543C20 Loop Gain'!AI790</f>
        <v>#DIV/0!</v>
      </c>
      <c r="D3150" t="e">
        <f>'TPS543C20 Loop Gain'!AJ790</f>
        <v>#DIV/0!</v>
      </c>
      <c r="E3150">
        <f>'TPS543C20 Loop Gain'!B790</f>
        <v>65600</v>
      </c>
    </row>
    <row r="3151" spans="3:5" x14ac:dyDescent="0.25">
      <c r="C3151" t="e">
        <f>'TPS543C20 Loop Gain'!AI789</f>
        <v>#DIV/0!</v>
      </c>
      <c r="D3151" t="e">
        <f>'TPS543C20 Loop Gain'!AJ789</f>
        <v>#DIV/0!</v>
      </c>
      <c r="E3151">
        <f>'TPS543C20 Loop Gain'!B789</f>
        <v>65500</v>
      </c>
    </row>
    <row r="3152" spans="3:5" x14ac:dyDescent="0.25">
      <c r="C3152" t="e">
        <f>'TPS543C20 Loop Gain'!AI788</f>
        <v>#DIV/0!</v>
      </c>
      <c r="D3152" t="e">
        <f>'TPS543C20 Loop Gain'!AJ788</f>
        <v>#DIV/0!</v>
      </c>
      <c r="E3152">
        <f>'TPS543C20 Loop Gain'!B788</f>
        <v>65400</v>
      </c>
    </row>
    <row r="3153" spans="3:5" x14ac:dyDescent="0.25">
      <c r="C3153" t="e">
        <f>'TPS543C20 Loop Gain'!AI787</f>
        <v>#DIV/0!</v>
      </c>
      <c r="D3153" t="e">
        <f>'TPS543C20 Loop Gain'!AJ787</f>
        <v>#DIV/0!</v>
      </c>
      <c r="E3153">
        <f>'TPS543C20 Loop Gain'!B787</f>
        <v>65300</v>
      </c>
    </row>
    <row r="3154" spans="3:5" x14ac:dyDescent="0.25">
      <c r="C3154" t="e">
        <f>'TPS543C20 Loop Gain'!AI786</f>
        <v>#DIV/0!</v>
      </c>
      <c r="D3154" t="e">
        <f>'TPS543C20 Loop Gain'!AJ786</f>
        <v>#DIV/0!</v>
      </c>
      <c r="E3154">
        <f>'TPS543C20 Loop Gain'!B786</f>
        <v>65200</v>
      </c>
    </row>
    <row r="3155" spans="3:5" x14ac:dyDescent="0.25">
      <c r="C3155" t="e">
        <f>'TPS543C20 Loop Gain'!AI785</f>
        <v>#DIV/0!</v>
      </c>
      <c r="D3155" t="e">
        <f>'TPS543C20 Loop Gain'!AJ785</f>
        <v>#DIV/0!</v>
      </c>
      <c r="E3155">
        <f>'TPS543C20 Loop Gain'!B785</f>
        <v>65100</v>
      </c>
    </row>
    <row r="3156" spans="3:5" x14ac:dyDescent="0.25">
      <c r="C3156" t="e">
        <f>'TPS543C20 Loop Gain'!AI784</f>
        <v>#DIV/0!</v>
      </c>
      <c r="D3156" t="e">
        <f>'TPS543C20 Loop Gain'!AJ784</f>
        <v>#DIV/0!</v>
      </c>
      <c r="E3156">
        <f>'TPS543C20 Loop Gain'!B784</f>
        <v>65000</v>
      </c>
    </row>
    <row r="3157" spans="3:5" x14ac:dyDescent="0.25">
      <c r="C3157" t="e">
        <f>'TPS543C20 Loop Gain'!AI783</f>
        <v>#DIV/0!</v>
      </c>
      <c r="D3157" t="e">
        <f>'TPS543C20 Loop Gain'!AJ783</f>
        <v>#DIV/0!</v>
      </c>
      <c r="E3157">
        <f>'TPS543C20 Loop Gain'!B783</f>
        <v>64900</v>
      </c>
    </row>
    <row r="3158" spans="3:5" x14ac:dyDescent="0.25">
      <c r="C3158" t="e">
        <f>'TPS543C20 Loop Gain'!AI782</f>
        <v>#DIV/0!</v>
      </c>
      <c r="D3158" t="e">
        <f>'TPS543C20 Loop Gain'!AJ782</f>
        <v>#DIV/0!</v>
      </c>
      <c r="E3158">
        <f>'TPS543C20 Loop Gain'!B782</f>
        <v>64800</v>
      </c>
    </row>
    <row r="3159" spans="3:5" x14ac:dyDescent="0.25">
      <c r="C3159" t="e">
        <f>'TPS543C20 Loop Gain'!AI781</f>
        <v>#DIV/0!</v>
      </c>
      <c r="D3159" t="e">
        <f>'TPS543C20 Loop Gain'!AJ781</f>
        <v>#DIV/0!</v>
      </c>
      <c r="E3159">
        <f>'TPS543C20 Loop Gain'!B781</f>
        <v>64700</v>
      </c>
    </row>
    <row r="3160" spans="3:5" x14ac:dyDescent="0.25">
      <c r="C3160" t="e">
        <f>'TPS543C20 Loop Gain'!AI780</f>
        <v>#DIV/0!</v>
      </c>
      <c r="D3160" t="e">
        <f>'TPS543C20 Loop Gain'!AJ780</f>
        <v>#DIV/0!</v>
      </c>
      <c r="E3160">
        <f>'TPS543C20 Loop Gain'!B780</f>
        <v>64600</v>
      </c>
    </row>
    <row r="3161" spans="3:5" x14ac:dyDescent="0.25">
      <c r="C3161" t="e">
        <f>'TPS543C20 Loop Gain'!AI779</f>
        <v>#DIV/0!</v>
      </c>
      <c r="D3161" t="e">
        <f>'TPS543C20 Loop Gain'!AJ779</f>
        <v>#DIV/0!</v>
      </c>
      <c r="E3161">
        <f>'TPS543C20 Loop Gain'!B779</f>
        <v>64500</v>
      </c>
    </row>
    <row r="3162" spans="3:5" x14ac:dyDescent="0.25">
      <c r="C3162" t="e">
        <f>'TPS543C20 Loop Gain'!AI778</f>
        <v>#DIV/0!</v>
      </c>
      <c r="D3162" t="e">
        <f>'TPS543C20 Loop Gain'!AJ778</f>
        <v>#DIV/0!</v>
      </c>
      <c r="E3162">
        <f>'TPS543C20 Loop Gain'!B778</f>
        <v>64400</v>
      </c>
    </row>
    <row r="3163" spans="3:5" x14ac:dyDescent="0.25">
      <c r="C3163" t="e">
        <f>'TPS543C20 Loop Gain'!AI777</f>
        <v>#DIV/0!</v>
      </c>
      <c r="D3163" t="e">
        <f>'TPS543C20 Loop Gain'!AJ777</f>
        <v>#DIV/0!</v>
      </c>
      <c r="E3163">
        <f>'TPS543C20 Loop Gain'!B777</f>
        <v>64300</v>
      </c>
    </row>
    <row r="3164" spans="3:5" x14ac:dyDescent="0.25">
      <c r="C3164" t="e">
        <f>'TPS543C20 Loop Gain'!AI776</f>
        <v>#DIV/0!</v>
      </c>
      <c r="D3164" t="e">
        <f>'TPS543C20 Loop Gain'!AJ776</f>
        <v>#DIV/0!</v>
      </c>
      <c r="E3164">
        <f>'TPS543C20 Loop Gain'!B776</f>
        <v>64200</v>
      </c>
    </row>
    <row r="3165" spans="3:5" x14ac:dyDescent="0.25">
      <c r="C3165" t="e">
        <f>'TPS543C20 Loop Gain'!AI775</f>
        <v>#DIV/0!</v>
      </c>
      <c r="D3165" t="e">
        <f>'TPS543C20 Loop Gain'!AJ775</f>
        <v>#DIV/0!</v>
      </c>
      <c r="E3165">
        <f>'TPS543C20 Loop Gain'!B775</f>
        <v>64100</v>
      </c>
    </row>
    <row r="3166" spans="3:5" x14ac:dyDescent="0.25">
      <c r="C3166" t="e">
        <f>'TPS543C20 Loop Gain'!AI774</f>
        <v>#DIV/0!</v>
      </c>
      <c r="D3166" t="e">
        <f>'TPS543C20 Loop Gain'!AJ774</f>
        <v>#DIV/0!</v>
      </c>
      <c r="E3166">
        <f>'TPS543C20 Loop Gain'!B774</f>
        <v>64000</v>
      </c>
    </row>
    <row r="3167" spans="3:5" x14ac:dyDescent="0.25">
      <c r="C3167" t="e">
        <f>'TPS543C20 Loop Gain'!AI773</f>
        <v>#DIV/0!</v>
      </c>
      <c r="D3167" t="e">
        <f>'TPS543C20 Loop Gain'!AJ773</f>
        <v>#DIV/0!</v>
      </c>
      <c r="E3167">
        <f>'TPS543C20 Loop Gain'!B773</f>
        <v>63900</v>
      </c>
    </row>
    <row r="3168" spans="3:5" x14ac:dyDescent="0.25">
      <c r="C3168" t="e">
        <f>'TPS543C20 Loop Gain'!AI772</f>
        <v>#DIV/0!</v>
      </c>
      <c r="D3168" t="e">
        <f>'TPS543C20 Loop Gain'!AJ772</f>
        <v>#DIV/0!</v>
      </c>
      <c r="E3168">
        <f>'TPS543C20 Loop Gain'!B772</f>
        <v>63800</v>
      </c>
    </row>
    <row r="3169" spans="3:5" x14ac:dyDescent="0.25">
      <c r="C3169" t="e">
        <f>'TPS543C20 Loop Gain'!AI771</f>
        <v>#DIV/0!</v>
      </c>
      <c r="D3169" t="e">
        <f>'TPS543C20 Loop Gain'!AJ771</f>
        <v>#DIV/0!</v>
      </c>
      <c r="E3169">
        <f>'TPS543C20 Loop Gain'!B771</f>
        <v>63700</v>
      </c>
    </row>
    <row r="3170" spans="3:5" x14ac:dyDescent="0.25">
      <c r="C3170" t="e">
        <f>'TPS543C20 Loop Gain'!AI770</f>
        <v>#DIV/0!</v>
      </c>
      <c r="D3170" t="e">
        <f>'TPS543C20 Loop Gain'!AJ770</f>
        <v>#DIV/0!</v>
      </c>
      <c r="E3170">
        <f>'TPS543C20 Loop Gain'!B770</f>
        <v>63600</v>
      </c>
    </row>
    <row r="3171" spans="3:5" x14ac:dyDescent="0.25">
      <c r="C3171" t="e">
        <f>'TPS543C20 Loop Gain'!AI769</f>
        <v>#DIV/0!</v>
      </c>
      <c r="D3171" t="e">
        <f>'TPS543C20 Loop Gain'!AJ769</f>
        <v>#DIV/0!</v>
      </c>
      <c r="E3171">
        <f>'TPS543C20 Loop Gain'!B769</f>
        <v>63500</v>
      </c>
    </row>
    <row r="3172" spans="3:5" x14ac:dyDescent="0.25">
      <c r="C3172" t="e">
        <f>'TPS543C20 Loop Gain'!AI768</f>
        <v>#DIV/0!</v>
      </c>
      <c r="D3172" t="e">
        <f>'TPS543C20 Loop Gain'!AJ768</f>
        <v>#DIV/0!</v>
      </c>
      <c r="E3172">
        <f>'TPS543C20 Loop Gain'!B768</f>
        <v>63400</v>
      </c>
    </row>
    <row r="3173" spans="3:5" x14ac:dyDescent="0.25">
      <c r="C3173" t="e">
        <f>'TPS543C20 Loop Gain'!AI767</f>
        <v>#DIV/0!</v>
      </c>
      <c r="D3173" t="e">
        <f>'TPS543C20 Loop Gain'!AJ767</f>
        <v>#DIV/0!</v>
      </c>
      <c r="E3173">
        <f>'TPS543C20 Loop Gain'!B767</f>
        <v>63300</v>
      </c>
    </row>
    <row r="3174" spans="3:5" x14ac:dyDescent="0.25">
      <c r="C3174" t="e">
        <f>'TPS543C20 Loop Gain'!AI766</f>
        <v>#DIV/0!</v>
      </c>
      <c r="D3174" t="e">
        <f>'TPS543C20 Loop Gain'!AJ766</f>
        <v>#DIV/0!</v>
      </c>
      <c r="E3174">
        <f>'TPS543C20 Loop Gain'!B766</f>
        <v>63200</v>
      </c>
    </row>
    <row r="3175" spans="3:5" x14ac:dyDescent="0.25">
      <c r="C3175" t="e">
        <f>'TPS543C20 Loop Gain'!AI765</f>
        <v>#DIV/0!</v>
      </c>
      <c r="D3175" t="e">
        <f>'TPS543C20 Loop Gain'!AJ765</f>
        <v>#DIV/0!</v>
      </c>
      <c r="E3175">
        <f>'TPS543C20 Loop Gain'!B765</f>
        <v>63100</v>
      </c>
    </row>
    <row r="3176" spans="3:5" x14ac:dyDescent="0.25">
      <c r="C3176" t="e">
        <f>'TPS543C20 Loop Gain'!AI764</f>
        <v>#DIV/0!</v>
      </c>
      <c r="D3176" t="e">
        <f>'TPS543C20 Loop Gain'!AJ764</f>
        <v>#DIV/0!</v>
      </c>
      <c r="E3176">
        <f>'TPS543C20 Loop Gain'!B764</f>
        <v>63000</v>
      </c>
    </row>
    <row r="3177" spans="3:5" x14ac:dyDescent="0.25">
      <c r="C3177" t="e">
        <f>'TPS543C20 Loop Gain'!AI763</f>
        <v>#DIV/0!</v>
      </c>
      <c r="D3177" t="e">
        <f>'TPS543C20 Loop Gain'!AJ763</f>
        <v>#DIV/0!</v>
      </c>
      <c r="E3177">
        <f>'TPS543C20 Loop Gain'!B763</f>
        <v>62900</v>
      </c>
    </row>
    <row r="3178" spans="3:5" x14ac:dyDescent="0.25">
      <c r="C3178" t="e">
        <f>'TPS543C20 Loop Gain'!AI762</f>
        <v>#DIV/0!</v>
      </c>
      <c r="D3178" t="e">
        <f>'TPS543C20 Loop Gain'!AJ762</f>
        <v>#DIV/0!</v>
      </c>
      <c r="E3178">
        <f>'TPS543C20 Loop Gain'!B762</f>
        <v>62800</v>
      </c>
    </row>
    <row r="3179" spans="3:5" x14ac:dyDescent="0.25">
      <c r="C3179" t="e">
        <f>'TPS543C20 Loop Gain'!AI761</f>
        <v>#DIV/0!</v>
      </c>
      <c r="D3179" t="e">
        <f>'TPS543C20 Loop Gain'!AJ761</f>
        <v>#DIV/0!</v>
      </c>
      <c r="E3179">
        <f>'TPS543C20 Loop Gain'!B761</f>
        <v>62700</v>
      </c>
    </row>
    <row r="3180" spans="3:5" x14ac:dyDescent="0.25">
      <c r="C3180" t="e">
        <f>'TPS543C20 Loop Gain'!AI760</f>
        <v>#DIV/0!</v>
      </c>
      <c r="D3180" t="e">
        <f>'TPS543C20 Loop Gain'!AJ760</f>
        <v>#DIV/0!</v>
      </c>
      <c r="E3180">
        <f>'TPS543C20 Loop Gain'!B760</f>
        <v>62600</v>
      </c>
    </row>
    <row r="3181" spans="3:5" x14ac:dyDescent="0.25">
      <c r="C3181" t="e">
        <f>'TPS543C20 Loop Gain'!AI759</f>
        <v>#DIV/0!</v>
      </c>
      <c r="D3181" t="e">
        <f>'TPS543C20 Loop Gain'!AJ759</f>
        <v>#DIV/0!</v>
      </c>
      <c r="E3181">
        <f>'TPS543C20 Loop Gain'!B759</f>
        <v>62500</v>
      </c>
    </row>
    <row r="3182" spans="3:5" x14ac:dyDescent="0.25">
      <c r="C3182" t="e">
        <f>'TPS543C20 Loop Gain'!AI758</f>
        <v>#DIV/0!</v>
      </c>
      <c r="D3182" t="e">
        <f>'TPS543C20 Loop Gain'!AJ758</f>
        <v>#DIV/0!</v>
      </c>
      <c r="E3182">
        <f>'TPS543C20 Loop Gain'!B758</f>
        <v>62400</v>
      </c>
    </row>
    <row r="3183" spans="3:5" x14ac:dyDescent="0.25">
      <c r="C3183" t="e">
        <f>'TPS543C20 Loop Gain'!AI757</f>
        <v>#DIV/0!</v>
      </c>
      <c r="D3183" t="e">
        <f>'TPS543C20 Loop Gain'!AJ757</f>
        <v>#DIV/0!</v>
      </c>
      <c r="E3183">
        <f>'TPS543C20 Loop Gain'!B757</f>
        <v>62300</v>
      </c>
    </row>
    <row r="3184" spans="3:5" x14ac:dyDescent="0.25">
      <c r="C3184" t="e">
        <f>'TPS543C20 Loop Gain'!AI756</f>
        <v>#DIV/0!</v>
      </c>
      <c r="D3184" t="e">
        <f>'TPS543C20 Loop Gain'!AJ756</f>
        <v>#DIV/0!</v>
      </c>
      <c r="E3184">
        <f>'TPS543C20 Loop Gain'!B756</f>
        <v>62200</v>
      </c>
    </row>
    <row r="3185" spans="3:5" x14ac:dyDescent="0.25">
      <c r="C3185" t="e">
        <f>'TPS543C20 Loop Gain'!AI755</f>
        <v>#DIV/0!</v>
      </c>
      <c r="D3185" t="e">
        <f>'TPS543C20 Loop Gain'!AJ755</f>
        <v>#DIV/0!</v>
      </c>
      <c r="E3185">
        <f>'TPS543C20 Loop Gain'!B755</f>
        <v>62100</v>
      </c>
    </row>
    <row r="3186" spans="3:5" x14ac:dyDescent="0.25">
      <c r="C3186" t="e">
        <f>'TPS543C20 Loop Gain'!AI754</f>
        <v>#DIV/0!</v>
      </c>
      <c r="D3186" t="e">
        <f>'TPS543C20 Loop Gain'!AJ754</f>
        <v>#DIV/0!</v>
      </c>
      <c r="E3186">
        <f>'TPS543C20 Loop Gain'!B754</f>
        <v>62000</v>
      </c>
    </row>
    <row r="3187" spans="3:5" x14ac:dyDescent="0.25">
      <c r="C3187" t="e">
        <f>'TPS543C20 Loop Gain'!AI753</f>
        <v>#DIV/0!</v>
      </c>
      <c r="D3187" t="e">
        <f>'TPS543C20 Loop Gain'!AJ753</f>
        <v>#DIV/0!</v>
      </c>
      <c r="E3187">
        <f>'TPS543C20 Loop Gain'!B753</f>
        <v>61900</v>
      </c>
    </row>
    <row r="3188" spans="3:5" x14ac:dyDescent="0.25">
      <c r="C3188" t="e">
        <f>'TPS543C20 Loop Gain'!AI752</f>
        <v>#DIV/0!</v>
      </c>
      <c r="D3188" t="e">
        <f>'TPS543C20 Loop Gain'!AJ752</f>
        <v>#DIV/0!</v>
      </c>
      <c r="E3188">
        <f>'TPS543C20 Loop Gain'!B752</f>
        <v>61800</v>
      </c>
    </row>
    <row r="3189" spans="3:5" x14ac:dyDescent="0.25">
      <c r="C3189" t="e">
        <f>'TPS543C20 Loop Gain'!AI751</f>
        <v>#DIV/0!</v>
      </c>
      <c r="D3189" t="e">
        <f>'TPS543C20 Loop Gain'!AJ751</f>
        <v>#DIV/0!</v>
      </c>
      <c r="E3189">
        <f>'TPS543C20 Loop Gain'!B751</f>
        <v>61700</v>
      </c>
    </row>
    <row r="3190" spans="3:5" x14ac:dyDescent="0.25">
      <c r="C3190" t="e">
        <f>'TPS543C20 Loop Gain'!AI750</f>
        <v>#DIV/0!</v>
      </c>
      <c r="D3190" t="e">
        <f>'TPS543C20 Loop Gain'!AJ750</f>
        <v>#DIV/0!</v>
      </c>
      <c r="E3190">
        <f>'TPS543C20 Loop Gain'!B750</f>
        <v>61600</v>
      </c>
    </row>
    <row r="3191" spans="3:5" x14ac:dyDescent="0.25">
      <c r="C3191" t="e">
        <f>'TPS543C20 Loop Gain'!AI749</f>
        <v>#DIV/0!</v>
      </c>
      <c r="D3191" t="e">
        <f>'TPS543C20 Loop Gain'!AJ749</f>
        <v>#DIV/0!</v>
      </c>
      <c r="E3191">
        <f>'TPS543C20 Loop Gain'!B749</f>
        <v>61500</v>
      </c>
    </row>
    <row r="3192" spans="3:5" x14ac:dyDescent="0.25">
      <c r="C3192" t="e">
        <f>'TPS543C20 Loop Gain'!AI748</f>
        <v>#DIV/0!</v>
      </c>
      <c r="D3192" t="e">
        <f>'TPS543C20 Loop Gain'!AJ748</f>
        <v>#DIV/0!</v>
      </c>
      <c r="E3192">
        <f>'TPS543C20 Loop Gain'!B748</f>
        <v>61400</v>
      </c>
    </row>
    <row r="3193" spans="3:5" x14ac:dyDescent="0.25">
      <c r="C3193" t="e">
        <f>'TPS543C20 Loop Gain'!AI747</f>
        <v>#DIV/0!</v>
      </c>
      <c r="D3193" t="e">
        <f>'TPS543C20 Loop Gain'!AJ747</f>
        <v>#DIV/0!</v>
      </c>
      <c r="E3193">
        <f>'TPS543C20 Loop Gain'!B747</f>
        <v>61300</v>
      </c>
    </row>
    <row r="3194" spans="3:5" x14ac:dyDescent="0.25">
      <c r="C3194" t="e">
        <f>'TPS543C20 Loop Gain'!AI746</f>
        <v>#DIV/0!</v>
      </c>
      <c r="D3194" t="e">
        <f>'TPS543C20 Loop Gain'!AJ746</f>
        <v>#DIV/0!</v>
      </c>
      <c r="E3194">
        <f>'TPS543C20 Loop Gain'!B746</f>
        <v>61200</v>
      </c>
    </row>
    <row r="3195" spans="3:5" x14ac:dyDescent="0.25">
      <c r="C3195" t="e">
        <f>'TPS543C20 Loop Gain'!AI745</f>
        <v>#DIV/0!</v>
      </c>
      <c r="D3195" t="e">
        <f>'TPS543C20 Loop Gain'!AJ745</f>
        <v>#DIV/0!</v>
      </c>
      <c r="E3195">
        <f>'TPS543C20 Loop Gain'!B745</f>
        <v>61100</v>
      </c>
    </row>
    <row r="3196" spans="3:5" x14ac:dyDescent="0.25">
      <c r="C3196" t="e">
        <f>'TPS543C20 Loop Gain'!AI744</f>
        <v>#DIV/0!</v>
      </c>
      <c r="D3196" t="e">
        <f>'TPS543C20 Loop Gain'!AJ744</f>
        <v>#DIV/0!</v>
      </c>
      <c r="E3196">
        <f>'TPS543C20 Loop Gain'!B744</f>
        <v>61000</v>
      </c>
    </row>
    <row r="3197" spans="3:5" x14ac:dyDescent="0.25">
      <c r="C3197" t="e">
        <f>'TPS543C20 Loop Gain'!AI743</f>
        <v>#DIV/0!</v>
      </c>
      <c r="D3197" t="e">
        <f>'TPS543C20 Loop Gain'!AJ743</f>
        <v>#DIV/0!</v>
      </c>
      <c r="E3197">
        <f>'TPS543C20 Loop Gain'!B743</f>
        <v>60900</v>
      </c>
    </row>
    <row r="3198" spans="3:5" x14ac:dyDescent="0.25">
      <c r="C3198" t="e">
        <f>'TPS543C20 Loop Gain'!AI742</f>
        <v>#DIV/0!</v>
      </c>
      <c r="D3198" t="e">
        <f>'TPS543C20 Loop Gain'!AJ742</f>
        <v>#DIV/0!</v>
      </c>
      <c r="E3198">
        <f>'TPS543C20 Loop Gain'!B742</f>
        <v>60800</v>
      </c>
    </row>
    <row r="3199" spans="3:5" x14ac:dyDescent="0.25">
      <c r="C3199" t="e">
        <f>'TPS543C20 Loop Gain'!AI741</f>
        <v>#DIV/0!</v>
      </c>
      <c r="D3199" t="e">
        <f>'TPS543C20 Loop Gain'!AJ741</f>
        <v>#DIV/0!</v>
      </c>
      <c r="E3199">
        <f>'TPS543C20 Loop Gain'!B741</f>
        <v>60700</v>
      </c>
    </row>
    <row r="3200" spans="3:5" x14ac:dyDescent="0.25">
      <c r="C3200" t="e">
        <f>'TPS543C20 Loop Gain'!AI740</f>
        <v>#DIV/0!</v>
      </c>
      <c r="D3200" t="e">
        <f>'TPS543C20 Loop Gain'!AJ740</f>
        <v>#DIV/0!</v>
      </c>
      <c r="E3200">
        <f>'TPS543C20 Loop Gain'!B740</f>
        <v>60600</v>
      </c>
    </row>
    <row r="3201" spans="3:5" x14ac:dyDescent="0.25">
      <c r="C3201" t="e">
        <f>'TPS543C20 Loop Gain'!AI739</f>
        <v>#DIV/0!</v>
      </c>
      <c r="D3201" t="e">
        <f>'TPS543C20 Loop Gain'!AJ739</f>
        <v>#DIV/0!</v>
      </c>
      <c r="E3201">
        <f>'TPS543C20 Loop Gain'!B739</f>
        <v>60500</v>
      </c>
    </row>
    <row r="3202" spans="3:5" x14ac:dyDescent="0.25">
      <c r="C3202" t="e">
        <f>'TPS543C20 Loop Gain'!AI738</f>
        <v>#DIV/0!</v>
      </c>
      <c r="D3202" t="e">
        <f>'TPS543C20 Loop Gain'!AJ738</f>
        <v>#DIV/0!</v>
      </c>
      <c r="E3202">
        <f>'TPS543C20 Loop Gain'!B738</f>
        <v>60400</v>
      </c>
    </row>
    <row r="3203" spans="3:5" x14ac:dyDescent="0.25">
      <c r="C3203" t="e">
        <f>'TPS543C20 Loop Gain'!AI737</f>
        <v>#DIV/0!</v>
      </c>
      <c r="D3203" t="e">
        <f>'TPS543C20 Loop Gain'!AJ737</f>
        <v>#DIV/0!</v>
      </c>
      <c r="E3203">
        <f>'TPS543C20 Loop Gain'!B737</f>
        <v>60300</v>
      </c>
    </row>
    <row r="3204" spans="3:5" x14ac:dyDescent="0.25">
      <c r="C3204" t="e">
        <f>'TPS543C20 Loop Gain'!AI736</f>
        <v>#DIV/0!</v>
      </c>
      <c r="D3204" t="e">
        <f>'TPS543C20 Loop Gain'!AJ736</f>
        <v>#DIV/0!</v>
      </c>
      <c r="E3204">
        <f>'TPS543C20 Loop Gain'!B736</f>
        <v>60200</v>
      </c>
    </row>
    <row r="3205" spans="3:5" x14ac:dyDescent="0.25">
      <c r="C3205" t="e">
        <f>'TPS543C20 Loop Gain'!AI735</f>
        <v>#DIV/0!</v>
      </c>
      <c r="D3205" t="e">
        <f>'TPS543C20 Loop Gain'!AJ735</f>
        <v>#DIV/0!</v>
      </c>
      <c r="E3205">
        <f>'TPS543C20 Loop Gain'!B735</f>
        <v>60100</v>
      </c>
    </row>
    <row r="3206" spans="3:5" x14ac:dyDescent="0.25">
      <c r="C3206" t="e">
        <f>'TPS543C20 Loop Gain'!AI734</f>
        <v>#DIV/0!</v>
      </c>
      <c r="D3206" t="e">
        <f>'TPS543C20 Loop Gain'!AJ734</f>
        <v>#DIV/0!</v>
      </c>
      <c r="E3206">
        <f>'TPS543C20 Loop Gain'!B734</f>
        <v>60000</v>
      </c>
    </row>
    <row r="3207" spans="3:5" x14ac:dyDescent="0.25">
      <c r="C3207" t="e">
        <f>'TPS543C20 Loop Gain'!AI733</f>
        <v>#DIV/0!</v>
      </c>
      <c r="D3207" t="e">
        <f>'TPS543C20 Loop Gain'!AJ733</f>
        <v>#DIV/0!</v>
      </c>
      <c r="E3207">
        <f>'TPS543C20 Loop Gain'!B733</f>
        <v>59900</v>
      </c>
    </row>
    <row r="3208" spans="3:5" x14ac:dyDescent="0.25">
      <c r="C3208" t="e">
        <f>'TPS543C20 Loop Gain'!AI732</f>
        <v>#DIV/0!</v>
      </c>
      <c r="D3208" t="e">
        <f>'TPS543C20 Loop Gain'!AJ732</f>
        <v>#DIV/0!</v>
      </c>
      <c r="E3208">
        <f>'TPS543C20 Loop Gain'!B732</f>
        <v>59800</v>
      </c>
    </row>
    <row r="3209" spans="3:5" x14ac:dyDescent="0.25">
      <c r="C3209" t="e">
        <f>'TPS543C20 Loop Gain'!AI731</f>
        <v>#DIV/0!</v>
      </c>
      <c r="D3209" t="e">
        <f>'TPS543C20 Loop Gain'!AJ731</f>
        <v>#DIV/0!</v>
      </c>
      <c r="E3209">
        <f>'TPS543C20 Loop Gain'!B731</f>
        <v>59700</v>
      </c>
    </row>
    <row r="3210" spans="3:5" x14ac:dyDescent="0.25">
      <c r="C3210" t="e">
        <f>'TPS543C20 Loop Gain'!AI730</f>
        <v>#DIV/0!</v>
      </c>
      <c r="D3210" t="e">
        <f>'TPS543C20 Loop Gain'!AJ730</f>
        <v>#DIV/0!</v>
      </c>
      <c r="E3210">
        <f>'TPS543C20 Loop Gain'!B730</f>
        <v>59600</v>
      </c>
    </row>
    <row r="3211" spans="3:5" x14ac:dyDescent="0.25">
      <c r="C3211" t="e">
        <f>'TPS543C20 Loop Gain'!AI729</f>
        <v>#DIV/0!</v>
      </c>
      <c r="D3211" t="e">
        <f>'TPS543C20 Loop Gain'!AJ729</f>
        <v>#DIV/0!</v>
      </c>
      <c r="E3211">
        <f>'TPS543C20 Loop Gain'!B729</f>
        <v>59500</v>
      </c>
    </row>
    <row r="3212" spans="3:5" x14ac:dyDescent="0.25">
      <c r="C3212" t="e">
        <f>'TPS543C20 Loop Gain'!AI728</f>
        <v>#DIV/0!</v>
      </c>
      <c r="D3212" t="e">
        <f>'TPS543C20 Loop Gain'!AJ728</f>
        <v>#DIV/0!</v>
      </c>
      <c r="E3212">
        <f>'TPS543C20 Loop Gain'!B728</f>
        <v>59400</v>
      </c>
    </row>
    <row r="3213" spans="3:5" x14ac:dyDescent="0.25">
      <c r="C3213" t="e">
        <f>'TPS543C20 Loop Gain'!AI727</f>
        <v>#DIV/0!</v>
      </c>
      <c r="D3213" t="e">
        <f>'TPS543C20 Loop Gain'!AJ727</f>
        <v>#DIV/0!</v>
      </c>
      <c r="E3213">
        <f>'TPS543C20 Loop Gain'!B727</f>
        <v>59300</v>
      </c>
    </row>
    <row r="3214" spans="3:5" x14ac:dyDescent="0.25">
      <c r="C3214" t="e">
        <f>'TPS543C20 Loop Gain'!AI726</f>
        <v>#DIV/0!</v>
      </c>
      <c r="D3214" t="e">
        <f>'TPS543C20 Loop Gain'!AJ726</f>
        <v>#DIV/0!</v>
      </c>
      <c r="E3214">
        <f>'TPS543C20 Loop Gain'!B726</f>
        <v>59200</v>
      </c>
    </row>
    <row r="3215" spans="3:5" x14ac:dyDescent="0.25">
      <c r="C3215" t="e">
        <f>'TPS543C20 Loop Gain'!AI725</f>
        <v>#DIV/0!</v>
      </c>
      <c r="D3215" t="e">
        <f>'TPS543C20 Loop Gain'!AJ725</f>
        <v>#DIV/0!</v>
      </c>
      <c r="E3215">
        <f>'TPS543C20 Loop Gain'!B725</f>
        <v>59100</v>
      </c>
    </row>
    <row r="3216" spans="3:5" x14ac:dyDescent="0.25">
      <c r="C3216" t="e">
        <f>'TPS543C20 Loop Gain'!AI724</f>
        <v>#DIV/0!</v>
      </c>
      <c r="D3216" t="e">
        <f>'TPS543C20 Loop Gain'!AJ724</f>
        <v>#DIV/0!</v>
      </c>
      <c r="E3216">
        <f>'TPS543C20 Loop Gain'!B724</f>
        <v>59000</v>
      </c>
    </row>
    <row r="3217" spans="3:5" x14ac:dyDescent="0.25">
      <c r="C3217" t="e">
        <f>'TPS543C20 Loop Gain'!AI723</f>
        <v>#DIV/0!</v>
      </c>
      <c r="D3217" t="e">
        <f>'TPS543C20 Loop Gain'!AJ723</f>
        <v>#DIV/0!</v>
      </c>
      <c r="E3217">
        <f>'TPS543C20 Loop Gain'!B723</f>
        <v>58900</v>
      </c>
    </row>
    <row r="3218" spans="3:5" x14ac:dyDescent="0.25">
      <c r="C3218" t="e">
        <f>'TPS543C20 Loop Gain'!AI722</f>
        <v>#DIV/0!</v>
      </c>
      <c r="D3218" t="e">
        <f>'TPS543C20 Loop Gain'!AJ722</f>
        <v>#DIV/0!</v>
      </c>
      <c r="E3218">
        <f>'TPS543C20 Loop Gain'!B722</f>
        <v>58800</v>
      </c>
    </row>
    <row r="3219" spans="3:5" x14ac:dyDescent="0.25">
      <c r="C3219" t="e">
        <f>'TPS543C20 Loop Gain'!AI721</f>
        <v>#DIV/0!</v>
      </c>
      <c r="D3219" t="e">
        <f>'TPS543C20 Loop Gain'!AJ721</f>
        <v>#DIV/0!</v>
      </c>
      <c r="E3219">
        <f>'TPS543C20 Loop Gain'!B721</f>
        <v>58700</v>
      </c>
    </row>
    <row r="3220" spans="3:5" x14ac:dyDescent="0.25">
      <c r="C3220" t="e">
        <f>'TPS543C20 Loop Gain'!AI720</f>
        <v>#DIV/0!</v>
      </c>
      <c r="D3220" t="e">
        <f>'TPS543C20 Loop Gain'!AJ720</f>
        <v>#DIV/0!</v>
      </c>
      <c r="E3220">
        <f>'TPS543C20 Loop Gain'!B720</f>
        <v>58600</v>
      </c>
    </row>
    <row r="3221" spans="3:5" x14ac:dyDescent="0.25">
      <c r="C3221" t="e">
        <f>'TPS543C20 Loop Gain'!AI719</f>
        <v>#DIV/0!</v>
      </c>
      <c r="D3221" t="e">
        <f>'TPS543C20 Loop Gain'!AJ719</f>
        <v>#DIV/0!</v>
      </c>
      <c r="E3221">
        <f>'TPS543C20 Loop Gain'!B719</f>
        <v>58500</v>
      </c>
    </row>
    <row r="3222" spans="3:5" x14ac:dyDescent="0.25">
      <c r="C3222" t="e">
        <f>'TPS543C20 Loop Gain'!AI718</f>
        <v>#DIV/0!</v>
      </c>
      <c r="D3222" t="e">
        <f>'TPS543C20 Loop Gain'!AJ718</f>
        <v>#DIV/0!</v>
      </c>
      <c r="E3222">
        <f>'TPS543C20 Loop Gain'!B718</f>
        <v>58400</v>
      </c>
    </row>
    <row r="3223" spans="3:5" x14ac:dyDescent="0.25">
      <c r="C3223" t="e">
        <f>'TPS543C20 Loop Gain'!AI717</f>
        <v>#DIV/0!</v>
      </c>
      <c r="D3223" t="e">
        <f>'TPS543C20 Loop Gain'!AJ717</f>
        <v>#DIV/0!</v>
      </c>
      <c r="E3223">
        <f>'TPS543C20 Loop Gain'!B717</f>
        <v>58300</v>
      </c>
    </row>
    <row r="3224" spans="3:5" x14ac:dyDescent="0.25">
      <c r="C3224" t="e">
        <f>'TPS543C20 Loop Gain'!AI716</f>
        <v>#DIV/0!</v>
      </c>
      <c r="D3224" t="e">
        <f>'TPS543C20 Loop Gain'!AJ716</f>
        <v>#DIV/0!</v>
      </c>
      <c r="E3224">
        <f>'TPS543C20 Loop Gain'!B716</f>
        <v>58200</v>
      </c>
    </row>
    <row r="3225" spans="3:5" x14ac:dyDescent="0.25">
      <c r="C3225" t="e">
        <f>'TPS543C20 Loop Gain'!AI715</f>
        <v>#DIV/0!</v>
      </c>
      <c r="D3225" t="e">
        <f>'TPS543C20 Loop Gain'!AJ715</f>
        <v>#DIV/0!</v>
      </c>
      <c r="E3225">
        <f>'TPS543C20 Loop Gain'!B715</f>
        <v>58100</v>
      </c>
    </row>
    <row r="3226" spans="3:5" x14ac:dyDescent="0.25">
      <c r="C3226" t="e">
        <f>'TPS543C20 Loop Gain'!AI714</f>
        <v>#DIV/0!</v>
      </c>
      <c r="D3226" t="e">
        <f>'TPS543C20 Loop Gain'!AJ714</f>
        <v>#DIV/0!</v>
      </c>
      <c r="E3226">
        <f>'TPS543C20 Loop Gain'!B714</f>
        <v>58000</v>
      </c>
    </row>
    <row r="3227" spans="3:5" x14ac:dyDescent="0.25">
      <c r="C3227" t="e">
        <f>'TPS543C20 Loop Gain'!AI713</f>
        <v>#DIV/0!</v>
      </c>
      <c r="D3227" t="e">
        <f>'TPS543C20 Loop Gain'!AJ713</f>
        <v>#DIV/0!</v>
      </c>
      <c r="E3227">
        <f>'TPS543C20 Loop Gain'!B713</f>
        <v>57900</v>
      </c>
    </row>
    <row r="3228" spans="3:5" x14ac:dyDescent="0.25">
      <c r="C3228" t="e">
        <f>'TPS543C20 Loop Gain'!AI712</f>
        <v>#DIV/0!</v>
      </c>
      <c r="D3228" t="e">
        <f>'TPS543C20 Loop Gain'!AJ712</f>
        <v>#DIV/0!</v>
      </c>
      <c r="E3228">
        <f>'TPS543C20 Loop Gain'!B712</f>
        <v>57800</v>
      </c>
    </row>
    <row r="3229" spans="3:5" x14ac:dyDescent="0.25">
      <c r="C3229" t="e">
        <f>'TPS543C20 Loop Gain'!AI711</f>
        <v>#DIV/0!</v>
      </c>
      <c r="D3229" t="e">
        <f>'TPS543C20 Loop Gain'!AJ711</f>
        <v>#DIV/0!</v>
      </c>
      <c r="E3229">
        <f>'TPS543C20 Loop Gain'!B711</f>
        <v>57700</v>
      </c>
    </row>
    <row r="3230" spans="3:5" x14ac:dyDescent="0.25">
      <c r="C3230" t="e">
        <f>'TPS543C20 Loop Gain'!AI710</f>
        <v>#DIV/0!</v>
      </c>
      <c r="D3230" t="e">
        <f>'TPS543C20 Loop Gain'!AJ710</f>
        <v>#DIV/0!</v>
      </c>
      <c r="E3230">
        <f>'TPS543C20 Loop Gain'!B710</f>
        <v>57600</v>
      </c>
    </row>
    <row r="3231" spans="3:5" x14ac:dyDescent="0.25">
      <c r="C3231" t="e">
        <f>'TPS543C20 Loop Gain'!AI709</f>
        <v>#DIV/0!</v>
      </c>
      <c r="D3231" t="e">
        <f>'TPS543C20 Loop Gain'!AJ709</f>
        <v>#DIV/0!</v>
      </c>
      <c r="E3231">
        <f>'TPS543C20 Loop Gain'!B709</f>
        <v>57500</v>
      </c>
    </row>
    <row r="3232" spans="3:5" x14ac:dyDescent="0.25">
      <c r="C3232" t="e">
        <f>'TPS543C20 Loop Gain'!AI708</f>
        <v>#DIV/0!</v>
      </c>
      <c r="D3232" t="e">
        <f>'TPS543C20 Loop Gain'!AJ708</f>
        <v>#DIV/0!</v>
      </c>
      <c r="E3232">
        <f>'TPS543C20 Loop Gain'!B708</f>
        <v>57400</v>
      </c>
    </row>
    <row r="3233" spans="3:5" x14ac:dyDescent="0.25">
      <c r="C3233" t="e">
        <f>'TPS543C20 Loop Gain'!AI707</f>
        <v>#DIV/0!</v>
      </c>
      <c r="D3233" t="e">
        <f>'TPS543C20 Loop Gain'!AJ707</f>
        <v>#DIV/0!</v>
      </c>
      <c r="E3233">
        <f>'TPS543C20 Loop Gain'!B707</f>
        <v>57300</v>
      </c>
    </row>
    <row r="3234" spans="3:5" x14ac:dyDescent="0.25">
      <c r="C3234" t="e">
        <f>'TPS543C20 Loop Gain'!AI706</f>
        <v>#DIV/0!</v>
      </c>
      <c r="D3234" t="e">
        <f>'TPS543C20 Loop Gain'!AJ706</f>
        <v>#DIV/0!</v>
      </c>
      <c r="E3234">
        <f>'TPS543C20 Loop Gain'!B706</f>
        <v>57200</v>
      </c>
    </row>
    <row r="3235" spans="3:5" x14ac:dyDescent="0.25">
      <c r="C3235" t="e">
        <f>'TPS543C20 Loop Gain'!AI705</f>
        <v>#DIV/0!</v>
      </c>
      <c r="D3235" t="e">
        <f>'TPS543C20 Loop Gain'!AJ705</f>
        <v>#DIV/0!</v>
      </c>
      <c r="E3235">
        <f>'TPS543C20 Loop Gain'!B705</f>
        <v>57100</v>
      </c>
    </row>
    <row r="3236" spans="3:5" x14ac:dyDescent="0.25">
      <c r="C3236" t="e">
        <f>'TPS543C20 Loop Gain'!AI704</f>
        <v>#DIV/0!</v>
      </c>
      <c r="D3236" t="e">
        <f>'TPS543C20 Loop Gain'!AJ704</f>
        <v>#DIV/0!</v>
      </c>
      <c r="E3236">
        <f>'TPS543C20 Loop Gain'!B704</f>
        <v>57000</v>
      </c>
    </row>
    <row r="3237" spans="3:5" x14ac:dyDescent="0.25">
      <c r="C3237" t="e">
        <f>'TPS543C20 Loop Gain'!AI703</f>
        <v>#DIV/0!</v>
      </c>
      <c r="D3237" t="e">
        <f>'TPS543C20 Loop Gain'!AJ703</f>
        <v>#DIV/0!</v>
      </c>
      <c r="E3237">
        <f>'TPS543C20 Loop Gain'!B703</f>
        <v>56900</v>
      </c>
    </row>
    <row r="3238" spans="3:5" x14ac:dyDescent="0.25">
      <c r="C3238" t="e">
        <f>'TPS543C20 Loop Gain'!AI702</f>
        <v>#DIV/0!</v>
      </c>
      <c r="D3238" t="e">
        <f>'TPS543C20 Loop Gain'!AJ702</f>
        <v>#DIV/0!</v>
      </c>
      <c r="E3238">
        <f>'TPS543C20 Loop Gain'!B702</f>
        <v>56800</v>
      </c>
    </row>
    <row r="3239" spans="3:5" x14ac:dyDescent="0.25">
      <c r="C3239" t="e">
        <f>'TPS543C20 Loop Gain'!AI701</f>
        <v>#DIV/0!</v>
      </c>
      <c r="D3239" t="e">
        <f>'TPS543C20 Loop Gain'!AJ701</f>
        <v>#DIV/0!</v>
      </c>
      <c r="E3239">
        <f>'TPS543C20 Loop Gain'!B701</f>
        <v>56700</v>
      </c>
    </row>
    <row r="3240" spans="3:5" x14ac:dyDescent="0.25">
      <c r="C3240" t="e">
        <f>'TPS543C20 Loop Gain'!AI700</f>
        <v>#DIV/0!</v>
      </c>
      <c r="D3240" t="e">
        <f>'TPS543C20 Loop Gain'!AJ700</f>
        <v>#DIV/0!</v>
      </c>
      <c r="E3240">
        <f>'TPS543C20 Loop Gain'!B700</f>
        <v>56600</v>
      </c>
    </row>
    <row r="3241" spans="3:5" x14ac:dyDescent="0.25">
      <c r="C3241" t="e">
        <f>'TPS543C20 Loop Gain'!AI699</f>
        <v>#DIV/0!</v>
      </c>
      <c r="D3241" t="e">
        <f>'TPS543C20 Loop Gain'!AJ699</f>
        <v>#DIV/0!</v>
      </c>
      <c r="E3241">
        <f>'TPS543C20 Loop Gain'!B699</f>
        <v>56500</v>
      </c>
    </row>
    <row r="3242" spans="3:5" x14ac:dyDescent="0.25">
      <c r="C3242" t="e">
        <f>'TPS543C20 Loop Gain'!AI698</f>
        <v>#DIV/0!</v>
      </c>
      <c r="D3242" t="e">
        <f>'TPS543C20 Loop Gain'!AJ698</f>
        <v>#DIV/0!</v>
      </c>
      <c r="E3242">
        <f>'TPS543C20 Loop Gain'!B698</f>
        <v>56400</v>
      </c>
    </row>
    <row r="3243" spans="3:5" x14ac:dyDescent="0.25">
      <c r="C3243" t="e">
        <f>'TPS543C20 Loop Gain'!AI697</f>
        <v>#DIV/0!</v>
      </c>
      <c r="D3243" t="e">
        <f>'TPS543C20 Loop Gain'!AJ697</f>
        <v>#DIV/0!</v>
      </c>
      <c r="E3243">
        <f>'TPS543C20 Loop Gain'!B697</f>
        <v>56300</v>
      </c>
    </row>
    <row r="3244" spans="3:5" x14ac:dyDescent="0.25">
      <c r="C3244" t="e">
        <f>'TPS543C20 Loop Gain'!AI696</f>
        <v>#DIV/0!</v>
      </c>
      <c r="D3244" t="e">
        <f>'TPS543C20 Loop Gain'!AJ696</f>
        <v>#DIV/0!</v>
      </c>
      <c r="E3244">
        <f>'TPS543C20 Loop Gain'!B696</f>
        <v>56200</v>
      </c>
    </row>
    <row r="3245" spans="3:5" x14ac:dyDescent="0.25">
      <c r="C3245" t="e">
        <f>'TPS543C20 Loop Gain'!AI695</f>
        <v>#DIV/0!</v>
      </c>
      <c r="D3245" t="e">
        <f>'TPS543C20 Loop Gain'!AJ695</f>
        <v>#DIV/0!</v>
      </c>
      <c r="E3245">
        <f>'TPS543C20 Loop Gain'!B695</f>
        <v>56100</v>
      </c>
    </row>
    <row r="3246" spans="3:5" x14ac:dyDescent="0.25">
      <c r="C3246" t="e">
        <f>'TPS543C20 Loop Gain'!AI694</f>
        <v>#DIV/0!</v>
      </c>
      <c r="D3246" t="e">
        <f>'TPS543C20 Loop Gain'!AJ694</f>
        <v>#DIV/0!</v>
      </c>
      <c r="E3246">
        <f>'TPS543C20 Loop Gain'!B694</f>
        <v>56000</v>
      </c>
    </row>
    <row r="3247" spans="3:5" x14ac:dyDescent="0.25">
      <c r="C3247" t="e">
        <f>'TPS543C20 Loop Gain'!AI693</f>
        <v>#DIV/0!</v>
      </c>
      <c r="D3247" t="e">
        <f>'TPS543C20 Loop Gain'!AJ693</f>
        <v>#DIV/0!</v>
      </c>
      <c r="E3247">
        <f>'TPS543C20 Loop Gain'!B693</f>
        <v>55900</v>
      </c>
    </row>
    <row r="3248" spans="3:5" x14ac:dyDescent="0.25">
      <c r="C3248" t="e">
        <f>'TPS543C20 Loop Gain'!AI692</f>
        <v>#DIV/0!</v>
      </c>
      <c r="D3248" t="e">
        <f>'TPS543C20 Loop Gain'!AJ692</f>
        <v>#DIV/0!</v>
      </c>
      <c r="E3248">
        <f>'TPS543C20 Loop Gain'!B692</f>
        <v>55800</v>
      </c>
    </row>
    <row r="3249" spans="3:5" x14ac:dyDescent="0.25">
      <c r="C3249" t="e">
        <f>'TPS543C20 Loop Gain'!AI691</f>
        <v>#DIV/0!</v>
      </c>
      <c r="D3249" t="e">
        <f>'TPS543C20 Loop Gain'!AJ691</f>
        <v>#DIV/0!</v>
      </c>
      <c r="E3249">
        <f>'TPS543C20 Loop Gain'!B691</f>
        <v>55700</v>
      </c>
    </row>
    <row r="3250" spans="3:5" x14ac:dyDescent="0.25">
      <c r="C3250" t="e">
        <f>'TPS543C20 Loop Gain'!AI690</f>
        <v>#DIV/0!</v>
      </c>
      <c r="D3250" t="e">
        <f>'TPS543C20 Loop Gain'!AJ690</f>
        <v>#DIV/0!</v>
      </c>
      <c r="E3250">
        <f>'TPS543C20 Loop Gain'!B690</f>
        <v>55600</v>
      </c>
    </row>
    <row r="3251" spans="3:5" x14ac:dyDescent="0.25">
      <c r="C3251" t="e">
        <f>'TPS543C20 Loop Gain'!AI689</f>
        <v>#DIV/0!</v>
      </c>
      <c r="D3251" t="e">
        <f>'TPS543C20 Loop Gain'!AJ689</f>
        <v>#DIV/0!</v>
      </c>
      <c r="E3251">
        <f>'TPS543C20 Loop Gain'!B689</f>
        <v>55500</v>
      </c>
    </row>
    <row r="3252" spans="3:5" x14ac:dyDescent="0.25">
      <c r="C3252" t="e">
        <f>'TPS543C20 Loop Gain'!AI688</f>
        <v>#DIV/0!</v>
      </c>
      <c r="D3252" t="e">
        <f>'TPS543C20 Loop Gain'!AJ688</f>
        <v>#DIV/0!</v>
      </c>
      <c r="E3252">
        <f>'TPS543C20 Loop Gain'!B688</f>
        <v>55400</v>
      </c>
    </row>
    <row r="3253" spans="3:5" x14ac:dyDescent="0.25">
      <c r="C3253" t="e">
        <f>'TPS543C20 Loop Gain'!AI687</f>
        <v>#DIV/0!</v>
      </c>
      <c r="D3253" t="e">
        <f>'TPS543C20 Loop Gain'!AJ687</f>
        <v>#DIV/0!</v>
      </c>
      <c r="E3253">
        <f>'TPS543C20 Loop Gain'!B687</f>
        <v>55300</v>
      </c>
    </row>
    <row r="3254" spans="3:5" x14ac:dyDescent="0.25">
      <c r="C3254" t="e">
        <f>'TPS543C20 Loop Gain'!AI686</f>
        <v>#DIV/0!</v>
      </c>
      <c r="D3254" t="e">
        <f>'TPS543C20 Loop Gain'!AJ686</f>
        <v>#DIV/0!</v>
      </c>
      <c r="E3254">
        <f>'TPS543C20 Loop Gain'!B686</f>
        <v>55200</v>
      </c>
    </row>
    <row r="3255" spans="3:5" x14ac:dyDescent="0.25">
      <c r="C3255" t="e">
        <f>'TPS543C20 Loop Gain'!AI685</f>
        <v>#DIV/0!</v>
      </c>
      <c r="D3255" t="e">
        <f>'TPS543C20 Loop Gain'!AJ685</f>
        <v>#DIV/0!</v>
      </c>
      <c r="E3255">
        <f>'TPS543C20 Loop Gain'!B685</f>
        <v>55100</v>
      </c>
    </row>
    <row r="3256" spans="3:5" x14ac:dyDescent="0.25">
      <c r="C3256" t="e">
        <f>'TPS543C20 Loop Gain'!AI684</f>
        <v>#DIV/0!</v>
      </c>
      <c r="D3256" t="e">
        <f>'TPS543C20 Loop Gain'!AJ684</f>
        <v>#DIV/0!</v>
      </c>
      <c r="E3256">
        <f>'TPS543C20 Loop Gain'!B684</f>
        <v>55000</v>
      </c>
    </row>
    <row r="3257" spans="3:5" x14ac:dyDescent="0.25">
      <c r="C3257" t="e">
        <f>'TPS543C20 Loop Gain'!AI683</f>
        <v>#DIV/0!</v>
      </c>
      <c r="D3257" t="e">
        <f>'TPS543C20 Loop Gain'!AJ683</f>
        <v>#DIV/0!</v>
      </c>
      <c r="E3257">
        <f>'TPS543C20 Loop Gain'!B683</f>
        <v>54900</v>
      </c>
    </row>
    <row r="3258" spans="3:5" x14ac:dyDescent="0.25">
      <c r="C3258" t="e">
        <f>'TPS543C20 Loop Gain'!AI682</f>
        <v>#DIV/0!</v>
      </c>
      <c r="D3258" t="e">
        <f>'TPS543C20 Loop Gain'!AJ682</f>
        <v>#DIV/0!</v>
      </c>
      <c r="E3258">
        <f>'TPS543C20 Loop Gain'!B682</f>
        <v>54800</v>
      </c>
    </row>
    <row r="3259" spans="3:5" x14ac:dyDescent="0.25">
      <c r="C3259" t="e">
        <f>'TPS543C20 Loop Gain'!AI681</f>
        <v>#DIV/0!</v>
      </c>
      <c r="D3259" t="e">
        <f>'TPS543C20 Loop Gain'!AJ681</f>
        <v>#DIV/0!</v>
      </c>
      <c r="E3259">
        <f>'TPS543C20 Loop Gain'!B681</f>
        <v>54700</v>
      </c>
    </row>
    <row r="3260" spans="3:5" x14ac:dyDescent="0.25">
      <c r="C3260" t="e">
        <f>'TPS543C20 Loop Gain'!AI680</f>
        <v>#DIV/0!</v>
      </c>
      <c r="D3260" t="e">
        <f>'TPS543C20 Loop Gain'!AJ680</f>
        <v>#DIV/0!</v>
      </c>
      <c r="E3260">
        <f>'TPS543C20 Loop Gain'!B680</f>
        <v>54600</v>
      </c>
    </row>
    <row r="3261" spans="3:5" x14ac:dyDescent="0.25">
      <c r="C3261" t="e">
        <f>'TPS543C20 Loop Gain'!AI679</f>
        <v>#DIV/0!</v>
      </c>
      <c r="D3261" t="e">
        <f>'TPS543C20 Loop Gain'!AJ679</f>
        <v>#DIV/0!</v>
      </c>
      <c r="E3261">
        <f>'TPS543C20 Loop Gain'!B679</f>
        <v>54500</v>
      </c>
    </row>
    <row r="3262" spans="3:5" x14ac:dyDescent="0.25">
      <c r="C3262" t="e">
        <f>'TPS543C20 Loop Gain'!AI678</f>
        <v>#DIV/0!</v>
      </c>
      <c r="D3262" t="e">
        <f>'TPS543C20 Loop Gain'!AJ678</f>
        <v>#DIV/0!</v>
      </c>
      <c r="E3262">
        <f>'TPS543C20 Loop Gain'!B678</f>
        <v>54400</v>
      </c>
    </row>
    <row r="3263" spans="3:5" x14ac:dyDescent="0.25">
      <c r="C3263" t="e">
        <f>'TPS543C20 Loop Gain'!AI677</f>
        <v>#DIV/0!</v>
      </c>
      <c r="D3263" t="e">
        <f>'TPS543C20 Loop Gain'!AJ677</f>
        <v>#DIV/0!</v>
      </c>
      <c r="E3263">
        <f>'TPS543C20 Loop Gain'!B677</f>
        <v>54300</v>
      </c>
    </row>
    <row r="3264" spans="3:5" x14ac:dyDescent="0.25">
      <c r="C3264" t="e">
        <f>'TPS543C20 Loop Gain'!AI676</f>
        <v>#DIV/0!</v>
      </c>
      <c r="D3264" t="e">
        <f>'TPS543C20 Loop Gain'!AJ676</f>
        <v>#DIV/0!</v>
      </c>
      <c r="E3264">
        <f>'TPS543C20 Loop Gain'!B676</f>
        <v>54200</v>
      </c>
    </row>
    <row r="3265" spans="3:5" x14ac:dyDescent="0.25">
      <c r="C3265" t="e">
        <f>'TPS543C20 Loop Gain'!AI675</f>
        <v>#DIV/0!</v>
      </c>
      <c r="D3265" t="e">
        <f>'TPS543C20 Loop Gain'!AJ675</f>
        <v>#DIV/0!</v>
      </c>
      <c r="E3265">
        <f>'TPS543C20 Loop Gain'!B675</f>
        <v>54100</v>
      </c>
    </row>
    <row r="3266" spans="3:5" x14ac:dyDescent="0.25">
      <c r="C3266" t="e">
        <f>'TPS543C20 Loop Gain'!AI674</f>
        <v>#DIV/0!</v>
      </c>
      <c r="D3266" t="e">
        <f>'TPS543C20 Loop Gain'!AJ674</f>
        <v>#DIV/0!</v>
      </c>
      <c r="E3266">
        <f>'TPS543C20 Loop Gain'!B674</f>
        <v>54000</v>
      </c>
    </row>
    <row r="3267" spans="3:5" x14ac:dyDescent="0.25">
      <c r="C3267" t="e">
        <f>'TPS543C20 Loop Gain'!AI673</f>
        <v>#DIV/0!</v>
      </c>
      <c r="D3267" t="e">
        <f>'TPS543C20 Loop Gain'!AJ673</f>
        <v>#DIV/0!</v>
      </c>
      <c r="E3267">
        <f>'TPS543C20 Loop Gain'!B673</f>
        <v>53900</v>
      </c>
    </row>
    <row r="3268" spans="3:5" x14ac:dyDescent="0.25">
      <c r="C3268" t="e">
        <f>'TPS543C20 Loop Gain'!AI672</f>
        <v>#DIV/0!</v>
      </c>
      <c r="D3268" t="e">
        <f>'TPS543C20 Loop Gain'!AJ672</f>
        <v>#DIV/0!</v>
      </c>
      <c r="E3268">
        <f>'TPS543C20 Loop Gain'!B672</f>
        <v>53800</v>
      </c>
    </row>
    <row r="3269" spans="3:5" x14ac:dyDescent="0.25">
      <c r="C3269" t="e">
        <f>'TPS543C20 Loop Gain'!AI671</f>
        <v>#DIV/0!</v>
      </c>
      <c r="D3269" t="e">
        <f>'TPS543C20 Loop Gain'!AJ671</f>
        <v>#DIV/0!</v>
      </c>
      <c r="E3269">
        <f>'TPS543C20 Loop Gain'!B671</f>
        <v>53700</v>
      </c>
    </row>
    <row r="3270" spans="3:5" x14ac:dyDescent="0.25">
      <c r="C3270" t="e">
        <f>'TPS543C20 Loop Gain'!AI670</f>
        <v>#DIV/0!</v>
      </c>
      <c r="D3270" t="e">
        <f>'TPS543C20 Loop Gain'!AJ670</f>
        <v>#DIV/0!</v>
      </c>
      <c r="E3270">
        <f>'TPS543C20 Loop Gain'!B670</f>
        <v>53600</v>
      </c>
    </row>
    <row r="3271" spans="3:5" x14ac:dyDescent="0.25">
      <c r="C3271" t="e">
        <f>'TPS543C20 Loop Gain'!AI669</f>
        <v>#DIV/0!</v>
      </c>
      <c r="D3271" t="e">
        <f>'TPS543C20 Loop Gain'!AJ669</f>
        <v>#DIV/0!</v>
      </c>
      <c r="E3271">
        <f>'TPS543C20 Loop Gain'!B669</f>
        <v>53500</v>
      </c>
    </row>
    <row r="3272" spans="3:5" x14ac:dyDescent="0.25">
      <c r="C3272" t="e">
        <f>'TPS543C20 Loop Gain'!AI668</f>
        <v>#DIV/0!</v>
      </c>
      <c r="D3272" t="e">
        <f>'TPS543C20 Loop Gain'!AJ668</f>
        <v>#DIV/0!</v>
      </c>
      <c r="E3272">
        <f>'TPS543C20 Loop Gain'!B668</f>
        <v>53400</v>
      </c>
    </row>
    <row r="3273" spans="3:5" x14ac:dyDescent="0.25">
      <c r="C3273" t="e">
        <f>'TPS543C20 Loop Gain'!AI667</f>
        <v>#DIV/0!</v>
      </c>
      <c r="D3273" t="e">
        <f>'TPS543C20 Loop Gain'!AJ667</f>
        <v>#DIV/0!</v>
      </c>
      <c r="E3273">
        <f>'TPS543C20 Loop Gain'!B667</f>
        <v>53300</v>
      </c>
    </row>
    <row r="3274" spans="3:5" x14ac:dyDescent="0.25">
      <c r="C3274" t="e">
        <f>'TPS543C20 Loop Gain'!AI666</f>
        <v>#DIV/0!</v>
      </c>
      <c r="D3274" t="e">
        <f>'TPS543C20 Loop Gain'!AJ666</f>
        <v>#DIV/0!</v>
      </c>
      <c r="E3274">
        <f>'TPS543C20 Loop Gain'!B666</f>
        <v>53200</v>
      </c>
    </row>
    <row r="3275" spans="3:5" x14ac:dyDescent="0.25">
      <c r="C3275" t="e">
        <f>'TPS543C20 Loop Gain'!AI665</f>
        <v>#DIV/0!</v>
      </c>
      <c r="D3275" t="e">
        <f>'TPS543C20 Loop Gain'!AJ665</f>
        <v>#DIV/0!</v>
      </c>
      <c r="E3275">
        <f>'TPS543C20 Loop Gain'!B665</f>
        <v>53100</v>
      </c>
    </row>
    <row r="3276" spans="3:5" x14ac:dyDescent="0.25">
      <c r="C3276" t="e">
        <f>'TPS543C20 Loop Gain'!AI664</f>
        <v>#DIV/0!</v>
      </c>
      <c r="D3276" t="e">
        <f>'TPS543C20 Loop Gain'!AJ664</f>
        <v>#DIV/0!</v>
      </c>
      <c r="E3276">
        <f>'TPS543C20 Loop Gain'!B664</f>
        <v>53000</v>
      </c>
    </row>
    <row r="3277" spans="3:5" x14ac:dyDescent="0.25">
      <c r="C3277" t="e">
        <f>'TPS543C20 Loop Gain'!AI663</f>
        <v>#DIV/0!</v>
      </c>
      <c r="D3277" t="e">
        <f>'TPS543C20 Loop Gain'!AJ663</f>
        <v>#DIV/0!</v>
      </c>
      <c r="E3277">
        <f>'TPS543C20 Loop Gain'!B663</f>
        <v>52900</v>
      </c>
    </row>
    <row r="3278" spans="3:5" x14ac:dyDescent="0.25">
      <c r="C3278" t="e">
        <f>'TPS543C20 Loop Gain'!AI662</f>
        <v>#DIV/0!</v>
      </c>
      <c r="D3278" t="e">
        <f>'TPS543C20 Loop Gain'!AJ662</f>
        <v>#DIV/0!</v>
      </c>
      <c r="E3278">
        <f>'TPS543C20 Loop Gain'!B662</f>
        <v>52800</v>
      </c>
    </row>
    <row r="3279" spans="3:5" x14ac:dyDescent="0.25">
      <c r="C3279" t="e">
        <f>'TPS543C20 Loop Gain'!AI661</f>
        <v>#DIV/0!</v>
      </c>
      <c r="D3279" t="e">
        <f>'TPS543C20 Loop Gain'!AJ661</f>
        <v>#DIV/0!</v>
      </c>
      <c r="E3279">
        <f>'TPS543C20 Loop Gain'!B661</f>
        <v>52700</v>
      </c>
    </row>
    <row r="3280" spans="3:5" x14ac:dyDescent="0.25">
      <c r="C3280" t="e">
        <f>'TPS543C20 Loop Gain'!AI660</f>
        <v>#DIV/0!</v>
      </c>
      <c r="D3280" t="e">
        <f>'TPS543C20 Loop Gain'!AJ660</f>
        <v>#DIV/0!</v>
      </c>
      <c r="E3280">
        <f>'TPS543C20 Loop Gain'!B660</f>
        <v>52600</v>
      </c>
    </row>
    <row r="3281" spans="3:5" x14ac:dyDescent="0.25">
      <c r="C3281" t="e">
        <f>'TPS543C20 Loop Gain'!AI659</f>
        <v>#DIV/0!</v>
      </c>
      <c r="D3281" t="e">
        <f>'TPS543C20 Loop Gain'!AJ659</f>
        <v>#DIV/0!</v>
      </c>
      <c r="E3281">
        <f>'TPS543C20 Loop Gain'!B659</f>
        <v>52500</v>
      </c>
    </row>
    <row r="3282" spans="3:5" x14ac:dyDescent="0.25">
      <c r="C3282" t="e">
        <f>'TPS543C20 Loop Gain'!AI658</f>
        <v>#DIV/0!</v>
      </c>
      <c r="D3282" t="e">
        <f>'TPS543C20 Loop Gain'!AJ658</f>
        <v>#DIV/0!</v>
      </c>
      <c r="E3282">
        <f>'TPS543C20 Loop Gain'!B658</f>
        <v>52400</v>
      </c>
    </row>
    <row r="3283" spans="3:5" x14ac:dyDescent="0.25">
      <c r="C3283" t="e">
        <f>'TPS543C20 Loop Gain'!AI657</f>
        <v>#DIV/0!</v>
      </c>
      <c r="D3283" t="e">
        <f>'TPS543C20 Loop Gain'!AJ657</f>
        <v>#DIV/0!</v>
      </c>
      <c r="E3283">
        <f>'TPS543C20 Loop Gain'!B657</f>
        <v>52300</v>
      </c>
    </row>
    <row r="3284" spans="3:5" x14ac:dyDescent="0.25">
      <c r="C3284" t="e">
        <f>'TPS543C20 Loop Gain'!AI656</f>
        <v>#DIV/0!</v>
      </c>
      <c r="D3284" t="e">
        <f>'TPS543C20 Loop Gain'!AJ656</f>
        <v>#DIV/0!</v>
      </c>
      <c r="E3284">
        <f>'TPS543C20 Loop Gain'!B656</f>
        <v>52200</v>
      </c>
    </row>
    <row r="3285" spans="3:5" x14ac:dyDescent="0.25">
      <c r="C3285" t="e">
        <f>'TPS543C20 Loop Gain'!AI655</f>
        <v>#DIV/0!</v>
      </c>
      <c r="D3285" t="e">
        <f>'TPS543C20 Loop Gain'!AJ655</f>
        <v>#DIV/0!</v>
      </c>
      <c r="E3285">
        <f>'TPS543C20 Loop Gain'!B655</f>
        <v>52100</v>
      </c>
    </row>
    <row r="3286" spans="3:5" x14ac:dyDescent="0.25">
      <c r="C3286" t="e">
        <f>'TPS543C20 Loop Gain'!AI654</f>
        <v>#DIV/0!</v>
      </c>
      <c r="D3286" t="e">
        <f>'TPS543C20 Loop Gain'!AJ654</f>
        <v>#DIV/0!</v>
      </c>
      <c r="E3286">
        <f>'TPS543C20 Loop Gain'!B654</f>
        <v>52000</v>
      </c>
    </row>
    <row r="3287" spans="3:5" x14ac:dyDescent="0.25">
      <c r="C3287" t="e">
        <f>'TPS543C20 Loop Gain'!AI653</f>
        <v>#DIV/0!</v>
      </c>
      <c r="D3287" t="e">
        <f>'TPS543C20 Loop Gain'!AJ653</f>
        <v>#DIV/0!</v>
      </c>
      <c r="E3287">
        <f>'TPS543C20 Loop Gain'!B653</f>
        <v>51900</v>
      </c>
    </row>
    <row r="3288" spans="3:5" x14ac:dyDescent="0.25">
      <c r="C3288" t="e">
        <f>'TPS543C20 Loop Gain'!AI652</f>
        <v>#DIV/0!</v>
      </c>
      <c r="D3288" t="e">
        <f>'TPS543C20 Loop Gain'!AJ652</f>
        <v>#DIV/0!</v>
      </c>
      <c r="E3288">
        <f>'TPS543C20 Loop Gain'!B652</f>
        <v>51800</v>
      </c>
    </row>
    <row r="3289" spans="3:5" x14ac:dyDescent="0.25">
      <c r="C3289" t="e">
        <f>'TPS543C20 Loop Gain'!AI651</f>
        <v>#DIV/0!</v>
      </c>
      <c r="D3289" t="e">
        <f>'TPS543C20 Loop Gain'!AJ651</f>
        <v>#DIV/0!</v>
      </c>
      <c r="E3289">
        <f>'TPS543C20 Loop Gain'!B651</f>
        <v>51700</v>
      </c>
    </row>
    <row r="3290" spans="3:5" x14ac:dyDescent="0.25">
      <c r="C3290" t="e">
        <f>'TPS543C20 Loop Gain'!AI650</f>
        <v>#DIV/0!</v>
      </c>
      <c r="D3290" t="e">
        <f>'TPS543C20 Loop Gain'!AJ650</f>
        <v>#DIV/0!</v>
      </c>
      <c r="E3290">
        <f>'TPS543C20 Loop Gain'!B650</f>
        <v>51600</v>
      </c>
    </row>
    <row r="3291" spans="3:5" x14ac:dyDescent="0.25">
      <c r="C3291" t="e">
        <f>'TPS543C20 Loop Gain'!AI649</f>
        <v>#DIV/0!</v>
      </c>
      <c r="D3291" t="e">
        <f>'TPS543C20 Loop Gain'!AJ649</f>
        <v>#DIV/0!</v>
      </c>
      <c r="E3291">
        <f>'TPS543C20 Loop Gain'!B649</f>
        <v>51500</v>
      </c>
    </row>
    <row r="3292" spans="3:5" x14ac:dyDescent="0.25">
      <c r="C3292" t="e">
        <f>'TPS543C20 Loop Gain'!AI648</f>
        <v>#DIV/0!</v>
      </c>
      <c r="D3292" t="e">
        <f>'TPS543C20 Loop Gain'!AJ648</f>
        <v>#DIV/0!</v>
      </c>
      <c r="E3292">
        <f>'TPS543C20 Loop Gain'!B648</f>
        <v>51400</v>
      </c>
    </row>
    <row r="3293" spans="3:5" x14ac:dyDescent="0.25">
      <c r="C3293" t="e">
        <f>'TPS543C20 Loop Gain'!AI647</f>
        <v>#DIV/0!</v>
      </c>
      <c r="D3293" t="e">
        <f>'TPS543C20 Loop Gain'!AJ647</f>
        <v>#DIV/0!</v>
      </c>
      <c r="E3293">
        <f>'TPS543C20 Loop Gain'!B647</f>
        <v>51300</v>
      </c>
    </row>
    <row r="3294" spans="3:5" x14ac:dyDescent="0.25">
      <c r="C3294" t="e">
        <f>'TPS543C20 Loop Gain'!AI646</f>
        <v>#DIV/0!</v>
      </c>
      <c r="D3294" t="e">
        <f>'TPS543C20 Loop Gain'!AJ646</f>
        <v>#DIV/0!</v>
      </c>
      <c r="E3294">
        <f>'TPS543C20 Loop Gain'!B646</f>
        <v>51200</v>
      </c>
    </row>
    <row r="3295" spans="3:5" x14ac:dyDescent="0.25">
      <c r="C3295" t="e">
        <f>'TPS543C20 Loop Gain'!AI645</f>
        <v>#DIV/0!</v>
      </c>
      <c r="D3295" t="e">
        <f>'TPS543C20 Loop Gain'!AJ645</f>
        <v>#DIV/0!</v>
      </c>
      <c r="E3295">
        <f>'TPS543C20 Loop Gain'!B645</f>
        <v>51100</v>
      </c>
    </row>
    <row r="3296" spans="3:5" x14ac:dyDescent="0.25">
      <c r="C3296" t="e">
        <f>'TPS543C20 Loop Gain'!AI644</f>
        <v>#DIV/0!</v>
      </c>
      <c r="D3296" t="e">
        <f>'TPS543C20 Loop Gain'!AJ644</f>
        <v>#DIV/0!</v>
      </c>
      <c r="E3296">
        <f>'TPS543C20 Loop Gain'!B644</f>
        <v>51000</v>
      </c>
    </row>
    <row r="3297" spans="3:5" x14ac:dyDescent="0.25">
      <c r="C3297" t="e">
        <f>'TPS543C20 Loop Gain'!AI643</f>
        <v>#DIV/0!</v>
      </c>
      <c r="D3297" t="e">
        <f>'TPS543C20 Loop Gain'!AJ643</f>
        <v>#DIV/0!</v>
      </c>
      <c r="E3297">
        <f>'TPS543C20 Loop Gain'!B643</f>
        <v>50900</v>
      </c>
    </row>
    <row r="3298" spans="3:5" x14ac:dyDescent="0.25">
      <c r="C3298" t="e">
        <f>'TPS543C20 Loop Gain'!AI642</f>
        <v>#DIV/0!</v>
      </c>
      <c r="D3298" t="e">
        <f>'TPS543C20 Loop Gain'!AJ642</f>
        <v>#DIV/0!</v>
      </c>
      <c r="E3298">
        <f>'TPS543C20 Loop Gain'!B642</f>
        <v>50800</v>
      </c>
    </row>
    <row r="3299" spans="3:5" x14ac:dyDescent="0.25">
      <c r="C3299" t="e">
        <f>'TPS543C20 Loop Gain'!AI641</f>
        <v>#DIV/0!</v>
      </c>
      <c r="D3299" t="e">
        <f>'TPS543C20 Loop Gain'!AJ641</f>
        <v>#DIV/0!</v>
      </c>
      <c r="E3299">
        <f>'TPS543C20 Loop Gain'!B641</f>
        <v>50700</v>
      </c>
    </row>
    <row r="3300" spans="3:5" x14ac:dyDescent="0.25">
      <c r="C3300" t="e">
        <f>'TPS543C20 Loop Gain'!AI640</f>
        <v>#DIV/0!</v>
      </c>
      <c r="D3300" t="e">
        <f>'TPS543C20 Loop Gain'!AJ640</f>
        <v>#DIV/0!</v>
      </c>
      <c r="E3300">
        <f>'TPS543C20 Loop Gain'!B640</f>
        <v>50600</v>
      </c>
    </row>
    <row r="3301" spans="3:5" x14ac:dyDescent="0.25">
      <c r="C3301" t="e">
        <f>'TPS543C20 Loop Gain'!AI639</f>
        <v>#DIV/0!</v>
      </c>
      <c r="D3301" t="e">
        <f>'TPS543C20 Loop Gain'!AJ639</f>
        <v>#DIV/0!</v>
      </c>
      <c r="E3301">
        <f>'TPS543C20 Loop Gain'!B639</f>
        <v>50500</v>
      </c>
    </row>
    <row r="3302" spans="3:5" x14ac:dyDescent="0.25">
      <c r="C3302" t="e">
        <f>'TPS543C20 Loop Gain'!AI638</f>
        <v>#DIV/0!</v>
      </c>
      <c r="D3302" t="e">
        <f>'TPS543C20 Loop Gain'!AJ638</f>
        <v>#DIV/0!</v>
      </c>
      <c r="E3302">
        <f>'TPS543C20 Loop Gain'!B638</f>
        <v>50400</v>
      </c>
    </row>
    <row r="3303" spans="3:5" x14ac:dyDescent="0.25">
      <c r="C3303" t="e">
        <f>'TPS543C20 Loop Gain'!AI637</f>
        <v>#DIV/0!</v>
      </c>
      <c r="D3303" t="e">
        <f>'TPS543C20 Loop Gain'!AJ637</f>
        <v>#DIV/0!</v>
      </c>
      <c r="E3303">
        <f>'TPS543C20 Loop Gain'!B637</f>
        <v>50300</v>
      </c>
    </row>
    <row r="3304" spans="3:5" x14ac:dyDescent="0.25">
      <c r="C3304" t="e">
        <f>'TPS543C20 Loop Gain'!AI636</f>
        <v>#DIV/0!</v>
      </c>
      <c r="D3304" t="e">
        <f>'TPS543C20 Loop Gain'!AJ636</f>
        <v>#DIV/0!</v>
      </c>
      <c r="E3304">
        <f>'TPS543C20 Loop Gain'!B636</f>
        <v>50200</v>
      </c>
    </row>
    <row r="3305" spans="3:5" x14ac:dyDescent="0.25">
      <c r="C3305" t="e">
        <f>'TPS543C20 Loop Gain'!AI635</f>
        <v>#DIV/0!</v>
      </c>
      <c r="D3305" t="e">
        <f>'TPS543C20 Loop Gain'!AJ635</f>
        <v>#DIV/0!</v>
      </c>
      <c r="E3305">
        <f>'TPS543C20 Loop Gain'!B635</f>
        <v>50100</v>
      </c>
    </row>
    <row r="3306" spans="3:5" x14ac:dyDescent="0.25">
      <c r="C3306" t="e">
        <f>'TPS543C20 Loop Gain'!AI634</f>
        <v>#DIV/0!</v>
      </c>
      <c r="D3306" t="e">
        <f>'TPS543C20 Loop Gain'!AJ634</f>
        <v>#DIV/0!</v>
      </c>
      <c r="E3306">
        <f>'TPS543C20 Loop Gain'!B634</f>
        <v>50000</v>
      </c>
    </row>
    <row r="3307" spans="3:5" x14ac:dyDescent="0.25">
      <c r="C3307" t="e">
        <f>'TPS543C20 Loop Gain'!AI633</f>
        <v>#DIV/0!</v>
      </c>
      <c r="D3307" t="e">
        <f>'TPS543C20 Loop Gain'!AJ633</f>
        <v>#DIV/0!</v>
      </c>
      <c r="E3307">
        <f>'TPS543C20 Loop Gain'!B633</f>
        <v>49900</v>
      </c>
    </row>
    <row r="3308" spans="3:5" x14ac:dyDescent="0.25">
      <c r="C3308" t="e">
        <f>'TPS543C20 Loop Gain'!AI632</f>
        <v>#DIV/0!</v>
      </c>
      <c r="D3308" t="e">
        <f>'TPS543C20 Loop Gain'!AJ632</f>
        <v>#DIV/0!</v>
      </c>
      <c r="E3308">
        <f>'TPS543C20 Loop Gain'!B632</f>
        <v>49800</v>
      </c>
    </row>
    <row r="3309" spans="3:5" x14ac:dyDescent="0.25">
      <c r="C3309" t="e">
        <f>'TPS543C20 Loop Gain'!AI631</f>
        <v>#DIV/0!</v>
      </c>
      <c r="D3309" t="e">
        <f>'TPS543C20 Loop Gain'!AJ631</f>
        <v>#DIV/0!</v>
      </c>
      <c r="E3309">
        <f>'TPS543C20 Loop Gain'!B631</f>
        <v>49700</v>
      </c>
    </row>
    <row r="3310" spans="3:5" x14ac:dyDescent="0.25">
      <c r="C3310" t="e">
        <f>'TPS543C20 Loop Gain'!AI630</f>
        <v>#DIV/0!</v>
      </c>
      <c r="D3310" t="e">
        <f>'TPS543C20 Loop Gain'!AJ630</f>
        <v>#DIV/0!</v>
      </c>
      <c r="E3310">
        <f>'TPS543C20 Loop Gain'!B630</f>
        <v>49600</v>
      </c>
    </row>
    <row r="3311" spans="3:5" x14ac:dyDescent="0.25">
      <c r="C3311" t="e">
        <f>'TPS543C20 Loop Gain'!AI629</f>
        <v>#DIV/0!</v>
      </c>
      <c r="D3311" t="e">
        <f>'TPS543C20 Loop Gain'!AJ629</f>
        <v>#DIV/0!</v>
      </c>
      <c r="E3311">
        <f>'TPS543C20 Loop Gain'!B629</f>
        <v>49500</v>
      </c>
    </row>
    <row r="3312" spans="3:5" x14ac:dyDescent="0.25">
      <c r="C3312" t="e">
        <f>'TPS543C20 Loop Gain'!AI628</f>
        <v>#DIV/0!</v>
      </c>
      <c r="D3312" t="e">
        <f>'TPS543C20 Loop Gain'!AJ628</f>
        <v>#DIV/0!</v>
      </c>
      <c r="E3312">
        <f>'TPS543C20 Loop Gain'!B628</f>
        <v>49400</v>
      </c>
    </row>
    <row r="3313" spans="3:5" x14ac:dyDescent="0.25">
      <c r="C3313" t="e">
        <f>'TPS543C20 Loop Gain'!AI627</f>
        <v>#DIV/0!</v>
      </c>
      <c r="D3313" t="e">
        <f>'TPS543C20 Loop Gain'!AJ627</f>
        <v>#DIV/0!</v>
      </c>
      <c r="E3313">
        <f>'TPS543C20 Loop Gain'!B627</f>
        <v>49300</v>
      </c>
    </row>
    <row r="3314" spans="3:5" x14ac:dyDescent="0.25">
      <c r="C3314" t="e">
        <f>'TPS543C20 Loop Gain'!AI626</f>
        <v>#DIV/0!</v>
      </c>
      <c r="D3314" t="e">
        <f>'TPS543C20 Loop Gain'!AJ626</f>
        <v>#DIV/0!</v>
      </c>
      <c r="E3314">
        <f>'TPS543C20 Loop Gain'!B626</f>
        <v>49200</v>
      </c>
    </row>
    <row r="3315" spans="3:5" x14ac:dyDescent="0.25">
      <c r="C3315" t="e">
        <f>'TPS543C20 Loop Gain'!AI625</f>
        <v>#DIV/0!</v>
      </c>
      <c r="D3315" t="e">
        <f>'TPS543C20 Loop Gain'!AJ625</f>
        <v>#DIV/0!</v>
      </c>
      <c r="E3315">
        <f>'TPS543C20 Loop Gain'!B625</f>
        <v>49100</v>
      </c>
    </row>
    <row r="3316" spans="3:5" x14ac:dyDescent="0.25">
      <c r="C3316" t="e">
        <f>'TPS543C20 Loop Gain'!AI624</f>
        <v>#DIV/0!</v>
      </c>
      <c r="D3316" t="e">
        <f>'TPS543C20 Loop Gain'!AJ624</f>
        <v>#DIV/0!</v>
      </c>
      <c r="E3316">
        <f>'TPS543C20 Loop Gain'!B624</f>
        <v>49000</v>
      </c>
    </row>
    <row r="3317" spans="3:5" x14ac:dyDescent="0.25">
      <c r="C3317" t="e">
        <f>'TPS543C20 Loop Gain'!AI623</f>
        <v>#DIV/0!</v>
      </c>
      <c r="D3317" t="e">
        <f>'TPS543C20 Loop Gain'!AJ623</f>
        <v>#DIV/0!</v>
      </c>
      <c r="E3317">
        <f>'TPS543C20 Loop Gain'!B623</f>
        <v>48900</v>
      </c>
    </row>
    <row r="3318" spans="3:5" x14ac:dyDescent="0.25">
      <c r="C3318" t="e">
        <f>'TPS543C20 Loop Gain'!AI622</f>
        <v>#DIV/0!</v>
      </c>
      <c r="D3318" t="e">
        <f>'TPS543C20 Loop Gain'!AJ622</f>
        <v>#DIV/0!</v>
      </c>
      <c r="E3318">
        <f>'TPS543C20 Loop Gain'!B622</f>
        <v>48800</v>
      </c>
    </row>
    <row r="3319" spans="3:5" x14ac:dyDescent="0.25">
      <c r="C3319" t="e">
        <f>'TPS543C20 Loop Gain'!AI621</f>
        <v>#DIV/0!</v>
      </c>
      <c r="D3319" t="e">
        <f>'TPS543C20 Loop Gain'!AJ621</f>
        <v>#DIV/0!</v>
      </c>
      <c r="E3319">
        <f>'TPS543C20 Loop Gain'!B621</f>
        <v>48700</v>
      </c>
    </row>
    <row r="3320" spans="3:5" x14ac:dyDescent="0.25">
      <c r="C3320" t="e">
        <f>'TPS543C20 Loop Gain'!AI620</f>
        <v>#DIV/0!</v>
      </c>
      <c r="D3320" t="e">
        <f>'TPS543C20 Loop Gain'!AJ620</f>
        <v>#DIV/0!</v>
      </c>
      <c r="E3320">
        <f>'TPS543C20 Loop Gain'!B620</f>
        <v>48600</v>
      </c>
    </row>
    <row r="3321" spans="3:5" x14ac:dyDescent="0.25">
      <c r="C3321" t="e">
        <f>'TPS543C20 Loop Gain'!AI619</f>
        <v>#DIV/0!</v>
      </c>
      <c r="D3321" t="e">
        <f>'TPS543C20 Loop Gain'!AJ619</f>
        <v>#DIV/0!</v>
      </c>
      <c r="E3321">
        <f>'TPS543C20 Loop Gain'!B619</f>
        <v>48500</v>
      </c>
    </row>
    <row r="3322" spans="3:5" x14ac:dyDescent="0.25">
      <c r="C3322" t="e">
        <f>'TPS543C20 Loop Gain'!AI618</f>
        <v>#DIV/0!</v>
      </c>
      <c r="D3322" t="e">
        <f>'TPS543C20 Loop Gain'!AJ618</f>
        <v>#DIV/0!</v>
      </c>
      <c r="E3322">
        <f>'TPS543C20 Loop Gain'!B618</f>
        <v>48400</v>
      </c>
    </row>
    <row r="3323" spans="3:5" x14ac:dyDescent="0.25">
      <c r="C3323" t="e">
        <f>'TPS543C20 Loop Gain'!AI617</f>
        <v>#DIV/0!</v>
      </c>
      <c r="D3323" t="e">
        <f>'TPS543C20 Loop Gain'!AJ617</f>
        <v>#DIV/0!</v>
      </c>
      <c r="E3323">
        <f>'TPS543C20 Loop Gain'!B617</f>
        <v>48300</v>
      </c>
    </row>
    <row r="3324" spans="3:5" x14ac:dyDescent="0.25">
      <c r="C3324" t="e">
        <f>'TPS543C20 Loop Gain'!AI616</f>
        <v>#DIV/0!</v>
      </c>
      <c r="D3324" t="e">
        <f>'TPS543C20 Loop Gain'!AJ616</f>
        <v>#DIV/0!</v>
      </c>
      <c r="E3324">
        <f>'TPS543C20 Loop Gain'!B616</f>
        <v>48200</v>
      </c>
    </row>
    <row r="3325" spans="3:5" x14ac:dyDescent="0.25">
      <c r="C3325" t="e">
        <f>'TPS543C20 Loop Gain'!AI615</f>
        <v>#DIV/0!</v>
      </c>
      <c r="D3325" t="e">
        <f>'TPS543C20 Loop Gain'!AJ615</f>
        <v>#DIV/0!</v>
      </c>
      <c r="E3325">
        <f>'TPS543C20 Loop Gain'!B615</f>
        <v>48100</v>
      </c>
    </row>
    <row r="3326" spans="3:5" x14ac:dyDescent="0.25">
      <c r="C3326" t="e">
        <f>'TPS543C20 Loop Gain'!AI614</f>
        <v>#DIV/0!</v>
      </c>
      <c r="D3326" t="e">
        <f>'TPS543C20 Loop Gain'!AJ614</f>
        <v>#DIV/0!</v>
      </c>
      <c r="E3326">
        <f>'TPS543C20 Loop Gain'!B614</f>
        <v>48000</v>
      </c>
    </row>
    <row r="3327" spans="3:5" x14ac:dyDescent="0.25">
      <c r="C3327" t="e">
        <f>'TPS543C20 Loop Gain'!AI613</f>
        <v>#DIV/0!</v>
      </c>
      <c r="D3327" t="e">
        <f>'TPS543C20 Loop Gain'!AJ613</f>
        <v>#DIV/0!</v>
      </c>
      <c r="E3327">
        <f>'TPS543C20 Loop Gain'!B613</f>
        <v>47900</v>
      </c>
    </row>
    <row r="3328" spans="3:5" x14ac:dyDescent="0.25">
      <c r="C3328" t="e">
        <f>'TPS543C20 Loop Gain'!AI612</f>
        <v>#DIV/0!</v>
      </c>
      <c r="D3328" t="e">
        <f>'TPS543C20 Loop Gain'!AJ612</f>
        <v>#DIV/0!</v>
      </c>
      <c r="E3328">
        <f>'TPS543C20 Loop Gain'!B612</f>
        <v>47800</v>
      </c>
    </row>
    <row r="3329" spans="3:5" x14ac:dyDescent="0.25">
      <c r="C3329" t="e">
        <f>'TPS543C20 Loop Gain'!AI611</f>
        <v>#DIV/0!</v>
      </c>
      <c r="D3329" t="e">
        <f>'TPS543C20 Loop Gain'!AJ611</f>
        <v>#DIV/0!</v>
      </c>
      <c r="E3329">
        <f>'TPS543C20 Loop Gain'!B611</f>
        <v>47700</v>
      </c>
    </row>
    <row r="3330" spans="3:5" x14ac:dyDescent="0.25">
      <c r="C3330" t="e">
        <f>'TPS543C20 Loop Gain'!AI610</f>
        <v>#DIV/0!</v>
      </c>
      <c r="D3330" t="e">
        <f>'TPS543C20 Loop Gain'!AJ610</f>
        <v>#DIV/0!</v>
      </c>
      <c r="E3330">
        <f>'TPS543C20 Loop Gain'!B610</f>
        <v>47600</v>
      </c>
    </row>
    <row r="3331" spans="3:5" x14ac:dyDescent="0.25">
      <c r="C3331" t="e">
        <f>'TPS543C20 Loop Gain'!AI609</f>
        <v>#DIV/0!</v>
      </c>
      <c r="D3331" t="e">
        <f>'TPS543C20 Loop Gain'!AJ609</f>
        <v>#DIV/0!</v>
      </c>
      <c r="E3331">
        <f>'TPS543C20 Loop Gain'!B609</f>
        <v>47500</v>
      </c>
    </row>
    <row r="3332" spans="3:5" x14ac:dyDescent="0.25">
      <c r="C3332" t="e">
        <f>'TPS543C20 Loop Gain'!AI608</f>
        <v>#DIV/0!</v>
      </c>
      <c r="D3332" t="e">
        <f>'TPS543C20 Loop Gain'!AJ608</f>
        <v>#DIV/0!</v>
      </c>
      <c r="E3332">
        <f>'TPS543C20 Loop Gain'!B608</f>
        <v>47400</v>
      </c>
    </row>
    <row r="3333" spans="3:5" x14ac:dyDescent="0.25">
      <c r="C3333" t="e">
        <f>'TPS543C20 Loop Gain'!AI607</f>
        <v>#DIV/0!</v>
      </c>
      <c r="D3333" t="e">
        <f>'TPS543C20 Loop Gain'!AJ607</f>
        <v>#DIV/0!</v>
      </c>
      <c r="E3333">
        <f>'TPS543C20 Loop Gain'!B607</f>
        <v>47300</v>
      </c>
    </row>
    <row r="3334" spans="3:5" x14ac:dyDescent="0.25">
      <c r="C3334" t="e">
        <f>'TPS543C20 Loop Gain'!AI606</f>
        <v>#DIV/0!</v>
      </c>
      <c r="D3334" t="e">
        <f>'TPS543C20 Loop Gain'!AJ606</f>
        <v>#DIV/0!</v>
      </c>
      <c r="E3334">
        <f>'TPS543C20 Loop Gain'!B606</f>
        <v>47200</v>
      </c>
    </row>
    <row r="3335" spans="3:5" x14ac:dyDescent="0.25">
      <c r="C3335" t="e">
        <f>'TPS543C20 Loop Gain'!AI605</f>
        <v>#DIV/0!</v>
      </c>
      <c r="D3335" t="e">
        <f>'TPS543C20 Loop Gain'!AJ605</f>
        <v>#DIV/0!</v>
      </c>
      <c r="E3335">
        <f>'TPS543C20 Loop Gain'!B605</f>
        <v>47100</v>
      </c>
    </row>
    <row r="3336" spans="3:5" x14ac:dyDescent="0.25">
      <c r="C3336" t="e">
        <f>'TPS543C20 Loop Gain'!AI604</f>
        <v>#DIV/0!</v>
      </c>
      <c r="D3336" t="e">
        <f>'TPS543C20 Loop Gain'!AJ604</f>
        <v>#DIV/0!</v>
      </c>
      <c r="E3336">
        <f>'TPS543C20 Loop Gain'!B604</f>
        <v>47000</v>
      </c>
    </row>
    <row r="3337" spans="3:5" x14ac:dyDescent="0.25">
      <c r="C3337" t="e">
        <f>'TPS543C20 Loop Gain'!AI603</f>
        <v>#DIV/0!</v>
      </c>
      <c r="D3337" t="e">
        <f>'TPS543C20 Loop Gain'!AJ603</f>
        <v>#DIV/0!</v>
      </c>
      <c r="E3337">
        <f>'TPS543C20 Loop Gain'!B603</f>
        <v>46900</v>
      </c>
    </row>
    <row r="3338" spans="3:5" x14ac:dyDescent="0.25">
      <c r="C3338" t="e">
        <f>'TPS543C20 Loop Gain'!AI602</f>
        <v>#DIV/0!</v>
      </c>
      <c r="D3338" t="e">
        <f>'TPS543C20 Loop Gain'!AJ602</f>
        <v>#DIV/0!</v>
      </c>
      <c r="E3338">
        <f>'TPS543C20 Loop Gain'!B602</f>
        <v>46800</v>
      </c>
    </row>
    <row r="3339" spans="3:5" x14ac:dyDescent="0.25">
      <c r="C3339" t="e">
        <f>'TPS543C20 Loop Gain'!AI601</f>
        <v>#DIV/0!</v>
      </c>
      <c r="D3339" t="e">
        <f>'TPS543C20 Loop Gain'!AJ601</f>
        <v>#DIV/0!</v>
      </c>
      <c r="E3339">
        <f>'TPS543C20 Loop Gain'!B601</f>
        <v>46700</v>
      </c>
    </row>
    <row r="3340" spans="3:5" x14ac:dyDescent="0.25">
      <c r="C3340" t="e">
        <f>'TPS543C20 Loop Gain'!AI600</f>
        <v>#DIV/0!</v>
      </c>
      <c r="D3340" t="e">
        <f>'TPS543C20 Loop Gain'!AJ600</f>
        <v>#DIV/0!</v>
      </c>
      <c r="E3340">
        <f>'TPS543C20 Loop Gain'!B600</f>
        <v>46600</v>
      </c>
    </row>
    <row r="3341" spans="3:5" x14ac:dyDescent="0.25">
      <c r="C3341" t="e">
        <f>'TPS543C20 Loop Gain'!AI599</f>
        <v>#DIV/0!</v>
      </c>
      <c r="D3341" t="e">
        <f>'TPS543C20 Loop Gain'!AJ599</f>
        <v>#DIV/0!</v>
      </c>
      <c r="E3341">
        <f>'TPS543C20 Loop Gain'!B599</f>
        <v>46500</v>
      </c>
    </row>
    <row r="3342" spans="3:5" x14ac:dyDescent="0.25">
      <c r="C3342" t="e">
        <f>'TPS543C20 Loop Gain'!AI598</f>
        <v>#DIV/0!</v>
      </c>
      <c r="D3342" t="e">
        <f>'TPS543C20 Loop Gain'!AJ598</f>
        <v>#DIV/0!</v>
      </c>
      <c r="E3342">
        <f>'TPS543C20 Loop Gain'!B598</f>
        <v>46400</v>
      </c>
    </row>
    <row r="3343" spans="3:5" x14ac:dyDescent="0.25">
      <c r="C3343" t="e">
        <f>'TPS543C20 Loop Gain'!AI597</f>
        <v>#DIV/0!</v>
      </c>
      <c r="D3343" t="e">
        <f>'TPS543C20 Loop Gain'!AJ597</f>
        <v>#DIV/0!</v>
      </c>
      <c r="E3343">
        <f>'TPS543C20 Loop Gain'!B597</f>
        <v>46300</v>
      </c>
    </row>
    <row r="3344" spans="3:5" x14ac:dyDescent="0.25">
      <c r="C3344" t="e">
        <f>'TPS543C20 Loop Gain'!AI596</f>
        <v>#DIV/0!</v>
      </c>
      <c r="D3344" t="e">
        <f>'TPS543C20 Loop Gain'!AJ596</f>
        <v>#DIV/0!</v>
      </c>
      <c r="E3344">
        <f>'TPS543C20 Loop Gain'!B596</f>
        <v>46200</v>
      </c>
    </row>
    <row r="3345" spans="3:5" x14ac:dyDescent="0.25">
      <c r="C3345" t="e">
        <f>'TPS543C20 Loop Gain'!AI595</f>
        <v>#DIV/0!</v>
      </c>
      <c r="D3345" t="e">
        <f>'TPS543C20 Loop Gain'!AJ595</f>
        <v>#DIV/0!</v>
      </c>
      <c r="E3345">
        <f>'TPS543C20 Loop Gain'!B595</f>
        <v>46100</v>
      </c>
    </row>
    <row r="3346" spans="3:5" x14ac:dyDescent="0.25">
      <c r="C3346" t="e">
        <f>'TPS543C20 Loop Gain'!AI594</f>
        <v>#DIV/0!</v>
      </c>
      <c r="D3346" t="e">
        <f>'TPS543C20 Loop Gain'!AJ594</f>
        <v>#DIV/0!</v>
      </c>
      <c r="E3346">
        <f>'TPS543C20 Loop Gain'!B594</f>
        <v>46000</v>
      </c>
    </row>
    <row r="3347" spans="3:5" x14ac:dyDescent="0.25">
      <c r="C3347" t="e">
        <f>'TPS543C20 Loop Gain'!AI593</f>
        <v>#DIV/0!</v>
      </c>
      <c r="D3347" t="e">
        <f>'TPS543C20 Loop Gain'!AJ593</f>
        <v>#DIV/0!</v>
      </c>
      <c r="E3347">
        <f>'TPS543C20 Loop Gain'!B593</f>
        <v>45900</v>
      </c>
    </row>
    <row r="3348" spans="3:5" x14ac:dyDescent="0.25">
      <c r="C3348" t="e">
        <f>'TPS543C20 Loop Gain'!AI592</f>
        <v>#DIV/0!</v>
      </c>
      <c r="D3348" t="e">
        <f>'TPS543C20 Loop Gain'!AJ592</f>
        <v>#DIV/0!</v>
      </c>
      <c r="E3348">
        <f>'TPS543C20 Loop Gain'!B592</f>
        <v>45800</v>
      </c>
    </row>
    <row r="3349" spans="3:5" x14ac:dyDescent="0.25">
      <c r="C3349" t="e">
        <f>'TPS543C20 Loop Gain'!AI591</f>
        <v>#DIV/0!</v>
      </c>
      <c r="D3349" t="e">
        <f>'TPS543C20 Loop Gain'!AJ591</f>
        <v>#DIV/0!</v>
      </c>
      <c r="E3349">
        <f>'TPS543C20 Loop Gain'!B591</f>
        <v>45700</v>
      </c>
    </row>
    <row r="3350" spans="3:5" x14ac:dyDescent="0.25">
      <c r="C3350" t="e">
        <f>'TPS543C20 Loop Gain'!AI590</f>
        <v>#DIV/0!</v>
      </c>
      <c r="D3350" t="e">
        <f>'TPS543C20 Loop Gain'!AJ590</f>
        <v>#DIV/0!</v>
      </c>
      <c r="E3350">
        <f>'TPS543C20 Loop Gain'!B590</f>
        <v>45600</v>
      </c>
    </row>
    <row r="3351" spans="3:5" x14ac:dyDescent="0.25">
      <c r="C3351" t="e">
        <f>'TPS543C20 Loop Gain'!AI589</f>
        <v>#DIV/0!</v>
      </c>
      <c r="D3351" t="e">
        <f>'TPS543C20 Loop Gain'!AJ589</f>
        <v>#DIV/0!</v>
      </c>
      <c r="E3351">
        <f>'TPS543C20 Loop Gain'!B589</f>
        <v>45500</v>
      </c>
    </row>
    <row r="3352" spans="3:5" x14ac:dyDescent="0.25">
      <c r="C3352" t="e">
        <f>'TPS543C20 Loop Gain'!AI588</f>
        <v>#DIV/0!</v>
      </c>
      <c r="D3352" t="e">
        <f>'TPS543C20 Loop Gain'!AJ588</f>
        <v>#DIV/0!</v>
      </c>
      <c r="E3352">
        <f>'TPS543C20 Loop Gain'!B588</f>
        <v>45400</v>
      </c>
    </row>
    <row r="3353" spans="3:5" x14ac:dyDescent="0.25">
      <c r="C3353" t="e">
        <f>'TPS543C20 Loop Gain'!AI587</f>
        <v>#DIV/0!</v>
      </c>
      <c r="D3353" t="e">
        <f>'TPS543C20 Loop Gain'!AJ587</f>
        <v>#DIV/0!</v>
      </c>
      <c r="E3353">
        <f>'TPS543C20 Loop Gain'!B587</f>
        <v>45300</v>
      </c>
    </row>
    <row r="3354" spans="3:5" x14ac:dyDescent="0.25">
      <c r="C3354" t="e">
        <f>'TPS543C20 Loop Gain'!AI586</f>
        <v>#DIV/0!</v>
      </c>
      <c r="D3354" t="e">
        <f>'TPS543C20 Loop Gain'!AJ586</f>
        <v>#DIV/0!</v>
      </c>
      <c r="E3354">
        <f>'TPS543C20 Loop Gain'!B586</f>
        <v>45200</v>
      </c>
    </row>
    <row r="3355" spans="3:5" x14ac:dyDescent="0.25">
      <c r="C3355" t="e">
        <f>'TPS543C20 Loop Gain'!AI585</f>
        <v>#DIV/0!</v>
      </c>
      <c r="D3355" t="e">
        <f>'TPS543C20 Loop Gain'!AJ585</f>
        <v>#DIV/0!</v>
      </c>
      <c r="E3355">
        <f>'TPS543C20 Loop Gain'!B585</f>
        <v>45100</v>
      </c>
    </row>
    <row r="3356" spans="3:5" x14ac:dyDescent="0.25">
      <c r="C3356" t="e">
        <f>'TPS543C20 Loop Gain'!AI584</f>
        <v>#DIV/0!</v>
      </c>
      <c r="D3356" t="e">
        <f>'TPS543C20 Loop Gain'!AJ584</f>
        <v>#DIV/0!</v>
      </c>
      <c r="E3356">
        <f>'TPS543C20 Loop Gain'!B584</f>
        <v>45000</v>
      </c>
    </row>
    <row r="3357" spans="3:5" x14ac:dyDescent="0.25">
      <c r="C3357" t="e">
        <f>'TPS543C20 Loop Gain'!AI583</f>
        <v>#DIV/0!</v>
      </c>
      <c r="D3357" t="e">
        <f>'TPS543C20 Loop Gain'!AJ583</f>
        <v>#DIV/0!</v>
      </c>
      <c r="E3357">
        <f>'TPS543C20 Loop Gain'!B583</f>
        <v>44900</v>
      </c>
    </row>
    <row r="3358" spans="3:5" x14ac:dyDescent="0.25">
      <c r="C3358" t="e">
        <f>'TPS543C20 Loop Gain'!AI582</f>
        <v>#DIV/0!</v>
      </c>
      <c r="D3358" t="e">
        <f>'TPS543C20 Loop Gain'!AJ582</f>
        <v>#DIV/0!</v>
      </c>
      <c r="E3358">
        <f>'TPS543C20 Loop Gain'!B582</f>
        <v>44800</v>
      </c>
    </row>
    <row r="3359" spans="3:5" x14ac:dyDescent="0.25">
      <c r="C3359" t="e">
        <f>'TPS543C20 Loop Gain'!AI581</f>
        <v>#DIV/0!</v>
      </c>
      <c r="D3359" t="e">
        <f>'TPS543C20 Loop Gain'!AJ581</f>
        <v>#DIV/0!</v>
      </c>
      <c r="E3359">
        <f>'TPS543C20 Loop Gain'!B581</f>
        <v>44700</v>
      </c>
    </row>
    <row r="3360" spans="3:5" x14ac:dyDescent="0.25">
      <c r="C3360" t="e">
        <f>'TPS543C20 Loop Gain'!AI580</f>
        <v>#DIV/0!</v>
      </c>
      <c r="D3360" t="e">
        <f>'TPS543C20 Loop Gain'!AJ580</f>
        <v>#DIV/0!</v>
      </c>
      <c r="E3360">
        <f>'TPS543C20 Loop Gain'!B580</f>
        <v>44600</v>
      </c>
    </row>
    <row r="3361" spans="3:5" x14ac:dyDescent="0.25">
      <c r="C3361" t="e">
        <f>'TPS543C20 Loop Gain'!AI579</f>
        <v>#DIV/0!</v>
      </c>
      <c r="D3361" t="e">
        <f>'TPS543C20 Loop Gain'!AJ579</f>
        <v>#DIV/0!</v>
      </c>
      <c r="E3361">
        <f>'TPS543C20 Loop Gain'!B579</f>
        <v>44500</v>
      </c>
    </row>
    <row r="3362" spans="3:5" x14ac:dyDescent="0.25">
      <c r="C3362" t="e">
        <f>'TPS543C20 Loop Gain'!AI578</f>
        <v>#DIV/0!</v>
      </c>
      <c r="D3362" t="e">
        <f>'TPS543C20 Loop Gain'!AJ578</f>
        <v>#DIV/0!</v>
      </c>
      <c r="E3362">
        <f>'TPS543C20 Loop Gain'!B578</f>
        <v>44400</v>
      </c>
    </row>
    <row r="3363" spans="3:5" x14ac:dyDescent="0.25">
      <c r="C3363" t="e">
        <f>'TPS543C20 Loop Gain'!AI577</f>
        <v>#DIV/0!</v>
      </c>
      <c r="D3363" t="e">
        <f>'TPS543C20 Loop Gain'!AJ577</f>
        <v>#DIV/0!</v>
      </c>
      <c r="E3363">
        <f>'TPS543C20 Loop Gain'!B577</f>
        <v>44300</v>
      </c>
    </row>
    <row r="3364" spans="3:5" x14ac:dyDescent="0.25">
      <c r="C3364" t="e">
        <f>'TPS543C20 Loop Gain'!AI576</f>
        <v>#DIV/0!</v>
      </c>
      <c r="D3364" t="e">
        <f>'TPS543C20 Loop Gain'!AJ576</f>
        <v>#DIV/0!</v>
      </c>
      <c r="E3364">
        <f>'TPS543C20 Loop Gain'!B576</f>
        <v>44200</v>
      </c>
    </row>
    <row r="3365" spans="3:5" x14ac:dyDescent="0.25">
      <c r="C3365" t="e">
        <f>'TPS543C20 Loop Gain'!AI575</f>
        <v>#DIV/0!</v>
      </c>
      <c r="D3365" t="e">
        <f>'TPS543C20 Loop Gain'!AJ575</f>
        <v>#DIV/0!</v>
      </c>
      <c r="E3365">
        <f>'TPS543C20 Loop Gain'!B575</f>
        <v>44100</v>
      </c>
    </row>
    <row r="3366" spans="3:5" x14ac:dyDescent="0.25">
      <c r="C3366" t="e">
        <f>'TPS543C20 Loop Gain'!AI574</f>
        <v>#DIV/0!</v>
      </c>
      <c r="D3366" t="e">
        <f>'TPS543C20 Loop Gain'!AJ574</f>
        <v>#DIV/0!</v>
      </c>
      <c r="E3366">
        <f>'TPS543C20 Loop Gain'!B574</f>
        <v>44000</v>
      </c>
    </row>
    <row r="3367" spans="3:5" x14ac:dyDescent="0.25">
      <c r="C3367" t="e">
        <f>'TPS543C20 Loop Gain'!AI573</f>
        <v>#DIV/0!</v>
      </c>
      <c r="D3367" t="e">
        <f>'TPS543C20 Loop Gain'!AJ573</f>
        <v>#DIV/0!</v>
      </c>
      <c r="E3367">
        <f>'TPS543C20 Loop Gain'!B573</f>
        <v>43900</v>
      </c>
    </row>
    <row r="3368" spans="3:5" x14ac:dyDescent="0.25">
      <c r="C3368" t="e">
        <f>'TPS543C20 Loop Gain'!AI572</f>
        <v>#DIV/0!</v>
      </c>
      <c r="D3368" t="e">
        <f>'TPS543C20 Loop Gain'!AJ572</f>
        <v>#DIV/0!</v>
      </c>
      <c r="E3368">
        <f>'TPS543C20 Loop Gain'!B572</f>
        <v>43800</v>
      </c>
    </row>
    <row r="3369" spans="3:5" x14ac:dyDescent="0.25">
      <c r="C3369" t="e">
        <f>'TPS543C20 Loop Gain'!AI571</f>
        <v>#DIV/0!</v>
      </c>
      <c r="D3369" t="e">
        <f>'TPS543C20 Loop Gain'!AJ571</f>
        <v>#DIV/0!</v>
      </c>
      <c r="E3369">
        <f>'TPS543C20 Loop Gain'!B571</f>
        <v>43700</v>
      </c>
    </row>
    <row r="3370" spans="3:5" x14ac:dyDescent="0.25">
      <c r="C3370" t="e">
        <f>'TPS543C20 Loop Gain'!AI570</f>
        <v>#DIV/0!</v>
      </c>
      <c r="D3370" t="e">
        <f>'TPS543C20 Loop Gain'!AJ570</f>
        <v>#DIV/0!</v>
      </c>
      <c r="E3370">
        <f>'TPS543C20 Loop Gain'!B570</f>
        <v>43600</v>
      </c>
    </row>
    <row r="3371" spans="3:5" x14ac:dyDescent="0.25">
      <c r="C3371" t="e">
        <f>'TPS543C20 Loop Gain'!AI569</f>
        <v>#DIV/0!</v>
      </c>
      <c r="D3371" t="e">
        <f>'TPS543C20 Loop Gain'!AJ569</f>
        <v>#DIV/0!</v>
      </c>
      <c r="E3371">
        <f>'TPS543C20 Loop Gain'!B569</f>
        <v>43500</v>
      </c>
    </row>
    <row r="3372" spans="3:5" x14ac:dyDescent="0.25">
      <c r="C3372" t="e">
        <f>'TPS543C20 Loop Gain'!AI568</f>
        <v>#DIV/0!</v>
      </c>
      <c r="D3372" t="e">
        <f>'TPS543C20 Loop Gain'!AJ568</f>
        <v>#DIV/0!</v>
      </c>
      <c r="E3372">
        <f>'TPS543C20 Loop Gain'!B568</f>
        <v>43400</v>
      </c>
    </row>
    <row r="3373" spans="3:5" x14ac:dyDescent="0.25">
      <c r="C3373" t="e">
        <f>'TPS543C20 Loop Gain'!AI567</f>
        <v>#DIV/0!</v>
      </c>
      <c r="D3373" t="e">
        <f>'TPS543C20 Loop Gain'!AJ567</f>
        <v>#DIV/0!</v>
      </c>
      <c r="E3373">
        <f>'TPS543C20 Loop Gain'!B567</f>
        <v>43300</v>
      </c>
    </row>
    <row r="3374" spans="3:5" x14ac:dyDescent="0.25">
      <c r="C3374" t="e">
        <f>'TPS543C20 Loop Gain'!AI566</f>
        <v>#DIV/0!</v>
      </c>
      <c r="D3374" t="e">
        <f>'TPS543C20 Loop Gain'!AJ566</f>
        <v>#DIV/0!</v>
      </c>
      <c r="E3374">
        <f>'TPS543C20 Loop Gain'!B566</f>
        <v>43200</v>
      </c>
    </row>
    <row r="3375" spans="3:5" x14ac:dyDescent="0.25">
      <c r="C3375" t="e">
        <f>'TPS543C20 Loop Gain'!AI565</f>
        <v>#DIV/0!</v>
      </c>
      <c r="D3375" t="e">
        <f>'TPS543C20 Loop Gain'!AJ565</f>
        <v>#DIV/0!</v>
      </c>
      <c r="E3375">
        <f>'TPS543C20 Loop Gain'!B565</f>
        <v>43100</v>
      </c>
    </row>
    <row r="3376" spans="3:5" x14ac:dyDescent="0.25">
      <c r="C3376" t="e">
        <f>'TPS543C20 Loop Gain'!AI564</f>
        <v>#DIV/0!</v>
      </c>
      <c r="D3376" t="e">
        <f>'TPS543C20 Loop Gain'!AJ564</f>
        <v>#DIV/0!</v>
      </c>
      <c r="E3376">
        <f>'TPS543C20 Loop Gain'!B564</f>
        <v>43000</v>
      </c>
    </row>
    <row r="3377" spans="3:5" x14ac:dyDescent="0.25">
      <c r="C3377" t="e">
        <f>'TPS543C20 Loop Gain'!AI563</f>
        <v>#DIV/0!</v>
      </c>
      <c r="D3377" t="e">
        <f>'TPS543C20 Loop Gain'!AJ563</f>
        <v>#DIV/0!</v>
      </c>
      <c r="E3377">
        <f>'TPS543C20 Loop Gain'!B563</f>
        <v>42900</v>
      </c>
    </row>
    <row r="3378" spans="3:5" x14ac:dyDescent="0.25">
      <c r="C3378" t="e">
        <f>'TPS543C20 Loop Gain'!AI562</f>
        <v>#DIV/0!</v>
      </c>
      <c r="D3378" t="e">
        <f>'TPS543C20 Loop Gain'!AJ562</f>
        <v>#DIV/0!</v>
      </c>
      <c r="E3378">
        <f>'TPS543C20 Loop Gain'!B562</f>
        <v>42800</v>
      </c>
    </row>
    <row r="3379" spans="3:5" x14ac:dyDescent="0.25">
      <c r="C3379" t="e">
        <f>'TPS543C20 Loop Gain'!AI561</f>
        <v>#DIV/0!</v>
      </c>
      <c r="D3379" t="e">
        <f>'TPS543C20 Loop Gain'!AJ561</f>
        <v>#DIV/0!</v>
      </c>
      <c r="E3379">
        <f>'TPS543C20 Loop Gain'!B561</f>
        <v>42700</v>
      </c>
    </row>
    <row r="3380" spans="3:5" x14ac:dyDescent="0.25">
      <c r="C3380" t="e">
        <f>'TPS543C20 Loop Gain'!AI560</f>
        <v>#DIV/0!</v>
      </c>
      <c r="D3380" t="e">
        <f>'TPS543C20 Loop Gain'!AJ560</f>
        <v>#DIV/0!</v>
      </c>
      <c r="E3380">
        <f>'TPS543C20 Loop Gain'!B560</f>
        <v>42600</v>
      </c>
    </row>
    <row r="3381" spans="3:5" x14ac:dyDescent="0.25">
      <c r="C3381" t="e">
        <f>'TPS543C20 Loop Gain'!AI559</f>
        <v>#DIV/0!</v>
      </c>
      <c r="D3381" t="e">
        <f>'TPS543C20 Loop Gain'!AJ559</f>
        <v>#DIV/0!</v>
      </c>
      <c r="E3381">
        <f>'TPS543C20 Loop Gain'!B559</f>
        <v>42500</v>
      </c>
    </row>
    <row r="3382" spans="3:5" x14ac:dyDescent="0.25">
      <c r="C3382" t="e">
        <f>'TPS543C20 Loop Gain'!AI558</f>
        <v>#DIV/0!</v>
      </c>
      <c r="D3382" t="e">
        <f>'TPS543C20 Loop Gain'!AJ558</f>
        <v>#DIV/0!</v>
      </c>
      <c r="E3382">
        <f>'TPS543C20 Loop Gain'!B558</f>
        <v>42400</v>
      </c>
    </row>
    <row r="3383" spans="3:5" x14ac:dyDescent="0.25">
      <c r="C3383" t="e">
        <f>'TPS543C20 Loop Gain'!AI557</f>
        <v>#DIV/0!</v>
      </c>
      <c r="D3383" t="e">
        <f>'TPS543C20 Loop Gain'!AJ557</f>
        <v>#DIV/0!</v>
      </c>
      <c r="E3383">
        <f>'TPS543C20 Loop Gain'!B557</f>
        <v>42300</v>
      </c>
    </row>
    <row r="3384" spans="3:5" x14ac:dyDescent="0.25">
      <c r="C3384" t="e">
        <f>'TPS543C20 Loop Gain'!AI556</f>
        <v>#DIV/0!</v>
      </c>
      <c r="D3384" t="e">
        <f>'TPS543C20 Loop Gain'!AJ556</f>
        <v>#DIV/0!</v>
      </c>
      <c r="E3384">
        <f>'TPS543C20 Loop Gain'!B556</f>
        <v>42200</v>
      </c>
    </row>
    <row r="3385" spans="3:5" x14ac:dyDescent="0.25">
      <c r="C3385" t="e">
        <f>'TPS543C20 Loop Gain'!AI555</f>
        <v>#DIV/0!</v>
      </c>
      <c r="D3385" t="e">
        <f>'TPS543C20 Loop Gain'!AJ555</f>
        <v>#DIV/0!</v>
      </c>
      <c r="E3385">
        <f>'TPS543C20 Loop Gain'!B555</f>
        <v>42100</v>
      </c>
    </row>
    <row r="3386" spans="3:5" x14ac:dyDescent="0.25">
      <c r="C3386" t="e">
        <f>'TPS543C20 Loop Gain'!AI554</f>
        <v>#DIV/0!</v>
      </c>
      <c r="D3386" t="e">
        <f>'TPS543C20 Loop Gain'!AJ554</f>
        <v>#DIV/0!</v>
      </c>
      <c r="E3386">
        <f>'TPS543C20 Loop Gain'!B554</f>
        <v>42000</v>
      </c>
    </row>
    <row r="3387" spans="3:5" x14ac:dyDescent="0.25">
      <c r="C3387" t="e">
        <f>'TPS543C20 Loop Gain'!AI553</f>
        <v>#DIV/0!</v>
      </c>
      <c r="D3387" t="e">
        <f>'TPS543C20 Loop Gain'!AJ553</f>
        <v>#DIV/0!</v>
      </c>
      <c r="E3387">
        <f>'TPS543C20 Loop Gain'!B553</f>
        <v>41900</v>
      </c>
    </row>
    <row r="3388" spans="3:5" x14ac:dyDescent="0.25">
      <c r="C3388" t="e">
        <f>'TPS543C20 Loop Gain'!AI552</f>
        <v>#DIV/0!</v>
      </c>
      <c r="D3388" t="e">
        <f>'TPS543C20 Loop Gain'!AJ552</f>
        <v>#DIV/0!</v>
      </c>
      <c r="E3388">
        <f>'TPS543C20 Loop Gain'!B552</f>
        <v>41800</v>
      </c>
    </row>
    <row r="3389" spans="3:5" x14ac:dyDescent="0.25">
      <c r="C3389" t="e">
        <f>'TPS543C20 Loop Gain'!AI551</f>
        <v>#DIV/0!</v>
      </c>
      <c r="D3389" t="e">
        <f>'TPS543C20 Loop Gain'!AJ551</f>
        <v>#DIV/0!</v>
      </c>
      <c r="E3389">
        <f>'TPS543C20 Loop Gain'!B551</f>
        <v>41700</v>
      </c>
    </row>
    <row r="3390" spans="3:5" x14ac:dyDescent="0.25">
      <c r="C3390" t="e">
        <f>'TPS543C20 Loop Gain'!AI550</f>
        <v>#DIV/0!</v>
      </c>
      <c r="D3390" t="e">
        <f>'TPS543C20 Loop Gain'!AJ550</f>
        <v>#DIV/0!</v>
      </c>
      <c r="E3390">
        <f>'TPS543C20 Loop Gain'!B550</f>
        <v>41600</v>
      </c>
    </row>
    <row r="3391" spans="3:5" x14ac:dyDescent="0.25">
      <c r="C3391" t="e">
        <f>'TPS543C20 Loop Gain'!AI549</f>
        <v>#DIV/0!</v>
      </c>
      <c r="D3391" t="e">
        <f>'TPS543C20 Loop Gain'!AJ549</f>
        <v>#DIV/0!</v>
      </c>
      <c r="E3391">
        <f>'TPS543C20 Loop Gain'!B549</f>
        <v>41500</v>
      </c>
    </row>
    <row r="3392" spans="3:5" x14ac:dyDescent="0.25">
      <c r="C3392" t="e">
        <f>'TPS543C20 Loop Gain'!AI548</f>
        <v>#DIV/0!</v>
      </c>
      <c r="D3392" t="e">
        <f>'TPS543C20 Loop Gain'!AJ548</f>
        <v>#DIV/0!</v>
      </c>
      <c r="E3392">
        <f>'TPS543C20 Loop Gain'!B548</f>
        <v>41400</v>
      </c>
    </row>
    <row r="3393" spans="3:5" x14ac:dyDescent="0.25">
      <c r="C3393" t="e">
        <f>'TPS543C20 Loop Gain'!AI547</f>
        <v>#DIV/0!</v>
      </c>
      <c r="D3393" t="e">
        <f>'TPS543C20 Loop Gain'!AJ547</f>
        <v>#DIV/0!</v>
      </c>
      <c r="E3393">
        <f>'TPS543C20 Loop Gain'!B547</f>
        <v>41300</v>
      </c>
    </row>
    <row r="3394" spans="3:5" x14ac:dyDescent="0.25">
      <c r="C3394" t="e">
        <f>'TPS543C20 Loop Gain'!AI546</f>
        <v>#DIV/0!</v>
      </c>
      <c r="D3394" t="e">
        <f>'TPS543C20 Loop Gain'!AJ546</f>
        <v>#DIV/0!</v>
      </c>
      <c r="E3394">
        <f>'TPS543C20 Loop Gain'!B546</f>
        <v>41200</v>
      </c>
    </row>
    <row r="3395" spans="3:5" x14ac:dyDescent="0.25">
      <c r="C3395" t="e">
        <f>'TPS543C20 Loop Gain'!AI545</f>
        <v>#DIV/0!</v>
      </c>
      <c r="D3395" t="e">
        <f>'TPS543C20 Loop Gain'!AJ545</f>
        <v>#DIV/0!</v>
      </c>
      <c r="E3395">
        <f>'TPS543C20 Loop Gain'!B545</f>
        <v>41100</v>
      </c>
    </row>
    <row r="3396" spans="3:5" x14ac:dyDescent="0.25">
      <c r="C3396" t="e">
        <f>'TPS543C20 Loop Gain'!AI544</f>
        <v>#DIV/0!</v>
      </c>
      <c r="D3396" t="e">
        <f>'TPS543C20 Loop Gain'!AJ544</f>
        <v>#DIV/0!</v>
      </c>
      <c r="E3396">
        <f>'TPS543C20 Loop Gain'!B544</f>
        <v>41000</v>
      </c>
    </row>
    <row r="3397" spans="3:5" x14ac:dyDescent="0.25">
      <c r="C3397" t="e">
        <f>'TPS543C20 Loop Gain'!AI543</f>
        <v>#DIV/0!</v>
      </c>
      <c r="D3397" t="e">
        <f>'TPS543C20 Loop Gain'!AJ543</f>
        <v>#DIV/0!</v>
      </c>
      <c r="E3397">
        <f>'TPS543C20 Loop Gain'!B543</f>
        <v>40900</v>
      </c>
    </row>
    <row r="3398" spans="3:5" x14ac:dyDescent="0.25">
      <c r="C3398" t="e">
        <f>'TPS543C20 Loop Gain'!AI542</f>
        <v>#DIV/0!</v>
      </c>
      <c r="D3398" t="e">
        <f>'TPS543C20 Loop Gain'!AJ542</f>
        <v>#DIV/0!</v>
      </c>
      <c r="E3398">
        <f>'TPS543C20 Loop Gain'!B542</f>
        <v>40800</v>
      </c>
    </row>
    <row r="3399" spans="3:5" x14ac:dyDescent="0.25">
      <c r="C3399" t="e">
        <f>'TPS543C20 Loop Gain'!AI541</f>
        <v>#DIV/0!</v>
      </c>
      <c r="D3399" t="e">
        <f>'TPS543C20 Loop Gain'!AJ541</f>
        <v>#DIV/0!</v>
      </c>
      <c r="E3399">
        <f>'TPS543C20 Loop Gain'!B541</f>
        <v>40700</v>
      </c>
    </row>
    <row r="3400" spans="3:5" x14ac:dyDescent="0.25">
      <c r="C3400" t="e">
        <f>'TPS543C20 Loop Gain'!AI540</f>
        <v>#DIV/0!</v>
      </c>
      <c r="D3400" t="e">
        <f>'TPS543C20 Loop Gain'!AJ540</f>
        <v>#DIV/0!</v>
      </c>
      <c r="E3400">
        <f>'TPS543C20 Loop Gain'!B540</f>
        <v>40600</v>
      </c>
    </row>
    <row r="3401" spans="3:5" x14ac:dyDescent="0.25">
      <c r="C3401" t="e">
        <f>'TPS543C20 Loop Gain'!AI539</f>
        <v>#DIV/0!</v>
      </c>
      <c r="D3401" t="e">
        <f>'TPS543C20 Loop Gain'!AJ539</f>
        <v>#DIV/0!</v>
      </c>
      <c r="E3401">
        <f>'TPS543C20 Loop Gain'!B539</f>
        <v>40500</v>
      </c>
    </row>
    <row r="3402" spans="3:5" x14ac:dyDescent="0.25">
      <c r="C3402" t="e">
        <f>'TPS543C20 Loop Gain'!AI538</f>
        <v>#DIV/0!</v>
      </c>
      <c r="D3402" t="e">
        <f>'TPS543C20 Loop Gain'!AJ538</f>
        <v>#DIV/0!</v>
      </c>
      <c r="E3402">
        <f>'TPS543C20 Loop Gain'!B538</f>
        <v>40400</v>
      </c>
    </row>
    <row r="3403" spans="3:5" x14ac:dyDescent="0.25">
      <c r="C3403" t="e">
        <f>'TPS543C20 Loop Gain'!AI537</f>
        <v>#DIV/0!</v>
      </c>
      <c r="D3403" t="e">
        <f>'TPS543C20 Loop Gain'!AJ537</f>
        <v>#DIV/0!</v>
      </c>
      <c r="E3403">
        <f>'TPS543C20 Loop Gain'!B537</f>
        <v>40300</v>
      </c>
    </row>
    <row r="3404" spans="3:5" x14ac:dyDescent="0.25">
      <c r="C3404" t="e">
        <f>'TPS543C20 Loop Gain'!AI536</f>
        <v>#DIV/0!</v>
      </c>
      <c r="D3404" t="e">
        <f>'TPS543C20 Loop Gain'!AJ536</f>
        <v>#DIV/0!</v>
      </c>
      <c r="E3404">
        <f>'TPS543C20 Loop Gain'!B536</f>
        <v>40200</v>
      </c>
    </row>
    <row r="3405" spans="3:5" x14ac:dyDescent="0.25">
      <c r="C3405" t="e">
        <f>'TPS543C20 Loop Gain'!AI535</f>
        <v>#DIV/0!</v>
      </c>
      <c r="D3405" t="e">
        <f>'TPS543C20 Loop Gain'!AJ535</f>
        <v>#DIV/0!</v>
      </c>
      <c r="E3405">
        <f>'TPS543C20 Loop Gain'!B535</f>
        <v>40100</v>
      </c>
    </row>
    <row r="3406" spans="3:5" x14ac:dyDescent="0.25">
      <c r="C3406" t="e">
        <f>'TPS543C20 Loop Gain'!AI534</f>
        <v>#DIV/0!</v>
      </c>
      <c r="D3406" t="e">
        <f>'TPS543C20 Loop Gain'!AJ534</f>
        <v>#DIV/0!</v>
      </c>
      <c r="E3406">
        <f>'TPS543C20 Loop Gain'!B534</f>
        <v>40000</v>
      </c>
    </row>
    <row r="3407" spans="3:5" x14ac:dyDescent="0.25">
      <c r="C3407" t="e">
        <f>'TPS543C20 Loop Gain'!AI533</f>
        <v>#DIV/0!</v>
      </c>
      <c r="D3407" t="e">
        <f>'TPS543C20 Loop Gain'!AJ533</f>
        <v>#DIV/0!</v>
      </c>
      <c r="E3407">
        <f>'TPS543C20 Loop Gain'!B533</f>
        <v>39900</v>
      </c>
    </row>
    <row r="3408" spans="3:5" x14ac:dyDescent="0.25">
      <c r="C3408" t="e">
        <f>'TPS543C20 Loop Gain'!AI532</f>
        <v>#DIV/0!</v>
      </c>
      <c r="D3408" t="e">
        <f>'TPS543C20 Loop Gain'!AJ532</f>
        <v>#DIV/0!</v>
      </c>
      <c r="E3408">
        <f>'TPS543C20 Loop Gain'!B532</f>
        <v>39800</v>
      </c>
    </row>
    <row r="3409" spans="3:5" x14ac:dyDescent="0.25">
      <c r="C3409" t="e">
        <f>'TPS543C20 Loop Gain'!AI531</f>
        <v>#DIV/0!</v>
      </c>
      <c r="D3409" t="e">
        <f>'TPS543C20 Loop Gain'!AJ531</f>
        <v>#DIV/0!</v>
      </c>
      <c r="E3409">
        <f>'TPS543C20 Loop Gain'!B531</f>
        <v>39700</v>
      </c>
    </row>
    <row r="3410" spans="3:5" x14ac:dyDescent="0.25">
      <c r="C3410" t="e">
        <f>'TPS543C20 Loop Gain'!AI530</f>
        <v>#DIV/0!</v>
      </c>
      <c r="D3410" t="e">
        <f>'TPS543C20 Loop Gain'!AJ530</f>
        <v>#DIV/0!</v>
      </c>
      <c r="E3410">
        <f>'TPS543C20 Loop Gain'!B530</f>
        <v>39600</v>
      </c>
    </row>
    <row r="3411" spans="3:5" x14ac:dyDescent="0.25">
      <c r="C3411" t="e">
        <f>'TPS543C20 Loop Gain'!AI529</f>
        <v>#DIV/0!</v>
      </c>
      <c r="D3411" t="e">
        <f>'TPS543C20 Loop Gain'!AJ529</f>
        <v>#DIV/0!</v>
      </c>
      <c r="E3411">
        <f>'TPS543C20 Loop Gain'!B529</f>
        <v>39500</v>
      </c>
    </row>
    <row r="3412" spans="3:5" x14ac:dyDescent="0.25">
      <c r="C3412" t="e">
        <f>'TPS543C20 Loop Gain'!AI528</f>
        <v>#DIV/0!</v>
      </c>
      <c r="D3412" t="e">
        <f>'TPS543C20 Loop Gain'!AJ528</f>
        <v>#DIV/0!</v>
      </c>
      <c r="E3412">
        <f>'TPS543C20 Loop Gain'!B528</f>
        <v>39400</v>
      </c>
    </row>
    <row r="3413" spans="3:5" x14ac:dyDescent="0.25">
      <c r="C3413" t="e">
        <f>'TPS543C20 Loop Gain'!AI527</f>
        <v>#DIV/0!</v>
      </c>
      <c r="D3413" t="e">
        <f>'TPS543C20 Loop Gain'!AJ527</f>
        <v>#DIV/0!</v>
      </c>
      <c r="E3413">
        <f>'TPS543C20 Loop Gain'!B527</f>
        <v>39300</v>
      </c>
    </row>
    <row r="3414" spans="3:5" x14ac:dyDescent="0.25">
      <c r="C3414" t="e">
        <f>'TPS543C20 Loop Gain'!AI526</f>
        <v>#DIV/0!</v>
      </c>
      <c r="D3414" t="e">
        <f>'TPS543C20 Loop Gain'!AJ526</f>
        <v>#DIV/0!</v>
      </c>
      <c r="E3414">
        <f>'TPS543C20 Loop Gain'!B526</f>
        <v>39200</v>
      </c>
    </row>
    <row r="3415" spans="3:5" x14ac:dyDescent="0.25">
      <c r="C3415" t="e">
        <f>'TPS543C20 Loop Gain'!AI525</f>
        <v>#DIV/0!</v>
      </c>
      <c r="D3415" t="e">
        <f>'TPS543C20 Loop Gain'!AJ525</f>
        <v>#DIV/0!</v>
      </c>
      <c r="E3415">
        <f>'TPS543C20 Loop Gain'!B525</f>
        <v>39100</v>
      </c>
    </row>
    <row r="3416" spans="3:5" x14ac:dyDescent="0.25">
      <c r="C3416" t="e">
        <f>'TPS543C20 Loop Gain'!AI524</f>
        <v>#DIV/0!</v>
      </c>
      <c r="D3416" t="e">
        <f>'TPS543C20 Loop Gain'!AJ524</f>
        <v>#DIV/0!</v>
      </c>
      <c r="E3416">
        <f>'TPS543C20 Loop Gain'!B524</f>
        <v>39000</v>
      </c>
    </row>
    <row r="3417" spans="3:5" x14ac:dyDescent="0.25">
      <c r="C3417" t="e">
        <f>'TPS543C20 Loop Gain'!AI523</f>
        <v>#DIV/0!</v>
      </c>
      <c r="D3417" t="e">
        <f>'TPS543C20 Loop Gain'!AJ523</f>
        <v>#DIV/0!</v>
      </c>
      <c r="E3417">
        <f>'TPS543C20 Loop Gain'!B523</f>
        <v>38900</v>
      </c>
    </row>
    <row r="3418" spans="3:5" x14ac:dyDescent="0.25">
      <c r="C3418" t="e">
        <f>'TPS543C20 Loop Gain'!AI522</f>
        <v>#DIV/0!</v>
      </c>
      <c r="D3418" t="e">
        <f>'TPS543C20 Loop Gain'!AJ522</f>
        <v>#DIV/0!</v>
      </c>
      <c r="E3418">
        <f>'TPS543C20 Loop Gain'!B522</f>
        <v>38800</v>
      </c>
    </row>
    <row r="3419" spans="3:5" x14ac:dyDescent="0.25">
      <c r="C3419" t="e">
        <f>'TPS543C20 Loop Gain'!AI521</f>
        <v>#DIV/0!</v>
      </c>
      <c r="D3419" t="e">
        <f>'TPS543C20 Loop Gain'!AJ521</f>
        <v>#DIV/0!</v>
      </c>
      <c r="E3419">
        <f>'TPS543C20 Loop Gain'!B521</f>
        <v>38700</v>
      </c>
    </row>
    <row r="3420" spans="3:5" x14ac:dyDescent="0.25">
      <c r="C3420" t="e">
        <f>'TPS543C20 Loop Gain'!AI520</f>
        <v>#DIV/0!</v>
      </c>
      <c r="D3420" t="e">
        <f>'TPS543C20 Loop Gain'!AJ520</f>
        <v>#DIV/0!</v>
      </c>
      <c r="E3420">
        <f>'TPS543C20 Loop Gain'!B520</f>
        <v>38600</v>
      </c>
    </row>
    <row r="3421" spans="3:5" x14ac:dyDescent="0.25">
      <c r="C3421" t="e">
        <f>'TPS543C20 Loop Gain'!AI519</f>
        <v>#DIV/0!</v>
      </c>
      <c r="D3421" t="e">
        <f>'TPS543C20 Loop Gain'!AJ519</f>
        <v>#DIV/0!</v>
      </c>
      <c r="E3421">
        <f>'TPS543C20 Loop Gain'!B519</f>
        <v>38500</v>
      </c>
    </row>
    <row r="3422" spans="3:5" x14ac:dyDescent="0.25">
      <c r="C3422" t="e">
        <f>'TPS543C20 Loop Gain'!AI518</f>
        <v>#DIV/0!</v>
      </c>
      <c r="D3422" t="e">
        <f>'TPS543C20 Loop Gain'!AJ518</f>
        <v>#DIV/0!</v>
      </c>
      <c r="E3422">
        <f>'TPS543C20 Loop Gain'!B518</f>
        <v>38400</v>
      </c>
    </row>
    <row r="3423" spans="3:5" x14ac:dyDescent="0.25">
      <c r="C3423" t="e">
        <f>'TPS543C20 Loop Gain'!AI517</f>
        <v>#DIV/0!</v>
      </c>
      <c r="D3423" t="e">
        <f>'TPS543C20 Loop Gain'!AJ517</f>
        <v>#DIV/0!</v>
      </c>
      <c r="E3423">
        <f>'TPS543C20 Loop Gain'!B517</f>
        <v>38300</v>
      </c>
    </row>
    <row r="3424" spans="3:5" x14ac:dyDescent="0.25">
      <c r="C3424" t="e">
        <f>'TPS543C20 Loop Gain'!AI516</f>
        <v>#DIV/0!</v>
      </c>
      <c r="D3424" t="e">
        <f>'TPS543C20 Loop Gain'!AJ516</f>
        <v>#DIV/0!</v>
      </c>
      <c r="E3424">
        <f>'TPS543C20 Loop Gain'!B516</f>
        <v>38200</v>
      </c>
    </row>
    <row r="3425" spans="3:5" x14ac:dyDescent="0.25">
      <c r="C3425" t="e">
        <f>'TPS543C20 Loop Gain'!AI515</f>
        <v>#DIV/0!</v>
      </c>
      <c r="D3425" t="e">
        <f>'TPS543C20 Loop Gain'!AJ515</f>
        <v>#DIV/0!</v>
      </c>
      <c r="E3425">
        <f>'TPS543C20 Loop Gain'!B515</f>
        <v>38100</v>
      </c>
    </row>
    <row r="3426" spans="3:5" x14ac:dyDescent="0.25">
      <c r="C3426" t="e">
        <f>'TPS543C20 Loop Gain'!AI514</f>
        <v>#DIV/0!</v>
      </c>
      <c r="D3426" t="e">
        <f>'TPS543C20 Loop Gain'!AJ514</f>
        <v>#DIV/0!</v>
      </c>
      <c r="E3426">
        <f>'TPS543C20 Loop Gain'!B514</f>
        <v>38000</v>
      </c>
    </row>
    <row r="3427" spans="3:5" x14ac:dyDescent="0.25">
      <c r="C3427" t="e">
        <f>'TPS543C20 Loop Gain'!AI513</f>
        <v>#DIV/0!</v>
      </c>
      <c r="D3427" t="e">
        <f>'TPS543C20 Loop Gain'!AJ513</f>
        <v>#DIV/0!</v>
      </c>
      <c r="E3427">
        <f>'TPS543C20 Loop Gain'!B513</f>
        <v>37900</v>
      </c>
    </row>
    <row r="3428" spans="3:5" x14ac:dyDescent="0.25">
      <c r="C3428" t="e">
        <f>'TPS543C20 Loop Gain'!AI512</f>
        <v>#DIV/0!</v>
      </c>
      <c r="D3428" t="e">
        <f>'TPS543C20 Loop Gain'!AJ512</f>
        <v>#DIV/0!</v>
      </c>
      <c r="E3428">
        <f>'TPS543C20 Loop Gain'!B512</f>
        <v>37800</v>
      </c>
    </row>
    <row r="3429" spans="3:5" x14ac:dyDescent="0.25">
      <c r="C3429" t="e">
        <f>'TPS543C20 Loop Gain'!AI511</f>
        <v>#DIV/0!</v>
      </c>
      <c r="D3429" t="e">
        <f>'TPS543C20 Loop Gain'!AJ511</f>
        <v>#DIV/0!</v>
      </c>
      <c r="E3429">
        <f>'TPS543C20 Loop Gain'!B511</f>
        <v>37700</v>
      </c>
    </row>
    <row r="3430" spans="3:5" x14ac:dyDescent="0.25">
      <c r="C3430" t="e">
        <f>'TPS543C20 Loop Gain'!AI510</f>
        <v>#DIV/0!</v>
      </c>
      <c r="D3430" t="e">
        <f>'TPS543C20 Loop Gain'!AJ510</f>
        <v>#DIV/0!</v>
      </c>
      <c r="E3430">
        <f>'TPS543C20 Loop Gain'!B510</f>
        <v>37600</v>
      </c>
    </row>
    <row r="3431" spans="3:5" x14ac:dyDescent="0.25">
      <c r="C3431" t="e">
        <f>'TPS543C20 Loop Gain'!AI509</f>
        <v>#DIV/0!</v>
      </c>
      <c r="D3431" t="e">
        <f>'TPS543C20 Loop Gain'!AJ509</f>
        <v>#DIV/0!</v>
      </c>
      <c r="E3431">
        <f>'TPS543C20 Loop Gain'!B509</f>
        <v>37500</v>
      </c>
    </row>
    <row r="3432" spans="3:5" x14ac:dyDescent="0.25">
      <c r="C3432" t="e">
        <f>'TPS543C20 Loop Gain'!AI508</f>
        <v>#DIV/0!</v>
      </c>
      <c r="D3432" t="e">
        <f>'TPS543C20 Loop Gain'!AJ508</f>
        <v>#DIV/0!</v>
      </c>
      <c r="E3432">
        <f>'TPS543C20 Loop Gain'!B508</f>
        <v>37400</v>
      </c>
    </row>
    <row r="3433" spans="3:5" x14ac:dyDescent="0.25">
      <c r="C3433" t="e">
        <f>'TPS543C20 Loop Gain'!AI507</f>
        <v>#DIV/0!</v>
      </c>
      <c r="D3433" t="e">
        <f>'TPS543C20 Loop Gain'!AJ507</f>
        <v>#DIV/0!</v>
      </c>
      <c r="E3433">
        <f>'TPS543C20 Loop Gain'!B507</f>
        <v>37300</v>
      </c>
    </row>
    <row r="3434" spans="3:5" x14ac:dyDescent="0.25">
      <c r="C3434" t="e">
        <f>'TPS543C20 Loop Gain'!AI506</f>
        <v>#DIV/0!</v>
      </c>
      <c r="D3434" t="e">
        <f>'TPS543C20 Loop Gain'!AJ506</f>
        <v>#DIV/0!</v>
      </c>
      <c r="E3434">
        <f>'TPS543C20 Loop Gain'!B506</f>
        <v>37200</v>
      </c>
    </row>
    <row r="3435" spans="3:5" x14ac:dyDescent="0.25">
      <c r="C3435" t="e">
        <f>'TPS543C20 Loop Gain'!AI505</f>
        <v>#DIV/0!</v>
      </c>
      <c r="D3435" t="e">
        <f>'TPS543C20 Loop Gain'!AJ505</f>
        <v>#DIV/0!</v>
      </c>
      <c r="E3435">
        <f>'TPS543C20 Loop Gain'!B505</f>
        <v>37100</v>
      </c>
    </row>
    <row r="3436" spans="3:5" x14ac:dyDescent="0.25">
      <c r="C3436" t="e">
        <f>'TPS543C20 Loop Gain'!AI504</f>
        <v>#DIV/0!</v>
      </c>
      <c r="D3436" t="e">
        <f>'TPS543C20 Loop Gain'!AJ504</f>
        <v>#DIV/0!</v>
      </c>
      <c r="E3436">
        <f>'TPS543C20 Loop Gain'!B504</f>
        <v>37000</v>
      </c>
    </row>
    <row r="3437" spans="3:5" x14ac:dyDescent="0.25">
      <c r="C3437" t="e">
        <f>'TPS543C20 Loop Gain'!AI503</f>
        <v>#DIV/0!</v>
      </c>
      <c r="D3437" t="e">
        <f>'TPS543C20 Loop Gain'!AJ503</f>
        <v>#DIV/0!</v>
      </c>
      <c r="E3437">
        <f>'TPS543C20 Loop Gain'!B503</f>
        <v>36900</v>
      </c>
    </row>
    <row r="3438" spans="3:5" x14ac:dyDescent="0.25">
      <c r="C3438" t="e">
        <f>'TPS543C20 Loop Gain'!AI502</f>
        <v>#DIV/0!</v>
      </c>
      <c r="D3438" t="e">
        <f>'TPS543C20 Loop Gain'!AJ502</f>
        <v>#DIV/0!</v>
      </c>
      <c r="E3438">
        <f>'TPS543C20 Loop Gain'!B502</f>
        <v>36800</v>
      </c>
    </row>
    <row r="3439" spans="3:5" x14ac:dyDescent="0.25">
      <c r="C3439" t="e">
        <f>'TPS543C20 Loop Gain'!AI501</f>
        <v>#DIV/0!</v>
      </c>
      <c r="D3439" t="e">
        <f>'TPS543C20 Loop Gain'!AJ501</f>
        <v>#DIV/0!</v>
      </c>
      <c r="E3439">
        <f>'TPS543C20 Loop Gain'!B501</f>
        <v>36700</v>
      </c>
    </row>
    <row r="3440" spans="3:5" x14ac:dyDescent="0.25">
      <c r="C3440" t="e">
        <f>'TPS543C20 Loop Gain'!AI500</f>
        <v>#DIV/0!</v>
      </c>
      <c r="D3440" t="e">
        <f>'TPS543C20 Loop Gain'!AJ500</f>
        <v>#DIV/0!</v>
      </c>
      <c r="E3440">
        <f>'TPS543C20 Loop Gain'!B500</f>
        <v>36600</v>
      </c>
    </row>
    <row r="3441" spans="3:5" x14ac:dyDescent="0.25">
      <c r="C3441" t="e">
        <f>'TPS543C20 Loop Gain'!AI499</f>
        <v>#DIV/0!</v>
      </c>
      <c r="D3441" t="e">
        <f>'TPS543C20 Loop Gain'!AJ499</f>
        <v>#DIV/0!</v>
      </c>
      <c r="E3441">
        <f>'TPS543C20 Loop Gain'!B499</f>
        <v>36500</v>
      </c>
    </row>
    <row r="3442" spans="3:5" x14ac:dyDescent="0.25">
      <c r="C3442" t="e">
        <f>'TPS543C20 Loop Gain'!AI498</f>
        <v>#DIV/0!</v>
      </c>
      <c r="D3442" t="e">
        <f>'TPS543C20 Loop Gain'!AJ498</f>
        <v>#DIV/0!</v>
      </c>
      <c r="E3442">
        <f>'TPS543C20 Loop Gain'!B498</f>
        <v>36400</v>
      </c>
    </row>
    <row r="3443" spans="3:5" x14ac:dyDescent="0.25">
      <c r="C3443" t="e">
        <f>'TPS543C20 Loop Gain'!AI497</f>
        <v>#DIV/0!</v>
      </c>
      <c r="D3443" t="e">
        <f>'TPS543C20 Loop Gain'!AJ497</f>
        <v>#DIV/0!</v>
      </c>
      <c r="E3443">
        <f>'TPS543C20 Loop Gain'!B497</f>
        <v>36300</v>
      </c>
    </row>
    <row r="3444" spans="3:5" x14ac:dyDescent="0.25">
      <c r="C3444" t="e">
        <f>'TPS543C20 Loop Gain'!AI496</f>
        <v>#DIV/0!</v>
      </c>
      <c r="D3444" t="e">
        <f>'TPS543C20 Loop Gain'!AJ496</f>
        <v>#DIV/0!</v>
      </c>
      <c r="E3444">
        <f>'TPS543C20 Loop Gain'!B496</f>
        <v>36200</v>
      </c>
    </row>
    <row r="3445" spans="3:5" x14ac:dyDescent="0.25">
      <c r="C3445" t="e">
        <f>'TPS543C20 Loop Gain'!AI495</f>
        <v>#DIV/0!</v>
      </c>
      <c r="D3445" t="e">
        <f>'TPS543C20 Loop Gain'!AJ495</f>
        <v>#DIV/0!</v>
      </c>
      <c r="E3445">
        <f>'TPS543C20 Loop Gain'!B495</f>
        <v>36100</v>
      </c>
    </row>
    <row r="3446" spans="3:5" x14ac:dyDescent="0.25">
      <c r="C3446" t="e">
        <f>'TPS543C20 Loop Gain'!AI494</f>
        <v>#DIV/0!</v>
      </c>
      <c r="D3446" t="e">
        <f>'TPS543C20 Loop Gain'!AJ494</f>
        <v>#DIV/0!</v>
      </c>
      <c r="E3446">
        <f>'TPS543C20 Loop Gain'!B494</f>
        <v>36000</v>
      </c>
    </row>
    <row r="3447" spans="3:5" x14ac:dyDescent="0.25">
      <c r="C3447" t="e">
        <f>'TPS543C20 Loop Gain'!AI493</f>
        <v>#DIV/0!</v>
      </c>
      <c r="D3447" t="e">
        <f>'TPS543C20 Loop Gain'!AJ493</f>
        <v>#DIV/0!</v>
      </c>
      <c r="E3447">
        <f>'TPS543C20 Loop Gain'!B493</f>
        <v>35900</v>
      </c>
    </row>
    <row r="3448" spans="3:5" x14ac:dyDescent="0.25">
      <c r="C3448" t="e">
        <f>'TPS543C20 Loop Gain'!AI492</f>
        <v>#DIV/0!</v>
      </c>
      <c r="D3448" t="e">
        <f>'TPS543C20 Loop Gain'!AJ492</f>
        <v>#DIV/0!</v>
      </c>
      <c r="E3448">
        <f>'TPS543C20 Loop Gain'!B492</f>
        <v>35800</v>
      </c>
    </row>
    <row r="3449" spans="3:5" x14ac:dyDescent="0.25">
      <c r="C3449" t="e">
        <f>'TPS543C20 Loop Gain'!AI491</f>
        <v>#DIV/0!</v>
      </c>
      <c r="D3449" t="e">
        <f>'TPS543C20 Loop Gain'!AJ491</f>
        <v>#DIV/0!</v>
      </c>
      <c r="E3449">
        <f>'TPS543C20 Loop Gain'!B491</f>
        <v>35700</v>
      </c>
    </row>
    <row r="3450" spans="3:5" x14ac:dyDescent="0.25">
      <c r="C3450" t="e">
        <f>'TPS543C20 Loop Gain'!AI490</f>
        <v>#DIV/0!</v>
      </c>
      <c r="D3450" t="e">
        <f>'TPS543C20 Loop Gain'!AJ490</f>
        <v>#DIV/0!</v>
      </c>
      <c r="E3450">
        <f>'TPS543C20 Loop Gain'!B490</f>
        <v>35600</v>
      </c>
    </row>
    <row r="3451" spans="3:5" x14ac:dyDescent="0.25">
      <c r="C3451" t="e">
        <f>'TPS543C20 Loop Gain'!AI489</f>
        <v>#DIV/0!</v>
      </c>
      <c r="D3451" t="e">
        <f>'TPS543C20 Loop Gain'!AJ489</f>
        <v>#DIV/0!</v>
      </c>
      <c r="E3451">
        <f>'TPS543C20 Loop Gain'!B489</f>
        <v>35500</v>
      </c>
    </row>
    <row r="3452" spans="3:5" x14ac:dyDescent="0.25">
      <c r="C3452" t="e">
        <f>'TPS543C20 Loop Gain'!AI488</f>
        <v>#DIV/0!</v>
      </c>
      <c r="D3452" t="e">
        <f>'TPS543C20 Loop Gain'!AJ488</f>
        <v>#DIV/0!</v>
      </c>
      <c r="E3452">
        <f>'TPS543C20 Loop Gain'!B488</f>
        <v>35400</v>
      </c>
    </row>
    <row r="3453" spans="3:5" x14ac:dyDescent="0.25">
      <c r="C3453" t="e">
        <f>'TPS543C20 Loop Gain'!AI487</f>
        <v>#DIV/0!</v>
      </c>
      <c r="D3453" t="e">
        <f>'TPS543C20 Loop Gain'!AJ487</f>
        <v>#DIV/0!</v>
      </c>
      <c r="E3453">
        <f>'TPS543C20 Loop Gain'!B487</f>
        <v>35300</v>
      </c>
    </row>
    <row r="3454" spans="3:5" x14ac:dyDescent="0.25">
      <c r="C3454" t="e">
        <f>'TPS543C20 Loop Gain'!AI486</f>
        <v>#DIV/0!</v>
      </c>
      <c r="D3454" t="e">
        <f>'TPS543C20 Loop Gain'!AJ486</f>
        <v>#DIV/0!</v>
      </c>
      <c r="E3454">
        <f>'TPS543C20 Loop Gain'!B486</f>
        <v>35200</v>
      </c>
    </row>
    <row r="3455" spans="3:5" x14ac:dyDescent="0.25">
      <c r="C3455" t="e">
        <f>'TPS543C20 Loop Gain'!AI485</f>
        <v>#DIV/0!</v>
      </c>
      <c r="D3455" t="e">
        <f>'TPS543C20 Loop Gain'!AJ485</f>
        <v>#DIV/0!</v>
      </c>
      <c r="E3455">
        <f>'TPS543C20 Loop Gain'!B485</f>
        <v>35100</v>
      </c>
    </row>
    <row r="3456" spans="3:5" x14ac:dyDescent="0.25">
      <c r="C3456" t="e">
        <f>'TPS543C20 Loop Gain'!AI484</f>
        <v>#DIV/0!</v>
      </c>
      <c r="D3456" t="e">
        <f>'TPS543C20 Loop Gain'!AJ484</f>
        <v>#DIV/0!</v>
      </c>
      <c r="E3456">
        <f>'TPS543C20 Loop Gain'!B484</f>
        <v>35000</v>
      </c>
    </row>
    <row r="3457" spans="3:5" x14ac:dyDescent="0.25">
      <c r="C3457" t="e">
        <f>'TPS543C20 Loop Gain'!AI483</f>
        <v>#DIV/0!</v>
      </c>
      <c r="D3457" t="e">
        <f>'TPS543C20 Loop Gain'!AJ483</f>
        <v>#DIV/0!</v>
      </c>
      <c r="E3457">
        <f>'TPS543C20 Loop Gain'!B483</f>
        <v>34900</v>
      </c>
    </row>
    <row r="3458" spans="3:5" x14ac:dyDescent="0.25">
      <c r="C3458" t="e">
        <f>'TPS543C20 Loop Gain'!AI482</f>
        <v>#DIV/0!</v>
      </c>
      <c r="D3458" t="e">
        <f>'TPS543C20 Loop Gain'!AJ482</f>
        <v>#DIV/0!</v>
      </c>
      <c r="E3458">
        <f>'TPS543C20 Loop Gain'!B482</f>
        <v>34800</v>
      </c>
    </row>
    <row r="3459" spans="3:5" x14ac:dyDescent="0.25">
      <c r="C3459" t="e">
        <f>'TPS543C20 Loop Gain'!AI481</f>
        <v>#DIV/0!</v>
      </c>
      <c r="D3459" t="e">
        <f>'TPS543C20 Loop Gain'!AJ481</f>
        <v>#DIV/0!</v>
      </c>
      <c r="E3459">
        <f>'TPS543C20 Loop Gain'!B481</f>
        <v>34700</v>
      </c>
    </row>
    <row r="3460" spans="3:5" x14ac:dyDescent="0.25">
      <c r="C3460" t="e">
        <f>'TPS543C20 Loop Gain'!AI480</f>
        <v>#DIV/0!</v>
      </c>
      <c r="D3460" t="e">
        <f>'TPS543C20 Loop Gain'!AJ480</f>
        <v>#DIV/0!</v>
      </c>
      <c r="E3460">
        <f>'TPS543C20 Loop Gain'!B480</f>
        <v>34600</v>
      </c>
    </row>
    <row r="3461" spans="3:5" x14ac:dyDescent="0.25">
      <c r="C3461" t="e">
        <f>'TPS543C20 Loop Gain'!AI479</f>
        <v>#DIV/0!</v>
      </c>
      <c r="D3461" t="e">
        <f>'TPS543C20 Loop Gain'!AJ479</f>
        <v>#DIV/0!</v>
      </c>
      <c r="E3461">
        <f>'TPS543C20 Loop Gain'!B479</f>
        <v>34500</v>
      </c>
    </row>
    <row r="3462" spans="3:5" x14ac:dyDescent="0.25">
      <c r="C3462" t="e">
        <f>'TPS543C20 Loop Gain'!AI478</f>
        <v>#DIV/0!</v>
      </c>
      <c r="D3462" t="e">
        <f>'TPS543C20 Loop Gain'!AJ478</f>
        <v>#DIV/0!</v>
      </c>
      <c r="E3462">
        <f>'TPS543C20 Loop Gain'!B478</f>
        <v>34400</v>
      </c>
    </row>
    <row r="3463" spans="3:5" x14ac:dyDescent="0.25">
      <c r="C3463" t="e">
        <f>'TPS543C20 Loop Gain'!AI477</f>
        <v>#DIV/0!</v>
      </c>
      <c r="D3463" t="e">
        <f>'TPS543C20 Loop Gain'!AJ477</f>
        <v>#DIV/0!</v>
      </c>
      <c r="E3463">
        <f>'TPS543C20 Loop Gain'!B477</f>
        <v>34300</v>
      </c>
    </row>
    <row r="3464" spans="3:5" x14ac:dyDescent="0.25">
      <c r="C3464" t="e">
        <f>'TPS543C20 Loop Gain'!AI476</f>
        <v>#DIV/0!</v>
      </c>
      <c r="D3464" t="e">
        <f>'TPS543C20 Loop Gain'!AJ476</f>
        <v>#DIV/0!</v>
      </c>
      <c r="E3464">
        <f>'TPS543C20 Loop Gain'!B476</f>
        <v>34200</v>
      </c>
    </row>
    <row r="3465" spans="3:5" x14ac:dyDescent="0.25">
      <c r="C3465" t="e">
        <f>'TPS543C20 Loop Gain'!AI475</f>
        <v>#DIV/0!</v>
      </c>
      <c r="D3465" t="e">
        <f>'TPS543C20 Loop Gain'!AJ475</f>
        <v>#DIV/0!</v>
      </c>
      <c r="E3465">
        <f>'TPS543C20 Loop Gain'!B475</f>
        <v>34100</v>
      </c>
    </row>
    <row r="3466" spans="3:5" x14ac:dyDescent="0.25">
      <c r="C3466" t="e">
        <f>'TPS543C20 Loop Gain'!AI474</f>
        <v>#DIV/0!</v>
      </c>
      <c r="D3466" t="e">
        <f>'TPS543C20 Loop Gain'!AJ474</f>
        <v>#DIV/0!</v>
      </c>
      <c r="E3466">
        <f>'TPS543C20 Loop Gain'!B474</f>
        <v>34000</v>
      </c>
    </row>
    <row r="3467" spans="3:5" x14ac:dyDescent="0.25">
      <c r="C3467" t="e">
        <f>'TPS543C20 Loop Gain'!AI473</f>
        <v>#DIV/0!</v>
      </c>
      <c r="D3467" t="e">
        <f>'TPS543C20 Loop Gain'!AJ473</f>
        <v>#DIV/0!</v>
      </c>
      <c r="E3467">
        <f>'TPS543C20 Loop Gain'!B473</f>
        <v>33900</v>
      </c>
    </row>
    <row r="3468" spans="3:5" x14ac:dyDescent="0.25">
      <c r="C3468" t="e">
        <f>'TPS543C20 Loop Gain'!AI472</f>
        <v>#DIV/0!</v>
      </c>
      <c r="D3468" t="e">
        <f>'TPS543C20 Loop Gain'!AJ472</f>
        <v>#DIV/0!</v>
      </c>
      <c r="E3468">
        <f>'TPS543C20 Loop Gain'!B472</f>
        <v>33800</v>
      </c>
    </row>
    <row r="3469" spans="3:5" x14ac:dyDescent="0.25">
      <c r="C3469" t="e">
        <f>'TPS543C20 Loop Gain'!AI471</f>
        <v>#DIV/0!</v>
      </c>
      <c r="D3469" t="e">
        <f>'TPS543C20 Loop Gain'!AJ471</f>
        <v>#DIV/0!</v>
      </c>
      <c r="E3469">
        <f>'TPS543C20 Loop Gain'!B471</f>
        <v>33700</v>
      </c>
    </row>
    <row r="3470" spans="3:5" x14ac:dyDescent="0.25">
      <c r="C3470" t="e">
        <f>'TPS543C20 Loop Gain'!AI470</f>
        <v>#DIV/0!</v>
      </c>
      <c r="D3470" t="e">
        <f>'TPS543C20 Loop Gain'!AJ470</f>
        <v>#DIV/0!</v>
      </c>
      <c r="E3470">
        <f>'TPS543C20 Loop Gain'!B470</f>
        <v>33600</v>
      </c>
    </row>
    <row r="3471" spans="3:5" x14ac:dyDescent="0.25">
      <c r="C3471" t="e">
        <f>'TPS543C20 Loop Gain'!AI469</f>
        <v>#DIV/0!</v>
      </c>
      <c r="D3471" t="e">
        <f>'TPS543C20 Loop Gain'!AJ469</f>
        <v>#DIV/0!</v>
      </c>
      <c r="E3471">
        <f>'TPS543C20 Loop Gain'!B469</f>
        <v>33500</v>
      </c>
    </row>
    <row r="3472" spans="3:5" x14ac:dyDescent="0.25">
      <c r="C3472" t="e">
        <f>'TPS543C20 Loop Gain'!AI468</f>
        <v>#DIV/0!</v>
      </c>
      <c r="D3472" t="e">
        <f>'TPS543C20 Loop Gain'!AJ468</f>
        <v>#DIV/0!</v>
      </c>
      <c r="E3472">
        <f>'TPS543C20 Loop Gain'!B468</f>
        <v>33400</v>
      </c>
    </row>
    <row r="3473" spans="3:5" x14ac:dyDescent="0.25">
      <c r="C3473" t="e">
        <f>'TPS543C20 Loop Gain'!AI467</f>
        <v>#DIV/0!</v>
      </c>
      <c r="D3473" t="e">
        <f>'TPS543C20 Loop Gain'!AJ467</f>
        <v>#DIV/0!</v>
      </c>
      <c r="E3473">
        <f>'TPS543C20 Loop Gain'!B467</f>
        <v>33300</v>
      </c>
    </row>
    <row r="3474" spans="3:5" x14ac:dyDescent="0.25">
      <c r="C3474" t="e">
        <f>'TPS543C20 Loop Gain'!AI466</f>
        <v>#DIV/0!</v>
      </c>
      <c r="D3474" t="e">
        <f>'TPS543C20 Loop Gain'!AJ466</f>
        <v>#DIV/0!</v>
      </c>
      <c r="E3474">
        <f>'TPS543C20 Loop Gain'!B466</f>
        <v>33200</v>
      </c>
    </row>
    <row r="3475" spans="3:5" x14ac:dyDescent="0.25">
      <c r="C3475" t="e">
        <f>'TPS543C20 Loop Gain'!AI465</f>
        <v>#DIV/0!</v>
      </c>
      <c r="D3475" t="e">
        <f>'TPS543C20 Loop Gain'!AJ465</f>
        <v>#DIV/0!</v>
      </c>
      <c r="E3475">
        <f>'TPS543C20 Loop Gain'!B465</f>
        <v>33100</v>
      </c>
    </row>
    <row r="3476" spans="3:5" x14ac:dyDescent="0.25">
      <c r="C3476" t="e">
        <f>'TPS543C20 Loop Gain'!AI464</f>
        <v>#DIV/0!</v>
      </c>
      <c r="D3476" t="e">
        <f>'TPS543C20 Loop Gain'!AJ464</f>
        <v>#DIV/0!</v>
      </c>
      <c r="E3476">
        <f>'TPS543C20 Loop Gain'!B464</f>
        <v>33000</v>
      </c>
    </row>
    <row r="3477" spans="3:5" x14ac:dyDescent="0.25">
      <c r="C3477" t="e">
        <f>'TPS543C20 Loop Gain'!AI463</f>
        <v>#DIV/0!</v>
      </c>
      <c r="D3477" t="e">
        <f>'TPS543C20 Loop Gain'!AJ463</f>
        <v>#DIV/0!</v>
      </c>
      <c r="E3477">
        <f>'TPS543C20 Loop Gain'!B463</f>
        <v>32900</v>
      </c>
    </row>
    <row r="3478" spans="3:5" x14ac:dyDescent="0.25">
      <c r="C3478" t="e">
        <f>'TPS543C20 Loop Gain'!AI462</f>
        <v>#DIV/0!</v>
      </c>
      <c r="D3478" t="e">
        <f>'TPS543C20 Loop Gain'!AJ462</f>
        <v>#DIV/0!</v>
      </c>
      <c r="E3478">
        <f>'TPS543C20 Loop Gain'!B462</f>
        <v>32800</v>
      </c>
    </row>
    <row r="3479" spans="3:5" x14ac:dyDescent="0.25">
      <c r="C3479" t="e">
        <f>'TPS543C20 Loop Gain'!AI461</f>
        <v>#DIV/0!</v>
      </c>
      <c r="D3479" t="e">
        <f>'TPS543C20 Loop Gain'!AJ461</f>
        <v>#DIV/0!</v>
      </c>
      <c r="E3479">
        <f>'TPS543C20 Loop Gain'!B461</f>
        <v>32700</v>
      </c>
    </row>
    <row r="3480" spans="3:5" x14ac:dyDescent="0.25">
      <c r="C3480" t="e">
        <f>'TPS543C20 Loop Gain'!AI460</f>
        <v>#DIV/0!</v>
      </c>
      <c r="D3480" t="e">
        <f>'TPS543C20 Loop Gain'!AJ460</f>
        <v>#DIV/0!</v>
      </c>
      <c r="E3480">
        <f>'TPS543C20 Loop Gain'!B460</f>
        <v>32600</v>
      </c>
    </row>
    <row r="3481" spans="3:5" x14ac:dyDescent="0.25">
      <c r="C3481" t="e">
        <f>'TPS543C20 Loop Gain'!AI459</f>
        <v>#DIV/0!</v>
      </c>
      <c r="D3481" t="e">
        <f>'TPS543C20 Loop Gain'!AJ459</f>
        <v>#DIV/0!</v>
      </c>
      <c r="E3481">
        <f>'TPS543C20 Loop Gain'!B459</f>
        <v>32500</v>
      </c>
    </row>
    <row r="3482" spans="3:5" x14ac:dyDescent="0.25">
      <c r="C3482" t="e">
        <f>'TPS543C20 Loop Gain'!AI458</f>
        <v>#DIV/0!</v>
      </c>
      <c r="D3482" t="e">
        <f>'TPS543C20 Loop Gain'!AJ458</f>
        <v>#DIV/0!</v>
      </c>
      <c r="E3482">
        <f>'TPS543C20 Loop Gain'!B458</f>
        <v>32400</v>
      </c>
    </row>
    <row r="3483" spans="3:5" x14ac:dyDescent="0.25">
      <c r="C3483" t="e">
        <f>'TPS543C20 Loop Gain'!AI457</f>
        <v>#DIV/0!</v>
      </c>
      <c r="D3483" t="e">
        <f>'TPS543C20 Loop Gain'!AJ457</f>
        <v>#DIV/0!</v>
      </c>
      <c r="E3483">
        <f>'TPS543C20 Loop Gain'!B457</f>
        <v>32300</v>
      </c>
    </row>
    <row r="3484" spans="3:5" x14ac:dyDescent="0.25">
      <c r="C3484" t="e">
        <f>'TPS543C20 Loop Gain'!AI456</f>
        <v>#DIV/0!</v>
      </c>
      <c r="D3484" t="e">
        <f>'TPS543C20 Loop Gain'!AJ456</f>
        <v>#DIV/0!</v>
      </c>
      <c r="E3484">
        <f>'TPS543C20 Loop Gain'!B456</f>
        <v>32200</v>
      </c>
    </row>
    <row r="3485" spans="3:5" x14ac:dyDescent="0.25">
      <c r="C3485" t="e">
        <f>'TPS543C20 Loop Gain'!AI455</f>
        <v>#DIV/0!</v>
      </c>
      <c r="D3485" t="e">
        <f>'TPS543C20 Loop Gain'!AJ455</f>
        <v>#DIV/0!</v>
      </c>
      <c r="E3485">
        <f>'TPS543C20 Loop Gain'!B455</f>
        <v>32100</v>
      </c>
    </row>
    <row r="3486" spans="3:5" x14ac:dyDescent="0.25">
      <c r="C3486" t="e">
        <f>'TPS543C20 Loop Gain'!AI454</f>
        <v>#DIV/0!</v>
      </c>
      <c r="D3486" t="e">
        <f>'TPS543C20 Loop Gain'!AJ454</f>
        <v>#DIV/0!</v>
      </c>
      <c r="E3486">
        <f>'TPS543C20 Loop Gain'!B454</f>
        <v>32000</v>
      </c>
    </row>
    <row r="3487" spans="3:5" x14ac:dyDescent="0.25">
      <c r="C3487" t="e">
        <f>'TPS543C20 Loop Gain'!AI453</f>
        <v>#DIV/0!</v>
      </c>
      <c r="D3487" t="e">
        <f>'TPS543C20 Loop Gain'!AJ453</f>
        <v>#DIV/0!</v>
      </c>
      <c r="E3487">
        <f>'TPS543C20 Loop Gain'!B453</f>
        <v>31900</v>
      </c>
    </row>
    <row r="3488" spans="3:5" x14ac:dyDescent="0.25">
      <c r="C3488" t="e">
        <f>'TPS543C20 Loop Gain'!AI452</f>
        <v>#DIV/0!</v>
      </c>
      <c r="D3488" t="e">
        <f>'TPS543C20 Loop Gain'!AJ452</f>
        <v>#DIV/0!</v>
      </c>
      <c r="E3488">
        <f>'TPS543C20 Loop Gain'!B452</f>
        <v>31800</v>
      </c>
    </row>
    <row r="3489" spans="3:5" x14ac:dyDescent="0.25">
      <c r="C3489" t="e">
        <f>'TPS543C20 Loop Gain'!AI451</f>
        <v>#DIV/0!</v>
      </c>
      <c r="D3489" t="e">
        <f>'TPS543C20 Loop Gain'!AJ451</f>
        <v>#DIV/0!</v>
      </c>
      <c r="E3489">
        <f>'TPS543C20 Loop Gain'!B451</f>
        <v>31700</v>
      </c>
    </row>
    <row r="3490" spans="3:5" x14ac:dyDescent="0.25">
      <c r="C3490" t="e">
        <f>'TPS543C20 Loop Gain'!AI450</f>
        <v>#DIV/0!</v>
      </c>
      <c r="D3490" t="e">
        <f>'TPS543C20 Loop Gain'!AJ450</f>
        <v>#DIV/0!</v>
      </c>
      <c r="E3490">
        <f>'TPS543C20 Loop Gain'!B450</f>
        <v>31600</v>
      </c>
    </row>
    <row r="3491" spans="3:5" x14ac:dyDescent="0.25">
      <c r="C3491" t="e">
        <f>'TPS543C20 Loop Gain'!AI449</f>
        <v>#DIV/0!</v>
      </c>
      <c r="D3491" t="e">
        <f>'TPS543C20 Loop Gain'!AJ449</f>
        <v>#DIV/0!</v>
      </c>
      <c r="E3491">
        <f>'TPS543C20 Loop Gain'!B449</f>
        <v>31500</v>
      </c>
    </row>
    <row r="3492" spans="3:5" x14ac:dyDescent="0.25">
      <c r="C3492" t="e">
        <f>'TPS543C20 Loop Gain'!AI448</f>
        <v>#DIV/0!</v>
      </c>
      <c r="D3492" t="e">
        <f>'TPS543C20 Loop Gain'!AJ448</f>
        <v>#DIV/0!</v>
      </c>
      <c r="E3492">
        <f>'TPS543C20 Loop Gain'!B448</f>
        <v>31400</v>
      </c>
    </row>
    <row r="3493" spans="3:5" x14ac:dyDescent="0.25">
      <c r="C3493" t="e">
        <f>'TPS543C20 Loop Gain'!AI447</f>
        <v>#DIV/0!</v>
      </c>
      <c r="D3493" t="e">
        <f>'TPS543C20 Loop Gain'!AJ447</f>
        <v>#DIV/0!</v>
      </c>
      <c r="E3493">
        <f>'TPS543C20 Loop Gain'!B447</f>
        <v>31300</v>
      </c>
    </row>
    <row r="3494" spans="3:5" x14ac:dyDescent="0.25">
      <c r="C3494" t="e">
        <f>'TPS543C20 Loop Gain'!AI446</f>
        <v>#DIV/0!</v>
      </c>
      <c r="D3494" t="e">
        <f>'TPS543C20 Loop Gain'!AJ446</f>
        <v>#DIV/0!</v>
      </c>
      <c r="E3494">
        <f>'TPS543C20 Loop Gain'!B446</f>
        <v>31200</v>
      </c>
    </row>
    <row r="3495" spans="3:5" x14ac:dyDescent="0.25">
      <c r="C3495" t="e">
        <f>'TPS543C20 Loop Gain'!AI445</f>
        <v>#DIV/0!</v>
      </c>
      <c r="D3495" t="e">
        <f>'TPS543C20 Loop Gain'!AJ445</f>
        <v>#DIV/0!</v>
      </c>
      <c r="E3495">
        <f>'TPS543C20 Loop Gain'!B445</f>
        <v>31100</v>
      </c>
    </row>
    <row r="3496" spans="3:5" x14ac:dyDescent="0.25">
      <c r="C3496" t="e">
        <f>'TPS543C20 Loop Gain'!AI444</f>
        <v>#DIV/0!</v>
      </c>
      <c r="D3496" t="e">
        <f>'TPS543C20 Loop Gain'!AJ444</f>
        <v>#DIV/0!</v>
      </c>
      <c r="E3496">
        <f>'TPS543C20 Loop Gain'!B444</f>
        <v>31000</v>
      </c>
    </row>
    <row r="3497" spans="3:5" x14ac:dyDescent="0.25">
      <c r="C3497" t="e">
        <f>'TPS543C20 Loop Gain'!AI443</f>
        <v>#DIV/0!</v>
      </c>
      <c r="D3497" t="e">
        <f>'TPS543C20 Loop Gain'!AJ443</f>
        <v>#DIV/0!</v>
      </c>
      <c r="E3497">
        <f>'TPS543C20 Loop Gain'!B443</f>
        <v>30900</v>
      </c>
    </row>
    <row r="3498" spans="3:5" x14ac:dyDescent="0.25">
      <c r="C3498" t="e">
        <f>'TPS543C20 Loop Gain'!AI442</f>
        <v>#DIV/0!</v>
      </c>
      <c r="D3498" t="e">
        <f>'TPS543C20 Loop Gain'!AJ442</f>
        <v>#DIV/0!</v>
      </c>
      <c r="E3498">
        <f>'TPS543C20 Loop Gain'!B442</f>
        <v>30800</v>
      </c>
    </row>
    <row r="3499" spans="3:5" x14ac:dyDescent="0.25">
      <c r="C3499" t="e">
        <f>'TPS543C20 Loop Gain'!AI441</f>
        <v>#DIV/0!</v>
      </c>
      <c r="D3499" t="e">
        <f>'TPS543C20 Loop Gain'!AJ441</f>
        <v>#DIV/0!</v>
      </c>
      <c r="E3499">
        <f>'TPS543C20 Loop Gain'!B441</f>
        <v>30700</v>
      </c>
    </row>
    <row r="3500" spans="3:5" x14ac:dyDescent="0.25">
      <c r="C3500" t="e">
        <f>'TPS543C20 Loop Gain'!AI440</f>
        <v>#DIV/0!</v>
      </c>
      <c r="D3500" t="e">
        <f>'TPS543C20 Loop Gain'!AJ440</f>
        <v>#DIV/0!</v>
      </c>
      <c r="E3500">
        <f>'TPS543C20 Loop Gain'!B440</f>
        <v>30600</v>
      </c>
    </row>
    <row r="3501" spans="3:5" x14ac:dyDescent="0.25">
      <c r="C3501" t="e">
        <f>'TPS543C20 Loop Gain'!AI439</f>
        <v>#DIV/0!</v>
      </c>
      <c r="D3501" t="e">
        <f>'TPS543C20 Loop Gain'!AJ439</f>
        <v>#DIV/0!</v>
      </c>
      <c r="E3501">
        <f>'TPS543C20 Loop Gain'!B439</f>
        <v>30500</v>
      </c>
    </row>
    <row r="3502" spans="3:5" x14ac:dyDescent="0.25">
      <c r="C3502" t="e">
        <f>'TPS543C20 Loop Gain'!AI438</f>
        <v>#DIV/0!</v>
      </c>
      <c r="D3502" t="e">
        <f>'TPS543C20 Loop Gain'!AJ438</f>
        <v>#DIV/0!</v>
      </c>
      <c r="E3502">
        <f>'TPS543C20 Loop Gain'!B438</f>
        <v>30400</v>
      </c>
    </row>
    <row r="3503" spans="3:5" x14ac:dyDescent="0.25">
      <c r="C3503" t="e">
        <f>'TPS543C20 Loop Gain'!AI437</f>
        <v>#DIV/0!</v>
      </c>
      <c r="D3503" t="e">
        <f>'TPS543C20 Loop Gain'!AJ437</f>
        <v>#DIV/0!</v>
      </c>
      <c r="E3503">
        <f>'TPS543C20 Loop Gain'!B437</f>
        <v>30300</v>
      </c>
    </row>
    <row r="3504" spans="3:5" x14ac:dyDescent="0.25">
      <c r="C3504" t="e">
        <f>'TPS543C20 Loop Gain'!AI436</f>
        <v>#DIV/0!</v>
      </c>
      <c r="D3504" t="e">
        <f>'TPS543C20 Loop Gain'!AJ436</f>
        <v>#DIV/0!</v>
      </c>
      <c r="E3504">
        <f>'TPS543C20 Loop Gain'!B436</f>
        <v>30200</v>
      </c>
    </row>
    <row r="3505" spans="3:5" x14ac:dyDescent="0.25">
      <c r="C3505" t="e">
        <f>'TPS543C20 Loop Gain'!AI435</f>
        <v>#DIV/0!</v>
      </c>
      <c r="D3505" t="e">
        <f>'TPS543C20 Loop Gain'!AJ435</f>
        <v>#DIV/0!</v>
      </c>
      <c r="E3505">
        <f>'TPS543C20 Loop Gain'!B435</f>
        <v>30100</v>
      </c>
    </row>
    <row r="3506" spans="3:5" x14ac:dyDescent="0.25">
      <c r="C3506" t="e">
        <f>'TPS543C20 Loop Gain'!AI434</f>
        <v>#DIV/0!</v>
      </c>
      <c r="D3506" t="e">
        <f>'TPS543C20 Loop Gain'!AJ434</f>
        <v>#DIV/0!</v>
      </c>
      <c r="E3506">
        <f>'TPS543C20 Loop Gain'!B434</f>
        <v>30000</v>
      </c>
    </row>
    <row r="3507" spans="3:5" x14ac:dyDescent="0.25">
      <c r="C3507" t="e">
        <f>'TPS543C20 Loop Gain'!AI433</f>
        <v>#DIV/0!</v>
      </c>
      <c r="D3507" t="e">
        <f>'TPS543C20 Loop Gain'!AJ433</f>
        <v>#DIV/0!</v>
      </c>
      <c r="E3507">
        <f>'TPS543C20 Loop Gain'!B433</f>
        <v>29900</v>
      </c>
    </row>
    <row r="3508" spans="3:5" x14ac:dyDescent="0.25">
      <c r="C3508" t="e">
        <f>'TPS543C20 Loop Gain'!AI432</f>
        <v>#DIV/0!</v>
      </c>
      <c r="D3508" t="e">
        <f>'TPS543C20 Loop Gain'!AJ432</f>
        <v>#DIV/0!</v>
      </c>
      <c r="E3508">
        <f>'TPS543C20 Loop Gain'!B432</f>
        <v>29800</v>
      </c>
    </row>
    <row r="3509" spans="3:5" x14ac:dyDescent="0.25">
      <c r="C3509" t="e">
        <f>'TPS543C20 Loop Gain'!AI431</f>
        <v>#DIV/0!</v>
      </c>
      <c r="D3509" t="e">
        <f>'TPS543C20 Loop Gain'!AJ431</f>
        <v>#DIV/0!</v>
      </c>
      <c r="E3509">
        <f>'TPS543C20 Loop Gain'!B431</f>
        <v>29700</v>
      </c>
    </row>
    <row r="3510" spans="3:5" x14ac:dyDescent="0.25">
      <c r="C3510" t="e">
        <f>'TPS543C20 Loop Gain'!AI430</f>
        <v>#DIV/0!</v>
      </c>
      <c r="D3510" t="e">
        <f>'TPS543C20 Loop Gain'!AJ430</f>
        <v>#DIV/0!</v>
      </c>
      <c r="E3510">
        <f>'TPS543C20 Loop Gain'!B430</f>
        <v>29600</v>
      </c>
    </row>
    <row r="3511" spans="3:5" x14ac:dyDescent="0.25">
      <c r="C3511" t="e">
        <f>'TPS543C20 Loop Gain'!AI429</f>
        <v>#DIV/0!</v>
      </c>
      <c r="D3511" t="e">
        <f>'TPS543C20 Loop Gain'!AJ429</f>
        <v>#DIV/0!</v>
      </c>
      <c r="E3511">
        <f>'TPS543C20 Loop Gain'!B429</f>
        <v>29500</v>
      </c>
    </row>
    <row r="3512" spans="3:5" x14ac:dyDescent="0.25">
      <c r="C3512" t="e">
        <f>'TPS543C20 Loop Gain'!AI428</f>
        <v>#DIV/0!</v>
      </c>
      <c r="D3512" t="e">
        <f>'TPS543C20 Loop Gain'!AJ428</f>
        <v>#DIV/0!</v>
      </c>
      <c r="E3512">
        <f>'TPS543C20 Loop Gain'!B428</f>
        <v>29400</v>
      </c>
    </row>
    <row r="3513" spans="3:5" x14ac:dyDescent="0.25">
      <c r="C3513" t="e">
        <f>'TPS543C20 Loop Gain'!AI427</f>
        <v>#DIV/0!</v>
      </c>
      <c r="D3513" t="e">
        <f>'TPS543C20 Loop Gain'!AJ427</f>
        <v>#DIV/0!</v>
      </c>
      <c r="E3513">
        <f>'TPS543C20 Loop Gain'!B427</f>
        <v>29300</v>
      </c>
    </row>
    <row r="3514" spans="3:5" x14ac:dyDescent="0.25">
      <c r="C3514" t="e">
        <f>'TPS543C20 Loop Gain'!AI426</f>
        <v>#DIV/0!</v>
      </c>
      <c r="D3514" t="e">
        <f>'TPS543C20 Loop Gain'!AJ426</f>
        <v>#DIV/0!</v>
      </c>
      <c r="E3514">
        <f>'TPS543C20 Loop Gain'!B426</f>
        <v>29200</v>
      </c>
    </row>
    <row r="3515" spans="3:5" x14ac:dyDescent="0.25">
      <c r="C3515" t="e">
        <f>'TPS543C20 Loop Gain'!AI425</f>
        <v>#DIV/0!</v>
      </c>
      <c r="D3515" t="e">
        <f>'TPS543C20 Loop Gain'!AJ425</f>
        <v>#DIV/0!</v>
      </c>
      <c r="E3515">
        <f>'TPS543C20 Loop Gain'!B425</f>
        <v>29100</v>
      </c>
    </row>
    <row r="3516" spans="3:5" x14ac:dyDescent="0.25">
      <c r="C3516" t="e">
        <f>'TPS543C20 Loop Gain'!AI424</f>
        <v>#DIV/0!</v>
      </c>
      <c r="D3516" t="e">
        <f>'TPS543C20 Loop Gain'!AJ424</f>
        <v>#DIV/0!</v>
      </c>
      <c r="E3516">
        <f>'TPS543C20 Loop Gain'!B424</f>
        <v>29000</v>
      </c>
    </row>
    <row r="3517" spans="3:5" x14ac:dyDescent="0.25">
      <c r="C3517" t="e">
        <f>'TPS543C20 Loop Gain'!AI423</f>
        <v>#DIV/0!</v>
      </c>
      <c r="D3517" t="e">
        <f>'TPS543C20 Loop Gain'!AJ423</f>
        <v>#DIV/0!</v>
      </c>
      <c r="E3517">
        <f>'TPS543C20 Loop Gain'!B423</f>
        <v>28900</v>
      </c>
    </row>
    <row r="3518" spans="3:5" x14ac:dyDescent="0.25">
      <c r="C3518" t="e">
        <f>'TPS543C20 Loop Gain'!AI422</f>
        <v>#DIV/0!</v>
      </c>
      <c r="D3518" t="e">
        <f>'TPS543C20 Loop Gain'!AJ422</f>
        <v>#DIV/0!</v>
      </c>
      <c r="E3518">
        <f>'TPS543C20 Loop Gain'!B422</f>
        <v>28800</v>
      </c>
    </row>
    <row r="3519" spans="3:5" x14ac:dyDescent="0.25">
      <c r="C3519" t="e">
        <f>'TPS543C20 Loop Gain'!AI421</f>
        <v>#DIV/0!</v>
      </c>
      <c r="D3519" t="e">
        <f>'TPS543C20 Loop Gain'!AJ421</f>
        <v>#DIV/0!</v>
      </c>
      <c r="E3519">
        <f>'TPS543C20 Loop Gain'!B421</f>
        <v>28700</v>
      </c>
    </row>
    <row r="3520" spans="3:5" x14ac:dyDescent="0.25">
      <c r="C3520" t="e">
        <f>'TPS543C20 Loop Gain'!AI420</f>
        <v>#DIV/0!</v>
      </c>
      <c r="D3520" t="e">
        <f>'TPS543C20 Loop Gain'!AJ420</f>
        <v>#DIV/0!</v>
      </c>
      <c r="E3520">
        <f>'TPS543C20 Loop Gain'!B420</f>
        <v>28600</v>
      </c>
    </row>
    <row r="3521" spans="3:5" x14ac:dyDescent="0.25">
      <c r="C3521" t="e">
        <f>'TPS543C20 Loop Gain'!AI419</f>
        <v>#DIV/0!</v>
      </c>
      <c r="D3521" t="e">
        <f>'TPS543C20 Loop Gain'!AJ419</f>
        <v>#DIV/0!</v>
      </c>
      <c r="E3521">
        <f>'TPS543C20 Loop Gain'!B419</f>
        <v>28500</v>
      </c>
    </row>
    <row r="3522" spans="3:5" x14ac:dyDescent="0.25">
      <c r="C3522" t="e">
        <f>'TPS543C20 Loop Gain'!AI418</f>
        <v>#DIV/0!</v>
      </c>
      <c r="D3522" t="e">
        <f>'TPS543C20 Loop Gain'!AJ418</f>
        <v>#DIV/0!</v>
      </c>
      <c r="E3522">
        <f>'TPS543C20 Loop Gain'!B418</f>
        <v>28400</v>
      </c>
    </row>
    <row r="3523" spans="3:5" x14ac:dyDescent="0.25">
      <c r="C3523" t="e">
        <f>'TPS543C20 Loop Gain'!AI417</f>
        <v>#DIV/0!</v>
      </c>
      <c r="D3523" t="e">
        <f>'TPS543C20 Loop Gain'!AJ417</f>
        <v>#DIV/0!</v>
      </c>
      <c r="E3523">
        <f>'TPS543C20 Loop Gain'!B417</f>
        <v>28300</v>
      </c>
    </row>
    <row r="3524" spans="3:5" x14ac:dyDescent="0.25">
      <c r="C3524" t="e">
        <f>'TPS543C20 Loop Gain'!AI416</f>
        <v>#DIV/0!</v>
      </c>
      <c r="D3524" t="e">
        <f>'TPS543C20 Loop Gain'!AJ416</f>
        <v>#DIV/0!</v>
      </c>
      <c r="E3524">
        <f>'TPS543C20 Loop Gain'!B416</f>
        <v>28200</v>
      </c>
    </row>
    <row r="3525" spans="3:5" x14ac:dyDescent="0.25">
      <c r="C3525" t="e">
        <f>'TPS543C20 Loop Gain'!AI415</f>
        <v>#DIV/0!</v>
      </c>
      <c r="D3525" t="e">
        <f>'TPS543C20 Loop Gain'!AJ415</f>
        <v>#DIV/0!</v>
      </c>
      <c r="E3525">
        <f>'TPS543C20 Loop Gain'!B415</f>
        <v>28100</v>
      </c>
    </row>
    <row r="3526" spans="3:5" x14ac:dyDescent="0.25">
      <c r="C3526" t="e">
        <f>'TPS543C20 Loop Gain'!AI414</f>
        <v>#DIV/0!</v>
      </c>
      <c r="D3526" t="e">
        <f>'TPS543C20 Loop Gain'!AJ414</f>
        <v>#DIV/0!</v>
      </c>
      <c r="E3526">
        <f>'TPS543C20 Loop Gain'!B414</f>
        <v>28000</v>
      </c>
    </row>
    <row r="3527" spans="3:5" x14ac:dyDescent="0.25">
      <c r="C3527" t="e">
        <f>'TPS543C20 Loop Gain'!AI413</f>
        <v>#DIV/0!</v>
      </c>
      <c r="D3527" t="e">
        <f>'TPS543C20 Loop Gain'!AJ413</f>
        <v>#DIV/0!</v>
      </c>
      <c r="E3527">
        <f>'TPS543C20 Loop Gain'!B413</f>
        <v>27900</v>
      </c>
    </row>
    <row r="3528" spans="3:5" x14ac:dyDescent="0.25">
      <c r="C3528" t="e">
        <f>'TPS543C20 Loop Gain'!AI412</f>
        <v>#DIV/0!</v>
      </c>
      <c r="D3528" t="e">
        <f>'TPS543C20 Loop Gain'!AJ412</f>
        <v>#DIV/0!</v>
      </c>
      <c r="E3528">
        <f>'TPS543C20 Loop Gain'!B412</f>
        <v>27800</v>
      </c>
    </row>
    <row r="3529" spans="3:5" x14ac:dyDescent="0.25">
      <c r="C3529" t="e">
        <f>'TPS543C20 Loop Gain'!AI411</f>
        <v>#DIV/0!</v>
      </c>
      <c r="D3529" t="e">
        <f>'TPS543C20 Loop Gain'!AJ411</f>
        <v>#DIV/0!</v>
      </c>
      <c r="E3529">
        <f>'TPS543C20 Loop Gain'!B411</f>
        <v>27700</v>
      </c>
    </row>
    <row r="3530" spans="3:5" x14ac:dyDescent="0.25">
      <c r="C3530" t="e">
        <f>'TPS543C20 Loop Gain'!AI410</f>
        <v>#DIV/0!</v>
      </c>
      <c r="D3530" t="e">
        <f>'TPS543C20 Loop Gain'!AJ410</f>
        <v>#DIV/0!</v>
      </c>
      <c r="E3530">
        <f>'TPS543C20 Loop Gain'!B410</f>
        <v>27600</v>
      </c>
    </row>
    <row r="3531" spans="3:5" x14ac:dyDescent="0.25">
      <c r="C3531" t="e">
        <f>'TPS543C20 Loop Gain'!AI409</f>
        <v>#DIV/0!</v>
      </c>
      <c r="D3531" t="e">
        <f>'TPS543C20 Loop Gain'!AJ409</f>
        <v>#DIV/0!</v>
      </c>
      <c r="E3531">
        <f>'TPS543C20 Loop Gain'!B409</f>
        <v>27500</v>
      </c>
    </row>
    <row r="3532" spans="3:5" x14ac:dyDescent="0.25">
      <c r="C3532" t="e">
        <f>'TPS543C20 Loop Gain'!AI408</f>
        <v>#DIV/0!</v>
      </c>
      <c r="D3532" t="e">
        <f>'TPS543C20 Loop Gain'!AJ408</f>
        <v>#DIV/0!</v>
      </c>
      <c r="E3532">
        <f>'TPS543C20 Loop Gain'!B408</f>
        <v>27400</v>
      </c>
    </row>
    <row r="3533" spans="3:5" x14ac:dyDescent="0.25">
      <c r="C3533" t="e">
        <f>'TPS543C20 Loop Gain'!AI407</f>
        <v>#DIV/0!</v>
      </c>
      <c r="D3533" t="e">
        <f>'TPS543C20 Loop Gain'!AJ407</f>
        <v>#DIV/0!</v>
      </c>
      <c r="E3533">
        <f>'TPS543C20 Loop Gain'!B407</f>
        <v>27300</v>
      </c>
    </row>
    <row r="3534" spans="3:5" x14ac:dyDescent="0.25">
      <c r="C3534" t="e">
        <f>'TPS543C20 Loop Gain'!AI406</f>
        <v>#DIV/0!</v>
      </c>
      <c r="D3534" t="e">
        <f>'TPS543C20 Loop Gain'!AJ406</f>
        <v>#DIV/0!</v>
      </c>
      <c r="E3534">
        <f>'TPS543C20 Loop Gain'!B406</f>
        <v>27200</v>
      </c>
    </row>
    <row r="3535" spans="3:5" x14ac:dyDescent="0.25">
      <c r="C3535" t="e">
        <f>'TPS543C20 Loop Gain'!AI405</f>
        <v>#DIV/0!</v>
      </c>
      <c r="D3535" t="e">
        <f>'TPS543C20 Loop Gain'!AJ405</f>
        <v>#DIV/0!</v>
      </c>
      <c r="E3535">
        <f>'TPS543C20 Loop Gain'!B405</f>
        <v>27100</v>
      </c>
    </row>
    <row r="3536" spans="3:5" x14ac:dyDescent="0.25">
      <c r="C3536" t="e">
        <f>'TPS543C20 Loop Gain'!AI404</f>
        <v>#DIV/0!</v>
      </c>
      <c r="D3536" t="e">
        <f>'TPS543C20 Loop Gain'!AJ404</f>
        <v>#DIV/0!</v>
      </c>
      <c r="E3536">
        <f>'TPS543C20 Loop Gain'!B404</f>
        <v>27000</v>
      </c>
    </row>
    <row r="3537" spans="3:5" x14ac:dyDescent="0.25">
      <c r="C3537" t="e">
        <f>'TPS543C20 Loop Gain'!AI403</f>
        <v>#DIV/0!</v>
      </c>
      <c r="D3537" t="e">
        <f>'TPS543C20 Loop Gain'!AJ403</f>
        <v>#DIV/0!</v>
      </c>
      <c r="E3537">
        <f>'TPS543C20 Loop Gain'!B403</f>
        <v>26900</v>
      </c>
    </row>
    <row r="3538" spans="3:5" x14ac:dyDescent="0.25">
      <c r="C3538" t="e">
        <f>'TPS543C20 Loop Gain'!AI402</f>
        <v>#DIV/0!</v>
      </c>
      <c r="D3538" t="e">
        <f>'TPS543C20 Loop Gain'!AJ402</f>
        <v>#DIV/0!</v>
      </c>
      <c r="E3538">
        <f>'TPS543C20 Loop Gain'!B402</f>
        <v>26800</v>
      </c>
    </row>
    <row r="3539" spans="3:5" x14ac:dyDescent="0.25">
      <c r="C3539" t="e">
        <f>'TPS543C20 Loop Gain'!AI401</f>
        <v>#DIV/0!</v>
      </c>
      <c r="D3539" t="e">
        <f>'TPS543C20 Loop Gain'!AJ401</f>
        <v>#DIV/0!</v>
      </c>
      <c r="E3539">
        <f>'TPS543C20 Loop Gain'!B401</f>
        <v>26700</v>
      </c>
    </row>
    <row r="3540" spans="3:5" x14ac:dyDescent="0.25">
      <c r="C3540" t="e">
        <f>'TPS543C20 Loop Gain'!AI400</f>
        <v>#DIV/0!</v>
      </c>
      <c r="D3540" t="e">
        <f>'TPS543C20 Loop Gain'!AJ400</f>
        <v>#DIV/0!</v>
      </c>
      <c r="E3540">
        <f>'TPS543C20 Loop Gain'!B400</f>
        <v>26600</v>
      </c>
    </row>
    <row r="3541" spans="3:5" x14ac:dyDescent="0.25">
      <c r="C3541" t="e">
        <f>'TPS543C20 Loop Gain'!AI399</f>
        <v>#DIV/0!</v>
      </c>
      <c r="D3541" t="e">
        <f>'TPS543C20 Loop Gain'!AJ399</f>
        <v>#DIV/0!</v>
      </c>
      <c r="E3541">
        <f>'TPS543C20 Loop Gain'!B399</f>
        <v>26500</v>
      </c>
    </row>
    <row r="3542" spans="3:5" x14ac:dyDescent="0.25">
      <c r="C3542" t="e">
        <f>'TPS543C20 Loop Gain'!AI398</f>
        <v>#DIV/0!</v>
      </c>
      <c r="D3542" t="e">
        <f>'TPS543C20 Loop Gain'!AJ398</f>
        <v>#DIV/0!</v>
      </c>
      <c r="E3542">
        <f>'TPS543C20 Loop Gain'!B398</f>
        <v>26400</v>
      </c>
    </row>
    <row r="3543" spans="3:5" x14ac:dyDescent="0.25">
      <c r="C3543" t="e">
        <f>'TPS543C20 Loop Gain'!AI397</f>
        <v>#DIV/0!</v>
      </c>
      <c r="D3543" t="e">
        <f>'TPS543C20 Loop Gain'!AJ397</f>
        <v>#DIV/0!</v>
      </c>
      <c r="E3543">
        <f>'TPS543C20 Loop Gain'!B397</f>
        <v>26300</v>
      </c>
    </row>
    <row r="3544" spans="3:5" x14ac:dyDescent="0.25">
      <c r="C3544" t="e">
        <f>'TPS543C20 Loop Gain'!AI396</f>
        <v>#DIV/0!</v>
      </c>
      <c r="D3544" t="e">
        <f>'TPS543C20 Loop Gain'!AJ396</f>
        <v>#DIV/0!</v>
      </c>
      <c r="E3544">
        <f>'TPS543C20 Loop Gain'!B396</f>
        <v>26200</v>
      </c>
    </row>
    <row r="3545" spans="3:5" x14ac:dyDescent="0.25">
      <c r="C3545" t="e">
        <f>'TPS543C20 Loop Gain'!AI395</f>
        <v>#DIV/0!</v>
      </c>
      <c r="D3545" t="e">
        <f>'TPS543C20 Loop Gain'!AJ395</f>
        <v>#DIV/0!</v>
      </c>
      <c r="E3545">
        <f>'TPS543C20 Loop Gain'!B395</f>
        <v>26100</v>
      </c>
    </row>
    <row r="3546" spans="3:5" x14ac:dyDescent="0.25">
      <c r="C3546" t="e">
        <f>'TPS543C20 Loop Gain'!AI394</f>
        <v>#DIV/0!</v>
      </c>
      <c r="D3546" t="e">
        <f>'TPS543C20 Loop Gain'!AJ394</f>
        <v>#DIV/0!</v>
      </c>
      <c r="E3546">
        <f>'TPS543C20 Loop Gain'!B394</f>
        <v>26000</v>
      </c>
    </row>
    <row r="3547" spans="3:5" x14ac:dyDescent="0.25">
      <c r="C3547" t="e">
        <f>'TPS543C20 Loop Gain'!AI393</f>
        <v>#DIV/0!</v>
      </c>
      <c r="D3547" t="e">
        <f>'TPS543C20 Loop Gain'!AJ393</f>
        <v>#DIV/0!</v>
      </c>
      <c r="E3547">
        <f>'TPS543C20 Loop Gain'!B393</f>
        <v>25900</v>
      </c>
    </row>
    <row r="3548" spans="3:5" x14ac:dyDescent="0.25">
      <c r="C3548" t="e">
        <f>'TPS543C20 Loop Gain'!AI392</f>
        <v>#DIV/0!</v>
      </c>
      <c r="D3548" t="e">
        <f>'TPS543C20 Loop Gain'!AJ392</f>
        <v>#DIV/0!</v>
      </c>
      <c r="E3548">
        <f>'TPS543C20 Loop Gain'!B392</f>
        <v>25800</v>
      </c>
    </row>
    <row r="3549" spans="3:5" x14ac:dyDescent="0.25">
      <c r="C3549" t="e">
        <f>'TPS543C20 Loop Gain'!AI391</f>
        <v>#DIV/0!</v>
      </c>
      <c r="D3549" t="e">
        <f>'TPS543C20 Loop Gain'!AJ391</f>
        <v>#DIV/0!</v>
      </c>
      <c r="E3549">
        <f>'TPS543C20 Loop Gain'!B391</f>
        <v>25700</v>
      </c>
    </row>
    <row r="3550" spans="3:5" x14ac:dyDescent="0.25">
      <c r="C3550" t="e">
        <f>'TPS543C20 Loop Gain'!AI390</f>
        <v>#DIV/0!</v>
      </c>
      <c r="D3550" t="e">
        <f>'TPS543C20 Loop Gain'!AJ390</f>
        <v>#DIV/0!</v>
      </c>
      <c r="E3550">
        <f>'TPS543C20 Loop Gain'!B390</f>
        <v>25600</v>
      </c>
    </row>
    <row r="3551" spans="3:5" x14ac:dyDescent="0.25">
      <c r="C3551" t="e">
        <f>'TPS543C20 Loop Gain'!AI389</f>
        <v>#DIV/0!</v>
      </c>
      <c r="D3551" t="e">
        <f>'TPS543C20 Loop Gain'!AJ389</f>
        <v>#DIV/0!</v>
      </c>
      <c r="E3551">
        <f>'TPS543C20 Loop Gain'!B389</f>
        <v>25500</v>
      </c>
    </row>
    <row r="3552" spans="3:5" x14ac:dyDescent="0.25">
      <c r="C3552" t="e">
        <f>'TPS543C20 Loop Gain'!AI388</f>
        <v>#DIV/0!</v>
      </c>
      <c r="D3552" t="e">
        <f>'TPS543C20 Loop Gain'!AJ388</f>
        <v>#DIV/0!</v>
      </c>
      <c r="E3552">
        <f>'TPS543C20 Loop Gain'!B388</f>
        <v>25400</v>
      </c>
    </row>
    <row r="3553" spans="3:5" x14ac:dyDescent="0.25">
      <c r="C3553" t="e">
        <f>'TPS543C20 Loop Gain'!AI387</f>
        <v>#DIV/0!</v>
      </c>
      <c r="D3553" t="e">
        <f>'TPS543C20 Loop Gain'!AJ387</f>
        <v>#DIV/0!</v>
      </c>
      <c r="E3553">
        <f>'TPS543C20 Loop Gain'!B387</f>
        <v>25300</v>
      </c>
    </row>
    <row r="3554" spans="3:5" x14ac:dyDescent="0.25">
      <c r="C3554" t="e">
        <f>'TPS543C20 Loop Gain'!AI386</f>
        <v>#DIV/0!</v>
      </c>
      <c r="D3554" t="e">
        <f>'TPS543C20 Loop Gain'!AJ386</f>
        <v>#DIV/0!</v>
      </c>
      <c r="E3554">
        <f>'TPS543C20 Loop Gain'!B386</f>
        <v>25200</v>
      </c>
    </row>
    <row r="3555" spans="3:5" x14ac:dyDescent="0.25">
      <c r="C3555" t="e">
        <f>'TPS543C20 Loop Gain'!AI385</f>
        <v>#DIV/0!</v>
      </c>
      <c r="D3555" t="e">
        <f>'TPS543C20 Loop Gain'!AJ385</f>
        <v>#DIV/0!</v>
      </c>
      <c r="E3555">
        <f>'TPS543C20 Loop Gain'!B385</f>
        <v>25100</v>
      </c>
    </row>
    <row r="3556" spans="3:5" x14ac:dyDescent="0.25">
      <c r="C3556" t="e">
        <f>'TPS543C20 Loop Gain'!AI384</f>
        <v>#DIV/0!</v>
      </c>
      <c r="D3556" t="e">
        <f>'TPS543C20 Loop Gain'!AJ384</f>
        <v>#DIV/0!</v>
      </c>
      <c r="E3556">
        <f>'TPS543C20 Loop Gain'!B384</f>
        <v>25000</v>
      </c>
    </row>
    <row r="3557" spans="3:5" x14ac:dyDescent="0.25">
      <c r="C3557" t="e">
        <f>'TPS543C20 Loop Gain'!AI383</f>
        <v>#DIV/0!</v>
      </c>
      <c r="D3557" t="e">
        <f>'TPS543C20 Loop Gain'!AJ383</f>
        <v>#DIV/0!</v>
      </c>
      <c r="E3557">
        <f>'TPS543C20 Loop Gain'!B383</f>
        <v>24900</v>
      </c>
    </row>
    <row r="3558" spans="3:5" x14ac:dyDescent="0.25">
      <c r="C3558" t="e">
        <f>'TPS543C20 Loop Gain'!AI382</f>
        <v>#DIV/0!</v>
      </c>
      <c r="D3558" t="e">
        <f>'TPS543C20 Loop Gain'!AJ382</f>
        <v>#DIV/0!</v>
      </c>
      <c r="E3558">
        <f>'TPS543C20 Loop Gain'!B382</f>
        <v>24800</v>
      </c>
    </row>
    <row r="3559" spans="3:5" x14ac:dyDescent="0.25">
      <c r="C3559" t="e">
        <f>'TPS543C20 Loop Gain'!AI381</f>
        <v>#DIV/0!</v>
      </c>
      <c r="D3559" t="e">
        <f>'TPS543C20 Loop Gain'!AJ381</f>
        <v>#DIV/0!</v>
      </c>
      <c r="E3559">
        <f>'TPS543C20 Loop Gain'!B381</f>
        <v>24700</v>
      </c>
    </row>
    <row r="3560" spans="3:5" x14ac:dyDescent="0.25">
      <c r="C3560" t="e">
        <f>'TPS543C20 Loop Gain'!AI380</f>
        <v>#DIV/0!</v>
      </c>
      <c r="D3560" t="e">
        <f>'TPS543C20 Loop Gain'!AJ380</f>
        <v>#DIV/0!</v>
      </c>
      <c r="E3560">
        <f>'TPS543C20 Loop Gain'!B380</f>
        <v>24600</v>
      </c>
    </row>
    <row r="3561" spans="3:5" x14ac:dyDescent="0.25">
      <c r="C3561" t="e">
        <f>'TPS543C20 Loop Gain'!AI379</f>
        <v>#DIV/0!</v>
      </c>
      <c r="D3561" t="e">
        <f>'TPS543C20 Loop Gain'!AJ379</f>
        <v>#DIV/0!</v>
      </c>
      <c r="E3561">
        <f>'TPS543C20 Loop Gain'!B379</f>
        <v>24500</v>
      </c>
    </row>
    <row r="3562" spans="3:5" x14ac:dyDescent="0.25">
      <c r="C3562" t="e">
        <f>'TPS543C20 Loop Gain'!AI378</f>
        <v>#DIV/0!</v>
      </c>
      <c r="D3562" t="e">
        <f>'TPS543C20 Loop Gain'!AJ378</f>
        <v>#DIV/0!</v>
      </c>
      <c r="E3562">
        <f>'TPS543C20 Loop Gain'!B378</f>
        <v>24400</v>
      </c>
    </row>
    <row r="3563" spans="3:5" x14ac:dyDescent="0.25">
      <c r="C3563" t="e">
        <f>'TPS543C20 Loop Gain'!AI377</f>
        <v>#DIV/0!</v>
      </c>
      <c r="D3563" t="e">
        <f>'TPS543C20 Loop Gain'!AJ377</f>
        <v>#DIV/0!</v>
      </c>
      <c r="E3563">
        <f>'TPS543C20 Loop Gain'!B377</f>
        <v>24300</v>
      </c>
    </row>
    <row r="3564" spans="3:5" x14ac:dyDescent="0.25">
      <c r="C3564" t="e">
        <f>'TPS543C20 Loop Gain'!AI376</f>
        <v>#DIV/0!</v>
      </c>
      <c r="D3564" t="e">
        <f>'TPS543C20 Loop Gain'!AJ376</f>
        <v>#DIV/0!</v>
      </c>
      <c r="E3564">
        <f>'TPS543C20 Loop Gain'!B376</f>
        <v>24200</v>
      </c>
    </row>
    <row r="3565" spans="3:5" x14ac:dyDescent="0.25">
      <c r="C3565" t="e">
        <f>'TPS543C20 Loop Gain'!AI375</f>
        <v>#DIV/0!</v>
      </c>
      <c r="D3565" t="e">
        <f>'TPS543C20 Loop Gain'!AJ375</f>
        <v>#DIV/0!</v>
      </c>
      <c r="E3565">
        <f>'TPS543C20 Loop Gain'!B375</f>
        <v>24100</v>
      </c>
    </row>
    <row r="3566" spans="3:5" x14ac:dyDescent="0.25">
      <c r="C3566" t="e">
        <f>'TPS543C20 Loop Gain'!AI374</f>
        <v>#DIV/0!</v>
      </c>
      <c r="D3566" t="e">
        <f>'TPS543C20 Loop Gain'!AJ374</f>
        <v>#DIV/0!</v>
      </c>
      <c r="E3566">
        <f>'TPS543C20 Loop Gain'!B374</f>
        <v>24000</v>
      </c>
    </row>
    <row r="3567" spans="3:5" x14ac:dyDescent="0.25">
      <c r="C3567" t="e">
        <f>'TPS543C20 Loop Gain'!AI373</f>
        <v>#DIV/0!</v>
      </c>
      <c r="D3567" t="e">
        <f>'TPS543C20 Loop Gain'!AJ373</f>
        <v>#DIV/0!</v>
      </c>
      <c r="E3567">
        <f>'TPS543C20 Loop Gain'!B373</f>
        <v>23900</v>
      </c>
    </row>
    <row r="3568" spans="3:5" x14ac:dyDescent="0.25">
      <c r="C3568" t="e">
        <f>'TPS543C20 Loop Gain'!AI372</f>
        <v>#DIV/0!</v>
      </c>
      <c r="D3568" t="e">
        <f>'TPS543C20 Loop Gain'!AJ372</f>
        <v>#DIV/0!</v>
      </c>
      <c r="E3568">
        <f>'TPS543C20 Loop Gain'!B372</f>
        <v>23800</v>
      </c>
    </row>
    <row r="3569" spans="3:5" x14ac:dyDescent="0.25">
      <c r="C3569" t="e">
        <f>'TPS543C20 Loop Gain'!AI371</f>
        <v>#DIV/0!</v>
      </c>
      <c r="D3569" t="e">
        <f>'TPS543C20 Loop Gain'!AJ371</f>
        <v>#DIV/0!</v>
      </c>
      <c r="E3569">
        <f>'TPS543C20 Loop Gain'!B371</f>
        <v>23700</v>
      </c>
    </row>
    <row r="3570" spans="3:5" x14ac:dyDescent="0.25">
      <c r="C3570" t="e">
        <f>'TPS543C20 Loop Gain'!AI370</f>
        <v>#DIV/0!</v>
      </c>
      <c r="D3570" t="e">
        <f>'TPS543C20 Loop Gain'!AJ370</f>
        <v>#DIV/0!</v>
      </c>
      <c r="E3570">
        <f>'TPS543C20 Loop Gain'!B370</f>
        <v>23600</v>
      </c>
    </row>
    <row r="3571" spans="3:5" x14ac:dyDescent="0.25">
      <c r="C3571" t="e">
        <f>'TPS543C20 Loop Gain'!AI369</f>
        <v>#DIV/0!</v>
      </c>
      <c r="D3571" t="e">
        <f>'TPS543C20 Loop Gain'!AJ369</f>
        <v>#DIV/0!</v>
      </c>
      <c r="E3571">
        <f>'TPS543C20 Loop Gain'!B369</f>
        <v>23500</v>
      </c>
    </row>
    <row r="3572" spans="3:5" x14ac:dyDescent="0.25">
      <c r="C3572" t="e">
        <f>'TPS543C20 Loop Gain'!AI368</f>
        <v>#DIV/0!</v>
      </c>
      <c r="D3572" t="e">
        <f>'TPS543C20 Loop Gain'!AJ368</f>
        <v>#DIV/0!</v>
      </c>
      <c r="E3572">
        <f>'TPS543C20 Loop Gain'!B368</f>
        <v>23400</v>
      </c>
    </row>
    <row r="3573" spans="3:5" x14ac:dyDescent="0.25">
      <c r="C3573" t="e">
        <f>'TPS543C20 Loop Gain'!AI367</f>
        <v>#DIV/0!</v>
      </c>
      <c r="D3573" t="e">
        <f>'TPS543C20 Loop Gain'!AJ367</f>
        <v>#DIV/0!</v>
      </c>
      <c r="E3573">
        <f>'TPS543C20 Loop Gain'!B367</f>
        <v>23300</v>
      </c>
    </row>
    <row r="3574" spans="3:5" x14ac:dyDescent="0.25">
      <c r="C3574" t="e">
        <f>'TPS543C20 Loop Gain'!AI366</f>
        <v>#DIV/0!</v>
      </c>
      <c r="D3574" t="e">
        <f>'TPS543C20 Loop Gain'!AJ366</f>
        <v>#DIV/0!</v>
      </c>
      <c r="E3574">
        <f>'TPS543C20 Loop Gain'!B366</f>
        <v>23200</v>
      </c>
    </row>
    <row r="3575" spans="3:5" x14ac:dyDescent="0.25">
      <c r="C3575" t="e">
        <f>'TPS543C20 Loop Gain'!AI365</f>
        <v>#DIV/0!</v>
      </c>
      <c r="D3575" t="e">
        <f>'TPS543C20 Loop Gain'!AJ365</f>
        <v>#DIV/0!</v>
      </c>
      <c r="E3575">
        <f>'TPS543C20 Loop Gain'!B365</f>
        <v>23100</v>
      </c>
    </row>
    <row r="3576" spans="3:5" x14ac:dyDescent="0.25">
      <c r="C3576" t="e">
        <f>'TPS543C20 Loop Gain'!AI364</f>
        <v>#DIV/0!</v>
      </c>
      <c r="D3576" t="e">
        <f>'TPS543C20 Loop Gain'!AJ364</f>
        <v>#DIV/0!</v>
      </c>
      <c r="E3576">
        <f>'TPS543C20 Loop Gain'!B364</f>
        <v>23000</v>
      </c>
    </row>
    <row r="3577" spans="3:5" x14ac:dyDescent="0.25">
      <c r="C3577" t="e">
        <f>'TPS543C20 Loop Gain'!AI363</f>
        <v>#DIV/0!</v>
      </c>
      <c r="D3577" t="e">
        <f>'TPS543C20 Loop Gain'!AJ363</f>
        <v>#DIV/0!</v>
      </c>
      <c r="E3577">
        <f>'TPS543C20 Loop Gain'!B363</f>
        <v>22900</v>
      </c>
    </row>
    <row r="3578" spans="3:5" x14ac:dyDescent="0.25">
      <c r="C3578" t="e">
        <f>'TPS543C20 Loop Gain'!AI362</f>
        <v>#DIV/0!</v>
      </c>
      <c r="D3578" t="e">
        <f>'TPS543C20 Loop Gain'!AJ362</f>
        <v>#DIV/0!</v>
      </c>
      <c r="E3578">
        <f>'TPS543C20 Loop Gain'!B362</f>
        <v>22800</v>
      </c>
    </row>
    <row r="3579" spans="3:5" x14ac:dyDescent="0.25">
      <c r="C3579" t="e">
        <f>'TPS543C20 Loop Gain'!AI361</f>
        <v>#DIV/0!</v>
      </c>
      <c r="D3579" t="e">
        <f>'TPS543C20 Loop Gain'!AJ361</f>
        <v>#DIV/0!</v>
      </c>
      <c r="E3579">
        <f>'TPS543C20 Loop Gain'!B361</f>
        <v>22700</v>
      </c>
    </row>
    <row r="3580" spans="3:5" x14ac:dyDescent="0.25">
      <c r="C3580" t="e">
        <f>'TPS543C20 Loop Gain'!AI360</f>
        <v>#DIV/0!</v>
      </c>
      <c r="D3580" t="e">
        <f>'TPS543C20 Loop Gain'!AJ360</f>
        <v>#DIV/0!</v>
      </c>
      <c r="E3580">
        <f>'TPS543C20 Loop Gain'!B360</f>
        <v>22600</v>
      </c>
    </row>
    <row r="3581" spans="3:5" x14ac:dyDescent="0.25">
      <c r="C3581" t="e">
        <f>'TPS543C20 Loop Gain'!AI359</f>
        <v>#DIV/0!</v>
      </c>
      <c r="D3581" t="e">
        <f>'TPS543C20 Loop Gain'!AJ359</f>
        <v>#DIV/0!</v>
      </c>
      <c r="E3581">
        <f>'TPS543C20 Loop Gain'!B359</f>
        <v>22500</v>
      </c>
    </row>
    <row r="3582" spans="3:5" x14ac:dyDescent="0.25">
      <c r="C3582" t="e">
        <f>'TPS543C20 Loop Gain'!AI358</f>
        <v>#DIV/0!</v>
      </c>
      <c r="D3582" t="e">
        <f>'TPS543C20 Loop Gain'!AJ358</f>
        <v>#DIV/0!</v>
      </c>
      <c r="E3582">
        <f>'TPS543C20 Loop Gain'!B358</f>
        <v>22400</v>
      </c>
    </row>
    <row r="3583" spans="3:5" x14ac:dyDescent="0.25">
      <c r="C3583" t="e">
        <f>'TPS543C20 Loop Gain'!AI357</f>
        <v>#DIV/0!</v>
      </c>
      <c r="D3583" t="e">
        <f>'TPS543C20 Loop Gain'!AJ357</f>
        <v>#DIV/0!</v>
      </c>
      <c r="E3583">
        <f>'TPS543C20 Loop Gain'!B357</f>
        <v>22300</v>
      </c>
    </row>
    <row r="3584" spans="3:5" x14ac:dyDescent="0.25">
      <c r="C3584" t="e">
        <f>'TPS543C20 Loop Gain'!AI356</f>
        <v>#DIV/0!</v>
      </c>
      <c r="D3584" t="e">
        <f>'TPS543C20 Loop Gain'!AJ356</f>
        <v>#DIV/0!</v>
      </c>
      <c r="E3584">
        <f>'TPS543C20 Loop Gain'!B356</f>
        <v>22200</v>
      </c>
    </row>
    <row r="3585" spans="3:5" x14ac:dyDescent="0.25">
      <c r="C3585" t="e">
        <f>'TPS543C20 Loop Gain'!AI355</f>
        <v>#DIV/0!</v>
      </c>
      <c r="D3585" t="e">
        <f>'TPS543C20 Loop Gain'!AJ355</f>
        <v>#DIV/0!</v>
      </c>
      <c r="E3585">
        <f>'TPS543C20 Loop Gain'!B355</f>
        <v>22100</v>
      </c>
    </row>
    <row r="3586" spans="3:5" x14ac:dyDescent="0.25">
      <c r="C3586" t="e">
        <f>'TPS543C20 Loop Gain'!AI354</f>
        <v>#DIV/0!</v>
      </c>
      <c r="D3586" t="e">
        <f>'TPS543C20 Loop Gain'!AJ354</f>
        <v>#DIV/0!</v>
      </c>
      <c r="E3586">
        <f>'TPS543C20 Loop Gain'!B354</f>
        <v>22000</v>
      </c>
    </row>
    <row r="3587" spans="3:5" x14ac:dyDescent="0.25">
      <c r="C3587" t="e">
        <f>'TPS543C20 Loop Gain'!AI353</f>
        <v>#DIV/0!</v>
      </c>
      <c r="D3587" t="e">
        <f>'TPS543C20 Loop Gain'!AJ353</f>
        <v>#DIV/0!</v>
      </c>
      <c r="E3587">
        <f>'TPS543C20 Loop Gain'!B353</f>
        <v>21900</v>
      </c>
    </row>
    <row r="3588" spans="3:5" x14ac:dyDescent="0.25">
      <c r="C3588" t="e">
        <f>'TPS543C20 Loop Gain'!AI352</f>
        <v>#DIV/0!</v>
      </c>
      <c r="D3588" t="e">
        <f>'TPS543C20 Loop Gain'!AJ352</f>
        <v>#DIV/0!</v>
      </c>
      <c r="E3588">
        <f>'TPS543C20 Loop Gain'!B352</f>
        <v>21800</v>
      </c>
    </row>
    <row r="3589" spans="3:5" x14ac:dyDescent="0.25">
      <c r="C3589" t="e">
        <f>'TPS543C20 Loop Gain'!AI351</f>
        <v>#DIV/0!</v>
      </c>
      <c r="D3589" t="e">
        <f>'TPS543C20 Loop Gain'!AJ351</f>
        <v>#DIV/0!</v>
      </c>
      <c r="E3589">
        <f>'TPS543C20 Loop Gain'!B351</f>
        <v>21700</v>
      </c>
    </row>
    <row r="3590" spans="3:5" x14ac:dyDescent="0.25">
      <c r="C3590" t="e">
        <f>'TPS543C20 Loop Gain'!AI350</f>
        <v>#DIV/0!</v>
      </c>
      <c r="D3590" t="e">
        <f>'TPS543C20 Loop Gain'!AJ350</f>
        <v>#DIV/0!</v>
      </c>
      <c r="E3590">
        <f>'TPS543C20 Loop Gain'!B350</f>
        <v>21600</v>
      </c>
    </row>
    <row r="3591" spans="3:5" x14ac:dyDescent="0.25">
      <c r="C3591" t="e">
        <f>'TPS543C20 Loop Gain'!AI349</f>
        <v>#DIV/0!</v>
      </c>
      <c r="D3591" t="e">
        <f>'TPS543C20 Loop Gain'!AJ349</f>
        <v>#DIV/0!</v>
      </c>
      <c r="E3591">
        <f>'TPS543C20 Loop Gain'!B349</f>
        <v>21500</v>
      </c>
    </row>
    <row r="3592" spans="3:5" x14ac:dyDescent="0.25">
      <c r="C3592" t="e">
        <f>'TPS543C20 Loop Gain'!AI348</f>
        <v>#DIV/0!</v>
      </c>
      <c r="D3592" t="e">
        <f>'TPS543C20 Loop Gain'!AJ348</f>
        <v>#DIV/0!</v>
      </c>
      <c r="E3592">
        <f>'TPS543C20 Loop Gain'!B348</f>
        <v>21400</v>
      </c>
    </row>
    <row r="3593" spans="3:5" x14ac:dyDescent="0.25">
      <c r="C3593" t="e">
        <f>'TPS543C20 Loop Gain'!AI347</f>
        <v>#DIV/0!</v>
      </c>
      <c r="D3593" t="e">
        <f>'TPS543C20 Loop Gain'!AJ347</f>
        <v>#DIV/0!</v>
      </c>
      <c r="E3593">
        <f>'TPS543C20 Loop Gain'!B347</f>
        <v>21300</v>
      </c>
    </row>
    <row r="3594" spans="3:5" x14ac:dyDescent="0.25">
      <c r="C3594" t="e">
        <f>'TPS543C20 Loop Gain'!AI346</f>
        <v>#DIV/0!</v>
      </c>
      <c r="D3594" t="e">
        <f>'TPS543C20 Loop Gain'!AJ346</f>
        <v>#DIV/0!</v>
      </c>
      <c r="E3594">
        <f>'TPS543C20 Loop Gain'!B346</f>
        <v>21200</v>
      </c>
    </row>
    <row r="3595" spans="3:5" x14ac:dyDescent="0.25">
      <c r="C3595" t="e">
        <f>'TPS543C20 Loop Gain'!AI345</f>
        <v>#DIV/0!</v>
      </c>
      <c r="D3595" t="e">
        <f>'TPS543C20 Loop Gain'!AJ345</f>
        <v>#DIV/0!</v>
      </c>
      <c r="E3595">
        <f>'TPS543C20 Loop Gain'!B345</f>
        <v>21100</v>
      </c>
    </row>
    <row r="3596" spans="3:5" x14ac:dyDescent="0.25">
      <c r="C3596" t="e">
        <f>'TPS543C20 Loop Gain'!AI344</f>
        <v>#DIV/0!</v>
      </c>
      <c r="D3596" t="e">
        <f>'TPS543C20 Loop Gain'!AJ344</f>
        <v>#DIV/0!</v>
      </c>
      <c r="E3596">
        <f>'TPS543C20 Loop Gain'!B344</f>
        <v>21000</v>
      </c>
    </row>
    <row r="3597" spans="3:5" x14ac:dyDescent="0.25">
      <c r="C3597" t="e">
        <f>'TPS543C20 Loop Gain'!AI343</f>
        <v>#DIV/0!</v>
      </c>
      <c r="D3597" t="e">
        <f>'TPS543C20 Loop Gain'!AJ343</f>
        <v>#DIV/0!</v>
      </c>
      <c r="E3597">
        <f>'TPS543C20 Loop Gain'!B343</f>
        <v>20900</v>
      </c>
    </row>
    <row r="3598" spans="3:5" x14ac:dyDescent="0.25">
      <c r="C3598" t="e">
        <f>'TPS543C20 Loop Gain'!AI342</f>
        <v>#DIV/0!</v>
      </c>
      <c r="D3598" t="e">
        <f>'TPS543C20 Loop Gain'!AJ342</f>
        <v>#DIV/0!</v>
      </c>
      <c r="E3598">
        <f>'TPS543C20 Loop Gain'!B342</f>
        <v>20800</v>
      </c>
    </row>
    <row r="3599" spans="3:5" x14ac:dyDescent="0.25">
      <c r="C3599" t="e">
        <f>'TPS543C20 Loop Gain'!AI341</f>
        <v>#DIV/0!</v>
      </c>
      <c r="D3599" t="e">
        <f>'TPS543C20 Loop Gain'!AJ341</f>
        <v>#DIV/0!</v>
      </c>
      <c r="E3599">
        <f>'TPS543C20 Loop Gain'!B341</f>
        <v>20700</v>
      </c>
    </row>
    <row r="3600" spans="3:5" x14ac:dyDescent="0.25">
      <c r="C3600" t="e">
        <f>'TPS543C20 Loop Gain'!AI340</f>
        <v>#DIV/0!</v>
      </c>
      <c r="D3600" t="e">
        <f>'TPS543C20 Loop Gain'!AJ340</f>
        <v>#DIV/0!</v>
      </c>
      <c r="E3600">
        <f>'TPS543C20 Loop Gain'!B340</f>
        <v>20600</v>
      </c>
    </row>
    <row r="3601" spans="3:5" x14ac:dyDescent="0.25">
      <c r="C3601" t="e">
        <f>'TPS543C20 Loop Gain'!AI339</f>
        <v>#DIV/0!</v>
      </c>
      <c r="D3601" t="e">
        <f>'TPS543C20 Loop Gain'!AJ339</f>
        <v>#DIV/0!</v>
      </c>
      <c r="E3601">
        <f>'TPS543C20 Loop Gain'!B339</f>
        <v>20500</v>
      </c>
    </row>
    <row r="3602" spans="3:5" x14ac:dyDescent="0.25">
      <c r="C3602" t="e">
        <f>'TPS543C20 Loop Gain'!AI338</f>
        <v>#DIV/0!</v>
      </c>
      <c r="D3602" t="e">
        <f>'TPS543C20 Loop Gain'!AJ338</f>
        <v>#DIV/0!</v>
      </c>
      <c r="E3602">
        <f>'TPS543C20 Loop Gain'!B338</f>
        <v>20400</v>
      </c>
    </row>
    <row r="3603" spans="3:5" x14ac:dyDescent="0.25">
      <c r="C3603" t="e">
        <f>'TPS543C20 Loop Gain'!AI337</f>
        <v>#DIV/0!</v>
      </c>
      <c r="D3603" t="e">
        <f>'TPS543C20 Loop Gain'!AJ337</f>
        <v>#DIV/0!</v>
      </c>
      <c r="E3603">
        <f>'TPS543C20 Loop Gain'!B337</f>
        <v>20300</v>
      </c>
    </row>
    <row r="3604" spans="3:5" x14ac:dyDescent="0.25">
      <c r="C3604" t="e">
        <f>'TPS543C20 Loop Gain'!AI336</f>
        <v>#DIV/0!</v>
      </c>
      <c r="D3604" t="e">
        <f>'TPS543C20 Loop Gain'!AJ336</f>
        <v>#DIV/0!</v>
      </c>
      <c r="E3604">
        <f>'TPS543C20 Loop Gain'!B336</f>
        <v>20200</v>
      </c>
    </row>
    <row r="3605" spans="3:5" x14ac:dyDescent="0.25">
      <c r="C3605" t="e">
        <f>'TPS543C20 Loop Gain'!AI335</f>
        <v>#DIV/0!</v>
      </c>
      <c r="D3605" t="e">
        <f>'TPS543C20 Loop Gain'!AJ335</f>
        <v>#DIV/0!</v>
      </c>
      <c r="E3605">
        <f>'TPS543C20 Loop Gain'!B335</f>
        <v>20100</v>
      </c>
    </row>
    <row r="3606" spans="3:5" x14ac:dyDescent="0.25">
      <c r="C3606" t="e">
        <f>'TPS543C20 Loop Gain'!AI334</f>
        <v>#DIV/0!</v>
      </c>
      <c r="D3606" t="e">
        <f>'TPS543C20 Loop Gain'!AJ334</f>
        <v>#DIV/0!</v>
      </c>
      <c r="E3606">
        <f>'TPS543C20 Loop Gain'!B334</f>
        <v>20000</v>
      </c>
    </row>
    <row r="3607" spans="3:5" x14ac:dyDescent="0.25">
      <c r="C3607" t="e">
        <f>'TPS543C20 Loop Gain'!AI333</f>
        <v>#DIV/0!</v>
      </c>
      <c r="D3607" t="e">
        <f>'TPS543C20 Loop Gain'!AJ333</f>
        <v>#DIV/0!</v>
      </c>
      <c r="E3607">
        <f>'TPS543C20 Loop Gain'!B333</f>
        <v>19900</v>
      </c>
    </row>
    <row r="3608" spans="3:5" x14ac:dyDescent="0.25">
      <c r="C3608" t="e">
        <f>'TPS543C20 Loop Gain'!AI332</f>
        <v>#DIV/0!</v>
      </c>
      <c r="D3608" t="e">
        <f>'TPS543C20 Loop Gain'!AJ332</f>
        <v>#DIV/0!</v>
      </c>
      <c r="E3608">
        <f>'TPS543C20 Loop Gain'!B332</f>
        <v>19800</v>
      </c>
    </row>
    <row r="3609" spans="3:5" x14ac:dyDescent="0.25">
      <c r="C3609" t="e">
        <f>'TPS543C20 Loop Gain'!AI331</f>
        <v>#DIV/0!</v>
      </c>
      <c r="D3609" t="e">
        <f>'TPS543C20 Loop Gain'!AJ331</f>
        <v>#DIV/0!</v>
      </c>
      <c r="E3609">
        <f>'TPS543C20 Loop Gain'!B331</f>
        <v>19700</v>
      </c>
    </row>
    <row r="3610" spans="3:5" x14ac:dyDescent="0.25">
      <c r="C3610" t="e">
        <f>'TPS543C20 Loop Gain'!AI330</f>
        <v>#DIV/0!</v>
      </c>
      <c r="D3610" t="e">
        <f>'TPS543C20 Loop Gain'!AJ330</f>
        <v>#DIV/0!</v>
      </c>
      <c r="E3610">
        <f>'TPS543C20 Loop Gain'!B330</f>
        <v>19600</v>
      </c>
    </row>
    <row r="3611" spans="3:5" x14ac:dyDescent="0.25">
      <c r="C3611" t="e">
        <f>'TPS543C20 Loop Gain'!AI329</f>
        <v>#DIV/0!</v>
      </c>
      <c r="D3611" t="e">
        <f>'TPS543C20 Loop Gain'!AJ329</f>
        <v>#DIV/0!</v>
      </c>
      <c r="E3611">
        <f>'TPS543C20 Loop Gain'!B329</f>
        <v>19500</v>
      </c>
    </row>
    <row r="3612" spans="3:5" x14ac:dyDescent="0.25">
      <c r="C3612" t="e">
        <f>'TPS543C20 Loop Gain'!AI328</f>
        <v>#DIV/0!</v>
      </c>
      <c r="D3612" t="e">
        <f>'TPS543C20 Loop Gain'!AJ328</f>
        <v>#DIV/0!</v>
      </c>
      <c r="E3612">
        <f>'TPS543C20 Loop Gain'!B328</f>
        <v>19400</v>
      </c>
    </row>
    <row r="3613" spans="3:5" x14ac:dyDescent="0.25">
      <c r="C3613" t="e">
        <f>'TPS543C20 Loop Gain'!AI327</f>
        <v>#DIV/0!</v>
      </c>
      <c r="D3613" t="e">
        <f>'TPS543C20 Loop Gain'!AJ327</f>
        <v>#DIV/0!</v>
      </c>
      <c r="E3613">
        <f>'TPS543C20 Loop Gain'!B327</f>
        <v>19300</v>
      </c>
    </row>
    <row r="3614" spans="3:5" x14ac:dyDescent="0.25">
      <c r="C3614" t="e">
        <f>'TPS543C20 Loop Gain'!AI326</f>
        <v>#DIV/0!</v>
      </c>
      <c r="D3614" t="e">
        <f>'TPS543C20 Loop Gain'!AJ326</f>
        <v>#DIV/0!</v>
      </c>
      <c r="E3614">
        <f>'TPS543C20 Loop Gain'!B326</f>
        <v>19200</v>
      </c>
    </row>
    <row r="3615" spans="3:5" x14ac:dyDescent="0.25">
      <c r="C3615" t="e">
        <f>'TPS543C20 Loop Gain'!AI325</f>
        <v>#DIV/0!</v>
      </c>
      <c r="D3615" t="e">
        <f>'TPS543C20 Loop Gain'!AJ325</f>
        <v>#DIV/0!</v>
      </c>
      <c r="E3615">
        <f>'TPS543C20 Loop Gain'!B325</f>
        <v>19100</v>
      </c>
    </row>
    <row r="3616" spans="3:5" x14ac:dyDescent="0.25">
      <c r="C3616" t="e">
        <f>'TPS543C20 Loop Gain'!AI324</f>
        <v>#DIV/0!</v>
      </c>
      <c r="D3616" t="e">
        <f>'TPS543C20 Loop Gain'!AJ324</f>
        <v>#DIV/0!</v>
      </c>
      <c r="E3616">
        <f>'TPS543C20 Loop Gain'!B324</f>
        <v>19000</v>
      </c>
    </row>
    <row r="3617" spans="3:5" x14ac:dyDescent="0.25">
      <c r="C3617" t="e">
        <f>'TPS543C20 Loop Gain'!AI323</f>
        <v>#DIV/0!</v>
      </c>
      <c r="D3617" t="e">
        <f>'TPS543C20 Loop Gain'!AJ323</f>
        <v>#DIV/0!</v>
      </c>
      <c r="E3617">
        <f>'TPS543C20 Loop Gain'!B323</f>
        <v>18900</v>
      </c>
    </row>
    <row r="3618" spans="3:5" x14ac:dyDescent="0.25">
      <c r="C3618" t="e">
        <f>'TPS543C20 Loop Gain'!AI322</f>
        <v>#DIV/0!</v>
      </c>
      <c r="D3618" t="e">
        <f>'TPS543C20 Loop Gain'!AJ322</f>
        <v>#DIV/0!</v>
      </c>
      <c r="E3618">
        <f>'TPS543C20 Loop Gain'!B322</f>
        <v>18800</v>
      </c>
    </row>
    <row r="3619" spans="3:5" x14ac:dyDescent="0.25">
      <c r="C3619" t="e">
        <f>'TPS543C20 Loop Gain'!AI321</f>
        <v>#DIV/0!</v>
      </c>
      <c r="D3619" t="e">
        <f>'TPS543C20 Loop Gain'!AJ321</f>
        <v>#DIV/0!</v>
      </c>
      <c r="E3619">
        <f>'TPS543C20 Loop Gain'!B321</f>
        <v>18700</v>
      </c>
    </row>
    <row r="3620" spans="3:5" x14ac:dyDescent="0.25">
      <c r="C3620" t="e">
        <f>'TPS543C20 Loop Gain'!AI320</f>
        <v>#DIV/0!</v>
      </c>
      <c r="D3620" t="e">
        <f>'TPS543C20 Loop Gain'!AJ320</f>
        <v>#DIV/0!</v>
      </c>
      <c r="E3620">
        <f>'TPS543C20 Loop Gain'!B320</f>
        <v>18600</v>
      </c>
    </row>
    <row r="3621" spans="3:5" x14ac:dyDescent="0.25">
      <c r="C3621" t="e">
        <f>'TPS543C20 Loop Gain'!AI319</f>
        <v>#DIV/0!</v>
      </c>
      <c r="D3621" t="e">
        <f>'TPS543C20 Loop Gain'!AJ319</f>
        <v>#DIV/0!</v>
      </c>
      <c r="E3621">
        <f>'TPS543C20 Loop Gain'!B319</f>
        <v>18500</v>
      </c>
    </row>
    <row r="3622" spans="3:5" x14ac:dyDescent="0.25">
      <c r="C3622" t="e">
        <f>'TPS543C20 Loop Gain'!AI318</f>
        <v>#DIV/0!</v>
      </c>
      <c r="D3622" t="e">
        <f>'TPS543C20 Loop Gain'!AJ318</f>
        <v>#DIV/0!</v>
      </c>
      <c r="E3622">
        <f>'TPS543C20 Loop Gain'!B318</f>
        <v>18400</v>
      </c>
    </row>
    <row r="3623" spans="3:5" x14ac:dyDescent="0.25">
      <c r="C3623" t="e">
        <f>'TPS543C20 Loop Gain'!AI317</f>
        <v>#DIV/0!</v>
      </c>
      <c r="D3623" t="e">
        <f>'TPS543C20 Loop Gain'!AJ317</f>
        <v>#DIV/0!</v>
      </c>
      <c r="E3623">
        <f>'TPS543C20 Loop Gain'!B317</f>
        <v>18300</v>
      </c>
    </row>
    <row r="3624" spans="3:5" x14ac:dyDescent="0.25">
      <c r="C3624" t="e">
        <f>'TPS543C20 Loop Gain'!AI316</f>
        <v>#DIV/0!</v>
      </c>
      <c r="D3624" t="e">
        <f>'TPS543C20 Loop Gain'!AJ316</f>
        <v>#DIV/0!</v>
      </c>
      <c r="E3624">
        <f>'TPS543C20 Loop Gain'!B316</f>
        <v>18200</v>
      </c>
    </row>
    <row r="3625" spans="3:5" x14ac:dyDescent="0.25">
      <c r="C3625" t="e">
        <f>'TPS543C20 Loop Gain'!AI315</f>
        <v>#DIV/0!</v>
      </c>
      <c r="D3625" t="e">
        <f>'TPS543C20 Loop Gain'!AJ315</f>
        <v>#DIV/0!</v>
      </c>
      <c r="E3625">
        <f>'TPS543C20 Loop Gain'!B315</f>
        <v>18100</v>
      </c>
    </row>
    <row r="3626" spans="3:5" x14ac:dyDescent="0.25">
      <c r="C3626" t="e">
        <f>'TPS543C20 Loop Gain'!AI314</f>
        <v>#DIV/0!</v>
      </c>
      <c r="D3626" t="e">
        <f>'TPS543C20 Loop Gain'!AJ314</f>
        <v>#DIV/0!</v>
      </c>
      <c r="E3626">
        <f>'TPS543C20 Loop Gain'!B314</f>
        <v>18000</v>
      </c>
    </row>
    <row r="3627" spans="3:5" x14ac:dyDescent="0.25">
      <c r="C3627" t="e">
        <f>'TPS543C20 Loop Gain'!AI313</f>
        <v>#DIV/0!</v>
      </c>
      <c r="D3627" t="e">
        <f>'TPS543C20 Loop Gain'!AJ313</f>
        <v>#DIV/0!</v>
      </c>
      <c r="E3627">
        <f>'TPS543C20 Loop Gain'!B313</f>
        <v>17900</v>
      </c>
    </row>
    <row r="3628" spans="3:5" x14ac:dyDescent="0.25">
      <c r="C3628" t="e">
        <f>'TPS543C20 Loop Gain'!AI312</f>
        <v>#DIV/0!</v>
      </c>
      <c r="D3628" t="e">
        <f>'TPS543C20 Loop Gain'!AJ312</f>
        <v>#DIV/0!</v>
      </c>
      <c r="E3628">
        <f>'TPS543C20 Loop Gain'!B312</f>
        <v>17800</v>
      </c>
    </row>
    <row r="3629" spans="3:5" x14ac:dyDescent="0.25">
      <c r="C3629" t="e">
        <f>'TPS543C20 Loop Gain'!AI311</f>
        <v>#DIV/0!</v>
      </c>
      <c r="D3629" t="e">
        <f>'TPS543C20 Loop Gain'!AJ311</f>
        <v>#DIV/0!</v>
      </c>
      <c r="E3629">
        <f>'TPS543C20 Loop Gain'!B311</f>
        <v>17700</v>
      </c>
    </row>
    <row r="3630" spans="3:5" x14ac:dyDescent="0.25">
      <c r="C3630" t="e">
        <f>'TPS543C20 Loop Gain'!AI310</f>
        <v>#DIV/0!</v>
      </c>
      <c r="D3630" t="e">
        <f>'TPS543C20 Loop Gain'!AJ310</f>
        <v>#DIV/0!</v>
      </c>
      <c r="E3630">
        <f>'TPS543C20 Loop Gain'!B310</f>
        <v>17600</v>
      </c>
    </row>
    <row r="3631" spans="3:5" x14ac:dyDescent="0.25">
      <c r="C3631" t="e">
        <f>'TPS543C20 Loop Gain'!AI309</f>
        <v>#DIV/0!</v>
      </c>
      <c r="D3631" t="e">
        <f>'TPS543C20 Loop Gain'!AJ309</f>
        <v>#DIV/0!</v>
      </c>
      <c r="E3631">
        <f>'TPS543C20 Loop Gain'!B309</f>
        <v>17500</v>
      </c>
    </row>
    <row r="3632" spans="3:5" x14ac:dyDescent="0.25">
      <c r="C3632" t="e">
        <f>'TPS543C20 Loop Gain'!AI308</f>
        <v>#DIV/0!</v>
      </c>
      <c r="D3632" t="e">
        <f>'TPS543C20 Loop Gain'!AJ308</f>
        <v>#DIV/0!</v>
      </c>
      <c r="E3632">
        <f>'TPS543C20 Loop Gain'!B308</f>
        <v>17400</v>
      </c>
    </row>
    <row r="3633" spans="3:5" x14ac:dyDescent="0.25">
      <c r="C3633" t="e">
        <f>'TPS543C20 Loop Gain'!AI307</f>
        <v>#DIV/0!</v>
      </c>
      <c r="D3633" t="e">
        <f>'TPS543C20 Loop Gain'!AJ307</f>
        <v>#DIV/0!</v>
      </c>
      <c r="E3633">
        <f>'TPS543C20 Loop Gain'!B307</f>
        <v>17300</v>
      </c>
    </row>
    <row r="3634" spans="3:5" x14ac:dyDescent="0.25">
      <c r="C3634" t="e">
        <f>'TPS543C20 Loop Gain'!AI306</f>
        <v>#DIV/0!</v>
      </c>
      <c r="D3634" t="e">
        <f>'TPS543C20 Loop Gain'!AJ306</f>
        <v>#DIV/0!</v>
      </c>
      <c r="E3634">
        <f>'TPS543C20 Loop Gain'!B306</f>
        <v>17200</v>
      </c>
    </row>
    <row r="3635" spans="3:5" x14ac:dyDescent="0.25">
      <c r="C3635" t="e">
        <f>'TPS543C20 Loop Gain'!AI305</f>
        <v>#DIV/0!</v>
      </c>
      <c r="D3635" t="e">
        <f>'TPS543C20 Loop Gain'!AJ305</f>
        <v>#DIV/0!</v>
      </c>
      <c r="E3635">
        <f>'TPS543C20 Loop Gain'!B305</f>
        <v>17100</v>
      </c>
    </row>
    <row r="3636" spans="3:5" x14ac:dyDescent="0.25">
      <c r="C3636" t="e">
        <f>'TPS543C20 Loop Gain'!AI304</f>
        <v>#DIV/0!</v>
      </c>
      <c r="D3636" t="e">
        <f>'TPS543C20 Loop Gain'!AJ304</f>
        <v>#DIV/0!</v>
      </c>
      <c r="E3636">
        <f>'TPS543C20 Loop Gain'!B304</f>
        <v>17000</v>
      </c>
    </row>
    <row r="3637" spans="3:5" x14ac:dyDescent="0.25">
      <c r="C3637" t="e">
        <f>'TPS543C20 Loop Gain'!AI303</f>
        <v>#DIV/0!</v>
      </c>
      <c r="D3637" t="e">
        <f>'TPS543C20 Loop Gain'!AJ303</f>
        <v>#DIV/0!</v>
      </c>
      <c r="E3637">
        <f>'TPS543C20 Loop Gain'!B303</f>
        <v>16900</v>
      </c>
    </row>
    <row r="3638" spans="3:5" x14ac:dyDescent="0.25">
      <c r="C3638" t="e">
        <f>'TPS543C20 Loop Gain'!AI302</f>
        <v>#DIV/0!</v>
      </c>
      <c r="D3638" t="e">
        <f>'TPS543C20 Loop Gain'!AJ302</f>
        <v>#DIV/0!</v>
      </c>
      <c r="E3638">
        <f>'TPS543C20 Loop Gain'!B302</f>
        <v>16800</v>
      </c>
    </row>
    <row r="3639" spans="3:5" x14ac:dyDescent="0.25">
      <c r="C3639" t="e">
        <f>'TPS543C20 Loop Gain'!AI301</f>
        <v>#DIV/0!</v>
      </c>
      <c r="D3639" t="e">
        <f>'TPS543C20 Loop Gain'!AJ301</f>
        <v>#DIV/0!</v>
      </c>
      <c r="E3639">
        <f>'TPS543C20 Loop Gain'!B301</f>
        <v>16700</v>
      </c>
    </row>
    <row r="3640" spans="3:5" x14ac:dyDescent="0.25">
      <c r="C3640" t="e">
        <f>'TPS543C20 Loop Gain'!AI300</f>
        <v>#DIV/0!</v>
      </c>
      <c r="D3640" t="e">
        <f>'TPS543C20 Loop Gain'!AJ300</f>
        <v>#DIV/0!</v>
      </c>
      <c r="E3640">
        <f>'TPS543C20 Loop Gain'!B300</f>
        <v>16600</v>
      </c>
    </row>
    <row r="3641" spans="3:5" x14ac:dyDescent="0.25">
      <c r="C3641" t="e">
        <f>'TPS543C20 Loop Gain'!AI299</f>
        <v>#DIV/0!</v>
      </c>
      <c r="D3641" t="e">
        <f>'TPS543C20 Loop Gain'!AJ299</f>
        <v>#DIV/0!</v>
      </c>
      <c r="E3641">
        <f>'TPS543C20 Loop Gain'!B299</f>
        <v>16500</v>
      </c>
    </row>
    <row r="3642" spans="3:5" x14ac:dyDescent="0.25">
      <c r="C3642" t="e">
        <f>'TPS543C20 Loop Gain'!AI298</f>
        <v>#DIV/0!</v>
      </c>
      <c r="D3642" t="e">
        <f>'TPS543C20 Loop Gain'!AJ298</f>
        <v>#DIV/0!</v>
      </c>
      <c r="E3642">
        <f>'TPS543C20 Loop Gain'!B298</f>
        <v>16400</v>
      </c>
    </row>
    <row r="3643" spans="3:5" x14ac:dyDescent="0.25">
      <c r="C3643" t="e">
        <f>'TPS543C20 Loop Gain'!AI297</f>
        <v>#DIV/0!</v>
      </c>
      <c r="D3643" t="e">
        <f>'TPS543C20 Loop Gain'!AJ297</f>
        <v>#DIV/0!</v>
      </c>
      <c r="E3643">
        <f>'TPS543C20 Loop Gain'!B297</f>
        <v>16300</v>
      </c>
    </row>
    <row r="3644" spans="3:5" x14ac:dyDescent="0.25">
      <c r="C3644" t="e">
        <f>'TPS543C20 Loop Gain'!AI296</f>
        <v>#DIV/0!</v>
      </c>
      <c r="D3644" t="e">
        <f>'TPS543C20 Loop Gain'!AJ296</f>
        <v>#DIV/0!</v>
      </c>
      <c r="E3644">
        <f>'TPS543C20 Loop Gain'!B296</f>
        <v>16200</v>
      </c>
    </row>
    <row r="3645" spans="3:5" x14ac:dyDescent="0.25">
      <c r="C3645" t="e">
        <f>'TPS543C20 Loop Gain'!AI295</f>
        <v>#DIV/0!</v>
      </c>
      <c r="D3645" t="e">
        <f>'TPS543C20 Loop Gain'!AJ295</f>
        <v>#DIV/0!</v>
      </c>
      <c r="E3645">
        <f>'TPS543C20 Loop Gain'!B295</f>
        <v>16100</v>
      </c>
    </row>
    <row r="3646" spans="3:5" x14ac:dyDescent="0.25">
      <c r="C3646" t="e">
        <f>'TPS543C20 Loop Gain'!AI294</f>
        <v>#DIV/0!</v>
      </c>
      <c r="D3646" t="e">
        <f>'TPS543C20 Loop Gain'!AJ294</f>
        <v>#DIV/0!</v>
      </c>
      <c r="E3646">
        <f>'TPS543C20 Loop Gain'!B294</f>
        <v>16000</v>
      </c>
    </row>
    <row r="3647" spans="3:5" x14ac:dyDescent="0.25">
      <c r="C3647" t="e">
        <f>'TPS543C20 Loop Gain'!AI293</f>
        <v>#DIV/0!</v>
      </c>
      <c r="D3647" t="e">
        <f>'TPS543C20 Loop Gain'!AJ293</f>
        <v>#DIV/0!</v>
      </c>
      <c r="E3647">
        <f>'TPS543C20 Loop Gain'!B293</f>
        <v>15900</v>
      </c>
    </row>
    <row r="3648" spans="3:5" x14ac:dyDescent="0.25">
      <c r="C3648" t="e">
        <f>'TPS543C20 Loop Gain'!AI292</f>
        <v>#DIV/0!</v>
      </c>
      <c r="D3648" t="e">
        <f>'TPS543C20 Loop Gain'!AJ292</f>
        <v>#DIV/0!</v>
      </c>
      <c r="E3648">
        <f>'TPS543C20 Loop Gain'!B292</f>
        <v>15800</v>
      </c>
    </row>
    <row r="3649" spans="3:5" x14ac:dyDescent="0.25">
      <c r="C3649" t="e">
        <f>'TPS543C20 Loop Gain'!AI291</f>
        <v>#DIV/0!</v>
      </c>
      <c r="D3649" t="e">
        <f>'TPS543C20 Loop Gain'!AJ291</f>
        <v>#DIV/0!</v>
      </c>
      <c r="E3649">
        <f>'TPS543C20 Loop Gain'!B291</f>
        <v>15700</v>
      </c>
    </row>
    <row r="3650" spans="3:5" x14ac:dyDescent="0.25">
      <c r="C3650" t="e">
        <f>'TPS543C20 Loop Gain'!AI290</f>
        <v>#DIV/0!</v>
      </c>
      <c r="D3650" t="e">
        <f>'TPS543C20 Loop Gain'!AJ290</f>
        <v>#DIV/0!</v>
      </c>
      <c r="E3650">
        <f>'TPS543C20 Loop Gain'!B290</f>
        <v>15600</v>
      </c>
    </row>
    <row r="3651" spans="3:5" x14ac:dyDescent="0.25">
      <c r="C3651" t="e">
        <f>'TPS543C20 Loop Gain'!AI289</f>
        <v>#DIV/0!</v>
      </c>
      <c r="D3651" t="e">
        <f>'TPS543C20 Loop Gain'!AJ289</f>
        <v>#DIV/0!</v>
      </c>
      <c r="E3651">
        <f>'TPS543C20 Loop Gain'!B289</f>
        <v>15500</v>
      </c>
    </row>
    <row r="3652" spans="3:5" x14ac:dyDescent="0.25">
      <c r="C3652" t="e">
        <f>'TPS543C20 Loop Gain'!AI288</f>
        <v>#DIV/0!</v>
      </c>
      <c r="D3652" t="e">
        <f>'TPS543C20 Loop Gain'!AJ288</f>
        <v>#DIV/0!</v>
      </c>
      <c r="E3652">
        <f>'TPS543C20 Loop Gain'!B288</f>
        <v>15400</v>
      </c>
    </row>
    <row r="3653" spans="3:5" x14ac:dyDescent="0.25">
      <c r="C3653" t="e">
        <f>'TPS543C20 Loop Gain'!AI287</f>
        <v>#DIV/0!</v>
      </c>
      <c r="D3653" t="e">
        <f>'TPS543C20 Loop Gain'!AJ287</f>
        <v>#DIV/0!</v>
      </c>
      <c r="E3653">
        <f>'TPS543C20 Loop Gain'!B287</f>
        <v>15300</v>
      </c>
    </row>
    <row r="3654" spans="3:5" x14ac:dyDescent="0.25">
      <c r="C3654" t="e">
        <f>'TPS543C20 Loop Gain'!AI286</f>
        <v>#DIV/0!</v>
      </c>
      <c r="D3654" t="e">
        <f>'TPS543C20 Loop Gain'!AJ286</f>
        <v>#DIV/0!</v>
      </c>
      <c r="E3654">
        <f>'TPS543C20 Loop Gain'!B286</f>
        <v>15200</v>
      </c>
    </row>
    <row r="3655" spans="3:5" x14ac:dyDescent="0.25">
      <c r="C3655" t="e">
        <f>'TPS543C20 Loop Gain'!AI285</f>
        <v>#DIV/0!</v>
      </c>
      <c r="D3655" t="e">
        <f>'TPS543C20 Loop Gain'!AJ285</f>
        <v>#DIV/0!</v>
      </c>
      <c r="E3655">
        <f>'TPS543C20 Loop Gain'!B285</f>
        <v>15100</v>
      </c>
    </row>
    <row r="3656" spans="3:5" x14ac:dyDescent="0.25">
      <c r="C3656" t="e">
        <f>'TPS543C20 Loop Gain'!AI284</f>
        <v>#DIV/0!</v>
      </c>
      <c r="D3656" t="e">
        <f>'TPS543C20 Loop Gain'!AJ284</f>
        <v>#DIV/0!</v>
      </c>
      <c r="E3656">
        <f>'TPS543C20 Loop Gain'!B284</f>
        <v>15000</v>
      </c>
    </row>
    <row r="3657" spans="3:5" x14ac:dyDescent="0.25">
      <c r="C3657" t="e">
        <f>'TPS543C20 Loop Gain'!AI283</f>
        <v>#DIV/0!</v>
      </c>
      <c r="D3657" t="e">
        <f>'TPS543C20 Loop Gain'!AJ283</f>
        <v>#DIV/0!</v>
      </c>
      <c r="E3657">
        <f>'TPS543C20 Loop Gain'!B283</f>
        <v>14900</v>
      </c>
    </row>
    <row r="3658" spans="3:5" x14ac:dyDescent="0.25">
      <c r="C3658" t="e">
        <f>'TPS543C20 Loop Gain'!AI282</f>
        <v>#DIV/0!</v>
      </c>
      <c r="D3658" t="e">
        <f>'TPS543C20 Loop Gain'!AJ282</f>
        <v>#DIV/0!</v>
      </c>
      <c r="E3658">
        <f>'TPS543C20 Loop Gain'!B282</f>
        <v>14800</v>
      </c>
    </row>
    <row r="3659" spans="3:5" x14ac:dyDescent="0.25">
      <c r="C3659" t="e">
        <f>'TPS543C20 Loop Gain'!AI281</f>
        <v>#DIV/0!</v>
      </c>
      <c r="D3659" t="e">
        <f>'TPS543C20 Loop Gain'!AJ281</f>
        <v>#DIV/0!</v>
      </c>
      <c r="E3659">
        <f>'TPS543C20 Loop Gain'!B281</f>
        <v>14700</v>
      </c>
    </row>
    <row r="3660" spans="3:5" x14ac:dyDescent="0.25">
      <c r="C3660" t="e">
        <f>'TPS543C20 Loop Gain'!AI280</f>
        <v>#DIV/0!</v>
      </c>
      <c r="D3660" t="e">
        <f>'TPS543C20 Loop Gain'!AJ280</f>
        <v>#DIV/0!</v>
      </c>
      <c r="E3660">
        <f>'TPS543C20 Loop Gain'!B280</f>
        <v>14600</v>
      </c>
    </row>
    <row r="3661" spans="3:5" x14ac:dyDescent="0.25">
      <c r="C3661" t="e">
        <f>'TPS543C20 Loop Gain'!AI279</f>
        <v>#DIV/0!</v>
      </c>
      <c r="D3661" t="e">
        <f>'TPS543C20 Loop Gain'!AJ279</f>
        <v>#DIV/0!</v>
      </c>
      <c r="E3661">
        <f>'TPS543C20 Loop Gain'!B279</f>
        <v>14500</v>
      </c>
    </row>
    <row r="3662" spans="3:5" x14ac:dyDescent="0.25">
      <c r="C3662" t="e">
        <f>'TPS543C20 Loop Gain'!AI278</f>
        <v>#DIV/0!</v>
      </c>
      <c r="D3662" t="e">
        <f>'TPS543C20 Loop Gain'!AJ278</f>
        <v>#DIV/0!</v>
      </c>
      <c r="E3662">
        <f>'TPS543C20 Loop Gain'!B278</f>
        <v>14400</v>
      </c>
    </row>
    <row r="3663" spans="3:5" x14ac:dyDescent="0.25">
      <c r="C3663" t="e">
        <f>'TPS543C20 Loop Gain'!AI277</f>
        <v>#DIV/0!</v>
      </c>
      <c r="D3663" t="e">
        <f>'TPS543C20 Loop Gain'!AJ277</f>
        <v>#DIV/0!</v>
      </c>
      <c r="E3663">
        <f>'TPS543C20 Loop Gain'!B277</f>
        <v>14300</v>
      </c>
    </row>
    <row r="3664" spans="3:5" x14ac:dyDescent="0.25">
      <c r="C3664" t="e">
        <f>'TPS543C20 Loop Gain'!AI276</f>
        <v>#DIV/0!</v>
      </c>
      <c r="D3664" t="e">
        <f>'TPS543C20 Loop Gain'!AJ276</f>
        <v>#DIV/0!</v>
      </c>
      <c r="E3664">
        <f>'TPS543C20 Loop Gain'!B276</f>
        <v>14200</v>
      </c>
    </row>
    <row r="3665" spans="3:5" x14ac:dyDescent="0.25">
      <c r="C3665" t="e">
        <f>'TPS543C20 Loop Gain'!AI275</f>
        <v>#DIV/0!</v>
      </c>
      <c r="D3665" t="e">
        <f>'TPS543C20 Loop Gain'!AJ275</f>
        <v>#DIV/0!</v>
      </c>
      <c r="E3665">
        <f>'TPS543C20 Loop Gain'!B275</f>
        <v>14100</v>
      </c>
    </row>
    <row r="3666" spans="3:5" x14ac:dyDescent="0.25">
      <c r="C3666" t="e">
        <f>'TPS543C20 Loop Gain'!AI274</f>
        <v>#DIV/0!</v>
      </c>
      <c r="D3666" t="e">
        <f>'TPS543C20 Loop Gain'!AJ274</f>
        <v>#DIV/0!</v>
      </c>
      <c r="E3666">
        <f>'TPS543C20 Loop Gain'!B274</f>
        <v>14000</v>
      </c>
    </row>
    <row r="3667" spans="3:5" x14ac:dyDescent="0.25">
      <c r="C3667" t="e">
        <f>'TPS543C20 Loop Gain'!AI273</f>
        <v>#DIV/0!</v>
      </c>
      <c r="D3667" t="e">
        <f>'TPS543C20 Loop Gain'!AJ273</f>
        <v>#DIV/0!</v>
      </c>
      <c r="E3667">
        <f>'TPS543C20 Loop Gain'!B273</f>
        <v>13900</v>
      </c>
    </row>
    <row r="3668" spans="3:5" x14ac:dyDescent="0.25">
      <c r="C3668" t="e">
        <f>'TPS543C20 Loop Gain'!AI272</f>
        <v>#DIV/0!</v>
      </c>
      <c r="D3668" t="e">
        <f>'TPS543C20 Loop Gain'!AJ272</f>
        <v>#DIV/0!</v>
      </c>
      <c r="E3668">
        <f>'TPS543C20 Loop Gain'!B272</f>
        <v>13800</v>
      </c>
    </row>
    <row r="3669" spans="3:5" x14ac:dyDescent="0.25">
      <c r="C3669" t="e">
        <f>'TPS543C20 Loop Gain'!AI271</f>
        <v>#DIV/0!</v>
      </c>
      <c r="D3669" t="e">
        <f>'TPS543C20 Loop Gain'!AJ271</f>
        <v>#DIV/0!</v>
      </c>
      <c r="E3669">
        <f>'TPS543C20 Loop Gain'!B271</f>
        <v>13700</v>
      </c>
    </row>
    <row r="3670" spans="3:5" x14ac:dyDescent="0.25">
      <c r="C3670" t="e">
        <f>'TPS543C20 Loop Gain'!AI270</f>
        <v>#DIV/0!</v>
      </c>
      <c r="D3670" t="e">
        <f>'TPS543C20 Loop Gain'!AJ270</f>
        <v>#DIV/0!</v>
      </c>
      <c r="E3670">
        <f>'TPS543C20 Loop Gain'!B270</f>
        <v>13600</v>
      </c>
    </row>
    <row r="3671" spans="3:5" x14ac:dyDescent="0.25">
      <c r="C3671" t="e">
        <f>'TPS543C20 Loop Gain'!AI269</f>
        <v>#DIV/0!</v>
      </c>
      <c r="D3671" t="e">
        <f>'TPS543C20 Loop Gain'!AJ269</f>
        <v>#DIV/0!</v>
      </c>
      <c r="E3671">
        <f>'TPS543C20 Loop Gain'!B269</f>
        <v>13500</v>
      </c>
    </row>
    <row r="3672" spans="3:5" x14ac:dyDescent="0.25">
      <c r="C3672" t="e">
        <f>'TPS543C20 Loop Gain'!AI268</f>
        <v>#DIV/0!</v>
      </c>
      <c r="D3672" t="e">
        <f>'TPS543C20 Loop Gain'!AJ268</f>
        <v>#DIV/0!</v>
      </c>
      <c r="E3672">
        <f>'TPS543C20 Loop Gain'!B268</f>
        <v>13400</v>
      </c>
    </row>
    <row r="3673" spans="3:5" x14ac:dyDescent="0.25">
      <c r="C3673" t="e">
        <f>'TPS543C20 Loop Gain'!AI267</f>
        <v>#DIV/0!</v>
      </c>
      <c r="D3673" t="e">
        <f>'TPS543C20 Loop Gain'!AJ267</f>
        <v>#DIV/0!</v>
      </c>
      <c r="E3673">
        <f>'TPS543C20 Loop Gain'!B267</f>
        <v>13300</v>
      </c>
    </row>
    <row r="3674" spans="3:5" x14ac:dyDescent="0.25">
      <c r="C3674" t="e">
        <f>'TPS543C20 Loop Gain'!AI266</f>
        <v>#DIV/0!</v>
      </c>
      <c r="D3674" t="e">
        <f>'TPS543C20 Loop Gain'!AJ266</f>
        <v>#DIV/0!</v>
      </c>
      <c r="E3674">
        <f>'TPS543C20 Loop Gain'!B266</f>
        <v>13200</v>
      </c>
    </row>
    <row r="3675" spans="3:5" x14ac:dyDescent="0.25">
      <c r="C3675" t="e">
        <f>'TPS543C20 Loop Gain'!AI265</f>
        <v>#DIV/0!</v>
      </c>
      <c r="D3675" t="e">
        <f>'TPS543C20 Loop Gain'!AJ265</f>
        <v>#DIV/0!</v>
      </c>
      <c r="E3675">
        <f>'TPS543C20 Loop Gain'!B265</f>
        <v>13100</v>
      </c>
    </row>
    <row r="3676" spans="3:5" x14ac:dyDescent="0.25">
      <c r="C3676" t="e">
        <f>'TPS543C20 Loop Gain'!AI264</f>
        <v>#DIV/0!</v>
      </c>
      <c r="D3676" t="e">
        <f>'TPS543C20 Loop Gain'!AJ264</f>
        <v>#DIV/0!</v>
      </c>
      <c r="E3676">
        <f>'TPS543C20 Loop Gain'!B264</f>
        <v>13000</v>
      </c>
    </row>
    <row r="3677" spans="3:5" x14ac:dyDescent="0.25">
      <c r="C3677" t="e">
        <f>'TPS543C20 Loop Gain'!AI263</f>
        <v>#DIV/0!</v>
      </c>
      <c r="D3677" t="e">
        <f>'TPS543C20 Loop Gain'!AJ263</f>
        <v>#DIV/0!</v>
      </c>
      <c r="E3677">
        <f>'TPS543C20 Loop Gain'!B263</f>
        <v>12900</v>
      </c>
    </row>
    <row r="3678" spans="3:5" x14ac:dyDescent="0.25">
      <c r="C3678" t="e">
        <f>'TPS543C20 Loop Gain'!AI262</f>
        <v>#DIV/0!</v>
      </c>
      <c r="D3678" t="e">
        <f>'TPS543C20 Loop Gain'!AJ262</f>
        <v>#DIV/0!</v>
      </c>
      <c r="E3678">
        <f>'TPS543C20 Loop Gain'!B262</f>
        <v>12800</v>
      </c>
    </row>
    <row r="3679" spans="3:5" x14ac:dyDescent="0.25">
      <c r="C3679" t="e">
        <f>'TPS543C20 Loop Gain'!AI261</f>
        <v>#DIV/0!</v>
      </c>
      <c r="D3679" t="e">
        <f>'TPS543C20 Loop Gain'!AJ261</f>
        <v>#DIV/0!</v>
      </c>
      <c r="E3679">
        <f>'TPS543C20 Loop Gain'!B261</f>
        <v>12700</v>
      </c>
    </row>
    <row r="3680" spans="3:5" x14ac:dyDescent="0.25">
      <c r="C3680" t="e">
        <f>'TPS543C20 Loop Gain'!AI260</f>
        <v>#DIV/0!</v>
      </c>
      <c r="D3680" t="e">
        <f>'TPS543C20 Loop Gain'!AJ260</f>
        <v>#DIV/0!</v>
      </c>
      <c r="E3680">
        <f>'TPS543C20 Loop Gain'!B260</f>
        <v>12600</v>
      </c>
    </row>
    <row r="3681" spans="3:5" x14ac:dyDescent="0.25">
      <c r="C3681" t="e">
        <f>'TPS543C20 Loop Gain'!AI259</f>
        <v>#DIV/0!</v>
      </c>
      <c r="D3681" t="e">
        <f>'TPS543C20 Loop Gain'!AJ259</f>
        <v>#DIV/0!</v>
      </c>
      <c r="E3681">
        <f>'TPS543C20 Loop Gain'!B259</f>
        <v>12500</v>
      </c>
    </row>
    <row r="3682" spans="3:5" x14ac:dyDescent="0.25">
      <c r="C3682" t="e">
        <f>'TPS543C20 Loop Gain'!AI258</f>
        <v>#DIV/0!</v>
      </c>
      <c r="D3682" t="e">
        <f>'TPS543C20 Loop Gain'!AJ258</f>
        <v>#DIV/0!</v>
      </c>
      <c r="E3682">
        <f>'TPS543C20 Loop Gain'!B258</f>
        <v>12400</v>
      </c>
    </row>
    <row r="3683" spans="3:5" x14ac:dyDescent="0.25">
      <c r="C3683" t="e">
        <f>'TPS543C20 Loop Gain'!AI257</f>
        <v>#DIV/0!</v>
      </c>
      <c r="D3683" t="e">
        <f>'TPS543C20 Loop Gain'!AJ257</f>
        <v>#DIV/0!</v>
      </c>
      <c r="E3683">
        <f>'TPS543C20 Loop Gain'!B257</f>
        <v>12300</v>
      </c>
    </row>
    <row r="3684" spans="3:5" x14ac:dyDescent="0.25">
      <c r="C3684" t="e">
        <f>'TPS543C20 Loop Gain'!AI256</f>
        <v>#DIV/0!</v>
      </c>
      <c r="D3684" t="e">
        <f>'TPS543C20 Loop Gain'!AJ256</f>
        <v>#DIV/0!</v>
      </c>
      <c r="E3684">
        <f>'TPS543C20 Loop Gain'!B256</f>
        <v>12200</v>
      </c>
    </row>
    <row r="3685" spans="3:5" x14ac:dyDescent="0.25">
      <c r="C3685" t="e">
        <f>'TPS543C20 Loop Gain'!AI255</f>
        <v>#DIV/0!</v>
      </c>
      <c r="D3685" t="e">
        <f>'TPS543C20 Loop Gain'!AJ255</f>
        <v>#DIV/0!</v>
      </c>
      <c r="E3685">
        <f>'TPS543C20 Loop Gain'!B255</f>
        <v>12100</v>
      </c>
    </row>
    <row r="3686" spans="3:5" x14ac:dyDescent="0.25">
      <c r="C3686" t="e">
        <f>'TPS543C20 Loop Gain'!AI254</f>
        <v>#DIV/0!</v>
      </c>
      <c r="D3686" t="e">
        <f>'TPS543C20 Loop Gain'!AJ254</f>
        <v>#DIV/0!</v>
      </c>
      <c r="E3686">
        <f>'TPS543C20 Loop Gain'!B254</f>
        <v>12000</v>
      </c>
    </row>
    <row r="3687" spans="3:5" x14ac:dyDescent="0.25">
      <c r="C3687" t="e">
        <f>'TPS543C20 Loop Gain'!AI253</f>
        <v>#DIV/0!</v>
      </c>
      <c r="D3687" t="e">
        <f>'TPS543C20 Loop Gain'!AJ253</f>
        <v>#DIV/0!</v>
      </c>
      <c r="E3687">
        <f>'TPS543C20 Loop Gain'!B253</f>
        <v>11900</v>
      </c>
    </row>
    <row r="3688" spans="3:5" x14ac:dyDescent="0.25">
      <c r="C3688" t="e">
        <f>'TPS543C20 Loop Gain'!AI252</f>
        <v>#DIV/0!</v>
      </c>
      <c r="D3688" t="e">
        <f>'TPS543C20 Loop Gain'!AJ252</f>
        <v>#DIV/0!</v>
      </c>
      <c r="E3688">
        <f>'TPS543C20 Loop Gain'!B252</f>
        <v>11800</v>
      </c>
    </row>
    <row r="3689" spans="3:5" x14ac:dyDescent="0.25">
      <c r="C3689" t="e">
        <f>'TPS543C20 Loop Gain'!AI251</f>
        <v>#DIV/0!</v>
      </c>
      <c r="D3689" t="e">
        <f>'TPS543C20 Loop Gain'!AJ251</f>
        <v>#DIV/0!</v>
      </c>
      <c r="E3689">
        <f>'TPS543C20 Loop Gain'!B251</f>
        <v>11700</v>
      </c>
    </row>
    <row r="3690" spans="3:5" x14ac:dyDescent="0.25">
      <c r="C3690" t="e">
        <f>'TPS543C20 Loop Gain'!AI250</f>
        <v>#DIV/0!</v>
      </c>
      <c r="D3690" t="e">
        <f>'TPS543C20 Loop Gain'!AJ250</f>
        <v>#DIV/0!</v>
      </c>
      <c r="E3690">
        <f>'TPS543C20 Loop Gain'!B250</f>
        <v>11600</v>
      </c>
    </row>
    <row r="3691" spans="3:5" x14ac:dyDescent="0.25">
      <c r="C3691" t="e">
        <f>'TPS543C20 Loop Gain'!AI249</f>
        <v>#DIV/0!</v>
      </c>
      <c r="D3691" t="e">
        <f>'TPS543C20 Loop Gain'!AJ249</f>
        <v>#DIV/0!</v>
      </c>
      <c r="E3691">
        <f>'TPS543C20 Loop Gain'!B249</f>
        <v>11500</v>
      </c>
    </row>
    <row r="3692" spans="3:5" x14ac:dyDescent="0.25">
      <c r="C3692" t="e">
        <f>'TPS543C20 Loop Gain'!AI248</f>
        <v>#DIV/0!</v>
      </c>
      <c r="D3692" t="e">
        <f>'TPS543C20 Loop Gain'!AJ248</f>
        <v>#DIV/0!</v>
      </c>
      <c r="E3692">
        <f>'TPS543C20 Loop Gain'!B248</f>
        <v>11400</v>
      </c>
    </row>
    <row r="3693" spans="3:5" x14ac:dyDescent="0.25">
      <c r="C3693" t="e">
        <f>'TPS543C20 Loop Gain'!AI247</f>
        <v>#DIV/0!</v>
      </c>
      <c r="D3693" t="e">
        <f>'TPS543C20 Loop Gain'!AJ247</f>
        <v>#DIV/0!</v>
      </c>
      <c r="E3693">
        <f>'TPS543C20 Loop Gain'!B247</f>
        <v>11300</v>
      </c>
    </row>
    <row r="3694" spans="3:5" x14ac:dyDescent="0.25">
      <c r="C3694" t="e">
        <f>'TPS543C20 Loop Gain'!AI246</f>
        <v>#DIV/0!</v>
      </c>
      <c r="D3694" t="e">
        <f>'TPS543C20 Loop Gain'!AJ246</f>
        <v>#DIV/0!</v>
      </c>
      <c r="E3694">
        <f>'TPS543C20 Loop Gain'!B246</f>
        <v>11200</v>
      </c>
    </row>
    <row r="3695" spans="3:5" x14ac:dyDescent="0.25">
      <c r="C3695" t="e">
        <f>'TPS543C20 Loop Gain'!AI245</f>
        <v>#DIV/0!</v>
      </c>
      <c r="D3695" t="e">
        <f>'TPS543C20 Loop Gain'!AJ245</f>
        <v>#DIV/0!</v>
      </c>
      <c r="E3695">
        <f>'TPS543C20 Loop Gain'!B245</f>
        <v>11100</v>
      </c>
    </row>
    <row r="3696" spans="3:5" x14ac:dyDescent="0.25">
      <c r="C3696" t="e">
        <f>'TPS543C20 Loop Gain'!AI244</f>
        <v>#DIV/0!</v>
      </c>
      <c r="D3696" t="e">
        <f>'TPS543C20 Loop Gain'!AJ244</f>
        <v>#DIV/0!</v>
      </c>
      <c r="E3696">
        <f>'TPS543C20 Loop Gain'!B244</f>
        <v>11000</v>
      </c>
    </row>
    <row r="3697" spans="3:5" x14ac:dyDescent="0.25">
      <c r="C3697" t="e">
        <f>'TPS543C20 Loop Gain'!AI243</f>
        <v>#DIV/0!</v>
      </c>
      <c r="D3697" t="e">
        <f>'TPS543C20 Loop Gain'!AJ243</f>
        <v>#DIV/0!</v>
      </c>
      <c r="E3697">
        <f>'TPS543C20 Loop Gain'!B243</f>
        <v>10900</v>
      </c>
    </row>
    <row r="3698" spans="3:5" x14ac:dyDescent="0.25">
      <c r="C3698" t="e">
        <f>'TPS543C20 Loop Gain'!AI242</f>
        <v>#DIV/0!</v>
      </c>
      <c r="D3698" t="e">
        <f>'TPS543C20 Loop Gain'!AJ242</f>
        <v>#DIV/0!</v>
      </c>
      <c r="E3698">
        <f>'TPS543C20 Loop Gain'!B242</f>
        <v>10800</v>
      </c>
    </row>
    <row r="3699" spans="3:5" x14ac:dyDescent="0.25">
      <c r="C3699" t="e">
        <f>'TPS543C20 Loop Gain'!AI241</f>
        <v>#DIV/0!</v>
      </c>
      <c r="D3699" t="e">
        <f>'TPS543C20 Loop Gain'!AJ241</f>
        <v>#DIV/0!</v>
      </c>
      <c r="E3699">
        <f>'TPS543C20 Loop Gain'!B241</f>
        <v>10700</v>
      </c>
    </row>
    <row r="3700" spans="3:5" x14ac:dyDescent="0.25">
      <c r="C3700" t="e">
        <f>'TPS543C20 Loop Gain'!AI240</f>
        <v>#DIV/0!</v>
      </c>
      <c r="D3700" t="e">
        <f>'TPS543C20 Loop Gain'!AJ240</f>
        <v>#DIV/0!</v>
      </c>
      <c r="E3700">
        <f>'TPS543C20 Loop Gain'!B240</f>
        <v>10600</v>
      </c>
    </row>
    <row r="3701" spans="3:5" x14ac:dyDescent="0.25">
      <c r="C3701" t="e">
        <f>'TPS543C20 Loop Gain'!AI239</f>
        <v>#DIV/0!</v>
      </c>
      <c r="D3701" t="e">
        <f>'TPS543C20 Loop Gain'!AJ239</f>
        <v>#DIV/0!</v>
      </c>
      <c r="E3701">
        <f>'TPS543C20 Loop Gain'!B239</f>
        <v>10500</v>
      </c>
    </row>
    <row r="3702" spans="3:5" x14ac:dyDescent="0.25">
      <c r="C3702" t="e">
        <f>'TPS543C20 Loop Gain'!AI238</f>
        <v>#DIV/0!</v>
      </c>
      <c r="D3702" t="e">
        <f>'TPS543C20 Loop Gain'!AJ238</f>
        <v>#DIV/0!</v>
      </c>
      <c r="E3702">
        <f>'TPS543C20 Loop Gain'!B238</f>
        <v>10400</v>
      </c>
    </row>
    <row r="3703" spans="3:5" x14ac:dyDescent="0.25">
      <c r="C3703" t="e">
        <f>'TPS543C20 Loop Gain'!AI237</f>
        <v>#DIV/0!</v>
      </c>
      <c r="D3703" t="e">
        <f>'TPS543C20 Loop Gain'!AJ237</f>
        <v>#DIV/0!</v>
      </c>
      <c r="E3703">
        <f>'TPS543C20 Loop Gain'!B237</f>
        <v>10300</v>
      </c>
    </row>
    <row r="3704" spans="3:5" x14ac:dyDescent="0.25">
      <c r="C3704" t="e">
        <f>'TPS543C20 Loop Gain'!AI236</f>
        <v>#DIV/0!</v>
      </c>
      <c r="D3704" t="e">
        <f>'TPS543C20 Loop Gain'!AJ236</f>
        <v>#DIV/0!</v>
      </c>
      <c r="E3704">
        <f>'TPS543C20 Loop Gain'!B236</f>
        <v>10200</v>
      </c>
    </row>
    <row r="3705" spans="3:5" x14ac:dyDescent="0.25">
      <c r="C3705" t="e">
        <f>'TPS543C20 Loop Gain'!AI235</f>
        <v>#DIV/0!</v>
      </c>
      <c r="D3705" t="e">
        <f>'TPS543C20 Loop Gain'!AJ235</f>
        <v>#DIV/0!</v>
      </c>
      <c r="E3705">
        <f>'TPS543C20 Loop Gain'!B235</f>
        <v>10100</v>
      </c>
    </row>
    <row r="3706" spans="3:5" x14ac:dyDescent="0.25">
      <c r="C3706" t="e">
        <f>'TPS543C20 Loop Gain'!AI234</f>
        <v>#DIV/0!</v>
      </c>
      <c r="D3706" t="e">
        <f>'TPS543C20 Loop Gain'!AJ234</f>
        <v>#DIV/0!</v>
      </c>
      <c r="E3706">
        <f>'TPS543C20 Loop Gain'!B234</f>
        <v>10000</v>
      </c>
    </row>
    <row r="3707" spans="3:5" x14ac:dyDescent="0.25">
      <c r="C3707" t="e">
        <f>'TPS543C20 Loop Gain'!AI233</f>
        <v>#DIV/0!</v>
      </c>
      <c r="D3707" t="e">
        <f>'TPS543C20 Loop Gain'!AJ233</f>
        <v>#DIV/0!</v>
      </c>
      <c r="E3707">
        <f>'TPS543C20 Loop Gain'!B233</f>
        <v>9900</v>
      </c>
    </row>
    <row r="3708" spans="3:5" x14ac:dyDescent="0.25">
      <c r="C3708" t="e">
        <f>'TPS543C20 Loop Gain'!AI232</f>
        <v>#DIV/0!</v>
      </c>
      <c r="D3708" t="e">
        <f>'TPS543C20 Loop Gain'!AJ232</f>
        <v>#DIV/0!</v>
      </c>
      <c r="E3708">
        <f>'TPS543C20 Loop Gain'!B232</f>
        <v>9800</v>
      </c>
    </row>
    <row r="3709" spans="3:5" x14ac:dyDescent="0.25">
      <c r="C3709" t="e">
        <f>'TPS543C20 Loop Gain'!AI231</f>
        <v>#DIV/0!</v>
      </c>
      <c r="D3709" t="e">
        <f>'TPS543C20 Loop Gain'!AJ231</f>
        <v>#DIV/0!</v>
      </c>
      <c r="E3709">
        <f>'TPS543C20 Loop Gain'!B231</f>
        <v>9700</v>
      </c>
    </row>
    <row r="3710" spans="3:5" x14ac:dyDescent="0.25">
      <c r="C3710" t="e">
        <f>'TPS543C20 Loop Gain'!AI230</f>
        <v>#DIV/0!</v>
      </c>
      <c r="D3710" t="e">
        <f>'TPS543C20 Loop Gain'!AJ230</f>
        <v>#DIV/0!</v>
      </c>
      <c r="E3710">
        <f>'TPS543C20 Loop Gain'!B230</f>
        <v>9600</v>
      </c>
    </row>
    <row r="3711" spans="3:5" x14ac:dyDescent="0.25">
      <c r="C3711" t="e">
        <f>'TPS543C20 Loop Gain'!AI229</f>
        <v>#DIV/0!</v>
      </c>
      <c r="D3711" t="e">
        <f>'TPS543C20 Loop Gain'!AJ229</f>
        <v>#DIV/0!</v>
      </c>
      <c r="E3711">
        <f>'TPS543C20 Loop Gain'!B229</f>
        <v>9500</v>
      </c>
    </row>
    <row r="3712" spans="3:5" x14ac:dyDescent="0.25">
      <c r="C3712" t="e">
        <f>'TPS543C20 Loop Gain'!AI228</f>
        <v>#DIV/0!</v>
      </c>
      <c r="D3712" t="e">
        <f>'TPS543C20 Loop Gain'!AJ228</f>
        <v>#DIV/0!</v>
      </c>
      <c r="E3712">
        <f>'TPS543C20 Loop Gain'!B228</f>
        <v>9400</v>
      </c>
    </row>
    <row r="3713" spans="3:5" x14ac:dyDescent="0.25">
      <c r="C3713" t="e">
        <f>'TPS543C20 Loop Gain'!AI227</f>
        <v>#DIV/0!</v>
      </c>
      <c r="D3713" t="e">
        <f>'TPS543C20 Loop Gain'!AJ227</f>
        <v>#DIV/0!</v>
      </c>
      <c r="E3713">
        <f>'TPS543C20 Loop Gain'!B227</f>
        <v>9300</v>
      </c>
    </row>
    <row r="3714" spans="3:5" x14ac:dyDescent="0.25">
      <c r="C3714" t="e">
        <f>'TPS543C20 Loop Gain'!AI226</f>
        <v>#DIV/0!</v>
      </c>
      <c r="D3714" t="e">
        <f>'TPS543C20 Loop Gain'!AJ226</f>
        <v>#DIV/0!</v>
      </c>
      <c r="E3714">
        <f>'TPS543C20 Loop Gain'!B226</f>
        <v>9200</v>
      </c>
    </row>
    <row r="3715" spans="3:5" x14ac:dyDescent="0.25">
      <c r="C3715" t="e">
        <f>'TPS543C20 Loop Gain'!AI225</f>
        <v>#DIV/0!</v>
      </c>
      <c r="D3715" t="e">
        <f>'TPS543C20 Loop Gain'!AJ225</f>
        <v>#DIV/0!</v>
      </c>
      <c r="E3715">
        <f>'TPS543C20 Loop Gain'!B225</f>
        <v>9100</v>
      </c>
    </row>
    <row r="3716" spans="3:5" x14ac:dyDescent="0.25">
      <c r="C3716" t="e">
        <f>'TPS543C20 Loop Gain'!AI224</f>
        <v>#DIV/0!</v>
      </c>
      <c r="D3716" t="e">
        <f>'TPS543C20 Loop Gain'!AJ224</f>
        <v>#DIV/0!</v>
      </c>
      <c r="E3716">
        <f>'TPS543C20 Loop Gain'!B224</f>
        <v>9000</v>
      </c>
    </row>
    <row r="3717" spans="3:5" x14ac:dyDescent="0.25">
      <c r="C3717" t="e">
        <f>'TPS543C20 Loop Gain'!AI223</f>
        <v>#DIV/0!</v>
      </c>
      <c r="D3717" t="e">
        <f>'TPS543C20 Loop Gain'!AJ223</f>
        <v>#DIV/0!</v>
      </c>
      <c r="E3717">
        <f>'TPS543C20 Loop Gain'!B223</f>
        <v>8900</v>
      </c>
    </row>
    <row r="3718" spans="3:5" x14ac:dyDescent="0.25">
      <c r="C3718" t="e">
        <f>'TPS543C20 Loop Gain'!AI222</f>
        <v>#DIV/0!</v>
      </c>
      <c r="D3718" t="e">
        <f>'TPS543C20 Loop Gain'!AJ222</f>
        <v>#DIV/0!</v>
      </c>
      <c r="E3718">
        <f>'TPS543C20 Loop Gain'!B222</f>
        <v>8800</v>
      </c>
    </row>
    <row r="3719" spans="3:5" x14ac:dyDescent="0.25">
      <c r="C3719" t="e">
        <f>'TPS543C20 Loop Gain'!AI221</f>
        <v>#DIV/0!</v>
      </c>
      <c r="D3719" t="e">
        <f>'TPS543C20 Loop Gain'!AJ221</f>
        <v>#DIV/0!</v>
      </c>
      <c r="E3719">
        <f>'TPS543C20 Loop Gain'!B221</f>
        <v>8700</v>
      </c>
    </row>
    <row r="3720" spans="3:5" x14ac:dyDescent="0.25">
      <c r="C3720" t="e">
        <f>'TPS543C20 Loop Gain'!AI220</f>
        <v>#DIV/0!</v>
      </c>
      <c r="D3720" t="e">
        <f>'TPS543C20 Loop Gain'!AJ220</f>
        <v>#DIV/0!</v>
      </c>
      <c r="E3720">
        <f>'TPS543C20 Loop Gain'!B220</f>
        <v>8600</v>
      </c>
    </row>
    <row r="3721" spans="3:5" x14ac:dyDescent="0.25">
      <c r="C3721" t="e">
        <f>'TPS543C20 Loop Gain'!AI219</f>
        <v>#DIV/0!</v>
      </c>
      <c r="D3721" t="e">
        <f>'TPS543C20 Loop Gain'!AJ219</f>
        <v>#DIV/0!</v>
      </c>
      <c r="E3721">
        <f>'TPS543C20 Loop Gain'!B219</f>
        <v>8500</v>
      </c>
    </row>
    <row r="3722" spans="3:5" x14ac:dyDescent="0.25">
      <c r="C3722" t="e">
        <f>'TPS543C20 Loop Gain'!AI218</f>
        <v>#DIV/0!</v>
      </c>
      <c r="D3722" t="e">
        <f>'TPS543C20 Loop Gain'!AJ218</f>
        <v>#DIV/0!</v>
      </c>
      <c r="E3722">
        <f>'TPS543C20 Loop Gain'!B218</f>
        <v>8400</v>
      </c>
    </row>
    <row r="3723" spans="3:5" x14ac:dyDescent="0.25">
      <c r="C3723" t="e">
        <f>'TPS543C20 Loop Gain'!AI217</f>
        <v>#DIV/0!</v>
      </c>
      <c r="D3723" t="e">
        <f>'TPS543C20 Loop Gain'!AJ217</f>
        <v>#DIV/0!</v>
      </c>
      <c r="E3723">
        <f>'TPS543C20 Loop Gain'!B217</f>
        <v>8300</v>
      </c>
    </row>
    <row r="3724" spans="3:5" x14ac:dyDescent="0.25">
      <c r="C3724" t="e">
        <f>'TPS543C20 Loop Gain'!AI216</f>
        <v>#DIV/0!</v>
      </c>
      <c r="D3724" t="e">
        <f>'TPS543C20 Loop Gain'!AJ216</f>
        <v>#DIV/0!</v>
      </c>
      <c r="E3724">
        <f>'TPS543C20 Loop Gain'!B216</f>
        <v>8200</v>
      </c>
    </row>
    <row r="3725" spans="3:5" x14ac:dyDescent="0.25">
      <c r="C3725" t="e">
        <f>'TPS543C20 Loop Gain'!AI215</f>
        <v>#DIV/0!</v>
      </c>
      <c r="D3725" t="e">
        <f>'TPS543C20 Loop Gain'!AJ215</f>
        <v>#DIV/0!</v>
      </c>
      <c r="E3725">
        <f>'TPS543C20 Loop Gain'!B215</f>
        <v>8100</v>
      </c>
    </row>
    <row r="3726" spans="3:5" x14ac:dyDescent="0.25">
      <c r="C3726" t="e">
        <f>'TPS543C20 Loop Gain'!AI214</f>
        <v>#DIV/0!</v>
      </c>
      <c r="D3726" t="e">
        <f>'TPS543C20 Loop Gain'!AJ214</f>
        <v>#DIV/0!</v>
      </c>
      <c r="E3726">
        <f>'TPS543C20 Loop Gain'!B214</f>
        <v>8000</v>
      </c>
    </row>
    <row r="3727" spans="3:5" x14ac:dyDescent="0.25">
      <c r="C3727" t="e">
        <f>'TPS543C20 Loop Gain'!AI213</f>
        <v>#DIV/0!</v>
      </c>
      <c r="D3727" t="e">
        <f>'TPS543C20 Loop Gain'!AJ213</f>
        <v>#DIV/0!</v>
      </c>
      <c r="E3727">
        <f>'TPS543C20 Loop Gain'!B213</f>
        <v>7900</v>
      </c>
    </row>
    <row r="3728" spans="3:5" x14ac:dyDescent="0.25">
      <c r="C3728" t="e">
        <f>'TPS543C20 Loop Gain'!AI212</f>
        <v>#DIV/0!</v>
      </c>
      <c r="D3728" t="e">
        <f>'TPS543C20 Loop Gain'!AJ212</f>
        <v>#DIV/0!</v>
      </c>
      <c r="E3728">
        <f>'TPS543C20 Loop Gain'!B212</f>
        <v>7800</v>
      </c>
    </row>
    <row r="3729" spans="3:5" x14ac:dyDescent="0.25">
      <c r="C3729" t="e">
        <f>'TPS543C20 Loop Gain'!AI211</f>
        <v>#DIV/0!</v>
      </c>
      <c r="D3729" t="e">
        <f>'TPS543C20 Loop Gain'!AJ211</f>
        <v>#DIV/0!</v>
      </c>
      <c r="E3729">
        <f>'TPS543C20 Loop Gain'!B211</f>
        <v>7700</v>
      </c>
    </row>
    <row r="3730" spans="3:5" x14ac:dyDescent="0.25">
      <c r="C3730" t="e">
        <f>'TPS543C20 Loop Gain'!AI210</f>
        <v>#DIV/0!</v>
      </c>
      <c r="D3730" t="e">
        <f>'TPS543C20 Loop Gain'!AJ210</f>
        <v>#DIV/0!</v>
      </c>
      <c r="E3730">
        <f>'TPS543C20 Loop Gain'!B210</f>
        <v>7600</v>
      </c>
    </row>
    <row r="3731" spans="3:5" x14ac:dyDescent="0.25">
      <c r="C3731" t="e">
        <f>'TPS543C20 Loop Gain'!AI209</f>
        <v>#DIV/0!</v>
      </c>
      <c r="D3731" t="e">
        <f>'TPS543C20 Loop Gain'!AJ209</f>
        <v>#DIV/0!</v>
      </c>
      <c r="E3731">
        <f>'TPS543C20 Loop Gain'!B209</f>
        <v>7500</v>
      </c>
    </row>
    <row r="3732" spans="3:5" x14ac:dyDescent="0.25">
      <c r="C3732" t="e">
        <f>'TPS543C20 Loop Gain'!AI208</f>
        <v>#DIV/0!</v>
      </c>
      <c r="D3732" t="e">
        <f>'TPS543C20 Loop Gain'!AJ208</f>
        <v>#DIV/0!</v>
      </c>
      <c r="E3732">
        <f>'TPS543C20 Loop Gain'!B208</f>
        <v>7400</v>
      </c>
    </row>
    <row r="3733" spans="3:5" x14ac:dyDescent="0.25">
      <c r="C3733" t="e">
        <f>'TPS543C20 Loop Gain'!AI207</f>
        <v>#DIV/0!</v>
      </c>
      <c r="D3733" t="e">
        <f>'TPS543C20 Loop Gain'!AJ207</f>
        <v>#DIV/0!</v>
      </c>
      <c r="E3733">
        <f>'TPS543C20 Loop Gain'!B207</f>
        <v>7300</v>
      </c>
    </row>
    <row r="3734" spans="3:5" x14ac:dyDescent="0.25">
      <c r="C3734" t="e">
        <f>'TPS543C20 Loop Gain'!AI206</f>
        <v>#DIV/0!</v>
      </c>
      <c r="D3734" t="e">
        <f>'TPS543C20 Loop Gain'!AJ206</f>
        <v>#DIV/0!</v>
      </c>
      <c r="E3734">
        <f>'TPS543C20 Loop Gain'!B206</f>
        <v>7200</v>
      </c>
    </row>
    <row r="3735" spans="3:5" x14ac:dyDescent="0.25">
      <c r="C3735" t="e">
        <f>'TPS543C20 Loop Gain'!AI205</f>
        <v>#DIV/0!</v>
      </c>
      <c r="D3735" t="e">
        <f>'TPS543C20 Loop Gain'!AJ205</f>
        <v>#DIV/0!</v>
      </c>
      <c r="E3735">
        <f>'TPS543C20 Loop Gain'!B205</f>
        <v>7100</v>
      </c>
    </row>
    <row r="3736" spans="3:5" x14ac:dyDescent="0.25">
      <c r="C3736" t="e">
        <f>'TPS543C20 Loop Gain'!AI204</f>
        <v>#DIV/0!</v>
      </c>
      <c r="D3736" t="e">
        <f>'TPS543C20 Loop Gain'!AJ204</f>
        <v>#DIV/0!</v>
      </c>
      <c r="E3736">
        <f>'TPS543C20 Loop Gain'!B204</f>
        <v>7000</v>
      </c>
    </row>
    <row r="3737" spans="3:5" x14ac:dyDescent="0.25">
      <c r="C3737" t="e">
        <f>'TPS543C20 Loop Gain'!AI203</f>
        <v>#DIV/0!</v>
      </c>
      <c r="D3737" t="e">
        <f>'TPS543C20 Loop Gain'!AJ203</f>
        <v>#DIV/0!</v>
      </c>
      <c r="E3737">
        <f>'TPS543C20 Loop Gain'!B203</f>
        <v>6900</v>
      </c>
    </row>
    <row r="3738" spans="3:5" x14ac:dyDescent="0.25">
      <c r="C3738" t="e">
        <f>'TPS543C20 Loop Gain'!AI202</f>
        <v>#DIV/0!</v>
      </c>
      <c r="D3738" t="e">
        <f>'TPS543C20 Loop Gain'!AJ202</f>
        <v>#DIV/0!</v>
      </c>
      <c r="E3738">
        <f>'TPS543C20 Loop Gain'!B202</f>
        <v>6800</v>
      </c>
    </row>
    <row r="3739" spans="3:5" x14ac:dyDescent="0.25">
      <c r="C3739" t="e">
        <f>'TPS543C20 Loop Gain'!AI201</f>
        <v>#DIV/0!</v>
      </c>
      <c r="D3739" t="e">
        <f>'TPS543C20 Loop Gain'!AJ201</f>
        <v>#DIV/0!</v>
      </c>
      <c r="E3739">
        <f>'TPS543C20 Loop Gain'!B201</f>
        <v>6700</v>
      </c>
    </row>
    <row r="3740" spans="3:5" x14ac:dyDescent="0.25">
      <c r="C3740" t="e">
        <f>'TPS543C20 Loop Gain'!AI200</f>
        <v>#DIV/0!</v>
      </c>
      <c r="D3740" t="e">
        <f>'TPS543C20 Loop Gain'!AJ200</f>
        <v>#DIV/0!</v>
      </c>
      <c r="E3740">
        <f>'TPS543C20 Loop Gain'!B200</f>
        <v>6600</v>
      </c>
    </row>
    <row r="3741" spans="3:5" x14ac:dyDescent="0.25">
      <c r="C3741" t="e">
        <f>'TPS543C20 Loop Gain'!AI199</f>
        <v>#DIV/0!</v>
      </c>
      <c r="D3741" t="e">
        <f>'TPS543C20 Loop Gain'!AJ199</f>
        <v>#DIV/0!</v>
      </c>
      <c r="E3741">
        <f>'TPS543C20 Loop Gain'!B199</f>
        <v>6500</v>
      </c>
    </row>
    <row r="3742" spans="3:5" x14ac:dyDescent="0.25">
      <c r="C3742" t="e">
        <f>'TPS543C20 Loop Gain'!AI198</f>
        <v>#DIV/0!</v>
      </c>
      <c r="D3742" t="e">
        <f>'TPS543C20 Loop Gain'!AJ198</f>
        <v>#DIV/0!</v>
      </c>
      <c r="E3742">
        <f>'TPS543C20 Loop Gain'!B198</f>
        <v>6400</v>
      </c>
    </row>
    <row r="3743" spans="3:5" x14ac:dyDescent="0.25">
      <c r="C3743" t="e">
        <f>'TPS543C20 Loop Gain'!AI197</f>
        <v>#DIV/0!</v>
      </c>
      <c r="D3743" t="e">
        <f>'TPS543C20 Loop Gain'!AJ197</f>
        <v>#DIV/0!</v>
      </c>
      <c r="E3743">
        <f>'TPS543C20 Loop Gain'!B197</f>
        <v>6300</v>
      </c>
    </row>
    <row r="3744" spans="3:5" x14ac:dyDescent="0.25">
      <c r="C3744" t="e">
        <f>'TPS543C20 Loop Gain'!AI196</f>
        <v>#DIV/0!</v>
      </c>
      <c r="D3744" t="e">
        <f>'TPS543C20 Loop Gain'!AJ196</f>
        <v>#DIV/0!</v>
      </c>
      <c r="E3744">
        <f>'TPS543C20 Loop Gain'!B196</f>
        <v>6200</v>
      </c>
    </row>
    <row r="3745" spans="3:5" x14ac:dyDescent="0.25">
      <c r="C3745" t="e">
        <f>'TPS543C20 Loop Gain'!AI195</f>
        <v>#DIV/0!</v>
      </c>
      <c r="D3745" t="e">
        <f>'TPS543C20 Loop Gain'!AJ195</f>
        <v>#DIV/0!</v>
      </c>
      <c r="E3745">
        <f>'TPS543C20 Loop Gain'!B195</f>
        <v>6100</v>
      </c>
    </row>
    <row r="3746" spans="3:5" x14ac:dyDescent="0.25">
      <c r="C3746" t="e">
        <f>'TPS543C20 Loop Gain'!AI194</f>
        <v>#DIV/0!</v>
      </c>
      <c r="D3746" t="e">
        <f>'TPS543C20 Loop Gain'!AJ194</f>
        <v>#DIV/0!</v>
      </c>
      <c r="E3746">
        <f>'TPS543C20 Loop Gain'!B194</f>
        <v>6000</v>
      </c>
    </row>
    <row r="3747" spans="3:5" x14ac:dyDescent="0.25">
      <c r="C3747" t="e">
        <f>'TPS543C20 Loop Gain'!AI193</f>
        <v>#DIV/0!</v>
      </c>
      <c r="D3747" t="e">
        <f>'TPS543C20 Loop Gain'!AJ193</f>
        <v>#DIV/0!</v>
      </c>
      <c r="E3747">
        <f>'TPS543C20 Loop Gain'!B193</f>
        <v>5900</v>
      </c>
    </row>
    <row r="3748" spans="3:5" x14ac:dyDescent="0.25">
      <c r="C3748" t="e">
        <f>'TPS543C20 Loop Gain'!AI192</f>
        <v>#DIV/0!</v>
      </c>
      <c r="D3748" t="e">
        <f>'TPS543C20 Loop Gain'!AJ192</f>
        <v>#DIV/0!</v>
      </c>
      <c r="E3748">
        <f>'TPS543C20 Loop Gain'!B192</f>
        <v>5800</v>
      </c>
    </row>
    <row r="3749" spans="3:5" x14ac:dyDescent="0.25">
      <c r="C3749" t="e">
        <f>'TPS543C20 Loop Gain'!AI191</f>
        <v>#DIV/0!</v>
      </c>
      <c r="D3749" t="e">
        <f>'TPS543C20 Loop Gain'!AJ191</f>
        <v>#DIV/0!</v>
      </c>
      <c r="E3749">
        <f>'TPS543C20 Loop Gain'!B191</f>
        <v>5700</v>
      </c>
    </row>
    <row r="3750" spans="3:5" x14ac:dyDescent="0.25">
      <c r="C3750" t="e">
        <f>'TPS543C20 Loop Gain'!AI190</f>
        <v>#DIV/0!</v>
      </c>
      <c r="D3750" t="e">
        <f>'TPS543C20 Loop Gain'!AJ190</f>
        <v>#DIV/0!</v>
      </c>
      <c r="E3750">
        <f>'TPS543C20 Loop Gain'!B190</f>
        <v>5600</v>
      </c>
    </row>
    <row r="3751" spans="3:5" x14ac:dyDescent="0.25">
      <c r="C3751" t="e">
        <f>'TPS543C20 Loop Gain'!AI189</f>
        <v>#DIV/0!</v>
      </c>
      <c r="D3751" t="e">
        <f>'TPS543C20 Loop Gain'!AJ189</f>
        <v>#DIV/0!</v>
      </c>
      <c r="E3751">
        <f>'TPS543C20 Loop Gain'!B189</f>
        <v>5500</v>
      </c>
    </row>
    <row r="3752" spans="3:5" x14ac:dyDescent="0.25">
      <c r="C3752" t="e">
        <f>'TPS543C20 Loop Gain'!AI188</f>
        <v>#DIV/0!</v>
      </c>
      <c r="D3752" t="e">
        <f>'TPS543C20 Loop Gain'!AJ188</f>
        <v>#DIV/0!</v>
      </c>
      <c r="E3752">
        <f>'TPS543C20 Loop Gain'!B188</f>
        <v>5400</v>
      </c>
    </row>
    <row r="3753" spans="3:5" x14ac:dyDescent="0.25">
      <c r="C3753" t="e">
        <f>'TPS543C20 Loop Gain'!AI187</f>
        <v>#DIV/0!</v>
      </c>
      <c r="D3753" t="e">
        <f>'TPS543C20 Loop Gain'!AJ187</f>
        <v>#DIV/0!</v>
      </c>
      <c r="E3753">
        <f>'TPS543C20 Loop Gain'!B187</f>
        <v>5300</v>
      </c>
    </row>
    <row r="3754" spans="3:5" x14ac:dyDescent="0.25">
      <c r="C3754" t="e">
        <f>'TPS543C20 Loop Gain'!AI186</f>
        <v>#DIV/0!</v>
      </c>
      <c r="D3754" t="e">
        <f>'TPS543C20 Loop Gain'!AJ186</f>
        <v>#DIV/0!</v>
      </c>
      <c r="E3754">
        <f>'TPS543C20 Loop Gain'!B186</f>
        <v>5200</v>
      </c>
    </row>
    <row r="3755" spans="3:5" x14ac:dyDescent="0.25">
      <c r="C3755" t="e">
        <f>'TPS543C20 Loop Gain'!AI185</f>
        <v>#DIV/0!</v>
      </c>
      <c r="D3755" t="e">
        <f>'TPS543C20 Loop Gain'!AJ185</f>
        <v>#DIV/0!</v>
      </c>
      <c r="E3755">
        <f>'TPS543C20 Loop Gain'!B185</f>
        <v>5100</v>
      </c>
    </row>
    <row r="3756" spans="3:5" x14ac:dyDescent="0.25">
      <c r="C3756" t="e">
        <f>'TPS543C20 Loop Gain'!AI184</f>
        <v>#DIV/0!</v>
      </c>
      <c r="D3756" t="e">
        <f>'TPS543C20 Loop Gain'!AJ184</f>
        <v>#DIV/0!</v>
      </c>
      <c r="E3756">
        <f>'TPS543C20 Loop Gain'!B184</f>
        <v>5000</v>
      </c>
    </row>
    <row r="3757" spans="3:5" x14ac:dyDescent="0.25">
      <c r="C3757" t="e">
        <f>'TPS543C20 Loop Gain'!AI183</f>
        <v>#DIV/0!</v>
      </c>
      <c r="D3757" t="e">
        <f>'TPS543C20 Loop Gain'!AJ183</f>
        <v>#DIV/0!</v>
      </c>
      <c r="E3757">
        <f>'TPS543C20 Loop Gain'!B183</f>
        <v>4900</v>
      </c>
    </row>
    <row r="3758" spans="3:5" x14ac:dyDescent="0.25">
      <c r="C3758" t="e">
        <f>'TPS543C20 Loop Gain'!AI182</f>
        <v>#DIV/0!</v>
      </c>
      <c r="D3758" t="e">
        <f>'TPS543C20 Loop Gain'!AJ182</f>
        <v>#DIV/0!</v>
      </c>
      <c r="E3758">
        <f>'TPS543C20 Loop Gain'!B182</f>
        <v>4800</v>
      </c>
    </row>
    <row r="3759" spans="3:5" x14ac:dyDescent="0.25">
      <c r="C3759" t="e">
        <f>'TPS543C20 Loop Gain'!AI181</f>
        <v>#DIV/0!</v>
      </c>
      <c r="D3759" t="e">
        <f>'TPS543C20 Loop Gain'!AJ181</f>
        <v>#DIV/0!</v>
      </c>
      <c r="E3759">
        <f>'TPS543C20 Loop Gain'!B181</f>
        <v>4700</v>
      </c>
    </row>
    <row r="3760" spans="3:5" x14ac:dyDescent="0.25">
      <c r="C3760" t="e">
        <f>'TPS543C20 Loop Gain'!AI180</f>
        <v>#DIV/0!</v>
      </c>
      <c r="D3760" t="e">
        <f>'TPS543C20 Loop Gain'!AJ180</f>
        <v>#DIV/0!</v>
      </c>
      <c r="E3760">
        <f>'TPS543C20 Loop Gain'!B180</f>
        <v>4600</v>
      </c>
    </row>
    <row r="3761" spans="3:5" x14ac:dyDescent="0.25">
      <c r="C3761" t="e">
        <f>'TPS543C20 Loop Gain'!AI179</f>
        <v>#DIV/0!</v>
      </c>
      <c r="D3761" t="e">
        <f>'TPS543C20 Loop Gain'!AJ179</f>
        <v>#DIV/0!</v>
      </c>
      <c r="E3761">
        <f>'TPS543C20 Loop Gain'!B179</f>
        <v>4500</v>
      </c>
    </row>
    <row r="3762" spans="3:5" x14ac:dyDescent="0.25">
      <c r="C3762" t="e">
        <f>'TPS543C20 Loop Gain'!AI178</f>
        <v>#DIV/0!</v>
      </c>
      <c r="D3762" t="e">
        <f>'TPS543C20 Loop Gain'!AJ178</f>
        <v>#DIV/0!</v>
      </c>
      <c r="E3762">
        <f>'TPS543C20 Loop Gain'!B178</f>
        <v>4400</v>
      </c>
    </row>
    <row r="3763" spans="3:5" x14ac:dyDescent="0.25">
      <c r="C3763" t="e">
        <f>'TPS543C20 Loop Gain'!AI177</f>
        <v>#DIV/0!</v>
      </c>
      <c r="D3763" t="e">
        <f>'TPS543C20 Loop Gain'!AJ177</f>
        <v>#DIV/0!</v>
      </c>
      <c r="E3763">
        <f>'TPS543C20 Loop Gain'!B177</f>
        <v>4300</v>
      </c>
    </row>
    <row r="3764" spans="3:5" x14ac:dyDescent="0.25">
      <c r="C3764" t="e">
        <f>'TPS543C20 Loop Gain'!AI176</f>
        <v>#DIV/0!</v>
      </c>
      <c r="D3764" t="e">
        <f>'TPS543C20 Loop Gain'!AJ176</f>
        <v>#DIV/0!</v>
      </c>
      <c r="E3764">
        <f>'TPS543C20 Loop Gain'!B176</f>
        <v>4200</v>
      </c>
    </row>
    <row r="3765" spans="3:5" x14ac:dyDescent="0.25">
      <c r="C3765" t="e">
        <f>'TPS543C20 Loop Gain'!AI175</f>
        <v>#DIV/0!</v>
      </c>
      <c r="D3765" t="e">
        <f>'TPS543C20 Loop Gain'!AJ175</f>
        <v>#DIV/0!</v>
      </c>
      <c r="E3765">
        <f>'TPS543C20 Loop Gain'!B175</f>
        <v>4100</v>
      </c>
    </row>
    <row r="3766" spans="3:5" x14ac:dyDescent="0.25">
      <c r="C3766" t="e">
        <f>'TPS543C20 Loop Gain'!AI174</f>
        <v>#DIV/0!</v>
      </c>
      <c r="D3766" t="e">
        <f>'TPS543C20 Loop Gain'!AJ174</f>
        <v>#DIV/0!</v>
      </c>
      <c r="E3766">
        <f>'TPS543C20 Loop Gain'!B174</f>
        <v>4000</v>
      </c>
    </row>
    <row r="3767" spans="3:5" x14ac:dyDescent="0.25">
      <c r="C3767" t="e">
        <f>'TPS543C20 Loop Gain'!AI173</f>
        <v>#DIV/0!</v>
      </c>
      <c r="D3767" t="e">
        <f>'TPS543C20 Loop Gain'!AJ173</f>
        <v>#DIV/0!</v>
      </c>
      <c r="E3767">
        <f>'TPS543C20 Loop Gain'!B173</f>
        <v>3900</v>
      </c>
    </row>
    <row r="3768" spans="3:5" x14ac:dyDescent="0.25">
      <c r="C3768" t="e">
        <f>'TPS543C20 Loop Gain'!AI172</f>
        <v>#DIV/0!</v>
      </c>
      <c r="D3768" t="e">
        <f>'TPS543C20 Loop Gain'!AJ172</f>
        <v>#DIV/0!</v>
      </c>
      <c r="E3768">
        <f>'TPS543C20 Loop Gain'!B172</f>
        <v>3800</v>
      </c>
    </row>
    <row r="3769" spans="3:5" x14ac:dyDescent="0.25">
      <c r="C3769" t="e">
        <f>'TPS543C20 Loop Gain'!AI171</f>
        <v>#DIV/0!</v>
      </c>
      <c r="D3769" t="e">
        <f>'TPS543C20 Loop Gain'!AJ171</f>
        <v>#DIV/0!</v>
      </c>
      <c r="E3769">
        <f>'TPS543C20 Loop Gain'!B171</f>
        <v>3700</v>
      </c>
    </row>
    <row r="3770" spans="3:5" x14ac:dyDescent="0.25">
      <c r="C3770" t="e">
        <f>'TPS543C20 Loop Gain'!AI170</f>
        <v>#DIV/0!</v>
      </c>
      <c r="D3770" t="e">
        <f>'TPS543C20 Loop Gain'!AJ170</f>
        <v>#DIV/0!</v>
      </c>
      <c r="E3770">
        <f>'TPS543C20 Loop Gain'!B170</f>
        <v>3600</v>
      </c>
    </row>
    <row r="3771" spans="3:5" x14ac:dyDescent="0.25">
      <c r="C3771" t="e">
        <f>'TPS543C20 Loop Gain'!AI169</f>
        <v>#DIV/0!</v>
      </c>
      <c r="D3771" t="e">
        <f>'TPS543C20 Loop Gain'!AJ169</f>
        <v>#DIV/0!</v>
      </c>
      <c r="E3771">
        <f>'TPS543C20 Loop Gain'!B169</f>
        <v>3500</v>
      </c>
    </row>
    <row r="3772" spans="3:5" x14ac:dyDescent="0.25">
      <c r="C3772" t="e">
        <f>'TPS543C20 Loop Gain'!AI168</f>
        <v>#DIV/0!</v>
      </c>
      <c r="D3772" t="e">
        <f>'TPS543C20 Loop Gain'!AJ168</f>
        <v>#DIV/0!</v>
      </c>
      <c r="E3772">
        <f>'TPS543C20 Loop Gain'!B168</f>
        <v>3400</v>
      </c>
    </row>
    <row r="3773" spans="3:5" x14ac:dyDescent="0.25">
      <c r="C3773" t="e">
        <f>'TPS543C20 Loop Gain'!AI167</f>
        <v>#DIV/0!</v>
      </c>
      <c r="D3773" t="e">
        <f>'TPS543C20 Loop Gain'!AJ167</f>
        <v>#DIV/0!</v>
      </c>
      <c r="E3773">
        <f>'TPS543C20 Loop Gain'!B167</f>
        <v>3300</v>
      </c>
    </row>
    <row r="3774" spans="3:5" x14ac:dyDescent="0.25">
      <c r="C3774" t="e">
        <f>'TPS543C20 Loop Gain'!AI166</f>
        <v>#DIV/0!</v>
      </c>
      <c r="D3774" t="e">
        <f>'TPS543C20 Loop Gain'!AJ166</f>
        <v>#DIV/0!</v>
      </c>
      <c r="E3774">
        <f>'TPS543C20 Loop Gain'!B166</f>
        <v>3200</v>
      </c>
    </row>
    <row r="3775" spans="3:5" x14ac:dyDescent="0.25">
      <c r="C3775" t="e">
        <f>'TPS543C20 Loop Gain'!AI165</f>
        <v>#DIV/0!</v>
      </c>
      <c r="D3775" t="e">
        <f>'TPS543C20 Loop Gain'!AJ165</f>
        <v>#DIV/0!</v>
      </c>
      <c r="E3775">
        <f>'TPS543C20 Loop Gain'!B165</f>
        <v>3100</v>
      </c>
    </row>
    <row r="3776" spans="3:5" x14ac:dyDescent="0.25">
      <c r="C3776" t="e">
        <f>'TPS543C20 Loop Gain'!AI164</f>
        <v>#DIV/0!</v>
      </c>
      <c r="D3776" t="e">
        <f>'TPS543C20 Loop Gain'!AJ164</f>
        <v>#DIV/0!</v>
      </c>
      <c r="E3776">
        <f>'TPS543C20 Loop Gain'!B164</f>
        <v>3000</v>
      </c>
    </row>
    <row r="3777" spans="3:5" x14ac:dyDescent="0.25">
      <c r="C3777" t="e">
        <f>'TPS543C20 Loop Gain'!AI163</f>
        <v>#DIV/0!</v>
      </c>
      <c r="D3777" t="e">
        <f>'TPS543C20 Loop Gain'!AJ163</f>
        <v>#DIV/0!</v>
      </c>
      <c r="E3777">
        <f>'TPS543C20 Loop Gain'!B163</f>
        <v>2900</v>
      </c>
    </row>
    <row r="3778" spans="3:5" x14ac:dyDescent="0.25">
      <c r="C3778" t="e">
        <f>'TPS543C20 Loop Gain'!AI162</f>
        <v>#DIV/0!</v>
      </c>
      <c r="D3778" t="e">
        <f>'TPS543C20 Loop Gain'!AJ162</f>
        <v>#DIV/0!</v>
      </c>
      <c r="E3778">
        <f>'TPS543C20 Loop Gain'!B162</f>
        <v>2800</v>
      </c>
    </row>
    <row r="3779" spans="3:5" x14ac:dyDescent="0.25">
      <c r="C3779" t="e">
        <f>'TPS543C20 Loop Gain'!AI161</f>
        <v>#DIV/0!</v>
      </c>
      <c r="D3779" t="e">
        <f>'TPS543C20 Loop Gain'!AJ161</f>
        <v>#DIV/0!</v>
      </c>
      <c r="E3779">
        <f>'TPS543C20 Loop Gain'!B161</f>
        <v>2700</v>
      </c>
    </row>
    <row r="3780" spans="3:5" x14ac:dyDescent="0.25">
      <c r="C3780" t="e">
        <f>'TPS543C20 Loop Gain'!AI160</f>
        <v>#DIV/0!</v>
      </c>
      <c r="D3780" t="e">
        <f>'TPS543C20 Loop Gain'!AJ160</f>
        <v>#DIV/0!</v>
      </c>
      <c r="E3780">
        <f>'TPS543C20 Loop Gain'!B160</f>
        <v>2600</v>
      </c>
    </row>
    <row r="3781" spans="3:5" x14ac:dyDescent="0.25">
      <c r="C3781" t="e">
        <f>'TPS543C20 Loop Gain'!AI159</f>
        <v>#DIV/0!</v>
      </c>
      <c r="D3781" t="e">
        <f>'TPS543C20 Loop Gain'!AJ159</f>
        <v>#DIV/0!</v>
      </c>
      <c r="E3781">
        <f>'TPS543C20 Loop Gain'!B159</f>
        <v>2500</v>
      </c>
    </row>
    <row r="3782" spans="3:5" x14ac:dyDescent="0.25">
      <c r="C3782" t="e">
        <f>'TPS543C20 Loop Gain'!AI158</f>
        <v>#DIV/0!</v>
      </c>
      <c r="D3782" t="e">
        <f>'TPS543C20 Loop Gain'!AJ158</f>
        <v>#DIV/0!</v>
      </c>
      <c r="E3782">
        <f>'TPS543C20 Loop Gain'!B158</f>
        <v>2400</v>
      </c>
    </row>
    <row r="3783" spans="3:5" x14ac:dyDescent="0.25">
      <c r="C3783" t="e">
        <f>'TPS543C20 Loop Gain'!AI157</f>
        <v>#DIV/0!</v>
      </c>
      <c r="D3783" t="e">
        <f>'TPS543C20 Loop Gain'!AJ157</f>
        <v>#DIV/0!</v>
      </c>
      <c r="E3783">
        <f>'TPS543C20 Loop Gain'!B157</f>
        <v>2300</v>
      </c>
    </row>
    <row r="3784" spans="3:5" x14ac:dyDescent="0.25">
      <c r="C3784" t="e">
        <f>'TPS543C20 Loop Gain'!AI156</f>
        <v>#DIV/0!</v>
      </c>
      <c r="D3784" t="e">
        <f>'TPS543C20 Loop Gain'!AJ156</f>
        <v>#DIV/0!</v>
      </c>
      <c r="E3784">
        <f>'TPS543C20 Loop Gain'!B156</f>
        <v>2200</v>
      </c>
    </row>
    <row r="3785" spans="3:5" x14ac:dyDescent="0.25">
      <c r="C3785" t="e">
        <f>'TPS543C20 Loop Gain'!AI155</f>
        <v>#DIV/0!</v>
      </c>
      <c r="D3785" t="e">
        <f>'TPS543C20 Loop Gain'!AJ155</f>
        <v>#DIV/0!</v>
      </c>
      <c r="E3785">
        <f>'TPS543C20 Loop Gain'!B155</f>
        <v>2100</v>
      </c>
    </row>
    <row r="3786" spans="3:5" x14ac:dyDescent="0.25">
      <c r="C3786" t="e">
        <f>'TPS543C20 Loop Gain'!AI154</f>
        <v>#DIV/0!</v>
      </c>
      <c r="D3786" t="e">
        <f>'TPS543C20 Loop Gain'!AJ154</f>
        <v>#DIV/0!</v>
      </c>
      <c r="E3786">
        <f>'TPS543C20 Loop Gain'!B154</f>
        <v>2000</v>
      </c>
    </row>
    <row r="3787" spans="3:5" x14ac:dyDescent="0.25">
      <c r="C3787" t="e">
        <f>'TPS543C20 Loop Gain'!AI153</f>
        <v>#DIV/0!</v>
      </c>
      <c r="D3787" t="e">
        <f>'TPS543C20 Loop Gain'!AJ153</f>
        <v>#DIV/0!</v>
      </c>
      <c r="E3787">
        <f>'TPS543C20 Loop Gain'!B153</f>
        <v>1900</v>
      </c>
    </row>
    <row r="3788" spans="3:5" x14ac:dyDescent="0.25">
      <c r="C3788" t="e">
        <f>'TPS543C20 Loop Gain'!AI152</f>
        <v>#DIV/0!</v>
      </c>
      <c r="D3788" t="e">
        <f>'TPS543C20 Loop Gain'!AJ152</f>
        <v>#DIV/0!</v>
      </c>
      <c r="E3788">
        <f>'TPS543C20 Loop Gain'!B152</f>
        <v>1800</v>
      </c>
    </row>
    <row r="3789" spans="3:5" x14ac:dyDescent="0.25">
      <c r="C3789" t="e">
        <f>'TPS543C20 Loop Gain'!AI151</f>
        <v>#DIV/0!</v>
      </c>
      <c r="D3789" t="e">
        <f>'TPS543C20 Loop Gain'!AJ151</f>
        <v>#DIV/0!</v>
      </c>
      <c r="E3789">
        <f>'TPS543C20 Loop Gain'!B151</f>
        <v>1700</v>
      </c>
    </row>
    <row r="3790" spans="3:5" x14ac:dyDescent="0.25">
      <c r="C3790" t="e">
        <f>'TPS543C20 Loop Gain'!AI150</f>
        <v>#DIV/0!</v>
      </c>
      <c r="D3790" t="e">
        <f>'TPS543C20 Loop Gain'!AJ150</f>
        <v>#DIV/0!</v>
      </c>
      <c r="E3790">
        <f>'TPS543C20 Loop Gain'!B150</f>
        <v>1600</v>
      </c>
    </row>
    <row r="3791" spans="3:5" x14ac:dyDescent="0.25">
      <c r="C3791" t="e">
        <f>'TPS543C20 Loop Gain'!AI149</f>
        <v>#DIV/0!</v>
      </c>
      <c r="D3791" t="e">
        <f>'TPS543C20 Loop Gain'!AJ149</f>
        <v>#DIV/0!</v>
      </c>
      <c r="E3791">
        <f>'TPS543C20 Loop Gain'!B149</f>
        <v>1500</v>
      </c>
    </row>
    <row r="3792" spans="3:5" x14ac:dyDescent="0.25">
      <c r="C3792" t="e">
        <f>'TPS543C20 Loop Gain'!AI148</f>
        <v>#DIV/0!</v>
      </c>
      <c r="D3792" t="e">
        <f>'TPS543C20 Loop Gain'!AJ148</f>
        <v>#DIV/0!</v>
      </c>
      <c r="E3792">
        <f>'TPS543C20 Loop Gain'!B148</f>
        <v>1400</v>
      </c>
    </row>
    <row r="3793" spans="3:5" x14ac:dyDescent="0.25">
      <c r="C3793" t="e">
        <f>'TPS543C20 Loop Gain'!AI147</f>
        <v>#DIV/0!</v>
      </c>
      <c r="D3793" t="e">
        <f>'TPS543C20 Loop Gain'!AJ147</f>
        <v>#DIV/0!</v>
      </c>
      <c r="E3793">
        <f>'TPS543C20 Loop Gain'!B147</f>
        <v>1300</v>
      </c>
    </row>
    <row r="3794" spans="3:5" x14ac:dyDescent="0.25">
      <c r="C3794" t="e">
        <f>'TPS543C20 Loop Gain'!AI146</f>
        <v>#DIV/0!</v>
      </c>
      <c r="D3794" t="e">
        <f>'TPS543C20 Loop Gain'!AJ146</f>
        <v>#DIV/0!</v>
      </c>
      <c r="E3794">
        <f>'TPS543C20 Loop Gain'!B146</f>
        <v>1200</v>
      </c>
    </row>
    <row r="3795" spans="3:5" x14ac:dyDescent="0.25">
      <c r="C3795" t="e">
        <f>'TPS543C20 Loop Gain'!AI145</f>
        <v>#DIV/0!</v>
      </c>
      <c r="D3795" t="e">
        <f>'TPS543C20 Loop Gain'!AJ145</f>
        <v>#DIV/0!</v>
      </c>
      <c r="E3795">
        <f>'TPS543C20 Loop Gain'!B145</f>
        <v>1100</v>
      </c>
    </row>
    <row r="3796" spans="3:5" x14ac:dyDescent="0.25">
      <c r="C3796" t="e">
        <f>'TPS543C20 Loop Gain'!AI144</f>
        <v>#DIV/0!</v>
      </c>
      <c r="D3796" t="e">
        <f>'TPS543C20 Loop Gain'!AJ144</f>
        <v>#DIV/0!</v>
      </c>
      <c r="E3796">
        <f>'TPS543C20 Loop Gain'!B144</f>
        <v>1000</v>
      </c>
    </row>
    <row r="3797" spans="3:5" x14ac:dyDescent="0.25">
      <c r="C3797" t="e">
        <f>'TPS543C20 Loop Gain'!AI143</f>
        <v>#DIV/0!</v>
      </c>
      <c r="D3797" t="e">
        <f>'TPS543C20 Loop Gain'!AJ143</f>
        <v>#DIV/0!</v>
      </c>
      <c r="E3797">
        <f>'TPS543C20 Loop Gain'!B143</f>
        <v>900</v>
      </c>
    </row>
    <row r="3798" spans="3:5" x14ac:dyDescent="0.25">
      <c r="C3798" t="e">
        <f>'TPS543C20 Loop Gain'!AI142</f>
        <v>#DIV/0!</v>
      </c>
      <c r="D3798" t="e">
        <f>'TPS543C20 Loop Gain'!AJ142</f>
        <v>#DIV/0!</v>
      </c>
      <c r="E3798">
        <f>'TPS543C20 Loop Gain'!B142</f>
        <v>800</v>
      </c>
    </row>
    <row r="3799" spans="3:5" x14ac:dyDescent="0.25">
      <c r="C3799" t="e">
        <f>'TPS543C20 Loop Gain'!AI141</f>
        <v>#DIV/0!</v>
      </c>
      <c r="D3799" t="e">
        <f>'TPS543C20 Loop Gain'!AJ141</f>
        <v>#DIV/0!</v>
      </c>
      <c r="E3799">
        <f>'TPS543C20 Loop Gain'!B141</f>
        <v>700</v>
      </c>
    </row>
    <row r="3800" spans="3:5" x14ac:dyDescent="0.25">
      <c r="C3800" t="e">
        <f>'TPS543C20 Loop Gain'!AI140</f>
        <v>#DIV/0!</v>
      </c>
      <c r="D3800" t="e">
        <f>'TPS543C20 Loop Gain'!AJ140</f>
        <v>#DIV/0!</v>
      </c>
      <c r="E3800">
        <f>'TPS543C20 Loop Gain'!B140</f>
        <v>600</v>
      </c>
    </row>
    <row r="3801" spans="3:5" x14ac:dyDescent="0.25">
      <c r="C3801" t="e">
        <f>'TPS543C20 Loop Gain'!AI139</f>
        <v>#DIV/0!</v>
      </c>
      <c r="D3801" t="e">
        <f>'TPS543C20 Loop Gain'!AJ139</f>
        <v>#DIV/0!</v>
      </c>
      <c r="E3801">
        <f>'TPS543C20 Loop Gain'!B139</f>
        <v>500</v>
      </c>
    </row>
    <row r="3802" spans="3:5" x14ac:dyDescent="0.25">
      <c r="C3802" t="e">
        <f>'TPS543C20 Loop Gain'!AI138</f>
        <v>#DIV/0!</v>
      </c>
      <c r="D3802" t="e">
        <f>'TPS543C20 Loop Gain'!AJ138</f>
        <v>#DIV/0!</v>
      </c>
      <c r="E3802">
        <f>'TPS543C20 Loop Gain'!B138</f>
        <v>400</v>
      </c>
    </row>
    <row r="3803" spans="3:5" x14ac:dyDescent="0.25">
      <c r="C3803" t="e">
        <f>'TPS543C20 Loop Gain'!AI137</f>
        <v>#DIV/0!</v>
      </c>
      <c r="D3803" t="e">
        <f>'TPS543C20 Loop Gain'!AJ137</f>
        <v>#DIV/0!</v>
      </c>
      <c r="E3803">
        <f>'TPS543C20 Loop Gain'!B137</f>
        <v>300</v>
      </c>
    </row>
    <row r="3804" spans="3:5" x14ac:dyDescent="0.25">
      <c r="C3804" t="e">
        <f>'TPS543C20 Loop Gain'!AI136</f>
        <v>#DIV/0!</v>
      </c>
      <c r="D3804" t="e">
        <f>'TPS543C20 Loop Gain'!AJ136</f>
        <v>#DIV/0!</v>
      </c>
      <c r="E3804">
        <f>'TPS543C20 Loop Gain'!B136</f>
        <v>200</v>
      </c>
    </row>
    <row r="3805" spans="3:5" x14ac:dyDescent="0.25">
      <c r="C3805" t="e">
        <f>'TPS543C20 Loop Gain'!AI135</f>
        <v>#DIV/0!</v>
      </c>
      <c r="D3805" t="e">
        <f>'TPS543C20 Loop Gain'!AJ135</f>
        <v>#DIV/0!</v>
      </c>
      <c r="E3805">
        <f>'TPS543C20 Loop Gain'!B135</f>
        <v>100</v>
      </c>
    </row>
    <row r="3806" spans="3:5" x14ac:dyDescent="0.25">
      <c r="C3806" t="e">
        <f>'TPS543C20 Loop Gain'!AI134</f>
        <v>#DIV/0!</v>
      </c>
      <c r="D3806" t="e">
        <f>'TPS543C20 Loop Gain'!AJ134</f>
        <v>#DIV/0!</v>
      </c>
      <c r="E3806">
        <f>'TPS543C20 Loop Gain'!B134</f>
        <v>10</v>
      </c>
    </row>
    <row r="3807" spans="3:5" x14ac:dyDescent="0.25">
      <c r="C3807" t="e">
        <f>'TPS543C20 Loop Gain'!AI133</f>
        <v>#DIV/0!</v>
      </c>
      <c r="D3807" t="e">
        <f>'TPS543C20 Loop Gain'!AJ133</f>
        <v>#DIV/0!</v>
      </c>
      <c r="E3807">
        <f>'TPS543C20 Loop Gain'!B133</f>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2"/>
  <sheetViews>
    <sheetView workbookViewId="0"/>
  </sheetViews>
  <sheetFormatPr defaultRowHeight="15" x14ac:dyDescent="0.25"/>
  <sheetData>
    <row r="1" spans="1:11" x14ac:dyDescent="0.25">
      <c r="A1" t="s">
        <v>278</v>
      </c>
      <c r="D1" t="s">
        <v>65</v>
      </c>
      <c r="G1" t="s">
        <v>275</v>
      </c>
      <c r="J1" t="s">
        <v>276</v>
      </c>
    </row>
    <row r="2" spans="1:11" x14ac:dyDescent="0.25">
      <c r="A2">
        <f>1</f>
        <v>1</v>
      </c>
      <c r="B2">
        <v>0</v>
      </c>
      <c r="D2">
        <v>0.6</v>
      </c>
      <c r="E2">
        <v>0</v>
      </c>
      <c r="G2">
        <v>300</v>
      </c>
      <c r="H2">
        <v>66.5</v>
      </c>
      <c r="J2">
        <v>0.5</v>
      </c>
      <c r="K2">
        <v>0</v>
      </c>
    </row>
    <row r="3" spans="1:11" x14ac:dyDescent="0.25">
      <c r="A3">
        <f>1.42</f>
        <v>1.42</v>
      </c>
      <c r="B3">
        <v>8.66</v>
      </c>
      <c r="D3">
        <v>0.7</v>
      </c>
      <c r="E3">
        <v>8.66</v>
      </c>
      <c r="G3">
        <v>400</v>
      </c>
      <c r="H3">
        <v>48.7</v>
      </c>
      <c r="J3">
        <v>1</v>
      </c>
      <c r="K3">
        <v>8.66</v>
      </c>
    </row>
    <row r="4" spans="1:11" x14ac:dyDescent="0.25">
      <c r="A4">
        <f>1.94</f>
        <v>1.94</v>
      </c>
      <c r="B4">
        <v>15.4</v>
      </c>
      <c r="D4">
        <v>0.75</v>
      </c>
      <c r="E4">
        <v>15.4</v>
      </c>
      <c r="G4">
        <v>500</v>
      </c>
      <c r="H4">
        <v>39.200000000000003</v>
      </c>
      <c r="J4">
        <v>2</v>
      </c>
      <c r="K4">
        <v>15.4</v>
      </c>
    </row>
    <row r="5" spans="1:11" x14ac:dyDescent="0.25">
      <c r="A5">
        <f>2.58</f>
        <v>2.58</v>
      </c>
      <c r="B5">
        <v>23.7</v>
      </c>
      <c r="D5">
        <v>0.8</v>
      </c>
      <c r="E5">
        <v>23.7</v>
      </c>
      <c r="G5">
        <v>700</v>
      </c>
      <c r="H5">
        <v>28</v>
      </c>
      <c r="J5">
        <v>4</v>
      </c>
      <c r="K5" t="s">
        <v>277</v>
      </c>
    </row>
    <row r="6" spans="1:11" x14ac:dyDescent="0.25">
      <c r="A6">
        <f>3.43</f>
        <v>3.43</v>
      </c>
      <c r="B6">
        <v>34.799999999999997</v>
      </c>
      <c r="D6">
        <v>0.85</v>
      </c>
      <c r="E6">
        <v>34.799999999999997</v>
      </c>
      <c r="G6">
        <v>850</v>
      </c>
      <c r="H6">
        <v>22.6</v>
      </c>
      <c r="J6">
        <v>5</v>
      </c>
      <c r="K6">
        <v>23.7</v>
      </c>
    </row>
    <row r="7" spans="1:11" x14ac:dyDescent="0.25">
      <c r="A7">
        <f>4.57</f>
        <v>4.57</v>
      </c>
      <c r="B7">
        <v>51.1</v>
      </c>
      <c r="D7">
        <v>0.9</v>
      </c>
      <c r="E7">
        <v>51.1</v>
      </c>
      <c r="G7">
        <v>1000</v>
      </c>
      <c r="H7">
        <v>19.100000000000001</v>
      </c>
      <c r="J7">
        <v>8</v>
      </c>
      <c r="K7">
        <v>34.799999999999997</v>
      </c>
    </row>
    <row r="8" spans="1:11" x14ac:dyDescent="0.25">
      <c r="A8">
        <f>6.23</f>
        <v>6.23</v>
      </c>
      <c r="B8">
        <v>78.7</v>
      </c>
      <c r="D8">
        <v>0.95</v>
      </c>
      <c r="E8">
        <v>78.7</v>
      </c>
      <c r="G8">
        <v>1200</v>
      </c>
      <c r="H8">
        <v>15.4</v>
      </c>
      <c r="J8">
        <v>12</v>
      </c>
      <c r="K8">
        <v>51.1</v>
      </c>
    </row>
    <row r="9" spans="1:11" x14ac:dyDescent="0.25">
      <c r="A9">
        <f>8.91</f>
        <v>8.91</v>
      </c>
      <c r="B9">
        <v>121</v>
      </c>
      <c r="D9">
        <v>1</v>
      </c>
      <c r="E9" t="s">
        <v>277</v>
      </c>
      <c r="G9">
        <v>2000</v>
      </c>
      <c r="H9">
        <v>8.06</v>
      </c>
      <c r="J9">
        <v>16</v>
      </c>
      <c r="K9">
        <v>78.7</v>
      </c>
    </row>
    <row r="10" spans="1:11" x14ac:dyDescent="0.25">
      <c r="A10">
        <f>14.1</f>
        <v>14.1</v>
      </c>
      <c r="B10">
        <v>187</v>
      </c>
      <c r="D10">
        <v>1.05</v>
      </c>
      <c r="E10">
        <v>121</v>
      </c>
      <c r="J10">
        <v>24</v>
      </c>
      <c r="K10">
        <v>121</v>
      </c>
    </row>
    <row r="11" spans="1:11" x14ac:dyDescent="0.25">
      <c r="A11">
        <f>29.1</f>
        <v>29.1</v>
      </c>
      <c r="B11" t="s">
        <v>277</v>
      </c>
      <c r="D11">
        <v>1.1000000000000001</v>
      </c>
      <c r="E11">
        <v>187</v>
      </c>
      <c r="J11">
        <v>32</v>
      </c>
      <c r="K11">
        <v>187</v>
      </c>
    </row>
    <row r="15" spans="1:11" x14ac:dyDescent="0.25">
      <c r="B15" t="s">
        <v>544</v>
      </c>
    </row>
    <row r="31" spans="1:1" x14ac:dyDescent="0.25">
      <c r="A31" t="s">
        <v>545</v>
      </c>
    </row>
    <row r="32" spans="1:1" x14ac:dyDescent="0.25">
      <c r="A32" t="s">
        <v>546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2"/>
  <sheetViews>
    <sheetView workbookViewId="0"/>
  </sheetViews>
  <sheetFormatPr defaultRowHeight="15" x14ac:dyDescent="0.25"/>
  <sheetData>
    <row r="1" spans="1:2" x14ac:dyDescent="0.25">
      <c r="A1" t="s">
        <v>547</v>
      </c>
      <c r="B1" t="s">
        <v>548</v>
      </c>
    </row>
    <row r="2" spans="1:2" x14ac:dyDescent="0.25">
      <c r="A2" t="s">
        <v>549</v>
      </c>
      <c r="B2" t="s">
        <v>550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9849348C3AB334CB852776262B7D24F" ma:contentTypeVersion="0" ma:contentTypeDescription="Create a new document." ma:contentTypeScope="" ma:versionID="852458224b0d956bf34f082d0ff9787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2DB35C-6663-4A92-937A-E65EB27E9D64}">
  <ds:schemaRefs>
    <ds:schemaRef ds:uri="http://schemas.microsoft.com/sharepoint/v3/contenttype/forms"/>
  </ds:schemaRefs>
</ds:datastoreItem>
</file>

<file path=customXml/itemProps2.xml><?xml version="1.0" encoding="utf-8"?>
<ds:datastoreItem xmlns:ds="http://schemas.openxmlformats.org/officeDocument/2006/customXml" ds:itemID="{FB800AA2-EEB7-4C57-AE17-D3868A19F7E7}">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01B850A6-2376-4606-89E2-BB7791D16E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60</vt:i4>
      </vt:variant>
    </vt:vector>
  </HeadingPairs>
  <TitlesOfParts>
    <vt:vector size="71" baseType="lpstr">
      <vt:lpstr>Device Calculator</vt:lpstr>
      <vt:lpstr>Schematic Checklist</vt:lpstr>
      <vt:lpstr>Layout Checklist</vt:lpstr>
      <vt:lpstr>partData</vt:lpstr>
      <vt:lpstr>Backup</vt:lpstr>
      <vt:lpstr>TPS543C20 Loop Gain</vt:lpstr>
      <vt:lpstr>Look Up</vt:lpstr>
      <vt:lpstr>Sheet4</vt:lpstr>
      <vt:lpstr>Read Me</vt:lpstr>
      <vt:lpstr>partData (2)</vt:lpstr>
      <vt:lpstr>Extra</vt:lpstr>
      <vt:lpstr>C_ramp</vt:lpstr>
      <vt:lpstr>C_top</vt:lpstr>
      <vt:lpstr>Cboot</vt:lpstr>
      <vt:lpstr>Cin</vt:lpstr>
      <vt:lpstr>'Device Calculator'!Cout</vt:lpstr>
      <vt:lpstr>'TPS543C20 Loop Gain'!Cout</vt:lpstr>
      <vt:lpstr>Cout_ceramic</vt:lpstr>
      <vt:lpstr>Cout_Derating_ceramic</vt:lpstr>
      <vt:lpstr>Cout_derating_electro</vt:lpstr>
      <vt:lpstr>Cout_electro</vt:lpstr>
      <vt:lpstr>Cvcc</vt:lpstr>
      <vt:lpstr>dcr</vt:lpstr>
      <vt:lpstr>duty_cycle</vt:lpstr>
      <vt:lpstr>dVo_dc</vt:lpstr>
      <vt:lpstr>dVo_trans</vt:lpstr>
      <vt:lpstr>EN_pin_connected</vt:lpstr>
      <vt:lpstr>EN_pin_in</vt:lpstr>
      <vt:lpstr>EN_rise</vt:lpstr>
      <vt:lpstr>'Device Calculator'!ESR</vt:lpstr>
      <vt:lpstr>ESR_ceramic</vt:lpstr>
      <vt:lpstr>ESR_electro</vt:lpstr>
      <vt:lpstr>f_LC</vt:lpstr>
      <vt:lpstr>fsw</vt:lpstr>
      <vt:lpstr>fsw_select</vt:lpstr>
      <vt:lpstr>Io_max_IC</vt:lpstr>
      <vt:lpstr>Io_step</vt:lpstr>
      <vt:lpstr>Iout</vt:lpstr>
      <vt:lpstr>Iripple_max</vt:lpstr>
      <vt:lpstr>Iripple_min</vt:lpstr>
      <vt:lpstr>Ivalley</vt:lpstr>
      <vt:lpstr>Kind</vt:lpstr>
      <vt:lpstr>'TPS543C20 Loop Gain'!L</vt:lpstr>
      <vt:lpstr>Lout</vt:lpstr>
      <vt:lpstr>N_Cout_ceramic</vt:lpstr>
      <vt:lpstr>N_Cout_electro</vt:lpstr>
      <vt:lpstr>N_factor</vt:lpstr>
      <vt:lpstr>OC_clamp</vt:lpstr>
      <vt:lpstr>Q_input</vt:lpstr>
      <vt:lpstr>R_ramp</vt:lpstr>
      <vt:lpstr>Rdson_HS</vt:lpstr>
      <vt:lpstr>Rdson_LS</vt:lpstr>
      <vt:lpstr>Ren_b</vt:lpstr>
      <vt:lpstr>Ren_b_eff</vt:lpstr>
      <vt:lpstr>Ren_t</vt:lpstr>
      <vt:lpstr>Rfb_b</vt:lpstr>
      <vt:lpstr>Rfb_t</vt:lpstr>
      <vt:lpstr>Rpg</vt:lpstr>
      <vt:lpstr>toff_min_max</vt:lpstr>
      <vt:lpstr>Tol_L</vt:lpstr>
      <vt:lpstr>ton_min_max</vt:lpstr>
      <vt:lpstr>Vi_ripple_target</vt:lpstr>
      <vt:lpstr>'TPS543C20 Loop Gain'!Vin</vt:lpstr>
      <vt:lpstr>Vin_max</vt:lpstr>
      <vt:lpstr>Vin_min</vt:lpstr>
      <vt:lpstr>Vin_nom</vt:lpstr>
      <vt:lpstr>Vout</vt:lpstr>
      <vt:lpstr>'TPS543C20 Loop Gain'!Vout_LG</vt:lpstr>
      <vt:lpstr>Vref</vt:lpstr>
      <vt:lpstr>Vsel</vt:lpstr>
      <vt:lpstr>Vstart_target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Jackson, Layne</dc:creator>
  <cp:lastModifiedBy>Shifali</cp:lastModifiedBy>
  <cp:lastPrinted>2015-12-02T21:47:30Z</cp:lastPrinted>
  <dcterms:created xsi:type="dcterms:W3CDTF">2015-06-04T00:22:15Z</dcterms:created>
  <dcterms:modified xsi:type="dcterms:W3CDTF">2023-07-06T06:10:46Z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0x01010089849348C3AB334CB852776262B7D24F</vt:lpwstr>
  </property>
</Properties>
</file>